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9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2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3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5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6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37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38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3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40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41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42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43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44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45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46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47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48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49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50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51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52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53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54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Beuth_Hochschule\Eigene_Dateien_Masterthesis\Messdaten_und_Histogramme\07_HTMOL_1500h_Messung\1500h_Kalibriert_mit_0h_Daten\"/>
    </mc:Choice>
  </mc:AlternateContent>
  <bookViews>
    <workbookView xWindow="0" yWindow="0" windowWidth="20490" windowHeight="8955" tabRatio="801" activeTab="1"/>
  </bookViews>
  <sheets>
    <sheet name="Infos" sheetId="296" r:id="rId1"/>
    <sheet name="Ergebnisse" sheetId="4" r:id="rId2"/>
    <sheet name="TDK_FF_ST_oU_01" sheetId="497" r:id="rId3"/>
    <sheet name="TDK_FF_ST_mU_01" sheetId="498" r:id="rId4"/>
    <sheet name="TDK_FF_ST_mU2_01" sheetId="515" r:id="rId5"/>
    <sheet name="TDK_FF_ST_oU_02" sheetId="499" r:id="rId6"/>
    <sheet name="TDK_FF_ST_mU_02" sheetId="500" r:id="rId7"/>
    <sheet name="TDK_FF_ST_mU2_02" sheetId="516" r:id="rId8"/>
    <sheet name="TDK_FF_ST_oU_03" sheetId="501" r:id="rId9"/>
    <sheet name="TDK_FF_ST_mU_03" sheetId="502" r:id="rId10"/>
    <sheet name="TDK_FF_ST_mU2_03" sheetId="517" r:id="rId11"/>
    <sheet name="TDK_FF_ST_oU_04" sheetId="503" r:id="rId12"/>
    <sheet name="TDK_FF_ST_mU_04" sheetId="504" r:id="rId13"/>
    <sheet name="TDK_FF_ST_mU2_04" sheetId="518" r:id="rId14"/>
    <sheet name="TDK_FF_ST_oU_05" sheetId="505" r:id="rId15"/>
    <sheet name="TDK_FF_ST_mU_05" sheetId="506" r:id="rId16"/>
    <sheet name="TDK_FF_ST_mU2_05" sheetId="519" r:id="rId17"/>
    <sheet name="TDK_FF_ST_oU_06" sheetId="507" r:id="rId18"/>
    <sheet name="TDK_FF_ST_mU_06" sheetId="508" r:id="rId19"/>
    <sheet name="TDK_FF_ST_mU2_06" sheetId="520" r:id="rId20"/>
    <sheet name="TDK_FF_ST_oU_07" sheetId="509" r:id="rId21"/>
    <sheet name="TDK_FF_ST_mU_07" sheetId="510" r:id="rId22"/>
    <sheet name="TDK_FF_ST_mU2_07" sheetId="521" r:id="rId23"/>
    <sheet name="TDK_FF_ST_oU_08" sheetId="511" r:id="rId24"/>
    <sheet name="TDK_FF_ST_mU_08" sheetId="512" r:id="rId25"/>
    <sheet name="TDK_FF_ST_mU2_08" sheetId="522" r:id="rId26"/>
    <sheet name="TDK_FF_ST_oU_09" sheetId="513" r:id="rId27"/>
    <sheet name="TDK_FF_ST_mU_09" sheetId="514" r:id="rId28"/>
    <sheet name="TDK_FF_ST_mU2_09" sheetId="523" r:id="rId29"/>
    <sheet name="TDK_KF_ST_10_01" sheetId="524" r:id="rId30"/>
    <sheet name="TDK_KF_ST_10_02" sheetId="525" r:id="rId31"/>
    <sheet name="TDK_KF_ST_10_03" sheetId="526" r:id="rId32"/>
    <sheet name="TDK_KF_ST_19_01" sheetId="527" r:id="rId33"/>
    <sheet name="TDK_KF_ST_19_02" sheetId="528" r:id="rId34"/>
    <sheet name="TDK_KF_ST_19_03" sheetId="529" r:id="rId35"/>
    <sheet name="TDK_KF_ST_14_01" sheetId="530" r:id="rId36"/>
    <sheet name="TDK_KF_ST_14_02" sheetId="531" r:id="rId37"/>
    <sheet name="TDK_KF_ST_14_03" sheetId="532" r:id="rId38"/>
    <sheet name="TDK_KF_ST_23_01" sheetId="533" r:id="rId39"/>
    <sheet name="TDK_KF_ST_23_02" sheetId="534" r:id="rId40"/>
    <sheet name="TDK_KF_ST_23_03" sheetId="535" r:id="rId41"/>
    <sheet name="TDK_KF_ST_07_01" sheetId="536" r:id="rId42"/>
    <sheet name="TDK_KF_ST_07_02" sheetId="537" r:id="rId43"/>
    <sheet name="TDK_KF_ST_07_03" sheetId="538" r:id="rId44"/>
    <sheet name="TDK_KF_ST_11_01" sheetId="539" r:id="rId45"/>
    <sheet name="TDK_KF_ST_11_02" sheetId="540" r:id="rId46"/>
    <sheet name="TDK_KF_ST_11_03" sheetId="541" r:id="rId47"/>
    <sheet name="TDK_KF_ST_05_01" sheetId="542" r:id="rId48"/>
    <sheet name="TDK_KF_ST_05_02" sheetId="543" r:id="rId49"/>
    <sheet name="TDK_KF_ST_05_03" sheetId="544" r:id="rId50"/>
    <sheet name="TDK_KF_ST_17_01" sheetId="545" r:id="rId51"/>
    <sheet name="TDK_KF_ST_17_02" sheetId="546" r:id="rId52"/>
    <sheet name="TDK_KF_ST_17_03" sheetId="547" r:id="rId53"/>
    <sheet name="TDK_KF_ST_08_01" sheetId="548" r:id="rId54"/>
    <sheet name="TDK_KF_ST_08_02" sheetId="549" r:id="rId55"/>
    <sheet name="TDK_KF_ST_08_03" sheetId="550" r:id="rId56"/>
  </sheets>
  <definedNames>
    <definedName name="solver_adj" localSheetId="3" hidden="1">TDK_FF_ST_mU_01!$O$3:$O$6</definedName>
    <definedName name="solver_adj" localSheetId="6" hidden="1">TDK_FF_ST_mU_02!$O$3:$O$6</definedName>
    <definedName name="solver_adj" localSheetId="9" hidden="1">TDK_FF_ST_mU_03!$O$3:$O$6</definedName>
    <definedName name="solver_adj" localSheetId="12" hidden="1">TDK_FF_ST_mU_04!$O$3:$O$6</definedName>
    <definedName name="solver_adj" localSheetId="15" hidden="1">TDK_FF_ST_mU_05!$O$3:$O$6</definedName>
    <definedName name="solver_adj" localSheetId="18" hidden="1">TDK_FF_ST_mU_06!$O$3:$O$6</definedName>
    <definedName name="solver_adj" localSheetId="21" hidden="1">TDK_FF_ST_mU_07!$O$3:$O$6</definedName>
    <definedName name="solver_adj" localSheetId="24" hidden="1">TDK_FF_ST_mU_08!$O$3:$O$6</definedName>
    <definedName name="solver_adj" localSheetId="27" hidden="1">TDK_FF_ST_mU_09!$O$3:$O$6</definedName>
    <definedName name="solver_adj" localSheetId="4" hidden="1">TDK_FF_ST_mU2_01!$O$3:$O$6</definedName>
    <definedName name="solver_adj" localSheetId="7" hidden="1">TDK_FF_ST_mU2_02!$O$3:$O$6</definedName>
    <definedName name="solver_adj" localSheetId="10" hidden="1">TDK_FF_ST_mU2_03!$O$3:$O$6</definedName>
    <definedName name="solver_adj" localSheetId="13" hidden="1">TDK_FF_ST_mU2_04!$O$3:$O$6</definedName>
    <definedName name="solver_adj" localSheetId="16" hidden="1">TDK_FF_ST_mU2_05!$O$3:$O$6</definedName>
    <definedName name="solver_adj" localSheetId="19" hidden="1">TDK_FF_ST_mU2_06!$O$3:$O$6</definedName>
    <definedName name="solver_adj" localSheetId="22" hidden="1">TDK_FF_ST_mU2_07!$O$3:$O$6</definedName>
    <definedName name="solver_adj" localSheetId="25" hidden="1">TDK_FF_ST_mU2_08!$O$3:$O$6</definedName>
    <definedName name="solver_adj" localSheetId="28" hidden="1">TDK_FF_ST_mU2_09!$O$3:$O$6</definedName>
    <definedName name="solver_adj" localSheetId="2" hidden="1">TDK_FF_ST_oU_01!$O$3:$O$6</definedName>
    <definedName name="solver_adj" localSheetId="5" hidden="1">TDK_FF_ST_oU_02!$O$3:$O$6</definedName>
    <definedName name="solver_adj" localSheetId="8" hidden="1">TDK_FF_ST_oU_03!$O$3:$O$6</definedName>
    <definedName name="solver_adj" localSheetId="11" hidden="1">TDK_FF_ST_oU_04!$O$3:$O$6</definedName>
    <definedName name="solver_adj" localSheetId="14" hidden="1">TDK_FF_ST_oU_05!$O$3:$O$6</definedName>
    <definedName name="solver_adj" localSheetId="17" hidden="1">TDK_FF_ST_oU_06!$O$3:$O$6</definedName>
    <definedName name="solver_adj" localSheetId="20" hidden="1">TDK_FF_ST_oU_07!$O$3:$O$6</definedName>
    <definedName name="solver_adj" localSheetId="23" hidden="1">TDK_FF_ST_oU_08!$O$3:$O$6</definedName>
    <definedName name="solver_adj" localSheetId="26" hidden="1">TDK_FF_ST_oU_09!$O$3:$O$6</definedName>
    <definedName name="solver_adj" localSheetId="47" hidden="1">TDK_KF_ST_05_01!$O$9:$O$12</definedName>
    <definedName name="solver_adj" localSheetId="48" hidden="1">TDK_KF_ST_05_02!$O$9:$O$12</definedName>
    <definedName name="solver_adj" localSheetId="49" hidden="1">TDK_KF_ST_05_03!$O$9:$O$12</definedName>
    <definedName name="solver_adj" localSheetId="41" hidden="1">TDK_KF_ST_07_01!$O$9:$O$12</definedName>
    <definedName name="solver_adj" localSheetId="42" hidden="1">TDK_KF_ST_07_02!$O$9:$O$12</definedName>
    <definedName name="solver_adj" localSheetId="43" hidden="1">TDK_KF_ST_07_03!$O$9:$O$12</definedName>
    <definedName name="solver_adj" localSheetId="53" hidden="1">TDK_KF_ST_08_01!$O$9:$O$12</definedName>
    <definedName name="solver_adj" localSheetId="54" hidden="1">TDK_KF_ST_08_02!$O$9:$O$12</definedName>
    <definedName name="solver_adj" localSheetId="55" hidden="1">TDK_KF_ST_08_03!$O$9:$O$12</definedName>
    <definedName name="solver_adj" localSheetId="29" hidden="1">TDK_KF_ST_10_01!$O$9:$O$12</definedName>
    <definedName name="solver_adj" localSheetId="30" hidden="1">TDK_KF_ST_10_02!$O$9:$O$12</definedName>
    <definedName name="solver_adj" localSheetId="31" hidden="1">TDK_KF_ST_10_03!$O$9:$O$12</definedName>
    <definedName name="solver_adj" localSheetId="44" hidden="1">TDK_KF_ST_11_01!$O$9:$O$12</definedName>
    <definedName name="solver_adj" localSheetId="45" hidden="1">TDK_KF_ST_11_02!$O$9:$O$12</definedName>
    <definedName name="solver_adj" localSheetId="46" hidden="1">TDK_KF_ST_11_03!$O$9:$O$12</definedName>
    <definedName name="solver_adj" localSheetId="35" hidden="1">TDK_KF_ST_14_01!$O$9:$O$12</definedName>
    <definedName name="solver_adj" localSheetId="36" hidden="1">TDK_KF_ST_14_02!$O$9:$O$12</definedName>
    <definedName name="solver_adj" localSheetId="37" hidden="1">TDK_KF_ST_14_03!$O$9:$O$12</definedName>
    <definedName name="solver_adj" localSheetId="50" hidden="1">TDK_KF_ST_17_01!$O$9:$O$12</definedName>
    <definedName name="solver_adj" localSheetId="51" hidden="1">TDK_KF_ST_17_02!$O$9:$O$12</definedName>
    <definedName name="solver_adj" localSheetId="52" hidden="1">TDK_KF_ST_17_03!$O$9:$O$12</definedName>
    <definedName name="solver_adj" localSheetId="32" hidden="1">TDK_KF_ST_19_01!$O$9:$O$12</definedName>
    <definedName name="solver_adj" localSheetId="33" hidden="1">TDK_KF_ST_19_02!$O$9:$O$12</definedName>
    <definedName name="solver_adj" localSheetId="34" hidden="1">TDK_KF_ST_19_03!$O$9:$O$12</definedName>
    <definedName name="solver_adj" localSheetId="38" hidden="1">TDK_KF_ST_23_01!$O$9:$O$12</definedName>
    <definedName name="solver_adj" localSheetId="39" hidden="1">TDK_KF_ST_23_02!$O$9:$O$12</definedName>
    <definedName name="solver_adj" localSheetId="40" hidden="1">TDK_KF_ST_23_03!$O$9:$O$12</definedName>
    <definedName name="solver_cvg" localSheetId="3" hidden="1">0.0001</definedName>
    <definedName name="solver_cvg" localSheetId="6" hidden="1">0.0001</definedName>
    <definedName name="solver_cvg" localSheetId="9" hidden="1">0.0001</definedName>
    <definedName name="solver_cvg" localSheetId="12" hidden="1">0.0001</definedName>
    <definedName name="solver_cvg" localSheetId="15" hidden="1">0.0001</definedName>
    <definedName name="solver_cvg" localSheetId="18" hidden="1">0.0001</definedName>
    <definedName name="solver_cvg" localSheetId="21" hidden="1">0.0001</definedName>
    <definedName name="solver_cvg" localSheetId="24" hidden="1">0.0001</definedName>
    <definedName name="solver_cvg" localSheetId="27" hidden="1">0.0001</definedName>
    <definedName name="solver_cvg" localSheetId="4" hidden="1">0.0001</definedName>
    <definedName name="solver_cvg" localSheetId="7" hidden="1">0.0001</definedName>
    <definedName name="solver_cvg" localSheetId="10" hidden="1">0.0001</definedName>
    <definedName name="solver_cvg" localSheetId="13" hidden="1">0.0001</definedName>
    <definedName name="solver_cvg" localSheetId="16" hidden="1">0.0001</definedName>
    <definedName name="solver_cvg" localSheetId="19" hidden="1">0.0001</definedName>
    <definedName name="solver_cvg" localSheetId="22" hidden="1">0.0001</definedName>
    <definedName name="solver_cvg" localSheetId="25" hidden="1">0.0001</definedName>
    <definedName name="solver_cvg" localSheetId="28" hidden="1">0.0001</definedName>
    <definedName name="solver_cvg" localSheetId="2" hidden="1">0.0001</definedName>
    <definedName name="solver_cvg" localSheetId="5" hidden="1">0.0001</definedName>
    <definedName name="solver_cvg" localSheetId="8" hidden="1">0.0001</definedName>
    <definedName name="solver_cvg" localSheetId="11" hidden="1">0.0001</definedName>
    <definedName name="solver_cvg" localSheetId="14" hidden="1">0.0001</definedName>
    <definedName name="solver_cvg" localSheetId="17" hidden="1">0.0001</definedName>
    <definedName name="solver_cvg" localSheetId="20" hidden="1">0.0001</definedName>
    <definedName name="solver_cvg" localSheetId="23" hidden="1">0.0001</definedName>
    <definedName name="solver_cvg" localSheetId="2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41" hidden="1">0.0001</definedName>
    <definedName name="solver_cvg" localSheetId="42" hidden="1">0.0001</definedName>
    <definedName name="solver_cvg" localSheetId="43" hidden="1">0.0001</definedName>
    <definedName name="solver_cvg" localSheetId="53" hidden="1">0.0001</definedName>
    <definedName name="solver_cvg" localSheetId="54" hidden="1">0.0001</definedName>
    <definedName name="solver_cvg" localSheetId="55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50" hidden="1">0.0001</definedName>
    <definedName name="solver_cvg" localSheetId="51" hidden="1">0.0001</definedName>
    <definedName name="solver_cvg" localSheetId="52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drv" localSheetId="3" hidden="1">1</definedName>
    <definedName name="solver_drv" localSheetId="6" hidden="1">1</definedName>
    <definedName name="solver_drv" localSheetId="9" hidden="1">1</definedName>
    <definedName name="solver_drv" localSheetId="12" hidden="1">1</definedName>
    <definedName name="solver_drv" localSheetId="15" hidden="1">1</definedName>
    <definedName name="solver_drv" localSheetId="18" hidden="1">1</definedName>
    <definedName name="solver_drv" localSheetId="21" hidden="1">1</definedName>
    <definedName name="solver_drv" localSheetId="24" hidden="1">1</definedName>
    <definedName name="solver_drv" localSheetId="27" hidden="1">1</definedName>
    <definedName name="solver_drv" localSheetId="4" hidden="1">1</definedName>
    <definedName name="solver_drv" localSheetId="7" hidden="1">1</definedName>
    <definedName name="solver_drv" localSheetId="10" hidden="1">1</definedName>
    <definedName name="solver_drv" localSheetId="13" hidden="1">1</definedName>
    <definedName name="solver_drv" localSheetId="16" hidden="1">1</definedName>
    <definedName name="solver_drv" localSheetId="19" hidden="1">1</definedName>
    <definedName name="solver_drv" localSheetId="22" hidden="1">1</definedName>
    <definedName name="solver_drv" localSheetId="25" hidden="1">1</definedName>
    <definedName name="solver_drv" localSheetId="28" hidden="1">1</definedName>
    <definedName name="solver_drv" localSheetId="2" hidden="1">1</definedName>
    <definedName name="solver_drv" localSheetId="5" hidden="1">1</definedName>
    <definedName name="solver_drv" localSheetId="8" hidden="1">1</definedName>
    <definedName name="solver_drv" localSheetId="11" hidden="1">1</definedName>
    <definedName name="solver_drv" localSheetId="14" hidden="1">1</definedName>
    <definedName name="solver_drv" localSheetId="17" hidden="1">1</definedName>
    <definedName name="solver_drv" localSheetId="20" hidden="1">1</definedName>
    <definedName name="solver_drv" localSheetId="23" hidden="1">1</definedName>
    <definedName name="solver_drv" localSheetId="2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41" hidden="1">1</definedName>
    <definedName name="solver_drv" localSheetId="42" hidden="1">1</definedName>
    <definedName name="solver_drv" localSheetId="43" hidden="1">1</definedName>
    <definedName name="solver_drv" localSheetId="53" hidden="1">1</definedName>
    <definedName name="solver_drv" localSheetId="54" hidden="1">1</definedName>
    <definedName name="solver_drv" localSheetId="55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50" hidden="1">1</definedName>
    <definedName name="solver_drv" localSheetId="51" hidden="1">1</definedName>
    <definedName name="solver_drv" localSheetId="52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eng" localSheetId="3" hidden="1">1</definedName>
    <definedName name="solver_eng" localSheetId="6" hidden="1">1</definedName>
    <definedName name="solver_eng" localSheetId="9" hidden="1">1</definedName>
    <definedName name="solver_eng" localSheetId="12" hidden="1">1</definedName>
    <definedName name="solver_eng" localSheetId="15" hidden="1">1</definedName>
    <definedName name="solver_eng" localSheetId="18" hidden="1">1</definedName>
    <definedName name="solver_eng" localSheetId="21" hidden="1">1</definedName>
    <definedName name="solver_eng" localSheetId="24" hidden="1">1</definedName>
    <definedName name="solver_eng" localSheetId="27" hidden="1">1</definedName>
    <definedName name="solver_eng" localSheetId="4" hidden="1">1</definedName>
    <definedName name="solver_eng" localSheetId="7" hidden="1">1</definedName>
    <definedName name="solver_eng" localSheetId="10" hidden="1">1</definedName>
    <definedName name="solver_eng" localSheetId="13" hidden="1">1</definedName>
    <definedName name="solver_eng" localSheetId="16" hidden="1">1</definedName>
    <definedName name="solver_eng" localSheetId="19" hidden="1">1</definedName>
    <definedName name="solver_eng" localSheetId="22" hidden="1">1</definedName>
    <definedName name="solver_eng" localSheetId="25" hidden="1">1</definedName>
    <definedName name="solver_eng" localSheetId="28" hidden="1">1</definedName>
    <definedName name="solver_eng" localSheetId="2" hidden="1">1</definedName>
    <definedName name="solver_eng" localSheetId="5" hidden="1">1</definedName>
    <definedName name="solver_eng" localSheetId="8" hidden="1">1</definedName>
    <definedName name="solver_eng" localSheetId="11" hidden="1">1</definedName>
    <definedName name="solver_eng" localSheetId="14" hidden="1">1</definedName>
    <definedName name="solver_eng" localSheetId="17" hidden="1">1</definedName>
    <definedName name="solver_eng" localSheetId="20" hidden="1">1</definedName>
    <definedName name="solver_eng" localSheetId="23" hidden="1">1</definedName>
    <definedName name="solver_eng" localSheetId="26" hidden="1">1</definedName>
    <definedName name="solver_eng" localSheetId="47" hidden="1">1</definedName>
    <definedName name="solver_eng" localSheetId="48" hidden="1">1</definedName>
    <definedName name="solver_eng" localSheetId="49" hidden="1">1</definedName>
    <definedName name="solver_eng" localSheetId="41" hidden="1">1</definedName>
    <definedName name="solver_eng" localSheetId="42" hidden="1">1</definedName>
    <definedName name="solver_eng" localSheetId="43" hidden="1">1</definedName>
    <definedName name="solver_eng" localSheetId="53" hidden="1">1</definedName>
    <definedName name="solver_eng" localSheetId="54" hidden="1">1</definedName>
    <definedName name="solver_eng" localSheetId="55" hidden="1">1</definedName>
    <definedName name="solver_eng" localSheetId="29" hidden="1">1</definedName>
    <definedName name="solver_eng" localSheetId="30" hidden="1">1</definedName>
    <definedName name="solver_eng" localSheetId="31" hidden="1">1</definedName>
    <definedName name="solver_eng" localSheetId="44" hidden="1">1</definedName>
    <definedName name="solver_eng" localSheetId="45" hidden="1">1</definedName>
    <definedName name="solver_eng" localSheetId="46" hidden="1">1</definedName>
    <definedName name="solver_eng" localSheetId="35" hidden="1">1</definedName>
    <definedName name="solver_eng" localSheetId="36" hidden="1">1</definedName>
    <definedName name="solver_eng" localSheetId="37" hidden="1">1</definedName>
    <definedName name="solver_eng" localSheetId="50" hidden="1">1</definedName>
    <definedName name="solver_eng" localSheetId="51" hidden="1">1</definedName>
    <definedName name="solver_eng" localSheetId="52" hidden="1">1</definedName>
    <definedName name="solver_eng" localSheetId="32" hidden="1">1</definedName>
    <definedName name="solver_eng" localSheetId="33" hidden="1">1</definedName>
    <definedName name="solver_eng" localSheetId="34" hidden="1">1</definedName>
    <definedName name="solver_eng" localSheetId="38" hidden="1">1</definedName>
    <definedName name="solver_eng" localSheetId="39" hidden="1">1</definedName>
    <definedName name="solver_eng" localSheetId="40" hidden="1">1</definedName>
    <definedName name="solver_est" localSheetId="3" hidden="1">1</definedName>
    <definedName name="solver_est" localSheetId="6" hidden="1">1</definedName>
    <definedName name="solver_est" localSheetId="9" hidden="1">1</definedName>
    <definedName name="solver_est" localSheetId="12" hidden="1">1</definedName>
    <definedName name="solver_est" localSheetId="15" hidden="1">1</definedName>
    <definedName name="solver_est" localSheetId="18" hidden="1">1</definedName>
    <definedName name="solver_est" localSheetId="21" hidden="1">1</definedName>
    <definedName name="solver_est" localSheetId="24" hidden="1">1</definedName>
    <definedName name="solver_est" localSheetId="27" hidden="1">1</definedName>
    <definedName name="solver_est" localSheetId="4" hidden="1">1</definedName>
    <definedName name="solver_est" localSheetId="7" hidden="1">1</definedName>
    <definedName name="solver_est" localSheetId="10" hidden="1">1</definedName>
    <definedName name="solver_est" localSheetId="13" hidden="1">1</definedName>
    <definedName name="solver_est" localSheetId="16" hidden="1">1</definedName>
    <definedName name="solver_est" localSheetId="19" hidden="1">1</definedName>
    <definedName name="solver_est" localSheetId="22" hidden="1">1</definedName>
    <definedName name="solver_est" localSheetId="25" hidden="1">1</definedName>
    <definedName name="solver_est" localSheetId="28" hidden="1">1</definedName>
    <definedName name="solver_est" localSheetId="2" hidden="1">1</definedName>
    <definedName name="solver_est" localSheetId="5" hidden="1">1</definedName>
    <definedName name="solver_est" localSheetId="8" hidden="1">1</definedName>
    <definedName name="solver_est" localSheetId="11" hidden="1">1</definedName>
    <definedName name="solver_est" localSheetId="14" hidden="1">1</definedName>
    <definedName name="solver_est" localSheetId="17" hidden="1">1</definedName>
    <definedName name="solver_est" localSheetId="20" hidden="1">1</definedName>
    <definedName name="solver_est" localSheetId="23" hidden="1">1</definedName>
    <definedName name="solver_est" localSheetId="2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41" hidden="1">1</definedName>
    <definedName name="solver_est" localSheetId="42" hidden="1">1</definedName>
    <definedName name="solver_est" localSheetId="43" hidden="1">1</definedName>
    <definedName name="solver_est" localSheetId="53" hidden="1">1</definedName>
    <definedName name="solver_est" localSheetId="54" hidden="1">1</definedName>
    <definedName name="solver_est" localSheetId="55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50" hidden="1">1</definedName>
    <definedName name="solver_est" localSheetId="51" hidden="1">1</definedName>
    <definedName name="solver_est" localSheetId="52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itr" localSheetId="3" hidden="1">2147483647</definedName>
    <definedName name="solver_itr" localSheetId="6" hidden="1">2147483647</definedName>
    <definedName name="solver_itr" localSheetId="9" hidden="1">2147483647</definedName>
    <definedName name="solver_itr" localSheetId="12" hidden="1">2147483647</definedName>
    <definedName name="solver_itr" localSheetId="15" hidden="1">2147483647</definedName>
    <definedName name="solver_itr" localSheetId="18" hidden="1">2147483647</definedName>
    <definedName name="solver_itr" localSheetId="21" hidden="1">2147483647</definedName>
    <definedName name="solver_itr" localSheetId="24" hidden="1">2147483647</definedName>
    <definedName name="solver_itr" localSheetId="27" hidden="1">2147483647</definedName>
    <definedName name="solver_itr" localSheetId="4" hidden="1">2147483647</definedName>
    <definedName name="solver_itr" localSheetId="7" hidden="1">2147483647</definedName>
    <definedName name="solver_itr" localSheetId="10" hidden="1">2147483647</definedName>
    <definedName name="solver_itr" localSheetId="13" hidden="1">2147483647</definedName>
    <definedName name="solver_itr" localSheetId="16" hidden="1">2147483647</definedName>
    <definedName name="solver_itr" localSheetId="19" hidden="1">2147483647</definedName>
    <definedName name="solver_itr" localSheetId="22" hidden="1">2147483647</definedName>
    <definedName name="solver_itr" localSheetId="25" hidden="1">2147483647</definedName>
    <definedName name="solver_itr" localSheetId="28" hidden="1">2147483647</definedName>
    <definedName name="solver_itr" localSheetId="2" hidden="1">2147483647</definedName>
    <definedName name="solver_itr" localSheetId="5" hidden="1">2147483647</definedName>
    <definedName name="solver_itr" localSheetId="8" hidden="1">2147483647</definedName>
    <definedName name="solver_itr" localSheetId="11" hidden="1">2147483647</definedName>
    <definedName name="solver_itr" localSheetId="14" hidden="1">2147483647</definedName>
    <definedName name="solver_itr" localSheetId="17" hidden="1">2147483647</definedName>
    <definedName name="solver_itr" localSheetId="20" hidden="1">2147483647</definedName>
    <definedName name="solver_itr" localSheetId="23" hidden="1">2147483647</definedName>
    <definedName name="solver_itr" localSheetId="26" hidden="1">2147483647</definedName>
    <definedName name="solver_itr" localSheetId="47" hidden="1">2147483647</definedName>
    <definedName name="solver_itr" localSheetId="48" hidden="1">2147483647</definedName>
    <definedName name="solver_itr" localSheetId="49" hidden="1">2147483647</definedName>
    <definedName name="solver_itr" localSheetId="41" hidden="1">2147483647</definedName>
    <definedName name="solver_itr" localSheetId="42" hidden="1">2147483647</definedName>
    <definedName name="solver_itr" localSheetId="43" hidden="1">2147483647</definedName>
    <definedName name="solver_itr" localSheetId="53" hidden="1">2147483647</definedName>
    <definedName name="solver_itr" localSheetId="54" hidden="1">2147483647</definedName>
    <definedName name="solver_itr" localSheetId="55" hidden="1">2147483647</definedName>
    <definedName name="solver_itr" localSheetId="29" hidden="1">2147483647</definedName>
    <definedName name="solver_itr" localSheetId="30" hidden="1">2147483647</definedName>
    <definedName name="solver_itr" localSheetId="31" hidden="1">2147483647</definedName>
    <definedName name="solver_itr" localSheetId="44" hidden="1">2147483647</definedName>
    <definedName name="solver_itr" localSheetId="45" hidden="1">2147483647</definedName>
    <definedName name="solver_itr" localSheetId="46" hidden="1">2147483647</definedName>
    <definedName name="solver_itr" localSheetId="35" hidden="1">2147483647</definedName>
    <definedName name="solver_itr" localSheetId="36" hidden="1">2147483647</definedName>
    <definedName name="solver_itr" localSheetId="37" hidden="1">2147483647</definedName>
    <definedName name="solver_itr" localSheetId="50" hidden="1">2147483647</definedName>
    <definedName name="solver_itr" localSheetId="51" hidden="1">2147483647</definedName>
    <definedName name="solver_itr" localSheetId="52" hidden="1">2147483647</definedName>
    <definedName name="solver_itr" localSheetId="32" hidden="1">2147483647</definedName>
    <definedName name="solver_itr" localSheetId="33" hidden="1">2147483647</definedName>
    <definedName name="solver_itr" localSheetId="34" hidden="1">2147483647</definedName>
    <definedName name="solver_itr" localSheetId="38" hidden="1">2147483647</definedName>
    <definedName name="solver_itr" localSheetId="39" hidden="1">2147483647</definedName>
    <definedName name="solver_itr" localSheetId="40" hidden="1">2147483647</definedName>
    <definedName name="solver_mip" localSheetId="3" hidden="1">2147483647</definedName>
    <definedName name="solver_mip" localSheetId="6" hidden="1">2147483647</definedName>
    <definedName name="solver_mip" localSheetId="9" hidden="1">2147483647</definedName>
    <definedName name="solver_mip" localSheetId="12" hidden="1">2147483647</definedName>
    <definedName name="solver_mip" localSheetId="15" hidden="1">2147483647</definedName>
    <definedName name="solver_mip" localSheetId="18" hidden="1">2147483647</definedName>
    <definedName name="solver_mip" localSheetId="21" hidden="1">2147483647</definedName>
    <definedName name="solver_mip" localSheetId="24" hidden="1">2147483647</definedName>
    <definedName name="solver_mip" localSheetId="27" hidden="1">2147483647</definedName>
    <definedName name="solver_mip" localSheetId="4" hidden="1">2147483647</definedName>
    <definedName name="solver_mip" localSheetId="7" hidden="1">2147483647</definedName>
    <definedName name="solver_mip" localSheetId="10" hidden="1">2147483647</definedName>
    <definedName name="solver_mip" localSheetId="13" hidden="1">2147483647</definedName>
    <definedName name="solver_mip" localSheetId="16" hidden="1">2147483647</definedName>
    <definedName name="solver_mip" localSheetId="19" hidden="1">2147483647</definedName>
    <definedName name="solver_mip" localSheetId="22" hidden="1">2147483647</definedName>
    <definedName name="solver_mip" localSheetId="25" hidden="1">2147483647</definedName>
    <definedName name="solver_mip" localSheetId="28" hidden="1">2147483647</definedName>
    <definedName name="solver_mip" localSheetId="2" hidden="1">2147483647</definedName>
    <definedName name="solver_mip" localSheetId="5" hidden="1">2147483647</definedName>
    <definedName name="solver_mip" localSheetId="8" hidden="1">2147483647</definedName>
    <definedName name="solver_mip" localSheetId="11" hidden="1">2147483647</definedName>
    <definedName name="solver_mip" localSheetId="14" hidden="1">2147483647</definedName>
    <definedName name="solver_mip" localSheetId="17" hidden="1">2147483647</definedName>
    <definedName name="solver_mip" localSheetId="20" hidden="1">2147483647</definedName>
    <definedName name="solver_mip" localSheetId="23" hidden="1">2147483647</definedName>
    <definedName name="solver_mip" localSheetId="26" hidden="1">2147483647</definedName>
    <definedName name="solver_mip" localSheetId="47" hidden="1">2147483647</definedName>
    <definedName name="solver_mip" localSheetId="48" hidden="1">2147483647</definedName>
    <definedName name="solver_mip" localSheetId="49" hidden="1">2147483647</definedName>
    <definedName name="solver_mip" localSheetId="41" hidden="1">2147483647</definedName>
    <definedName name="solver_mip" localSheetId="42" hidden="1">2147483647</definedName>
    <definedName name="solver_mip" localSheetId="43" hidden="1">2147483647</definedName>
    <definedName name="solver_mip" localSheetId="53" hidden="1">2147483647</definedName>
    <definedName name="solver_mip" localSheetId="54" hidden="1">2147483647</definedName>
    <definedName name="solver_mip" localSheetId="55" hidden="1">2147483647</definedName>
    <definedName name="solver_mip" localSheetId="29" hidden="1">2147483647</definedName>
    <definedName name="solver_mip" localSheetId="30" hidden="1">2147483647</definedName>
    <definedName name="solver_mip" localSheetId="31" hidden="1">2147483647</definedName>
    <definedName name="solver_mip" localSheetId="44" hidden="1">2147483647</definedName>
    <definedName name="solver_mip" localSheetId="45" hidden="1">2147483647</definedName>
    <definedName name="solver_mip" localSheetId="46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50" hidden="1">2147483647</definedName>
    <definedName name="solver_mip" localSheetId="51" hidden="1">2147483647</definedName>
    <definedName name="solver_mip" localSheetId="52" hidden="1">2147483647</definedName>
    <definedName name="solver_mip" localSheetId="32" hidden="1">2147483647</definedName>
    <definedName name="solver_mip" localSheetId="33" hidden="1">2147483647</definedName>
    <definedName name="solver_mip" localSheetId="34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ni" localSheetId="3" hidden="1">30</definedName>
    <definedName name="solver_mni" localSheetId="6" hidden="1">30</definedName>
    <definedName name="solver_mni" localSheetId="9" hidden="1">30</definedName>
    <definedName name="solver_mni" localSheetId="12" hidden="1">30</definedName>
    <definedName name="solver_mni" localSheetId="15" hidden="1">30</definedName>
    <definedName name="solver_mni" localSheetId="18" hidden="1">30</definedName>
    <definedName name="solver_mni" localSheetId="21" hidden="1">30</definedName>
    <definedName name="solver_mni" localSheetId="24" hidden="1">30</definedName>
    <definedName name="solver_mni" localSheetId="27" hidden="1">30</definedName>
    <definedName name="solver_mni" localSheetId="4" hidden="1">30</definedName>
    <definedName name="solver_mni" localSheetId="7" hidden="1">30</definedName>
    <definedName name="solver_mni" localSheetId="10" hidden="1">30</definedName>
    <definedName name="solver_mni" localSheetId="13" hidden="1">30</definedName>
    <definedName name="solver_mni" localSheetId="16" hidden="1">30</definedName>
    <definedName name="solver_mni" localSheetId="19" hidden="1">30</definedName>
    <definedName name="solver_mni" localSheetId="22" hidden="1">30</definedName>
    <definedName name="solver_mni" localSheetId="25" hidden="1">30</definedName>
    <definedName name="solver_mni" localSheetId="28" hidden="1">30</definedName>
    <definedName name="solver_mni" localSheetId="2" hidden="1">30</definedName>
    <definedName name="solver_mni" localSheetId="5" hidden="1">30</definedName>
    <definedName name="solver_mni" localSheetId="8" hidden="1">30</definedName>
    <definedName name="solver_mni" localSheetId="11" hidden="1">30</definedName>
    <definedName name="solver_mni" localSheetId="14" hidden="1">30</definedName>
    <definedName name="solver_mni" localSheetId="17" hidden="1">30</definedName>
    <definedName name="solver_mni" localSheetId="20" hidden="1">30</definedName>
    <definedName name="solver_mni" localSheetId="23" hidden="1">30</definedName>
    <definedName name="solver_mni" localSheetId="26" hidden="1">30</definedName>
    <definedName name="solver_mni" localSheetId="47" hidden="1">30</definedName>
    <definedName name="solver_mni" localSheetId="48" hidden="1">30</definedName>
    <definedName name="solver_mni" localSheetId="49" hidden="1">30</definedName>
    <definedName name="solver_mni" localSheetId="41" hidden="1">30</definedName>
    <definedName name="solver_mni" localSheetId="42" hidden="1">30</definedName>
    <definedName name="solver_mni" localSheetId="43" hidden="1">30</definedName>
    <definedName name="solver_mni" localSheetId="53" hidden="1">30</definedName>
    <definedName name="solver_mni" localSheetId="54" hidden="1">30</definedName>
    <definedName name="solver_mni" localSheetId="55" hidden="1">30</definedName>
    <definedName name="solver_mni" localSheetId="29" hidden="1">30</definedName>
    <definedName name="solver_mni" localSheetId="30" hidden="1">30</definedName>
    <definedName name="solver_mni" localSheetId="31" hidden="1">30</definedName>
    <definedName name="solver_mni" localSheetId="44" hidden="1">30</definedName>
    <definedName name="solver_mni" localSheetId="45" hidden="1">30</definedName>
    <definedName name="solver_mni" localSheetId="46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50" hidden="1">30</definedName>
    <definedName name="solver_mni" localSheetId="51" hidden="1">30</definedName>
    <definedName name="solver_mni" localSheetId="52" hidden="1">30</definedName>
    <definedName name="solver_mni" localSheetId="32" hidden="1">30</definedName>
    <definedName name="solver_mni" localSheetId="33" hidden="1">30</definedName>
    <definedName name="solver_mni" localSheetId="34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rt" localSheetId="3" hidden="1">0.075</definedName>
    <definedName name="solver_mrt" localSheetId="6" hidden="1">0.075</definedName>
    <definedName name="solver_mrt" localSheetId="9" hidden="1">0.075</definedName>
    <definedName name="solver_mrt" localSheetId="12" hidden="1">0.075</definedName>
    <definedName name="solver_mrt" localSheetId="15" hidden="1">0.075</definedName>
    <definedName name="solver_mrt" localSheetId="18" hidden="1">0.075</definedName>
    <definedName name="solver_mrt" localSheetId="21" hidden="1">0.075</definedName>
    <definedName name="solver_mrt" localSheetId="24" hidden="1">0.075</definedName>
    <definedName name="solver_mrt" localSheetId="27" hidden="1">0.075</definedName>
    <definedName name="solver_mrt" localSheetId="4" hidden="1">0.075</definedName>
    <definedName name="solver_mrt" localSheetId="7" hidden="1">0.075</definedName>
    <definedName name="solver_mrt" localSheetId="10" hidden="1">0.075</definedName>
    <definedName name="solver_mrt" localSheetId="13" hidden="1">0.075</definedName>
    <definedName name="solver_mrt" localSheetId="16" hidden="1">0.075</definedName>
    <definedName name="solver_mrt" localSheetId="19" hidden="1">0.075</definedName>
    <definedName name="solver_mrt" localSheetId="22" hidden="1">0.075</definedName>
    <definedName name="solver_mrt" localSheetId="25" hidden="1">0.075</definedName>
    <definedName name="solver_mrt" localSheetId="28" hidden="1">0.075</definedName>
    <definedName name="solver_mrt" localSheetId="2" hidden="1">0.075</definedName>
    <definedName name="solver_mrt" localSheetId="5" hidden="1">0.075</definedName>
    <definedName name="solver_mrt" localSheetId="8" hidden="1">0.075</definedName>
    <definedName name="solver_mrt" localSheetId="11" hidden="1">0.075</definedName>
    <definedName name="solver_mrt" localSheetId="14" hidden="1">0.075</definedName>
    <definedName name="solver_mrt" localSheetId="17" hidden="1">0.075</definedName>
    <definedName name="solver_mrt" localSheetId="20" hidden="1">0.075</definedName>
    <definedName name="solver_mrt" localSheetId="23" hidden="1">0.075</definedName>
    <definedName name="solver_mrt" localSheetId="26" hidden="1">0.075</definedName>
    <definedName name="solver_mrt" localSheetId="47" hidden="1">0.075</definedName>
    <definedName name="solver_mrt" localSheetId="48" hidden="1">0.075</definedName>
    <definedName name="solver_mrt" localSheetId="49" hidden="1">0.075</definedName>
    <definedName name="solver_mrt" localSheetId="41" hidden="1">0.075</definedName>
    <definedName name="solver_mrt" localSheetId="42" hidden="1">0.075</definedName>
    <definedName name="solver_mrt" localSheetId="43" hidden="1">0.075</definedName>
    <definedName name="solver_mrt" localSheetId="53" hidden="1">0.075</definedName>
    <definedName name="solver_mrt" localSheetId="54" hidden="1">0.075</definedName>
    <definedName name="solver_mrt" localSheetId="55" hidden="1">0.075</definedName>
    <definedName name="solver_mrt" localSheetId="29" hidden="1">0.075</definedName>
    <definedName name="solver_mrt" localSheetId="30" hidden="1">0.075</definedName>
    <definedName name="solver_mrt" localSheetId="31" hidden="1">0.075</definedName>
    <definedName name="solver_mrt" localSheetId="44" hidden="1">0.075</definedName>
    <definedName name="solver_mrt" localSheetId="45" hidden="1">0.075</definedName>
    <definedName name="solver_mrt" localSheetId="46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50" hidden="1">0.075</definedName>
    <definedName name="solver_mrt" localSheetId="51" hidden="1">0.075</definedName>
    <definedName name="solver_mrt" localSheetId="52" hidden="1">0.075</definedName>
    <definedName name="solver_mrt" localSheetId="32" hidden="1">0.075</definedName>
    <definedName name="solver_mrt" localSheetId="33" hidden="1">0.075</definedName>
    <definedName name="solver_mrt" localSheetId="34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sl" localSheetId="3" hidden="1">2</definedName>
    <definedName name="solver_msl" localSheetId="6" hidden="1">2</definedName>
    <definedName name="solver_msl" localSheetId="9" hidden="1">2</definedName>
    <definedName name="solver_msl" localSheetId="12" hidden="1">2</definedName>
    <definedName name="solver_msl" localSheetId="15" hidden="1">2</definedName>
    <definedName name="solver_msl" localSheetId="18" hidden="1">2</definedName>
    <definedName name="solver_msl" localSheetId="21" hidden="1">2</definedName>
    <definedName name="solver_msl" localSheetId="24" hidden="1">2</definedName>
    <definedName name="solver_msl" localSheetId="27" hidden="1">2</definedName>
    <definedName name="solver_msl" localSheetId="4" hidden="1">2</definedName>
    <definedName name="solver_msl" localSheetId="7" hidden="1">2</definedName>
    <definedName name="solver_msl" localSheetId="10" hidden="1">2</definedName>
    <definedName name="solver_msl" localSheetId="13" hidden="1">2</definedName>
    <definedName name="solver_msl" localSheetId="16" hidden="1">2</definedName>
    <definedName name="solver_msl" localSheetId="19" hidden="1">2</definedName>
    <definedName name="solver_msl" localSheetId="22" hidden="1">2</definedName>
    <definedName name="solver_msl" localSheetId="25" hidden="1">2</definedName>
    <definedName name="solver_msl" localSheetId="28" hidden="1">2</definedName>
    <definedName name="solver_msl" localSheetId="2" hidden="1">2</definedName>
    <definedName name="solver_msl" localSheetId="5" hidden="1">2</definedName>
    <definedName name="solver_msl" localSheetId="8" hidden="1">2</definedName>
    <definedName name="solver_msl" localSheetId="11" hidden="1">2</definedName>
    <definedName name="solver_msl" localSheetId="14" hidden="1">2</definedName>
    <definedName name="solver_msl" localSheetId="17" hidden="1">2</definedName>
    <definedName name="solver_msl" localSheetId="20" hidden="1">2</definedName>
    <definedName name="solver_msl" localSheetId="23" hidden="1">2</definedName>
    <definedName name="solver_msl" localSheetId="26" hidden="1">2</definedName>
    <definedName name="solver_msl" localSheetId="47" hidden="1">2</definedName>
    <definedName name="solver_msl" localSheetId="48" hidden="1">2</definedName>
    <definedName name="solver_msl" localSheetId="49" hidden="1">2</definedName>
    <definedName name="solver_msl" localSheetId="41" hidden="1">2</definedName>
    <definedName name="solver_msl" localSheetId="42" hidden="1">2</definedName>
    <definedName name="solver_msl" localSheetId="43" hidden="1">2</definedName>
    <definedName name="solver_msl" localSheetId="53" hidden="1">2</definedName>
    <definedName name="solver_msl" localSheetId="54" hidden="1">2</definedName>
    <definedName name="solver_msl" localSheetId="55" hidden="1">2</definedName>
    <definedName name="solver_msl" localSheetId="29" hidden="1">2</definedName>
    <definedName name="solver_msl" localSheetId="30" hidden="1">2</definedName>
    <definedName name="solver_msl" localSheetId="31" hidden="1">2</definedName>
    <definedName name="solver_msl" localSheetId="44" hidden="1">2</definedName>
    <definedName name="solver_msl" localSheetId="45" hidden="1">2</definedName>
    <definedName name="solver_msl" localSheetId="46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50" hidden="1">2</definedName>
    <definedName name="solver_msl" localSheetId="51" hidden="1">2</definedName>
    <definedName name="solver_msl" localSheetId="52" hidden="1">2</definedName>
    <definedName name="solver_msl" localSheetId="32" hidden="1">2</definedName>
    <definedName name="solver_msl" localSheetId="33" hidden="1">2</definedName>
    <definedName name="solver_msl" localSheetId="34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neg" localSheetId="3" hidden="1">2</definedName>
    <definedName name="solver_neg" localSheetId="6" hidden="1">2</definedName>
    <definedName name="solver_neg" localSheetId="9" hidden="1">2</definedName>
    <definedName name="solver_neg" localSheetId="12" hidden="1">2</definedName>
    <definedName name="solver_neg" localSheetId="15" hidden="1">2</definedName>
    <definedName name="solver_neg" localSheetId="18" hidden="1">2</definedName>
    <definedName name="solver_neg" localSheetId="21" hidden="1">2</definedName>
    <definedName name="solver_neg" localSheetId="24" hidden="1">2</definedName>
    <definedName name="solver_neg" localSheetId="27" hidden="1">2</definedName>
    <definedName name="solver_neg" localSheetId="4" hidden="1">2</definedName>
    <definedName name="solver_neg" localSheetId="7" hidden="1">2</definedName>
    <definedName name="solver_neg" localSheetId="10" hidden="1">2</definedName>
    <definedName name="solver_neg" localSheetId="13" hidden="1">2</definedName>
    <definedName name="solver_neg" localSheetId="16" hidden="1">2</definedName>
    <definedName name="solver_neg" localSheetId="19" hidden="1">2</definedName>
    <definedName name="solver_neg" localSheetId="22" hidden="1">2</definedName>
    <definedName name="solver_neg" localSheetId="25" hidden="1">2</definedName>
    <definedName name="solver_neg" localSheetId="28" hidden="1">2</definedName>
    <definedName name="solver_neg" localSheetId="2" hidden="1">2</definedName>
    <definedName name="solver_neg" localSheetId="5" hidden="1">2</definedName>
    <definedName name="solver_neg" localSheetId="8" hidden="1">2</definedName>
    <definedName name="solver_neg" localSheetId="11" hidden="1">2</definedName>
    <definedName name="solver_neg" localSheetId="14" hidden="1">2</definedName>
    <definedName name="solver_neg" localSheetId="17" hidden="1">2</definedName>
    <definedName name="solver_neg" localSheetId="20" hidden="1">2</definedName>
    <definedName name="solver_neg" localSheetId="23" hidden="1">2</definedName>
    <definedName name="solver_neg" localSheetId="26" hidden="1">2</definedName>
    <definedName name="solver_neg" localSheetId="47" hidden="1">2</definedName>
    <definedName name="solver_neg" localSheetId="48" hidden="1">2</definedName>
    <definedName name="solver_neg" localSheetId="49" hidden="1">2</definedName>
    <definedName name="solver_neg" localSheetId="41" hidden="1">2</definedName>
    <definedName name="solver_neg" localSheetId="42" hidden="1">2</definedName>
    <definedName name="solver_neg" localSheetId="43" hidden="1">2</definedName>
    <definedName name="solver_neg" localSheetId="53" hidden="1">2</definedName>
    <definedName name="solver_neg" localSheetId="54" hidden="1">2</definedName>
    <definedName name="solver_neg" localSheetId="55" hidden="1">2</definedName>
    <definedName name="solver_neg" localSheetId="29" hidden="1">2</definedName>
    <definedName name="solver_neg" localSheetId="30" hidden="1">2</definedName>
    <definedName name="solver_neg" localSheetId="31" hidden="1">2</definedName>
    <definedName name="solver_neg" localSheetId="44" hidden="1">2</definedName>
    <definedName name="solver_neg" localSheetId="45" hidden="1">2</definedName>
    <definedName name="solver_neg" localSheetId="46" hidden="1">2</definedName>
    <definedName name="solver_neg" localSheetId="35" hidden="1">2</definedName>
    <definedName name="solver_neg" localSheetId="36" hidden="1">2</definedName>
    <definedName name="solver_neg" localSheetId="37" hidden="1">2</definedName>
    <definedName name="solver_neg" localSheetId="50" hidden="1">2</definedName>
    <definedName name="solver_neg" localSheetId="51" hidden="1">2</definedName>
    <definedName name="solver_neg" localSheetId="52" hidden="1">2</definedName>
    <definedName name="solver_neg" localSheetId="32" hidden="1">2</definedName>
    <definedName name="solver_neg" localSheetId="33" hidden="1">2</definedName>
    <definedName name="solver_neg" localSheetId="34" hidden="1">2</definedName>
    <definedName name="solver_neg" localSheetId="38" hidden="1">2</definedName>
    <definedName name="solver_neg" localSheetId="39" hidden="1">2</definedName>
    <definedName name="solver_neg" localSheetId="40" hidden="1">2</definedName>
    <definedName name="solver_nod" localSheetId="3" hidden="1">2147483647</definedName>
    <definedName name="solver_nod" localSheetId="6" hidden="1">2147483647</definedName>
    <definedName name="solver_nod" localSheetId="9" hidden="1">2147483647</definedName>
    <definedName name="solver_nod" localSheetId="12" hidden="1">2147483647</definedName>
    <definedName name="solver_nod" localSheetId="15" hidden="1">2147483647</definedName>
    <definedName name="solver_nod" localSheetId="18" hidden="1">2147483647</definedName>
    <definedName name="solver_nod" localSheetId="21" hidden="1">2147483647</definedName>
    <definedName name="solver_nod" localSheetId="24" hidden="1">2147483647</definedName>
    <definedName name="solver_nod" localSheetId="27" hidden="1">2147483647</definedName>
    <definedName name="solver_nod" localSheetId="4" hidden="1">2147483647</definedName>
    <definedName name="solver_nod" localSheetId="7" hidden="1">2147483647</definedName>
    <definedName name="solver_nod" localSheetId="10" hidden="1">2147483647</definedName>
    <definedName name="solver_nod" localSheetId="13" hidden="1">2147483647</definedName>
    <definedName name="solver_nod" localSheetId="16" hidden="1">2147483647</definedName>
    <definedName name="solver_nod" localSheetId="19" hidden="1">2147483647</definedName>
    <definedName name="solver_nod" localSheetId="22" hidden="1">2147483647</definedName>
    <definedName name="solver_nod" localSheetId="25" hidden="1">2147483647</definedName>
    <definedName name="solver_nod" localSheetId="28" hidden="1">2147483647</definedName>
    <definedName name="solver_nod" localSheetId="2" hidden="1">2147483647</definedName>
    <definedName name="solver_nod" localSheetId="5" hidden="1">2147483647</definedName>
    <definedName name="solver_nod" localSheetId="8" hidden="1">2147483647</definedName>
    <definedName name="solver_nod" localSheetId="11" hidden="1">2147483647</definedName>
    <definedName name="solver_nod" localSheetId="14" hidden="1">2147483647</definedName>
    <definedName name="solver_nod" localSheetId="17" hidden="1">2147483647</definedName>
    <definedName name="solver_nod" localSheetId="20" hidden="1">2147483647</definedName>
    <definedName name="solver_nod" localSheetId="23" hidden="1">2147483647</definedName>
    <definedName name="solver_nod" localSheetId="26" hidden="1">2147483647</definedName>
    <definedName name="solver_nod" localSheetId="47" hidden="1">2147483647</definedName>
    <definedName name="solver_nod" localSheetId="48" hidden="1">2147483647</definedName>
    <definedName name="solver_nod" localSheetId="49" hidden="1">2147483647</definedName>
    <definedName name="solver_nod" localSheetId="41" hidden="1">2147483647</definedName>
    <definedName name="solver_nod" localSheetId="42" hidden="1">2147483647</definedName>
    <definedName name="solver_nod" localSheetId="43" hidden="1">2147483647</definedName>
    <definedName name="solver_nod" localSheetId="53" hidden="1">2147483647</definedName>
    <definedName name="solver_nod" localSheetId="54" hidden="1">2147483647</definedName>
    <definedName name="solver_nod" localSheetId="55" hidden="1">2147483647</definedName>
    <definedName name="solver_nod" localSheetId="29" hidden="1">2147483647</definedName>
    <definedName name="solver_nod" localSheetId="30" hidden="1">2147483647</definedName>
    <definedName name="solver_nod" localSheetId="31" hidden="1">2147483647</definedName>
    <definedName name="solver_nod" localSheetId="44" hidden="1">2147483647</definedName>
    <definedName name="solver_nod" localSheetId="45" hidden="1">2147483647</definedName>
    <definedName name="solver_nod" localSheetId="46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50" hidden="1">2147483647</definedName>
    <definedName name="solver_nod" localSheetId="51" hidden="1">2147483647</definedName>
    <definedName name="solver_nod" localSheetId="52" hidden="1">2147483647</definedName>
    <definedName name="solver_nod" localSheetId="32" hidden="1">2147483647</definedName>
    <definedName name="solver_nod" localSheetId="33" hidden="1">2147483647</definedName>
    <definedName name="solver_nod" localSheetId="34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um" localSheetId="3" hidden="1">0</definedName>
    <definedName name="solver_num" localSheetId="6" hidden="1">0</definedName>
    <definedName name="solver_num" localSheetId="9" hidden="1">0</definedName>
    <definedName name="solver_num" localSheetId="12" hidden="1">0</definedName>
    <definedName name="solver_num" localSheetId="15" hidden="1">0</definedName>
    <definedName name="solver_num" localSheetId="18" hidden="1">0</definedName>
    <definedName name="solver_num" localSheetId="21" hidden="1">0</definedName>
    <definedName name="solver_num" localSheetId="24" hidden="1">0</definedName>
    <definedName name="solver_num" localSheetId="27" hidden="1">0</definedName>
    <definedName name="solver_num" localSheetId="4" hidden="1">0</definedName>
    <definedName name="solver_num" localSheetId="7" hidden="1">0</definedName>
    <definedName name="solver_num" localSheetId="10" hidden="1">0</definedName>
    <definedName name="solver_num" localSheetId="13" hidden="1">0</definedName>
    <definedName name="solver_num" localSheetId="16" hidden="1">0</definedName>
    <definedName name="solver_num" localSheetId="19" hidden="1">0</definedName>
    <definedName name="solver_num" localSheetId="22" hidden="1">0</definedName>
    <definedName name="solver_num" localSheetId="25" hidden="1">0</definedName>
    <definedName name="solver_num" localSheetId="28" hidden="1">0</definedName>
    <definedName name="solver_num" localSheetId="2" hidden="1">0</definedName>
    <definedName name="solver_num" localSheetId="5" hidden="1">0</definedName>
    <definedName name="solver_num" localSheetId="8" hidden="1">0</definedName>
    <definedName name="solver_num" localSheetId="11" hidden="1">0</definedName>
    <definedName name="solver_num" localSheetId="14" hidden="1">0</definedName>
    <definedName name="solver_num" localSheetId="17" hidden="1">0</definedName>
    <definedName name="solver_num" localSheetId="20" hidden="1">0</definedName>
    <definedName name="solver_num" localSheetId="23" hidden="1">0</definedName>
    <definedName name="solver_num" localSheetId="26" hidden="1">0</definedName>
    <definedName name="solver_num" localSheetId="47" hidden="1">0</definedName>
    <definedName name="solver_num" localSheetId="48" hidden="1">0</definedName>
    <definedName name="solver_num" localSheetId="49" hidden="1">0</definedName>
    <definedName name="solver_num" localSheetId="41" hidden="1">0</definedName>
    <definedName name="solver_num" localSheetId="42" hidden="1">0</definedName>
    <definedName name="solver_num" localSheetId="43" hidden="1">0</definedName>
    <definedName name="solver_num" localSheetId="53" hidden="1">0</definedName>
    <definedName name="solver_num" localSheetId="54" hidden="1">0</definedName>
    <definedName name="solver_num" localSheetId="55" hidden="1">0</definedName>
    <definedName name="solver_num" localSheetId="29" hidden="1">0</definedName>
    <definedName name="solver_num" localSheetId="30" hidden="1">0</definedName>
    <definedName name="solver_num" localSheetId="31" hidden="1">0</definedName>
    <definedName name="solver_num" localSheetId="44" hidden="1">0</definedName>
    <definedName name="solver_num" localSheetId="45" hidden="1">0</definedName>
    <definedName name="solver_num" localSheetId="46" hidden="1">0</definedName>
    <definedName name="solver_num" localSheetId="35" hidden="1">0</definedName>
    <definedName name="solver_num" localSheetId="36" hidden="1">0</definedName>
    <definedName name="solver_num" localSheetId="37" hidden="1">0</definedName>
    <definedName name="solver_num" localSheetId="50" hidden="1">0</definedName>
    <definedName name="solver_num" localSheetId="51" hidden="1">0</definedName>
    <definedName name="solver_num" localSheetId="52" hidden="1">0</definedName>
    <definedName name="solver_num" localSheetId="32" hidden="1">0</definedName>
    <definedName name="solver_num" localSheetId="33" hidden="1">0</definedName>
    <definedName name="solver_num" localSheetId="34" hidden="1">0</definedName>
    <definedName name="solver_num" localSheetId="38" hidden="1">0</definedName>
    <definedName name="solver_num" localSheetId="39" hidden="1">0</definedName>
    <definedName name="solver_num" localSheetId="40" hidden="1">0</definedName>
    <definedName name="solver_nwt" localSheetId="3" hidden="1">1</definedName>
    <definedName name="solver_nwt" localSheetId="6" hidden="1">1</definedName>
    <definedName name="solver_nwt" localSheetId="9" hidden="1">1</definedName>
    <definedName name="solver_nwt" localSheetId="12" hidden="1">1</definedName>
    <definedName name="solver_nwt" localSheetId="15" hidden="1">1</definedName>
    <definedName name="solver_nwt" localSheetId="18" hidden="1">1</definedName>
    <definedName name="solver_nwt" localSheetId="21" hidden="1">1</definedName>
    <definedName name="solver_nwt" localSheetId="24" hidden="1">1</definedName>
    <definedName name="solver_nwt" localSheetId="27" hidden="1">1</definedName>
    <definedName name="solver_nwt" localSheetId="4" hidden="1">1</definedName>
    <definedName name="solver_nwt" localSheetId="7" hidden="1">1</definedName>
    <definedName name="solver_nwt" localSheetId="10" hidden="1">1</definedName>
    <definedName name="solver_nwt" localSheetId="13" hidden="1">1</definedName>
    <definedName name="solver_nwt" localSheetId="16" hidden="1">1</definedName>
    <definedName name="solver_nwt" localSheetId="19" hidden="1">1</definedName>
    <definedName name="solver_nwt" localSheetId="22" hidden="1">1</definedName>
    <definedName name="solver_nwt" localSheetId="25" hidden="1">1</definedName>
    <definedName name="solver_nwt" localSheetId="28" hidden="1">1</definedName>
    <definedName name="solver_nwt" localSheetId="2" hidden="1">1</definedName>
    <definedName name="solver_nwt" localSheetId="5" hidden="1">1</definedName>
    <definedName name="solver_nwt" localSheetId="8" hidden="1">1</definedName>
    <definedName name="solver_nwt" localSheetId="11" hidden="1">1</definedName>
    <definedName name="solver_nwt" localSheetId="14" hidden="1">1</definedName>
    <definedName name="solver_nwt" localSheetId="17" hidden="1">1</definedName>
    <definedName name="solver_nwt" localSheetId="20" hidden="1">1</definedName>
    <definedName name="solver_nwt" localSheetId="23" hidden="1">1</definedName>
    <definedName name="solver_nwt" localSheetId="2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41" hidden="1">1</definedName>
    <definedName name="solver_nwt" localSheetId="42" hidden="1">1</definedName>
    <definedName name="solver_nwt" localSheetId="43" hidden="1">1</definedName>
    <definedName name="solver_nwt" localSheetId="53" hidden="1">1</definedName>
    <definedName name="solver_nwt" localSheetId="54" hidden="1">1</definedName>
    <definedName name="solver_nwt" localSheetId="55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50" hidden="1">1</definedName>
    <definedName name="solver_nwt" localSheetId="51" hidden="1">1</definedName>
    <definedName name="solver_nwt" localSheetId="52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opt" localSheetId="3" hidden="1">TDK_FF_ST_mU_01!$O$7</definedName>
    <definedName name="solver_opt" localSheetId="6" hidden="1">TDK_FF_ST_mU_02!$O$7</definedName>
    <definedName name="solver_opt" localSheetId="9" hidden="1">TDK_FF_ST_mU_03!$O$7</definedName>
    <definedName name="solver_opt" localSheetId="12" hidden="1">TDK_FF_ST_mU_04!$O$7</definedName>
    <definedName name="solver_opt" localSheetId="15" hidden="1">TDK_FF_ST_mU_05!$O$7</definedName>
    <definedName name="solver_opt" localSheetId="18" hidden="1">TDK_FF_ST_mU_06!$O$7</definedName>
    <definedName name="solver_opt" localSheetId="21" hidden="1">TDK_FF_ST_mU_07!$O$7</definedName>
    <definedName name="solver_opt" localSheetId="24" hidden="1">TDK_FF_ST_mU_08!$O$7</definedName>
    <definedName name="solver_opt" localSheetId="27" hidden="1">TDK_FF_ST_mU_09!$O$7</definedName>
    <definedName name="solver_opt" localSheetId="4" hidden="1">TDK_FF_ST_mU2_01!$O$7</definedName>
    <definedName name="solver_opt" localSheetId="7" hidden="1">TDK_FF_ST_mU2_02!$O$7</definedName>
    <definedName name="solver_opt" localSheetId="10" hidden="1">TDK_FF_ST_mU2_03!$O$7</definedName>
    <definedName name="solver_opt" localSheetId="13" hidden="1">TDK_FF_ST_mU2_04!$O$7</definedName>
    <definedName name="solver_opt" localSheetId="16" hidden="1">TDK_FF_ST_mU2_05!$O$7</definedName>
    <definedName name="solver_opt" localSheetId="19" hidden="1">TDK_FF_ST_mU2_06!$O$7</definedName>
    <definedName name="solver_opt" localSheetId="22" hidden="1">TDK_FF_ST_mU2_07!$O$7</definedName>
    <definedName name="solver_opt" localSheetId="25" hidden="1">TDK_FF_ST_mU2_08!$O$7</definedName>
    <definedName name="solver_opt" localSheetId="28" hidden="1">TDK_FF_ST_mU2_09!$O$7</definedName>
    <definedName name="solver_opt" localSheetId="2" hidden="1">TDK_FF_ST_oU_01!$O$7</definedName>
    <definedName name="solver_opt" localSheetId="5" hidden="1">TDK_FF_ST_oU_02!$O$7</definedName>
    <definedName name="solver_opt" localSheetId="8" hidden="1">TDK_FF_ST_oU_03!$O$7</definedName>
    <definedName name="solver_opt" localSheetId="11" hidden="1">TDK_FF_ST_oU_04!$O$7</definedName>
    <definedName name="solver_opt" localSheetId="14" hidden="1">TDK_FF_ST_oU_05!$O$7</definedName>
    <definedName name="solver_opt" localSheetId="17" hidden="1">TDK_FF_ST_oU_06!$O$7</definedName>
    <definedName name="solver_opt" localSheetId="20" hidden="1">TDK_FF_ST_oU_07!$O$7</definedName>
    <definedName name="solver_opt" localSheetId="23" hidden="1">TDK_FF_ST_oU_08!$O$7</definedName>
    <definedName name="solver_opt" localSheetId="26" hidden="1">TDK_FF_ST_oU_09!$O$7</definedName>
    <definedName name="solver_opt" localSheetId="47" hidden="1">TDK_KF_ST_05_01!$O$13</definedName>
    <definedName name="solver_opt" localSheetId="48" hidden="1">TDK_KF_ST_05_02!$O$13</definedName>
    <definedName name="solver_opt" localSheetId="49" hidden="1">TDK_KF_ST_05_03!$O$13</definedName>
    <definedName name="solver_opt" localSheetId="41" hidden="1">TDK_KF_ST_07_01!$O$13</definedName>
    <definedName name="solver_opt" localSheetId="42" hidden="1">TDK_KF_ST_07_02!$O$13</definedName>
    <definedName name="solver_opt" localSheetId="43" hidden="1">TDK_KF_ST_07_03!$O$13</definedName>
    <definedName name="solver_opt" localSheetId="53" hidden="1">TDK_KF_ST_08_01!$O$13</definedName>
    <definedName name="solver_opt" localSheetId="54" hidden="1">TDK_KF_ST_08_02!$O$13</definedName>
    <definedName name="solver_opt" localSheetId="55" hidden="1">TDK_KF_ST_08_03!$O$13</definedName>
    <definedName name="solver_opt" localSheetId="29" hidden="1">TDK_KF_ST_10_01!$O$13</definedName>
    <definedName name="solver_opt" localSheetId="30" hidden="1">TDK_KF_ST_10_02!$O$13</definedName>
    <definedName name="solver_opt" localSheetId="31" hidden="1">TDK_KF_ST_10_03!$O$13</definedName>
    <definedName name="solver_opt" localSheetId="44" hidden="1">TDK_KF_ST_11_01!$O$13</definedName>
    <definedName name="solver_opt" localSheetId="45" hidden="1">TDK_KF_ST_11_02!$O$13</definedName>
    <definedName name="solver_opt" localSheetId="46" hidden="1">TDK_KF_ST_11_03!$O$13</definedName>
    <definedName name="solver_opt" localSheetId="35" hidden="1">TDK_KF_ST_14_01!$O$13</definedName>
    <definedName name="solver_opt" localSheetId="36" hidden="1">TDK_KF_ST_14_02!$O$13</definedName>
    <definedName name="solver_opt" localSheetId="37" hidden="1">TDK_KF_ST_14_03!$O$13</definedName>
    <definedName name="solver_opt" localSheetId="50" hidden="1">TDK_KF_ST_17_01!$O$13</definedName>
    <definedName name="solver_opt" localSheetId="51" hidden="1">TDK_KF_ST_17_02!$O$13</definedName>
    <definedName name="solver_opt" localSheetId="52" hidden="1">TDK_KF_ST_17_03!$O$13</definedName>
    <definedName name="solver_opt" localSheetId="32" hidden="1">TDK_KF_ST_19_01!$O$13</definedName>
    <definedName name="solver_opt" localSheetId="33" hidden="1">TDK_KF_ST_19_02!$O$13</definedName>
    <definedName name="solver_opt" localSheetId="34" hidden="1">TDK_KF_ST_19_03!$O$13</definedName>
    <definedName name="solver_opt" localSheetId="38" hidden="1">TDK_KF_ST_23_01!$O$13</definedName>
    <definedName name="solver_opt" localSheetId="39" hidden="1">TDK_KF_ST_23_02!$O$13</definedName>
    <definedName name="solver_opt" localSheetId="40" hidden="1">TDK_KF_ST_23_03!$O$13</definedName>
    <definedName name="solver_pre" localSheetId="3" hidden="1">0.000001</definedName>
    <definedName name="solver_pre" localSheetId="6" hidden="1">0.000001</definedName>
    <definedName name="solver_pre" localSheetId="9" hidden="1">0.000001</definedName>
    <definedName name="solver_pre" localSheetId="12" hidden="1">0.000001</definedName>
    <definedName name="solver_pre" localSheetId="15" hidden="1">0.000001</definedName>
    <definedName name="solver_pre" localSheetId="18" hidden="1">0.000001</definedName>
    <definedName name="solver_pre" localSheetId="21" hidden="1">0.000001</definedName>
    <definedName name="solver_pre" localSheetId="24" hidden="1">0.000001</definedName>
    <definedName name="solver_pre" localSheetId="27" hidden="1">0.000001</definedName>
    <definedName name="solver_pre" localSheetId="4" hidden="1">0.000001</definedName>
    <definedName name="solver_pre" localSheetId="7" hidden="1">0.000001</definedName>
    <definedName name="solver_pre" localSheetId="10" hidden="1">0.000001</definedName>
    <definedName name="solver_pre" localSheetId="13" hidden="1">0.000001</definedName>
    <definedName name="solver_pre" localSheetId="16" hidden="1">0.000001</definedName>
    <definedName name="solver_pre" localSheetId="19" hidden="1">0.000001</definedName>
    <definedName name="solver_pre" localSheetId="22" hidden="1">0.000001</definedName>
    <definedName name="solver_pre" localSheetId="25" hidden="1">0.000001</definedName>
    <definedName name="solver_pre" localSheetId="28" hidden="1">0.000001</definedName>
    <definedName name="solver_pre" localSheetId="2" hidden="1">0.000001</definedName>
    <definedName name="solver_pre" localSheetId="5" hidden="1">0.000001</definedName>
    <definedName name="solver_pre" localSheetId="8" hidden="1">0.000001</definedName>
    <definedName name="solver_pre" localSheetId="11" hidden="1">0.000001</definedName>
    <definedName name="solver_pre" localSheetId="14" hidden="1">0.000001</definedName>
    <definedName name="solver_pre" localSheetId="17" hidden="1">0.000001</definedName>
    <definedName name="solver_pre" localSheetId="20" hidden="1">0.000001</definedName>
    <definedName name="solver_pre" localSheetId="23" hidden="1">0.000001</definedName>
    <definedName name="solver_pre" localSheetId="2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41" hidden="1">0.000001</definedName>
    <definedName name="solver_pre" localSheetId="42" hidden="1">0.000001</definedName>
    <definedName name="solver_pre" localSheetId="43" hidden="1">0.000001</definedName>
    <definedName name="solver_pre" localSheetId="53" hidden="1">0.000001</definedName>
    <definedName name="solver_pre" localSheetId="54" hidden="1">0.000001</definedName>
    <definedName name="solver_pre" localSheetId="55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50" hidden="1">0.000001</definedName>
    <definedName name="solver_pre" localSheetId="51" hidden="1">0.000001</definedName>
    <definedName name="solver_pre" localSheetId="52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rbv" localSheetId="3" hidden="1">1</definedName>
    <definedName name="solver_rbv" localSheetId="6" hidden="1">1</definedName>
    <definedName name="solver_rbv" localSheetId="9" hidden="1">1</definedName>
    <definedName name="solver_rbv" localSheetId="12" hidden="1">1</definedName>
    <definedName name="solver_rbv" localSheetId="15" hidden="1">1</definedName>
    <definedName name="solver_rbv" localSheetId="18" hidden="1">1</definedName>
    <definedName name="solver_rbv" localSheetId="21" hidden="1">1</definedName>
    <definedName name="solver_rbv" localSheetId="24" hidden="1">1</definedName>
    <definedName name="solver_rbv" localSheetId="27" hidden="1">1</definedName>
    <definedName name="solver_rbv" localSheetId="4" hidden="1">1</definedName>
    <definedName name="solver_rbv" localSheetId="7" hidden="1">1</definedName>
    <definedName name="solver_rbv" localSheetId="10" hidden="1">1</definedName>
    <definedName name="solver_rbv" localSheetId="13" hidden="1">1</definedName>
    <definedName name="solver_rbv" localSheetId="16" hidden="1">1</definedName>
    <definedName name="solver_rbv" localSheetId="19" hidden="1">1</definedName>
    <definedName name="solver_rbv" localSheetId="22" hidden="1">1</definedName>
    <definedName name="solver_rbv" localSheetId="25" hidden="1">1</definedName>
    <definedName name="solver_rbv" localSheetId="28" hidden="1">1</definedName>
    <definedName name="solver_rbv" localSheetId="2" hidden="1">1</definedName>
    <definedName name="solver_rbv" localSheetId="5" hidden="1">1</definedName>
    <definedName name="solver_rbv" localSheetId="8" hidden="1">1</definedName>
    <definedName name="solver_rbv" localSheetId="11" hidden="1">1</definedName>
    <definedName name="solver_rbv" localSheetId="14" hidden="1">1</definedName>
    <definedName name="solver_rbv" localSheetId="17" hidden="1">1</definedName>
    <definedName name="solver_rbv" localSheetId="20" hidden="1">1</definedName>
    <definedName name="solver_rbv" localSheetId="23" hidden="1">1</definedName>
    <definedName name="solver_rbv" localSheetId="26" hidden="1">1</definedName>
    <definedName name="solver_rbv" localSheetId="47" hidden="1">1</definedName>
    <definedName name="solver_rbv" localSheetId="48" hidden="1">1</definedName>
    <definedName name="solver_rbv" localSheetId="49" hidden="1">1</definedName>
    <definedName name="solver_rbv" localSheetId="41" hidden="1">1</definedName>
    <definedName name="solver_rbv" localSheetId="42" hidden="1">1</definedName>
    <definedName name="solver_rbv" localSheetId="43" hidden="1">1</definedName>
    <definedName name="solver_rbv" localSheetId="53" hidden="1">1</definedName>
    <definedName name="solver_rbv" localSheetId="54" hidden="1">1</definedName>
    <definedName name="solver_rbv" localSheetId="55" hidden="1">1</definedName>
    <definedName name="solver_rbv" localSheetId="29" hidden="1">1</definedName>
    <definedName name="solver_rbv" localSheetId="30" hidden="1">1</definedName>
    <definedName name="solver_rbv" localSheetId="31" hidden="1">1</definedName>
    <definedName name="solver_rbv" localSheetId="44" hidden="1">1</definedName>
    <definedName name="solver_rbv" localSheetId="45" hidden="1">1</definedName>
    <definedName name="solver_rbv" localSheetId="46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50" hidden="1">1</definedName>
    <definedName name="solver_rbv" localSheetId="51" hidden="1">1</definedName>
    <definedName name="solver_rbv" localSheetId="52" hidden="1">1</definedName>
    <definedName name="solver_rbv" localSheetId="32" hidden="1">1</definedName>
    <definedName name="solver_rbv" localSheetId="33" hidden="1">1</definedName>
    <definedName name="solver_rbv" localSheetId="34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lx" localSheetId="3" hidden="1">2</definedName>
    <definedName name="solver_rlx" localSheetId="6" hidden="1">2</definedName>
    <definedName name="solver_rlx" localSheetId="9" hidden="1">2</definedName>
    <definedName name="solver_rlx" localSheetId="12" hidden="1">2</definedName>
    <definedName name="solver_rlx" localSheetId="15" hidden="1">2</definedName>
    <definedName name="solver_rlx" localSheetId="18" hidden="1">2</definedName>
    <definedName name="solver_rlx" localSheetId="21" hidden="1">2</definedName>
    <definedName name="solver_rlx" localSheetId="24" hidden="1">2</definedName>
    <definedName name="solver_rlx" localSheetId="27" hidden="1">2</definedName>
    <definedName name="solver_rlx" localSheetId="4" hidden="1">2</definedName>
    <definedName name="solver_rlx" localSheetId="7" hidden="1">2</definedName>
    <definedName name="solver_rlx" localSheetId="10" hidden="1">2</definedName>
    <definedName name="solver_rlx" localSheetId="13" hidden="1">2</definedName>
    <definedName name="solver_rlx" localSheetId="16" hidden="1">2</definedName>
    <definedName name="solver_rlx" localSheetId="19" hidden="1">2</definedName>
    <definedName name="solver_rlx" localSheetId="22" hidden="1">2</definedName>
    <definedName name="solver_rlx" localSheetId="25" hidden="1">2</definedName>
    <definedName name="solver_rlx" localSheetId="28" hidden="1">2</definedName>
    <definedName name="solver_rlx" localSheetId="2" hidden="1">2</definedName>
    <definedName name="solver_rlx" localSheetId="5" hidden="1">2</definedName>
    <definedName name="solver_rlx" localSheetId="8" hidden="1">2</definedName>
    <definedName name="solver_rlx" localSheetId="11" hidden="1">2</definedName>
    <definedName name="solver_rlx" localSheetId="14" hidden="1">2</definedName>
    <definedName name="solver_rlx" localSheetId="17" hidden="1">2</definedName>
    <definedName name="solver_rlx" localSheetId="20" hidden="1">2</definedName>
    <definedName name="solver_rlx" localSheetId="23" hidden="1">2</definedName>
    <definedName name="solver_rlx" localSheetId="26" hidden="1">2</definedName>
    <definedName name="solver_rlx" localSheetId="47" hidden="1">2</definedName>
    <definedName name="solver_rlx" localSheetId="48" hidden="1">2</definedName>
    <definedName name="solver_rlx" localSheetId="49" hidden="1">2</definedName>
    <definedName name="solver_rlx" localSheetId="41" hidden="1">2</definedName>
    <definedName name="solver_rlx" localSheetId="42" hidden="1">2</definedName>
    <definedName name="solver_rlx" localSheetId="43" hidden="1">2</definedName>
    <definedName name="solver_rlx" localSheetId="53" hidden="1">2</definedName>
    <definedName name="solver_rlx" localSheetId="54" hidden="1">2</definedName>
    <definedName name="solver_rlx" localSheetId="55" hidden="1">2</definedName>
    <definedName name="solver_rlx" localSheetId="29" hidden="1">2</definedName>
    <definedName name="solver_rlx" localSheetId="30" hidden="1">2</definedName>
    <definedName name="solver_rlx" localSheetId="31" hidden="1">2</definedName>
    <definedName name="solver_rlx" localSheetId="44" hidden="1">2</definedName>
    <definedName name="solver_rlx" localSheetId="45" hidden="1">2</definedName>
    <definedName name="solver_rlx" localSheetId="46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50" hidden="1">2</definedName>
    <definedName name="solver_rlx" localSheetId="51" hidden="1">2</definedName>
    <definedName name="solver_rlx" localSheetId="52" hidden="1">2</definedName>
    <definedName name="solver_rlx" localSheetId="32" hidden="1">2</definedName>
    <definedName name="solver_rlx" localSheetId="33" hidden="1">2</definedName>
    <definedName name="solver_rlx" localSheetId="34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sd" localSheetId="3" hidden="1">0</definedName>
    <definedName name="solver_rsd" localSheetId="6" hidden="1">0</definedName>
    <definedName name="solver_rsd" localSheetId="9" hidden="1">0</definedName>
    <definedName name="solver_rsd" localSheetId="12" hidden="1">0</definedName>
    <definedName name="solver_rsd" localSheetId="15" hidden="1">0</definedName>
    <definedName name="solver_rsd" localSheetId="18" hidden="1">0</definedName>
    <definedName name="solver_rsd" localSheetId="21" hidden="1">0</definedName>
    <definedName name="solver_rsd" localSheetId="24" hidden="1">0</definedName>
    <definedName name="solver_rsd" localSheetId="27" hidden="1">0</definedName>
    <definedName name="solver_rsd" localSheetId="4" hidden="1">0</definedName>
    <definedName name="solver_rsd" localSheetId="7" hidden="1">0</definedName>
    <definedName name="solver_rsd" localSheetId="10" hidden="1">0</definedName>
    <definedName name="solver_rsd" localSheetId="13" hidden="1">0</definedName>
    <definedName name="solver_rsd" localSheetId="16" hidden="1">0</definedName>
    <definedName name="solver_rsd" localSheetId="19" hidden="1">0</definedName>
    <definedName name="solver_rsd" localSheetId="22" hidden="1">0</definedName>
    <definedName name="solver_rsd" localSheetId="25" hidden="1">0</definedName>
    <definedName name="solver_rsd" localSheetId="28" hidden="1">0</definedName>
    <definedName name="solver_rsd" localSheetId="2" hidden="1">0</definedName>
    <definedName name="solver_rsd" localSheetId="5" hidden="1">0</definedName>
    <definedName name="solver_rsd" localSheetId="8" hidden="1">0</definedName>
    <definedName name="solver_rsd" localSheetId="11" hidden="1">0</definedName>
    <definedName name="solver_rsd" localSheetId="14" hidden="1">0</definedName>
    <definedName name="solver_rsd" localSheetId="17" hidden="1">0</definedName>
    <definedName name="solver_rsd" localSheetId="20" hidden="1">0</definedName>
    <definedName name="solver_rsd" localSheetId="23" hidden="1">0</definedName>
    <definedName name="solver_rsd" localSheetId="26" hidden="1">0</definedName>
    <definedName name="solver_rsd" localSheetId="47" hidden="1">0</definedName>
    <definedName name="solver_rsd" localSheetId="48" hidden="1">0</definedName>
    <definedName name="solver_rsd" localSheetId="49" hidden="1">0</definedName>
    <definedName name="solver_rsd" localSheetId="41" hidden="1">0</definedName>
    <definedName name="solver_rsd" localSheetId="42" hidden="1">0</definedName>
    <definedName name="solver_rsd" localSheetId="43" hidden="1">0</definedName>
    <definedName name="solver_rsd" localSheetId="53" hidden="1">0</definedName>
    <definedName name="solver_rsd" localSheetId="54" hidden="1">0</definedName>
    <definedName name="solver_rsd" localSheetId="55" hidden="1">0</definedName>
    <definedName name="solver_rsd" localSheetId="29" hidden="1">0</definedName>
    <definedName name="solver_rsd" localSheetId="30" hidden="1">0</definedName>
    <definedName name="solver_rsd" localSheetId="31" hidden="1">0</definedName>
    <definedName name="solver_rsd" localSheetId="44" hidden="1">0</definedName>
    <definedName name="solver_rsd" localSheetId="45" hidden="1">0</definedName>
    <definedName name="solver_rsd" localSheetId="46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50" hidden="1">0</definedName>
    <definedName name="solver_rsd" localSheetId="51" hidden="1">0</definedName>
    <definedName name="solver_rsd" localSheetId="52" hidden="1">0</definedName>
    <definedName name="solver_rsd" localSheetId="32" hidden="1">0</definedName>
    <definedName name="solver_rsd" localSheetId="33" hidden="1">0</definedName>
    <definedName name="solver_rsd" localSheetId="34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scl" localSheetId="3" hidden="1">1</definedName>
    <definedName name="solver_scl" localSheetId="6" hidden="1">1</definedName>
    <definedName name="solver_scl" localSheetId="9" hidden="1">1</definedName>
    <definedName name="solver_scl" localSheetId="12" hidden="1">1</definedName>
    <definedName name="solver_scl" localSheetId="15" hidden="1">1</definedName>
    <definedName name="solver_scl" localSheetId="18" hidden="1">1</definedName>
    <definedName name="solver_scl" localSheetId="21" hidden="1">1</definedName>
    <definedName name="solver_scl" localSheetId="24" hidden="1">1</definedName>
    <definedName name="solver_scl" localSheetId="27" hidden="1">1</definedName>
    <definedName name="solver_scl" localSheetId="4" hidden="1">1</definedName>
    <definedName name="solver_scl" localSheetId="7" hidden="1">1</definedName>
    <definedName name="solver_scl" localSheetId="10" hidden="1">1</definedName>
    <definedName name="solver_scl" localSheetId="13" hidden="1">1</definedName>
    <definedName name="solver_scl" localSheetId="16" hidden="1">1</definedName>
    <definedName name="solver_scl" localSheetId="19" hidden="1">1</definedName>
    <definedName name="solver_scl" localSheetId="22" hidden="1">1</definedName>
    <definedName name="solver_scl" localSheetId="25" hidden="1">1</definedName>
    <definedName name="solver_scl" localSheetId="28" hidden="1">1</definedName>
    <definedName name="solver_scl" localSheetId="2" hidden="1">1</definedName>
    <definedName name="solver_scl" localSheetId="5" hidden="1">1</definedName>
    <definedName name="solver_scl" localSheetId="8" hidden="1">1</definedName>
    <definedName name="solver_scl" localSheetId="11" hidden="1">1</definedName>
    <definedName name="solver_scl" localSheetId="14" hidden="1">1</definedName>
    <definedName name="solver_scl" localSheetId="17" hidden="1">1</definedName>
    <definedName name="solver_scl" localSheetId="20" hidden="1">1</definedName>
    <definedName name="solver_scl" localSheetId="23" hidden="1">1</definedName>
    <definedName name="solver_scl" localSheetId="26" hidden="1">1</definedName>
    <definedName name="solver_scl" localSheetId="47" hidden="1">1</definedName>
    <definedName name="solver_scl" localSheetId="48" hidden="1">1</definedName>
    <definedName name="solver_scl" localSheetId="49" hidden="1">1</definedName>
    <definedName name="solver_scl" localSheetId="41" hidden="1">1</definedName>
    <definedName name="solver_scl" localSheetId="42" hidden="1">1</definedName>
    <definedName name="solver_scl" localSheetId="43" hidden="1">1</definedName>
    <definedName name="solver_scl" localSheetId="53" hidden="1">1</definedName>
    <definedName name="solver_scl" localSheetId="54" hidden="1">1</definedName>
    <definedName name="solver_scl" localSheetId="55" hidden="1">1</definedName>
    <definedName name="solver_scl" localSheetId="29" hidden="1">1</definedName>
    <definedName name="solver_scl" localSheetId="30" hidden="1">1</definedName>
    <definedName name="solver_scl" localSheetId="31" hidden="1">1</definedName>
    <definedName name="solver_scl" localSheetId="44" hidden="1">1</definedName>
    <definedName name="solver_scl" localSheetId="45" hidden="1">1</definedName>
    <definedName name="solver_scl" localSheetId="46" hidden="1">1</definedName>
    <definedName name="solver_scl" localSheetId="35" hidden="1">1</definedName>
    <definedName name="solver_scl" localSheetId="36" hidden="1">1</definedName>
    <definedName name="solver_scl" localSheetId="37" hidden="1">1</definedName>
    <definedName name="solver_scl" localSheetId="50" hidden="1">1</definedName>
    <definedName name="solver_scl" localSheetId="51" hidden="1">1</definedName>
    <definedName name="solver_scl" localSheetId="52" hidden="1">1</definedName>
    <definedName name="solver_scl" localSheetId="32" hidden="1">1</definedName>
    <definedName name="solver_scl" localSheetId="33" hidden="1">1</definedName>
    <definedName name="solver_scl" localSheetId="34" hidden="1">1</definedName>
    <definedName name="solver_scl" localSheetId="38" hidden="1">1</definedName>
    <definedName name="solver_scl" localSheetId="39" hidden="1">1</definedName>
    <definedName name="solver_scl" localSheetId="40" hidden="1">1</definedName>
    <definedName name="solver_sho" localSheetId="3" hidden="1">2</definedName>
    <definedName name="solver_sho" localSheetId="6" hidden="1">2</definedName>
    <definedName name="solver_sho" localSheetId="9" hidden="1">2</definedName>
    <definedName name="solver_sho" localSheetId="12" hidden="1">2</definedName>
    <definedName name="solver_sho" localSheetId="15" hidden="1">2</definedName>
    <definedName name="solver_sho" localSheetId="18" hidden="1">2</definedName>
    <definedName name="solver_sho" localSheetId="21" hidden="1">2</definedName>
    <definedName name="solver_sho" localSheetId="24" hidden="1">2</definedName>
    <definedName name="solver_sho" localSheetId="27" hidden="1">2</definedName>
    <definedName name="solver_sho" localSheetId="4" hidden="1">2</definedName>
    <definedName name="solver_sho" localSheetId="7" hidden="1">2</definedName>
    <definedName name="solver_sho" localSheetId="10" hidden="1">2</definedName>
    <definedName name="solver_sho" localSheetId="13" hidden="1">2</definedName>
    <definedName name="solver_sho" localSheetId="16" hidden="1">2</definedName>
    <definedName name="solver_sho" localSheetId="19" hidden="1">2</definedName>
    <definedName name="solver_sho" localSheetId="22" hidden="1">2</definedName>
    <definedName name="solver_sho" localSheetId="25" hidden="1">2</definedName>
    <definedName name="solver_sho" localSheetId="28" hidden="1">2</definedName>
    <definedName name="solver_sho" localSheetId="2" hidden="1">2</definedName>
    <definedName name="solver_sho" localSheetId="5" hidden="1">2</definedName>
    <definedName name="solver_sho" localSheetId="8" hidden="1">2</definedName>
    <definedName name="solver_sho" localSheetId="11" hidden="1">2</definedName>
    <definedName name="solver_sho" localSheetId="14" hidden="1">2</definedName>
    <definedName name="solver_sho" localSheetId="17" hidden="1">2</definedName>
    <definedName name="solver_sho" localSheetId="20" hidden="1">2</definedName>
    <definedName name="solver_sho" localSheetId="23" hidden="1">2</definedName>
    <definedName name="solver_sho" localSheetId="2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41" hidden="1">2</definedName>
    <definedName name="solver_sho" localSheetId="42" hidden="1">2</definedName>
    <definedName name="solver_sho" localSheetId="43" hidden="1">2</definedName>
    <definedName name="solver_sho" localSheetId="53" hidden="1">2</definedName>
    <definedName name="solver_sho" localSheetId="54" hidden="1">2</definedName>
    <definedName name="solver_sho" localSheetId="55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50" hidden="1">2</definedName>
    <definedName name="solver_sho" localSheetId="51" hidden="1">2</definedName>
    <definedName name="solver_sho" localSheetId="52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sz" localSheetId="3" hidden="1">100</definedName>
    <definedName name="solver_ssz" localSheetId="6" hidden="1">100</definedName>
    <definedName name="solver_ssz" localSheetId="9" hidden="1">100</definedName>
    <definedName name="solver_ssz" localSheetId="12" hidden="1">100</definedName>
    <definedName name="solver_ssz" localSheetId="15" hidden="1">100</definedName>
    <definedName name="solver_ssz" localSheetId="18" hidden="1">100</definedName>
    <definedName name="solver_ssz" localSheetId="21" hidden="1">100</definedName>
    <definedName name="solver_ssz" localSheetId="24" hidden="1">100</definedName>
    <definedName name="solver_ssz" localSheetId="27" hidden="1">100</definedName>
    <definedName name="solver_ssz" localSheetId="4" hidden="1">100</definedName>
    <definedName name="solver_ssz" localSheetId="7" hidden="1">100</definedName>
    <definedName name="solver_ssz" localSheetId="10" hidden="1">100</definedName>
    <definedName name="solver_ssz" localSheetId="13" hidden="1">100</definedName>
    <definedName name="solver_ssz" localSheetId="16" hidden="1">100</definedName>
    <definedName name="solver_ssz" localSheetId="19" hidden="1">100</definedName>
    <definedName name="solver_ssz" localSheetId="22" hidden="1">100</definedName>
    <definedName name="solver_ssz" localSheetId="25" hidden="1">100</definedName>
    <definedName name="solver_ssz" localSheetId="28" hidden="1">100</definedName>
    <definedName name="solver_ssz" localSheetId="2" hidden="1">100</definedName>
    <definedName name="solver_ssz" localSheetId="5" hidden="1">100</definedName>
    <definedName name="solver_ssz" localSheetId="8" hidden="1">100</definedName>
    <definedName name="solver_ssz" localSheetId="11" hidden="1">100</definedName>
    <definedName name="solver_ssz" localSheetId="14" hidden="1">100</definedName>
    <definedName name="solver_ssz" localSheetId="17" hidden="1">100</definedName>
    <definedName name="solver_ssz" localSheetId="20" hidden="1">100</definedName>
    <definedName name="solver_ssz" localSheetId="23" hidden="1">100</definedName>
    <definedName name="solver_ssz" localSheetId="26" hidden="1">100</definedName>
    <definedName name="solver_ssz" localSheetId="47" hidden="1">100</definedName>
    <definedName name="solver_ssz" localSheetId="48" hidden="1">100</definedName>
    <definedName name="solver_ssz" localSheetId="49" hidden="1">100</definedName>
    <definedName name="solver_ssz" localSheetId="41" hidden="1">100</definedName>
    <definedName name="solver_ssz" localSheetId="42" hidden="1">100</definedName>
    <definedName name="solver_ssz" localSheetId="43" hidden="1">100</definedName>
    <definedName name="solver_ssz" localSheetId="53" hidden="1">100</definedName>
    <definedName name="solver_ssz" localSheetId="54" hidden="1">100</definedName>
    <definedName name="solver_ssz" localSheetId="55" hidden="1">100</definedName>
    <definedName name="solver_ssz" localSheetId="29" hidden="1">100</definedName>
    <definedName name="solver_ssz" localSheetId="30" hidden="1">100</definedName>
    <definedName name="solver_ssz" localSheetId="31" hidden="1">100</definedName>
    <definedName name="solver_ssz" localSheetId="44" hidden="1">100</definedName>
    <definedName name="solver_ssz" localSheetId="45" hidden="1">100</definedName>
    <definedName name="solver_ssz" localSheetId="46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50" hidden="1">100</definedName>
    <definedName name="solver_ssz" localSheetId="51" hidden="1">100</definedName>
    <definedName name="solver_ssz" localSheetId="52" hidden="1">100</definedName>
    <definedName name="solver_ssz" localSheetId="32" hidden="1">100</definedName>
    <definedName name="solver_ssz" localSheetId="33" hidden="1">100</definedName>
    <definedName name="solver_ssz" localSheetId="34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tim" localSheetId="3" hidden="1">2147483647</definedName>
    <definedName name="solver_tim" localSheetId="6" hidden="1">2147483647</definedName>
    <definedName name="solver_tim" localSheetId="9" hidden="1">2147483647</definedName>
    <definedName name="solver_tim" localSheetId="12" hidden="1">2147483647</definedName>
    <definedName name="solver_tim" localSheetId="15" hidden="1">2147483647</definedName>
    <definedName name="solver_tim" localSheetId="18" hidden="1">2147483647</definedName>
    <definedName name="solver_tim" localSheetId="21" hidden="1">2147483647</definedName>
    <definedName name="solver_tim" localSheetId="24" hidden="1">2147483647</definedName>
    <definedName name="solver_tim" localSheetId="27" hidden="1">2147483647</definedName>
    <definedName name="solver_tim" localSheetId="4" hidden="1">2147483647</definedName>
    <definedName name="solver_tim" localSheetId="7" hidden="1">2147483647</definedName>
    <definedName name="solver_tim" localSheetId="10" hidden="1">2147483647</definedName>
    <definedName name="solver_tim" localSheetId="13" hidden="1">2147483647</definedName>
    <definedName name="solver_tim" localSheetId="16" hidden="1">2147483647</definedName>
    <definedName name="solver_tim" localSheetId="19" hidden="1">2147483647</definedName>
    <definedName name="solver_tim" localSheetId="22" hidden="1">2147483647</definedName>
    <definedName name="solver_tim" localSheetId="25" hidden="1">2147483647</definedName>
    <definedName name="solver_tim" localSheetId="28" hidden="1">2147483647</definedName>
    <definedName name="solver_tim" localSheetId="2" hidden="1">2147483647</definedName>
    <definedName name="solver_tim" localSheetId="5" hidden="1">2147483647</definedName>
    <definedName name="solver_tim" localSheetId="8" hidden="1">2147483647</definedName>
    <definedName name="solver_tim" localSheetId="11" hidden="1">2147483647</definedName>
    <definedName name="solver_tim" localSheetId="14" hidden="1">2147483647</definedName>
    <definedName name="solver_tim" localSheetId="17" hidden="1">2147483647</definedName>
    <definedName name="solver_tim" localSheetId="20" hidden="1">2147483647</definedName>
    <definedName name="solver_tim" localSheetId="23" hidden="1">2147483647</definedName>
    <definedName name="solver_tim" localSheetId="26" hidden="1">2147483647</definedName>
    <definedName name="solver_tim" localSheetId="47" hidden="1">2147483647</definedName>
    <definedName name="solver_tim" localSheetId="48" hidden="1">2147483647</definedName>
    <definedName name="solver_tim" localSheetId="49" hidden="1">2147483647</definedName>
    <definedName name="solver_tim" localSheetId="41" hidden="1">2147483647</definedName>
    <definedName name="solver_tim" localSheetId="42" hidden="1">2147483647</definedName>
    <definedName name="solver_tim" localSheetId="43" hidden="1">2147483647</definedName>
    <definedName name="solver_tim" localSheetId="53" hidden="1">2147483647</definedName>
    <definedName name="solver_tim" localSheetId="54" hidden="1">2147483647</definedName>
    <definedName name="solver_tim" localSheetId="55" hidden="1">2147483647</definedName>
    <definedName name="solver_tim" localSheetId="29" hidden="1">2147483647</definedName>
    <definedName name="solver_tim" localSheetId="30" hidden="1">2147483647</definedName>
    <definedName name="solver_tim" localSheetId="31" hidden="1">2147483647</definedName>
    <definedName name="solver_tim" localSheetId="44" hidden="1">2147483647</definedName>
    <definedName name="solver_tim" localSheetId="45" hidden="1">2147483647</definedName>
    <definedName name="solver_tim" localSheetId="46" hidden="1">2147483647</definedName>
    <definedName name="solver_tim" localSheetId="35" hidden="1">2147483647</definedName>
    <definedName name="solver_tim" localSheetId="36" hidden="1">2147483647</definedName>
    <definedName name="solver_tim" localSheetId="37" hidden="1">2147483647</definedName>
    <definedName name="solver_tim" localSheetId="50" hidden="1">2147483647</definedName>
    <definedName name="solver_tim" localSheetId="51" hidden="1">2147483647</definedName>
    <definedName name="solver_tim" localSheetId="52" hidden="1">2147483647</definedName>
    <definedName name="solver_tim" localSheetId="32" hidden="1">2147483647</definedName>
    <definedName name="solver_tim" localSheetId="33" hidden="1">2147483647</definedName>
    <definedName name="solver_tim" localSheetId="34" hidden="1">2147483647</definedName>
    <definedName name="solver_tim" localSheetId="38" hidden="1">2147483647</definedName>
    <definedName name="solver_tim" localSheetId="39" hidden="1">2147483647</definedName>
    <definedName name="solver_tim" localSheetId="40" hidden="1">2147483647</definedName>
    <definedName name="solver_tol" localSheetId="3" hidden="1">0.01</definedName>
    <definedName name="solver_tol" localSheetId="6" hidden="1">0.01</definedName>
    <definedName name="solver_tol" localSheetId="9" hidden="1">0.01</definedName>
    <definedName name="solver_tol" localSheetId="12" hidden="1">0.01</definedName>
    <definedName name="solver_tol" localSheetId="15" hidden="1">0.01</definedName>
    <definedName name="solver_tol" localSheetId="18" hidden="1">0.01</definedName>
    <definedName name="solver_tol" localSheetId="21" hidden="1">0.01</definedName>
    <definedName name="solver_tol" localSheetId="24" hidden="1">0.01</definedName>
    <definedName name="solver_tol" localSheetId="27" hidden="1">0.01</definedName>
    <definedName name="solver_tol" localSheetId="4" hidden="1">0.01</definedName>
    <definedName name="solver_tol" localSheetId="7" hidden="1">0.01</definedName>
    <definedName name="solver_tol" localSheetId="10" hidden="1">0.01</definedName>
    <definedName name="solver_tol" localSheetId="13" hidden="1">0.01</definedName>
    <definedName name="solver_tol" localSheetId="16" hidden="1">0.01</definedName>
    <definedName name="solver_tol" localSheetId="19" hidden="1">0.01</definedName>
    <definedName name="solver_tol" localSheetId="22" hidden="1">0.01</definedName>
    <definedName name="solver_tol" localSheetId="25" hidden="1">0.01</definedName>
    <definedName name="solver_tol" localSheetId="28" hidden="1">0.01</definedName>
    <definedName name="solver_tol" localSheetId="2" hidden="1">0.01</definedName>
    <definedName name="solver_tol" localSheetId="5" hidden="1">0.01</definedName>
    <definedName name="solver_tol" localSheetId="8" hidden="1">0.01</definedName>
    <definedName name="solver_tol" localSheetId="11" hidden="1">0.01</definedName>
    <definedName name="solver_tol" localSheetId="14" hidden="1">0.01</definedName>
    <definedName name="solver_tol" localSheetId="17" hidden="1">0.01</definedName>
    <definedName name="solver_tol" localSheetId="20" hidden="1">0.01</definedName>
    <definedName name="solver_tol" localSheetId="23" hidden="1">0.01</definedName>
    <definedName name="solver_tol" localSheetId="26" hidden="1">0.01</definedName>
    <definedName name="solver_tol" localSheetId="47" hidden="1">0.01</definedName>
    <definedName name="solver_tol" localSheetId="48" hidden="1">0.01</definedName>
    <definedName name="solver_tol" localSheetId="49" hidden="1">0.01</definedName>
    <definedName name="solver_tol" localSheetId="41" hidden="1">0.01</definedName>
    <definedName name="solver_tol" localSheetId="42" hidden="1">0.01</definedName>
    <definedName name="solver_tol" localSheetId="43" hidden="1">0.01</definedName>
    <definedName name="solver_tol" localSheetId="53" hidden="1">0.01</definedName>
    <definedName name="solver_tol" localSheetId="54" hidden="1">0.01</definedName>
    <definedName name="solver_tol" localSheetId="55" hidden="1">0.01</definedName>
    <definedName name="solver_tol" localSheetId="29" hidden="1">0.01</definedName>
    <definedName name="solver_tol" localSheetId="30" hidden="1">0.01</definedName>
    <definedName name="solver_tol" localSheetId="31" hidden="1">0.01</definedName>
    <definedName name="solver_tol" localSheetId="44" hidden="1">0.01</definedName>
    <definedName name="solver_tol" localSheetId="45" hidden="1">0.01</definedName>
    <definedName name="solver_tol" localSheetId="46" hidden="1">0.01</definedName>
    <definedName name="solver_tol" localSheetId="35" hidden="1">0.01</definedName>
    <definedName name="solver_tol" localSheetId="36" hidden="1">0.01</definedName>
    <definedName name="solver_tol" localSheetId="37" hidden="1">0.01</definedName>
    <definedName name="solver_tol" localSheetId="50" hidden="1">0.01</definedName>
    <definedName name="solver_tol" localSheetId="51" hidden="1">0.01</definedName>
    <definedName name="solver_tol" localSheetId="52" hidden="1">0.01</definedName>
    <definedName name="solver_tol" localSheetId="32" hidden="1">0.01</definedName>
    <definedName name="solver_tol" localSheetId="33" hidden="1">0.01</definedName>
    <definedName name="solver_tol" localSheetId="34" hidden="1">0.01</definedName>
    <definedName name="solver_tol" localSheetId="38" hidden="1">0.01</definedName>
    <definedName name="solver_tol" localSheetId="39" hidden="1">0.01</definedName>
    <definedName name="solver_tol" localSheetId="40" hidden="1">0.01</definedName>
    <definedName name="solver_typ" localSheetId="3" hidden="1">2</definedName>
    <definedName name="solver_typ" localSheetId="6" hidden="1">2</definedName>
    <definedName name="solver_typ" localSheetId="9" hidden="1">2</definedName>
    <definedName name="solver_typ" localSheetId="12" hidden="1">2</definedName>
    <definedName name="solver_typ" localSheetId="15" hidden="1">2</definedName>
    <definedName name="solver_typ" localSheetId="18" hidden="1">2</definedName>
    <definedName name="solver_typ" localSheetId="21" hidden="1">2</definedName>
    <definedName name="solver_typ" localSheetId="24" hidden="1">2</definedName>
    <definedName name="solver_typ" localSheetId="27" hidden="1">2</definedName>
    <definedName name="solver_typ" localSheetId="4" hidden="1">2</definedName>
    <definedName name="solver_typ" localSheetId="7" hidden="1">2</definedName>
    <definedName name="solver_typ" localSheetId="10" hidden="1">2</definedName>
    <definedName name="solver_typ" localSheetId="13" hidden="1">2</definedName>
    <definedName name="solver_typ" localSheetId="16" hidden="1">2</definedName>
    <definedName name="solver_typ" localSheetId="19" hidden="1">2</definedName>
    <definedName name="solver_typ" localSheetId="22" hidden="1">2</definedName>
    <definedName name="solver_typ" localSheetId="25" hidden="1">2</definedName>
    <definedName name="solver_typ" localSheetId="28" hidden="1">2</definedName>
    <definedName name="solver_typ" localSheetId="2" hidden="1">2</definedName>
    <definedName name="solver_typ" localSheetId="5" hidden="1">2</definedName>
    <definedName name="solver_typ" localSheetId="8" hidden="1">2</definedName>
    <definedName name="solver_typ" localSheetId="11" hidden="1">2</definedName>
    <definedName name="solver_typ" localSheetId="14" hidden="1">2</definedName>
    <definedName name="solver_typ" localSheetId="17" hidden="1">2</definedName>
    <definedName name="solver_typ" localSheetId="20" hidden="1">2</definedName>
    <definedName name="solver_typ" localSheetId="23" hidden="1">2</definedName>
    <definedName name="solver_typ" localSheetId="2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41" hidden="1">2</definedName>
    <definedName name="solver_typ" localSheetId="42" hidden="1">2</definedName>
    <definedName name="solver_typ" localSheetId="43" hidden="1">2</definedName>
    <definedName name="solver_typ" localSheetId="53" hidden="1">2</definedName>
    <definedName name="solver_typ" localSheetId="54" hidden="1">2</definedName>
    <definedName name="solver_typ" localSheetId="55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50" hidden="1">2</definedName>
    <definedName name="solver_typ" localSheetId="51" hidden="1">2</definedName>
    <definedName name="solver_typ" localSheetId="52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val" localSheetId="3" hidden="1">0</definedName>
    <definedName name="solver_val" localSheetId="6" hidden="1">0</definedName>
    <definedName name="solver_val" localSheetId="9" hidden="1">0</definedName>
    <definedName name="solver_val" localSheetId="12" hidden="1">0</definedName>
    <definedName name="solver_val" localSheetId="15" hidden="1">0</definedName>
    <definedName name="solver_val" localSheetId="18" hidden="1">0</definedName>
    <definedName name="solver_val" localSheetId="21" hidden="1">0</definedName>
    <definedName name="solver_val" localSheetId="24" hidden="1">0</definedName>
    <definedName name="solver_val" localSheetId="27" hidden="1">0</definedName>
    <definedName name="solver_val" localSheetId="4" hidden="1">0</definedName>
    <definedName name="solver_val" localSheetId="7" hidden="1">0</definedName>
    <definedName name="solver_val" localSheetId="10" hidden="1">0</definedName>
    <definedName name="solver_val" localSheetId="13" hidden="1">0</definedName>
    <definedName name="solver_val" localSheetId="16" hidden="1">0</definedName>
    <definedName name="solver_val" localSheetId="19" hidden="1">0</definedName>
    <definedName name="solver_val" localSheetId="22" hidden="1">0</definedName>
    <definedName name="solver_val" localSheetId="25" hidden="1">0</definedName>
    <definedName name="solver_val" localSheetId="28" hidden="1">0</definedName>
    <definedName name="solver_val" localSheetId="2" hidden="1">0</definedName>
    <definedName name="solver_val" localSheetId="5" hidden="1">0</definedName>
    <definedName name="solver_val" localSheetId="8" hidden="1">0</definedName>
    <definedName name="solver_val" localSheetId="11" hidden="1">0</definedName>
    <definedName name="solver_val" localSheetId="14" hidden="1">0</definedName>
    <definedName name="solver_val" localSheetId="17" hidden="1">0</definedName>
    <definedName name="solver_val" localSheetId="20" hidden="1">0</definedName>
    <definedName name="solver_val" localSheetId="23" hidden="1">0</definedName>
    <definedName name="solver_val" localSheetId="2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41" hidden="1">0</definedName>
    <definedName name="solver_val" localSheetId="42" hidden="1">0</definedName>
    <definedName name="solver_val" localSheetId="43" hidden="1">0</definedName>
    <definedName name="solver_val" localSheetId="53" hidden="1">0</definedName>
    <definedName name="solver_val" localSheetId="54" hidden="1">0</definedName>
    <definedName name="solver_val" localSheetId="55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50" hidden="1">0</definedName>
    <definedName name="solver_val" localSheetId="51" hidden="1">0</definedName>
    <definedName name="solver_val" localSheetId="52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er" localSheetId="3" hidden="1">3</definedName>
    <definedName name="solver_ver" localSheetId="6" hidden="1">3</definedName>
    <definedName name="solver_ver" localSheetId="9" hidden="1">3</definedName>
    <definedName name="solver_ver" localSheetId="12" hidden="1">3</definedName>
    <definedName name="solver_ver" localSheetId="15" hidden="1">3</definedName>
    <definedName name="solver_ver" localSheetId="18" hidden="1">3</definedName>
    <definedName name="solver_ver" localSheetId="21" hidden="1">3</definedName>
    <definedName name="solver_ver" localSheetId="24" hidden="1">3</definedName>
    <definedName name="solver_ver" localSheetId="27" hidden="1">3</definedName>
    <definedName name="solver_ver" localSheetId="4" hidden="1">3</definedName>
    <definedName name="solver_ver" localSheetId="7" hidden="1">3</definedName>
    <definedName name="solver_ver" localSheetId="10" hidden="1">3</definedName>
    <definedName name="solver_ver" localSheetId="13" hidden="1">3</definedName>
    <definedName name="solver_ver" localSheetId="16" hidden="1">3</definedName>
    <definedName name="solver_ver" localSheetId="19" hidden="1">3</definedName>
    <definedName name="solver_ver" localSheetId="22" hidden="1">3</definedName>
    <definedName name="solver_ver" localSheetId="25" hidden="1">3</definedName>
    <definedName name="solver_ver" localSheetId="28" hidden="1">3</definedName>
    <definedName name="solver_ver" localSheetId="2" hidden="1">3</definedName>
    <definedName name="solver_ver" localSheetId="5" hidden="1">3</definedName>
    <definedName name="solver_ver" localSheetId="8" hidden="1">3</definedName>
    <definedName name="solver_ver" localSheetId="11" hidden="1">3</definedName>
    <definedName name="solver_ver" localSheetId="14" hidden="1">3</definedName>
    <definedName name="solver_ver" localSheetId="17" hidden="1">3</definedName>
    <definedName name="solver_ver" localSheetId="20" hidden="1">3</definedName>
    <definedName name="solver_ver" localSheetId="23" hidden="1">3</definedName>
    <definedName name="solver_ver" localSheetId="26" hidden="1">3</definedName>
    <definedName name="solver_ver" localSheetId="47" hidden="1">3</definedName>
    <definedName name="solver_ver" localSheetId="48" hidden="1">3</definedName>
    <definedName name="solver_ver" localSheetId="49" hidden="1">3</definedName>
    <definedName name="solver_ver" localSheetId="41" hidden="1">3</definedName>
    <definedName name="solver_ver" localSheetId="42" hidden="1">3</definedName>
    <definedName name="solver_ver" localSheetId="43" hidden="1">3</definedName>
    <definedName name="solver_ver" localSheetId="53" hidden="1">3</definedName>
    <definedName name="solver_ver" localSheetId="54" hidden="1">3</definedName>
    <definedName name="solver_ver" localSheetId="55" hidden="1">3</definedName>
    <definedName name="solver_ver" localSheetId="29" hidden="1">3</definedName>
    <definedName name="solver_ver" localSheetId="30" hidden="1">3</definedName>
    <definedName name="solver_ver" localSheetId="31" hidden="1">3</definedName>
    <definedName name="solver_ver" localSheetId="44" hidden="1">3</definedName>
    <definedName name="solver_ver" localSheetId="45" hidden="1">3</definedName>
    <definedName name="solver_ver" localSheetId="46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50" hidden="1">3</definedName>
    <definedName name="solver_ver" localSheetId="51" hidden="1">3</definedName>
    <definedName name="solver_ver" localSheetId="52" hidden="1">3</definedName>
    <definedName name="solver_ver" localSheetId="32" hidden="1">3</definedName>
    <definedName name="solver_ver" localSheetId="33" hidden="1">3</definedName>
    <definedName name="solver_ver" localSheetId="34" hidden="1">3</definedName>
    <definedName name="solver_ver" localSheetId="38" hidden="1">3</definedName>
    <definedName name="solver_ver" localSheetId="39" hidden="1">3</definedName>
    <definedName name="solver_ver" localSheetId="40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55" i="550" l="1"/>
  <c r="I157" i="550" s="1"/>
  <c r="J157" i="550" s="1"/>
  <c r="I159" i="550" s="1"/>
  <c r="J159" i="550" s="1"/>
  <c r="I161" i="550" s="1"/>
  <c r="J161" i="550" s="1"/>
  <c r="I163" i="550" s="1"/>
  <c r="J163" i="550" s="1"/>
  <c r="I165" i="550" s="1"/>
  <c r="J165" i="550" s="1"/>
  <c r="Z149" i="550"/>
  <c r="J149" i="550"/>
  <c r="I149" i="550"/>
  <c r="Z148" i="550"/>
  <c r="J148" i="550"/>
  <c r="I148" i="550"/>
  <c r="Z147" i="550"/>
  <c r="J147" i="550"/>
  <c r="I147" i="550"/>
  <c r="Z146" i="550"/>
  <c r="J146" i="550"/>
  <c r="I146" i="550"/>
  <c r="Z145" i="550"/>
  <c r="J145" i="550"/>
  <c r="I145" i="550"/>
  <c r="Z144" i="550"/>
  <c r="J144" i="550"/>
  <c r="I144" i="550"/>
  <c r="Z143" i="550"/>
  <c r="J143" i="550"/>
  <c r="I143" i="550"/>
  <c r="Z142" i="550"/>
  <c r="J142" i="550"/>
  <c r="I142" i="550"/>
  <c r="Z141" i="550"/>
  <c r="J141" i="550"/>
  <c r="I141" i="550"/>
  <c r="Z140" i="550"/>
  <c r="J140" i="550"/>
  <c r="I140" i="550"/>
  <c r="Z139" i="550"/>
  <c r="J139" i="550"/>
  <c r="I139" i="550"/>
  <c r="Z138" i="550"/>
  <c r="J138" i="550"/>
  <c r="I138" i="550"/>
  <c r="Z137" i="550"/>
  <c r="J137" i="550"/>
  <c r="I137" i="550"/>
  <c r="Z136" i="550"/>
  <c r="J136" i="550"/>
  <c r="I136" i="550"/>
  <c r="Z135" i="550"/>
  <c r="J135" i="550"/>
  <c r="I135" i="550"/>
  <c r="Z134" i="550"/>
  <c r="J134" i="550"/>
  <c r="I134" i="550"/>
  <c r="Z133" i="550"/>
  <c r="J133" i="550"/>
  <c r="I133" i="550"/>
  <c r="Z132" i="550"/>
  <c r="J132" i="550"/>
  <c r="I132" i="550"/>
  <c r="Z131" i="550"/>
  <c r="J131" i="550"/>
  <c r="I131" i="550"/>
  <c r="Z130" i="550"/>
  <c r="J130" i="550"/>
  <c r="I130" i="550"/>
  <c r="Z129" i="550"/>
  <c r="J129" i="550"/>
  <c r="I129" i="550"/>
  <c r="Z128" i="550"/>
  <c r="J128" i="550"/>
  <c r="I128" i="550"/>
  <c r="Z127" i="550"/>
  <c r="J127" i="550"/>
  <c r="I127" i="550"/>
  <c r="Z126" i="550"/>
  <c r="J126" i="550"/>
  <c r="I126" i="550"/>
  <c r="Z125" i="550"/>
  <c r="J125" i="550"/>
  <c r="I125" i="550"/>
  <c r="Z124" i="550"/>
  <c r="Q124" i="550"/>
  <c r="T124" i="550" s="1"/>
  <c r="J124" i="550"/>
  <c r="I124" i="550"/>
  <c r="Z123" i="550"/>
  <c r="J123" i="550"/>
  <c r="I123" i="550"/>
  <c r="Z122" i="550"/>
  <c r="J122" i="550"/>
  <c r="I122" i="550"/>
  <c r="Z121" i="550"/>
  <c r="J121" i="550"/>
  <c r="I121" i="550"/>
  <c r="Z120" i="550"/>
  <c r="J120" i="550"/>
  <c r="I120" i="550"/>
  <c r="Z119" i="550"/>
  <c r="J119" i="550"/>
  <c r="I119" i="550"/>
  <c r="Z118" i="550"/>
  <c r="J118" i="550"/>
  <c r="I118" i="550"/>
  <c r="Z117" i="550"/>
  <c r="J117" i="550"/>
  <c r="I117" i="550"/>
  <c r="Z116" i="550"/>
  <c r="J116" i="550"/>
  <c r="I116" i="550"/>
  <c r="Z115" i="550"/>
  <c r="J115" i="550"/>
  <c r="I115" i="550"/>
  <c r="Z114" i="550"/>
  <c r="J114" i="550"/>
  <c r="I114" i="550"/>
  <c r="Z113" i="550"/>
  <c r="J113" i="550"/>
  <c r="I113" i="550"/>
  <c r="Z112" i="550"/>
  <c r="J112" i="550"/>
  <c r="I112" i="550"/>
  <c r="Z111" i="550"/>
  <c r="J111" i="550"/>
  <c r="I111" i="550"/>
  <c r="Z110" i="550"/>
  <c r="J110" i="550"/>
  <c r="I110" i="550"/>
  <c r="Z109" i="550"/>
  <c r="J109" i="550"/>
  <c r="I109" i="550"/>
  <c r="Z108" i="550"/>
  <c r="J108" i="550"/>
  <c r="I108" i="550"/>
  <c r="Z107" i="550"/>
  <c r="J107" i="550"/>
  <c r="I107" i="550"/>
  <c r="Z106" i="550"/>
  <c r="J106" i="550"/>
  <c r="I106" i="550"/>
  <c r="Z105" i="550"/>
  <c r="J105" i="550"/>
  <c r="I105" i="550"/>
  <c r="Z104" i="550"/>
  <c r="J104" i="550"/>
  <c r="I104" i="550"/>
  <c r="Z103" i="550"/>
  <c r="J103" i="550"/>
  <c r="I103" i="550"/>
  <c r="Z102" i="550"/>
  <c r="J102" i="550"/>
  <c r="I102" i="550"/>
  <c r="Z101" i="550"/>
  <c r="J101" i="550"/>
  <c r="I101" i="550"/>
  <c r="Z100" i="550"/>
  <c r="J100" i="550"/>
  <c r="I100" i="550"/>
  <c r="Z99" i="550"/>
  <c r="J99" i="550"/>
  <c r="I99" i="550"/>
  <c r="Z98" i="550"/>
  <c r="J98" i="550"/>
  <c r="I98" i="550"/>
  <c r="Z97" i="550"/>
  <c r="J97" i="550"/>
  <c r="I97" i="550"/>
  <c r="Z96" i="550"/>
  <c r="J96" i="550"/>
  <c r="I96" i="550"/>
  <c r="Z95" i="550"/>
  <c r="J95" i="550"/>
  <c r="I95" i="550"/>
  <c r="Z94" i="550"/>
  <c r="J94" i="550"/>
  <c r="I94" i="550"/>
  <c r="Z93" i="550"/>
  <c r="J93" i="550"/>
  <c r="I93" i="550"/>
  <c r="Z92" i="550"/>
  <c r="J92" i="550"/>
  <c r="I92" i="550"/>
  <c r="Z91" i="550"/>
  <c r="J91" i="550"/>
  <c r="I91" i="550"/>
  <c r="Z90" i="550"/>
  <c r="J90" i="550"/>
  <c r="I90" i="550"/>
  <c r="Z89" i="550"/>
  <c r="J89" i="550"/>
  <c r="I89" i="550"/>
  <c r="Z88" i="550"/>
  <c r="J88" i="550"/>
  <c r="I88" i="550"/>
  <c r="Z87" i="550"/>
  <c r="J87" i="550"/>
  <c r="I87" i="550"/>
  <c r="Z86" i="550"/>
  <c r="J86" i="550"/>
  <c r="I86" i="550"/>
  <c r="Z85" i="550"/>
  <c r="J85" i="550"/>
  <c r="I85" i="550"/>
  <c r="Z84" i="550"/>
  <c r="J84" i="550"/>
  <c r="I84" i="550"/>
  <c r="Z83" i="550"/>
  <c r="J83" i="550"/>
  <c r="I83" i="550"/>
  <c r="Z82" i="550"/>
  <c r="J82" i="550"/>
  <c r="I82" i="550"/>
  <c r="Z81" i="550"/>
  <c r="J81" i="550"/>
  <c r="I81" i="550"/>
  <c r="Z80" i="550"/>
  <c r="J80" i="550"/>
  <c r="I80" i="550"/>
  <c r="Z79" i="550"/>
  <c r="J79" i="550"/>
  <c r="I79" i="550"/>
  <c r="Z78" i="550"/>
  <c r="J78" i="550"/>
  <c r="I78" i="550"/>
  <c r="Z77" i="550"/>
  <c r="J77" i="550"/>
  <c r="I77" i="550"/>
  <c r="Z76" i="550"/>
  <c r="J76" i="550"/>
  <c r="I76" i="550"/>
  <c r="Z75" i="550"/>
  <c r="J75" i="550"/>
  <c r="I75" i="550"/>
  <c r="Z74" i="550"/>
  <c r="J74" i="550"/>
  <c r="I74" i="550"/>
  <c r="Z73" i="550"/>
  <c r="J73" i="550"/>
  <c r="I73" i="550"/>
  <c r="Z72" i="550"/>
  <c r="R72" i="550"/>
  <c r="U72" i="550" s="1"/>
  <c r="J72" i="550"/>
  <c r="I72" i="550"/>
  <c r="Z71" i="550"/>
  <c r="J71" i="550"/>
  <c r="I71" i="550"/>
  <c r="Z70" i="550"/>
  <c r="J70" i="550"/>
  <c r="I70" i="550"/>
  <c r="Z69" i="550"/>
  <c r="R69" i="550"/>
  <c r="U69" i="550" s="1"/>
  <c r="J69" i="550"/>
  <c r="I69" i="550"/>
  <c r="Z68" i="550"/>
  <c r="J68" i="550"/>
  <c r="I68" i="550"/>
  <c r="Z67" i="550"/>
  <c r="J67" i="550"/>
  <c r="I67" i="550"/>
  <c r="Z66" i="550"/>
  <c r="J66" i="550"/>
  <c r="I66" i="550"/>
  <c r="Z65" i="550"/>
  <c r="J65" i="550"/>
  <c r="I65" i="550"/>
  <c r="Z64" i="550"/>
  <c r="J64" i="550"/>
  <c r="I64" i="550"/>
  <c r="Z63" i="550"/>
  <c r="J63" i="550"/>
  <c r="I63" i="550"/>
  <c r="Z62" i="550"/>
  <c r="J62" i="550"/>
  <c r="I62" i="550"/>
  <c r="Z61" i="550"/>
  <c r="J61" i="550"/>
  <c r="I61" i="550"/>
  <c r="Z60" i="550"/>
  <c r="J60" i="550"/>
  <c r="I60" i="550"/>
  <c r="Z59" i="550"/>
  <c r="J59" i="550"/>
  <c r="I59" i="550"/>
  <c r="Z58" i="550"/>
  <c r="J58" i="550"/>
  <c r="I58" i="550"/>
  <c r="Z57" i="550"/>
  <c r="J57" i="550"/>
  <c r="I57" i="550"/>
  <c r="Z56" i="550"/>
  <c r="J56" i="550"/>
  <c r="I56" i="550"/>
  <c r="Z55" i="550"/>
  <c r="J55" i="550"/>
  <c r="I55" i="550"/>
  <c r="Z54" i="550"/>
  <c r="J54" i="550"/>
  <c r="I54" i="550"/>
  <c r="Z53" i="550"/>
  <c r="J53" i="550"/>
  <c r="I53" i="550"/>
  <c r="Z52" i="550"/>
  <c r="J52" i="550"/>
  <c r="I52" i="550"/>
  <c r="Z51" i="550"/>
  <c r="J51" i="550"/>
  <c r="I51" i="550"/>
  <c r="Z50" i="550"/>
  <c r="R50" i="550"/>
  <c r="U50" i="550" s="1"/>
  <c r="J50" i="550"/>
  <c r="I50" i="550"/>
  <c r="Z49" i="550"/>
  <c r="J49" i="550"/>
  <c r="I49" i="550"/>
  <c r="Z48" i="550"/>
  <c r="J48" i="550"/>
  <c r="I48" i="550"/>
  <c r="Z47" i="550"/>
  <c r="R47" i="550"/>
  <c r="U47" i="550" s="1"/>
  <c r="J47" i="550"/>
  <c r="I47" i="550"/>
  <c r="Z46" i="550"/>
  <c r="J46" i="550"/>
  <c r="I46" i="550"/>
  <c r="Z45" i="550"/>
  <c r="J45" i="550"/>
  <c r="I45" i="550"/>
  <c r="Z44" i="550"/>
  <c r="J44" i="550"/>
  <c r="I44" i="550"/>
  <c r="Z43" i="550"/>
  <c r="J43" i="550"/>
  <c r="I43" i="550"/>
  <c r="Z42" i="550"/>
  <c r="R42" i="550"/>
  <c r="U42" i="550" s="1"/>
  <c r="J42" i="550"/>
  <c r="I42" i="550"/>
  <c r="Z41" i="550"/>
  <c r="J41" i="550"/>
  <c r="I41" i="550"/>
  <c r="Z40" i="550"/>
  <c r="J40" i="550"/>
  <c r="I40" i="550"/>
  <c r="Z39" i="550"/>
  <c r="R39" i="550"/>
  <c r="U39" i="550" s="1"/>
  <c r="J39" i="550"/>
  <c r="I39" i="550"/>
  <c r="Z38" i="550"/>
  <c r="J38" i="550"/>
  <c r="I38" i="550"/>
  <c r="Z37" i="550"/>
  <c r="J37" i="550"/>
  <c r="I37" i="550"/>
  <c r="Z36" i="550"/>
  <c r="J36" i="550"/>
  <c r="I36" i="550"/>
  <c r="Z35" i="550"/>
  <c r="J35" i="550"/>
  <c r="I35" i="550"/>
  <c r="Z34" i="550"/>
  <c r="R34" i="550"/>
  <c r="U34" i="550" s="1"/>
  <c r="J34" i="550"/>
  <c r="I34" i="550"/>
  <c r="Z33" i="550"/>
  <c r="J33" i="550"/>
  <c r="I33" i="550"/>
  <c r="Z32" i="550"/>
  <c r="J32" i="550"/>
  <c r="I32" i="550"/>
  <c r="Z31" i="550"/>
  <c r="R31" i="550"/>
  <c r="U31" i="550" s="1"/>
  <c r="J31" i="550"/>
  <c r="I31" i="550"/>
  <c r="Z30" i="550"/>
  <c r="J30" i="550"/>
  <c r="I30" i="550"/>
  <c r="Z29" i="550"/>
  <c r="J29" i="550"/>
  <c r="I29" i="550"/>
  <c r="Z28" i="550"/>
  <c r="J28" i="550"/>
  <c r="I28" i="550"/>
  <c r="Z27" i="550"/>
  <c r="J27" i="550"/>
  <c r="I27" i="550"/>
  <c r="Z26" i="550"/>
  <c r="R26" i="550"/>
  <c r="U26" i="550" s="1"/>
  <c r="J26" i="550"/>
  <c r="I26" i="550"/>
  <c r="Z25" i="550"/>
  <c r="J25" i="550"/>
  <c r="I25" i="550"/>
  <c r="Z24" i="550"/>
  <c r="J24" i="550"/>
  <c r="I24" i="550"/>
  <c r="Z23" i="550"/>
  <c r="R23" i="550"/>
  <c r="U23" i="550" s="1"/>
  <c r="J23" i="550"/>
  <c r="I23" i="550"/>
  <c r="Z22" i="550"/>
  <c r="AA22" i="550" s="1"/>
  <c r="N22" i="550"/>
  <c r="J22" i="550"/>
  <c r="I22" i="550"/>
  <c r="AA21" i="550"/>
  <c r="N21" i="550" s="1"/>
  <c r="Z21" i="550"/>
  <c r="J21" i="550"/>
  <c r="I21" i="550"/>
  <c r="AB20" i="550"/>
  <c r="AA20" i="550"/>
  <c r="N20" i="550" s="1"/>
  <c r="Z20" i="550"/>
  <c r="O20" i="550"/>
  <c r="L20" i="550"/>
  <c r="M20" i="550" s="1"/>
  <c r="J20" i="550"/>
  <c r="I20" i="550"/>
  <c r="J10" i="550"/>
  <c r="R9" i="550"/>
  <c r="J9" i="550"/>
  <c r="J11" i="550" s="1"/>
  <c r="R8" i="550"/>
  <c r="J7" i="550"/>
  <c r="J6" i="550"/>
  <c r="J4" i="550"/>
  <c r="J3" i="550"/>
  <c r="J159" i="549"/>
  <c r="I161" i="549" s="1"/>
  <c r="J161" i="549" s="1"/>
  <c r="I163" i="549" s="1"/>
  <c r="J163" i="549" s="1"/>
  <c r="I165" i="549" s="1"/>
  <c r="I159" i="549"/>
  <c r="J155" i="549"/>
  <c r="I157" i="549" s="1"/>
  <c r="J157" i="549" s="1"/>
  <c r="Z149" i="549"/>
  <c r="J149" i="549"/>
  <c r="I149" i="549"/>
  <c r="Z148" i="549"/>
  <c r="J148" i="549"/>
  <c r="I148" i="549"/>
  <c r="Z147" i="549"/>
  <c r="J147" i="549"/>
  <c r="I147" i="549"/>
  <c r="Z146" i="549"/>
  <c r="J146" i="549"/>
  <c r="I146" i="549"/>
  <c r="Z145" i="549"/>
  <c r="J145" i="549"/>
  <c r="I145" i="549"/>
  <c r="Z144" i="549"/>
  <c r="J144" i="549"/>
  <c r="I144" i="549"/>
  <c r="Z143" i="549"/>
  <c r="J143" i="549"/>
  <c r="I143" i="549"/>
  <c r="Z142" i="549"/>
  <c r="J142" i="549"/>
  <c r="I142" i="549"/>
  <c r="Z141" i="549"/>
  <c r="J141" i="549"/>
  <c r="I141" i="549"/>
  <c r="Z140" i="549"/>
  <c r="J140" i="549"/>
  <c r="I140" i="549"/>
  <c r="Z139" i="549"/>
  <c r="J139" i="549"/>
  <c r="I139" i="549"/>
  <c r="Z138" i="549"/>
  <c r="J138" i="549"/>
  <c r="I138" i="549"/>
  <c r="Z137" i="549"/>
  <c r="J137" i="549"/>
  <c r="I137" i="549"/>
  <c r="Z136" i="549"/>
  <c r="J136" i="549"/>
  <c r="I136" i="549"/>
  <c r="Z135" i="549"/>
  <c r="J135" i="549"/>
  <c r="I135" i="549"/>
  <c r="Z134" i="549"/>
  <c r="J134" i="549"/>
  <c r="I134" i="549"/>
  <c r="Z133" i="549"/>
  <c r="J133" i="549"/>
  <c r="I133" i="549"/>
  <c r="Z132" i="549"/>
  <c r="J132" i="549"/>
  <c r="I132" i="549"/>
  <c r="Z131" i="549"/>
  <c r="J131" i="549"/>
  <c r="I131" i="549"/>
  <c r="Z130" i="549"/>
  <c r="J130" i="549"/>
  <c r="I130" i="549"/>
  <c r="Z129" i="549"/>
  <c r="J129" i="549"/>
  <c r="I129" i="549"/>
  <c r="Z128" i="549"/>
  <c r="J128" i="549"/>
  <c r="I128" i="549"/>
  <c r="Z127" i="549"/>
  <c r="J127" i="549"/>
  <c r="I127" i="549"/>
  <c r="Z126" i="549"/>
  <c r="J126" i="549"/>
  <c r="I126" i="549"/>
  <c r="Z125" i="549"/>
  <c r="J125" i="549"/>
  <c r="I125" i="549"/>
  <c r="Z124" i="549"/>
  <c r="J124" i="549"/>
  <c r="I124" i="549"/>
  <c r="Z123" i="549"/>
  <c r="Q123" i="549"/>
  <c r="T123" i="549" s="1"/>
  <c r="J123" i="549"/>
  <c r="I123" i="549"/>
  <c r="Z122" i="549"/>
  <c r="J122" i="549"/>
  <c r="I122" i="549"/>
  <c r="Z121" i="549"/>
  <c r="Q121" i="549"/>
  <c r="T121" i="549" s="1"/>
  <c r="J121" i="549"/>
  <c r="I121" i="549"/>
  <c r="Z120" i="549"/>
  <c r="J120" i="549"/>
  <c r="I120" i="549"/>
  <c r="Z119" i="549"/>
  <c r="Q119" i="549"/>
  <c r="T119" i="549" s="1"/>
  <c r="J119" i="549"/>
  <c r="I119" i="549"/>
  <c r="Z118" i="549"/>
  <c r="J118" i="549"/>
  <c r="I118" i="549"/>
  <c r="Z117" i="549"/>
  <c r="Q117" i="549"/>
  <c r="T117" i="549" s="1"/>
  <c r="J117" i="549"/>
  <c r="I117" i="549"/>
  <c r="Z116" i="549"/>
  <c r="J116" i="549"/>
  <c r="I116" i="549"/>
  <c r="Z115" i="549"/>
  <c r="Q115" i="549"/>
  <c r="T115" i="549" s="1"/>
  <c r="J115" i="549"/>
  <c r="I115" i="549"/>
  <c r="Z114" i="549"/>
  <c r="J114" i="549"/>
  <c r="I114" i="549"/>
  <c r="Z113" i="549"/>
  <c r="Q113" i="549"/>
  <c r="T113" i="549" s="1"/>
  <c r="J113" i="549"/>
  <c r="I113" i="549"/>
  <c r="Z112" i="549"/>
  <c r="J112" i="549"/>
  <c r="I112" i="549"/>
  <c r="Z111" i="549"/>
  <c r="Q111" i="549"/>
  <c r="T111" i="549" s="1"/>
  <c r="J111" i="549"/>
  <c r="I111" i="549"/>
  <c r="Z110" i="549"/>
  <c r="J110" i="549"/>
  <c r="I110" i="549"/>
  <c r="Z109" i="549"/>
  <c r="Q109" i="549"/>
  <c r="T109" i="549" s="1"/>
  <c r="J109" i="549"/>
  <c r="I109" i="549"/>
  <c r="Z108" i="549"/>
  <c r="J108" i="549"/>
  <c r="I108" i="549"/>
  <c r="Z107" i="549"/>
  <c r="Q107" i="549"/>
  <c r="T107" i="549" s="1"/>
  <c r="J107" i="549"/>
  <c r="I107" i="549"/>
  <c r="Z106" i="549"/>
  <c r="J106" i="549"/>
  <c r="I106" i="549"/>
  <c r="Z105" i="549"/>
  <c r="Q105" i="549"/>
  <c r="T105" i="549" s="1"/>
  <c r="J105" i="549"/>
  <c r="I105" i="549"/>
  <c r="Z104" i="549"/>
  <c r="J104" i="549"/>
  <c r="I104" i="549"/>
  <c r="Z103" i="549"/>
  <c r="Q103" i="549"/>
  <c r="T103" i="549" s="1"/>
  <c r="J103" i="549"/>
  <c r="I103" i="549"/>
  <c r="Z102" i="549"/>
  <c r="J102" i="549"/>
  <c r="I102" i="549"/>
  <c r="Z101" i="549"/>
  <c r="Q101" i="549"/>
  <c r="T101" i="549" s="1"/>
  <c r="J101" i="549"/>
  <c r="I101" i="549"/>
  <c r="Z100" i="549"/>
  <c r="J100" i="549"/>
  <c r="I100" i="549"/>
  <c r="Z99" i="549"/>
  <c r="Q99" i="549"/>
  <c r="T99" i="549" s="1"/>
  <c r="J99" i="549"/>
  <c r="I99" i="549"/>
  <c r="Z98" i="549"/>
  <c r="J98" i="549"/>
  <c r="I98" i="549"/>
  <c r="Z97" i="549"/>
  <c r="Q97" i="549"/>
  <c r="T97" i="549" s="1"/>
  <c r="J97" i="549"/>
  <c r="I97" i="549"/>
  <c r="Z96" i="549"/>
  <c r="J96" i="549"/>
  <c r="I96" i="549"/>
  <c r="Z95" i="549"/>
  <c r="Q95" i="549"/>
  <c r="T95" i="549" s="1"/>
  <c r="J95" i="549"/>
  <c r="I95" i="549"/>
  <c r="Z94" i="549"/>
  <c r="J94" i="549"/>
  <c r="I94" i="549"/>
  <c r="Z93" i="549"/>
  <c r="Q93" i="549"/>
  <c r="T93" i="549" s="1"/>
  <c r="J93" i="549"/>
  <c r="I93" i="549"/>
  <c r="Z92" i="549"/>
  <c r="J92" i="549"/>
  <c r="I92" i="549"/>
  <c r="Z91" i="549"/>
  <c r="Q91" i="549"/>
  <c r="T91" i="549" s="1"/>
  <c r="J91" i="549"/>
  <c r="I91" i="549"/>
  <c r="Z90" i="549"/>
  <c r="J90" i="549"/>
  <c r="I90" i="549"/>
  <c r="Z89" i="549"/>
  <c r="Q89" i="549"/>
  <c r="T89" i="549" s="1"/>
  <c r="J89" i="549"/>
  <c r="I89" i="549"/>
  <c r="Z88" i="549"/>
  <c r="J88" i="549"/>
  <c r="I88" i="549"/>
  <c r="Z87" i="549"/>
  <c r="Q87" i="549"/>
  <c r="T87" i="549" s="1"/>
  <c r="J87" i="549"/>
  <c r="I87" i="549"/>
  <c r="Z86" i="549"/>
  <c r="J86" i="549"/>
  <c r="I86" i="549"/>
  <c r="Q85" i="549"/>
  <c r="T85" i="549" s="1"/>
  <c r="J85" i="549"/>
  <c r="I85" i="549"/>
  <c r="Z84" i="549"/>
  <c r="J84" i="549"/>
  <c r="I84" i="549"/>
  <c r="Z83" i="549"/>
  <c r="R83" i="549"/>
  <c r="Q83" i="549"/>
  <c r="T83" i="549" s="1"/>
  <c r="J83" i="549"/>
  <c r="I83" i="549"/>
  <c r="Z82" i="549"/>
  <c r="J82" i="549"/>
  <c r="I82" i="549"/>
  <c r="Z81" i="549"/>
  <c r="J81" i="549"/>
  <c r="I81" i="549"/>
  <c r="Z80" i="549"/>
  <c r="J80" i="549"/>
  <c r="I80" i="549"/>
  <c r="Z79" i="549"/>
  <c r="R79" i="549"/>
  <c r="Q79" i="549"/>
  <c r="T79" i="549" s="1"/>
  <c r="J79" i="549"/>
  <c r="I79" i="549"/>
  <c r="Z78" i="549"/>
  <c r="J78" i="549"/>
  <c r="I78" i="549"/>
  <c r="Q78" i="549" s="1"/>
  <c r="T78" i="549" s="1"/>
  <c r="Z77" i="549"/>
  <c r="T77" i="549"/>
  <c r="J77" i="549"/>
  <c r="I77" i="549"/>
  <c r="Q77" i="549" s="1"/>
  <c r="Z76" i="549"/>
  <c r="J76" i="549"/>
  <c r="I76" i="549"/>
  <c r="Z75" i="549"/>
  <c r="Q75" i="549"/>
  <c r="T75" i="549" s="1"/>
  <c r="J75" i="549"/>
  <c r="I75" i="549"/>
  <c r="Z74" i="549"/>
  <c r="Q74" i="549"/>
  <c r="T74" i="549" s="1"/>
  <c r="J74" i="549"/>
  <c r="I74" i="549"/>
  <c r="Z73" i="549"/>
  <c r="T73" i="549"/>
  <c r="J73" i="549"/>
  <c r="I73" i="549"/>
  <c r="Q73" i="549" s="1"/>
  <c r="Z72" i="549"/>
  <c r="J72" i="549"/>
  <c r="I72" i="549"/>
  <c r="Z71" i="549"/>
  <c r="Q71" i="549"/>
  <c r="T71" i="549" s="1"/>
  <c r="J71" i="549"/>
  <c r="I71" i="549"/>
  <c r="Z70" i="549"/>
  <c r="Q70" i="549"/>
  <c r="T70" i="549" s="1"/>
  <c r="J70" i="549"/>
  <c r="I70" i="549"/>
  <c r="Z69" i="549"/>
  <c r="T69" i="549"/>
  <c r="J69" i="549"/>
  <c r="I69" i="549"/>
  <c r="Q69" i="549" s="1"/>
  <c r="Z68" i="549"/>
  <c r="J68" i="549"/>
  <c r="I68" i="549"/>
  <c r="Z67" i="549"/>
  <c r="Q67" i="549"/>
  <c r="T67" i="549" s="1"/>
  <c r="J67" i="549"/>
  <c r="I67" i="549"/>
  <c r="Z66" i="549"/>
  <c r="Q66" i="549"/>
  <c r="T66" i="549" s="1"/>
  <c r="J66" i="549"/>
  <c r="I66" i="549"/>
  <c r="Z65" i="549"/>
  <c r="J65" i="549"/>
  <c r="I65" i="549"/>
  <c r="Q65" i="549" s="1"/>
  <c r="T65" i="549" s="1"/>
  <c r="Z64" i="549"/>
  <c r="J64" i="549"/>
  <c r="I64" i="549"/>
  <c r="Z63" i="549"/>
  <c r="Q63" i="549"/>
  <c r="T63" i="549" s="1"/>
  <c r="J63" i="549"/>
  <c r="I63" i="549"/>
  <c r="Z62" i="549"/>
  <c r="Q62" i="549"/>
  <c r="T62" i="549" s="1"/>
  <c r="J62" i="549"/>
  <c r="I62" i="549"/>
  <c r="Z61" i="549"/>
  <c r="J61" i="549"/>
  <c r="I61" i="549"/>
  <c r="Q61" i="549" s="1"/>
  <c r="T61" i="549" s="1"/>
  <c r="Z60" i="549"/>
  <c r="J60" i="549"/>
  <c r="I60" i="549"/>
  <c r="Z59" i="549"/>
  <c r="Q59" i="549"/>
  <c r="T59" i="549" s="1"/>
  <c r="J59" i="549"/>
  <c r="I59" i="549"/>
  <c r="Z58" i="549"/>
  <c r="Q58" i="549"/>
  <c r="T58" i="549" s="1"/>
  <c r="J58" i="549"/>
  <c r="I58" i="549"/>
  <c r="Z57" i="549"/>
  <c r="T57" i="549"/>
  <c r="J57" i="549"/>
  <c r="I57" i="549"/>
  <c r="Q57" i="549" s="1"/>
  <c r="Z56" i="549"/>
  <c r="J56" i="549"/>
  <c r="I56" i="549"/>
  <c r="Z55" i="549"/>
  <c r="Q55" i="549"/>
  <c r="T55" i="549" s="1"/>
  <c r="J55" i="549"/>
  <c r="I55" i="549"/>
  <c r="Z54" i="549"/>
  <c r="Q54" i="549"/>
  <c r="T54" i="549" s="1"/>
  <c r="J54" i="549"/>
  <c r="I54" i="549"/>
  <c r="Z53" i="549"/>
  <c r="T53" i="549"/>
  <c r="J53" i="549"/>
  <c r="I53" i="549"/>
  <c r="Q53" i="549" s="1"/>
  <c r="Z52" i="549"/>
  <c r="J52" i="549"/>
  <c r="I52" i="549"/>
  <c r="Z51" i="549"/>
  <c r="Q51" i="549"/>
  <c r="T51" i="549" s="1"/>
  <c r="J51" i="549"/>
  <c r="I51" i="549"/>
  <c r="Z50" i="549"/>
  <c r="Q50" i="549"/>
  <c r="T50" i="549" s="1"/>
  <c r="J50" i="549"/>
  <c r="I50" i="549"/>
  <c r="Z49" i="549"/>
  <c r="J49" i="549"/>
  <c r="I49" i="549"/>
  <c r="Q49" i="549" s="1"/>
  <c r="T49" i="549" s="1"/>
  <c r="Z48" i="549"/>
  <c r="J48" i="549"/>
  <c r="I48" i="549"/>
  <c r="Z47" i="549"/>
  <c r="Q47" i="549"/>
  <c r="T47" i="549" s="1"/>
  <c r="J47" i="549"/>
  <c r="I47" i="549"/>
  <c r="Z46" i="549"/>
  <c r="Q46" i="549"/>
  <c r="T46" i="549" s="1"/>
  <c r="J46" i="549"/>
  <c r="I46" i="549"/>
  <c r="Z45" i="549"/>
  <c r="T45" i="549"/>
  <c r="J45" i="549"/>
  <c r="I45" i="549"/>
  <c r="Q45" i="549" s="1"/>
  <c r="Z44" i="549"/>
  <c r="J44" i="549"/>
  <c r="I44" i="549"/>
  <c r="Z43" i="549"/>
  <c r="Q43" i="549"/>
  <c r="T43" i="549" s="1"/>
  <c r="J43" i="549"/>
  <c r="I43" i="549"/>
  <c r="Z42" i="549"/>
  <c r="Q42" i="549"/>
  <c r="T42" i="549" s="1"/>
  <c r="J42" i="549"/>
  <c r="I42" i="549"/>
  <c r="Z41" i="549"/>
  <c r="T41" i="549"/>
  <c r="J41" i="549"/>
  <c r="I41" i="549"/>
  <c r="Q41" i="549" s="1"/>
  <c r="Z40" i="549"/>
  <c r="J40" i="549"/>
  <c r="I40" i="549"/>
  <c r="Z39" i="549"/>
  <c r="Q39" i="549"/>
  <c r="T39" i="549" s="1"/>
  <c r="J39" i="549"/>
  <c r="I39" i="549"/>
  <c r="Z38" i="549"/>
  <c r="Q38" i="549"/>
  <c r="T38" i="549" s="1"/>
  <c r="J38" i="549"/>
  <c r="I38" i="549"/>
  <c r="Z37" i="549"/>
  <c r="J37" i="549"/>
  <c r="I37" i="549"/>
  <c r="Q37" i="549" s="1"/>
  <c r="T37" i="549" s="1"/>
  <c r="Z36" i="549"/>
  <c r="J36" i="549"/>
  <c r="I36" i="549"/>
  <c r="Z35" i="549"/>
  <c r="Q35" i="549"/>
  <c r="T35" i="549" s="1"/>
  <c r="J35" i="549"/>
  <c r="I35" i="549"/>
  <c r="Z34" i="549"/>
  <c r="R34" i="549"/>
  <c r="Q34" i="549"/>
  <c r="T34" i="549" s="1"/>
  <c r="J34" i="549"/>
  <c r="I34" i="549"/>
  <c r="Z33" i="549"/>
  <c r="T33" i="549"/>
  <c r="J33" i="549"/>
  <c r="I33" i="549"/>
  <c r="Q33" i="549" s="1"/>
  <c r="Z32" i="549"/>
  <c r="J32" i="549"/>
  <c r="I32" i="549"/>
  <c r="Z31" i="549"/>
  <c r="Q31" i="549"/>
  <c r="T31" i="549" s="1"/>
  <c r="J31" i="549"/>
  <c r="I31" i="549"/>
  <c r="Z30" i="549"/>
  <c r="R30" i="549"/>
  <c r="Q30" i="549"/>
  <c r="T30" i="549" s="1"/>
  <c r="J30" i="549"/>
  <c r="I30" i="549"/>
  <c r="Z29" i="549"/>
  <c r="T29" i="549"/>
  <c r="J29" i="549"/>
  <c r="I29" i="549"/>
  <c r="Q29" i="549" s="1"/>
  <c r="Z28" i="549"/>
  <c r="J28" i="549"/>
  <c r="I28" i="549"/>
  <c r="Z27" i="549"/>
  <c r="Q27" i="549"/>
  <c r="T27" i="549" s="1"/>
  <c r="J27" i="549"/>
  <c r="I27" i="549"/>
  <c r="Z26" i="549"/>
  <c r="R26" i="549"/>
  <c r="Q26" i="549"/>
  <c r="T26" i="549" s="1"/>
  <c r="J26" i="549"/>
  <c r="I26" i="549"/>
  <c r="Z25" i="549"/>
  <c r="T25" i="549"/>
  <c r="J25" i="549"/>
  <c r="I25" i="549"/>
  <c r="Q25" i="549" s="1"/>
  <c r="Z24" i="549"/>
  <c r="J24" i="549"/>
  <c r="I24" i="549"/>
  <c r="Z23" i="549"/>
  <c r="Q23" i="549"/>
  <c r="T23" i="549" s="1"/>
  <c r="J23" i="549"/>
  <c r="I23" i="549"/>
  <c r="Z22" i="549"/>
  <c r="R22" i="549"/>
  <c r="Q22" i="549"/>
  <c r="T22" i="549" s="1"/>
  <c r="J22" i="549"/>
  <c r="I22" i="549"/>
  <c r="Z21" i="549"/>
  <c r="T21" i="549"/>
  <c r="J21" i="549"/>
  <c r="I21" i="549"/>
  <c r="Q21" i="549" s="1"/>
  <c r="AA20" i="549"/>
  <c r="Z20" i="549"/>
  <c r="J20" i="549"/>
  <c r="I20" i="549"/>
  <c r="J11" i="549"/>
  <c r="J10" i="549"/>
  <c r="R9" i="549"/>
  <c r="J9" i="549"/>
  <c r="R8" i="549"/>
  <c r="J7" i="549"/>
  <c r="J6" i="549"/>
  <c r="J4" i="549"/>
  <c r="Q84" i="549" s="1"/>
  <c r="T84" i="549" s="1"/>
  <c r="J3" i="549"/>
  <c r="R74" i="549" s="1"/>
  <c r="U74" i="549" s="1"/>
  <c r="J157" i="548"/>
  <c r="I159" i="548" s="1"/>
  <c r="I157" i="548"/>
  <c r="J155" i="548"/>
  <c r="Z149" i="548"/>
  <c r="J149" i="548"/>
  <c r="I149" i="548"/>
  <c r="Z148" i="548"/>
  <c r="J148" i="548"/>
  <c r="I148" i="548"/>
  <c r="Z147" i="548"/>
  <c r="J147" i="548"/>
  <c r="I147" i="548"/>
  <c r="Z146" i="548"/>
  <c r="J146" i="548"/>
  <c r="I146" i="548"/>
  <c r="Z145" i="548"/>
  <c r="J145" i="548"/>
  <c r="I145" i="548"/>
  <c r="Z144" i="548"/>
  <c r="J144" i="548"/>
  <c r="I144" i="548"/>
  <c r="Z143" i="548"/>
  <c r="J143" i="548"/>
  <c r="I143" i="548"/>
  <c r="Z142" i="548"/>
  <c r="J142" i="548"/>
  <c r="I142" i="548"/>
  <c r="Z141" i="548"/>
  <c r="J141" i="548"/>
  <c r="I141" i="548"/>
  <c r="Z140" i="548"/>
  <c r="J140" i="548"/>
  <c r="I140" i="548"/>
  <c r="Z139" i="548"/>
  <c r="J139" i="548"/>
  <c r="I139" i="548"/>
  <c r="Z138" i="548"/>
  <c r="J138" i="548"/>
  <c r="I138" i="548"/>
  <c r="Z137" i="548"/>
  <c r="J137" i="548"/>
  <c r="I137" i="548"/>
  <c r="Z136" i="548"/>
  <c r="J136" i="548"/>
  <c r="I136" i="548"/>
  <c r="Z135" i="548"/>
  <c r="J135" i="548"/>
  <c r="I135" i="548"/>
  <c r="Z134" i="548"/>
  <c r="J134" i="548"/>
  <c r="I134" i="548"/>
  <c r="Z133" i="548"/>
  <c r="J133" i="548"/>
  <c r="I133" i="548"/>
  <c r="Z132" i="548"/>
  <c r="J132" i="548"/>
  <c r="I132" i="548"/>
  <c r="Z131" i="548"/>
  <c r="J131" i="548"/>
  <c r="I131" i="548"/>
  <c r="Z130" i="548"/>
  <c r="J130" i="548"/>
  <c r="I130" i="548"/>
  <c r="Z129" i="548"/>
  <c r="J129" i="548"/>
  <c r="I129" i="548"/>
  <c r="Z128" i="548"/>
  <c r="J128" i="548"/>
  <c r="I128" i="548"/>
  <c r="Z127" i="548"/>
  <c r="J127" i="548"/>
  <c r="I127" i="548"/>
  <c r="Z126" i="548"/>
  <c r="J126" i="548"/>
  <c r="I126" i="548"/>
  <c r="Z125" i="548"/>
  <c r="J125" i="548"/>
  <c r="I125" i="548"/>
  <c r="Z124" i="548"/>
  <c r="J124" i="548"/>
  <c r="I124" i="548"/>
  <c r="Z123" i="548"/>
  <c r="J123" i="548"/>
  <c r="I123" i="548"/>
  <c r="Z122" i="548"/>
  <c r="J122" i="548"/>
  <c r="I122" i="548"/>
  <c r="Z121" i="548"/>
  <c r="J121" i="548"/>
  <c r="I121" i="548"/>
  <c r="Z120" i="548"/>
  <c r="J120" i="548"/>
  <c r="I120" i="548"/>
  <c r="Z119" i="548"/>
  <c r="J119" i="548"/>
  <c r="I119" i="548"/>
  <c r="Z118" i="548"/>
  <c r="J118" i="548"/>
  <c r="I118" i="548"/>
  <c r="Z117" i="548"/>
  <c r="J117" i="548"/>
  <c r="I117" i="548"/>
  <c r="Z116" i="548"/>
  <c r="J116" i="548"/>
  <c r="I116" i="548"/>
  <c r="Z115" i="548"/>
  <c r="J115" i="548"/>
  <c r="I115" i="548"/>
  <c r="Z114" i="548"/>
  <c r="J114" i="548"/>
  <c r="I114" i="548"/>
  <c r="Z113" i="548"/>
  <c r="J113" i="548"/>
  <c r="I113" i="548"/>
  <c r="Z112" i="548"/>
  <c r="J112" i="548"/>
  <c r="I112" i="548"/>
  <c r="Z111" i="548"/>
  <c r="J111" i="548"/>
  <c r="I111" i="548"/>
  <c r="Z110" i="548"/>
  <c r="J110" i="548"/>
  <c r="I110" i="548"/>
  <c r="Z109" i="548"/>
  <c r="J109" i="548"/>
  <c r="I109" i="548"/>
  <c r="Z108" i="548"/>
  <c r="J108" i="548"/>
  <c r="I108" i="548"/>
  <c r="Z107" i="548"/>
  <c r="J107" i="548"/>
  <c r="I107" i="548"/>
  <c r="Z106" i="548"/>
  <c r="J106" i="548"/>
  <c r="I106" i="548"/>
  <c r="Z105" i="548"/>
  <c r="J105" i="548"/>
  <c r="I105" i="548"/>
  <c r="Z104" i="548"/>
  <c r="J104" i="548"/>
  <c r="I104" i="548"/>
  <c r="Z103" i="548"/>
  <c r="J103" i="548"/>
  <c r="I103" i="548"/>
  <c r="Z102" i="548"/>
  <c r="J102" i="548"/>
  <c r="I102" i="548"/>
  <c r="Z101" i="548"/>
  <c r="J101" i="548"/>
  <c r="I101" i="548"/>
  <c r="Z100" i="548"/>
  <c r="J100" i="548"/>
  <c r="I100" i="548"/>
  <c r="Z99" i="548"/>
  <c r="J99" i="548"/>
  <c r="I99" i="548"/>
  <c r="Z98" i="548"/>
  <c r="J98" i="548"/>
  <c r="I98" i="548"/>
  <c r="Z97" i="548"/>
  <c r="J97" i="548"/>
  <c r="I97" i="548"/>
  <c r="Z96" i="548"/>
  <c r="J96" i="548"/>
  <c r="I96" i="548"/>
  <c r="Z95" i="548"/>
  <c r="J95" i="548"/>
  <c r="I95" i="548"/>
  <c r="Z94" i="548"/>
  <c r="J94" i="548"/>
  <c r="I94" i="548"/>
  <c r="Z93" i="548"/>
  <c r="J93" i="548"/>
  <c r="I93" i="548"/>
  <c r="Z92" i="548"/>
  <c r="J92" i="548"/>
  <c r="I92" i="548"/>
  <c r="Z91" i="548"/>
  <c r="J91" i="548"/>
  <c r="I91" i="548"/>
  <c r="Z90" i="548"/>
  <c r="J90" i="548"/>
  <c r="I90" i="548"/>
  <c r="Z89" i="548"/>
  <c r="J89" i="548"/>
  <c r="I89" i="548"/>
  <c r="Z88" i="548"/>
  <c r="J88" i="548"/>
  <c r="I88" i="548"/>
  <c r="Z87" i="548"/>
  <c r="J87" i="548"/>
  <c r="I87" i="548"/>
  <c r="Z86" i="548"/>
  <c r="Q86" i="548"/>
  <c r="T86" i="548" s="1"/>
  <c r="J86" i="548"/>
  <c r="I86" i="548"/>
  <c r="J85" i="548"/>
  <c r="I85" i="548"/>
  <c r="Z84" i="548"/>
  <c r="J84" i="548"/>
  <c r="I84" i="548"/>
  <c r="Z83" i="548"/>
  <c r="J83" i="548"/>
  <c r="I83" i="548"/>
  <c r="Z82" i="548"/>
  <c r="J82" i="548"/>
  <c r="I82" i="548"/>
  <c r="Z81" i="548"/>
  <c r="J81" i="548"/>
  <c r="I81" i="548"/>
  <c r="Z80" i="548"/>
  <c r="J80" i="548"/>
  <c r="I80" i="548"/>
  <c r="Z79" i="548"/>
  <c r="J79" i="548"/>
  <c r="I79" i="548"/>
  <c r="Z78" i="548"/>
  <c r="J78" i="548"/>
  <c r="I78" i="548"/>
  <c r="Z77" i="548"/>
  <c r="J77" i="548"/>
  <c r="I77" i="548"/>
  <c r="Z76" i="548"/>
  <c r="J76" i="548"/>
  <c r="I76" i="548"/>
  <c r="Z75" i="548"/>
  <c r="J75" i="548"/>
  <c r="I75" i="548"/>
  <c r="Z74" i="548"/>
  <c r="J74" i="548"/>
  <c r="I74" i="548"/>
  <c r="Z73" i="548"/>
  <c r="J73" i="548"/>
  <c r="I73" i="548"/>
  <c r="Z72" i="548"/>
  <c r="J72" i="548"/>
  <c r="I72" i="548"/>
  <c r="Z71" i="548"/>
  <c r="J71" i="548"/>
  <c r="I71" i="548"/>
  <c r="Z70" i="548"/>
  <c r="J70" i="548"/>
  <c r="I70" i="548"/>
  <c r="Z69" i="548"/>
  <c r="J69" i="548"/>
  <c r="I69" i="548"/>
  <c r="Z68" i="548"/>
  <c r="J68" i="548"/>
  <c r="I68" i="548"/>
  <c r="Z67" i="548"/>
  <c r="J67" i="548"/>
  <c r="I67" i="548"/>
  <c r="Z66" i="548"/>
  <c r="J66" i="548"/>
  <c r="I66" i="548"/>
  <c r="Z65" i="548"/>
  <c r="J65" i="548"/>
  <c r="I65" i="548"/>
  <c r="Z64" i="548"/>
  <c r="R64" i="548"/>
  <c r="U64" i="548" s="1"/>
  <c r="J64" i="548"/>
  <c r="I64" i="548"/>
  <c r="Z63" i="548"/>
  <c r="J63" i="548"/>
  <c r="I63" i="548"/>
  <c r="Z62" i="548"/>
  <c r="J62" i="548"/>
  <c r="I62" i="548"/>
  <c r="Z61" i="548"/>
  <c r="J61" i="548"/>
  <c r="I61" i="548"/>
  <c r="Z60" i="548"/>
  <c r="J60" i="548"/>
  <c r="I60" i="548"/>
  <c r="Z59" i="548"/>
  <c r="J59" i="548"/>
  <c r="I59" i="548"/>
  <c r="Z58" i="548"/>
  <c r="J58" i="548"/>
  <c r="I58" i="548"/>
  <c r="Z57" i="548"/>
  <c r="J57" i="548"/>
  <c r="I57" i="548"/>
  <c r="Z56" i="548"/>
  <c r="J56" i="548"/>
  <c r="I56" i="548"/>
  <c r="Q56" i="548" s="1"/>
  <c r="T56" i="548" s="1"/>
  <c r="Z55" i="548"/>
  <c r="J55" i="548"/>
  <c r="I55" i="548"/>
  <c r="Z54" i="548"/>
  <c r="J54" i="548"/>
  <c r="I54" i="548"/>
  <c r="Z53" i="548"/>
  <c r="J53" i="548"/>
  <c r="I53" i="548"/>
  <c r="Z52" i="548"/>
  <c r="J52" i="548"/>
  <c r="I52" i="548"/>
  <c r="Z51" i="548"/>
  <c r="J51" i="548"/>
  <c r="I51" i="548"/>
  <c r="Z50" i="548"/>
  <c r="J50" i="548"/>
  <c r="I50" i="548"/>
  <c r="Z49" i="548"/>
  <c r="J49" i="548"/>
  <c r="I49" i="548"/>
  <c r="Z48" i="548"/>
  <c r="J48" i="548"/>
  <c r="I48" i="548"/>
  <c r="Z47" i="548"/>
  <c r="J47" i="548"/>
  <c r="I47" i="548"/>
  <c r="Z46" i="548"/>
  <c r="J46" i="548"/>
  <c r="I46" i="548"/>
  <c r="Z45" i="548"/>
  <c r="J45" i="548"/>
  <c r="I45" i="548"/>
  <c r="Z44" i="548"/>
  <c r="J44" i="548"/>
  <c r="I44" i="548"/>
  <c r="Z43" i="548"/>
  <c r="J43" i="548"/>
  <c r="I43" i="548"/>
  <c r="Z42" i="548"/>
  <c r="J42" i="548"/>
  <c r="I42" i="548"/>
  <c r="Q42" i="548" s="1"/>
  <c r="T42" i="548" s="1"/>
  <c r="Z41" i="548"/>
  <c r="J41" i="548"/>
  <c r="I41" i="548"/>
  <c r="Z40" i="548"/>
  <c r="J40" i="548"/>
  <c r="I40" i="548"/>
  <c r="Z39" i="548"/>
  <c r="Q39" i="548"/>
  <c r="T39" i="548" s="1"/>
  <c r="J39" i="548"/>
  <c r="I39" i="548"/>
  <c r="Z38" i="548"/>
  <c r="J38" i="548"/>
  <c r="I38" i="548"/>
  <c r="Z37" i="548"/>
  <c r="J37" i="548"/>
  <c r="I37" i="548"/>
  <c r="Z36" i="548"/>
  <c r="J36" i="548"/>
  <c r="I36" i="548"/>
  <c r="Z35" i="548"/>
  <c r="J35" i="548"/>
  <c r="I35" i="548"/>
  <c r="Z34" i="548"/>
  <c r="J34" i="548"/>
  <c r="I34" i="548"/>
  <c r="Z33" i="548"/>
  <c r="J33" i="548"/>
  <c r="I33" i="548"/>
  <c r="Z32" i="548"/>
  <c r="J32" i="548"/>
  <c r="I32" i="548"/>
  <c r="Z31" i="548"/>
  <c r="J31" i="548"/>
  <c r="I31" i="548"/>
  <c r="Z30" i="548"/>
  <c r="J30" i="548"/>
  <c r="I30" i="548"/>
  <c r="Z29" i="548"/>
  <c r="J29" i="548"/>
  <c r="I29" i="548"/>
  <c r="Z28" i="548"/>
  <c r="J28" i="548"/>
  <c r="I28" i="548"/>
  <c r="Z27" i="548"/>
  <c r="J27" i="548"/>
  <c r="I27" i="548"/>
  <c r="Z26" i="548"/>
  <c r="J26" i="548"/>
  <c r="I26" i="548"/>
  <c r="Z25" i="548"/>
  <c r="J25" i="548"/>
  <c r="I25" i="548"/>
  <c r="Z24" i="548"/>
  <c r="J24" i="548"/>
  <c r="I24" i="548"/>
  <c r="Z23" i="548"/>
  <c r="J23" i="548"/>
  <c r="I23" i="548"/>
  <c r="Z22" i="548"/>
  <c r="J22" i="548"/>
  <c r="I22" i="548"/>
  <c r="Z21" i="548"/>
  <c r="J21" i="548"/>
  <c r="I21" i="548"/>
  <c r="J20" i="548"/>
  <c r="I20" i="548"/>
  <c r="J11" i="548"/>
  <c r="J10" i="548"/>
  <c r="R9" i="548"/>
  <c r="J9" i="548"/>
  <c r="R8" i="548"/>
  <c r="J7" i="548"/>
  <c r="J6" i="548"/>
  <c r="J4" i="548"/>
  <c r="J3" i="548"/>
  <c r="J159" i="547"/>
  <c r="I161" i="547" s="1"/>
  <c r="J161" i="547" s="1"/>
  <c r="I163" i="547" s="1"/>
  <c r="J163" i="547" s="1"/>
  <c r="I165" i="547" s="1"/>
  <c r="J165" i="547" s="1"/>
  <c r="I159" i="547"/>
  <c r="J155" i="547"/>
  <c r="I157" i="547" s="1"/>
  <c r="J157" i="547" s="1"/>
  <c r="Z149" i="547"/>
  <c r="R149" i="547"/>
  <c r="U149" i="547" s="1"/>
  <c r="J149" i="547"/>
  <c r="I149" i="547"/>
  <c r="Q149" i="547" s="1"/>
  <c r="T149" i="547" s="1"/>
  <c r="Z148" i="547"/>
  <c r="R148" i="547"/>
  <c r="U148" i="547" s="1"/>
  <c r="J148" i="547"/>
  <c r="I148" i="547"/>
  <c r="Z147" i="547"/>
  <c r="R147" i="547"/>
  <c r="U147" i="547" s="1"/>
  <c r="J147" i="547"/>
  <c r="I147" i="547"/>
  <c r="Z146" i="547"/>
  <c r="T146" i="547"/>
  <c r="R146" i="547"/>
  <c r="U146" i="547" s="1"/>
  <c r="J146" i="547"/>
  <c r="I146" i="547"/>
  <c r="Q146" i="547" s="1"/>
  <c r="Z145" i="547"/>
  <c r="T145" i="547"/>
  <c r="R145" i="547"/>
  <c r="U145" i="547" s="1"/>
  <c r="J145" i="547"/>
  <c r="I145" i="547"/>
  <c r="Q145" i="547" s="1"/>
  <c r="Z144" i="547"/>
  <c r="R144" i="547"/>
  <c r="U144" i="547" s="1"/>
  <c r="J144" i="547"/>
  <c r="I144" i="547"/>
  <c r="Z143" i="547"/>
  <c r="R143" i="547"/>
  <c r="U143" i="547" s="1"/>
  <c r="J143" i="547"/>
  <c r="I143" i="547"/>
  <c r="Z142" i="547"/>
  <c r="T142" i="547"/>
  <c r="W142" i="547" s="1"/>
  <c r="X142" i="547" s="1"/>
  <c r="R142" i="547"/>
  <c r="U142" i="547" s="1"/>
  <c r="J142" i="547"/>
  <c r="I142" i="547"/>
  <c r="Q142" i="547" s="1"/>
  <c r="Z141" i="547"/>
  <c r="R141" i="547"/>
  <c r="U141" i="547" s="1"/>
  <c r="J141" i="547"/>
  <c r="I141" i="547"/>
  <c r="Q141" i="547" s="1"/>
  <c r="T141" i="547" s="1"/>
  <c r="W141" i="547" s="1"/>
  <c r="X141" i="547" s="1"/>
  <c r="Z140" i="547"/>
  <c r="R140" i="547"/>
  <c r="U140" i="547" s="1"/>
  <c r="J140" i="547"/>
  <c r="I140" i="547"/>
  <c r="Z139" i="547"/>
  <c r="R139" i="547"/>
  <c r="U139" i="547" s="1"/>
  <c r="J139" i="547"/>
  <c r="I139" i="547"/>
  <c r="Z138" i="547"/>
  <c r="T138" i="547"/>
  <c r="R138" i="547"/>
  <c r="U138" i="547" s="1"/>
  <c r="J138" i="547"/>
  <c r="I138" i="547"/>
  <c r="Q138" i="547" s="1"/>
  <c r="Z137" i="547"/>
  <c r="R137" i="547"/>
  <c r="U137" i="547" s="1"/>
  <c r="J137" i="547"/>
  <c r="I137" i="547"/>
  <c r="Q137" i="547" s="1"/>
  <c r="T137" i="547" s="1"/>
  <c r="Z136" i="547"/>
  <c r="R136" i="547"/>
  <c r="U136" i="547" s="1"/>
  <c r="J136" i="547"/>
  <c r="I136" i="547"/>
  <c r="Z135" i="547"/>
  <c r="R135" i="547"/>
  <c r="U135" i="547" s="1"/>
  <c r="J135" i="547"/>
  <c r="I135" i="547"/>
  <c r="Z134" i="547"/>
  <c r="T134" i="547"/>
  <c r="W134" i="547" s="1"/>
  <c r="X134" i="547" s="1"/>
  <c r="R134" i="547"/>
  <c r="U134" i="547" s="1"/>
  <c r="J134" i="547"/>
  <c r="I134" i="547"/>
  <c r="Q134" i="547" s="1"/>
  <c r="Z133" i="547"/>
  <c r="R133" i="547"/>
  <c r="U133" i="547" s="1"/>
  <c r="J133" i="547"/>
  <c r="I133" i="547"/>
  <c r="Q133" i="547" s="1"/>
  <c r="T133" i="547" s="1"/>
  <c r="W133" i="547" s="1"/>
  <c r="X133" i="547" s="1"/>
  <c r="Z132" i="547"/>
  <c r="R132" i="547"/>
  <c r="U132" i="547" s="1"/>
  <c r="J132" i="547"/>
  <c r="I132" i="547"/>
  <c r="Z131" i="547"/>
  <c r="R131" i="547"/>
  <c r="U131" i="547" s="1"/>
  <c r="J131" i="547"/>
  <c r="I131" i="547"/>
  <c r="Z130" i="547"/>
  <c r="T130" i="547"/>
  <c r="R130" i="547"/>
  <c r="U130" i="547" s="1"/>
  <c r="J130" i="547"/>
  <c r="I130" i="547"/>
  <c r="Q130" i="547" s="1"/>
  <c r="Z129" i="547"/>
  <c r="R129" i="547"/>
  <c r="U129" i="547" s="1"/>
  <c r="J129" i="547"/>
  <c r="I129" i="547"/>
  <c r="Q129" i="547" s="1"/>
  <c r="T129" i="547" s="1"/>
  <c r="Z128" i="547"/>
  <c r="R128" i="547"/>
  <c r="U128" i="547" s="1"/>
  <c r="J128" i="547"/>
  <c r="I128" i="547"/>
  <c r="Z127" i="547"/>
  <c r="R127" i="547"/>
  <c r="U127" i="547" s="1"/>
  <c r="J127" i="547"/>
  <c r="I127" i="547"/>
  <c r="Z126" i="547"/>
  <c r="T126" i="547"/>
  <c r="W126" i="547" s="1"/>
  <c r="X126" i="547" s="1"/>
  <c r="R126" i="547"/>
  <c r="U126" i="547" s="1"/>
  <c r="J126" i="547"/>
  <c r="I126" i="547"/>
  <c r="Q126" i="547" s="1"/>
  <c r="Z125" i="547"/>
  <c r="R125" i="547"/>
  <c r="U125" i="547" s="1"/>
  <c r="J125" i="547"/>
  <c r="I125" i="547"/>
  <c r="Q125" i="547" s="1"/>
  <c r="T125" i="547" s="1"/>
  <c r="W125" i="547" s="1"/>
  <c r="X125" i="547" s="1"/>
  <c r="Z124" i="547"/>
  <c r="R124" i="547"/>
  <c r="U124" i="547" s="1"/>
  <c r="J124" i="547"/>
  <c r="I124" i="547"/>
  <c r="Z123" i="547"/>
  <c r="R123" i="547"/>
  <c r="U123" i="547" s="1"/>
  <c r="J123" i="547"/>
  <c r="I123" i="547"/>
  <c r="Z122" i="547"/>
  <c r="T122" i="547"/>
  <c r="R122" i="547"/>
  <c r="U122" i="547" s="1"/>
  <c r="J122" i="547"/>
  <c r="I122" i="547"/>
  <c r="Q122" i="547" s="1"/>
  <c r="Z121" i="547"/>
  <c r="R121" i="547"/>
  <c r="U121" i="547" s="1"/>
  <c r="J121" i="547"/>
  <c r="I121" i="547"/>
  <c r="Q121" i="547" s="1"/>
  <c r="T121" i="547" s="1"/>
  <c r="Z120" i="547"/>
  <c r="R120" i="547"/>
  <c r="U120" i="547" s="1"/>
  <c r="J120" i="547"/>
  <c r="I120" i="547"/>
  <c r="Z119" i="547"/>
  <c r="R119" i="547"/>
  <c r="U119" i="547" s="1"/>
  <c r="J119" i="547"/>
  <c r="I119" i="547"/>
  <c r="Z118" i="547"/>
  <c r="X118" i="547"/>
  <c r="T118" i="547"/>
  <c r="W118" i="547" s="1"/>
  <c r="R118" i="547"/>
  <c r="U118" i="547" s="1"/>
  <c r="J118" i="547"/>
  <c r="I118" i="547"/>
  <c r="Q118" i="547" s="1"/>
  <c r="Z117" i="547"/>
  <c r="R117" i="547"/>
  <c r="U117" i="547" s="1"/>
  <c r="J117" i="547"/>
  <c r="I117" i="547"/>
  <c r="Q117" i="547" s="1"/>
  <c r="T117" i="547" s="1"/>
  <c r="W117" i="547" s="1"/>
  <c r="X117" i="547" s="1"/>
  <c r="Z116" i="547"/>
  <c r="R116" i="547"/>
  <c r="U116" i="547" s="1"/>
  <c r="J116" i="547"/>
  <c r="I116" i="547"/>
  <c r="Z115" i="547"/>
  <c r="R115" i="547"/>
  <c r="U115" i="547" s="1"/>
  <c r="J115" i="547"/>
  <c r="I115" i="547"/>
  <c r="Z114" i="547"/>
  <c r="T114" i="547"/>
  <c r="R114" i="547"/>
  <c r="U114" i="547" s="1"/>
  <c r="J114" i="547"/>
  <c r="I114" i="547"/>
  <c r="Q114" i="547" s="1"/>
  <c r="Z113" i="547"/>
  <c r="R113" i="547"/>
  <c r="U113" i="547" s="1"/>
  <c r="J113" i="547"/>
  <c r="I113" i="547"/>
  <c r="Q113" i="547" s="1"/>
  <c r="T113" i="547" s="1"/>
  <c r="Z112" i="547"/>
  <c r="R112" i="547"/>
  <c r="U112" i="547" s="1"/>
  <c r="J112" i="547"/>
  <c r="I112" i="547"/>
  <c r="Z111" i="547"/>
  <c r="R111" i="547"/>
  <c r="U111" i="547" s="1"/>
  <c r="J111" i="547"/>
  <c r="I111" i="547"/>
  <c r="Z110" i="547"/>
  <c r="T110" i="547"/>
  <c r="W110" i="547" s="1"/>
  <c r="X110" i="547" s="1"/>
  <c r="R110" i="547"/>
  <c r="U110" i="547" s="1"/>
  <c r="J110" i="547"/>
  <c r="I110" i="547"/>
  <c r="Q110" i="547" s="1"/>
  <c r="Z109" i="547"/>
  <c r="R109" i="547"/>
  <c r="U109" i="547" s="1"/>
  <c r="J109" i="547"/>
  <c r="I109" i="547"/>
  <c r="Q109" i="547" s="1"/>
  <c r="T109" i="547" s="1"/>
  <c r="W109" i="547" s="1"/>
  <c r="X109" i="547" s="1"/>
  <c r="Z108" i="547"/>
  <c r="R108" i="547"/>
  <c r="U108" i="547" s="1"/>
  <c r="J108" i="547"/>
  <c r="I108" i="547"/>
  <c r="Z107" i="547"/>
  <c r="R107" i="547"/>
  <c r="U107" i="547" s="1"/>
  <c r="J107" i="547"/>
  <c r="I107" i="547"/>
  <c r="Z106" i="547"/>
  <c r="T106" i="547"/>
  <c r="R106" i="547"/>
  <c r="U106" i="547" s="1"/>
  <c r="J106" i="547"/>
  <c r="I106" i="547"/>
  <c r="Q106" i="547" s="1"/>
  <c r="Z105" i="547"/>
  <c r="R105" i="547"/>
  <c r="U105" i="547" s="1"/>
  <c r="J105" i="547"/>
  <c r="I105" i="547"/>
  <c r="Q105" i="547" s="1"/>
  <c r="T105" i="547" s="1"/>
  <c r="Z104" i="547"/>
  <c r="R104" i="547"/>
  <c r="U104" i="547" s="1"/>
  <c r="J104" i="547"/>
  <c r="I104" i="547"/>
  <c r="Z103" i="547"/>
  <c r="R103" i="547"/>
  <c r="U103" i="547" s="1"/>
  <c r="J103" i="547"/>
  <c r="I103" i="547"/>
  <c r="Z102" i="547"/>
  <c r="T102" i="547"/>
  <c r="W102" i="547" s="1"/>
  <c r="X102" i="547" s="1"/>
  <c r="R102" i="547"/>
  <c r="U102" i="547" s="1"/>
  <c r="J102" i="547"/>
  <c r="I102" i="547"/>
  <c r="Q102" i="547" s="1"/>
  <c r="Z101" i="547"/>
  <c r="R101" i="547"/>
  <c r="U101" i="547" s="1"/>
  <c r="J101" i="547"/>
  <c r="I101" i="547"/>
  <c r="Q101" i="547" s="1"/>
  <c r="T101" i="547" s="1"/>
  <c r="W101" i="547" s="1"/>
  <c r="X101" i="547" s="1"/>
  <c r="Z100" i="547"/>
  <c r="R100" i="547"/>
  <c r="U100" i="547" s="1"/>
  <c r="J100" i="547"/>
  <c r="I100" i="547"/>
  <c r="Z99" i="547"/>
  <c r="R99" i="547"/>
  <c r="U99" i="547" s="1"/>
  <c r="J99" i="547"/>
  <c r="I99" i="547"/>
  <c r="Z98" i="547"/>
  <c r="T98" i="547"/>
  <c r="R98" i="547"/>
  <c r="U98" i="547" s="1"/>
  <c r="J98" i="547"/>
  <c r="I98" i="547"/>
  <c r="Q98" i="547" s="1"/>
  <c r="Z97" i="547"/>
  <c r="R97" i="547"/>
  <c r="U97" i="547" s="1"/>
  <c r="J97" i="547"/>
  <c r="I97" i="547"/>
  <c r="Q97" i="547" s="1"/>
  <c r="T97" i="547" s="1"/>
  <c r="Z96" i="547"/>
  <c r="R96" i="547"/>
  <c r="U96" i="547" s="1"/>
  <c r="J96" i="547"/>
  <c r="I96" i="547"/>
  <c r="Z95" i="547"/>
  <c r="R95" i="547"/>
  <c r="U95" i="547" s="1"/>
  <c r="J95" i="547"/>
  <c r="I95" i="547"/>
  <c r="Z94" i="547"/>
  <c r="T94" i="547"/>
  <c r="W94" i="547" s="1"/>
  <c r="X94" i="547" s="1"/>
  <c r="R94" i="547"/>
  <c r="U94" i="547" s="1"/>
  <c r="J94" i="547"/>
  <c r="I94" i="547"/>
  <c r="Q94" i="547" s="1"/>
  <c r="Z93" i="547"/>
  <c r="R93" i="547"/>
  <c r="U93" i="547" s="1"/>
  <c r="J93" i="547"/>
  <c r="I93" i="547"/>
  <c r="Q93" i="547" s="1"/>
  <c r="T93" i="547" s="1"/>
  <c r="W93" i="547" s="1"/>
  <c r="X93" i="547" s="1"/>
  <c r="Z92" i="547"/>
  <c r="R92" i="547"/>
  <c r="U92" i="547" s="1"/>
  <c r="J92" i="547"/>
  <c r="I92" i="547"/>
  <c r="Z91" i="547"/>
  <c r="R91" i="547"/>
  <c r="U91" i="547" s="1"/>
  <c r="J91" i="547"/>
  <c r="I91" i="547"/>
  <c r="Z90" i="547"/>
  <c r="T90" i="547"/>
  <c r="R90" i="547"/>
  <c r="U90" i="547" s="1"/>
  <c r="J90" i="547"/>
  <c r="I90" i="547"/>
  <c r="Q90" i="547" s="1"/>
  <c r="Z89" i="547"/>
  <c r="R89" i="547"/>
  <c r="U89" i="547" s="1"/>
  <c r="J89" i="547"/>
  <c r="I89" i="547"/>
  <c r="Q89" i="547" s="1"/>
  <c r="T89" i="547" s="1"/>
  <c r="Z88" i="547"/>
  <c r="R88" i="547"/>
  <c r="U88" i="547" s="1"/>
  <c r="J88" i="547"/>
  <c r="I88" i="547"/>
  <c r="Z87" i="547"/>
  <c r="R87" i="547"/>
  <c r="U87" i="547" s="1"/>
  <c r="J87" i="547"/>
  <c r="I87" i="547"/>
  <c r="Z86" i="547"/>
  <c r="X86" i="547"/>
  <c r="T86" i="547"/>
  <c r="W86" i="547" s="1"/>
  <c r="R86" i="547"/>
  <c r="U86" i="547" s="1"/>
  <c r="J86" i="547"/>
  <c r="I86" i="547"/>
  <c r="Q86" i="547" s="1"/>
  <c r="Z85" i="547"/>
  <c r="R85" i="547"/>
  <c r="U85" i="547" s="1"/>
  <c r="J85" i="547"/>
  <c r="I85" i="547"/>
  <c r="Q85" i="547" s="1"/>
  <c r="T85" i="547" s="1"/>
  <c r="W85" i="547" s="1"/>
  <c r="X85" i="547" s="1"/>
  <c r="Z84" i="547"/>
  <c r="R84" i="547"/>
  <c r="U84" i="547" s="1"/>
  <c r="J84" i="547"/>
  <c r="I84" i="547"/>
  <c r="Z83" i="547"/>
  <c r="J83" i="547"/>
  <c r="I83" i="547"/>
  <c r="Z82" i="547"/>
  <c r="Q82" i="547"/>
  <c r="T82" i="547" s="1"/>
  <c r="J82" i="547"/>
  <c r="R82" i="547" s="1"/>
  <c r="U82" i="547" s="1"/>
  <c r="I82" i="547"/>
  <c r="Z81" i="547"/>
  <c r="R81" i="547"/>
  <c r="U81" i="547" s="1"/>
  <c r="Q81" i="547"/>
  <c r="T81" i="547" s="1"/>
  <c r="J81" i="547"/>
  <c r="I81" i="547"/>
  <c r="Z80" i="547"/>
  <c r="R80" i="547"/>
  <c r="U80" i="547" s="1"/>
  <c r="J80" i="547"/>
  <c r="I80" i="547"/>
  <c r="Z79" i="547"/>
  <c r="J79" i="547"/>
  <c r="I79" i="547"/>
  <c r="Z78" i="547"/>
  <c r="Q78" i="547"/>
  <c r="T78" i="547" s="1"/>
  <c r="J78" i="547"/>
  <c r="R78" i="547" s="1"/>
  <c r="U78" i="547" s="1"/>
  <c r="I78" i="547"/>
  <c r="Z77" i="547"/>
  <c r="R77" i="547"/>
  <c r="U77" i="547" s="1"/>
  <c r="Q77" i="547"/>
  <c r="T77" i="547" s="1"/>
  <c r="J77" i="547"/>
  <c r="I77" i="547"/>
  <c r="Z76" i="547"/>
  <c r="R76" i="547"/>
  <c r="U76" i="547" s="1"/>
  <c r="J76" i="547"/>
  <c r="I76" i="547"/>
  <c r="Z75" i="547"/>
  <c r="J75" i="547"/>
  <c r="I75" i="547"/>
  <c r="Z74" i="547"/>
  <c r="Q74" i="547"/>
  <c r="T74" i="547" s="1"/>
  <c r="J74" i="547"/>
  <c r="R74" i="547" s="1"/>
  <c r="U74" i="547" s="1"/>
  <c r="I74" i="547"/>
  <c r="Z73" i="547"/>
  <c r="R73" i="547"/>
  <c r="U73" i="547" s="1"/>
  <c r="Q73" i="547"/>
  <c r="T73" i="547" s="1"/>
  <c r="J73" i="547"/>
  <c r="I73" i="547"/>
  <c r="Z72" i="547"/>
  <c r="R72" i="547"/>
  <c r="U72" i="547" s="1"/>
  <c r="J72" i="547"/>
  <c r="I72" i="547"/>
  <c r="Z71" i="547"/>
  <c r="J71" i="547"/>
  <c r="I71" i="547"/>
  <c r="Z70" i="547"/>
  <c r="Q70" i="547"/>
  <c r="T70" i="547" s="1"/>
  <c r="J70" i="547"/>
  <c r="R70" i="547" s="1"/>
  <c r="U70" i="547" s="1"/>
  <c r="I70" i="547"/>
  <c r="Z69" i="547"/>
  <c r="R69" i="547"/>
  <c r="U69" i="547" s="1"/>
  <c r="Q69" i="547"/>
  <c r="T69" i="547" s="1"/>
  <c r="J69" i="547"/>
  <c r="I69" i="547"/>
  <c r="Z68" i="547"/>
  <c r="R68" i="547"/>
  <c r="U68" i="547" s="1"/>
  <c r="J68" i="547"/>
  <c r="I68" i="547"/>
  <c r="Z67" i="547"/>
  <c r="J67" i="547"/>
  <c r="I67" i="547"/>
  <c r="Z66" i="547"/>
  <c r="Q66" i="547"/>
  <c r="T66" i="547" s="1"/>
  <c r="J66" i="547"/>
  <c r="R66" i="547" s="1"/>
  <c r="U66" i="547" s="1"/>
  <c r="I66" i="547"/>
  <c r="Z65" i="547"/>
  <c r="R65" i="547"/>
  <c r="U65" i="547" s="1"/>
  <c r="Q65" i="547"/>
  <c r="T65" i="547" s="1"/>
  <c r="J65" i="547"/>
  <c r="I65" i="547"/>
  <c r="Z64" i="547"/>
  <c r="R64" i="547"/>
  <c r="U64" i="547" s="1"/>
  <c r="J64" i="547"/>
  <c r="I64" i="547"/>
  <c r="Z63" i="547"/>
  <c r="J63" i="547"/>
  <c r="I63" i="547"/>
  <c r="Z62" i="547"/>
  <c r="Q62" i="547"/>
  <c r="T62" i="547" s="1"/>
  <c r="J62" i="547"/>
  <c r="R62" i="547" s="1"/>
  <c r="U62" i="547" s="1"/>
  <c r="I62" i="547"/>
  <c r="Z61" i="547"/>
  <c r="R61" i="547"/>
  <c r="U61" i="547" s="1"/>
  <c r="Q61" i="547"/>
  <c r="T61" i="547" s="1"/>
  <c r="J61" i="547"/>
  <c r="I61" i="547"/>
  <c r="Z60" i="547"/>
  <c r="R60" i="547"/>
  <c r="U60" i="547" s="1"/>
  <c r="J60" i="547"/>
  <c r="I60" i="547"/>
  <c r="Z59" i="547"/>
  <c r="J59" i="547"/>
  <c r="I59" i="547"/>
  <c r="Z58" i="547"/>
  <c r="Q58" i="547"/>
  <c r="T58" i="547" s="1"/>
  <c r="J58" i="547"/>
  <c r="R58" i="547" s="1"/>
  <c r="U58" i="547" s="1"/>
  <c r="I58" i="547"/>
  <c r="Z57" i="547"/>
  <c r="R57" i="547"/>
  <c r="U57" i="547" s="1"/>
  <c r="Q57" i="547"/>
  <c r="T57" i="547" s="1"/>
  <c r="J57" i="547"/>
  <c r="I57" i="547"/>
  <c r="Z56" i="547"/>
  <c r="R56" i="547"/>
  <c r="U56" i="547" s="1"/>
  <c r="J56" i="547"/>
  <c r="I56" i="547"/>
  <c r="Z55" i="547"/>
  <c r="J55" i="547"/>
  <c r="I55" i="547"/>
  <c r="Z54" i="547"/>
  <c r="Q54" i="547"/>
  <c r="T54" i="547" s="1"/>
  <c r="J54" i="547"/>
  <c r="R54" i="547" s="1"/>
  <c r="U54" i="547" s="1"/>
  <c r="I54" i="547"/>
  <c r="Z53" i="547"/>
  <c r="R53" i="547"/>
  <c r="U53" i="547" s="1"/>
  <c r="Q53" i="547"/>
  <c r="T53" i="547" s="1"/>
  <c r="J53" i="547"/>
  <c r="I53" i="547"/>
  <c r="Z52" i="547"/>
  <c r="R52" i="547"/>
  <c r="U52" i="547" s="1"/>
  <c r="J52" i="547"/>
  <c r="I52" i="547"/>
  <c r="Z51" i="547"/>
  <c r="J51" i="547"/>
  <c r="I51" i="547"/>
  <c r="Z50" i="547"/>
  <c r="Q50" i="547"/>
  <c r="T50" i="547" s="1"/>
  <c r="J50" i="547"/>
  <c r="R50" i="547" s="1"/>
  <c r="U50" i="547" s="1"/>
  <c r="I50" i="547"/>
  <c r="Z49" i="547"/>
  <c r="R49" i="547"/>
  <c r="U49" i="547" s="1"/>
  <c r="Q49" i="547"/>
  <c r="T49" i="547" s="1"/>
  <c r="J49" i="547"/>
  <c r="I49" i="547"/>
  <c r="Z48" i="547"/>
  <c r="R48" i="547"/>
  <c r="U48" i="547" s="1"/>
  <c r="J48" i="547"/>
  <c r="I48" i="547"/>
  <c r="Z47" i="547"/>
  <c r="J47" i="547"/>
  <c r="I47" i="547"/>
  <c r="Z46" i="547"/>
  <c r="Q46" i="547"/>
  <c r="T46" i="547" s="1"/>
  <c r="J46" i="547"/>
  <c r="R46" i="547" s="1"/>
  <c r="U46" i="547" s="1"/>
  <c r="I46" i="547"/>
  <c r="Z45" i="547"/>
  <c r="R45" i="547"/>
  <c r="U45" i="547" s="1"/>
  <c r="Q45" i="547"/>
  <c r="T45" i="547" s="1"/>
  <c r="J45" i="547"/>
  <c r="I45" i="547"/>
  <c r="Z44" i="547"/>
  <c r="R44" i="547"/>
  <c r="U44" i="547" s="1"/>
  <c r="J44" i="547"/>
  <c r="I44" i="547"/>
  <c r="Z43" i="547"/>
  <c r="J43" i="547"/>
  <c r="I43" i="547"/>
  <c r="Z42" i="547"/>
  <c r="Q42" i="547"/>
  <c r="T42" i="547" s="1"/>
  <c r="J42" i="547"/>
  <c r="R42" i="547" s="1"/>
  <c r="U42" i="547" s="1"/>
  <c r="I42" i="547"/>
  <c r="Z41" i="547"/>
  <c r="R41" i="547"/>
  <c r="U41" i="547" s="1"/>
  <c r="Q41" i="547"/>
  <c r="T41" i="547" s="1"/>
  <c r="J41" i="547"/>
  <c r="I41" i="547"/>
  <c r="Z40" i="547"/>
  <c r="R40" i="547"/>
  <c r="U40" i="547" s="1"/>
  <c r="J40" i="547"/>
  <c r="I40" i="547"/>
  <c r="Z39" i="547"/>
  <c r="J39" i="547"/>
  <c r="I39" i="547"/>
  <c r="Z38" i="547"/>
  <c r="Q38" i="547"/>
  <c r="T38" i="547" s="1"/>
  <c r="J38" i="547"/>
  <c r="R38" i="547" s="1"/>
  <c r="U38" i="547" s="1"/>
  <c r="I38" i="547"/>
  <c r="Z37" i="547"/>
  <c r="R37" i="547"/>
  <c r="U37" i="547" s="1"/>
  <c r="Q37" i="547"/>
  <c r="T37" i="547" s="1"/>
  <c r="J37" i="547"/>
  <c r="I37" i="547"/>
  <c r="Z36" i="547"/>
  <c r="R36" i="547"/>
  <c r="U36" i="547" s="1"/>
  <c r="J36" i="547"/>
  <c r="I36" i="547"/>
  <c r="Z35" i="547"/>
  <c r="J35" i="547"/>
  <c r="I35" i="547"/>
  <c r="Z34" i="547"/>
  <c r="Q34" i="547"/>
  <c r="T34" i="547" s="1"/>
  <c r="J34" i="547"/>
  <c r="R34" i="547" s="1"/>
  <c r="U34" i="547" s="1"/>
  <c r="I34" i="547"/>
  <c r="Z33" i="547"/>
  <c r="R33" i="547"/>
  <c r="U33" i="547" s="1"/>
  <c r="Q33" i="547"/>
  <c r="T33" i="547" s="1"/>
  <c r="J33" i="547"/>
  <c r="I33" i="547"/>
  <c r="Z32" i="547"/>
  <c r="R32" i="547"/>
  <c r="U32" i="547" s="1"/>
  <c r="J32" i="547"/>
  <c r="I32" i="547"/>
  <c r="Z31" i="547"/>
  <c r="J31" i="547"/>
  <c r="I31" i="547"/>
  <c r="Z30" i="547"/>
  <c r="Q30" i="547"/>
  <c r="T30" i="547" s="1"/>
  <c r="J30" i="547"/>
  <c r="R30" i="547" s="1"/>
  <c r="U30" i="547" s="1"/>
  <c r="I30" i="547"/>
  <c r="Z29" i="547"/>
  <c r="R29" i="547"/>
  <c r="U29" i="547" s="1"/>
  <c r="Q29" i="547"/>
  <c r="T29" i="547" s="1"/>
  <c r="J29" i="547"/>
  <c r="I29" i="547"/>
  <c r="Z28" i="547"/>
  <c r="R28" i="547"/>
  <c r="U28" i="547" s="1"/>
  <c r="J28" i="547"/>
  <c r="I28" i="547"/>
  <c r="Z27" i="547"/>
  <c r="J27" i="547"/>
  <c r="I27" i="547"/>
  <c r="Z26" i="547"/>
  <c r="Q26" i="547"/>
  <c r="T26" i="547" s="1"/>
  <c r="J26" i="547"/>
  <c r="R26" i="547" s="1"/>
  <c r="U26" i="547" s="1"/>
  <c r="I26" i="547"/>
  <c r="Z25" i="547"/>
  <c r="R25" i="547"/>
  <c r="U25" i="547" s="1"/>
  <c r="Q25" i="547"/>
  <c r="T25" i="547" s="1"/>
  <c r="J25" i="547"/>
  <c r="I25" i="547"/>
  <c r="Z24" i="547"/>
  <c r="R24" i="547"/>
  <c r="U24" i="547" s="1"/>
  <c r="J24" i="547"/>
  <c r="I24" i="547"/>
  <c r="Z23" i="547"/>
  <c r="J23" i="547"/>
  <c r="I23" i="547"/>
  <c r="Z22" i="547"/>
  <c r="Q22" i="547"/>
  <c r="T22" i="547" s="1"/>
  <c r="J22" i="547"/>
  <c r="R22" i="547" s="1"/>
  <c r="U22" i="547" s="1"/>
  <c r="I22" i="547"/>
  <c r="Z21" i="547"/>
  <c r="R21" i="547"/>
  <c r="U21" i="547" s="1"/>
  <c r="Q21" i="547"/>
  <c r="T21" i="547" s="1"/>
  <c r="J21" i="547"/>
  <c r="I21" i="547"/>
  <c r="Z20" i="547"/>
  <c r="AA20" i="547" s="1"/>
  <c r="R20" i="547"/>
  <c r="U20" i="547" s="1"/>
  <c r="N20" i="547"/>
  <c r="J20" i="547"/>
  <c r="I20" i="547"/>
  <c r="J10" i="547"/>
  <c r="R9" i="547"/>
  <c r="J9" i="547"/>
  <c r="J11" i="547" s="1"/>
  <c r="R8" i="547"/>
  <c r="J7" i="547"/>
  <c r="J6" i="547"/>
  <c r="J4" i="547"/>
  <c r="J3" i="547"/>
  <c r="I157" i="546"/>
  <c r="J157" i="546" s="1"/>
  <c r="I159" i="546" s="1"/>
  <c r="J155" i="546"/>
  <c r="Z149" i="546"/>
  <c r="J149" i="546"/>
  <c r="I149" i="546"/>
  <c r="Z148" i="546"/>
  <c r="Q148" i="546"/>
  <c r="J148" i="546"/>
  <c r="I148" i="546"/>
  <c r="Z147" i="546"/>
  <c r="J147" i="546"/>
  <c r="I147" i="546"/>
  <c r="Z146" i="546"/>
  <c r="J146" i="546"/>
  <c r="I146" i="546"/>
  <c r="Z145" i="546"/>
  <c r="J145" i="546"/>
  <c r="I145" i="546"/>
  <c r="Z144" i="546"/>
  <c r="J144" i="546"/>
  <c r="I144" i="546"/>
  <c r="Z143" i="546"/>
  <c r="J143" i="546"/>
  <c r="I143" i="546"/>
  <c r="Z142" i="546"/>
  <c r="Q142" i="546"/>
  <c r="J142" i="546"/>
  <c r="I142" i="546"/>
  <c r="Z141" i="546"/>
  <c r="J141" i="546"/>
  <c r="I141" i="546"/>
  <c r="Z140" i="546"/>
  <c r="Q140" i="546"/>
  <c r="T140" i="546" s="1"/>
  <c r="J140" i="546"/>
  <c r="I140" i="546"/>
  <c r="Z139" i="546"/>
  <c r="J139" i="546"/>
  <c r="I139" i="546"/>
  <c r="Z138" i="546"/>
  <c r="J138" i="546"/>
  <c r="I138" i="546"/>
  <c r="Z137" i="546"/>
  <c r="J137" i="546"/>
  <c r="I137" i="546"/>
  <c r="Z136" i="546"/>
  <c r="J136" i="546"/>
  <c r="I136" i="546"/>
  <c r="Z135" i="546"/>
  <c r="J135" i="546"/>
  <c r="I135" i="546"/>
  <c r="Z134" i="546"/>
  <c r="Q134" i="546"/>
  <c r="T134" i="546" s="1"/>
  <c r="J134" i="546"/>
  <c r="I134" i="546"/>
  <c r="Z133" i="546"/>
  <c r="J133" i="546"/>
  <c r="I133" i="546"/>
  <c r="Z132" i="546"/>
  <c r="Q132" i="546"/>
  <c r="J132" i="546"/>
  <c r="I132" i="546"/>
  <c r="Z131" i="546"/>
  <c r="J131" i="546"/>
  <c r="I131" i="546"/>
  <c r="Z130" i="546"/>
  <c r="J130" i="546"/>
  <c r="I130" i="546"/>
  <c r="Z129" i="546"/>
  <c r="J129" i="546"/>
  <c r="I129" i="546"/>
  <c r="Z128" i="546"/>
  <c r="J128" i="546"/>
  <c r="I128" i="546"/>
  <c r="Z127" i="546"/>
  <c r="J127" i="546"/>
  <c r="I127" i="546"/>
  <c r="Z126" i="546"/>
  <c r="Q126" i="546"/>
  <c r="J126" i="546"/>
  <c r="I126" i="546"/>
  <c r="Z125" i="546"/>
  <c r="J125" i="546"/>
  <c r="I125" i="546"/>
  <c r="Z124" i="546"/>
  <c r="Q124" i="546"/>
  <c r="T124" i="546" s="1"/>
  <c r="J124" i="546"/>
  <c r="I124" i="546"/>
  <c r="Z123" i="546"/>
  <c r="J123" i="546"/>
  <c r="I123" i="546"/>
  <c r="Z122" i="546"/>
  <c r="J122" i="546"/>
  <c r="I122" i="546"/>
  <c r="Z121" i="546"/>
  <c r="J121" i="546"/>
  <c r="I121" i="546"/>
  <c r="Z120" i="546"/>
  <c r="J120" i="546"/>
  <c r="I120" i="546"/>
  <c r="Z119" i="546"/>
  <c r="J119" i="546"/>
  <c r="I119" i="546"/>
  <c r="Z118" i="546"/>
  <c r="J118" i="546"/>
  <c r="I118" i="546"/>
  <c r="Z117" i="546"/>
  <c r="Q117" i="546"/>
  <c r="J117" i="546"/>
  <c r="I117" i="546"/>
  <c r="Z116" i="546"/>
  <c r="J116" i="546"/>
  <c r="I116" i="546"/>
  <c r="Z115" i="546"/>
  <c r="Q115" i="546"/>
  <c r="J115" i="546"/>
  <c r="I115" i="546"/>
  <c r="Z114" i="546"/>
  <c r="J114" i="546"/>
  <c r="I114" i="546"/>
  <c r="Z113" i="546"/>
  <c r="Q113" i="546"/>
  <c r="T113" i="546" s="1"/>
  <c r="J113" i="546"/>
  <c r="I113" i="546"/>
  <c r="Z112" i="546"/>
  <c r="J112" i="546"/>
  <c r="I112" i="546"/>
  <c r="Z111" i="546"/>
  <c r="Q111" i="546"/>
  <c r="T111" i="546" s="1"/>
  <c r="J111" i="546"/>
  <c r="I111" i="546"/>
  <c r="Z110" i="546"/>
  <c r="J110" i="546"/>
  <c r="I110" i="546"/>
  <c r="Z109" i="546"/>
  <c r="Q109" i="546"/>
  <c r="J109" i="546"/>
  <c r="I109" i="546"/>
  <c r="Z108" i="546"/>
  <c r="J108" i="546"/>
  <c r="I108" i="546"/>
  <c r="Z107" i="546"/>
  <c r="Q107" i="546"/>
  <c r="J107" i="546"/>
  <c r="I107" i="546"/>
  <c r="Z106" i="546"/>
  <c r="J106" i="546"/>
  <c r="I106" i="546"/>
  <c r="Z105" i="546"/>
  <c r="Q105" i="546"/>
  <c r="T105" i="546" s="1"/>
  <c r="J105" i="546"/>
  <c r="I105" i="546"/>
  <c r="Z104" i="546"/>
  <c r="J104" i="546"/>
  <c r="I104" i="546"/>
  <c r="Z103" i="546"/>
  <c r="Q103" i="546"/>
  <c r="T103" i="546" s="1"/>
  <c r="J103" i="546"/>
  <c r="I103" i="546"/>
  <c r="Z102" i="546"/>
  <c r="J102" i="546"/>
  <c r="I102" i="546"/>
  <c r="Z101" i="546"/>
  <c r="Q101" i="546"/>
  <c r="J101" i="546"/>
  <c r="I101" i="546"/>
  <c r="Z100" i="546"/>
  <c r="J100" i="546"/>
  <c r="I100" i="546"/>
  <c r="Z99" i="546"/>
  <c r="Q99" i="546"/>
  <c r="J99" i="546"/>
  <c r="I99" i="546"/>
  <c r="Z98" i="546"/>
  <c r="J98" i="546"/>
  <c r="I98" i="546"/>
  <c r="Z97" i="546"/>
  <c r="Q97" i="546"/>
  <c r="T97" i="546" s="1"/>
  <c r="J97" i="546"/>
  <c r="I97" i="546"/>
  <c r="Z96" i="546"/>
  <c r="J96" i="546"/>
  <c r="I96" i="546"/>
  <c r="Z95" i="546"/>
  <c r="Q95" i="546"/>
  <c r="T95" i="546" s="1"/>
  <c r="J95" i="546"/>
  <c r="I95" i="546"/>
  <c r="Z94" i="546"/>
  <c r="J94" i="546"/>
  <c r="I94" i="546"/>
  <c r="Z93" i="546"/>
  <c r="Q93" i="546"/>
  <c r="J93" i="546"/>
  <c r="I93" i="546"/>
  <c r="Z92" i="546"/>
  <c r="J92" i="546"/>
  <c r="I92" i="546"/>
  <c r="Z91" i="546"/>
  <c r="Q91" i="546"/>
  <c r="J91" i="546"/>
  <c r="I91" i="546"/>
  <c r="Z90" i="546"/>
  <c r="J90" i="546"/>
  <c r="I90" i="546"/>
  <c r="Z89" i="546"/>
  <c r="Q89" i="546"/>
  <c r="T89" i="546" s="1"/>
  <c r="J89" i="546"/>
  <c r="I89" i="546"/>
  <c r="Z88" i="546"/>
  <c r="J88" i="546"/>
  <c r="I88" i="546"/>
  <c r="Z87" i="546"/>
  <c r="Q87" i="546"/>
  <c r="T87" i="546" s="1"/>
  <c r="J87" i="546"/>
  <c r="I87" i="546"/>
  <c r="Z86" i="546"/>
  <c r="J86" i="546"/>
  <c r="I86" i="546"/>
  <c r="Q85" i="546"/>
  <c r="T85" i="546" s="1"/>
  <c r="J85" i="546"/>
  <c r="I85" i="546"/>
  <c r="Z84" i="546"/>
  <c r="J84" i="546"/>
  <c r="I84" i="546"/>
  <c r="Z83" i="546"/>
  <c r="R83" i="546"/>
  <c r="U83" i="546" s="1"/>
  <c r="Q83" i="546"/>
  <c r="J83" i="546"/>
  <c r="I83" i="546"/>
  <c r="Z82" i="546"/>
  <c r="J82" i="546"/>
  <c r="I82" i="546"/>
  <c r="Z81" i="546"/>
  <c r="J81" i="546"/>
  <c r="I81" i="546"/>
  <c r="Z80" i="546"/>
  <c r="J80" i="546"/>
  <c r="I80" i="546"/>
  <c r="Z79" i="546"/>
  <c r="R79" i="546"/>
  <c r="Q79" i="546"/>
  <c r="T79" i="546" s="1"/>
  <c r="J79" i="546"/>
  <c r="I79" i="546"/>
  <c r="Z78" i="546"/>
  <c r="J78" i="546"/>
  <c r="I78" i="546"/>
  <c r="Z77" i="546"/>
  <c r="J77" i="546"/>
  <c r="I77" i="546"/>
  <c r="Z76" i="546"/>
  <c r="J76" i="546"/>
  <c r="I76" i="546"/>
  <c r="Z75" i="546"/>
  <c r="R75" i="546"/>
  <c r="U75" i="546" s="1"/>
  <c r="Q75" i="546"/>
  <c r="J75" i="546"/>
  <c r="I75" i="546"/>
  <c r="Z74" i="546"/>
  <c r="J74" i="546"/>
  <c r="I74" i="546"/>
  <c r="Z73" i="546"/>
  <c r="J73" i="546"/>
  <c r="I73" i="546"/>
  <c r="Z72" i="546"/>
  <c r="J72" i="546"/>
  <c r="I72" i="546"/>
  <c r="Z71" i="546"/>
  <c r="R71" i="546"/>
  <c r="Q71" i="546"/>
  <c r="T71" i="546" s="1"/>
  <c r="J71" i="546"/>
  <c r="I71" i="546"/>
  <c r="Z70" i="546"/>
  <c r="J70" i="546"/>
  <c r="I70" i="546"/>
  <c r="Z69" i="546"/>
  <c r="J69" i="546"/>
  <c r="I69" i="546"/>
  <c r="Z68" i="546"/>
  <c r="J68" i="546"/>
  <c r="I68" i="546"/>
  <c r="Z67" i="546"/>
  <c r="R67" i="546"/>
  <c r="U67" i="546" s="1"/>
  <c r="Q67" i="546"/>
  <c r="J67" i="546"/>
  <c r="I67" i="546"/>
  <c r="Z66" i="546"/>
  <c r="J66" i="546"/>
  <c r="I66" i="546"/>
  <c r="Z65" i="546"/>
  <c r="J65" i="546"/>
  <c r="I65" i="546"/>
  <c r="Z64" i="546"/>
  <c r="J64" i="546"/>
  <c r="I64" i="546"/>
  <c r="Z63" i="546"/>
  <c r="R63" i="546"/>
  <c r="Q63" i="546"/>
  <c r="T63" i="546" s="1"/>
  <c r="J63" i="546"/>
  <c r="I63" i="546"/>
  <c r="Z62" i="546"/>
  <c r="J62" i="546"/>
  <c r="I62" i="546"/>
  <c r="Z61" i="546"/>
  <c r="J61" i="546"/>
  <c r="I61" i="546"/>
  <c r="Z60" i="546"/>
  <c r="J60" i="546"/>
  <c r="I60" i="546"/>
  <c r="Z59" i="546"/>
  <c r="R59" i="546"/>
  <c r="U59" i="546" s="1"/>
  <c r="Q59" i="546"/>
  <c r="J59" i="546"/>
  <c r="I59" i="546"/>
  <c r="Z58" i="546"/>
  <c r="J58" i="546"/>
  <c r="I58" i="546"/>
  <c r="Z57" i="546"/>
  <c r="J57" i="546"/>
  <c r="I57" i="546"/>
  <c r="Z56" i="546"/>
  <c r="J56" i="546"/>
  <c r="I56" i="546"/>
  <c r="Z55" i="546"/>
  <c r="R55" i="546"/>
  <c r="Q55" i="546"/>
  <c r="T55" i="546" s="1"/>
  <c r="J55" i="546"/>
  <c r="I55" i="546"/>
  <c r="Z54" i="546"/>
  <c r="J54" i="546"/>
  <c r="I54" i="546"/>
  <c r="Z53" i="546"/>
  <c r="J53" i="546"/>
  <c r="I53" i="546"/>
  <c r="Z52" i="546"/>
  <c r="J52" i="546"/>
  <c r="I52" i="546"/>
  <c r="Z51" i="546"/>
  <c r="R51" i="546"/>
  <c r="U51" i="546" s="1"/>
  <c r="Q51" i="546"/>
  <c r="J51" i="546"/>
  <c r="I51" i="546"/>
  <c r="Z50" i="546"/>
  <c r="J50" i="546"/>
  <c r="I50" i="546"/>
  <c r="Z49" i="546"/>
  <c r="J49" i="546"/>
  <c r="I49" i="546"/>
  <c r="Z48" i="546"/>
  <c r="J48" i="546"/>
  <c r="I48" i="546"/>
  <c r="Z47" i="546"/>
  <c r="R47" i="546"/>
  <c r="Q47" i="546"/>
  <c r="T47" i="546" s="1"/>
  <c r="J47" i="546"/>
  <c r="I47" i="546"/>
  <c r="Z46" i="546"/>
  <c r="J46" i="546"/>
  <c r="I46" i="546"/>
  <c r="Z45" i="546"/>
  <c r="J45" i="546"/>
  <c r="I45" i="546"/>
  <c r="Z44" i="546"/>
  <c r="J44" i="546"/>
  <c r="I44" i="546"/>
  <c r="Z43" i="546"/>
  <c r="R43" i="546"/>
  <c r="U43" i="546" s="1"/>
  <c r="Q43" i="546"/>
  <c r="J43" i="546"/>
  <c r="I43" i="546"/>
  <c r="Z42" i="546"/>
  <c r="J42" i="546"/>
  <c r="I42" i="546"/>
  <c r="Z41" i="546"/>
  <c r="J41" i="546"/>
  <c r="I41" i="546"/>
  <c r="Z40" i="546"/>
  <c r="J40" i="546"/>
  <c r="I40" i="546"/>
  <c r="Z39" i="546"/>
  <c r="R39" i="546"/>
  <c r="Q39" i="546"/>
  <c r="T39" i="546" s="1"/>
  <c r="J39" i="546"/>
  <c r="I39" i="546"/>
  <c r="Z38" i="546"/>
  <c r="J38" i="546"/>
  <c r="I38" i="546"/>
  <c r="Z37" i="546"/>
  <c r="J37" i="546"/>
  <c r="I37" i="546"/>
  <c r="Z36" i="546"/>
  <c r="J36" i="546"/>
  <c r="I36" i="546"/>
  <c r="Z35" i="546"/>
  <c r="R35" i="546"/>
  <c r="U35" i="546" s="1"/>
  <c r="Q35" i="546"/>
  <c r="J35" i="546"/>
  <c r="I35" i="546"/>
  <c r="Z34" i="546"/>
  <c r="J34" i="546"/>
  <c r="I34" i="546"/>
  <c r="Z33" i="546"/>
  <c r="J33" i="546"/>
  <c r="I33" i="546"/>
  <c r="Z32" i="546"/>
  <c r="J32" i="546"/>
  <c r="I32" i="546"/>
  <c r="Z31" i="546"/>
  <c r="R31" i="546"/>
  <c r="Q31" i="546"/>
  <c r="T31" i="546" s="1"/>
  <c r="J31" i="546"/>
  <c r="I31" i="546"/>
  <c r="Z30" i="546"/>
  <c r="J30" i="546"/>
  <c r="I30" i="546"/>
  <c r="Z29" i="546"/>
  <c r="J29" i="546"/>
  <c r="I29" i="546"/>
  <c r="Z28" i="546"/>
  <c r="J28" i="546"/>
  <c r="I28" i="546"/>
  <c r="Z27" i="546"/>
  <c r="R27" i="546"/>
  <c r="U27" i="546" s="1"/>
  <c r="Q27" i="546"/>
  <c r="J27" i="546"/>
  <c r="I27" i="546"/>
  <c r="Z26" i="546"/>
  <c r="J26" i="546"/>
  <c r="I26" i="546"/>
  <c r="Z25" i="546"/>
  <c r="J25" i="546"/>
  <c r="I25" i="546"/>
  <c r="Z24" i="546"/>
  <c r="J24" i="546"/>
  <c r="I24" i="546"/>
  <c r="Z23" i="546"/>
  <c r="R23" i="546"/>
  <c r="Q23" i="546"/>
  <c r="T23" i="546" s="1"/>
  <c r="J23" i="546"/>
  <c r="I23" i="546"/>
  <c r="Z22" i="546"/>
  <c r="J22" i="546"/>
  <c r="I22" i="546"/>
  <c r="Z21" i="546"/>
  <c r="J21" i="546"/>
  <c r="I21" i="546"/>
  <c r="Q20" i="546"/>
  <c r="J20" i="546"/>
  <c r="I20" i="546"/>
  <c r="J11" i="546"/>
  <c r="J10" i="546"/>
  <c r="R9" i="546"/>
  <c r="J9" i="546"/>
  <c r="R8" i="546"/>
  <c r="J7" i="546"/>
  <c r="J6" i="546"/>
  <c r="J4" i="546"/>
  <c r="Q144" i="546" s="1"/>
  <c r="T144" i="546" s="1"/>
  <c r="J3" i="546"/>
  <c r="R82" i="546" s="1"/>
  <c r="U82" i="546" s="1"/>
  <c r="J155" i="545"/>
  <c r="I157" i="545" s="1"/>
  <c r="J157" i="545" s="1"/>
  <c r="I159" i="545" s="1"/>
  <c r="Z149" i="545"/>
  <c r="R149" i="545"/>
  <c r="U149" i="545" s="1"/>
  <c r="J149" i="545"/>
  <c r="I149" i="545"/>
  <c r="Z148" i="545"/>
  <c r="T148" i="545"/>
  <c r="R148" i="545"/>
  <c r="U148" i="545" s="1"/>
  <c r="J148" i="545"/>
  <c r="I148" i="545"/>
  <c r="Q148" i="545" s="1"/>
  <c r="Z147" i="545"/>
  <c r="R147" i="545"/>
  <c r="U147" i="545" s="1"/>
  <c r="J147" i="545"/>
  <c r="I147" i="545"/>
  <c r="Q147" i="545" s="1"/>
  <c r="T147" i="545" s="1"/>
  <c r="Z146" i="545"/>
  <c r="R146" i="545"/>
  <c r="U146" i="545" s="1"/>
  <c r="J146" i="545"/>
  <c r="I146" i="545"/>
  <c r="Z145" i="545"/>
  <c r="R145" i="545"/>
  <c r="U145" i="545" s="1"/>
  <c r="J145" i="545"/>
  <c r="I145" i="545"/>
  <c r="Z144" i="545"/>
  <c r="T144" i="545"/>
  <c r="R144" i="545"/>
  <c r="U144" i="545" s="1"/>
  <c r="J144" i="545"/>
  <c r="I144" i="545"/>
  <c r="Q144" i="545" s="1"/>
  <c r="Z143" i="545"/>
  <c r="R143" i="545"/>
  <c r="U143" i="545" s="1"/>
  <c r="J143" i="545"/>
  <c r="I143" i="545"/>
  <c r="Q143" i="545" s="1"/>
  <c r="T143" i="545" s="1"/>
  <c r="Z142" i="545"/>
  <c r="R142" i="545"/>
  <c r="U142" i="545" s="1"/>
  <c r="J142" i="545"/>
  <c r="I142" i="545"/>
  <c r="Z141" i="545"/>
  <c r="R141" i="545"/>
  <c r="U141" i="545" s="1"/>
  <c r="J141" i="545"/>
  <c r="I141" i="545"/>
  <c r="Z140" i="545"/>
  <c r="T140" i="545"/>
  <c r="R140" i="545"/>
  <c r="U140" i="545" s="1"/>
  <c r="J140" i="545"/>
  <c r="I140" i="545"/>
  <c r="Q140" i="545" s="1"/>
  <c r="Z139" i="545"/>
  <c r="R139" i="545"/>
  <c r="U139" i="545" s="1"/>
  <c r="J139" i="545"/>
  <c r="I139" i="545"/>
  <c r="Q139" i="545" s="1"/>
  <c r="T139" i="545" s="1"/>
  <c r="Z138" i="545"/>
  <c r="R138" i="545"/>
  <c r="U138" i="545" s="1"/>
  <c r="J138" i="545"/>
  <c r="I138" i="545"/>
  <c r="Z137" i="545"/>
  <c r="R137" i="545"/>
  <c r="U137" i="545" s="1"/>
  <c r="J137" i="545"/>
  <c r="I137" i="545"/>
  <c r="Z136" i="545"/>
  <c r="T136" i="545"/>
  <c r="R136" i="545"/>
  <c r="U136" i="545" s="1"/>
  <c r="J136" i="545"/>
  <c r="I136" i="545"/>
  <c r="Q136" i="545" s="1"/>
  <c r="Z135" i="545"/>
  <c r="R135" i="545"/>
  <c r="U135" i="545" s="1"/>
  <c r="J135" i="545"/>
  <c r="I135" i="545"/>
  <c r="Q135" i="545" s="1"/>
  <c r="T135" i="545" s="1"/>
  <c r="Z134" i="545"/>
  <c r="R134" i="545"/>
  <c r="U134" i="545" s="1"/>
  <c r="J134" i="545"/>
  <c r="I134" i="545"/>
  <c r="Z133" i="545"/>
  <c r="R133" i="545"/>
  <c r="U133" i="545" s="1"/>
  <c r="J133" i="545"/>
  <c r="I133" i="545"/>
  <c r="Z132" i="545"/>
  <c r="T132" i="545"/>
  <c r="R132" i="545"/>
  <c r="U132" i="545" s="1"/>
  <c r="J132" i="545"/>
  <c r="I132" i="545"/>
  <c r="Q132" i="545" s="1"/>
  <c r="Z131" i="545"/>
  <c r="R131" i="545"/>
  <c r="U131" i="545" s="1"/>
  <c r="J131" i="545"/>
  <c r="I131" i="545"/>
  <c r="Q131" i="545" s="1"/>
  <c r="T131" i="545" s="1"/>
  <c r="Z130" i="545"/>
  <c r="R130" i="545"/>
  <c r="U130" i="545" s="1"/>
  <c r="J130" i="545"/>
  <c r="I130" i="545"/>
  <c r="Z129" i="545"/>
  <c r="R129" i="545"/>
  <c r="U129" i="545" s="1"/>
  <c r="J129" i="545"/>
  <c r="I129" i="545"/>
  <c r="Z128" i="545"/>
  <c r="T128" i="545"/>
  <c r="R128" i="545"/>
  <c r="U128" i="545" s="1"/>
  <c r="J128" i="545"/>
  <c r="I128" i="545"/>
  <c r="Q128" i="545" s="1"/>
  <c r="Z127" i="545"/>
  <c r="R127" i="545"/>
  <c r="U127" i="545" s="1"/>
  <c r="J127" i="545"/>
  <c r="I127" i="545"/>
  <c r="Q127" i="545" s="1"/>
  <c r="T127" i="545" s="1"/>
  <c r="Z126" i="545"/>
  <c r="R126" i="545"/>
  <c r="U126" i="545" s="1"/>
  <c r="J126" i="545"/>
  <c r="I126" i="545"/>
  <c r="Z125" i="545"/>
  <c r="R125" i="545"/>
  <c r="U125" i="545" s="1"/>
  <c r="J125" i="545"/>
  <c r="I125" i="545"/>
  <c r="Z124" i="545"/>
  <c r="T124" i="545"/>
  <c r="R124" i="545"/>
  <c r="U124" i="545" s="1"/>
  <c r="J124" i="545"/>
  <c r="I124" i="545"/>
  <c r="Q124" i="545" s="1"/>
  <c r="Z123" i="545"/>
  <c r="R123" i="545"/>
  <c r="U123" i="545" s="1"/>
  <c r="J123" i="545"/>
  <c r="I123" i="545"/>
  <c r="Q123" i="545" s="1"/>
  <c r="T123" i="545" s="1"/>
  <c r="Z122" i="545"/>
  <c r="R122" i="545"/>
  <c r="U122" i="545" s="1"/>
  <c r="J122" i="545"/>
  <c r="I122" i="545"/>
  <c r="Z121" i="545"/>
  <c r="R121" i="545"/>
  <c r="U121" i="545" s="1"/>
  <c r="J121" i="545"/>
  <c r="I121" i="545"/>
  <c r="Z120" i="545"/>
  <c r="T120" i="545"/>
  <c r="R120" i="545"/>
  <c r="U120" i="545" s="1"/>
  <c r="J120" i="545"/>
  <c r="I120" i="545"/>
  <c r="Q120" i="545" s="1"/>
  <c r="Z119" i="545"/>
  <c r="R119" i="545"/>
  <c r="U119" i="545" s="1"/>
  <c r="J119" i="545"/>
  <c r="I119" i="545"/>
  <c r="Q119" i="545" s="1"/>
  <c r="T119" i="545" s="1"/>
  <c r="Z118" i="545"/>
  <c r="R118" i="545"/>
  <c r="U118" i="545" s="1"/>
  <c r="J118" i="545"/>
  <c r="I118" i="545"/>
  <c r="Z117" i="545"/>
  <c r="R117" i="545"/>
  <c r="U117" i="545" s="1"/>
  <c r="J117" i="545"/>
  <c r="I117" i="545"/>
  <c r="Z116" i="545"/>
  <c r="T116" i="545"/>
  <c r="R116" i="545"/>
  <c r="U116" i="545" s="1"/>
  <c r="J116" i="545"/>
  <c r="I116" i="545"/>
  <c r="Q116" i="545" s="1"/>
  <c r="Z115" i="545"/>
  <c r="R115" i="545"/>
  <c r="U115" i="545" s="1"/>
  <c r="J115" i="545"/>
  <c r="I115" i="545"/>
  <c r="Q115" i="545" s="1"/>
  <c r="T115" i="545" s="1"/>
  <c r="Z114" i="545"/>
  <c r="R114" i="545"/>
  <c r="U114" i="545" s="1"/>
  <c r="J114" i="545"/>
  <c r="I114" i="545"/>
  <c r="Z113" i="545"/>
  <c r="R113" i="545"/>
  <c r="U113" i="545" s="1"/>
  <c r="J113" i="545"/>
  <c r="I113" i="545"/>
  <c r="Z112" i="545"/>
  <c r="T112" i="545"/>
  <c r="R112" i="545"/>
  <c r="U112" i="545" s="1"/>
  <c r="J112" i="545"/>
  <c r="I112" i="545"/>
  <c r="Q112" i="545" s="1"/>
  <c r="Z111" i="545"/>
  <c r="R111" i="545"/>
  <c r="U111" i="545" s="1"/>
  <c r="J111" i="545"/>
  <c r="I111" i="545"/>
  <c r="Q111" i="545" s="1"/>
  <c r="T111" i="545" s="1"/>
  <c r="Z110" i="545"/>
  <c r="R110" i="545"/>
  <c r="U110" i="545" s="1"/>
  <c r="J110" i="545"/>
  <c r="I110" i="545"/>
  <c r="Z109" i="545"/>
  <c r="R109" i="545"/>
  <c r="U109" i="545" s="1"/>
  <c r="J109" i="545"/>
  <c r="I109" i="545"/>
  <c r="Z108" i="545"/>
  <c r="T108" i="545"/>
  <c r="R108" i="545"/>
  <c r="U108" i="545" s="1"/>
  <c r="J108" i="545"/>
  <c r="I108" i="545"/>
  <c r="Q108" i="545" s="1"/>
  <c r="Z107" i="545"/>
  <c r="R107" i="545"/>
  <c r="U107" i="545" s="1"/>
  <c r="J107" i="545"/>
  <c r="I107" i="545"/>
  <c r="Q107" i="545" s="1"/>
  <c r="T107" i="545" s="1"/>
  <c r="Z106" i="545"/>
  <c r="R106" i="545"/>
  <c r="U106" i="545" s="1"/>
  <c r="J106" i="545"/>
  <c r="I106" i="545"/>
  <c r="Z105" i="545"/>
  <c r="R105" i="545"/>
  <c r="U105" i="545" s="1"/>
  <c r="J105" i="545"/>
  <c r="I105" i="545"/>
  <c r="Z104" i="545"/>
  <c r="T104" i="545"/>
  <c r="R104" i="545"/>
  <c r="U104" i="545" s="1"/>
  <c r="J104" i="545"/>
  <c r="I104" i="545"/>
  <c r="Q104" i="545" s="1"/>
  <c r="Z103" i="545"/>
  <c r="T103" i="545"/>
  <c r="R103" i="545"/>
  <c r="U103" i="545" s="1"/>
  <c r="J103" i="545"/>
  <c r="I103" i="545"/>
  <c r="Q103" i="545" s="1"/>
  <c r="Z102" i="545"/>
  <c r="R102" i="545"/>
  <c r="U102" i="545" s="1"/>
  <c r="J102" i="545"/>
  <c r="I102" i="545"/>
  <c r="Z101" i="545"/>
  <c r="R101" i="545"/>
  <c r="U101" i="545" s="1"/>
  <c r="J101" i="545"/>
  <c r="I101" i="545"/>
  <c r="Z100" i="545"/>
  <c r="T100" i="545"/>
  <c r="R100" i="545"/>
  <c r="U100" i="545" s="1"/>
  <c r="J100" i="545"/>
  <c r="I100" i="545"/>
  <c r="Q100" i="545" s="1"/>
  <c r="Z99" i="545"/>
  <c r="T99" i="545"/>
  <c r="R99" i="545"/>
  <c r="U99" i="545" s="1"/>
  <c r="J99" i="545"/>
  <c r="I99" i="545"/>
  <c r="Q99" i="545" s="1"/>
  <c r="Z98" i="545"/>
  <c r="R98" i="545"/>
  <c r="U98" i="545" s="1"/>
  <c r="J98" i="545"/>
  <c r="I98" i="545"/>
  <c r="Z97" i="545"/>
  <c r="R97" i="545"/>
  <c r="U97" i="545" s="1"/>
  <c r="J97" i="545"/>
  <c r="I97" i="545"/>
  <c r="Z96" i="545"/>
  <c r="T96" i="545"/>
  <c r="R96" i="545"/>
  <c r="U96" i="545" s="1"/>
  <c r="J96" i="545"/>
  <c r="I96" i="545"/>
  <c r="Q96" i="545" s="1"/>
  <c r="Z95" i="545"/>
  <c r="T95" i="545"/>
  <c r="R95" i="545"/>
  <c r="U95" i="545" s="1"/>
  <c r="J95" i="545"/>
  <c r="I95" i="545"/>
  <c r="Q95" i="545" s="1"/>
  <c r="Z94" i="545"/>
  <c r="R94" i="545"/>
  <c r="U94" i="545" s="1"/>
  <c r="J94" i="545"/>
  <c r="I94" i="545"/>
  <c r="Z93" i="545"/>
  <c r="R93" i="545"/>
  <c r="U93" i="545" s="1"/>
  <c r="J93" i="545"/>
  <c r="I93" i="545"/>
  <c r="Z92" i="545"/>
  <c r="T92" i="545"/>
  <c r="R92" i="545"/>
  <c r="U92" i="545" s="1"/>
  <c r="J92" i="545"/>
  <c r="I92" i="545"/>
  <c r="Q92" i="545" s="1"/>
  <c r="Z91" i="545"/>
  <c r="T91" i="545"/>
  <c r="R91" i="545"/>
  <c r="U91" i="545" s="1"/>
  <c r="J91" i="545"/>
  <c r="I91" i="545"/>
  <c r="Q91" i="545" s="1"/>
  <c r="Z90" i="545"/>
  <c r="R90" i="545"/>
  <c r="U90" i="545" s="1"/>
  <c r="J90" i="545"/>
  <c r="I90" i="545"/>
  <c r="Z89" i="545"/>
  <c r="R89" i="545"/>
  <c r="U89" i="545" s="1"/>
  <c r="J89" i="545"/>
  <c r="I89" i="545"/>
  <c r="Z88" i="545"/>
  <c r="T88" i="545"/>
  <c r="R88" i="545"/>
  <c r="U88" i="545" s="1"/>
  <c r="J88" i="545"/>
  <c r="I88" i="545"/>
  <c r="Q88" i="545" s="1"/>
  <c r="Z87" i="545"/>
  <c r="T87" i="545"/>
  <c r="R87" i="545"/>
  <c r="U87" i="545" s="1"/>
  <c r="J87" i="545"/>
  <c r="I87" i="545"/>
  <c r="Q87" i="545" s="1"/>
  <c r="Z86" i="545"/>
  <c r="R86" i="545"/>
  <c r="U86" i="545" s="1"/>
  <c r="J86" i="545"/>
  <c r="I86" i="545"/>
  <c r="R85" i="545"/>
  <c r="U85" i="545" s="1"/>
  <c r="J85" i="545"/>
  <c r="I85" i="545"/>
  <c r="Z84" i="545"/>
  <c r="T84" i="545"/>
  <c r="R84" i="545"/>
  <c r="U84" i="545" s="1"/>
  <c r="J84" i="545"/>
  <c r="I84" i="545"/>
  <c r="Q84" i="545" s="1"/>
  <c r="Z83" i="545"/>
  <c r="J83" i="545"/>
  <c r="R83" i="545" s="1"/>
  <c r="U83" i="545" s="1"/>
  <c r="I83" i="545"/>
  <c r="Z82" i="545"/>
  <c r="Q82" i="545"/>
  <c r="T82" i="545" s="1"/>
  <c r="J82" i="545"/>
  <c r="I82" i="545"/>
  <c r="Z81" i="545"/>
  <c r="R81" i="545"/>
  <c r="U81" i="545" s="1"/>
  <c r="Q81" i="545"/>
  <c r="T81" i="545" s="1"/>
  <c r="J81" i="545"/>
  <c r="I81" i="545"/>
  <c r="Z80" i="545"/>
  <c r="T80" i="545"/>
  <c r="R80" i="545"/>
  <c r="U80" i="545" s="1"/>
  <c r="J80" i="545"/>
  <c r="I80" i="545"/>
  <c r="Q80" i="545" s="1"/>
  <c r="Z79" i="545"/>
  <c r="J79" i="545"/>
  <c r="R79" i="545" s="1"/>
  <c r="U79" i="545" s="1"/>
  <c r="I79" i="545"/>
  <c r="Z78" i="545"/>
  <c r="Q78" i="545"/>
  <c r="T78" i="545" s="1"/>
  <c r="J78" i="545"/>
  <c r="I78" i="545"/>
  <c r="Z77" i="545"/>
  <c r="R77" i="545"/>
  <c r="U77" i="545" s="1"/>
  <c r="Q77" i="545"/>
  <c r="T77" i="545" s="1"/>
  <c r="J77" i="545"/>
  <c r="I77" i="545"/>
  <c r="Z76" i="545"/>
  <c r="T76" i="545"/>
  <c r="W76" i="545" s="1"/>
  <c r="X76" i="545" s="1"/>
  <c r="R76" i="545"/>
  <c r="U76" i="545" s="1"/>
  <c r="J76" i="545"/>
  <c r="I76" i="545"/>
  <c r="Q76" i="545" s="1"/>
  <c r="Z75" i="545"/>
  <c r="J75" i="545"/>
  <c r="R75" i="545" s="1"/>
  <c r="U75" i="545" s="1"/>
  <c r="I75" i="545"/>
  <c r="Z74" i="545"/>
  <c r="Q74" i="545"/>
  <c r="T74" i="545" s="1"/>
  <c r="J74" i="545"/>
  <c r="I74" i="545"/>
  <c r="Z73" i="545"/>
  <c r="R73" i="545"/>
  <c r="U73" i="545" s="1"/>
  <c r="Q73" i="545"/>
  <c r="T73" i="545" s="1"/>
  <c r="J73" i="545"/>
  <c r="I73" i="545"/>
  <c r="Z72" i="545"/>
  <c r="T72" i="545"/>
  <c r="R72" i="545"/>
  <c r="U72" i="545" s="1"/>
  <c r="J72" i="545"/>
  <c r="I72" i="545"/>
  <c r="Q72" i="545" s="1"/>
  <c r="Z71" i="545"/>
  <c r="J71" i="545"/>
  <c r="R71" i="545" s="1"/>
  <c r="U71" i="545" s="1"/>
  <c r="I71" i="545"/>
  <c r="Z70" i="545"/>
  <c r="Q70" i="545"/>
  <c r="T70" i="545" s="1"/>
  <c r="J70" i="545"/>
  <c r="I70" i="545"/>
  <c r="Z69" i="545"/>
  <c r="R69" i="545"/>
  <c r="U69" i="545" s="1"/>
  <c r="Q69" i="545"/>
  <c r="T69" i="545" s="1"/>
  <c r="J69" i="545"/>
  <c r="I69" i="545"/>
  <c r="Z68" i="545"/>
  <c r="T68" i="545"/>
  <c r="R68" i="545"/>
  <c r="U68" i="545" s="1"/>
  <c r="J68" i="545"/>
  <c r="I68" i="545"/>
  <c r="Q68" i="545" s="1"/>
  <c r="Z67" i="545"/>
  <c r="J67" i="545"/>
  <c r="R67" i="545" s="1"/>
  <c r="U67" i="545" s="1"/>
  <c r="I67" i="545"/>
  <c r="Z66" i="545"/>
  <c r="Q66" i="545"/>
  <c r="T66" i="545" s="1"/>
  <c r="J66" i="545"/>
  <c r="I66" i="545"/>
  <c r="Z65" i="545"/>
  <c r="R65" i="545"/>
  <c r="U65" i="545" s="1"/>
  <c r="Q65" i="545"/>
  <c r="T65" i="545" s="1"/>
  <c r="J65" i="545"/>
  <c r="I65" i="545"/>
  <c r="Z64" i="545"/>
  <c r="T64" i="545"/>
  <c r="R64" i="545"/>
  <c r="U64" i="545" s="1"/>
  <c r="J64" i="545"/>
  <c r="I64" i="545"/>
  <c r="Q64" i="545" s="1"/>
  <c r="Z63" i="545"/>
  <c r="J63" i="545"/>
  <c r="R63" i="545" s="1"/>
  <c r="U63" i="545" s="1"/>
  <c r="I63" i="545"/>
  <c r="Z62" i="545"/>
  <c r="Q62" i="545"/>
  <c r="T62" i="545" s="1"/>
  <c r="J62" i="545"/>
  <c r="I62" i="545"/>
  <c r="Z61" i="545"/>
  <c r="R61" i="545"/>
  <c r="U61" i="545" s="1"/>
  <c r="Q61" i="545"/>
  <c r="T61" i="545" s="1"/>
  <c r="J61" i="545"/>
  <c r="I61" i="545"/>
  <c r="Z60" i="545"/>
  <c r="T60" i="545"/>
  <c r="W60" i="545" s="1"/>
  <c r="X60" i="545" s="1"/>
  <c r="R60" i="545"/>
  <c r="U60" i="545" s="1"/>
  <c r="J60" i="545"/>
  <c r="I60" i="545"/>
  <c r="Q60" i="545" s="1"/>
  <c r="Z59" i="545"/>
  <c r="J59" i="545"/>
  <c r="R59" i="545" s="1"/>
  <c r="U59" i="545" s="1"/>
  <c r="I59" i="545"/>
  <c r="Z58" i="545"/>
  <c r="Q58" i="545"/>
  <c r="T58" i="545" s="1"/>
  <c r="J58" i="545"/>
  <c r="I58" i="545"/>
  <c r="Z57" i="545"/>
  <c r="R57" i="545"/>
  <c r="U57" i="545" s="1"/>
  <c r="Q57" i="545"/>
  <c r="T57" i="545" s="1"/>
  <c r="J57" i="545"/>
  <c r="I57" i="545"/>
  <c r="Z56" i="545"/>
  <c r="T56" i="545"/>
  <c r="R56" i="545"/>
  <c r="U56" i="545" s="1"/>
  <c r="J56" i="545"/>
  <c r="I56" i="545"/>
  <c r="Q56" i="545" s="1"/>
  <c r="Z55" i="545"/>
  <c r="J55" i="545"/>
  <c r="R55" i="545" s="1"/>
  <c r="U55" i="545" s="1"/>
  <c r="I55" i="545"/>
  <c r="Z54" i="545"/>
  <c r="Q54" i="545"/>
  <c r="T54" i="545" s="1"/>
  <c r="J54" i="545"/>
  <c r="I54" i="545"/>
  <c r="Z53" i="545"/>
  <c r="R53" i="545"/>
  <c r="U53" i="545" s="1"/>
  <c r="Q53" i="545"/>
  <c r="T53" i="545" s="1"/>
  <c r="J53" i="545"/>
  <c r="I53" i="545"/>
  <c r="Z52" i="545"/>
  <c r="T52" i="545"/>
  <c r="R52" i="545"/>
  <c r="U52" i="545" s="1"/>
  <c r="J52" i="545"/>
  <c r="I52" i="545"/>
  <c r="Q52" i="545" s="1"/>
  <c r="Z51" i="545"/>
  <c r="J51" i="545"/>
  <c r="R51" i="545" s="1"/>
  <c r="U51" i="545" s="1"/>
  <c r="I51" i="545"/>
  <c r="Z50" i="545"/>
  <c r="Q50" i="545"/>
  <c r="T50" i="545" s="1"/>
  <c r="J50" i="545"/>
  <c r="I50" i="545"/>
  <c r="Z49" i="545"/>
  <c r="R49" i="545"/>
  <c r="U49" i="545" s="1"/>
  <c r="Q49" i="545"/>
  <c r="T49" i="545" s="1"/>
  <c r="J49" i="545"/>
  <c r="I49" i="545"/>
  <c r="Z48" i="545"/>
  <c r="T48" i="545"/>
  <c r="R48" i="545"/>
  <c r="U48" i="545" s="1"/>
  <c r="J48" i="545"/>
  <c r="I48" i="545"/>
  <c r="Q48" i="545" s="1"/>
  <c r="Z47" i="545"/>
  <c r="J47" i="545"/>
  <c r="R47" i="545" s="1"/>
  <c r="U47" i="545" s="1"/>
  <c r="I47" i="545"/>
  <c r="Z46" i="545"/>
  <c r="Q46" i="545"/>
  <c r="T46" i="545" s="1"/>
  <c r="J46" i="545"/>
  <c r="I46" i="545"/>
  <c r="Z45" i="545"/>
  <c r="R45" i="545"/>
  <c r="U45" i="545" s="1"/>
  <c r="Q45" i="545"/>
  <c r="T45" i="545" s="1"/>
  <c r="J45" i="545"/>
  <c r="I45" i="545"/>
  <c r="Z44" i="545"/>
  <c r="T44" i="545"/>
  <c r="W44" i="545" s="1"/>
  <c r="X44" i="545" s="1"/>
  <c r="R44" i="545"/>
  <c r="U44" i="545" s="1"/>
  <c r="J44" i="545"/>
  <c r="I44" i="545"/>
  <c r="Q44" i="545" s="1"/>
  <c r="Z43" i="545"/>
  <c r="J43" i="545"/>
  <c r="R43" i="545" s="1"/>
  <c r="U43" i="545" s="1"/>
  <c r="I43" i="545"/>
  <c r="Z42" i="545"/>
  <c r="Q42" i="545"/>
  <c r="T42" i="545" s="1"/>
  <c r="J42" i="545"/>
  <c r="I42" i="545"/>
  <c r="Z41" i="545"/>
  <c r="R41" i="545"/>
  <c r="U41" i="545" s="1"/>
  <c r="Q41" i="545"/>
  <c r="T41" i="545" s="1"/>
  <c r="J41" i="545"/>
  <c r="I41" i="545"/>
  <c r="Z40" i="545"/>
  <c r="T40" i="545"/>
  <c r="R40" i="545"/>
  <c r="U40" i="545" s="1"/>
  <c r="J40" i="545"/>
  <c r="I40" i="545"/>
  <c r="Q40" i="545" s="1"/>
  <c r="Z39" i="545"/>
  <c r="J39" i="545"/>
  <c r="R39" i="545" s="1"/>
  <c r="U39" i="545" s="1"/>
  <c r="I39" i="545"/>
  <c r="Z38" i="545"/>
  <c r="Q38" i="545"/>
  <c r="T38" i="545" s="1"/>
  <c r="J38" i="545"/>
  <c r="I38" i="545"/>
  <c r="Z37" i="545"/>
  <c r="R37" i="545"/>
  <c r="U37" i="545" s="1"/>
  <c r="Q37" i="545"/>
  <c r="T37" i="545" s="1"/>
  <c r="J37" i="545"/>
  <c r="I37" i="545"/>
  <c r="Z36" i="545"/>
  <c r="T36" i="545"/>
  <c r="R36" i="545"/>
  <c r="U36" i="545" s="1"/>
  <c r="J36" i="545"/>
  <c r="I36" i="545"/>
  <c r="Q36" i="545" s="1"/>
  <c r="Z35" i="545"/>
  <c r="J35" i="545"/>
  <c r="R35" i="545" s="1"/>
  <c r="U35" i="545" s="1"/>
  <c r="I35" i="545"/>
  <c r="Z34" i="545"/>
  <c r="Q34" i="545"/>
  <c r="T34" i="545" s="1"/>
  <c r="J34" i="545"/>
  <c r="I34" i="545"/>
  <c r="Z33" i="545"/>
  <c r="R33" i="545"/>
  <c r="U33" i="545" s="1"/>
  <c r="Q33" i="545"/>
  <c r="T33" i="545" s="1"/>
  <c r="J33" i="545"/>
  <c r="I33" i="545"/>
  <c r="Z32" i="545"/>
  <c r="T32" i="545"/>
  <c r="R32" i="545"/>
  <c r="U32" i="545" s="1"/>
  <c r="J32" i="545"/>
  <c r="I32" i="545"/>
  <c r="Q32" i="545" s="1"/>
  <c r="Z31" i="545"/>
  <c r="J31" i="545"/>
  <c r="R31" i="545" s="1"/>
  <c r="U31" i="545" s="1"/>
  <c r="I31" i="545"/>
  <c r="Z30" i="545"/>
  <c r="Q30" i="545"/>
  <c r="T30" i="545" s="1"/>
  <c r="J30" i="545"/>
  <c r="I30" i="545"/>
  <c r="Z29" i="545"/>
  <c r="R29" i="545"/>
  <c r="U29" i="545" s="1"/>
  <c r="Q29" i="545"/>
  <c r="T29" i="545" s="1"/>
  <c r="J29" i="545"/>
  <c r="I29" i="545"/>
  <c r="Z28" i="545"/>
  <c r="T28" i="545"/>
  <c r="W28" i="545" s="1"/>
  <c r="X28" i="545" s="1"/>
  <c r="R28" i="545"/>
  <c r="U28" i="545" s="1"/>
  <c r="J28" i="545"/>
  <c r="I28" i="545"/>
  <c r="Q28" i="545" s="1"/>
  <c r="Z27" i="545"/>
  <c r="J27" i="545"/>
  <c r="R27" i="545" s="1"/>
  <c r="U27" i="545" s="1"/>
  <c r="I27" i="545"/>
  <c r="Z26" i="545"/>
  <c r="Q26" i="545"/>
  <c r="T26" i="545" s="1"/>
  <c r="J26" i="545"/>
  <c r="I26" i="545"/>
  <c r="Z25" i="545"/>
  <c r="R25" i="545"/>
  <c r="U25" i="545" s="1"/>
  <c r="Q25" i="545"/>
  <c r="T25" i="545" s="1"/>
  <c r="J25" i="545"/>
  <c r="I25" i="545"/>
  <c r="Z24" i="545"/>
  <c r="T24" i="545"/>
  <c r="R24" i="545"/>
  <c r="U24" i="545" s="1"/>
  <c r="J24" i="545"/>
  <c r="I24" i="545"/>
  <c r="Q24" i="545" s="1"/>
  <c r="Z23" i="545"/>
  <c r="J23" i="545"/>
  <c r="R23" i="545" s="1"/>
  <c r="U23" i="545" s="1"/>
  <c r="I23" i="545"/>
  <c r="Z22" i="545"/>
  <c r="Q22" i="545"/>
  <c r="T22" i="545" s="1"/>
  <c r="J22" i="545"/>
  <c r="I22" i="545"/>
  <c r="Z21" i="545"/>
  <c r="R21" i="545"/>
  <c r="U21" i="545" s="1"/>
  <c r="Q21" i="545"/>
  <c r="T21" i="545" s="1"/>
  <c r="J21" i="545"/>
  <c r="I21" i="545"/>
  <c r="T20" i="545"/>
  <c r="R20" i="545"/>
  <c r="U20" i="545" s="1"/>
  <c r="J20" i="545"/>
  <c r="I20" i="545"/>
  <c r="Q20" i="545" s="1"/>
  <c r="J10" i="545"/>
  <c r="J11" i="545" s="1"/>
  <c r="R9" i="545"/>
  <c r="J9" i="545"/>
  <c r="R8" i="545"/>
  <c r="J7" i="545"/>
  <c r="J6" i="545"/>
  <c r="J4" i="545"/>
  <c r="J3" i="545"/>
  <c r="I157" i="544"/>
  <c r="J157" i="544" s="1"/>
  <c r="I159" i="544" s="1"/>
  <c r="J155" i="544"/>
  <c r="Z149" i="544"/>
  <c r="J149" i="544"/>
  <c r="I149" i="544"/>
  <c r="Z148" i="544"/>
  <c r="J148" i="544"/>
  <c r="I148" i="544"/>
  <c r="Z147" i="544"/>
  <c r="J147" i="544"/>
  <c r="I147" i="544"/>
  <c r="Z146" i="544"/>
  <c r="J146" i="544"/>
  <c r="I146" i="544"/>
  <c r="Z145" i="544"/>
  <c r="J145" i="544"/>
  <c r="I145" i="544"/>
  <c r="Z144" i="544"/>
  <c r="J144" i="544"/>
  <c r="I144" i="544"/>
  <c r="Z143" i="544"/>
  <c r="J143" i="544"/>
  <c r="I143" i="544"/>
  <c r="Z142" i="544"/>
  <c r="J142" i="544"/>
  <c r="I142" i="544"/>
  <c r="Z141" i="544"/>
  <c r="J141" i="544"/>
  <c r="I141" i="544"/>
  <c r="Z140" i="544"/>
  <c r="J140" i="544"/>
  <c r="I140" i="544"/>
  <c r="Z139" i="544"/>
  <c r="J139" i="544"/>
  <c r="I139" i="544"/>
  <c r="Z138" i="544"/>
  <c r="J138" i="544"/>
  <c r="I138" i="544"/>
  <c r="Z137" i="544"/>
  <c r="J137" i="544"/>
  <c r="I137" i="544"/>
  <c r="Z136" i="544"/>
  <c r="J136" i="544"/>
  <c r="I136" i="544"/>
  <c r="Z135" i="544"/>
  <c r="J135" i="544"/>
  <c r="I135" i="544"/>
  <c r="Z134" i="544"/>
  <c r="J134" i="544"/>
  <c r="I134" i="544"/>
  <c r="Z133" i="544"/>
  <c r="J133" i="544"/>
  <c r="I133" i="544"/>
  <c r="Z132" i="544"/>
  <c r="J132" i="544"/>
  <c r="I132" i="544"/>
  <c r="Z131" i="544"/>
  <c r="J131" i="544"/>
  <c r="I131" i="544"/>
  <c r="Z130" i="544"/>
  <c r="J130" i="544"/>
  <c r="I130" i="544"/>
  <c r="Z129" i="544"/>
  <c r="J129" i="544"/>
  <c r="I129" i="544"/>
  <c r="Z128" i="544"/>
  <c r="J128" i="544"/>
  <c r="I128" i="544"/>
  <c r="Z127" i="544"/>
  <c r="J127" i="544"/>
  <c r="I127" i="544"/>
  <c r="Z126" i="544"/>
  <c r="J126" i="544"/>
  <c r="I126" i="544"/>
  <c r="Z125" i="544"/>
  <c r="J125" i="544"/>
  <c r="I125" i="544"/>
  <c r="Z124" i="544"/>
  <c r="J124" i="544"/>
  <c r="I124" i="544"/>
  <c r="Z123" i="544"/>
  <c r="J123" i="544"/>
  <c r="I123" i="544"/>
  <c r="Z122" i="544"/>
  <c r="J122" i="544"/>
  <c r="I122" i="544"/>
  <c r="Z121" i="544"/>
  <c r="J121" i="544"/>
  <c r="I121" i="544"/>
  <c r="Z120" i="544"/>
  <c r="J120" i="544"/>
  <c r="I120" i="544"/>
  <c r="Z119" i="544"/>
  <c r="J119" i="544"/>
  <c r="I119" i="544"/>
  <c r="Z118" i="544"/>
  <c r="J118" i="544"/>
  <c r="I118" i="544"/>
  <c r="Z117" i="544"/>
  <c r="J117" i="544"/>
  <c r="I117" i="544"/>
  <c r="Z116" i="544"/>
  <c r="J116" i="544"/>
  <c r="I116" i="544"/>
  <c r="Z115" i="544"/>
  <c r="J115" i="544"/>
  <c r="I115" i="544"/>
  <c r="Z114" i="544"/>
  <c r="J114" i="544"/>
  <c r="I114" i="544"/>
  <c r="Z113" i="544"/>
  <c r="J113" i="544"/>
  <c r="I113" i="544"/>
  <c r="Z112" i="544"/>
  <c r="J112" i="544"/>
  <c r="I112" i="544"/>
  <c r="Z111" i="544"/>
  <c r="J111" i="544"/>
  <c r="I111" i="544"/>
  <c r="Z110" i="544"/>
  <c r="J110" i="544"/>
  <c r="I110" i="544"/>
  <c r="Z109" i="544"/>
  <c r="J109" i="544"/>
  <c r="I109" i="544"/>
  <c r="Z108" i="544"/>
  <c r="J108" i="544"/>
  <c r="I108" i="544"/>
  <c r="Z107" i="544"/>
  <c r="J107" i="544"/>
  <c r="I107" i="544"/>
  <c r="Z106" i="544"/>
  <c r="J106" i="544"/>
  <c r="I106" i="544"/>
  <c r="Z105" i="544"/>
  <c r="J105" i="544"/>
  <c r="I105" i="544"/>
  <c r="Z104" i="544"/>
  <c r="J104" i="544"/>
  <c r="I104" i="544"/>
  <c r="Z103" i="544"/>
  <c r="J103" i="544"/>
  <c r="I103" i="544"/>
  <c r="Z102" i="544"/>
  <c r="J102" i="544"/>
  <c r="I102" i="544"/>
  <c r="Z101" i="544"/>
  <c r="R101" i="544"/>
  <c r="Q101" i="544"/>
  <c r="T101" i="544" s="1"/>
  <c r="J101" i="544"/>
  <c r="I101" i="544"/>
  <c r="Z100" i="544"/>
  <c r="J100" i="544"/>
  <c r="I100" i="544"/>
  <c r="Z99" i="544"/>
  <c r="J99" i="544"/>
  <c r="I99" i="544"/>
  <c r="Z98" i="544"/>
  <c r="J98" i="544"/>
  <c r="I98" i="544"/>
  <c r="Z97" i="544"/>
  <c r="J97" i="544"/>
  <c r="I97" i="544"/>
  <c r="Z96" i="544"/>
  <c r="J96" i="544"/>
  <c r="I96" i="544"/>
  <c r="Z95" i="544"/>
  <c r="J95" i="544"/>
  <c r="I95" i="544"/>
  <c r="Z94" i="544"/>
  <c r="J94" i="544"/>
  <c r="I94" i="544"/>
  <c r="Z93" i="544"/>
  <c r="J93" i="544"/>
  <c r="I93" i="544"/>
  <c r="Z92" i="544"/>
  <c r="J92" i="544"/>
  <c r="I92" i="544"/>
  <c r="Z91" i="544"/>
  <c r="J91" i="544"/>
  <c r="I91" i="544"/>
  <c r="Z90" i="544"/>
  <c r="J90" i="544"/>
  <c r="I90" i="544"/>
  <c r="Z89" i="544"/>
  <c r="J89" i="544"/>
  <c r="I89" i="544"/>
  <c r="Z88" i="544"/>
  <c r="J88" i="544"/>
  <c r="I88" i="544"/>
  <c r="Z87" i="544"/>
  <c r="J87" i="544"/>
  <c r="I87" i="544"/>
  <c r="Z86" i="544"/>
  <c r="J86" i="544"/>
  <c r="I86" i="544"/>
  <c r="J85" i="544"/>
  <c r="I85" i="544"/>
  <c r="Z84" i="544"/>
  <c r="J84" i="544"/>
  <c r="R84" i="544" s="1"/>
  <c r="U84" i="544" s="1"/>
  <c r="I84" i="544"/>
  <c r="Z83" i="544"/>
  <c r="J83" i="544"/>
  <c r="I83" i="544"/>
  <c r="Z82" i="544"/>
  <c r="J82" i="544"/>
  <c r="I82" i="544"/>
  <c r="Z81" i="544"/>
  <c r="J81" i="544"/>
  <c r="I81" i="544"/>
  <c r="Z80" i="544"/>
  <c r="Q80" i="544"/>
  <c r="T80" i="544" s="1"/>
  <c r="W80" i="544" s="1"/>
  <c r="J80" i="544"/>
  <c r="R80" i="544" s="1"/>
  <c r="U80" i="544" s="1"/>
  <c r="I80" i="544"/>
  <c r="Z79" i="544"/>
  <c r="J79" i="544"/>
  <c r="I79" i="544"/>
  <c r="Z78" i="544"/>
  <c r="J78" i="544"/>
  <c r="I78" i="544"/>
  <c r="Z77" i="544"/>
  <c r="J77" i="544"/>
  <c r="I77" i="544"/>
  <c r="Z76" i="544"/>
  <c r="J76" i="544"/>
  <c r="R76" i="544" s="1"/>
  <c r="U76" i="544" s="1"/>
  <c r="I76" i="544"/>
  <c r="Z75" i="544"/>
  <c r="R75" i="544"/>
  <c r="J75" i="544"/>
  <c r="I75" i="544"/>
  <c r="Z74" i="544"/>
  <c r="J74" i="544"/>
  <c r="I74" i="544"/>
  <c r="Z73" i="544"/>
  <c r="J73" i="544"/>
  <c r="I73" i="544"/>
  <c r="Z72" i="544"/>
  <c r="J72" i="544"/>
  <c r="R72" i="544" s="1"/>
  <c r="U72" i="544" s="1"/>
  <c r="I72" i="544"/>
  <c r="Z71" i="544"/>
  <c r="R71" i="544"/>
  <c r="J71" i="544"/>
  <c r="I71" i="544"/>
  <c r="Z70" i="544"/>
  <c r="J70" i="544"/>
  <c r="I70" i="544"/>
  <c r="Z69" i="544"/>
  <c r="J69" i="544"/>
  <c r="I69" i="544"/>
  <c r="Z68" i="544"/>
  <c r="J68" i="544"/>
  <c r="R68" i="544" s="1"/>
  <c r="U68" i="544" s="1"/>
  <c r="I68" i="544"/>
  <c r="Z67" i="544"/>
  <c r="R67" i="544"/>
  <c r="J67" i="544"/>
  <c r="I67" i="544"/>
  <c r="Z66" i="544"/>
  <c r="J66" i="544"/>
  <c r="I66" i="544"/>
  <c r="Z65" i="544"/>
  <c r="J65" i="544"/>
  <c r="I65" i="544"/>
  <c r="Z64" i="544"/>
  <c r="J64" i="544"/>
  <c r="R64" i="544" s="1"/>
  <c r="U64" i="544" s="1"/>
  <c r="I64" i="544"/>
  <c r="Z63" i="544"/>
  <c r="R63" i="544"/>
  <c r="J63" i="544"/>
  <c r="I63" i="544"/>
  <c r="Z62" i="544"/>
  <c r="J62" i="544"/>
  <c r="I62" i="544"/>
  <c r="Z61" i="544"/>
  <c r="J61" i="544"/>
  <c r="I61" i="544"/>
  <c r="Z60" i="544"/>
  <c r="J60" i="544"/>
  <c r="R60" i="544" s="1"/>
  <c r="U60" i="544" s="1"/>
  <c r="I60" i="544"/>
  <c r="Z59" i="544"/>
  <c r="R59" i="544"/>
  <c r="J59" i="544"/>
  <c r="I59" i="544"/>
  <c r="Z58" i="544"/>
  <c r="J58" i="544"/>
  <c r="I58" i="544"/>
  <c r="Z57" i="544"/>
  <c r="J57" i="544"/>
  <c r="I57" i="544"/>
  <c r="Z56" i="544"/>
  <c r="J56" i="544"/>
  <c r="R56" i="544" s="1"/>
  <c r="U56" i="544" s="1"/>
  <c r="I56" i="544"/>
  <c r="Z55" i="544"/>
  <c r="R55" i="544"/>
  <c r="J55" i="544"/>
  <c r="I55" i="544"/>
  <c r="Z54" i="544"/>
  <c r="J54" i="544"/>
  <c r="I54" i="544"/>
  <c r="Z53" i="544"/>
  <c r="J53" i="544"/>
  <c r="I53" i="544"/>
  <c r="Z52" i="544"/>
  <c r="J52" i="544"/>
  <c r="R52" i="544" s="1"/>
  <c r="U52" i="544" s="1"/>
  <c r="I52" i="544"/>
  <c r="Z51" i="544"/>
  <c r="R51" i="544"/>
  <c r="J51" i="544"/>
  <c r="I51" i="544"/>
  <c r="Z50" i="544"/>
  <c r="J50" i="544"/>
  <c r="I50" i="544"/>
  <c r="Z49" i="544"/>
  <c r="J49" i="544"/>
  <c r="I49" i="544"/>
  <c r="Z48" i="544"/>
  <c r="J48" i="544"/>
  <c r="R48" i="544" s="1"/>
  <c r="U48" i="544" s="1"/>
  <c r="I48" i="544"/>
  <c r="Z47" i="544"/>
  <c r="R47" i="544"/>
  <c r="J47" i="544"/>
  <c r="I47" i="544"/>
  <c r="Z46" i="544"/>
  <c r="J46" i="544"/>
  <c r="I46" i="544"/>
  <c r="Z45" i="544"/>
  <c r="J45" i="544"/>
  <c r="I45" i="544"/>
  <c r="Z44" i="544"/>
  <c r="J44" i="544"/>
  <c r="R44" i="544" s="1"/>
  <c r="U44" i="544" s="1"/>
  <c r="I44" i="544"/>
  <c r="Z43" i="544"/>
  <c r="R43" i="544"/>
  <c r="J43" i="544"/>
  <c r="I43" i="544"/>
  <c r="Z42" i="544"/>
  <c r="J42" i="544"/>
  <c r="I42" i="544"/>
  <c r="Z41" i="544"/>
  <c r="J41" i="544"/>
  <c r="I41" i="544"/>
  <c r="Z40" i="544"/>
  <c r="J40" i="544"/>
  <c r="R40" i="544" s="1"/>
  <c r="U40" i="544" s="1"/>
  <c r="I40" i="544"/>
  <c r="Z39" i="544"/>
  <c r="R39" i="544"/>
  <c r="J39" i="544"/>
  <c r="I39" i="544"/>
  <c r="Z38" i="544"/>
  <c r="J38" i="544"/>
  <c r="I38" i="544"/>
  <c r="Z37" i="544"/>
  <c r="J37" i="544"/>
  <c r="I37" i="544"/>
  <c r="Z36" i="544"/>
  <c r="J36" i="544"/>
  <c r="R36" i="544" s="1"/>
  <c r="U36" i="544" s="1"/>
  <c r="I36" i="544"/>
  <c r="Z35" i="544"/>
  <c r="R35" i="544"/>
  <c r="J35" i="544"/>
  <c r="I35" i="544"/>
  <c r="Z34" i="544"/>
  <c r="J34" i="544"/>
  <c r="I34" i="544"/>
  <c r="Z33" i="544"/>
  <c r="J33" i="544"/>
  <c r="I33" i="544"/>
  <c r="Z32" i="544"/>
  <c r="J32" i="544"/>
  <c r="R32" i="544" s="1"/>
  <c r="U32" i="544" s="1"/>
  <c r="I32" i="544"/>
  <c r="Z31" i="544"/>
  <c r="R31" i="544"/>
  <c r="J31" i="544"/>
  <c r="I31" i="544"/>
  <c r="Z30" i="544"/>
  <c r="J30" i="544"/>
  <c r="I30" i="544"/>
  <c r="Z29" i="544"/>
  <c r="J29" i="544"/>
  <c r="I29" i="544"/>
  <c r="Z28" i="544"/>
  <c r="J28" i="544"/>
  <c r="R28" i="544" s="1"/>
  <c r="U28" i="544" s="1"/>
  <c r="I28" i="544"/>
  <c r="Z27" i="544"/>
  <c r="R27" i="544"/>
  <c r="J27" i="544"/>
  <c r="I27" i="544"/>
  <c r="Z26" i="544"/>
  <c r="J26" i="544"/>
  <c r="I26" i="544"/>
  <c r="Z25" i="544"/>
  <c r="J25" i="544"/>
  <c r="I25" i="544"/>
  <c r="Z24" i="544"/>
  <c r="J24" i="544"/>
  <c r="R24" i="544" s="1"/>
  <c r="U24" i="544" s="1"/>
  <c r="I24" i="544"/>
  <c r="Z23" i="544"/>
  <c r="R23" i="544"/>
  <c r="J23" i="544"/>
  <c r="I23" i="544"/>
  <c r="Z22" i="544"/>
  <c r="J22" i="544"/>
  <c r="I22" i="544"/>
  <c r="Z21" i="544"/>
  <c r="J21" i="544"/>
  <c r="I21" i="544"/>
  <c r="J20" i="544"/>
  <c r="R20" i="544" s="1"/>
  <c r="U20" i="544" s="1"/>
  <c r="I20" i="544"/>
  <c r="J10" i="544"/>
  <c r="R9" i="544"/>
  <c r="J9" i="544"/>
  <c r="J11" i="544" s="1"/>
  <c r="R8" i="544"/>
  <c r="J7" i="544"/>
  <c r="J6" i="544"/>
  <c r="J4" i="544"/>
  <c r="J3" i="544"/>
  <c r="R82" i="544" s="1"/>
  <c r="U82" i="544" s="1"/>
  <c r="J155" i="543"/>
  <c r="I157" i="543" s="1"/>
  <c r="J157" i="543" s="1"/>
  <c r="I159" i="543" s="1"/>
  <c r="J159" i="543" s="1"/>
  <c r="I161" i="543" s="1"/>
  <c r="J161" i="543" s="1"/>
  <c r="I163" i="543" s="1"/>
  <c r="J163" i="543" s="1"/>
  <c r="I165" i="543" s="1"/>
  <c r="Z149" i="543"/>
  <c r="R149" i="543"/>
  <c r="U149" i="543" s="1"/>
  <c r="J149" i="543"/>
  <c r="I149" i="543"/>
  <c r="Q149" i="543" s="1"/>
  <c r="T149" i="543" s="1"/>
  <c r="W149" i="543" s="1"/>
  <c r="Z148" i="543"/>
  <c r="R148" i="543"/>
  <c r="U148" i="543" s="1"/>
  <c r="J148" i="543"/>
  <c r="I148" i="543"/>
  <c r="Z147" i="543"/>
  <c r="J147" i="543"/>
  <c r="I147" i="543"/>
  <c r="Z146" i="543"/>
  <c r="J146" i="543"/>
  <c r="I146" i="543"/>
  <c r="Z145" i="543"/>
  <c r="R145" i="543"/>
  <c r="U145" i="543" s="1"/>
  <c r="J145" i="543"/>
  <c r="I145" i="543"/>
  <c r="Q145" i="543" s="1"/>
  <c r="T145" i="543" s="1"/>
  <c r="Z144" i="543"/>
  <c r="R144" i="543"/>
  <c r="U144" i="543" s="1"/>
  <c r="J144" i="543"/>
  <c r="I144" i="543"/>
  <c r="Z143" i="543"/>
  <c r="J143" i="543"/>
  <c r="I143" i="543"/>
  <c r="Z142" i="543"/>
  <c r="J142" i="543"/>
  <c r="I142" i="543"/>
  <c r="Z141" i="543"/>
  <c r="R141" i="543"/>
  <c r="U141" i="543" s="1"/>
  <c r="J141" i="543"/>
  <c r="I141" i="543"/>
  <c r="Q141" i="543" s="1"/>
  <c r="T141" i="543" s="1"/>
  <c r="Z140" i="543"/>
  <c r="R140" i="543"/>
  <c r="U140" i="543" s="1"/>
  <c r="J140" i="543"/>
  <c r="I140" i="543"/>
  <c r="Z139" i="543"/>
  <c r="J139" i="543"/>
  <c r="I139" i="543"/>
  <c r="Z138" i="543"/>
  <c r="J138" i="543"/>
  <c r="I138" i="543"/>
  <c r="Z137" i="543"/>
  <c r="R137" i="543"/>
  <c r="U137" i="543" s="1"/>
  <c r="J137" i="543"/>
  <c r="I137" i="543"/>
  <c r="Q137" i="543" s="1"/>
  <c r="T137" i="543" s="1"/>
  <c r="Z136" i="543"/>
  <c r="R136" i="543"/>
  <c r="U136" i="543" s="1"/>
  <c r="J136" i="543"/>
  <c r="I136" i="543"/>
  <c r="Z135" i="543"/>
  <c r="J135" i="543"/>
  <c r="I135" i="543"/>
  <c r="Z134" i="543"/>
  <c r="J134" i="543"/>
  <c r="I134" i="543"/>
  <c r="Z133" i="543"/>
  <c r="R133" i="543"/>
  <c r="U133" i="543" s="1"/>
  <c r="J133" i="543"/>
  <c r="I133" i="543"/>
  <c r="Q133" i="543" s="1"/>
  <c r="T133" i="543" s="1"/>
  <c r="W133" i="543" s="1"/>
  <c r="Z132" i="543"/>
  <c r="R132" i="543"/>
  <c r="U132" i="543" s="1"/>
  <c r="J132" i="543"/>
  <c r="I132" i="543"/>
  <c r="Z131" i="543"/>
  <c r="J131" i="543"/>
  <c r="I131" i="543"/>
  <c r="Z130" i="543"/>
  <c r="J130" i="543"/>
  <c r="I130" i="543"/>
  <c r="Z129" i="543"/>
  <c r="R129" i="543"/>
  <c r="U129" i="543" s="1"/>
  <c r="J129" i="543"/>
  <c r="I129" i="543"/>
  <c r="Q129" i="543" s="1"/>
  <c r="T129" i="543" s="1"/>
  <c r="Z128" i="543"/>
  <c r="R128" i="543"/>
  <c r="U128" i="543" s="1"/>
  <c r="J128" i="543"/>
  <c r="I128" i="543"/>
  <c r="Z127" i="543"/>
  <c r="J127" i="543"/>
  <c r="I127" i="543"/>
  <c r="Z126" i="543"/>
  <c r="J126" i="543"/>
  <c r="I126" i="543"/>
  <c r="Z125" i="543"/>
  <c r="R125" i="543"/>
  <c r="U125" i="543" s="1"/>
  <c r="J125" i="543"/>
  <c r="I125" i="543"/>
  <c r="Q125" i="543" s="1"/>
  <c r="T125" i="543" s="1"/>
  <c r="Z124" i="543"/>
  <c r="R124" i="543"/>
  <c r="U124" i="543" s="1"/>
  <c r="J124" i="543"/>
  <c r="I124" i="543"/>
  <c r="Z123" i="543"/>
  <c r="J123" i="543"/>
  <c r="I123" i="543"/>
  <c r="Z122" i="543"/>
  <c r="J122" i="543"/>
  <c r="I122" i="543"/>
  <c r="Z121" i="543"/>
  <c r="R121" i="543"/>
  <c r="U121" i="543" s="1"/>
  <c r="J121" i="543"/>
  <c r="I121" i="543"/>
  <c r="Q121" i="543" s="1"/>
  <c r="T121" i="543" s="1"/>
  <c r="Z120" i="543"/>
  <c r="R120" i="543"/>
  <c r="U120" i="543" s="1"/>
  <c r="J120" i="543"/>
  <c r="I120" i="543"/>
  <c r="Z119" i="543"/>
  <c r="J119" i="543"/>
  <c r="I119" i="543"/>
  <c r="Z118" i="543"/>
  <c r="J118" i="543"/>
  <c r="I118" i="543"/>
  <c r="Z117" i="543"/>
  <c r="R117" i="543"/>
  <c r="U117" i="543" s="1"/>
  <c r="J117" i="543"/>
  <c r="I117" i="543"/>
  <c r="Q117" i="543" s="1"/>
  <c r="T117" i="543" s="1"/>
  <c r="W117" i="543" s="1"/>
  <c r="Z116" i="543"/>
  <c r="R116" i="543"/>
  <c r="U116" i="543" s="1"/>
  <c r="J116" i="543"/>
  <c r="I116" i="543"/>
  <c r="Z115" i="543"/>
  <c r="J115" i="543"/>
  <c r="I115" i="543"/>
  <c r="Z114" i="543"/>
  <c r="J114" i="543"/>
  <c r="I114" i="543"/>
  <c r="Z113" i="543"/>
  <c r="R113" i="543"/>
  <c r="U113" i="543" s="1"/>
  <c r="J113" i="543"/>
  <c r="I113" i="543"/>
  <c r="Q113" i="543" s="1"/>
  <c r="T113" i="543" s="1"/>
  <c r="Z112" i="543"/>
  <c r="R112" i="543"/>
  <c r="U112" i="543" s="1"/>
  <c r="J112" i="543"/>
  <c r="I112" i="543"/>
  <c r="Z111" i="543"/>
  <c r="J111" i="543"/>
  <c r="I111" i="543"/>
  <c r="Z110" i="543"/>
  <c r="J110" i="543"/>
  <c r="I110" i="543"/>
  <c r="Z109" i="543"/>
  <c r="R109" i="543"/>
  <c r="U109" i="543" s="1"/>
  <c r="J109" i="543"/>
  <c r="I109" i="543"/>
  <c r="Q109" i="543" s="1"/>
  <c r="T109" i="543" s="1"/>
  <c r="Z108" i="543"/>
  <c r="R108" i="543"/>
  <c r="U108" i="543" s="1"/>
  <c r="J108" i="543"/>
  <c r="I108" i="543"/>
  <c r="Z107" i="543"/>
  <c r="J107" i="543"/>
  <c r="I107" i="543"/>
  <c r="Z106" i="543"/>
  <c r="J106" i="543"/>
  <c r="I106" i="543"/>
  <c r="Z105" i="543"/>
  <c r="R105" i="543"/>
  <c r="U105" i="543" s="1"/>
  <c r="J105" i="543"/>
  <c r="I105" i="543"/>
  <c r="Q105" i="543" s="1"/>
  <c r="T105" i="543" s="1"/>
  <c r="Z104" i="543"/>
  <c r="R104" i="543"/>
  <c r="U104" i="543" s="1"/>
  <c r="J104" i="543"/>
  <c r="I104" i="543"/>
  <c r="Z103" i="543"/>
  <c r="J103" i="543"/>
  <c r="I103" i="543"/>
  <c r="Z102" i="543"/>
  <c r="J102" i="543"/>
  <c r="I102" i="543"/>
  <c r="Q102" i="543" s="1"/>
  <c r="T102" i="543" s="1"/>
  <c r="Z101" i="543"/>
  <c r="R101" i="543"/>
  <c r="U101" i="543" s="1"/>
  <c r="J101" i="543"/>
  <c r="I101" i="543"/>
  <c r="Q101" i="543" s="1"/>
  <c r="T101" i="543" s="1"/>
  <c r="W101" i="543" s="1"/>
  <c r="Z100" i="543"/>
  <c r="R100" i="543"/>
  <c r="U100" i="543" s="1"/>
  <c r="J100" i="543"/>
  <c r="I100" i="543"/>
  <c r="Z99" i="543"/>
  <c r="J99" i="543"/>
  <c r="I99" i="543"/>
  <c r="Z98" i="543"/>
  <c r="J98" i="543"/>
  <c r="I98" i="543"/>
  <c r="Q98" i="543" s="1"/>
  <c r="T98" i="543" s="1"/>
  <c r="Z97" i="543"/>
  <c r="R97" i="543"/>
  <c r="U97" i="543" s="1"/>
  <c r="J97" i="543"/>
  <c r="I97" i="543"/>
  <c r="Q97" i="543" s="1"/>
  <c r="T97" i="543" s="1"/>
  <c r="Z96" i="543"/>
  <c r="R96" i="543"/>
  <c r="U96" i="543" s="1"/>
  <c r="J96" i="543"/>
  <c r="I96" i="543"/>
  <c r="Z95" i="543"/>
  <c r="J95" i="543"/>
  <c r="I95" i="543"/>
  <c r="Z94" i="543"/>
  <c r="J94" i="543"/>
  <c r="I94" i="543"/>
  <c r="Q94" i="543" s="1"/>
  <c r="T94" i="543" s="1"/>
  <c r="Z93" i="543"/>
  <c r="R93" i="543"/>
  <c r="U93" i="543" s="1"/>
  <c r="J93" i="543"/>
  <c r="I93" i="543"/>
  <c r="Z92" i="543"/>
  <c r="R92" i="543"/>
  <c r="U92" i="543" s="1"/>
  <c r="J92" i="543"/>
  <c r="I92" i="543"/>
  <c r="Z91" i="543"/>
  <c r="J91" i="543"/>
  <c r="I91" i="543"/>
  <c r="Z90" i="543"/>
  <c r="J90" i="543"/>
  <c r="I90" i="543"/>
  <c r="Q90" i="543" s="1"/>
  <c r="T90" i="543" s="1"/>
  <c r="Z89" i="543"/>
  <c r="R89" i="543"/>
  <c r="U89" i="543" s="1"/>
  <c r="J89" i="543"/>
  <c r="I89" i="543"/>
  <c r="Z88" i="543"/>
  <c r="R88" i="543"/>
  <c r="U88" i="543" s="1"/>
  <c r="J88" i="543"/>
  <c r="I88" i="543"/>
  <c r="Z87" i="543"/>
  <c r="J87" i="543"/>
  <c r="I87" i="543"/>
  <c r="Z86" i="543"/>
  <c r="J86" i="543"/>
  <c r="I86" i="543"/>
  <c r="Q86" i="543" s="1"/>
  <c r="T86" i="543" s="1"/>
  <c r="R85" i="543"/>
  <c r="U85" i="543" s="1"/>
  <c r="J85" i="543"/>
  <c r="I85" i="543"/>
  <c r="Z84" i="543"/>
  <c r="R84" i="543"/>
  <c r="U84" i="543" s="1"/>
  <c r="J84" i="543"/>
  <c r="I84" i="543"/>
  <c r="Z83" i="543"/>
  <c r="J83" i="543"/>
  <c r="I83" i="543"/>
  <c r="Z82" i="543"/>
  <c r="Q82" i="543"/>
  <c r="T82" i="543" s="1"/>
  <c r="J82" i="543"/>
  <c r="I82" i="543"/>
  <c r="Z81" i="543"/>
  <c r="Q81" i="543"/>
  <c r="T81" i="543" s="1"/>
  <c r="J81" i="543"/>
  <c r="I81" i="543"/>
  <c r="Z80" i="543"/>
  <c r="R80" i="543"/>
  <c r="U80" i="543" s="1"/>
  <c r="J80" i="543"/>
  <c r="I80" i="543"/>
  <c r="Z79" i="543"/>
  <c r="J79" i="543"/>
  <c r="I79" i="543"/>
  <c r="Z78" i="543"/>
  <c r="Q78" i="543"/>
  <c r="T78" i="543" s="1"/>
  <c r="J78" i="543"/>
  <c r="I78" i="543"/>
  <c r="Z77" i="543"/>
  <c r="Q77" i="543"/>
  <c r="T77" i="543" s="1"/>
  <c r="J77" i="543"/>
  <c r="I77" i="543"/>
  <c r="Z76" i="543"/>
  <c r="R76" i="543"/>
  <c r="U76" i="543" s="1"/>
  <c r="J76" i="543"/>
  <c r="I76" i="543"/>
  <c r="Z75" i="543"/>
  <c r="J75" i="543"/>
  <c r="I75" i="543"/>
  <c r="Z74" i="543"/>
  <c r="Q74" i="543"/>
  <c r="T74" i="543" s="1"/>
  <c r="J74" i="543"/>
  <c r="I74" i="543"/>
  <c r="Z73" i="543"/>
  <c r="Q73" i="543"/>
  <c r="T73" i="543" s="1"/>
  <c r="J73" i="543"/>
  <c r="I73" i="543"/>
  <c r="Z72" i="543"/>
  <c r="R72" i="543"/>
  <c r="U72" i="543" s="1"/>
  <c r="J72" i="543"/>
  <c r="I72" i="543"/>
  <c r="Z71" i="543"/>
  <c r="J71" i="543"/>
  <c r="I71" i="543"/>
  <c r="Z70" i="543"/>
  <c r="Q70" i="543"/>
  <c r="T70" i="543" s="1"/>
  <c r="J70" i="543"/>
  <c r="I70" i="543"/>
  <c r="Z69" i="543"/>
  <c r="Q69" i="543"/>
  <c r="T69" i="543" s="1"/>
  <c r="J69" i="543"/>
  <c r="I69" i="543"/>
  <c r="Z68" i="543"/>
  <c r="R68" i="543"/>
  <c r="U68" i="543" s="1"/>
  <c r="J68" i="543"/>
  <c r="I68" i="543"/>
  <c r="Z67" i="543"/>
  <c r="J67" i="543"/>
  <c r="I67" i="543"/>
  <c r="Z66" i="543"/>
  <c r="Q66" i="543"/>
  <c r="T66" i="543" s="1"/>
  <c r="J66" i="543"/>
  <c r="I66" i="543"/>
  <c r="Z65" i="543"/>
  <c r="Q65" i="543"/>
  <c r="T65" i="543" s="1"/>
  <c r="J65" i="543"/>
  <c r="I65" i="543"/>
  <c r="Z64" i="543"/>
  <c r="R64" i="543"/>
  <c r="U64" i="543" s="1"/>
  <c r="J64" i="543"/>
  <c r="I64" i="543"/>
  <c r="Z63" i="543"/>
  <c r="J63" i="543"/>
  <c r="I63" i="543"/>
  <c r="Z62" i="543"/>
  <c r="Q62" i="543"/>
  <c r="T62" i="543" s="1"/>
  <c r="J62" i="543"/>
  <c r="I62" i="543"/>
  <c r="Z61" i="543"/>
  <c r="Q61" i="543"/>
  <c r="T61" i="543" s="1"/>
  <c r="J61" i="543"/>
  <c r="I61" i="543"/>
  <c r="Z60" i="543"/>
  <c r="R60" i="543"/>
  <c r="U60" i="543" s="1"/>
  <c r="J60" i="543"/>
  <c r="I60" i="543"/>
  <c r="Z59" i="543"/>
  <c r="J59" i="543"/>
  <c r="R59" i="543" s="1"/>
  <c r="U59" i="543" s="1"/>
  <c r="I59" i="543"/>
  <c r="Z58" i="543"/>
  <c r="Q58" i="543"/>
  <c r="T58" i="543" s="1"/>
  <c r="W58" i="543" s="1"/>
  <c r="J58" i="543"/>
  <c r="R58" i="543" s="1"/>
  <c r="U58" i="543" s="1"/>
  <c r="I58" i="543"/>
  <c r="Z57" i="543"/>
  <c r="X57" i="543"/>
  <c r="R57" i="543"/>
  <c r="U57" i="543" s="1"/>
  <c r="Q57" i="543"/>
  <c r="T57" i="543" s="1"/>
  <c r="W57" i="543" s="1"/>
  <c r="J57" i="543"/>
  <c r="I57" i="543"/>
  <c r="Z56" i="543"/>
  <c r="T56" i="543"/>
  <c r="W56" i="543" s="1"/>
  <c r="X56" i="543" s="1"/>
  <c r="R56" i="543"/>
  <c r="U56" i="543" s="1"/>
  <c r="J56" i="543"/>
  <c r="I56" i="543"/>
  <c r="Q56" i="543" s="1"/>
  <c r="Z55" i="543"/>
  <c r="J55" i="543"/>
  <c r="R55" i="543" s="1"/>
  <c r="U55" i="543" s="1"/>
  <c r="I55" i="543"/>
  <c r="Z54" i="543"/>
  <c r="Q54" i="543"/>
  <c r="T54" i="543" s="1"/>
  <c r="W54" i="543" s="1"/>
  <c r="J54" i="543"/>
  <c r="R54" i="543" s="1"/>
  <c r="U54" i="543" s="1"/>
  <c r="I54" i="543"/>
  <c r="Z53" i="543"/>
  <c r="R53" i="543"/>
  <c r="U53" i="543" s="1"/>
  <c r="Q53" i="543"/>
  <c r="T53" i="543" s="1"/>
  <c r="W53" i="543" s="1"/>
  <c r="X53" i="543" s="1"/>
  <c r="J53" i="543"/>
  <c r="I53" i="543"/>
  <c r="Z52" i="543"/>
  <c r="T52" i="543"/>
  <c r="W52" i="543" s="1"/>
  <c r="X52" i="543" s="1"/>
  <c r="R52" i="543"/>
  <c r="U52" i="543" s="1"/>
  <c r="J52" i="543"/>
  <c r="I52" i="543"/>
  <c r="Q52" i="543" s="1"/>
  <c r="Z51" i="543"/>
  <c r="J51" i="543"/>
  <c r="R51" i="543" s="1"/>
  <c r="U51" i="543" s="1"/>
  <c r="I51" i="543"/>
  <c r="Z50" i="543"/>
  <c r="Q50" i="543"/>
  <c r="T50" i="543" s="1"/>
  <c r="W50" i="543" s="1"/>
  <c r="J50" i="543"/>
  <c r="R50" i="543" s="1"/>
  <c r="U50" i="543" s="1"/>
  <c r="I50" i="543"/>
  <c r="Z49" i="543"/>
  <c r="X49" i="543"/>
  <c r="R49" i="543"/>
  <c r="U49" i="543" s="1"/>
  <c r="Q49" i="543"/>
  <c r="T49" i="543" s="1"/>
  <c r="W49" i="543" s="1"/>
  <c r="J49" i="543"/>
  <c r="I49" i="543"/>
  <c r="Z48" i="543"/>
  <c r="T48" i="543"/>
  <c r="W48" i="543" s="1"/>
  <c r="X48" i="543" s="1"/>
  <c r="R48" i="543"/>
  <c r="U48" i="543" s="1"/>
  <c r="J48" i="543"/>
  <c r="I48" i="543"/>
  <c r="Q48" i="543" s="1"/>
  <c r="Z47" i="543"/>
  <c r="J47" i="543"/>
  <c r="R47" i="543" s="1"/>
  <c r="U47" i="543" s="1"/>
  <c r="I47" i="543"/>
  <c r="Z46" i="543"/>
  <c r="Q46" i="543"/>
  <c r="T46" i="543" s="1"/>
  <c r="W46" i="543" s="1"/>
  <c r="J46" i="543"/>
  <c r="R46" i="543" s="1"/>
  <c r="U46" i="543" s="1"/>
  <c r="I46" i="543"/>
  <c r="Z45" i="543"/>
  <c r="R45" i="543"/>
  <c r="U45" i="543" s="1"/>
  <c r="Q45" i="543"/>
  <c r="T45" i="543" s="1"/>
  <c r="W45" i="543" s="1"/>
  <c r="X45" i="543" s="1"/>
  <c r="J45" i="543"/>
  <c r="I45" i="543"/>
  <c r="Z44" i="543"/>
  <c r="T44" i="543"/>
  <c r="W44" i="543" s="1"/>
  <c r="X44" i="543" s="1"/>
  <c r="R44" i="543"/>
  <c r="U44" i="543" s="1"/>
  <c r="J44" i="543"/>
  <c r="I44" i="543"/>
  <c r="Q44" i="543" s="1"/>
  <c r="Z43" i="543"/>
  <c r="J43" i="543"/>
  <c r="R43" i="543" s="1"/>
  <c r="U43" i="543" s="1"/>
  <c r="I43" i="543"/>
  <c r="Z42" i="543"/>
  <c r="Q42" i="543"/>
  <c r="T42" i="543" s="1"/>
  <c r="W42" i="543" s="1"/>
  <c r="J42" i="543"/>
  <c r="R42" i="543" s="1"/>
  <c r="U42" i="543" s="1"/>
  <c r="I42" i="543"/>
  <c r="Z41" i="543"/>
  <c r="X41" i="543"/>
  <c r="R41" i="543"/>
  <c r="U41" i="543" s="1"/>
  <c r="Q41" i="543"/>
  <c r="T41" i="543" s="1"/>
  <c r="W41" i="543" s="1"/>
  <c r="J41" i="543"/>
  <c r="I41" i="543"/>
  <c r="Z40" i="543"/>
  <c r="T40" i="543"/>
  <c r="W40" i="543" s="1"/>
  <c r="X40" i="543" s="1"/>
  <c r="R40" i="543"/>
  <c r="U40" i="543" s="1"/>
  <c r="J40" i="543"/>
  <c r="I40" i="543"/>
  <c r="Q40" i="543" s="1"/>
  <c r="Z39" i="543"/>
  <c r="J39" i="543"/>
  <c r="R39" i="543" s="1"/>
  <c r="U39" i="543" s="1"/>
  <c r="I39" i="543"/>
  <c r="Z38" i="543"/>
  <c r="Q38" i="543"/>
  <c r="T38" i="543" s="1"/>
  <c r="W38" i="543" s="1"/>
  <c r="J38" i="543"/>
  <c r="R38" i="543" s="1"/>
  <c r="U38" i="543" s="1"/>
  <c r="I38" i="543"/>
  <c r="Z37" i="543"/>
  <c r="R37" i="543"/>
  <c r="U37" i="543" s="1"/>
  <c r="Q37" i="543"/>
  <c r="T37" i="543" s="1"/>
  <c r="W37" i="543" s="1"/>
  <c r="X37" i="543" s="1"/>
  <c r="J37" i="543"/>
  <c r="I37" i="543"/>
  <c r="Z36" i="543"/>
  <c r="T36" i="543"/>
  <c r="W36" i="543" s="1"/>
  <c r="R36" i="543"/>
  <c r="U36" i="543" s="1"/>
  <c r="J36" i="543"/>
  <c r="I36" i="543"/>
  <c r="Q36" i="543" s="1"/>
  <c r="Z35" i="543"/>
  <c r="J35" i="543"/>
  <c r="R35" i="543" s="1"/>
  <c r="U35" i="543" s="1"/>
  <c r="I35" i="543"/>
  <c r="Z34" i="543"/>
  <c r="Q34" i="543"/>
  <c r="T34" i="543" s="1"/>
  <c r="W34" i="543" s="1"/>
  <c r="J34" i="543"/>
  <c r="R34" i="543" s="1"/>
  <c r="U34" i="543" s="1"/>
  <c r="I34" i="543"/>
  <c r="Z33" i="543"/>
  <c r="X33" i="543"/>
  <c r="R33" i="543"/>
  <c r="U33" i="543" s="1"/>
  <c r="Q33" i="543"/>
  <c r="T33" i="543" s="1"/>
  <c r="W33" i="543" s="1"/>
  <c r="J33" i="543"/>
  <c r="I33" i="543"/>
  <c r="Z32" i="543"/>
  <c r="T32" i="543"/>
  <c r="W32" i="543" s="1"/>
  <c r="R32" i="543"/>
  <c r="U32" i="543" s="1"/>
  <c r="J32" i="543"/>
  <c r="I32" i="543"/>
  <c r="Q32" i="543" s="1"/>
  <c r="Z31" i="543"/>
  <c r="J31" i="543"/>
  <c r="R31" i="543" s="1"/>
  <c r="U31" i="543" s="1"/>
  <c r="I31" i="543"/>
  <c r="Z30" i="543"/>
  <c r="Q30" i="543"/>
  <c r="T30" i="543" s="1"/>
  <c r="W30" i="543" s="1"/>
  <c r="J30" i="543"/>
  <c r="R30" i="543" s="1"/>
  <c r="U30" i="543" s="1"/>
  <c r="I30" i="543"/>
  <c r="Z29" i="543"/>
  <c r="R29" i="543"/>
  <c r="U29" i="543" s="1"/>
  <c r="Q29" i="543"/>
  <c r="T29" i="543" s="1"/>
  <c r="W29" i="543" s="1"/>
  <c r="X29" i="543" s="1"/>
  <c r="J29" i="543"/>
  <c r="I29" i="543"/>
  <c r="Z28" i="543"/>
  <c r="T28" i="543"/>
  <c r="W28" i="543" s="1"/>
  <c r="R28" i="543"/>
  <c r="U28" i="543" s="1"/>
  <c r="J28" i="543"/>
  <c r="I28" i="543"/>
  <c r="Q28" i="543" s="1"/>
  <c r="Z27" i="543"/>
  <c r="J27" i="543"/>
  <c r="R27" i="543" s="1"/>
  <c r="U27" i="543" s="1"/>
  <c r="I27" i="543"/>
  <c r="Z26" i="543"/>
  <c r="Q26" i="543"/>
  <c r="T26" i="543" s="1"/>
  <c r="W26" i="543" s="1"/>
  <c r="J26" i="543"/>
  <c r="R26" i="543" s="1"/>
  <c r="U26" i="543" s="1"/>
  <c r="I26" i="543"/>
  <c r="Z25" i="543"/>
  <c r="X25" i="543"/>
  <c r="R25" i="543"/>
  <c r="U25" i="543" s="1"/>
  <c r="W25" i="543" s="1"/>
  <c r="Q25" i="543"/>
  <c r="T25" i="543" s="1"/>
  <c r="J25" i="543"/>
  <c r="I25" i="543"/>
  <c r="Z24" i="543"/>
  <c r="T24" i="543"/>
  <c r="W24" i="543" s="1"/>
  <c r="R24" i="543"/>
  <c r="U24" i="543" s="1"/>
  <c r="J24" i="543"/>
  <c r="I24" i="543"/>
  <c r="Q24" i="543" s="1"/>
  <c r="Z23" i="543"/>
  <c r="J23" i="543"/>
  <c r="R23" i="543" s="1"/>
  <c r="U23" i="543" s="1"/>
  <c r="I23" i="543"/>
  <c r="Z22" i="543"/>
  <c r="Q22" i="543"/>
  <c r="T22" i="543" s="1"/>
  <c r="W22" i="543" s="1"/>
  <c r="J22" i="543"/>
  <c r="R22" i="543" s="1"/>
  <c r="U22" i="543" s="1"/>
  <c r="I22" i="543"/>
  <c r="Z21" i="543"/>
  <c r="X21" i="543"/>
  <c r="R21" i="543"/>
  <c r="U21" i="543" s="1"/>
  <c r="Q21" i="543"/>
  <c r="T21" i="543" s="1"/>
  <c r="J21" i="543"/>
  <c r="I21" i="543"/>
  <c r="Z20" i="543"/>
  <c r="AA20" i="543" s="1"/>
  <c r="T20" i="543"/>
  <c r="W20" i="543" s="1"/>
  <c r="R20" i="543"/>
  <c r="U20" i="543" s="1"/>
  <c r="N20" i="543"/>
  <c r="J20" i="543"/>
  <c r="O20" i="543" s="1"/>
  <c r="I20" i="543"/>
  <c r="Q20" i="543" s="1"/>
  <c r="J10" i="543"/>
  <c r="J11" i="543" s="1"/>
  <c r="W21" i="543" s="1"/>
  <c r="R9" i="543"/>
  <c r="J9" i="543"/>
  <c r="R8" i="543"/>
  <c r="J7" i="543"/>
  <c r="J6" i="543"/>
  <c r="J4" i="543"/>
  <c r="J3" i="543"/>
  <c r="R147" i="543" s="1"/>
  <c r="U147" i="543" s="1"/>
  <c r="I157" i="542"/>
  <c r="J157" i="542" s="1"/>
  <c r="I159" i="542" s="1"/>
  <c r="J155" i="542"/>
  <c r="Z149" i="542"/>
  <c r="J149" i="542"/>
  <c r="I149" i="542"/>
  <c r="Z148" i="542"/>
  <c r="J148" i="542"/>
  <c r="I148" i="542"/>
  <c r="Z147" i="542"/>
  <c r="J147" i="542"/>
  <c r="I147" i="542"/>
  <c r="Z146" i="542"/>
  <c r="J146" i="542"/>
  <c r="I146" i="542"/>
  <c r="Z145" i="542"/>
  <c r="J145" i="542"/>
  <c r="I145" i="542"/>
  <c r="Z144" i="542"/>
  <c r="J144" i="542"/>
  <c r="I144" i="542"/>
  <c r="Z143" i="542"/>
  <c r="J143" i="542"/>
  <c r="I143" i="542"/>
  <c r="Z142" i="542"/>
  <c r="J142" i="542"/>
  <c r="I142" i="542"/>
  <c r="Z141" i="542"/>
  <c r="J141" i="542"/>
  <c r="I141" i="542"/>
  <c r="Z140" i="542"/>
  <c r="J140" i="542"/>
  <c r="I140" i="542"/>
  <c r="Z139" i="542"/>
  <c r="J139" i="542"/>
  <c r="I139" i="542"/>
  <c r="Z138" i="542"/>
  <c r="J138" i="542"/>
  <c r="I138" i="542"/>
  <c r="Z137" i="542"/>
  <c r="J137" i="542"/>
  <c r="I137" i="542"/>
  <c r="Z136" i="542"/>
  <c r="J136" i="542"/>
  <c r="I136" i="542"/>
  <c r="Z135" i="542"/>
  <c r="J135" i="542"/>
  <c r="I135" i="542"/>
  <c r="Z134" i="542"/>
  <c r="J134" i="542"/>
  <c r="I134" i="542"/>
  <c r="Z133" i="542"/>
  <c r="J133" i="542"/>
  <c r="I133" i="542"/>
  <c r="Z132" i="542"/>
  <c r="J132" i="542"/>
  <c r="I132" i="542"/>
  <c r="Z131" i="542"/>
  <c r="J131" i="542"/>
  <c r="I131" i="542"/>
  <c r="Z130" i="542"/>
  <c r="J130" i="542"/>
  <c r="I130" i="542"/>
  <c r="Z129" i="542"/>
  <c r="J129" i="542"/>
  <c r="I129" i="542"/>
  <c r="Z128" i="542"/>
  <c r="J128" i="542"/>
  <c r="I128" i="542"/>
  <c r="Z127" i="542"/>
  <c r="J127" i="542"/>
  <c r="I127" i="542"/>
  <c r="Z126" i="542"/>
  <c r="J126" i="542"/>
  <c r="I126" i="542"/>
  <c r="Z125" i="542"/>
  <c r="J125" i="542"/>
  <c r="I125" i="542"/>
  <c r="Z124" i="542"/>
  <c r="J124" i="542"/>
  <c r="I124" i="542"/>
  <c r="Z123" i="542"/>
  <c r="J123" i="542"/>
  <c r="I123" i="542"/>
  <c r="Z122" i="542"/>
  <c r="J122" i="542"/>
  <c r="I122" i="542"/>
  <c r="Z121" i="542"/>
  <c r="J121" i="542"/>
  <c r="I121" i="542"/>
  <c r="Z120" i="542"/>
  <c r="J120" i="542"/>
  <c r="I120" i="542"/>
  <c r="Z119" i="542"/>
  <c r="J119" i="542"/>
  <c r="I119" i="542"/>
  <c r="Z118" i="542"/>
  <c r="J118" i="542"/>
  <c r="I118" i="542"/>
  <c r="Z117" i="542"/>
  <c r="J117" i="542"/>
  <c r="I117" i="542"/>
  <c r="Z116" i="542"/>
  <c r="J116" i="542"/>
  <c r="I116" i="542"/>
  <c r="Z115" i="542"/>
  <c r="J115" i="542"/>
  <c r="I115" i="542"/>
  <c r="Z114" i="542"/>
  <c r="J114" i="542"/>
  <c r="I114" i="542"/>
  <c r="Z113" i="542"/>
  <c r="J113" i="542"/>
  <c r="I113" i="542"/>
  <c r="Z112" i="542"/>
  <c r="J112" i="542"/>
  <c r="I112" i="542"/>
  <c r="Z111" i="542"/>
  <c r="J111" i="542"/>
  <c r="I111" i="542"/>
  <c r="Z110" i="542"/>
  <c r="J110" i="542"/>
  <c r="I110" i="542"/>
  <c r="Z109" i="542"/>
  <c r="J109" i="542"/>
  <c r="I109" i="542"/>
  <c r="Z108" i="542"/>
  <c r="J108" i="542"/>
  <c r="I108" i="542"/>
  <c r="Z107" i="542"/>
  <c r="J107" i="542"/>
  <c r="I107" i="542"/>
  <c r="Z106" i="542"/>
  <c r="J106" i="542"/>
  <c r="I106" i="542"/>
  <c r="Z105" i="542"/>
  <c r="J105" i="542"/>
  <c r="I105" i="542"/>
  <c r="Z104" i="542"/>
  <c r="J104" i="542"/>
  <c r="I104" i="542"/>
  <c r="Z103" i="542"/>
  <c r="J103" i="542"/>
  <c r="I103" i="542"/>
  <c r="Z102" i="542"/>
  <c r="J102" i="542"/>
  <c r="I102" i="542"/>
  <c r="Z101" i="542"/>
  <c r="J101" i="542"/>
  <c r="I101" i="542"/>
  <c r="Z100" i="542"/>
  <c r="J100" i="542"/>
  <c r="I100" i="542"/>
  <c r="Z99" i="542"/>
  <c r="J99" i="542"/>
  <c r="I99" i="542"/>
  <c r="Z98" i="542"/>
  <c r="J98" i="542"/>
  <c r="I98" i="542"/>
  <c r="Z97" i="542"/>
  <c r="J97" i="542"/>
  <c r="I97" i="542"/>
  <c r="Z96" i="542"/>
  <c r="J96" i="542"/>
  <c r="I96" i="542"/>
  <c r="Z95" i="542"/>
  <c r="J95" i="542"/>
  <c r="I95" i="542"/>
  <c r="Z94" i="542"/>
  <c r="J94" i="542"/>
  <c r="I94" i="542"/>
  <c r="Z93" i="542"/>
  <c r="J93" i="542"/>
  <c r="I93" i="542"/>
  <c r="Z92" i="542"/>
  <c r="J92" i="542"/>
  <c r="I92" i="542"/>
  <c r="Z91" i="542"/>
  <c r="J91" i="542"/>
  <c r="I91" i="542"/>
  <c r="Z90" i="542"/>
  <c r="J90" i="542"/>
  <c r="I90" i="542"/>
  <c r="Z89" i="542"/>
  <c r="J89" i="542"/>
  <c r="I89" i="542"/>
  <c r="Z88" i="542"/>
  <c r="J88" i="542"/>
  <c r="I88" i="542"/>
  <c r="Z87" i="542"/>
  <c r="J87" i="542"/>
  <c r="I87" i="542"/>
  <c r="Z86" i="542"/>
  <c r="J86" i="542"/>
  <c r="I86" i="542"/>
  <c r="J85" i="542"/>
  <c r="I85" i="542"/>
  <c r="Z84" i="542"/>
  <c r="Q84" i="542"/>
  <c r="T84" i="542" s="1"/>
  <c r="J84" i="542"/>
  <c r="I84" i="542"/>
  <c r="Z83" i="542"/>
  <c r="J83" i="542"/>
  <c r="I83" i="542"/>
  <c r="Z82" i="542"/>
  <c r="J82" i="542"/>
  <c r="I82" i="542"/>
  <c r="Z81" i="542"/>
  <c r="J81" i="542"/>
  <c r="I81" i="542"/>
  <c r="Z80" i="542"/>
  <c r="J80" i="542"/>
  <c r="I80" i="542"/>
  <c r="Z79" i="542"/>
  <c r="J79" i="542"/>
  <c r="I79" i="542"/>
  <c r="Z78" i="542"/>
  <c r="J78" i="542"/>
  <c r="I78" i="542"/>
  <c r="Z77" i="542"/>
  <c r="J77" i="542"/>
  <c r="I77" i="542"/>
  <c r="Z76" i="542"/>
  <c r="Q76" i="542"/>
  <c r="T76" i="542" s="1"/>
  <c r="J76" i="542"/>
  <c r="I76" i="542"/>
  <c r="Z75" i="542"/>
  <c r="J75" i="542"/>
  <c r="I75" i="542"/>
  <c r="Z74" i="542"/>
  <c r="J74" i="542"/>
  <c r="I74" i="542"/>
  <c r="Z73" i="542"/>
  <c r="J73" i="542"/>
  <c r="I73" i="542"/>
  <c r="Z72" i="542"/>
  <c r="J72" i="542"/>
  <c r="I72" i="542"/>
  <c r="Z71" i="542"/>
  <c r="J71" i="542"/>
  <c r="I71" i="542"/>
  <c r="Z70" i="542"/>
  <c r="J70" i="542"/>
  <c r="I70" i="542"/>
  <c r="Z69" i="542"/>
  <c r="J69" i="542"/>
  <c r="I69" i="542"/>
  <c r="Z68" i="542"/>
  <c r="Q68" i="542"/>
  <c r="T68" i="542" s="1"/>
  <c r="J68" i="542"/>
  <c r="I68" i="542"/>
  <c r="Z67" i="542"/>
  <c r="J67" i="542"/>
  <c r="I67" i="542"/>
  <c r="Z66" i="542"/>
  <c r="J66" i="542"/>
  <c r="I66" i="542"/>
  <c r="Z65" i="542"/>
  <c r="J65" i="542"/>
  <c r="I65" i="542"/>
  <c r="Z64" i="542"/>
  <c r="J64" i="542"/>
  <c r="I64" i="542"/>
  <c r="Z63" i="542"/>
  <c r="J63" i="542"/>
  <c r="I63" i="542"/>
  <c r="Z62" i="542"/>
  <c r="J62" i="542"/>
  <c r="I62" i="542"/>
  <c r="Z61" i="542"/>
  <c r="J61" i="542"/>
  <c r="I61" i="542"/>
  <c r="Z60" i="542"/>
  <c r="Q60" i="542"/>
  <c r="T60" i="542" s="1"/>
  <c r="J60" i="542"/>
  <c r="I60" i="542"/>
  <c r="Z59" i="542"/>
  <c r="J59" i="542"/>
  <c r="I59" i="542"/>
  <c r="Z58" i="542"/>
  <c r="J58" i="542"/>
  <c r="I58" i="542"/>
  <c r="Z57" i="542"/>
  <c r="J57" i="542"/>
  <c r="I57" i="542"/>
  <c r="Z56" i="542"/>
  <c r="J56" i="542"/>
  <c r="I56" i="542"/>
  <c r="Z55" i="542"/>
  <c r="J55" i="542"/>
  <c r="I55" i="542"/>
  <c r="Z54" i="542"/>
  <c r="J54" i="542"/>
  <c r="I54" i="542"/>
  <c r="Z53" i="542"/>
  <c r="J53" i="542"/>
  <c r="I53" i="542"/>
  <c r="Z52" i="542"/>
  <c r="Q52" i="542"/>
  <c r="T52" i="542" s="1"/>
  <c r="J52" i="542"/>
  <c r="I52" i="542"/>
  <c r="Z51" i="542"/>
  <c r="J51" i="542"/>
  <c r="I51" i="542"/>
  <c r="Z50" i="542"/>
  <c r="J50" i="542"/>
  <c r="I50" i="542"/>
  <c r="Z49" i="542"/>
  <c r="J49" i="542"/>
  <c r="I49" i="542"/>
  <c r="Z48" i="542"/>
  <c r="Q48" i="542"/>
  <c r="T48" i="542" s="1"/>
  <c r="J48" i="542"/>
  <c r="I48" i="542"/>
  <c r="Z47" i="542"/>
  <c r="J47" i="542"/>
  <c r="I47" i="542"/>
  <c r="Z46" i="542"/>
  <c r="J46" i="542"/>
  <c r="I46" i="542"/>
  <c r="Z45" i="542"/>
  <c r="J45" i="542"/>
  <c r="I45" i="542"/>
  <c r="Z44" i="542"/>
  <c r="Q44" i="542"/>
  <c r="T44" i="542" s="1"/>
  <c r="J44" i="542"/>
  <c r="I44" i="542"/>
  <c r="Z43" i="542"/>
  <c r="J43" i="542"/>
  <c r="I43" i="542"/>
  <c r="Z42" i="542"/>
  <c r="J42" i="542"/>
  <c r="I42" i="542"/>
  <c r="Z41" i="542"/>
  <c r="J41" i="542"/>
  <c r="I41" i="542"/>
  <c r="Z40" i="542"/>
  <c r="J40" i="542"/>
  <c r="I40" i="542"/>
  <c r="Z39" i="542"/>
  <c r="J39" i="542"/>
  <c r="I39" i="542"/>
  <c r="Z38" i="542"/>
  <c r="J38" i="542"/>
  <c r="I38" i="542"/>
  <c r="Z37" i="542"/>
  <c r="J37" i="542"/>
  <c r="I37" i="542"/>
  <c r="Z36" i="542"/>
  <c r="Q36" i="542"/>
  <c r="T36" i="542" s="1"/>
  <c r="J36" i="542"/>
  <c r="I36" i="542"/>
  <c r="Z35" i="542"/>
  <c r="J35" i="542"/>
  <c r="I35" i="542"/>
  <c r="Z34" i="542"/>
  <c r="J34" i="542"/>
  <c r="I34" i="542"/>
  <c r="Z33" i="542"/>
  <c r="J33" i="542"/>
  <c r="I33" i="542"/>
  <c r="Z32" i="542"/>
  <c r="Q32" i="542"/>
  <c r="T32" i="542" s="1"/>
  <c r="J32" i="542"/>
  <c r="I32" i="542"/>
  <c r="Z31" i="542"/>
  <c r="J31" i="542"/>
  <c r="I31" i="542"/>
  <c r="Z30" i="542"/>
  <c r="J30" i="542"/>
  <c r="I30" i="542"/>
  <c r="Z29" i="542"/>
  <c r="J29" i="542"/>
  <c r="I29" i="542"/>
  <c r="Z28" i="542"/>
  <c r="Q28" i="542"/>
  <c r="T28" i="542" s="1"/>
  <c r="J28" i="542"/>
  <c r="I28" i="542"/>
  <c r="Z27" i="542"/>
  <c r="J27" i="542"/>
  <c r="I27" i="542"/>
  <c r="Z26" i="542"/>
  <c r="J26" i="542"/>
  <c r="I26" i="542"/>
  <c r="Z25" i="542"/>
  <c r="J25" i="542"/>
  <c r="I25" i="542"/>
  <c r="Z24" i="542"/>
  <c r="J24" i="542"/>
  <c r="I24" i="542"/>
  <c r="Z23" i="542"/>
  <c r="J23" i="542"/>
  <c r="I23" i="542"/>
  <c r="Z22" i="542"/>
  <c r="J22" i="542"/>
  <c r="I22" i="542"/>
  <c r="Z21" i="542"/>
  <c r="J21" i="542"/>
  <c r="I21" i="542"/>
  <c r="J20" i="542"/>
  <c r="I20" i="542"/>
  <c r="J10" i="542"/>
  <c r="R9" i="542"/>
  <c r="J9" i="542"/>
  <c r="J11" i="542" s="1"/>
  <c r="R8" i="542"/>
  <c r="J7" i="542"/>
  <c r="J6" i="542"/>
  <c r="J4" i="542"/>
  <c r="J3" i="542"/>
  <c r="R82" i="542" s="1"/>
  <c r="U82" i="542" s="1"/>
  <c r="J155" i="541"/>
  <c r="I157" i="541" s="1"/>
  <c r="J157" i="541" s="1"/>
  <c r="I159" i="541" s="1"/>
  <c r="Z20" i="541" s="1"/>
  <c r="AA20" i="541" s="1"/>
  <c r="Z149" i="541"/>
  <c r="J149" i="541"/>
  <c r="I149" i="541"/>
  <c r="Z148" i="541"/>
  <c r="R148" i="541"/>
  <c r="U148" i="541" s="1"/>
  <c r="J148" i="541"/>
  <c r="I148" i="541"/>
  <c r="Z147" i="541"/>
  <c r="J147" i="541"/>
  <c r="I147" i="541"/>
  <c r="Z146" i="541"/>
  <c r="J146" i="541"/>
  <c r="I146" i="541"/>
  <c r="Z145" i="541"/>
  <c r="J145" i="541"/>
  <c r="I145" i="541"/>
  <c r="Z144" i="541"/>
  <c r="R144" i="541"/>
  <c r="U144" i="541" s="1"/>
  <c r="J144" i="541"/>
  <c r="I144" i="541"/>
  <c r="Z143" i="541"/>
  <c r="J143" i="541"/>
  <c r="I143" i="541"/>
  <c r="Z142" i="541"/>
  <c r="J142" i="541"/>
  <c r="I142" i="541"/>
  <c r="Z141" i="541"/>
  <c r="J141" i="541"/>
  <c r="I141" i="541"/>
  <c r="Z140" i="541"/>
  <c r="R140" i="541"/>
  <c r="U140" i="541" s="1"/>
  <c r="J140" i="541"/>
  <c r="I140" i="541"/>
  <c r="Z139" i="541"/>
  <c r="J139" i="541"/>
  <c r="I139" i="541"/>
  <c r="Z138" i="541"/>
  <c r="J138" i="541"/>
  <c r="I138" i="541"/>
  <c r="Z137" i="541"/>
  <c r="J137" i="541"/>
  <c r="I137" i="541"/>
  <c r="Z136" i="541"/>
  <c r="R136" i="541"/>
  <c r="U136" i="541" s="1"/>
  <c r="J136" i="541"/>
  <c r="I136" i="541"/>
  <c r="Z135" i="541"/>
  <c r="J135" i="541"/>
  <c r="I135" i="541"/>
  <c r="Z134" i="541"/>
  <c r="J134" i="541"/>
  <c r="I134" i="541"/>
  <c r="Z133" i="541"/>
  <c r="J133" i="541"/>
  <c r="I133" i="541"/>
  <c r="Z132" i="541"/>
  <c r="R132" i="541"/>
  <c r="U132" i="541" s="1"/>
  <c r="J132" i="541"/>
  <c r="I132" i="541"/>
  <c r="Z131" i="541"/>
  <c r="J131" i="541"/>
  <c r="I131" i="541"/>
  <c r="Z130" i="541"/>
  <c r="J130" i="541"/>
  <c r="I130" i="541"/>
  <c r="Z129" i="541"/>
  <c r="J129" i="541"/>
  <c r="I129" i="541"/>
  <c r="Z128" i="541"/>
  <c r="R128" i="541"/>
  <c r="U128" i="541" s="1"/>
  <c r="J128" i="541"/>
  <c r="I128" i="541"/>
  <c r="Z127" i="541"/>
  <c r="J127" i="541"/>
  <c r="I127" i="541"/>
  <c r="Z126" i="541"/>
  <c r="J126" i="541"/>
  <c r="I126" i="541"/>
  <c r="Z125" i="541"/>
  <c r="J125" i="541"/>
  <c r="I125" i="541"/>
  <c r="Z124" i="541"/>
  <c r="R124" i="541"/>
  <c r="U124" i="541" s="1"/>
  <c r="J124" i="541"/>
  <c r="I124" i="541"/>
  <c r="Z123" i="541"/>
  <c r="J123" i="541"/>
  <c r="I123" i="541"/>
  <c r="Z122" i="541"/>
  <c r="J122" i="541"/>
  <c r="I122" i="541"/>
  <c r="Z121" i="541"/>
  <c r="J121" i="541"/>
  <c r="I121" i="541"/>
  <c r="Z120" i="541"/>
  <c r="R120" i="541"/>
  <c r="U120" i="541" s="1"/>
  <c r="J120" i="541"/>
  <c r="I120" i="541"/>
  <c r="Z119" i="541"/>
  <c r="J119" i="541"/>
  <c r="I119" i="541"/>
  <c r="Z118" i="541"/>
  <c r="J118" i="541"/>
  <c r="I118" i="541"/>
  <c r="Z117" i="541"/>
  <c r="J117" i="541"/>
  <c r="I117" i="541"/>
  <c r="Z116" i="541"/>
  <c r="R116" i="541"/>
  <c r="U116" i="541" s="1"/>
  <c r="J116" i="541"/>
  <c r="I116" i="541"/>
  <c r="Z115" i="541"/>
  <c r="J115" i="541"/>
  <c r="I115" i="541"/>
  <c r="Z114" i="541"/>
  <c r="J114" i="541"/>
  <c r="I114" i="541"/>
  <c r="Z113" i="541"/>
  <c r="J113" i="541"/>
  <c r="I113" i="541"/>
  <c r="Z112" i="541"/>
  <c r="R112" i="541"/>
  <c r="U112" i="541" s="1"/>
  <c r="J112" i="541"/>
  <c r="I112" i="541"/>
  <c r="Z111" i="541"/>
  <c r="J111" i="541"/>
  <c r="I111" i="541"/>
  <c r="Z110" i="541"/>
  <c r="J110" i="541"/>
  <c r="I110" i="541"/>
  <c r="Z109" i="541"/>
  <c r="J109" i="541"/>
  <c r="I109" i="541"/>
  <c r="Z108" i="541"/>
  <c r="R108" i="541"/>
  <c r="U108" i="541" s="1"/>
  <c r="J108" i="541"/>
  <c r="I108" i="541"/>
  <c r="Z107" i="541"/>
  <c r="J107" i="541"/>
  <c r="I107" i="541"/>
  <c r="Z106" i="541"/>
  <c r="J106" i="541"/>
  <c r="I106" i="541"/>
  <c r="Z105" i="541"/>
  <c r="J105" i="541"/>
  <c r="I105" i="541"/>
  <c r="Z104" i="541"/>
  <c r="R104" i="541"/>
  <c r="U104" i="541" s="1"/>
  <c r="J104" i="541"/>
  <c r="I104" i="541"/>
  <c r="Z103" i="541"/>
  <c r="J103" i="541"/>
  <c r="I103" i="541"/>
  <c r="Z102" i="541"/>
  <c r="J102" i="541"/>
  <c r="I102" i="541"/>
  <c r="Z101" i="541"/>
  <c r="J101" i="541"/>
  <c r="I101" i="541"/>
  <c r="Z100" i="541"/>
  <c r="R100" i="541"/>
  <c r="U100" i="541" s="1"/>
  <c r="J100" i="541"/>
  <c r="I100" i="541"/>
  <c r="Z99" i="541"/>
  <c r="J99" i="541"/>
  <c r="I99" i="541"/>
  <c r="Z98" i="541"/>
  <c r="J98" i="541"/>
  <c r="I98" i="541"/>
  <c r="Z97" i="541"/>
  <c r="J97" i="541"/>
  <c r="I97" i="541"/>
  <c r="Z96" i="541"/>
  <c r="R96" i="541"/>
  <c r="U96" i="541" s="1"/>
  <c r="J96" i="541"/>
  <c r="I96" i="541"/>
  <c r="Z95" i="541"/>
  <c r="J95" i="541"/>
  <c r="I95" i="541"/>
  <c r="Z94" i="541"/>
  <c r="J94" i="541"/>
  <c r="I94" i="541"/>
  <c r="Z93" i="541"/>
  <c r="J93" i="541"/>
  <c r="I93" i="541"/>
  <c r="Z92" i="541"/>
  <c r="R92" i="541"/>
  <c r="U92" i="541" s="1"/>
  <c r="J92" i="541"/>
  <c r="I92" i="541"/>
  <c r="Z91" i="541"/>
  <c r="J91" i="541"/>
  <c r="I91" i="541"/>
  <c r="Z90" i="541"/>
  <c r="J90" i="541"/>
  <c r="I90" i="541"/>
  <c r="Z89" i="541"/>
  <c r="J89" i="541"/>
  <c r="I89" i="541"/>
  <c r="Z88" i="541"/>
  <c r="R88" i="541"/>
  <c r="U88" i="541" s="1"/>
  <c r="J88" i="541"/>
  <c r="I88" i="541"/>
  <c r="Z87" i="541"/>
  <c r="J87" i="541"/>
  <c r="I87" i="541"/>
  <c r="Z86" i="541"/>
  <c r="J86" i="541"/>
  <c r="I86" i="541"/>
  <c r="J85" i="541"/>
  <c r="I85" i="541"/>
  <c r="Z84" i="541"/>
  <c r="R84" i="541"/>
  <c r="U84" i="541" s="1"/>
  <c r="J84" i="541"/>
  <c r="I84" i="541"/>
  <c r="Z83" i="541"/>
  <c r="J83" i="541"/>
  <c r="I83" i="541"/>
  <c r="Z82" i="541"/>
  <c r="J82" i="541"/>
  <c r="I82" i="541"/>
  <c r="Z81" i="541"/>
  <c r="J81" i="541"/>
  <c r="I81" i="541"/>
  <c r="Z80" i="541"/>
  <c r="R80" i="541"/>
  <c r="U80" i="541" s="1"/>
  <c r="J80" i="541"/>
  <c r="I80" i="541"/>
  <c r="Z79" i="541"/>
  <c r="J79" i="541"/>
  <c r="I79" i="541"/>
  <c r="Z78" i="541"/>
  <c r="J78" i="541"/>
  <c r="I78" i="541"/>
  <c r="Z77" i="541"/>
  <c r="J77" i="541"/>
  <c r="I77" i="541"/>
  <c r="Z76" i="541"/>
  <c r="R76" i="541"/>
  <c r="U76" i="541" s="1"/>
  <c r="J76" i="541"/>
  <c r="I76" i="541"/>
  <c r="Z75" i="541"/>
  <c r="J75" i="541"/>
  <c r="I75" i="541"/>
  <c r="Z74" i="541"/>
  <c r="J74" i="541"/>
  <c r="I74" i="541"/>
  <c r="Z73" i="541"/>
  <c r="J73" i="541"/>
  <c r="I73" i="541"/>
  <c r="Z72" i="541"/>
  <c r="R72" i="541"/>
  <c r="U72" i="541" s="1"/>
  <c r="J72" i="541"/>
  <c r="I72" i="541"/>
  <c r="Z71" i="541"/>
  <c r="J71" i="541"/>
  <c r="I71" i="541"/>
  <c r="Z70" i="541"/>
  <c r="J70" i="541"/>
  <c r="I70" i="541"/>
  <c r="Z69" i="541"/>
  <c r="J69" i="541"/>
  <c r="I69" i="541"/>
  <c r="Z68" i="541"/>
  <c r="R68" i="541"/>
  <c r="U68" i="541" s="1"/>
  <c r="J68" i="541"/>
  <c r="I68" i="541"/>
  <c r="Z67" i="541"/>
  <c r="J67" i="541"/>
  <c r="I67" i="541"/>
  <c r="Z66" i="541"/>
  <c r="J66" i="541"/>
  <c r="I66" i="541"/>
  <c r="Z65" i="541"/>
  <c r="J65" i="541"/>
  <c r="I65" i="541"/>
  <c r="Z64" i="541"/>
  <c r="R64" i="541"/>
  <c r="U64" i="541" s="1"/>
  <c r="J64" i="541"/>
  <c r="I64" i="541"/>
  <c r="Z63" i="541"/>
  <c r="J63" i="541"/>
  <c r="I63" i="541"/>
  <c r="Z62" i="541"/>
  <c r="J62" i="541"/>
  <c r="I62" i="541"/>
  <c r="Z61" i="541"/>
  <c r="J61" i="541"/>
  <c r="I61" i="541"/>
  <c r="Z60" i="541"/>
  <c r="R60" i="541"/>
  <c r="U60" i="541" s="1"/>
  <c r="J60" i="541"/>
  <c r="I60" i="541"/>
  <c r="Z59" i="541"/>
  <c r="J59" i="541"/>
  <c r="I59" i="541"/>
  <c r="Z58" i="541"/>
  <c r="J58" i="541"/>
  <c r="I58" i="541"/>
  <c r="Z57" i="541"/>
  <c r="J57" i="541"/>
  <c r="I57" i="541"/>
  <c r="Z56" i="541"/>
  <c r="R56" i="541"/>
  <c r="U56" i="541" s="1"/>
  <c r="J56" i="541"/>
  <c r="I56" i="541"/>
  <c r="Z55" i="541"/>
  <c r="J55" i="541"/>
  <c r="I55" i="541"/>
  <c r="Z54" i="541"/>
  <c r="J54" i="541"/>
  <c r="I54" i="541"/>
  <c r="Z53" i="541"/>
  <c r="J53" i="541"/>
  <c r="I53" i="541"/>
  <c r="Z52" i="541"/>
  <c r="R52" i="541"/>
  <c r="U52" i="541" s="1"/>
  <c r="J52" i="541"/>
  <c r="I52" i="541"/>
  <c r="Z51" i="541"/>
  <c r="J51" i="541"/>
  <c r="I51" i="541"/>
  <c r="Z50" i="541"/>
  <c r="J50" i="541"/>
  <c r="I50" i="541"/>
  <c r="Z49" i="541"/>
  <c r="J49" i="541"/>
  <c r="I49" i="541"/>
  <c r="Z48" i="541"/>
  <c r="R48" i="541"/>
  <c r="U48" i="541" s="1"/>
  <c r="J48" i="541"/>
  <c r="I48" i="541"/>
  <c r="Z47" i="541"/>
  <c r="J47" i="541"/>
  <c r="I47" i="541"/>
  <c r="Z46" i="541"/>
  <c r="J46" i="541"/>
  <c r="I46" i="541"/>
  <c r="Z45" i="541"/>
  <c r="J45" i="541"/>
  <c r="I45" i="541"/>
  <c r="Z44" i="541"/>
  <c r="R44" i="541"/>
  <c r="U44" i="541" s="1"/>
  <c r="J44" i="541"/>
  <c r="I44" i="541"/>
  <c r="Z43" i="541"/>
  <c r="J43" i="541"/>
  <c r="I43" i="541"/>
  <c r="Z42" i="541"/>
  <c r="J42" i="541"/>
  <c r="I42" i="541"/>
  <c r="Z41" i="541"/>
  <c r="J41" i="541"/>
  <c r="I41" i="541"/>
  <c r="Z40" i="541"/>
  <c r="R40" i="541"/>
  <c r="U40" i="541" s="1"/>
  <c r="J40" i="541"/>
  <c r="I40" i="541"/>
  <c r="Z39" i="541"/>
  <c r="J39" i="541"/>
  <c r="I39" i="541"/>
  <c r="Z38" i="541"/>
  <c r="J38" i="541"/>
  <c r="I38" i="541"/>
  <c r="Z37" i="541"/>
  <c r="J37" i="541"/>
  <c r="I37" i="541"/>
  <c r="Z36" i="541"/>
  <c r="R36" i="541"/>
  <c r="U36" i="541" s="1"/>
  <c r="J36" i="541"/>
  <c r="I36" i="541"/>
  <c r="Z35" i="541"/>
  <c r="J35" i="541"/>
  <c r="I35" i="541"/>
  <c r="Z34" i="541"/>
  <c r="J34" i="541"/>
  <c r="I34" i="541"/>
  <c r="Z33" i="541"/>
  <c r="J33" i="541"/>
  <c r="I33" i="541"/>
  <c r="Z32" i="541"/>
  <c r="R32" i="541"/>
  <c r="U32" i="541" s="1"/>
  <c r="J32" i="541"/>
  <c r="I32" i="541"/>
  <c r="Z31" i="541"/>
  <c r="J31" i="541"/>
  <c r="I31" i="541"/>
  <c r="Z30" i="541"/>
  <c r="J30" i="541"/>
  <c r="I30" i="541"/>
  <c r="Z29" i="541"/>
  <c r="J29" i="541"/>
  <c r="I29" i="541"/>
  <c r="Z28" i="541"/>
  <c r="J28" i="541"/>
  <c r="R28" i="541" s="1"/>
  <c r="U28" i="541" s="1"/>
  <c r="I28" i="541"/>
  <c r="Z27" i="541"/>
  <c r="J27" i="541"/>
  <c r="I27" i="541"/>
  <c r="Z26" i="541"/>
  <c r="R26" i="541"/>
  <c r="U26" i="541" s="1"/>
  <c r="J26" i="541"/>
  <c r="I26" i="541"/>
  <c r="Z25" i="541"/>
  <c r="J25" i="541"/>
  <c r="I25" i="541"/>
  <c r="Z24" i="541"/>
  <c r="J24" i="541"/>
  <c r="I24" i="541"/>
  <c r="Z23" i="541"/>
  <c r="J23" i="541"/>
  <c r="I23" i="541"/>
  <c r="Z22" i="541"/>
  <c r="J22" i="541"/>
  <c r="I22" i="541"/>
  <c r="Z21" i="541"/>
  <c r="AA21" i="541" s="1"/>
  <c r="R21" i="541"/>
  <c r="U21" i="541" s="1"/>
  <c r="J21" i="541"/>
  <c r="I21" i="541"/>
  <c r="N20" i="541"/>
  <c r="J20" i="541"/>
  <c r="R20" i="541" s="1"/>
  <c r="U20" i="541" s="1"/>
  <c r="I20" i="541"/>
  <c r="J11" i="541"/>
  <c r="J10" i="541"/>
  <c r="R9" i="541"/>
  <c r="J9" i="541"/>
  <c r="R8" i="541"/>
  <c r="J7" i="541"/>
  <c r="J6" i="541"/>
  <c r="J4" i="541"/>
  <c r="J3" i="541"/>
  <c r="R147" i="541" s="1"/>
  <c r="U147" i="541" s="1"/>
  <c r="J155" i="540"/>
  <c r="I157" i="540" s="1"/>
  <c r="J157" i="540" s="1"/>
  <c r="I159" i="540" s="1"/>
  <c r="J159" i="540" s="1"/>
  <c r="I161" i="540" s="1"/>
  <c r="J161" i="540" s="1"/>
  <c r="I163" i="540" s="1"/>
  <c r="J163" i="540" s="1"/>
  <c r="I165" i="540" s="1"/>
  <c r="Z149" i="540"/>
  <c r="J149" i="540"/>
  <c r="I149" i="540"/>
  <c r="Z148" i="540"/>
  <c r="J148" i="540"/>
  <c r="R148" i="540" s="1"/>
  <c r="U148" i="540" s="1"/>
  <c r="I148" i="540"/>
  <c r="Z147" i="540"/>
  <c r="J147" i="540"/>
  <c r="R147" i="540" s="1"/>
  <c r="U147" i="540" s="1"/>
  <c r="I147" i="540"/>
  <c r="Z146" i="540"/>
  <c r="J146" i="540"/>
  <c r="R146" i="540" s="1"/>
  <c r="U146" i="540" s="1"/>
  <c r="I146" i="540"/>
  <c r="Z145" i="540"/>
  <c r="J145" i="540"/>
  <c r="R145" i="540" s="1"/>
  <c r="U145" i="540" s="1"/>
  <c r="I145" i="540"/>
  <c r="Z144" i="540"/>
  <c r="J144" i="540"/>
  <c r="R144" i="540" s="1"/>
  <c r="U144" i="540" s="1"/>
  <c r="I144" i="540"/>
  <c r="Z143" i="540"/>
  <c r="J143" i="540"/>
  <c r="R143" i="540" s="1"/>
  <c r="U143" i="540" s="1"/>
  <c r="I143" i="540"/>
  <c r="Z142" i="540"/>
  <c r="J142" i="540"/>
  <c r="R142" i="540" s="1"/>
  <c r="U142" i="540" s="1"/>
  <c r="I142" i="540"/>
  <c r="Z141" i="540"/>
  <c r="J141" i="540"/>
  <c r="R141" i="540" s="1"/>
  <c r="U141" i="540" s="1"/>
  <c r="I141" i="540"/>
  <c r="Z140" i="540"/>
  <c r="J140" i="540"/>
  <c r="R140" i="540" s="1"/>
  <c r="U140" i="540" s="1"/>
  <c r="I140" i="540"/>
  <c r="Z139" i="540"/>
  <c r="J139" i="540"/>
  <c r="R139" i="540" s="1"/>
  <c r="U139" i="540" s="1"/>
  <c r="I139" i="540"/>
  <c r="Z138" i="540"/>
  <c r="J138" i="540"/>
  <c r="R138" i="540" s="1"/>
  <c r="U138" i="540" s="1"/>
  <c r="I138" i="540"/>
  <c r="Z137" i="540"/>
  <c r="J137" i="540"/>
  <c r="R137" i="540" s="1"/>
  <c r="U137" i="540" s="1"/>
  <c r="I137" i="540"/>
  <c r="Z136" i="540"/>
  <c r="J136" i="540"/>
  <c r="R136" i="540" s="1"/>
  <c r="U136" i="540" s="1"/>
  <c r="I136" i="540"/>
  <c r="Z135" i="540"/>
  <c r="J135" i="540"/>
  <c r="R135" i="540" s="1"/>
  <c r="U135" i="540" s="1"/>
  <c r="I135" i="540"/>
  <c r="Z134" i="540"/>
  <c r="J134" i="540"/>
  <c r="R134" i="540" s="1"/>
  <c r="U134" i="540" s="1"/>
  <c r="I134" i="540"/>
  <c r="Z133" i="540"/>
  <c r="J133" i="540"/>
  <c r="R133" i="540" s="1"/>
  <c r="U133" i="540" s="1"/>
  <c r="I133" i="540"/>
  <c r="Z132" i="540"/>
  <c r="J132" i="540"/>
  <c r="R132" i="540" s="1"/>
  <c r="U132" i="540" s="1"/>
  <c r="I132" i="540"/>
  <c r="Z131" i="540"/>
  <c r="J131" i="540"/>
  <c r="R131" i="540" s="1"/>
  <c r="U131" i="540" s="1"/>
  <c r="I131" i="540"/>
  <c r="Z130" i="540"/>
  <c r="J130" i="540"/>
  <c r="R130" i="540" s="1"/>
  <c r="U130" i="540" s="1"/>
  <c r="I130" i="540"/>
  <c r="Z129" i="540"/>
  <c r="J129" i="540"/>
  <c r="R129" i="540" s="1"/>
  <c r="U129" i="540" s="1"/>
  <c r="I129" i="540"/>
  <c r="Z128" i="540"/>
  <c r="J128" i="540"/>
  <c r="R128" i="540" s="1"/>
  <c r="U128" i="540" s="1"/>
  <c r="I128" i="540"/>
  <c r="Z127" i="540"/>
  <c r="J127" i="540"/>
  <c r="R127" i="540" s="1"/>
  <c r="U127" i="540" s="1"/>
  <c r="I127" i="540"/>
  <c r="Z126" i="540"/>
  <c r="J126" i="540"/>
  <c r="R126" i="540" s="1"/>
  <c r="U126" i="540" s="1"/>
  <c r="I126" i="540"/>
  <c r="Z125" i="540"/>
  <c r="J125" i="540"/>
  <c r="R125" i="540" s="1"/>
  <c r="U125" i="540" s="1"/>
  <c r="I125" i="540"/>
  <c r="Z124" i="540"/>
  <c r="J124" i="540"/>
  <c r="R124" i="540" s="1"/>
  <c r="U124" i="540" s="1"/>
  <c r="I124" i="540"/>
  <c r="Z123" i="540"/>
  <c r="J123" i="540"/>
  <c r="R123" i="540" s="1"/>
  <c r="U123" i="540" s="1"/>
  <c r="I123" i="540"/>
  <c r="Z122" i="540"/>
  <c r="J122" i="540"/>
  <c r="R122" i="540" s="1"/>
  <c r="U122" i="540" s="1"/>
  <c r="I122" i="540"/>
  <c r="Z121" i="540"/>
  <c r="J121" i="540"/>
  <c r="R121" i="540" s="1"/>
  <c r="U121" i="540" s="1"/>
  <c r="I121" i="540"/>
  <c r="Z120" i="540"/>
  <c r="J120" i="540"/>
  <c r="R120" i="540" s="1"/>
  <c r="U120" i="540" s="1"/>
  <c r="I120" i="540"/>
  <c r="Z119" i="540"/>
  <c r="J119" i="540"/>
  <c r="R119" i="540" s="1"/>
  <c r="U119" i="540" s="1"/>
  <c r="I119" i="540"/>
  <c r="Z118" i="540"/>
  <c r="J118" i="540"/>
  <c r="R118" i="540" s="1"/>
  <c r="U118" i="540" s="1"/>
  <c r="I118" i="540"/>
  <c r="Z117" i="540"/>
  <c r="J117" i="540"/>
  <c r="R117" i="540" s="1"/>
  <c r="U117" i="540" s="1"/>
  <c r="I117" i="540"/>
  <c r="Z116" i="540"/>
  <c r="J116" i="540"/>
  <c r="R116" i="540" s="1"/>
  <c r="U116" i="540" s="1"/>
  <c r="I116" i="540"/>
  <c r="Z115" i="540"/>
  <c r="J115" i="540"/>
  <c r="R115" i="540" s="1"/>
  <c r="U115" i="540" s="1"/>
  <c r="I115" i="540"/>
  <c r="Z114" i="540"/>
  <c r="J114" i="540"/>
  <c r="R114" i="540" s="1"/>
  <c r="U114" i="540" s="1"/>
  <c r="I114" i="540"/>
  <c r="Z113" i="540"/>
  <c r="J113" i="540"/>
  <c r="R113" i="540" s="1"/>
  <c r="U113" i="540" s="1"/>
  <c r="I113" i="540"/>
  <c r="Z112" i="540"/>
  <c r="J112" i="540"/>
  <c r="R112" i="540" s="1"/>
  <c r="U112" i="540" s="1"/>
  <c r="I112" i="540"/>
  <c r="Z111" i="540"/>
  <c r="J111" i="540"/>
  <c r="R111" i="540" s="1"/>
  <c r="U111" i="540" s="1"/>
  <c r="I111" i="540"/>
  <c r="Z110" i="540"/>
  <c r="J110" i="540"/>
  <c r="R110" i="540" s="1"/>
  <c r="U110" i="540" s="1"/>
  <c r="I110" i="540"/>
  <c r="Z109" i="540"/>
  <c r="J109" i="540"/>
  <c r="R109" i="540" s="1"/>
  <c r="U109" i="540" s="1"/>
  <c r="I109" i="540"/>
  <c r="Z108" i="540"/>
  <c r="J108" i="540"/>
  <c r="R108" i="540" s="1"/>
  <c r="U108" i="540" s="1"/>
  <c r="I108" i="540"/>
  <c r="Z107" i="540"/>
  <c r="J107" i="540"/>
  <c r="R107" i="540" s="1"/>
  <c r="U107" i="540" s="1"/>
  <c r="I107" i="540"/>
  <c r="Z106" i="540"/>
  <c r="J106" i="540"/>
  <c r="R106" i="540" s="1"/>
  <c r="U106" i="540" s="1"/>
  <c r="I106" i="540"/>
  <c r="Z105" i="540"/>
  <c r="J105" i="540"/>
  <c r="R105" i="540" s="1"/>
  <c r="U105" i="540" s="1"/>
  <c r="I105" i="540"/>
  <c r="Z104" i="540"/>
  <c r="J104" i="540"/>
  <c r="R104" i="540" s="1"/>
  <c r="U104" i="540" s="1"/>
  <c r="I104" i="540"/>
  <c r="Z103" i="540"/>
  <c r="J103" i="540"/>
  <c r="R103" i="540" s="1"/>
  <c r="U103" i="540" s="1"/>
  <c r="I103" i="540"/>
  <c r="Z102" i="540"/>
  <c r="J102" i="540"/>
  <c r="R102" i="540" s="1"/>
  <c r="U102" i="540" s="1"/>
  <c r="I102" i="540"/>
  <c r="Z101" i="540"/>
  <c r="J101" i="540"/>
  <c r="R101" i="540" s="1"/>
  <c r="U101" i="540" s="1"/>
  <c r="I101" i="540"/>
  <c r="Z100" i="540"/>
  <c r="J100" i="540"/>
  <c r="R100" i="540" s="1"/>
  <c r="U100" i="540" s="1"/>
  <c r="I100" i="540"/>
  <c r="Z99" i="540"/>
  <c r="J99" i="540"/>
  <c r="R99" i="540" s="1"/>
  <c r="U99" i="540" s="1"/>
  <c r="I99" i="540"/>
  <c r="Z98" i="540"/>
  <c r="J98" i="540"/>
  <c r="R98" i="540" s="1"/>
  <c r="U98" i="540" s="1"/>
  <c r="I98" i="540"/>
  <c r="Z97" i="540"/>
  <c r="J97" i="540"/>
  <c r="R97" i="540" s="1"/>
  <c r="U97" i="540" s="1"/>
  <c r="I97" i="540"/>
  <c r="Z96" i="540"/>
  <c r="J96" i="540"/>
  <c r="R96" i="540" s="1"/>
  <c r="U96" i="540" s="1"/>
  <c r="I96" i="540"/>
  <c r="Z95" i="540"/>
  <c r="J95" i="540"/>
  <c r="R95" i="540" s="1"/>
  <c r="U95" i="540" s="1"/>
  <c r="I95" i="540"/>
  <c r="Z94" i="540"/>
  <c r="J94" i="540"/>
  <c r="R94" i="540" s="1"/>
  <c r="U94" i="540" s="1"/>
  <c r="I94" i="540"/>
  <c r="Z93" i="540"/>
  <c r="J93" i="540"/>
  <c r="R93" i="540" s="1"/>
  <c r="U93" i="540" s="1"/>
  <c r="I93" i="540"/>
  <c r="Z92" i="540"/>
  <c r="J92" i="540"/>
  <c r="R92" i="540" s="1"/>
  <c r="U92" i="540" s="1"/>
  <c r="I92" i="540"/>
  <c r="Z91" i="540"/>
  <c r="J91" i="540"/>
  <c r="R91" i="540" s="1"/>
  <c r="U91" i="540" s="1"/>
  <c r="I91" i="540"/>
  <c r="Z90" i="540"/>
  <c r="J90" i="540"/>
  <c r="R90" i="540" s="1"/>
  <c r="U90" i="540" s="1"/>
  <c r="I90" i="540"/>
  <c r="Z89" i="540"/>
  <c r="J89" i="540"/>
  <c r="R89" i="540" s="1"/>
  <c r="U89" i="540" s="1"/>
  <c r="I89" i="540"/>
  <c r="Z88" i="540"/>
  <c r="J88" i="540"/>
  <c r="R88" i="540" s="1"/>
  <c r="U88" i="540" s="1"/>
  <c r="I88" i="540"/>
  <c r="Z87" i="540"/>
  <c r="J87" i="540"/>
  <c r="R87" i="540" s="1"/>
  <c r="U87" i="540" s="1"/>
  <c r="I87" i="540"/>
  <c r="Z86" i="540"/>
  <c r="J86" i="540"/>
  <c r="R86" i="540" s="1"/>
  <c r="U86" i="540" s="1"/>
  <c r="I86" i="540"/>
  <c r="J85" i="540"/>
  <c r="R85" i="540" s="1"/>
  <c r="U85" i="540" s="1"/>
  <c r="I85" i="540"/>
  <c r="Z84" i="540"/>
  <c r="J84" i="540"/>
  <c r="R84" i="540" s="1"/>
  <c r="U84" i="540" s="1"/>
  <c r="I84" i="540"/>
  <c r="Z83" i="540"/>
  <c r="J83" i="540"/>
  <c r="R83" i="540" s="1"/>
  <c r="U83" i="540" s="1"/>
  <c r="I83" i="540"/>
  <c r="Z82" i="540"/>
  <c r="Q82" i="540"/>
  <c r="T82" i="540" s="1"/>
  <c r="J82" i="540"/>
  <c r="I82" i="540"/>
  <c r="Z81" i="540"/>
  <c r="X81" i="540"/>
  <c r="R81" i="540"/>
  <c r="U81" i="540" s="1"/>
  <c r="J81" i="540"/>
  <c r="I81" i="540"/>
  <c r="Q81" i="540" s="1"/>
  <c r="T81" i="540" s="1"/>
  <c r="W81" i="540" s="1"/>
  <c r="Z80" i="540"/>
  <c r="J80" i="540"/>
  <c r="R80" i="540" s="1"/>
  <c r="U80" i="540" s="1"/>
  <c r="I80" i="540"/>
  <c r="Z79" i="540"/>
  <c r="U79" i="540"/>
  <c r="J79" i="540"/>
  <c r="R79" i="540" s="1"/>
  <c r="I79" i="540"/>
  <c r="Z78" i="540"/>
  <c r="Q78" i="540"/>
  <c r="T78" i="540" s="1"/>
  <c r="J78" i="540"/>
  <c r="I78" i="540"/>
  <c r="Z77" i="540"/>
  <c r="R77" i="540"/>
  <c r="U77" i="540" s="1"/>
  <c r="J77" i="540"/>
  <c r="I77" i="540"/>
  <c r="Q77" i="540" s="1"/>
  <c r="T77" i="540" s="1"/>
  <c r="Z76" i="540"/>
  <c r="J76" i="540"/>
  <c r="R76" i="540" s="1"/>
  <c r="U76" i="540" s="1"/>
  <c r="I76" i="540"/>
  <c r="Z75" i="540"/>
  <c r="J75" i="540"/>
  <c r="R75" i="540" s="1"/>
  <c r="U75" i="540" s="1"/>
  <c r="I75" i="540"/>
  <c r="Z74" i="540"/>
  <c r="Q74" i="540"/>
  <c r="T74" i="540" s="1"/>
  <c r="J74" i="540"/>
  <c r="I74" i="540"/>
  <c r="Z73" i="540"/>
  <c r="R73" i="540"/>
  <c r="U73" i="540" s="1"/>
  <c r="J73" i="540"/>
  <c r="I73" i="540"/>
  <c r="Q73" i="540" s="1"/>
  <c r="T73" i="540" s="1"/>
  <c r="W73" i="540" s="1"/>
  <c r="X73" i="540" s="1"/>
  <c r="Z72" i="540"/>
  <c r="J72" i="540"/>
  <c r="R72" i="540" s="1"/>
  <c r="U72" i="540" s="1"/>
  <c r="I72" i="540"/>
  <c r="Z71" i="540"/>
  <c r="U71" i="540"/>
  <c r="J71" i="540"/>
  <c r="R71" i="540" s="1"/>
  <c r="I71" i="540"/>
  <c r="Z70" i="540"/>
  <c r="Q70" i="540"/>
  <c r="T70" i="540" s="1"/>
  <c r="J70" i="540"/>
  <c r="I70" i="540"/>
  <c r="Z69" i="540"/>
  <c r="R69" i="540"/>
  <c r="U69" i="540" s="1"/>
  <c r="J69" i="540"/>
  <c r="I69" i="540"/>
  <c r="Q69" i="540" s="1"/>
  <c r="T69" i="540" s="1"/>
  <c r="Z68" i="540"/>
  <c r="J68" i="540"/>
  <c r="R68" i="540" s="1"/>
  <c r="U68" i="540" s="1"/>
  <c r="I68" i="540"/>
  <c r="Z67" i="540"/>
  <c r="J67" i="540"/>
  <c r="R67" i="540" s="1"/>
  <c r="U67" i="540" s="1"/>
  <c r="I67" i="540"/>
  <c r="Z66" i="540"/>
  <c r="Q66" i="540"/>
  <c r="T66" i="540" s="1"/>
  <c r="J66" i="540"/>
  <c r="I66" i="540"/>
  <c r="Z65" i="540"/>
  <c r="X65" i="540"/>
  <c r="R65" i="540"/>
  <c r="U65" i="540" s="1"/>
  <c r="J65" i="540"/>
  <c r="I65" i="540"/>
  <c r="Q65" i="540" s="1"/>
  <c r="T65" i="540" s="1"/>
  <c r="W65" i="540" s="1"/>
  <c r="Z64" i="540"/>
  <c r="J64" i="540"/>
  <c r="R64" i="540" s="1"/>
  <c r="U64" i="540" s="1"/>
  <c r="I64" i="540"/>
  <c r="Z63" i="540"/>
  <c r="U63" i="540"/>
  <c r="J63" i="540"/>
  <c r="R63" i="540" s="1"/>
  <c r="I63" i="540"/>
  <c r="Z62" i="540"/>
  <c r="Q62" i="540"/>
  <c r="T62" i="540" s="1"/>
  <c r="J62" i="540"/>
  <c r="I62" i="540"/>
  <c r="Z61" i="540"/>
  <c r="R61" i="540"/>
  <c r="U61" i="540" s="1"/>
  <c r="J61" i="540"/>
  <c r="I61" i="540"/>
  <c r="Q61" i="540" s="1"/>
  <c r="T61" i="540" s="1"/>
  <c r="Z60" i="540"/>
  <c r="J60" i="540"/>
  <c r="R60" i="540" s="1"/>
  <c r="U60" i="540" s="1"/>
  <c r="I60" i="540"/>
  <c r="Z59" i="540"/>
  <c r="J59" i="540"/>
  <c r="R59" i="540" s="1"/>
  <c r="U59" i="540" s="1"/>
  <c r="I59" i="540"/>
  <c r="Z58" i="540"/>
  <c r="Q58" i="540"/>
  <c r="T58" i="540" s="1"/>
  <c r="J58" i="540"/>
  <c r="I58" i="540"/>
  <c r="Z57" i="540"/>
  <c r="R57" i="540"/>
  <c r="U57" i="540" s="1"/>
  <c r="J57" i="540"/>
  <c r="I57" i="540"/>
  <c r="Q57" i="540" s="1"/>
  <c r="T57" i="540" s="1"/>
  <c r="W57" i="540" s="1"/>
  <c r="X57" i="540" s="1"/>
  <c r="Z56" i="540"/>
  <c r="J56" i="540"/>
  <c r="R56" i="540" s="1"/>
  <c r="U56" i="540" s="1"/>
  <c r="I56" i="540"/>
  <c r="Z55" i="540"/>
  <c r="U55" i="540"/>
  <c r="J55" i="540"/>
  <c r="R55" i="540" s="1"/>
  <c r="I55" i="540"/>
  <c r="Z54" i="540"/>
  <c r="Q54" i="540"/>
  <c r="T54" i="540" s="1"/>
  <c r="J54" i="540"/>
  <c r="I54" i="540"/>
  <c r="Z53" i="540"/>
  <c r="R53" i="540"/>
  <c r="U53" i="540" s="1"/>
  <c r="J53" i="540"/>
  <c r="I53" i="540"/>
  <c r="Q53" i="540" s="1"/>
  <c r="T53" i="540" s="1"/>
  <c r="Z52" i="540"/>
  <c r="J52" i="540"/>
  <c r="R52" i="540" s="1"/>
  <c r="U52" i="540" s="1"/>
  <c r="I52" i="540"/>
  <c r="Z51" i="540"/>
  <c r="J51" i="540"/>
  <c r="R51" i="540" s="1"/>
  <c r="U51" i="540" s="1"/>
  <c r="I51" i="540"/>
  <c r="Z50" i="540"/>
  <c r="Q50" i="540"/>
  <c r="T50" i="540" s="1"/>
  <c r="J50" i="540"/>
  <c r="I50" i="540"/>
  <c r="Z49" i="540"/>
  <c r="X49" i="540"/>
  <c r="R49" i="540"/>
  <c r="U49" i="540" s="1"/>
  <c r="J49" i="540"/>
  <c r="I49" i="540"/>
  <c r="Q49" i="540" s="1"/>
  <c r="T49" i="540" s="1"/>
  <c r="W49" i="540" s="1"/>
  <c r="Z48" i="540"/>
  <c r="J48" i="540"/>
  <c r="R48" i="540" s="1"/>
  <c r="U48" i="540" s="1"/>
  <c r="I48" i="540"/>
  <c r="Z47" i="540"/>
  <c r="U47" i="540"/>
  <c r="J47" i="540"/>
  <c r="R47" i="540" s="1"/>
  <c r="I47" i="540"/>
  <c r="Z46" i="540"/>
  <c r="Q46" i="540"/>
  <c r="T46" i="540" s="1"/>
  <c r="J46" i="540"/>
  <c r="I46" i="540"/>
  <c r="Z45" i="540"/>
  <c r="R45" i="540"/>
  <c r="U45" i="540" s="1"/>
  <c r="J45" i="540"/>
  <c r="I45" i="540"/>
  <c r="Q45" i="540" s="1"/>
  <c r="T45" i="540" s="1"/>
  <c r="Z44" i="540"/>
  <c r="J44" i="540"/>
  <c r="R44" i="540" s="1"/>
  <c r="U44" i="540" s="1"/>
  <c r="I44" i="540"/>
  <c r="Z43" i="540"/>
  <c r="J43" i="540"/>
  <c r="R43" i="540" s="1"/>
  <c r="U43" i="540" s="1"/>
  <c r="I43" i="540"/>
  <c r="Z42" i="540"/>
  <c r="Q42" i="540"/>
  <c r="T42" i="540" s="1"/>
  <c r="J42" i="540"/>
  <c r="I42" i="540"/>
  <c r="Z41" i="540"/>
  <c r="R41" i="540"/>
  <c r="U41" i="540" s="1"/>
  <c r="J41" i="540"/>
  <c r="I41" i="540"/>
  <c r="Q41" i="540" s="1"/>
  <c r="T41" i="540" s="1"/>
  <c r="W41" i="540" s="1"/>
  <c r="X41" i="540" s="1"/>
  <c r="Z40" i="540"/>
  <c r="J40" i="540"/>
  <c r="R40" i="540" s="1"/>
  <c r="U40" i="540" s="1"/>
  <c r="I40" i="540"/>
  <c r="Z39" i="540"/>
  <c r="U39" i="540"/>
  <c r="J39" i="540"/>
  <c r="R39" i="540" s="1"/>
  <c r="I39" i="540"/>
  <c r="Z38" i="540"/>
  <c r="Q38" i="540"/>
  <c r="T38" i="540" s="1"/>
  <c r="J38" i="540"/>
  <c r="I38" i="540"/>
  <c r="Z37" i="540"/>
  <c r="R37" i="540"/>
  <c r="U37" i="540" s="1"/>
  <c r="J37" i="540"/>
  <c r="I37" i="540"/>
  <c r="Q37" i="540" s="1"/>
  <c r="T37" i="540" s="1"/>
  <c r="Z36" i="540"/>
  <c r="J36" i="540"/>
  <c r="R36" i="540" s="1"/>
  <c r="U36" i="540" s="1"/>
  <c r="I36" i="540"/>
  <c r="Z35" i="540"/>
  <c r="J35" i="540"/>
  <c r="R35" i="540" s="1"/>
  <c r="U35" i="540" s="1"/>
  <c r="I35" i="540"/>
  <c r="Z34" i="540"/>
  <c r="Q34" i="540"/>
  <c r="T34" i="540" s="1"/>
  <c r="J34" i="540"/>
  <c r="I34" i="540"/>
  <c r="Z33" i="540"/>
  <c r="X33" i="540"/>
  <c r="R33" i="540"/>
  <c r="U33" i="540" s="1"/>
  <c r="J33" i="540"/>
  <c r="I33" i="540"/>
  <c r="Q33" i="540" s="1"/>
  <c r="T33" i="540" s="1"/>
  <c r="W33" i="540" s="1"/>
  <c r="Z32" i="540"/>
  <c r="J32" i="540"/>
  <c r="R32" i="540" s="1"/>
  <c r="U32" i="540" s="1"/>
  <c r="I32" i="540"/>
  <c r="Z31" i="540"/>
  <c r="U31" i="540"/>
  <c r="J31" i="540"/>
  <c r="R31" i="540" s="1"/>
  <c r="I31" i="540"/>
  <c r="Z30" i="540"/>
  <c r="Q30" i="540"/>
  <c r="T30" i="540" s="1"/>
  <c r="J30" i="540"/>
  <c r="I30" i="540"/>
  <c r="Z29" i="540"/>
  <c r="R29" i="540"/>
  <c r="U29" i="540" s="1"/>
  <c r="J29" i="540"/>
  <c r="I29" i="540"/>
  <c r="Q29" i="540" s="1"/>
  <c r="T29" i="540" s="1"/>
  <c r="Z28" i="540"/>
  <c r="J28" i="540"/>
  <c r="R28" i="540" s="1"/>
  <c r="U28" i="540" s="1"/>
  <c r="I28" i="540"/>
  <c r="Z27" i="540"/>
  <c r="J27" i="540"/>
  <c r="R27" i="540" s="1"/>
  <c r="U27" i="540" s="1"/>
  <c r="I27" i="540"/>
  <c r="Z26" i="540"/>
  <c r="Q26" i="540"/>
  <c r="T26" i="540" s="1"/>
  <c r="J26" i="540"/>
  <c r="I26" i="540"/>
  <c r="Z25" i="540"/>
  <c r="R25" i="540"/>
  <c r="U25" i="540" s="1"/>
  <c r="J25" i="540"/>
  <c r="I25" i="540"/>
  <c r="Q25" i="540" s="1"/>
  <c r="T25" i="540" s="1"/>
  <c r="W25" i="540" s="1"/>
  <c r="X25" i="540" s="1"/>
  <c r="Z24" i="540"/>
  <c r="J24" i="540"/>
  <c r="R24" i="540" s="1"/>
  <c r="U24" i="540" s="1"/>
  <c r="I24" i="540"/>
  <c r="Z23" i="540"/>
  <c r="U23" i="540"/>
  <c r="J23" i="540"/>
  <c r="R23" i="540" s="1"/>
  <c r="I23" i="540"/>
  <c r="Z22" i="540"/>
  <c r="Q22" i="540"/>
  <c r="T22" i="540" s="1"/>
  <c r="J22" i="540"/>
  <c r="I22" i="540"/>
  <c r="Z21" i="540"/>
  <c r="R21" i="540"/>
  <c r="U21" i="540" s="1"/>
  <c r="J21" i="540"/>
  <c r="I21" i="540"/>
  <c r="Q21" i="540" s="1"/>
  <c r="T21" i="540" s="1"/>
  <c r="Z20" i="540"/>
  <c r="AA20" i="540" s="1"/>
  <c r="J20" i="540"/>
  <c r="R20" i="540" s="1"/>
  <c r="U20" i="540" s="1"/>
  <c r="I20" i="540"/>
  <c r="J10" i="540"/>
  <c r="J11" i="540" s="1"/>
  <c r="R9" i="540"/>
  <c r="J9" i="540"/>
  <c r="R8" i="540"/>
  <c r="J7" i="540"/>
  <c r="J6" i="540"/>
  <c r="J4" i="540"/>
  <c r="Q83" i="540" s="1"/>
  <c r="T83" i="540" s="1"/>
  <c r="J3" i="540"/>
  <c r="R149" i="540" s="1"/>
  <c r="U149" i="540" s="1"/>
  <c r="J161" i="539"/>
  <c r="I163" i="539" s="1"/>
  <c r="J163" i="539" s="1"/>
  <c r="I165" i="539" s="1"/>
  <c r="J157" i="539"/>
  <c r="I159" i="539" s="1"/>
  <c r="J159" i="539" s="1"/>
  <c r="I161" i="539" s="1"/>
  <c r="J155" i="539"/>
  <c r="I157" i="539" s="1"/>
  <c r="Z149" i="539"/>
  <c r="J149" i="539"/>
  <c r="I149" i="539"/>
  <c r="Z148" i="539"/>
  <c r="J148" i="539"/>
  <c r="I148" i="539"/>
  <c r="Z147" i="539"/>
  <c r="Q147" i="539"/>
  <c r="T147" i="539" s="1"/>
  <c r="J147" i="539"/>
  <c r="I147" i="539"/>
  <c r="Z146" i="539"/>
  <c r="J146" i="539"/>
  <c r="I146" i="539"/>
  <c r="Z145" i="539"/>
  <c r="J145" i="539"/>
  <c r="I145" i="539"/>
  <c r="Z144" i="539"/>
  <c r="J144" i="539"/>
  <c r="I144" i="539"/>
  <c r="Z143" i="539"/>
  <c r="Q143" i="539"/>
  <c r="T143" i="539" s="1"/>
  <c r="J143" i="539"/>
  <c r="I143" i="539"/>
  <c r="Z142" i="539"/>
  <c r="J142" i="539"/>
  <c r="I142" i="539"/>
  <c r="Z141" i="539"/>
  <c r="J141" i="539"/>
  <c r="I141" i="539"/>
  <c r="Z140" i="539"/>
  <c r="J140" i="539"/>
  <c r="I140" i="539"/>
  <c r="Z139" i="539"/>
  <c r="Q139" i="539"/>
  <c r="T139" i="539" s="1"/>
  <c r="J139" i="539"/>
  <c r="I139" i="539"/>
  <c r="Z138" i="539"/>
  <c r="J138" i="539"/>
  <c r="I138" i="539"/>
  <c r="Z137" i="539"/>
  <c r="J137" i="539"/>
  <c r="I137" i="539"/>
  <c r="Z136" i="539"/>
  <c r="J136" i="539"/>
  <c r="I136" i="539"/>
  <c r="Z135" i="539"/>
  <c r="J135" i="539"/>
  <c r="I135" i="539"/>
  <c r="Z134" i="539"/>
  <c r="R134" i="539"/>
  <c r="U134" i="539" s="1"/>
  <c r="J134" i="539"/>
  <c r="I134" i="539"/>
  <c r="Z133" i="539"/>
  <c r="R133" i="539"/>
  <c r="U133" i="539" s="1"/>
  <c r="J133" i="539"/>
  <c r="I133" i="539"/>
  <c r="Z132" i="539"/>
  <c r="R132" i="539"/>
  <c r="U132" i="539" s="1"/>
  <c r="J132" i="539"/>
  <c r="I132" i="539"/>
  <c r="Z131" i="539"/>
  <c r="R131" i="539"/>
  <c r="U131" i="539" s="1"/>
  <c r="J131" i="539"/>
  <c r="I131" i="539"/>
  <c r="Z130" i="539"/>
  <c r="R130" i="539"/>
  <c r="U130" i="539" s="1"/>
  <c r="J130" i="539"/>
  <c r="I130" i="539"/>
  <c r="Z129" i="539"/>
  <c r="R129" i="539"/>
  <c r="U129" i="539" s="1"/>
  <c r="J129" i="539"/>
  <c r="I129" i="539"/>
  <c r="Z128" i="539"/>
  <c r="R128" i="539"/>
  <c r="U128" i="539" s="1"/>
  <c r="J128" i="539"/>
  <c r="I128" i="539"/>
  <c r="Z127" i="539"/>
  <c r="R127" i="539"/>
  <c r="U127" i="539" s="1"/>
  <c r="J127" i="539"/>
  <c r="I127" i="539"/>
  <c r="Z126" i="539"/>
  <c r="R126" i="539"/>
  <c r="U126" i="539" s="1"/>
  <c r="J126" i="539"/>
  <c r="I126" i="539"/>
  <c r="Z125" i="539"/>
  <c r="R125" i="539"/>
  <c r="U125" i="539" s="1"/>
  <c r="J125" i="539"/>
  <c r="I125" i="539"/>
  <c r="Z124" i="539"/>
  <c r="R124" i="539"/>
  <c r="U124" i="539" s="1"/>
  <c r="J124" i="539"/>
  <c r="I124" i="539"/>
  <c r="Z123" i="539"/>
  <c r="R123" i="539"/>
  <c r="U123" i="539" s="1"/>
  <c r="J123" i="539"/>
  <c r="I123" i="539"/>
  <c r="Z122" i="539"/>
  <c r="R122" i="539"/>
  <c r="U122" i="539" s="1"/>
  <c r="J122" i="539"/>
  <c r="I122" i="539"/>
  <c r="Z121" i="539"/>
  <c r="R121" i="539"/>
  <c r="U121" i="539" s="1"/>
  <c r="J121" i="539"/>
  <c r="I121" i="539"/>
  <c r="Z120" i="539"/>
  <c r="R120" i="539"/>
  <c r="U120" i="539" s="1"/>
  <c r="J120" i="539"/>
  <c r="I120" i="539"/>
  <c r="Z119" i="539"/>
  <c r="R119" i="539"/>
  <c r="U119" i="539" s="1"/>
  <c r="J119" i="539"/>
  <c r="I119" i="539"/>
  <c r="Z118" i="539"/>
  <c r="R118" i="539"/>
  <c r="U118" i="539" s="1"/>
  <c r="J118" i="539"/>
  <c r="I118" i="539"/>
  <c r="Z117" i="539"/>
  <c r="R117" i="539"/>
  <c r="U117" i="539" s="1"/>
  <c r="J117" i="539"/>
  <c r="I117" i="539"/>
  <c r="Z116" i="539"/>
  <c r="R116" i="539"/>
  <c r="U116" i="539" s="1"/>
  <c r="J116" i="539"/>
  <c r="I116" i="539"/>
  <c r="Q116" i="539" s="1"/>
  <c r="T116" i="539" s="1"/>
  <c r="Z115" i="539"/>
  <c r="R115" i="539"/>
  <c r="U115" i="539" s="1"/>
  <c r="J115" i="539"/>
  <c r="I115" i="539"/>
  <c r="Q115" i="539" s="1"/>
  <c r="T115" i="539" s="1"/>
  <c r="Z114" i="539"/>
  <c r="R114" i="539"/>
  <c r="U114" i="539" s="1"/>
  <c r="J114" i="539"/>
  <c r="I114" i="539"/>
  <c r="Q114" i="539" s="1"/>
  <c r="T114" i="539" s="1"/>
  <c r="Z113" i="539"/>
  <c r="R113" i="539"/>
  <c r="U113" i="539" s="1"/>
  <c r="J113" i="539"/>
  <c r="I113" i="539"/>
  <c r="Q113" i="539" s="1"/>
  <c r="T113" i="539" s="1"/>
  <c r="Z112" i="539"/>
  <c r="R112" i="539"/>
  <c r="U112" i="539" s="1"/>
  <c r="J112" i="539"/>
  <c r="I112" i="539"/>
  <c r="Q112" i="539" s="1"/>
  <c r="T112" i="539" s="1"/>
  <c r="Z111" i="539"/>
  <c r="R111" i="539"/>
  <c r="U111" i="539" s="1"/>
  <c r="J111" i="539"/>
  <c r="I111" i="539"/>
  <c r="Q111" i="539" s="1"/>
  <c r="T111" i="539" s="1"/>
  <c r="Z110" i="539"/>
  <c r="R110" i="539"/>
  <c r="U110" i="539" s="1"/>
  <c r="J110" i="539"/>
  <c r="I110" i="539"/>
  <c r="Q110" i="539" s="1"/>
  <c r="T110" i="539" s="1"/>
  <c r="Z109" i="539"/>
  <c r="R109" i="539"/>
  <c r="U109" i="539" s="1"/>
  <c r="J109" i="539"/>
  <c r="I109" i="539"/>
  <c r="Q109" i="539" s="1"/>
  <c r="T109" i="539" s="1"/>
  <c r="Z108" i="539"/>
  <c r="R108" i="539"/>
  <c r="U108" i="539" s="1"/>
  <c r="J108" i="539"/>
  <c r="I108" i="539"/>
  <c r="Q108" i="539" s="1"/>
  <c r="T108" i="539" s="1"/>
  <c r="Z107" i="539"/>
  <c r="R107" i="539"/>
  <c r="U107" i="539" s="1"/>
  <c r="J107" i="539"/>
  <c r="I107" i="539"/>
  <c r="Q107" i="539" s="1"/>
  <c r="T107" i="539" s="1"/>
  <c r="Z106" i="539"/>
  <c r="R106" i="539"/>
  <c r="U106" i="539" s="1"/>
  <c r="J106" i="539"/>
  <c r="I106" i="539"/>
  <c r="Q106" i="539" s="1"/>
  <c r="T106" i="539" s="1"/>
  <c r="Z105" i="539"/>
  <c r="R105" i="539"/>
  <c r="U105" i="539" s="1"/>
  <c r="J105" i="539"/>
  <c r="I105" i="539"/>
  <c r="Q105" i="539" s="1"/>
  <c r="T105" i="539" s="1"/>
  <c r="Z104" i="539"/>
  <c r="R104" i="539"/>
  <c r="U104" i="539" s="1"/>
  <c r="J104" i="539"/>
  <c r="I104" i="539"/>
  <c r="Q104" i="539" s="1"/>
  <c r="T104" i="539" s="1"/>
  <c r="Z103" i="539"/>
  <c r="R103" i="539"/>
  <c r="U103" i="539" s="1"/>
  <c r="J103" i="539"/>
  <c r="I103" i="539"/>
  <c r="Q103" i="539" s="1"/>
  <c r="T103" i="539" s="1"/>
  <c r="Z102" i="539"/>
  <c r="R102" i="539"/>
  <c r="U102" i="539" s="1"/>
  <c r="J102" i="539"/>
  <c r="I102" i="539"/>
  <c r="Q102" i="539" s="1"/>
  <c r="T102" i="539" s="1"/>
  <c r="Z101" i="539"/>
  <c r="R101" i="539"/>
  <c r="U101" i="539" s="1"/>
  <c r="J101" i="539"/>
  <c r="I101" i="539"/>
  <c r="Q101" i="539" s="1"/>
  <c r="T101" i="539" s="1"/>
  <c r="Z100" i="539"/>
  <c r="R100" i="539"/>
  <c r="U100" i="539" s="1"/>
  <c r="J100" i="539"/>
  <c r="I100" i="539"/>
  <c r="Q100" i="539" s="1"/>
  <c r="T100" i="539" s="1"/>
  <c r="Z99" i="539"/>
  <c r="R99" i="539"/>
  <c r="U99" i="539" s="1"/>
  <c r="J99" i="539"/>
  <c r="I99" i="539"/>
  <c r="Q99" i="539" s="1"/>
  <c r="T99" i="539" s="1"/>
  <c r="W99" i="539" s="1"/>
  <c r="X99" i="539" s="1"/>
  <c r="Z98" i="539"/>
  <c r="R98" i="539"/>
  <c r="U98" i="539" s="1"/>
  <c r="J98" i="539"/>
  <c r="I98" i="539"/>
  <c r="Q98" i="539" s="1"/>
  <c r="T98" i="539" s="1"/>
  <c r="Z97" i="539"/>
  <c r="R97" i="539"/>
  <c r="U97" i="539" s="1"/>
  <c r="J97" i="539"/>
  <c r="I97" i="539"/>
  <c r="Q97" i="539" s="1"/>
  <c r="T97" i="539" s="1"/>
  <c r="Z96" i="539"/>
  <c r="R96" i="539"/>
  <c r="U96" i="539" s="1"/>
  <c r="J96" i="539"/>
  <c r="I96" i="539"/>
  <c r="Q96" i="539" s="1"/>
  <c r="T96" i="539" s="1"/>
  <c r="Z95" i="539"/>
  <c r="R95" i="539"/>
  <c r="U95" i="539" s="1"/>
  <c r="J95" i="539"/>
  <c r="I95" i="539"/>
  <c r="Q95" i="539" s="1"/>
  <c r="T95" i="539" s="1"/>
  <c r="Z94" i="539"/>
  <c r="R94" i="539"/>
  <c r="U94" i="539" s="1"/>
  <c r="J94" i="539"/>
  <c r="I94" i="539"/>
  <c r="Q94" i="539" s="1"/>
  <c r="T94" i="539" s="1"/>
  <c r="Z93" i="539"/>
  <c r="R93" i="539"/>
  <c r="U93" i="539" s="1"/>
  <c r="J93" i="539"/>
  <c r="I93" i="539"/>
  <c r="Q93" i="539" s="1"/>
  <c r="T93" i="539" s="1"/>
  <c r="Z92" i="539"/>
  <c r="R92" i="539"/>
  <c r="U92" i="539" s="1"/>
  <c r="J92" i="539"/>
  <c r="I92" i="539"/>
  <c r="Q92" i="539" s="1"/>
  <c r="T92" i="539" s="1"/>
  <c r="Z91" i="539"/>
  <c r="R91" i="539"/>
  <c r="U91" i="539" s="1"/>
  <c r="J91" i="539"/>
  <c r="I91" i="539"/>
  <c r="Q91" i="539" s="1"/>
  <c r="T91" i="539" s="1"/>
  <c r="Z90" i="539"/>
  <c r="R90" i="539"/>
  <c r="U90" i="539" s="1"/>
  <c r="J90" i="539"/>
  <c r="I90" i="539"/>
  <c r="Q90" i="539" s="1"/>
  <c r="T90" i="539" s="1"/>
  <c r="Z89" i="539"/>
  <c r="R89" i="539"/>
  <c r="U89" i="539" s="1"/>
  <c r="J89" i="539"/>
  <c r="I89" i="539"/>
  <c r="Q89" i="539" s="1"/>
  <c r="T89" i="539" s="1"/>
  <c r="Z88" i="539"/>
  <c r="R88" i="539"/>
  <c r="U88" i="539" s="1"/>
  <c r="J88" i="539"/>
  <c r="I88" i="539"/>
  <c r="Q88" i="539" s="1"/>
  <c r="T88" i="539" s="1"/>
  <c r="Z87" i="539"/>
  <c r="R87" i="539"/>
  <c r="U87" i="539" s="1"/>
  <c r="J87" i="539"/>
  <c r="I87" i="539"/>
  <c r="Q87" i="539" s="1"/>
  <c r="T87" i="539" s="1"/>
  <c r="W87" i="539" s="1"/>
  <c r="X87" i="539" s="1"/>
  <c r="Z86" i="539"/>
  <c r="R86" i="539"/>
  <c r="U86" i="539" s="1"/>
  <c r="J86" i="539"/>
  <c r="I86" i="539"/>
  <c r="Q86" i="539" s="1"/>
  <c r="T86" i="539" s="1"/>
  <c r="R85" i="539"/>
  <c r="U85" i="539" s="1"/>
  <c r="J85" i="539"/>
  <c r="I85" i="539"/>
  <c r="Q85" i="539" s="1"/>
  <c r="T85" i="539" s="1"/>
  <c r="Z84" i="539"/>
  <c r="R84" i="539"/>
  <c r="U84" i="539" s="1"/>
  <c r="J84" i="539"/>
  <c r="I84" i="539"/>
  <c r="Q84" i="539" s="1"/>
  <c r="T84" i="539" s="1"/>
  <c r="Z83" i="539"/>
  <c r="J83" i="539"/>
  <c r="R83" i="539" s="1"/>
  <c r="U83" i="539" s="1"/>
  <c r="I83" i="539"/>
  <c r="Z82" i="539"/>
  <c r="J82" i="539"/>
  <c r="R82" i="539" s="1"/>
  <c r="U82" i="539" s="1"/>
  <c r="I82" i="539"/>
  <c r="Z81" i="539"/>
  <c r="Q81" i="539"/>
  <c r="T81" i="539" s="1"/>
  <c r="J81" i="539"/>
  <c r="I81" i="539"/>
  <c r="Z80" i="539"/>
  <c r="R80" i="539"/>
  <c r="U80" i="539" s="1"/>
  <c r="J80" i="539"/>
  <c r="I80" i="539"/>
  <c r="Q80" i="539" s="1"/>
  <c r="T80" i="539" s="1"/>
  <c r="Z79" i="539"/>
  <c r="J79" i="539"/>
  <c r="R79" i="539" s="1"/>
  <c r="U79" i="539" s="1"/>
  <c r="I79" i="539"/>
  <c r="Z78" i="539"/>
  <c r="U78" i="539"/>
  <c r="J78" i="539"/>
  <c r="R78" i="539" s="1"/>
  <c r="I78" i="539"/>
  <c r="Z77" i="539"/>
  <c r="Q77" i="539"/>
  <c r="T77" i="539" s="1"/>
  <c r="J77" i="539"/>
  <c r="I77" i="539"/>
  <c r="Z76" i="539"/>
  <c r="R76" i="539"/>
  <c r="U76" i="539" s="1"/>
  <c r="J76" i="539"/>
  <c r="I76" i="539"/>
  <c r="Q76" i="539" s="1"/>
  <c r="T76" i="539" s="1"/>
  <c r="W76" i="539" s="1"/>
  <c r="X76" i="539" s="1"/>
  <c r="Z75" i="539"/>
  <c r="J75" i="539"/>
  <c r="R75" i="539" s="1"/>
  <c r="U75" i="539" s="1"/>
  <c r="I75" i="539"/>
  <c r="Z74" i="539"/>
  <c r="J74" i="539"/>
  <c r="R74" i="539" s="1"/>
  <c r="U74" i="539" s="1"/>
  <c r="I74" i="539"/>
  <c r="Z73" i="539"/>
  <c r="Q73" i="539"/>
  <c r="T73" i="539" s="1"/>
  <c r="J73" i="539"/>
  <c r="I73" i="539"/>
  <c r="Z72" i="539"/>
  <c r="R72" i="539"/>
  <c r="U72" i="539" s="1"/>
  <c r="J72" i="539"/>
  <c r="I72" i="539"/>
  <c r="Q72" i="539" s="1"/>
  <c r="T72" i="539" s="1"/>
  <c r="Z71" i="539"/>
  <c r="J71" i="539"/>
  <c r="R71" i="539" s="1"/>
  <c r="U71" i="539" s="1"/>
  <c r="I71" i="539"/>
  <c r="Z70" i="539"/>
  <c r="U70" i="539"/>
  <c r="J70" i="539"/>
  <c r="R70" i="539" s="1"/>
  <c r="I70" i="539"/>
  <c r="Z69" i="539"/>
  <c r="Q69" i="539"/>
  <c r="T69" i="539" s="1"/>
  <c r="J69" i="539"/>
  <c r="I69" i="539"/>
  <c r="Z68" i="539"/>
  <c r="R68" i="539"/>
  <c r="U68" i="539" s="1"/>
  <c r="J68" i="539"/>
  <c r="I68" i="539"/>
  <c r="Q68" i="539" s="1"/>
  <c r="T68" i="539" s="1"/>
  <c r="Z67" i="539"/>
  <c r="J67" i="539"/>
  <c r="R67" i="539" s="1"/>
  <c r="U67" i="539" s="1"/>
  <c r="I67" i="539"/>
  <c r="Z66" i="539"/>
  <c r="J66" i="539"/>
  <c r="R66" i="539" s="1"/>
  <c r="U66" i="539" s="1"/>
  <c r="I66" i="539"/>
  <c r="Z65" i="539"/>
  <c r="Q65" i="539"/>
  <c r="T65" i="539" s="1"/>
  <c r="J65" i="539"/>
  <c r="I65" i="539"/>
  <c r="Z64" i="539"/>
  <c r="R64" i="539"/>
  <c r="U64" i="539" s="1"/>
  <c r="J64" i="539"/>
  <c r="I64" i="539"/>
  <c r="Q64" i="539" s="1"/>
  <c r="T64" i="539" s="1"/>
  <c r="Z63" i="539"/>
  <c r="J63" i="539"/>
  <c r="R63" i="539" s="1"/>
  <c r="U63" i="539" s="1"/>
  <c r="I63" i="539"/>
  <c r="Z62" i="539"/>
  <c r="U62" i="539"/>
  <c r="J62" i="539"/>
  <c r="R62" i="539" s="1"/>
  <c r="I62" i="539"/>
  <c r="Z61" i="539"/>
  <c r="Q61" i="539"/>
  <c r="T61" i="539" s="1"/>
  <c r="J61" i="539"/>
  <c r="I61" i="539"/>
  <c r="Z60" i="539"/>
  <c r="X60" i="539"/>
  <c r="R60" i="539"/>
  <c r="U60" i="539" s="1"/>
  <c r="J60" i="539"/>
  <c r="I60" i="539"/>
  <c r="Q60" i="539" s="1"/>
  <c r="T60" i="539" s="1"/>
  <c r="W60" i="539" s="1"/>
  <c r="Z59" i="539"/>
  <c r="J59" i="539"/>
  <c r="R59" i="539" s="1"/>
  <c r="U59" i="539" s="1"/>
  <c r="I59" i="539"/>
  <c r="Z58" i="539"/>
  <c r="J58" i="539"/>
  <c r="R58" i="539" s="1"/>
  <c r="U58" i="539" s="1"/>
  <c r="I58" i="539"/>
  <c r="Z57" i="539"/>
  <c r="Q57" i="539"/>
  <c r="T57" i="539" s="1"/>
  <c r="J57" i="539"/>
  <c r="I57" i="539"/>
  <c r="Z56" i="539"/>
  <c r="R56" i="539"/>
  <c r="U56" i="539" s="1"/>
  <c r="J56" i="539"/>
  <c r="I56" i="539"/>
  <c r="Q56" i="539" s="1"/>
  <c r="T56" i="539" s="1"/>
  <c r="Z55" i="539"/>
  <c r="J55" i="539"/>
  <c r="R55" i="539" s="1"/>
  <c r="U55" i="539" s="1"/>
  <c r="I55" i="539"/>
  <c r="Z54" i="539"/>
  <c r="U54" i="539"/>
  <c r="J54" i="539"/>
  <c r="R54" i="539" s="1"/>
  <c r="I54" i="539"/>
  <c r="Z53" i="539"/>
  <c r="Q53" i="539"/>
  <c r="T53" i="539" s="1"/>
  <c r="J53" i="539"/>
  <c r="I53" i="539"/>
  <c r="Z52" i="539"/>
  <c r="R52" i="539"/>
  <c r="U52" i="539" s="1"/>
  <c r="J52" i="539"/>
  <c r="I52" i="539"/>
  <c r="Q52" i="539" s="1"/>
  <c r="T52" i="539" s="1"/>
  <c r="Z51" i="539"/>
  <c r="J51" i="539"/>
  <c r="R51" i="539" s="1"/>
  <c r="U51" i="539" s="1"/>
  <c r="I51" i="539"/>
  <c r="Z50" i="539"/>
  <c r="J50" i="539"/>
  <c r="R50" i="539" s="1"/>
  <c r="U50" i="539" s="1"/>
  <c r="I50" i="539"/>
  <c r="Z49" i="539"/>
  <c r="Q49" i="539"/>
  <c r="T49" i="539" s="1"/>
  <c r="J49" i="539"/>
  <c r="I49" i="539"/>
  <c r="Z48" i="539"/>
  <c r="R48" i="539"/>
  <c r="U48" i="539" s="1"/>
  <c r="J48" i="539"/>
  <c r="I48" i="539"/>
  <c r="Q48" i="539" s="1"/>
  <c r="T48" i="539" s="1"/>
  <c r="Z47" i="539"/>
  <c r="J47" i="539"/>
  <c r="R47" i="539" s="1"/>
  <c r="U47" i="539" s="1"/>
  <c r="I47" i="539"/>
  <c r="Z46" i="539"/>
  <c r="U46" i="539"/>
  <c r="J46" i="539"/>
  <c r="R46" i="539" s="1"/>
  <c r="I46" i="539"/>
  <c r="Z45" i="539"/>
  <c r="Q45" i="539"/>
  <c r="T45" i="539" s="1"/>
  <c r="J45" i="539"/>
  <c r="I45" i="539"/>
  <c r="Z44" i="539"/>
  <c r="R44" i="539"/>
  <c r="U44" i="539" s="1"/>
  <c r="J44" i="539"/>
  <c r="I44" i="539"/>
  <c r="Q44" i="539" s="1"/>
  <c r="T44" i="539" s="1"/>
  <c r="Z43" i="539"/>
  <c r="J43" i="539"/>
  <c r="R43" i="539" s="1"/>
  <c r="U43" i="539" s="1"/>
  <c r="I43" i="539"/>
  <c r="Z42" i="539"/>
  <c r="J42" i="539"/>
  <c r="R42" i="539" s="1"/>
  <c r="U42" i="539" s="1"/>
  <c r="I42" i="539"/>
  <c r="Z41" i="539"/>
  <c r="Q41" i="539"/>
  <c r="T41" i="539" s="1"/>
  <c r="J41" i="539"/>
  <c r="I41" i="539"/>
  <c r="Z40" i="539"/>
  <c r="R40" i="539"/>
  <c r="U40" i="539" s="1"/>
  <c r="J40" i="539"/>
  <c r="I40" i="539"/>
  <c r="Q40" i="539" s="1"/>
  <c r="T40" i="539" s="1"/>
  <c r="Z39" i="539"/>
  <c r="J39" i="539"/>
  <c r="R39" i="539" s="1"/>
  <c r="U39" i="539" s="1"/>
  <c r="I39" i="539"/>
  <c r="Z38" i="539"/>
  <c r="U38" i="539"/>
  <c r="J38" i="539"/>
  <c r="R38" i="539" s="1"/>
  <c r="I38" i="539"/>
  <c r="Z37" i="539"/>
  <c r="Q37" i="539"/>
  <c r="T37" i="539" s="1"/>
  <c r="J37" i="539"/>
  <c r="I37" i="539"/>
  <c r="Z36" i="539"/>
  <c r="R36" i="539"/>
  <c r="U36" i="539" s="1"/>
  <c r="J36" i="539"/>
  <c r="I36" i="539"/>
  <c r="Q36" i="539" s="1"/>
  <c r="T36" i="539" s="1"/>
  <c r="Z35" i="539"/>
  <c r="J35" i="539"/>
  <c r="R35" i="539" s="1"/>
  <c r="U35" i="539" s="1"/>
  <c r="I35" i="539"/>
  <c r="Z34" i="539"/>
  <c r="J34" i="539"/>
  <c r="R34" i="539" s="1"/>
  <c r="U34" i="539" s="1"/>
  <c r="I34" i="539"/>
  <c r="Z33" i="539"/>
  <c r="Q33" i="539"/>
  <c r="T33" i="539" s="1"/>
  <c r="J33" i="539"/>
  <c r="I33" i="539"/>
  <c r="Z32" i="539"/>
  <c r="R32" i="539"/>
  <c r="U32" i="539" s="1"/>
  <c r="J32" i="539"/>
  <c r="I32" i="539"/>
  <c r="Q32" i="539" s="1"/>
  <c r="T32" i="539" s="1"/>
  <c r="Z31" i="539"/>
  <c r="J31" i="539"/>
  <c r="R31" i="539" s="1"/>
  <c r="U31" i="539" s="1"/>
  <c r="I31" i="539"/>
  <c r="Z30" i="539"/>
  <c r="U30" i="539"/>
  <c r="J30" i="539"/>
  <c r="R30" i="539" s="1"/>
  <c r="I30" i="539"/>
  <c r="Z29" i="539"/>
  <c r="Q29" i="539"/>
  <c r="T29" i="539" s="1"/>
  <c r="J29" i="539"/>
  <c r="I29" i="539"/>
  <c r="Z28" i="539"/>
  <c r="R28" i="539"/>
  <c r="U28" i="539" s="1"/>
  <c r="J28" i="539"/>
  <c r="I28" i="539"/>
  <c r="Q28" i="539" s="1"/>
  <c r="T28" i="539" s="1"/>
  <c r="Z27" i="539"/>
  <c r="J27" i="539"/>
  <c r="R27" i="539" s="1"/>
  <c r="U27" i="539" s="1"/>
  <c r="I27" i="539"/>
  <c r="Z26" i="539"/>
  <c r="J26" i="539"/>
  <c r="R26" i="539" s="1"/>
  <c r="U26" i="539" s="1"/>
  <c r="I26" i="539"/>
  <c r="Z25" i="539"/>
  <c r="Q25" i="539"/>
  <c r="T25" i="539" s="1"/>
  <c r="J25" i="539"/>
  <c r="I25" i="539"/>
  <c r="Z24" i="539"/>
  <c r="R24" i="539"/>
  <c r="U24" i="539" s="1"/>
  <c r="J24" i="539"/>
  <c r="I24" i="539"/>
  <c r="Q24" i="539" s="1"/>
  <c r="T24" i="539" s="1"/>
  <c r="Z23" i="539"/>
  <c r="J23" i="539"/>
  <c r="R23" i="539" s="1"/>
  <c r="U23" i="539" s="1"/>
  <c r="I23" i="539"/>
  <c r="Z22" i="539"/>
  <c r="U22" i="539"/>
  <c r="J22" i="539"/>
  <c r="R22" i="539" s="1"/>
  <c r="I22" i="539"/>
  <c r="Z21" i="539"/>
  <c r="AA21" i="539" s="1"/>
  <c r="Q21" i="539"/>
  <c r="T21" i="539" s="1"/>
  <c r="J21" i="539"/>
  <c r="I21" i="539"/>
  <c r="Z20" i="539"/>
  <c r="AA20" i="539" s="1"/>
  <c r="R20" i="539"/>
  <c r="U20" i="539" s="1"/>
  <c r="J20" i="539"/>
  <c r="I20" i="539"/>
  <c r="Q20" i="539" s="1"/>
  <c r="T20" i="539" s="1"/>
  <c r="J10" i="539"/>
  <c r="R9" i="539"/>
  <c r="J9" i="539"/>
  <c r="J11" i="539" s="1"/>
  <c r="R8" i="539"/>
  <c r="J7" i="539"/>
  <c r="J6" i="539"/>
  <c r="J4" i="539"/>
  <c r="Q148" i="539" s="1"/>
  <c r="T148" i="539" s="1"/>
  <c r="J3" i="539"/>
  <c r="R81" i="539" s="1"/>
  <c r="U81" i="539" s="1"/>
  <c r="I157" i="538"/>
  <c r="J157" i="538" s="1"/>
  <c r="I159" i="538" s="1"/>
  <c r="J155" i="538"/>
  <c r="Z149" i="538"/>
  <c r="J149" i="538"/>
  <c r="I149" i="538"/>
  <c r="Z148" i="538"/>
  <c r="J148" i="538"/>
  <c r="I148" i="538"/>
  <c r="Z147" i="538"/>
  <c r="J147" i="538"/>
  <c r="I147" i="538"/>
  <c r="Z146" i="538"/>
  <c r="J146" i="538"/>
  <c r="I146" i="538"/>
  <c r="Z145" i="538"/>
  <c r="J145" i="538"/>
  <c r="I145" i="538"/>
  <c r="Z144" i="538"/>
  <c r="J144" i="538"/>
  <c r="I144" i="538"/>
  <c r="Z143" i="538"/>
  <c r="J143" i="538"/>
  <c r="I143" i="538"/>
  <c r="Z142" i="538"/>
  <c r="J142" i="538"/>
  <c r="I142" i="538"/>
  <c r="Z141" i="538"/>
  <c r="J141" i="538"/>
  <c r="I141" i="538"/>
  <c r="Z140" i="538"/>
  <c r="J140" i="538"/>
  <c r="I140" i="538"/>
  <c r="Z139" i="538"/>
  <c r="J139" i="538"/>
  <c r="I139" i="538"/>
  <c r="Z138" i="538"/>
  <c r="J138" i="538"/>
  <c r="I138" i="538"/>
  <c r="Z137" i="538"/>
  <c r="J137" i="538"/>
  <c r="I137" i="538"/>
  <c r="Z136" i="538"/>
  <c r="J136" i="538"/>
  <c r="I136" i="538"/>
  <c r="Z135" i="538"/>
  <c r="J135" i="538"/>
  <c r="I135" i="538"/>
  <c r="Z134" i="538"/>
  <c r="J134" i="538"/>
  <c r="I134" i="538"/>
  <c r="Z133" i="538"/>
  <c r="J133" i="538"/>
  <c r="I133" i="538"/>
  <c r="Z132" i="538"/>
  <c r="J132" i="538"/>
  <c r="I132" i="538"/>
  <c r="Z131" i="538"/>
  <c r="J131" i="538"/>
  <c r="I131" i="538"/>
  <c r="Z130" i="538"/>
  <c r="J130" i="538"/>
  <c r="I130" i="538"/>
  <c r="Z129" i="538"/>
  <c r="J129" i="538"/>
  <c r="I129" i="538"/>
  <c r="Z128" i="538"/>
  <c r="J128" i="538"/>
  <c r="I128" i="538"/>
  <c r="Z127" i="538"/>
  <c r="J127" i="538"/>
  <c r="I127" i="538"/>
  <c r="Z126" i="538"/>
  <c r="J126" i="538"/>
  <c r="I126" i="538"/>
  <c r="Z125" i="538"/>
  <c r="J125" i="538"/>
  <c r="I125" i="538"/>
  <c r="Z124" i="538"/>
  <c r="J124" i="538"/>
  <c r="I124" i="538"/>
  <c r="Z123" i="538"/>
  <c r="J123" i="538"/>
  <c r="I123" i="538"/>
  <c r="Z122" i="538"/>
  <c r="J122" i="538"/>
  <c r="I122" i="538"/>
  <c r="Z121" i="538"/>
  <c r="J121" i="538"/>
  <c r="I121" i="538"/>
  <c r="Z120" i="538"/>
  <c r="J120" i="538"/>
  <c r="I120" i="538"/>
  <c r="Z119" i="538"/>
  <c r="J119" i="538"/>
  <c r="I119" i="538"/>
  <c r="Z118" i="538"/>
  <c r="J118" i="538"/>
  <c r="I118" i="538"/>
  <c r="Z117" i="538"/>
  <c r="J117" i="538"/>
  <c r="I117" i="538"/>
  <c r="Z116" i="538"/>
  <c r="J116" i="538"/>
  <c r="I116" i="538"/>
  <c r="Z115" i="538"/>
  <c r="J115" i="538"/>
  <c r="I115" i="538"/>
  <c r="Z114" i="538"/>
  <c r="J114" i="538"/>
  <c r="I114" i="538"/>
  <c r="Z113" i="538"/>
  <c r="J113" i="538"/>
  <c r="I113" i="538"/>
  <c r="Z112" i="538"/>
  <c r="J112" i="538"/>
  <c r="I112" i="538"/>
  <c r="Z111" i="538"/>
  <c r="J111" i="538"/>
  <c r="I111" i="538"/>
  <c r="Z110" i="538"/>
  <c r="J110" i="538"/>
  <c r="I110" i="538"/>
  <c r="Z109" i="538"/>
  <c r="J109" i="538"/>
  <c r="I109" i="538"/>
  <c r="Z108" i="538"/>
  <c r="J108" i="538"/>
  <c r="I108" i="538"/>
  <c r="Z107" i="538"/>
  <c r="J107" i="538"/>
  <c r="I107" i="538"/>
  <c r="Z106" i="538"/>
  <c r="J106" i="538"/>
  <c r="I106" i="538"/>
  <c r="Z105" i="538"/>
  <c r="J105" i="538"/>
  <c r="I105" i="538"/>
  <c r="Z104" i="538"/>
  <c r="J104" i="538"/>
  <c r="I104" i="538"/>
  <c r="Z103" i="538"/>
  <c r="J103" i="538"/>
  <c r="I103" i="538"/>
  <c r="Z102" i="538"/>
  <c r="J102" i="538"/>
  <c r="I102" i="538"/>
  <c r="Z101" i="538"/>
  <c r="J101" i="538"/>
  <c r="I101" i="538"/>
  <c r="Z100" i="538"/>
  <c r="J100" i="538"/>
  <c r="I100" i="538"/>
  <c r="Z99" i="538"/>
  <c r="J99" i="538"/>
  <c r="I99" i="538"/>
  <c r="Z98" i="538"/>
  <c r="J98" i="538"/>
  <c r="I98" i="538"/>
  <c r="Z97" i="538"/>
  <c r="J97" i="538"/>
  <c r="I97" i="538"/>
  <c r="Z96" i="538"/>
  <c r="J96" i="538"/>
  <c r="I96" i="538"/>
  <c r="Z95" i="538"/>
  <c r="J95" i="538"/>
  <c r="I95" i="538"/>
  <c r="Z94" i="538"/>
  <c r="J94" i="538"/>
  <c r="I94" i="538"/>
  <c r="Z93" i="538"/>
  <c r="J93" i="538"/>
  <c r="I93" i="538"/>
  <c r="Z92" i="538"/>
  <c r="J92" i="538"/>
  <c r="I92" i="538"/>
  <c r="Z91" i="538"/>
  <c r="J91" i="538"/>
  <c r="I91" i="538"/>
  <c r="Z90" i="538"/>
  <c r="J90" i="538"/>
  <c r="I90" i="538"/>
  <c r="Z89" i="538"/>
  <c r="J89" i="538"/>
  <c r="I89" i="538"/>
  <c r="Z88" i="538"/>
  <c r="J88" i="538"/>
  <c r="I88" i="538"/>
  <c r="Z87" i="538"/>
  <c r="J87" i="538"/>
  <c r="I87" i="538"/>
  <c r="Z86" i="538"/>
  <c r="J86" i="538"/>
  <c r="I86" i="538"/>
  <c r="J85" i="538"/>
  <c r="I85" i="538"/>
  <c r="Z84" i="538"/>
  <c r="J84" i="538"/>
  <c r="I84" i="538"/>
  <c r="Z83" i="538"/>
  <c r="Q83" i="538"/>
  <c r="T83" i="538" s="1"/>
  <c r="J83" i="538"/>
  <c r="I83" i="538"/>
  <c r="Z82" i="538"/>
  <c r="J82" i="538"/>
  <c r="I82" i="538"/>
  <c r="Z81" i="538"/>
  <c r="J81" i="538"/>
  <c r="I81" i="538"/>
  <c r="Z80" i="538"/>
  <c r="J80" i="538"/>
  <c r="I80" i="538"/>
  <c r="Z79" i="538"/>
  <c r="Q79" i="538"/>
  <c r="T79" i="538" s="1"/>
  <c r="J79" i="538"/>
  <c r="I79" i="538"/>
  <c r="Z78" i="538"/>
  <c r="J78" i="538"/>
  <c r="I78" i="538"/>
  <c r="Z77" i="538"/>
  <c r="J77" i="538"/>
  <c r="I77" i="538"/>
  <c r="Z76" i="538"/>
  <c r="J76" i="538"/>
  <c r="I76" i="538"/>
  <c r="Z75" i="538"/>
  <c r="Q75" i="538"/>
  <c r="T75" i="538" s="1"/>
  <c r="J75" i="538"/>
  <c r="I75" i="538"/>
  <c r="Z74" i="538"/>
  <c r="J74" i="538"/>
  <c r="I74" i="538"/>
  <c r="Z73" i="538"/>
  <c r="J73" i="538"/>
  <c r="I73" i="538"/>
  <c r="Z72" i="538"/>
  <c r="J72" i="538"/>
  <c r="I72" i="538"/>
  <c r="Z71" i="538"/>
  <c r="Q71" i="538"/>
  <c r="T71" i="538" s="1"/>
  <c r="J71" i="538"/>
  <c r="I71" i="538"/>
  <c r="Z70" i="538"/>
  <c r="J70" i="538"/>
  <c r="I70" i="538"/>
  <c r="Z69" i="538"/>
  <c r="J69" i="538"/>
  <c r="I69" i="538"/>
  <c r="Z68" i="538"/>
  <c r="J68" i="538"/>
  <c r="I68" i="538"/>
  <c r="Z67" i="538"/>
  <c r="Q67" i="538"/>
  <c r="T67" i="538" s="1"/>
  <c r="J67" i="538"/>
  <c r="I67" i="538"/>
  <c r="Z66" i="538"/>
  <c r="J66" i="538"/>
  <c r="I66" i="538"/>
  <c r="Z65" i="538"/>
  <c r="J65" i="538"/>
  <c r="I65" i="538"/>
  <c r="Z64" i="538"/>
  <c r="J64" i="538"/>
  <c r="I64" i="538"/>
  <c r="Z63" i="538"/>
  <c r="Q63" i="538"/>
  <c r="T63" i="538" s="1"/>
  <c r="J63" i="538"/>
  <c r="I63" i="538"/>
  <c r="Z62" i="538"/>
  <c r="J62" i="538"/>
  <c r="I62" i="538"/>
  <c r="Z61" i="538"/>
  <c r="J61" i="538"/>
  <c r="I61" i="538"/>
  <c r="Z60" i="538"/>
  <c r="J60" i="538"/>
  <c r="I60" i="538"/>
  <c r="Z59" i="538"/>
  <c r="Q59" i="538"/>
  <c r="T59" i="538" s="1"/>
  <c r="J59" i="538"/>
  <c r="I59" i="538"/>
  <c r="Z58" i="538"/>
  <c r="J58" i="538"/>
  <c r="I58" i="538"/>
  <c r="Z57" i="538"/>
  <c r="J57" i="538"/>
  <c r="I57" i="538"/>
  <c r="Z56" i="538"/>
  <c r="J56" i="538"/>
  <c r="I56" i="538"/>
  <c r="Z55" i="538"/>
  <c r="Q55" i="538"/>
  <c r="T55" i="538" s="1"/>
  <c r="J55" i="538"/>
  <c r="I55" i="538"/>
  <c r="Z54" i="538"/>
  <c r="J54" i="538"/>
  <c r="I54" i="538"/>
  <c r="Z53" i="538"/>
  <c r="J53" i="538"/>
  <c r="I53" i="538"/>
  <c r="Z52" i="538"/>
  <c r="J52" i="538"/>
  <c r="I52" i="538"/>
  <c r="Z51" i="538"/>
  <c r="Q51" i="538"/>
  <c r="T51" i="538" s="1"/>
  <c r="J51" i="538"/>
  <c r="I51" i="538"/>
  <c r="Z50" i="538"/>
  <c r="J50" i="538"/>
  <c r="I50" i="538"/>
  <c r="Z49" i="538"/>
  <c r="J49" i="538"/>
  <c r="I49" i="538"/>
  <c r="Z48" i="538"/>
  <c r="J48" i="538"/>
  <c r="I48" i="538"/>
  <c r="Z47" i="538"/>
  <c r="Q47" i="538"/>
  <c r="T47" i="538" s="1"/>
  <c r="J47" i="538"/>
  <c r="I47" i="538"/>
  <c r="Z46" i="538"/>
  <c r="J46" i="538"/>
  <c r="I46" i="538"/>
  <c r="Z45" i="538"/>
  <c r="J45" i="538"/>
  <c r="I45" i="538"/>
  <c r="Z44" i="538"/>
  <c r="J44" i="538"/>
  <c r="I44" i="538"/>
  <c r="Z43" i="538"/>
  <c r="Q43" i="538"/>
  <c r="T43" i="538" s="1"/>
  <c r="J43" i="538"/>
  <c r="I43" i="538"/>
  <c r="Z42" i="538"/>
  <c r="J42" i="538"/>
  <c r="I42" i="538"/>
  <c r="Z41" i="538"/>
  <c r="J41" i="538"/>
  <c r="I41" i="538"/>
  <c r="Z40" i="538"/>
  <c r="J40" i="538"/>
  <c r="I40" i="538"/>
  <c r="Z39" i="538"/>
  <c r="Q39" i="538"/>
  <c r="T39" i="538" s="1"/>
  <c r="J39" i="538"/>
  <c r="I39" i="538"/>
  <c r="Z38" i="538"/>
  <c r="J38" i="538"/>
  <c r="I38" i="538"/>
  <c r="Z37" i="538"/>
  <c r="J37" i="538"/>
  <c r="I37" i="538"/>
  <c r="Z36" i="538"/>
  <c r="J36" i="538"/>
  <c r="I36" i="538"/>
  <c r="Z35" i="538"/>
  <c r="Q35" i="538"/>
  <c r="T35" i="538" s="1"/>
  <c r="J35" i="538"/>
  <c r="I35" i="538"/>
  <c r="Z34" i="538"/>
  <c r="J34" i="538"/>
  <c r="I34" i="538"/>
  <c r="Z33" i="538"/>
  <c r="J33" i="538"/>
  <c r="I33" i="538"/>
  <c r="Z32" i="538"/>
  <c r="J32" i="538"/>
  <c r="I32" i="538"/>
  <c r="Z31" i="538"/>
  <c r="Q31" i="538"/>
  <c r="T31" i="538" s="1"/>
  <c r="J31" i="538"/>
  <c r="I31" i="538"/>
  <c r="Z30" i="538"/>
  <c r="J30" i="538"/>
  <c r="I30" i="538"/>
  <c r="Z29" i="538"/>
  <c r="J29" i="538"/>
  <c r="I29" i="538"/>
  <c r="Z28" i="538"/>
  <c r="J28" i="538"/>
  <c r="I28" i="538"/>
  <c r="Z27" i="538"/>
  <c r="Q27" i="538"/>
  <c r="T27" i="538" s="1"/>
  <c r="J27" i="538"/>
  <c r="I27" i="538"/>
  <c r="Z26" i="538"/>
  <c r="J26" i="538"/>
  <c r="I26" i="538"/>
  <c r="Z25" i="538"/>
  <c r="J25" i="538"/>
  <c r="I25" i="538"/>
  <c r="Z24" i="538"/>
  <c r="J24" i="538"/>
  <c r="I24" i="538"/>
  <c r="Z23" i="538"/>
  <c r="Q23" i="538"/>
  <c r="T23" i="538" s="1"/>
  <c r="J23" i="538"/>
  <c r="I23" i="538"/>
  <c r="Z22" i="538"/>
  <c r="J22" i="538"/>
  <c r="I22" i="538"/>
  <c r="Q22" i="538" s="1"/>
  <c r="T22" i="538" s="1"/>
  <c r="Z21" i="538"/>
  <c r="J21" i="538"/>
  <c r="I21" i="538"/>
  <c r="J20" i="538"/>
  <c r="I20" i="538"/>
  <c r="J11" i="538"/>
  <c r="J10" i="538"/>
  <c r="R9" i="538"/>
  <c r="J9" i="538"/>
  <c r="R8" i="538"/>
  <c r="J7" i="538"/>
  <c r="J6" i="538"/>
  <c r="J4" i="538"/>
  <c r="Q82" i="538" s="1"/>
  <c r="T82" i="538" s="1"/>
  <c r="J3" i="538"/>
  <c r="R78" i="538" s="1"/>
  <c r="I159" i="537"/>
  <c r="J155" i="537"/>
  <c r="I157" i="537" s="1"/>
  <c r="J157" i="537" s="1"/>
  <c r="Z149" i="537"/>
  <c r="X149" i="537"/>
  <c r="R149" i="537"/>
  <c r="U149" i="537" s="1"/>
  <c r="J149" i="537"/>
  <c r="I149" i="537"/>
  <c r="Q149" i="537" s="1"/>
  <c r="T149" i="537" s="1"/>
  <c r="W149" i="537" s="1"/>
  <c r="Z148" i="537"/>
  <c r="R148" i="537"/>
  <c r="U148" i="537" s="1"/>
  <c r="J148" i="537"/>
  <c r="I148" i="537"/>
  <c r="Q148" i="537" s="1"/>
  <c r="T148" i="537" s="1"/>
  <c r="Z147" i="537"/>
  <c r="R147" i="537"/>
  <c r="U147" i="537" s="1"/>
  <c r="J147" i="537"/>
  <c r="I147" i="537"/>
  <c r="Q147" i="537" s="1"/>
  <c r="T147" i="537" s="1"/>
  <c r="Z146" i="537"/>
  <c r="R146" i="537"/>
  <c r="U146" i="537" s="1"/>
  <c r="J146" i="537"/>
  <c r="I146" i="537"/>
  <c r="Q146" i="537" s="1"/>
  <c r="T146" i="537" s="1"/>
  <c r="Z145" i="537"/>
  <c r="R145" i="537"/>
  <c r="U145" i="537" s="1"/>
  <c r="J145" i="537"/>
  <c r="I145" i="537"/>
  <c r="Q145" i="537" s="1"/>
  <c r="T145" i="537" s="1"/>
  <c r="W145" i="537" s="1"/>
  <c r="X145" i="537" s="1"/>
  <c r="Z144" i="537"/>
  <c r="R144" i="537"/>
  <c r="U144" i="537" s="1"/>
  <c r="J144" i="537"/>
  <c r="I144" i="537"/>
  <c r="Q144" i="537" s="1"/>
  <c r="T144" i="537" s="1"/>
  <c r="Z143" i="537"/>
  <c r="R143" i="537"/>
  <c r="U143" i="537" s="1"/>
  <c r="J143" i="537"/>
  <c r="I143" i="537"/>
  <c r="Q143" i="537" s="1"/>
  <c r="T143" i="537" s="1"/>
  <c r="Z142" i="537"/>
  <c r="R142" i="537"/>
  <c r="U142" i="537" s="1"/>
  <c r="J142" i="537"/>
  <c r="I142" i="537"/>
  <c r="Q142" i="537" s="1"/>
  <c r="T142" i="537" s="1"/>
  <c r="Z141" i="537"/>
  <c r="X141" i="537"/>
  <c r="R141" i="537"/>
  <c r="U141" i="537" s="1"/>
  <c r="J141" i="537"/>
  <c r="I141" i="537"/>
  <c r="Q141" i="537" s="1"/>
  <c r="T141" i="537" s="1"/>
  <c r="W141" i="537" s="1"/>
  <c r="Z140" i="537"/>
  <c r="R140" i="537"/>
  <c r="U140" i="537" s="1"/>
  <c r="J140" i="537"/>
  <c r="I140" i="537"/>
  <c r="Q140" i="537" s="1"/>
  <c r="T140" i="537" s="1"/>
  <c r="Z139" i="537"/>
  <c r="R139" i="537"/>
  <c r="U139" i="537" s="1"/>
  <c r="J139" i="537"/>
  <c r="I139" i="537"/>
  <c r="Q139" i="537" s="1"/>
  <c r="T139" i="537" s="1"/>
  <c r="Z138" i="537"/>
  <c r="R138" i="537"/>
  <c r="U138" i="537" s="1"/>
  <c r="J138" i="537"/>
  <c r="I138" i="537"/>
  <c r="Q138" i="537" s="1"/>
  <c r="T138" i="537" s="1"/>
  <c r="Z137" i="537"/>
  <c r="X137" i="537"/>
  <c r="R137" i="537"/>
  <c r="U137" i="537" s="1"/>
  <c r="J137" i="537"/>
  <c r="I137" i="537"/>
  <c r="Q137" i="537" s="1"/>
  <c r="T137" i="537" s="1"/>
  <c r="W137" i="537" s="1"/>
  <c r="Z136" i="537"/>
  <c r="R136" i="537"/>
  <c r="U136" i="537" s="1"/>
  <c r="J136" i="537"/>
  <c r="I136" i="537"/>
  <c r="Q136" i="537" s="1"/>
  <c r="T136" i="537" s="1"/>
  <c r="Z135" i="537"/>
  <c r="R135" i="537"/>
  <c r="U135" i="537" s="1"/>
  <c r="J135" i="537"/>
  <c r="I135" i="537"/>
  <c r="Q135" i="537" s="1"/>
  <c r="T135" i="537" s="1"/>
  <c r="Z134" i="537"/>
  <c r="R134" i="537"/>
  <c r="U134" i="537" s="1"/>
  <c r="J134" i="537"/>
  <c r="I134" i="537"/>
  <c r="Q134" i="537" s="1"/>
  <c r="T134" i="537" s="1"/>
  <c r="Z133" i="537"/>
  <c r="X133" i="537"/>
  <c r="R133" i="537"/>
  <c r="U133" i="537" s="1"/>
  <c r="J133" i="537"/>
  <c r="I133" i="537"/>
  <c r="Q133" i="537" s="1"/>
  <c r="T133" i="537" s="1"/>
  <c r="W133" i="537" s="1"/>
  <c r="Z132" i="537"/>
  <c r="R132" i="537"/>
  <c r="U132" i="537" s="1"/>
  <c r="J132" i="537"/>
  <c r="I132" i="537"/>
  <c r="Q132" i="537" s="1"/>
  <c r="T132" i="537" s="1"/>
  <c r="Z131" i="537"/>
  <c r="R131" i="537"/>
  <c r="U131" i="537" s="1"/>
  <c r="J131" i="537"/>
  <c r="I131" i="537"/>
  <c r="Q131" i="537" s="1"/>
  <c r="T131" i="537" s="1"/>
  <c r="Z130" i="537"/>
  <c r="R130" i="537"/>
  <c r="U130" i="537" s="1"/>
  <c r="J130" i="537"/>
  <c r="I130" i="537"/>
  <c r="Q130" i="537" s="1"/>
  <c r="T130" i="537" s="1"/>
  <c r="Z129" i="537"/>
  <c r="R129" i="537"/>
  <c r="U129" i="537" s="1"/>
  <c r="J129" i="537"/>
  <c r="I129" i="537"/>
  <c r="Q129" i="537" s="1"/>
  <c r="T129" i="537" s="1"/>
  <c r="W129" i="537" s="1"/>
  <c r="X129" i="537" s="1"/>
  <c r="Z128" i="537"/>
  <c r="R128" i="537"/>
  <c r="U128" i="537" s="1"/>
  <c r="J128" i="537"/>
  <c r="I128" i="537"/>
  <c r="Q128" i="537" s="1"/>
  <c r="T128" i="537" s="1"/>
  <c r="Z127" i="537"/>
  <c r="R127" i="537"/>
  <c r="U127" i="537" s="1"/>
  <c r="J127" i="537"/>
  <c r="I127" i="537"/>
  <c r="Q127" i="537" s="1"/>
  <c r="T127" i="537" s="1"/>
  <c r="Z126" i="537"/>
  <c r="R126" i="537"/>
  <c r="U126" i="537" s="1"/>
  <c r="J126" i="537"/>
  <c r="I126" i="537"/>
  <c r="Q126" i="537" s="1"/>
  <c r="T126" i="537" s="1"/>
  <c r="Z125" i="537"/>
  <c r="X125" i="537"/>
  <c r="R125" i="537"/>
  <c r="U125" i="537" s="1"/>
  <c r="J125" i="537"/>
  <c r="I125" i="537"/>
  <c r="Q125" i="537" s="1"/>
  <c r="T125" i="537" s="1"/>
  <c r="W125" i="537" s="1"/>
  <c r="Z124" i="537"/>
  <c r="R124" i="537"/>
  <c r="U124" i="537" s="1"/>
  <c r="J124" i="537"/>
  <c r="I124" i="537"/>
  <c r="Q124" i="537" s="1"/>
  <c r="T124" i="537" s="1"/>
  <c r="Z123" i="537"/>
  <c r="R123" i="537"/>
  <c r="U123" i="537" s="1"/>
  <c r="J123" i="537"/>
  <c r="I123" i="537"/>
  <c r="Q123" i="537" s="1"/>
  <c r="T123" i="537" s="1"/>
  <c r="Z122" i="537"/>
  <c r="R122" i="537"/>
  <c r="U122" i="537" s="1"/>
  <c r="J122" i="537"/>
  <c r="I122" i="537"/>
  <c r="Q122" i="537" s="1"/>
  <c r="T122" i="537" s="1"/>
  <c r="Z121" i="537"/>
  <c r="X121" i="537"/>
  <c r="R121" i="537"/>
  <c r="U121" i="537" s="1"/>
  <c r="J121" i="537"/>
  <c r="I121" i="537"/>
  <c r="Q121" i="537" s="1"/>
  <c r="T121" i="537" s="1"/>
  <c r="W121" i="537" s="1"/>
  <c r="Z120" i="537"/>
  <c r="R120" i="537"/>
  <c r="U120" i="537" s="1"/>
  <c r="J120" i="537"/>
  <c r="I120" i="537"/>
  <c r="Q120" i="537" s="1"/>
  <c r="T120" i="537" s="1"/>
  <c r="Z119" i="537"/>
  <c r="R119" i="537"/>
  <c r="U119" i="537" s="1"/>
  <c r="J119" i="537"/>
  <c r="I119" i="537"/>
  <c r="Q119" i="537" s="1"/>
  <c r="T119" i="537" s="1"/>
  <c r="Z118" i="537"/>
  <c r="R118" i="537"/>
  <c r="U118" i="537" s="1"/>
  <c r="J118" i="537"/>
  <c r="I118" i="537"/>
  <c r="Q118" i="537" s="1"/>
  <c r="T118" i="537" s="1"/>
  <c r="Z117" i="537"/>
  <c r="X117" i="537"/>
  <c r="R117" i="537"/>
  <c r="U117" i="537" s="1"/>
  <c r="J117" i="537"/>
  <c r="I117" i="537"/>
  <c r="Q117" i="537" s="1"/>
  <c r="T117" i="537" s="1"/>
  <c r="W117" i="537" s="1"/>
  <c r="Z116" i="537"/>
  <c r="R116" i="537"/>
  <c r="U116" i="537" s="1"/>
  <c r="J116" i="537"/>
  <c r="I116" i="537"/>
  <c r="Q116" i="537" s="1"/>
  <c r="T116" i="537" s="1"/>
  <c r="Z115" i="537"/>
  <c r="R115" i="537"/>
  <c r="U115" i="537" s="1"/>
  <c r="J115" i="537"/>
  <c r="I115" i="537"/>
  <c r="Q115" i="537" s="1"/>
  <c r="T115" i="537" s="1"/>
  <c r="Z114" i="537"/>
  <c r="R114" i="537"/>
  <c r="U114" i="537" s="1"/>
  <c r="J114" i="537"/>
  <c r="I114" i="537"/>
  <c r="Q114" i="537" s="1"/>
  <c r="T114" i="537" s="1"/>
  <c r="Z113" i="537"/>
  <c r="R113" i="537"/>
  <c r="U113" i="537" s="1"/>
  <c r="J113" i="537"/>
  <c r="I113" i="537"/>
  <c r="Q113" i="537" s="1"/>
  <c r="T113" i="537" s="1"/>
  <c r="W113" i="537" s="1"/>
  <c r="X113" i="537" s="1"/>
  <c r="Z112" i="537"/>
  <c r="R112" i="537"/>
  <c r="U112" i="537" s="1"/>
  <c r="J112" i="537"/>
  <c r="I112" i="537"/>
  <c r="Q112" i="537" s="1"/>
  <c r="T112" i="537" s="1"/>
  <c r="Z111" i="537"/>
  <c r="R111" i="537"/>
  <c r="U111" i="537" s="1"/>
  <c r="J111" i="537"/>
  <c r="I111" i="537"/>
  <c r="Q111" i="537" s="1"/>
  <c r="T111" i="537" s="1"/>
  <c r="Z110" i="537"/>
  <c r="R110" i="537"/>
  <c r="U110" i="537" s="1"/>
  <c r="J110" i="537"/>
  <c r="I110" i="537"/>
  <c r="Q110" i="537" s="1"/>
  <c r="T110" i="537" s="1"/>
  <c r="Z109" i="537"/>
  <c r="R109" i="537"/>
  <c r="U109" i="537" s="1"/>
  <c r="J109" i="537"/>
  <c r="I109" i="537"/>
  <c r="Q109" i="537" s="1"/>
  <c r="T109" i="537" s="1"/>
  <c r="W109" i="537" s="1"/>
  <c r="X109" i="537" s="1"/>
  <c r="Z108" i="537"/>
  <c r="R108" i="537"/>
  <c r="U108" i="537" s="1"/>
  <c r="J108" i="537"/>
  <c r="I108" i="537"/>
  <c r="Q108" i="537" s="1"/>
  <c r="T108" i="537" s="1"/>
  <c r="Z107" i="537"/>
  <c r="R107" i="537"/>
  <c r="U107" i="537" s="1"/>
  <c r="J107" i="537"/>
  <c r="I107" i="537"/>
  <c r="Q107" i="537" s="1"/>
  <c r="T107" i="537" s="1"/>
  <c r="Z106" i="537"/>
  <c r="R106" i="537"/>
  <c r="U106" i="537" s="1"/>
  <c r="J106" i="537"/>
  <c r="I106" i="537"/>
  <c r="Q106" i="537" s="1"/>
  <c r="T106" i="537" s="1"/>
  <c r="Z105" i="537"/>
  <c r="X105" i="537"/>
  <c r="R105" i="537"/>
  <c r="U105" i="537" s="1"/>
  <c r="J105" i="537"/>
  <c r="I105" i="537"/>
  <c r="Q105" i="537" s="1"/>
  <c r="T105" i="537" s="1"/>
  <c r="W105" i="537" s="1"/>
  <c r="Z104" i="537"/>
  <c r="R104" i="537"/>
  <c r="U104" i="537" s="1"/>
  <c r="J104" i="537"/>
  <c r="I104" i="537"/>
  <c r="Q104" i="537" s="1"/>
  <c r="T104" i="537" s="1"/>
  <c r="Z103" i="537"/>
  <c r="R103" i="537"/>
  <c r="U103" i="537" s="1"/>
  <c r="J103" i="537"/>
  <c r="I103" i="537"/>
  <c r="Q103" i="537" s="1"/>
  <c r="T103" i="537" s="1"/>
  <c r="Z102" i="537"/>
  <c r="R102" i="537"/>
  <c r="U102" i="537" s="1"/>
  <c r="J102" i="537"/>
  <c r="I102" i="537"/>
  <c r="Q102" i="537" s="1"/>
  <c r="T102" i="537" s="1"/>
  <c r="Z101" i="537"/>
  <c r="X101" i="537"/>
  <c r="R101" i="537"/>
  <c r="U101" i="537" s="1"/>
  <c r="J101" i="537"/>
  <c r="I101" i="537"/>
  <c r="Q101" i="537" s="1"/>
  <c r="T101" i="537" s="1"/>
  <c r="W101" i="537" s="1"/>
  <c r="Z100" i="537"/>
  <c r="R100" i="537"/>
  <c r="U100" i="537" s="1"/>
  <c r="J100" i="537"/>
  <c r="I100" i="537"/>
  <c r="Q100" i="537" s="1"/>
  <c r="T100" i="537" s="1"/>
  <c r="Z99" i="537"/>
  <c r="R99" i="537"/>
  <c r="U99" i="537" s="1"/>
  <c r="J99" i="537"/>
  <c r="I99" i="537"/>
  <c r="Q99" i="537" s="1"/>
  <c r="T99" i="537" s="1"/>
  <c r="Z98" i="537"/>
  <c r="R98" i="537"/>
  <c r="U98" i="537" s="1"/>
  <c r="J98" i="537"/>
  <c r="I98" i="537"/>
  <c r="Q98" i="537" s="1"/>
  <c r="T98" i="537" s="1"/>
  <c r="Z97" i="537"/>
  <c r="R97" i="537"/>
  <c r="U97" i="537" s="1"/>
  <c r="J97" i="537"/>
  <c r="I97" i="537"/>
  <c r="Q97" i="537" s="1"/>
  <c r="T97" i="537" s="1"/>
  <c r="W97" i="537" s="1"/>
  <c r="X97" i="537" s="1"/>
  <c r="Z96" i="537"/>
  <c r="R96" i="537"/>
  <c r="U96" i="537" s="1"/>
  <c r="J96" i="537"/>
  <c r="I96" i="537"/>
  <c r="Q96" i="537" s="1"/>
  <c r="T96" i="537" s="1"/>
  <c r="Z95" i="537"/>
  <c r="R95" i="537"/>
  <c r="U95" i="537" s="1"/>
  <c r="J95" i="537"/>
  <c r="I95" i="537"/>
  <c r="Q95" i="537" s="1"/>
  <c r="T95" i="537" s="1"/>
  <c r="Z94" i="537"/>
  <c r="R94" i="537"/>
  <c r="U94" i="537" s="1"/>
  <c r="J94" i="537"/>
  <c r="I94" i="537"/>
  <c r="Q94" i="537" s="1"/>
  <c r="T94" i="537" s="1"/>
  <c r="Z93" i="537"/>
  <c r="R93" i="537"/>
  <c r="U93" i="537" s="1"/>
  <c r="J93" i="537"/>
  <c r="I93" i="537"/>
  <c r="Q93" i="537" s="1"/>
  <c r="T93" i="537" s="1"/>
  <c r="W93" i="537" s="1"/>
  <c r="X93" i="537" s="1"/>
  <c r="Z92" i="537"/>
  <c r="R92" i="537"/>
  <c r="U92" i="537" s="1"/>
  <c r="J92" i="537"/>
  <c r="I92" i="537"/>
  <c r="Q92" i="537" s="1"/>
  <c r="T92" i="537" s="1"/>
  <c r="Z91" i="537"/>
  <c r="R91" i="537"/>
  <c r="U91" i="537" s="1"/>
  <c r="J91" i="537"/>
  <c r="I91" i="537"/>
  <c r="Q91" i="537" s="1"/>
  <c r="T91" i="537" s="1"/>
  <c r="Z90" i="537"/>
  <c r="R90" i="537"/>
  <c r="U90" i="537" s="1"/>
  <c r="J90" i="537"/>
  <c r="I90" i="537"/>
  <c r="Q90" i="537" s="1"/>
  <c r="T90" i="537" s="1"/>
  <c r="Z89" i="537"/>
  <c r="X89" i="537"/>
  <c r="R89" i="537"/>
  <c r="U89" i="537" s="1"/>
  <c r="J89" i="537"/>
  <c r="I89" i="537"/>
  <c r="Q89" i="537" s="1"/>
  <c r="T89" i="537" s="1"/>
  <c r="W89" i="537" s="1"/>
  <c r="Z88" i="537"/>
  <c r="R88" i="537"/>
  <c r="U88" i="537" s="1"/>
  <c r="J88" i="537"/>
  <c r="I88" i="537"/>
  <c r="Q88" i="537" s="1"/>
  <c r="T88" i="537" s="1"/>
  <c r="Z87" i="537"/>
  <c r="R87" i="537"/>
  <c r="U87" i="537" s="1"/>
  <c r="J87" i="537"/>
  <c r="I87" i="537"/>
  <c r="Q87" i="537" s="1"/>
  <c r="T87" i="537" s="1"/>
  <c r="Z86" i="537"/>
  <c r="R86" i="537"/>
  <c r="U86" i="537" s="1"/>
  <c r="J86" i="537"/>
  <c r="I86" i="537"/>
  <c r="Q86" i="537" s="1"/>
  <c r="T86" i="537" s="1"/>
  <c r="R85" i="537"/>
  <c r="U85" i="537" s="1"/>
  <c r="J85" i="537"/>
  <c r="I85" i="537"/>
  <c r="Q85" i="537" s="1"/>
  <c r="T85" i="537" s="1"/>
  <c r="Z84" i="537"/>
  <c r="R84" i="537"/>
  <c r="U84" i="537" s="1"/>
  <c r="J84" i="537"/>
  <c r="I84" i="537"/>
  <c r="Q84" i="537" s="1"/>
  <c r="T84" i="537" s="1"/>
  <c r="Z83" i="537"/>
  <c r="J83" i="537"/>
  <c r="R83" i="537" s="1"/>
  <c r="U83" i="537" s="1"/>
  <c r="I83" i="537"/>
  <c r="Z82" i="537"/>
  <c r="U82" i="537"/>
  <c r="J82" i="537"/>
  <c r="R82" i="537" s="1"/>
  <c r="I82" i="537"/>
  <c r="Z81" i="537"/>
  <c r="Q81" i="537"/>
  <c r="T81" i="537" s="1"/>
  <c r="J81" i="537"/>
  <c r="I81" i="537"/>
  <c r="Z80" i="537"/>
  <c r="X80" i="537"/>
  <c r="R80" i="537"/>
  <c r="U80" i="537" s="1"/>
  <c r="J80" i="537"/>
  <c r="I80" i="537"/>
  <c r="Q80" i="537" s="1"/>
  <c r="T80" i="537" s="1"/>
  <c r="W80" i="537" s="1"/>
  <c r="Z79" i="537"/>
  <c r="J79" i="537"/>
  <c r="R79" i="537" s="1"/>
  <c r="U79" i="537" s="1"/>
  <c r="I79" i="537"/>
  <c r="Z78" i="537"/>
  <c r="J78" i="537"/>
  <c r="R78" i="537" s="1"/>
  <c r="U78" i="537" s="1"/>
  <c r="I78" i="537"/>
  <c r="Z77" i="537"/>
  <c r="Q77" i="537"/>
  <c r="T77" i="537" s="1"/>
  <c r="J77" i="537"/>
  <c r="I77" i="537"/>
  <c r="Z76" i="537"/>
  <c r="R76" i="537"/>
  <c r="U76" i="537" s="1"/>
  <c r="J76" i="537"/>
  <c r="I76" i="537"/>
  <c r="Q76" i="537" s="1"/>
  <c r="T76" i="537" s="1"/>
  <c r="Z75" i="537"/>
  <c r="J75" i="537"/>
  <c r="R75" i="537" s="1"/>
  <c r="U75" i="537" s="1"/>
  <c r="I75" i="537"/>
  <c r="Z74" i="537"/>
  <c r="U74" i="537"/>
  <c r="J74" i="537"/>
  <c r="R74" i="537" s="1"/>
  <c r="I74" i="537"/>
  <c r="Z73" i="537"/>
  <c r="Q73" i="537"/>
  <c r="T73" i="537" s="1"/>
  <c r="J73" i="537"/>
  <c r="I73" i="537"/>
  <c r="Z72" i="537"/>
  <c r="R72" i="537"/>
  <c r="U72" i="537" s="1"/>
  <c r="J72" i="537"/>
  <c r="I72" i="537"/>
  <c r="Q72" i="537" s="1"/>
  <c r="T72" i="537" s="1"/>
  <c r="W72" i="537" s="1"/>
  <c r="X72" i="537" s="1"/>
  <c r="Z71" i="537"/>
  <c r="J71" i="537"/>
  <c r="R71" i="537" s="1"/>
  <c r="U71" i="537" s="1"/>
  <c r="I71" i="537"/>
  <c r="Z70" i="537"/>
  <c r="J70" i="537"/>
  <c r="R70" i="537" s="1"/>
  <c r="U70" i="537" s="1"/>
  <c r="I70" i="537"/>
  <c r="Z69" i="537"/>
  <c r="Q69" i="537"/>
  <c r="T69" i="537" s="1"/>
  <c r="J69" i="537"/>
  <c r="I69" i="537"/>
  <c r="Z68" i="537"/>
  <c r="R68" i="537"/>
  <c r="U68" i="537" s="1"/>
  <c r="J68" i="537"/>
  <c r="I68" i="537"/>
  <c r="Q68" i="537" s="1"/>
  <c r="T68" i="537" s="1"/>
  <c r="Z67" i="537"/>
  <c r="J67" i="537"/>
  <c r="R67" i="537" s="1"/>
  <c r="U67" i="537" s="1"/>
  <c r="I67" i="537"/>
  <c r="Z66" i="537"/>
  <c r="U66" i="537"/>
  <c r="J66" i="537"/>
  <c r="R66" i="537" s="1"/>
  <c r="I66" i="537"/>
  <c r="Z65" i="537"/>
  <c r="Q65" i="537"/>
  <c r="T65" i="537" s="1"/>
  <c r="J65" i="537"/>
  <c r="I65" i="537"/>
  <c r="Z64" i="537"/>
  <c r="X64" i="537"/>
  <c r="R64" i="537"/>
  <c r="U64" i="537" s="1"/>
  <c r="J64" i="537"/>
  <c r="I64" i="537"/>
  <c r="Q64" i="537" s="1"/>
  <c r="T64" i="537" s="1"/>
  <c r="W64" i="537" s="1"/>
  <c r="Z63" i="537"/>
  <c r="J63" i="537"/>
  <c r="R63" i="537" s="1"/>
  <c r="U63" i="537" s="1"/>
  <c r="I63" i="537"/>
  <c r="Z62" i="537"/>
  <c r="J62" i="537"/>
  <c r="R62" i="537" s="1"/>
  <c r="U62" i="537" s="1"/>
  <c r="I62" i="537"/>
  <c r="Z61" i="537"/>
  <c r="Q61" i="537"/>
  <c r="T61" i="537" s="1"/>
  <c r="J61" i="537"/>
  <c r="I61" i="537"/>
  <c r="Z60" i="537"/>
  <c r="R60" i="537"/>
  <c r="U60" i="537" s="1"/>
  <c r="J60" i="537"/>
  <c r="I60" i="537"/>
  <c r="Q60" i="537" s="1"/>
  <c r="T60" i="537" s="1"/>
  <c r="Z59" i="537"/>
  <c r="J59" i="537"/>
  <c r="R59" i="537" s="1"/>
  <c r="U59" i="537" s="1"/>
  <c r="I59" i="537"/>
  <c r="Z58" i="537"/>
  <c r="U58" i="537"/>
  <c r="J58" i="537"/>
  <c r="R58" i="537" s="1"/>
  <c r="I58" i="537"/>
  <c r="Z57" i="537"/>
  <c r="Q57" i="537"/>
  <c r="T57" i="537" s="1"/>
  <c r="J57" i="537"/>
  <c r="I57" i="537"/>
  <c r="Z56" i="537"/>
  <c r="R56" i="537"/>
  <c r="U56" i="537" s="1"/>
  <c r="J56" i="537"/>
  <c r="I56" i="537"/>
  <c r="Q56" i="537" s="1"/>
  <c r="T56" i="537" s="1"/>
  <c r="W56" i="537" s="1"/>
  <c r="X56" i="537" s="1"/>
  <c r="Z55" i="537"/>
  <c r="J55" i="537"/>
  <c r="R55" i="537" s="1"/>
  <c r="U55" i="537" s="1"/>
  <c r="I55" i="537"/>
  <c r="Z54" i="537"/>
  <c r="J54" i="537"/>
  <c r="R54" i="537" s="1"/>
  <c r="U54" i="537" s="1"/>
  <c r="I54" i="537"/>
  <c r="Z53" i="537"/>
  <c r="Q53" i="537"/>
  <c r="T53" i="537" s="1"/>
  <c r="J53" i="537"/>
  <c r="I53" i="537"/>
  <c r="Z52" i="537"/>
  <c r="R52" i="537"/>
  <c r="U52" i="537" s="1"/>
  <c r="J52" i="537"/>
  <c r="I52" i="537"/>
  <c r="Q52" i="537" s="1"/>
  <c r="T52" i="537" s="1"/>
  <c r="Z51" i="537"/>
  <c r="J51" i="537"/>
  <c r="R51" i="537" s="1"/>
  <c r="U51" i="537" s="1"/>
  <c r="I51" i="537"/>
  <c r="Z50" i="537"/>
  <c r="U50" i="537"/>
  <c r="J50" i="537"/>
  <c r="R50" i="537" s="1"/>
  <c r="I50" i="537"/>
  <c r="Z49" i="537"/>
  <c r="Q49" i="537"/>
  <c r="T49" i="537" s="1"/>
  <c r="J49" i="537"/>
  <c r="I49" i="537"/>
  <c r="Z48" i="537"/>
  <c r="X48" i="537"/>
  <c r="R48" i="537"/>
  <c r="U48" i="537" s="1"/>
  <c r="J48" i="537"/>
  <c r="I48" i="537"/>
  <c r="Q48" i="537" s="1"/>
  <c r="T48" i="537" s="1"/>
  <c r="W48" i="537" s="1"/>
  <c r="Z47" i="537"/>
  <c r="J47" i="537"/>
  <c r="R47" i="537" s="1"/>
  <c r="U47" i="537" s="1"/>
  <c r="I47" i="537"/>
  <c r="Z46" i="537"/>
  <c r="J46" i="537"/>
  <c r="R46" i="537" s="1"/>
  <c r="U46" i="537" s="1"/>
  <c r="I46" i="537"/>
  <c r="Z45" i="537"/>
  <c r="Q45" i="537"/>
  <c r="T45" i="537" s="1"/>
  <c r="J45" i="537"/>
  <c r="I45" i="537"/>
  <c r="Z44" i="537"/>
  <c r="R44" i="537"/>
  <c r="U44" i="537" s="1"/>
  <c r="J44" i="537"/>
  <c r="I44" i="537"/>
  <c r="Q44" i="537" s="1"/>
  <c r="T44" i="537" s="1"/>
  <c r="Z43" i="537"/>
  <c r="J43" i="537"/>
  <c r="R43" i="537" s="1"/>
  <c r="U43" i="537" s="1"/>
  <c r="I43" i="537"/>
  <c r="Z42" i="537"/>
  <c r="U42" i="537"/>
  <c r="J42" i="537"/>
  <c r="R42" i="537" s="1"/>
  <c r="I42" i="537"/>
  <c r="Z41" i="537"/>
  <c r="Q41" i="537"/>
  <c r="T41" i="537" s="1"/>
  <c r="J41" i="537"/>
  <c r="I41" i="537"/>
  <c r="Z40" i="537"/>
  <c r="R40" i="537"/>
  <c r="U40" i="537" s="1"/>
  <c r="J40" i="537"/>
  <c r="I40" i="537"/>
  <c r="Q40" i="537" s="1"/>
  <c r="T40" i="537" s="1"/>
  <c r="W40" i="537" s="1"/>
  <c r="X40" i="537" s="1"/>
  <c r="Z39" i="537"/>
  <c r="J39" i="537"/>
  <c r="R39" i="537" s="1"/>
  <c r="U39" i="537" s="1"/>
  <c r="I39" i="537"/>
  <c r="Z38" i="537"/>
  <c r="J38" i="537"/>
  <c r="R38" i="537" s="1"/>
  <c r="U38" i="537" s="1"/>
  <c r="I38" i="537"/>
  <c r="Z37" i="537"/>
  <c r="Q37" i="537"/>
  <c r="T37" i="537" s="1"/>
  <c r="J37" i="537"/>
  <c r="I37" i="537"/>
  <c r="Z36" i="537"/>
  <c r="R36" i="537"/>
  <c r="U36" i="537" s="1"/>
  <c r="X36" i="537" s="1"/>
  <c r="J36" i="537"/>
  <c r="I36" i="537"/>
  <c r="Z35" i="537"/>
  <c r="J35" i="537"/>
  <c r="I35" i="537"/>
  <c r="Z34" i="537"/>
  <c r="U34" i="537"/>
  <c r="J34" i="537"/>
  <c r="R34" i="537" s="1"/>
  <c r="I34" i="537"/>
  <c r="Z33" i="537"/>
  <c r="Q33" i="537"/>
  <c r="T33" i="537" s="1"/>
  <c r="J33" i="537"/>
  <c r="I33" i="537"/>
  <c r="Z32" i="537"/>
  <c r="R32" i="537"/>
  <c r="U32" i="537" s="1"/>
  <c r="J32" i="537"/>
  <c r="I32" i="537"/>
  <c r="Z31" i="537"/>
  <c r="J31" i="537"/>
  <c r="R31" i="537" s="1"/>
  <c r="U31" i="537" s="1"/>
  <c r="I31" i="537"/>
  <c r="Z30" i="537"/>
  <c r="J30" i="537"/>
  <c r="R30" i="537" s="1"/>
  <c r="U30" i="537" s="1"/>
  <c r="I30" i="537"/>
  <c r="Z29" i="537"/>
  <c r="Q29" i="537"/>
  <c r="T29" i="537" s="1"/>
  <c r="J29" i="537"/>
  <c r="I29" i="537"/>
  <c r="Z28" i="537"/>
  <c r="R28" i="537"/>
  <c r="U28" i="537" s="1"/>
  <c r="J28" i="537"/>
  <c r="I28" i="537"/>
  <c r="Q28" i="537" s="1"/>
  <c r="T28" i="537" s="1"/>
  <c r="Z27" i="537"/>
  <c r="J27" i="537"/>
  <c r="R27" i="537" s="1"/>
  <c r="U27" i="537" s="1"/>
  <c r="I27" i="537"/>
  <c r="Z26" i="537"/>
  <c r="U26" i="537"/>
  <c r="J26" i="537"/>
  <c r="R26" i="537" s="1"/>
  <c r="I26" i="537"/>
  <c r="Z25" i="537"/>
  <c r="Q25" i="537"/>
  <c r="T25" i="537" s="1"/>
  <c r="J25" i="537"/>
  <c r="I25" i="537"/>
  <c r="Z24" i="537"/>
  <c r="R24" i="537"/>
  <c r="U24" i="537" s="1"/>
  <c r="J24" i="537"/>
  <c r="I24" i="537"/>
  <c r="Q24" i="537" s="1"/>
  <c r="T24" i="537" s="1"/>
  <c r="W24" i="537" s="1"/>
  <c r="X24" i="537" s="1"/>
  <c r="Z23" i="537"/>
  <c r="J23" i="537"/>
  <c r="R23" i="537" s="1"/>
  <c r="U23" i="537" s="1"/>
  <c r="I23" i="537"/>
  <c r="Z22" i="537"/>
  <c r="J22" i="537"/>
  <c r="R22" i="537" s="1"/>
  <c r="U22" i="537" s="1"/>
  <c r="I22" i="537"/>
  <c r="Z21" i="537"/>
  <c r="Q21" i="537"/>
  <c r="T21" i="537" s="1"/>
  <c r="J21" i="537"/>
  <c r="I21" i="537"/>
  <c r="R20" i="537"/>
  <c r="U20" i="537" s="1"/>
  <c r="J20" i="537"/>
  <c r="I20" i="537"/>
  <c r="Q20" i="537" s="1"/>
  <c r="T20" i="537" s="1"/>
  <c r="J10" i="537"/>
  <c r="R9" i="537"/>
  <c r="J9" i="537"/>
  <c r="J11" i="537" s="1"/>
  <c r="R8" i="537"/>
  <c r="J7" i="537"/>
  <c r="J6" i="537"/>
  <c r="J4" i="537"/>
  <c r="Q36" i="537" s="1"/>
  <c r="T36" i="537" s="1"/>
  <c r="W36" i="537" s="1"/>
  <c r="J3" i="537"/>
  <c r="R35" i="537" s="1"/>
  <c r="U35" i="537" s="1"/>
  <c r="I157" i="536"/>
  <c r="J157" i="536" s="1"/>
  <c r="I159" i="536" s="1"/>
  <c r="J155" i="536"/>
  <c r="Z149" i="536"/>
  <c r="J149" i="536"/>
  <c r="I149" i="536"/>
  <c r="Z148" i="536"/>
  <c r="J148" i="536"/>
  <c r="I148" i="536"/>
  <c r="Z147" i="536"/>
  <c r="J147" i="536"/>
  <c r="I147" i="536"/>
  <c r="Z146" i="536"/>
  <c r="J146" i="536"/>
  <c r="I146" i="536"/>
  <c r="Z145" i="536"/>
  <c r="J145" i="536"/>
  <c r="I145" i="536"/>
  <c r="Z144" i="536"/>
  <c r="J144" i="536"/>
  <c r="I144" i="536"/>
  <c r="Z143" i="536"/>
  <c r="J143" i="536"/>
  <c r="I143" i="536"/>
  <c r="Z142" i="536"/>
  <c r="J142" i="536"/>
  <c r="I142" i="536"/>
  <c r="Z141" i="536"/>
  <c r="J141" i="536"/>
  <c r="I141" i="536"/>
  <c r="Z140" i="536"/>
  <c r="J140" i="536"/>
  <c r="I140" i="536"/>
  <c r="Z139" i="536"/>
  <c r="J139" i="536"/>
  <c r="I139" i="536"/>
  <c r="Z138" i="536"/>
  <c r="J138" i="536"/>
  <c r="I138" i="536"/>
  <c r="Z137" i="536"/>
  <c r="J137" i="536"/>
  <c r="I137" i="536"/>
  <c r="Z136" i="536"/>
  <c r="J136" i="536"/>
  <c r="I136" i="536"/>
  <c r="Z135" i="536"/>
  <c r="J135" i="536"/>
  <c r="I135" i="536"/>
  <c r="Z134" i="536"/>
  <c r="J134" i="536"/>
  <c r="I134" i="536"/>
  <c r="Z133" i="536"/>
  <c r="J133" i="536"/>
  <c r="I133" i="536"/>
  <c r="Z132" i="536"/>
  <c r="J132" i="536"/>
  <c r="I132" i="536"/>
  <c r="Z131" i="536"/>
  <c r="J131" i="536"/>
  <c r="I131" i="536"/>
  <c r="Z130" i="536"/>
  <c r="J130" i="536"/>
  <c r="I130" i="536"/>
  <c r="Z129" i="536"/>
  <c r="J129" i="536"/>
  <c r="I129" i="536"/>
  <c r="Z128" i="536"/>
  <c r="J128" i="536"/>
  <c r="I128" i="536"/>
  <c r="Z127" i="536"/>
  <c r="J127" i="536"/>
  <c r="I127" i="536"/>
  <c r="Z126" i="536"/>
  <c r="J126" i="536"/>
  <c r="I126" i="536"/>
  <c r="Z125" i="536"/>
  <c r="J125" i="536"/>
  <c r="I125" i="536"/>
  <c r="Z124" i="536"/>
  <c r="J124" i="536"/>
  <c r="I124" i="536"/>
  <c r="Z123" i="536"/>
  <c r="J123" i="536"/>
  <c r="I123" i="536"/>
  <c r="Z122" i="536"/>
  <c r="J122" i="536"/>
  <c r="I122" i="536"/>
  <c r="Z121" i="536"/>
  <c r="J121" i="536"/>
  <c r="I121" i="536"/>
  <c r="Z120" i="536"/>
  <c r="J120" i="536"/>
  <c r="I120" i="536"/>
  <c r="Z119" i="536"/>
  <c r="J119" i="536"/>
  <c r="I119" i="536"/>
  <c r="Z118" i="536"/>
  <c r="J118" i="536"/>
  <c r="I118" i="536"/>
  <c r="Z117" i="536"/>
  <c r="J117" i="536"/>
  <c r="I117" i="536"/>
  <c r="Z116" i="536"/>
  <c r="J116" i="536"/>
  <c r="I116" i="536"/>
  <c r="Z115" i="536"/>
  <c r="J115" i="536"/>
  <c r="I115" i="536"/>
  <c r="Z114" i="536"/>
  <c r="J114" i="536"/>
  <c r="I114" i="536"/>
  <c r="Z113" i="536"/>
  <c r="J113" i="536"/>
  <c r="I113" i="536"/>
  <c r="Z112" i="536"/>
  <c r="J112" i="536"/>
  <c r="I112" i="536"/>
  <c r="Z111" i="536"/>
  <c r="J111" i="536"/>
  <c r="I111" i="536"/>
  <c r="Z110" i="536"/>
  <c r="J110" i="536"/>
  <c r="I110" i="536"/>
  <c r="Z109" i="536"/>
  <c r="J109" i="536"/>
  <c r="I109" i="536"/>
  <c r="Z108" i="536"/>
  <c r="J108" i="536"/>
  <c r="I108" i="536"/>
  <c r="Z107" i="536"/>
  <c r="J107" i="536"/>
  <c r="I107" i="536"/>
  <c r="Z106" i="536"/>
  <c r="J106" i="536"/>
  <c r="I106" i="536"/>
  <c r="Z105" i="536"/>
  <c r="J105" i="536"/>
  <c r="I105" i="536"/>
  <c r="Z104" i="536"/>
  <c r="J104" i="536"/>
  <c r="I104" i="536"/>
  <c r="Z103" i="536"/>
  <c r="J103" i="536"/>
  <c r="I103" i="536"/>
  <c r="Z102" i="536"/>
  <c r="J102" i="536"/>
  <c r="I102" i="536"/>
  <c r="Z101" i="536"/>
  <c r="J101" i="536"/>
  <c r="I101" i="536"/>
  <c r="Z100" i="536"/>
  <c r="J100" i="536"/>
  <c r="I100" i="536"/>
  <c r="Z99" i="536"/>
  <c r="J99" i="536"/>
  <c r="I99" i="536"/>
  <c r="Z98" i="536"/>
  <c r="J98" i="536"/>
  <c r="I98" i="536"/>
  <c r="Z97" i="536"/>
  <c r="J97" i="536"/>
  <c r="I97" i="536"/>
  <c r="Z96" i="536"/>
  <c r="J96" i="536"/>
  <c r="I96" i="536"/>
  <c r="Z95" i="536"/>
  <c r="J95" i="536"/>
  <c r="I95" i="536"/>
  <c r="Z94" i="536"/>
  <c r="J94" i="536"/>
  <c r="I94" i="536"/>
  <c r="Z93" i="536"/>
  <c r="J93" i="536"/>
  <c r="I93" i="536"/>
  <c r="Z92" i="536"/>
  <c r="J92" i="536"/>
  <c r="I92" i="536"/>
  <c r="Z91" i="536"/>
  <c r="J91" i="536"/>
  <c r="I91" i="536"/>
  <c r="Z90" i="536"/>
  <c r="J90" i="536"/>
  <c r="I90" i="536"/>
  <c r="Z89" i="536"/>
  <c r="J89" i="536"/>
  <c r="I89" i="536"/>
  <c r="Z88" i="536"/>
  <c r="J88" i="536"/>
  <c r="I88" i="536"/>
  <c r="Z87" i="536"/>
  <c r="J87" i="536"/>
  <c r="I87" i="536"/>
  <c r="Z86" i="536"/>
  <c r="J86" i="536"/>
  <c r="I86" i="536"/>
  <c r="J85" i="536"/>
  <c r="I85" i="536"/>
  <c r="Z84" i="536"/>
  <c r="J84" i="536"/>
  <c r="I84" i="536"/>
  <c r="Z83" i="536"/>
  <c r="Q83" i="536"/>
  <c r="T83" i="536" s="1"/>
  <c r="J83" i="536"/>
  <c r="I83" i="536"/>
  <c r="Z82" i="536"/>
  <c r="J82" i="536"/>
  <c r="I82" i="536"/>
  <c r="Z81" i="536"/>
  <c r="J81" i="536"/>
  <c r="I81" i="536"/>
  <c r="Z80" i="536"/>
  <c r="J80" i="536"/>
  <c r="I80" i="536"/>
  <c r="Z79" i="536"/>
  <c r="Q79" i="536"/>
  <c r="T79" i="536" s="1"/>
  <c r="J79" i="536"/>
  <c r="I79" i="536"/>
  <c r="Z78" i="536"/>
  <c r="R78" i="536"/>
  <c r="U78" i="536" s="1"/>
  <c r="J78" i="536"/>
  <c r="I78" i="536"/>
  <c r="Z77" i="536"/>
  <c r="J77" i="536"/>
  <c r="I77" i="536"/>
  <c r="Z76" i="536"/>
  <c r="J76" i="536"/>
  <c r="I76" i="536"/>
  <c r="Z75" i="536"/>
  <c r="Q75" i="536"/>
  <c r="T75" i="536" s="1"/>
  <c r="J75" i="536"/>
  <c r="I75" i="536"/>
  <c r="Z74" i="536"/>
  <c r="J74" i="536"/>
  <c r="I74" i="536"/>
  <c r="Z73" i="536"/>
  <c r="J73" i="536"/>
  <c r="I73" i="536"/>
  <c r="Z72" i="536"/>
  <c r="J72" i="536"/>
  <c r="I72" i="536"/>
  <c r="Z71" i="536"/>
  <c r="Q71" i="536"/>
  <c r="T71" i="536" s="1"/>
  <c r="J71" i="536"/>
  <c r="I71" i="536"/>
  <c r="Z70" i="536"/>
  <c r="R70" i="536"/>
  <c r="U70" i="536" s="1"/>
  <c r="J70" i="536"/>
  <c r="I70" i="536"/>
  <c r="Z69" i="536"/>
  <c r="J69" i="536"/>
  <c r="I69" i="536"/>
  <c r="Z68" i="536"/>
  <c r="J68" i="536"/>
  <c r="I68" i="536"/>
  <c r="Z67" i="536"/>
  <c r="Q67" i="536"/>
  <c r="T67" i="536" s="1"/>
  <c r="J67" i="536"/>
  <c r="I67" i="536"/>
  <c r="Z66" i="536"/>
  <c r="J66" i="536"/>
  <c r="I66" i="536"/>
  <c r="Z65" i="536"/>
  <c r="J65" i="536"/>
  <c r="I65" i="536"/>
  <c r="Z64" i="536"/>
  <c r="J64" i="536"/>
  <c r="I64" i="536"/>
  <c r="Z63" i="536"/>
  <c r="Q63" i="536"/>
  <c r="T63" i="536" s="1"/>
  <c r="J63" i="536"/>
  <c r="I63" i="536"/>
  <c r="Z62" i="536"/>
  <c r="R62" i="536"/>
  <c r="U62" i="536" s="1"/>
  <c r="J62" i="536"/>
  <c r="I62" i="536"/>
  <c r="Z61" i="536"/>
  <c r="J61" i="536"/>
  <c r="I61" i="536"/>
  <c r="Z60" i="536"/>
  <c r="J60" i="536"/>
  <c r="I60" i="536"/>
  <c r="Z59" i="536"/>
  <c r="Q59" i="536"/>
  <c r="T59" i="536" s="1"/>
  <c r="J59" i="536"/>
  <c r="I59" i="536"/>
  <c r="Z58" i="536"/>
  <c r="J58" i="536"/>
  <c r="I58" i="536"/>
  <c r="Z57" i="536"/>
  <c r="J57" i="536"/>
  <c r="I57" i="536"/>
  <c r="Z56" i="536"/>
  <c r="J56" i="536"/>
  <c r="I56" i="536"/>
  <c r="Z55" i="536"/>
  <c r="Q55" i="536"/>
  <c r="T55" i="536" s="1"/>
  <c r="J55" i="536"/>
  <c r="I55" i="536"/>
  <c r="Z54" i="536"/>
  <c r="R54" i="536"/>
  <c r="U54" i="536" s="1"/>
  <c r="J54" i="536"/>
  <c r="I54" i="536"/>
  <c r="Z53" i="536"/>
  <c r="J53" i="536"/>
  <c r="I53" i="536"/>
  <c r="Z52" i="536"/>
  <c r="J52" i="536"/>
  <c r="I52" i="536"/>
  <c r="Z51" i="536"/>
  <c r="Q51" i="536"/>
  <c r="T51" i="536" s="1"/>
  <c r="J51" i="536"/>
  <c r="I51" i="536"/>
  <c r="Z50" i="536"/>
  <c r="J50" i="536"/>
  <c r="I50" i="536"/>
  <c r="Z49" i="536"/>
  <c r="J49" i="536"/>
  <c r="I49" i="536"/>
  <c r="Z48" i="536"/>
  <c r="J48" i="536"/>
  <c r="I48" i="536"/>
  <c r="Z47" i="536"/>
  <c r="Q47" i="536"/>
  <c r="T47" i="536" s="1"/>
  <c r="J47" i="536"/>
  <c r="I47" i="536"/>
  <c r="Z46" i="536"/>
  <c r="R46" i="536"/>
  <c r="U46" i="536" s="1"/>
  <c r="J46" i="536"/>
  <c r="I46" i="536"/>
  <c r="Z45" i="536"/>
  <c r="J45" i="536"/>
  <c r="I45" i="536"/>
  <c r="Z44" i="536"/>
  <c r="J44" i="536"/>
  <c r="I44" i="536"/>
  <c r="Z43" i="536"/>
  <c r="Q43" i="536"/>
  <c r="T43" i="536" s="1"/>
  <c r="J43" i="536"/>
  <c r="I43" i="536"/>
  <c r="Z42" i="536"/>
  <c r="J42" i="536"/>
  <c r="I42" i="536"/>
  <c r="Z41" i="536"/>
  <c r="J41" i="536"/>
  <c r="I41" i="536"/>
  <c r="Z40" i="536"/>
  <c r="J40" i="536"/>
  <c r="I40" i="536"/>
  <c r="Z39" i="536"/>
  <c r="Q39" i="536"/>
  <c r="T39" i="536" s="1"/>
  <c r="J39" i="536"/>
  <c r="I39" i="536"/>
  <c r="Z38" i="536"/>
  <c r="R38" i="536"/>
  <c r="U38" i="536" s="1"/>
  <c r="J38" i="536"/>
  <c r="I38" i="536"/>
  <c r="Q38" i="536" s="1"/>
  <c r="T38" i="536" s="1"/>
  <c r="Z37" i="536"/>
  <c r="J37" i="536"/>
  <c r="R37" i="536" s="1"/>
  <c r="U37" i="536" s="1"/>
  <c r="I37" i="536"/>
  <c r="Z36" i="536"/>
  <c r="J36" i="536"/>
  <c r="I36" i="536"/>
  <c r="Z35" i="536"/>
  <c r="Q35" i="536"/>
  <c r="T35" i="536" s="1"/>
  <c r="J35" i="536"/>
  <c r="I35" i="536"/>
  <c r="Z34" i="536"/>
  <c r="J34" i="536"/>
  <c r="I34" i="536"/>
  <c r="Q34" i="536" s="1"/>
  <c r="T34" i="536" s="1"/>
  <c r="Z33" i="536"/>
  <c r="J33" i="536"/>
  <c r="I33" i="536"/>
  <c r="Z32" i="536"/>
  <c r="J32" i="536"/>
  <c r="I32" i="536"/>
  <c r="Z31" i="536"/>
  <c r="Q31" i="536"/>
  <c r="T31" i="536" s="1"/>
  <c r="J31" i="536"/>
  <c r="I31" i="536"/>
  <c r="Z30" i="536"/>
  <c r="R30" i="536"/>
  <c r="U30" i="536" s="1"/>
  <c r="J30" i="536"/>
  <c r="I30" i="536"/>
  <c r="Q30" i="536" s="1"/>
  <c r="T30" i="536" s="1"/>
  <c r="Z29" i="536"/>
  <c r="J29" i="536"/>
  <c r="R29" i="536" s="1"/>
  <c r="U29" i="536" s="1"/>
  <c r="I29" i="536"/>
  <c r="Z28" i="536"/>
  <c r="J28" i="536"/>
  <c r="I28" i="536"/>
  <c r="Z27" i="536"/>
  <c r="Q27" i="536"/>
  <c r="T27" i="536" s="1"/>
  <c r="J27" i="536"/>
  <c r="I27" i="536"/>
  <c r="Z26" i="536"/>
  <c r="J26" i="536"/>
  <c r="I26" i="536"/>
  <c r="Q26" i="536" s="1"/>
  <c r="T26" i="536" s="1"/>
  <c r="Z25" i="536"/>
  <c r="J25" i="536"/>
  <c r="I25" i="536"/>
  <c r="Z24" i="536"/>
  <c r="J24" i="536"/>
  <c r="I24" i="536"/>
  <c r="Z23" i="536"/>
  <c r="Q23" i="536"/>
  <c r="T23" i="536" s="1"/>
  <c r="J23" i="536"/>
  <c r="I23" i="536"/>
  <c r="Z22" i="536"/>
  <c r="R22" i="536"/>
  <c r="U22" i="536" s="1"/>
  <c r="J22" i="536"/>
  <c r="I22" i="536"/>
  <c r="Q22" i="536" s="1"/>
  <c r="T22" i="536" s="1"/>
  <c r="Z21" i="536"/>
  <c r="J21" i="536"/>
  <c r="R21" i="536" s="1"/>
  <c r="U21" i="536" s="1"/>
  <c r="I21" i="536"/>
  <c r="J20" i="536"/>
  <c r="I20" i="536"/>
  <c r="J11" i="536"/>
  <c r="J10" i="536"/>
  <c r="R9" i="536"/>
  <c r="J9" i="536"/>
  <c r="R8" i="536"/>
  <c r="J7" i="536"/>
  <c r="J6" i="536"/>
  <c r="J4" i="536"/>
  <c r="Q82" i="536" s="1"/>
  <c r="T82" i="536" s="1"/>
  <c r="J3" i="536"/>
  <c r="J155" i="535"/>
  <c r="I157" i="535" s="1"/>
  <c r="J157" i="535" s="1"/>
  <c r="I159" i="535" s="1"/>
  <c r="Z149" i="535"/>
  <c r="R149" i="535"/>
  <c r="U149" i="535" s="1"/>
  <c r="J149" i="535"/>
  <c r="I149" i="535"/>
  <c r="Q149" i="535" s="1"/>
  <c r="T149" i="535" s="1"/>
  <c r="Z148" i="535"/>
  <c r="X148" i="535"/>
  <c r="R148" i="535"/>
  <c r="U148" i="535" s="1"/>
  <c r="J148" i="535"/>
  <c r="I148" i="535"/>
  <c r="Z147" i="535"/>
  <c r="R147" i="535"/>
  <c r="U147" i="535" s="1"/>
  <c r="J147" i="535"/>
  <c r="I147" i="535"/>
  <c r="Z146" i="535"/>
  <c r="R146" i="535"/>
  <c r="U146" i="535" s="1"/>
  <c r="J146" i="535"/>
  <c r="I146" i="535"/>
  <c r="Z145" i="535"/>
  <c r="R145" i="535"/>
  <c r="U145" i="535" s="1"/>
  <c r="J145" i="535"/>
  <c r="I145" i="535"/>
  <c r="Z144" i="535"/>
  <c r="R144" i="535"/>
  <c r="U144" i="535" s="1"/>
  <c r="J144" i="535"/>
  <c r="I144" i="535"/>
  <c r="Z143" i="535"/>
  <c r="R143" i="535"/>
  <c r="U143" i="535" s="1"/>
  <c r="J143" i="535"/>
  <c r="I143" i="535"/>
  <c r="Q143" i="535" s="1"/>
  <c r="T143" i="535" s="1"/>
  <c r="Z142" i="535"/>
  <c r="R142" i="535"/>
  <c r="U142" i="535" s="1"/>
  <c r="J142" i="535"/>
  <c r="I142" i="535"/>
  <c r="Q142" i="535" s="1"/>
  <c r="T142" i="535" s="1"/>
  <c r="Z141" i="535"/>
  <c r="R141" i="535"/>
  <c r="U141" i="535" s="1"/>
  <c r="J141" i="535"/>
  <c r="I141" i="535"/>
  <c r="Q141" i="535" s="1"/>
  <c r="T141" i="535" s="1"/>
  <c r="Z140" i="535"/>
  <c r="R140" i="535"/>
  <c r="U140" i="535" s="1"/>
  <c r="J140" i="535"/>
  <c r="I140" i="535"/>
  <c r="Q140" i="535" s="1"/>
  <c r="T140" i="535" s="1"/>
  <c r="W140" i="535" s="1"/>
  <c r="X140" i="535" s="1"/>
  <c r="Z139" i="535"/>
  <c r="R139" i="535"/>
  <c r="U139" i="535" s="1"/>
  <c r="J139" i="535"/>
  <c r="I139" i="535"/>
  <c r="Q139" i="535" s="1"/>
  <c r="T139" i="535" s="1"/>
  <c r="Z138" i="535"/>
  <c r="R138" i="535"/>
  <c r="U138" i="535" s="1"/>
  <c r="J138" i="535"/>
  <c r="I138" i="535"/>
  <c r="Q138" i="535" s="1"/>
  <c r="T138" i="535" s="1"/>
  <c r="Z137" i="535"/>
  <c r="R137" i="535"/>
  <c r="U137" i="535" s="1"/>
  <c r="J137" i="535"/>
  <c r="I137" i="535"/>
  <c r="Q137" i="535" s="1"/>
  <c r="T137" i="535" s="1"/>
  <c r="Z136" i="535"/>
  <c r="R136" i="535"/>
  <c r="U136" i="535" s="1"/>
  <c r="J136" i="535"/>
  <c r="I136" i="535"/>
  <c r="Q136" i="535" s="1"/>
  <c r="T136" i="535" s="1"/>
  <c r="W136" i="535" s="1"/>
  <c r="X136" i="535" s="1"/>
  <c r="Z135" i="535"/>
  <c r="R135" i="535"/>
  <c r="U135" i="535" s="1"/>
  <c r="J135" i="535"/>
  <c r="I135" i="535"/>
  <c r="Q135" i="535" s="1"/>
  <c r="T135" i="535" s="1"/>
  <c r="Z134" i="535"/>
  <c r="R134" i="535"/>
  <c r="U134" i="535" s="1"/>
  <c r="J134" i="535"/>
  <c r="I134" i="535"/>
  <c r="Q134" i="535" s="1"/>
  <c r="T134" i="535" s="1"/>
  <c r="Z133" i="535"/>
  <c r="R133" i="535"/>
  <c r="U133" i="535" s="1"/>
  <c r="J133" i="535"/>
  <c r="I133" i="535"/>
  <c r="Q133" i="535" s="1"/>
  <c r="T133" i="535" s="1"/>
  <c r="Z132" i="535"/>
  <c r="X132" i="535"/>
  <c r="R132" i="535"/>
  <c r="U132" i="535" s="1"/>
  <c r="J132" i="535"/>
  <c r="I132" i="535"/>
  <c r="Q132" i="535" s="1"/>
  <c r="T132" i="535" s="1"/>
  <c r="W132" i="535" s="1"/>
  <c r="Z131" i="535"/>
  <c r="R131" i="535"/>
  <c r="U131" i="535" s="1"/>
  <c r="J131" i="535"/>
  <c r="I131" i="535"/>
  <c r="Q131" i="535" s="1"/>
  <c r="T131" i="535" s="1"/>
  <c r="Z130" i="535"/>
  <c r="R130" i="535"/>
  <c r="U130" i="535" s="1"/>
  <c r="J130" i="535"/>
  <c r="I130" i="535"/>
  <c r="Q130" i="535" s="1"/>
  <c r="T130" i="535" s="1"/>
  <c r="Z129" i="535"/>
  <c r="R129" i="535"/>
  <c r="U129" i="535" s="1"/>
  <c r="J129" i="535"/>
  <c r="I129" i="535"/>
  <c r="Q129" i="535" s="1"/>
  <c r="T129" i="535" s="1"/>
  <c r="Z128" i="535"/>
  <c r="R128" i="535"/>
  <c r="U128" i="535" s="1"/>
  <c r="J128" i="535"/>
  <c r="I128" i="535"/>
  <c r="Q128" i="535" s="1"/>
  <c r="T128" i="535" s="1"/>
  <c r="W128" i="535" s="1"/>
  <c r="X128" i="535" s="1"/>
  <c r="Z127" i="535"/>
  <c r="R127" i="535"/>
  <c r="U127" i="535" s="1"/>
  <c r="J127" i="535"/>
  <c r="I127" i="535"/>
  <c r="Q127" i="535" s="1"/>
  <c r="T127" i="535" s="1"/>
  <c r="Z126" i="535"/>
  <c r="R126" i="535"/>
  <c r="U126" i="535" s="1"/>
  <c r="J126" i="535"/>
  <c r="I126" i="535"/>
  <c r="Q126" i="535" s="1"/>
  <c r="T126" i="535" s="1"/>
  <c r="Z125" i="535"/>
  <c r="R125" i="535"/>
  <c r="U125" i="535" s="1"/>
  <c r="J125" i="535"/>
  <c r="I125" i="535"/>
  <c r="Q125" i="535" s="1"/>
  <c r="T125" i="535" s="1"/>
  <c r="Z124" i="535"/>
  <c r="R124" i="535"/>
  <c r="U124" i="535" s="1"/>
  <c r="J124" i="535"/>
  <c r="I124" i="535"/>
  <c r="Q124" i="535" s="1"/>
  <c r="T124" i="535" s="1"/>
  <c r="W124" i="535" s="1"/>
  <c r="X124" i="535" s="1"/>
  <c r="Z123" i="535"/>
  <c r="R123" i="535"/>
  <c r="U123" i="535" s="1"/>
  <c r="J123" i="535"/>
  <c r="I123" i="535"/>
  <c r="Q123" i="535" s="1"/>
  <c r="T123" i="535" s="1"/>
  <c r="Z122" i="535"/>
  <c r="R122" i="535"/>
  <c r="U122" i="535" s="1"/>
  <c r="J122" i="535"/>
  <c r="I122" i="535"/>
  <c r="Q122" i="535" s="1"/>
  <c r="T122" i="535" s="1"/>
  <c r="Z121" i="535"/>
  <c r="R121" i="535"/>
  <c r="U121" i="535" s="1"/>
  <c r="J121" i="535"/>
  <c r="I121" i="535"/>
  <c r="Q121" i="535" s="1"/>
  <c r="T121" i="535" s="1"/>
  <c r="Z120" i="535"/>
  <c r="X120" i="535"/>
  <c r="R120" i="535"/>
  <c r="U120" i="535" s="1"/>
  <c r="J120" i="535"/>
  <c r="I120" i="535"/>
  <c r="Q120" i="535" s="1"/>
  <c r="T120" i="535" s="1"/>
  <c r="W120" i="535" s="1"/>
  <c r="Z119" i="535"/>
  <c r="R119" i="535"/>
  <c r="U119" i="535" s="1"/>
  <c r="J119" i="535"/>
  <c r="I119" i="535"/>
  <c r="Q119" i="535" s="1"/>
  <c r="T119" i="535" s="1"/>
  <c r="Z118" i="535"/>
  <c r="R118" i="535"/>
  <c r="U118" i="535" s="1"/>
  <c r="J118" i="535"/>
  <c r="I118" i="535"/>
  <c r="Q118" i="535" s="1"/>
  <c r="T118" i="535" s="1"/>
  <c r="Z117" i="535"/>
  <c r="R117" i="535"/>
  <c r="U117" i="535" s="1"/>
  <c r="J117" i="535"/>
  <c r="I117" i="535"/>
  <c r="Q117" i="535" s="1"/>
  <c r="T117" i="535" s="1"/>
  <c r="Z116" i="535"/>
  <c r="X116" i="535"/>
  <c r="R116" i="535"/>
  <c r="U116" i="535" s="1"/>
  <c r="J116" i="535"/>
  <c r="I116" i="535"/>
  <c r="Q116" i="535" s="1"/>
  <c r="T116" i="535" s="1"/>
  <c r="W116" i="535" s="1"/>
  <c r="Z115" i="535"/>
  <c r="R115" i="535"/>
  <c r="U115" i="535" s="1"/>
  <c r="J115" i="535"/>
  <c r="I115" i="535"/>
  <c r="Q115" i="535" s="1"/>
  <c r="T115" i="535" s="1"/>
  <c r="Z114" i="535"/>
  <c r="R114" i="535"/>
  <c r="U114" i="535" s="1"/>
  <c r="J114" i="535"/>
  <c r="I114" i="535"/>
  <c r="Q114" i="535" s="1"/>
  <c r="T114" i="535" s="1"/>
  <c r="Z113" i="535"/>
  <c r="R113" i="535"/>
  <c r="U113" i="535" s="1"/>
  <c r="J113" i="535"/>
  <c r="I113" i="535"/>
  <c r="Q113" i="535" s="1"/>
  <c r="T113" i="535" s="1"/>
  <c r="Z112" i="535"/>
  <c r="R112" i="535"/>
  <c r="U112" i="535" s="1"/>
  <c r="J112" i="535"/>
  <c r="I112" i="535"/>
  <c r="Q112" i="535" s="1"/>
  <c r="T112" i="535" s="1"/>
  <c r="W112" i="535" s="1"/>
  <c r="X112" i="535" s="1"/>
  <c r="Z111" i="535"/>
  <c r="R111" i="535"/>
  <c r="U111" i="535" s="1"/>
  <c r="J111" i="535"/>
  <c r="I111" i="535"/>
  <c r="Q111" i="535" s="1"/>
  <c r="T111" i="535" s="1"/>
  <c r="Z110" i="535"/>
  <c r="R110" i="535"/>
  <c r="U110" i="535" s="1"/>
  <c r="J110" i="535"/>
  <c r="I110" i="535"/>
  <c r="Q110" i="535" s="1"/>
  <c r="T110" i="535" s="1"/>
  <c r="Z109" i="535"/>
  <c r="R109" i="535"/>
  <c r="U109" i="535" s="1"/>
  <c r="J109" i="535"/>
  <c r="I109" i="535"/>
  <c r="Q109" i="535" s="1"/>
  <c r="T109" i="535" s="1"/>
  <c r="Z108" i="535"/>
  <c r="R108" i="535"/>
  <c r="U108" i="535" s="1"/>
  <c r="J108" i="535"/>
  <c r="I108" i="535"/>
  <c r="Q108" i="535" s="1"/>
  <c r="T108" i="535" s="1"/>
  <c r="W108" i="535" s="1"/>
  <c r="X108" i="535" s="1"/>
  <c r="Z107" i="535"/>
  <c r="R107" i="535"/>
  <c r="U107" i="535" s="1"/>
  <c r="J107" i="535"/>
  <c r="I107" i="535"/>
  <c r="Q107" i="535" s="1"/>
  <c r="T107" i="535" s="1"/>
  <c r="Z106" i="535"/>
  <c r="R106" i="535"/>
  <c r="U106" i="535" s="1"/>
  <c r="J106" i="535"/>
  <c r="I106" i="535"/>
  <c r="Q106" i="535" s="1"/>
  <c r="T106" i="535" s="1"/>
  <c r="Z105" i="535"/>
  <c r="R105" i="535"/>
  <c r="U105" i="535" s="1"/>
  <c r="J105" i="535"/>
  <c r="I105" i="535"/>
  <c r="Q105" i="535" s="1"/>
  <c r="T105" i="535" s="1"/>
  <c r="Z104" i="535"/>
  <c r="R104" i="535"/>
  <c r="U104" i="535" s="1"/>
  <c r="J104" i="535"/>
  <c r="I104" i="535"/>
  <c r="Q104" i="535" s="1"/>
  <c r="T104" i="535" s="1"/>
  <c r="W104" i="535" s="1"/>
  <c r="X104" i="535" s="1"/>
  <c r="Z103" i="535"/>
  <c r="R103" i="535"/>
  <c r="U103" i="535" s="1"/>
  <c r="J103" i="535"/>
  <c r="I103" i="535"/>
  <c r="Q103" i="535" s="1"/>
  <c r="T103" i="535" s="1"/>
  <c r="Z102" i="535"/>
  <c r="R102" i="535"/>
  <c r="U102" i="535" s="1"/>
  <c r="J102" i="535"/>
  <c r="I102" i="535"/>
  <c r="Q102" i="535" s="1"/>
  <c r="T102" i="535" s="1"/>
  <c r="Z101" i="535"/>
  <c r="R101" i="535"/>
  <c r="U101" i="535" s="1"/>
  <c r="J101" i="535"/>
  <c r="I101" i="535"/>
  <c r="Q101" i="535" s="1"/>
  <c r="T101" i="535" s="1"/>
  <c r="Z100" i="535"/>
  <c r="X100" i="535"/>
  <c r="R100" i="535"/>
  <c r="U100" i="535" s="1"/>
  <c r="J100" i="535"/>
  <c r="I100" i="535"/>
  <c r="Q100" i="535" s="1"/>
  <c r="T100" i="535" s="1"/>
  <c r="W100" i="535" s="1"/>
  <c r="Z99" i="535"/>
  <c r="R99" i="535"/>
  <c r="U99" i="535" s="1"/>
  <c r="J99" i="535"/>
  <c r="I99" i="535"/>
  <c r="Q99" i="535" s="1"/>
  <c r="T99" i="535" s="1"/>
  <c r="Z98" i="535"/>
  <c r="R98" i="535"/>
  <c r="U98" i="535" s="1"/>
  <c r="J98" i="535"/>
  <c r="I98" i="535"/>
  <c r="Q98" i="535" s="1"/>
  <c r="T98" i="535" s="1"/>
  <c r="Z97" i="535"/>
  <c r="R97" i="535"/>
  <c r="U97" i="535" s="1"/>
  <c r="J97" i="535"/>
  <c r="I97" i="535"/>
  <c r="Q97" i="535" s="1"/>
  <c r="T97" i="535" s="1"/>
  <c r="Z96" i="535"/>
  <c r="R96" i="535"/>
  <c r="U96" i="535" s="1"/>
  <c r="J96" i="535"/>
  <c r="I96" i="535"/>
  <c r="Q96" i="535" s="1"/>
  <c r="T96" i="535" s="1"/>
  <c r="W96" i="535" s="1"/>
  <c r="X96" i="535" s="1"/>
  <c r="Z95" i="535"/>
  <c r="R95" i="535"/>
  <c r="U95" i="535" s="1"/>
  <c r="J95" i="535"/>
  <c r="I95" i="535"/>
  <c r="Q95" i="535" s="1"/>
  <c r="T95" i="535" s="1"/>
  <c r="Z94" i="535"/>
  <c r="R94" i="535"/>
  <c r="U94" i="535" s="1"/>
  <c r="J94" i="535"/>
  <c r="I94" i="535"/>
  <c r="Q94" i="535" s="1"/>
  <c r="T94" i="535" s="1"/>
  <c r="Z93" i="535"/>
  <c r="R93" i="535"/>
  <c r="U93" i="535" s="1"/>
  <c r="J93" i="535"/>
  <c r="I93" i="535"/>
  <c r="Q93" i="535" s="1"/>
  <c r="T93" i="535" s="1"/>
  <c r="Z92" i="535"/>
  <c r="R92" i="535"/>
  <c r="U92" i="535" s="1"/>
  <c r="J92" i="535"/>
  <c r="I92" i="535"/>
  <c r="Q92" i="535" s="1"/>
  <c r="T92" i="535" s="1"/>
  <c r="W92" i="535" s="1"/>
  <c r="X92" i="535" s="1"/>
  <c r="Z91" i="535"/>
  <c r="R91" i="535"/>
  <c r="U91" i="535" s="1"/>
  <c r="J91" i="535"/>
  <c r="I91" i="535"/>
  <c r="Q91" i="535" s="1"/>
  <c r="T91" i="535" s="1"/>
  <c r="Z90" i="535"/>
  <c r="R90" i="535"/>
  <c r="U90" i="535" s="1"/>
  <c r="J90" i="535"/>
  <c r="I90" i="535"/>
  <c r="Q90" i="535" s="1"/>
  <c r="T90" i="535" s="1"/>
  <c r="Z89" i="535"/>
  <c r="R89" i="535"/>
  <c r="U89" i="535" s="1"/>
  <c r="J89" i="535"/>
  <c r="I89" i="535"/>
  <c r="Q89" i="535" s="1"/>
  <c r="T89" i="535" s="1"/>
  <c r="Z88" i="535"/>
  <c r="X88" i="535"/>
  <c r="R88" i="535"/>
  <c r="U88" i="535" s="1"/>
  <c r="J88" i="535"/>
  <c r="I88" i="535"/>
  <c r="Q88" i="535" s="1"/>
  <c r="T88" i="535" s="1"/>
  <c r="W88" i="535" s="1"/>
  <c r="Z87" i="535"/>
  <c r="R87" i="535"/>
  <c r="U87" i="535" s="1"/>
  <c r="J87" i="535"/>
  <c r="I87" i="535"/>
  <c r="Q87" i="535" s="1"/>
  <c r="T87" i="535" s="1"/>
  <c r="Z86" i="535"/>
  <c r="R86" i="535"/>
  <c r="U86" i="535" s="1"/>
  <c r="J86" i="535"/>
  <c r="I86" i="535"/>
  <c r="Q86" i="535" s="1"/>
  <c r="T86" i="535" s="1"/>
  <c r="R85" i="535"/>
  <c r="U85" i="535" s="1"/>
  <c r="J85" i="535"/>
  <c r="I85" i="535"/>
  <c r="Q85" i="535" s="1"/>
  <c r="T85" i="535" s="1"/>
  <c r="W85" i="535" s="1"/>
  <c r="X85" i="535" s="1"/>
  <c r="Z84" i="535"/>
  <c r="R84" i="535"/>
  <c r="U84" i="535" s="1"/>
  <c r="J84" i="535"/>
  <c r="I84" i="535"/>
  <c r="Q84" i="535" s="1"/>
  <c r="T84" i="535" s="1"/>
  <c r="Z83" i="535"/>
  <c r="J83" i="535"/>
  <c r="R83" i="535" s="1"/>
  <c r="U83" i="535" s="1"/>
  <c r="I83" i="535"/>
  <c r="Z82" i="535"/>
  <c r="U82" i="535"/>
  <c r="J82" i="535"/>
  <c r="R82" i="535" s="1"/>
  <c r="I82" i="535"/>
  <c r="Z81" i="535"/>
  <c r="Q81" i="535"/>
  <c r="T81" i="535" s="1"/>
  <c r="J81" i="535"/>
  <c r="I81" i="535"/>
  <c r="Z80" i="535"/>
  <c r="R80" i="535"/>
  <c r="U80" i="535" s="1"/>
  <c r="J80" i="535"/>
  <c r="I80" i="535"/>
  <c r="Q80" i="535" s="1"/>
  <c r="T80" i="535" s="1"/>
  <c r="Z79" i="535"/>
  <c r="J79" i="535"/>
  <c r="R79" i="535" s="1"/>
  <c r="U79" i="535" s="1"/>
  <c r="I79" i="535"/>
  <c r="Z78" i="535"/>
  <c r="J78" i="535"/>
  <c r="I78" i="535"/>
  <c r="Z77" i="535"/>
  <c r="Q77" i="535"/>
  <c r="T77" i="535" s="1"/>
  <c r="J77" i="535"/>
  <c r="I77" i="535"/>
  <c r="Z76" i="535"/>
  <c r="R76" i="535"/>
  <c r="U76" i="535" s="1"/>
  <c r="J76" i="535"/>
  <c r="I76" i="535"/>
  <c r="Q76" i="535" s="1"/>
  <c r="T76" i="535" s="1"/>
  <c r="Z75" i="535"/>
  <c r="J75" i="535"/>
  <c r="R75" i="535" s="1"/>
  <c r="U75" i="535" s="1"/>
  <c r="I75" i="535"/>
  <c r="Z74" i="535"/>
  <c r="U74" i="535"/>
  <c r="J74" i="535"/>
  <c r="R74" i="535" s="1"/>
  <c r="I74" i="535"/>
  <c r="Z73" i="535"/>
  <c r="Q73" i="535"/>
  <c r="T73" i="535" s="1"/>
  <c r="J73" i="535"/>
  <c r="I73" i="535"/>
  <c r="Z72" i="535"/>
  <c r="R72" i="535"/>
  <c r="U72" i="535" s="1"/>
  <c r="J72" i="535"/>
  <c r="I72" i="535"/>
  <c r="Q72" i="535" s="1"/>
  <c r="T72" i="535" s="1"/>
  <c r="Z71" i="535"/>
  <c r="J71" i="535"/>
  <c r="R71" i="535" s="1"/>
  <c r="U71" i="535" s="1"/>
  <c r="I71" i="535"/>
  <c r="Z70" i="535"/>
  <c r="J70" i="535"/>
  <c r="I70" i="535"/>
  <c r="Z69" i="535"/>
  <c r="Q69" i="535"/>
  <c r="T69" i="535" s="1"/>
  <c r="J69" i="535"/>
  <c r="I69" i="535"/>
  <c r="Z68" i="535"/>
  <c r="R68" i="535"/>
  <c r="U68" i="535" s="1"/>
  <c r="J68" i="535"/>
  <c r="I68" i="535"/>
  <c r="Q68" i="535" s="1"/>
  <c r="T68" i="535" s="1"/>
  <c r="Z67" i="535"/>
  <c r="J67" i="535"/>
  <c r="R67" i="535" s="1"/>
  <c r="U67" i="535" s="1"/>
  <c r="I67" i="535"/>
  <c r="Z66" i="535"/>
  <c r="U66" i="535"/>
  <c r="J66" i="535"/>
  <c r="R66" i="535" s="1"/>
  <c r="I66" i="535"/>
  <c r="Z65" i="535"/>
  <c r="Q65" i="535"/>
  <c r="T65" i="535" s="1"/>
  <c r="J65" i="535"/>
  <c r="I65" i="535"/>
  <c r="Z64" i="535"/>
  <c r="R64" i="535"/>
  <c r="U64" i="535" s="1"/>
  <c r="J64" i="535"/>
  <c r="I64" i="535"/>
  <c r="Q64" i="535" s="1"/>
  <c r="T64" i="535" s="1"/>
  <c r="Z63" i="535"/>
  <c r="J63" i="535"/>
  <c r="R63" i="535" s="1"/>
  <c r="U63" i="535" s="1"/>
  <c r="I63" i="535"/>
  <c r="Z62" i="535"/>
  <c r="J62" i="535"/>
  <c r="I62" i="535"/>
  <c r="Z61" i="535"/>
  <c r="Q61" i="535"/>
  <c r="T61" i="535" s="1"/>
  <c r="J61" i="535"/>
  <c r="I61" i="535"/>
  <c r="Z60" i="535"/>
  <c r="R60" i="535"/>
  <c r="U60" i="535" s="1"/>
  <c r="J60" i="535"/>
  <c r="I60" i="535"/>
  <c r="Q60" i="535" s="1"/>
  <c r="T60" i="535" s="1"/>
  <c r="Z59" i="535"/>
  <c r="J59" i="535"/>
  <c r="R59" i="535" s="1"/>
  <c r="U59" i="535" s="1"/>
  <c r="I59" i="535"/>
  <c r="Z58" i="535"/>
  <c r="U58" i="535"/>
  <c r="J58" i="535"/>
  <c r="R58" i="535" s="1"/>
  <c r="I58" i="535"/>
  <c r="Z57" i="535"/>
  <c r="Q57" i="535"/>
  <c r="T57" i="535" s="1"/>
  <c r="J57" i="535"/>
  <c r="I57" i="535"/>
  <c r="Z56" i="535"/>
  <c r="R56" i="535"/>
  <c r="U56" i="535" s="1"/>
  <c r="J56" i="535"/>
  <c r="I56" i="535"/>
  <c r="Q56" i="535" s="1"/>
  <c r="T56" i="535" s="1"/>
  <c r="Z55" i="535"/>
  <c r="J55" i="535"/>
  <c r="R55" i="535" s="1"/>
  <c r="U55" i="535" s="1"/>
  <c r="I55" i="535"/>
  <c r="Z54" i="535"/>
  <c r="J54" i="535"/>
  <c r="I54" i="535"/>
  <c r="Z53" i="535"/>
  <c r="Q53" i="535"/>
  <c r="T53" i="535" s="1"/>
  <c r="J53" i="535"/>
  <c r="I53" i="535"/>
  <c r="Z52" i="535"/>
  <c r="R52" i="535"/>
  <c r="U52" i="535" s="1"/>
  <c r="J52" i="535"/>
  <c r="I52" i="535"/>
  <c r="Q52" i="535" s="1"/>
  <c r="T52" i="535" s="1"/>
  <c r="Z51" i="535"/>
  <c r="J51" i="535"/>
  <c r="R51" i="535" s="1"/>
  <c r="U51" i="535" s="1"/>
  <c r="I51" i="535"/>
  <c r="Z50" i="535"/>
  <c r="U50" i="535"/>
  <c r="J50" i="535"/>
  <c r="R50" i="535" s="1"/>
  <c r="I50" i="535"/>
  <c r="Z49" i="535"/>
  <c r="Q49" i="535"/>
  <c r="T49" i="535" s="1"/>
  <c r="J49" i="535"/>
  <c r="I49" i="535"/>
  <c r="Z48" i="535"/>
  <c r="R48" i="535"/>
  <c r="U48" i="535" s="1"/>
  <c r="J48" i="535"/>
  <c r="I48" i="535"/>
  <c r="Q48" i="535" s="1"/>
  <c r="T48" i="535" s="1"/>
  <c r="Z47" i="535"/>
  <c r="J47" i="535"/>
  <c r="R47" i="535" s="1"/>
  <c r="U47" i="535" s="1"/>
  <c r="I47" i="535"/>
  <c r="Z46" i="535"/>
  <c r="J46" i="535"/>
  <c r="I46" i="535"/>
  <c r="Z45" i="535"/>
  <c r="Q45" i="535"/>
  <c r="T45" i="535" s="1"/>
  <c r="J45" i="535"/>
  <c r="I45" i="535"/>
  <c r="Z44" i="535"/>
  <c r="R44" i="535"/>
  <c r="U44" i="535" s="1"/>
  <c r="J44" i="535"/>
  <c r="I44" i="535"/>
  <c r="Q44" i="535" s="1"/>
  <c r="T44" i="535" s="1"/>
  <c r="Z43" i="535"/>
  <c r="J43" i="535"/>
  <c r="R43" i="535" s="1"/>
  <c r="U43" i="535" s="1"/>
  <c r="I43" i="535"/>
  <c r="Z42" i="535"/>
  <c r="U42" i="535"/>
  <c r="J42" i="535"/>
  <c r="R42" i="535" s="1"/>
  <c r="I42" i="535"/>
  <c r="Z41" i="535"/>
  <c r="Q41" i="535"/>
  <c r="T41" i="535" s="1"/>
  <c r="J41" i="535"/>
  <c r="I41" i="535"/>
  <c r="Z40" i="535"/>
  <c r="R40" i="535"/>
  <c r="U40" i="535" s="1"/>
  <c r="J40" i="535"/>
  <c r="I40" i="535"/>
  <c r="Q40" i="535" s="1"/>
  <c r="T40" i="535" s="1"/>
  <c r="Z39" i="535"/>
  <c r="J39" i="535"/>
  <c r="R39" i="535" s="1"/>
  <c r="U39" i="535" s="1"/>
  <c r="I39" i="535"/>
  <c r="Z38" i="535"/>
  <c r="J38" i="535"/>
  <c r="I38" i="535"/>
  <c r="Z37" i="535"/>
  <c r="Q37" i="535"/>
  <c r="T37" i="535" s="1"/>
  <c r="J37" i="535"/>
  <c r="I37" i="535"/>
  <c r="Z36" i="535"/>
  <c r="R36" i="535"/>
  <c r="U36" i="535" s="1"/>
  <c r="J36" i="535"/>
  <c r="I36" i="535"/>
  <c r="Q36" i="535" s="1"/>
  <c r="T36" i="535" s="1"/>
  <c r="Z35" i="535"/>
  <c r="J35" i="535"/>
  <c r="R35" i="535" s="1"/>
  <c r="U35" i="535" s="1"/>
  <c r="I35" i="535"/>
  <c r="Z34" i="535"/>
  <c r="U34" i="535"/>
  <c r="J34" i="535"/>
  <c r="R34" i="535" s="1"/>
  <c r="I34" i="535"/>
  <c r="Z33" i="535"/>
  <c r="Q33" i="535"/>
  <c r="T33" i="535" s="1"/>
  <c r="J33" i="535"/>
  <c r="I33" i="535"/>
  <c r="Z32" i="535"/>
  <c r="R32" i="535"/>
  <c r="U32" i="535" s="1"/>
  <c r="J32" i="535"/>
  <c r="I32" i="535"/>
  <c r="Z31" i="535"/>
  <c r="J31" i="535"/>
  <c r="I31" i="535"/>
  <c r="Z30" i="535"/>
  <c r="J30" i="535"/>
  <c r="I30" i="535"/>
  <c r="Z29" i="535"/>
  <c r="Q29" i="535"/>
  <c r="T29" i="535" s="1"/>
  <c r="J29" i="535"/>
  <c r="I29" i="535"/>
  <c r="Z28" i="535"/>
  <c r="R28" i="535"/>
  <c r="U28" i="535" s="1"/>
  <c r="J28" i="535"/>
  <c r="I28" i="535"/>
  <c r="Z27" i="535"/>
  <c r="J27" i="535"/>
  <c r="I27" i="535"/>
  <c r="Z26" i="535"/>
  <c r="U26" i="535"/>
  <c r="J26" i="535"/>
  <c r="R26" i="535" s="1"/>
  <c r="I26" i="535"/>
  <c r="Z25" i="535"/>
  <c r="Q25" i="535"/>
  <c r="T25" i="535" s="1"/>
  <c r="J25" i="535"/>
  <c r="I25" i="535"/>
  <c r="Z24" i="535"/>
  <c r="R24" i="535"/>
  <c r="U24" i="535" s="1"/>
  <c r="J24" i="535"/>
  <c r="I24" i="535"/>
  <c r="Z23" i="535"/>
  <c r="J23" i="535"/>
  <c r="I23" i="535"/>
  <c r="Z22" i="535"/>
  <c r="J22" i="535"/>
  <c r="I22" i="535"/>
  <c r="Z21" i="535"/>
  <c r="Q21" i="535"/>
  <c r="T21" i="535" s="1"/>
  <c r="J21" i="535"/>
  <c r="I21" i="535"/>
  <c r="R20" i="535"/>
  <c r="U20" i="535" s="1"/>
  <c r="J20" i="535"/>
  <c r="I20" i="535"/>
  <c r="J10" i="535"/>
  <c r="R9" i="535"/>
  <c r="J9" i="535"/>
  <c r="J11" i="535" s="1"/>
  <c r="R8" i="535"/>
  <c r="J7" i="535"/>
  <c r="J6" i="535"/>
  <c r="J4" i="535"/>
  <c r="Q148" i="535" s="1"/>
  <c r="T148" i="535" s="1"/>
  <c r="W148" i="535" s="1"/>
  <c r="J3" i="535"/>
  <c r="R31" i="535" s="1"/>
  <c r="U31" i="535" s="1"/>
  <c r="I157" i="534"/>
  <c r="J157" i="534" s="1"/>
  <c r="I159" i="534" s="1"/>
  <c r="J155" i="534"/>
  <c r="Z149" i="534"/>
  <c r="J149" i="534"/>
  <c r="I149" i="534"/>
  <c r="Z148" i="534"/>
  <c r="J148" i="534"/>
  <c r="I148" i="534"/>
  <c r="Z147" i="534"/>
  <c r="J147" i="534"/>
  <c r="I147" i="534"/>
  <c r="Z146" i="534"/>
  <c r="J146" i="534"/>
  <c r="I146" i="534"/>
  <c r="Z145" i="534"/>
  <c r="J145" i="534"/>
  <c r="I145" i="534"/>
  <c r="Z144" i="534"/>
  <c r="J144" i="534"/>
  <c r="I144" i="534"/>
  <c r="Z143" i="534"/>
  <c r="J143" i="534"/>
  <c r="I143" i="534"/>
  <c r="Z142" i="534"/>
  <c r="J142" i="534"/>
  <c r="I142" i="534"/>
  <c r="Z141" i="534"/>
  <c r="J141" i="534"/>
  <c r="I141" i="534"/>
  <c r="Z140" i="534"/>
  <c r="J140" i="534"/>
  <c r="I140" i="534"/>
  <c r="Z139" i="534"/>
  <c r="J139" i="534"/>
  <c r="I139" i="534"/>
  <c r="Z138" i="534"/>
  <c r="J138" i="534"/>
  <c r="I138" i="534"/>
  <c r="Z137" i="534"/>
  <c r="J137" i="534"/>
  <c r="I137" i="534"/>
  <c r="Z136" i="534"/>
  <c r="J136" i="534"/>
  <c r="I136" i="534"/>
  <c r="Z135" i="534"/>
  <c r="J135" i="534"/>
  <c r="I135" i="534"/>
  <c r="Z134" i="534"/>
  <c r="J134" i="534"/>
  <c r="I134" i="534"/>
  <c r="Z133" i="534"/>
  <c r="J133" i="534"/>
  <c r="I133" i="534"/>
  <c r="Z132" i="534"/>
  <c r="J132" i="534"/>
  <c r="I132" i="534"/>
  <c r="Z131" i="534"/>
  <c r="J131" i="534"/>
  <c r="I131" i="534"/>
  <c r="Z130" i="534"/>
  <c r="J130" i="534"/>
  <c r="I130" i="534"/>
  <c r="Z129" i="534"/>
  <c r="J129" i="534"/>
  <c r="I129" i="534"/>
  <c r="Z128" i="534"/>
  <c r="J128" i="534"/>
  <c r="I128" i="534"/>
  <c r="Z127" i="534"/>
  <c r="J127" i="534"/>
  <c r="I127" i="534"/>
  <c r="Z126" i="534"/>
  <c r="J126" i="534"/>
  <c r="I126" i="534"/>
  <c r="Z125" i="534"/>
  <c r="J125" i="534"/>
  <c r="I125" i="534"/>
  <c r="Z124" i="534"/>
  <c r="J124" i="534"/>
  <c r="I124" i="534"/>
  <c r="Z123" i="534"/>
  <c r="J123" i="534"/>
  <c r="I123" i="534"/>
  <c r="Z122" i="534"/>
  <c r="Q122" i="534"/>
  <c r="T122" i="534" s="1"/>
  <c r="J122" i="534"/>
  <c r="I122" i="534"/>
  <c r="Z121" i="534"/>
  <c r="J121" i="534"/>
  <c r="I121" i="534"/>
  <c r="Z120" i="534"/>
  <c r="J120" i="534"/>
  <c r="I120" i="534"/>
  <c r="Z119" i="534"/>
  <c r="J119" i="534"/>
  <c r="I119" i="534"/>
  <c r="Z118" i="534"/>
  <c r="Q118" i="534"/>
  <c r="T118" i="534" s="1"/>
  <c r="J118" i="534"/>
  <c r="I118" i="534"/>
  <c r="Z117" i="534"/>
  <c r="J117" i="534"/>
  <c r="I117" i="534"/>
  <c r="Z116" i="534"/>
  <c r="J116" i="534"/>
  <c r="I116" i="534"/>
  <c r="Z115" i="534"/>
  <c r="J115" i="534"/>
  <c r="I115" i="534"/>
  <c r="Z114" i="534"/>
  <c r="Q114" i="534"/>
  <c r="T114" i="534" s="1"/>
  <c r="J114" i="534"/>
  <c r="I114" i="534"/>
  <c r="Z113" i="534"/>
  <c r="J113" i="534"/>
  <c r="I113" i="534"/>
  <c r="Z112" i="534"/>
  <c r="J112" i="534"/>
  <c r="I112" i="534"/>
  <c r="Z111" i="534"/>
  <c r="J111" i="534"/>
  <c r="I111" i="534"/>
  <c r="Z110" i="534"/>
  <c r="Q110" i="534"/>
  <c r="T110" i="534" s="1"/>
  <c r="J110" i="534"/>
  <c r="I110" i="534"/>
  <c r="Z109" i="534"/>
  <c r="J109" i="534"/>
  <c r="I109" i="534"/>
  <c r="Z108" i="534"/>
  <c r="J108" i="534"/>
  <c r="I108" i="534"/>
  <c r="Z107" i="534"/>
  <c r="J107" i="534"/>
  <c r="I107" i="534"/>
  <c r="Z106" i="534"/>
  <c r="Q106" i="534"/>
  <c r="T106" i="534" s="1"/>
  <c r="J106" i="534"/>
  <c r="I106" i="534"/>
  <c r="Z105" i="534"/>
  <c r="J105" i="534"/>
  <c r="I105" i="534"/>
  <c r="Z104" i="534"/>
  <c r="J104" i="534"/>
  <c r="I104" i="534"/>
  <c r="Z103" i="534"/>
  <c r="J103" i="534"/>
  <c r="I103" i="534"/>
  <c r="Z102" i="534"/>
  <c r="Q102" i="534"/>
  <c r="T102" i="534" s="1"/>
  <c r="J102" i="534"/>
  <c r="I102" i="534"/>
  <c r="Z101" i="534"/>
  <c r="J101" i="534"/>
  <c r="I101" i="534"/>
  <c r="Z100" i="534"/>
  <c r="J100" i="534"/>
  <c r="I100" i="534"/>
  <c r="Z99" i="534"/>
  <c r="J99" i="534"/>
  <c r="I99" i="534"/>
  <c r="Z98" i="534"/>
  <c r="Q98" i="534"/>
  <c r="T98" i="534" s="1"/>
  <c r="J98" i="534"/>
  <c r="I98" i="534"/>
  <c r="Z97" i="534"/>
  <c r="J97" i="534"/>
  <c r="I97" i="534"/>
  <c r="Z96" i="534"/>
  <c r="J96" i="534"/>
  <c r="I96" i="534"/>
  <c r="Z95" i="534"/>
  <c r="J95" i="534"/>
  <c r="I95" i="534"/>
  <c r="Z94" i="534"/>
  <c r="Q94" i="534"/>
  <c r="T94" i="534" s="1"/>
  <c r="J94" i="534"/>
  <c r="I94" i="534"/>
  <c r="Z93" i="534"/>
  <c r="J93" i="534"/>
  <c r="I93" i="534"/>
  <c r="Z92" i="534"/>
  <c r="J92" i="534"/>
  <c r="I92" i="534"/>
  <c r="Z91" i="534"/>
  <c r="J91" i="534"/>
  <c r="I91" i="534"/>
  <c r="Z90" i="534"/>
  <c r="Q90" i="534"/>
  <c r="T90" i="534" s="1"/>
  <c r="J90" i="534"/>
  <c r="I90" i="534"/>
  <c r="Z89" i="534"/>
  <c r="J89" i="534"/>
  <c r="I89" i="534"/>
  <c r="Z88" i="534"/>
  <c r="J88" i="534"/>
  <c r="I88" i="534"/>
  <c r="Z87" i="534"/>
  <c r="J87" i="534"/>
  <c r="I87" i="534"/>
  <c r="Z86" i="534"/>
  <c r="Q86" i="534"/>
  <c r="T86" i="534" s="1"/>
  <c r="J86" i="534"/>
  <c r="I86" i="534"/>
  <c r="J85" i="534"/>
  <c r="I85" i="534"/>
  <c r="Z84" i="534"/>
  <c r="J84" i="534"/>
  <c r="I84" i="534"/>
  <c r="Z83" i="534"/>
  <c r="X83" i="534"/>
  <c r="R83" i="534"/>
  <c r="U83" i="534" s="1"/>
  <c r="J83" i="534"/>
  <c r="I83" i="534"/>
  <c r="Q83" i="534" s="1"/>
  <c r="T83" i="534" s="1"/>
  <c r="W83" i="534" s="1"/>
  <c r="Z82" i="534"/>
  <c r="J82" i="534"/>
  <c r="R82" i="534" s="1"/>
  <c r="U82" i="534" s="1"/>
  <c r="I82" i="534"/>
  <c r="Z81" i="534"/>
  <c r="U81" i="534"/>
  <c r="J81" i="534"/>
  <c r="R81" i="534" s="1"/>
  <c r="I81" i="534"/>
  <c r="Q81" i="534" s="1"/>
  <c r="T81" i="534" s="1"/>
  <c r="W81" i="534" s="1"/>
  <c r="Z80" i="534"/>
  <c r="Q80" i="534"/>
  <c r="T80" i="534" s="1"/>
  <c r="J80" i="534"/>
  <c r="I80" i="534"/>
  <c r="Z79" i="534"/>
  <c r="R79" i="534"/>
  <c r="U79" i="534" s="1"/>
  <c r="J79" i="534"/>
  <c r="I79" i="534"/>
  <c r="Z78" i="534"/>
  <c r="J78" i="534"/>
  <c r="R78" i="534" s="1"/>
  <c r="U78" i="534" s="1"/>
  <c r="I78" i="534"/>
  <c r="Z77" i="534"/>
  <c r="J77" i="534"/>
  <c r="R77" i="534" s="1"/>
  <c r="U77" i="534" s="1"/>
  <c r="I77" i="534"/>
  <c r="Z76" i="534"/>
  <c r="J76" i="534"/>
  <c r="I76" i="534"/>
  <c r="Z75" i="534"/>
  <c r="R75" i="534"/>
  <c r="U75" i="534" s="1"/>
  <c r="J75" i="534"/>
  <c r="I75" i="534"/>
  <c r="Z74" i="534"/>
  <c r="J74" i="534"/>
  <c r="R74" i="534" s="1"/>
  <c r="U74" i="534" s="1"/>
  <c r="I74" i="534"/>
  <c r="Z73" i="534"/>
  <c r="U73" i="534"/>
  <c r="J73" i="534"/>
  <c r="R73" i="534" s="1"/>
  <c r="I73" i="534"/>
  <c r="Q73" i="534" s="1"/>
  <c r="T73" i="534" s="1"/>
  <c r="W73" i="534" s="1"/>
  <c r="Z72" i="534"/>
  <c r="J72" i="534"/>
  <c r="I72" i="534"/>
  <c r="Z71" i="534"/>
  <c r="R71" i="534"/>
  <c r="U71" i="534" s="1"/>
  <c r="J71" i="534"/>
  <c r="I71" i="534"/>
  <c r="Z70" i="534"/>
  <c r="J70" i="534"/>
  <c r="R70" i="534" s="1"/>
  <c r="U70" i="534" s="1"/>
  <c r="I70" i="534"/>
  <c r="Z69" i="534"/>
  <c r="J69" i="534"/>
  <c r="R69" i="534" s="1"/>
  <c r="U69" i="534" s="1"/>
  <c r="I69" i="534"/>
  <c r="Z68" i="534"/>
  <c r="J68" i="534"/>
  <c r="I68" i="534"/>
  <c r="Z67" i="534"/>
  <c r="R67" i="534"/>
  <c r="U67" i="534" s="1"/>
  <c r="J67" i="534"/>
  <c r="I67" i="534"/>
  <c r="Z66" i="534"/>
  <c r="J66" i="534"/>
  <c r="R66" i="534" s="1"/>
  <c r="U66" i="534" s="1"/>
  <c r="I66" i="534"/>
  <c r="Z65" i="534"/>
  <c r="U65" i="534"/>
  <c r="J65" i="534"/>
  <c r="R65" i="534" s="1"/>
  <c r="I65" i="534"/>
  <c r="Z64" i="534"/>
  <c r="J64" i="534"/>
  <c r="I64" i="534"/>
  <c r="Z63" i="534"/>
  <c r="R63" i="534"/>
  <c r="U63" i="534" s="1"/>
  <c r="J63" i="534"/>
  <c r="I63" i="534"/>
  <c r="Z62" i="534"/>
  <c r="J62" i="534"/>
  <c r="R62" i="534" s="1"/>
  <c r="U62" i="534" s="1"/>
  <c r="I62" i="534"/>
  <c r="Z61" i="534"/>
  <c r="J61" i="534"/>
  <c r="R61" i="534" s="1"/>
  <c r="U61" i="534" s="1"/>
  <c r="I61" i="534"/>
  <c r="Z60" i="534"/>
  <c r="J60" i="534"/>
  <c r="I60" i="534"/>
  <c r="Z59" i="534"/>
  <c r="R59" i="534"/>
  <c r="U59" i="534" s="1"/>
  <c r="X59" i="534" s="1"/>
  <c r="J59" i="534"/>
  <c r="I59" i="534"/>
  <c r="Q59" i="534" s="1"/>
  <c r="T59" i="534" s="1"/>
  <c r="W59" i="534" s="1"/>
  <c r="Z58" i="534"/>
  <c r="J58" i="534"/>
  <c r="R58" i="534" s="1"/>
  <c r="U58" i="534" s="1"/>
  <c r="I58" i="534"/>
  <c r="Z57" i="534"/>
  <c r="U57" i="534"/>
  <c r="J57" i="534"/>
  <c r="R57" i="534" s="1"/>
  <c r="I57" i="534"/>
  <c r="Z56" i="534"/>
  <c r="Q56" i="534"/>
  <c r="T56" i="534" s="1"/>
  <c r="J56" i="534"/>
  <c r="I56" i="534"/>
  <c r="Z55" i="534"/>
  <c r="R55" i="534"/>
  <c r="U55" i="534" s="1"/>
  <c r="J55" i="534"/>
  <c r="I55" i="534"/>
  <c r="Z54" i="534"/>
  <c r="J54" i="534"/>
  <c r="R54" i="534" s="1"/>
  <c r="U54" i="534" s="1"/>
  <c r="I54" i="534"/>
  <c r="Z53" i="534"/>
  <c r="J53" i="534"/>
  <c r="R53" i="534" s="1"/>
  <c r="U53" i="534" s="1"/>
  <c r="I53" i="534"/>
  <c r="Z52" i="534"/>
  <c r="J52" i="534"/>
  <c r="I52" i="534"/>
  <c r="Z51" i="534"/>
  <c r="X51" i="534"/>
  <c r="R51" i="534"/>
  <c r="U51" i="534" s="1"/>
  <c r="J51" i="534"/>
  <c r="I51" i="534"/>
  <c r="Q51" i="534" s="1"/>
  <c r="T51" i="534" s="1"/>
  <c r="W51" i="534" s="1"/>
  <c r="Z50" i="534"/>
  <c r="J50" i="534"/>
  <c r="R50" i="534" s="1"/>
  <c r="U50" i="534" s="1"/>
  <c r="I50" i="534"/>
  <c r="Z49" i="534"/>
  <c r="U49" i="534"/>
  <c r="J49" i="534"/>
  <c r="R49" i="534" s="1"/>
  <c r="I49" i="534"/>
  <c r="Z48" i="534"/>
  <c r="Q48" i="534"/>
  <c r="T48" i="534" s="1"/>
  <c r="J48" i="534"/>
  <c r="I48" i="534"/>
  <c r="Z47" i="534"/>
  <c r="R47" i="534"/>
  <c r="U47" i="534" s="1"/>
  <c r="J47" i="534"/>
  <c r="I47" i="534"/>
  <c r="Z46" i="534"/>
  <c r="J46" i="534"/>
  <c r="R46" i="534" s="1"/>
  <c r="U46" i="534" s="1"/>
  <c r="I46" i="534"/>
  <c r="Z45" i="534"/>
  <c r="J45" i="534"/>
  <c r="R45" i="534" s="1"/>
  <c r="U45" i="534" s="1"/>
  <c r="I45" i="534"/>
  <c r="Z44" i="534"/>
  <c r="J44" i="534"/>
  <c r="I44" i="534"/>
  <c r="Z43" i="534"/>
  <c r="R43" i="534"/>
  <c r="U43" i="534" s="1"/>
  <c r="J43" i="534"/>
  <c r="I43" i="534"/>
  <c r="Z42" i="534"/>
  <c r="J42" i="534"/>
  <c r="R42" i="534" s="1"/>
  <c r="U42" i="534" s="1"/>
  <c r="I42" i="534"/>
  <c r="Z41" i="534"/>
  <c r="U41" i="534"/>
  <c r="J41" i="534"/>
  <c r="R41" i="534" s="1"/>
  <c r="I41" i="534"/>
  <c r="Z40" i="534"/>
  <c r="J40" i="534"/>
  <c r="I40" i="534"/>
  <c r="Z39" i="534"/>
  <c r="R39" i="534"/>
  <c r="U39" i="534" s="1"/>
  <c r="J39" i="534"/>
  <c r="I39" i="534"/>
  <c r="Z38" i="534"/>
  <c r="J38" i="534"/>
  <c r="R38" i="534" s="1"/>
  <c r="U38" i="534" s="1"/>
  <c r="I38" i="534"/>
  <c r="Z37" i="534"/>
  <c r="J37" i="534"/>
  <c r="R37" i="534" s="1"/>
  <c r="U37" i="534" s="1"/>
  <c r="I37" i="534"/>
  <c r="Z36" i="534"/>
  <c r="J36" i="534"/>
  <c r="I36" i="534"/>
  <c r="Z35" i="534"/>
  <c r="R35" i="534"/>
  <c r="U35" i="534" s="1"/>
  <c r="J35" i="534"/>
  <c r="I35" i="534"/>
  <c r="Z34" i="534"/>
  <c r="J34" i="534"/>
  <c r="R34" i="534" s="1"/>
  <c r="U34" i="534" s="1"/>
  <c r="I34" i="534"/>
  <c r="Z33" i="534"/>
  <c r="U33" i="534"/>
  <c r="J33" i="534"/>
  <c r="R33" i="534" s="1"/>
  <c r="I33" i="534"/>
  <c r="Z32" i="534"/>
  <c r="J32" i="534"/>
  <c r="I32" i="534"/>
  <c r="Z31" i="534"/>
  <c r="R31" i="534"/>
  <c r="U31" i="534" s="1"/>
  <c r="J31" i="534"/>
  <c r="I31" i="534"/>
  <c r="Z30" i="534"/>
  <c r="J30" i="534"/>
  <c r="R30" i="534" s="1"/>
  <c r="U30" i="534" s="1"/>
  <c r="I30" i="534"/>
  <c r="Z29" i="534"/>
  <c r="J29" i="534"/>
  <c r="R29" i="534" s="1"/>
  <c r="U29" i="534" s="1"/>
  <c r="I29" i="534"/>
  <c r="Z28" i="534"/>
  <c r="J28" i="534"/>
  <c r="I28" i="534"/>
  <c r="Z27" i="534"/>
  <c r="R27" i="534"/>
  <c r="U27" i="534" s="1"/>
  <c r="X27" i="534" s="1"/>
  <c r="J27" i="534"/>
  <c r="I27" i="534"/>
  <c r="Q27" i="534" s="1"/>
  <c r="T27" i="534" s="1"/>
  <c r="W27" i="534" s="1"/>
  <c r="Z26" i="534"/>
  <c r="J26" i="534"/>
  <c r="R26" i="534" s="1"/>
  <c r="U26" i="534" s="1"/>
  <c r="I26" i="534"/>
  <c r="Z25" i="534"/>
  <c r="U25" i="534"/>
  <c r="J25" i="534"/>
  <c r="R25" i="534" s="1"/>
  <c r="I25" i="534"/>
  <c r="Z24" i="534"/>
  <c r="Q24" i="534"/>
  <c r="T24" i="534" s="1"/>
  <c r="J24" i="534"/>
  <c r="I24" i="534"/>
  <c r="Z23" i="534"/>
  <c r="R23" i="534"/>
  <c r="U23" i="534" s="1"/>
  <c r="J23" i="534"/>
  <c r="I23" i="534"/>
  <c r="Z22" i="534"/>
  <c r="J22" i="534"/>
  <c r="R22" i="534" s="1"/>
  <c r="U22" i="534" s="1"/>
  <c r="I22" i="534"/>
  <c r="Z21" i="534"/>
  <c r="J21" i="534"/>
  <c r="R21" i="534" s="1"/>
  <c r="U21" i="534" s="1"/>
  <c r="I21" i="534"/>
  <c r="R20" i="534"/>
  <c r="U20" i="534" s="1"/>
  <c r="J20" i="534"/>
  <c r="I20" i="534"/>
  <c r="J10" i="534"/>
  <c r="R9" i="534"/>
  <c r="J9" i="534"/>
  <c r="J11" i="534" s="1"/>
  <c r="R8" i="534"/>
  <c r="J7" i="534"/>
  <c r="J6" i="534"/>
  <c r="J4" i="534"/>
  <c r="Q72" i="534" s="1"/>
  <c r="T72" i="534" s="1"/>
  <c r="J3" i="534"/>
  <c r="R123" i="534" s="1"/>
  <c r="U123" i="534" s="1"/>
  <c r="J155" i="533"/>
  <c r="I157" i="533" s="1"/>
  <c r="J157" i="533" s="1"/>
  <c r="I159" i="533" s="1"/>
  <c r="Z20" i="533" s="1"/>
  <c r="AA20" i="533" s="1"/>
  <c r="Z149" i="533"/>
  <c r="J149" i="533"/>
  <c r="R149" i="533" s="1"/>
  <c r="U149" i="533" s="1"/>
  <c r="I149" i="533"/>
  <c r="Z148" i="533"/>
  <c r="J148" i="533"/>
  <c r="R148" i="533" s="1"/>
  <c r="U148" i="533" s="1"/>
  <c r="I148" i="533"/>
  <c r="Z147" i="533"/>
  <c r="J147" i="533"/>
  <c r="R147" i="533" s="1"/>
  <c r="U147" i="533" s="1"/>
  <c r="I147" i="533"/>
  <c r="Z146" i="533"/>
  <c r="J146" i="533"/>
  <c r="R146" i="533" s="1"/>
  <c r="U146" i="533" s="1"/>
  <c r="I146" i="533"/>
  <c r="Z145" i="533"/>
  <c r="J145" i="533"/>
  <c r="R145" i="533" s="1"/>
  <c r="U145" i="533" s="1"/>
  <c r="I145" i="533"/>
  <c r="Z144" i="533"/>
  <c r="J144" i="533"/>
  <c r="R144" i="533" s="1"/>
  <c r="U144" i="533" s="1"/>
  <c r="I144" i="533"/>
  <c r="Z143" i="533"/>
  <c r="J143" i="533"/>
  <c r="R143" i="533" s="1"/>
  <c r="U143" i="533" s="1"/>
  <c r="I143" i="533"/>
  <c r="Z142" i="533"/>
  <c r="J142" i="533"/>
  <c r="R142" i="533" s="1"/>
  <c r="U142" i="533" s="1"/>
  <c r="I142" i="533"/>
  <c r="Z141" i="533"/>
  <c r="J141" i="533"/>
  <c r="R141" i="533" s="1"/>
  <c r="U141" i="533" s="1"/>
  <c r="I141" i="533"/>
  <c r="Z140" i="533"/>
  <c r="J140" i="533"/>
  <c r="R140" i="533" s="1"/>
  <c r="U140" i="533" s="1"/>
  <c r="I140" i="533"/>
  <c r="Z139" i="533"/>
  <c r="J139" i="533"/>
  <c r="R139" i="533" s="1"/>
  <c r="U139" i="533" s="1"/>
  <c r="I139" i="533"/>
  <c r="Z138" i="533"/>
  <c r="J138" i="533"/>
  <c r="R138" i="533" s="1"/>
  <c r="U138" i="533" s="1"/>
  <c r="I138" i="533"/>
  <c r="Z137" i="533"/>
  <c r="J137" i="533"/>
  <c r="R137" i="533" s="1"/>
  <c r="U137" i="533" s="1"/>
  <c r="I137" i="533"/>
  <c r="Z136" i="533"/>
  <c r="J136" i="533"/>
  <c r="R136" i="533" s="1"/>
  <c r="U136" i="533" s="1"/>
  <c r="I136" i="533"/>
  <c r="Z135" i="533"/>
  <c r="J135" i="533"/>
  <c r="R135" i="533" s="1"/>
  <c r="U135" i="533" s="1"/>
  <c r="I135" i="533"/>
  <c r="Z134" i="533"/>
  <c r="J134" i="533"/>
  <c r="R134" i="533" s="1"/>
  <c r="U134" i="533" s="1"/>
  <c r="I134" i="533"/>
  <c r="Z133" i="533"/>
  <c r="J133" i="533"/>
  <c r="R133" i="533" s="1"/>
  <c r="U133" i="533" s="1"/>
  <c r="I133" i="533"/>
  <c r="Z132" i="533"/>
  <c r="J132" i="533"/>
  <c r="R132" i="533" s="1"/>
  <c r="U132" i="533" s="1"/>
  <c r="I132" i="533"/>
  <c r="Z131" i="533"/>
  <c r="J131" i="533"/>
  <c r="R131" i="533" s="1"/>
  <c r="U131" i="533" s="1"/>
  <c r="I131" i="533"/>
  <c r="Z130" i="533"/>
  <c r="J130" i="533"/>
  <c r="R130" i="533" s="1"/>
  <c r="U130" i="533" s="1"/>
  <c r="I130" i="533"/>
  <c r="Z129" i="533"/>
  <c r="J129" i="533"/>
  <c r="R129" i="533" s="1"/>
  <c r="U129" i="533" s="1"/>
  <c r="I129" i="533"/>
  <c r="Z128" i="533"/>
  <c r="J128" i="533"/>
  <c r="R128" i="533" s="1"/>
  <c r="U128" i="533" s="1"/>
  <c r="I128" i="533"/>
  <c r="Z127" i="533"/>
  <c r="J127" i="533"/>
  <c r="R127" i="533" s="1"/>
  <c r="U127" i="533" s="1"/>
  <c r="I127" i="533"/>
  <c r="Z126" i="533"/>
  <c r="J126" i="533"/>
  <c r="R126" i="533" s="1"/>
  <c r="U126" i="533" s="1"/>
  <c r="I126" i="533"/>
  <c r="Z125" i="533"/>
  <c r="J125" i="533"/>
  <c r="R125" i="533" s="1"/>
  <c r="U125" i="533" s="1"/>
  <c r="I125" i="533"/>
  <c r="Z124" i="533"/>
  <c r="J124" i="533"/>
  <c r="R124" i="533" s="1"/>
  <c r="U124" i="533" s="1"/>
  <c r="I124" i="533"/>
  <c r="Z123" i="533"/>
  <c r="J123" i="533"/>
  <c r="R123" i="533" s="1"/>
  <c r="U123" i="533" s="1"/>
  <c r="I123" i="533"/>
  <c r="Z122" i="533"/>
  <c r="J122" i="533"/>
  <c r="R122" i="533" s="1"/>
  <c r="U122" i="533" s="1"/>
  <c r="I122" i="533"/>
  <c r="Z121" i="533"/>
  <c r="J121" i="533"/>
  <c r="R121" i="533" s="1"/>
  <c r="U121" i="533" s="1"/>
  <c r="I121" i="533"/>
  <c r="Z120" i="533"/>
  <c r="J120" i="533"/>
  <c r="R120" i="533" s="1"/>
  <c r="U120" i="533" s="1"/>
  <c r="I120" i="533"/>
  <c r="Z119" i="533"/>
  <c r="J119" i="533"/>
  <c r="R119" i="533" s="1"/>
  <c r="U119" i="533" s="1"/>
  <c r="I119" i="533"/>
  <c r="Z118" i="533"/>
  <c r="J118" i="533"/>
  <c r="R118" i="533" s="1"/>
  <c r="U118" i="533" s="1"/>
  <c r="I118" i="533"/>
  <c r="Z117" i="533"/>
  <c r="J117" i="533"/>
  <c r="R117" i="533" s="1"/>
  <c r="U117" i="533" s="1"/>
  <c r="I117" i="533"/>
  <c r="Z116" i="533"/>
  <c r="J116" i="533"/>
  <c r="R116" i="533" s="1"/>
  <c r="U116" i="533" s="1"/>
  <c r="I116" i="533"/>
  <c r="Z115" i="533"/>
  <c r="J115" i="533"/>
  <c r="R115" i="533" s="1"/>
  <c r="U115" i="533" s="1"/>
  <c r="I115" i="533"/>
  <c r="Z114" i="533"/>
  <c r="J114" i="533"/>
  <c r="R114" i="533" s="1"/>
  <c r="U114" i="533" s="1"/>
  <c r="I114" i="533"/>
  <c r="Z113" i="533"/>
  <c r="J113" i="533"/>
  <c r="R113" i="533" s="1"/>
  <c r="U113" i="533" s="1"/>
  <c r="I113" i="533"/>
  <c r="Z112" i="533"/>
  <c r="J112" i="533"/>
  <c r="R112" i="533" s="1"/>
  <c r="U112" i="533" s="1"/>
  <c r="I112" i="533"/>
  <c r="Z111" i="533"/>
  <c r="J111" i="533"/>
  <c r="R111" i="533" s="1"/>
  <c r="U111" i="533" s="1"/>
  <c r="I111" i="533"/>
  <c r="Z110" i="533"/>
  <c r="J110" i="533"/>
  <c r="R110" i="533" s="1"/>
  <c r="U110" i="533" s="1"/>
  <c r="I110" i="533"/>
  <c r="Z109" i="533"/>
  <c r="J109" i="533"/>
  <c r="R109" i="533" s="1"/>
  <c r="U109" i="533" s="1"/>
  <c r="I109" i="533"/>
  <c r="Z108" i="533"/>
  <c r="J108" i="533"/>
  <c r="R108" i="533" s="1"/>
  <c r="U108" i="533" s="1"/>
  <c r="I108" i="533"/>
  <c r="Z107" i="533"/>
  <c r="J107" i="533"/>
  <c r="R107" i="533" s="1"/>
  <c r="U107" i="533" s="1"/>
  <c r="I107" i="533"/>
  <c r="Z106" i="533"/>
  <c r="J106" i="533"/>
  <c r="R106" i="533" s="1"/>
  <c r="U106" i="533" s="1"/>
  <c r="I106" i="533"/>
  <c r="Z105" i="533"/>
  <c r="J105" i="533"/>
  <c r="R105" i="533" s="1"/>
  <c r="U105" i="533" s="1"/>
  <c r="I105" i="533"/>
  <c r="Z104" i="533"/>
  <c r="J104" i="533"/>
  <c r="R104" i="533" s="1"/>
  <c r="U104" i="533" s="1"/>
  <c r="I104" i="533"/>
  <c r="Z103" i="533"/>
  <c r="J103" i="533"/>
  <c r="R103" i="533" s="1"/>
  <c r="U103" i="533" s="1"/>
  <c r="I103" i="533"/>
  <c r="Z102" i="533"/>
  <c r="J102" i="533"/>
  <c r="R102" i="533" s="1"/>
  <c r="U102" i="533" s="1"/>
  <c r="I102" i="533"/>
  <c r="Z101" i="533"/>
  <c r="J101" i="533"/>
  <c r="R101" i="533" s="1"/>
  <c r="U101" i="533" s="1"/>
  <c r="I101" i="533"/>
  <c r="Z100" i="533"/>
  <c r="J100" i="533"/>
  <c r="R100" i="533" s="1"/>
  <c r="U100" i="533" s="1"/>
  <c r="I100" i="533"/>
  <c r="Z99" i="533"/>
  <c r="J99" i="533"/>
  <c r="R99" i="533" s="1"/>
  <c r="U99" i="533" s="1"/>
  <c r="I99" i="533"/>
  <c r="Z98" i="533"/>
  <c r="J98" i="533"/>
  <c r="R98" i="533" s="1"/>
  <c r="U98" i="533" s="1"/>
  <c r="I98" i="533"/>
  <c r="Z97" i="533"/>
  <c r="J97" i="533"/>
  <c r="R97" i="533" s="1"/>
  <c r="U97" i="533" s="1"/>
  <c r="I97" i="533"/>
  <c r="Z96" i="533"/>
  <c r="J96" i="533"/>
  <c r="R96" i="533" s="1"/>
  <c r="U96" i="533" s="1"/>
  <c r="I96" i="533"/>
  <c r="Z95" i="533"/>
  <c r="J95" i="533"/>
  <c r="R95" i="533" s="1"/>
  <c r="U95" i="533" s="1"/>
  <c r="I95" i="533"/>
  <c r="Z94" i="533"/>
  <c r="J94" i="533"/>
  <c r="R94" i="533" s="1"/>
  <c r="U94" i="533" s="1"/>
  <c r="I94" i="533"/>
  <c r="Z93" i="533"/>
  <c r="J93" i="533"/>
  <c r="R93" i="533" s="1"/>
  <c r="U93" i="533" s="1"/>
  <c r="I93" i="533"/>
  <c r="Z92" i="533"/>
  <c r="J92" i="533"/>
  <c r="R92" i="533" s="1"/>
  <c r="U92" i="533" s="1"/>
  <c r="I92" i="533"/>
  <c r="Z91" i="533"/>
  <c r="J91" i="533"/>
  <c r="R91" i="533" s="1"/>
  <c r="U91" i="533" s="1"/>
  <c r="I91" i="533"/>
  <c r="Z90" i="533"/>
  <c r="J90" i="533"/>
  <c r="R90" i="533" s="1"/>
  <c r="U90" i="533" s="1"/>
  <c r="I90" i="533"/>
  <c r="Z89" i="533"/>
  <c r="J89" i="533"/>
  <c r="R89" i="533" s="1"/>
  <c r="U89" i="533" s="1"/>
  <c r="I89" i="533"/>
  <c r="Z88" i="533"/>
  <c r="J88" i="533"/>
  <c r="R88" i="533" s="1"/>
  <c r="U88" i="533" s="1"/>
  <c r="I88" i="533"/>
  <c r="Z87" i="533"/>
  <c r="J87" i="533"/>
  <c r="R87" i="533" s="1"/>
  <c r="U87" i="533" s="1"/>
  <c r="I87" i="533"/>
  <c r="Z86" i="533"/>
  <c r="J86" i="533"/>
  <c r="R86" i="533" s="1"/>
  <c r="U86" i="533" s="1"/>
  <c r="I86" i="533"/>
  <c r="J85" i="533"/>
  <c r="R85" i="533" s="1"/>
  <c r="U85" i="533" s="1"/>
  <c r="I85" i="533"/>
  <c r="Z84" i="533"/>
  <c r="J84" i="533"/>
  <c r="R84" i="533" s="1"/>
  <c r="U84" i="533" s="1"/>
  <c r="I84" i="533"/>
  <c r="Z83" i="533"/>
  <c r="J83" i="533"/>
  <c r="I83" i="533"/>
  <c r="Z82" i="533"/>
  <c r="Q82" i="533"/>
  <c r="T82" i="533" s="1"/>
  <c r="J82" i="533"/>
  <c r="I82" i="533"/>
  <c r="Z81" i="533"/>
  <c r="R81" i="533"/>
  <c r="U81" i="533" s="1"/>
  <c r="J81" i="533"/>
  <c r="I81" i="533"/>
  <c r="Q81" i="533" s="1"/>
  <c r="T81" i="533" s="1"/>
  <c r="Z80" i="533"/>
  <c r="J80" i="533"/>
  <c r="R80" i="533" s="1"/>
  <c r="U80" i="533" s="1"/>
  <c r="I80" i="533"/>
  <c r="Z79" i="533"/>
  <c r="U79" i="533"/>
  <c r="J79" i="533"/>
  <c r="R79" i="533" s="1"/>
  <c r="I79" i="533"/>
  <c r="Z78" i="533"/>
  <c r="Q78" i="533"/>
  <c r="T78" i="533" s="1"/>
  <c r="J78" i="533"/>
  <c r="I78" i="533"/>
  <c r="Z77" i="533"/>
  <c r="R77" i="533"/>
  <c r="U77" i="533" s="1"/>
  <c r="J77" i="533"/>
  <c r="I77" i="533"/>
  <c r="Q77" i="533" s="1"/>
  <c r="T77" i="533" s="1"/>
  <c r="Z76" i="533"/>
  <c r="J76" i="533"/>
  <c r="R76" i="533" s="1"/>
  <c r="U76" i="533" s="1"/>
  <c r="I76" i="533"/>
  <c r="Z75" i="533"/>
  <c r="J75" i="533"/>
  <c r="I75" i="533"/>
  <c r="Z74" i="533"/>
  <c r="Q74" i="533"/>
  <c r="T74" i="533" s="1"/>
  <c r="J74" i="533"/>
  <c r="I74" i="533"/>
  <c r="Z73" i="533"/>
  <c r="R73" i="533"/>
  <c r="U73" i="533" s="1"/>
  <c r="J73" i="533"/>
  <c r="I73" i="533"/>
  <c r="Q73" i="533" s="1"/>
  <c r="T73" i="533" s="1"/>
  <c r="Z72" i="533"/>
  <c r="J72" i="533"/>
  <c r="R72" i="533" s="1"/>
  <c r="U72" i="533" s="1"/>
  <c r="I72" i="533"/>
  <c r="Z71" i="533"/>
  <c r="U71" i="533"/>
  <c r="J71" i="533"/>
  <c r="R71" i="533" s="1"/>
  <c r="I71" i="533"/>
  <c r="Z70" i="533"/>
  <c r="Q70" i="533"/>
  <c r="T70" i="533" s="1"/>
  <c r="J70" i="533"/>
  <c r="I70" i="533"/>
  <c r="Z69" i="533"/>
  <c r="R69" i="533"/>
  <c r="U69" i="533" s="1"/>
  <c r="J69" i="533"/>
  <c r="I69" i="533"/>
  <c r="Q69" i="533" s="1"/>
  <c r="T69" i="533" s="1"/>
  <c r="Z68" i="533"/>
  <c r="J68" i="533"/>
  <c r="R68" i="533" s="1"/>
  <c r="U68" i="533" s="1"/>
  <c r="I68" i="533"/>
  <c r="Z67" i="533"/>
  <c r="J67" i="533"/>
  <c r="I67" i="533"/>
  <c r="Z66" i="533"/>
  <c r="Q66" i="533"/>
  <c r="T66" i="533" s="1"/>
  <c r="J66" i="533"/>
  <c r="I66" i="533"/>
  <c r="Z65" i="533"/>
  <c r="R65" i="533"/>
  <c r="U65" i="533" s="1"/>
  <c r="J65" i="533"/>
  <c r="I65" i="533"/>
  <c r="Q65" i="533" s="1"/>
  <c r="T65" i="533" s="1"/>
  <c r="Z64" i="533"/>
  <c r="J64" i="533"/>
  <c r="R64" i="533" s="1"/>
  <c r="U64" i="533" s="1"/>
  <c r="I64" i="533"/>
  <c r="Z63" i="533"/>
  <c r="U63" i="533"/>
  <c r="J63" i="533"/>
  <c r="R63" i="533" s="1"/>
  <c r="I63" i="533"/>
  <c r="Z62" i="533"/>
  <c r="Q62" i="533"/>
  <c r="T62" i="533" s="1"/>
  <c r="J62" i="533"/>
  <c r="I62" i="533"/>
  <c r="Z61" i="533"/>
  <c r="R61" i="533"/>
  <c r="U61" i="533" s="1"/>
  <c r="J61" i="533"/>
  <c r="I61" i="533"/>
  <c r="Q61" i="533" s="1"/>
  <c r="T61" i="533" s="1"/>
  <c r="Z60" i="533"/>
  <c r="J60" i="533"/>
  <c r="R60" i="533" s="1"/>
  <c r="U60" i="533" s="1"/>
  <c r="I60" i="533"/>
  <c r="Z59" i="533"/>
  <c r="J59" i="533"/>
  <c r="I59" i="533"/>
  <c r="Z58" i="533"/>
  <c r="Q58" i="533"/>
  <c r="T58" i="533" s="1"/>
  <c r="J58" i="533"/>
  <c r="I58" i="533"/>
  <c r="Z57" i="533"/>
  <c r="R57" i="533"/>
  <c r="U57" i="533" s="1"/>
  <c r="J57" i="533"/>
  <c r="I57" i="533"/>
  <c r="Q57" i="533" s="1"/>
  <c r="T57" i="533" s="1"/>
  <c r="Z56" i="533"/>
  <c r="J56" i="533"/>
  <c r="R56" i="533" s="1"/>
  <c r="U56" i="533" s="1"/>
  <c r="I56" i="533"/>
  <c r="Z55" i="533"/>
  <c r="U55" i="533"/>
  <c r="J55" i="533"/>
  <c r="R55" i="533" s="1"/>
  <c r="I55" i="533"/>
  <c r="Z54" i="533"/>
  <c r="Q54" i="533"/>
  <c r="T54" i="533" s="1"/>
  <c r="J54" i="533"/>
  <c r="I54" i="533"/>
  <c r="Z53" i="533"/>
  <c r="R53" i="533"/>
  <c r="U53" i="533" s="1"/>
  <c r="J53" i="533"/>
  <c r="I53" i="533"/>
  <c r="Q53" i="533" s="1"/>
  <c r="T53" i="533" s="1"/>
  <c r="Z52" i="533"/>
  <c r="J52" i="533"/>
  <c r="R52" i="533" s="1"/>
  <c r="U52" i="533" s="1"/>
  <c r="I52" i="533"/>
  <c r="Z51" i="533"/>
  <c r="J51" i="533"/>
  <c r="I51" i="533"/>
  <c r="Z50" i="533"/>
  <c r="Q50" i="533"/>
  <c r="T50" i="533" s="1"/>
  <c r="J50" i="533"/>
  <c r="I50" i="533"/>
  <c r="Z49" i="533"/>
  <c r="R49" i="533"/>
  <c r="U49" i="533" s="1"/>
  <c r="J49" i="533"/>
  <c r="I49" i="533"/>
  <c r="Q49" i="533" s="1"/>
  <c r="T49" i="533" s="1"/>
  <c r="Z48" i="533"/>
  <c r="J48" i="533"/>
  <c r="R48" i="533" s="1"/>
  <c r="U48" i="533" s="1"/>
  <c r="I48" i="533"/>
  <c r="Z47" i="533"/>
  <c r="U47" i="533"/>
  <c r="J47" i="533"/>
  <c r="R47" i="533" s="1"/>
  <c r="I47" i="533"/>
  <c r="Z46" i="533"/>
  <c r="Q46" i="533"/>
  <c r="T46" i="533" s="1"/>
  <c r="J46" i="533"/>
  <c r="I46" i="533"/>
  <c r="Z45" i="533"/>
  <c r="R45" i="533"/>
  <c r="U45" i="533" s="1"/>
  <c r="J45" i="533"/>
  <c r="I45" i="533"/>
  <c r="Q45" i="533" s="1"/>
  <c r="T45" i="533" s="1"/>
  <c r="Z44" i="533"/>
  <c r="J44" i="533"/>
  <c r="R44" i="533" s="1"/>
  <c r="U44" i="533" s="1"/>
  <c r="I44" i="533"/>
  <c r="Z43" i="533"/>
  <c r="J43" i="533"/>
  <c r="I43" i="533"/>
  <c r="Z42" i="533"/>
  <c r="Q42" i="533"/>
  <c r="T42" i="533" s="1"/>
  <c r="J42" i="533"/>
  <c r="I42" i="533"/>
  <c r="Z41" i="533"/>
  <c r="R41" i="533"/>
  <c r="U41" i="533" s="1"/>
  <c r="J41" i="533"/>
  <c r="I41" i="533"/>
  <c r="Q41" i="533" s="1"/>
  <c r="T41" i="533" s="1"/>
  <c r="Z40" i="533"/>
  <c r="J40" i="533"/>
  <c r="R40" i="533" s="1"/>
  <c r="U40" i="533" s="1"/>
  <c r="I40" i="533"/>
  <c r="Z39" i="533"/>
  <c r="U39" i="533"/>
  <c r="J39" i="533"/>
  <c r="R39" i="533" s="1"/>
  <c r="I39" i="533"/>
  <c r="Z38" i="533"/>
  <c r="Q38" i="533"/>
  <c r="T38" i="533" s="1"/>
  <c r="J38" i="533"/>
  <c r="I38" i="533"/>
  <c r="Z37" i="533"/>
  <c r="R37" i="533"/>
  <c r="U37" i="533" s="1"/>
  <c r="J37" i="533"/>
  <c r="I37" i="533"/>
  <c r="Q37" i="533" s="1"/>
  <c r="T37" i="533" s="1"/>
  <c r="Z36" i="533"/>
  <c r="J36" i="533"/>
  <c r="R36" i="533" s="1"/>
  <c r="U36" i="533" s="1"/>
  <c r="I36" i="533"/>
  <c r="Z35" i="533"/>
  <c r="J35" i="533"/>
  <c r="I35" i="533"/>
  <c r="Z34" i="533"/>
  <c r="Q34" i="533"/>
  <c r="T34" i="533" s="1"/>
  <c r="J34" i="533"/>
  <c r="I34" i="533"/>
  <c r="Z33" i="533"/>
  <c r="R33" i="533"/>
  <c r="U33" i="533" s="1"/>
  <c r="J33" i="533"/>
  <c r="I33" i="533"/>
  <c r="Q33" i="533" s="1"/>
  <c r="T33" i="533" s="1"/>
  <c r="Z32" i="533"/>
  <c r="J32" i="533"/>
  <c r="R32" i="533" s="1"/>
  <c r="U32" i="533" s="1"/>
  <c r="I32" i="533"/>
  <c r="Z31" i="533"/>
  <c r="U31" i="533"/>
  <c r="J31" i="533"/>
  <c r="R31" i="533" s="1"/>
  <c r="I31" i="533"/>
  <c r="Z30" i="533"/>
  <c r="Q30" i="533"/>
  <c r="T30" i="533" s="1"/>
  <c r="J30" i="533"/>
  <c r="I30" i="533"/>
  <c r="Z29" i="533"/>
  <c r="R29" i="533"/>
  <c r="U29" i="533" s="1"/>
  <c r="J29" i="533"/>
  <c r="I29" i="533"/>
  <c r="Q29" i="533" s="1"/>
  <c r="T29" i="533" s="1"/>
  <c r="Z28" i="533"/>
  <c r="J28" i="533"/>
  <c r="R28" i="533" s="1"/>
  <c r="U28" i="533" s="1"/>
  <c r="I28" i="533"/>
  <c r="Z27" i="533"/>
  <c r="J27" i="533"/>
  <c r="I27" i="533"/>
  <c r="Z26" i="533"/>
  <c r="Q26" i="533"/>
  <c r="T26" i="533" s="1"/>
  <c r="J26" i="533"/>
  <c r="I26" i="533"/>
  <c r="Z25" i="533"/>
  <c r="R25" i="533"/>
  <c r="U25" i="533" s="1"/>
  <c r="J25" i="533"/>
  <c r="I25" i="533"/>
  <c r="Q25" i="533" s="1"/>
  <c r="T25" i="533" s="1"/>
  <c r="Z24" i="533"/>
  <c r="J24" i="533"/>
  <c r="R24" i="533" s="1"/>
  <c r="U24" i="533" s="1"/>
  <c r="I24" i="533"/>
  <c r="Z23" i="533"/>
  <c r="U23" i="533"/>
  <c r="J23" i="533"/>
  <c r="R23" i="533" s="1"/>
  <c r="I23" i="533"/>
  <c r="Z22" i="533"/>
  <c r="Q22" i="533"/>
  <c r="T22" i="533" s="1"/>
  <c r="J22" i="533"/>
  <c r="I22" i="533"/>
  <c r="Z21" i="533"/>
  <c r="R21" i="533"/>
  <c r="U21" i="533" s="1"/>
  <c r="J21" i="533"/>
  <c r="I21" i="533"/>
  <c r="Q21" i="533" s="1"/>
  <c r="T21" i="533" s="1"/>
  <c r="J20" i="533"/>
  <c r="R20" i="533" s="1"/>
  <c r="U20" i="533" s="1"/>
  <c r="I20" i="533"/>
  <c r="J10" i="533"/>
  <c r="R9" i="533"/>
  <c r="J9" i="533"/>
  <c r="R8" i="533"/>
  <c r="J7" i="533"/>
  <c r="J6" i="533"/>
  <c r="J4" i="533"/>
  <c r="Q83" i="533" s="1"/>
  <c r="T83" i="533" s="1"/>
  <c r="J3" i="533"/>
  <c r="R82" i="533" s="1"/>
  <c r="U82" i="533" s="1"/>
  <c r="J155" i="532"/>
  <c r="I157" i="532" s="1"/>
  <c r="J157" i="532" s="1"/>
  <c r="I159" i="532" s="1"/>
  <c r="Z149" i="532"/>
  <c r="J149" i="532"/>
  <c r="I149" i="532"/>
  <c r="Z148" i="532"/>
  <c r="J148" i="532"/>
  <c r="I148" i="532"/>
  <c r="Z147" i="532"/>
  <c r="J147" i="532"/>
  <c r="I147" i="532"/>
  <c r="Z146" i="532"/>
  <c r="J146" i="532"/>
  <c r="I146" i="532"/>
  <c r="Z145" i="532"/>
  <c r="J145" i="532"/>
  <c r="I145" i="532"/>
  <c r="Z144" i="532"/>
  <c r="J144" i="532"/>
  <c r="I144" i="532"/>
  <c r="Z143" i="532"/>
  <c r="J143" i="532"/>
  <c r="I143" i="532"/>
  <c r="Z142" i="532"/>
  <c r="J142" i="532"/>
  <c r="I142" i="532"/>
  <c r="Z141" i="532"/>
  <c r="J141" i="532"/>
  <c r="I141" i="532"/>
  <c r="Z140" i="532"/>
  <c r="J140" i="532"/>
  <c r="I140" i="532"/>
  <c r="Z139" i="532"/>
  <c r="J139" i="532"/>
  <c r="I139" i="532"/>
  <c r="Z138" i="532"/>
  <c r="J138" i="532"/>
  <c r="I138" i="532"/>
  <c r="Z137" i="532"/>
  <c r="J137" i="532"/>
  <c r="I137" i="532"/>
  <c r="Z136" i="532"/>
  <c r="J136" i="532"/>
  <c r="I136" i="532"/>
  <c r="Z135" i="532"/>
  <c r="J135" i="532"/>
  <c r="I135" i="532"/>
  <c r="Z134" i="532"/>
  <c r="J134" i="532"/>
  <c r="I134" i="532"/>
  <c r="Z133" i="532"/>
  <c r="J133" i="532"/>
  <c r="I133" i="532"/>
  <c r="Z132" i="532"/>
  <c r="J132" i="532"/>
  <c r="I132" i="532"/>
  <c r="Z131" i="532"/>
  <c r="J131" i="532"/>
  <c r="I131" i="532"/>
  <c r="Z130" i="532"/>
  <c r="J130" i="532"/>
  <c r="I130" i="532"/>
  <c r="Z129" i="532"/>
  <c r="J129" i="532"/>
  <c r="I129" i="532"/>
  <c r="Z128" i="532"/>
  <c r="J128" i="532"/>
  <c r="I128" i="532"/>
  <c r="Z127" i="532"/>
  <c r="J127" i="532"/>
  <c r="I127" i="532"/>
  <c r="Z126" i="532"/>
  <c r="J126" i="532"/>
  <c r="I126" i="532"/>
  <c r="Z125" i="532"/>
  <c r="J125" i="532"/>
  <c r="I125" i="532"/>
  <c r="Z124" i="532"/>
  <c r="J124" i="532"/>
  <c r="I124" i="532"/>
  <c r="Z123" i="532"/>
  <c r="J123" i="532"/>
  <c r="I123" i="532"/>
  <c r="Z122" i="532"/>
  <c r="J122" i="532"/>
  <c r="I122" i="532"/>
  <c r="Z121" i="532"/>
  <c r="J121" i="532"/>
  <c r="I121" i="532"/>
  <c r="Z120" i="532"/>
  <c r="J120" i="532"/>
  <c r="I120" i="532"/>
  <c r="Z119" i="532"/>
  <c r="J119" i="532"/>
  <c r="I119" i="532"/>
  <c r="Z118" i="532"/>
  <c r="J118" i="532"/>
  <c r="I118" i="532"/>
  <c r="Z117" i="532"/>
  <c r="J117" i="532"/>
  <c r="I117" i="532"/>
  <c r="Z116" i="532"/>
  <c r="J116" i="532"/>
  <c r="I116" i="532"/>
  <c r="Z115" i="532"/>
  <c r="J115" i="532"/>
  <c r="I115" i="532"/>
  <c r="Z114" i="532"/>
  <c r="J114" i="532"/>
  <c r="I114" i="532"/>
  <c r="Z113" i="532"/>
  <c r="J113" i="532"/>
  <c r="I113" i="532"/>
  <c r="Z112" i="532"/>
  <c r="J112" i="532"/>
  <c r="I112" i="532"/>
  <c r="Z111" i="532"/>
  <c r="J111" i="532"/>
  <c r="I111" i="532"/>
  <c r="Z110" i="532"/>
  <c r="J110" i="532"/>
  <c r="I110" i="532"/>
  <c r="Z109" i="532"/>
  <c r="J109" i="532"/>
  <c r="I109" i="532"/>
  <c r="Z108" i="532"/>
  <c r="J108" i="532"/>
  <c r="I108" i="532"/>
  <c r="Z107" i="532"/>
  <c r="J107" i="532"/>
  <c r="I107" i="532"/>
  <c r="Z106" i="532"/>
  <c r="J106" i="532"/>
  <c r="I106" i="532"/>
  <c r="Z105" i="532"/>
  <c r="J105" i="532"/>
  <c r="I105" i="532"/>
  <c r="Z104" i="532"/>
  <c r="J104" i="532"/>
  <c r="I104" i="532"/>
  <c r="Z103" i="532"/>
  <c r="J103" i="532"/>
  <c r="I103" i="532"/>
  <c r="Z102" i="532"/>
  <c r="J102" i="532"/>
  <c r="I102" i="532"/>
  <c r="Z101" i="532"/>
  <c r="J101" i="532"/>
  <c r="I101" i="532"/>
  <c r="Z100" i="532"/>
  <c r="J100" i="532"/>
  <c r="I100" i="532"/>
  <c r="Z99" i="532"/>
  <c r="J99" i="532"/>
  <c r="I99" i="532"/>
  <c r="Z98" i="532"/>
  <c r="J98" i="532"/>
  <c r="I98" i="532"/>
  <c r="Z97" i="532"/>
  <c r="J97" i="532"/>
  <c r="I97" i="532"/>
  <c r="Z96" i="532"/>
  <c r="J96" i="532"/>
  <c r="I96" i="532"/>
  <c r="Z95" i="532"/>
  <c r="J95" i="532"/>
  <c r="I95" i="532"/>
  <c r="Z94" i="532"/>
  <c r="J94" i="532"/>
  <c r="I94" i="532"/>
  <c r="Z93" i="532"/>
  <c r="J93" i="532"/>
  <c r="I93" i="532"/>
  <c r="Z92" i="532"/>
  <c r="J92" i="532"/>
  <c r="I92" i="532"/>
  <c r="Z91" i="532"/>
  <c r="J91" i="532"/>
  <c r="I91" i="532"/>
  <c r="Z90" i="532"/>
  <c r="J90" i="532"/>
  <c r="I90" i="532"/>
  <c r="Z89" i="532"/>
  <c r="J89" i="532"/>
  <c r="I89" i="532"/>
  <c r="Z88" i="532"/>
  <c r="J88" i="532"/>
  <c r="I88" i="532"/>
  <c r="Z87" i="532"/>
  <c r="J87" i="532"/>
  <c r="I87" i="532"/>
  <c r="Z86" i="532"/>
  <c r="J86" i="532"/>
  <c r="I86" i="532"/>
  <c r="Q85" i="532"/>
  <c r="T85" i="532" s="1"/>
  <c r="J85" i="532"/>
  <c r="I85" i="532"/>
  <c r="Z84" i="532"/>
  <c r="J84" i="532"/>
  <c r="I84" i="532"/>
  <c r="Z83" i="532"/>
  <c r="R83" i="532"/>
  <c r="U83" i="532" s="1"/>
  <c r="J83" i="532"/>
  <c r="I83" i="532"/>
  <c r="Z82" i="532"/>
  <c r="J82" i="532"/>
  <c r="I82" i="532"/>
  <c r="Z81" i="532"/>
  <c r="J81" i="532"/>
  <c r="I81" i="532"/>
  <c r="Z80" i="532"/>
  <c r="Q80" i="532"/>
  <c r="T80" i="532" s="1"/>
  <c r="J80" i="532"/>
  <c r="I80" i="532"/>
  <c r="Z79" i="532"/>
  <c r="R79" i="532"/>
  <c r="U79" i="532" s="1"/>
  <c r="J79" i="532"/>
  <c r="I79" i="532"/>
  <c r="Z78" i="532"/>
  <c r="J78" i="532"/>
  <c r="I78" i="532"/>
  <c r="Z77" i="532"/>
  <c r="U77" i="532"/>
  <c r="J77" i="532"/>
  <c r="R77" i="532" s="1"/>
  <c r="I77" i="532"/>
  <c r="Z76" i="532"/>
  <c r="J76" i="532"/>
  <c r="I76" i="532"/>
  <c r="Z75" i="532"/>
  <c r="R75" i="532"/>
  <c r="U75" i="532" s="1"/>
  <c r="J75" i="532"/>
  <c r="I75" i="532"/>
  <c r="Z74" i="532"/>
  <c r="J74" i="532"/>
  <c r="I74" i="532"/>
  <c r="Z73" i="532"/>
  <c r="J73" i="532"/>
  <c r="I73" i="532"/>
  <c r="Q73" i="532" s="1"/>
  <c r="T73" i="532" s="1"/>
  <c r="Z72" i="532"/>
  <c r="Q72" i="532"/>
  <c r="T72" i="532" s="1"/>
  <c r="J72" i="532"/>
  <c r="I72" i="532"/>
  <c r="Z71" i="532"/>
  <c r="R71" i="532"/>
  <c r="U71" i="532" s="1"/>
  <c r="J71" i="532"/>
  <c r="I71" i="532"/>
  <c r="Z70" i="532"/>
  <c r="J70" i="532"/>
  <c r="I70" i="532"/>
  <c r="Z69" i="532"/>
  <c r="U69" i="532"/>
  <c r="J69" i="532"/>
  <c r="R69" i="532" s="1"/>
  <c r="I69" i="532"/>
  <c r="Z68" i="532"/>
  <c r="J68" i="532"/>
  <c r="I68" i="532"/>
  <c r="Z67" i="532"/>
  <c r="R67" i="532"/>
  <c r="U67" i="532" s="1"/>
  <c r="J67" i="532"/>
  <c r="I67" i="532"/>
  <c r="Z66" i="532"/>
  <c r="J66" i="532"/>
  <c r="I66" i="532"/>
  <c r="Z65" i="532"/>
  <c r="J65" i="532"/>
  <c r="I65" i="532"/>
  <c r="Z64" i="532"/>
  <c r="J64" i="532"/>
  <c r="I64" i="532"/>
  <c r="Z63" i="532"/>
  <c r="R63" i="532"/>
  <c r="U63" i="532" s="1"/>
  <c r="J63" i="532"/>
  <c r="I63" i="532"/>
  <c r="Z62" i="532"/>
  <c r="J62" i="532"/>
  <c r="R62" i="532" s="1"/>
  <c r="U62" i="532" s="1"/>
  <c r="I62" i="532"/>
  <c r="Z61" i="532"/>
  <c r="U61" i="532"/>
  <c r="J61" i="532"/>
  <c r="R61" i="532" s="1"/>
  <c r="I61" i="532"/>
  <c r="Z60" i="532"/>
  <c r="J60" i="532"/>
  <c r="I60" i="532"/>
  <c r="Z59" i="532"/>
  <c r="R59" i="532"/>
  <c r="U59" i="532" s="1"/>
  <c r="J59" i="532"/>
  <c r="I59" i="532"/>
  <c r="Z58" i="532"/>
  <c r="J58" i="532"/>
  <c r="R58" i="532" s="1"/>
  <c r="U58" i="532" s="1"/>
  <c r="I58" i="532"/>
  <c r="Z57" i="532"/>
  <c r="J57" i="532"/>
  <c r="I57" i="532"/>
  <c r="Z56" i="532"/>
  <c r="J56" i="532"/>
  <c r="I56" i="532"/>
  <c r="Z55" i="532"/>
  <c r="R55" i="532"/>
  <c r="U55" i="532" s="1"/>
  <c r="J55" i="532"/>
  <c r="I55" i="532"/>
  <c r="Z54" i="532"/>
  <c r="J54" i="532"/>
  <c r="R54" i="532" s="1"/>
  <c r="U54" i="532" s="1"/>
  <c r="I54" i="532"/>
  <c r="Z53" i="532"/>
  <c r="U53" i="532"/>
  <c r="J53" i="532"/>
  <c r="R53" i="532" s="1"/>
  <c r="I53" i="532"/>
  <c r="Z52" i="532"/>
  <c r="J52" i="532"/>
  <c r="I52" i="532"/>
  <c r="Z51" i="532"/>
  <c r="R51" i="532"/>
  <c r="U51" i="532" s="1"/>
  <c r="J51" i="532"/>
  <c r="I51" i="532"/>
  <c r="Q51" i="532" s="1"/>
  <c r="T51" i="532" s="1"/>
  <c r="W51" i="532" s="1"/>
  <c r="X51" i="532" s="1"/>
  <c r="Z50" i="532"/>
  <c r="J50" i="532"/>
  <c r="R50" i="532" s="1"/>
  <c r="U50" i="532" s="1"/>
  <c r="I50" i="532"/>
  <c r="Z49" i="532"/>
  <c r="J49" i="532"/>
  <c r="I49" i="532"/>
  <c r="Z48" i="532"/>
  <c r="Q48" i="532"/>
  <c r="T48" i="532" s="1"/>
  <c r="J48" i="532"/>
  <c r="I48" i="532"/>
  <c r="Z47" i="532"/>
  <c r="R47" i="532"/>
  <c r="U47" i="532" s="1"/>
  <c r="J47" i="532"/>
  <c r="I47" i="532"/>
  <c r="Z46" i="532"/>
  <c r="J46" i="532"/>
  <c r="R46" i="532" s="1"/>
  <c r="U46" i="532" s="1"/>
  <c r="I46" i="532"/>
  <c r="Z45" i="532"/>
  <c r="U45" i="532"/>
  <c r="J45" i="532"/>
  <c r="R45" i="532" s="1"/>
  <c r="I45" i="532"/>
  <c r="Z44" i="532"/>
  <c r="J44" i="532"/>
  <c r="I44" i="532"/>
  <c r="Z43" i="532"/>
  <c r="X43" i="532"/>
  <c r="R43" i="532"/>
  <c r="U43" i="532" s="1"/>
  <c r="J43" i="532"/>
  <c r="I43" i="532"/>
  <c r="Q43" i="532" s="1"/>
  <c r="T43" i="532" s="1"/>
  <c r="W43" i="532" s="1"/>
  <c r="Z42" i="532"/>
  <c r="J42" i="532"/>
  <c r="R42" i="532" s="1"/>
  <c r="U42" i="532" s="1"/>
  <c r="I42" i="532"/>
  <c r="Z41" i="532"/>
  <c r="J41" i="532"/>
  <c r="I41" i="532"/>
  <c r="Z40" i="532"/>
  <c r="Q40" i="532"/>
  <c r="T40" i="532" s="1"/>
  <c r="J40" i="532"/>
  <c r="I40" i="532"/>
  <c r="Z39" i="532"/>
  <c r="R39" i="532"/>
  <c r="U39" i="532" s="1"/>
  <c r="J39" i="532"/>
  <c r="I39" i="532"/>
  <c r="Z38" i="532"/>
  <c r="J38" i="532"/>
  <c r="R38" i="532" s="1"/>
  <c r="U38" i="532" s="1"/>
  <c r="I38" i="532"/>
  <c r="Z37" i="532"/>
  <c r="U37" i="532"/>
  <c r="J37" i="532"/>
  <c r="R37" i="532" s="1"/>
  <c r="I37" i="532"/>
  <c r="Z36" i="532"/>
  <c r="J36" i="532"/>
  <c r="I36" i="532"/>
  <c r="Z35" i="532"/>
  <c r="R35" i="532"/>
  <c r="U35" i="532" s="1"/>
  <c r="J35" i="532"/>
  <c r="I35" i="532"/>
  <c r="Z34" i="532"/>
  <c r="J34" i="532"/>
  <c r="R34" i="532" s="1"/>
  <c r="U34" i="532" s="1"/>
  <c r="I34" i="532"/>
  <c r="Z33" i="532"/>
  <c r="J33" i="532"/>
  <c r="I33" i="532"/>
  <c r="Z32" i="532"/>
  <c r="J32" i="532"/>
  <c r="I32" i="532"/>
  <c r="Z31" i="532"/>
  <c r="R31" i="532"/>
  <c r="U31" i="532" s="1"/>
  <c r="J31" i="532"/>
  <c r="I31" i="532"/>
  <c r="Z30" i="532"/>
  <c r="J30" i="532"/>
  <c r="R30" i="532" s="1"/>
  <c r="U30" i="532" s="1"/>
  <c r="I30" i="532"/>
  <c r="Z29" i="532"/>
  <c r="U29" i="532"/>
  <c r="J29" i="532"/>
  <c r="R29" i="532" s="1"/>
  <c r="I29" i="532"/>
  <c r="Z28" i="532"/>
  <c r="J28" i="532"/>
  <c r="I28" i="532"/>
  <c r="Z27" i="532"/>
  <c r="R27" i="532"/>
  <c r="U27" i="532" s="1"/>
  <c r="J27" i="532"/>
  <c r="I27" i="532"/>
  <c r="Z26" i="532"/>
  <c r="J26" i="532"/>
  <c r="R26" i="532" s="1"/>
  <c r="U26" i="532" s="1"/>
  <c r="I26" i="532"/>
  <c r="Z25" i="532"/>
  <c r="J25" i="532"/>
  <c r="I25" i="532"/>
  <c r="Z24" i="532"/>
  <c r="J24" i="532"/>
  <c r="I24" i="532"/>
  <c r="Z23" i="532"/>
  <c r="R23" i="532"/>
  <c r="U23" i="532" s="1"/>
  <c r="J23" i="532"/>
  <c r="I23" i="532"/>
  <c r="Z22" i="532"/>
  <c r="J22" i="532"/>
  <c r="R22" i="532" s="1"/>
  <c r="U22" i="532" s="1"/>
  <c r="I22" i="532"/>
  <c r="Z21" i="532"/>
  <c r="U21" i="532"/>
  <c r="J21" i="532"/>
  <c r="R21" i="532" s="1"/>
  <c r="I21" i="532"/>
  <c r="J20" i="532"/>
  <c r="I20" i="532"/>
  <c r="J10" i="532"/>
  <c r="R9" i="532"/>
  <c r="J9" i="532"/>
  <c r="J11" i="532" s="1"/>
  <c r="R8" i="532"/>
  <c r="J7" i="532"/>
  <c r="J6" i="532"/>
  <c r="J4" i="532"/>
  <c r="Q148" i="532" s="1"/>
  <c r="T148" i="532" s="1"/>
  <c r="J3" i="532"/>
  <c r="R82" i="532" s="1"/>
  <c r="U82" i="532" s="1"/>
  <c r="J155" i="531"/>
  <c r="I157" i="531" s="1"/>
  <c r="J157" i="531" s="1"/>
  <c r="I159" i="531" s="1"/>
  <c r="J159" i="531" s="1"/>
  <c r="I161" i="531" s="1"/>
  <c r="J161" i="531" s="1"/>
  <c r="I163" i="531" s="1"/>
  <c r="J163" i="531" s="1"/>
  <c r="I165" i="531" s="1"/>
  <c r="Z149" i="531"/>
  <c r="J149" i="531"/>
  <c r="R149" i="531" s="1"/>
  <c r="U149" i="531" s="1"/>
  <c r="I149" i="531"/>
  <c r="Z148" i="531"/>
  <c r="J148" i="531"/>
  <c r="R148" i="531" s="1"/>
  <c r="U148" i="531" s="1"/>
  <c r="I148" i="531"/>
  <c r="Z147" i="531"/>
  <c r="J147" i="531"/>
  <c r="I147" i="531"/>
  <c r="Z146" i="531"/>
  <c r="J146" i="531"/>
  <c r="R146" i="531" s="1"/>
  <c r="U146" i="531" s="1"/>
  <c r="I146" i="531"/>
  <c r="Z145" i="531"/>
  <c r="J145" i="531"/>
  <c r="R145" i="531" s="1"/>
  <c r="U145" i="531" s="1"/>
  <c r="I145" i="531"/>
  <c r="Z144" i="531"/>
  <c r="J144" i="531"/>
  <c r="R144" i="531" s="1"/>
  <c r="U144" i="531" s="1"/>
  <c r="I144" i="531"/>
  <c r="Z143" i="531"/>
  <c r="J143" i="531"/>
  <c r="I143" i="531"/>
  <c r="Z142" i="531"/>
  <c r="J142" i="531"/>
  <c r="R142" i="531" s="1"/>
  <c r="U142" i="531" s="1"/>
  <c r="I142" i="531"/>
  <c r="Z141" i="531"/>
  <c r="J141" i="531"/>
  <c r="R141" i="531" s="1"/>
  <c r="U141" i="531" s="1"/>
  <c r="I141" i="531"/>
  <c r="Z140" i="531"/>
  <c r="J140" i="531"/>
  <c r="R140" i="531" s="1"/>
  <c r="U140" i="531" s="1"/>
  <c r="I140" i="531"/>
  <c r="Z139" i="531"/>
  <c r="J139" i="531"/>
  <c r="I139" i="531"/>
  <c r="Z138" i="531"/>
  <c r="J138" i="531"/>
  <c r="R138" i="531" s="1"/>
  <c r="U138" i="531" s="1"/>
  <c r="I138" i="531"/>
  <c r="Z137" i="531"/>
  <c r="J137" i="531"/>
  <c r="R137" i="531" s="1"/>
  <c r="U137" i="531" s="1"/>
  <c r="I137" i="531"/>
  <c r="Z136" i="531"/>
  <c r="J136" i="531"/>
  <c r="R136" i="531" s="1"/>
  <c r="U136" i="531" s="1"/>
  <c r="I136" i="531"/>
  <c r="Z135" i="531"/>
  <c r="J135" i="531"/>
  <c r="I135" i="531"/>
  <c r="Z134" i="531"/>
  <c r="J134" i="531"/>
  <c r="R134" i="531" s="1"/>
  <c r="U134" i="531" s="1"/>
  <c r="I134" i="531"/>
  <c r="Z133" i="531"/>
  <c r="J133" i="531"/>
  <c r="R133" i="531" s="1"/>
  <c r="U133" i="531" s="1"/>
  <c r="I133" i="531"/>
  <c r="Z132" i="531"/>
  <c r="J132" i="531"/>
  <c r="R132" i="531" s="1"/>
  <c r="U132" i="531" s="1"/>
  <c r="I132" i="531"/>
  <c r="Z131" i="531"/>
  <c r="J131" i="531"/>
  <c r="I131" i="531"/>
  <c r="Z130" i="531"/>
  <c r="J130" i="531"/>
  <c r="R130" i="531" s="1"/>
  <c r="U130" i="531" s="1"/>
  <c r="I130" i="531"/>
  <c r="Z129" i="531"/>
  <c r="J129" i="531"/>
  <c r="R129" i="531" s="1"/>
  <c r="U129" i="531" s="1"/>
  <c r="I129" i="531"/>
  <c r="Z128" i="531"/>
  <c r="J128" i="531"/>
  <c r="R128" i="531" s="1"/>
  <c r="U128" i="531" s="1"/>
  <c r="I128" i="531"/>
  <c r="Z127" i="531"/>
  <c r="J127" i="531"/>
  <c r="I127" i="531"/>
  <c r="Z126" i="531"/>
  <c r="J126" i="531"/>
  <c r="R126" i="531" s="1"/>
  <c r="U126" i="531" s="1"/>
  <c r="I126" i="531"/>
  <c r="Z125" i="531"/>
  <c r="J125" i="531"/>
  <c r="R125" i="531" s="1"/>
  <c r="U125" i="531" s="1"/>
  <c r="I125" i="531"/>
  <c r="Z124" i="531"/>
  <c r="J124" i="531"/>
  <c r="R124" i="531" s="1"/>
  <c r="U124" i="531" s="1"/>
  <c r="I124" i="531"/>
  <c r="Z123" i="531"/>
  <c r="J123" i="531"/>
  <c r="I123" i="531"/>
  <c r="Z122" i="531"/>
  <c r="J122" i="531"/>
  <c r="R122" i="531" s="1"/>
  <c r="U122" i="531" s="1"/>
  <c r="I122" i="531"/>
  <c r="Z121" i="531"/>
  <c r="J121" i="531"/>
  <c r="R121" i="531" s="1"/>
  <c r="U121" i="531" s="1"/>
  <c r="I121" i="531"/>
  <c r="Z120" i="531"/>
  <c r="J120" i="531"/>
  <c r="R120" i="531" s="1"/>
  <c r="U120" i="531" s="1"/>
  <c r="I120" i="531"/>
  <c r="Z119" i="531"/>
  <c r="J119" i="531"/>
  <c r="I119" i="531"/>
  <c r="Z118" i="531"/>
  <c r="J118" i="531"/>
  <c r="R118" i="531" s="1"/>
  <c r="U118" i="531" s="1"/>
  <c r="I118" i="531"/>
  <c r="Z117" i="531"/>
  <c r="J117" i="531"/>
  <c r="R117" i="531" s="1"/>
  <c r="U117" i="531" s="1"/>
  <c r="I117" i="531"/>
  <c r="Z116" i="531"/>
  <c r="J116" i="531"/>
  <c r="R116" i="531" s="1"/>
  <c r="U116" i="531" s="1"/>
  <c r="I116" i="531"/>
  <c r="Z115" i="531"/>
  <c r="J115" i="531"/>
  <c r="I115" i="531"/>
  <c r="Z114" i="531"/>
  <c r="J114" i="531"/>
  <c r="R114" i="531" s="1"/>
  <c r="U114" i="531" s="1"/>
  <c r="I114" i="531"/>
  <c r="Z113" i="531"/>
  <c r="J113" i="531"/>
  <c r="R113" i="531" s="1"/>
  <c r="U113" i="531" s="1"/>
  <c r="I113" i="531"/>
  <c r="Z112" i="531"/>
  <c r="J112" i="531"/>
  <c r="R112" i="531" s="1"/>
  <c r="U112" i="531" s="1"/>
  <c r="I112" i="531"/>
  <c r="Z111" i="531"/>
  <c r="J111" i="531"/>
  <c r="I111" i="531"/>
  <c r="Z110" i="531"/>
  <c r="J110" i="531"/>
  <c r="R110" i="531" s="1"/>
  <c r="U110" i="531" s="1"/>
  <c r="I110" i="531"/>
  <c r="Z109" i="531"/>
  <c r="J109" i="531"/>
  <c r="R109" i="531" s="1"/>
  <c r="U109" i="531" s="1"/>
  <c r="I109" i="531"/>
  <c r="Z108" i="531"/>
  <c r="J108" i="531"/>
  <c r="R108" i="531" s="1"/>
  <c r="U108" i="531" s="1"/>
  <c r="I108" i="531"/>
  <c r="Z107" i="531"/>
  <c r="J107" i="531"/>
  <c r="I107" i="531"/>
  <c r="Z106" i="531"/>
  <c r="J106" i="531"/>
  <c r="R106" i="531" s="1"/>
  <c r="U106" i="531" s="1"/>
  <c r="I106" i="531"/>
  <c r="Z105" i="531"/>
  <c r="J105" i="531"/>
  <c r="R105" i="531" s="1"/>
  <c r="U105" i="531" s="1"/>
  <c r="I105" i="531"/>
  <c r="Z104" i="531"/>
  <c r="J104" i="531"/>
  <c r="R104" i="531" s="1"/>
  <c r="U104" i="531" s="1"/>
  <c r="I104" i="531"/>
  <c r="Z103" i="531"/>
  <c r="J103" i="531"/>
  <c r="I103" i="531"/>
  <c r="Z102" i="531"/>
  <c r="J102" i="531"/>
  <c r="R102" i="531" s="1"/>
  <c r="U102" i="531" s="1"/>
  <c r="I102" i="531"/>
  <c r="Z101" i="531"/>
  <c r="J101" i="531"/>
  <c r="R101" i="531" s="1"/>
  <c r="U101" i="531" s="1"/>
  <c r="I101" i="531"/>
  <c r="Z100" i="531"/>
  <c r="J100" i="531"/>
  <c r="R100" i="531" s="1"/>
  <c r="U100" i="531" s="1"/>
  <c r="I100" i="531"/>
  <c r="Z99" i="531"/>
  <c r="J99" i="531"/>
  <c r="I99" i="531"/>
  <c r="Z98" i="531"/>
  <c r="J98" i="531"/>
  <c r="R98" i="531" s="1"/>
  <c r="U98" i="531" s="1"/>
  <c r="I98" i="531"/>
  <c r="Z97" i="531"/>
  <c r="J97" i="531"/>
  <c r="R97" i="531" s="1"/>
  <c r="U97" i="531" s="1"/>
  <c r="I97" i="531"/>
  <c r="Z96" i="531"/>
  <c r="J96" i="531"/>
  <c r="R96" i="531" s="1"/>
  <c r="U96" i="531" s="1"/>
  <c r="I96" i="531"/>
  <c r="Z95" i="531"/>
  <c r="J95" i="531"/>
  <c r="I95" i="531"/>
  <c r="Z94" i="531"/>
  <c r="J94" i="531"/>
  <c r="R94" i="531" s="1"/>
  <c r="U94" i="531" s="1"/>
  <c r="I94" i="531"/>
  <c r="Z93" i="531"/>
  <c r="J93" i="531"/>
  <c r="R93" i="531" s="1"/>
  <c r="U93" i="531" s="1"/>
  <c r="I93" i="531"/>
  <c r="Z92" i="531"/>
  <c r="J92" i="531"/>
  <c r="R92" i="531" s="1"/>
  <c r="U92" i="531" s="1"/>
  <c r="I92" i="531"/>
  <c r="Z91" i="531"/>
  <c r="J91" i="531"/>
  <c r="I91" i="531"/>
  <c r="Z90" i="531"/>
  <c r="J90" i="531"/>
  <c r="R90" i="531" s="1"/>
  <c r="U90" i="531" s="1"/>
  <c r="I90" i="531"/>
  <c r="Z89" i="531"/>
  <c r="J89" i="531"/>
  <c r="R89" i="531" s="1"/>
  <c r="U89" i="531" s="1"/>
  <c r="I89" i="531"/>
  <c r="Z88" i="531"/>
  <c r="J88" i="531"/>
  <c r="R88" i="531" s="1"/>
  <c r="U88" i="531" s="1"/>
  <c r="I88" i="531"/>
  <c r="Z87" i="531"/>
  <c r="J87" i="531"/>
  <c r="I87" i="531"/>
  <c r="Z86" i="531"/>
  <c r="J86" i="531"/>
  <c r="R86" i="531" s="1"/>
  <c r="U86" i="531" s="1"/>
  <c r="I86" i="531"/>
  <c r="J85" i="531"/>
  <c r="R85" i="531" s="1"/>
  <c r="U85" i="531" s="1"/>
  <c r="I85" i="531"/>
  <c r="Z84" i="531"/>
  <c r="J84" i="531"/>
  <c r="R84" i="531" s="1"/>
  <c r="U84" i="531" s="1"/>
  <c r="I84" i="531"/>
  <c r="Z83" i="531"/>
  <c r="J83" i="531"/>
  <c r="I83" i="531"/>
  <c r="Z82" i="531"/>
  <c r="Q82" i="531"/>
  <c r="T82" i="531" s="1"/>
  <c r="J82" i="531"/>
  <c r="I82" i="531"/>
  <c r="Z81" i="531"/>
  <c r="R81" i="531"/>
  <c r="U81" i="531" s="1"/>
  <c r="J81" i="531"/>
  <c r="I81" i="531"/>
  <c r="Z80" i="531"/>
  <c r="J80" i="531"/>
  <c r="R80" i="531" s="1"/>
  <c r="U80" i="531" s="1"/>
  <c r="I80" i="531"/>
  <c r="Z79" i="531"/>
  <c r="U79" i="531"/>
  <c r="J79" i="531"/>
  <c r="R79" i="531" s="1"/>
  <c r="I79" i="531"/>
  <c r="Z78" i="531"/>
  <c r="J78" i="531"/>
  <c r="I78" i="531"/>
  <c r="Z77" i="531"/>
  <c r="R77" i="531"/>
  <c r="U77" i="531" s="1"/>
  <c r="J77" i="531"/>
  <c r="I77" i="531"/>
  <c r="Q77" i="531" s="1"/>
  <c r="T77" i="531" s="1"/>
  <c r="Z76" i="531"/>
  <c r="J76" i="531"/>
  <c r="R76" i="531" s="1"/>
  <c r="U76" i="531" s="1"/>
  <c r="I76" i="531"/>
  <c r="Z75" i="531"/>
  <c r="J75" i="531"/>
  <c r="I75" i="531"/>
  <c r="Z74" i="531"/>
  <c r="Q74" i="531"/>
  <c r="T74" i="531" s="1"/>
  <c r="J74" i="531"/>
  <c r="I74" i="531"/>
  <c r="Z73" i="531"/>
  <c r="R73" i="531"/>
  <c r="U73" i="531" s="1"/>
  <c r="J73" i="531"/>
  <c r="I73" i="531"/>
  <c r="Z72" i="531"/>
  <c r="J72" i="531"/>
  <c r="R72" i="531" s="1"/>
  <c r="U72" i="531" s="1"/>
  <c r="I72" i="531"/>
  <c r="Z71" i="531"/>
  <c r="U71" i="531"/>
  <c r="J71" i="531"/>
  <c r="R71" i="531" s="1"/>
  <c r="I71" i="531"/>
  <c r="Z70" i="531"/>
  <c r="J70" i="531"/>
  <c r="I70" i="531"/>
  <c r="Z69" i="531"/>
  <c r="R69" i="531"/>
  <c r="U69" i="531" s="1"/>
  <c r="J69" i="531"/>
  <c r="I69" i="531"/>
  <c r="Q69" i="531" s="1"/>
  <c r="T69" i="531" s="1"/>
  <c r="Z68" i="531"/>
  <c r="J68" i="531"/>
  <c r="R68" i="531" s="1"/>
  <c r="U68" i="531" s="1"/>
  <c r="I68" i="531"/>
  <c r="Z67" i="531"/>
  <c r="J67" i="531"/>
  <c r="I67" i="531"/>
  <c r="Z66" i="531"/>
  <c r="Q66" i="531"/>
  <c r="T66" i="531" s="1"/>
  <c r="J66" i="531"/>
  <c r="I66" i="531"/>
  <c r="Z65" i="531"/>
  <c r="R65" i="531"/>
  <c r="U65" i="531" s="1"/>
  <c r="J65" i="531"/>
  <c r="I65" i="531"/>
  <c r="Z64" i="531"/>
  <c r="J64" i="531"/>
  <c r="R64" i="531" s="1"/>
  <c r="U64" i="531" s="1"/>
  <c r="I64" i="531"/>
  <c r="Z63" i="531"/>
  <c r="U63" i="531"/>
  <c r="J63" i="531"/>
  <c r="R63" i="531" s="1"/>
  <c r="I63" i="531"/>
  <c r="Z62" i="531"/>
  <c r="J62" i="531"/>
  <c r="I62" i="531"/>
  <c r="Z61" i="531"/>
  <c r="R61" i="531"/>
  <c r="U61" i="531" s="1"/>
  <c r="J61" i="531"/>
  <c r="I61" i="531"/>
  <c r="Q61" i="531" s="1"/>
  <c r="T61" i="531" s="1"/>
  <c r="Z60" i="531"/>
  <c r="J60" i="531"/>
  <c r="R60" i="531" s="1"/>
  <c r="U60" i="531" s="1"/>
  <c r="I60" i="531"/>
  <c r="Z59" i="531"/>
  <c r="J59" i="531"/>
  <c r="I59" i="531"/>
  <c r="Z58" i="531"/>
  <c r="Q58" i="531"/>
  <c r="T58" i="531" s="1"/>
  <c r="J58" i="531"/>
  <c r="I58" i="531"/>
  <c r="Z57" i="531"/>
  <c r="R57" i="531"/>
  <c r="U57" i="531" s="1"/>
  <c r="J57" i="531"/>
  <c r="I57" i="531"/>
  <c r="Z56" i="531"/>
  <c r="J56" i="531"/>
  <c r="R56" i="531" s="1"/>
  <c r="U56" i="531" s="1"/>
  <c r="I56" i="531"/>
  <c r="Z55" i="531"/>
  <c r="U55" i="531"/>
  <c r="J55" i="531"/>
  <c r="R55" i="531" s="1"/>
  <c r="I55" i="531"/>
  <c r="Z54" i="531"/>
  <c r="J54" i="531"/>
  <c r="I54" i="531"/>
  <c r="Z53" i="531"/>
  <c r="R53" i="531"/>
  <c r="U53" i="531" s="1"/>
  <c r="J53" i="531"/>
  <c r="I53" i="531"/>
  <c r="Q53" i="531" s="1"/>
  <c r="T53" i="531" s="1"/>
  <c r="Z52" i="531"/>
  <c r="J52" i="531"/>
  <c r="R52" i="531" s="1"/>
  <c r="U52" i="531" s="1"/>
  <c r="I52" i="531"/>
  <c r="Z51" i="531"/>
  <c r="J51" i="531"/>
  <c r="I51" i="531"/>
  <c r="Z50" i="531"/>
  <c r="Q50" i="531"/>
  <c r="T50" i="531" s="1"/>
  <c r="J50" i="531"/>
  <c r="I50" i="531"/>
  <c r="Z49" i="531"/>
  <c r="R49" i="531"/>
  <c r="U49" i="531" s="1"/>
  <c r="J49" i="531"/>
  <c r="I49" i="531"/>
  <c r="Z48" i="531"/>
  <c r="J48" i="531"/>
  <c r="R48" i="531" s="1"/>
  <c r="U48" i="531" s="1"/>
  <c r="I48" i="531"/>
  <c r="Z47" i="531"/>
  <c r="U47" i="531"/>
  <c r="J47" i="531"/>
  <c r="R47" i="531" s="1"/>
  <c r="I47" i="531"/>
  <c r="Z46" i="531"/>
  <c r="J46" i="531"/>
  <c r="I46" i="531"/>
  <c r="Z45" i="531"/>
  <c r="R45" i="531"/>
  <c r="U45" i="531" s="1"/>
  <c r="J45" i="531"/>
  <c r="I45" i="531"/>
  <c r="Q45" i="531" s="1"/>
  <c r="T45" i="531" s="1"/>
  <c r="Z44" i="531"/>
  <c r="J44" i="531"/>
  <c r="R44" i="531" s="1"/>
  <c r="U44" i="531" s="1"/>
  <c r="I44" i="531"/>
  <c r="Z43" i="531"/>
  <c r="J43" i="531"/>
  <c r="I43" i="531"/>
  <c r="Z42" i="531"/>
  <c r="Q42" i="531"/>
  <c r="T42" i="531" s="1"/>
  <c r="J42" i="531"/>
  <c r="I42" i="531"/>
  <c r="Z41" i="531"/>
  <c r="R41" i="531"/>
  <c r="U41" i="531" s="1"/>
  <c r="J41" i="531"/>
  <c r="I41" i="531"/>
  <c r="Z40" i="531"/>
  <c r="J40" i="531"/>
  <c r="R40" i="531" s="1"/>
  <c r="U40" i="531" s="1"/>
  <c r="I40" i="531"/>
  <c r="Z39" i="531"/>
  <c r="U39" i="531"/>
  <c r="J39" i="531"/>
  <c r="R39" i="531" s="1"/>
  <c r="I39" i="531"/>
  <c r="Z38" i="531"/>
  <c r="J38" i="531"/>
  <c r="I38" i="531"/>
  <c r="Z37" i="531"/>
  <c r="R37" i="531"/>
  <c r="U37" i="531" s="1"/>
  <c r="J37" i="531"/>
  <c r="I37" i="531"/>
  <c r="Q37" i="531" s="1"/>
  <c r="T37" i="531" s="1"/>
  <c r="Z36" i="531"/>
  <c r="J36" i="531"/>
  <c r="R36" i="531" s="1"/>
  <c r="U36" i="531" s="1"/>
  <c r="I36" i="531"/>
  <c r="Z35" i="531"/>
  <c r="J35" i="531"/>
  <c r="I35" i="531"/>
  <c r="Z34" i="531"/>
  <c r="Q34" i="531"/>
  <c r="T34" i="531" s="1"/>
  <c r="J34" i="531"/>
  <c r="I34" i="531"/>
  <c r="Z33" i="531"/>
  <c r="R33" i="531"/>
  <c r="U33" i="531" s="1"/>
  <c r="J33" i="531"/>
  <c r="I33" i="531"/>
  <c r="Z32" i="531"/>
  <c r="J32" i="531"/>
  <c r="R32" i="531" s="1"/>
  <c r="U32" i="531" s="1"/>
  <c r="I32" i="531"/>
  <c r="Z31" i="531"/>
  <c r="U31" i="531"/>
  <c r="J31" i="531"/>
  <c r="R31" i="531" s="1"/>
  <c r="I31" i="531"/>
  <c r="Z30" i="531"/>
  <c r="J30" i="531"/>
  <c r="I30" i="531"/>
  <c r="Z29" i="531"/>
  <c r="R29" i="531"/>
  <c r="U29" i="531" s="1"/>
  <c r="J29" i="531"/>
  <c r="I29" i="531"/>
  <c r="Q29" i="531" s="1"/>
  <c r="T29" i="531" s="1"/>
  <c r="Z28" i="531"/>
  <c r="J28" i="531"/>
  <c r="R28" i="531" s="1"/>
  <c r="U28" i="531" s="1"/>
  <c r="I28" i="531"/>
  <c r="Z27" i="531"/>
  <c r="J27" i="531"/>
  <c r="I27" i="531"/>
  <c r="Z26" i="531"/>
  <c r="Q26" i="531"/>
  <c r="T26" i="531" s="1"/>
  <c r="J26" i="531"/>
  <c r="R26" i="531" s="1"/>
  <c r="U26" i="531" s="1"/>
  <c r="I26" i="531"/>
  <c r="Z25" i="531"/>
  <c r="R25" i="531"/>
  <c r="U25" i="531" s="1"/>
  <c r="Q25" i="531"/>
  <c r="T25" i="531" s="1"/>
  <c r="J25" i="531"/>
  <c r="I25" i="531"/>
  <c r="Z24" i="531"/>
  <c r="T24" i="531"/>
  <c r="R24" i="531"/>
  <c r="U24" i="531" s="1"/>
  <c r="J24" i="531"/>
  <c r="I24" i="531"/>
  <c r="Q24" i="531" s="1"/>
  <c r="Z23" i="531"/>
  <c r="J23" i="531"/>
  <c r="R23" i="531" s="1"/>
  <c r="U23" i="531" s="1"/>
  <c r="I23" i="531"/>
  <c r="Z22" i="531"/>
  <c r="Q22" i="531"/>
  <c r="T22" i="531" s="1"/>
  <c r="J22" i="531"/>
  <c r="R22" i="531" s="1"/>
  <c r="U22" i="531" s="1"/>
  <c r="I22" i="531"/>
  <c r="Z21" i="531"/>
  <c r="R21" i="531"/>
  <c r="U21" i="531" s="1"/>
  <c r="Q21" i="531"/>
  <c r="T21" i="531" s="1"/>
  <c r="J21" i="531"/>
  <c r="I21" i="531"/>
  <c r="T20" i="531"/>
  <c r="R20" i="531"/>
  <c r="U20" i="531" s="1"/>
  <c r="J20" i="531"/>
  <c r="I20" i="531"/>
  <c r="Q20" i="531" s="1"/>
  <c r="J10" i="531"/>
  <c r="R9" i="531"/>
  <c r="J9" i="531"/>
  <c r="R8" i="531"/>
  <c r="J7" i="531"/>
  <c r="J6" i="531"/>
  <c r="J4" i="531"/>
  <c r="Q78" i="531" s="1"/>
  <c r="T78" i="531" s="1"/>
  <c r="J3" i="531"/>
  <c r="I157" i="530"/>
  <c r="J157" i="530" s="1"/>
  <c r="I159" i="530" s="1"/>
  <c r="J155" i="530"/>
  <c r="Z149" i="530"/>
  <c r="J149" i="530"/>
  <c r="I149" i="530"/>
  <c r="Z148" i="530"/>
  <c r="J148" i="530"/>
  <c r="R148" i="530" s="1"/>
  <c r="U148" i="530" s="1"/>
  <c r="I148" i="530"/>
  <c r="Z147" i="530"/>
  <c r="J147" i="530"/>
  <c r="I147" i="530"/>
  <c r="Z146" i="530"/>
  <c r="J146" i="530"/>
  <c r="R146" i="530" s="1"/>
  <c r="U146" i="530" s="1"/>
  <c r="I146" i="530"/>
  <c r="Z145" i="530"/>
  <c r="J145" i="530"/>
  <c r="I145" i="530"/>
  <c r="Z144" i="530"/>
  <c r="J144" i="530"/>
  <c r="R144" i="530" s="1"/>
  <c r="U144" i="530" s="1"/>
  <c r="I144" i="530"/>
  <c r="Z143" i="530"/>
  <c r="J143" i="530"/>
  <c r="I143" i="530"/>
  <c r="Z142" i="530"/>
  <c r="J142" i="530"/>
  <c r="R142" i="530" s="1"/>
  <c r="U142" i="530" s="1"/>
  <c r="I142" i="530"/>
  <c r="Z141" i="530"/>
  <c r="J141" i="530"/>
  <c r="I141" i="530"/>
  <c r="Z140" i="530"/>
  <c r="J140" i="530"/>
  <c r="R140" i="530" s="1"/>
  <c r="U140" i="530" s="1"/>
  <c r="I140" i="530"/>
  <c r="Z139" i="530"/>
  <c r="J139" i="530"/>
  <c r="I139" i="530"/>
  <c r="Z138" i="530"/>
  <c r="J138" i="530"/>
  <c r="R138" i="530" s="1"/>
  <c r="U138" i="530" s="1"/>
  <c r="I138" i="530"/>
  <c r="Z137" i="530"/>
  <c r="J137" i="530"/>
  <c r="I137" i="530"/>
  <c r="Z136" i="530"/>
  <c r="J136" i="530"/>
  <c r="R136" i="530" s="1"/>
  <c r="U136" i="530" s="1"/>
  <c r="I136" i="530"/>
  <c r="Z135" i="530"/>
  <c r="J135" i="530"/>
  <c r="I135" i="530"/>
  <c r="Z134" i="530"/>
  <c r="J134" i="530"/>
  <c r="R134" i="530" s="1"/>
  <c r="U134" i="530" s="1"/>
  <c r="I134" i="530"/>
  <c r="Z133" i="530"/>
  <c r="J133" i="530"/>
  <c r="I133" i="530"/>
  <c r="Z132" i="530"/>
  <c r="J132" i="530"/>
  <c r="R132" i="530" s="1"/>
  <c r="U132" i="530" s="1"/>
  <c r="I132" i="530"/>
  <c r="Z131" i="530"/>
  <c r="J131" i="530"/>
  <c r="I131" i="530"/>
  <c r="Z130" i="530"/>
  <c r="J130" i="530"/>
  <c r="R130" i="530" s="1"/>
  <c r="U130" i="530" s="1"/>
  <c r="I130" i="530"/>
  <c r="Z129" i="530"/>
  <c r="J129" i="530"/>
  <c r="I129" i="530"/>
  <c r="Z128" i="530"/>
  <c r="J128" i="530"/>
  <c r="R128" i="530" s="1"/>
  <c r="U128" i="530" s="1"/>
  <c r="I128" i="530"/>
  <c r="Z127" i="530"/>
  <c r="J127" i="530"/>
  <c r="I127" i="530"/>
  <c r="Z126" i="530"/>
  <c r="J126" i="530"/>
  <c r="R126" i="530" s="1"/>
  <c r="U126" i="530" s="1"/>
  <c r="I126" i="530"/>
  <c r="Z125" i="530"/>
  <c r="J125" i="530"/>
  <c r="I125" i="530"/>
  <c r="Z124" i="530"/>
  <c r="J124" i="530"/>
  <c r="R124" i="530" s="1"/>
  <c r="U124" i="530" s="1"/>
  <c r="I124" i="530"/>
  <c r="Z123" i="530"/>
  <c r="J123" i="530"/>
  <c r="I123" i="530"/>
  <c r="Z122" i="530"/>
  <c r="J122" i="530"/>
  <c r="R122" i="530" s="1"/>
  <c r="U122" i="530" s="1"/>
  <c r="I122" i="530"/>
  <c r="Z121" i="530"/>
  <c r="J121" i="530"/>
  <c r="I121" i="530"/>
  <c r="Z120" i="530"/>
  <c r="J120" i="530"/>
  <c r="R120" i="530" s="1"/>
  <c r="U120" i="530" s="1"/>
  <c r="I120" i="530"/>
  <c r="Z119" i="530"/>
  <c r="J119" i="530"/>
  <c r="I119" i="530"/>
  <c r="Z118" i="530"/>
  <c r="J118" i="530"/>
  <c r="R118" i="530" s="1"/>
  <c r="U118" i="530" s="1"/>
  <c r="I118" i="530"/>
  <c r="Z117" i="530"/>
  <c r="J117" i="530"/>
  <c r="I117" i="530"/>
  <c r="Z116" i="530"/>
  <c r="J116" i="530"/>
  <c r="R116" i="530" s="1"/>
  <c r="U116" i="530" s="1"/>
  <c r="I116" i="530"/>
  <c r="Z115" i="530"/>
  <c r="J115" i="530"/>
  <c r="I115" i="530"/>
  <c r="Z114" i="530"/>
  <c r="J114" i="530"/>
  <c r="R114" i="530" s="1"/>
  <c r="U114" i="530" s="1"/>
  <c r="I114" i="530"/>
  <c r="Z113" i="530"/>
  <c r="J113" i="530"/>
  <c r="I113" i="530"/>
  <c r="Z112" i="530"/>
  <c r="J112" i="530"/>
  <c r="R112" i="530" s="1"/>
  <c r="U112" i="530" s="1"/>
  <c r="I112" i="530"/>
  <c r="Z111" i="530"/>
  <c r="J111" i="530"/>
  <c r="I111" i="530"/>
  <c r="Z110" i="530"/>
  <c r="J110" i="530"/>
  <c r="R110" i="530" s="1"/>
  <c r="U110" i="530" s="1"/>
  <c r="I110" i="530"/>
  <c r="Z109" i="530"/>
  <c r="J109" i="530"/>
  <c r="I109" i="530"/>
  <c r="Z108" i="530"/>
  <c r="J108" i="530"/>
  <c r="R108" i="530" s="1"/>
  <c r="U108" i="530" s="1"/>
  <c r="I108" i="530"/>
  <c r="Z107" i="530"/>
  <c r="J107" i="530"/>
  <c r="I107" i="530"/>
  <c r="Z106" i="530"/>
  <c r="J106" i="530"/>
  <c r="R106" i="530" s="1"/>
  <c r="U106" i="530" s="1"/>
  <c r="I106" i="530"/>
  <c r="Z105" i="530"/>
  <c r="J105" i="530"/>
  <c r="I105" i="530"/>
  <c r="Z104" i="530"/>
  <c r="J104" i="530"/>
  <c r="R104" i="530" s="1"/>
  <c r="U104" i="530" s="1"/>
  <c r="I104" i="530"/>
  <c r="Z103" i="530"/>
  <c r="J103" i="530"/>
  <c r="I103" i="530"/>
  <c r="Z102" i="530"/>
  <c r="J102" i="530"/>
  <c r="R102" i="530" s="1"/>
  <c r="U102" i="530" s="1"/>
  <c r="I102" i="530"/>
  <c r="Z101" i="530"/>
  <c r="J101" i="530"/>
  <c r="I101" i="530"/>
  <c r="Z100" i="530"/>
  <c r="J100" i="530"/>
  <c r="R100" i="530" s="1"/>
  <c r="U100" i="530" s="1"/>
  <c r="I100" i="530"/>
  <c r="Z99" i="530"/>
  <c r="J99" i="530"/>
  <c r="I99" i="530"/>
  <c r="Z98" i="530"/>
  <c r="J98" i="530"/>
  <c r="R98" i="530" s="1"/>
  <c r="U98" i="530" s="1"/>
  <c r="I98" i="530"/>
  <c r="Z97" i="530"/>
  <c r="J97" i="530"/>
  <c r="I97" i="530"/>
  <c r="Z96" i="530"/>
  <c r="J96" i="530"/>
  <c r="R96" i="530" s="1"/>
  <c r="U96" i="530" s="1"/>
  <c r="I96" i="530"/>
  <c r="Z95" i="530"/>
  <c r="J95" i="530"/>
  <c r="I95" i="530"/>
  <c r="Z94" i="530"/>
  <c r="J94" i="530"/>
  <c r="R94" i="530" s="1"/>
  <c r="U94" i="530" s="1"/>
  <c r="I94" i="530"/>
  <c r="Z93" i="530"/>
  <c r="J93" i="530"/>
  <c r="I93" i="530"/>
  <c r="Z92" i="530"/>
  <c r="J92" i="530"/>
  <c r="R92" i="530" s="1"/>
  <c r="U92" i="530" s="1"/>
  <c r="I92" i="530"/>
  <c r="Z91" i="530"/>
  <c r="J91" i="530"/>
  <c r="I91" i="530"/>
  <c r="Z90" i="530"/>
  <c r="J90" i="530"/>
  <c r="R90" i="530" s="1"/>
  <c r="U90" i="530" s="1"/>
  <c r="I90" i="530"/>
  <c r="Z89" i="530"/>
  <c r="J89" i="530"/>
  <c r="I89" i="530"/>
  <c r="Z88" i="530"/>
  <c r="J88" i="530"/>
  <c r="R88" i="530" s="1"/>
  <c r="U88" i="530" s="1"/>
  <c r="I88" i="530"/>
  <c r="Z87" i="530"/>
  <c r="J87" i="530"/>
  <c r="I87" i="530"/>
  <c r="Z86" i="530"/>
  <c r="J86" i="530"/>
  <c r="R86" i="530" s="1"/>
  <c r="U86" i="530" s="1"/>
  <c r="I86" i="530"/>
  <c r="J85" i="530"/>
  <c r="I85" i="530"/>
  <c r="Z84" i="530"/>
  <c r="J84" i="530"/>
  <c r="R84" i="530" s="1"/>
  <c r="U84" i="530" s="1"/>
  <c r="I84" i="530"/>
  <c r="Z83" i="530"/>
  <c r="J83" i="530"/>
  <c r="I83" i="530"/>
  <c r="Z82" i="530"/>
  <c r="J82" i="530"/>
  <c r="I82" i="530"/>
  <c r="Z81" i="530"/>
  <c r="J81" i="530"/>
  <c r="I81" i="530"/>
  <c r="Z80" i="530"/>
  <c r="J80" i="530"/>
  <c r="R80" i="530" s="1"/>
  <c r="U80" i="530" s="1"/>
  <c r="I80" i="530"/>
  <c r="Z79" i="530"/>
  <c r="J79" i="530"/>
  <c r="I79" i="530"/>
  <c r="Z78" i="530"/>
  <c r="J78" i="530"/>
  <c r="I78" i="530"/>
  <c r="Z77" i="530"/>
  <c r="J77" i="530"/>
  <c r="I77" i="530"/>
  <c r="Z76" i="530"/>
  <c r="J76" i="530"/>
  <c r="R76" i="530" s="1"/>
  <c r="U76" i="530" s="1"/>
  <c r="I76" i="530"/>
  <c r="Z75" i="530"/>
  <c r="J75" i="530"/>
  <c r="I75" i="530"/>
  <c r="Z74" i="530"/>
  <c r="J74" i="530"/>
  <c r="I74" i="530"/>
  <c r="Z73" i="530"/>
  <c r="J73" i="530"/>
  <c r="I73" i="530"/>
  <c r="Z72" i="530"/>
  <c r="J72" i="530"/>
  <c r="R72" i="530" s="1"/>
  <c r="U72" i="530" s="1"/>
  <c r="I72" i="530"/>
  <c r="Z71" i="530"/>
  <c r="J71" i="530"/>
  <c r="I71" i="530"/>
  <c r="Z70" i="530"/>
  <c r="J70" i="530"/>
  <c r="I70" i="530"/>
  <c r="Z69" i="530"/>
  <c r="J69" i="530"/>
  <c r="I69" i="530"/>
  <c r="Z68" i="530"/>
  <c r="J68" i="530"/>
  <c r="R68" i="530" s="1"/>
  <c r="U68" i="530" s="1"/>
  <c r="I68" i="530"/>
  <c r="Z67" i="530"/>
  <c r="J67" i="530"/>
  <c r="I67" i="530"/>
  <c r="Z66" i="530"/>
  <c r="J66" i="530"/>
  <c r="I66" i="530"/>
  <c r="Z65" i="530"/>
  <c r="J65" i="530"/>
  <c r="I65" i="530"/>
  <c r="Z64" i="530"/>
  <c r="J64" i="530"/>
  <c r="R64" i="530" s="1"/>
  <c r="U64" i="530" s="1"/>
  <c r="I64" i="530"/>
  <c r="Z63" i="530"/>
  <c r="J63" i="530"/>
  <c r="I63" i="530"/>
  <c r="Z62" i="530"/>
  <c r="J62" i="530"/>
  <c r="I62" i="530"/>
  <c r="Z61" i="530"/>
  <c r="J61" i="530"/>
  <c r="I61" i="530"/>
  <c r="Z60" i="530"/>
  <c r="J60" i="530"/>
  <c r="R60" i="530" s="1"/>
  <c r="U60" i="530" s="1"/>
  <c r="I60" i="530"/>
  <c r="Z59" i="530"/>
  <c r="J59" i="530"/>
  <c r="I59" i="530"/>
  <c r="Z58" i="530"/>
  <c r="J58" i="530"/>
  <c r="I58" i="530"/>
  <c r="Z57" i="530"/>
  <c r="J57" i="530"/>
  <c r="I57" i="530"/>
  <c r="Z56" i="530"/>
  <c r="J56" i="530"/>
  <c r="R56" i="530" s="1"/>
  <c r="U56" i="530" s="1"/>
  <c r="I56" i="530"/>
  <c r="Z55" i="530"/>
  <c r="J55" i="530"/>
  <c r="I55" i="530"/>
  <c r="Z54" i="530"/>
  <c r="J54" i="530"/>
  <c r="I54" i="530"/>
  <c r="Z53" i="530"/>
  <c r="J53" i="530"/>
  <c r="I53" i="530"/>
  <c r="Z52" i="530"/>
  <c r="J52" i="530"/>
  <c r="R52" i="530" s="1"/>
  <c r="U52" i="530" s="1"/>
  <c r="I52" i="530"/>
  <c r="Z51" i="530"/>
  <c r="J51" i="530"/>
  <c r="I51" i="530"/>
  <c r="Z50" i="530"/>
  <c r="J50" i="530"/>
  <c r="I50" i="530"/>
  <c r="Z49" i="530"/>
  <c r="J49" i="530"/>
  <c r="I49" i="530"/>
  <c r="Z48" i="530"/>
  <c r="J48" i="530"/>
  <c r="R48" i="530" s="1"/>
  <c r="U48" i="530" s="1"/>
  <c r="I48" i="530"/>
  <c r="Z47" i="530"/>
  <c r="J47" i="530"/>
  <c r="I47" i="530"/>
  <c r="Z46" i="530"/>
  <c r="J46" i="530"/>
  <c r="I46" i="530"/>
  <c r="Z45" i="530"/>
  <c r="J45" i="530"/>
  <c r="I45" i="530"/>
  <c r="Z44" i="530"/>
  <c r="J44" i="530"/>
  <c r="R44" i="530" s="1"/>
  <c r="U44" i="530" s="1"/>
  <c r="I44" i="530"/>
  <c r="Z43" i="530"/>
  <c r="J43" i="530"/>
  <c r="I43" i="530"/>
  <c r="Z42" i="530"/>
  <c r="J42" i="530"/>
  <c r="I42" i="530"/>
  <c r="Z41" i="530"/>
  <c r="J41" i="530"/>
  <c r="I41" i="530"/>
  <c r="Z40" i="530"/>
  <c r="J40" i="530"/>
  <c r="R40" i="530" s="1"/>
  <c r="U40" i="530" s="1"/>
  <c r="I40" i="530"/>
  <c r="Z39" i="530"/>
  <c r="J39" i="530"/>
  <c r="I39" i="530"/>
  <c r="Z38" i="530"/>
  <c r="J38" i="530"/>
  <c r="I38" i="530"/>
  <c r="Z37" i="530"/>
  <c r="J37" i="530"/>
  <c r="I37" i="530"/>
  <c r="Z36" i="530"/>
  <c r="J36" i="530"/>
  <c r="R36" i="530" s="1"/>
  <c r="U36" i="530" s="1"/>
  <c r="I36" i="530"/>
  <c r="Z35" i="530"/>
  <c r="J35" i="530"/>
  <c r="I35" i="530"/>
  <c r="Z34" i="530"/>
  <c r="J34" i="530"/>
  <c r="I34" i="530"/>
  <c r="Z33" i="530"/>
  <c r="J33" i="530"/>
  <c r="I33" i="530"/>
  <c r="Z32" i="530"/>
  <c r="J32" i="530"/>
  <c r="R32" i="530" s="1"/>
  <c r="U32" i="530" s="1"/>
  <c r="I32" i="530"/>
  <c r="Z31" i="530"/>
  <c r="J31" i="530"/>
  <c r="I31" i="530"/>
  <c r="Z30" i="530"/>
  <c r="J30" i="530"/>
  <c r="I30" i="530"/>
  <c r="Z29" i="530"/>
  <c r="J29" i="530"/>
  <c r="I29" i="530"/>
  <c r="Z28" i="530"/>
  <c r="J28" i="530"/>
  <c r="R28" i="530" s="1"/>
  <c r="U28" i="530" s="1"/>
  <c r="I28" i="530"/>
  <c r="Z27" i="530"/>
  <c r="J27" i="530"/>
  <c r="I27" i="530"/>
  <c r="Z26" i="530"/>
  <c r="J26" i="530"/>
  <c r="I26" i="530"/>
  <c r="Z25" i="530"/>
  <c r="J25" i="530"/>
  <c r="I25" i="530"/>
  <c r="Z24" i="530"/>
  <c r="J24" i="530"/>
  <c r="R24" i="530" s="1"/>
  <c r="U24" i="530" s="1"/>
  <c r="I24" i="530"/>
  <c r="Z23" i="530"/>
  <c r="J23" i="530"/>
  <c r="I23" i="530"/>
  <c r="Z22" i="530"/>
  <c r="J22" i="530"/>
  <c r="I22" i="530"/>
  <c r="Z21" i="530"/>
  <c r="J21" i="530"/>
  <c r="I21" i="530"/>
  <c r="J20" i="530"/>
  <c r="I20" i="530"/>
  <c r="J10" i="530"/>
  <c r="R9" i="530"/>
  <c r="J9" i="530"/>
  <c r="J11" i="530" s="1"/>
  <c r="R8" i="530"/>
  <c r="J7" i="530"/>
  <c r="J6" i="530"/>
  <c r="J4" i="530"/>
  <c r="Q148" i="530" s="1"/>
  <c r="T148" i="530" s="1"/>
  <c r="W148" i="530" s="1"/>
  <c r="J3" i="530"/>
  <c r="R82" i="530" s="1"/>
  <c r="U82" i="530" s="1"/>
  <c r="J159" i="529"/>
  <c r="I161" i="529" s="1"/>
  <c r="J161" i="529" s="1"/>
  <c r="I163" i="529" s="1"/>
  <c r="J163" i="529" s="1"/>
  <c r="I165" i="529" s="1"/>
  <c r="I159" i="529"/>
  <c r="J155" i="529"/>
  <c r="I157" i="529" s="1"/>
  <c r="J157" i="529" s="1"/>
  <c r="Z149" i="529"/>
  <c r="R149" i="529"/>
  <c r="U149" i="529" s="1"/>
  <c r="J149" i="529"/>
  <c r="I149" i="529"/>
  <c r="Q149" i="529" s="1"/>
  <c r="T149" i="529" s="1"/>
  <c r="W149" i="529" s="1"/>
  <c r="Z148" i="529"/>
  <c r="R148" i="529"/>
  <c r="U148" i="529" s="1"/>
  <c r="J148" i="529"/>
  <c r="I148" i="529"/>
  <c r="Q148" i="529" s="1"/>
  <c r="T148" i="529" s="1"/>
  <c r="W148" i="529" s="1"/>
  <c r="Z147" i="529"/>
  <c r="T147" i="529"/>
  <c r="W147" i="529" s="1"/>
  <c r="X147" i="529" s="1"/>
  <c r="R147" i="529"/>
  <c r="U147" i="529" s="1"/>
  <c r="J147" i="529"/>
  <c r="I147" i="529"/>
  <c r="Q147" i="529" s="1"/>
  <c r="Z146" i="529"/>
  <c r="T146" i="529"/>
  <c r="R146" i="529"/>
  <c r="U146" i="529" s="1"/>
  <c r="J146" i="529"/>
  <c r="I146" i="529"/>
  <c r="Q146" i="529" s="1"/>
  <c r="Z145" i="529"/>
  <c r="R145" i="529"/>
  <c r="U145" i="529" s="1"/>
  <c r="X145" i="529" s="1"/>
  <c r="J145" i="529"/>
  <c r="I145" i="529"/>
  <c r="Q145" i="529" s="1"/>
  <c r="T145" i="529" s="1"/>
  <c r="W145" i="529" s="1"/>
  <c r="Z144" i="529"/>
  <c r="R144" i="529"/>
  <c r="U144" i="529" s="1"/>
  <c r="X144" i="529" s="1"/>
  <c r="J144" i="529"/>
  <c r="I144" i="529"/>
  <c r="Q144" i="529" s="1"/>
  <c r="T144" i="529" s="1"/>
  <c r="W144" i="529" s="1"/>
  <c r="Z143" i="529"/>
  <c r="T143" i="529"/>
  <c r="W143" i="529" s="1"/>
  <c r="X143" i="529" s="1"/>
  <c r="R143" i="529"/>
  <c r="U143" i="529" s="1"/>
  <c r="J143" i="529"/>
  <c r="I143" i="529"/>
  <c r="Q143" i="529" s="1"/>
  <c r="Z142" i="529"/>
  <c r="R142" i="529"/>
  <c r="U142" i="529" s="1"/>
  <c r="J142" i="529"/>
  <c r="I142" i="529"/>
  <c r="Q142" i="529" s="1"/>
  <c r="T142" i="529" s="1"/>
  <c r="W142" i="529" s="1"/>
  <c r="X142" i="529" s="1"/>
  <c r="Z141" i="529"/>
  <c r="R141" i="529"/>
  <c r="U141" i="529" s="1"/>
  <c r="J141" i="529"/>
  <c r="I141" i="529"/>
  <c r="Q141" i="529" s="1"/>
  <c r="T141" i="529" s="1"/>
  <c r="W141" i="529" s="1"/>
  <c r="Z140" i="529"/>
  <c r="R140" i="529"/>
  <c r="U140" i="529" s="1"/>
  <c r="J140" i="529"/>
  <c r="I140" i="529"/>
  <c r="Q140" i="529" s="1"/>
  <c r="T140" i="529" s="1"/>
  <c r="W140" i="529" s="1"/>
  <c r="Z139" i="529"/>
  <c r="T139" i="529"/>
  <c r="W139" i="529" s="1"/>
  <c r="X139" i="529" s="1"/>
  <c r="R139" i="529"/>
  <c r="U139" i="529" s="1"/>
  <c r="J139" i="529"/>
  <c r="I139" i="529"/>
  <c r="Q139" i="529" s="1"/>
  <c r="Z138" i="529"/>
  <c r="R138" i="529"/>
  <c r="U138" i="529" s="1"/>
  <c r="J138" i="529"/>
  <c r="I138" i="529"/>
  <c r="Q138" i="529" s="1"/>
  <c r="T138" i="529" s="1"/>
  <c r="W138" i="529" s="1"/>
  <c r="X138" i="529" s="1"/>
  <c r="Z137" i="529"/>
  <c r="R137" i="529"/>
  <c r="U137" i="529" s="1"/>
  <c r="J137" i="529"/>
  <c r="I137" i="529"/>
  <c r="Q137" i="529" s="1"/>
  <c r="T137" i="529" s="1"/>
  <c r="W137" i="529" s="1"/>
  <c r="Z136" i="529"/>
  <c r="R136" i="529"/>
  <c r="U136" i="529" s="1"/>
  <c r="J136" i="529"/>
  <c r="I136" i="529"/>
  <c r="Q136" i="529" s="1"/>
  <c r="T136" i="529" s="1"/>
  <c r="W136" i="529" s="1"/>
  <c r="Z135" i="529"/>
  <c r="T135" i="529"/>
  <c r="W135" i="529" s="1"/>
  <c r="X135" i="529" s="1"/>
  <c r="R135" i="529"/>
  <c r="U135" i="529" s="1"/>
  <c r="J135" i="529"/>
  <c r="I135" i="529"/>
  <c r="Q135" i="529" s="1"/>
  <c r="Z134" i="529"/>
  <c r="R134" i="529"/>
  <c r="U134" i="529" s="1"/>
  <c r="J134" i="529"/>
  <c r="I134" i="529"/>
  <c r="Q134" i="529" s="1"/>
  <c r="T134" i="529" s="1"/>
  <c r="W134" i="529" s="1"/>
  <c r="X134" i="529" s="1"/>
  <c r="Z133" i="529"/>
  <c r="R133" i="529"/>
  <c r="U133" i="529" s="1"/>
  <c r="X133" i="529" s="1"/>
  <c r="J133" i="529"/>
  <c r="I133" i="529"/>
  <c r="Q133" i="529" s="1"/>
  <c r="T133" i="529" s="1"/>
  <c r="W133" i="529" s="1"/>
  <c r="Z132" i="529"/>
  <c r="R132" i="529"/>
  <c r="U132" i="529" s="1"/>
  <c r="X132" i="529" s="1"/>
  <c r="J132" i="529"/>
  <c r="I132" i="529"/>
  <c r="Q132" i="529" s="1"/>
  <c r="T132" i="529" s="1"/>
  <c r="W132" i="529" s="1"/>
  <c r="Z131" i="529"/>
  <c r="T131" i="529"/>
  <c r="W131" i="529" s="1"/>
  <c r="X131" i="529" s="1"/>
  <c r="R131" i="529"/>
  <c r="U131" i="529" s="1"/>
  <c r="J131" i="529"/>
  <c r="I131" i="529"/>
  <c r="Q131" i="529" s="1"/>
  <c r="Z130" i="529"/>
  <c r="R130" i="529"/>
  <c r="U130" i="529" s="1"/>
  <c r="J130" i="529"/>
  <c r="I130" i="529"/>
  <c r="Q130" i="529" s="1"/>
  <c r="T130" i="529" s="1"/>
  <c r="W130" i="529" s="1"/>
  <c r="X130" i="529" s="1"/>
  <c r="Z129" i="529"/>
  <c r="R129" i="529"/>
  <c r="U129" i="529" s="1"/>
  <c r="X129" i="529" s="1"/>
  <c r="J129" i="529"/>
  <c r="I129" i="529"/>
  <c r="Q129" i="529" s="1"/>
  <c r="T129" i="529" s="1"/>
  <c r="W129" i="529" s="1"/>
  <c r="Z128" i="529"/>
  <c r="R128" i="529"/>
  <c r="U128" i="529" s="1"/>
  <c r="X128" i="529" s="1"/>
  <c r="J128" i="529"/>
  <c r="I128" i="529"/>
  <c r="Q128" i="529" s="1"/>
  <c r="T128" i="529" s="1"/>
  <c r="W128" i="529" s="1"/>
  <c r="Z127" i="529"/>
  <c r="T127" i="529"/>
  <c r="W127" i="529" s="1"/>
  <c r="X127" i="529" s="1"/>
  <c r="R127" i="529"/>
  <c r="U127" i="529" s="1"/>
  <c r="J127" i="529"/>
  <c r="I127" i="529"/>
  <c r="Q127" i="529" s="1"/>
  <c r="Z126" i="529"/>
  <c r="R126" i="529"/>
  <c r="U126" i="529" s="1"/>
  <c r="J126" i="529"/>
  <c r="I126" i="529"/>
  <c r="Q126" i="529" s="1"/>
  <c r="T126" i="529" s="1"/>
  <c r="W126" i="529" s="1"/>
  <c r="X126" i="529" s="1"/>
  <c r="Z125" i="529"/>
  <c r="R125" i="529"/>
  <c r="U125" i="529" s="1"/>
  <c r="J125" i="529"/>
  <c r="I125" i="529"/>
  <c r="Q125" i="529" s="1"/>
  <c r="T125" i="529" s="1"/>
  <c r="W125" i="529" s="1"/>
  <c r="Z124" i="529"/>
  <c r="R124" i="529"/>
  <c r="U124" i="529" s="1"/>
  <c r="J124" i="529"/>
  <c r="I124" i="529"/>
  <c r="Q124" i="529" s="1"/>
  <c r="T124" i="529" s="1"/>
  <c r="W124" i="529" s="1"/>
  <c r="Z123" i="529"/>
  <c r="T123" i="529"/>
  <c r="W123" i="529" s="1"/>
  <c r="X123" i="529" s="1"/>
  <c r="R123" i="529"/>
  <c r="U123" i="529" s="1"/>
  <c r="J123" i="529"/>
  <c r="I123" i="529"/>
  <c r="Q123" i="529" s="1"/>
  <c r="Z122" i="529"/>
  <c r="R122" i="529"/>
  <c r="U122" i="529" s="1"/>
  <c r="J122" i="529"/>
  <c r="I122" i="529"/>
  <c r="Q122" i="529" s="1"/>
  <c r="T122" i="529" s="1"/>
  <c r="W122" i="529" s="1"/>
  <c r="X122" i="529" s="1"/>
  <c r="Z121" i="529"/>
  <c r="R121" i="529"/>
  <c r="U121" i="529" s="1"/>
  <c r="J121" i="529"/>
  <c r="I121" i="529"/>
  <c r="Q121" i="529" s="1"/>
  <c r="T121" i="529" s="1"/>
  <c r="W121" i="529" s="1"/>
  <c r="Z120" i="529"/>
  <c r="R120" i="529"/>
  <c r="U120" i="529" s="1"/>
  <c r="J120" i="529"/>
  <c r="I120" i="529"/>
  <c r="Q120" i="529" s="1"/>
  <c r="T120" i="529" s="1"/>
  <c r="W120" i="529" s="1"/>
  <c r="Z119" i="529"/>
  <c r="T119" i="529"/>
  <c r="W119" i="529" s="1"/>
  <c r="X119" i="529" s="1"/>
  <c r="R119" i="529"/>
  <c r="U119" i="529" s="1"/>
  <c r="J119" i="529"/>
  <c r="I119" i="529"/>
  <c r="Q119" i="529" s="1"/>
  <c r="Z118" i="529"/>
  <c r="R118" i="529"/>
  <c r="U118" i="529" s="1"/>
  <c r="J118" i="529"/>
  <c r="I118" i="529"/>
  <c r="Q118" i="529" s="1"/>
  <c r="T118" i="529" s="1"/>
  <c r="W118" i="529" s="1"/>
  <c r="X118" i="529" s="1"/>
  <c r="Z117" i="529"/>
  <c r="R117" i="529"/>
  <c r="U117" i="529" s="1"/>
  <c r="X117" i="529" s="1"/>
  <c r="J117" i="529"/>
  <c r="I117" i="529"/>
  <c r="Q117" i="529" s="1"/>
  <c r="T117" i="529" s="1"/>
  <c r="W117" i="529" s="1"/>
  <c r="Z116" i="529"/>
  <c r="R116" i="529"/>
  <c r="U116" i="529" s="1"/>
  <c r="X116" i="529" s="1"/>
  <c r="J116" i="529"/>
  <c r="I116" i="529"/>
  <c r="Q116" i="529" s="1"/>
  <c r="T116" i="529" s="1"/>
  <c r="W116" i="529" s="1"/>
  <c r="Z115" i="529"/>
  <c r="T115" i="529"/>
  <c r="W115" i="529" s="1"/>
  <c r="X115" i="529" s="1"/>
  <c r="R115" i="529"/>
  <c r="U115" i="529" s="1"/>
  <c r="J115" i="529"/>
  <c r="I115" i="529"/>
  <c r="Q115" i="529" s="1"/>
  <c r="Z114" i="529"/>
  <c r="R114" i="529"/>
  <c r="U114" i="529" s="1"/>
  <c r="J114" i="529"/>
  <c r="I114" i="529"/>
  <c r="Q114" i="529" s="1"/>
  <c r="T114" i="529" s="1"/>
  <c r="W114" i="529" s="1"/>
  <c r="X114" i="529" s="1"/>
  <c r="Z113" i="529"/>
  <c r="R113" i="529"/>
  <c r="U113" i="529" s="1"/>
  <c r="X113" i="529" s="1"/>
  <c r="J113" i="529"/>
  <c r="I113" i="529"/>
  <c r="Q113" i="529" s="1"/>
  <c r="T113" i="529" s="1"/>
  <c r="W113" i="529" s="1"/>
  <c r="Z112" i="529"/>
  <c r="R112" i="529"/>
  <c r="U112" i="529" s="1"/>
  <c r="X112" i="529" s="1"/>
  <c r="J112" i="529"/>
  <c r="I112" i="529"/>
  <c r="Q112" i="529" s="1"/>
  <c r="T112" i="529" s="1"/>
  <c r="W112" i="529" s="1"/>
  <c r="Z111" i="529"/>
  <c r="T111" i="529"/>
  <c r="W111" i="529" s="1"/>
  <c r="X111" i="529" s="1"/>
  <c r="R111" i="529"/>
  <c r="U111" i="529" s="1"/>
  <c r="J111" i="529"/>
  <c r="I111" i="529"/>
  <c r="Q111" i="529" s="1"/>
  <c r="Z110" i="529"/>
  <c r="T110" i="529"/>
  <c r="R110" i="529"/>
  <c r="U110" i="529" s="1"/>
  <c r="J110" i="529"/>
  <c r="I110" i="529"/>
  <c r="Q110" i="529" s="1"/>
  <c r="Z109" i="529"/>
  <c r="R109" i="529"/>
  <c r="U109" i="529" s="1"/>
  <c r="J109" i="529"/>
  <c r="I109" i="529"/>
  <c r="Q109" i="529" s="1"/>
  <c r="T109" i="529" s="1"/>
  <c r="W109" i="529" s="1"/>
  <c r="Z108" i="529"/>
  <c r="R108" i="529"/>
  <c r="U108" i="529" s="1"/>
  <c r="J108" i="529"/>
  <c r="I108" i="529"/>
  <c r="Q108" i="529" s="1"/>
  <c r="T108" i="529" s="1"/>
  <c r="W108" i="529" s="1"/>
  <c r="Z107" i="529"/>
  <c r="T107" i="529"/>
  <c r="W107" i="529" s="1"/>
  <c r="X107" i="529" s="1"/>
  <c r="R107" i="529"/>
  <c r="U107" i="529" s="1"/>
  <c r="J107" i="529"/>
  <c r="I107" i="529"/>
  <c r="Q107" i="529" s="1"/>
  <c r="Z106" i="529"/>
  <c r="T106" i="529"/>
  <c r="R106" i="529"/>
  <c r="U106" i="529" s="1"/>
  <c r="J106" i="529"/>
  <c r="I106" i="529"/>
  <c r="Q106" i="529" s="1"/>
  <c r="Z105" i="529"/>
  <c r="R105" i="529"/>
  <c r="U105" i="529" s="1"/>
  <c r="X105" i="529" s="1"/>
  <c r="J105" i="529"/>
  <c r="I105" i="529"/>
  <c r="Q105" i="529" s="1"/>
  <c r="T105" i="529" s="1"/>
  <c r="W105" i="529" s="1"/>
  <c r="Z104" i="529"/>
  <c r="R104" i="529"/>
  <c r="U104" i="529" s="1"/>
  <c r="X104" i="529" s="1"/>
  <c r="J104" i="529"/>
  <c r="I104" i="529"/>
  <c r="Q104" i="529" s="1"/>
  <c r="T104" i="529" s="1"/>
  <c r="W104" i="529" s="1"/>
  <c r="Z103" i="529"/>
  <c r="T103" i="529"/>
  <c r="W103" i="529" s="1"/>
  <c r="X103" i="529" s="1"/>
  <c r="R103" i="529"/>
  <c r="U103" i="529" s="1"/>
  <c r="J103" i="529"/>
  <c r="I103" i="529"/>
  <c r="Q103" i="529" s="1"/>
  <c r="Z102" i="529"/>
  <c r="T102" i="529"/>
  <c r="R102" i="529"/>
  <c r="U102" i="529" s="1"/>
  <c r="J102" i="529"/>
  <c r="I102" i="529"/>
  <c r="Q102" i="529" s="1"/>
  <c r="Z101" i="529"/>
  <c r="R101" i="529"/>
  <c r="U101" i="529" s="1"/>
  <c r="J101" i="529"/>
  <c r="I101" i="529"/>
  <c r="Q101" i="529" s="1"/>
  <c r="T101" i="529" s="1"/>
  <c r="W101" i="529" s="1"/>
  <c r="Z100" i="529"/>
  <c r="R100" i="529"/>
  <c r="U100" i="529" s="1"/>
  <c r="J100" i="529"/>
  <c r="I100" i="529"/>
  <c r="Q100" i="529" s="1"/>
  <c r="T100" i="529" s="1"/>
  <c r="W100" i="529" s="1"/>
  <c r="Z99" i="529"/>
  <c r="T99" i="529"/>
  <c r="W99" i="529" s="1"/>
  <c r="X99" i="529" s="1"/>
  <c r="R99" i="529"/>
  <c r="U99" i="529" s="1"/>
  <c r="J99" i="529"/>
  <c r="I99" i="529"/>
  <c r="Q99" i="529" s="1"/>
  <c r="Z98" i="529"/>
  <c r="T98" i="529"/>
  <c r="R98" i="529"/>
  <c r="U98" i="529" s="1"/>
  <c r="J98" i="529"/>
  <c r="I98" i="529"/>
  <c r="Q98" i="529" s="1"/>
  <c r="Z97" i="529"/>
  <c r="R97" i="529"/>
  <c r="U97" i="529" s="1"/>
  <c r="X97" i="529" s="1"/>
  <c r="J97" i="529"/>
  <c r="I97" i="529"/>
  <c r="Q97" i="529" s="1"/>
  <c r="T97" i="529" s="1"/>
  <c r="W97" i="529" s="1"/>
  <c r="Z96" i="529"/>
  <c r="R96" i="529"/>
  <c r="U96" i="529" s="1"/>
  <c r="X96" i="529" s="1"/>
  <c r="J96" i="529"/>
  <c r="I96" i="529"/>
  <c r="Q96" i="529" s="1"/>
  <c r="T96" i="529" s="1"/>
  <c r="W96" i="529" s="1"/>
  <c r="Z95" i="529"/>
  <c r="T95" i="529"/>
  <c r="W95" i="529" s="1"/>
  <c r="X95" i="529" s="1"/>
  <c r="R95" i="529"/>
  <c r="U95" i="529" s="1"/>
  <c r="J95" i="529"/>
  <c r="I95" i="529"/>
  <c r="Q95" i="529" s="1"/>
  <c r="Z94" i="529"/>
  <c r="T94" i="529"/>
  <c r="R94" i="529"/>
  <c r="U94" i="529" s="1"/>
  <c r="J94" i="529"/>
  <c r="I94" i="529"/>
  <c r="Q94" i="529" s="1"/>
  <c r="Z93" i="529"/>
  <c r="R93" i="529"/>
  <c r="U93" i="529" s="1"/>
  <c r="J93" i="529"/>
  <c r="I93" i="529"/>
  <c r="Q93" i="529" s="1"/>
  <c r="T93" i="529" s="1"/>
  <c r="W93" i="529" s="1"/>
  <c r="Z92" i="529"/>
  <c r="R92" i="529"/>
  <c r="U92" i="529" s="1"/>
  <c r="J92" i="529"/>
  <c r="I92" i="529"/>
  <c r="Q92" i="529" s="1"/>
  <c r="T92" i="529" s="1"/>
  <c r="W92" i="529" s="1"/>
  <c r="Z91" i="529"/>
  <c r="T91" i="529"/>
  <c r="W91" i="529" s="1"/>
  <c r="X91" i="529" s="1"/>
  <c r="R91" i="529"/>
  <c r="U91" i="529" s="1"/>
  <c r="J91" i="529"/>
  <c r="I91" i="529"/>
  <c r="Q91" i="529" s="1"/>
  <c r="Z90" i="529"/>
  <c r="T90" i="529"/>
  <c r="R90" i="529"/>
  <c r="U90" i="529" s="1"/>
  <c r="J90" i="529"/>
  <c r="I90" i="529"/>
  <c r="Q90" i="529" s="1"/>
  <c r="Z89" i="529"/>
  <c r="R89" i="529"/>
  <c r="U89" i="529" s="1"/>
  <c r="X89" i="529" s="1"/>
  <c r="J89" i="529"/>
  <c r="I89" i="529"/>
  <c r="Q89" i="529" s="1"/>
  <c r="T89" i="529" s="1"/>
  <c r="W89" i="529" s="1"/>
  <c r="Z88" i="529"/>
  <c r="R88" i="529"/>
  <c r="U88" i="529" s="1"/>
  <c r="X88" i="529" s="1"/>
  <c r="J88" i="529"/>
  <c r="I88" i="529"/>
  <c r="Q88" i="529" s="1"/>
  <c r="T88" i="529" s="1"/>
  <c r="W88" i="529" s="1"/>
  <c r="Z87" i="529"/>
  <c r="T87" i="529"/>
  <c r="W87" i="529" s="1"/>
  <c r="X87" i="529" s="1"/>
  <c r="R87" i="529"/>
  <c r="U87" i="529" s="1"/>
  <c r="J87" i="529"/>
  <c r="I87" i="529"/>
  <c r="Q87" i="529" s="1"/>
  <c r="Z86" i="529"/>
  <c r="T86" i="529"/>
  <c r="R86" i="529"/>
  <c r="U86" i="529" s="1"/>
  <c r="J86" i="529"/>
  <c r="I86" i="529"/>
  <c r="Q86" i="529" s="1"/>
  <c r="R85" i="529"/>
  <c r="U85" i="529" s="1"/>
  <c r="J85" i="529"/>
  <c r="I85" i="529"/>
  <c r="Q85" i="529" s="1"/>
  <c r="T85" i="529" s="1"/>
  <c r="W85" i="529" s="1"/>
  <c r="Z84" i="529"/>
  <c r="R84" i="529"/>
  <c r="U84" i="529" s="1"/>
  <c r="J84" i="529"/>
  <c r="I84" i="529"/>
  <c r="Q84" i="529" s="1"/>
  <c r="T84" i="529" s="1"/>
  <c r="W84" i="529" s="1"/>
  <c r="Z83" i="529"/>
  <c r="J83" i="529"/>
  <c r="R83" i="529" s="1"/>
  <c r="U83" i="529" s="1"/>
  <c r="I83" i="529"/>
  <c r="Z82" i="529"/>
  <c r="Q82" i="529"/>
  <c r="T82" i="529" s="1"/>
  <c r="J82" i="529"/>
  <c r="R82" i="529" s="1"/>
  <c r="U82" i="529" s="1"/>
  <c r="I82" i="529"/>
  <c r="Z81" i="529"/>
  <c r="W81" i="529"/>
  <c r="X81" i="529" s="1"/>
  <c r="R81" i="529"/>
  <c r="U81" i="529" s="1"/>
  <c r="Q81" i="529"/>
  <c r="T81" i="529" s="1"/>
  <c r="J81" i="529"/>
  <c r="I81" i="529"/>
  <c r="Z80" i="529"/>
  <c r="R80" i="529"/>
  <c r="U80" i="529" s="1"/>
  <c r="J80" i="529"/>
  <c r="I80" i="529"/>
  <c r="Q80" i="529" s="1"/>
  <c r="T80" i="529" s="1"/>
  <c r="W80" i="529" s="1"/>
  <c r="Z79" i="529"/>
  <c r="J79" i="529"/>
  <c r="R79" i="529" s="1"/>
  <c r="U79" i="529" s="1"/>
  <c r="I79" i="529"/>
  <c r="Z78" i="529"/>
  <c r="Q78" i="529"/>
  <c r="T78" i="529" s="1"/>
  <c r="W78" i="529" s="1"/>
  <c r="J78" i="529"/>
  <c r="R78" i="529" s="1"/>
  <c r="U78" i="529" s="1"/>
  <c r="I78" i="529"/>
  <c r="Z77" i="529"/>
  <c r="W77" i="529"/>
  <c r="X77" i="529" s="1"/>
  <c r="R77" i="529"/>
  <c r="U77" i="529" s="1"/>
  <c r="Q77" i="529"/>
  <c r="T77" i="529" s="1"/>
  <c r="J77" i="529"/>
  <c r="I77" i="529"/>
  <c r="Z76" i="529"/>
  <c r="R76" i="529"/>
  <c r="U76" i="529" s="1"/>
  <c r="X76" i="529" s="1"/>
  <c r="J76" i="529"/>
  <c r="I76" i="529"/>
  <c r="Q76" i="529" s="1"/>
  <c r="T76" i="529" s="1"/>
  <c r="W76" i="529" s="1"/>
  <c r="Z75" i="529"/>
  <c r="J75" i="529"/>
  <c r="R75" i="529" s="1"/>
  <c r="U75" i="529" s="1"/>
  <c r="I75" i="529"/>
  <c r="Z74" i="529"/>
  <c r="Q74" i="529"/>
  <c r="T74" i="529" s="1"/>
  <c r="J74" i="529"/>
  <c r="R74" i="529" s="1"/>
  <c r="U74" i="529" s="1"/>
  <c r="I74" i="529"/>
  <c r="Z73" i="529"/>
  <c r="W73" i="529"/>
  <c r="X73" i="529" s="1"/>
  <c r="R73" i="529"/>
  <c r="U73" i="529" s="1"/>
  <c r="Q73" i="529"/>
  <c r="T73" i="529" s="1"/>
  <c r="J73" i="529"/>
  <c r="I73" i="529"/>
  <c r="Z72" i="529"/>
  <c r="R72" i="529"/>
  <c r="U72" i="529" s="1"/>
  <c r="X72" i="529" s="1"/>
  <c r="J72" i="529"/>
  <c r="I72" i="529"/>
  <c r="Q72" i="529" s="1"/>
  <c r="T72" i="529" s="1"/>
  <c r="W72" i="529" s="1"/>
  <c r="Z71" i="529"/>
  <c r="J71" i="529"/>
  <c r="R71" i="529" s="1"/>
  <c r="U71" i="529" s="1"/>
  <c r="I71" i="529"/>
  <c r="Z70" i="529"/>
  <c r="Q70" i="529"/>
  <c r="T70" i="529" s="1"/>
  <c r="W70" i="529" s="1"/>
  <c r="J70" i="529"/>
  <c r="R70" i="529" s="1"/>
  <c r="U70" i="529" s="1"/>
  <c r="I70" i="529"/>
  <c r="Z69" i="529"/>
  <c r="W69" i="529"/>
  <c r="X69" i="529" s="1"/>
  <c r="R69" i="529"/>
  <c r="U69" i="529" s="1"/>
  <c r="Q69" i="529"/>
  <c r="T69" i="529" s="1"/>
  <c r="J69" i="529"/>
  <c r="I69" i="529"/>
  <c r="Z68" i="529"/>
  <c r="R68" i="529"/>
  <c r="U68" i="529" s="1"/>
  <c r="J68" i="529"/>
  <c r="I68" i="529"/>
  <c r="Q68" i="529" s="1"/>
  <c r="T68" i="529" s="1"/>
  <c r="W68" i="529" s="1"/>
  <c r="Z67" i="529"/>
  <c r="J67" i="529"/>
  <c r="R67" i="529" s="1"/>
  <c r="U67" i="529" s="1"/>
  <c r="I67" i="529"/>
  <c r="Z66" i="529"/>
  <c r="Q66" i="529"/>
  <c r="T66" i="529" s="1"/>
  <c r="J66" i="529"/>
  <c r="R66" i="529" s="1"/>
  <c r="U66" i="529" s="1"/>
  <c r="I66" i="529"/>
  <c r="Z65" i="529"/>
  <c r="W65" i="529"/>
  <c r="X65" i="529" s="1"/>
  <c r="R65" i="529"/>
  <c r="U65" i="529" s="1"/>
  <c r="Q65" i="529"/>
  <c r="T65" i="529" s="1"/>
  <c r="J65" i="529"/>
  <c r="I65" i="529"/>
  <c r="Z64" i="529"/>
  <c r="R64" i="529"/>
  <c r="U64" i="529" s="1"/>
  <c r="J64" i="529"/>
  <c r="I64" i="529"/>
  <c r="Q64" i="529" s="1"/>
  <c r="T64" i="529" s="1"/>
  <c r="W64" i="529" s="1"/>
  <c r="Z63" i="529"/>
  <c r="J63" i="529"/>
  <c r="R63" i="529" s="1"/>
  <c r="U63" i="529" s="1"/>
  <c r="I63" i="529"/>
  <c r="Z62" i="529"/>
  <c r="Q62" i="529"/>
  <c r="T62" i="529" s="1"/>
  <c r="W62" i="529" s="1"/>
  <c r="J62" i="529"/>
  <c r="R62" i="529" s="1"/>
  <c r="U62" i="529" s="1"/>
  <c r="I62" i="529"/>
  <c r="Z61" i="529"/>
  <c r="W61" i="529"/>
  <c r="X61" i="529" s="1"/>
  <c r="R61" i="529"/>
  <c r="U61" i="529" s="1"/>
  <c r="Q61" i="529"/>
  <c r="T61" i="529" s="1"/>
  <c r="J61" i="529"/>
  <c r="I61" i="529"/>
  <c r="Z60" i="529"/>
  <c r="R60" i="529"/>
  <c r="U60" i="529" s="1"/>
  <c r="X60" i="529" s="1"/>
  <c r="J60" i="529"/>
  <c r="I60" i="529"/>
  <c r="Q60" i="529" s="1"/>
  <c r="T60" i="529" s="1"/>
  <c r="W60" i="529" s="1"/>
  <c r="Z59" i="529"/>
  <c r="J59" i="529"/>
  <c r="R59" i="529" s="1"/>
  <c r="U59" i="529" s="1"/>
  <c r="I59" i="529"/>
  <c r="Z58" i="529"/>
  <c r="Q58" i="529"/>
  <c r="T58" i="529" s="1"/>
  <c r="J58" i="529"/>
  <c r="R58" i="529" s="1"/>
  <c r="U58" i="529" s="1"/>
  <c r="I58" i="529"/>
  <c r="Z57" i="529"/>
  <c r="W57" i="529"/>
  <c r="X57" i="529" s="1"/>
  <c r="R57" i="529"/>
  <c r="U57" i="529" s="1"/>
  <c r="Q57" i="529"/>
  <c r="T57" i="529" s="1"/>
  <c r="J57" i="529"/>
  <c r="I57" i="529"/>
  <c r="Z56" i="529"/>
  <c r="R56" i="529"/>
  <c r="U56" i="529" s="1"/>
  <c r="X56" i="529" s="1"/>
  <c r="J56" i="529"/>
  <c r="I56" i="529"/>
  <c r="Q56" i="529" s="1"/>
  <c r="T56" i="529" s="1"/>
  <c r="W56" i="529" s="1"/>
  <c r="Z55" i="529"/>
  <c r="J55" i="529"/>
  <c r="R55" i="529" s="1"/>
  <c r="U55" i="529" s="1"/>
  <c r="I55" i="529"/>
  <c r="Z54" i="529"/>
  <c r="Q54" i="529"/>
  <c r="T54" i="529" s="1"/>
  <c r="W54" i="529" s="1"/>
  <c r="J54" i="529"/>
  <c r="R54" i="529" s="1"/>
  <c r="U54" i="529" s="1"/>
  <c r="I54" i="529"/>
  <c r="Z53" i="529"/>
  <c r="W53" i="529"/>
  <c r="X53" i="529" s="1"/>
  <c r="R53" i="529"/>
  <c r="U53" i="529" s="1"/>
  <c r="Q53" i="529"/>
  <c r="T53" i="529" s="1"/>
  <c r="J53" i="529"/>
  <c r="I53" i="529"/>
  <c r="Z52" i="529"/>
  <c r="R52" i="529"/>
  <c r="U52" i="529" s="1"/>
  <c r="J52" i="529"/>
  <c r="I52" i="529"/>
  <c r="Q52" i="529" s="1"/>
  <c r="T52" i="529" s="1"/>
  <c r="W52" i="529" s="1"/>
  <c r="Z51" i="529"/>
  <c r="J51" i="529"/>
  <c r="R51" i="529" s="1"/>
  <c r="U51" i="529" s="1"/>
  <c r="I51" i="529"/>
  <c r="Z50" i="529"/>
  <c r="Q50" i="529"/>
  <c r="T50" i="529" s="1"/>
  <c r="J50" i="529"/>
  <c r="R50" i="529" s="1"/>
  <c r="U50" i="529" s="1"/>
  <c r="I50" i="529"/>
  <c r="Z49" i="529"/>
  <c r="W49" i="529"/>
  <c r="X49" i="529" s="1"/>
  <c r="R49" i="529"/>
  <c r="U49" i="529" s="1"/>
  <c r="Q49" i="529"/>
  <c r="T49" i="529" s="1"/>
  <c r="J49" i="529"/>
  <c r="I49" i="529"/>
  <c r="Z48" i="529"/>
  <c r="R48" i="529"/>
  <c r="U48" i="529" s="1"/>
  <c r="J48" i="529"/>
  <c r="I48" i="529"/>
  <c r="Q48" i="529" s="1"/>
  <c r="T48" i="529" s="1"/>
  <c r="W48" i="529" s="1"/>
  <c r="Z47" i="529"/>
  <c r="J47" i="529"/>
  <c r="R47" i="529" s="1"/>
  <c r="U47" i="529" s="1"/>
  <c r="I47" i="529"/>
  <c r="Z46" i="529"/>
  <c r="Q46" i="529"/>
  <c r="T46" i="529" s="1"/>
  <c r="W46" i="529" s="1"/>
  <c r="J46" i="529"/>
  <c r="R46" i="529" s="1"/>
  <c r="U46" i="529" s="1"/>
  <c r="I46" i="529"/>
  <c r="Z45" i="529"/>
  <c r="W45" i="529"/>
  <c r="X45" i="529" s="1"/>
  <c r="R45" i="529"/>
  <c r="U45" i="529" s="1"/>
  <c r="Q45" i="529"/>
  <c r="T45" i="529" s="1"/>
  <c r="J45" i="529"/>
  <c r="I45" i="529"/>
  <c r="Z44" i="529"/>
  <c r="R44" i="529"/>
  <c r="U44" i="529" s="1"/>
  <c r="X44" i="529" s="1"/>
  <c r="J44" i="529"/>
  <c r="I44" i="529"/>
  <c r="Q44" i="529" s="1"/>
  <c r="T44" i="529" s="1"/>
  <c r="W44" i="529" s="1"/>
  <c r="Z43" i="529"/>
  <c r="J43" i="529"/>
  <c r="R43" i="529" s="1"/>
  <c r="U43" i="529" s="1"/>
  <c r="I43" i="529"/>
  <c r="Z42" i="529"/>
  <c r="Q42" i="529"/>
  <c r="T42" i="529" s="1"/>
  <c r="J42" i="529"/>
  <c r="R42" i="529" s="1"/>
  <c r="U42" i="529" s="1"/>
  <c r="I42" i="529"/>
  <c r="Z41" i="529"/>
  <c r="W41" i="529"/>
  <c r="X41" i="529" s="1"/>
  <c r="R41" i="529"/>
  <c r="U41" i="529" s="1"/>
  <c r="Q41" i="529"/>
  <c r="T41" i="529" s="1"/>
  <c r="J41" i="529"/>
  <c r="I41" i="529"/>
  <c r="Z40" i="529"/>
  <c r="R40" i="529"/>
  <c r="U40" i="529" s="1"/>
  <c r="J40" i="529"/>
  <c r="I40" i="529"/>
  <c r="Q40" i="529" s="1"/>
  <c r="T40" i="529" s="1"/>
  <c r="W40" i="529" s="1"/>
  <c r="Z39" i="529"/>
  <c r="J39" i="529"/>
  <c r="R39" i="529" s="1"/>
  <c r="U39" i="529" s="1"/>
  <c r="I39" i="529"/>
  <c r="Z38" i="529"/>
  <c r="Q38" i="529"/>
  <c r="T38" i="529" s="1"/>
  <c r="W38" i="529" s="1"/>
  <c r="J38" i="529"/>
  <c r="R38" i="529" s="1"/>
  <c r="U38" i="529" s="1"/>
  <c r="I38" i="529"/>
  <c r="Z37" i="529"/>
  <c r="W37" i="529"/>
  <c r="X37" i="529" s="1"/>
  <c r="R37" i="529"/>
  <c r="U37" i="529" s="1"/>
  <c r="Q37" i="529"/>
  <c r="T37" i="529" s="1"/>
  <c r="J37" i="529"/>
  <c r="I37" i="529"/>
  <c r="Z36" i="529"/>
  <c r="R36" i="529"/>
  <c r="U36" i="529" s="1"/>
  <c r="J36" i="529"/>
  <c r="I36" i="529"/>
  <c r="Q36" i="529" s="1"/>
  <c r="T36" i="529" s="1"/>
  <c r="W36" i="529" s="1"/>
  <c r="Z35" i="529"/>
  <c r="J35" i="529"/>
  <c r="R35" i="529" s="1"/>
  <c r="U35" i="529" s="1"/>
  <c r="I35" i="529"/>
  <c r="Z34" i="529"/>
  <c r="Q34" i="529"/>
  <c r="T34" i="529" s="1"/>
  <c r="J34" i="529"/>
  <c r="R34" i="529" s="1"/>
  <c r="U34" i="529" s="1"/>
  <c r="I34" i="529"/>
  <c r="Z33" i="529"/>
  <c r="W33" i="529"/>
  <c r="X33" i="529" s="1"/>
  <c r="R33" i="529"/>
  <c r="U33" i="529" s="1"/>
  <c r="Q33" i="529"/>
  <c r="T33" i="529" s="1"/>
  <c r="J33" i="529"/>
  <c r="I33" i="529"/>
  <c r="Z32" i="529"/>
  <c r="R32" i="529"/>
  <c r="U32" i="529" s="1"/>
  <c r="J32" i="529"/>
  <c r="I32" i="529"/>
  <c r="Q32" i="529" s="1"/>
  <c r="T32" i="529" s="1"/>
  <c r="W32" i="529" s="1"/>
  <c r="Z31" i="529"/>
  <c r="J31" i="529"/>
  <c r="R31" i="529" s="1"/>
  <c r="U31" i="529" s="1"/>
  <c r="I31" i="529"/>
  <c r="Z30" i="529"/>
  <c r="Q30" i="529"/>
  <c r="T30" i="529" s="1"/>
  <c r="W30" i="529" s="1"/>
  <c r="J30" i="529"/>
  <c r="R30" i="529" s="1"/>
  <c r="U30" i="529" s="1"/>
  <c r="I30" i="529"/>
  <c r="Z29" i="529"/>
  <c r="W29" i="529"/>
  <c r="X29" i="529" s="1"/>
  <c r="R29" i="529"/>
  <c r="U29" i="529" s="1"/>
  <c r="Q29" i="529"/>
  <c r="T29" i="529" s="1"/>
  <c r="J29" i="529"/>
  <c r="I29" i="529"/>
  <c r="Z28" i="529"/>
  <c r="R28" i="529"/>
  <c r="U28" i="529" s="1"/>
  <c r="X28" i="529" s="1"/>
  <c r="J28" i="529"/>
  <c r="I28" i="529"/>
  <c r="Q28" i="529" s="1"/>
  <c r="T28" i="529" s="1"/>
  <c r="W28" i="529" s="1"/>
  <c r="Z27" i="529"/>
  <c r="U27" i="529"/>
  <c r="J27" i="529"/>
  <c r="R27" i="529" s="1"/>
  <c r="I27" i="529"/>
  <c r="Z26" i="529"/>
  <c r="Q26" i="529"/>
  <c r="T26" i="529" s="1"/>
  <c r="W26" i="529" s="1"/>
  <c r="J26" i="529"/>
  <c r="R26" i="529" s="1"/>
  <c r="U26" i="529" s="1"/>
  <c r="I26" i="529"/>
  <c r="Z25" i="529"/>
  <c r="W25" i="529"/>
  <c r="X25" i="529" s="1"/>
  <c r="R25" i="529"/>
  <c r="U25" i="529" s="1"/>
  <c r="Q25" i="529"/>
  <c r="T25" i="529" s="1"/>
  <c r="J25" i="529"/>
  <c r="I25" i="529"/>
  <c r="Z24" i="529"/>
  <c r="R24" i="529"/>
  <c r="U24" i="529" s="1"/>
  <c r="J24" i="529"/>
  <c r="I24" i="529"/>
  <c r="Q24" i="529" s="1"/>
  <c r="T24" i="529" s="1"/>
  <c r="W24" i="529" s="1"/>
  <c r="Z23" i="529"/>
  <c r="J23" i="529"/>
  <c r="R23" i="529" s="1"/>
  <c r="U23" i="529" s="1"/>
  <c r="I23" i="529"/>
  <c r="Z22" i="529"/>
  <c r="Q22" i="529"/>
  <c r="T22" i="529" s="1"/>
  <c r="J22" i="529"/>
  <c r="R22" i="529" s="1"/>
  <c r="U22" i="529" s="1"/>
  <c r="I22" i="529"/>
  <c r="Z21" i="529"/>
  <c r="W21" i="529"/>
  <c r="X21" i="529" s="1"/>
  <c r="R21" i="529"/>
  <c r="U21" i="529" s="1"/>
  <c r="Q21" i="529"/>
  <c r="T21" i="529" s="1"/>
  <c r="J21" i="529"/>
  <c r="I21" i="529"/>
  <c r="Z20" i="529"/>
  <c r="AA20" i="529" s="1"/>
  <c r="R20" i="529"/>
  <c r="U20" i="529" s="1"/>
  <c r="N20" i="529"/>
  <c r="J20" i="529"/>
  <c r="O20" i="529" s="1"/>
  <c r="I20" i="529"/>
  <c r="Q20" i="529" s="1"/>
  <c r="T20" i="529" s="1"/>
  <c r="W20" i="529" s="1"/>
  <c r="J10" i="529"/>
  <c r="J11" i="529" s="1"/>
  <c r="R9" i="529"/>
  <c r="J9" i="529"/>
  <c r="R8" i="529"/>
  <c r="J7" i="529"/>
  <c r="J6" i="529"/>
  <c r="J4" i="529"/>
  <c r="J3" i="529"/>
  <c r="I157" i="528"/>
  <c r="J157" i="528" s="1"/>
  <c r="I159" i="528" s="1"/>
  <c r="J155" i="528"/>
  <c r="Z149" i="528"/>
  <c r="J149" i="528"/>
  <c r="I149" i="528"/>
  <c r="Z148" i="528"/>
  <c r="Q148" i="528"/>
  <c r="T148" i="528" s="1"/>
  <c r="J148" i="528"/>
  <c r="I148" i="528"/>
  <c r="Z147" i="528"/>
  <c r="J147" i="528"/>
  <c r="I147" i="528"/>
  <c r="Z146" i="528"/>
  <c r="Q146" i="528"/>
  <c r="T146" i="528" s="1"/>
  <c r="J146" i="528"/>
  <c r="I146" i="528"/>
  <c r="Z145" i="528"/>
  <c r="J145" i="528"/>
  <c r="I145" i="528"/>
  <c r="Z144" i="528"/>
  <c r="Q144" i="528"/>
  <c r="T144" i="528" s="1"/>
  <c r="J144" i="528"/>
  <c r="I144" i="528"/>
  <c r="Z143" i="528"/>
  <c r="J143" i="528"/>
  <c r="I143" i="528"/>
  <c r="Z142" i="528"/>
  <c r="Q142" i="528"/>
  <c r="T142" i="528" s="1"/>
  <c r="J142" i="528"/>
  <c r="I142" i="528"/>
  <c r="Z141" i="528"/>
  <c r="J141" i="528"/>
  <c r="I141" i="528"/>
  <c r="Z140" i="528"/>
  <c r="Q140" i="528"/>
  <c r="T140" i="528" s="1"/>
  <c r="J140" i="528"/>
  <c r="I140" i="528"/>
  <c r="Z139" i="528"/>
  <c r="J139" i="528"/>
  <c r="I139" i="528"/>
  <c r="Z138" i="528"/>
  <c r="Q138" i="528"/>
  <c r="T138" i="528" s="1"/>
  <c r="J138" i="528"/>
  <c r="I138" i="528"/>
  <c r="Z137" i="528"/>
  <c r="J137" i="528"/>
  <c r="I137" i="528"/>
  <c r="Z136" i="528"/>
  <c r="Q136" i="528"/>
  <c r="T136" i="528" s="1"/>
  <c r="J136" i="528"/>
  <c r="I136" i="528"/>
  <c r="Z135" i="528"/>
  <c r="J135" i="528"/>
  <c r="I135" i="528"/>
  <c r="Z134" i="528"/>
  <c r="Q134" i="528"/>
  <c r="T134" i="528" s="1"/>
  <c r="J134" i="528"/>
  <c r="I134" i="528"/>
  <c r="Z133" i="528"/>
  <c r="J133" i="528"/>
  <c r="I133" i="528"/>
  <c r="Z132" i="528"/>
  <c r="Q132" i="528"/>
  <c r="T132" i="528" s="1"/>
  <c r="J132" i="528"/>
  <c r="I132" i="528"/>
  <c r="Z131" i="528"/>
  <c r="J131" i="528"/>
  <c r="I131" i="528"/>
  <c r="Z130" i="528"/>
  <c r="Q130" i="528"/>
  <c r="T130" i="528" s="1"/>
  <c r="J130" i="528"/>
  <c r="I130" i="528"/>
  <c r="Z129" i="528"/>
  <c r="J129" i="528"/>
  <c r="I129" i="528"/>
  <c r="Z128" i="528"/>
  <c r="Q128" i="528"/>
  <c r="T128" i="528" s="1"/>
  <c r="J128" i="528"/>
  <c r="I128" i="528"/>
  <c r="Z127" i="528"/>
  <c r="J127" i="528"/>
  <c r="I127" i="528"/>
  <c r="Z126" i="528"/>
  <c r="Q126" i="528"/>
  <c r="T126" i="528" s="1"/>
  <c r="J126" i="528"/>
  <c r="I126" i="528"/>
  <c r="Z125" i="528"/>
  <c r="J125" i="528"/>
  <c r="I125" i="528"/>
  <c r="Z124" i="528"/>
  <c r="Q124" i="528"/>
  <c r="T124" i="528" s="1"/>
  <c r="J124" i="528"/>
  <c r="I124" i="528"/>
  <c r="Z123" i="528"/>
  <c r="J123" i="528"/>
  <c r="I123" i="528"/>
  <c r="Z122" i="528"/>
  <c r="Q122" i="528"/>
  <c r="T122" i="528" s="1"/>
  <c r="J122" i="528"/>
  <c r="I122" i="528"/>
  <c r="Z121" i="528"/>
  <c r="J121" i="528"/>
  <c r="I121" i="528"/>
  <c r="Z120" i="528"/>
  <c r="Q120" i="528"/>
  <c r="T120" i="528" s="1"/>
  <c r="J120" i="528"/>
  <c r="I120" i="528"/>
  <c r="Z119" i="528"/>
  <c r="J119" i="528"/>
  <c r="I119" i="528"/>
  <c r="Z118" i="528"/>
  <c r="Q118" i="528"/>
  <c r="T118" i="528" s="1"/>
  <c r="J118" i="528"/>
  <c r="I118" i="528"/>
  <c r="Z117" i="528"/>
  <c r="J117" i="528"/>
  <c r="I117" i="528"/>
  <c r="Z116" i="528"/>
  <c r="Q116" i="528"/>
  <c r="T116" i="528" s="1"/>
  <c r="J116" i="528"/>
  <c r="I116" i="528"/>
  <c r="Z115" i="528"/>
  <c r="J115" i="528"/>
  <c r="I115" i="528"/>
  <c r="Z114" i="528"/>
  <c r="Q114" i="528"/>
  <c r="T114" i="528" s="1"/>
  <c r="J114" i="528"/>
  <c r="I114" i="528"/>
  <c r="Z113" i="528"/>
  <c r="J113" i="528"/>
  <c r="I113" i="528"/>
  <c r="Z112" i="528"/>
  <c r="Q112" i="528"/>
  <c r="T112" i="528" s="1"/>
  <c r="J112" i="528"/>
  <c r="I112" i="528"/>
  <c r="Z111" i="528"/>
  <c r="J111" i="528"/>
  <c r="I111" i="528"/>
  <c r="Z110" i="528"/>
  <c r="Q110" i="528"/>
  <c r="T110" i="528" s="1"/>
  <c r="J110" i="528"/>
  <c r="I110" i="528"/>
  <c r="Z109" i="528"/>
  <c r="J109" i="528"/>
  <c r="I109" i="528"/>
  <c r="Z108" i="528"/>
  <c r="Q108" i="528"/>
  <c r="T108" i="528" s="1"/>
  <c r="J108" i="528"/>
  <c r="I108" i="528"/>
  <c r="Z107" i="528"/>
  <c r="J107" i="528"/>
  <c r="I107" i="528"/>
  <c r="Z106" i="528"/>
  <c r="Q106" i="528"/>
  <c r="T106" i="528" s="1"/>
  <c r="J106" i="528"/>
  <c r="I106" i="528"/>
  <c r="Z105" i="528"/>
  <c r="J105" i="528"/>
  <c r="I105" i="528"/>
  <c r="Z104" i="528"/>
  <c r="Q104" i="528"/>
  <c r="T104" i="528" s="1"/>
  <c r="J104" i="528"/>
  <c r="I104" i="528"/>
  <c r="Z103" i="528"/>
  <c r="J103" i="528"/>
  <c r="I103" i="528"/>
  <c r="Z102" i="528"/>
  <c r="Q102" i="528"/>
  <c r="T102" i="528" s="1"/>
  <c r="J102" i="528"/>
  <c r="I102" i="528"/>
  <c r="Z101" i="528"/>
  <c r="J101" i="528"/>
  <c r="I101" i="528"/>
  <c r="Z100" i="528"/>
  <c r="Q100" i="528"/>
  <c r="T100" i="528" s="1"/>
  <c r="J100" i="528"/>
  <c r="I100" i="528"/>
  <c r="Z99" i="528"/>
  <c r="J99" i="528"/>
  <c r="I99" i="528"/>
  <c r="Z98" i="528"/>
  <c r="Q98" i="528"/>
  <c r="T98" i="528" s="1"/>
  <c r="J98" i="528"/>
  <c r="I98" i="528"/>
  <c r="Z97" i="528"/>
  <c r="J97" i="528"/>
  <c r="I97" i="528"/>
  <c r="Z96" i="528"/>
  <c r="Q96" i="528"/>
  <c r="T96" i="528" s="1"/>
  <c r="J96" i="528"/>
  <c r="I96" i="528"/>
  <c r="Z95" i="528"/>
  <c r="J95" i="528"/>
  <c r="I95" i="528"/>
  <c r="Z94" i="528"/>
  <c r="Q94" i="528"/>
  <c r="T94" i="528" s="1"/>
  <c r="J94" i="528"/>
  <c r="I94" i="528"/>
  <c r="Z93" i="528"/>
  <c r="J93" i="528"/>
  <c r="I93" i="528"/>
  <c r="Z92" i="528"/>
  <c r="Q92" i="528"/>
  <c r="T92" i="528" s="1"/>
  <c r="J92" i="528"/>
  <c r="I92" i="528"/>
  <c r="Z91" i="528"/>
  <c r="J91" i="528"/>
  <c r="I91" i="528"/>
  <c r="Z90" i="528"/>
  <c r="Q90" i="528"/>
  <c r="T90" i="528" s="1"/>
  <c r="J90" i="528"/>
  <c r="I90" i="528"/>
  <c r="Z89" i="528"/>
  <c r="J89" i="528"/>
  <c r="I89" i="528"/>
  <c r="Z88" i="528"/>
  <c r="Q88" i="528"/>
  <c r="T88" i="528" s="1"/>
  <c r="J88" i="528"/>
  <c r="I88" i="528"/>
  <c r="Z87" i="528"/>
  <c r="J87" i="528"/>
  <c r="I87" i="528"/>
  <c r="Z86" i="528"/>
  <c r="Q86" i="528"/>
  <c r="T86" i="528" s="1"/>
  <c r="J86" i="528"/>
  <c r="I86" i="528"/>
  <c r="J85" i="528"/>
  <c r="I85" i="528"/>
  <c r="Z84" i="528"/>
  <c r="J84" i="528"/>
  <c r="I84" i="528"/>
  <c r="Z83" i="528"/>
  <c r="J83" i="528"/>
  <c r="I83" i="528"/>
  <c r="Z82" i="528"/>
  <c r="J82" i="528"/>
  <c r="I82" i="528"/>
  <c r="Q82" i="528" s="1"/>
  <c r="T82" i="528" s="1"/>
  <c r="Z81" i="528"/>
  <c r="J81" i="528"/>
  <c r="I81" i="528"/>
  <c r="Z80" i="528"/>
  <c r="J80" i="528"/>
  <c r="I80" i="528"/>
  <c r="Z79" i="528"/>
  <c r="J79" i="528"/>
  <c r="I79" i="528"/>
  <c r="Z78" i="528"/>
  <c r="J78" i="528"/>
  <c r="I78" i="528"/>
  <c r="Q78" i="528" s="1"/>
  <c r="T78" i="528" s="1"/>
  <c r="Z77" i="528"/>
  <c r="J77" i="528"/>
  <c r="I77" i="528"/>
  <c r="Z76" i="528"/>
  <c r="J76" i="528"/>
  <c r="I76" i="528"/>
  <c r="Z75" i="528"/>
  <c r="J75" i="528"/>
  <c r="I75" i="528"/>
  <c r="Z74" i="528"/>
  <c r="J74" i="528"/>
  <c r="I74" i="528"/>
  <c r="Q74" i="528" s="1"/>
  <c r="T74" i="528" s="1"/>
  <c r="Z73" i="528"/>
  <c r="J73" i="528"/>
  <c r="I73" i="528"/>
  <c r="Z72" i="528"/>
  <c r="J72" i="528"/>
  <c r="I72" i="528"/>
  <c r="Z71" i="528"/>
  <c r="J71" i="528"/>
  <c r="I71" i="528"/>
  <c r="Z70" i="528"/>
  <c r="J70" i="528"/>
  <c r="I70" i="528"/>
  <c r="Q70" i="528" s="1"/>
  <c r="T70" i="528" s="1"/>
  <c r="Z69" i="528"/>
  <c r="J69" i="528"/>
  <c r="I69" i="528"/>
  <c r="Z68" i="528"/>
  <c r="J68" i="528"/>
  <c r="I68" i="528"/>
  <c r="Z67" i="528"/>
  <c r="J67" i="528"/>
  <c r="I67" i="528"/>
  <c r="Z66" i="528"/>
  <c r="J66" i="528"/>
  <c r="I66" i="528"/>
  <c r="Q66" i="528" s="1"/>
  <c r="T66" i="528" s="1"/>
  <c r="Z65" i="528"/>
  <c r="J65" i="528"/>
  <c r="I65" i="528"/>
  <c r="Z64" i="528"/>
  <c r="J64" i="528"/>
  <c r="I64" i="528"/>
  <c r="Z63" i="528"/>
  <c r="J63" i="528"/>
  <c r="I63" i="528"/>
  <c r="Z62" i="528"/>
  <c r="J62" i="528"/>
  <c r="I62" i="528"/>
  <c r="Q62" i="528" s="1"/>
  <c r="T62" i="528" s="1"/>
  <c r="Z61" i="528"/>
  <c r="J61" i="528"/>
  <c r="I61" i="528"/>
  <c r="Z60" i="528"/>
  <c r="J60" i="528"/>
  <c r="I60" i="528"/>
  <c r="Z59" i="528"/>
  <c r="J59" i="528"/>
  <c r="I59" i="528"/>
  <c r="Z58" i="528"/>
  <c r="J58" i="528"/>
  <c r="I58" i="528"/>
  <c r="Q58" i="528" s="1"/>
  <c r="T58" i="528" s="1"/>
  <c r="Z57" i="528"/>
  <c r="J57" i="528"/>
  <c r="I57" i="528"/>
  <c r="Z56" i="528"/>
  <c r="J56" i="528"/>
  <c r="I56" i="528"/>
  <c r="Z55" i="528"/>
  <c r="J55" i="528"/>
  <c r="I55" i="528"/>
  <c r="Z54" i="528"/>
  <c r="J54" i="528"/>
  <c r="I54" i="528"/>
  <c r="Q54" i="528" s="1"/>
  <c r="T54" i="528" s="1"/>
  <c r="Z53" i="528"/>
  <c r="J53" i="528"/>
  <c r="I53" i="528"/>
  <c r="Z52" i="528"/>
  <c r="J52" i="528"/>
  <c r="I52" i="528"/>
  <c r="Z51" i="528"/>
  <c r="J51" i="528"/>
  <c r="I51" i="528"/>
  <c r="Z50" i="528"/>
  <c r="J50" i="528"/>
  <c r="I50" i="528"/>
  <c r="Q50" i="528" s="1"/>
  <c r="T50" i="528" s="1"/>
  <c r="Z49" i="528"/>
  <c r="J49" i="528"/>
  <c r="I49" i="528"/>
  <c r="Z48" i="528"/>
  <c r="J48" i="528"/>
  <c r="I48" i="528"/>
  <c r="Z47" i="528"/>
  <c r="J47" i="528"/>
  <c r="I47" i="528"/>
  <c r="Z46" i="528"/>
  <c r="J46" i="528"/>
  <c r="I46" i="528"/>
  <c r="Q46" i="528" s="1"/>
  <c r="T46" i="528" s="1"/>
  <c r="Z45" i="528"/>
  <c r="J45" i="528"/>
  <c r="I45" i="528"/>
  <c r="Z44" i="528"/>
  <c r="J44" i="528"/>
  <c r="I44" i="528"/>
  <c r="Z43" i="528"/>
  <c r="J43" i="528"/>
  <c r="I43" i="528"/>
  <c r="Z42" i="528"/>
  <c r="J42" i="528"/>
  <c r="I42" i="528"/>
  <c r="Q42" i="528" s="1"/>
  <c r="T42" i="528" s="1"/>
  <c r="Z41" i="528"/>
  <c r="J41" i="528"/>
  <c r="I41" i="528"/>
  <c r="Z40" i="528"/>
  <c r="J40" i="528"/>
  <c r="I40" i="528"/>
  <c r="Z39" i="528"/>
  <c r="J39" i="528"/>
  <c r="I39" i="528"/>
  <c r="Z38" i="528"/>
  <c r="J38" i="528"/>
  <c r="I38" i="528"/>
  <c r="Q38" i="528" s="1"/>
  <c r="T38" i="528" s="1"/>
  <c r="Z37" i="528"/>
  <c r="J37" i="528"/>
  <c r="I37" i="528"/>
  <c r="Z36" i="528"/>
  <c r="J36" i="528"/>
  <c r="I36" i="528"/>
  <c r="Z35" i="528"/>
  <c r="J35" i="528"/>
  <c r="I35" i="528"/>
  <c r="Z34" i="528"/>
  <c r="J34" i="528"/>
  <c r="I34" i="528"/>
  <c r="Q34" i="528" s="1"/>
  <c r="T34" i="528" s="1"/>
  <c r="Z33" i="528"/>
  <c r="J33" i="528"/>
  <c r="I33" i="528"/>
  <c r="Z32" i="528"/>
  <c r="J32" i="528"/>
  <c r="I32" i="528"/>
  <c r="Z31" i="528"/>
  <c r="J31" i="528"/>
  <c r="I31" i="528"/>
  <c r="Z30" i="528"/>
  <c r="J30" i="528"/>
  <c r="I30" i="528"/>
  <c r="Q30" i="528" s="1"/>
  <c r="T30" i="528" s="1"/>
  <c r="Z29" i="528"/>
  <c r="J29" i="528"/>
  <c r="I29" i="528"/>
  <c r="Z28" i="528"/>
  <c r="J28" i="528"/>
  <c r="I28" i="528"/>
  <c r="Z27" i="528"/>
  <c r="J27" i="528"/>
  <c r="I27" i="528"/>
  <c r="Z26" i="528"/>
  <c r="J26" i="528"/>
  <c r="I26" i="528"/>
  <c r="Q26" i="528" s="1"/>
  <c r="T26" i="528" s="1"/>
  <c r="Z25" i="528"/>
  <c r="J25" i="528"/>
  <c r="I25" i="528"/>
  <c r="Z24" i="528"/>
  <c r="J24" i="528"/>
  <c r="I24" i="528"/>
  <c r="Z23" i="528"/>
  <c r="J23" i="528"/>
  <c r="I23" i="528"/>
  <c r="Z22" i="528"/>
  <c r="J22" i="528"/>
  <c r="I22" i="528"/>
  <c r="Q22" i="528" s="1"/>
  <c r="T22" i="528" s="1"/>
  <c r="Z21" i="528"/>
  <c r="J21" i="528"/>
  <c r="I21" i="528"/>
  <c r="J20" i="528"/>
  <c r="I20" i="528"/>
  <c r="J11" i="528"/>
  <c r="J10" i="528"/>
  <c r="R9" i="528"/>
  <c r="J9" i="528"/>
  <c r="R8" i="528"/>
  <c r="J7" i="528"/>
  <c r="J6" i="528"/>
  <c r="J4" i="528"/>
  <c r="Q85" i="528" s="1"/>
  <c r="T85" i="528" s="1"/>
  <c r="J3" i="528"/>
  <c r="R83" i="528" s="1"/>
  <c r="U83" i="528" s="1"/>
  <c r="I159" i="527"/>
  <c r="Z20" i="527" s="1"/>
  <c r="AA20" i="527" s="1"/>
  <c r="J155" i="527"/>
  <c r="I157" i="527" s="1"/>
  <c r="J157" i="527" s="1"/>
  <c r="Z149" i="527"/>
  <c r="J149" i="527"/>
  <c r="I149" i="527"/>
  <c r="Q149" i="527" s="1"/>
  <c r="T149" i="527" s="1"/>
  <c r="Z148" i="527"/>
  <c r="R148" i="527"/>
  <c r="U148" i="527" s="1"/>
  <c r="J148" i="527"/>
  <c r="I148" i="527"/>
  <c r="Q148" i="527" s="1"/>
  <c r="T148" i="527" s="1"/>
  <c r="Z147" i="527"/>
  <c r="R147" i="527"/>
  <c r="U147" i="527" s="1"/>
  <c r="J147" i="527"/>
  <c r="I147" i="527"/>
  <c r="Q147" i="527" s="1"/>
  <c r="T147" i="527" s="1"/>
  <c r="Z146" i="527"/>
  <c r="T146" i="527"/>
  <c r="J146" i="527"/>
  <c r="I146" i="527"/>
  <c r="Q146" i="527" s="1"/>
  <c r="Z145" i="527"/>
  <c r="T145" i="527"/>
  <c r="J145" i="527"/>
  <c r="I145" i="527"/>
  <c r="Q145" i="527" s="1"/>
  <c r="Z144" i="527"/>
  <c r="R144" i="527"/>
  <c r="U144" i="527" s="1"/>
  <c r="X144" i="527" s="1"/>
  <c r="J144" i="527"/>
  <c r="I144" i="527"/>
  <c r="Q144" i="527" s="1"/>
  <c r="T144" i="527" s="1"/>
  <c r="W144" i="527" s="1"/>
  <c r="Z143" i="527"/>
  <c r="R143" i="527"/>
  <c r="U143" i="527" s="1"/>
  <c r="X143" i="527" s="1"/>
  <c r="J143" i="527"/>
  <c r="I143" i="527"/>
  <c r="Q143" i="527" s="1"/>
  <c r="T143" i="527" s="1"/>
  <c r="W143" i="527" s="1"/>
  <c r="Z142" i="527"/>
  <c r="T142" i="527"/>
  <c r="J142" i="527"/>
  <c r="I142" i="527"/>
  <c r="Q142" i="527" s="1"/>
  <c r="Z141" i="527"/>
  <c r="T141" i="527"/>
  <c r="J141" i="527"/>
  <c r="I141" i="527"/>
  <c r="Q141" i="527" s="1"/>
  <c r="Z140" i="527"/>
  <c r="R140" i="527"/>
  <c r="U140" i="527" s="1"/>
  <c r="X140" i="527" s="1"/>
  <c r="J140" i="527"/>
  <c r="I140" i="527"/>
  <c r="Q140" i="527" s="1"/>
  <c r="T140" i="527" s="1"/>
  <c r="W140" i="527" s="1"/>
  <c r="Z139" i="527"/>
  <c r="R139" i="527"/>
  <c r="U139" i="527" s="1"/>
  <c r="X139" i="527" s="1"/>
  <c r="J139" i="527"/>
  <c r="I139" i="527"/>
  <c r="Q139" i="527" s="1"/>
  <c r="T139" i="527" s="1"/>
  <c r="W139" i="527" s="1"/>
  <c r="Z138" i="527"/>
  <c r="T138" i="527"/>
  <c r="J138" i="527"/>
  <c r="I138" i="527"/>
  <c r="Q138" i="527" s="1"/>
  <c r="Z137" i="527"/>
  <c r="T137" i="527"/>
  <c r="J137" i="527"/>
  <c r="I137" i="527"/>
  <c r="Q137" i="527" s="1"/>
  <c r="Z136" i="527"/>
  <c r="R136" i="527"/>
  <c r="U136" i="527" s="1"/>
  <c r="X136" i="527" s="1"/>
  <c r="J136" i="527"/>
  <c r="I136" i="527"/>
  <c r="Q136" i="527" s="1"/>
  <c r="T136" i="527" s="1"/>
  <c r="W136" i="527" s="1"/>
  <c r="Z135" i="527"/>
  <c r="R135" i="527"/>
  <c r="U135" i="527" s="1"/>
  <c r="X135" i="527" s="1"/>
  <c r="J135" i="527"/>
  <c r="I135" i="527"/>
  <c r="Q135" i="527" s="1"/>
  <c r="T135" i="527" s="1"/>
  <c r="W135" i="527" s="1"/>
  <c r="Z134" i="527"/>
  <c r="T134" i="527"/>
  <c r="J134" i="527"/>
  <c r="I134" i="527"/>
  <c r="Q134" i="527" s="1"/>
  <c r="Z133" i="527"/>
  <c r="J133" i="527"/>
  <c r="I133" i="527"/>
  <c r="Q133" i="527" s="1"/>
  <c r="T133" i="527" s="1"/>
  <c r="Z132" i="527"/>
  <c r="R132" i="527"/>
  <c r="U132" i="527" s="1"/>
  <c r="J132" i="527"/>
  <c r="I132" i="527"/>
  <c r="Q132" i="527" s="1"/>
  <c r="T132" i="527" s="1"/>
  <c r="Z131" i="527"/>
  <c r="R131" i="527"/>
  <c r="U131" i="527" s="1"/>
  <c r="J131" i="527"/>
  <c r="I131" i="527"/>
  <c r="Q131" i="527" s="1"/>
  <c r="T131" i="527" s="1"/>
  <c r="Z130" i="527"/>
  <c r="T130" i="527"/>
  <c r="J130" i="527"/>
  <c r="I130" i="527"/>
  <c r="Q130" i="527" s="1"/>
  <c r="Z129" i="527"/>
  <c r="J129" i="527"/>
  <c r="I129" i="527"/>
  <c r="Q129" i="527" s="1"/>
  <c r="T129" i="527" s="1"/>
  <c r="Z128" i="527"/>
  <c r="R128" i="527"/>
  <c r="U128" i="527" s="1"/>
  <c r="J128" i="527"/>
  <c r="I128" i="527"/>
  <c r="Q128" i="527" s="1"/>
  <c r="T128" i="527" s="1"/>
  <c r="W128" i="527" s="1"/>
  <c r="Z127" i="527"/>
  <c r="R127" i="527"/>
  <c r="U127" i="527" s="1"/>
  <c r="J127" i="527"/>
  <c r="I127" i="527"/>
  <c r="Q127" i="527" s="1"/>
  <c r="T127" i="527" s="1"/>
  <c r="W127" i="527" s="1"/>
  <c r="Z126" i="527"/>
  <c r="T126" i="527"/>
  <c r="J126" i="527"/>
  <c r="I126" i="527"/>
  <c r="Q126" i="527" s="1"/>
  <c r="Z125" i="527"/>
  <c r="J125" i="527"/>
  <c r="I125" i="527"/>
  <c r="Q125" i="527" s="1"/>
  <c r="T125" i="527" s="1"/>
  <c r="Z124" i="527"/>
  <c r="R124" i="527"/>
  <c r="U124" i="527" s="1"/>
  <c r="J124" i="527"/>
  <c r="I124" i="527"/>
  <c r="Q124" i="527" s="1"/>
  <c r="T124" i="527" s="1"/>
  <c r="Z123" i="527"/>
  <c r="R123" i="527"/>
  <c r="U123" i="527" s="1"/>
  <c r="J123" i="527"/>
  <c r="I123" i="527"/>
  <c r="Q123" i="527" s="1"/>
  <c r="T123" i="527" s="1"/>
  <c r="Z122" i="527"/>
  <c r="T122" i="527"/>
  <c r="J122" i="527"/>
  <c r="I122" i="527"/>
  <c r="Q122" i="527" s="1"/>
  <c r="Z121" i="527"/>
  <c r="J121" i="527"/>
  <c r="I121" i="527"/>
  <c r="Q121" i="527" s="1"/>
  <c r="T121" i="527" s="1"/>
  <c r="Z120" i="527"/>
  <c r="R120" i="527"/>
  <c r="U120" i="527" s="1"/>
  <c r="X120" i="527" s="1"/>
  <c r="J120" i="527"/>
  <c r="I120" i="527"/>
  <c r="Q120" i="527" s="1"/>
  <c r="T120" i="527" s="1"/>
  <c r="W120" i="527" s="1"/>
  <c r="Z119" i="527"/>
  <c r="R119" i="527"/>
  <c r="U119" i="527" s="1"/>
  <c r="X119" i="527" s="1"/>
  <c r="J119" i="527"/>
  <c r="I119" i="527"/>
  <c r="Q119" i="527" s="1"/>
  <c r="T119" i="527" s="1"/>
  <c r="W119" i="527" s="1"/>
  <c r="Z118" i="527"/>
  <c r="T118" i="527"/>
  <c r="J118" i="527"/>
  <c r="I118" i="527"/>
  <c r="Q118" i="527" s="1"/>
  <c r="Z117" i="527"/>
  <c r="J117" i="527"/>
  <c r="I117" i="527"/>
  <c r="Q117" i="527" s="1"/>
  <c r="T117" i="527" s="1"/>
  <c r="Z116" i="527"/>
  <c r="R116" i="527"/>
  <c r="U116" i="527" s="1"/>
  <c r="J116" i="527"/>
  <c r="I116" i="527"/>
  <c r="Q116" i="527" s="1"/>
  <c r="T116" i="527" s="1"/>
  <c r="Z115" i="527"/>
  <c r="R115" i="527"/>
  <c r="U115" i="527" s="1"/>
  <c r="J115" i="527"/>
  <c r="I115" i="527"/>
  <c r="Q115" i="527" s="1"/>
  <c r="T115" i="527" s="1"/>
  <c r="Z114" i="527"/>
  <c r="T114" i="527"/>
  <c r="J114" i="527"/>
  <c r="I114" i="527"/>
  <c r="Q114" i="527" s="1"/>
  <c r="Z113" i="527"/>
  <c r="J113" i="527"/>
  <c r="I113" i="527"/>
  <c r="Q113" i="527" s="1"/>
  <c r="T113" i="527" s="1"/>
  <c r="Z112" i="527"/>
  <c r="R112" i="527"/>
  <c r="U112" i="527" s="1"/>
  <c r="J112" i="527"/>
  <c r="I112" i="527"/>
  <c r="Q112" i="527" s="1"/>
  <c r="T112" i="527" s="1"/>
  <c r="W112" i="527" s="1"/>
  <c r="Z111" i="527"/>
  <c r="R111" i="527"/>
  <c r="U111" i="527" s="1"/>
  <c r="J111" i="527"/>
  <c r="I111" i="527"/>
  <c r="Q111" i="527" s="1"/>
  <c r="T111" i="527" s="1"/>
  <c r="W111" i="527" s="1"/>
  <c r="Z110" i="527"/>
  <c r="T110" i="527"/>
  <c r="J110" i="527"/>
  <c r="I110" i="527"/>
  <c r="Q110" i="527" s="1"/>
  <c r="Z109" i="527"/>
  <c r="J109" i="527"/>
  <c r="I109" i="527"/>
  <c r="Q109" i="527" s="1"/>
  <c r="T109" i="527" s="1"/>
  <c r="Z108" i="527"/>
  <c r="R108" i="527"/>
  <c r="U108" i="527" s="1"/>
  <c r="J108" i="527"/>
  <c r="I108" i="527"/>
  <c r="Q108" i="527" s="1"/>
  <c r="T108" i="527" s="1"/>
  <c r="Z107" i="527"/>
  <c r="R107" i="527"/>
  <c r="U107" i="527" s="1"/>
  <c r="J107" i="527"/>
  <c r="I107" i="527"/>
  <c r="Q107" i="527" s="1"/>
  <c r="T107" i="527" s="1"/>
  <c r="Z106" i="527"/>
  <c r="T106" i="527"/>
  <c r="J106" i="527"/>
  <c r="I106" i="527"/>
  <c r="Q106" i="527" s="1"/>
  <c r="Z105" i="527"/>
  <c r="J105" i="527"/>
  <c r="I105" i="527"/>
  <c r="Q105" i="527" s="1"/>
  <c r="T105" i="527" s="1"/>
  <c r="Z104" i="527"/>
  <c r="R104" i="527"/>
  <c r="U104" i="527" s="1"/>
  <c r="X104" i="527" s="1"/>
  <c r="J104" i="527"/>
  <c r="I104" i="527"/>
  <c r="Q104" i="527" s="1"/>
  <c r="T104" i="527" s="1"/>
  <c r="W104" i="527" s="1"/>
  <c r="Z103" i="527"/>
  <c r="R103" i="527"/>
  <c r="U103" i="527" s="1"/>
  <c r="X103" i="527" s="1"/>
  <c r="J103" i="527"/>
  <c r="I103" i="527"/>
  <c r="Q103" i="527" s="1"/>
  <c r="T103" i="527" s="1"/>
  <c r="W103" i="527" s="1"/>
  <c r="Z102" i="527"/>
  <c r="T102" i="527"/>
  <c r="J102" i="527"/>
  <c r="I102" i="527"/>
  <c r="Q102" i="527" s="1"/>
  <c r="Z101" i="527"/>
  <c r="J101" i="527"/>
  <c r="I101" i="527"/>
  <c r="Q101" i="527" s="1"/>
  <c r="T101" i="527" s="1"/>
  <c r="Z100" i="527"/>
  <c r="R100" i="527"/>
  <c r="U100" i="527" s="1"/>
  <c r="J100" i="527"/>
  <c r="I100" i="527"/>
  <c r="Q100" i="527" s="1"/>
  <c r="T100" i="527" s="1"/>
  <c r="Z99" i="527"/>
  <c r="R99" i="527"/>
  <c r="U99" i="527" s="1"/>
  <c r="J99" i="527"/>
  <c r="I99" i="527"/>
  <c r="Q99" i="527" s="1"/>
  <c r="T99" i="527" s="1"/>
  <c r="Z98" i="527"/>
  <c r="T98" i="527"/>
  <c r="J98" i="527"/>
  <c r="I98" i="527"/>
  <c r="Q98" i="527" s="1"/>
  <c r="Z97" i="527"/>
  <c r="J97" i="527"/>
  <c r="I97" i="527"/>
  <c r="Q97" i="527" s="1"/>
  <c r="T97" i="527" s="1"/>
  <c r="Z96" i="527"/>
  <c r="R96" i="527"/>
  <c r="U96" i="527" s="1"/>
  <c r="J96" i="527"/>
  <c r="I96" i="527"/>
  <c r="Q96" i="527" s="1"/>
  <c r="T96" i="527" s="1"/>
  <c r="W96" i="527" s="1"/>
  <c r="Z95" i="527"/>
  <c r="R95" i="527"/>
  <c r="U95" i="527" s="1"/>
  <c r="J95" i="527"/>
  <c r="I95" i="527"/>
  <c r="Q95" i="527" s="1"/>
  <c r="T95" i="527" s="1"/>
  <c r="W95" i="527" s="1"/>
  <c r="Z94" i="527"/>
  <c r="T94" i="527"/>
  <c r="J94" i="527"/>
  <c r="I94" i="527"/>
  <c r="Q94" i="527" s="1"/>
  <c r="Z93" i="527"/>
  <c r="J93" i="527"/>
  <c r="I93" i="527"/>
  <c r="Q93" i="527" s="1"/>
  <c r="T93" i="527" s="1"/>
  <c r="Z92" i="527"/>
  <c r="R92" i="527"/>
  <c r="U92" i="527" s="1"/>
  <c r="J92" i="527"/>
  <c r="I92" i="527"/>
  <c r="Q92" i="527" s="1"/>
  <c r="T92" i="527" s="1"/>
  <c r="Z91" i="527"/>
  <c r="R91" i="527"/>
  <c r="U91" i="527" s="1"/>
  <c r="J91" i="527"/>
  <c r="I91" i="527"/>
  <c r="Q91" i="527" s="1"/>
  <c r="T91" i="527" s="1"/>
  <c r="Z90" i="527"/>
  <c r="T90" i="527"/>
  <c r="J90" i="527"/>
  <c r="I90" i="527"/>
  <c r="Q90" i="527" s="1"/>
  <c r="Z89" i="527"/>
  <c r="J89" i="527"/>
  <c r="I89" i="527"/>
  <c r="Q89" i="527" s="1"/>
  <c r="T89" i="527" s="1"/>
  <c r="Z88" i="527"/>
  <c r="R88" i="527"/>
  <c r="U88" i="527" s="1"/>
  <c r="X88" i="527" s="1"/>
  <c r="J88" i="527"/>
  <c r="I88" i="527"/>
  <c r="Q88" i="527" s="1"/>
  <c r="T88" i="527" s="1"/>
  <c r="W88" i="527" s="1"/>
  <c r="Z87" i="527"/>
  <c r="R87" i="527"/>
  <c r="U87" i="527" s="1"/>
  <c r="X87" i="527" s="1"/>
  <c r="J87" i="527"/>
  <c r="I87" i="527"/>
  <c r="Q87" i="527" s="1"/>
  <c r="T87" i="527" s="1"/>
  <c r="W87" i="527" s="1"/>
  <c r="Z86" i="527"/>
  <c r="T86" i="527"/>
  <c r="J86" i="527"/>
  <c r="I86" i="527"/>
  <c r="Q86" i="527" s="1"/>
  <c r="J85" i="527"/>
  <c r="I85" i="527"/>
  <c r="Q85" i="527" s="1"/>
  <c r="T85" i="527" s="1"/>
  <c r="Z84" i="527"/>
  <c r="R84" i="527"/>
  <c r="U84" i="527" s="1"/>
  <c r="J84" i="527"/>
  <c r="I84" i="527"/>
  <c r="Q84" i="527" s="1"/>
  <c r="T84" i="527" s="1"/>
  <c r="W84" i="527" s="1"/>
  <c r="Z83" i="527"/>
  <c r="J83" i="527"/>
  <c r="R83" i="527" s="1"/>
  <c r="U83" i="527" s="1"/>
  <c r="I83" i="527"/>
  <c r="Z82" i="527"/>
  <c r="Q82" i="527"/>
  <c r="T82" i="527" s="1"/>
  <c r="J82" i="527"/>
  <c r="I82" i="527"/>
  <c r="Z81" i="527"/>
  <c r="R81" i="527"/>
  <c r="U81" i="527" s="1"/>
  <c r="Q81" i="527"/>
  <c r="T81" i="527" s="1"/>
  <c r="J81" i="527"/>
  <c r="I81" i="527"/>
  <c r="Z80" i="527"/>
  <c r="R80" i="527"/>
  <c r="U80" i="527" s="1"/>
  <c r="J80" i="527"/>
  <c r="I80" i="527"/>
  <c r="Q80" i="527" s="1"/>
  <c r="T80" i="527" s="1"/>
  <c r="W80" i="527" s="1"/>
  <c r="Z79" i="527"/>
  <c r="J79" i="527"/>
  <c r="R79" i="527" s="1"/>
  <c r="U79" i="527" s="1"/>
  <c r="I79" i="527"/>
  <c r="Z78" i="527"/>
  <c r="Q78" i="527"/>
  <c r="T78" i="527" s="1"/>
  <c r="J78" i="527"/>
  <c r="I78" i="527"/>
  <c r="Z77" i="527"/>
  <c r="R77" i="527"/>
  <c r="U77" i="527" s="1"/>
  <c r="Q77" i="527"/>
  <c r="T77" i="527" s="1"/>
  <c r="J77" i="527"/>
  <c r="I77" i="527"/>
  <c r="Z76" i="527"/>
  <c r="R76" i="527"/>
  <c r="U76" i="527" s="1"/>
  <c r="J76" i="527"/>
  <c r="I76" i="527"/>
  <c r="Q76" i="527" s="1"/>
  <c r="T76" i="527" s="1"/>
  <c r="W76" i="527" s="1"/>
  <c r="Z75" i="527"/>
  <c r="J75" i="527"/>
  <c r="R75" i="527" s="1"/>
  <c r="U75" i="527" s="1"/>
  <c r="I75" i="527"/>
  <c r="Z74" i="527"/>
  <c r="Q74" i="527"/>
  <c r="T74" i="527" s="1"/>
  <c r="J74" i="527"/>
  <c r="I74" i="527"/>
  <c r="Z73" i="527"/>
  <c r="R73" i="527"/>
  <c r="U73" i="527" s="1"/>
  <c r="Q73" i="527"/>
  <c r="T73" i="527" s="1"/>
  <c r="J73" i="527"/>
  <c r="I73" i="527"/>
  <c r="Z72" i="527"/>
  <c r="R72" i="527"/>
  <c r="U72" i="527" s="1"/>
  <c r="J72" i="527"/>
  <c r="I72" i="527"/>
  <c r="Q72" i="527" s="1"/>
  <c r="T72" i="527" s="1"/>
  <c r="W72" i="527" s="1"/>
  <c r="Z71" i="527"/>
  <c r="J71" i="527"/>
  <c r="R71" i="527" s="1"/>
  <c r="U71" i="527" s="1"/>
  <c r="I71" i="527"/>
  <c r="Z70" i="527"/>
  <c r="Q70" i="527"/>
  <c r="T70" i="527" s="1"/>
  <c r="J70" i="527"/>
  <c r="I70" i="527"/>
  <c r="Z69" i="527"/>
  <c r="R69" i="527"/>
  <c r="U69" i="527" s="1"/>
  <c r="Q69" i="527"/>
  <c r="T69" i="527" s="1"/>
  <c r="J69" i="527"/>
  <c r="I69" i="527"/>
  <c r="Z68" i="527"/>
  <c r="R68" i="527"/>
  <c r="U68" i="527" s="1"/>
  <c r="J68" i="527"/>
  <c r="I68" i="527"/>
  <c r="Q68" i="527" s="1"/>
  <c r="T68" i="527" s="1"/>
  <c r="W68" i="527" s="1"/>
  <c r="Z67" i="527"/>
  <c r="J67" i="527"/>
  <c r="R67" i="527" s="1"/>
  <c r="U67" i="527" s="1"/>
  <c r="I67" i="527"/>
  <c r="Z66" i="527"/>
  <c r="Q66" i="527"/>
  <c r="T66" i="527" s="1"/>
  <c r="J66" i="527"/>
  <c r="I66" i="527"/>
  <c r="Z65" i="527"/>
  <c r="R65" i="527"/>
  <c r="U65" i="527" s="1"/>
  <c r="Q65" i="527"/>
  <c r="T65" i="527" s="1"/>
  <c r="J65" i="527"/>
  <c r="I65" i="527"/>
  <c r="Z64" i="527"/>
  <c r="R64" i="527"/>
  <c r="U64" i="527" s="1"/>
  <c r="J64" i="527"/>
  <c r="I64" i="527"/>
  <c r="Q64" i="527" s="1"/>
  <c r="T64" i="527" s="1"/>
  <c r="W64" i="527" s="1"/>
  <c r="Z63" i="527"/>
  <c r="J63" i="527"/>
  <c r="R63" i="527" s="1"/>
  <c r="U63" i="527" s="1"/>
  <c r="I63" i="527"/>
  <c r="Z62" i="527"/>
  <c r="Q62" i="527"/>
  <c r="T62" i="527" s="1"/>
  <c r="J62" i="527"/>
  <c r="I62" i="527"/>
  <c r="Z61" i="527"/>
  <c r="R61" i="527"/>
  <c r="U61" i="527" s="1"/>
  <c r="Q61" i="527"/>
  <c r="T61" i="527" s="1"/>
  <c r="J61" i="527"/>
  <c r="I61" i="527"/>
  <c r="Z60" i="527"/>
  <c r="R60" i="527"/>
  <c r="U60" i="527" s="1"/>
  <c r="J60" i="527"/>
  <c r="I60" i="527"/>
  <c r="Q60" i="527" s="1"/>
  <c r="T60" i="527" s="1"/>
  <c r="W60" i="527" s="1"/>
  <c r="Z59" i="527"/>
  <c r="J59" i="527"/>
  <c r="R59" i="527" s="1"/>
  <c r="U59" i="527" s="1"/>
  <c r="I59" i="527"/>
  <c r="Z58" i="527"/>
  <c r="Q58" i="527"/>
  <c r="T58" i="527" s="1"/>
  <c r="J58" i="527"/>
  <c r="I58" i="527"/>
  <c r="Z57" i="527"/>
  <c r="R57" i="527"/>
  <c r="U57" i="527" s="1"/>
  <c r="Q57" i="527"/>
  <c r="T57" i="527" s="1"/>
  <c r="J57" i="527"/>
  <c r="I57" i="527"/>
  <c r="Z56" i="527"/>
  <c r="R56" i="527"/>
  <c r="U56" i="527" s="1"/>
  <c r="J56" i="527"/>
  <c r="I56" i="527"/>
  <c r="Q56" i="527" s="1"/>
  <c r="T56" i="527" s="1"/>
  <c r="W56" i="527" s="1"/>
  <c r="Z55" i="527"/>
  <c r="J55" i="527"/>
  <c r="R55" i="527" s="1"/>
  <c r="U55" i="527" s="1"/>
  <c r="I55" i="527"/>
  <c r="Z54" i="527"/>
  <c r="Q54" i="527"/>
  <c r="T54" i="527" s="1"/>
  <c r="J54" i="527"/>
  <c r="I54" i="527"/>
  <c r="Z53" i="527"/>
  <c r="R53" i="527"/>
  <c r="U53" i="527" s="1"/>
  <c r="Q53" i="527"/>
  <c r="T53" i="527" s="1"/>
  <c r="J53" i="527"/>
  <c r="I53" i="527"/>
  <c r="Z52" i="527"/>
  <c r="R52" i="527"/>
  <c r="U52" i="527" s="1"/>
  <c r="J52" i="527"/>
  <c r="I52" i="527"/>
  <c r="Q52" i="527" s="1"/>
  <c r="T52" i="527" s="1"/>
  <c r="W52" i="527" s="1"/>
  <c r="Z51" i="527"/>
  <c r="J51" i="527"/>
  <c r="R51" i="527" s="1"/>
  <c r="U51" i="527" s="1"/>
  <c r="I51" i="527"/>
  <c r="Z50" i="527"/>
  <c r="Q50" i="527"/>
  <c r="T50" i="527" s="1"/>
  <c r="J50" i="527"/>
  <c r="I50" i="527"/>
  <c r="Z49" i="527"/>
  <c r="R49" i="527"/>
  <c r="U49" i="527" s="1"/>
  <c r="Q49" i="527"/>
  <c r="T49" i="527" s="1"/>
  <c r="J49" i="527"/>
  <c r="I49" i="527"/>
  <c r="Z48" i="527"/>
  <c r="R48" i="527"/>
  <c r="U48" i="527" s="1"/>
  <c r="J48" i="527"/>
  <c r="I48" i="527"/>
  <c r="Q48" i="527" s="1"/>
  <c r="T48" i="527" s="1"/>
  <c r="W48" i="527" s="1"/>
  <c r="Z47" i="527"/>
  <c r="J47" i="527"/>
  <c r="R47" i="527" s="1"/>
  <c r="U47" i="527" s="1"/>
  <c r="I47" i="527"/>
  <c r="Z46" i="527"/>
  <c r="Q46" i="527"/>
  <c r="T46" i="527" s="1"/>
  <c r="J46" i="527"/>
  <c r="I46" i="527"/>
  <c r="Z45" i="527"/>
  <c r="R45" i="527"/>
  <c r="U45" i="527" s="1"/>
  <c r="Q45" i="527"/>
  <c r="T45" i="527" s="1"/>
  <c r="J45" i="527"/>
  <c r="I45" i="527"/>
  <c r="Z44" i="527"/>
  <c r="R44" i="527"/>
  <c r="U44" i="527" s="1"/>
  <c r="J44" i="527"/>
  <c r="I44" i="527"/>
  <c r="Q44" i="527" s="1"/>
  <c r="T44" i="527" s="1"/>
  <c r="W44" i="527" s="1"/>
  <c r="Z43" i="527"/>
  <c r="J43" i="527"/>
  <c r="R43" i="527" s="1"/>
  <c r="U43" i="527" s="1"/>
  <c r="I43" i="527"/>
  <c r="Z42" i="527"/>
  <c r="Q42" i="527"/>
  <c r="T42" i="527" s="1"/>
  <c r="J42" i="527"/>
  <c r="R42" i="527" s="1"/>
  <c r="U42" i="527" s="1"/>
  <c r="I42" i="527"/>
  <c r="Z41" i="527"/>
  <c r="R41" i="527"/>
  <c r="U41" i="527" s="1"/>
  <c r="Q41" i="527"/>
  <c r="T41" i="527" s="1"/>
  <c r="W41" i="527" s="1"/>
  <c r="X41" i="527" s="1"/>
  <c r="J41" i="527"/>
  <c r="I41" i="527"/>
  <c r="Z40" i="527"/>
  <c r="T40" i="527"/>
  <c r="J40" i="527"/>
  <c r="R40" i="527" s="1"/>
  <c r="U40" i="527" s="1"/>
  <c r="I40" i="527"/>
  <c r="Q40" i="527" s="1"/>
  <c r="Z39" i="527"/>
  <c r="J39" i="527"/>
  <c r="I39" i="527"/>
  <c r="Z38" i="527"/>
  <c r="Q38" i="527"/>
  <c r="T38" i="527" s="1"/>
  <c r="J38" i="527"/>
  <c r="I38" i="527"/>
  <c r="Z37" i="527"/>
  <c r="J37" i="527"/>
  <c r="I37" i="527"/>
  <c r="Q37" i="527" s="1"/>
  <c r="T37" i="527" s="1"/>
  <c r="Z36" i="527"/>
  <c r="J36" i="527"/>
  <c r="R36" i="527" s="1"/>
  <c r="U36" i="527" s="1"/>
  <c r="I36" i="527"/>
  <c r="Q36" i="527" s="1"/>
  <c r="T36" i="527" s="1"/>
  <c r="Z35" i="527"/>
  <c r="Q35" i="527"/>
  <c r="T35" i="527" s="1"/>
  <c r="J35" i="527"/>
  <c r="R35" i="527" s="1"/>
  <c r="U35" i="527" s="1"/>
  <c r="I35" i="527"/>
  <c r="Z34" i="527"/>
  <c r="Q34" i="527"/>
  <c r="T34" i="527" s="1"/>
  <c r="J34" i="527"/>
  <c r="R34" i="527" s="1"/>
  <c r="U34" i="527" s="1"/>
  <c r="I34" i="527"/>
  <c r="Z33" i="527"/>
  <c r="R33" i="527"/>
  <c r="U33" i="527" s="1"/>
  <c r="Q33" i="527"/>
  <c r="T33" i="527" s="1"/>
  <c r="W33" i="527" s="1"/>
  <c r="X33" i="527" s="1"/>
  <c r="J33" i="527"/>
  <c r="I33" i="527"/>
  <c r="Z32" i="527"/>
  <c r="T32" i="527"/>
  <c r="J32" i="527"/>
  <c r="R32" i="527" s="1"/>
  <c r="U32" i="527" s="1"/>
  <c r="I32" i="527"/>
  <c r="Q32" i="527" s="1"/>
  <c r="Z31" i="527"/>
  <c r="J31" i="527"/>
  <c r="I31" i="527"/>
  <c r="Q31" i="527" s="1"/>
  <c r="T31" i="527" s="1"/>
  <c r="Z30" i="527"/>
  <c r="Q30" i="527"/>
  <c r="T30" i="527" s="1"/>
  <c r="J30" i="527"/>
  <c r="I30" i="527"/>
  <c r="Z29" i="527"/>
  <c r="J29" i="527"/>
  <c r="I29" i="527"/>
  <c r="Q29" i="527" s="1"/>
  <c r="T29" i="527" s="1"/>
  <c r="Z28" i="527"/>
  <c r="J28" i="527"/>
  <c r="R28" i="527" s="1"/>
  <c r="U28" i="527" s="1"/>
  <c r="I28" i="527"/>
  <c r="Q28" i="527" s="1"/>
  <c r="T28" i="527" s="1"/>
  <c r="Z27" i="527"/>
  <c r="Q27" i="527"/>
  <c r="T27" i="527" s="1"/>
  <c r="J27" i="527"/>
  <c r="R27" i="527" s="1"/>
  <c r="U27" i="527" s="1"/>
  <c r="I27" i="527"/>
  <c r="Z26" i="527"/>
  <c r="Q26" i="527"/>
  <c r="T26" i="527" s="1"/>
  <c r="J26" i="527"/>
  <c r="R26" i="527" s="1"/>
  <c r="U26" i="527" s="1"/>
  <c r="I26" i="527"/>
  <c r="Z25" i="527"/>
  <c r="R25" i="527"/>
  <c r="U25" i="527" s="1"/>
  <c r="Q25" i="527"/>
  <c r="T25" i="527" s="1"/>
  <c r="W25" i="527" s="1"/>
  <c r="X25" i="527" s="1"/>
  <c r="J25" i="527"/>
  <c r="I25" i="527"/>
  <c r="Z24" i="527"/>
  <c r="T24" i="527"/>
  <c r="J24" i="527"/>
  <c r="R24" i="527" s="1"/>
  <c r="U24" i="527" s="1"/>
  <c r="I24" i="527"/>
  <c r="Q24" i="527" s="1"/>
  <c r="Z23" i="527"/>
  <c r="J23" i="527"/>
  <c r="I23" i="527"/>
  <c r="Z22" i="527"/>
  <c r="Q22" i="527"/>
  <c r="T22" i="527" s="1"/>
  <c r="J22" i="527"/>
  <c r="I22" i="527"/>
  <c r="Z21" i="527"/>
  <c r="J21" i="527"/>
  <c r="I21" i="527"/>
  <c r="Q21" i="527" s="1"/>
  <c r="T21" i="527" s="1"/>
  <c r="J20" i="527"/>
  <c r="R20" i="527" s="1"/>
  <c r="U20" i="527" s="1"/>
  <c r="I20" i="527"/>
  <c r="Q20" i="527" s="1"/>
  <c r="T20" i="527" s="1"/>
  <c r="W20" i="527" s="1"/>
  <c r="J10" i="527"/>
  <c r="J11" i="527" s="1"/>
  <c r="R9" i="527"/>
  <c r="J9" i="527"/>
  <c r="R8" i="527"/>
  <c r="J7" i="527"/>
  <c r="J6" i="527"/>
  <c r="J4" i="527"/>
  <c r="J3" i="527"/>
  <c r="R146" i="527" s="1"/>
  <c r="U146" i="527" s="1"/>
  <c r="I157" i="526"/>
  <c r="J157" i="526" s="1"/>
  <c r="I159" i="526" s="1"/>
  <c r="J155" i="526"/>
  <c r="Z149" i="526"/>
  <c r="Q149" i="526"/>
  <c r="T149" i="526" s="1"/>
  <c r="J149" i="526"/>
  <c r="I149" i="526"/>
  <c r="Z148" i="526"/>
  <c r="J148" i="526"/>
  <c r="R148" i="526" s="1"/>
  <c r="U148" i="526" s="1"/>
  <c r="I148" i="526"/>
  <c r="Z147" i="526"/>
  <c r="Q147" i="526"/>
  <c r="T147" i="526" s="1"/>
  <c r="J147" i="526"/>
  <c r="I147" i="526"/>
  <c r="Z146" i="526"/>
  <c r="J146" i="526"/>
  <c r="R146" i="526" s="1"/>
  <c r="U146" i="526" s="1"/>
  <c r="I146" i="526"/>
  <c r="Z145" i="526"/>
  <c r="Q145" i="526"/>
  <c r="T145" i="526" s="1"/>
  <c r="J145" i="526"/>
  <c r="I145" i="526"/>
  <c r="Z144" i="526"/>
  <c r="J144" i="526"/>
  <c r="R144" i="526" s="1"/>
  <c r="U144" i="526" s="1"/>
  <c r="I144" i="526"/>
  <c r="Z143" i="526"/>
  <c r="Q143" i="526"/>
  <c r="T143" i="526" s="1"/>
  <c r="J143" i="526"/>
  <c r="I143" i="526"/>
  <c r="Z142" i="526"/>
  <c r="J142" i="526"/>
  <c r="R142" i="526" s="1"/>
  <c r="U142" i="526" s="1"/>
  <c r="I142" i="526"/>
  <c r="Z141" i="526"/>
  <c r="Q141" i="526"/>
  <c r="T141" i="526" s="1"/>
  <c r="J141" i="526"/>
  <c r="I141" i="526"/>
  <c r="Z140" i="526"/>
  <c r="J140" i="526"/>
  <c r="R140" i="526" s="1"/>
  <c r="U140" i="526" s="1"/>
  <c r="I140" i="526"/>
  <c r="Z139" i="526"/>
  <c r="Q139" i="526"/>
  <c r="T139" i="526" s="1"/>
  <c r="J139" i="526"/>
  <c r="I139" i="526"/>
  <c r="Z138" i="526"/>
  <c r="J138" i="526"/>
  <c r="R138" i="526" s="1"/>
  <c r="U138" i="526" s="1"/>
  <c r="I138" i="526"/>
  <c r="Z137" i="526"/>
  <c r="Q137" i="526"/>
  <c r="T137" i="526" s="1"/>
  <c r="J137" i="526"/>
  <c r="I137" i="526"/>
  <c r="Z136" i="526"/>
  <c r="J136" i="526"/>
  <c r="R136" i="526" s="1"/>
  <c r="U136" i="526" s="1"/>
  <c r="I136" i="526"/>
  <c r="Z135" i="526"/>
  <c r="Q135" i="526"/>
  <c r="T135" i="526" s="1"/>
  <c r="J135" i="526"/>
  <c r="I135" i="526"/>
  <c r="Z134" i="526"/>
  <c r="J134" i="526"/>
  <c r="R134" i="526" s="1"/>
  <c r="U134" i="526" s="1"/>
  <c r="I134" i="526"/>
  <c r="Z133" i="526"/>
  <c r="Q133" i="526"/>
  <c r="T133" i="526" s="1"/>
  <c r="J133" i="526"/>
  <c r="I133" i="526"/>
  <c r="Z132" i="526"/>
  <c r="J132" i="526"/>
  <c r="R132" i="526" s="1"/>
  <c r="U132" i="526" s="1"/>
  <c r="I132" i="526"/>
  <c r="Z131" i="526"/>
  <c r="Q131" i="526"/>
  <c r="T131" i="526" s="1"/>
  <c r="J131" i="526"/>
  <c r="I131" i="526"/>
  <c r="Z130" i="526"/>
  <c r="J130" i="526"/>
  <c r="R130" i="526" s="1"/>
  <c r="U130" i="526" s="1"/>
  <c r="I130" i="526"/>
  <c r="Z129" i="526"/>
  <c r="Q129" i="526"/>
  <c r="T129" i="526" s="1"/>
  <c r="J129" i="526"/>
  <c r="I129" i="526"/>
  <c r="Z128" i="526"/>
  <c r="J128" i="526"/>
  <c r="R128" i="526" s="1"/>
  <c r="U128" i="526" s="1"/>
  <c r="I128" i="526"/>
  <c r="Z127" i="526"/>
  <c r="Q127" i="526"/>
  <c r="T127" i="526" s="1"/>
  <c r="J127" i="526"/>
  <c r="I127" i="526"/>
  <c r="Z126" i="526"/>
  <c r="J126" i="526"/>
  <c r="R126" i="526" s="1"/>
  <c r="U126" i="526" s="1"/>
  <c r="I126" i="526"/>
  <c r="Z125" i="526"/>
  <c r="Q125" i="526"/>
  <c r="T125" i="526" s="1"/>
  <c r="J125" i="526"/>
  <c r="I125" i="526"/>
  <c r="Z124" i="526"/>
  <c r="J124" i="526"/>
  <c r="R124" i="526" s="1"/>
  <c r="U124" i="526" s="1"/>
  <c r="I124" i="526"/>
  <c r="Z123" i="526"/>
  <c r="Q123" i="526"/>
  <c r="T123" i="526" s="1"/>
  <c r="J123" i="526"/>
  <c r="I123" i="526"/>
  <c r="Z122" i="526"/>
  <c r="J122" i="526"/>
  <c r="R122" i="526" s="1"/>
  <c r="U122" i="526" s="1"/>
  <c r="I122" i="526"/>
  <c r="Z121" i="526"/>
  <c r="Q121" i="526"/>
  <c r="T121" i="526" s="1"/>
  <c r="J121" i="526"/>
  <c r="I121" i="526"/>
  <c r="Z120" i="526"/>
  <c r="J120" i="526"/>
  <c r="R120" i="526" s="1"/>
  <c r="U120" i="526" s="1"/>
  <c r="I120" i="526"/>
  <c r="Z119" i="526"/>
  <c r="Q119" i="526"/>
  <c r="T119" i="526" s="1"/>
  <c r="J119" i="526"/>
  <c r="I119" i="526"/>
  <c r="Z118" i="526"/>
  <c r="J118" i="526"/>
  <c r="R118" i="526" s="1"/>
  <c r="U118" i="526" s="1"/>
  <c r="I118" i="526"/>
  <c r="Z117" i="526"/>
  <c r="Q117" i="526"/>
  <c r="T117" i="526" s="1"/>
  <c r="J117" i="526"/>
  <c r="I117" i="526"/>
  <c r="Z116" i="526"/>
  <c r="J116" i="526"/>
  <c r="R116" i="526" s="1"/>
  <c r="U116" i="526" s="1"/>
  <c r="I116" i="526"/>
  <c r="Z115" i="526"/>
  <c r="Q115" i="526"/>
  <c r="T115" i="526" s="1"/>
  <c r="J115" i="526"/>
  <c r="I115" i="526"/>
  <c r="Z114" i="526"/>
  <c r="J114" i="526"/>
  <c r="R114" i="526" s="1"/>
  <c r="U114" i="526" s="1"/>
  <c r="I114" i="526"/>
  <c r="Z113" i="526"/>
  <c r="Q113" i="526"/>
  <c r="T113" i="526" s="1"/>
  <c r="J113" i="526"/>
  <c r="I113" i="526"/>
  <c r="Z112" i="526"/>
  <c r="J112" i="526"/>
  <c r="R112" i="526" s="1"/>
  <c r="U112" i="526" s="1"/>
  <c r="I112" i="526"/>
  <c r="Z111" i="526"/>
  <c r="Q111" i="526"/>
  <c r="T111" i="526" s="1"/>
  <c r="J111" i="526"/>
  <c r="I111" i="526"/>
  <c r="Z110" i="526"/>
  <c r="J110" i="526"/>
  <c r="R110" i="526" s="1"/>
  <c r="U110" i="526" s="1"/>
  <c r="I110" i="526"/>
  <c r="Z109" i="526"/>
  <c r="Q109" i="526"/>
  <c r="T109" i="526" s="1"/>
  <c r="J109" i="526"/>
  <c r="I109" i="526"/>
  <c r="Z108" i="526"/>
  <c r="J108" i="526"/>
  <c r="R108" i="526" s="1"/>
  <c r="U108" i="526" s="1"/>
  <c r="I108" i="526"/>
  <c r="Z107" i="526"/>
  <c r="Q107" i="526"/>
  <c r="T107" i="526" s="1"/>
  <c r="J107" i="526"/>
  <c r="I107" i="526"/>
  <c r="Z106" i="526"/>
  <c r="J106" i="526"/>
  <c r="R106" i="526" s="1"/>
  <c r="U106" i="526" s="1"/>
  <c r="I106" i="526"/>
  <c r="Z105" i="526"/>
  <c r="Q105" i="526"/>
  <c r="T105" i="526" s="1"/>
  <c r="J105" i="526"/>
  <c r="I105" i="526"/>
  <c r="Z104" i="526"/>
  <c r="J104" i="526"/>
  <c r="R104" i="526" s="1"/>
  <c r="U104" i="526" s="1"/>
  <c r="I104" i="526"/>
  <c r="Z103" i="526"/>
  <c r="Q103" i="526"/>
  <c r="T103" i="526" s="1"/>
  <c r="J103" i="526"/>
  <c r="I103" i="526"/>
  <c r="Z102" i="526"/>
  <c r="J102" i="526"/>
  <c r="R102" i="526" s="1"/>
  <c r="U102" i="526" s="1"/>
  <c r="I102" i="526"/>
  <c r="Z101" i="526"/>
  <c r="Q101" i="526"/>
  <c r="T101" i="526" s="1"/>
  <c r="J101" i="526"/>
  <c r="I101" i="526"/>
  <c r="Z100" i="526"/>
  <c r="J100" i="526"/>
  <c r="R100" i="526" s="1"/>
  <c r="U100" i="526" s="1"/>
  <c r="I100" i="526"/>
  <c r="Z99" i="526"/>
  <c r="Q99" i="526"/>
  <c r="T99" i="526" s="1"/>
  <c r="J99" i="526"/>
  <c r="I99" i="526"/>
  <c r="Z98" i="526"/>
  <c r="J98" i="526"/>
  <c r="R98" i="526" s="1"/>
  <c r="U98" i="526" s="1"/>
  <c r="I98" i="526"/>
  <c r="Z97" i="526"/>
  <c r="Q97" i="526"/>
  <c r="T97" i="526" s="1"/>
  <c r="J97" i="526"/>
  <c r="I97" i="526"/>
  <c r="Z96" i="526"/>
  <c r="J96" i="526"/>
  <c r="R96" i="526" s="1"/>
  <c r="U96" i="526" s="1"/>
  <c r="I96" i="526"/>
  <c r="Z95" i="526"/>
  <c r="Q95" i="526"/>
  <c r="T95" i="526" s="1"/>
  <c r="J95" i="526"/>
  <c r="I95" i="526"/>
  <c r="Z94" i="526"/>
  <c r="J94" i="526"/>
  <c r="R94" i="526" s="1"/>
  <c r="U94" i="526" s="1"/>
  <c r="I94" i="526"/>
  <c r="Z93" i="526"/>
  <c r="Q93" i="526"/>
  <c r="T93" i="526" s="1"/>
  <c r="J93" i="526"/>
  <c r="I93" i="526"/>
  <c r="Z92" i="526"/>
  <c r="J92" i="526"/>
  <c r="R92" i="526" s="1"/>
  <c r="U92" i="526" s="1"/>
  <c r="I92" i="526"/>
  <c r="Z91" i="526"/>
  <c r="Q91" i="526"/>
  <c r="T91" i="526" s="1"/>
  <c r="J91" i="526"/>
  <c r="I91" i="526"/>
  <c r="Z90" i="526"/>
  <c r="J90" i="526"/>
  <c r="R90" i="526" s="1"/>
  <c r="U90" i="526" s="1"/>
  <c r="I90" i="526"/>
  <c r="Z89" i="526"/>
  <c r="Q89" i="526"/>
  <c r="T89" i="526" s="1"/>
  <c r="J89" i="526"/>
  <c r="I89" i="526"/>
  <c r="Z88" i="526"/>
  <c r="J88" i="526"/>
  <c r="R88" i="526" s="1"/>
  <c r="U88" i="526" s="1"/>
  <c r="I88" i="526"/>
  <c r="Z87" i="526"/>
  <c r="Q87" i="526"/>
  <c r="T87" i="526" s="1"/>
  <c r="J87" i="526"/>
  <c r="I87" i="526"/>
  <c r="Z86" i="526"/>
  <c r="J86" i="526"/>
  <c r="R86" i="526" s="1"/>
  <c r="U86" i="526" s="1"/>
  <c r="I86" i="526"/>
  <c r="Q85" i="526"/>
  <c r="T85" i="526" s="1"/>
  <c r="J85" i="526"/>
  <c r="R85" i="526" s="1"/>
  <c r="U85" i="526" s="1"/>
  <c r="I85" i="526"/>
  <c r="Z84" i="526"/>
  <c r="R84" i="526"/>
  <c r="U84" i="526" s="1"/>
  <c r="J84" i="526"/>
  <c r="I84" i="526"/>
  <c r="Z83" i="526"/>
  <c r="J83" i="526"/>
  <c r="I83" i="526"/>
  <c r="Z82" i="526"/>
  <c r="J82" i="526"/>
  <c r="I82" i="526"/>
  <c r="Z81" i="526"/>
  <c r="J81" i="526"/>
  <c r="I81" i="526"/>
  <c r="Z80" i="526"/>
  <c r="Q80" i="526"/>
  <c r="T80" i="526" s="1"/>
  <c r="J80" i="526"/>
  <c r="R80" i="526" s="1"/>
  <c r="U80" i="526" s="1"/>
  <c r="I80" i="526"/>
  <c r="Z79" i="526"/>
  <c r="R79" i="526"/>
  <c r="U79" i="526" s="1"/>
  <c r="X79" i="526" s="1"/>
  <c r="J79" i="526"/>
  <c r="I79" i="526"/>
  <c r="Q79" i="526" s="1"/>
  <c r="T79" i="526" s="1"/>
  <c r="W79" i="526" s="1"/>
  <c r="Z78" i="526"/>
  <c r="J78" i="526"/>
  <c r="R78" i="526" s="1"/>
  <c r="U78" i="526" s="1"/>
  <c r="I78" i="526"/>
  <c r="Q78" i="526" s="1"/>
  <c r="T78" i="526" s="1"/>
  <c r="Z77" i="526"/>
  <c r="J77" i="526"/>
  <c r="R77" i="526" s="1"/>
  <c r="U77" i="526" s="1"/>
  <c r="I77" i="526"/>
  <c r="Q77" i="526" s="1"/>
  <c r="T77" i="526" s="1"/>
  <c r="W77" i="526" s="1"/>
  <c r="Z76" i="526"/>
  <c r="R76" i="526"/>
  <c r="U76" i="526" s="1"/>
  <c r="J76" i="526"/>
  <c r="I76" i="526"/>
  <c r="Z75" i="526"/>
  <c r="J75" i="526"/>
  <c r="I75" i="526"/>
  <c r="Z74" i="526"/>
  <c r="J74" i="526"/>
  <c r="I74" i="526"/>
  <c r="Z73" i="526"/>
  <c r="J73" i="526"/>
  <c r="I73" i="526"/>
  <c r="Z72" i="526"/>
  <c r="Q72" i="526"/>
  <c r="T72" i="526" s="1"/>
  <c r="J72" i="526"/>
  <c r="R72" i="526" s="1"/>
  <c r="U72" i="526" s="1"/>
  <c r="I72" i="526"/>
  <c r="Z71" i="526"/>
  <c r="R71" i="526"/>
  <c r="U71" i="526" s="1"/>
  <c r="J71" i="526"/>
  <c r="I71" i="526"/>
  <c r="Q71" i="526" s="1"/>
  <c r="T71" i="526" s="1"/>
  <c r="W71" i="526" s="1"/>
  <c r="Z70" i="526"/>
  <c r="J70" i="526"/>
  <c r="R70" i="526" s="1"/>
  <c r="U70" i="526" s="1"/>
  <c r="I70" i="526"/>
  <c r="Q70" i="526" s="1"/>
  <c r="T70" i="526" s="1"/>
  <c r="W70" i="526" s="1"/>
  <c r="Z69" i="526"/>
  <c r="J69" i="526"/>
  <c r="R69" i="526" s="1"/>
  <c r="U69" i="526" s="1"/>
  <c r="I69" i="526"/>
  <c r="Z68" i="526"/>
  <c r="R68" i="526"/>
  <c r="U68" i="526" s="1"/>
  <c r="J68" i="526"/>
  <c r="I68" i="526"/>
  <c r="Z67" i="526"/>
  <c r="J67" i="526"/>
  <c r="I67" i="526"/>
  <c r="Z66" i="526"/>
  <c r="J66" i="526"/>
  <c r="I66" i="526"/>
  <c r="Z65" i="526"/>
  <c r="J65" i="526"/>
  <c r="I65" i="526"/>
  <c r="Z64" i="526"/>
  <c r="Q64" i="526"/>
  <c r="T64" i="526" s="1"/>
  <c r="J64" i="526"/>
  <c r="R64" i="526" s="1"/>
  <c r="U64" i="526" s="1"/>
  <c r="I64" i="526"/>
  <c r="Z63" i="526"/>
  <c r="R63" i="526"/>
  <c r="U63" i="526" s="1"/>
  <c r="J63" i="526"/>
  <c r="I63" i="526"/>
  <c r="Q63" i="526" s="1"/>
  <c r="T63" i="526" s="1"/>
  <c r="W63" i="526" s="1"/>
  <c r="Z62" i="526"/>
  <c r="J62" i="526"/>
  <c r="R62" i="526" s="1"/>
  <c r="U62" i="526" s="1"/>
  <c r="I62" i="526"/>
  <c r="Q62" i="526" s="1"/>
  <c r="T62" i="526" s="1"/>
  <c r="Z61" i="526"/>
  <c r="J61" i="526"/>
  <c r="R61" i="526" s="1"/>
  <c r="U61" i="526" s="1"/>
  <c r="I61" i="526"/>
  <c r="Z60" i="526"/>
  <c r="R60" i="526"/>
  <c r="U60" i="526" s="1"/>
  <c r="J60" i="526"/>
  <c r="I60" i="526"/>
  <c r="Z59" i="526"/>
  <c r="J59" i="526"/>
  <c r="I59" i="526"/>
  <c r="Z58" i="526"/>
  <c r="J58" i="526"/>
  <c r="I58" i="526"/>
  <c r="Z57" i="526"/>
  <c r="J57" i="526"/>
  <c r="I57" i="526"/>
  <c r="Z56" i="526"/>
  <c r="Q56" i="526"/>
  <c r="T56" i="526" s="1"/>
  <c r="J56" i="526"/>
  <c r="R56" i="526" s="1"/>
  <c r="U56" i="526" s="1"/>
  <c r="I56" i="526"/>
  <c r="Z55" i="526"/>
  <c r="R55" i="526"/>
  <c r="U55" i="526" s="1"/>
  <c r="J55" i="526"/>
  <c r="I55" i="526"/>
  <c r="Q55" i="526" s="1"/>
  <c r="T55" i="526" s="1"/>
  <c r="W55" i="526" s="1"/>
  <c r="Z54" i="526"/>
  <c r="J54" i="526"/>
  <c r="R54" i="526" s="1"/>
  <c r="U54" i="526" s="1"/>
  <c r="I54" i="526"/>
  <c r="Q54" i="526" s="1"/>
  <c r="T54" i="526" s="1"/>
  <c r="W54" i="526" s="1"/>
  <c r="Z53" i="526"/>
  <c r="J53" i="526"/>
  <c r="R53" i="526" s="1"/>
  <c r="U53" i="526" s="1"/>
  <c r="I53" i="526"/>
  <c r="Z52" i="526"/>
  <c r="R52" i="526"/>
  <c r="U52" i="526" s="1"/>
  <c r="J52" i="526"/>
  <c r="I52" i="526"/>
  <c r="Z51" i="526"/>
  <c r="J51" i="526"/>
  <c r="I51" i="526"/>
  <c r="Z50" i="526"/>
  <c r="J50" i="526"/>
  <c r="I50" i="526"/>
  <c r="Z49" i="526"/>
  <c r="J49" i="526"/>
  <c r="I49" i="526"/>
  <c r="Z48" i="526"/>
  <c r="Q48" i="526"/>
  <c r="T48" i="526" s="1"/>
  <c r="J48" i="526"/>
  <c r="R48" i="526" s="1"/>
  <c r="U48" i="526" s="1"/>
  <c r="I48" i="526"/>
  <c r="Z47" i="526"/>
  <c r="R47" i="526"/>
  <c r="U47" i="526" s="1"/>
  <c r="J47" i="526"/>
  <c r="I47" i="526"/>
  <c r="Z46" i="526"/>
  <c r="J46" i="526"/>
  <c r="R46" i="526" s="1"/>
  <c r="U46" i="526" s="1"/>
  <c r="I46" i="526"/>
  <c r="Q46" i="526" s="1"/>
  <c r="T46" i="526" s="1"/>
  <c r="Z45" i="526"/>
  <c r="J45" i="526"/>
  <c r="R45" i="526" s="1"/>
  <c r="U45" i="526" s="1"/>
  <c r="I45" i="526"/>
  <c r="Z44" i="526"/>
  <c r="R44" i="526"/>
  <c r="U44" i="526" s="1"/>
  <c r="J44" i="526"/>
  <c r="I44" i="526"/>
  <c r="Z43" i="526"/>
  <c r="J43" i="526"/>
  <c r="I43" i="526"/>
  <c r="Z42" i="526"/>
  <c r="J42" i="526"/>
  <c r="I42" i="526"/>
  <c r="Z41" i="526"/>
  <c r="J41" i="526"/>
  <c r="I41" i="526"/>
  <c r="Z40" i="526"/>
  <c r="Q40" i="526"/>
  <c r="T40" i="526" s="1"/>
  <c r="J40" i="526"/>
  <c r="R40" i="526" s="1"/>
  <c r="U40" i="526" s="1"/>
  <c r="I40" i="526"/>
  <c r="Z39" i="526"/>
  <c r="R39" i="526"/>
  <c r="U39" i="526" s="1"/>
  <c r="J39" i="526"/>
  <c r="I39" i="526"/>
  <c r="Z38" i="526"/>
  <c r="J38" i="526"/>
  <c r="R38" i="526" s="1"/>
  <c r="U38" i="526" s="1"/>
  <c r="I38" i="526"/>
  <c r="Q38" i="526" s="1"/>
  <c r="T38" i="526" s="1"/>
  <c r="W38" i="526" s="1"/>
  <c r="Z37" i="526"/>
  <c r="J37" i="526"/>
  <c r="R37" i="526" s="1"/>
  <c r="U37" i="526" s="1"/>
  <c r="I37" i="526"/>
  <c r="Z36" i="526"/>
  <c r="R36" i="526"/>
  <c r="U36" i="526" s="1"/>
  <c r="J36" i="526"/>
  <c r="I36" i="526"/>
  <c r="Z35" i="526"/>
  <c r="J35" i="526"/>
  <c r="I35" i="526"/>
  <c r="Z34" i="526"/>
  <c r="J34" i="526"/>
  <c r="I34" i="526"/>
  <c r="Z33" i="526"/>
  <c r="J33" i="526"/>
  <c r="I33" i="526"/>
  <c r="Z32" i="526"/>
  <c r="Q32" i="526"/>
  <c r="T32" i="526" s="1"/>
  <c r="J32" i="526"/>
  <c r="R32" i="526" s="1"/>
  <c r="U32" i="526" s="1"/>
  <c r="I32" i="526"/>
  <c r="Z31" i="526"/>
  <c r="R31" i="526"/>
  <c r="U31" i="526" s="1"/>
  <c r="J31" i="526"/>
  <c r="I31" i="526"/>
  <c r="Q31" i="526" s="1"/>
  <c r="T31" i="526" s="1"/>
  <c r="W31" i="526" s="1"/>
  <c r="Z30" i="526"/>
  <c r="J30" i="526"/>
  <c r="R30" i="526" s="1"/>
  <c r="U30" i="526" s="1"/>
  <c r="I30" i="526"/>
  <c r="Q30" i="526" s="1"/>
  <c r="T30" i="526" s="1"/>
  <c r="Z29" i="526"/>
  <c r="J29" i="526"/>
  <c r="R29" i="526" s="1"/>
  <c r="U29" i="526" s="1"/>
  <c r="I29" i="526"/>
  <c r="Z28" i="526"/>
  <c r="R28" i="526"/>
  <c r="U28" i="526" s="1"/>
  <c r="J28" i="526"/>
  <c r="I28" i="526"/>
  <c r="Z27" i="526"/>
  <c r="J27" i="526"/>
  <c r="I27" i="526"/>
  <c r="Z26" i="526"/>
  <c r="J26" i="526"/>
  <c r="I26" i="526"/>
  <c r="Z25" i="526"/>
  <c r="J25" i="526"/>
  <c r="I25" i="526"/>
  <c r="Z24" i="526"/>
  <c r="Q24" i="526"/>
  <c r="T24" i="526" s="1"/>
  <c r="J24" i="526"/>
  <c r="R24" i="526" s="1"/>
  <c r="U24" i="526" s="1"/>
  <c r="I24" i="526"/>
  <c r="Z23" i="526"/>
  <c r="R23" i="526"/>
  <c r="U23" i="526" s="1"/>
  <c r="J23" i="526"/>
  <c r="I23" i="526"/>
  <c r="Q23" i="526" s="1"/>
  <c r="T23" i="526" s="1"/>
  <c r="W23" i="526" s="1"/>
  <c r="Z22" i="526"/>
  <c r="J22" i="526"/>
  <c r="R22" i="526" s="1"/>
  <c r="U22" i="526" s="1"/>
  <c r="I22" i="526"/>
  <c r="Q22" i="526" s="1"/>
  <c r="T22" i="526" s="1"/>
  <c r="W22" i="526" s="1"/>
  <c r="Z21" i="526"/>
  <c r="J21" i="526"/>
  <c r="R21" i="526" s="1"/>
  <c r="U21" i="526" s="1"/>
  <c r="I21" i="526"/>
  <c r="Q21" i="526" s="1"/>
  <c r="T21" i="526" s="1"/>
  <c r="Q20" i="526"/>
  <c r="T20" i="526" s="1"/>
  <c r="J20" i="526"/>
  <c r="I20" i="526"/>
  <c r="J11" i="526"/>
  <c r="J10" i="526"/>
  <c r="R9" i="526"/>
  <c r="J9" i="526"/>
  <c r="R8" i="526"/>
  <c r="J7" i="526"/>
  <c r="J6" i="526"/>
  <c r="J4" i="526"/>
  <c r="Q84" i="526" s="1"/>
  <c r="T84" i="526" s="1"/>
  <c r="W84" i="526" s="1"/>
  <c r="J3" i="526"/>
  <c r="R83" i="526" s="1"/>
  <c r="U83" i="526" s="1"/>
  <c r="J155" i="525"/>
  <c r="I157" i="525" s="1"/>
  <c r="J157" i="525" s="1"/>
  <c r="I159" i="525" s="1"/>
  <c r="Z149" i="525"/>
  <c r="J149" i="525"/>
  <c r="R149" i="525" s="1"/>
  <c r="U149" i="525" s="1"/>
  <c r="I149" i="525"/>
  <c r="Z148" i="525"/>
  <c r="J148" i="525"/>
  <c r="R148" i="525" s="1"/>
  <c r="U148" i="525" s="1"/>
  <c r="I148" i="525"/>
  <c r="Z147" i="525"/>
  <c r="J147" i="525"/>
  <c r="R147" i="525" s="1"/>
  <c r="U147" i="525" s="1"/>
  <c r="I147" i="525"/>
  <c r="Z146" i="525"/>
  <c r="J146" i="525"/>
  <c r="R146" i="525" s="1"/>
  <c r="U146" i="525" s="1"/>
  <c r="I146" i="525"/>
  <c r="Z145" i="525"/>
  <c r="J145" i="525"/>
  <c r="R145" i="525" s="1"/>
  <c r="U145" i="525" s="1"/>
  <c r="I145" i="525"/>
  <c r="Z144" i="525"/>
  <c r="J144" i="525"/>
  <c r="R144" i="525" s="1"/>
  <c r="U144" i="525" s="1"/>
  <c r="I144" i="525"/>
  <c r="Z143" i="525"/>
  <c r="J143" i="525"/>
  <c r="R143" i="525" s="1"/>
  <c r="U143" i="525" s="1"/>
  <c r="I143" i="525"/>
  <c r="Z142" i="525"/>
  <c r="J142" i="525"/>
  <c r="R142" i="525" s="1"/>
  <c r="U142" i="525" s="1"/>
  <c r="I142" i="525"/>
  <c r="Z141" i="525"/>
  <c r="J141" i="525"/>
  <c r="R141" i="525" s="1"/>
  <c r="U141" i="525" s="1"/>
  <c r="I141" i="525"/>
  <c r="Z140" i="525"/>
  <c r="J140" i="525"/>
  <c r="R140" i="525" s="1"/>
  <c r="U140" i="525" s="1"/>
  <c r="I140" i="525"/>
  <c r="Z139" i="525"/>
  <c r="J139" i="525"/>
  <c r="R139" i="525" s="1"/>
  <c r="U139" i="525" s="1"/>
  <c r="I139" i="525"/>
  <c r="Z138" i="525"/>
  <c r="J138" i="525"/>
  <c r="R138" i="525" s="1"/>
  <c r="U138" i="525" s="1"/>
  <c r="I138" i="525"/>
  <c r="Z137" i="525"/>
  <c r="J137" i="525"/>
  <c r="R137" i="525" s="1"/>
  <c r="U137" i="525" s="1"/>
  <c r="I137" i="525"/>
  <c r="Z136" i="525"/>
  <c r="J136" i="525"/>
  <c r="R136" i="525" s="1"/>
  <c r="U136" i="525" s="1"/>
  <c r="I136" i="525"/>
  <c r="Z135" i="525"/>
  <c r="J135" i="525"/>
  <c r="R135" i="525" s="1"/>
  <c r="U135" i="525" s="1"/>
  <c r="I135" i="525"/>
  <c r="Z134" i="525"/>
  <c r="J134" i="525"/>
  <c r="R134" i="525" s="1"/>
  <c r="U134" i="525" s="1"/>
  <c r="I134" i="525"/>
  <c r="Z133" i="525"/>
  <c r="J133" i="525"/>
  <c r="R133" i="525" s="1"/>
  <c r="U133" i="525" s="1"/>
  <c r="I133" i="525"/>
  <c r="Z132" i="525"/>
  <c r="J132" i="525"/>
  <c r="R132" i="525" s="1"/>
  <c r="U132" i="525" s="1"/>
  <c r="I132" i="525"/>
  <c r="Z131" i="525"/>
  <c r="J131" i="525"/>
  <c r="R131" i="525" s="1"/>
  <c r="U131" i="525" s="1"/>
  <c r="I131" i="525"/>
  <c r="Z130" i="525"/>
  <c r="J130" i="525"/>
  <c r="R130" i="525" s="1"/>
  <c r="U130" i="525" s="1"/>
  <c r="I130" i="525"/>
  <c r="Z129" i="525"/>
  <c r="J129" i="525"/>
  <c r="R129" i="525" s="1"/>
  <c r="U129" i="525" s="1"/>
  <c r="I129" i="525"/>
  <c r="Z128" i="525"/>
  <c r="J128" i="525"/>
  <c r="R128" i="525" s="1"/>
  <c r="U128" i="525" s="1"/>
  <c r="I128" i="525"/>
  <c r="Z127" i="525"/>
  <c r="J127" i="525"/>
  <c r="R127" i="525" s="1"/>
  <c r="U127" i="525" s="1"/>
  <c r="I127" i="525"/>
  <c r="Z126" i="525"/>
  <c r="J126" i="525"/>
  <c r="R126" i="525" s="1"/>
  <c r="U126" i="525" s="1"/>
  <c r="I126" i="525"/>
  <c r="Z125" i="525"/>
  <c r="J125" i="525"/>
  <c r="R125" i="525" s="1"/>
  <c r="U125" i="525" s="1"/>
  <c r="I125" i="525"/>
  <c r="Z124" i="525"/>
  <c r="J124" i="525"/>
  <c r="R124" i="525" s="1"/>
  <c r="U124" i="525" s="1"/>
  <c r="I124" i="525"/>
  <c r="Z123" i="525"/>
  <c r="J123" i="525"/>
  <c r="R123" i="525" s="1"/>
  <c r="U123" i="525" s="1"/>
  <c r="I123" i="525"/>
  <c r="Z122" i="525"/>
  <c r="J122" i="525"/>
  <c r="R122" i="525" s="1"/>
  <c r="U122" i="525" s="1"/>
  <c r="I122" i="525"/>
  <c r="Z121" i="525"/>
  <c r="J121" i="525"/>
  <c r="R121" i="525" s="1"/>
  <c r="U121" i="525" s="1"/>
  <c r="I121" i="525"/>
  <c r="Z120" i="525"/>
  <c r="J120" i="525"/>
  <c r="R120" i="525" s="1"/>
  <c r="U120" i="525" s="1"/>
  <c r="I120" i="525"/>
  <c r="Z119" i="525"/>
  <c r="J119" i="525"/>
  <c r="R119" i="525" s="1"/>
  <c r="U119" i="525" s="1"/>
  <c r="I119" i="525"/>
  <c r="Z118" i="525"/>
  <c r="J118" i="525"/>
  <c r="R118" i="525" s="1"/>
  <c r="U118" i="525" s="1"/>
  <c r="I118" i="525"/>
  <c r="Z117" i="525"/>
  <c r="J117" i="525"/>
  <c r="R117" i="525" s="1"/>
  <c r="U117" i="525" s="1"/>
  <c r="I117" i="525"/>
  <c r="Z116" i="525"/>
  <c r="J116" i="525"/>
  <c r="R116" i="525" s="1"/>
  <c r="U116" i="525" s="1"/>
  <c r="I116" i="525"/>
  <c r="Z115" i="525"/>
  <c r="J115" i="525"/>
  <c r="R115" i="525" s="1"/>
  <c r="U115" i="525" s="1"/>
  <c r="I115" i="525"/>
  <c r="Z114" i="525"/>
  <c r="J114" i="525"/>
  <c r="R114" i="525" s="1"/>
  <c r="U114" i="525" s="1"/>
  <c r="I114" i="525"/>
  <c r="Z113" i="525"/>
  <c r="J113" i="525"/>
  <c r="R113" i="525" s="1"/>
  <c r="U113" i="525" s="1"/>
  <c r="I113" i="525"/>
  <c r="Z112" i="525"/>
  <c r="J112" i="525"/>
  <c r="R112" i="525" s="1"/>
  <c r="U112" i="525" s="1"/>
  <c r="I112" i="525"/>
  <c r="Z111" i="525"/>
  <c r="J111" i="525"/>
  <c r="R111" i="525" s="1"/>
  <c r="U111" i="525" s="1"/>
  <c r="I111" i="525"/>
  <c r="Z110" i="525"/>
  <c r="J110" i="525"/>
  <c r="R110" i="525" s="1"/>
  <c r="U110" i="525" s="1"/>
  <c r="I110" i="525"/>
  <c r="Z109" i="525"/>
  <c r="J109" i="525"/>
  <c r="R109" i="525" s="1"/>
  <c r="U109" i="525" s="1"/>
  <c r="I109" i="525"/>
  <c r="Z108" i="525"/>
  <c r="J108" i="525"/>
  <c r="R108" i="525" s="1"/>
  <c r="U108" i="525" s="1"/>
  <c r="I108" i="525"/>
  <c r="Z107" i="525"/>
  <c r="J107" i="525"/>
  <c r="R107" i="525" s="1"/>
  <c r="U107" i="525" s="1"/>
  <c r="I107" i="525"/>
  <c r="Z106" i="525"/>
  <c r="J106" i="525"/>
  <c r="R106" i="525" s="1"/>
  <c r="U106" i="525" s="1"/>
  <c r="I106" i="525"/>
  <c r="Z105" i="525"/>
  <c r="J105" i="525"/>
  <c r="R105" i="525" s="1"/>
  <c r="U105" i="525" s="1"/>
  <c r="I105" i="525"/>
  <c r="Z104" i="525"/>
  <c r="J104" i="525"/>
  <c r="R104" i="525" s="1"/>
  <c r="U104" i="525" s="1"/>
  <c r="I104" i="525"/>
  <c r="Z103" i="525"/>
  <c r="J103" i="525"/>
  <c r="R103" i="525" s="1"/>
  <c r="U103" i="525" s="1"/>
  <c r="I103" i="525"/>
  <c r="Z102" i="525"/>
  <c r="J102" i="525"/>
  <c r="R102" i="525" s="1"/>
  <c r="U102" i="525" s="1"/>
  <c r="I102" i="525"/>
  <c r="Z101" i="525"/>
  <c r="J101" i="525"/>
  <c r="R101" i="525" s="1"/>
  <c r="U101" i="525" s="1"/>
  <c r="I101" i="525"/>
  <c r="Z100" i="525"/>
  <c r="J100" i="525"/>
  <c r="R100" i="525" s="1"/>
  <c r="U100" i="525" s="1"/>
  <c r="I100" i="525"/>
  <c r="Z99" i="525"/>
  <c r="J99" i="525"/>
  <c r="R99" i="525" s="1"/>
  <c r="U99" i="525" s="1"/>
  <c r="I99" i="525"/>
  <c r="Z98" i="525"/>
  <c r="J98" i="525"/>
  <c r="R98" i="525" s="1"/>
  <c r="U98" i="525" s="1"/>
  <c r="I98" i="525"/>
  <c r="Z97" i="525"/>
  <c r="J97" i="525"/>
  <c r="R97" i="525" s="1"/>
  <c r="U97" i="525" s="1"/>
  <c r="I97" i="525"/>
  <c r="Z96" i="525"/>
  <c r="J96" i="525"/>
  <c r="R96" i="525" s="1"/>
  <c r="U96" i="525" s="1"/>
  <c r="I96" i="525"/>
  <c r="Z95" i="525"/>
  <c r="J95" i="525"/>
  <c r="R95" i="525" s="1"/>
  <c r="U95" i="525" s="1"/>
  <c r="I95" i="525"/>
  <c r="Z94" i="525"/>
  <c r="J94" i="525"/>
  <c r="R94" i="525" s="1"/>
  <c r="U94" i="525" s="1"/>
  <c r="I94" i="525"/>
  <c r="Z93" i="525"/>
  <c r="J93" i="525"/>
  <c r="R93" i="525" s="1"/>
  <c r="U93" i="525" s="1"/>
  <c r="I93" i="525"/>
  <c r="Z92" i="525"/>
  <c r="J92" i="525"/>
  <c r="R92" i="525" s="1"/>
  <c r="U92" i="525" s="1"/>
  <c r="I92" i="525"/>
  <c r="Z91" i="525"/>
  <c r="J91" i="525"/>
  <c r="R91" i="525" s="1"/>
  <c r="U91" i="525" s="1"/>
  <c r="I91" i="525"/>
  <c r="Z90" i="525"/>
  <c r="J90" i="525"/>
  <c r="R90" i="525" s="1"/>
  <c r="U90" i="525" s="1"/>
  <c r="I90" i="525"/>
  <c r="Z89" i="525"/>
  <c r="J89" i="525"/>
  <c r="R89" i="525" s="1"/>
  <c r="U89" i="525" s="1"/>
  <c r="I89" i="525"/>
  <c r="Z88" i="525"/>
  <c r="J88" i="525"/>
  <c r="R88" i="525" s="1"/>
  <c r="U88" i="525" s="1"/>
  <c r="I88" i="525"/>
  <c r="Z87" i="525"/>
  <c r="J87" i="525"/>
  <c r="R87" i="525" s="1"/>
  <c r="U87" i="525" s="1"/>
  <c r="I87" i="525"/>
  <c r="Z86" i="525"/>
  <c r="J86" i="525"/>
  <c r="R86" i="525" s="1"/>
  <c r="U86" i="525" s="1"/>
  <c r="I86" i="525"/>
  <c r="J85" i="525"/>
  <c r="R85" i="525" s="1"/>
  <c r="U85" i="525" s="1"/>
  <c r="I85" i="525"/>
  <c r="Z84" i="525"/>
  <c r="J84" i="525"/>
  <c r="R84" i="525" s="1"/>
  <c r="U84" i="525" s="1"/>
  <c r="I84" i="525"/>
  <c r="Z83" i="525"/>
  <c r="J83" i="525"/>
  <c r="I83" i="525"/>
  <c r="Q83" i="525" s="1"/>
  <c r="T83" i="525" s="1"/>
  <c r="Z82" i="525"/>
  <c r="Q82" i="525"/>
  <c r="T82" i="525" s="1"/>
  <c r="J82" i="525"/>
  <c r="I82" i="525"/>
  <c r="Z81" i="525"/>
  <c r="J81" i="525"/>
  <c r="I81" i="525"/>
  <c r="Q81" i="525" s="1"/>
  <c r="T81" i="525" s="1"/>
  <c r="Z80" i="525"/>
  <c r="J80" i="525"/>
  <c r="R80" i="525" s="1"/>
  <c r="U80" i="525" s="1"/>
  <c r="I80" i="525"/>
  <c r="Q80" i="525" s="1"/>
  <c r="T80" i="525" s="1"/>
  <c r="Z79" i="525"/>
  <c r="Q79" i="525"/>
  <c r="T79" i="525" s="1"/>
  <c r="J79" i="525"/>
  <c r="R79" i="525" s="1"/>
  <c r="U79" i="525" s="1"/>
  <c r="I79" i="525"/>
  <c r="Z78" i="525"/>
  <c r="J78" i="525"/>
  <c r="R78" i="525" s="1"/>
  <c r="U78" i="525" s="1"/>
  <c r="I78" i="525"/>
  <c r="Z77" i="525"/>
  <c r="Q77" i="525"/>
  <c r="T77" i="525" s="1"/>
  <c r="J77" i="525"/>
  <c r="I77" i="525"/>
  <c r="Z76" i="525"/>
  <c r="J76" i="525"/>
  <c r="R76" i="525" s="1"/>
  <c r="U76" i="525" s="1"/>
  <c r="I76" i="525"/>
  <c r="Z75" i="525"/>
  <c r="J75" i="525"/>
  <c r="I75" i="525"/>
  <c r="Z74" i="525"/>
  <c r="Q74" i="525"/>
  <c r="T74" i="525" s="1"/>
  <c r="J74" i="525"/>
  <c r="I74" i="525"/>
  <c r="Z73" i="525"/>
  <c r="J73" i="525"/>
  <c r="I73" i="525"/>
  <c r="Q73" i="525" s="1"/>
  <c r="T73" i="525" s="1"/>
  <c r="Z72" i="525"/>
  <c r="J72" i="525"/>
  <c r="R72" i="525" s="1"/>
  <c r="U72" i="525" s="1"/>
  <c r="I72" i="525"/>
  <c r="Q72" i="525" s="1"/>
  <c r="T72" i="525" s="1"/>
  <c r="Z71" i="525"/>
  <c r="Q71" i="525"/>
  <c r="T71" i="525" s="1"/>
  <c r="J71" i="525"/>
  <c r="R71" i="525" s="1"/>
  <c r="U71" i="525" s="1"/>
  <c r="I71" i="525"/>
  <c r="Z70" i="525"/>
  <c r="J70" i="525"/>
  <c r="R70" i="525" s="1"/>
  <c r="U70" i="525" s="1"/>
  <c r="I70" i="525"/>
  <c r="Z69" i="525"/>
  <c r="Q69" i="525"/>
  <c r="T69" i="525" s="1"/>
  <c r="J69" i="525"/>
  <c r="I69" i="525"/>
  <c r="Z68" i="525"/>
  <c r="J68" i="525"/>
  <c r="R68" i="525" s="1"/>
  <c r="U68" i="525" s="1"/>
  <c r="I68" i="525"/>
  <c r="Z67" i="525"/>
  <c r="J67" i="525"/>
  <c r="I67" i="525"/>
  <c r="Q67" i="525" s="1"/>
  <c r="T67" i="525" s="1"/>
  <c r="Z66" i="525"/>
  <c r="Q66" i="525"/>
  <c r="T66" i="525" s="1"/>
  <c r="J66" i="525"/>
  <c r="I66" i="525"/>
  <c r="Z65" i="525"/>
  <c r="J65" i="525"/>
  <c r="I65" i="525"/>
  <c r="Q65" i="525" s="1"/>
  <c r="T65" i="525" s="1"/>
  <c r="Z64" i="525"/>
  <c r="J64" i="525"/>
  <c r="R64" i="525" s="1"/>
  <c r="U64" i="525" s="1"/>
  <c r="I64" i="525"/>
  <c r="Q64" i="525" s="1"/>
  <c r="T64" i="525" s="1"/>
  <c r="Z63" i="525"/>
  <c r="Q63" i="525"/>
  <c r="T63" i="525" s="1"/>
  <c r="J63" i="525"/>
  <c r="R63" i="525" s="1"/>
  <c r="U63" i="525" s="1"/>
  <c r="I63" i="525"/>
  <c r="Z62" i="525"/>
  <c r="J62" i="525"/>
  <c r="R62" i="525" s="1"/>
  <c r="U62" i="525" s="1"/>
  <c r="I62" i="525"/>
  <c r="Z61" i="525"/>
  <c r="Q61" i="525"/>
  <c r="T61" i="525" s="1"/>
  <c r="J61" i="525"/>
  <c r="I61" i="525"/>
  <c r="Z60" i="525"/>
  <c r="J60" i="525"/>
  <c r="R60" i="525" s="1"/>
  <c r="U60" i="525" s="1"/>
  <c r="I60" i="525"/>
  <c r="Z59" i="525"/>
  <c r="J59" i="525"/>
  <c r="I59" i="525"/>
  <c r="Z58" i="525"/>
  <c r="Q58" i="525"/>
  <c r="T58" i="525" s="1"/>
  <c r="J58" i="525"/>
  <c r="I58" i="525"/>
  <c r="Z57" i="525"/>
  <c r="J57" i="525"/>
  <c r="I57" i="525"/>
  <c r="Q57" i="525" s="1"/>
  <c r="T57" i="525" s="1"/>
  <c r="Z56" i="525"/>
  <c r="J56" i="525"/>
  <c r="R56" i="525" s="1"/>
  <c r="U56" i="525" s="1"/>
  <c r="I56" i="525"/>
  <c r="Q56" i="525" s="1"/>
  <c r="T56" i="525" s="1"/>
  <c r="Z55" i="525"/>
  <c r="Q55" i="525"/>
  <c r="T55" i="525" s="1"/>
  <c r="J55" i="525"/>
  <c r="R55" i="525" s="1"/>
  <c r="U55" i="525" s="1"/>
  <c r="I55" i="525"/>
  <c r="Z54" i="525"/>
  <c r="J54" i="525"/>
  <c r="R54" i="525" s="1"/>
  <c r="U54" i="525" s="1"/>
  <c r="I54" i="525"/>
  <c r="Z53" i="525"/>
  <c r="Q53" i="525"/>
  <c r="T53" i="525" s="1"/>
  <c r="J53" i="525"/>
  <c r="I53" i="525"/>
  <c r="Z52" i="525"/>
  <c r="J52" i="525"/>
  <c r="R52" i="525" s="1"/>
  <c r="U52" i="525" s="1"/>
  <c r="I52" i="525"/>
  <c r="Z51" i="525"/>
  <c r="J51" i="525"/>
  <c r="I51" i="525"/>
  <c r="Q51" i="525" s="1"/>
  <c r="T51" i="525" s="1"/>
  <c r="Z50" i="525"/>
  <c r="Q50" i="525"/>
  <c r="T50" i="525" s="1"/>
  <c r="J50" i="525"/>
  <c r="I50" i="525"/>
  <c r="Z49" i="525"/>
  <c r="J49" i="525"/>
  <c r="I49" i="525"/>
  <c r="Q49" i="525" s="1"/>
  <c r="T49" i="525" s="1"/>
  <c r="Z48" i="525"/>
  <c r="J48" i="525"/>
  <c r="R48" i="525" s="1"/>
  <c r="U48" i="525" s="1"/>
  <c r="I48" i="525"/>
  <c r="Q48" i="525" s="1"/>
  <c r="T48" i="525" s="1"/>
  <c r="Z47" i="525"/>
  <c r="Q47" i="525"/>
  <c r="T47" i="525" s="1"/>
  <c r="J47" i="525"/>
  <c r="R47" i="525" s="1"/>
  <c r="U47" i="525" s="1"/>
  <c r="I47" i="525"/>
  <c r="Z46" i="525"/>
  <c r="J46" i="525"/>
  <c r="R46" i="525" s="1"/>
  <c r="U46" i="525" s="1"/>
  <c r="I46" i="525"/>
  <c r="Z45" i="525"/>
  <c r="R45" i="525"/>
  <c r="U45" i="525" s="1"/>
  <c r="J45" i="525"/>
  <c r="I45" i="525"/>
  <c r="Q45" i="525" s="1"/>
  <c r="T45" i="525" s="1"/>
  <c r="Z44" i="525"/>
  <c r="J44" i="525"/>
  <c r="R44" i="525" s="1"/>
  <c r="U44" i="525" s="1"/>
  <c r="I44" i="525"/>
  <c r="Z43" i="525"/>
  <c r="Q43" i="525"/>
  <c r="T43" i="525" s="1"/>
  <c r="J43" i="525"/>
  <c r="I43" i="525"/>
  <c r="Z42" i="525"/>
  <c r="Q42" i="525"/>
  <c r="T42" i="525" s="1"/>
  <c r="J42" i="525"/>
  <c r="I42" i="525"/>
  <c r="Z41" i="525"/>
  <c r="R41" i="525"/>
  <c r="U41" i="525" s="1"/>
  <c r="J41" i="525"/>
  <c r="I41" i="525"/>
  <c r="Q41" i="525" s="1"/>
  <c r="T41" i="525" s="1"/>
  <c r="Z40" i="525"/>
  <c r="J40" i="525"/>
  <c r="R40" i="525" s="1"/>
  <c r="U40" i="525" s="1"/>
  <c r="I40" i="525"/>
  <c r="Z39" i="525"/>
  <c r="Q39" i="525"/>
  <c r="T39" i="525" s="1"/>
  <c r="J39" i="525"/>
  <c r="R39" i="525" s="1"/>
  <c r="U39" i="525" s="1"/>
  <c r="I39" i="525"/>
  <c r="Z38" i="525"/>
  <c r="Q38" i="525"/>
  <c r="T38" i="525" s="1"/>
  <c r="J38" i="525"/>
  <c r="I38" i="525"/>
  <c r="Z37" i="525"/>
  <c r="R37" i="525"/>
  <c r="U37" i="525" s="1"/>
  <c r="J37" i="525"/>
  <c r="I37" i="525"/>
  <c r="Q37" i="525" s="1"/>
  <c r="T37" i="525" s="1"/>
  <c r="Z36" i="525"/>
  <c r="J36" i="525"/>
  <c r="R36" i="525" s="1"/>
  <c r="U36" i="525" s="1"/>
  <c r="I36" i="525"/>
  <c r="Z35" i="525"/>
  <c r="Q35" i="525"/>
  <c r="T35" i="525" s="1"/>
  <c r="J35" i="525"/>
  <c r="I35" i="525"/>
  <c r="Z34" i="525"/>
  <c r="Q34" i="525"/>
  <c r="T34" i="525" s="1"/>
  <c r="J34" i="525"/>
  <c r="I34" i="525"/>
  <c r="Z33" i="525"/>
  <c r="R33" i="525"/>
  <c r="U33" i="525" s="1"/>
  <c r="J33" i="525"/>
  <c r="I33" i="525"/>
  <c r="Q33" i="525" s="1"/>
  <c r="T33" i="525" s="1"/>
  <c r="Z32" i="525"/>
  <c r="J32" i="525"/>
  <c r="R32" i="525" s="1"/>
  <c r="U32" i="525" s="1"/>
  <c r="I32" i="525"/>
  <c r="Z31" i="525"/>
  <c r="Q31" i="525"/>
  <c r="T31" i="525" s="1"/>
  <c r="J31" i="525"/>
  <c r="I31" i="525"/>
  <c r="Z30" i="525"/>
  <c r="Q30" i="525"/>
  <c r="T30" i="525" s="1"/>
  <c r="J30" i="525"/>
  <c r="I30" i="525"/>
  <c r="Z29" i="525"/>
  <c r="R29" i="525"/>
  <c r="U29" i="525" s="1"/>
  <c r="J29" i="525"/>
  <c r="I29" i="525"/>
  <c r="Q29" i="525" s="1"/>
  <c r="T29" i="525" s="1"/>
  <c r="Z28" i="525"/>
  <c r="J28" i="525"/>
  <c r="R28" i="525" s="1"/>
  <c r="U28" i="525" s="1"/>
  <c r="I28" i="525"/>
  <c r="Z27" i="525"/>
  <c r="Q27" i="525"/>
  <c r="T27" i="525" s="1"/>
  <c r="J27" i="525"/>
  <c r="I27" i="525"/>
  <c r="Z26" i="525"/>
  <c r="Q26" i="525"/>
  <c r="T26" i="525" s="1"/>
  <c r="J26" i="525"/>
  <c r="I26" i="525"/>
  <c r="Z25" i="525"/>
  <c r="R25" i="525"/>
  <c r="U25" i="525" s="1"/>
  <c r="J25" i="525"/>
  <c r="I25" i="525"/>
  <c r="Q25" i="525" s="1"/>
  <c r="T25" i="525" s="1"/>
  <c r="Z24" i="525"/>
  <c r="J24" i="525"/>
  <c r="R24" i="525" s="1"/>
  <c r="U24" i="525" s="1"/>
  <c r="I24" i="525"/>
  <c r="Z23" i="525"/>
  <c r="Q23" i="525"/>
  <c r="T23" i="525" s="1"/>
  <c r="J23" i="525"/>
  <c r="I23" i="525"/>
  <c r="Z22" i="525"/>
  <c r="Q22" i="525"/>
  <c r="T22" i="525" s="1"/>
  <c r="J22" i="525"/>
  <c r="I22" i="525"/>
  <c r="Z21" i="525"/>
  <c r="R21" i="525"/>
  <c r="U21" i="525" s="1"/>
  <c r="J21" i="525"/>
  <c r="I21" i="525"/>
  <c r="Q21" i="525" s="1"/>
  <c r="T21" i="525" s="1"/>
  <c r="J20" i="525"/>
  <c r="R20" i="525" s="1"/>
  <c r="U20" i="525" s="1"/>
  <c r="I20" i="525"/>
  <c r="J10" i="525"/>
  <c r="J11" i="525" s="1"/>
  <c r="R9" i="525"/>
  <c r="J9" i="525"/>
  <c r="R8" i="525"/>
  <c r="J7" i="525"/>
  <c r="J6" i="525"/>
  <c r="J4" i="525"/>
  <c r="Q78" i="525" s="1"/>
  <c r="T78" i="525" s="1"/>
  <c r="J3" i="525"/>
  <c r="R81" i="525" s="1"/>
  <c r="U81" i="525" s="1"/>
  <c r="J157" i="524"/>
  <c r="I159" i="524" s="1"/>
  <c r="I157" i="524"/>
  <c r="J155" i="524"/>
  <c r="Z149" i="524"/>
  <c r="J149" i="524"/>
  <c r="I149" i="524"/>
  <c r="Z148" i="524"/>
  <c r="J148" i="524"/>
  <c r="I148" i="524"/>
  <c r="Z147" i="524"/>
  <c r="J147" i="524"/>
  <c r="I147" i="524"/>
  <c r="Z146" i="524"/>
  <c r="J146" i="524"/>
  <c r="I146" i="524"/>
  <c r="Z145" i="524"/>
  <c r="J145" i="524"/>
  <c r="I145" i="524"/>
  <c r="Z144" i="524"/>
  <c r="J144" i="524"/>
  <c r="I144" i="524"/>
  <c r="Z143" i="524"/>
  <c r="J143" i="524"/>
  <c r="I143" i="524"/>
  <c r="Z142" i="524"/>
  <c r="J142" i="524"/>
  <c r="I142" i="524"/>
  <c r="Z141" i="524"/>
  <c r="J141" i="524"/>
  <c r="I141" i="524"/>
  <c r="Z140" i="524"/>
  <c r="J140" i="524"/>
  <c r="I140" i="524"/>
  <c r="Z139" i="524"/>
  <c r="J139" i="524"/>
  <c r="I139" i="524"/>
  <c r="Z138" i="524"/>
  <c r="J138" i="524"/>
  <c r="I138" i="524"/>
  <c r="Z137" i="524"/>
  <c r="J137" i="524"/>
  <c r="I137" i="524"/>
  <c r="Z136" i="524"/>
  <c r="J136" i="524"/>
  <c r="I136" i="524"/>
  <c r="Z135" i="524"/>
  <c r="J135" i="524"/>
  <c r="I135" i="524"/>
  <c r="Z134" i="524"/>
  <c r="J134" i="524"/>
  <c r="I134" i="524"/>
  <c r="Z133" i="524"/>
  <c r="J133" i="524"/>
  <c r="I133" i="524"/>
  <c r="Z132" i="524"/>
  <c r="J132" i="524"/>
  <c r="I132" i="524"/>
  <c r="Z131" i="524"/>
  <c r="J131" i="524"/>
  <c r="I131" i="524"/>
  <c r="Z130" i="524"/>
  <c r="J130" i="524"/>
  <c r="I130" i="524"/>
  <c r="Z129" i="524"/>
  <c r="J129" i="524"/>
  <c r="I129" i="524"/>
  <c r="Z128" i="524"/>
  <c r="J128" i="524"/>
  <c r="I128" i="524"/>
  <c r="Z127" i="524"/>
  <c r="J127" i="524"/>
  <c r="I127" i="524"/>
  <c r="Z126" i="524"/>
  <c r="J126" i="524"/>
  <c r="I126" i="524"/>
  <c r="Z125" i="524"/>
  <c r="J125" i="524"/>
  <c r="I125" i="524"/>
  <c r="Z124" i="524"/>
  <c r="J124" i="524"/>
  <c r="I124" i="524"/>
  <c r="Z123" i="524"/>
  <c r="J123" i="524"/>
  <c r="I123" i="524"/>
  <c r="Z122" i="524"/>
  <c r="J122" i="524"/>
  <c r="I122" i="524"/>
  <c r="Z121" i="524"/>
  <c r="J121" i="524"/>
  <c r="I121" i="524"/>
  <c r="Z120" i="524"/>
  <c r="J120" i="524"/>
  <c r="I120" i="524"/>
  <c r="Z119" i="524"/>
  <c r="J119" i="524"/>
  <c r="I119" i="524"/>
  <c r="Z118" i="524"/>
  <c r="J118" i="524"/>
  <c r="I118" i="524"/>
  <c r="Z117" i="524"/>
  <c r="J117" i="524"/>
  <c r="I117" i="524"/>
  <c r="Z116" i="524"/>
  <c r="J116" i="524"/>
  <c r="I116" i="524"/>
  <c r="Z115" i="524"/>
  <c r="J115" i="524"/>
  <c r="I115" i="524"/>
  <c r="Z114" i="524"/>
  <c r="J114" i="524"/>
  <c r="I114" i="524"/>
  <c r="Z113" i="524"/>
  <c r="J113" i="524"/>
  <c r="I113" i="524"/>
  <c r="Z112" i="524"/>
  <c r="J112" i="524"/>
  <c r="I112" i="524"/>
  <c r="Z111" i="524"/>
  <c r="J111" i="524"/>
  <c r="I111" i="524"/>
  <c r="Z110" i="524"/>
  <c r="J110" i="524"/>
  <c r="I110" i="524"/>
  <c r="Z109" i="524"/>
  <c r="J109" i="524"/>
  <c r="I109" i="524"/>
  <c r="Z108" i="524"/>
  <c r="J108" i="524"/>
  <c r="I108" i="524"/>
  <c r="Z107" i="524"/>
  <c r="J107" i="524"/>
  <c r="I107" i="524"/>
  <c r="Z106" i="524"/>
  <c r="J106" i="524"/>
  <c r="I106" i="524"/>
  <c r="Z105" i="524"/>
  <c r="J105" i="524"/>
  <c r="I105" i="524"/>
  <c r="Z104" i="524"/>
  <c r="J104" i="524"/>
  <c r="I104" i="524"/>
  <c r="Z103" i="524"/>
  <c r="J103" i="524"/>
  <c r="I103" i="524"/>
  <c r="Z102" i="524"/>
  <c r="J102" i="524"/>
  <c r="I102" i="524"/>
  <c r="Z101" i="524"/>
  <c r="J101" i="524"/>
  <c r="I101" i="524"/>
  <c r="Z100" i="524"/>
  <c r="J100" i="524"/>
  <c r="I100" i="524"/>
  <c r="Z99" i="524"/>
  <c r="J99" i="524"/>
  <c r="I99" i="524"/>
  <c r="Z98" i="524"/>
  <c r="J98" i="524"/>
  <c r="I98" i="524"/>
  <c r="Z97" i="524"/>
  <c r="J97" i="524"/>
  <c r="I97" i="524"/>
  <c r="Z96" i="524"/>
  <c r="J96" i="524"/>
  <c r="I96" i="524"/>
  <c r="Z95" i="524"/>
  <c r="J95" i="524"/>
  <c r="I95" i="524"/>
  <c r="Z94" i="524"/>
  <c r="J94" i="524"/>
  <c r="I94" i="524"/>
  <c r="Z93" i="524"/>
  <c r="J93" i="524"/>
  <c r="I93" i="524"/>
  <c r="Z92" i="524"/>
  <c r="J92" i="524"/>
  <c r="I92" i="524"/>
  <c r="Z91" i="524"/>
  <c r="J91" i="524"/>
  <c r="I91" i="524"/>
  <c r="Z90" i="524"/>
  <c r="J90" i="524"/>
  <c r="I90" i="524"/>
  <c r="Z89" i="524"/>
  <c r="J89" i="524"/>
  <c r="I89" i="524"/>
  <c r="Z88" i="524"/>
  <c r="J88" i="524"/>
  <c r="I88" i="524"/>
  <c r="Z87" i="524"/>
  <c r="J87" i="524"/>
  <c r="I87" i="524"/>
  <c r="Z86" i="524"/>
  <c r="J86" i="524"/>
  <c r="I86" i="524"/>
  <c r="J85" i="524"/>
  <c r="I85" i="524"/>
  <c r="Z84" i="524"/>
  <c r="J84" i="524"/>
  <c r="I84" i="524"/>
  <c r="Z83" i="524"/>
  <c r="J83" i="524"/>
  <c r="I83" i="524"/>
  <c r="Z82" i="524"/>
  <c r="J82" i="524"/>
  <c r="I82" i="524"/>
  <c r="Z81" i="524"/>
  <c r="J81" i="524"/>
  <c r="I81" i="524"/>
  <c r="Z80" i="524"/>
  <c r="J80" i="524"/>
  <c r="I80" i="524"/>
  <c r="Z79" i="524"/>
  <c r="J79" i="524"/>
  <c r="I79" i="524"/>
  <c r="Z78" i="524"/>
  <c r="J78" i="524"/>
  <c r="I78" i="524"/>
  <c r="Z77" i="524"/>
  <c r="J77" i="524"/>
  <c r="I77" i="524"/>
  <c r="Z76" i="524"/>
  <c r="J76" i="524"/>
  <c r="I76" i="524"/>
  <c r="Z75" i="524"/>
  <c r="J75" i="524"/>
  <c r="I75" i="524"/>
  <c r="Z74" i="524"/>
  <c r="J74" i="524"/>
  <c r="I74" i="524"/>
  <c r="Z73" i="524"/>
  <c r="J73" i="524"/>
  <c r="I73" i="524"/>
  <c r="Z72" i="524"/>
  <c r="J72" i="524"/>
  <c r="I72" i="524"/>
  <c r="Z71" i="524"/>
  <c r="J71" i="524"/>
  <c r="I71" i="524"/>
  <c r="Z70" i="524"/>
  <c r="J70" i="524"/>
  <c r="I70" i="524"/>
  <c r="Z69" i="524"/>
  <c r="J69" i="524"/>
  <c r="I69" i="524"/>
  <c r="Z68" i="524"/>
  <c r="J68" i="524"/>
  <c r="I68" i="524"/>
  <c r="Z67" i="524"/>
  <c r="J67" i="524"/>
  <c r="I67" i="524"/>
  <c r="Z66" i="524"/>
  <c r="J66" i="524"/>
  <c r="I66" i="524"/>
  <c r="Z65" i="524"/>
  <c r="J65" i="524"/>
  <c r="I65" i="524"/>
  <c r="Z64" i="524"/>
  <c r="J64" i="524"/>
  <c r="I64" i="524"/>
  <c r="Z63" i="524"/>
  <c r="J63" i="524"/>
  <c r="I63" i="524"/>
  <c r="Z62" i="524"/>
  <c r="J62" i="524"/>
  <c r="I62" i="524"/>
  <c r="Z61" i="524"/>
  <c r="J61" i="524"/>
  <c r="I61" i="524"/>
  <c r="Z60" i="524"/>
  <c r="J60" i="524"/>
  <c r="I60" i="524"/>
  <c r="Z59" i="524"/>
  <c r="J59" i="524"/>
  <c r="I59" i="524"/>
  <c r="Z58" i="524"/>
  <c r="J58" i="524"/>
  <c r="I58" i="524"/>
  <c r="Z57" i="524"/>
  <c r="J57" i="524"/>
  <c r="I57" i="524"/>
  <c r="Z56" i="524"/>
  <c r="J56" i="524"/>
  <c r="I56" i="524"/>
  <c r="Z55" i="524"/>
  <c r="J55" i="524"/>
  <c r="I55" i="524"/>
  <c r="Z54" i="524"/>
  <c r="J54" i="524"/>
  <c r="I54" i="524"/>
  <c r="Z53" i="524"/>
  <c r="J53" i="524"/>
  <c r="I53" i="524"/>
  <c r="Z52" i="524"/>
  <c r="J52" i="524"/>
  <c r="I52" i="524"/>
  <c r="Z51" i="524"/>
  <c r="J51" i="524"/>
  <c r="I51" i="524"/>
  <c r="Z50" i="524"/>
  <c r="J50" i="524"/>
  <c r="I50" i="524"/>
  <c r="Z49" i="524"/>
  <c r="J49" i="524"/>
  <c r="I49" i="524"/>
  <c r="Z48" i="524"/>
  <c r="J48" i="524"/>
  <c r="I48" i="524"/>
  <c r="Z47" i="524"/>
  <c r="J47" i="524"/>
  <c r="I47" i="524"/>
  <c r="Z46" i="524"/>
  <c r="J46" i="524"/>
  <c r="I46" i="524"/>
  <c r="Z45" i="524"/>
  <c r="J45" i="524"/>
  <c r="I45" i="524"/>
  <c r="Z44" i="524"/>
  <c r="J44" i="524"/>
  <c r="I44" i="524"/>
  <c r="Z43" i="524"/>
  <c r="J43" i="524"/>
  <c r="I43" i="524"/>
  <c r="Z42" i="524"/>
  <c r="J42" i="524"/>
  <c r="I42" i="524"/>
  <c r="Z41" i="524"/>
  <c r="J41" i="524"/>
  <c r="I41" i="524"/>
  <c r="Z40" i="524"/>
  <c r="J40" i="524"/>
  <c r="I40" i="524"/>
  <c r="Z39" i="524"/>
  <c r="J39" i="524"/>
  <c r="I39" i="524"/>
  <c r="Z38" i="524"/>
  <c r="J38" i="524"/>
  <c r="I38" i="524"/>
  <c r="Z37" i="524"/>
  <c r="J37" i="524"/>
  <c r="I37" i="524"/>
  <c r="Z36" i="524"/>
  <c r="J36" i="524"/>
  <c r="I36" i="524"/>
  <c r="Z35" i="524"/>
  <c r="J35" i="524"/>
  <c r="I35" i="524"/>
  <c r="Z34" i="524"/>
  <c r="J34" i="524"/>
  <c r="I34" i="524"/>
  <c r="Z33" i="524"/>
  <c r="J33" i="524"/>
  <c r="I33" i="524"/>
  <c r="Z32" i="524"/>
  <c r="J32" i="524"/>
  <c r="I32" i="524"/>
  <c r="Z31" i="524"/>
  <c r="J31" i="524"/>
  <c r="I31" i="524"/>
  <c r="Z30" i="524"/>
  <c r="J30" i="524"/>
  <c r="I30" i="524"/>
  <c r="Z29" i="524"/>
  <c r="J29" i="524"/>
  <c r="I29" i="524"/>
  <c r="Z28" i="524"/>
  <c r="J28" i="524"/>
  <c r="I28" i="524"/>
  <c r="Z27" i="524"/>
  <c r="J27" i="524"/>
  <c r="I27" i="524"/>
  <c r="Z26" i="524"/>
  <c r="J26" i="524"/>
  <c r="I26" i="524"/>
  <c r="Z25" i="524"/>
  <c r="J25" i="524"/>
  <c r="I25" i="524"/>
  <c r="Z24" i="524"/>
  <c r="J24" i="524"/>
  <c r="I24" i="524"/>
  <c r="Z23" i="524"/>
  <c r="J23" i="524"/>
  <c r="I23" i="524"/>
  <c r="Z22" i="524"/>
  <c r="J22" i="524"/>
  <c r="I22" i="524"/>
  <c r="Z21" i="524"/>
  <c r="J21" i="524"/>
  <c r="I21" i="524"/>
  <c r="J20" i="524"/>
  <c r="I20" i="524"/>
  <c r="J10" i="524"/>
  <c r="R9" i="524"/>
  <c r="J9" i="524"/>
  <c r="R8" i="524"/>
  <c r="J7" i="524"/>
  <c r="J6" i="524"/>
  <c r="J4" i="524"/>
  <c r="Q61" i="524" s="1"/>
  <c r="J3" i="524"/>
  <c r="R80" i="524" s="1"/>
  <c r="O26" i="4"/>
  <c r="O27" i="4"/>
  <c r="O19" i="4"/>
  <c r="O22" i="4"/>
  <c r="O21" i="4"/>
  <c r="O24" i="4"/>
  <c r="O25" i="4"/>
  <c r="O23" i="4"/>
  <c r="O20" i="4"/>
  <c r="U80" i="524" l="1"/>
  <c r="R45" i="524"/>
  <c r="U45" i="524" s="1"/>
  <c r="R77" i="524"/>
  <c r="U77" i="524" s="1"/>
  <c r="R88" i="524"/>
  <c r="U88" i="524" s="1"/>
  <c r="R93" i="524"/>
  <c r="U93" i="524" s="1"/>
  <c r="R96" i="524"/>
  <c r="U96" i="524" s="1"/>
  <c r="R98" i="524"/>
  <c r="U98" i="524" s="1"/>
  <c r="R99" i="524"/>
  <c r="U99" i="524" s="1"/>
  <c r="R100" i="524"/>
  <c r="U100" i="524" s="1"/>
  <c r="R103" i="524"/>
  <c r="U103" i="524" s="1"/>
  <c r="R105" i="524"/>
  <c r="U105" i="524" s="1"/>
  <c r="R106" i="524"/>
  <c r="U106" i="524" s="1"/>
  <c r="R107" i="524"/>
  <c r="U107" i="524" s="1"/>
  <c r="R108" i="524"/>
  <c r="U108" i="524" s="1"/>
  <c r="R109" i="524"/>
  <c r="U109" i="524" s="1"/>
  <c r="R110" i="524"/>
  <c r="U110" i="524" s="1"/>
  <c r="R111" i="524"/>
  <c r="U111" i="524" s="1"/>
  <c r="R112" i="524"/>
  <c r="U112" i="524" s="1"/>
  <c r="R113" i="524"/>
  <c r="U113" i="524" s="1"/>
  <c r="R114" i="524"/>
  <c r="U114" i="524" s="1"/>
  <c r="R115" i="524"/>
  <c r="U115" i="524" s="1"/>
  <c r="R116" i="524"/>
  <c r="U116" i="524" s="1"/>
  <c r="R117" i="524"/>
  <c r="U117" i="524" s="1"/>
  <c r="R118" i="524"/>
  <c r="U118" i="524" s="1"/>
  <c r="R119" i="524"/>
  <c r="U119" i="524" s="1"/>
  <c r="R120" i="524"/>
  <c r="U120" i="524" s="1"/>
  <c r="R121" i="524"/>
  <c r="U121" i="524" s="1"/>
  <c r="R122" i="524"/>
  <c r="U122" i="524" s="1"/>
  <c r="R123" i="524"/>
  <c r="U123" i="524" s="1"/>
  <c r="R124" i="524"/>
  <c r="U124" i="524" s="1"/>
  <c r="R125" i="524"/>
  <c r="U125" i="524" s="1"/>
  <c r="R126" i="524"/>
  <c r="U126" i="524" s="1"/>
  <c r="R127" i="524"/>
  <c r="U127" i="524" s="1"/>
  <c r="R128" i="524"/>
  <c r="U128" i="524" s="1"/>
  <c r="R129" i="524"/>
  <c r="U129" i="524" s="1"/>
  <c r="R130" i="524"/>
  <c r="U130" i="524" s="1"/>
  <c r="R131" i="524"/>
  <c r="U131" i="524" s="1"/>
  <c r="R132" i="524"/>
  <c r="U132" i="524" s="1"/>
  <c r="R133" i="524"/>
  <c r="U133" i="524" s="1"/>
  <c r="R134" i="524"/>
  <c r="U134" i="524" s="1"/>
  <c r="R135" i="524"/>
  <c r="U135" i="524" s="1"/>
  <c r="R136" i="524"/>
  <c r="U136" i="524" s="1"/>
  <c r="R137" i="524"/>
  <c r="U137" i="524" s="1"/>
  <c r="R138" i="524"/>
  <c r="U138" i="524" s="1"/>
  <c r="R139" i="524"/>
  <c r="U139" i="524" s="1"/>
  <c r="R140" i="524"/>
  <c r="U140" i="524" s="1"/>
  <c r="R141" i="524"/>
  <c r="U141" i="524" s="1"/>
  <c r="R142" i="524"/>
  <c r="U142" i="524" s="1"/>
  <c r="R143" i="524"/>
  <c r="U143" i="524" s="1"/>
  <c r="R144" i="524"/>
  <c r="U144" i="524" s="1"/>
  <c r="R145" i="524"/>
  <c r="U145" i="524" s="1"/>
  <c r="R146" i="524"/>
  <c r="U146" i="524" s="1"/>
  <c r="R147" i="524"/>
  <c r="U147" i="524" s="1"/>
  <c r="R148" i="524"/>
  <c r="U148" i="524" s="1"/>
  <c r="R149" i="524"/>
  <c r="U149" i="524" s="1"/>
  <c r="R89" i="524"/>
  <c r="U89" i="524" s="1"/>
  <c r="R92" i="524"/>
  <c r="U92" i="524" s="1"/>
  <c r="R95" i="524"/>
  <c r="U95" i="524" s="1"/>
  <c r="R102" i="524"/>
  <c r="U102" i="524" s="1"/>
  <c r="R26" i="524"/>
  <c r="U26" i="524" s="1"/>
  <c r="R27" i="524"/>
  <c r="U27" i="524" s="1"/>
  <c r="R28" i="524"/>
  <c r="U28" i="524" s="1"/>
  <c r="R34" i="524"/>
  <c r="U34" i="524" s="1"/>
  <c r="R35" i="524"/>
  <c r="U35" i="524" s="1"/>
  <c r="R36" i="524"/>
  <c r="U36" i="524" s="1"/>
  <c r="R42" i="524"/>
  <c r="U42" i="524" s="1"/>
  <c r="R43" i="524"/>
  <c r="U43" i="524" s="1"/>
  <c r="R44" i="524"/>
  <c r="U44" i="524" s="1"/>
  <c r="R50" i="524"/>
  <c r="U50" i="524" s="1"/>
  <c r="R51" i="524"/>
  <c r="U51" i="524" s="1"/>
  <c r="R52" i="524"/>
  <c r="U52" i="524" s="1"/>
  <c r="R58" i="524"/>
  <c r="U58" i="524" s="1"/>
  <c r="R59" i="524"/>
  <c r="U59" i="524" s="1"/>
  <c r="R60" i="524"/>
  <c r="U60" i="524" s="1"/>
  <c r="R66" i="524"/>
  <c r="U66" i="524" s="1"/>
  <c r="R67" i="524"/>
  <c r="U67" i="524" s="1"/>
  <c r="R68" i="524"/>
  <c r="U68" i="524" s="1"/>
  <c r="R74" i="524"/>
  <c r="U74" i="524" s="1"/>
  <c r="R75" i="524"/>
  <c r="U75" i="524" s="1"/>
  <c r="R76" i="524"/>
  <c r="U76" i="524" s="1"/>
  <c r="R82" i="524"/>
  <c r="U82" i="524" s="1"/>
  <c r="R83" i="524"/>
  <c r="U83" i="524" s="1"/>
  <c r="R84" i="524"/>
  <c r="U84" i="524" s="1"/>
  <c r="R85" i="524"/>
  <c r="U85" i="524" s="1"/>
  <c r="R21" i="524"/>
  <c r="U21" i="524" s="1"/>
  <c r="R61" i="524"/>
  <c r="U61" i="524" s="1"/>
  <c r="R87" i="524"/>
  <c r="U87" i="524" s="1"/>
  <c r="R91" i="524"/>
  <c r="U91" i="524" s="1"/>
  <c r="R101" i="524"/>
  <c r="U101" i="524" s="1"/>
  <c r="R20" i="524"/>
  <c r="U20" i="524" s="1"/>
  <c r="R25" i="524"/>
  <c r="U25" i="524" s="1"/>
  <c r="R65" i="524"/>
  <c r="U65" i="524" s="1"/>
  <c r="R81" i="524"/>
  <c r="U81" i="524" s="1"/>
  <c r="R29" i="524"/>
  <c r="U29" i="524" s="1"/>
  <c r="R86" i="524"/>
  <c r="U86" i="524" s="1"/>
  <c r="R90" i="524"/>
  <c r="U90" i="524" s="1"/>
  <c r="R94" i="524"/>
  <c r="U94" i="524" s="1"/>
  <c r="R97" i="524"/>
  <c r="U97" i="524" s="1"/>
  <c r="R104" i="524"/>
  <c r="U104" i="524" s="1"/>
  <c r="R22" i="524"/>
  <c r="U22" i="524" s="1"/>
  <c r="R23" i="524"/>
  <c r="U23" i="524" s="1"/>
  <c r="R24" i="524"/>
  <c r="U24" i="524" s="1"/>
  <c r="R30" i="524"/>
  <c r="U30" i="524" s="1"/>
  <c r="R31" i="524"/>
  <c r="U31" i="524" s="1"/>
  <c r="R32" i="524"/>
  <c r="U32" i="524" s="1"/>
  <c r="R38" i="524"/>
  <c r="U38" i="524" s="1"/>
  <c r="R39" i="524"/>
  <c r="U39" i="524" s="1"/>
  <c r="R40" i="524"/>
  <c r="U40" i="524" s="1"/>
  <c r="R46" i="524"/>
  <c r="U46" i="524" s="1"/>
  <c r="R47" i="524"/>
  <c r="U47" i="524" s="1"/>
  <c r="R48" i="524"/>
  <c r="U48" i="524" s="1"/>
  <c r="R54" i="524"/>
  <c r="U54" i="524" s="1"/>
  <c r="R55" i="524"/>
  <c r="U55" i="524" s="1"/>
  <c r="R56" i="524"/>
  <c r="U56" i="524" s="1"/>
  <c r="R62" i="524"/>
  <c r="U62" i="524" s="1"/>
  <c r="R63" i="524"/>
  <c r="U63" i="524" s="1"/>
  <c r="R64" i="524"/>
  <c r="U64" i="524" s="1"/>
  <c r="R70" i="524"/>
  <c r="U70" i="524" s="1"/>
  <c r="R71" i="524"/>
  <c r="U71" i="524" s="1"/>
  <c r="R72" i="524"/>
  <c r="U72" i="524" s="1"/>
  <c r="R78" i="524"/>
  <c r="U78" i="524" s="1"/>
  <c r="R79" i="524"/>
  <c r="U79" i="524" s="1"/>
  <c r="T61" i="524"/>
  <c r="Q23" i="524"/>
  <c r="T23" i="524" s="1"/>
  <c r="Q31" i="524"/>
  <c r="T31" i="524" s="1"/>
  <c r="Q39" i="524"/>
  <c r="T39" i="524" s="1"/>
  <c r="Q47" i="524"/>
  <c r="T47" i="524" s="1"/>
  <c r="Q55" i="524"/>
  <c r="T55" i="524" s="1"/>
  <c r="Q63" i="524"/>
  <c r="T63" i="524" s="1"/>
  <c r="Q71" i="524"/>
  <c r="T71" i="524" s="1"/>
  <c r="Q79" i="524"/>
  <c r="T79" i="524" s="1"/>
  <c r="J11" i="524"/>
  <c r="Q27" i="524"/>
  <c r="T27" i="524" s="1"/>
  <c r="Q35" i="524"/>
  <c r="T35" i="524" s="1"/>
  <c r="Q43" i="524"/>
  <c r="T43" i="524" s="1"/>
  <c r="Q51" i="524"/>
  <c r="T51" i="524" s="1"/>
  <c r="Q59" i="524"/>
  <c r="T59" i="524" s="1"/>
  <c r="Q67" i="524"/>
  <c r="T67" i="524" s="1"/>
  <c r="Q75" i="524"/>
  <c r="T75" i="524" s="1"/>
  <c r="Q83" i="524"/>
  <c r="T83" i="524" s="1"/>
  <c r="J159" i="524"/>
  <c r="I161" i="524" s="1"/>
  <c r="J161" i="524" s="1"/>
  <c r="I163" i="524" s="1"/>
  <c r="J163" i="524" s="1"/>
  <c r="I165" i="524" s="1"/>
  <c r="Z20" i="524"/>
  <c r="AA20" i="524" s="1"/>
  <c r="W33" i="525"/>
  <c r="X33" i="525" s="1"/>
  <c r="W43" i="525"/>
  <c r="W63" i="525"/>
  <c r="X68" i="525"/>
  <c r="X149" i="525"/>
  <c r="X108" i="526"/>
  <c r="X140" i="526"/>
  <c r="W29" i="527"/>
  <c r="W34" i="527"/>
  <c r="X34" i="527" s="1"/>
  <c r="W106" i="528"/>
  <c r="X75" i="529"/>
  <c r="W42" i="531"/>
  <c r="W118" i="534"/>
  <c r="X21" i="525"/>
  <c r="W29" i="525"/>
  <c r="X36" i="525"/>
  <c r="W39" i="525"/>
  <c r="W45" i="525"/>
  <c r="X47" i="525"/>
  <c r="W55" i="525"/>
  <c r="W72" i="525"/>
  <c r="X85" i="525"/>
  <c r="X100" i="525"/>
  <c r="X116" i="525"/>
  <c r="X132" i="525"/>
  <c r="X148" i="525"/>
  <c r="W30" i="526"/>
  <c r="X30" i="526" s="1"/>
  <c r="W32" i="526"/>
  <c r="X32" i="526" s="1"/>
  <c r="X38" i="526"/>
  <c r="W62" i="526"/>
  <c r="W64" i="526"/>
  <c r="X64" i="526" s="1"/>
  <c r="X70" i="526"/>
  <c r="X71" i="526"/>
  <c r="X77" i="526"/>
  <c r="X84" i="526"/>
  <c r="W147" i="526"/>
  <c r="X20" i="527"/>
  <c r="AC20" i="527" s="1"/>
  <c r="W28" i="527"/>
  <c r="W30" i="527"/>
  <c r="W35" i="527"/>
  <c r="X40" i="527"/>
  <c r="W91" i="527"/>
  <c r="W92" i="527"/>
  <c r="X99" i="527"/>
  <c r="W107" i="527"/>
  <c r="W108" i="527"/>
  <c r="W123" i="527"/>
  <c r="W124" i="527"/>
  <c r="X124" i="527" s="1"/>
  <c r="W22" i="528"/>
  <c r="W38" i="528"/>
  <c r="W54" i="528"/>
  <c r="W88" i="528"/>
  <c r="W120" i="528"/>
  <c r="J159" i="528"/>
  <c r="I161" i="528" s="1"/>
  <c r="J161" i="528" s="1"/>
  <c r="I163" i="528" s="1"/>
  <c r="J163" i="528" s="1"/>
  <c r="I165" i="528" s="1"/>
  <c r="Z20" i="528"/>
  <c r="AA20" i="528" s="1"/>
  <c r="X20" i="529"/>
  <c r="AC20" i="529" s="1"/>
  <c r="X30" i="529"/>
  <c r="X32" i="529"/>
  <c r="W42" i="529"/>
  <c r="X42" i="529" s="1"/>
  <c r="X46" i="529"/>
  <c r="X48" i="529"/>
  <c r="W58" i="529"/>
  <c r="X62" i="529"/>
  <c r="X64" i="529"/>
  <c r="W74" i="529"/>
  <c r="X74" i="529" s="1"/>
  <c r="X78" i="529"/>
  <c r="X80" i="529"/>
  <c r="X92" i="529"/>
  <c r="X93" i="529"/>
  <c r="X100" i="529"/>
  <c r="X101" i="529"/>
  <c r="X108" i="529"/>
  <c r="X109" i="529"/>
  <c r="X120" i="529"/>
  <c r="X121" i="529"/>
  <c r="X136" i="529"/>
  <c r="X137" i="529"/>
  <c r="X148" i="529"/>
  <c r="X149" i="529"/>
  <c r="J165" i="529"/>
  <c r="Z85" i="529"/>
  <c r="X92" i="530"/>
  <c r="X108" i="530"/>
  <c r="X124" i="530"/>
  <c r="X140" i="530"/>
  <c r="X148" i="530"/>
  <c r="J159" i="532"/>
  <c r="I161" i="532" s="1"/>
  <c r="J161" i="532" s="1"/>
  <c r="I163" i="532" s="1"/>
  <c r="J163" i="532" s="1"/>
  <c r="I165" i="532" s="1"/>
  <c r="Z20" i="532"/>
  <c r="AA20" i="532" s="1"/>
  <c r="W122" i="534"/>
  <c r="W80" i="525"/>
  <c r="X80" i="525" s="1"/>
  <c r="X97" i="525"/>
  <c r="W85" i="526"/>
  <c r="X85" i="526" s="1"/>
  <c r="X35" i="527"/>
  <c r="W78" i="525"/>
  <c r="W34" i="525"/>
  <c r="X52" i="525"/>
  <c r="X78" i="525"/>
  <c r="W79" i="525"/>
  <c r="X79" i="525" s="1"/>
  <c r="X95" i="525"/>
  <c r="X139" i="525"/>
  <c r="Z20" i="525"/>
  <c r="AA20" i="525" s="1"/>
  <c r="J159" i="525"/>
  <c r="I161" i="525" s="1"/>
  <c r="J161" i="525" s="1"/>
  <c r="I163" i="525" s="1"/>
  <c r="J163" i="525" s="1"/>
  <c r="I165" i="525" s="1"/>
  <c r="W20" i="526"/>
  <c r="W24" i="526"/>
  <c r="X24" i="526" s="1"/>
  <c r="X31" i="526"/>
  <c r="W56" i="526"/>
  <c r="X56" i="526" s="1"/>
  <c r="X62" i="526"/>
  <c r="X63" i="526"/>
  <c r="X112" i="526"/>
  <c r="W121" i="526"/>
  <c r="X144" i="526"/>
  <c r="W26" i="527"/>
  <c r="X26" i="527"/>
  <c r="X28" i="527"/>
  <c r="X42" i="527"/>
  <c r="W42" i="527"/>
  <c r="X43" i="527"/>
  <c r="X44" i="527"/>
  <c r="X48" i="527"/>
  <c r="X51" i="527"/>
  <c r="X52" i="527"/>
  <c r="X56" i="527"/>
  <c r="X59" i="527"/>
  <c r="X60" i="527"/>
  <c r="X64" i="527"/>
  <c r="X67" i="527"/>
  <c r="X68" i="527"/>
  <c r="X72" i="527"/>
  <c r="X75" i="527"/>
  <c r="X76" i="527"/>
  <c r="X80" i="527"/>
  <c r="X83" i="527"/>
  <c r="X84" i="527"/>
  <c r="X95" i="527"/>
  <c r="X96" i="527"/>
  <c r="X111" i="527"/>
  <c r="X112" i="527"/>
  <c r="X127" i="527"/>
  <c r="X128" i="527"/>
  <c r="W147" i="527"/>
  <c r="W148" i="527"/>
  <c r="X148" i="527" s="1"/>
  <c r="AB20" i="527"/>
  <c r="L20" i="527"/>
  <c r="N20" i="527"/>
  <c r="O20" i="527" s="1"/>
  <c r="X24" i="529"/>
  <c r="X36" i="529"/>
  <c r="X51" i="529"/>
  <c r="X52" i="529"/>
  <c r="X66" i="529"/>
  <c r="X68" i="529"/>
  <c r="X84" i="529"/>
  <c r="X85" i="529"/>
  <c r="X124" i="529"/>
  <c r="X125" i="529"/>
  <c r="X140" i="529"/>
  <c r="X141" i="529"/>
  <c r="J165" i="531"/>
  <c r="Z85" i="531"/>
  <c r="X24" i="525"/>
  <c r="X39" i="525"/>
  <c r="W48" i="525"/>
  <c r="X48" i="525" s="1"/>
  <c r="X55" i="525"/>
  <c r="W69" i="525"/>
  <c r="X89" i="525"/>
  <c r="X40" i="526"/>
  <c r="W40" i="526"/>
  <c r="X72" i="526"/>
  <c r="W72" i="526"/>
  <c r="W109" i="526"/>
  <c r="W133" i="526"/>
  <c r="X147" i="527"/>
  <c r="AA21" i="528"/>
  <c r="W122" i="528"/>
  <c r="X58" i="529"/>
  <c r="W26" i="531"/>
  <c r="X26" i="531" s="1"/>
  <c r="W86" i="534"/>
  <c r="X20" i="525"/>
  <c r="AC20" i="525" s="1"/>
  <c r="W25" i="525"/>
  <c r="X25" i="525" s="1"/>
  <c r="W41" i="525"/>
  <c r="X41" i="525" s="1"/>
  <c r="W47" i="525"/>
  <c r="W53" i="525"/>
  <c r="W64" i="525"/>
  <c r="X72" i="525"/>
  <c r="X87" i="525"/>
  <c r="X107" i="525"/>
  <c r="X135" i="525"/>
  <c r="W21" i="525"/>
  <c r="X28" i="525"/>
  <c r="X29" i="525"/>
  <c r="W37" i="525"/>
  <c r="X37" i="525" s="1"/>
  <c r="X45" i="525"/>
  <c r="W56" i="525"/>
  <c r="X56" i="525" s="1"/>
  <c r="W58" i="525"/>
  <c r="X63" i="525"/>
  <c r="X64" i="525"/>
  <c r="W71" i="525"/>
  <c r="X71" i="525" s="1"/>
  <c r="W81" i="525"/>
  <c r="X81" i="525" s="1"/>
  <c r="X106" i="525"/>
  <c r="X122" i="525"/>
  <c r="X138" i="525"/>
  <c r="W21" i="526"/>
  <c r="X21" i="526" s="1"/>
  <c r="X22" i="526"/>
  <c r="X23" i="526"/>
  <c r="W46" i="526"/>
  <c r="X46" i="526" s="1"/>
  <c r="W48" i="526"/>
  <c r="X48" i="526"/>
  <c r="X54" i="526"/>
  <c r="X55" i="526"/>
  <c r="X68" i="526"/>
  <c r="W78" i="526"/>
  <c r="X78" i="526" s="1"/>
  <c r="W80" i="526"/>
  <c r="X80" i="526" s="1"/>
  <c r="W87" i="526"/>
  <c r="X110" i="526"/>
  <c r="W119" i="526"/>
  <c r="W135" i="526"/>
  <c r="X142" i="526"/>
  <c r="J159" i="526"/>
  <c r="I161" i="526" s="1"/>
  <c r="J161" i="526" s="1"/>
  <c r="I163" i="526" s="1"/>
  <c r="J163" i="526" s="1"/>
  <c r="I165" i="526" s="1"/>
  <c r="Z20" i="526"/>
  <c r="AA20" i="526" s="1"/>
  <c r="W27" i="527"/>
  <c r="X27" i="527" s="1"/>
  <c r="W36" i="527"/>
  <c r="X36" i="527" s="1"/>
  <c r="W45" i="527"/>
  <c r="W53" i="527"/>
  <c r="W65" i="527"/>
  <c r="W77" i="527"/>
  <c r="W81" i="527"/>
  <c r="X91" i="527"/>
  <c r="X92" i="527"/>
  <c r="W99" i="527"/>
  <c r="W100" i="527"/>
  <c r="X100" i="527" s="1"/>
  <c r="X107" i="527"/>
  <c r="X108" i="527"/>
  <c r="W115" i="527"/>
  <c r="X115" i="527" s="1"/>
  <c r="W116" i="527"/>
  <c r="X116" i="527" s="1"/>
  <c r="X123" i="527"/>
  <c r="W131" i="527"/>
  <c r="X131" i="527" s="1"/>
  <c r="W132" i="527"/>
  <c r="X132" i="527" s="1"/>
  <c r="W92" i="528"/>
  <c r="W124" i="528"/>
  <c r="W22" i="529"/>
  <c r="X22" i="529" s="1"/>
  <c r="X26" i="529"/>
  <c r="W34" i="529"/>
  <c r="X34" i="529" s="1"/>
  <c r="X38" i="529"/>
  <c r="X40" i="529"/>
  <c r="W50" i="529"/>
  <c r="X50" i="529" s="1"/>
  <c r="X54" i="529"/>
  <c r="W66" i="529"/>
  <c r="X70" i="529"/>
  <c r="W82" i="529"/>
  <c r="X82" i="529" s="1"/>
  <c r="X94" i="530"/>
  <c r="X110" i="530"/>
  <c r="X126" i="530"/>
  <c r="X142" i="530"/>
  <c r="J159" i="530"/>
  <c r="I161" i="530" s="1"/>
  <c r="J161" i="530" s="1"/>
  <c r="I163" i="530" s="1"/>
  <c r="J163" i="530" s="1"/>
  <c r="I165" i="530" s="1"/>
  <c r="Z20" i="530"/>
  <c r="AA20" i="530" s="1"/>
  <c r="W22" i="531"/>
  <c r="X22" i="531" s="1"/>
  <c r="W72" i="532"/>
  <c r="X43" i="534"/>
  <c r="Q52" i="524"/>
  <c r="T52" i="524" s="1"/>
  <c r="Q72" i="524"/>
  <c r="T72" i="524" s="1"/>
  <c r="Q98" i="524"/>
  <c r="T98" i="524" s="1"/>
  <c r="Q100" i="524"/>
  <c r="T100" i="524" s="1"/>
  <c r="Q129" i="524"/>
  <c r="T129" i="524" s="1"/>
  <c r="Q146" i="524"/>
  <c r="T146" i="524" s="1"/>
  <c r="R50" i="526"/>
  <c r="U50" i="526" s="1"/>
  <c r="Q59" i="527"/>
  <c r="T59" i="527" s="1"/>
  <c r="W59" i="527" s="1"/>
  <c r="Q75" i="527"/>
  <c r="T75" i="527" s="1"/>
  <c r="W75" i="527" s="1"/>
  <c r="W86" i="527"/>
  <c r="W106" i="527"/>
  <c r="W122" i="527"/>
  <c r="W138" i="527"/>
  <c r="W146" i="527"/>
  <c r="X146" i="527" s="1"/>
  <c r="R21" i="528"/>
  <c r="U21" i="528" s="1"/>
  <c r="R26" i="528"/>
  <c r="U26" i="528" s="1"/>
  <c r="R37" i="528"/>
  <c r="U37" i="528" s="1"/>
  <c r="R38" i="528"/>
  <c r="U38" i="528" s="1"/>
  <c r="R42" i="528"/>
  <c r="U42" i="528" s="1"/>
  <c r="R46" i="528"/>
  <c r="U46" i="528" s="1"/>
  <c r="R58" i="528"/>
  <c r="U58" i="528" s="1"/>
  <c r="R61" i="528"/>
  <c r="U61" i="528" s="1"/>
  <c r="R62" i="528"/>
  <c r="U62" i="528" s="1"/>
  <c r="R70" i="528"/>
  <c r="U70" i="528" s="1"/>
  <c r="R85" i="528"/>
  <c r="U85" i="528" s="1"/>
  <c r="Q56" i="530"/>
  <c r="T56" i="530" s="1"/>
  <c r="W56" i="530" s="1"/>
  <c r="X56" i="530" s="1"/>
  <c r="Q64" i="530"/>
  <c r="T64" i="530" s="1"/>
  <c r="W64" i="530" s="1"/>
  <c r="X64" i="530" s="1"/>
  <c r="Q102" i="531"/>
  <c r="T102" i="531" s="1"/>
  <c r="Q114" i="531"/>
  <c r="T114" i="531" s="1"/>
  <c r="R81" i="532"/>
  <c r="U81" i="532" s="1"/>
  <c r="Q142" i="533"/>
  <c r="T142" i="533" s="1"/>
  <c r="X147" i="535"/>
  <c r="Q29" i="538"/>
  <c r="T29" i="538" s="1"/>
  <c r="W29" i="538" s="1"/>
  <c r="Q25" i="524"/>
  <c r="T25" i="524" s="1"/>
  <c r="Q57" i="524"/>
  <c r="T57" i="524" s="1"/>
  <c r="Q69" i="524"/>
  <c r="T69" i="524" s="1"/>
  <c r="Q73" i="524"/>
  <c r="T73" i="524" s="1"/>
  <c r="Q81" i="524"/>
  <c r="T81" i="524" s="1"/>
  <c r="R26" i="525"/>
  <c r="U26" i="525" s="1"/>
  <c r="R30" i="525"/>
  <c r="U30" i="525" s="1"/>
  <c r="R50" i="525"/>
  <c r="U50" i="525" s="1"/>
  <c r="R53" i="525"/>
  <c r="U53" i="525" s="1"/>
  <c r="R58" i="525"/>
  <c r="U58" i="525" s="1"/>
  <c r="R66" i="525"/>
  <c r="U66" i="525" s="1"/>
  <c r="W66" i="525" s="1"/>
  <c r="R69" i="525"/>
  <c r="U69" i="525" s="1"/>
  <c r="R74" i="525"/>
  <c r="U74" i="525" s="1"/>
  <c r="R77" i="525"/>
  <c r="U77" i="525" s="1"/>
  <c r="Q59" i="526"/>
  <c r="T59" i="526" s="1"/>
  <c r="Q75" i="526"/>
  <c r="T75" i="526" s="1"/>
  <c r="R95" i="526"/>
  <c r="U95" i="526" s="1"/>
  <c r="R103" i="526"/>
  <c r="U103" i="526" s="1"/>
  <c r="R107" i="526"/>
  <c r="U107" i="526" s="1"/>
  <c r="R109" i="526"/>
  <c r="U109" i="526" s="1"/>
  <c r="R111" i="526"/>
  <c r="U111" i="526" s="1"/>
  <c r="R115" i="526"/>
  <c r="U115" i="526" s="1"/>
  <c r="R131" i="526"/>
  <c r="U131" i="526" s="1"/>
  <c r="W131" i="526" s="1"/>
  <c r="R133" i="526"/>
  <c r="U133" i="526" s="1"/>
  <c r="R135" i="526"/>
  <c r="U135" i="526" s="1"/>
  <c r="R139" i="526"/>
  <c r="U139" i="526" s="1"/>
  <c r="R145" i="526"/>
  <c r="U145" i="526" s="1"/>
  <c r="R147" i="526"/>
  <c r="U147" i="526" s="1"/>
  <c r="R30" i="527"/>
  <c r="U30" i="527" s="1"/>
  <c r="R38" i="527"/>
  <c r="U38" i="527" s="1"/>
  <c r="W73" i="527"/>
  <c r="X73" i="527" s="1"/>
  <c r="Q48" i="528"/>
  <c r="T48" i="528" s="1"/>
  <c r="Q68" i="528"/>
  <c r="T68" i="528" s="1"/>
  <c r="Q76" i="528"/>
  <c r="T76" i="528" s="1"/>
  <c r="Q80" i="528"/>
  <c r="T80" i="528" s="1"/>
  <c r="Q84" i="528"/>
  <c r="T84" i="528" s="1"/>
  <c r="R86" i="528"/>
  <c r="U86" i="528" s="1"/>
  <c r="R90" i="528"/>
  <c r="U90" i="528" s="1"/>
  <c r="W90" i="528" s="1"/>
  <c r="R104" i="528"/>
  <c r="U104" i="528" s="1"/>
  <c r="R108" i="528"/>
  <c r="U108" i="528" s="1"/>
  <c r="R124" i="528"/>
  <c r="U124" i="528" s="1"/>
  <c r="R132" i="528"/>
  <c r="U132" i="528" s="1"/>
  <c r="R136" i="528"/>
  <c r="U136" i="528" s="1"/>
  <c r="Q39" i="530"/>
  <c r="T39" i="530" s="1"/>
  <c r="Q55" i="530"/>
  <c r="T55" i="530" s="1"/>
  <c r="Q59" i="530"/>
  <c r="T59" i="530" s="1"/>
  <c r="Q63" i="530"/>
  <c r="T63" i="530" s="1"/>
  <c r="Q67" i="530"/>
  <c r="T67" i="530" s="1"/>
  <c r="Q75" i="530"/>
  <c r="T75" i="530" s="1"/>
  <c r="Q83" i="530"/>
  <c r="T83" i="530" s="1"/>
  <c r="Q93" i="530"/>
  <c r="T93" i="530" s="1"/>
  <c r="W93" i="530" s="1"/>
  <c r="Q97" i="530"/>
  <c r="T97" i="530" s="1"/>
  <c r="Q103" i="530"/>
  <c r="T103" i="530" s="1"/>
  <c r="Q117" i="530"/>
  <c r="T117" i="530" s="1"/>
  <c r="Q121" i="530"/>
  <c r="T121" i="530" s="1"/>
  <c r="W121" i="530" s="1"/>
  <c r="Q123" i="530"/>
  <c r="T123" i="530" s="1"/>
  <c r="Q133" i="530"/>
  <c r="T133" i="530" s="1"/>
  <c r="Q139" i="530"/>
  <c r="T139" i="530" s="1"/>
  <c r="Q143" i="530"/>
  <c r="T143" i="530" s="1"/>
  <c r="Q145" i="530"/>
  <c r="T145" i="530" s="1"/>
  <c r="W145" i="530" s="1"/>
  <c r="Q147" i="530"/>
  <c r="T147" i="530" s="1"/>
  <c r="W53" i="531"/>
  <c r="X53" i="531" s="1"/>
  <c r="X21" i="532"/>
  <c r="X46" i="532"/>
  <c r="Q70" i="532"/>
  <c r="T70" i="532" s="1"/>
  <c r="R51" i="533"/>
  <c r="U51" i="533" s="1"/>
  <c r="R75" i="533"/>
  <c r="U75" i="533" s="1"/>
  <c r="R132" i="534"/>
  <c r="U132" i="534" s="1"/>
  <c r="R140" i="534"/>
  <c r="U140" i="534" s="1"/>
  <c r="R54" i="535"/>
  <c r="U54" i="535" s="1"/>
  <c r="X94" i="535"/>
  <c r="R32" i="536"/>
  <c r="U32" i="536" s="1"/>
  <c r="Q44" i="524"/>
  <c r="T44" i="524" s="1"/>
  <c r="Q60" i="524"/>
  <c r="T60" i="524" s="1"/>
  <c r="Q64" i="524"/>
  <c r="T64" i="524" s="1"/>
  <c r="Q76" i="524"/>
  <c r="T76" i="524" s="1"/>
  <c r="Q85" i="524"/>
  <c r="T85" i="524" s="1"/>
  <c r="Q87" i="524"/>
  <c r="T87" i="524" s="1"/>
  <c r="Q89" i="524"/>
  <c r="T89" i="524" s="1"/>
  <c r="W89" i="524" s="1"/>
  <c r="X89" i="524" s="1"/>
  <c r="Q91" i="524"/>
  <c r="T91" i="524" s="1"/>
  <c r="Q93" i="524"/>
  <c r="T93" i="524" s="1"/>
  <c r="Q95" i="524"/>
  <c r="T95" i="524" s="1"/>
  <c r="Q97" i="524"/>
  <c r="T97" i="524" s="1"/>
  <c r="W97" i="524" s="1"/>
  <c r="X97" i="524" s="1"/>
  <c r="Q102" i="524"/>
  <c r="T102" i="524" s="1"/>
  <c r="Q104" i="524"/>
  <c r="T104" i="524" s="1"/>
  <c r="Q106" i="524"/>
  <c r="T106" i="524" s="1"/>
  <c r="Q107" i="524"/>
  <c r="T107" i="524" s="1"/>
  <c r="W107" i="524" s="1"/>
  <c r="X107" i="524" s="1"/>
  <c r="Q110" i="524"/>
  <c r="T110" i="524" s="1"/>
  <c r="Q112" i="524"/>
  <c r="T112" i="524" s="1"/>
  <c r="Q114" i="524"/>
  <c r="T114" i="524" s="1"/>
  <c r="Q116" i="524"/>
  <c r="T116" i="524" s="1"/>
  <c r="W116" i="524" s="1"/>
  <c r="X116" i="524" s="1"/>
  <c r="Q118" i="524"/>
  <c r="T118" i="524" s="1"/>
  <c r="Q119" i="524"/>
  <c r="T119" i="524" s="1"/>
  <c r="Q120" i="524"/>
  <c r="T120" i="524" s="1"/>
  <c r="Q122" i="524"/>
  <c r="T122" i="524" s="1"/>
  <c r="W122" i="524" s="1"/>
  <c r="X122" i="524" s="1"/>
  <c r="Q123" i="524"/>
  <c r="T123" i="524" s="1"/>
  <c r="Q126" i="524"/>
  <c r="T126" i="524" s="1"/>
  <c r="Q127" i="524"/>
  <c r="T127" i="524" s="1"/>
  <c r="Q130" i="524"/>
  <c r="T130" i="524" s="1"/>
  <c r="W130" i="524" s="1"/>
  <c r="X130" i="524" s="1"/>
  <c r="Q131" i="524"/>
  <c r="T131" i="524" s="1"/>
  <c r="Q132" i="524"/>
  <c r="T132" i="524" s="1"/>
  <c r="Q134" i="524"/>
  <c r="T134" i="524" s="1"/>
  <c r="Q136" i="524"/>
  <c r="T136" i="524" s="1"/>
  <c r="W136" i="524" s="1"/>
  <c r="X136" i="524" s="1"/>
  <c r="Q138" i="524"/>
  <c r="T138" i="524" s="1"/>
  <c r="Q139" i="524"/>
  <c r="T139" i="524" s="1"/>
  <c r="Q141" i="524"/>
  <c r="T141" i="524" s="1"/>
  <c r="Q143" i="524"/>
  <c r="T143" i="524" s="1"/>
  <c r="W143" i="524" s="1"/>
  <c r="X143" i="524" s="1"/>
  <c r="Q145" i="524"/>
  <c r="T145" i="524" s="1"/>
  <c r="Q147" i="524"/>
  <c r="T147" i="524" s="1"/>
  <c r="Q149" i="524"/>
  <c r="T149" i="524" s="1"/>
  <c r="R26" i="526"/>
  <c r="U26" i="526" s="1"/>
  <c r="R58" i="526"/>
  <c r="U58" i="526" s="1"/>
  <c r="R66" i="526"/>
  <c r="U66" i="526" s="1"/>
  <c r="R74" i="526"/>
  <c r="U74" i="526" s="1"/>
  <c r="R82" i="526"/>
  <c r="U82" i="526" s="1"/>
  <c r="W32" i="527"/>
  <c r="X32" i="527" s="1"/>
  <c r="W40" i="527"/>
  <c r="Q51" i="527"/>
  <c r="T51" i="527" s="1"/>
  <c r="W51" i="527" s="1"/>
  <c r="R22" i="528"/>
  <c r="U22" i="528" s="1"/>
  <c r="R41" i="528"/>
  <c r="U41" i="528" s="1"/>
  <c r="R65" i="528"/>
  <c r="U65" i="528" s="1"/>
  <c r="R66" i="528"/>
  <c r="U66" i="528" s="1"/>
  <c r="W66" i="528" s="1"/>
  <c r="R69" i="528"/>
  <c r="U69" i="528" s="1"/>
  <c r="R78" i="528"/>
  <c r="U78" i="528" s="1"/>
  <c r="R81" i="528"/>
  <c r="U81" i="528" s="1"/>
  <c r="Q24" i="530"/>
  <c r="T24" i="530" s="1"/>
  <c r="W24" i="530" s="1"/>
  <c r="X24" i="530" s="1"/>
  <c r="Q28" i="530"/>
  <c r="T28" i="530" s="1"/>
  <c r="W28" i="530" s="1"/>
  <c r="X28" i="530" s="1"/>
  <c r="Q32" i="530"/>
  <c r="T32" i="530" s="1"/>
  <c r="W32" i="530" s="1"/>
  <c r="X32" i="530" s="1"/>
  <c r="Q40" i="530"/>
  <c r="T40" i="530" s="1"/>
  <c r="W40" i="530" s="1"/>
  <c r="X40" i="530" s="1"/>
  <c r="Q44" i="530"/>
  <c r="T44" i="530" s="1"/>
  <c r="W44" i="530" s="1"/>
  <c r="X44" i="530" s="1"/>
  <c r="Q48" i="530"/>
  <c r="T48" i="530" s="1"/>
  <c r="W48" i="530" s="1"/>
  <c r="X48" i="530" s="1"/>
  <c r="Q60" i="530"/>
  <c r="T60" i="530" s="1"/>
  <c r="W60" i="530" s="1"/>
  <c r="X60" i="530" s="1"/>
  <c r="Q68" i="530"/>
  <c r="T68" i="530" s="1"/>
  <c r="W68" i="530" s="1"/>
  <c r="X68" i="530" s="1"/>
  <c r="Q80" i="530"/>
  <c r="T80" i="530" s="1"/>
  <c r="W80" i="530" s="1"/>
  <c r="X80" i="530" s="1"/>
  <c r="Q84" i="530"/>
  <c r="T84" i="530" s="1"/>
  <c r="W84" i="530" s="1"/>
  <c r="X84" i="530" s="1"/>
  <c r="Q56" i="531"/>
  <c r="T56" i="531" s="1"/>
  <c r="R59" i="531"/>
  <c r="U59" i="531" s="1"/>
  <c r="Q86" i="531"/>
  <c r="T86" i="531" s="1"/>
  <c r="W86" i="531" s="1"/>
  <c r="X86" i="531" s="1"/>
  <c r="Q90" i="531"/>
  <c r="T90" i="531" s="1"/>
  <c r="Q98" i="531"/>
  <c r="T98" i="531" s="1"/>
  <c r="W98" i="531" s="1"/>
  <c r="X98" i="531" s="1"/>
  <c r="Q110" i="531"/>
  <c r="T110" i="531" s="1"/>
  <c r="Q118" i="531"/>
  <c r="T118" i="531" s="1"/>
  <c r="W118" i="531" s="1"/>
  <c r="X118" i="531" s="1"/>
  <c r="Q126" i="531"/>
  <c r="T126" i="531" s="1"/>
  <c r="Q130" i="531"/>
  <c r="T130" i="531" s="1"/>
  <c r="W130" i="531" s="1"/>
  <c r="X130" i="531" s="1"/>
  <c r="Q134" i="531"/>
  <c r="T134" i="531" s="1"/>
  <c r="Q46" i="532"/>
  <c r="T46" i="532" s="1"/>
  <c r="W46" i="532" s="1"/>
  <c r="R49" i="532"/>
  <c r="U49" i="532" s="1"/>
  <c r="W73" i="532"/>
  <c r="Q78" i="532"/>
  <c r="T78" i="532" s="1"/>
  <c r="Q86" i="533"/>
  <c r="T86" i="533" s="1"/>
  <c r="Q94" i="533"/>
  <c r="T94" i="533" s="1"/>
  <c r="Q106" i="533"/>
  <c r="T106" i="533" s="1"/>
  <c r="Q114" i="533"/>
  <c r="T114" i="533" s="1"/>
  <c r="Q126" i="533"/>
  <c r="T126" i="533" s="1"/>
  <c r="AB20" i="533"/>
  <c r="L20" i="533"/>
  <c r="Q46" i="534"/>
  <c r="T46" i="534" s="1"/>
  <c r="W46" i="534" s="1"/>
  <c r="R125" i="534"/>
  <c r="U125" i="534" s="1"/>
  <c r="X43" i="535"/>
  <c r="R80" i="536"/>
  <c r="U80" i="536" s="1"/>
  <c r="Q83" i="537"/>
  <c r="T83" i="537" s="1"/>
  <c r="W83" i="537" s="1"/>
  <c r="R20" i="538"/>
  <c r="U20" i="538" s="1"/>
  <c r="X105" i="539"/>
  <c r="Q21" i="524"/>
  <c r="T21" i="524" s="1"/>
  <c r="Q29" i="524"/>
  <c r="T29" i="524" s="1"/>
  <c r="Q33" i="524"/>
  <c r="T33" i="524" s="1"/>
  <c r="Q37" i="524"/>
  <c r="T37" i="524" s="1"/>
  <c r="Q53" i="524"/>
  <c r="T53" i="524" s="1"/>
  <c r="Q65" i="524"/>
  <c r="T65" i="524" s="1"/>
  <c r="Q77" i="524"/>
  <c r="T77" i="524" s="1"/>
  <c r="R22" i="525"/>
  <c r="U22" i="525" s="1"/>
  <c r="R34" i="525"/>
  <c r="U34" i="525" s="1"/>
  <c r="R42" i="525"/>
  <c r="U42" i="525" s="1"/>
  <c r="R82" i="525"/>
  <c r="U82" i="525" s="1"/>
  <c r="R20" i="526"/>
  <c r="U20" i="526" s="1"/>
  <c r="Q27" i="526"/>
  <c r="T27" i="526" s="1"/>
  <c r="Q35" i="526"/>
  <c r="T35" i="526" s="1"/>
  <c r="Q61" i="526"/>
  <c r="T61" i="526" s="1"/>
  <c r="W61" i="526" s="1"/>
  <c r="X61" i="526" s="1"/>
  <c r="Q67" i="526"/>
  <c r="T67" i="526" s="1"/>
  <c r="Q69" i="526"/>
  <c r="T69" i="526" s="1"/>
  <c r="W69" i="526" s="1"/>
  <c r="X69" i="526" s="1"/>
  <c r="R99" i="526"/>
  <c r="U99" i="526" s="1"/>
  <c r="R105" i="526"/>
  <c r="U105" i="526" s="1"/>
  <c r="R113" i="526"/>
  <c r="U113" i="526" s="1"/>
  <c r="R117" i="526"/>
  <c r="U117" i="526" s="1"/>
  <c r="R123" i="526"/>
  <c r="U123" i="526" s="1"/>
  <c r="W123" i="526" s="1"/>
  <c r="R125" i="526"/>
  <c r="U125" i="526" s="1"/>
  <c r="R127" i="526"/>
  <c r="U127" i="526" s="1"/>
  <c r="R137" i="526"/>
  <c r="U137" i="526" s="1"/>
  <c r="W137" i="526" s="1"/>
  <c r="R149" i="526"/>
  <c r="U149" i="526" s="1"/>
  <c r="W149" i="526" s="1"/>
  <c r="W49" i="527"/>
  <c r="X49" i="527" s="1"/>
  <c r="W57" i="527"/>
  <c r="X57" i="527" s="1"/>
  <c r="W61" i="527"/>
  <c r="X61" i="527" s="1"/>
  <c r="W69" i="527"/>
  <c r="X69" i="527" s="1"/>
  <c r="J159" i="527"/>
  <c r="I161" i="527" s="1"/>
  <c r="J161" i="527" s="1"/>
  <c r="I163" i="527" s="1"/>
  <c r="J163" i="527" s="1"/>
  <c r="I165" i="527" s="1"/>
  <c r="Q28" i="528"/>
  <c r="T28" i="528" s="1"/>
  <c r="Q32" i="528"/>
  <c r="T32" i="528" s="1"/>
  <c r="W32" i="528" s="1"/>
  <c r="Q36" i="528"/>
  <c r="T36" i="528" s="1"/>
  <c r="Q52" i="528"/>
  <c r="T52" i="528" s="1"/>
  <c r="Q60" i="528"/>
  <c r="T60" i="528" s="1"/>
  <c r="R88" i="528"/>
  <c r="U88" i="528" s="1"/>
  <c r="R94" i="528"/>
  <c r="U94" i="528" s="1"/>
  <c r="R98" i="528"/>
  <c r="U98" i="528" s="1"/>
  <c r="W98" i="528" s="1"/>
  <c r="R100" i="528"/>
  <c r="U100" i="528" s="1"/>
  <c r="R106" i="528"/>
  <c r="U106" i="528" s="1"/>
  <c r="R110" i="528"/>
  <c r="U110" i="528" s="1"/>
  <c r="R116" i="528"/>
  <c r="U116" i="528" s="1"/>
  <c r="W116" i="528" s="1"/>
  <c r="R120" i="528"/>
  <c r="U120" i="528" s="1"/>
  <c r="R126" i="528"/>
  <c r="U126" i="528" s="1"/>
  <c r="R128" i="528"/>
  <c r="U128" i="528" s="1"/>
  <c r="R138" i="528"/>
  <c r="U138" i="528" s="1"/>
  <c r="W138" i="528" s="1"/>
  <c r="R140" i="528"/>
  <c r="U140" i="528" s="1"/>
  <c r="R144" i="528"/>
  <c r="U144" i="528" s="1"/>
  <c r="R146" i="528"/>
  <c r="U146" i="528" s="1"/>
  <c r="Q23" i="530"/>
  <c r="T23" i="530" s="1"/>
  <c r="W23" i="530" s="1"/>
  <c r="Q27" i="530"/>
  <c r="T27" i="530" s="1"/>
  <c r="W27" i="530" s="1"/>
  <c r="Q31" i="530"/>
  <c r="T31" i="530" s="1"/>
  <c r="Q43" i="530"/>
  <c r="T43" i="530" s="1"/>
  <c r="Q51" i="530"/>
  <c r="T51" i="530" s="1"/>
  <c r="Q79" i="530"/>
  <c r="T79" i="530" s="1"/>
  <c r="Q89" i="530"/>
  <c r="T89" i="530" s="1"/>
  <c r="Q91" i="530"/>
  <c r="T91" i="530" s="1"/>
  <c r="Q95" i="530"/>
  <c r="T95" i="530" s="1"/>
  <c r="Q99" i="530"/>
  <c r="T99" i="530" s="1"/>
  <c r="Q101" i="530"/>
  <c r="T101" i="530" s="1"/>
  <c r="Q105" i="530"/>
  <c r="T105" i="530" s="1"/>
  <c r="Q111" i="530"/>
  <c r="T111" i="530" s="1"/>
  <c r="Q115" i="530"/>
  <c r="T115" i="530" s="1"/>
  <c r="Q119" i="530"/>
  <c r="T119" i="530" s="1"/>
  <c r="Q127" i="530"/>
  <c r="T127" i="530" s="1"/>
  <c r="Q131" i="530"/>
  <c r="T131" i="530" s="1"/>
  <c r="Q135" i="530"/>
  <c r="T135" i="530" s="1"/>
  <c r="Q137" i="530"/>
  <c r="T137" i="530" s="1"/>
  <c r="W137" i="530" s="1"/>
  <c r="Q149" i="530"/>
  <c r="T149" i="530" s="1"/>
  <c r="W149" i="530" s="1"/>
  <c r="Q48" i="531"/>
  <c r="T48" i="531" s="1"/>
  <c r="W48" i="531" s="1"/>
  <c r="X48" i="531" s="1"/>
  <c r="R51" i="531"/>
  <c r="U51" i="531" s="1"/>
  <c r="Q80" i="531"/>
  <c r="T80" i="531" s="1"/>
  <c r="R83" i="531"/>
  <c r="U83" i="531" s="1"/>
  <c r="X101" i="531"/>
  <c r="Q24" i="533"/>
  <c r="T24" i="533" s="1"/>
  <c r="R27" i="533"/>
  <c r="U27" i="533" s="1"/>
  <c r="Q32" i="533"/>
  <c r="T32" i="533" s="1"/>
  <c r="Q40" i="533"/>
  <c r="T40" i="533" s="1"/>
  <c r="R43" i="533"/>
  <c r="U43" i="533" s="1"/>
  <c r="Q48" i="533"/>
  <c r="T48" i="533" s="1"/>
  <c r="R59" i="533"/>
  <c r="U59" i="533" s="1"/>
  <c r="X69" i="534"/>
  <c r="Q70" i="534"/>
  <c r="T70" i="534" s="1"/>
  <c r="W70" i="534" s="1"/>
  <c r="R144" i="534"/>
  <c r="U144" i="534" s="1"/>
  <c r="R22" i="535"/>
  <c r="U22" i="535" s="1"/>
  <c r="R30" i="535"/>
  <c r="U30" i="535" s="1"/>
  <c r="W41" i="535"/>
  <c r="R62" i="535"/>
  <c r="U62" i="535" s="1"/>
  <c r="X64" i="535"/>
  <c r="Q67" i="537"/>
  <c r="T67" i="537" s="1"/>
  <c r="W67" i="537" s="1"/>
  <c r="J159" i="537"/>
  <c r="I161" i="537" s="1"/>
  <c r="J161" i="537" s="1"/>
  <c r="I163" i="537" s="1"/>
  <c r="J163" i="537" s="1"/>
  <c r="I165" i="537" s="1"/>
  <c r="Z20" i="537"/>
  <c r="AA20" i="537" s="1"/>
  <c r="R89" i="538"/>
  <c r="U89" i="538" s="1"/>
  <c r="R97" i="538"/>
  <c r="U97" i="538" s="1"/>
  <c r="R105" i="538"/>
  <c r="U105" i="538" s="1"/>
  <c r="R113" i="538"/>
  <c r="U113" i="538" s="1"/>
  <c r="R117" i="538"/>
  <c r="U117" i="538" s="1"/>
  <c r="R125" i="538"/>
  <c r="U125" i="538" s="1"/>
  <c r="R133" i="538"/>
  <c r="U133" i="538" s="1"/>
  <c r="R141" i="538"/>
  <c r="U141" i="538" s="1"/>
  <c r="R145" i="538"/>
  <c r="U145" i="538" s="1"/>
  <c r="Q23" i="539"/>
  <c r="T23" i="539" s="1"/>
  <c r="W23" i="539" s="1"/>
  <c r="W82" i="540"/>
  <c r="Q22" i="524"/>
  <c r="T22" i="524" s="1"/>
  <c r="Q26" i="524"/>
  <c r="T26" i="524" s="1"/>
  <c r="Q30" i="524"/>
  <c r="T30" i="524" s="1"/>
  <c r="R33" i="524"/>
  <c r="U33" i="524" s="1"/>
  <c r="Q34" i="524"/>
  <c r="T34" i="524" s="1"/>
  <c r="R37" i="524"/>
  <c r="U37" i="524" s="1"/>
  <c r="Q38" i="524"/>
  <c r="T38" i="524" s="1"/>
  <c r="R41" i="524"/>
  <c r="U41" i="524" s="1"/>
  <c r="Q42" i="524"/>
  <c r="T42" i="524" s="1"/>
  <c r="Q46" i="524"/>
  <c r="T46" i="524" s="1"/>
  <c r="R49" i="524"/>
  <c r="U49" i="524" s="1"/>
  <c r="Q50" i="524"/>
  <c r="T50" i="524" s="1"/>
  <c r="W50" i="524" s="1"/>
  <c r="X50" i="524" s="1"/>
  <c r="R53" i="524"/>
  <c r="U53" i="524" s="1"/>
  <c r="Q54" i="524"/>
  <c r="T54" i="524" s="1"/>
  <c r="R57" i="524"/>
  <c r="U57" i="524" s="1"/>
  <c r="Q58" i="524"/>
  <c r="T58" i="524" s="1"/>
  <c r="W58" i="524" s="1"/>
  <c r="X58" i="524" s="1"/>
  <c r="Q62" i="524"/>
  <c r="T62" i="524" s="1"/>
  <c r="Q66" i="524"/>
  <c r="T66" i="524" s="1"/>
  <c r="R69" i="524"/>
  <c r="U69" i="524" s="1"/>
  <c r="Q70" i="524"/>
  <c r="T70" i="524" s="1"/>
  <c r="W70" i="524" s="1"/>
  <c r="X70" i="524" s="1"/>
  <c r="R73" i="524"/>
  <c r="U73" i="524" s="1"/>
  <c r="Q74" i="524"/>
  <c r="T74" i="524" s="1"/>
  <c r="Q78" i="524"/>
  <c r="T78" i="524" s="1"/>
  <c r="Q82" i="524"/>
  <c r="T82" i="524" s="1"/>
  <c r="W82" i="524" s="1"/>
  <c r="X82" i="524" s="1"/>
  <c r="Q20" i="525"/>
  <c r="T20" i="525" s="1"/>
  <c r="W20" i="525" s="1"/>
  <c r="R23" i="525"/>
  <c r="U23" i="525" s="1"/>
  <c r="Q24" i="525"/>
  <c r="T24" i="525" s="1"/>
  <c r="W24" i="525" s="1"/>
  <c r="R27" i="525"/>
  <c r="U27" i="525" s="1"/>
  <c r="W27" i="525" s="1"/>
  <c r="Q28" i="525"/>
  <c r="T28" i="525" s="1"/>
  <c r="W28" i="525" s="1"/>
  <c r="R31" i="525"/>
  <c r="U31" i="525" s="1"/>
  <c r="W31" i="525" s="1"/>
  <c r="Q32" i="525"/>
  <c r="T32" i="525" s="1"/>
  <c r="W32" i="525" s="1"/>
  <c r="X32" i="525" s="1"/>
  <c r="R35" i="525"/>
  <c r="U35" i="525" s="1"/>
  <c r="Q36" i="525"/>
  <c r="T36" i="525" s="1"/>
  <c r="W36" i="525" s="1"/>
  <c r="Q40" i="525"/>
  <c r="T40" i="525" s="1"/>
  <c r="W40" i="525" s="1"/>
  <c r="X40" i="525" s="1"/>
  <c r="R43" i="525"/>
  <c r="U43" i="525" s="1"/>
  <c r="Q44" i="525"/>
  <c r="T44" i="525" s="1"/>
  <c r="W44" i="525" s="1"/>
  <c r="X44" i="525" s="1"/>
  <c r="Q46" i="525"/>
  <c r="T46" i="525" s="1"/>
  <c r="W46" i="525" s="1"/>
  <c r="X46" i="525" s="1"/>
  <c r="R51" i="525"/>
  <c r="U51" i="525" s="1"/>
  <c r="W51" i="525" s="1"/>
  <c r="Q52" i="525"/>
  <c r="T52" i="525" s="1"/>
  <c r="W52" i="525" s="1"/>
  <c r="Q54" i="525"/>
  <c r="T54" i="525" s="1"/>
  <c r="W54" i="525" s="1"/>
  <c r="X54" i="525" s="1"/>
  <c r="R59" i="525"/>
  <c r="U59" i="525" s="1"/>
  <c r="Q59" i="525"/>
  <c r="T59" i="525" s="1"/>
  <c r="Q60" i="525"/>
  <c r="T60" i="525" s="1"/>
  <c r="W60" i="525" s="1"/>
  <c r="X60" i="525" s="1"/>
  <c r="Q62" i="525"/>
  <c r="T62" i="525" s="1"/>
  <c r="W62" i="525" s="1"/>
  <c r="X62" i="525" s="1"/>
  <c r="R67" i="525"/>
  <c r="U67" i="525" s="1"/>
  <c r="W67" i="525" s="1"/>
  <c r="Q68" i="525"/>
  <c r="T68" i="525" s="1"/>
  <c r="W68" i="525" s="1"/>
  <c r="Q70" i="525"/>
  <c r="T70" i="525" s="1"/>
  <c r="W70" i="525" s="1"/>
  <c r="X70" i="525" s="1"/>
  <c r="R75" i="525"/>
  <c r="U75" i="525" s="1"/>
  <c r="Q75" i="525"/>
  <c r="T75" i="525" s="1"/>
  <c r="W75" i="525" s="1"/>
  <c r="Q76" i="525"/>
  <c r="T76" i="525" s="1"/>
  <c r="W76" i="525" s="1"/>
  <c r="X76" i="525" s="1"/>
  <c r="R83" i="525"/>
  <c r="U83" i="525" s="1"/>
  <c r="W83" i="525" s="1"/>
  <c r="Q84" i="525"/>
  <c r="T84" i="525" s="1"/>
  <c r="W84" i="525" s="1"/>
  <c r="X84" i="525" s="1"/>
  <c r="Q85" i="525"/>
  <c r="T85" i="525" s="1"/>
  <c r="W85" i="525" s="1"/>
  <c r="Q86" i="525"/>
  <c r="T86" i="525" s="1"/>
  <c r="W86" i="525" s="1"/>
  <c r="X86" i="525" s="1"/>
  <c r="Q87" i="525"/>
  <c r="T87" i="525" s="1"/>
  <c r="W87" i="525" s="1"/>
  <c r="Q88" i="525"/>
  <c r="T88" i="525" s="1"/>
  <c r="W88" i="525" s="1"/>
  <c r="X88" i="525" s="1"/>
  <c r="Q89" i="525"/>
  <c r="T89" i="525" s="1"/>
  <c r="W89" i="525" s="1"/>
  <c r="Q90" i="525"/>
  <c r="T90" i="525" s="1"/>
  <c r="W90" i="525" s="1"/>
  <c r="X90" i="525" s="1"/>
  <c r="Q91" i="525"/>
  <c r="T91" i="525" s="1"/>
  <c r="W91" i="525" s="1"/>
  <c r="X91" i="525" s="1"/>
  <c r="Q92" i="525"/>
  <c r="T92" i="525" s="1"/>
  <c r="W92" i="525" s="1"/>
  <c r="X92" i="525" s="1"/>
  <c r="Q93" i="525"/>
  <c r="T93" i="525" s="1"/>
  <c r="W93" i="525" s="1"/>
  <c r="X93" i="525" s="1"/>
  <c r="Q94" i="525"/>
  <c r="T94" i="525" s="1"/>
  <c r="W94" i="525" s="1"/>
  <c r="X94" i="525" s="1"/>
  <c r="Q95" i="525"/>
  <c r="T95" i="525" s="1"/>
  <c r="W95" i="525" s="1"/>
  <c r="Q96" i="525"/>
  <c r="T96" i="525" s="1"/>
  <c r="W96" i="525" s="1"/>
  <c r="X96" i="525" s="1"/>
  <c r="Q97" i="525"/>
  <c r="T97" i="525" s="1"/>
  <c r="W97" i="525" s="1"/>
  <c r="Q98" i="525"/>
  <c r="T98" i="525" s="1"/>
  <c r="W98" i="525" s="1"/>
  <c r="X98" i="525" s="1"/>
  <c r="Q99" i="525"/>
  <c r="T99" i="525" s="1"/>
  <c r="W99" i="525" s="1"/>
  <c r="X99" i="525" s="1"/>
  <c r="Q100" i="525"/>
  <c r="T100" i="525" s="1"/>
  <c r="W100" i="525" s="1"/>
  <c r="Q101" i="525"/>
  <c r="T101" i="525" s="1"/>
  <c r="W101" i="525" s="1"/>
  <c r="X101" i="525" s="1"/>
  <c r="Q102" i="525"/>
  <c r="T102" i="525" s="1"/>
  <c r="W102" i="525" s="1"/>
  <c r="X102" i="525" s="1"/>
  <c r="Q103" i="525"/>
  <c r="T103" i="525" s="1"/>
  <c r="W103" i="525" s="1"/>
  <c r="X103" i="525" s="1"/>
  <c r="Q104" i="525"/>
  <c r="T104" i="525" s="1"/>
  <c r="W104" i="525" s="1"/>
  <c r="X104" i="525" s="1"/>
  <c r="Q105" i="525"/>
  <c r="T105" i="525" s="1"/>
  <c r="W105" i="525" s="1"/>
  <c r="X105" i="525" s="1"/>
  <c r="Q106" i="525"/>
  <c r="T106" i="525" s="1"/>
  <c r="W106" i="525" s="1"/>
  <c r="Q107" i="525"/>
  <c r="T107" i="525" s="1"/>
  <c r="W107" i="525" s="1"/>
  <c r="Q108" i="525"/>
  <c r="T108" i="525" s="1"/>
  <c r="W108" i="525" s="1"/>
  <c r="X108" i="525" s="1"/>
  <c r="Q109" i="525"/>
  <c r="T109" i="525" s="1"/>
  <c r="W109" i="525" s="1"/>
  <c r="X109" i="525" s="1"/>
  <c r="Q110" i="525"/>
  <c r="T110" i="525" s="1"/>
  <c r="W110" i="525" s="1"/>
  <c r="X110" i="525" s="1"/>
  <c r="Q111" i="525"/>
  <c r="T111" i="525" s="1"/>
  <c r="W111" i="525" s="1"/>
  <c r="X111" i="525" s="1"/>
  <c r="Q112" i="525"/>
  <c r="T112" i="525" s="1"/>
  <c r="W112" i="525" s="1"/>
  <c r="X112" i="525" s="1"/>
  <c r="Q113" i="525"/>
  <c r="T113" i="525" s="1"/>
  <c r="W113" i="525" s="1"/>
  <c r="X113" i="525" s="1"/>
  <c r="Q114" i="525"/>
  <c r="T114" i="525" s="1"/>
  <c r="W114" i="525" s="1"/>
  <c r="X114" i="525" s="1"/>
  <c r="Q115" i="525"/>
  <c r="T115" i="525" s="1"/>
  <c r="W115" i="525" s="1"/>
  <c r="X115" i="525" s="1"/>
  <c r="Q116" i="525"/>
  <c r="T116" i="525" s="1"/>
  <c r="W116" i="525" s="1"/>
  <c r="Q117" i="525"/>
  <c r="T117" i="525" s="1"/>
  <c r="W117" i="525" s="1"/>
  <c r="X117" i="525" s="1"/>
  <c r="Q118" i="525"/>
  <c r="T118" i="525" s="1"/>
  <c r="W118" i="525" s="1"/>
  <c r="X118" i="525" s="1"/>
  <c r="Q119" i="525"/>
  <c r="T119" i="525" s="1"/>
  <c r="W119" i="525" s="1"/>
  <c r="X119" i="525" s="1"/>
  <c r="Q120" i="525"/>
  <c r="T120" i="525" s="1"/>
  <c r="W120" i="525" s="1"/>
  <c r="X120" i="525" s="1"/>
  <c r="Q121" i="525"/>
  <c r="T121" i="525" s="1"/>
  <c r="W121" i="525" s="1"/>
  <c r="X121" i="525" s="1"/>
  <c r="Q122" i="525"/>
  <c r="T122" i="525" s="1"/>
  <c r="W122" i="525" s="1"/>
  <c r="Q123" i="525"/>
  <c r="T123" i="525" s="1"/>
  <c r="W123" i="525" s="1"/>
  <c r="X123" i="525" s="1"/>
  <c r="Q124" i="525"/>
  <c r="T124" i="525" s="1"/>
  <c r="W124" i="525" s="1"/>
  <c r="X124" i="525" s="1"/>
  <c r="Q125" i="525"/>
  <c r="T125" i="525" s="1"/>
  <c r="W125" i="525" s="1"/>
  <c r="X125" i="525" s="1"/>
  <c r="Q126" i="525"/>
  <c r="T126" i="525" s="1"/>
  <c r="W126" i="525" s="1"/>
  <c r="X126" i="525" s="1"/>
  <c r="Q127" i="525"/>
  <c r="T127" i="525" s="1"/>
  <c r="W127" i="525" s="1"/>
  <c r="X127" i="525" s="1"/>
  <c r="Q128" i="525"/>
  <c r="T128" i="525" s="1"/>
  <c r="W128" i="525" s="1"/>
  <c r="X128" i="525" s="1"/>
  <c r="Q129" i="525"/>
  <c r="T129" i="525" s="1"/>
  <c r="W129" i="525" s="1"/>
  <c r="X129" i="525" s="1"/>
  <c r="Q130" i="525"/>
  <c r="T130" i="525" s="1"/>
  <c r="W130" i="525" s="1"/>
  <c r="X130" i="525" s="1"/>
  <c r="Q131" i="525"/>
  <c r="T131" i="525" s="1"/>
  <c r="W131" i="525" s="1"/>
  <c r="X131" i="525" s="1"/>
  <c r="Q132" i="525"/>
  <c r="T132" i="525" s="1"/>
  <c r="W132" i="525" s="1"/>
  <c r="Q133" i="525"/>
  <c r="T133" i="525" s="1"/>
  <c r="W133" i="525" s="1"/>
  <c r="X133" i="525" s="1"/>
  <c r="Q134" i="525"/>
  <c r="T134" i="525" s="1"/>
  <c r="W134" i="525" s="1"/>
  <c r="X134" i="525" s="1"/>
  <c r="Q135" i="525"/>
  <c r="T135" i="525" s="1"/>
  <c r="W135" i="525" s="1"/>
  <c r="Q136" i="525"/>
  <c r="T136" i="525" s="1"/>
  <c r="W136" i="525" s="1"/>
  <c r="X136" i="525" s="1"/>
  <c r="Q137" i="525"/>
  <c r="T137" i="525" s="1"/>
  <c r="W137" i="525" s="1"/>
  <c r="X137" i="525" s="1"/>
  <c r="Q138" i="525"/>
  <c r="T138" i="525" s="1"/>
  <c r="W138" i="525" s="1"/>
  <c r="Q139" i="525"/>
  <c r="T139" i="525" s="1"/>
  <c r="W139" i="525" s="1"/>
  <c r="Q140" i="525"/>
  <c r="T140" i="525" s="1"/>
  <c r="W140" i="525" s="1"/>
  <c r="X140" i="525" s="1"/>
  <c r="Q141" i="525"/>
  <c r="T141" i="525" s="1"/>
  <c r="W141" i="525" s="1"/>
  <c r="X141" i="525" s="1"/>
  <c r="Q142" i="525"/>
  <c r="T142" i="525" s="1"/>
  <c r="W142" i="525" s="1"/>
  <c r="X142" i="525" s="1"/>
  <c r="Q143" i="525"/>
  <c r="T143" i="525" s="1"/>
  <c r="W143" i="525" s="1"/>
  <c r="X143" i="525" s="1"/>
  <c r="Q144" i="525"/>
  <c r="T144" i="525" s="1"/>
  <c r="W144" i="525" s="1"/>
  <c r="X144" i="525" s="1"/>
  <c r="Q145" i="525"/>
  <c r="T145" i="525" s="1"/>
  <c r="W145" i="525" s="1"/>
  <c r="X145" i="525" s="1"/>
  <c r="Q146" i="525"/>
  <c r="T146" i="525" s="1"/>
  <c r="W146" i="525" s="1"/>
  <c r="X146" i="525" s="1"/>
  <c r="Q147" i="525"/>
  <c r="T147" i="525" s="1"/>
  <c r="W147" i="525" s="1"/>
  <c r="X147" i="525" s="1"/>
  <c r="Q148" i="525"/>
  <c r="T148" i="525" s="1"/>
  <c r="W148" i="525" s="1"/>
  <c r="Q149" i="525"/>
  <c r="T149" i="525" s="1"/>
  <c r="W149" i="525" s="1"/>
  <c r="R27" i="526"/>
  <c r="U27" i="526" s="1"/>
  <c r="R35" i="526"/>
  <c r="U35" i="526" s="1"/>
  <c r="R43" i="526"/>
  <c r="U43" i="526" s="1"/>
  <c r="R51" i="526"/>
  <c r="U51" i="526" s="1"/>
  <c r="R59" i="526"/>
  <c r="U59" i="526" s="1"/>
  <c r="R67" i="526"/>
  <c r="U67" i="526" s="1"/>
  <c r="R75" i="526"/>
  <c r="U75" i="526" s="1"/>
  <c r="Q86" i="526"/>
  <c r="T86" i="526" s="1"/>
  <c r="W86" i="526" s="1"/>
  <c r="X86" i="526" s="1"/>
  <c r="Q88" i="526"/>
  <c r="T88" i="526" s="1"/>
  <c r="W88" i="526" s="1"/>
  <c r="X88" i="526" s="1"/>
  <c r="Q90" i="526"/>
  <c r="T90" i="526" s="1"/>
  <c r="W90" i="526" s="1"/>
  <c r="X90" i="526" s="1"/>
  <c r="Q92" i="526"/>
  <c r="T92" i="526" s="1"/>
  <c r="W92" i="526" s="1"/>
  <c r="X92" i="526" s="1"/>
  <c r="Q94" i="526"/>
  <c r="T94" i="526" s="1"/>
  <c r="W94" i="526" s="1"/>
  <c r="X94" i="526" s="1"/>
  <c r="Q96" i="526"/>
  <c r="T96" i="526" s="1"/>
  <c r="W96" i="526" s="1"/>
  <c r="X96" i="526" s="1"/>
  <c r="Q98" i="526"/>
  <c r="T98" i="526" s="1"/>
  <c r="W98" i="526" s="1"/>
  <c r="X98" i="526" s="1"/>
  <c r="Q100" i="526"/>
  <c r="T100" i="526" s="1"/>
  <c r="W100" i="526" s="1"/>
  <c r="X100" i="526" s="1"/>
  <c r="Q102" i="526"/>
  <c r="T102" i="526" s="1"/>
  <c r="W102" i="526" s="1"/>
  <c r="X102" i="526" s="1"/>
  <c r="Q104" i="526"/>
  <c r="T104" i="526" s="1"/>
  <c r="W104" i="526" s="1"/>
  <c r="X104" i="526" s="1"/>
  <c r="Q106" i="526"/>
  <c r="T106" i="526" s="1"/>
  <c r="W106" i="526" s="1"/>
  <c r="X106" i="526" s="1"/>
  <c r="Q108" i="526"/>
  <c r="T108" i="526" s="1"/>
  <c r="W108" i="526" s="1"/>
  <c r="Q110" i="526"/>
  <c r="T110" i="526" s="1"/>
  <c r="W110" i="526" s="1"/>
  <c r="Q112" i="526"/>
  <c r="T112" i="526" s="1"/>
  <c r="W112" i="526" s="1"/>
  <c r="Q114" i="526"/>
  <c r="T114" i="526" s="1"/>
  <c r="W114" i="526" s="1"/>
  <c r="X114" i="526" s="1"/>
  <c r="Q116" i="526"/>
  <c r="T116" i="526" s="1"/>
  <c r="W116" i="526" s="1"/>
  <c r="X116" i="526" s="1"/>
  <c r="Q118" i="526"/>
  <c r="T118" i="526" s="1"/>
  <c r="W118" i="526" s="1"/>
  <c r="X118" i="526" s="1"/>
  <c r="Q120" i="526"/>
  <c r="T120" i="526" s="1"/>
  <c r="W120" i="526" s="1"/>
  <c r="X120" i="526" s="1"/>
  <c r="Q122" i="526"/>
  <c r="T122" i="526" s="1"/>
  <c r="W122" i="526" s="1"/>
  <c r="X122" i="526" s="1"/>
  <c r="Q124" i="526"/>
  <c r="T124" i="526" s="1"/>
  <c r="W124" i="526" s="1"/>
  <c r="X124" i="526" s="1"/>
  <c r="Q126" i="526"/>
  <c r="T126" i="526" s="1"/>
  <c r="W126" i="526" s="1"/>
  <c r="X126" i="526" s="1"/>
  <c r="Q128" i="526"/>
  <c r="T128" i="526" s="1"/>
  <c r="W128" i="526" s="1"/>
  <c r="X128" i="526" s="1"/>
  <c r="Q130" i="526"/>
  <c r="T130" i="526" s="1"/>
  <c r="W130" i="526" s="1"/>
  <c r="X130" i="526" s="1"/>
  <c r="Q132" i="526"/>
  <c r="T132" i="526" s="1"/>
  <c r="W132" i="526" s="1"/>
  <c r="X132" i="526" s="1"/>
  <c r="Q134" i="526"/>
  <c r="T134" i="526" s="1"/>
  <c r="W134" i="526" s="1"/>
  <c r="X134" i="526" s="1"/>
  <c r="Q136" i="526"/>
  <c r="T136" i="526" s="1"/>
  <c r="W136" i="526" s="1"/>
  <c r="X136" i="526" s="1"/>
  <c r="Q138" i="526"/>
  <c r="T138" i="526" s="1"/>
  <c r="W138" i="526" s="1"/>
  <c r="X138" i="526" s="1"/>
  <c r="Q140" i="526"/>
  <c r="T140" i="526" s="1"/>
  <c r="W140" i="526" s="1"/>
  <c r="Q142" i="526"/>
  <c r="T142" i="526" s="1"/>
  <c r="W142" i="526" s="1"/>
  <c r="Q144" i="526"/>
  <c r="T144" i="526" s="1"/>
  <c r="W144" i="526" s="1"/>
  <c r="Q146" i="526"/>
  <c r="T146" i="526" s="1"/>
  <c r="W146" i="526" s="1"/>
  <c r="X146" i="526" s="1"/>
  <c r="Q148" i="526"/>
  <c r="T148" i="526" s="1"/>
  <c r="W148" i="526" s="1"/>
  <c r="X148" i="526" s="1"/>
  <c r="M20" i="527"/>
  <c r="R23" i="527"/>
  <c r="U23" i="527" s="1"/>
  <c r="Q23" i="527"/>
  <c r="T23" i="527" s="1"/>
  <c r="R31" i="527"/>
  <c r="U31" i="527" s="1"/>
  <c r="R39" i="527"/>
  <c r="U39" i="527" s="1"/>
  <c r="Q39" i="527"/>
  <c r="T39" i="527" s="1"/>
  <c r="W39" i="527" s="1"/>
  <c r="X45" i="527"/>
  <c r="X53" i="527"/>
  <c r="X65" i="527"/>
  <c r="X77" i="527"/>
  <c r="X81" i="527"/>
  <c r="R85" i="527"/>
  <c r="U85" i="527" s="1"/>
  <c r="R89" i="527"/>
  <c r="U89" i="527" s="1"/>
  <c r="W89" i="527" s="1"/>
  <c r="R93" i="527"/>
  <c r="U93" i="527" s="1"/>
  <c r="W93" i="527" s="1"/>
  <c r="R97" i="527"/>
  <c r="U97" i="527" s="1"/>
  <c r="W97" i="527" s="1"/>
  <c r="R101" i="527"/>
  <c r="U101" i="527" s="1"/>
  <c r="R105" i="527"/>
  <c r="U105" i="527" s="1"/>
  <c r="R109" i="527"/>
  <c r="U109" i="527" s="1"/>
  <c r="R113" i="527"/>
  <c r="U113" i="527" s="1"/>
  <c r="R117" i="527"/>
  <c r="U117" i="527" s="1"/>
  <c r="W117" i="527" s="1"/>
  <c r="R121" i="527"/>
  <c r="U121" i="527" s="1"/>
  <c r="R125" i="527"/>
  <c r="U125" i="527" s="1"/>
  <c r="R129" i="527"/>
  <c r="U129" i="527" s="1"/>
  <c r="W129" i="527" s="1"/>
  <c r="R133" i="527"/>
  <c r="U133" i="527" s="1"/>
  <c r="R137" i="527"/>
  <c r="U137" i="527" s="1"/>
  <c r="R141" i="527"/>
  <c r="U141" i="527" s="1"/>
  <c r="R145" i="527"/>
  <c r="U145" i="527" s="1"/>
  <c r="W145" i="527" s="1"/>
  <c r="R149" i="527"/>
  <c r="U149" i="527" s="1"/>
  <c r="Q20" i="528"/>
  <c r="T20" i="528" s="1"/>
  <c r="Q23" i="528"/>
  <c r="T23" i="528" s="1"/>
  <c r="R24" i="528"/>
  <c r="U24" i="528" s="1"/>
  <c r="Q27" i="528"/>
  <c r="T27" i="528" s="1"/>
  <c r="W27" i="528" s="1"/>
  <c r="R28" i="528"/>
  <c r="U28" i="528" s="1"/>
  <c r="Q31" i="528"/>
  <c r="T31" i="528" s="1"/>
  <c r="W31" i="528" s="1"/>
  <c r="R32" i="528"/>
  <c r="U32" i="528" s="1"/>
  <c r="Q35" i="528"/>
  <c r="T35" i="528" s="1"/>
  <c r="W35" i="528" s="1"/>
  <c r="R36" i="528"/>
  <c r="U36" i="528" s="1"/>
  <c r="Q39" i="528"/>
  <c r="T39" i="528" s="1"/>
  <c r="R40" i="528"/>
  <c r="U40" i="528" s="1"/>
  <c r="Q43" i="528"/>
  <c r="T43" i="528" s="1"/>
  <c r="W43" i="528" s="1"/>
  <c r="R44" i="528"/>
  <c r="U44" i="528" s="1"/>
  <c r="Q47" i="528"/>
  <c r="T47" i="528" s="1"/>
  <c r="R48" i="528"/>
  <c r="U48" i="528" s="1"/>
  <c r="Q51" i="528"/>
  <c r="T51" i="528" s="1"/>
  <c r="W51" i="528" s="1"/>
  <c r="R52" i="528"/>
  <c r="U52" i="528" s="1"/>
  <c r="Q55" i="528"/>
  <c r="T55" i="528" s="1"/>
  <c r="R56" i="528"/>
  <c r="U56" i="528" s="1"/>
  <c r="Q59" i="528"/>
  <c r="T59" i="528" s="1"/>
  <c r="W59" i="528" s="1"/>
  <c r="R60" i="528"/>
  <c r="U60" i="528" s="1"/>
  <c r="Q63" i="528"/>
  <c r="T63" i="528" s="1"/>
  <c r="R64" i="528"/>
  <c r="U64" i="528" s="1"/>
  <c r="Q67" i="528"/>
  <c r="T67" i="528" s="1"/>
  <c r="W67" i="528" s="1"/>
  <c r="R68" i="528"/>
  <c r="U68" i="528" s="1"/>
  <c r="Q71" i="528"/>
  <c r="T71" i="528" s="1"/>
  <c r="R72" i="528"/>
  <c r="U72" i="528" s="1"/>
  <c r="Q75" i="528"/>
  <c r="T75" i="528" s="1"/>
  <c r="R76" i="528"/>
  <c r="U76" i="528" s="1"/>
  <c r="Q79" i="528"/>
  <c r="T79" i="528" s="1"/>
  <c r="R80" i="528"/>
  <c r="U80" i="528" s="1"/>
  <c r="Q83" i="528"/>
  <c r="T83" i="528" s="1"/>
  <c r="W83" i="528" s="1"/>
  <c r="X83" i="528" s="1"/>
  <c r="R84" i="528"/>
  <c r="U84" i="528" s="1"/>
  <c r="Q87" i="528"/>
  <c r="T87" i="528" s="1"/>
  <c r="Q89" i="528"/>
  <c r="T89" i="528" s="1"/>
  <c r="Q91" i="528"/>
  <c r="T91" i="528" s="1"/>
  <c r="Q93" i="528"/>
  <c r="T93" i="528" s="1"/>
  <c r="Q95" i="528"/>
  <c r="T95" i="528" s="1"/>
  <c r="Q97" i="528"/>
  <c r="T97" i="528" s="1"/>
  <c r="Q99" i="528"/>
  <c r="T99" i="528" s="1"/>
  <c r="Q101" i="528"/>
  <c r="T101" i="528" s="1"/>
  <c r="Q103" i="528"/>
  <c r="T103" i="528" s="1"/>
  <c r="Q105" i="528"/>
  <c r="T105" i="528" s="1"/>
  <c r="Q107" i="528"/>
  <c r="T107" i="528" s="1"/>
  <c r="Q109" i="528"/>
  <c r="T109" i="528" s="1"/>
  <c r="Q111" i="528"/>
  <c r="T111" i="528" s="1"/>
  <c r="Q113" i="528"/>
  <c r="T113" i="528" s="1"/>
  <c r="Q115" i="528"/>
  <c r="T115" i="528" s="1"/>
  <c r="Q117" i="528"/>
  <c r="T117" i="528" s="1"/>
  <c r="Q119" i="528"/>
  <c r="T119" i="528" s="1"/>
  <c r="Q121" i="528"/>
  <c r="T121" i="528" s="1"/>
  <c r="Q123" i="528"/>
  <c r="T123" i="528" s="1"/>
  <c r="Q125" i="528"/>
  <c r="T125" i="528" s="1"/>
  <c r="Q127" i="528"/>
  <c r="T127" i="528" s="1"/>
  <c r="Q129" i="528"/>
  <c r="T129" i="528" s="1"/>
  <c r="Q131" i="528"/>
  <c r="T131" i="528" s="1"/>
  <c r="Q133" i="528"/>
  <c r="T133" i="528" s="1"/>
  <c r="Q135" i="528"/>
  <c r="T135" i="528" s="1"/>
  <c r="Q137" i="528"/>
  <c r="T137" i="528" s="1"/>
  <c r="Q139" i="528"/>
  <c r="T139" i="528" s="1"/>
  <c r="Q141" i="528"/>
  <c r="T141" i="528" s="1"/>
  <c r="Q143" i="528"/>
  <c r="T143" i="528" s="1"/>
  <c r="Q145" i="528"/>
  <c r="T145" i="528" s="1"/>
  <c r="Q147" i="528"/>
  <c r="T147" i="528" s="1"/>
  <c r="Q149" i="528"/>
  <c r="T149" i="528" s="1"/>
  <c r="AA21" i="529"/>
  <c r="R20" i="530"/>
  <c r="U20" i="530" s="1"/>
  <c r="Q21" i="530"/>
  <c r="T21" i="530" s="1"/>
  <c r="R23" i="530"/>
  <c r="U23" i="530" s="1"/>
  <c r="Q25" i="530"/>
  <c r="T25" i="530" s="1"/>
  <c r="R27" i="530"/>
  <c r="U27" i="530" s="1"/>
  <c r="Q29" i="530"/>
  <c r="T29" i="530" s="1"/>
  <c r="W29" i="530" s="1"/>
  <c r="R31" i="530"/>
  <c r="U31" i="530" s="1"/>
  <c r="Q33" i="530"/>
  <c r="T33" i="530" s="1"/>
  <c r="R35" i="530"/>
  <c r="U35" i="530" s="1"/>
  <c r="Q37" i="530"/>
  <c r="T37" i="530" s="1"/>
  <c r="R39" i="530"/>
  <c r="U39" i="530" s="1"/>
  <c r="Q41" i="530"/>
  <c r="T41" i="530" s="1"/>
  <c r="R43" i="530"/>
  <c r="U43" i="530" s="1"/>
  <c r="Q45" i="530"/>
  <c r="T45" i="530" s="1"/>
  <c r="W45" i="530" s="1"/>
  <c r="R47" i="530"/>
  <c r="U47" i="530" s="1"/>
  <c r="Q49" i="530"/>
  <c r="T49" i="530" s="1"/>
  <c r="R51" i="530"/>
  <c r="U51" i="530" s="1"/>
  <c r="Q53" i="530"/>
  <c r="T53" i="530" s="1"/>
  <c r="R55" i="530"/>
  <c r="U55" i="530" s="1"/>
  <c r="Q57" i="530"/>
  <c r="T57" i="530" s="1"/>
  <c r="R59" i="530"/>
  <c r="U59" i="530" s="1"/>
  <c r="Q61" i="530"/>
  <c r="T61" i="530" s="1"/>
  <c r="W61" i="530" s="1"/>
  <c r="R63" i="530"/>
  <c r="U63" i="530" s="1"/>
  <c r="Q65" i="530"/>
  <c r="T65" i="530" s="1"/>
  <c r="R67" i="530"/>
  <c r="U67" i="530" s="1"/>
  <c r="Q69" i="530"/>
  <c r="T69" i="530" s="1"/>
  <c r="R71" i="530"/>
  <c r="U71" i="530" s="1"/>
  <c r="Q73" i="530"/>
  <c r="T73" i="530" s="1"/>
  <c r="R75" i="530"/>
  <c r="U75" i="530" s="1"/>
  <c r="Q77" i="530"/>
  <c r="T77" i="530" s="1"/>
  <c r="W77" i="530" s="1"/>
  <c r="R79" i="530"/>
  <c r="U79" i="530" s="1"/>
  <c r="Q81" i="530"/>
  <c r="T81" i="530" s="1"/>
  <c r="R83" i="530"/>
  <c r="U83" i="530" s="1"/>
  <c r="Q85" i="530"/>
  <c r="T85" i="530" s="1"/>
  <c r="W85" i="530" s="1"/>
  <c r="R87" i="530"/>
  <c r="U87" i="530" s="1"/>
  <c r="R89" i="530"/>
  <c r="U89" i="530" s="1"/>
  <c r="R91" i="530"/>
  <c r="U91" i="530" s="1"/>
  <c r="R93" i="530"/>
  <c r="U93" i="530" s="1"/>
  <c r="R95" i="530"/>
  <c r="U95" i="530" s="1"/>
  <c r="R97" i="530"/>
  <c r="U97" i="530" s="1"/>
  <c r="R99" i="530"/>
  <c r="U99" i="530" s="1"/>
  <c r="R101" i="530"/>
  <c r="U101" i="530" s="1"/>
  <c r="R103" i="530"/>
  <c r="U103" i="530" s="1"/>
  <c r="R105" i="530"/>
  <c r="U105" i="530" s="1"/>
  <c r="R107" i="530"/>
  <c r="U107" i="530" s="1"/>
  <c r="R109" i="530"/>
  <c r="U109" i="530" s="1"/>
  <c r="R111" i="530"/>
  <c r="U111" i="530" s="1"/>
  <c r="R113" i="530"/>
  <c r="U113" i="530" s="1"/>
  <c r="R115" i="530"/>
  <c r="U115" i="530" s="1"/>
  <c r="R117" i="530"/>
  <c r="U117" i="530" s="1"/>
  <c r="R119" i="530"/>
  <c r="U119" i="530" s="1"/>
  <c r="R121" i="530"/>
  <c r="U121" i="530" s="1"/>
  <c r="R123" i="530"/>
  <c r="U123" i="530" s="1"/>
  <c r="R125" i="530"/>
  <c r="U125" i="530" s="1"/>
  <c r="R127" i="530"/>
  <c r="U127" i="530" s="1"/>
  <c r="R129" i="530"/>
  <c r="U129" i="530" s="1"/>
  <c r="R131" i="530"/>
  <c r="U131" i="530" s="1"/>
  <c r="R133" i="530"/>
  <c r="U133" i="530" s="1"/>
  <c r="R135" i="530"/>
  <c r="U135" i="530" s="1"/>
  <c r="R137" i="530"/>
  <c r="U137" i="530" s="1"/>
  <c r="R139" i="530"/>
  <c r="U139" i="530" s="1"/>
  <c r="R141" i="530"/>
  <c r="U141" i="530" s="1"/>
  <c r="R143" i="530"/>
  <c r="U143" i="530" s="1"/>
  <c r="R145" i="530"/>
  <c r="U145" i="530" s="1"/>
  <c r="R147" i="530"/>
  <c r="U147" i="530" s="1"/>
  <c r="R149" i="530"/>
  <c r="U149" i="530" s="1"/>
  <c r="Z20" i="531"/>
  <c r="AA20" i="531" s="1"/>
  <c r="Q23" i="531"/>
  <c r="T23" i="531" s="1"/>
  <c r="Q40" i="531"/>
  <c r="T40" i="531" s="1"/>
  <c r="R43" i="531"/>
  <c r="U43" i="531" s="1"/>
  <c r="W45" i="531"/>
  <c r="X45" i="531" s="1"/>
  <c r="Q72" i="531"/>
  <c r="T72" i="531" s="1"/>
  <c r="R75" i="531"/>
  <c r="U75" i="531" s="1"/>
  <c r="Q30" i="532"/>
  <c r="T30" i="532" s="1"/>
  <c r="W30" i="532" s="1"/>
  <c r="Q32" i="532"/>
  <c r="T32" i="532" s="1"/>
  <c r="R33" i="532"/>
  <c r="U33" i="532" s="1"/>
  <c r="Q35" i="532"/>
  <c r="T35" i="532" s="1"/>
  <c r="W35" i="532" s="1"/>
  <c r="X35" i="532" s="1"/>
  <c r="Q62" i="532"/>
  <c r="T62" i="532" s="1"/>
  <c r="W62" i="532" s="1"/>
  <c r="Q64" i="532"/>
  <c r="T64" i="532" s="1"/>
  <c r="R65" i="532"/>
  <c r="U65" i="532" s="1"/>
  <c r="Q88" i="532"/>
  <c r="T88" i="532" s="1"/>
  <c r="Q92" i="532"/>
  <c r="T92" i="532" s="1"/>
  <c r="Q96" i="532"/>
  <c r="T96" i="532" s="1"/>
  <c r="Q100" i="532"/>
  <c r="T100" i="532" s="1"/>
  <c r="Q104" i="532"/>
  <c r="T104" i="532" s="1"/>
  <c r="Q108" i="532"/>
  <c r="T108" i="532" s="1"/>
  <c r="Q112" i="532"/>
  <c r="T112" i="532" s="1"/>
  <c r="Q116" i="532"/>
  <c r="T116" i="532" s="1"/>
  <c r="Q120" i="532"/>
  <c r="T120" i="532" s="1"/>
  <c r="Q124" i="532"/>
  <c r="T124" i="532" s="1"/>
  <c r="Q128" i="532"/>
  <c r="T128" i="532" s="1"/>
  <c r="Q132" i="532"/>
  <c r="T132" i="532" s="1"/>
  <c r="Q136" i="532"/>
  <c r="T136" i="532" s="1"/>
  <c r="Q140" i="532"/>
  <c r="T140" i="532" s="1"/>
  <c r="Q144" i="532"/>
  <c r="T144" i="532" s="1"/>
  <c r="Q30" i="534"/>
  <c r="T30" i="534" s="1"/>
  <c r="W30" i="534" s="1"/>
  <c r="Q40" i="534"/>
  <c r="T40" i="534" s="1"/>
  <c r="W40" i="534" s="1"/>
  <c r="Q43" i="534"/>
  <c r="T43" i="534" s="1"/>
  <c r="W43" i="534" s="1"/>
  <c r="Q62" i="534"/>
  <c r="T62" i="534" s="1"/>
  <c r="W62" i="534" s="1"/>
  <c r="Q75" i="534"/>
  <c r="T75" i="534" s="1"/>
  <c r="W75" i="534" s="1"/>
  <c r="X75" i="534" s="1"/>
  <c r="X81" i="534"/>
  <c r="X105" i="535"/>
  <c r="X30" i="536"/>
  <c r="R48" i="536"/>
  <c r="U48" i="536" s="1"/>
  <c r="Q51" i="537"/>
  <c r="T51" i="537" s="1"/>
  <c r="W51" i="537" s="1"/>
  <c r="X51" i="537" s="1"/>
  <c r="Q61" i="538"/>
  <c r="T61" i="538" s="1"/>
  <c r="W44" i="539"/>
  <c r="X44" i="539" s="1"/>
  <c r="Q71" i="539"/>
  <c r="T71" i="539" s="1"/>
  <c r="W71" i="539" s="1"/>
  <c r="X71" i="539" s="1"/>
  <c r="X90" i="539"/>
  <c r="W103" i="539"/>
  <c r="X103" i="539" s="1"/>
  <c r="W115" i="539"/>
  <c r="X115" i="539" s="1"/>
  <c r="X117" i="539"/>
  <c r="Q20" i="524"/>
  <c r="T20" i="524" s="1"/>
  <c r="Q24" i="524"/>
  <c r="T24" i="524" s="1"/>
  <c r="W24" i="524" s="1"/>
  <c r="X24" i="524" s="1"/>
  <c r="Q28" i="524"/>
  <c r="T28" i="524" s="1"/>
  <c r="Q32" i="524"/>
  <c r="T32" i="524" s="1"/>
  <c r="Q36" i="524"/>
  <c r="T36" i="524" s="1"/>
  <c r="Q40" i="524"/>
  <c r="T40" i="524" s="1"/>
  <c r="W40" i="524" s="1"/>
  <c r="X40" i="524" s="1"/>
  <c r="Q48" i="524"/>
  <c r="T48" i="524" s="1"/>
  <c r="Q56" i="524"/>
  <c r="T56" i="524" s="1"/>
  <c r="Q68" i="524"/>
  <c r="T68" i="524" s="1"/>
  <c r="Q80" i="524"/>
  <c r="T80" i="524" s="1"/>
  <c r="W80" i="524" s="1"/>
  <c r="X80" i="524" s="1"/>
  <c r="Q84" i="524"/>
  <c r="T84" i="524" s="1"/>
  <c r="Q86" i="524"/>
  <c r="T86" i="524" s="1"/>
  <c r="Q88" i="524"/>
  <c r="T88" i="524" s="1"/>
  <c r="Q90" i="524"/>
  <c r="T90" i="524" s="1"/>
  <c r="W90" i="524" s="1"/>
  <c r="X90" i="524" s="1"/>
  <c r="Q92" i="524"/>
  <c r="T92" i="524" s="1"/>
  <c r="Q94" i="524"/>
  <c r="T94" i="524" s="1"/>
  <c r="Q96" i="524"/>
  <c r="T96" i="524" s="1"/>
  <c r="Q99" i="524"/>
  <c r="T99" i="524" s="1"/>
  <c r="W99" i="524" s="1"/>
  <c r="X99" i="524" s="1"/>
  <c r="Q101" i="524"/>
  <c r="T101" i="524" s="1"/>
  <c r="Q103" i="524"/>
  <c r="T103" i="524" s="1"/>
  <c r="Q105" i="524"/>
  <c r="T105" i="524" s="1"/>
  <c r="Q108" i="524"/>
  <c r="T108" i="524" s="1"/>
  <c r="W108" i="524" s="1"/>
  <c r="X108" i="524" s="1"/>
  <c r="Q109" i="524"/>
  <c r="T109" i="524" s="1"/>
  <c r="Q111" i="524"/>
  <c r="T111" i="524" s="1"/>
  <c r="Q113" i="524"/>
  <c r="T113" i="524" s="1"/>
  <c r="Q115" i="524"/>
  <c r="T115" i="524" s="1"/>
  <c r="W115" i="524" s="1"/>
  <c r="X115" i="524" s="1"/>
  <c r="Q117" i="524"/>
  <c r="T117" i="524" s="1"/>
  <c r="Q121" i="524"/>
  <c r="T121" i="524" s="1"/>
  <c r="Q124" i="524"/>
  <c r="T124" i="524" s="1"/>
  <c r="Q125" i="524"/>
  <c r="T125" i="524" s="1"/>
  <c r="W125" i="524" s="1"/>
  <c r="X125" i="524" s="1"/>
  <c r="Q128" i="524"/>
  <c r="T128" i="524" s="1"/>
  <c r="Q133" i="524"/>
  <c r="T133" i="524" s="1"/>
  <c r="Q135" i="524"/>
  <c r="T135" i="524" s="1"/>
  <c r="Q137" i="524"/>
  <c r="T137" i="524" s="1"/>
  <c r="W137" i="524" s="1"/>
  <c r="X137" i="524" s="1"/>
  <c r="Q140" i="524"/>
  <c r="T140" i="524" s="1"/>
  <c r="Q142" i="524"/>
  <c r="T142" i="524" s="1"/>
  <c r="Q144" i="524"/>
  <c r="T144" i="524" s="1"/>
  <c r="Q148" i="524"/>
  <c r="T148" i="524" s="1"/>
  <c r="W148" i="524" s="1"/>
  <c r="X148" i="524" s="1"/>
  <c r="R34" i="526"/>
  <c r="U34" i="526" s="1"/>
  <c r="R42" i="526"/>
  <c r="U42" i="526" s="1"/>
  <c r="W24" i="527"/>
  <c r="X24" i="527" s="1"/>
  <c r="Q47" i="527"/>
  <c r="T47" i="527" s="1"/>
  <c r="W47" i="527" s="1"/>
  <c r="X47" i="527" s="1"/>
  <c r="Q55" i="527"/>
  <c r="T55" i="527" s="1"/>
  <c r="W55" i="527" s="1"/>
  <c r="X55" i="527" s="1"/>
  <c r="Q63" i="527"/>
  <c r="T63" i="527" s="1"/>
  <c r="W63" i="527" s="1"/>
  <c r="X63" i="527" s="1"/>
  <c r="Q67" i="527"/>
  <c r="T67" i="527" s="1"/>
  <c r="W67" i="527" s="1"/>
  <c r="Q71" i="527"/>
  <c r="T71" i="527" s="1"/>
  <c r="W71" i="527" s="1"/>
  <c r="X71" i="527" s="1"/>
  <c r="Q79" i="527"/>
  <c r="T79" i="527" s="1"/>
  <c r="W79" i="527" s="1"/>
  <c r="X79" i="527" s="1"/>
  <c r="Q83" i="527"/>
  <c r="T83" i="527" s="1"/>
  <c r="W83" i="527" s="1"/>
  <c r="R25" i="528"/>
  <c r="U25" i="528" s="1"/>
  <c r="R29" i="528"/>
  <c r="U29" i="528" s="1"/>
  <c r="R30" i="528"/>
  <c r="U30" i="528" s="1"/>
  <c r="R33" i="528"/>
  <c r="U33" i="528" s="1"/>
  <c r="R34" i="528"/>
  <c r="U34" i="528" s="1"/>
  <c r="W34" i="528" s="1"/>
  <c r="R45" i="528"/>
  <c r="U45" i="528" s="1"/>
  <c r="R49" i="528"/>
  <c r="U49" i="528" s="1"/>
  <c r="R50" i="528"/>
  <c r="U50" i="528" s="1"/>
  <c r="W50" i="528" s="1"/>
  <c r="R53" i="528"/>
  <c r="U53" i="528" s="1"/>
  <c r="R54" i="528"/>
  <c r="U54" i="528" s="1"/>
  <c r="R57" i="528"/>
  <c r="U57" i="528" s="1"/>
  <c r="R73" i="528"/>
  <c r="U73" i="528" s="1"/>
  <c r="R74" i="528"/>
  <c r="U74" i="528" s="1"/>
  <c r="R77" i="528"/>
  <c r="U77" i="528" s="1"/>
  <c r="R82" i="528"/>
  <c r="U82" i="528" s="1"/>
  <c r="W82" i="528" s="1"/>
  <c r="Q36" i="530"/>
  <c r="T36" i="530" s="1"/>
  <c r="W36" i="530" s="1"/>
  <c r="X36" i="530" s="1"/>
  <c r="Q52" i="530"/>
  <c r="T52" i="530" s="1"/>
  <c r="W52" i="530" s="1"/>
  <c r="X52" i="530" s="1"/>
  <c r="Q72" i="530"/>
  <c r="T72" i="530" s="1"/>
  <c r="W72" i="530" s="1"/>
  <c r="X72" i="530" s="1"/>
  <c r="Q76" i="530"/>
  <c r="T76" i="530" s="1"/>
  <c r="W76" i="530" s="1"/>
  <c r="X76" i="530" s="1"/>
  <c r="X64" i="531"/>
  <c r="Q94" i="531"/>
  <c r="T94" i="531" s="1"/>
  <c r="W94" i="531" s="1"/>
  <c r="X94" i="531" s="1"/>
  <c r="Q106" i="531"/>
  <c r="T106" i="531" s="1"/>
  <c r="Q122" i="531"/>
  <c r="T122" i="531" s="1"/>
  <c r="W122" i="531" s="1"/>
  <c r="X122" i="531" s="1"/>
  <c r="Q138" i="531"/>
  <c r="T138" i="531" s="1"/>
  <c r="Q142" i="531"/>
  <c r="T142" i="531" s="1"/>
  <c r="W142" i="531" s="1"/>
  <c r="X142" i="531" s="1"/>
  <c r="Q146" i="531"/>
  <c r="T146" i="531" s="1"/>
  <c r="X71" i="532"/>
  <c r="Q90" i="533"/>
  <c r="T90" i="533" s="1"/>
  <c r="Q98" i="533"/>
  <c r="T98" i="533" s="1"/>
  <c r="Q102" i="533"/>
  <c r="T102" i="533" s="1"/>
  <c r="Q110" i="533"/>
  <c r="T110" i="533" s="1"/>
  <c r="Q118" i="533"/>
  <c r="T118" i="533" s="1"/>
  <c r="Q122" i="533"/>
  <c r="T122" i="533" s="1"/>
  <c r="Q130" i="533"/>
  <c r="T130" i="533" s="1"/>
  <c r="Q134" i="533"/>
  <c r="T134" i="533" s="1"/>
  <c r="Q138" i="533"/>
  <c r="T138" i="533" s="1"/>
  <c r="Q146" i="533"/>
  <c r="T146" i="533" s="1"/>
  <c r="Q78" i="534"/>
  <c r="T78" i="534" s="1"/>
  <c r="W78" i="534" s="1"/>
  <c r="X62" i="536"/>
  <c r="X136" i="537"/>
  <c r="Q39" i="539"/>
  <c r="T39" i="539" s="1"/>
  <c r="W39" i="539" s="1"/>
  <c r="Q41" i="524"/>
  <c r="T41" i="524" s="1"/>
  <c r="Q45" i="524"/>
  <c r="T45" i="524" s="1"/>
  <c r="Q49" i="524"/>
  <c r="T49" i="524" s="1"/>
  <c r="R38" i="525"/>
  <c r="U38" i="525" s="1"/>
  <c r="R61" i="525"/>
  <c r="U61" i="525" s="1"/>
  <c r="Q29" i="526"/>
  <c r="T29" i="526" s="1"/>
  <c r="W29" i="526" s="1"/>
  <c r="X29" i="526" s="1"/>
  <c r="Q37" i="526"/>
  <c r="T37" i="526" s="1"/>
  <c r="W37" i="526" s="1"/>
  <c r="X37" i="526" s="1"/>
  <c r="Q43" i="526"/>
  <c r="T43" i="526" s="1"/>
  <c r="Q45" i="526"/>
  <c r="T45" i="526" s="1"/>
  <c r="W45" i="526" s="1"/>
  <c r="X45" i="526" s="1"/>
  <c r="Q51" i="526"/>
  <c r="T51" i="526" s="1"/>
  <c r="W51" i="526" s="1"/>
  <c r="Q53" i="526"/>
  <c r="T53" i="526" s="1"/>
  <c r="W53" i="526" s="1"/>
  <c r="X53" i="526" s="1"/>
  <c r="Q83" i="526"/>
  <c r="T83" i="526" s="1"/>
  <c r="W83" i="526" s="1"/>
  <c r="X83" i="526" s="1"/>
  <c r="R87" i="526"/>
  <c r="U87" i="526" s="1"/>
  <c r="R89" i="526"/>
  <c r="U89" i="526" s="1"/>
  <c r="R91" i="526"/>
  <c r="U91" i="526" s="1"/>
  <c r="W91" i="526" s="1"/>
  <c r="R93" i="526"/>
  <c r="U93" i="526" s="1"/>
  <c r="R97" i="526"/>
  <c r="U97" i="526" s="1"/>
  <c r="R101" i="526"/>
  <c r="U101" i="526" s="1"/>
  <c r="W101" i="526" s="1"/>
  <c r="R119" i="526"/>
  <c r="U119" i="526" s="1"/>
  <c r="R121" i="526"/>
  <c r="U121" i="526" s="1"/>
  <c r="R129" i="526"/>
  <c r="U129" i="526" s="1"/>
  <c r="R141" i="526"/>
  <c r="U141" i="526" s="1"/>
  <c r="R143" i="526"/>
  <c r="U143" i="526" s="1"/>
  <c r="R22" i="527"/>
  <c r="U22" i="527" s="1"/>
  <c r="Q24" i="528"/>
  <c r="T24" i="528" s="1"/>
  <c r="Q40" i="528"/>
  <c r="T40" i="528" s="1"/>
  <c r="W40" i="528" s="1"/>
  <c r="Q44" i="528"/>
  <c r="T44" i="528" s="1"/>
  <c r="Q56" i="528"/>
  <c r="T56" i="528" s="1"/>
  <c r="Q64" i="528"/>
  <c r="T64" i="528" s="1"/>
  <c r="W64" i="528" s="1"/>
  <c r="Q72" i="528"/>
  <c r="T72" i="528" s="1"/>
  <c r="W72" i="528" s="1"/>
  <c r="R92" i="528"/>
  <c r="U92" i="528" s="1"/>
  <c r="R96" i="528"/>
  <c r="U96" i="528" s="1"/>
  <c r="R102" i="528"/>
  <c r="U102" i="528" s="1"/>
  <c r="W102" i="528" s="1"/>
  <c r="R112" i="528"/>
  <c r="U112" i="528" s="1"/>
  <c r="W112" i="528" s="1"/>
  <c r="R114" i="528"/>
  <c r="U114" i="528" s="1"/>
  <c r="R118" i="528"/>
  <c r="U118" i="528" s="1"/>
  <c r="R122" i="528"/>
  <c r="U122" i="528" s="1"/>
  <c r="R130" i="528"/>
  <c r="U130" i="528" s="1"/>
  <c r="R134" i="528"/>
  <c r="U134" i="528" s="1"/>
  <c r="R142" i="528"/>
  <c r="U142" i="528" s="1"/>
  <c r="W142" i="528" s="1"/>
  <c r="R148" i="528"/>
  <c r="U148" i="528" s="1"/>
  <c r="W148" i="528" s="1"/>
  <c r="Q20" i="530"/>
  <c r="T20" i="530" s="1"/>
  <c r="Q35" i="530"/>
  <c r="T35" i="530" s="1"/>
  <c r="Q47" i="530"/>
  <c r="T47" i="530" s="1"/>
  <c r="W47" i="530" s="1"/>
  <c r="Q71" i="530"/>
  <c r="T71" i="530" s="1"/>
  <c r="W71" i="530" s="1"/>
  <c r="Q87" i="530"/>
  <c r="T87" i="530" s="1"/>
  <c r="W87" i="530" s="1"/>
  <c r="Q107" i="530"/>
  <c r="T107" i="530" s="1"/>
  <c r="Q109" i="530"/>
  <c r="T109" i="530" s="1"/>
  <c r="W109" i="530" s="1"/>
  <c r="Q113" i="530"/>
  <c r="T113" i="530" s="1"/>
  <c r="W113" i="530" s="1"/>
  <c r="Q125" i="530"/>
  <c r="T125" i="530" s="1"/>
  <c r="Q129" i="530"/>
  <c r="T129" i="530" s="1"/>
  <c r="Q141" i="530"/>
  <c r="T141" i="530" s="1"/>
  <c r="W141" i="530" s="1"/>
  <c r="X73" i="531"/>
  <c r="X129" i="531"/>
  <c r="Q38" i="532"/>
  <c r="T38" i="532" s="1"/>
  <c r="W38" i="532" s="1"/>
  <c r="X38" i="532" s="1"/>
  <c r="R41" i="532"/>
  <c r="U41" i="532" s="1"/>
  <c r="R73" i="532"/>
  <c r="U73" i="532" s="1"/>
  <c r="AA21" i="533"/>
  <c r="R35" i="533"/>
  <c r="U35" i="533" s="1"/>
  <c r="Q56" i="533"/>
  <c r="T56" i="533" s="1"/>
  <c r="Q64" i="533"/>
  <c r="T64" i="533" s="1"/>
  <c r="R67" i="533"/>
  <c r="U67" i="533" s="1"/>
  <c r="Q72" i="533"/>
  <c r="T72" i="533" s="1"/>
  <c r="Q80" i="533"/>
  <c r="T80" i="533" s="1"/>
  <c r="R83" i="533"/>
  <c r="U83" i="533" s="1"/>
  <c r="W83" i="533" s="1"/>
  <c r="J159" i="533"/>
  <c r="I161" i="533" s="1"/>
  <c r="J161" i="533" s="1"/>
  <c r="I163" i="533" s="1"/>
  <c r="J163" i="533" s="1"/>
  <c r="I165" i="533" s="1"/>
  <c r="Q38" i="534"/>
  <c r="T38" i="534" s="1"/>
  <c r="W38" i="534" s="1"/>
  <c r="R128" i="534"/>
  <c r="U128" i="534" s="1"/>
  <c r="R136" i="534"/>
  <c r="U136" i="534" s="1"/>
  <c r="R148" i="534"/>
  <c r="U148" i="534" s="1"/>
  <c r="X78" i="536"/>
  <c r="Q21" i="538"/>
  <c r="T21" i="538" s="1"/>
  <c r="R93" i="538"/>
  <c r="U93" i="538" s="1"/>
  <c r="R101" i="538"/>
  <c r="U101" i="538" s="1"/>
  <c r="R109" i="538"/>
  <c r="U109" i="538" s="1"/>
  <c r="R121" i="538"/>
  <c r="U121" i="538" s="1"/>
  <c r="R129" i="538"/>
  <c r="U129" i="538" s="1"/>
  <c r="R137" i="538"/>
  <c r="U137" i="538" s="1"/>
  <c r="R149" i="538"/>
  <c r="U149" i="538" s="1"/>
  <c r="Q44" i="540"/>
  <c r="T44" i="540" s="1"/>
  <c r="W44" i="540" s="1"/>
  <c r="X44" i="540" s="1"/>
  <c r="R49" i="525"/>
  <c r="U49" i="525" s="1"/>
  <c r="R57" i="525"/>
  <c r="U57" i="525" s="1"/>
  <c r="R65" i="525"/>
  <c r="U65" i="525" s="1"/>
  <c r="R73" i="525"/>
  <c r="U73" i="525" s="1"/>
  <c r="R25" i="526"/>
  <c r="U25" i="526" s="1"/>
  <c r="Q25" i="526"/>
  <c r="T25" i="526" s="1"/>
  <c r="W25" i="526" s="1"/>
  <c r="Q26" i="526"/>
  <c r="T26" i="526" s="1"/>
  <c r="W26" i="526" s="1"/>
  <c r="Q28" i="526"/>
  <c r="T28" i="526" s="1"/>
  <c r="W28" i="526" s="1"/>
  <c r="X28" i="526" s="1"/>
  <c r="R33" i="526"/>
  <c r="U33" i="526" s="1"/>
  <c r="Q33" i="526"/>
  <c r="T33" i="526" s="1"/>
  <c r="W33" i="526" s="1"/>
  <c r="Q34" i="526"/>
  <c r="T34" i="526" s="1"/>
  <c r="W34" i="526" s="1"/>
  <c r="Q36" i="526"/>
  <c r="T36" i="526" s="1"/>
  <c r="W36" i="526" s="1"/>
  <c r="X36" i="526" s="1"/>
  <c r="Q39" i="526"/>
  <c r="T39" i="526" s="1"/>
  <c r="W39" i="526" s="1"/>
  <c r="X39" i="526" s="1"/>
  <c r="R41" i="526"/>
  <c r="U41" i="526" s="1"/>
  <c r="Q41" i="526"/>
  <c r="T41" i="526" s="1"/>
  <c r="Q42" i="526"/>
  <c r="T42" i="526" s="1"/>
  <c r="W42" i="526" s="1"/>
  <c r="Q44" i="526"/>
  <c r="T44" i="526" s="1"/>
  <c r="W44" i="526" s="1"/>
  <c r="X44" i="526" s="1"/>
  <c r="Q47" i="526"/>
  <c r="T47" i="526" s="1"/>
  <c r="W47" i="526" s="1"/>
  <c r="X47" i="526" s="1"/>
  <c r="R49" i="526"/>
  <c r="U49" i="526" s="1"/>
  <c r="Q49" i="526"/>
  <c r="T49" i="526" s="1"/>
  <c r="W49" i="526" s="1"/>
  <c r="Q50" i="526"/>
  <c r="T50" i="526" s="1"/>
  <c r="W50" i="526" s="1"/>
  <c r="Q52" i="526"/>
  <c r="T52" i="526" s="1"/>
  <c r="W52" i="526" s="1"/>
  <c r="X52" i="526" s="1"/>
  <c r="R57" i="526"/>
  <c r="U57" i="526" s="1"/>
  <c r="Q57" i="526"/>
  <c r="T57" i="526" s="1"/>
  <c r="W57" i="526" s="1"/>
  <c r="Q58" i="526"/>
  <c r="T58" i="526" s="1"/>
  <c r="W58" i="526" s="1"/>
  <c r="Q60" i="526"/>
  <c r="T60" i="526" s="1"/>
  <c r="W60" i="526" s="1"/>
  <c r="X60" i="526" s="1"/>
  <c r="R65" i="526"/>
  <c r="U65" i="526" s="1"/>
  <c r="Q65" i="526"/>
  <c r="T65" i="526" s="1"/>
  <c r="W65" i="526" s="1"/>
  <c r="Q66" i="526"/>
  <c r="T66" i="526" s="1"/>
  <c r="W66" i="526" s="1"/>
  <c r="Q68" i="526"/>
  <c r="T68" i="526" s="1"/>
  <c r="W68" i="526" s="1"/>
  <c r="R73" i="526"/>
  <c r="U73" i="526" s="1"/>
  <c r="Q73" i="526"/>
  <c r="T73" i="526" s="1"/>
  <c r="W73" i="526" s="1"/>
  <c r="Q74" i="526"/>
  <c r="T74" i="526" s="1"/>
  <c r="W74" i="526" s="1"/>
  <c r="Q76" i="526"/>
  <c r="T76" i="526" s="1"/>
  <c r="W76" i="526" s="1"/>
  <c r="X76" i="526" s="1"/>
  <c r="R81" i="526"/>
  <c r="U81" i="526" s="1"/>
  <c r="Q81" i="526"/>
  <c r="T81" i="526" s="1"/>
  <c r="W81" i="526" s="1"/>
  <c r="Q82" i="526"/>
  <c r="T82" i="526" s="1"/>
  <c r="W82" i="526" s="1"/>
  <c r="R21" i="527"/>
  <c r="U21" i="527" s="1"/>
  <c r="AA21" i="527"/>
  <c r="R29" i="527"/>
  <c r="U29" i="527" s="1"/>
  <c r="R37" i="527"/>
  <c r="U37" i="527" s="1"/>
  <c r="W37" i="527" s="1"/>
  <c r="Q43" i="527"/>
  <c r="T43" i="527" s="1"/>
  <c r="W43" i="527" s="1"/>
  <c r="R46" i="527"/>
  <c r="U46" i="527" s="1"/>
  <c r="R50" i="527"/>
  <c r="U50" i="527" s="1"/>
  <c r="R54" i="527"/>
  <c r="U54" i="527" s="1"/>
  <c r="R58" i="527"/>
  <c r="U58" i="527" s="1"/>
  <c r="R62" i="527"/>
  <c r="U62" i="527" s="1"/>
  <c r="R66" i="527"/>
  <c r="U66" i="527" s="1"/>
  <c r="R70" i="527"/>
  <c r="U70" i="527" s="1"/>
  <c r="R74" i="527"/>
  <c r="U74" i="527" s="1"/>
  <c r="R78" i="527"/>
  <c r="U78" i="527" s="1"/>
  <c r="R82" i="527"/>
  <c r="U82" i="527" s="1"/>
  <c r="R86" i="527"/>
  <c r="U86" i="527" s="1"/>
  <c r="R90" i="527"/>
  <c r="U90" i="527" s="1"/>
  <c r="R94" i="527"/>
  <c r="U94" i="527" s="1"/>
  <c r="W94" i="527" s="1"/>
  <c r="R98" i="527"/>
  <c r="U98" i="527" s="1"/>
  <c r="W98" i="527" s="1"/>
  <c r="R102" i="527"/>
  <c r="U102" i="527" s="1"/>
  <c r="W102" i="527" s="1"/>
  <c r="R106" i="527"/>
  <c r="U106" i="527" s="1"/>
  <c r="R110" i="527"/>
  <c r="U110" i="527" s="1"/>
  <c r="R114" i="527"/>
  <c r="U114" i="527" s="1"/>
  <c r="W114" i="527" s="1"/>
  <c r="R118" i="527"/>
  <c r="U118" i="527" s="1"/>
  <c r="W118" i="527" s="1"/>
  <c r="R122" i="527"/>
  <c r="U122" i="527" s="1"/>
  <c r="R126" i="527"/>
  <c r="U126" i="527" s="1"/>
  <c r="W126" i="527" s="1"/>
  <c r="R130" i="527"/>
  <c r="U130" i="527" s="1"/>
  <c r="W130" i="527" s="1"/>
  <c r="R134" i="527"/>
  <c r="U134" i="527" s="1"/>
  <c r="W134" i="527" s="1"/>
  <c r="R138" i="527"/>
  <c r="U138" i="527" s="1"/>
  <c r="R142" i="527"/>
  <c r="U142" i="527" s="1"/>
  <c r="R20" i="528"/>
  <c r="U20" i="528" s="1"/>
  <c r="Q21" i="528"/>
  <c r="T21" i="528" s="1"/>
  <c r="W21" i="528" s="1"/>
  <c r="AA22" i="528"/>
  <c r="R23" i="528"/>
  <c r="U23" i="528" s="1"/>
  <c r="Q25" i="528"/>
  <c r="T25" i="528" s="1"/>
  <c r="W25" i="528" s="1"/>
  <c r="R27" i="528"/>
  <c r="U27" i="528" s="1"/>
  <c r="Q29" i="528"/>
  <c r="T29" i="528" s="1"/>
  <c r="W29" i="528" s="1"/>
  <c r="R31" i="528"/>
  <c r="U31" i="528" s="1"/>
  <c r="Q33" i="528"/>
  <c r="T33" i="528" s="1"/>
  <c r="W33" i="528" s="1"/>
  <c r="R35" i="528"/>
  <c r="U35" i="528" s="1"/>
  <c r="Q37" i="528"/>
  <c r="T37" i="528" s="1"/>
  <c r="W37" i="528" s="1"/>
  <c r="R39" i="528"/>
  <c r="U39" i="528" s="1"/>
  <c r="Q41" i="528"/>
  <c r="T41" i="528" s="1"/>
  <c r="W41" i="528" s="1"/>
  <c r="R43" i="528"/>
  <c r="U43" i="528" s="1"/>
  <c r="Q45" i="528"/>
  <c r="T45" i="528" s="1"/>
  <c r="W45" i="528" s="1"/>
  <c r="R47" i="528"/>
  <c r="U47" i="528" s="1"/>
  <c r="Q49" i="528"/>
  <c r="T49" i="528" s="1"/>
  <c r="W49" i="528" s="1"/>
  <c r="R51" i="528"/>
  <c r="U51" i="528" s="1"/>
  <c r="Q53" i="528"/>
  <c r="T53" i="528" s="1"/>
  <c r="R55" i="528"/>
  <c r="U55" i="528" s="1"/>
  <c r="Q57" i="528"/>
  <c r="T57" i="528" s="1"/>
  <c r="R59" i="528"/>
  <c r="U59" i="528" s="1"/>
  <c r="Q61" i="528"/>
  <c r="T61" i="528" s="1"/>
  <c r="W61" i="528" s="1"/>
  <c r="R63" i="528"/>
  <c r="U63" i="528" s="1"/>
  <c r="Q65" i="528"/>
  <c r="T65" i="528" s="1"/>
  <c r="W65" i="528" s="1"/>
  <c r="R67" i="528"/>
  <c r="U67" i="528" s="1"/>
  <c r="Q69" i="528"/>
  <c r="T69" i="528" s="1"/>
  <c r="W69" i="528" s="1"/>
  <c r="R71" i="528"/>
  <c r="U71" i="528" s="1"/>
  <c r="Q73" i="528"/>
  <c r="T73" i="528" s="1"/>
  <c r="W73" i="528" s="1"/>
  <c r="R75" i="528"/>
  <c r="U75" i="528" s="1"/>
  <c r="Q77" i="528"/>
  <c r="T77" i="528" s="1"/>
  <c r="W77" i="528" s="1"/>
  <c r="R79" i="528"/>
  <c r="U79" i="528" s="1"/>
  <c r="Q81" i="528"/>
  <c r="T81" i="528" s="1"/>
  <c r="W81" i="528" s="1"/>
  <c r="R87" i="528"/>
  <c r="U87" i="528" s="1"/>
  <c r="R89" i="528"/>
  <c r="U89" i="528" s="1"/>
  <c r="R91" i="528"/>
  <c r="U91" i="528" s="1"/>
  <c r="R93" i="528"/>
  <c r="U93" i="528" s="1"/>
  <c r="R95" i="528"/>
  <c r="U95" i="528" s="1"/>
  <c r="R97" i="528"/>
  <c r="U97" i="528" s="1"/>
  <c r="R99" i="528"/>
  <c r="U99" i="528" s="1"/>
  <c r="R101" i="528"/>
  <c r="U101" i="528" s="1"/>
  <c r="R103" i="528"/>
  <c r="U103" i="528" s="1"/>
  <c r="R105" i="528"/>
  <c r="U105" i="528" s="1"/>
  <c r="R107" i="528"/>
  <c r="U107" i="528" s="1"/>
  <c r="R109" i="528"/>
  <c r="U109" i="528" s="1"/>
  <c r="R111" i="528"/>
  <c r="U111" i="528" s="1"/>
  <c r="R113" i="528"/>
  <c r="U113" i="528" s="1"/>
  <c r="R115" i="528"/>
  <c r="U115" i="528" s="1"/>
  <c r="R117" i="528"/>
  <c r="U117" i="528" s="1"/>
  <c r="R119" i="528"/>
  <c r="U119" i="528" s="1"/>
  <c r="R121" i="528"/>
  <c r="U121" i="528" s="1"/>
  <c r="R123" i="528"/>
  <c r="U123" i="528" s="1"/>
  <c r="R125" i="528"/>
  <c r="U125" i="528" s="1"/>
  <c r="R127" i="528"/>
  <c r="U127" i="528" s="1"/>
  <c r="R129" i="528"/>
  <c r="U129" i="528" s="1"/>
  <c r="R131" i="528"/>
  <c r="U131" i="528" s="1"/>
  <c r="R133" i="528"/>
  <c r="U133" i="528" s="1"/>
  <c r="R135" i="528"/>
  <c r="U135" i="528" s="1"/>
  <c r="R137" i="528"/>
  <c r="U137" i="528" s="1"/>
  <c r="R139" i="528"/>
  <c r="U139" i="528" s="1"/>
  <c r="R141" i="528"/>
  <c r="U141" i="528" s="1"/>
  <c r="R143" i="528"/>
  <c r="U143" i="528" s="1"/>
  <c r="R145" i="528"/>
  <c r="U145" i="528" s="1"/>
  <c r="R147" i="528"/>
  <c r="U147" i="528" s="1"/>
  <c r="R149" i="528"/>
  <c r="U149" i="528" s="1"/>
  <c r="AB20" i="529"/>
  <c r="L20" i="529"/>
  <c r="M20" i="529" s="1"/>
  <c r="Q23" i="529"/>
  <c r="T23" i="529" s="1"/>
  <c r="W23" i="529" s="1"/>
  <c r="X23" i="529" s="1"/>
  <c r="Q27" i="529"/>
  <c r="T27" i="529" s="1"/>
  <c r="W27" i="529" s="1"/>
  <c r="X27" i="529" s="1"/>
  <c r="Q31" i="529"/>
  <c r="T31" i="529" s="1"/>
  <c r="W31" i="529" s="1"/>
  <c r="X31" i="529" s="1"/>
  <c r="Q35" i="529"/>
  <c r="T35" i="529" s="1"/>
  <c r="W35" i="529" s="1"/>
  <c r="X35" i="529" s="1"/>
  <c r="Q39" i="529"/>
  <c r="T39" i="529" s="1"/>
  <c r="W39" i="529" s="1"/>
  <c r="X39" i="529" s="1"/>
  <c r="Q43" i="529"/>
  <c r="T43" i="529" s="1"/>
  <c r="W43" i="529" s="1"/>
  <c r="X43" i="529" s="1"/>
  <c r="Q47" i="529"/>
  <c r="T47" i="529" s="1"/>
  <c r="W47" i="529" s="1"/>
  <c r="X47" i="529" s="1"/>
  <c r="Q51" i="529"/>
  <c r="T51" i="529" s="1"/>
  <c r="W51" i="529" s="1"/>
  <c r="Q55" i="529"/>
  <c r="T55" i="529" s="1"/>
  <c r="W55" i="529" s="1"/>
  <c r="X55" i="529" s="1"/>
  <c r="Q59" i="529"/>
  <c r="T59" i="529" s="1"/>
  <c r="W59" i="529" s="1"/>
  <c r="X59" i="529" s="1"/>
  <c r="Q63" i="529"/>
  <c r="T63" i="529" s="1"/>
  <c r="W63" i="529" s="1"/>
  <c r="X63" i="529" s="1"/>
  <c r="Q67" i="529"/>
  <c r="T67" i="529" s="1"/>
  <c r="W67" i="529" s="1"/>
  <c r="X67" i="529" s="1"/>
  <c r="Q71" i="529"/>
  <c r="T71" i="529" s="1"/>
  <c r="W71" i="529" s="1"/>
  <c r="X71" i="529" s="1"/>
  <c r="Q75" i="529"/>
  <c r="T75" i="529" s="1"/>
  <c r="W75" i="529" s="1"/>
  <c r="Q79" i="529"/>
  <c r="T79" i="529" s="1"/>
  <c r="W79" i="529" s="1"/>
  <c r="X79" i="529" s="1"/>
  <c r="Q83" i="529"/>
  <c r="T83" i="529" s="1"/>
  <c r="W83" i="529" s="1"/>
  <c r="X83" i="529" s="1"/>
  <c r="W86" i="529"/>
  <c r="X86" i="529" s="1"/>
  <c r="W90" i="529"/>
  <c r="X90" i="529" s="1"/>
  <c r="W94" i="529"/>
  <c r="X94" i="529" s="1"/>
  <c r="W98" i="529"/>
  <c r="X98" i="529" s="1"/>
  <c r="W102" i="529"/>
  <c r="X102" i="529" s="1"/>
  <c r="W106" i="529"/>
  <c r="X106" i="529" s="1"/>
  <c r="W110" i="529"/>
  <c r="X110" i="529" s="1"/>
  <c r="W146" i="529"/>
  <c r="X146" i="529" s="1"/>
  <c r="R21" i="530"/>
  <c r="U21" i="530" s="1"/>
  <c r="Q22" i="530"/>
  <c r="T22" i="530" s="1"/>
  <c r="R22" i="530"/>
  <c r="U22" i="530" s="1"/>
  <c r="R25" i="530"/>
  <c r="U25" i="530" s="1"/>
  <c r="Q26" i="530"/>
  <c r="T26" i="530" s="1"/>
  <c r="R26" i="530"/>
  <c r="U26" i="530" s="1"/>
  <c r="R29" i="530"/>
  <c r="U29" i="530" s="1"/>
  <c r="Q30" i="530"/>
  <c r="T30" i="530" s="1"/>
  <c r="R30" i="530"/>
  <c r="U30" i="530" s="1"/>
  <c r="R33" i="530"/>
  <c r="U33" i="530" s="1"/>
  <c r="Q34" i="530"/>
  <c r="T34" i="530" s="1"/>
  <c r="R34" i="530"/>
  <c r="U34" i="530" s="1"/>
  <c r="R37" i="530"/>
  <c r="U37" i="530" s="1"/>
  <c r="Q38" i="530"/>
  <c r="T38" i="530" s="1"/>
  <c r="R38" i="530"/>
  <c r="U38" i="530" s="1"/>
  <c r="R41" i="530"/>
  <c r="U41" i="530" s="1"/>
  <c r="Q42" i="530"/>
  <c r="T42" i="530" s="1"/>
  <c r="R42" i="530"/>
  <c r="U42" i="530" s="1"/>
  <c r="R45" i="530"/>
  <c r="U45" i="530" s="1"/>
  <c r="Q46" i="530"/>
  <c r="T46" i="530" s="1"/>
  <c r="R46" i="530"/>
  <c r="U46" i="530" s="1"/>
  <c r="R49" i="530"/>
  <c r="U49" i="530" s="1"/>
  <c r="Q50" i="530"/>
  <c r="T50" i="530" s="1"/>
  <c r="R50" i="530"/>
  <c r="U50" i="530" s="1"/>
  <c r="R53" i="530"/>
  <c r="U53" i="530" s="1"/>
  <c r="Q54" i="530"/>
  <c r="T54" i="530" s="1"/>
  <c r="R54" i="530"/>
  <c r="U54" i="530" s="1"/>
  <c r="R57" i="530"/>
  <c r="U57" i="530" s="1"/>
  <c r="Q58" i="530"/>
  <c r="T58" i="530" s="1"/>
  <c r="R58" i="530"/>
  <c r="U58" i="530" s="1"/>
  <c r="R61" i="530"/>
  <c r="U61" i="530" s="1"/>
  <c r="Q62" i="530"/>
  <c r="T62" i="530" s="1"/>
  <c r="R62" i="530"/>
  <c r="U62" i="530" s="1"/>
  <c r="R65" i="530"/>
  <c r="U65" i="530" s="1"/>
  <c r="Q66" i="530"/>
  <c r="T66" i="530" s="1"/>
  <c r="R66" i="530"/>
  <c r="U66" i="530" s="1"/>
  <c r="R69" i="530"/>
  <c r="U69" i="530" s="1"/>
  <c r="Q70" i="530"/>
  <c r="T70" i="530" s="1"/>
  <c r="R70" i="530"/>
  <c r="U70" i="530" s="1"/>
  <c r="R73" i="530"/>
  <c r="U73" i="530" s="1"/>
  <c r="Q74" i="530"/>
  <c r="T74" i="530" s="1"/>
  <c r="R74" i="530"/>
  <c r="U74" i="530" s="1"/>
  <c r="R77" i="530"/>
  <c r="U77" i="530" s="1"/>
  <c r="Q78" i="530"/>
  <c r="T78" i="530" s="1"/>
  <c r="R78" i="530"/>
  <c r="U78" i="530" s="1"/>
  <c r="R81" i="530"/>
  <c r="U81" i="530" s="1"/>
  <c r="Q82" i="530"/>
  <c r="T82" i="530" s="1"/>
  <c r="W82" i="530" s="1"/>
  <c r="X82" i="530" s="1"/>
  <c r="R85" i="530"/>
  <c r="U85" i="530" s="1"/>
  <c r="Q86" i="530"/>
  <c r="T86" i="530" s="1"/>
  <c r="W86" i="530" s="1"/>
  <c r="X86" i="530" s="1"/>
  <c r="Q88" i="530"/>
  <c r="T88" i="530" s="1"/>
  <c r="W88" i="530" s="1"/>
  <c r="X88" i="530" s="1"/>
  <c r="Q90" i="530"/>
  <c r="T90" i="530" s="1"/>
  <c r="W90" i="530" s="1"/>
  <c r="X90" i="530" s="1"/>
  <c r="Q92" i="530"/>
  <c r="T92" i="530" s="1"/>
  <c r="W92" i="530" s="1"/>
  <c r="Q94" i="530"/>
  <c r="T94" i="530" s="1"/>
  <c r="W94" i="530" s="1"/>
  <c r="Q96" i="530"/>
  <c r="T96" i="530" s="1"/>
  <c r="W96" i="530" s="1"/>
  <c r="X96" i="530" s="1"/>
  <c r="Q98" i="530"/>
  <c r="T98" i="530" s="1"/>
  <c r="W98" i="530" s="1"/>
  <c r="X98" i="530" s="1"/>
  <c r="Q100" i="530"/>
  <c r="T100" i="530" s="1"/>
  <c r="W100" i="530" s="1"/>
  <c r="X100" i="530" s="1"/>
  <c r="Q102" i="530"/>
  <c r="T102" i="530" s="1"/>
  <c r="W102" i="530" s="1"/>
  <c r="X102" i="530" s="1"/>
  <c r="Q104" i="530"/>
  <c r="T104" i="530" s="1"/>
  <c r="W104" i="530" s="1"/>
  <c r="X104" i="530" s="1"/>
  <c r="Q106" i="530"/>
  <c r="T106" i="530" s="1"/>
  <c r="W106" i="530" s="1"/>
  <c r="X106" i="530" s="1"/>
  <c r="Q108" i="530"/>
  <c r="T108" i="530" s="1"/>
  <c r="W108" i="530" s="1"/>
  <c r="Q110" i="530"/>
  <c r="T110" i="530" s="1"/>
  <c r="W110" i="530" s="1"/>
  <c r="Q112" i="530"/>
  <c r="T112" i="530" s="1"/>
  <c r="W112" i="530" s="1"/>
  <c r="X112" i="530" s="1"/>
  <c r="Q114" i="530"/>
  <c r="T114" i="530" s="1"/>
  <c r="W114" i="530" s="1"/>
  <c r="X114" i="530" s="1"/>
  <c r="Q116" i="530"/>
  <c r="T116" i="530" s="1"/>
  <c r="W116" i="530" s="1"/>
  <c r="X116" i="530" s="1"/>
  <c r="Q118" i="530"/>
  <c r="T118" i="530" s="1"/>
  <c r="W118" i="530" s="1"/>
  <c r="X118" i="530" s="1"/>
  <c r="Q120" i="530"/>
  <c r="T120" i="530" s="1"/>
  <c r="W120" i="530" s="1"/>
  <c r="X120" i="530" s="1"/>
  <c r="Q122" i="530"/>
  <c r="T122" i="530" s="1"/>
  <c r="W122" i="530" s="1"/>
  <c r="X122" i="530" s="1"/>
  <c r="Q124" i="530"/>
  <c r="T124" i="530" s="1"/>
  <c r="W124" i="530" s="1"/>
  <c r="Q126" i="530"/>
  <c r="T126" i="530" s="1"/>
  <c r="W126" i="530" s="1"/>
  <c r="Q128" i="530"/>
  <c r="T128" i="530" s="1"/>
  <c r="W128" i="530" s="1"/>
  <c r="X128" i="530" s="1"/>
  <c r="Q130" i="530"/>
  <c r="T130" i="530" s="1"/>
  <c r="W130" i="530" s="1"/>
  <c r="X130" i="530" s="1"/>
  <c r="Q132" i="530"/>
  <c r="T132" i="530" s="1"/>
  <c r="W132" i="530" s="1"/>
  <c r="X132" i="530" s="1"/>
  <c r="Q134" i="530"/>
  <c r="T134" i="530" s="1"/>
  <c r="W134" i="530" s="1"/>
  <c r="X134" i="530" s="1"/>
  <c r="Q136" i="530"/>
  <c r="T136" i="530" s="1"/>
  <c r="W136" i="530" s="1"/>
  <c r="X136" i="530" s="1"/>
  <c r="Q138" i="530"/>
  <c r="T138" i="530" s="1"/>
  <c r="W138" i="530" s="1"/>
  <c r="X138" i="530" s="1"/>
  <c r="Q140" i="530"/>
  <c r="T140" i="530" s="1"/>
  <c r="W140" i="530" s="1"/>
  <c r="Q142" i="530"/>
  <c r="T142" i="530" s="1"/>
  <c r="W142" i="530" s="1"/>
  <c r="Q144" i="530"/>
  <c r="T144" i="530" s="1"/>
  <c r="W144" i="530" s="1"/>
  <c r="X144" i="530" s="1"/>
  <c r="Q146" i="530"/>
  <c r="T146" i="530" s="1"/>
  <c r="W146" i="530" s="1"/>
  <c r="X146" i="530" s="1"/>
  <c r="J11" i="531"/>
  <c r="W69" i="531" s="1"/>
  <c r="X69" i="531" s="1"/>
  <c r="R27" i="531"/>
  <c r="U27" i="531" s="1"/>
  <c r="Q32" i="531"/>
  <c r="T32" i="531" s="1"/>
  <c r="W32" i="531" s="1"/>
  <c r="X32" i="531" s="1"/>
  <c r="R35" i="531"/>
  <c r="U35" i="531" s="1"/>
  <c r="Q64" i="531"/>
  <c r="T64" i="531" s="1"/>
  <c r="W64" i="531" s="1"/>
  <c r="R67" i="531"/>
  <c r="U67" i="531" s="1"/>
  <c r="Q87" i="531"/>
  <c r="T87" i="531" s="1"/>
  <c r="Q91" i="531"/>
  <c r="T91" i="531" s="1"/>
  <c r="Q95" i="531"/>
  <c r="T95" i="531" s="1"/>
  <c r="Q99" i="531"/>
  <c r="T99" i="531" s="1"/>
  <c r="Q103" i="531"/>
  <c r="T103" i="531" s="1"/>
  <c r="Q107" i="531"/>
  <c r="T107" i="531" s="1"/>
  <c r="Q111" i="531"/>
  <c r="T111" i="531" s="1"/>
  <c r="Q115" i="531"/>
  <c r="T115" i="531" s="1"/>
  <c r="Q119" i="531"/>
  <c r="T119" i="531" s="1"/>
  <c r="Q123" i="531"/>
  <c r="T123" i="531" s="1"/>
  <c r="Q127" i="531"/>
  <c r="T127" i="531" s="1"/>
  <c r="Q131" i="531"/>
  <c r="T131" i="531" s="1"/>
  <c r="Q135" i="531"/>
  <c r="T135" i="531" s="1"/>
  <c r="Q139" i="531"/>
  <c r="T139" i="531" s="1"/>
  <c r="Q143" i="531"/>
  <c r="T143" i="531" s="1"/>
  <c r="Q147" i="531"/>
  <c r="T147" i="531" s="1"/>
  <c r="Q83" i="532"/>
  <c r="T83" i="532" s="1"/>
  <c r="W83" i="532" s="1"/>
  <c r="X83" i="532" s="1"/>
  <c r="Q79" i="532"/>
  <c r="T79" i="532" s="1"/>
  <c r="W79" i="532" s="1"/>
  <c r="Q75" i="532"/>
  <c r="T75" i="532" s="1"/>
  <c r="W75" i="532" s="1"/>
  <c r="X75" i="532" s="1"/>
  <c r="Q71" i="532"/>
  <c r="T71" i="532" s="1"/>
  <c r="W71" i="532" s="1"/>
  <c r="Q67" i="532"/>
  <c r="T67" i="532" s="1"/>
  <c r="W67" i="532" s="1"/>
  <c r="X67" i="532" s="1"/>
  <c r="Q37" i="532"/>
  <c r="T37" i="532" s="1"/>
  <c r="W37" i="532" s="1"/>
  <c r="Q33" i="532"/>
  <c r="T33" i="532" s="1"/>
  <c r="W33" i="532" s="1"/>
  <c r="Q29" i="532"/>
  <c r="T29" i="532" s="1"/>
  <c r="W29" i="532" s="1"/>
  <c r="X29" i="532" s="1"/>
  <c r="Q25" i="532"/>
  <c r="T25" i="532" s="1"/>
  <c r="W25" i="532" s="1"/>
  <c r="Q21" i="532"/>
  <c r="T21" i="532" s="1"/>
  <c r="W21" i="532" s="1"/>
  <c r="Q146" i="532"/>
  <c r="T146" i="532" s="1"/>
  <c r="Q142" i="532"/>
  <c r="T142" i="532" s="1"/>
  <c r="Q138" i="532"/>
  <c r="T138" i="532" s="1"/>
  <c r="W138" i="532" s="1"/>
  <c r="Q134" i="532"/>
  <c r="T134" i="532" s="1"/>
  <c r="Q130" i="532"/>
  <c r="T130" i="532" s="1"/>
  <c r="Q126" i="532"/>
  <c r="T126" i="532" s="1"/>
  <c r="Q122" i="532"/>
  <c r="T122" i="532" s="1"/>
  <c r="W122" i="532" s="1"/>
  <c r="Q118" i="532"/>
  <c r="T118" i="532" s="1"/>
  <c r="Q114" i="532"/>
  <c r="T114" i="532" s="1"/>
  <c r="Q110" i="532"/>
  <c r="T110" i="532" s="1"/>
  <c r="Q106" i="532"/>
  <c r="T106" i="532" s="1"/>
  <c r="W106" i="532" s="1"/>
  <c r="Q102" i="532"/>
  <c r="T102" i="532" s="1"/>
  <c r="Q98" i="532"/>
  <c r="T98" i="532" s="1"/>
  <c r="Q94" i="532"/>
  <c r="T94" i="532" s="1"/>
  <c r="Q90" i="532"/>
  <c r="T90" i="532" s="1"/>
  <c r="W90" i="532" s="1"/>
  <c r="Q86" i="532"/>
  <c r="T86" i="532" s="1"/>
  <c r="Q20" i="532"/>
  <c r="T20" i="532" s="1"/>
  <c r="W20" i="532" s="1"/>
  <c r="Q147" i="532"/>
  <c r="T147" i="532" s="1"/>
  <c r="Q143" i="532"/>
  <c r="T143" i="532" s="1"/>
  <c r="W143" i="532" s="1"/>
  <c r="Q139" i="532"/>
  <c r="T139" i="532" s="1"/>
  <c r="Q135" i="532"/>
  <c r="T135" i="532" s="1"/>
  <c r="W135" i="532" s="1"/>
  <c r="Q131" i="532"/>
  <c r="T131" i="532" s="1"/>
  <c r="Q127" i="532"/>
  <c r="T127" i="532" s="1"/>
  <c r="W127" i="532" s="1"/>
  <c r="Q123" i="532"/>
  <c r="T123" i="532" s="1"/>
  <c r="Q119" i="532"/>
  <c r="T119" i="532" s="1"/>
  <c r="W119" i="532" s="1"/>
  <c r="Q115" i="532"/>
  <c r="T115" i="532" s="1"/>
  <c r="Q111" i="532"/>
  <c r="T111" i="532" s="1"/>
  <c r="W111" i="532" s="1"/>
  <c r="Q107" i="532"/>
  <c r="T107" i="532" s="1"/>
  <c r="Q103" i="532"/>
  <c r="T103" i="532" s="1"/>
  <c r="W103" i="532" s="1"/>
  <c r="Q99" i="532"/>
  <c r="T99" i="532" s="1"/>
  <c r="Q95" i="532"/>
  <c r="T95" i="532" s="1"/>
  <c r="W95" i="532" s="1"/>
  <c r="Q91" i="532"/>
  <c r="T91" i="532" s="1"/>
  <c r="Q87" i="532"/>
  <c r="T87" i="532" s="1"/>
  <c r="W87" i="532" s="1"/>
  <c r="Q84" i="532"/>
  <c r="T84" i="532" s="1"/>
  <c r="Q76" i="532"/>
  <c r="T76" i="532" s="1"/>
  <c r="W76" i="532" s="1"/>
  <c r="Q68" i="532"/>
  <c r="T68" i="532" s="1"/>
  <c r="Q60" i="532"/>
  <c r="T60" i="532" s="1"/>
  <c r="Q52" i="532"/>
  <c r="T52" i="532" s="1"/>
  <c r="Q44" i="532"/>
  <c r="T44" i="532" s="1"/>
  <c r="W44" i="532" s="1"/>
  <c r="Q36" i="532"/>
  <c r="T36" i="532" s="1"/>
  <c r="Q28" i="532"/>
  <c r="T28" i="532" s="1"/>
  <c r="W28" i="532" s="1"/>
  <c r="Q22" i="532"/>
  <c r="T22" i="532" s="1"/>
  <c r="W22" i="532" s="1"/>
  <c r="X22" i="532" s="1"/>
  <c r="Q24" i="532"/>
  <c r="T24" i="532" s="1"/>
  <c r="W24" i="532" s="1"/>
  <c r="R25" i="532"/>
  <c r="U25" i="532" s="1"/>
  <c r="Q27" i="532"/>
  <c r="T27" i="532" s="1"/>
  <c r="W27" i="532" s="1"/>
  <c r="X27" i="532" s="1"/>
  <c r="X30" i="532"/>
  <c r="X37" i="532"/>
  <c r="Q54" i="532"/>
  <c r="T54" i="532" s="1"/>
  <c r="W54" i="532" s="1"/>
  <c r="X54" i="532" s="1"/>
  <c r="Q56" i="532"/>
  <c r="T56" i="532" s="1"/>
  <c r="R57" i="532"/>
  <c r="U57" i="532" s="1"/>
  <c r="Q59" i="532"/>
  <c r="T59" i="532" s="1"/>
  <c r="W59" i="532" s="1"/>
  <c r="X59" i="532" s="1"/>
  <c r="X62" i="532"/>
  <c r="X79" i="532"/>
  <c r="Q81" i="532"/>
  <c r="T81" i="532" s="1"/>
  <c r="W81" i="532" s="1"/>
  <c r="Q89" i="532"/>
  <c r="T89" i="532" s="1"/>
  <c r="W89" i="532" s="1"/>
  <c r="Q93" i="532"/>
  <c r="T93" i="532" s="1"/>
  <c r="Q97" i="532"/>
  <c r="T97" i="532" s="1"/>
  <c r="W97" i="532" s="1"/>
  <c r="Q101" i="532"/>
  <c r="T101" i="532" s="1"/>
  <c r="Q105" i="532"/>
  <c r="T105" i="532" s="1"/>
  <c r="W105" i="532" s="1"/>
  <c r="Q109" i="532"/>
  <c r="T109" i="532" s="1"/>
  <c r="Q113" i="532"/>
  <c r="T113" i="532" s="1"/>
  <c r="W113" i="532" s="1"/>
  <c r="Q117" i="532"/>
  <c r="T117" i="532" s="1"/>
  <c r="Q121" i="532"/>
  <c r="T121" i="532" s="1"/>
  <c r="W121" i="532" s="1"/>
  <c r="Q125" i="532"/>
  <c r="T125" i="532" s="1"/>
  <c r="Q129" i="532"/>
  <c r="T129" i="532" s="1"/>
  <c r="W129" i="532" s="1"/>
  <c r="Q133" i="532"/>
  <c r="T133" i="532" s="1"/>
  <c r="Q137" i="532"/>
  <c r="T137" i="532" s="1"/>
  <c r="W137" i="532" s="1"/>
  <c r="Q141" i="532"/>
  <c r="T141" i="532" s="1"/>
  <c r="Q145" i="532"/>
  <c r="T145" i="532" s="1"/>
  <c r="W145" i="532" s="1"/>
  <c r="Q149" i="532"/>
  <c r="T149" i="532" s="1"/>
  <c r="N20" i="533"/>
  <c r="Q87" i="533"/>
  <c r="T87" i="533" s="1"/>
  <c r="Q91" i="533"/>
  <c r="T91" i="533" s="1"/>
  <c r="Q95" i="533"/>
  <c r="T95" i="533" s="1"/>
  <c r="Q99" i="533"/>
  <c r="T99" i="533" s="1"/>
  <c r="Q103" i="533"/>
  <c r="T103" i="533" s="1"/>
  <c r="Q107" i="533"/>
  <c r="T107" i="533" s="1"/>
  <c r="Q111" i="533"/>
  <c r="T111" i="533" s="1"/>
  <c r="Q115" i="533"/>
  <c r="T115" i="533" s="1"/>
  <c r="Q119" i="533"/>
  <c r="T119" i="533" s="1"/>
  <c r="Q123" i="533"/>
  <c r="T123" i="533" s="1"/>
  <c r="Q127" i="533"/>
  <c r="T127" i="533" s="1"/>
  <c r="Q131" i="533"/>
  <c r="T131" i="533" s="1"/>
  <c r="Q135" i="533"/>
  <c r="T135" i="533" s="1"/>
  <c r="Q139" i="533"/>
  <c r="T139" i="533" s="1"/>
  <c r="Q143" i="533"/>
  <c r="T143" i="533" s="1"/>
  <c r="Q147" i="533"/>
  <c r="T147" i="533" s="1"/>
  <c r="Q69" i="534"/>
  <c r="T69" i="534" s="1"/>
  <c r="W69" i="534" s="1"/>
  <c r="Q65" i="534"/>
  <c r="T65" i="534" s="1"/>
  <c r="W65" i="534" s="1"/>
  <c r="X65" i="534" s="1"/>
  <c r="Q61" i="534"/>
  <c r="T61" i="534" s="1"/>
  <c r="W61" i="534" s="1"/>
  <c r="X61" i="534" s="1"/>
  <c r="Q57" i="534"/>
  <c r="T57" i="534" s="1"/>
  <c r="W57" i="534" s="1"/>
  <c r="X57" i="534" s="1"/>
  <c r="Q53" i="534"/>
  <c r="T53" i="534" s="1"/>
  <c r="W53" i="534" s="1"/>
  <c r="Q49" i="534"/>
  <c r="T49" i="534" s="1"/>
  <c r="W49" i="534" s="1"/>
  <c r="X49" i="534" s="1"/>
  <c r="Q45" i="534"/>
  <c r="T45" i="534" s="1"/>
  <c r="W45" i="534" s="1"/>
  <c r="X45" i="534" s="1"/>
  <c r="Q41" i="534"/>
  <c r="T41" i="534" s="1"/>
  <c r="W41" i="534" s="1"/>
  <c r="X41" i="534" s="1"/>
  <c r="Q37" i="534"/>
  <c r="T37" i="534" s="1"/>
  <c r="W37" i="534" s="1"/>
  <c r="X37" i="534" s="1"/>
  <c r="Q33" i="534"/>
  <c r="T33" i="534" s="1"/>
  <c r="W33" i="534" s="1"/>
  <c r="X33" i="534" s="1"/>
  <c r="Q29" i="534"/>
  <c r="T29" i="534" s="1"/>
  <c r="W29" i="534" s="1"/>
  <c r="X29" i="534" s="1"/>
  <c r="Q25" i="534"/>
  <c r="T25" i="534" s="1"/>
  <c r="W25" i="534" s="1"/>
  <c r="X25" i="534" s="1"/>
  <c r="Q21" i="534"/>
  <c r="T21" i="534" s="1"/>
  <c r="W21" i="534" s="1"/>
  <c r="Q123" i="534"/>
  <c r="T123" i="534" s="1"/>
  <c r="W123" i="534" s="1"/>
  <c r="X123" i="534" s="1"/>
  <c r="Q119" i="534"/>
  <c r="T119" i="534" s="1"/>
  <c r="Q115" i="534"/>
  <c r="T115" i="534" s="1"/>
  <c r="Q111" i="534"/>
  <c r="T111" i="534" s="1"/>
  <c r="Q107" i="534"/>
  <c r="T107" i="534" s="1"/>
  <c r="Q103" i="534"/>
  <c r="T103" i="534" s="1"/>
  <c r="Q99" i="534"/>
  <c r="T99" i="534" s="1"/>
  <c r="Q95" i="534"/>
  <c r="T95" i="534" s="1"/>
  <c r="Q91" i="534"/>
  <c r="T91" i="534" s="1"/>
  <c r="Q87" i="534"/>
  <c r="T87" i="534" s="1"/>
  <c r="Q84" i="534"/>
  <c r="T84" i="534" s="1"/>
  <c r="W84" i="534" s="1"/>
  <c r="Q76" i="534"/>
  <c r="T76" i="534" s="1"/>
  <c r="Q68" i="534"/>
  <c r="T68" i="534" s="1"/>
  <c r="W68" i="534" s="1"/>
  <c r="Q60" i="534"/>
  <c r="T60" i="534" s="1"/>
  <c r="Q52" i="534"/>
  <c r="T52" i="534" s="1"/>
  <c r="W52" i="534" s="1"/>
  <c r="Q44" i="534"/>
  <c r="T44" i="534" s="1"/>
  <c r="Q36" i="534"/>
  <c r="T36" i="534" s="1"/>
  <c r="W36" i="534" s="1"/>
  <c r="Q28" i="534"/>
  <c r="T28" i="534" s="1"/>
  <c r="Q20" i="534"/>
  <c r="T20" i="534" s="1"/>
  <c r="W20" i="534" s="1"/>
  <c r="X20" i="534" s="1"/>
  <c r="AC20" i="534" s="1"/>
  <c r="Q120" i="534"/>
  <c r="T120" i="534" s="1"/>
  <c r="Q116" i="534"/>
  <c r="T116" i="534" s="1"/>
  <c r="W116" i="534" s="1"/>
  <c r="Q112" i="534"/>
  <c r="T112" i="534" s="1"/>
  <c r="Q108" i="534"/>
  <c r="T108" i="534" s="1"/>
  <c r="W108" i="534" s="1"/>
  <c r="Q104" i="534"/>
  <c r="T104" i="534" s="1"/>
  <c r="Q100" i="534"/>
  <c r="T100" i="534" s="1"/>
  <c r="W100" i="534" s="1"/>
  <c r="Q96" i="534"/>
  <c r="T96" i="534" s="1"/>
  <c r="Q92" i="534"/>
  <c r="T92" i="534" s="1"/>
  <c r="W92" i="534" s="1"/>
  <c r="Q88" i="534"/>
  <c r="T88" i="534" s="1"/>
  <c r="Q85" i="534"/>
  <c r="T85" i="534" s="1"/>
  <c r="W85" i="534" s="1"/>
  <c r="X21" i="534"/>
  <c r="Q22" i="534"/>
  <c r="T22" i="534" s="1"/>
  <c r="W22" i="534" s="1"/>
  <c r="X22" i="534" s="1"/>
  <c r="Q32" i="534"/>
  <c r="T32" i="534" s="1"/>
  <c r="Q35" i="534"/>
  <c r="T35" i="534" s="1"/>
  <c r="W35" i="534" s="1"/>
  <c r="X35" i="534" s="1"/>
  <c r="X53" i="534"/>
  <c r="Q54" i="534"/>
  <c r="T54" i="534" s="1"/>
  <c r="W54" i="534" s="1"/>
  <c r="X54" i="534" s="1"/>
  <c r="Q64" i="534"/>
  <c r="T64" i="534" s="1"/>
  <c r="X66" i="534"/>
  <c r="Q67" i="534"/>
  <c r="T67" i="534" s="1"/>
  <c r="W67" i="534" s="1"/>
  <c r="X67" i="534" s="1"/>
  <c r="X73" i="534"/>
  <c r="Q89" i="534"/>
  <c r="T89" i="534" s="1"/>
  <c r="Q93" i="534"/>
  <c r="T93" i="534" s="1"/>
  <c r="Q97" i="534"/>
  <c r="T97" i="534" s="1"/>
  <c r="Q101" i="534"/>
  <c r="T101" i="534" s="1"/>
  <c r="Q105" i="534"/>
  <c r="T105" i="534" s="1"/>
  <c r="Q109" i="534"/>
  <c r="T109" i="534" s="1"/>
  <c r="Q113" i="534"/>
  <c r="T113" i="534" s="1"/>
  <c r="Q117" i="534"/>
  <c r="T117" i="534" s="1"/>
  <c r="Q121" i="534"/>
  <c r="T121" i="534" s="1"/>
  <c r="R126" i="534"/>
  <c r="U126" i="534" s="1"/>
  <c r="R130" i="534"/>
  <c r="U130" i="534" s="1"/>
  <c r="R134" i="534"/>
  <c r="U134" i="534" s="1"/>
  <c r="R138" i="534"/>
  <c r="U138" i="534" s="1"/>
  <c r="R142" i="534"/>
  <c r="U142" i="534" s="1"/>
  <c r="R146" i="534"/>
  <c r="U146" i="534" s="1"/>
  <c r="J159" i="534"/>
  <c r="I161" i="534" s="1"/>
  <c r="J161" i="534" s="1"/>
  <c r="I163" i="534" s="1"/>
  <c r="J163" i="534" s="1"/>
  <c r="I165" i="534" s="1"/>
  <c r="Z20" i="534"/>
  <c r="AA20" i="534" s="1"/>
  <c r="R64" i="536"/>
  <c r="U64" i="536" s="1"/>
  <c r="X30" i="537"/>
  <c r="Q35" i="537"/>
  <c r="T35" i="537" s="1"/>
  <c r="W35" i="537" s="1"/>
  <c r="X35" i="537" s="1"/>
  <c r="X44" i="537"/>
  <c r="X115" i="537"/>
  <c r="Q53" i="538"/>
  <c r="T53" i="538" s="1"/>
  <c r="R87" i="538"/>
  <c r="U87" i="538" s="1"/>
  <c r="R91" i="538"/>
  <c r="U91" i="538" s="1"/>
  <c r="R95" i="538"/>
  <c r="U95" i="538" s="1"/>
  <c r="R99" i="538"/>
  <c r="U99" i="538" s="1"/>
  <c r="R103" i="538"/>
  <c r="U103" i="538" s="1"/>
  <c r="R107" i="538"/>
  <c r="U107" i="538" s="1"/>
  <c r="R111" i="538"/>
  <c r="U111" i="538" s="1"/>
  <c r="R115" i="538"/>
  <c r="U115" i="538" s="1"/>
  <c r="R119" i="538"/>
  <c r="U119" i="538" s="1"/>
  <c r="R123" i="538"/>
  <c r="U123" i="538" s="1"/>
  <c r="R127" i="538"/>
  <c r="U127" i="538" s="1"/>
  <c r="R131" i="538"/>
  <c r="U131" i="538" s="1"/>
  <c r="R135" i="538"/>
  <c r="U135" i="538" s="1"/>
  <c r="R139" i="538"/>
  <c r="U139" i="538" s="1"/>
  <c r="R143" i="538"/>
  <c r="U143" i="538" s="1"/>
  <c r="R147" i="538"/>
  <c r="U147" i="538" s="1"/>
  <c r="W28" i="539"/>
  <c r="X28" i="539" s="1"/>
  <c r="Q55" i="539"/>
  <c r="T55" i="539" s="1"/>
  <c r="W55" i="539" s="1"/>
  <c r="AB20" i="540"/>
  <c r="L20" i="540"/>
  <c r="N20" i="540"/>
  <c r="X44" i="544"/>
  <c r="R82" i="531"/>
  <c r="U82" i="531" s="1"/>
  <c r="R78" i="531"/>
  <c r="U78" i="531" s="1"/>
  <c r="R74" i="531"/>
  <c r="U74" i="531" s="1"/>
  <c r="R70" i="531"/>
  <c r="U70" i="531" s="1"/>
  <c r="R66" i="531"/>
  <c r="U66" i="531" s="1"/>
  <c r="R62" i="531"/>
  <c r="U62" i="531" s="1"/>
  <c r="R58" i="531"/>
  <c r="U58" i="531" s="1"/>
  <c r="R54" i="531"/>
  <c r="U54" i="531" s="1"/>
  <c r="R50" i="531"/>
  <c r="U50" i="531" s="1"/>
  <c r="R46" i="531"/>
  <c r="U46" i="531" s="1"/>
  <c r="R42" i="531"/>
  <c r="U42" i="531" s="1"/>
  <c r="R38" i="531"/>
  <c r="U38" i="531" s="1"/>
  <c r="R34" i="531"/>
  <c r="U34" i="531" s="1"/>
  <c r="Q28" i="531"/>
  <c r="T28" i="531" s="1"/>
  <c r="Q30" i="531"/>
  <c r="T30" i="531" s="1"/>
  <c r="Q33" i="531"/>
  <c r="T33" i="531" s="1"/>
  <c r="Q36" i="531"/>
  <c r="T36" i="531" s="1"/>
  <c r="Q38" i="531"/>
  <c r="T38" i="531" s="1"/>
  <c r="Q41" i="531"/>
  <c r="T41" i="531" s="1"/>
  <c r="W41" i="531" s="1"/>
  <c r="X41" i="531" s="1"/>
  <c r="Q44" i="531"/>
  <c r="T44" i="531" s="1"/>
  <c r="W44" i="531" s="1"/>
  <c r="X44" i="531" s="1"/>
  <c r="Q46" i="531"/>
  <c r="T46" i="531" s="1"/>
  <c r="W46" i="531" s="1"/>
  <c r="Q49" i="531"/>
  <c r="T49" i="531" s="1"/>
  <c r="Q52" i="531"/>
  <c r="T52" i="531" s="1"/>
  <c r="Q54" i="531"/>
  <c r="T54" i="531" s="1"/>
  <c r="Q57" i="531"/>
  <c r="T57" i="531" s="1"/>
  <c r="W57" i="531" s="1"/>
  <c r="X57" i="531" s="1"/>
  <c r="Q60" i="531"/>
  <c r="T60" i="531" s="1"/>
  <c r="W60" i="531" s="1"/>
  <c r="Q62" i="531"/>
  <c r="T62" i="531" s="1"/>
  <c r="W62" i="531" s="1"/>
  <c r="Q65" i="531"/>
  <c r="T65" i="531" s="1"/>
  <c r="Q68" i="531"/>
  <c r="T68" i="531" s="1"/>
  <c r="Q70" i="531"/>
  <c r="T70" i="531" s="1"/>
  <c r="Q73" i="531"/>
  <c r="T73" i="531" s="1"/>
  <c r="W73" i="531" s="1"/>
  <c r="Q76" i="531"/>
  <c r="T76" i="531" s="1"/>
  <c r="W76" i="531" s="1"/>
  <c r="Q81" i="531"/>
  <c r="T81" i="531" s="1"/>
  <c r="W81" i="531" s="1"/>
  <c r="X81" i="531" s="1"/>
  <c r="Q84" i="531"/>
  <c r="T84" i="531" s="1"/>
  <c r="W84" i="531" s="1"/>
  <c r="X84" i="531" s="1"/>
  <c r="R87" i="531"/>
  <c r="U87" i="531" s="1"/>
  <c r="Q88" i="531"/>
  <c r="T88" i="531" s="1"/>
  <c r="W88" i="531" s="1"/>
  <c r="R91" i="531"/>
  <c r="U91" i="531" s="1"/>
  <c r="Q92" i="531"/>
  <c r="T92" i="531" s="1"/>
  <c r="W92" i="531" s="1"/>
  <c r="R95" i="531"/>
  <c r="U95" i="531" s="1"/>
  <c r="Q96" i="531"/>
  <c r="T96" i="531" s="1"/>
  <c r="W96" i="531" s="1"/>
  <c r="R99" i="531"/>
  <c r="U99" i="531" s="1"/>
  <c r="Q100" i="531"/>
  <c r="T100" i="531" s="1"/>
  <c r="W100" i="531" s="1"/>
  <c r="R103" i="531"/>
  <c r="U103" i="531" s="1"/>
  <c r="Q104" i="531"/>
  <c r="T104" i="531" s="1"/>
  <c r="W104" i="531" s="1"/>
  <c r="R107" i="531"/>
  <c r="U107" i="531" s="1"/>
  <c r="Q108" i="531"/>
  <c r="T108" i="531" s="1"/>
  <c r="W108" i="531" s="1"/>
  <c r="R111" i="531"/>
  <c r="U111" i="531" s="1"/>
  <c r="Q112" i="531"/>
  <c r="T112" i="531" s="1"/>
  <c r="W112" i="531" s="1"/>
  <c r="R115" i="531"/>
  <c r="U115" i="531" s="1"/>
  <c r="Q116" i="531"/>
  <c r="T116" i="531" s="1"/>
  <c r="W116" i="531" s="1"/>
  <c r="R119" i="531"/>
  <c r="U119" i="531" s="1"/>
  <c r="Q120" i="531"/>
  <c r="T120" i="531" s="1"/>
  <c r="W120" i="531" s="1"/>
  <c r="R123" i="531"/>
  <c r="U123" i="531" s="1"/>
  <c r="Q124" i="531"/>
  <c r="T124" i="531" s="1"/>
  <c r="W124" i="531" s="1"/>
  <c r="R127" i="531"/>
  <c r="U127" i="531" s="1"/>
  <c r="Q128" i="531"/>
  <c r="T128" i="531" s="1"/>
  <c r="W128" i="531" s="1"/>
  <c r="R131" i="531"/>
  <c r="U131" i="531" s="1"/>
  <c r="Q132" i="531"/>
  <c r="T132" i="531" s="1"/>
  <c r="W132" i="531" s="1"/>
  <c r="R135" i="531"/>
  <c r="U135" i="531" s="1"/>
  <c r="Q136" i="531"/>
  <c r="T136" i="531" s="1"/>
  <c r="W136" i="531" s="1"/>
  <c r="R139" i="531"/>
  <c r="U139" i="531" s="1"/>
  <c r="Q140" i="531"/>
  <c r="T140" i="531" s="1"/>
  <c r="W140" i="531" s="1"/>
  <c r="R143" i="531"/>
  <c r="U143" i="531" s="1"/>
  <c r="Q144" i="531"/>
  <c r="T144" i="531" s="1"/>
  <c r="W144" i="531" s="1"/>
  <c r="R147" i="531"/>
  <c r="U147" i="531" s="1"/>
  <c r="Q148" i="531"/>
  <c r="T148" i="531" s="1"/>
  <c r="W148" i="531" s="1"/>
  <c r="Q23" i="532"/>
  <c r="T23" i="532" s="1"/>
  <c r="W23" i="532" s="1"/>
  <c r="X23" i="532" s="1"/>
  <c r="Q26" i="532"/>
  <c r="T26" i="532" s="1"/>
  <c r="W26" i="532" s="1"/>
  <c r="X26" i="532" s="1"/>
  <c r="Q31" i="532"/>
  <c r="T31" i="532" s="1"/>
  <c r="W31" i="532" s="1"/>
  <c r="X31" i="532" s="1"/>
  <c r="Q34" i="532"/>
  <c r="T34" i="532" s="1"/>
  <c r="W34" i="532" s="1"/>
  <c r="Q39" i="532"/>
  <c r="T39" i="532" s="1"/>
  <c r="W39" i="532" s="1"/>
  <c r="X39" i="532" s="1"/>
  <c r="Q42" i="532"/>
  <c r="T42" i="532" s="1"/>
  <c r="W42" i="532" s="1"/>
  <c r="X42" i="532" s="1"/>
  <c r="Q47" i="532"/>
  <c r="T47" i="532" s="1"/>
  <c r="W47" i="532" s="1"/>
  <c r="X47" i="532" s="1"/>
  <c r="Q50" i="532"/>
  <c r="T50" i="532" s="1"/>
  <c r="W50" i="532" s="1"/>
  <c r="Q55" i="532"/>
  <c r="T55" i="532" s="1"/>
  <c r="W55" i="532" s="1"/>
  <c r="X55" i="532" s="1"/>
  <c r="Q58" i="532"/>
  <c r="T58" i="532" s="1"/>
  <c r="W58" i="532" s="1"/>
  <c r="Q63" i="532"/>
  <c r="T63" i="532" s="1"/>
  <c r="W63" i="532" s="1"/>
  <c r="X63" i="532" s="1"/>
  <c r="Q66" i="532"/>
  <c r="T66" i="532" s="1"/>
  <c r="W66" i="532" s="1"/>
  <c r="Q74" i="532"/>
  <c r="T74" i="532" s="1"/>
  <c r="W74" i="532" s="1"/>
  <c r="Q77" i="532"/>
  <c r="T77" i="532" s="1"/>
  <c r="W77" i="532" s="1"/>
  <c r="X77" i="532" s="1"/>
  <c r="Q82" i="532"/>
  <c r="T82" i="532" s="1"/>
  <c r="W82" i="532" s="1"/>
  <c r="M20" i="533"/>
  <c r="Q20" i="533"/>
  <c r="T20" i="533" s="1"/>
  <c r="Q28" i="533"/>
  <c r="T28" i="533" s="1"/>
  <c r="Q36" i="533"/>
  <c r="T36" i="533" s="1"/>
  <c r="Q44" i="533"/>
  <c r="T44" i="533" s="1"/>
  <c r="Q52" i="533"/>
  <c r="T52" i="533" s="1"/>
  <c r="Q60" i="533"/>
  <c r="T60" i="533" s="1"/>
  <c r="Q68" i="533"/>
  <c r="T68" i="533" s="1"/>
  <c r="Q76" i="533"/>
  <c r="T76" i="533" s="1"/>
  <c r="Q84" i="533"/>
  <c r="T84" i="533" s="1"/>
  <c r="Q88" i="533"/>
  <c r="T88" i="533" s="1"/>
  <c r="Q92" i="533"/>
  <c r="T92" i="533" s="1"/>
  <c r="Q96" i="533"/>
  <c r="T96" i="533" s="1"/>
  <c r="Q100" i="533"/>
  <c r="T100" i="533" s="1"/>
  <c r="Q104" i="533"/>
  <c r="T104" i="533" s="1"/>
  <c r="Q108" i="533"/>
  <c r="T108" i="533" s="1"/>
  <c r="Q112" i="533"/>
  <c r="T112" i="533" s="1"/>
  <c r="Q116" i="533"/>
  <c r="T116" i="533" s="1"/>
  <c r="Q120" i="533"/>
  <c r="T120" i="533" s="1"/>
  <c r="Q124" i="533"/>
  <c r="T124" i="533" s="1"/>
  <c r="Q128" i="533"/>
  <c r="T128" i="533" s="1"/>
  <c r="Q132" i="533"/>
  <c r="T132" i="533" s="1"/>
  <c r="Q136" i="533"/>
  <c r="T136" i="533" s="1"/>
  <c r="Q140" i="533"/>
  <c r="T140" i="533" s="1"/>
  <c r="Q144" i="533"/>
  <c r="T144" i="533" s="1"/>
  <c r="Q148" i="533"/>
  <c r="T148" i="533" s="1"/>
  <c r="X30" i="534"/>
  <c r="X38" i="534"/>
  <c r="X46" i="534"/>
  <c r="X62" i="534"/>
  <c r="X70" i="534"/>
  <c r="X78" i="534"/>
  <c r="R46" i="535"/>
  <c r="U46" i="535" s="1"/>
  <c r="X67" i="535"/>
  <c r="X76" i="535"/>
  <c r="R78" i="535"/>
  <c r="U78" i="535" s="1"/>
  <c r="X86" i="535"/>
  <c r="X107" i="535"/>
  <c r="X118" i="535"/>
  <c r="X139" i="535"/>
  <c r="X145" i="535"/>
  <c r="X21" i="536"/>
  <c r="W35" i="536"/>
  <c r="W83" i="536"/>
  <c r="R85" i="536"/>
  <c r="U85" i="536" s="1"/>
  <c r="X22" i="537"/>
  <c r="Q27" i="537"/>
  <c r="T27" i="537" s="1"/>
  <c r="W27" i="537" s="1"/>
  <c r="Q43" i="537"/>
  <c r="T43" i="537" s="1"/>
  <c r="W43" i="537" s="1"/>
  <c r="Q59" i="537"/>
  <c r="T59" i="537" s="1"/>
  <c r="W59" i="537" s="1"/>
  <c r="X68" i="537"/>
  <c r="Q75" i="537"/>
  <c r="T75" i="537" s="1"/>
  <c r="W75" i="537" s="1"/>
  <c r="X134" i="537"/>
  <c r="U78" i="538"/>
  <c r="W31" i="538"/>
  <c r="Q45" i="538"/>
  <c r="T45" i="538" s="1"/>
  <c r="W45" i="538" s="1"/>
  <c r="Q77" i="538"/>
  <c r="T77" i="538" s="1"/>
  <c r="W81" i="539"/>
  <c r="W95" i="539"/>
  <c r="X95" i="539" s="1"/>
  <c r="W111" i="539"/>
  <c r="X111" i="539" s="1"/>
  <c r="J165" i="539"/>
  <c r="Z85" i="539"/>
  <c r="W34" i="540"/>
  <c r="Q60" i="540"/>
  <c r="T60" i="540" s="1"/>
  <c r="W60" i="540" s="1"/>
  <c r="R43" i="541"/>
  <c r="U43" i="541" s="1"/>
  <c r="R146" i="542"/>
  <c r="U146" i="542" s="1"/>
  <c r="Q83" i="531"/>
  <c r="T83" i="531" s="1"/>
  <c r="Q79" i="531"/>
  <c r="T79" i="531" s="1"/>
  <c r="W79" i="531" s="1"/>
  <c r="X79" i="531" s="1"/>
  <c r="Q75" i="531"/>
  <c r="T75" i="531" s="1"/>
  <c r="Q71" i="531"/>
  <c r="T71" i="531" s="1"/>
  <c r="W71" i="531" s="1"/>
  <c r="X71" i="531" s="1"/>
  <c r="Q67" i="531"/>
  <c r="T67" i="531" s="1"/>
  <c r="Q63" i="531"/>
  <c r="T63" i="531" s="1"/>
  <c r="W63" i="531" s="1"/>
  <c r="X63" i="531" s="1"/>
  <c r="Q59" i="531"/>
  <c r="T59" i="531" s="1"/>
  <c r="Q55" i="531"/>
  <c r="T55" i="531" s="1"/>
  <c r="W55" i="531" s="1"/>
  <c r="X55" i="531" s="1"/>
  <c r="Q51" i="531"/>
  <c r="T51" i="531" s="1"/>
  <c r="Q47" i="531"/>
  <c r="T47" i="531" s="1"/>
  <c r="W47" i="531" s="1"/>
  <c r="X47" i="531" s="1"/>
  <c r="Q43" i="531"/>
  <c r="T43" i="531" s="1"/>
  <c r="Q39" i="531"/>
  <c r="T39" i="531" s="1"/>
  <c r="W39" i="531" s="1"/>
  <c r="X39" i="531" s="1"/>
  <c r="Q35" i="531"/>
  <c r="T35" i="531" s="1"/>
  <c r="Q27" i="531"/>
  <c r="T27" i="531" s="1"/>
  <c r="X60" i="531"/>
  <c r="X76" i="531"/>
  <c r="Q85" i="531"/>
  <c r="T85" i="531" s="1"/>
  <c r="X88" i="531"/>
  <c r="Q89" i="531"/>
  <c r="T89" i="531" s="1"/>
  <c r="W89" i="531" s="1"/>
  <c r="X89" i="531" s="1"/>
  <c r="X92" i="531"/>
  <c r="Q93" i="531"/>
  <c r="T93" i="531" s="1"/>
  <c r="W93" i="531" s="1"/>
  <c r="X93" i="531" s="1"/>
  <c r="X96" i="531"/>
  <c r="Q97" i="531"/>
  <c r="T97" i="531" s="1"/>
  <c r="W97" i="531" s="1"/>
  <c r="X97" i="531" s="1"/>
  <c r="X100" i="531"/>
  <c r="Q101" i="531"/>
  <c r="T101" i="531" s="1"/>
  <c r="W101" i="531" s="1"/>
  <c r="X104" i="531"/>
  <c r="Q105" i="531"/>
  <c r="T105" i="531" s="1"/>
  <c r="W105" i="531" s="1"/>
  <c r="X105" i="531" s="1"/>
  <c r="X108" i="531"/>
  <c r="Q109" i="531"/>
  <c r="T109" i="531" s="1"/>
  <c r="W109" i="531" s="1"/>
  <c r="X109" i="531" s="1"/>
  <c r="X112" i="531"/>
  <c r="Q113" i="531"/>
  <c r="T113" i="531" s="1"/>
  <c r="W113" i="531" s="1"/>
  <c r="X113" i="531" s="1"/>
  <c r="X116" i="531"/>
  <c r="Q117" i="531"/>
  <c r="T117" i="531" s="1"/>
  <c r="W117" i="531" s="1"/>
  <c r="X117" i="531" s="1"/>
  <c r="X120" i="531"/>
  <c r="Q121" i="531"/>
  <c r="T121" i="531" s="1"/>
  <c r="W121" i="531" s="1"/>
  <c r="X121" i="531" s="1"/>
  <c r="X124" i="531"/>
  <c r="Q125" i="531"/>
  <c r="T125" i="531" s="1"/>
  <c r="W125" i="531" s="1"/>
  <c r="X125" i="531" s="1"/>
  <c r="X128" i="531"/>
  <c r="Q129" i="531"/>
  <c r="T129" i="531" s="1"/>
  <c r="W129" i="531" s="1"/>
  <c r="X132" i="531"/>
  <c r="Q133" i="531"/>
  <c r="T133" i="531" s="1"/>
  <c r="W133" i="531" s="1"/>
  <c r="X133" i="531" s="1"/>
  <c r="X136" i="531"/>
  <c r="Q137" i="531"/>
  <c r="T137" i="531" s="1"/>
  <c r="W137" i="531" s="1"/>
  <c r="X137" i="531" s="1"/>
  <c r="X140" i="531"/>
  <c r="Q141" i="531"/>
  <c r="T141" i="531" s="1"/>
  <c r="W141" i="531" s="1"/>
  <c r="X141" i="531" s="1"/>
  <c r="X144" i="531"/>
  <c r="Q145" i="531"/>
  <c r="T145" i="531" s="1"/>
  <c r="W145" i="531" s="1"/>
  <c r="X145" i="531" s="1"/>
  <c r="X148" i="531"/>
  <c r="Q149" i="531"/>
  <c r="T149" i="531" s="1"/>
  <c r="W149" i="531" s="1"/>
  <c r="X149" i="531" s="1"/>
  <c r="X82" i="532"/>
  <c r="X34" i="532"/>
  <c r="X50" i="532"/>
  <c r="X58" i="532"/>
  <c r="J11" i="533"/>
  <c r="W45" i="533" s="1"/>
  <c r="X45" i="533" s="1"/>
  <c r="Q85" i="533"/>
  <c r="T85" i="533" s="1"/>
  <c r="W85" i="533" s="1"/>
  <c r="X85" i="533" s="1"/>
  <c r="Q89" i="533"/>
  <c r="T89" i="533" s="1"/>
  <c r="Q93" i="533"/>
  <c r="T93" i="533" s="1"/>
  <c r="Q97" i="533"/>
  <c r="T97" i="533" s="1"/>
  <c r="Q101" i="533"/>
  <c r="T101" i="533" s="1"/>
  <c r="Q105" i="533"/>
  <c r="T105" i="533" s="1"/>
  <c r="Q109" i="533"/>
  <c r="T109" i="533" s="1"/>
  <c r="Q113" i="533"/>
  <c r="T113" i="533" s="1"/>
  <c r="Q117" i="533"/>
  <c r="T117" i="533" s="1"/>
  <c r="Q121" i="533"/>
  <c r="T121" i="533" s="1"/>
  <c r="Q125" i="533"/>
  <c r="T125" i="533" s="1"/>
  <c r="Q129" i="533"/>
  <c r="T129" i="533" s="1"/>
  <c r="Q133" i="533"/>
  <c r="T133" i="533" s="1"/>
  <c r="Q137" i="533"/>
  <c r="T137" i="533" s="1"/>
  <c r="Q141" i="533"/>
  <c r="T141" i="533" s="1"/>
  <c r="Q145" i="533"/>
  <c r="T145" i="533" s="1"/>
  <c r="Q149" i="533"/>
  <c r="T149" i="533" s="1"/>
  <c r="Q23" i="534"/>
  <c r="T23" i="534" s="1"/>
  <c r="W23" i="534" s="1"/>
  <c r="X23" i="534" s="1"/>
  <c r="Q26" i="534"/>
  <c r="T26" i="534" s="1"/>
  <c r="W26" i="534" s="1"/>
  <c r="X26" i="534" s="1"/>
  <c r="Q31" i="534"/>
  <c r="T31" i="534" s="1"/>
  <c r="W31" i="534" s="1"/>
  <c r="X31" i="534" s="1"/>
  <c r="Q34" i="534"/>
  <c r="T34" i="534" s="1"/>
  <c r="W34" i="534" s="1"/>
  <c r="X34" i="534" s="1"/>
  <c r="Q39" i="534"/>
  <c r="T39" i="534" s="1"/>
  <c r="W39" i="534" s="1"/>
  <c r="X39" i="534" s="1"/>
  <c r="Q42" i="534"/>
  <c r="T42" i="534" s="1"/>
  <c r="W42" i="534" s="1"/>
  <c r="X42" i="534" s="1"/>
  <c r="Q47" i="534"/>
  <c r="T47" i="534" s="1"/>
  <c r="W47" i="534" s="1"/>
  <c r="X47" i="534" s="1"/>
  <c r="Q50" i="534"/>
  <c r="T50" i="534" s="1"/>
  <c r="W50" i="534" s="1"/>
  <c r="X50" i="534" s="1"/>
  <c r="Q55" i="534"/>
  <c r="T55" i="534" s="1"/>
  <c r="W55" i="534" s="1"/>
  <c r="X55" i="534" s="1"/>
  <c r="Q58" i="534"/>
  <c r="T58" i="534" s="1"/>
  <c r="W58" i="534" s="1"/>
  <c r="X58" i="534" s="1"/>
  <c r="Q63" i="534"/>
  <c r="T63" i="534" s="1"/>
  <c r="W63" i="534" s="1"/>
  <c r="X63" i="534" s="1"/>
  <c r="Q66" i="534"/>
  <c r="T66" i="534" s="1"/>
  <c r="W66" i="534" s="1"/>
  <c r="Q71" i="534"/>
  <c r="T71" i="534" s="1"/>
  <c r="W71" i="534" s="1"/>
  <c r="X71" i="534" s="1"/>
  <c r="Q74" i="534"/>
  <c r="T74" i="534" s="1"/>
  <c r="W74" i="534" s="1"/>
  <c r="X74" i="534" s="1"/>
  <c r="Q77" i="534"/>
  <c r="T77" i="534" s="1"/>
  <c r="W77" i="534" s="1"/>
  <c r="X77" i="534" s="1"/>
  <c r="Q79" i="534"/>
  <c r="T79" i="534" s="1"/>
  <c r="W79" i="534" s="1"/>
  <c r="X79" i="534" s="1"/>
  <c r="Q82" i="534"/>
  <c r="T82" i="534" s="1"/>
  <c r="W82" i="534" s="1"/>
  <c r="X82" i="534" s="1"/>
  <c r="W25" i="535"/>
  <c r="X34" i="535"/>
  <c r="R38" i="535"/>
  <c r="U38" i="535" s="1"/>
  <c r="W57" i="535"/>
  <c r="R70" i="535"/>
  <c r="U70" i="535" s="1"/>
  <c r="X87" i="535"/>
  <c r="X93" i="535"/>
  <c r="X98" i="535"/>
  <c r="X125" i="535"/>
  <c r="J159" i="535"/>
  <c r="I161" i="535" s="1"/>
  <c r="J161" i="535" s="1"/>
  <c r="I163" i="535" s="1"/>
  <c r="J163" i="535" s="1"/>
  <c r="I165" i="535" s="1"/>
  <c r="Z20" i="535"/>
  <c r="AA20" i="535" s="1"/>
  <c r="X22" i="536"/>
  <c r="R24" i="536"/>
  <c r="U24" i="536" s="1"/>
  <c r="R40" i="536"/>
  <c r="U40" i="536" s="1"/>
  <c r="X54" i="536"/>
  <c r="R56" i="536"/>
  <c r="U56" i="536" s="1"/>
  <c r="R72" i="536"/>
  <c r="U72" i="536" s="1"/>
  <c r="X20" i="537"/>
  <c r="AC20" i="537" s="1"/>
  <c r="W25" i="537"/>
  <c r="W37" i="537"/>
  <c r="W73" i="537"/>
  <c r="X85" i="537"/>
  <c r="X87" i="537"/>
  <c r="X108" i="537"/>
  <c r="X114" i="537"/>
  <c r="X124" i="537"/>
  <c r="X130" i="537"/>
  <c r="X140" i="537"/>
  <c r="X146" i="537"/>
  <c r="W23" i="538"/>
  <c r="Q37" i="538"/>
  <c r="T37" i="538" s="1"/>
  <c r="W37" i="538" s="1"/>
  <c r="Q69" i="538"/>
  <c r="T69" i="538" s="1"/>
  <c r="W83" i="538"/>
  <c r="W20" i="539"/>
  <c r="X20" i="539" s="1"/>
  <c r="AC20" i="539" s="1"/>
  <c r="N21" i="539"/>
  <c r="O21" i="539" s="1"/>
  <c r="AA22" i="539"/>
  <c r="AB21" i="539"/>
  <c r="L21" i="539"/>
  <c r="AA23" i="539"/>
  <c r="Q31" i="539"/>
  <c r="T31" i="539" s="1"/>
  <c r="W31" i="539" s="1"/>
  <c r="W36" i="539"/>
  <c r="X36" i="539" s="1"/>
  <c r="X40" i="539"/>
  <c r="Q47" i="539"/>
  <c r="T47" i="539" s="1"/>
  <c r="W47" i="539" s="1"/>
  <c r="X47" i="539" s="1"/>
  <c r="W52" i="539"/>
  <c r="X52" i="539" s="1"/>
  <c r="X58" i="539"/>
  <c r="Q63" i="539"/>
  <c r="T63" i="539" s="1"/>
  <c r="W63" i="539" s="1"/>
  <c r="W68" i="539"/>
  <c r="X68" i="539" s="1"/>
  <c r="X72" i="539"/>
  <c r="Q79" i="539"/>
  <c r="T79" i="539" s="1"/>
  <c r="W79" i="539" s="1"/>
  <c r="X79" i="539" s="1"/>
  <c r="W84" i="539"/>
  <c r="X84" i="539" s="1"/>
  <c r="W91" i="539"/>
  <c r="X91" i="539" s="1"/>
  <c r="X93" i="539"/>
  <c r="W107" i="539"/>
  <c r="X107" i="539" s="1"/>
  <c r="X114" i="539"/>
  <c r="X130" i="539"/>
  <c r="Q76" i="540"/>
  <c r="T76" i="540" s="1"/>
  <c r="W76" i="540" s="1"/>
  <c r="X20" i="541"/>
  <c r="AC20" i="541" s="1"/>
  <c r="R114" i="542"/>
  <c r="U114" i="542" s="1"/>
  <c r="Q28" i="540"/>
  <c r="T28" i="540" s="1"/>
  <c r="W28" i="540" s="1"/>
  <c r="J165" i="540"/>
  <c r="Z85" i="540"/>
  <c r="R75" i="541"/>
  <c r="U75" i="541" s="1"/>
  <c r="R83" i="543"/>
  <c r="U83" i="543" s="1"/>
  <c r="R30" i="531"/>
  <c r="U30" i="531" s="1"/>
  <c r="Q31" i="531"/>
  <c r="T31" i="531" s="1"/>
  <c r="R20" i="532"/>
  <c r="U20" i="532" s="1"/>
  <c r="R24" i="532"/>
  <c r="U24" i="532" s="1"/>
  <c r="R28" i="532"/>
  <c r="U28" i="532" s="1"/>
  <c r="R32" i="532"/>
  <c r="U32" i="532" s="1"/>
  <c r="R36" i="532"/>
  <c r="U36" i="532" s="1"/>
  <c r="R40" i="532"/>
  <c r="U40" i="532" s="1"/>
  <c r="Q41" i="532"/>
  <c r="T41" i="532" s="1"/>
  <c r="W41" i="532" s="1"/>
  <c r="R44" i="532"/>
  <c r="U44" i="532" s="1"/>
  <c r="Q45" i="532"/>
  <c r="T45" i="532" s="1"/>
  <c r="W45" i="532" s="1"/>
  <c r="X45" i="532" s="1"/>
  <c r="R48" i="532"/>
  <c r="U48" i="532" s="1"/>
  <c r="W48" i="532" s="1"/>
  <c r="Q49" i="532"/>
  <c r="T49" i="532" s="1"/>
  <c r="R52" i="532"/>
  <c r="U52" i="532" s="1"/>
  <c r="Q53" i="532"/>
  <c r="T53" i="532" s="1"/>
  <c r="W53" i="532" s="1"/>
  <c r="X53" i="532" s="1"/>
  <c r="R56" i="532"/>
  <c r="U56" i="532" s="1"/>
  <c r="Q57" i="532"/>
  <c r="T57" i="532" s="1"/>
  <c r="W57" i="532" s="1"/>
  <c r="R60" i="532"/>
  <c r="U60" i="532" s="1"/>
  <c r="Q61" i="532"/>
  <c r="T61" i="532" s="1"/>
  <c r="W61" i="532" s="1"/>
  <c r="X61" i="532" s="1"/>
  <c r="R64" i="532"/>
  <c r="U64" i="532" s="1"/>
  <c r="Q65" i="532"/>
  <c r="T65" i="532" s="1"/>
  <c r="W65" i="532" s="1"/>
  <c r="R68" i="532"/>
  <c r="U68" i="532" s="1"/>
  <c r="Q69" i="532"/>
  <c r="T69" i="532" s="1"/>
  <c r="W69" i="532" s="1"/>
  <c r="X69" i="532" s="1"/>
  <c r="R72" i="532"/>
  <c r="U72" i="532" s="1"/>
  <c r="R76" i="532"/>
  <c r="U76" i="532" s="1"/>
  <c r="R80" i="532"/>
  <c r="U80" i="532" s="1"/>
  <c r="R84" i="532"/>
  <c r="U84" i="532" s="1"/>
  <c r="R85" i="532"/>
  <c r="U85" i="532" s="1"/>
  <c r="R86" i="532"/>
  <c r="U86" i="532" s="1"/>
  <c r="R87" i="532"/>
  <c r="U87" i="532" s="1"/>
  <c r="R88" i="532"/>
  <c r="U88" i="532" s="1"/>
  <c r="R89" i="532"/>
  <c r="U89" i="532" s="1"/>
  <c r="R90" i="532"/>
  <c r="U90" i="532" s="1"/>
  <c r="R91" i="532"/>
  <c r="U91" i="532" s="1"/>
  <c r="R92" i="532"/>
  <c r="U92" i="532" s="1"/>
  <c r="R93" i="532"/>
  <c r="U93" i="532" s="1"/>
  <c r="R94" i="532"/>
  <c r="U94" i="532" s="1"/>
  <c r="R95" i="532"/>
  <c r="U95" i="532" s="1"/>
  <c r="R96" i="532"/>
  <c r="U96" i="532" s="1"/>
  <c r="R97" i="532"/>
  <c r="U97" i="532" s="1"/>
  <c r="R98" i="532"/>
  <c r="U98" i="532" s="1"/>
  <c r="R99" i="532"/>
  <c r="U99" i="532" s="1"/>
  <c r="R100" i="532"/>
  <c r="U100" i="532" s="1"/>
  <c r="R101" i="532"/>
  <c r="U101" i="532" s="1"/>
  <c r="R102" i="532"/>
  <c r="U102" i="532" s="1"/>
  <c r="R103" i="532"/>
  <c r="U103" i="532" s="1"/>
  <c r="R104" i="532"/>
  <c r="U104" i="532" s="1"/>
  <c r="R105" i="532"/>
  <c r="U105" i="532" s="1"/>
  <c r="R106" i="532"/>
  <c r="U106" i="532" s="1"/>
  <c r="R107" i="532"/>
  <c r="U107" i="532" s="1"/>
  <c r="R108" i="532"/>
  <c r="U108" i="532" s="1"/>
  <c r="R109" i="532"/>
  <c r="U109" i="532" s="1"/>
  <c r="R110" i="532"/>
  <c r="U110" i="532" s="1"/>
  <c r="R111" i="532"/>
  <c r="U111" i="532" s="1"/>
  <c r="R112" i="532"/>
  <c r="U112" i="532" s="1"/>
  <c r="R113" i="532"/>
  <c r="U113" i="532" s="1"/>
  <c r="R114" i="532"/>
  <c r="U114" i="532" s="1"/>
  <c r="R115" i="532"/>
  <c r="U115" i="532" s="1"/>
  <c r="R116" i="532"/>
  <c r="U116" i="532" s="1"/>
  <c r="R117" i="532"/>
  <c r="U117" i="532" s="1"/>
  <c r="R118" i="532"/>
  <c r="U118" i="532" s="1"/>
  <c r="R119" i="532"/>
  <c r="U119" i="532" s="1"/>
  <c r="R120" i="532"/>
  <c r="U120" i="532" s="1"/>
  <c r="R121" i="532"/>
  <c r="U121" i="532" s="1"/>
  <c r="R122" i="532"/>
  <c r="U122" i="532" s="1"/>
  <c r="R123" i="532"/>
  <c r="U123" i="532" s="1"/>
  <c r="R124" i="532"/>
  <c r="U124" i="532" s="1"/>
  <c r="R125" i="532"/>
  <c r="U125" i="532" s="1"/>
  <c r="R126" i="532"/>
  <c r="U126" i="532" s="1"/>
  <c r="R127" i="532"/>
  <c r="U127" i="532" s="1"/>
  <c r="R128" i="532"/>
  <c r="U128" i="532" s="1"/>
  <c r="R129" i="532"/>
  <c r="U129" i="532" s="1"/>
  <c r="R130" i="532"/>
  <c r="U130" i="532" s="1"/>
  <c r="R131" i="532"/>
  <c r="U131" i="532" s="1"/>
  <c r="R132" i="532"/>
  <c r="U132" i="532" s="1"/>
  <c r="R133" i="532"/>
  <c r="U133" i="532" s="1"/>
  <c r="R134" i="532"/>
  <c r="U134" i="532" s="1"/>
  <c r="R135" i="532"/>
  <c r="U135" i="532" s="1"/>
  <c r="R136" i="532"/>
  <c r="U136" i="532" s="1"/>
  <c r="R137" i="532"/>
  <c r="U137" i="532" s="1"/>
  <c r="R138" i="532"/>
  <c r="U138" i="532" s="1"/>
  <c r="R139" i="532"/>
  <c r="U139" i="532" s="1"/>
  <c r="R140" i="532"/>
  <c r="U140" i="532" s="1"/>
  <c r="R141" i="532"/>
  <c r="U141" i="532" s="1"/>
  <c r="R142" i="532"/>
  <c r="U142" i="532" s="1"/>
  <c r="R143" i="532"/>
  <c r="U143" i="532" s="1"/>
  <c r="R144" i="532"/>
  <c r="U144" i="532" s="1"/>
  <c r="R145" i="532"/>
  <c r="U145" i="532" s="1"/>
  <c r="R146" i="532"/>
  <c r="U146" i="532" s="1"/>
  <c r="R147" i="532"/>
  <c r="U147" i="532" s="1"/>
  <c r="R148" i="532"/>
  <c r="U148" i="532" s="1"/>
  <c r="R149" i="532"/>
  <c r="U149" i="532" s="1"/>
  <c r="O20" i="533"/>
  <c r="R22" i="533"/>
  <c r="U22" i="533" s="1"/>
  <c r="Q23" i="533"/>
  <c r="T23" i="533" s="1"/>
  <c r="W23" i="533" s="1"/>
  <c r="X23" i="533" s="1"/>
  <c r="R26" i="533"/>
  <c r="U26" i="533" s="1"/>
  <c r="W26" i="533" s="1"/>
  <c r="Q27" i="533"/>
  <c r="T27" i="533" s="1"/>
  <c r="R30" i="533"/>
  <c r="U30" i="533" s="1"/>
  <c r="Q31" i="533"/>
  <c r="T31" i="533" s="1"/>
  <c r="R34" i="533"/>
  <c r="U34" i="533" s="1"/>
  <c r="W34" i="533" s="1"/>
  <c r="Q35" i="533"/>
  <c r="T35" i="533" s="1"/>
  <c r="R38" i="533"/>
  <c r="U38" i="533" s="1"/>
  <c r="Q39" i="533"/>
  <c r="T39" i="533" s="1"/>
  <c r="W39" i="533" s="1"/>
  <c r="X39" i="533" s="1"/>
  <c r="R42" i="533"/>
  <c r="U42" i="533" s="1"/>
  <c r="Q43" i="533"/>
  <c r="T43" i="533" s="1"/>
  <c r="R46" i="533"/>
  <c r="U46" i="533" s="1"/>
  <c r="Q47" i="533"/>
  <c r="T47" i="533" s="1"/>
  <c r="R50" i="533"/>
  <c r="U50" i="533" s="1"/>
  <c r="Q51" i="533"/>
  <c r="T51" i="533" s="1"/>
  <c r="R54" i="533"/>
  <c r="U54" i="533" s="1"/>
  <c r="Q55" i="533"/>
  <c r="T55" i="533" s="1"/>
  <c r="W55" i="533" s="1"/>
  <c r="X55" i="533" s="1"/>
  <c r="R58" i="533"/>
  <c r="U58" i="533" s="1"/>
  <c r="Q59" i="533"/>
  <c r="T59" i="533" s="1"/>
  <c r="R62" i="533"/>
  <c r="U62" i="533" s="1"/>
  <c r="Q63" i="533"/>
  <c r="T63" i="533" s="1"/>
  <c r="R66" i="533"/>
  <c r="U66" i="533" s="1"/>
  <c r="Q67" i="533"/>
  <c r="T67" i="533" s="1"/>
  <c r="R70" i="533"/>
  <c r="U70" i="533" s="1"/>
  <c r="Q71" i="533"/>
  <c r="T71" i="533" s="1"/>
  <c r="W71" i="533" s="1"/>
  <c r="X71" i="533" s="1"/>
  <c r="R74" i="533"/>
  <c r="U74" i="533" s="1"/>
  <c r="W74" i="533" s="1"/>
  <c r="Q75" i="533"/>
  <c r="T75" i="533" s="1"/>
  <c r="R78" i="533"/>
  <c r="U78" i="533" s="1"/>
  <c r="Q79" i="533"/>
  <c r="T79" i="533" s="1"/>
  <c r="R24" i="534"/>
  <c r="U24" i="534" s="1"/>
  <c r="R28" i="534"/>
  <c r="U28" i="534" s="1"/>
  <c r="R32" i="534"/>
  <c r="U32" i="534" s="1"/>
  <c r="R36" i="534"/>
  <c r="U36" i="534" s="1"/>
  <c r="R40" i="534"/>
  <c r="U40" i="534" s="1"/>
  <c r="R44" i="534"/>
  <c r="U44" i="534" s="1"/>
  <c r="R48" i="534"/>
  <c r="U48" i="534" s="1"/>
  <c r="R52" i="534"/>
  <c r="U52" i="534" s="1"/>
  <c r="R56" i="534"/>
  <c r="U56" i="534" s="1"/>
  <c r="R60" i="534"/>
  <c r="U60" i="534" s="1"/>
  <c r="R64" i="534"/>
  <c r="U64" i="534" s="1"/>
  <c r="R68" i="534"/>
  <c r="U68" i="534" s="1"/>
  <c r="R72" i="534"/>
  <c r="U72" i="534" s="1"/>
  <c r="R76" i="534"/>
  <c r="U76" i="534" s="1"/>
  <c r="R80" i="534"/>
  <c r="U80" i="534" s="1"/>
  <c r="R84" i="534"/>
  <c r="U84" i="534" s="1"/>
  <c r="R85" i="534"/>
  <c r="U85" i="534" s="1"/>
  <c r="R86" i="534"/>
  <c r="U86" i="534" s="1"/>
  <c r="R87" i="534"/>
  <c r="U87" i="534" s="1"/>
  <c r="R88" i="534"/>
  <c r="U88" i="534" s="1"/>
  <c r="R89" i="534"/>
  <c r="U89" i="534" s="1"/>
  <c r="R90" i="534"/>
  <c r="U90" i="534" s="1"/>
  <c r="R91" i="534"/>
  <c r="U91" i="534" s="1"/>
  <c r="R92" i="534"/>
  <c r="U92" i="534" s="1"/>
  <c r="R93" i="534"/>
  <c r="U93" i="534" s="1"/>
  <c r="R94" i="534"/>
  <c r="U94" i="534" s="1"/>
  <c r="R95" i="534"/>
  <c r="U95" i="534" s="1"/>
  <c r="R96" i="534"/>
  <c r="U96" i="534" s="1"/>
  <c r="R97" i="534"/>
  <c r="U97" i="534" s="1"/>
  <c r="R98" i="534"/>
  <c r="U98" i="534" s="1"/>
  <c r="R99" i="534"/>
  <c r="U99" i="534" s="1"/>
  <c r="R100" i="534"/>
  <c r="U100" i="534" s="1"/>
  <c r="R101" i="534"/>
  <c r="U101" i="534" s="1"/>
  <c r="R102" i="534"/>
  <c r="U102" i="534" s="1"/>
  <c r="R103" i="534"/>
  <c r="U103" i="534" s="1"/>
  <c r="R104" i="534"/>
  <c r="U104" i="534" s="1"/>
  <c r="R105" i="534"/>
  <c r="U105" i="534" s="1"/>
  <c r="R106" i="534"/>
  <c r="U106" i="534" s="1"/>
  <c r="R107" i="534"/>
  <c r="U107" i="534" s="1"/>
  <c r="R108" i="534"/>
  <c r="U108" i="534" s="1"/>
  <c r="R109" i="534"/>
  <c r="U109" i="534" s="1"/>
  <c r="R110" i="534"/>
  <c r="U110" i="534" s="1"/>
  <c r="R111" i="534"/>
  <c r="U111" i="534" s="1"/>
  <c r="R112" i="534"/>
  <c r="U112" i="534" s="1"/>
  <c r="R113" i="534"/>
  <c r="U113" i="534" s="1"/>
  <c r="R114" i="534"/>
  <c r="U114" i="534" s="1"/>
  <c r="R115" i="534"/>
  <c r="U115" i="534" s="1"/>
  <c r="R116" i="534"/>
  <c r="U116" i="534" s="1"/>
  <c r="R117" i="534"/>
  <c r="U117" i="534" s="1"/>
  <c r="R118" i="534"/>
  <c r="U118" i="534" s="1"/>
  <c r="R119" i="534"/>
  <c r="U119" i="534" s="1"/>
  <c r="R120" i="534"/>
  <c r="U120" i="534" s="1"/>
  <c r="R121" i="534"/>
  <c r="U121" i="534" s="1"/>
  <c r="R122" i="534"/>
  <c r="U122" i="534" s="1"/>
  <c r="Q23" i="535"/>
  <c r="T23" i="535" s="1"/>
  <c r="Q31" i="535"/>
  <c r="T31" i="535" s="1"/>
  <c r="W31" i="535" s="1"/>
  <c r="W36" i="535"/>
  <c r="X36" i="535" s="1"/>
  <c r="Q39" i="535"/>
  <c r="T39" i="535" s="1"/>
  <c r="W39" i="535" s="1"/>
  <c r="W44" i="535"/>
  <c r="X44" i="535" s="1"/>
  <c r="Q47" i="535"/>
  <c r="T47" i="535" s="1"/>
  <c r="W47" i="535" s="1"/>
  <c r="X47" i="535" s="1"/>
  <c r="W52" i="535"/>
  <c r="X52" i="535" s="1"/>
  <c r="Q55" i="535"/>
  <c r="T55" i="535" s="1"/>
  <c r="W55" i="535" s="1"/>
  <c r="X55" i="535" s="1"/>
  <c r="W60" i="535"/>
  <c r="X60" i="535" s="1"/>
  <c r="Q63" i="535"/>
  <c r="T63" i="535" s="1"/>
  <c r="W63" i="535" s="1"/>
  <c r="W68" i="535"/>
  <c r="X68" i="535" s="1"/>
  <c r="Q71" i="535"/>
  <c r="T71" i="535" s="1"/>
  <c r="W71" i="535" s="1"/>
  <c r="X71" i="535" s="1"/>
  <c r="W76" i="535"/>
  <c r="Q79" i="535"/>
  <c r="T79" i="535" s="1"/>
  <c r="W79" i="535" s="1"/>
  <c r="W84" i="535"/>
  <c r="X84" i="535" s="1"/>
  <c r="W87" i="535"/>
  <c r="W91" i="535"/>
  <c r="X91" i="535" s="1"/>
  <c r="W95" i="535"/>
  <c r="X95" i="535" s="1"/>
  <c r="W99" i="535"/>
  <c r="X99" i="535" s="1"/>
  <c r="W103" i="535"/>
  <c r="X103" i="535" s="1"/>
  <c r="W107" i="535"/>
  <c r="W111" i="535"/>
  <c r="X111" i="535" s="1"/>
  <c r="W115" i="535"/>
  <c r="X115" i="535" s="1"/>
  <c r="W119" i="535"/>
  <c r="X119" i="535" s="1"/>
  <c r="W123" i="535"/>
  <c r="X123" i="535" s="1"/>
  <c r="W127" i="535"/>
  <c r="X127" i="535" s="1"/>
  <c r="W131" i="535"/>
  <c r="X131" i="535" s="1"/>
  <c r="W135" i="535"/>
  <c r="X135" i="535" s="1"/>
  <c r="W139" i="535"/>
  <c r="W143" i="535"/>
  <c r="X143" i="535" s="1"/>
  <c r="R81" i="536"/>
  <c r="U81" i="536" s="1"/>
  <c r="R77" i="536"/>
  <c r="U77" i="536" s="1"/>
  <c r="R73" i="536"/>
  <c r="U73" i="536" s="1"/>
  <c r="R69" i="536"/>
  <c r="U69" i="536" s="1"/>
  <c r="R65" i="536"/>
  <c r="U65" i="536" s="1"/>
  <c r="R61" i="536"/>
  <c r="U61" i="536" s="1"/>
  <c r="R57" i="536"/>
  <c r="U57" i="536" s="1"/>
  <c r="R53" i="536"/>
  <c r="U53" i="536" s="1"/>
  <c r="R49" i="536"/>
  <c r="U49" i="536" s="1"/>
  <c r="R45" i="536"/>
  <c r="U45" i="536" s="1"/>
  <c r="W22" i="536"/>
  <c r="Q25" i="536"/>
  <c r="T25" i="536" s="1"/>
  <c r="W25" i="536" s="1"/>
  <c r="W30" i="536"/>
  <c r="Q33" i="536"/>
  <c r="T33" i="536" s="1"/>
  <c r="W33" i="536" s="1"/>
  <c r="W38" i="536"/>
  <c r="X38" i="536" s="1"/>
  <c r="Q41" i="536"/>
  <c r="T41" i="536" s="1"/>
  <c r="W41" i="536" s="1"/>
  <c r="Q49" i="536"/>
  <c r="T49" i="536" s="1"/>
  <c r="W49" i="536" s="1"/>
  <c r="Q57" i="536"/>
  <c r="T57" i="536" s="1"/>
  <c r="W57" i="536" s="1"/>
  <c r="Q65" i="536"/>
  <c r="T65" i="536" s="1"/>
  <c r="W65" i="536" s="1"/>
  <c r="Q73" i="536"/>
  <c r="T73" i="536" s="1"/>
  <c r="W73" i="536" s="1"/>
  <c r="Q81" i="536"/>
  <c r="T81" i="536" s="1"/>
  <c r="W81" i="536" s="1"/>
  <c r="R86" i="536"/>
  <c r="U86" i="536" s="1"/>
  <c r="R88" i="536"/>
  <c r="U88" i="536" s="1"/>
  <c r="R90" i="536"/>
  <c r="U90" i="536" s="1"/>
  <c r="R92" i="536"/>
  <c r="U92" i="536" s="1"/>
  <c r="R94" i="536"/>
  <c r="U94" i="536" s="1"/>
  <c r="R96" i="536"/>
  <c r="U96" i="536" s="1"/>
  <c r="R98" i="536"/>
  <c r="U98" i="536" s="1"/>
  <c r="R100" i="536"/>
  <c r="U100" i="536" s="1"/>
  <c r="R102" i="536"/>
  <c r="U102" i="536" s="1"/>
  <c r="R104" i="536"/>
  <c r="U104" i="536" s="1"/>
  <c r="R106" i="536"/>
  <c r="U106" i="536" s="1"/>
  <c r="R108" i="536"/>
  <c r="U108" i="536" s="1"/>
  <c r="R110" i="536"/>
  <c r="U110" i="536" s="1"/>
  <c r="R112" i="536"/>
  <c r="U112" i="536" s="1"/>
  <c r="R114" i="536"/>
  <c r="U114" i="536" s="1"/>
  <c r="R116" i="536"/>
  <c r="U116" i="536" s="1"/>
  <c r="R118" i="536"/>
  <c r="U118" i="536" s="1"/>
  <c r="R120" i="536"/>
  <c r="U120" i="536" s="1"/>
  <c r="R122" i="536"/>
  <c r="U122" i="536" s="1"/>
  <c r="R124" i="536"/>
  <c r="U124" i="536" s="1"/>
  <c r="R126" i="536"/>
  <c r="U126" i="536" s="1"/>
  <c r="R128" i="536"/>
  <c r="U128" i="536" s="1"/>
  <c r="R130" i="536"/>
  <c r="U130" i="536" s="1"/>
  <c r="R132" i="536"/>
  <c r="U132" i="536" s="1"/>
  <c r="R134" i="536"/>
  <c r="U134" i="536" s="1"/>
  <c r="R136" i="536"/>
  <c r="U136" i="536" s="1"/>
  <c r="R138" i="536"/>
  <c r="U138" i="536" s="1"/>
  <c r="R140" i="536"/>
  <c r="U140" i="536" s="1"/>
  <c r="R142" i="536"/>
  <c r="U142" i="536" s="1"/>
  <c r="R144" i="536"/>
  <c r="U144" i="536" s="1"/>
  <c r="R146" i="536"/>
  <c r="U146" i="536" s="1"/>
  <c r="R148" i="536"/>
  <c r="U148" i="536" s="1"/>
  <c r="J159" i="536"/>
  <c r="I161" i="536" s="1"/>
  <c r="J161" i="536" s="1"/>
  <c r="I163" i="536" s="1"/>
  <c r="J163" i="536" s="1"/>
  <c r="I165" i="536" s="1"/>
  <c r="Z20" i="536"/>
  <c r="AA20" i="536" s="1"/>
  <c r="X27" i="537"/>
  <c r="X43" i="537"/>
  <c r="X50" i="537"/>
  <c r="X59" i="537"/>
  <c r="X66" i="537"/>
  <c r="X67" i="537"/>
  <c r="X75" i="537"/>
  <c r="X83" i="537"/>
  <c r="W85" i="537"/>
  <c r="W88" i="537"/>
  <c r="X88" i="537" s="1"/>
  <c r="W92" i="537"/>
  <c r="X92" i="537" s="1"/>
  <c r="W96" i="537"/>
  <c r="X96" i="537" s="1"/>
  <c r="W100" i="537"/>
  <c r="X100" i="537" s="1"/>
  <c r="W104" i="537"/>
  <c r="X104" i="537" s="1"/>
  <c r="W108" i="537"/>
  <c r="W112" i="537"/>
  <c r="X112" i="537" s="1"/>
  <c r="W116" i="537"/>
  <c r="X116" i="537" s="1"/>
  <c r="W120" i="537"/>
  <c r="X120" i="537" s="1"/>
  <c r="W124" i="537"/>
  <c r="W128" i="537"/>
  <c r="X128" i="537" s="1"/>
  <c r="W132" i="537"/>
  <c r="X132" i="537" s="1"/>
  <c r="W136" i="537"/>
  <c r="W140" i="537"/>
  <c r="W144" i="537"/>
  <c r="X144" i="537" s="1"/>
  <c r="W148" i="537"/>
  <c r="X148" i="537" s="1"/>
  <c r="R21" i="538"/>
  <c r="U21" i="538" s="1"/>
  <c r="R22" i="538"/>
  <c r="U22" i="538" s="1"/>
  <c r="R24" i="538"/>
  <c r="U24" i="538" s="1"/>
  <c r="R30" i="538"/>
  <c r="U30" i="538" s="1"/>
  <c r="R32" i="538"/>
  <c r="U32" i="538" s="1"/>
  <c r="R38" i="538"/>
  <c r="U38" i="538" s="1"/>
  <c r="R40" i="538"/>
  <c r="U40" i="538" s="1"/>
  <c r="R46" i="538"/>
  <c r="U46" i="538" s="1"/>
  <c r="R48" i="538"/>
  <c r="U48" i="538" s="1"/>
  <c r="R54" i="538"/>
  <c r="U54" i="538" s="1"/>
  <c r="R56" i="538"/>
  <c r="U56" i="538" s="1"/>
  <c r="R62" i="538"/>
  <c r="U62" i="538" s="1"/>
  <c r="R64" i="538"/>
  <c r="U64" i="538" s="1"/>
  <c r="R70" i="538"/>
  <c r="U70" i="538" s="1"/>
  <c r="R72" i="538"/>
  <c r="U72" i="538" s="1"/>
  <c r="R80" i="538"/>
  <c r="U80" i="538" s="1"/>
  <c r="R85" i="538"/>
  <c r="U85" i="538" s="1"/>
  <c r="X81" i="539"/>
  <c r="AB20" i="539"/>
  <c r="L20" i="539"/>
  <c r="M20" i="539" s="1"/>
  <c r="N20" i="539"/>
  <c r="O20" i="539" s="1"/>
  <c r="X23" i="539"/>
  <c r="AC23" i="539" s="1"/>
  <c r="X30" i="539"/>
  <c r="X31" i="539"/>
  <c r="X39" i="539"/>
  <c r="X46" i="539"/>
  <c r="X55" i="539"/>
  <c r="X62" i="539"/>
  <c r="X63" i="539"/>
  <c r="X70" i="539"/>
  <c r="X78" i="539"/>
  <c r="W86" i="539"/>
  <c r="X86" i="539" s="1"/>
  <c r="W90" i="539"/>
  <c r="W94" i="539"/>
  <c r="X94" i="539" s="1"/>
  <c r="W98" i="539"/>
  <c r="X98" i="539" s="1"/>
  <c r="W102" i="539"/>
  <c r="X102" i="539" s="1"/>
  <c r="W106" i="539"/>
  <c r="X106" i="539" s="1"/>
  <c r="W110" i="539"/>
  <c r="X110" i="539" s="1"/>
  <c r="W114" i="539"/>
  <c r="Q92" i="540"/>
  <c r="T92" i="540" s="1"/>
  <c r="W92" i="540" s="1"/>
  <c r="Q100" i="540"/>
  <c r="T100" i="540" s="1"/>
  <c r="W100" i="540" s="1"/>
  <c r="Q108" i="540"/>
  <c r="T108" i="540" s="1"/>
  <c r="W108" i="540" s="1"/>
  <c r="Q116" i="540"/>
  <c r="T116" i="540" s="1"/>
  <c r="W116" i="540" s="1"/>
  <c r="Q124" i="540"/>
  <c r="T124" i="540" s="1"/>
  <c r="W124" i="540" s="1"/>
  <c r="Q132" i="540"/>
  <c r="T132" i="540" s="1"/>
  <c r="W132" i="540" s="1"/>
  <c r="Q140" i="540"/>
  <c r="T140" i="540" s="1"/>
  <c r="W140" i="540" s="1"/>
  <c r="Q148" i="540"/>
  <c r="T148" i="540" s="1"/>
  <c r="W148" i="540" s="1"/>
  <c r="AA22" i="541"/>
  <c r="N21" i="541"/>
  <c r="AB21" i="541"/>
  <c r="L21" i="541"/>
  <c r="M21" i="541" s="1"/>
  <c r="Q27" i="541"/>
  <c r="T27" i="541" s="1"/>
  <c r="Q56" i="541"/>
  <c r="T56" i="541" s="1"/>
  <c r="W56" i="541" s="1"/>
  <c r="R106" i="542"/>
  <c r="U106" i="542" s="1"/>
  <c r="R138" i="542"/>
  <c r="U138" i="542" s="1"/>
  <c r="X43" i="543"/>
  <c r="X36" i="544"/>
  <c r="R88" i="544"/>
  <c r="U88" i="544" s="1"/>
  <c r="Q124" i="534"/>
  <c r="T124" i="534" s="1"/>
  <c r="R127" i="534"/>
  <c r="U127" i="534" s="1"/>
  <c r="R129" i="534"/>
  <c r="U129" i="534" s="1"/>
  <c r="R131" i="534"/>
  <c r="U131" i="534" s="1"/>
  <c r="R133" i="534"/>
  <c r="U133" i="534" s="1"/>
  <c r="R135" i="534"/>
  <c r="U135" i="534" s="1"/>
  <c r="R137" i="534"/>
  <c r="U137" i="534" s="1"/>
  <c r="R139" i="534"/>
  <c r="U139" i="534" s="1"/>
  <c r="R141" i="534"/>
  <c r="U141" i="534" s="1"/>
  <c r="R143" i="534"/>
  <c r="U143" i="534" s="1"/>
  <c r="R145" i="534"/>
  <c r="U145" i="534" s="1"/>
  <c r="R147" i="534"/>
  <c r="U147" i="534" s="1"/>
  <c r="R149" i="534"/>
  <c r="U149" i="534" s="1"/>
  <c r="X39" i="535"/>
  <c r="X63" i="535"/>
  <c r="X79" i="535"/>
  <c r="W86" i="535"/>
  <c r="W90" i="535"/>
  <c r="X90" i="535" s="1"/>
  <c r="W94" i="535"/>
  <c r="W98" i="535"/>
  <c r="W102" i="535"/>
  <c r="X102" i="535" s="1"/>
  <c r="W106" i="535"/>
  <c r="X106" i="535" s="1"/>
  <c r="W110" i="535"/>
  <c r="X110" i="535" s="1"/>
  <c r="W114" i="535"/>
  <c r="X114" i="535" s="1"/>
  <c r="W118" i="535"/>
  <c r="W122" i="535"/>
  <c r="X122" i="535" s="1"/>
  <c r="W126" i="535"/>
  <c r="X126" i="535" s="1"/>
  <c r="W130" i="535"/>
  <c r="X130" i="535" s="1"/>
  <c r="W134" i="535"/>
  <c r="X134" i="535" s="1"/>
  <c r="W138" i="535"/>
  <c r="X138" i="535" s="1"/>
  <c r="W142" i="535"/>
  <c r="X142" i="535" s="1"/>
  <c r="W82" i="536"/>
  <c r="R25" i="536"/>
  <c r="U25" i="536" s="1"/>
  <c r="R26" i="536"/>
  <c r="U26" i="536" s="1"/>
  <c r="R28" i="536"/>
  <c r="U28" i="536" s="1"/>
  <c r="R33" i="536"/>
  <c r="U33" i="536" s="1"/>
  <c r="R34" i="536"/>
  <c r="U34" i="536" s="1"/>
  <c r="W34" i="536" s="1"/>
  <c r="R36" i="536"/>
  <c r="U36" i="536" s="1"/>
  <c r="R41" i="536"/>
  <c r="U41" i="536" s="1"/>
  <c r="R42" i="536"/>
  <c r="U42" i="536" s="1"/>
  <c r="R44" i="536"/>
  <c r="U44" i="536" s="1"/>
  <c r="R50" i="536"/>
  <c r="U50" i="536" s="1"/>
  <c r="R52" i="536"/>
  <c r="U52" i="536" s="1"/>
  <c r="R58" i="536"/>
  <c r="U58" i="536" s="1"/>
  <c r="R60" i="536"/>
  <c r="U60" i="536" s="1"/>
  <c r="R66" i="536"/>
  <c r="U66" i="536" s="1"/>
  <c r="R68" i="536"/>
  <c r="U68" i="536" s="1"/>
  <c r="R74" i="536"/>
  <c r="U74" i="536" s="1"/>
  <c r="R76" i="536"/>
  <c r="U76" i="536" s="1"/>
  <c r="R82" i="536"/>
  <c r="U82" i="536" s="1"/>
  <c r="R84" i="536"/>
  <c r="U84" i="536" s="1"/>
  <c r="AA21" i="537"/>
  <c r="Q23" i="537"/>
  <c r="T23" i="537" s="1"/>
  <c r="W23" i="537" s="1"/>
  <c r="X23" i="537" s="1"/>
  <c r="W28" i="537"/>
  <c r="X28" i="537" s="1"/>
  <c r="Q31" i="537"/>
  <c r="T31" i="537" s="1"/>
  <c r="W31" i="537" s="1"/>
  <c r="X31" i="537" s="1"/>
  <c r="Q39" i="537"/>
  <c r="T39" i="537" s="1"/>
  <c r="W39" i="537" s="1"/>
  <c r="W44" i="537"/>
  <c r="Q47" i="537"/>
  <c r="T47" i="537" s="1"/>
  <c r="W47" i="537" s="1"/>
  <c r="W52" i="537"/>
  <c r="X52" i="537" s="1"/>
  <c r="Q55" i="537"/>
  <c r="T55" i="537" s="1"/>
  <c r="W55" i="537" s="1"/>
  <c r="W60" i="537"/>
  <c r="X60" i="537" s="1"/>
  <c r="Q63" i="537"/>
  <c r="T63" i="537" s="1"/>
  <c r="W63" i="537" s="1"/>
  <c r="W68" i="537"/>
  <c r="Q71" i="537"/>
  <c r="T71" i="537" s="1"/>
  <c r="W71" i="537" s="1"/>
  <c r="W76" i="537"/>
  <c r="X76" i="537" s="1"/>
  <c r="Q79" i="537"/>
  <c r="T79" i="537" s="1"/>
  <c r="W79" i="537" s="1"/>
  <c r="W84" i="537"/>
  <c r="X84" i="537" s="1"/>
  <c r="W87" i="537"/>
  <c r="W91" i="537"/>
  <c r="X91" i="537" s="1"/>
  <c r="W95" i="537"/>
  <c r="X95" i="537" s="1"/>
  <c r="W99" i="537"/>
  <c r="X99" i="537" s="1"/>
  <c r="W103" i="537"/>
  <c r="X103" i="537" s="1"/>
  <c r="W107" i="537"/>
  <c r="X107" i="537" s="1"/>
  <c r="W111" i="537"/>
  <c r="X111" i="537" s="1"/>
  <c r="W115" i="537"/>
  <c r="W119" i="537"/>
  <c r="X119" i="537" s="1"/>
  <c r="W123" i="537"/>
  <c r="X123" i="537" s="1"/>
  <c r="W127" i="537"/>
  <c r="X127" i="537" s="1"/>
  <c r="W131" i="537"/>
  <c r="X131" i="537" s="1"/>
  <c r="W135" i="537"/>
  <c r="X135" i="537" s="1"/>
  <c r="W139" i="537"/>
  <c r="X139" i="537" s="1"/>
  <c r="W143" i="537"/>
  <c r="X143" i="537" s="1"/>
  <c r="W147" i="537"/>
  <c r="X147" i="537" s="1"/>
  <c r="R81" i="538"/>
  <c r="U81" i="538" s="1"/>
  <c r="R77" i="538"/>
  <c r="U77" i="538" s="1"/>
  <c r="R73" i="538"/>
  <c r="U73" i="538" s="1"/>
  <c r="R69" i="538"/>
  <c r="U69" i="538" s="1"/>
  <c r="R65" i="538"/>
  <c r="U65" i="538" s="1"/>
  <c r="R61" i="538"/>
  <c r="U61" i="538" s="1"/>
  <c r="R57" i="538"/>
  <c r="U57" i="538" s="1"/>
  <c r="R53" i="538"/>
  <c r="U53" i="538" s="1"/>
  <c r="R49" i="538"/>
  <c r="U49" i="538" s="1"/>
  <c r="R45" i="538"/>
  <c r="U45" i="538" s="1"/>
  <c r="R41" i="538"/>
  <c r="U41" i="538" s="1"/>
  <c r="R37" i="538"/>
  <c r="U37" i="538" s="1"/>
  <c r="R33" i="538"/>
  <c r="U33" i="538" s="1"/>
  <c r="R29" i="538"/>
  <c r="U29" i="538" s="1"/>
  <c r="R25" i="538"/>
  <c r="U25" i="538" s="1"/>
  <c r="W22" i="538"/>
  <c r="Q25" i="538"/>
  <c r="T25" i="538" s="1"/>
  <c r="W25" i="538" s="1"/>
  <c r="Q33" i="538"/>
  <c r="T33" i="538" s="1"/>
  <c r="Q41" i="538"/>
  <c r="T41" i="538" s="1"/>
  <c r="Q49" i="538"/>
  <c r="T49" i="538" s="1"/>
  <c r="Q57" i="538"/>
  <c r="T57" i="538" s="1"/>
  <c r="W57" i="538" s="1"/>
  <c r="Q65" i="538"/>
  <c r="T65" i="538" s="1"/>
  <c r="Q73" i="538"/>
  <c r="T73" i="538" s="1"/>
  <c r="Q81" i="538"/>
  <c r="T81" i="538" s="1"/>
  <c r="R86" i="538"/>
  <c r="U86" i="538" s="1"/>
  <c r="R88" i="538"/>
  <c r="U88" i="538" s="1"/>
  <c r="R90" i="538"/>
  <c r="U90" i="538" s="1"/>
  <c r="R92" i="538"/>
  <c r="U92" i="538" s="1"/>
  <c r="R94" i="538"/>
  <c r="U94" i="538" s="1"/>
  <c r="R96" i="538"/>
  <c r="U96" i="538" s="1"/>
  <c r="R98" i="538"/>
  <c r="U98" i="538" s="1"/>
  <c r="R100" i="538"/>
  <c r="U100" i="538" s="1"/>
  <c r="R102" i="538"/>
  <c r="U102" i="538" s="1"/>
  <c r="R104" i="538"/>
  <c r="U104" i="538" s="1"/>
  <c r="R106" i="538"/>
  <c r="U106" i="538" s="1"/>
  <c r="R108" i="538"/>
  <c r="U108" i="538" s="1"/>
  <c r="R110" i="538"/>
  <c r="U110" i="538" s="1"/>
  <c r="R112" i="538"/>
  <c r="U112" i="538" s="1"/>
  <c r="R114" i="538"/>
  <c r="U114" i="538" s="1"/>
  <c r="R116" i="538"/>
  <c r="U116" i="538" s="1"/>
  <c r="R118" i="538"/>
  <c r="U118" i="538" s="1"/>
  <c r="R120" i="538"/>
  <c r="U120" i="538" s="1"/>
  <c r="R122" i="538"/>
  <c r="U122" i="538" s="1"/>
  <c r="R124" i="538"/>
  <c r="U124" i="538" s="1"/>
  <c r="R126" i="538"/>
  <c r="U126" i="538" s="1"/>
  <c r="R128" i="538"/>
  <c r="U128" i="538" s="1"/>
  <c r="R130" i="538"/>
  <c r="U130" i="538" s="1"/>
  <c r="R132" i="538"/>
  <c r="U132" i="538" s="1"/>
  <c r="R134" i="538"/>
  <c r="U134" i="538" s="1"/>
  <c r="R136" i="538"/>
  <c r="U136" i="538" s="1"/>
  <c r="R138" i="538"/>
  <c r="U138" i="538" s="1"/>
  <c r="R140" i="538"/>
  <c r="U140" i="538" s="1"/>
  <c r="R142" i="538"/>
  <c r="U142" i="538" s="1"/>
  <c r="R144" i="538"/>
  <c r="U144" i="538" s="1"/>
  <c r="R146" i="538"/>
  <c r="U146" i="538" s="1"/>
  <c r="R148" i="538"/>
  <c r="U148" i="538" s="1"/>
  <c r="J159" i="538"/>
  <c r="I161" i="538" s="1"/>
  <c r="J161" i="538" s="1"/>
  <c r="I163" i="538" s="1"/>
  <c r="J163" i="538" s="1"/>
  <c r="I165" i="538" s="1"/>
  <c r="Z20" i="538"/>
  <c r="AA20" i="538" s="1"/>
  <c r="W24" i="539"/>
  <c r="X24" i="539" s="1"/>
  <c r="Q27" i="539"/>
  <c r="T27" i="539" s="1"/>
  <c r="W27" i="539" s="1"/>
  <c r="W32" i="539"/>
  <c r="X32" i="539" s="1"/>
  <c r="Q35" i="539"/>
  <c r="T35" i="539" s="1"/>
  <c r="W35" i="539" s="1"/>
  <c r="X35" i="539" s="1"/>
  <c r="W40" i="539"/>
  <c r="Q43" i="539"/>
  <c r="T43" i="539" s="1"/>
  <c r="W43" i="539" s="1"/>
  <c r="W48" i="539"/>
  <c r="X48" i="539" s="1"/>
  <c r="Q51" i="539"/>
  <c r="T51" i="539" s="1"/>
  <c r="W51" i="539" s="1"/>
  <c r="W56" i="539"/>
  <c r="X56" i="539" s="1"/>
  <c r="Q59" i="539"/>
  <c r="T59" i="539" s="1"/>
  <c r="W59" i="539" s="1"/>
  <c r="W64" i="539"/>
  <c r="X64" i="539" s="1"/>
  <c r="Q67" i="539"/>
  <c r="T67" i="539" s="1"/>
  <c r="W67" i="539" s="1"/>
  <c r="X67" i="539" s="1"/>
  <c r="W72" i="539"/>
  <c r="Q75" i="539"/>
  <c r="T75" i="539" s="1"/>
  <c r="W75" i="539" s="1"/>
  <c r="W80" i="539"/>
  <c r="X80" i="539" s="1"/>
  <c r="Q83" i="539"/>
  <c r="T83" i="539" s="1"/>
  <c r="W83" i="539" s="1"/>
  <c r="X83" i="539" s="1"/>
  <c r="W89" i="539"/>
  <c r="X89" i="539" s="1"/>
  <c r="W93" i="539"/>
  <c r="W97" i="539"/>
  <c r="X97" i="539" s="1"/>
  <c r="W101" i="539"/>
  <c r="X101" i="539" s="1"/>
  <c r="W105" i="539"/>
  <c r="W109" i="539"/>
  <c r="X109" i="539" s="1"/>
  <c r="W113" i="539"/>
  <c r="X113" i="539" s="1"/>
  <c r="M20" i="540"/>
  <c r="Q20" i="540"/>
  <c r="T20" i="540" s="1"/>
  <c r="W20" i="540" s="1"/>
  <c r="W26" i="540"/>
  <c r="Q36" i="540"/>
  <c r="T36" i="540" s="1"/>
  <c r="W36" i="540" s="1"/>
  <c r="W42" i="540"/>
  <c r="Q52" i="540"/>
  <c r="T52" i="540" s="1"/>
  <c r="W52" i="540" s="1"/>
  <c r="W58" i="540"/>
  <c r="Q68" i="540"/>
  <c r="T68" i="540" s="1"/>
  <c r="W68" i="540" s="1"/>
  <c r="W74" i="540"/>
  <c r="Q84" i="540"/>
  <c r="T84" i="540" s="1"/>
  <c r="W84" i="540" s="1"/>
  <c r="R59" i="541"/>
  <c r="U59" i="541" s="1"/>
  <c r="R98" i="542"/>
  <c r="U98" i="542" s="1"/>
  <c r="R130" i="542"/>
  <c r="U130" i="542" s="1"/>
  <c r="R67" i="543"/>
  <c r="U67" i="543" s="1"/>
  <c r="X28" i="544"/>
  <c r="W101" i="544"/>
  <c r="Q112" i="547"/>
  <c r="T112" i="547" s="1"/>
  <c r="W112" i="547" s="1"/>
  <c r="R66" i="532"/>
  <c r="U66" i="532" s="1"/>
  <c r="R70" i="532"/>
  <c r="U70" i="532" s="1"/>
  <c r="R74" i="532"/>
  <c r="U74" i="532" s="1"/>
  <c r="R78" i="532"/>
  <c r="U78" i="532" s="1"/>
  <c r="R124" i="534"/>
  <c r="U124" i="534" s="1"/>
  <c r="Q125" i="534"/>
  <c r="T125" i="534" s="1"/>
  <c r="W125" i="534" s="1"/>
  <c r="Q126" i="534"/>
  <c r="T126" i="534" s="1"/>
  <c r="W126" i="534" s="1"/>
  <c r="X31" i="535"/>
  <c r="Q27" i="535"/>
  <c r="T27" i="535" s="1"/>
  <c r="Q35" i="535"/>
  <c r="T35" i="535" s="1"/>
  <c r="W35" i="535" s="1"/>
  <c r="X35" i="535" s="1"/>
  <c r="W40" i="535"/>
  <c r="X40" i="535" s="1"/>
  <c r="Q43" i="535"/>
  <c r="T43" i="535" s="1"/>
  <c r="W43" i="535" s="1"/>
  <c r="W48" i="535"/>
  <c r="X48" i="535" s="1"/>
  <c r="Q51" i="535"/>
  <c r="T51" i="535" s="1"/>
  <c r="W51" i="535" s="1"/>
  <c r="X51" i="535" s="1"/>
  <c r="W56" i="535"/>
  <c r="X56" i="535" s="1"/>
  <c r="Q59" i="535"/>
  <c r="T59" i="535" s="1"/>
  <c r="W59" i="535" s="1"/>
  <c r="X59" i="535" s="1"/>
  <c r="W64" i="535"/>
  <c r="Q67" i="535"/>
  <c r="T67" i="535" s="1"/>
  <c r="W67" i="535" s="1"/>
  <c r="W72" i="535"/>
  <c r="X72" i="535" s="1"/>
  <c r="Q75" i="535"/>
  <c r="T75" i="535" s="1"/>
  <c r="W75" i="535" s="1"/>
  <c r="X75" i="535" s="1"/>
  <c r="W80" i="535"/>
  <c r="X80" i="535" s="1"/>
  <c r="Q83" i="535"/>
  <c r="T83" i="535" s="1"/>
  <c r="W83" i="535" s="1"/>
  <c r="X83" i="535" s="1"/>
  <c r="W89" i="535"/>
  <c r="X89" i="535" s="1"/>
  <c r="W93" i="535"/>
  <c r="W97" i="535"/>
  <c r="X97" i="535" s="1"/>
  <c r="W101" i="535"/>
  <c r="X101" i="535" s="1"/>
  <c r="W105" i="535"/>
  <c r="W109" i="535"/>
  <c r="X109" i="535" s="1"/>
  <c r="W113" i="535"/>
  <c r="X113" i="535" s="1"/>
  <c r="W117" i="535"/>
  <c r="X117" i="535" s="1"/>
  <c r="W121" i="535"/>
  <c r="X121" i="535" s="1"/>
  <c r="W125" i="535"/>
  <c r="W129" i="535"/>
  <c r="X129" i="535" s="1"/>
  <c r="W133" i="535"/>
  <c r="X133" i="535" s="1"/>
  <c r="W137" i="535"/>
  <c r="X137" i="535" s="1"/>
  <c r="W141" i="535"/>
  <c r="X141" i="535" s="1"/>
  <c r="W149" i="535"/>
  <c r="X149" i="535" s="1"/>
  <c r="R20" i="536"/>
  <c r="U20" i="536" s="1"/>
  <c r="Q21" i="536"/>
  <c r="T21" i="536" s="1"/>
  <c r="W21" i="536" s="1"/>
  <c r="AA21" i="536"/>
  <c r="W26" i="536"/>
  <c r="Q29" i="536"/>
  <c r="T29" i="536" s="1"/>
  <c r="W29" i="536" s="1"/>
  <c r="X29" i="536" s="1"/>
  <c r="Q37" i="536"/>
  <c r="T37" i="536" s="1"/>
  <c r="W37" i="536" s="1"/>
  <c r="X37" i="536" s="1"/>
  <c r="Q45" i="536"/>
  <c r="T45" i="536" s="1"/>
  <c r="W45" i="536" s="1"/>
  <c r="Q53" i="536"/>
  <c r="T53" i="536" s="1"/>
  <c r="Q61" i="536"/>
  <c r="T61" i="536" s="1"/>
  <c r="W61" i="536" s="1"/>
  <c r="Q69" i="536"/>
  <c r="T69" i="536" s="1"/>
  <c r="Q77" i="536"/>
  <c r="T77" i="536" s="1"/>
  <c r="W77" i="536" s="1"/>
  <c r="R87" i="536"/>
  <c r="U87" i="536" s="1"/>
  <c r="R89" i="536"/>
  <c r="U89" i="536" s="1"/>
  <c r="R91" i="536"/>
  <c r="U91" i="536" s="1"/>
  <c r="R93" i="536"/>
  <c r="U93" i="536" s="1"/>
  <c r="R95" i="536"/>
  <c r="U95" i="536" s="1"/>
  <c r="R97" i="536"/>
  <c r="U97" i="536" s="1"/>
  <c r="R99" i="536"/>
  <c r="U99" i="536" s="1"/>
  <c r="R101" i="536"/>
  <c r="U101" i="536" s="1"/>
  <c r="R103" i="536"/>
  <c r="U103" i="536" s="1"/>
  <c r="R105" i="536"/>
  <c r="U105" i="536" s="1"/>
  <c r="R107" i="536"/>
  <c r="U107" i="536" s="1"/>
  <c r="R109" i="536"/>
  <c r="U109" i="536" s="1"/>
  <c r="R111" i="536"/>
  <c r="U111" i="536" s="1"/>
  <c r="R113" i="536"/>
  <c r="U113" i="536" s="1"/>
  <c r="R115" i="536"/>
  <c r="U115" i="536" s="1"/>
  <c r="R117" i="536"/>
  <c r="U117" i="536" s="1"/>
  <c r="R119" i="536"/>
  <c r="U119" i="536" s="1"/>
  <c r="R121" i="536"/>
  <c r="U121" i="536" s="1"/>
  <c r="R123" i="536"/>
  <c r="U123" i="536" s="1"/>
  <c r="R125" i="536"/>
  <c r="U125" i="536" s="1"/>
  <c r="R127" i="536"/>
  <c r="U127" i="536" s="1"/>
  <c r="R129" i="536"/>
  <c r="U129" i="536" s="1"/>
  <c r="R131" i="536"/>
  <c r="U131" i="536" s="1"/>
  <c r="R133" i="536"/>
  <c r="U133" i="536" s="1"/>
  <c r="R135" i="536"/>
  <c r="U135" i="536" s="1"/>
  <c r="R137" i="536"/>
  <c r="U137" i="536" s="1"/>
  <c r="R139" i="536"/>
  <c r="U139" i="536" s="1"/>
  <c r="R141" i="536"/>
  <c r="U141" i="536" s="1"/>
  <c r="R143" i="536"/>
  <c r="U143" i="536" s="1"/>
  <c r="R145" i="536"/>
  <c r="U145" i="536" s="1"/>
  <c r="R147" i="536"/>
  <c r="U147" i="536" s="1"/>
  <c r="R149" i="536"/>
  <c r="U149" i="536" s="1"/>
  <c r="W20" i="537"/>
  <c r="X39" i="537"/>
  <c r="X47" i="537"/>
  <c r="X55" i="537"/>
  <c r="X63" i="537"/>
  <c r="X71" i="537"/>
  <c r="X79" i="537"/>
  <c r="W86" i="537"/>
  <c r="X86" i="537" s="1"/>
  <c r="W90" i="537"/>
  <c r="X90" i="537" s="1"/>
  <c r="W94" i="537"/>
  <c r="X94" i="537" s="1"/>
  <c r="W98" i="537"/>
  <c r="X98" i="537" s="1"/>
  <c r="W102" i="537"/>
  <c r="X102" i="537" s="1"/>
  <c r="W106" i="537"/>
  <c r="X106" i="537" s="1"/>
  <c r="W110" i="537"/>
  <c r="X110" i="537" s="1"/>
  <c r="W114" i="537"/>
  <c r="W118" i="537"/>
  <c r="X118" i="537" s="1"/>
  <c r="W122" i="537"/>
  <c r="X122" i="537" s="1"/>
  <c r="W126" i="537"/>
  <c r="X126" i="537" s="1"/>
  <c r="W130" i="537"/>
  <c r="W134" i="537"/>
  <c r="W138" i="537"/>
  <c r="X138" i="537" s="1"/>
  <c r="W142" i="537"/>
  <c r="X142" i="537" s="1"/>
  <c r="W146" i="537"/>
  <c r="R26" i="538"/>
  <c r="U26" i="538" s="1"/>
  <c r="R28" i="538"/>
  <c r="U28" i="538" s="1"/>
  <c r="R34" i="538"/>
  <c r="U34" i="538" s="1"/>
  <c r="R36" i="538"/>
  <c r="U36" i="538" s="1"/>
  <c r="R42" i="538"/>
  <c r="U42" i="538" s="1"/>
  <c r="R44" i="538"/>
  <c r="U44" i="538" s="1"/>
  <c r="R50" i="538"/>
  <c r="U50" i="538" s="1"/>
  <c r="R52" i="538"/>
  <c r="U52" i="538" s="1"/>
  <c r="R58" i="538"/>
  <c r="U58" i="538" s="1"/>
  <c r="R60" i="538"/>
  <c r="U60" i="538" s="1"/>
  <c r="R66" i="538"/>
  <c r="U66" i="538" s="1"/>
  <c r="R68" i="538"/>
  <c r="U68" i="538" s="1"/>
  <c r="R74" i="538"/>
  <c r="U74" i="538" s="1"/>
  <c r="R76" i="538"/>
  <c r="U76" i="538" s="1"/>
  <c r="R82" i="538"/>
  <c r="U82" i="538" s="1"/>
  <c r="R84" i="538"/>
  <c r="U84" i="538" s="1"/>
  <c r="M21" i="539"/>
  <c r="X27" i="539"/>
  <c r="X43" i="539"/>
  <c r="X51" i="539"/>
  <c r="X59" i="539"/>
  <c r="X75" i="539"/>
  <c r="W85" i="539"/>
  <c r="X85" i="539" s="1"/>
  <c r="W88" i="539"/>
  <c r="X88" i="539" s="1"/>
  <c r="W92" i="539"/>
  <c r="X92" i="539" s="1"/>
  <c r="W96" i="539"/>
  <c r="X96" i="539" s="1"/>
  <c r="W100" i="539"/>
  <c r="X100" i="539" s="1"/>
  <c r="W104" i="539"/>
  <c r="X104" i="539" s="1"/>
  <c r="W108" i="539"/>
  <c r="X108" i="539" s="1"/>
  <c r="W112" i="539"/>
  <c r="X112" i="539" s="1"/>
  <c r="W116" i="539"/>
  <c r="X116" i="539" s="1"/>
  <c r="W62" i="540"/>
  <c r="W78" i="540"/>
  <c r="X83" i="540"/>
  <c r="Q88" i="540"/>
  <c r="T88" i="540" s="1"/>
  <c r="W88" i="540" s="1"/>
  <c r="Q96" i="540"/>
  <c r="T96" i="540" s="1"/>
  <c r="W96" i="540" s="1"/>
  <c r="Q104" i="540"/>
  <c r="T104" i="540" s="1"/>
  <c r="W104" i="540" s="1"/>
  <c r="Q112" i="540"/>
  <c r="T112" i="540" s="1"/>
  <c r="W112" i="540" s="1"/>
  <c r="Q120" i="540"/>
  <c r="T120" i="540" s="1"/>
  <c r="W120" i="540" s="1"/>
  <c r="Q128" i="540"/>
  <c r="T128" i="540" s="1"/>
  <c r="W128" i="540" s="1"/>
  <c r="Q136" i="540"/>
  <c r="T136" i="540" s="1"/>
  <c r="W136" i="540" s="1"/>
  <c r="Q144" i="540"/>
  <c r="T144" i="540" s="1"/>
  <c r="W144" i="540" s="1"/>
  <c r="Q40" i="541"/>
  <c r="T40" i="541" s="1"/>
  <c r="W40" i="541" s="1"/>
  <c r="Q72" i="541"/>
  <c r="T72" i="541" s="1"/>
  <c r="W72" i="541" s="1"/>
  <c r="X82" i="542"/>
  <c r="R90" i="542"/>
  <c r="U90" i="542" s="1"/>
  <c r="R122" i="542"/>
  <c r="U122" i="542" s="1"/>
  <c r="X59" i="543"/>
  <c r="Q96" i="543"/>
  <c r="T96" i="543" s="1"/>
  <c r="W96" i="543" s="1"/>
  <c r="X96" i="543" s="1"/>
  <c r="X52" i="544"/>
  <c r="Q127" i="534"/>
  <c r="T127" i="534" s="1"/>
  <c r="W127" i="534" s="1"/>
  <c r="Q128" i="534"/>
  <c r="T128" i="534" s="1"/>
  <c r="Q129" i="534"/>
  <c r="T129" i="534" s="1"/>
  <c r="W129" i="534" s="1"/>
  <c r="Q130" i="534"/>
  <c r="T130" i="534" s="1"/>
  <c r="W130" i="534" s="1"/>
  <c r="Q131" i="534"/>
  <c r="T131" i="534" s="1"/>
  <c r="W131" i="534" s="1"/>
  <c r="Q132" i="534"/>
  <c r="T132" i="534" s="1"/>
  <c r="W132" i="534" s="1"/>
  <c r="Q133" i="534"/>
  <c r="T133" i="534" s="1"/>
  <c r="W133" i="534" s="1"/>
  <c r="Q134" i="534"/>
  <c r="T134" i="534" s="1"/>
  <c r="W134" i="534" s="1"/>
  <c r="Q135" i="534"/>
  <c r="T135" i="534" s="1"/>
  <c r="W135" i="534" s="1"/>
  <c r="Q136" i="534"/>
  <c r="T136" i="534" s="1"/>
  <c r="W136" i="534" s="1"/>
  <c r="Q137" i="534"/>
  <c r="T137" i="534" s="1"/>
  <c r="W137" i="534" s="1"/>
  <c r="Q138" i="534"/>
  <c r="T138" i="534" s="1"/>
  <c r="W138" i="534" s="1"/>
  <c r="Q139" i="534"/>
  <c r="T139" i="534" s="1"/>
  <c r="W139" i="534" s="1"/>
  <c r="Q140" i="534"/>
  <c r="T140" i="534" s="1"/>
  <c r="W140" i="534" s="1"/>
  <c r="Q141" i="534"/>
  <c r="T141" i="534" s="1"/>
  <c r="W141" i="534" s="1"/>
  <c r="Q142" i="534"/>
  <c r="T142" i="534" s="1"/>
  <c r="W142" i="534" s="1"/>
  <c r="Q143" i="534"/>
  <c r="T143" i="534" s="1"/>
  <c r="W143" i="534" s="1"/>
  <c r="Q144" i="534"/>
  <c r="T144" i="534" s="1"/>
  <c r="W144" i="534" s="1"/>
  <c r="Q145" i="534"/>
  <c r="T145" i="534" s="1"/>
  <c r="W145" i="534" s="1"/>
  <c r="Q146" i="534"/>
  <c r="T146" i="534" s="1"/>
  <c r="W146" i="534" s="1"/>
  <c r="Q147" i="534"/>
  <c r="T147" i="534" s="1"/>
  <c r="W147" i="534" s="1"/>
  <c r="Q148" i="534"/>
  <c r="T148" i="534" s="1"/>
  <c r="Q149" i="534"/>
  <c r="T149" i="534" s="1"/>
  <c r="W149" i="534" s="1"/>
  <c r="R21" i="535"/>
  <c r="U21" i="535" s="1"/>
  <c r="Q22" i="535"/>
  <c r="T22" i="535" s="1"/>
  <c r="W22" i="535" s="1"/>
  <c r="R25" i="535"/>
  <c r="U25" i="535" s="1"/>
  <c r="Q26" i="535"/>
  <c r="T26" i="535" s="1"/>
  <c r="W26" i="535" s="1"/>
  <c r="X26" i="535" s="1"/>
  <c r="R29" i="535"/>
  <c r="U29" i="535" s="1"/>
  <c r="Q30" i="535"/>
  <c r="T30" i="535" s="1"/>
  <c r="W30" i="535" s="1"/>
  <c r="R33" i="535"/>
  <c r="U33" i="535" s="1"/>
  <c r="W33" i="535" s="1"/>
  <c r="Q34" i="535"/>
  <c r="T34" i="535" s="1"/>
  <c r="W34" i="535" s="1"/>
  <c r="R37" i="535"/>
  <c r="U37" i="535" s="1"/>
  <c r="Q38" i="535"/>
  <c r="T38" i="535" s="1"/>
  <c r="R41" i="535"/>
  <c r="U41" i="535" s="1"/>
  <c r="Q42" i="535"/>
  <c r="T42" i="535" s="1"/>
  <c r="W42" i="535" s="1"/>
  <c r="X42" i="535" s="1"/>
  <c r="R45" i="535"/>
  <c r="U45" i="535" s="1"/>
  <c r="Q46" i="535"/>
  <c r="T46" i="535" s="1"/>
  <c r="W46" i="535" s="1"/>
  <c r="R49" i="535"/>
  <c r="U49" i="535" s="1"/>
  <c r="W49" i="535" s="1"/>
  <c r="Q50" i="535"/>
  <c r="T50" i="535" s="1"/>
  <c r="W50" i="535" s="1"/>
  <c r="X50" i="535" s="1"/>
  <c r="R53" i="535"/>
  <c r="U53" i="535" s="1"/>
  <c r="Q54" i="535"/>
  <c r="T54" i="535" s="1"/>
  <c r="W54" i="535" s="1"/>
  <c r="R57" i="535"/>
  <c r="U57" i="535" s="1"/>
  <c r="Q58" i="535"/>
  <c r="T58" i="535" s="1"/>
  <c r="W58" i="535" s="1"/>
  <c r="X58" i="535" s="1"/>
  <c r="R61" i="535"/>
  <c r="U61" i="535" s="1"/>
  <c r="Q62" i="535"/>
  <c r="T62" i="535" s="1"/>
  <c r="W62" i="535" s="1"/>
  <c r="R65" i="535"/>
  <c r="U65" i="535" s="1"/>
  <c r="W65" i="535" s="1"/>
  <c r="Q66" i="535"/>
  <c r="T66" i="535" s="1"/>
  <c r="W66" i="535" s="1"/>
  <c r="X66" i="535" s="1"/>
  <c r="R69" i="535"/>
  <c r="U69" i="535" s="1"/>
  <c r="Q70" i="535"/>
  <c r="T70" i="535" s="1"/>
  <c r="R73" i="535"/>
  <c r="U73" i="535" s="1"/>
  <c r="Q74" i="535"/>
  <c r="T74" i="535" s="1"/>
  <c r="W74" i="535" s="1"/>
  <c r="X74" i="535" s="1"/>
  <c r="R77" i="535"/>
  <c r="U77" i="535" s="1"/>
  <c r="Q78" i="535"/>
  <c r="T78" i="535" s="1"/>
  <c r="W78" i="535" s="1"/>
  <c r="R81" i="535"/>
  <c r="U81" i="535" s="1"/>
  <c r="Q82" i="535"/>
  <c r="T82" i="535" s="1"/>
  <c r="W82" i="535" s="1"/>
  <c r="X82" i="535" s="1"/>
  <c r="Q20" i="536"/>
  <c r="T20" i="536" s="1"/>
  <c r="W20" i="536" s="1"/>
  <c r="R23" i="536"/>
  <c r="U23" i="536" s="1"/>
  <c r="Q24" i="536"/>
  <c r="T24" i="536" s="1"/>
  <c r="W24" i="536" s="1"/>
  <c r="R27" i="536"/>
  <c r="U27" i="536" s="1"/>
  <c r="W27" i="536" s="1"/>
  <c r="Q28" i="536"/>
  <c r="T28" i="536" s="1"/>
  <c r="W28" i="536" s="1"/>
  <c r="R31" i="536"/>
  <c r="U31" i="536" s="1"/>
  <c r="Q32" i="536"/>
  <c r="T32" i="536" s="1"/>
  <c r="W32" i="536" s="1"/>
  <c r="R35" i="536"/>
  <c r="U35" i="536" s="1"/>
  <c r="Q36" i="536"/>
  <c r="T36" i="536" s="1"/>
  <c r="W36" i="536" s="1"/>
  <c r="R39" i="536"/>
  <c r="U39" i="536" s="1"/>
  <c r="Q40" i="536"/>
  <c r="T40" i="536" s="1"/>
  <c r="R43" i="536"/>
  <c r="U43" i="536" s="1"/>
  <c r="Q44" i="536"/>
  <c r="T44" i="536" s="1"/>
  <c r="W44" i="536" s="1"/>
  <c r="R47" i="536"/>
  <c r="U47" i="536" s="1"/>
  <c r="Q48" i="536"/>
  <c r="T48" i="536" s="1"/>
  <c r="W48" i="536" s="1"/>
  <c r="R51" i="536"/>
  <c r="U51" i="536" s="1"/>
  <c r="W51" i="536" s="1"/>
  <c r="Q52" i="536"/>
  <c r="T52" i="536" s="1"/>
  <c r="R55" i="536"/>
  <c r="U55" i="536" s="1"/>
  <c r="Q56" i="536"/>
  <c r="T56" i="536" s="1"/>
  <c r="W56" i="536" s="1"/>
  <c r="R59" i="536"/>
  <c r="U59" i="536" s="1"/>
  <c r="W59" i="536" s="1"/>
  <c r="Q60" i="536"/>
  <c r="T60" i="536" s="1"/>
  <c r="W60" i="536" s="1"/>
  <c r="R63" i="536"/>
  <c r="U63" i="536" s="1"/>
  <c r="Q64" i="536"/>
  <c r="T64" i="536" s="1"/>
  <c r="W64" i="536" s="1"/>
  <c r="R67" i="536"/>
  <c r="U67" i="536" s="1"/>
  <c r="W67" i="536" s="1"/>
  <c r="Q68" i="536"/>
  <c r="T68" i="536" s="1"/>
  <c r="R71" i="536"/>
  <c r="U71" i="536" s="1"/>
  <c r="Q72" i="536"/>
  <c r="T72" i="536" s="1"/>
  <c r="W72" i="536" s="1"/>
  <c r="R75" i="536"/>
  <c r="U75" i="536" s="1"/>
  <c r="Q76" i="536"/>
  <c r="T76" i="536" s="1"/>
  <c r="W76" i="536" s="1"/>
  <c r="R79" i="536"/>
  <c r="U79" i="536" s="1"/>
  <c r="Q80" i="536"/>
  <c r="T80" i="536" s="1"/>
  <c r="W80" i="536" s="1"/>
  <c r="R83" i="536"/>
  <c r="U83" i="536" s="1"/>
  <c r="Q84" i="536"/>
  <c r="T84" i="536" s="1"/>
  <c r="W84" i="536" s="1"/>
  <c r="Q85" i="536"/>
  <c r="T85" i="536" s="1"/>
  <c r="W85" i="536" s="1"/>
  <c r="Q86" i="536"/>
  <c r="T86" i="536" s="1"/>
  <c r="W86" i="536" s="1"/>
  <c r="Q87" i="536"/>
  <c r="T87" i="536" s="1"/>
  <c r="W87" i="536" s="1"/>
  <c r="Q88" i="536"/>
  <c r="T88" i="536" s="1"/>
  <c r="W88" i="536" s="1"/>
  <c r="Q89" i="536"/>
  <c r="T89" i="536" s="1"/>
  <c r="Q90" i="536"/>
  <c r="T90" i="536" s="1"/>
  <c r="W90" i="536" s="1"/>
  <c r="Q91" i="536"/>
  <c r="T91" i="536" s="1"/>
  <c r="W91" i="536" s="1"/>
  <c r="Q92" i="536"/>
  <c r="T92" i="536" s="1"/>
  <c r="W92" i="536" s="1"/>
  <c r="Q93" i="536"/>
  <c r="T93" i="536" s="1"/>
  <c r="Q94" i="536"/>
  <c r="T94" i="536" s="1"/>
  <c r="W94" i="536" s="1"/>
  <c r="Q95" i="536"/>
  <c r="T95" i="536" s="1"/>
  <c r="W95" i="536" s="1"/>
  <c r="Q96" i="536"/>
  <c r="T96" i="536" s="1"/>
  <c r="W96" i="536" s="1"/>
  <c r="Q97" i="536"/>
  <c r="T97" i="536" s="1"/>
  <c r="Q98" i="536"/>
  <c r="T98" i="536" s="1"/>
  <c r="W98" i="536" s="1"/>
  <c r="Q99" i="536"/>
  <c r="T99" i="536" s="1"/>
  <c r="W99" i="536" s="1"/>
  <c r="Q100" i="536"/>
  <c r="T100" i="536" s="1"/>
  <c r="W100" i="536" s="1"/>
  <c r="Q101" i="536"/>
  <c r="T101" i="536" s="1"/>
  <c r="Q102" i="536"/>
  <c r="T102" i="536" s="1"/>
  <c r="W102" i="536" s="1"/>
  <c r="Q103" i="536"/>
  <c r="T103" i="536" s="1"/>
  <c r="W103" i="536" s="1"/>
  <c r="Q104" i="536"/>
  <c r="T104" i="536" s="1"/>
  <c r="W104" i="536" s="1"/>
  <c r="Q105" i="536"/>
  <c r="T105" i="536" s="1"/>
  <c r="Q106" i="536"/>
  <c r="T106" i="536" s="1"/>
  <c r="W106" i="536" s="1"/>
  <c r="Q107" i="536"/>
  <c r="T107" i="536" s="1"/>
  <c r="W107" i="536" s="1"/>
  <c r="Q108" i="536"/>
  <c r="T108" i="536" s="1"/>
  <c r="W108" i="536" s="1"/>
  <c r="Q109" i="536"/>
  <c r="T109" i="536" s="1"/>
  <c r="Q110" i="536"/>
  <c r="T110" i="536" s="1"/>
  <c r="W110" i="536" s="1"/>
  <c r="Q111" i="536"/>
  <c r="T111" i="536" s="1"/>
  <c r="W111" i="536" s="1"/>
  <c r="Q112" i="536"/>
  <c r="T112" i="536" s="1"/>
  <c r="W112" i="536" s="1"/>
  <c r="Q113" i="536"/>
  <c r="T113" i="536" s="1"/>
  <c r="Q114" i="536"/>
  <c r="T114" i="536" s="1"/>
  <c r="W114" i="536" s="1"/>
  <c r="Q115" i="536"/>
  <c r="T115" i="536" s="1"/>
  <c r="W115" i="536" s="1"/>
  <c r="Q116" i="536"/>
  <c r="T116" i="536" s="1"/>
  <c r="W116" i="536" s="1"/>
  <c r="Q117" i="536"/>
  <c r="T117" i="536" s="1"/>
  <c r="Q118" i="536"/>
  <c r="T118" i="536" s="1"/>
  <c r="W118" i="536" s="1"/>
  <c r="Q119" i="536"/>
  <c r="T119" i="536" s="1"/>
  <c r="W119" i="536" s="1"/>
  <c r="Q120" i="536"/>
  <c r="T120" i="536" s="1"/>
  <c r="W120" i="536" s="1"/>
  <c r="Q121" i="536"/>
  <c r="T121" i="536" s="1"/>
  <c r="Q122" i="536"/>
  <c r="T122" i="536" s="1"/>
  <c r="W122" i="536" s="1"/>
  <c r="Q123" i="536"/>
  <c r="T123" i="536" s="1"/>
  <c r="W123" i="536" s="1"/>
  <c r="Q124" i="536"/>
  <c r="T124" i="536" s="1"/>
  <c r="W124" i="536" s="1"/>
  <c r="Q125" i="536"/>
  <c r="T125" i="536" s="1"/>
  <c r="Q126" i="536"/>
  <c r="T126" i="536" s="1"/>
  <c r="W126" i="536" s="1"/>
  <c r="Q127" i="536"/>
  <c r="T127" i="536" s="1"/>
  <c r="W127" i="536" s="1"/>
  <c r="Q128" i="536"/>
  <c r="T128" i="536" s="1"/>
  <c r="W128" i="536" s="1"/>
  <c r="Q129" i="536"/>
  <c r="T129" i="536" s="1"/>
  <c r="Q130" i="536"/>
  <c r="T130" i="536" s="1"/>
  <c r="W130" i="536" s="1"/>
  <c r="Q131" i="536"/>
  <c r="T131" i="536" s="1"/>
  <c r="W131" i="536" s="1"/>
  <c r="Q132" i="536"/>
  <c r="T132" i="536" s="1"/>
  <c r="W132" i="536" s="1"/>
  <c r="Q133" i="536"/>
  <c r="T133" i="536" s="1"/>
  <c r="Q134" i="536"/>
  <c r="T134" i="536" s="1"/>
  <c r="W134" i="536" s="1"/>
  <c r="Q135" i="536"/>
  <c r="T135" i="536" s="1"/>
  <c r="W135" i="536" s="1"/>
  <c r="Q136" i="536"/>
  <c r="T136" i="536" s="1"/>
  <c r="W136" i="536" s="1"/>
  <c r="Q137" i="536"/>
  <c r="T137" i="536" s="1"/>
  <c r="Q138" i="536"/>
  <c r="T138" i="536" s="1"/>
  <c r="W138" i="536" s="1"/>
  <c r="Q139" i="536"/>
  <c r="T139" i="536" s="1"/>
  <c r="W139" i="536" s="1"/>
  <c r="Q140" i="536"/>
  <c r="T140" i="536" s="1"/>
  <c r="W140" i="536" s="1"/>
  <c r="Q141" i="536"/>
  <c r="T141" i="536" s="1"/>
  <c r="Q142" i="536"/>
  <c r="T142" i="536" s="1"/>
  <c r="W142" i="536" s="1"/>
  <c r="Q143" i="536"/>
  <c r="T143" i="536" s="1"/>
  <c r="W143" i="536" s="1"/>
  <c r="Q144" i="536"/>
  <c r="T144" i="536" s="1"/>
  <c r="W144" i="536" s="1"/>
  <c r="Q145" i="536"/>
  <c r="T145" i="536" s="1"/>
  <c r="Q146" i="536"/>
  <c r="T146" i="536" s="1"/>
  <c r="W146" i="536" s="1"/>
  <c r="Q147" i="536"/>
  <c r="T147" i="536" s="1"/>
  <c r="W147" i="536" s="1"/>
  <c r="Q148" i="536"/>
  <c r="T148" i="536" s="1"/>
  <c r="W148" i="536" s="1"/>
  <c r="Q149" i="536"/>
  <c r="T149" i="536" s="1"/>
  <c r="R21" i="537"/>
  <c r="U21" i="537" s="1"/>
  <c r="Q22" i="537"/>
  <c r="T22" i="537" s="1"/>
  <c r="W22" i="537" s="1"/>
  <c r="R25" i="537"/>
  <c r="U25" i="537" s="1"/>
  <c r="Q26" i="537"/>
  <c r="T26" i="537" s="1"/>
  <c r="W26" i="537" s="1"/>
  <c r="X26" i="537" s="1"/>
  <c r="R29" i="537"/>
  <c r="U29" i="537" s="1"/>
  <c r="W29" i="537" s="1"/>
  <c r="Q30" i="537"/>
  <c r="T30" i="537" s="1"/>
  <c r="W30" i="537" s="1"/>
  <c r="R33" i="537"/>
  <c r="U33" i="537" s="1"/>
  <c r="Q34" i="537"/>
  <c r="T34" i="537" s="1"/>
  <c r="W34" i="537" s="1"/>
  <c r="X34" i="537" s="1"/>
  <c r="R37" i="537"/>
  <c r="U37" i="537" s="1"/>
  <c r="Q38" i="537"/>
  <c r="T38" i="537" s="1"/>
  <c r="W38" i="537" s="1"/>
  <c r="X38" i="537" s="1"/>
  <c r="R41" i="537"/>
  <c r="U41" i="537" s="1"/>
  <c r="W41" i="537" s="1"/>
  <c r="Q42" i="537"/>
  <c r="T42" i="537" s="1"/>
  <c r="W42" i="537" s="1"/>
  <c r="X42" i="537" s="1"/>
  <c r="R45" i="537"/>
  <c r="U45" i="537" s="1"/>
  <c r="Q46" i="537"/>
  <c r="T46" i="537" s="1"/>
  <c r="W46" i="537" s="1"/>
  <c r="X46" i="537" s="1"/>
  <c r="R49" i="537"/>
  <c r="U49" i="537" s="1"/>
  <c r="Q50" i="537"/>
  <c r="T50" i="537" s="1"/>
  <c r="W50" i="537" s="1"/>
  <c r="R53" i="537"/>
  <c r="U53" i="537" s="1"/>
  <c r="Q54" i="537"/>
  <c r="T54" i="537" s="1"/>
  <c r="W54" i="537" s="1"/>
  <c r="X54" i="537" s="1"/>
  <c r="R57" i="537"/>
  <c r="U57" i="537" s="1"/>
  <c r="Q58" i="537"/>
  <c r="T58" i="537" s="1"/>
  <c r="W58" i="537" s="1"/>
  <c r="X58" i="537" s="1"/>
  <c r="R61" i="537"/>
  <c r="U61" i="537" s="1"/>
  <c r="W61" i="537" s="1"/>
  <c r="Q62" i="537"/>
  <c r="T62" i="537" s="1"/>
  <c r="W62" i="537" s="1"/>
  <c r="X62" i="537" s="1"/>
  <c r="R65" i="537"/>
  <c r="U65" i="537" s="1"/>
  <c r="Q66" i="537"/>
  <c r="T66" i="537" s="1"/>
  <c r="W66" i="537" s="1"/>
  <c r="R69" i="537"/>
  <c r="U69" i="537" s="1"/>
  <c r="Q70" i="537"/>
  <c r="T70" i="537" s="1"/>
  <c r="W70" i="537" s="1"/>
  <c r="X70" i="537" s="1"/>
  <c r="R73" i="537"/>
  <c r="U73" i="537" s="1"/>
  <c r="Q74" i="537"/>
  <c r="T74" i="537" s="1"/>
  <c r="W74" i="537" s="1"/>
  <c r="X74" i="537" s="1"/>
  <c r="R77" i="537"/>
  <c r="U77" i="537" s="1"/>
  <c r="W77" i="537" s="1"/>
  <c r="Q78" i="537"/>
  <c r="T78" i="537" s="1"/>
  <c r="W78" i="537" s="1"/>
  <c r="X78" i="537" s="1"/>
  <c r="R81" i="537"/>
  <c r="U81" i="537" s="1"/>
  <c r="Q82" i="537"/>
  <c r="T82" i="537" s="1"/>
  <c r="W82" i="537" s="1"/>
  <c r="X82" i="537" s="1"/>
  <c r="Q20" i="538"/>
  <c r="T20" i="538" s="1"/>
  <c r="W20" i="538" s="1"/>
  <c r="R23" i="538"/>
  <c r="U23" i="538" s="1"/>
  <c r="Q24" i="538"/>
  <c r="T24" i="538" s="1"/>
  <c r="W24" i="538" s="1"/>
  <c r="R27" i="538"/>
  <c r="U27" i="538" s="1"/>
  <c r="Q28" i="538"/>
  <c r="T28" i="538" s="1"/>
  <c r="W28" i="538" s="1"/>
  <c r="R31" i="538"/>
  <c r="U31" i="538" s="1"/>
  <c r="Q32" i="538"/>
  <c r="T32" i="538" s="1"/>
  <c r="W32" i="538" s="1"/>
  <c r="R35" i="538"/>
  <c r="U35" i="538" s="1"/>
  <c r="Q36" i="538"/>
  <c r="T36" i="538" s="1"/>
  <c r="W36" i="538" s="1"/>
  <c r="R39" i="538"/>
  <c r="U39" i="538" s="1"/>
  <c r="W39" i="538" s="1"/>
  <c r="Q40" i="538"/>
  <c r="T40" i="538" s="1"/>
  <c r="R43" i="538"/>
  <c r="U43" i="538" s="1"/>
  <c r="Q44" i="538"/>
  <c r="T44" i="538" s="1"/>
  <c r="W44" i="538" s="1"/>
  <c r="R47" i="538"/>
  <c r="U47" i="538" s="1"/>
  <c r="W47" i="538" s="1"/>
  <c r="Q48" i="538"/>
  <c r="T48" i="538" s="1"/>
  <c r="W48" i="538" s="1"/>
  <c r="R51" i="538"/>
  <c r="U51" i="538" s="1"/>
  <c r="Q52" i="538"/>
  <c r="T52" i="538" s="1"/>
  <c r="W52" i="538" s="1"/>
  <c r="R55" i="538"/>
  <c r="U55" i="538" s="1"/>
  <c r="Q56" i="538"/>
  <c r="T56" i="538" s="1"/>
  <c r="R59" i="538"/>
  <c r="U59" i="538" s="1"/>
  <c r="Q60" i="538"/>
  <c r="T60" i="538" s="1"/>
  <c r="W60" i="538" s="1"/>
  <c r="R63" i="538"/>
  <c r="U63" i="538" s="1"/>
  <c r="W63" i="538" s="1"/>
  <c r="Q64" i="538"/>
  <c r="T64" i="538" s="1"/>
  <c r="W64" i="538" s="1"/>
  <c r="R67" i="538"/>
  <c r="U67" i="538" s="1"/>
  <c r="Q68" i="538"/>
  <c r="T68" i="538" s="1"/>
  <c r="W68" i="538" s="1"/>
  <c r="R71" i="538"/>
  <c r="U71" i="538" s="1"/>
  <c r="W71" i="538" s="1"/>
  <c r="Q72" i="538"/>
  <c r="T72" i="538" s="1"/>
  <c r="W72" i="538" s="1"/>
  <c r="R75" i="538"/>
  <c r="U75" i="538" s="1"/>
  <c r="Q76" i="538"/>
  <c r="T76" i="538" s="1"/>
  <c r="W76" i="538" s="1"/>
  <c r="R79" i="538"/>
  <c r="U79" i="538" s="1"/>
  <c r="W79" i="538" s="1"/>
  <c r="Q80" i="538"/>
  <c r="T80" i="538" s="1"/>
  <c r="W80" i="538" s="1"/>
  <c r="R83" i="538"/>
  <c r="U83" i="538" s="1"/>
  <c r="Q84" i="538"/>
  <c r="T84" i="538" s="1"/>
  <c r="W84" i="538" s="1"/>
  <c r="Q85" i="538"/>
  <c r="T85" i="538" s="1"/>
  <c r="W85" i="538" s="1"/>
  <c r="Q86" i="538"/>
  <c r="T86" i="538" s="1"/>
  <c r="W86" i="538" s="1"/>
  <c r="Q87" i="538"/>
  <c r="T87" i="538" s="1"/>
  <c r="W87" i="538" s="1"/>
  <c r="Q88" i="538"/>
  <c r="T88" i="538" s="1"/>
  <c r="W88" i="538" s="1"/>
  <c r="Q89" i="538"/>
  <c r="T89" i="538" s="1"/>
  <c r="W89" i="538" s="1"/>
  <c r="Q90" i="538"/>
  <c r="T90" i="538" s="1"/>
  <c r="Q91" i="538"/>
  <c r="T91" i="538" s="1"/>
  <c r="W91" i="538" s="1"/>
  <c r="Q92" i="538"/>
  <c r="T92" i="538" s="1"/>
  <c r="W92" i="538" s="1"/>
  <c r="Q93" i="538"/>
  <c r="T93" i="538" s="1"/>
  <c r="Q94" i="538"/>
  <c r="T94" i="538" s="1"/>
  <c r="W94" i="538" s="1"/>
  <c r="Q95" i="538"/>
  <c r="T95" i="538" s="1"/>
  <c r="W95" i="538" s="1"/>
  <c r="Q96" i="538"/>
  <c r="T96" i="538" s="1"/>
  <c r="W96" i="538" s="1"/>
  <c r="Q97" i="538"/>
  <c r="T97" i="538" s="1"/>
  <c r="Q98" i="538"/>
  <c r="T98" i="538" s="1"/>
  <c r="Q99" i="538"/>
  <c r="T99" i="538" s="1"/>
  <c r="W99" i="538" s="1"/>
  <c r="Q100" i="538"/>
  <c r="T100" i="538" s="1"/>
  <c r="W100" i="538" s="1"/>
  <c r="Q101" i="538"/>
  <c r="T101" i="538" s="1"/>
  <c r="W101" i="538" s="1"/>
  <c r="Q102" i="538"/>
  <c r="T102" i="538" s="1"/>
  <c r="W102" i="538" s="1"/>
  <c r="Q103" i="538"/>
  <c r="T103" i="538" s="1"/>
  <c r="W103" i="538" s="1"/>
  <c r="Q104" i="538"/>
  <c r="T104" i="538" s="1"/>
  <c r="W104" i="538" s="1"/>
  <c r="Q105" i="538"/>
  <c r="T105" i="538" s="1"/>
  <c r="W105" i="538" s="1"/>
  <c r="Q106" i="538"/>
  <c r="T106" i="538" s="1"/>
  <c r="Q107" i="538"/>
  <c r="T107" i="538" s="1"/>
  <c r="W107" i="538" s="1"/>
  <c r="Q108" i="538"/>
  <c r="T108" i="538" s="1"/>
  <c r="W108" i="538" s="1"/>
  <c r="Q109" i="538"/>
  <c r="T109" i="538" s="1"/>
  <c r="Q110" i="538"/>
  <c r="T110" i="538" s="1"/>
  <c r="W110" i="538" s="1"/>
  <c r="Q111" i="538"/>
  <c r="T111" i="538" s="1"/>
  <c r="W111" i="538" s="1"/>
  <c r="Q112" i="538"/>
  <c r="T112" i="538" s="1"/>
  <c r="W112" i="538" s="1"/>
  <c r="Q113" i="538"/>
  <c r="T113" i="538" s="1"/>
  <c r="Q114" i="538"/>
  <c r="T114" i="538" s="1"/>
  <c r="Q115" i="538"/>
  <c r="T115" i="538" s="1"/>
  <c r="W115" i="538" s="1"/>
  <c r="Q116" i="538"/>
  <c r="T116" i="538" s="1"/>
  <c r="W116" i="538" s="1"/>
  <c r="Q117" i="538"/>
  <c r="T117" i="538" s="1"/>
  <c r="W117" i="538" s="1"/>
  <c r="Q118" i="538"/>
  <c r="T118" i="538" s="1"/>
  <c r="W118" i="538" s="1"/>
  <c r="Q119" i="538"/>
  <c r="T119" i="538" s="1"/>
  <c r="W119" i="538" s="1"/>
  <c r="Q120" i="538"/>
  <c r="T120" i="538" s="1"/>
  <c r="W120" i="538" s="1"/>
  <c r="Q121" i="538"/>
  <c r="T121" i="538" s="1"/>
  <c r="W121" i="538" s="1"/>
  <c r="Q122" i="538"/>
  <c r="T122" i="538" s="1"/>
  <c r="Q123" i="538"/>
  <c r="T123" i="538" s="1"/>
  <c r="W123" i="538" s="1"/>
  <c r="Q124" i="538"/>
  <c r="T124" i="538" s="1"/>
  <c r="W124" i="538" s="1"/>
  <c r="Q125" i="538"/>
  <c r="T125" i="538" s="1"/>
  <c r="Q126" i="538"/>
  <c r="T126" i="538" s="1"/>
  <c r="W126" i="538" s="1"/>
  <c r="Q127" i="538"/>
  <c r="T127" i="538" s="1"/>
  <c r="W127" i="538" s="1"/>
  <c r="Q128" i="538"/>
  <c r="T128" i="538" s="1"/>
  <c r="W128" i="538" s="1"/>
  <c r="Q129" i="538"/>
  <c r="T129" i="538" s="1"/>
  <c r="Q130" i="538"/>
  <c r="T130" i="538" s="1"/>
  <c r="Q131" i="538"/>
  <c r="T131" i="538" s="1"/>
  <c r="W131" i="538" s="1"/>
  <c r="Q132" i="538"/>
  <c r="T132" i="538" s="1"/>
  <c r="W132" i="538" s="1"/>
  <c r="Q133" i="538"/>
  <c r="T133" i="538" s="1"/>
  <c r="W133" i="538" s="1"/>
  <c r="Q134" i="538"/>
  <c r="T134" i="538" s="1"/>
  <c r="W134" i="538" s="1"/>
  <c r="Q135" i="538"/>
  <c r="T135" i="538" s="1"/>
  <c r="W135" i="538" s="1"/>
  <c r="Q136" i="538"/>
  <c r="T136" i="538" s="1"/>
  <c r="W136" i="538" s="1"/>
  <c r="Q137" i="538"/>
  <c r="T137" i="538" s="1"/>
  <c r="W137" i="538" s="1"/>
  <c r="Q138" i="538"/>
  <c r="T138" i="538" s="1"/>
  <c r="Q139" i="538"/>
  <c r="T139" i="538" s="1"/>
  <c r="W139" i="538" s="1"/>
  <c r="Q140" i="538"/>
  <c r="T140" i="538" s="1"/>
  <c r="W140" i="538" s="1"/>
  <c r="Q141" i="538"/>
  <c r="T141" i="538" s="1"/>
  <c r="Q142" i="538"/>
  <c r="T142" i="538" s="1"/>
  <c r="W142" i="538" s="1"/>
  <c r="Q143" i="538"/>
  <c r="T143" i="538" s="1"/>
  <c r="W143" i="538" s="1"/>
  <c r="Q144" i="538"/>
  <c r="T144" i="538" s="1"/>
  <c r="W144" i="538" s="1"/>
  <c r="Q145" i="538"/>
  <c r="T145" i="538" s="1"/>
  <c r="W145" i="538" s="1"/>
  <c r="Q146" i="538"/>
  <c r="T146" i="538" s="1"/>
  <c r="Q147" i="538"/>
  <c r="T147" i="538" s="1"/>
  <c r="W147" i="538" s="1"/>
  <c r="Q148" i="538"/>
  <c r="T148" i="538" s="1"/>
  <c r="W148" i="538" s="1"/>
  <c r="Q149" i="538"/>
  <c r="T149" i="538" s="1"/>
  <c r="R21" i="539"/>
  <c r="U21" i="539" s="1"/>
  <c r="Q22" i="539"/>
  <c r="T22" i="539" s="1"/>
  <c r="W22" i="539" s="1"/>
  <c r="X22" i="539" s="1"/>
  <c r="AC22" i="539" s="1"/>
  <c r="R25" i="539"/>
  <c r="U25" i="539" s="1"/>
  <c r="W25" i="539" s="1"/>
  <c r="Q26" i="539"/>
  <c r="T26" i="539" s="1"/>
  <c r="W26" i="539" s="1"/>
  <c r="X26" i="539" s="1"/>
  <c r="R29" i="539"/>
  <c r="U29" i="539" s="1"/>
  <c r="Q30" i="539"/>
  <c r="T30" i="539" s="1"/>
  <c r="W30" i="539" s="1"/>
  <c r="R33" i="539"/>
  <c r="U33" i="539" s="1"/>
  <c r="Q34" i="539"/>
  <c r="T34" i="539" s="1"/>
  <c r="W34" i="539" s="1"/>
  <c r="X34" i="539" s="1"/>
  <c r="R37" i="539"/>
  <c r="U37" i="539" s="1"/>
  <c r="Q38" i="539"/>
  <c r="T38" i="539" s="1"/>
  <c r="W38" i="539" s="1"/>
  <c r="X38" i="539" s="1"/>
  <c r="R41" i="539"/>
  <c r="U41" i="539" s="1"/>
  <c r="W41" i="539" s="1"/>
  <c r="Q42" i="539"/>
  <c r="T42" i="539" s="1"/>
  <c r="W42" i="539" s="1"/>
  <c r="X42" i="539" s="1"/>
  <c r="R45" i="539"/>
  <c r="U45" i="539" s="1"/>
  <c r="Q46" i="539"/>
  <c r="T46" i="539" s="1"/>
  <c r="W46" i="539" s="1"/>
  <c r="R49" i="539"/>
  <c r="U49" i="539" s="1"/>
  <c r="Q50" i="539"/>
  <c r="T50" i="539" s="1"/>
  <c r="W50" i="539" s="1"/>
  <c r="X50" i="539" s="1"/>
  <c r="R53" i="539"/>
  <c r="U53" i="539" s="1"/>
  <c r="Q54" i="539"/>
  <c r="T54" i="539" s="1"/>
  <c r="W54" i="539" s="1"/>
  <c r="X54" i="539" s="1"/>
  <c r="R57" i="539"/>
  <c r="U57" i="539" s="1"/>
  <c r="W57" i="539" s="1"/>
  <c r="Q58" i="539"/>
  <c r="T58" i="539" s="1"/>
  <c r="W58" i="539" s="1"/>
  <c r="R61" i="539"/>
  <c r="U61" i="539" s="1"/>
  <c r="Q62" i="539"/>
  <c r="T62" i="539" s="1"/>
  <c r="W62" i="539" s="1"/>
  <c r="R65" i="539"/>
  <c r="U65" i="539" s="1"/>
  <c r="Q66" i="539"/>
  <c r="T66" i="539" s="1"/>
  <c r="W66" i="539" s="1"/>
  <c r="X66" i="539" s="1"/>
  <c r="R69" i="539"/>
  <c r="U69" i="539" s="1"/>
  <c r="Q70" i="539"/>
  <c r="T70" i="539" s="1"/>
  <c r="W70" i="539" s="1"/>
  <c r="R73" i="539"/>
  <c r="U73" i="539" s="1"/>
  <c r="Q74" i="539"/>
  <c r="T74" i="539" s="1"/>
  <c r="W74" i="539" s="1"/>
  <c r="X74" i="539" s="1"/>
  <c r="R77" i="539"/>
  <c r="U77" i="539" s="1"/>
  <c r="Q78" i="539"/>
  <c r="T78" i="539" s="1"/>
  <c r="W78" i="539" s="1"/>
  <c r="Q82" i="539"/>
  <c r="T82" i="539" s="1"/>
  <c r="W82" i="539" s="1"/>
  <c r="X82" i="539" s="1"/>
  <c r="Q138" i="539"/>
  <c r="T138" i="539" s="1"/>
  <c r="Q142" i="539"/>
  <c r="T142" i="539" s="1"/>
  <c r="Q146" i="539"/>
  <c r="T146" i="539" s="1"/>
  <c r="X20" i="540"/>
  <c r="AC20" i="540" s="1"/>
  <c r="X28" i="540"/>
  <c r="X36" i="540"/>
  <c r="X52" i="540"/>
  <c r="X60" i="540"/>
  <c r="X68" i="540"/>
  <c r="X76" i="540"/>
  <c r="X84" i="540"/>
  <c r="Q85" i="540"/>
  <c r="T85" i="540" s="1"/>
  <c r="W85" i="540" s="1"/>
  <c r="X88" i="540"/>
  <c r="Q89" i="540"/>
  <c r="T89" i="540" s="1"/>
  <c r="W89" i="540" s="1"/>
  <c r="X89" i="540" s="1"/>
  <c r="X92" i="540"/>
  <c r="Q93" i="540"/>
  <c r="T93" i="540" s="1"/>
  <c r="W93" i="540" s="1"/>
  <c r="X93" i="540" s="1"/>
  <c r="X96" i="540"/>
  <c r="Q97" i="540"/>
  <c r="T97" i="540" s="1"/>
  <c r="W97" i="540" s="1"/>
  <c r="X97" i="540" s="1"/>
  <c r="X100" i="540"/>
  <c r="Q101" i="540"/>
  <c r="T101" i="540" s="1"/>
  <c r="W101" i="540" s="1"/>
  <c r="X101" i="540" s="1"/>
  <c r="X104" i="540"/>
  <c r="Q105" i="540"/>
  <c r="T105" i="540" s="1"/>
  <c r="W105" i="540" s="1"/>
  <c r="X105" i="540" s="1"/>
  <c r="X108" i="540"/>
  <c r="Q109" i="540"/>
  <c r="T109" i="540" s="1"/>
  <c r="W109" i="540" s="1"/>
  <c r="X109" i="540" s="1"/>
  <c r="X112" i="540"/>
  <c r="Q113" i="540"/>
  <c r="T113" i="540" s="1"/>
  <c r="W113" i="540" s="1"/>
  <c r="X113" i="540" s="1"/>
  <c r="X116" i="540"/>
  <c r="Q117" i="540"/>
  <c r="T117" i="540" s="1"/>
  <c r="W117" i="540" s="1"/>
  <c r="X117" i="540" s="1"/>
  <c r="X120" i="540"/>
  <c r="Q121" i="540"/>
  <c r="T121" i="540" s="1"/>
  <c r="W121" i="540" s="1"/>
  <c r="X121" i="540" s="1"/>
  <c r="X124" i="540"/>
  <c r="Q125" i="540"/>
  <c r="T125" i="540" s="1"/>
  <c r="W125" i="540" s="1"/>
  <c r="X125" i="540" s="1"/>
  <c r="X128" i="540"/>
  <c r="Q129" i="540"/>
  <c r="T129" i="540" s="1"/>
  <c r="W129" i="540" s="1"/>
  <c r="X129" i="540" s="1"/>
  <c r="X132" i="540"/>
  <c r="Q133" i="540"/>
  <c r="T133" i="540" s="1"/>
  <c r="W133" i="540" s="1"/>
  <c r="X133" i="540" s="1"/>
  <c r="X136" i="540"/>
  <c r="Q137" i="540"/>
  <c r="T137" i="540" s="1"/>
  <c r="W137" i="540" s="1"/>
  <c r="X137" i="540" s="1"/>
  <c r="X140" i="540"/>
  <c r="Q141" i="540"/>
  <c r="T141" i="540" s="1"/>
  <c r="W141" i="540" s="1"/>
  <c r="X141" i="540" s="1"/>
  <c r="X144" i="540"/>
  <c r="Q145" i="540"/>
  <c r="T145" i="540" s="1"/>
  <c r="W145" i="540" s="1"/>
  <c r="X145" i="540" s="1"/>
  <c r="X148" i="540"/>
  <c r="Q149" i="540"/>
  <c r="T149" i="540" s="1"/>
  <c r="W149" i="540" s="1"/>
  <c r="Q25" i="541"/>
  <c r="T25" i="541" s="1"/>
  <c r="Q36" i="541"/>
  <c r="T36" i="541" s="1"/>
  <c r="W36" i="541" s="1"/>
  <c r="R39" i="541"/>
  <c r="U39" i="541" s="1"/>
  <c r="X44" i="541"/>
  <c r="Q52" i="541"/>
  <c r="T52" i="541" s="1"/>
  <c r="W52" i="541" s="1"/>
  <c r="X52" i="541" s="1"/>
  <c r="R55" i="541"/>
  <c r="U55" i="541" s="1"/>
  <c r="X60" i="541"/>
  <c r="Q68" i="541"/>
  <c r="T68" i="541" s="1"/>
  <c r="W68" i="541" s="1"/>
  <c r="X68" i="541" s="1"/>
  <c r="R71" i="541"/>
  <c r="U71" i="541" s="1"/>
  <c r="X76" i="541"/>
  <c r="Q84" i="541"/>
  <c r="T84" i="541" s="1"/>
  <c r="W84" i="541" s="1"/>
  <c r="X84" i="541" s="1"/>
  <c r="X88" i="541"/>
  <c r="Q92" i="541"/>
  <c r="T92" i="541" s="1"/>
  <c r="W92" i="541" s="1"/>
  <c r="X96" i="541"/>
  <c r="Q100" i="541"/>
  <c r="T100" i="541" s="1"/>
  <c r="W100" i="541" s="1"/>
  <c r="X104" i="541"/>
  <c r="Q108" i="541"/>
  <c r="T108" i="541" s="1"/>
  <c r="W108" i="541" s="1"/>
  <c r="X112" i="541"/>
  <c r="Q116" i="541"/>
  <c r="T116" i="541" s="1"/>
  <c r="W116" i="541" s="1"/>
  <c r="X116" i="541" s="1"/>
  <c r="Q124" i="541"/>
  <c r="T124" i="541" s="1"/>
  <c r="W124" i="541" s="1"/>
  <c r="X128" i="541"/>
  <c r="Q132" i="541"/>
  <c r="T132" i="541" s="1"/>
  <c r="W132" i="541" s="1"/>
  <c r="X132" i="541" s="1"/>
  <c r="Q140" i="541"/>
  <c r="T140" i="541" s="1"/>
  <c r="W140" i="541" s="1"/>
  <c r="X144" i="541"/>
  <c r="Q148" i="541"/>
  <c r="T148" i="541" s="1"/>
  <c r="W148" i="541" s="1"/>
  <c r="Q148" i="542"/>
  <c r="T148" i="542" s="1"/>
  <c r="Q146" i="542"/>
  <c r="T146" i="542" s="1"/>
  <c r="Q144" i="542"/>
  <c r="T144" i="542" s="1"/>
  <c r="Q142" i="542"/>
  <c r="T142" i="542" s="1"/>
  <c r="W142" i="542" s="1"/>
  <c r="Q140" i="542"/>
  <c r="T140" i="542" s="1"/>
  <c r="Q138" i="542"/>
  <c r="T138" i="542" s="1"/>
  <c r="Q136" i="542"/>
  <c r="T136" i="542" s="1"/>
  <c r="Q134" i="542"/>
  <c r="T134" i="542" s="1"/>
  <c r="W134" i="542" s="1"/>
  <c r="Q132" i="542"/>
  <c r="T132" i="542" s="1"/>
  <c r="Q130" i="542"/>
  <c r="T130" i="542" s="1"/>
  <c r="W130" i="542" s="1"/>
  <c r="Q128" i="542"/>
  <c r="T128" i="542" s="1"/>
  <c r="Q126" i="542"/>
  <c r="T126" i="542" s="1"/>
  <c r="W126" i="542" s="1"/>
  <c r="Q124" i="542"/>
  <c r="T124" i="542" s="1"/>
  <c r="Q122" i="542"/>
  <c r="T122" i="542" s="1"/>
  <c r="W122" i="542" s="1"/>
  <c r="Q120" i="542"/>
  <c r="T120" i="542" s="1"/>
  <c r="Q118" i="542"/>
  <c r="T118" i="542" s="1"/>
  <c r="W118" i="542" s="1"/>
  <c r="Q116" i="542"/>
  <c r="T116" i="542" s="1"/>
  <c r="Q114" i="542"/>
  <c r="T114" i="542" s="1"/>
  <c r="W114" i="542" s="1"/>
  <c r="Q112" i="542"/>
  <c r="T112" i="542" s="1"/>
  <c r="Q110" i="542"/>
  <c r="T110" i="542" s="1"/>
  <c r="W110" i="542" s="1"/>
  <c r="Q108" i="542"/>
  <c r="T108" i="542" s="1"/>
  <c r="Q106" i="542"/>
  <c r="T106" i="542" s="1"/>
  <c r="W106" i="542" s="1"/>
  <c r="Q104" i="542"/>
  <c r="T104" i="542" s="1"/>
  <c r="Q102" i="542"/>
  <c r="T102" i="542" s="1"/>
  <c r="W102" i="542" s="1"/>
  <c r="Q100" i="542"/>
  <c r="T100" i="542" s="1"/>
  <c r="Q98" i="542"/>
  <c r="T98" i="542" s="1"/>
  <c r="W98" i="542" s="1"/>
  <c r="Q96" i="542"/>
  <c r="T96" i="542" s="1"/>
  <c r="Q94" i="542"/>
  <c r="T94" i="542" s="1"/>
  <c r="W94" i="542" s="1"/>
  <c r="Q92" i="542"/>
  <c r="T92" i="542" s="1"/>
  <c r="Q90" i="542"/>
  <c r="T90" i="542" s="1"/>
  <c r="W90" i="542" s="1"/>
  <c r="Q88" i="542"/>
  <c r="T88" i="542" s="1"/>
  <c r="Q86" i="542"/>
  <c r="T86" i="542" s="1"/>
  <c r="W86" i="542" s="1"/>
  <c r="Q85" i="542"/>
  <c r="T85" i="542" s="1"/>
  <c r="Q149" i="542"/>
  <c r="T149" i="542" s="1"/>
  <c r="W149" i="542" s="1"/>
  <c r="Q147" i="542"/>
  <c r="T147" i="542" s="1"/>
  <c r="Q145" i="542"/>
  <c r="T145" i="542" s="1"/>
  <c r="W145" i="542" s="1"/>
  <c r="Q143" i="542"/>
  <c r="T143" i="542" s="1"/>
  <c r="Q141" i="542"/>
  <c r="T141" i="542" s="1"/>
  <c r="W141" i="542" s="1"/>
  <c r="Q139" i="542"/>
  <c r="T139" i="542" s="1"/>
  <c r="Q137" i="542"/>
  <c r="T137" i="542" s="1"/>
  <c r="W137" i="542" s="1"/>
  <c r="Q135" i="542"/>
  <c r="T135" i="542" s="1"/>
  <c r="Q133" i="542"/>
  <c r="T133" i="542" s="1"/>
  <c r="W133" i="542" s="1"/>
  <c r="Q131" i="542"/>
  <c r="T131" i="542" s="1"/>
  <c r="Q129" i="542"/>
  <c r="T129" i="542" s="1"/>
  <c r="W129" i="542" s="1"/>
  <c r="Q127" i="542"/>
  <c r="T127" i="542" s="1"/>
  <c r="Q125" i="542"/>
  <c r="T125" i="542" s="1"/>
  <c r="W125" i="542" s="1"/>
  <c r="Q123" i="542"/>
  <c r="T123" i="542" s="1"/>
  <c r="Q121" i="542"/>
  <c r="T121" i="542" s="1"/>
  <c r="W121" i="542" s="1"/>
  <c r="Q119" i="542"/>
  <c r="T119" i="542" s="1"/>
  <c r="Q117" i="542"/>
  <c r="T117" i="542" s="1"/>
  <c r="W117" i="542" s="1"/>
  <c r="Q115" i="542"/>
  <c r="T115" i="542" s="1"/>
  <c r="Q113" i="542"/>
  <c r="T113" i="542" s="1"/>
  <c r="W113" i="542" s="1"/>
  <c r="Q111" i="542"/>
  <c r="T111" i="542" s="1"/>
  <c r="Q109" i="542"/>
  <c r="T109" i="542" s="1"/>
  <c r="W109" i="542" s="1"/>
  <c r="Q107" i="542"/>
  <c r="T107" i="542" s="1"/>
  <c r="Q105" i="542"/>
  <c r="T105" i="542" s="1"/>
  <c r="W105" i="542" s="1"/>
  <c r="Q103" i="542"/>
  <c r="T103" i="542" s="1"/>
  <c r="Q101" i="542"/>
  <c r="T101" i="542" s="1"/>
  <c r="W101" i="542" s="1"/>
  <c r="Q99" i="542"/>
  <c r="T99" i="542" s="1"/>
  <c r="Q97" i="542"/>
  <c r="T97" i="542" s="1"/>
  <c r="W97" i="542" s="1"/>
  <c r="Q95" i="542"/>
  <c r="T95" i="542" s="1"/>
  <c r="Q93" i="542"/>
  <c r="T93" i="542" s="1"/>
  <c r="W93" i="542" s="1"/>
  <c r="Q91" i="542"/>
  <c r="T91" i="542" s="1"/>
  <c r="Q89" i="542"/>
  <c r="T89" i="542" s="1"/>
  <c r="W89" i="542" s="1"/>
  <c r="Q87" i="542"/>
  <c r="T87" i="542" s="1"/>
  <c r="Q83" i="542"/>
  <c r="T83" i="542" s="1"/>
  <c r="W83" i="542" s="1"/>
  <c r="Q79" i="542"/>
  <c r="T79" i="542" s="1"/>
  <c r="Q75" i="542"/>
  <c r="T75" i="542" s="1"/>
  <c r="W75" i="542" s="1"/>
  <c r="Q71" i="542"/>
  <c r="T71" i="542" s="1"/>
  <c r="Q67" i="542"/>
  <c r="T67" i="542" s="1"/>
  <c r="W67" i="542" s="1"/>
  <c r="Q63" i="542"/>
  <c r="T63" i="542" s="1"/>
  <c r="Q59" i="542"/>
  <c r="T59" i="542" s="1"/>
  <c r="W59" i="542" s="1"/>
  <c r="Q55" i="542"/>
  <c r="T55" i="542" s="1"/>
  <c r="Q51" i="542"/>
  <c r="T51" i="542" s="1"/>
  <c r="W51" i="542" s="1"/>
  <c r="Q47" i="542"/>
  <c r="T47" i="542" s="1"/>
  <c r="Q43" i="542"/>
  <c r="T43" i="542" s="1"/>
  <c r="W43" i="542" s="1"/>
  <c r="Q39" i="542"/>
  <c r="T39" i="542" s="1"/>
  <c r="Q35" i="542"/>
  <c r="T35" i="542" s="1"/>
  <c r="W35" i="542" s="1"/>
  <c r="Q31" i="542"/>
  <c r="T31" i="542" s="1"/>
  <c r="Q27" i="542"/>
  <c r="T27" i="542" s="1"/>
  <c r="W27" i="542" s="1"/>
  <c r="Q23" i="542"/>
  <c r="T23" i="542" s="1"/>
  <c r="Q20" i="542"/>
  <c r="T20" i="542" s="1"/>
  <c r="W20" i="542" s="1"/>
  <c r="Q24" i="542"/>
  <c r="T24" i="542" s="1"/>
  <c r="W24" i="542" s="1"/>
  <c r="Q40" i="542"/>
  <c r="T40" i="542" s="1"/>
  <c r="Q56" i="542"/>
  <c r="T56" i="542" s="1"/>
  <c r="Q72" i="542"/>
  <c r="T72" i="542" s="1"/>
  <c r="R92" i="542"/>
  <c r="U92" i="542" s="1"/>
  <c r="R100" i="542"/>
  <c r="U100" i="542" s="1"/>
  <c r="R108" i="542"/>
  <c r="U108" i="542" s="1"/>
  <c r="R116" i="542"/>
  <c r="U116" i="542" s="1"/>
  <c r="R124" i="542"/>
  <c r="U124" i="542" s="1"/>
  <c r="R132" i="542"/>
  <c r="U132" i="542" s="1"/>
  <c r="R140" i="542"/>
  <c r="U140" i="542" s="1"/>
  <c r="R148" i="542"/>
  <c r="U148" i="542" s="1"/>
  <c r="X20" i="543"/>
  <c r="AC20" i="543" s="1"/>
  <c r="X22" i="543"/>
  <c r="X28" i="543"/>
  <c r="X30" i="543"/>
  <c r="X36" i="543"/>
  <c r="X38" i="543"/>
  <c r="X46" i="543"/>
  <c r="X54" i="543"/>
  <c r="W66" i="543"/>
  <c r="W82" i="543"/>
  <c r="Q112" i="543"/>
  <c r="T112" i="543" s="1"/>
  <c r="W112" i="543" s="1"/>
  <c r="Q148" i="544"/>
  <c r="T148" i="544" s="1"/>
  <c r="Q146" i="544"/>
  <c r="T146" i="544" s="1"/>
  <c r="Q144" i="544"/>
  <c r="T144" i="544" s="1"/>
  <c r="W144" i="544" s="1"/>
  <c r="Q142" i="544"/>
  <c r="T142" i="544" s="1"/>
  <c r="Q140" i="544"/>
  <c r="T140" i="544" s="1"/>
  <c r="Q138" i="544"/>
  <c r="T138" i="544" s="1"/>
  <c r="Q136" i="544"/>
  <c r="T136" i="544" s="1"/>
  <c r="Q134" i="544"/>
  <c r="T134" i="544" s="1"/>
  <c r="Q132" i="544"/>
  <c r="T132" i="544" s="1"/>
  <c r="Q130" i="544"/>
  <c r="T130" i="544" s="1"/>
  <c r="Q128" i="544"/>
  <c r="T128" i="544" s="1"/>
  <c r="W128" i="544" s="1"/>
  <c r="Q126" i="544"/>
  <c r="T126" i="544" s="1"/>
  <c r="Q124" i="544"/>
  <c r="T124" i="544" s="1"/>
  <c r="Q122" i="544"/>
  <c r="T122" i="544" s="1"/>
  <c r="Q120" i="544"/>
  <c r="T120" i="544" s="1"/>
  <c r="Q118" i="544"/>
  <c r="T118" i="544" s="1"/>
  <c r="Q116" i="544"/>
  <c r="T116" i="544" s="1"/>
  <c r="Q114" i="544"/>
  <c r="T114" i="544" s="1"/>
  <c r="Q112" i="544"/>
  <c r="T112" i="544" s="1"/>
  <c r="W112" i="544" s="1"/>
  <c r="Q110" i="544"/>
  <c r="T110" i="544" s="1"/>
  <c r="Q108" i="544"/>
  <c r="T108" i="544" s="1"/>
  <c r="Q106" i="544"/>
  <c r="T106" i="544" s="1"/>
  <c r="Q104" i="544"/>
  <c r="T104" i="544" s="1"/>
  <c r="W104" i="544" s="1"/>
  <c r="Q102" i="544"/>
  <c r="T102" i="544" s="1"/>
  <c r="Q145" i="544"/>
  <c r="T145" i="544" s="1"/>
  <c r="Q137" i="544"/>
  <c r="T137" i="544" s="1"/>
  <c r="Q129" i="544"/>
  <c r="T129" i="544" s="1"/>
  <c r="W129" i="544" s="1"/>
  <c r="Q121" i="544"/>
  <c r="T121" i="544" s="1"/>
  <c r="Q113" i="544"/>
  <c r="T113" i="544" s="1"/>
  <c r="Q100" i="544"/>
  <c r="T100" i="544" s="1"/>
  <c r="Q98" i="544"/>
  <c r="T98" i="544" s="1"/>
  <c r="W98" i="544" s="1"/>
  <c r="Q96" i="544"/>
  <c r="T96" i="544" s="1"/>
  <c r="Q94" i="544"/>
  <c r="T94" i="544" s="1"/>
  <c r="Q92" i="544"/>
  <c r="T92" i="544" s="1"/>
  <c r="Q90" i="544"/>
  <c r="T90" i="544" s="1"/>
  <c r="Q88" i="544"/>
  <c r="T88" i="544" s="1"/>
  <c r="Q86" i="544"/>
  <c r="T86" i="544" s="1"/>
  <c r="Q143" i="544"/>
  <c r="T143" i="544" s="1"/>
  <c r="Q135" i="544"/>
  <c r="T135" i="544" s="1"/>
  <c r="W135" i="544" s="1"/>
  <c r="Q127" i="544"/>
  <c r="T127" i="544" s="1"/>
  <c r="Q119" i="544"/>
  <c r="T119" i="544" s="1"/>
  <c r="W119" i="544" s="1"/>
  <c r="Q111" i="544"/>
  <c r="T111" i="544" s="1"/>
  <c r="Q105" i="544"/>
  <c r="T105" i="544" s="1"/>
  <c r="W105" i="544" s="1"/>
  <c r="Q85" i="544"/>
  <c r="T85" i="544" s="1"/>
  <c r="Q149" i="544"/>
  <c r="T149" i="544" s="1"/>
  <c r="Q141" i="544"/>
  <c r="T141" i="544" s="1"/>
  <c r="Q133" i="544"/>
  <c r="T133" i="544" s="1"/>
  <c r="Q125" i="544"/>
  <c r="T125" i="544" s="1"/>
  <c r="Q117" i="544"/>
  <c r="T117" i="544" s="1"/>
  <c r="Q109" i="544"/>
  <c r="T109" i="544" s="1"/>
  <c r="Q103" i="544"/>
  <c r="T103" i="544" s="1"/>
  <c r="W103" i="544" s="1"/>
  <c r="Q99" i="544"/>
  <c r="T99" i="544" s="1"/>
  <c r="Q97" i="544"/>
  <c r="T97" i="544" s="1"/>
  <c r="W97" i="544" s="1"/>
  <c r="Q95" i="544"/>
  <c r="T95" i="544" s="1"/>
  <c r="Q93" i="544"/>
  <c r="T93" i="544" s="1"/>
  <c r="W93" i="544" s="1"/>
  <c r="Q91" i="544"/>
  <c r="T91" i="544" s="1"/>
  <c r="Q89" i="544"/>
  <c r="T89" i="544" s="1"/>
  <c r="W89" i="544" s="1"/>
  <c r="Q87" i="544"/>
  <c r="T87" i="544" s="1"/>
  <c r="Q83" i="544"/>
  <c r="T83" i="544" s="1"/>
  <c r="W83" i="544" s="1"/>
  <c r="Q79" i="544"/>
  <c r="T79" i="544" s="1"/>
  <c r="Q75" i="544"/>
  <c r="T75" i="544" s="1"/>
  <c r="Q71" i="544"/>
  <c r="T71" i="544" s="1"/>
  <c r="Q67" i="544"/>
  <c r="T67" i="544" s="1"/>
  <c r="W67" i="544" s="1"/>
  <c r="Q63" i="544"/>
  <c r="T63" i="544" s="1"/>
  <c r="Q59" i="544"/>
  <c r="T59" i="544" s="1"/>
  <c r="Q55" i="544"/>
  <c r="T55" i="544" s="1"/>
  <c r="Q51" i="544"/>
  <c r="T51" i="544" s="1"/>
  <c r="W51" i="544" s="1"/>
  <c r="Q47" i="544"/>
  <c r="T47" i="544" s="1"/>
  <c r="Q43" i="544"/>
  <c r="T43" i="544" s="1"/>
  <c r="Q39" i="544"/>
  <c r="T39" i="544" s="1"/>
  <c r="Q35" i="544"/>
  <c r="T35" i="544" s="1"/>
  <c r="W35" i="544" s="1"/>
  <c r="Q31" i="544"/>
  <c r="T31" i="544" s="1"/>
  <c r="Q27" i="544"/>
  <c r="T27" i="544" s="1"/>
  <c r="Q23" i="544"/>
  <c r="T23" i="544" s="1"/>
  <c r="Q20" i="544"/>
  <c r="T20" i="544" s="1"/>
  <c r="W20" i="544" s="1"/>
  <c r="X20" i="544" s="1"/>
  <c r="AC20" i="544" s="1"/>
  <c r="Q139" i="544"/>
  <c r="T139" i="544" s="1"/>
  <c r="Q107" i="544"/>
  <c r="T107" i="544" s="1"/>
  <c r="W107" i="544" s="1"/>
  <c r="Q84" i="544"/>
  <c r="T84" i="544" s="1"/>
  <c r="W84" i="544" s="1"/>
  <c r="Q147" i="544"/>
  <c r="T147" i="544" s="1"/>
  <c r="W147" i="544" s="1"/>
  <c r="Q115" i="544"/>
  <c r="T115" i="544" s="1"/>
  <c r="Q123" i="544"/>
  <c r="T123" i="544" s="1"/>
  <c r="W123" i="544" s="1"/>
  <c r="Q76" i="544"/>
  <c r="T76" i="544" s="1"/>
  <c r="W76" i="544" s="1"/>
  <c r="X76" i="544" s="1"/>
  <c r="Q72" i="544"/>
  <c r="T72" i="544" s="1"/>
  <c r="W72" i="544" s="1"/>
  <c r="X72" i="544" s="1"/>
  <c r="Q68" i="544"/>
  <c r="T68" i="544" s="1"/>
  <c r="W68" i="544" s="1"/>
  <c r="X68" i="544" s="1"/>
  <c r="Q64" i="544"/>
  <c r="T64" i="544" s="1"/>
  <c r="W64" i="544" s="1"/>
  <c r="X64" i="544" s="1"/>
  <c r="Q60" i="544"/>
  <c r="T60" i="544" s="1"/>
  <c r="W60" i="544" s="1"/>
  <c r="X60" i="544" s="1"/>
  <c r="Q56" i="544"/>
  <c r="T56" i="544" s="1"/>
  <c r="W56" i="544" s="1"/>
  <c r="Q52" i="544"/>
  <c r="T52" i="544" s="1"/>
  <c r="W52" i="544" s="1"/>
  <c r="Q48" i="544"/>
  <c r="T48" i="544" s="1"/>
  <c r="W48" i="544" s="1"/>
  <c r="X48" i="544" s="1"/>
  <c r="Q44" i="544"/>
  <c r="T44" i="544" s="1"/>
  <c r="W44" i="544" s="1"/>
  <c r="Q40" i="544"/>
  <c r="T40" i="544" s="1"/>
  <c r="W40" i="544" s="1"/>
  <c r="X40" i="544" s="1"/>
  <c r="Q36" i="544"/>
  <c r="T36" i="544" s="1"/>
  <c r="W36" i="544" s="1"/>
  <c r="Q32" i="544"/>
  <c r="T32" i="544" s="1"/>
  <c r="W32" i="544" s="1"/>
  <c r="X32" i="544" s="1"/>
  <c r="Q28" i="544"/>
  <c r="T28" i="544" s="1"/>
  <c r="W28" i="544" s="1"/>
  <c r="Q24" i="544"/>
  <c r="T24" i="544" s="1"/>
  <c r="W24" i="544" s="1"/>
  <c r="R124" i="544"/>
  <c r="U124" i="544" s="1"/>
  <c r="J159" i="544"/>
  <c r="I161" i="544" s="1"/>
  <c r="J161" i="544" s="1"/>
  <c r="I163" i="544" s="1"/>
  <c r="J163" i="544" s="1"/>
  <c r="I165" i="544" s="1"/>
  <c r="Z20" i="544"/>
  <c r="AA20" i="544" s="1"/>
  <c r="R30" i="545"/>
  <c r="U30" i="545" s="1"/>
  <c r="R62" i="545"/>
  <c r="U62" i="545" s="1"/>
  <c r="W62" i="545" s="1"/>
  <c r="X134" i="545"/>
  <c r="Q39" i="547"/>
  <c r="T39" i="547" s="1"/>
  <c r="R149" i="539"/>
  <c r="U149" i="539" s="1"/>
  <c r="R148" i="539"/>
  <c r="U148" i="539" s="1"/>
  <c r="R147" i="539"/>
  <c r="U147" i="539" s="1"/>
  <c r="R146" i="539"/>
  <c r="U146" i="539" s="1"/>
  <c r="R145" i="539"/>
  <c r="U145" i="539" s="1"/>
  <c r="R135" i="539"/>
  <c r="U135" i="539" s="1"/>
  <c r="Q136" i="539"/>
  <c r="T136" i="539" s="1"/>
  <c r="Q137" i="539"/>
  <c r="T137" i="539" s="1"/>
  <c r="W137" i="539" s="1"/>
  <c r="Q141" i="539"/>
  <c r="T141" i="539" s="1"/>
  <c r="W141" i="539" s="1"/>
  <c r="Q145" i="539"/>
  <c r="T145" i="539" s="1"/>
  <c r="W145" i="539" s="1"/>
  <c r="Q149" i="539"/>
  <c r="T149" i="539" s="1"/>
  <c r="W149" i="539" s="1"/>
  <c r="X149" i="540"/>
  <c r="W21" i="540"/>
  <c r="X21" i="540" s="1"/>
  <c r="Q24" i="540"/>
  <c r="T24" i="540" s="1"/>
  <c r="W24" i="540" s="1"/>
  <c r="W29" i="540"/>
  <c r="X29" i="540" s="1"/>
  <c r="Q32" i="540"/>
  <c r="T32" i="540" s="1"/>
  <c r="W32" i="540" s="1"/>
  <c r="W37" i="540"/>
  <c r="X37" i="540" s="1"/>
  <c r="Q40" i="540"/>
  <c r="T40" i="540" s="1"/>
  <c r="W40" i="540" s="1"/>
  <c r="X40" i="540" s="1"/>
  <c r="W45" i="540"/>
  <c r="X45" i="540" s="1"/>
  <c r="Q48" i="540"/>
  <c r="T48" i="540" s="1"/>
  <c r="W48" i="540" s="1"/>
  <c r="X48" i="540" s="1"/>
  <c r="W53" i="540"/>
  <c r="X53" i="540" s="1"/>
  <c r="Q56" i="540"/>
  <c r="T56" i="540" s="1"/>
  <c r="W56" i="540" s="1"/>
  <c r="W61" i="540"/>
  <c r="X61" i="540" s="1"/>
  <c r="Q64" i="540"/>
  <c r="T64" i="540" s="1"/>
  <c r="W64" i="540" s="1"/>
  <c r="W69" i="540"/>
  <c r="X69" i="540" s="1"/>
  <c r="Q72" i="540"/>
  <c r="T72" i="540" s="1"/>
  <c r="W72" i="540" s="1"/>
  <c r="X72" i="540" s="1"/>
  <c r="W77" i="540"/>
  <c r="X77" i="540" s="1"/>
  <c r="Q80" i="540"/>
  <c r="T80" i="540" s="1"/>
  <c r="W80" i="540" s="1"/>
  <c r="X80" i="540" s="1"/>
  <c r="X85" i="540"/>
  <c r="Q86" i="540"/>
  <c r="T86" i="540" s="1"/>
  <c r="W86" i="540" s="1"/>
  <c r="Q90" i="540"/>
  <c r="T90" i="540" s="1"/>
  <c r="W90" i="540" s="1"/>
  <c r="Q94" i="540"/>
  <c r="T94" i="540" s="1"/>
  <c r="W94" i="540" s="1"/>
  <c r="Q98" i="540"/>
  <c r="T98" i="540" s="1"/>
  <c r="W98" i="540" s="1"/>
  <c r="Q102" i="540"/>
  <c r="T102" i="540" s="1"/>
  <c r="W102" i="540" s="1"/>
  <c r="Q106" i="540"/>
  <c r="T106" i="540" s="1"/>
  <c r="W106" i="540" s="1"/>
  <c r="Q110" i="540"/>
  <c r="T110" i="540" s="1"/>
  <c r="W110" i="540" s="1"/>
  <c r="Q114" i="540"/>
  <c r="T114" i="540" s="1"/>
  <c r="W114" i="540" s="1"/>
  <c r="Q118" i="540"/>
  <c r="T118" i="540" s="1"/>
  <c r="W118" i="540" s="1"/>
  <c r="Q122" i="540"/>
  <c r="T122" i="540" s="1"/>
  <c r="W122" i="540" s="1"/>
  <c r="Q126" i="540"/>
  <c r="T126" i="540" s="1"/>
  <c r="W126" i="540" s="1"/>
  <c r="Q130" i="540"/>
  <c r="T130" i="540" s="1"/>
  <c r="W130" i="540" s="1"/>
  <c r="Q134" i="540"/>
  <c r="T134" i="540" s="1"/>
  <c r="W134" i="540" s="1"/>
  <c r="Q138" i="540"/>
  <c r="T138" i="540" s="1"/>
  <c r="W138" i="540" s="1"/>
  <c r="Q142" i="540"/>
  <c r="T142" i="540" s="1"/>
  <c r="W142" i="540" s="1"/>
  <c r="Q146" i="540"/>
  <c r="T146" i="540" s="1"/>
  <c r="W146" i="540" s="1"/>
  <c r="Q26" i="541"/>
  <c r="T26" i="541" s="1"/>
  <c r="W26" i="541" s="1"/>
  <c r="X26" i="541" s="1"/>
  <c r="Q23" i="541"/>
  <c r="T23" i="541" s="1"/>
  <c r="Q21" i="541"/>
  <c r="T21" i="541" s="1"/>
  <c r="W21" i="541" s="1"/>
  <c r="Q81" i="541"/>
  <c r="T81" i="541" s="1"/>
  <c r="Q77" i="541"/>
  <c r="T77" i="541" s="1"/>
  <c r="Q73" i="541"/>
  <c r="T73" i="541" s="1"/>
  <c r="Q69" i="541"/>
  <c r="T69" i="541" s="1"/>
  <c r="Q65" i="541"/>
  <c r="T65" i="541" s="1"/>
  <c r="Q61" i="541"/>
  <c r="T61" i="541" s="1"/>
  <c r="Q57" i="541"/>
  <c r="T57" i="541" s="1"/>
  <c r="Q53" i="541"/>
  <c r="T53" i="541" s="1"/>
  <c r="Q49" i="541"/>
  <c r="T49" i="541" s="1"/>
  <c r="Q45" i="541"/>
  <c r="T45" i="541" s="1"/>
  <c r="Q41" i="541"/>
  <c r="T41" i="541" s="1"/>
  <c r="Q37" i="541"/>
  <c r="T37" i="541" s="1"/>
  <c r="Q33" i="541"/>
  <c r="T33" i="541" s="1"/>
  <c r="Q29" i="541"/>
  <c r="T29" i="541" s="1"/>
  <c r="Q82" i="541"/>
  <c r="T82" i="541" s="1"/>
  <c r="Q78" i="541"/>
  <c r="T78" i="541" s="1"/>
  <c r="W78" i="541" s="1"/>
  <c r="Q74" i="541"/>
  <c r="T74" i="541" s="1"/>
  <c r="Q70" i="541"/>
  <c r="T70" i="541" s="1"/>
  <c r="W70" i="541" s="1"/>
  <c r="Q66" i="541"/>
  <c r="T66" i="541" s="1"/>
  <c r="Q62" i="541"/>
  <c r="T62" i="541" s="1"/>
  <c r="W62" i="541" s="1"/>
  <c r="Q58" i="541"/>
  <c r="T58" i="541" s="1"/>
  <c r="Q54" i="541"/>
  <c r="T54" i="541" s="1"/>
  <c r="W54" i="541" s="1"/>
  <c r="Q50" i="541"/>
  <c r="T50" i="541" s="1"/>
  <c r="Q46" i="541"/>
  <c r="T46" i="541" s="1"/>
  <c r="W46" i="541" s="1"/>
  <c r="Q42" i="541"/>
  <c r="T42" i="541" s="1"/>
  <c r="Q38" i="541"/>
  <c r="T38" i="541" s="1"/>
  <c r="W38" i="541" s="1"/>
  <c r="Q34" i="541"/>
  <c r="T34" i="541" s="1"/>
  <c r="Q30" i="541"/>
  <c r="T30" i="541" s="1"/>
  <c r="W30" i="541" s="1"/>
  <c r="Q22" i="541"/>
  <c r="T22" i="541" s="1"/>
  <c r="Q32" i="541"/>
  <c r="T32" i="541" s="1"/>
  <c r="W32" i="541" s="1"/>
  <c r="X32" i="541" s="1"/>
  <c r="R35" i="541"/>
  <c r="U35" i="541" s="1"/>
  <c r="X40" i="541"/>
  <c r="Q48" i="541"/>
  <c r="T48" i="541" s="1"/>
  <c r="W48" i="541" s="1"/>
  <c r="X48" i="541" s="1"/>
  <c r="R51" i="541"/>
  <c r="U51" i="541" s="1"/>
  <c r="X56" i="541"/>
  <c r="Q64" i="541"/>
  <c r="T64" i="541" s="1"/>
  <c r="W64" i="541" s="1"/>
  <c r="X64" i="541" s="1"/>
  <c r="R67" i="541"/>
  <c r="U67" i="541" s="1"/>
  <c r="X72" i="541"/>
  <c r="Q80" i="541"/>
  <c r="T80" i="541" s="1"/>
  <c r="W80" i="541" s="1"/>
  <c r="X80" i="541" s="1"/>
  <c r="R83" i="541"/>
  <c r="U83" i="541" s="1"/>
  <c r="AB20" i="541"/>
  <c r="L20" i="541"/>
  <c r="M20" i="541" s="1"/>
  <c r="R86" i="542"/>
  <c r="U86" i="542" s="1"/>
  <c r="R94" i="542"/>
  <c r="U94" i="542" s="1"/>
  <c r="R102" i="542"/>
  <c r="U102" i="542" s="1"/>
  <c r="R110" i="542"/>
  <c r="U110" i="542" s="1"/>
  <c r="R118" i="542"/>
  <c r="U118" i="542" s="1"/>
  <c r="R126" i="542"/>
  <c r="U126" i="542" s="1"/>
  <c r="R134" i="542"/>
  <c r="U134" i="542" s="1"/>
  <c r="R142" i="542"/>
  <c r="U142" i="542" s="1"/>
  <c r="J159" i="542"/>
  <c r="I161" i="542" s="1"/>
  <c r="J161" i="542" s="1"/>
  <c r="I163" i="542" s="1"/>
  <c r="J163" i="542" s="1"/>
  <c r="I165" i="542" s="1"/>
  <c r="Z20" i="542"/>
  <c r="AA20" i="542" s="1"/>
  <c r="X23" i="543"/>
  <c r="X39" i="543"/>
  <c r="X47" i="543"/>
  <c r="X55" i="543"/>
  <c r="Q68" i="543"/>
  <c r="T68" i="543" s="1"/>
  <c r="W68" i="543" s="1"/>
  <c r="Q84" i="543"/>
  <c r="T84" i="543" s="1"/>
  <c r="W84" i="543" s="1"/>
  <c r="Q88" i="543"/>
  <c r="T88" i="543" s="1"/>
  <c r="W88" i="543" s="1"/>
  <c r="X88" i="543" s="1"/>
  <c r="Q128" i="543"/>
  <c r="T128" i="543" s="1"/>
  <c r="W128" i="543" s="1"/>
  <c r="X128" i="543" s="1"/>
  <c r="X24" i="544"/>
  <c r="X56" i="544"/>
  <c r="Q131" i="544"/>
  <c r="T131" i="544" s="1"/>
  <c r="Q102" i="545"/>
  <c r="T102" i="545" s="1"/>
  <c r="W102" i="545" s="1"/>
  <c r="X102" i="545" s="1"/>
  <c r="X27" i="546"/>
  <c r="Q33" i="546"/>
  <c r="T33" i="546" s="1"/>
  <c r="R36" i="546"/>
  <c r="U36" i="546" s="1"/>
  <c r="R97" i="546"/>
  <c r="U97" i="546" s="1"/>
  <c r="R113" i="546"/>
  <c r="U113" i="546" s="1"/>
  <c r="W61" i="547"/>
  <c r="X61" i="547" s="1"/>
  <c r="Q20" i="535"/>
  <c r="T20" i="535" s="1"/>
  <c r="W20" i="535" s="1"/>
  <c r="X20" i="535" s="1"/>
  <c r="AC20" i="535" s="1"/>
  <c r="R23" i="535"/>
  <c r="U23" i="535" s="1"/>
  <c r="Q24" i="535"/>
  <c r="T24" i="535" s="1"/>
  <c r="W24" i="535" s="1"/>
  <c r="X24" i="535" s="1"/>
  <c r="R27" i="535"/>
  <c r="U27" i="535" s="1"/>
  <c r="Q28" i="535"/>
  <c r="T28" i="535" s="1"/>
  <c r="W28" i="535" s="1"/>
  <c r="X28" i="535" s="1"/>
  <c r="Q32" i="535"/>
  <c r="T32" i="535" s="1"/>
  <c r="W32" i="535" s="1"/>
  <c r="X32" i="535" s="1"/>
  <c r="Q144" i="535"/>
  <c r="T144" i="535" s="1"/>
  <c r="W144" i="535" s="1"/>
  <c r="X144" i="535" s="1"/>
  <c r="Q145" i="535"/>
  <c r="T145" i="535" s="1"/>
  <c r="W145" i="535" s="1"/>
  <c r="Q146" i="535"/>
  <c r="T146" i="535" s="1"/>
  <c r="W146" i="535" s="1"/>
  <c r="X146" i="535" s="1"/>
  <c r="Q147" i="535"/>
  <c r="T147" i="535" s="1"/>
  <c r="W147" i="535" s="1"/>
  <c r="Q42" i="536"/>
  <c r="T42" i="536" s="1"/>
  <c r="W42" i="536" s="1"/>
  <c r="Q46" i="536"/>
  <c r="T46" i="536" s="1"/>
  <c r="W46" i="536" s="1"/>
  <c r="X46" i="536" s="1"/>
  <c r="Q50" i="536"/>
  <c r="T50" i="536" s="1"/>
  <c r="W50" i="536" s="1"/>
  <c r="Q54" i="536"/>
  <c r="T54" i="536" s="1"/>
  <c r="W54" i="536" s="1"/>
  <c r="Q58" i="536"/>
  <c r="T58" i="536" s="1"/>
  <c r="W58" i="536" s="1"/>
  <c r="Q62" i="536"/>
  <c r="T62" i="536" s="1"/>
  <c r="W62" i="536" s="1"/>
  <c r="Q66" i="536"/>
  <c r="T66" i="536" s="1"/>
  <c r="W66" i="536" s="1"/>
  <c r="Q70" i="536"/>
  <c r="T70" i="536" s="1"/>
  <c r="W70" i="536" s="1"/>
  <c r="X70" i="536" s="1"/>
  <c r="Q74" i="536"/>
  <c r="T74" i="536" s="1"/>
  <c r="W74" i="536" s="1"/>
  <c r="Q78" i="536"/>
  <c r="T78" i="536" s="1"/>
  <c r="W78" i="536" s="1"/>
  <c r="Q32" i="537"/>
  <c r="T32" i="537" s="1"/>
  <c r="W32" i="537" s="1"/>
  <c r="X32" i="537" s="1"/>
  <c r="Q26" i="538"/>
  <c r="T26" i="538" s="1"/>
  <c r="W26" i="538" s="1"/>
  <c r="Q30" i="538"/>
  <c r="T30" i="538" s="1"/>
  <c r="W30" i="538" s="1"/>
  <c r="Q34" i="538"/>
  <c r="T34" i="538" s="1"/>
  <c r="W34" i="538" s="1"/>
  <c r="Q38" i="538"/>
  <c r="T38" i="538" s="1"/>
  <c r="W38" i="538" s="1"/>
  <c r="Q42" i="538"/>
  <c r="T42" i="538" s="1"/>
  <c r="W42" i="538" s="1"/>
  <c r="Q46" i="538"/>
  <c r="T46" i="538" s="1"/>
  <c r="W46" i="538" s="1"/>
  <c r="Q50" i="538"/>
  <c r="T50" i="538" s="1"/>
  <c r="W50" i="538" s="1"/>
  <c r="Q54" i="538"/>
  <c r="T54" i="538" s="1"/>
  <c r="W54" i="538" s="1"/>
  <c r="Q58" i="538"/>
  <c r="T58" i="538" s="1"/>
  <c r="Q62" i="538"/>
  <c r="T62" i="538" s="1"/>
  <c r="W62" i="538" s="1"/>
  <c r="Q66" i="538"/>
  <c r="T66" i="538" s="1"/>
  <c r="W66" i="538" s="1"/>
  <c r="Q70" i="538"/>
  <c r="T70" i="538" s="1"/>
  <c r="W70" i="538" s="1"/>
  <c r="Q74" i="538"/>
  <c r="T74" i="538" s="1"/>
  <c r="W74" i="538" s="1"/>
  <c r="Q78" i="538"/>
  <c r="T78" i="538" s="1"/>
  <c r="W78" i="538" s="1"/>
  <c r="Q117" i="539"/>
  <c r="T117" i="539" s="1"/>
  <c r="W117" i="539" s="1"/>
  <c r="Q118" i="539"/>
  <c r="T118" i="539" s="1"/>
  <c r="W118" i="539" s="1"/>
  <c r="X118" i="539" s="1"/>
  <c r="Q119" i="539"/>
  <c r="T119" i="539" s="1"/>
  <c r="W119" i="539" s="1"/>
  <c r="X119" i="539" s="1"/>
  <c r="Q120" i="539"/>
  <c r="T120" i="539" s="1"/>
  <c r="W120" i="539" s="1"/>
  <c r="X120" i="539" s="1"/>
  <c r="Q121" i="539"/>
  <c r="T121" i="539" s="1"/>
  <c r="W121" i="539" s="1"/>
  <c r="X121" i="539" s="1"/>
  <c r="Q122" i="539"/>
  <c r="T122" i="539" s="1"/>
  <c r="W122" i="539" s="1"/>
  <c r="X122" i="539" s="1"/>
  <c r="Q123" i="539"/>
  <c r="T123" i="539" s="1"/>
  <c r="W123" i="539" s="1"/>
  <c r="X123" i="539" s="1"/>
  <c r="Q124" i="539"/>
  <c r="T124" i="539" s="1"/>
  <c r="W124" i="539" s="1"/>
  <c r="X124" i="539" s="1"/>
  <c r="Q125" i="539"/>
  <c r="T125" i="539" s="1"/>
  <c r="W125" i="539" s="1"/>
  <c r="X125" i="539" s="1"/>
  <c r="Q126" i="539"/>
  <c r="T126" i="539" s="1"/>
  <c r="W126" i="539" s="1"/>
  <c r="X126" i="539" s="1"/>
  <c r="Q127" i="539"/>
  <c r="T127" i="539" s="1"/>
  <c r="W127" i="539" s="1"/>
  <c r="X127" i="539" s="1"/>
  <c r="Q128" i="539"/>
  <c r="T128" i="539" s="1"/>
  <c r="W128" i="539" s="1"/>
  <c r="X128" i="539" s="1"/>
  <c r="Q129" i="539"/>
  <c r="T129" i="539" s="1"/>
  <c r="W129" i="539" s="1"/>
  <c r="X129" i="539" s="1"/>
  <c r="Q130" i="539"/>
  <c r="T130" i="539" s="1"/>
  <c r="W130" i="539" s="1"/>
  <c r="Q131" i="539"/>
  <c r="T131" i="539" s="1"/>
  <c r="W131" i="539" s="1"/>
  <c r="X131" i="539" s="1"/>
  <c r="Q132" i="539"/>
  <c r="T132" i="539" s="1"/>
  <c r="W132" i="539" s="1"/>
  <c r="X132" i="539" s="1"/>
  <c r="Q133" i="539"/>
  <c r="T133" i="539" s="1"/>
  <c r="W133" i="539" s="1"/>
  <c r="X133" i="539" s="1"/>
  <c r="Q134" i="539"/>
  <c r="T134" i="539" s="1"/>
  <c r="W134" i="539" s="1"/>
  <c r="X134" i="539" s="1"/>
  <c r="Q135" i="539"/>
  <c r="T135" i="539" s="1"/>
  <c r="Q140" i="539"/>
  <c r="T140" i="539" s="1"/>
  <c r="W140" i="539" s="1"/>
  <c r="Q144" i="539"/>
  <c r="T144" i="539" s="1"/>
  <c r="W144" i="539" s="1"/>
  <c r="W83" i="540"/>
  <c r="AA21" i="540"/>
  <c r="AA22" i="540" s="1"/>
  <c r="X23" i="540"/>
  <c r="X24" i="540"/>
  <c r="X31" i="540"/>
  <c r="X32" i="540"/>
  <c r="X39" i="540"/>
  <c r="X47" i="540"/>
  <c r="X55" i="540"/>
  <c r="X56" i="540"/>
  <c r="X63" i="540"/>
  <c r="X64" i="540"/>
  <c r="X71" i="540"/>
  <c r="X79" i="540"/>
  <c r="X86" i="540"/>
  <c r="Q87" i="540"/>
  <c r="T87" i="540" s="1"/>
  <c r="W87" i="540" s="1"/>
  <c r="X87" i="540" s="1"/>
  <c r="X90" i="540"/>
  <c r="Q91" i="540"/>
  <c r="T91" i="540" s="1"/>
  <c r="W91" i="540" s="1"/>
  <c r="X91" i="540" s="1"/>
  <c r="X94" i="540"/>
  <c r="Q95" i="540"/>
  <c r="T95" i="540" s="1"/>
  <c r="W95" i="540" s="1"/>
  <c r="X95" i="540" s="1"/>
  <c r="X98" i="540"/>
  <c r="Q99" i="540"/>
  <c r="T99" i="540" s="1"/>
  <c r="W99" i="540" s="1"/>
  <c r="X99" i="540" s="1"/>
  <c r="X102" i="540"/>
  <c r="Q103" i="540"/>
  <c r="T103" i="540" s="1"/>
  <c r="W103" i="540" s="1"/>
  <c r="X103" i="540" s="1"/>
  <c r="X106" i="540"/>
  <c r="Q107" i="540"/>
  <c r="T107" i="540" s="1"/>
  <c r="W107" i="540" s="1"/>
  <c r="X107" i="540" s="1"/>
  <c r="X110" i="540"/>
  <c r="Q111" i="540"/>
  <c r="T111" i="540" s="1"/>
  <c r="W111" i="540" s="1"/>
  <c r="X111" i="540" s="1"/>
  <c r="X114" i="540"/>
  <c r="Q115" i="540"/>
  <c r="T115" i="540" s="1"/>
  <c r="W115" i="540" s="1"/>
  <c r="X115" i="540" s="1"/>
  <c r="X118" i="540"/>
  <c r="Q119" i="540"/>
  <c r="T119" i="540" s="1"/>
  <c r="W119" i="540" s="1"/>
  <c r="X119" i="540" s="1"/>
  <c r="X122" i="540"/>
  <c r="Q123" i="540"/>
  <c r="T123" i="540" s="1"/>
  <c r="W123" i="540" s="1"/>
  <c r="X123" i="540" s="1"/>
  <c r="X126" i="540"/>
  <c r="Q127" i="540"/>
  <c r="T127" i="540" s="1"/>
  <c r="W127" i="540" s="1"/>
  <c r="X127" i="540" s="1"/>
  <c r="X130" i="540"/>
  <c r="Q131" i="540"/>
  <c r="T131" i="540" s="1"/>
  <c r="W131" i="540" s="1"/>
  <c r="X131" i="540" s="1"/>
  <c r="X134" i="540"/>
  <c r="Q135" i="540"/>
  <c r="T135" i="540" s="1"/>
  <c r="W135" i="540" s="1"/>
  <c r="X135" i="540" s="1"/>
  <c r="X138" i="540"/>
  <c r="Q139" i="540"/>
  <c r="T139" i="540" s="1"/>
  <c r="W139" i="540" s="1"/>
  <c r="X139" i="540" s="1"/>
  <c r="X142" i="540"/>
  <c r="Q143" i="540"/>
  <c r="T143" i="540" s="1"/>
  <c r="W143" i="540" s="1"/>
  <c r="X143" i="540" s="1"/>
  <c r="X146" i="540"/>
  <c r="Q147" i="540"/>
  <c r="T147" i="540" s="1"/>
  <c r="W147" i="540" s="1"/>
  <c r="X147" i="540" s="1"/>
  <c r="X21" i="541"/>
  <c r="AC21" i="541" s="1"/>
  <c r="R24" i="541"/>
  <c r="U24" i="541" s="1"/>
  <c r="R31" i="541"/>
  <c r="U31" i="541" s="1"/>
  <c r="X36" i="541"/>
  <c r="Q44" i="541"/>
  <c r="T44" i="541" s="1"/>
  <c r="W44" i="541" s="1"/>
  <c r="R47" i="541"/>
  <c r="U47" i="541" s="1"/>
  <c r="Q60" i="541"/>
  <c r="T60" i="541" s="1"/>
  <c r="W60" i="541" s="1"/>
  <c r="R63" i="541"/>
  <c r="U63" i="541" s="1"/>
  <c r="Q76" i="541"/>
  <c r="T76" i="541" s="1"/>
  <c r="W76" i="541" s="1"/>
  <c r="R79" i="541"/>
  <c r="U79" i="541" s="1"/>
  <c r="Q88" i="541"/>
  <c r="T88" i="541" s="1"/>
  <c r="W88" i="541" s="1"/>
  <c r="X92" i="541"/>
  <c r="Q96" i="541"/>
  <c r="T96" i="541" s="1"/>
  <c r="W96" i="541" s="1"/>
  <c r="X100" i="541"/>
  <c r="Q104" i="541"/>
  <c r="T104" i="541" s="1"/>
  <c r="W104" i="541" s="1"/>
  <c r="X108" i="541"/>
  <c r="Q112" i="541"/>
  <c r="T112" i="541" s="1"/>
  <c r="W112" i="541" s="1"/>
  <c r="Q120" i="541"/>
  <c r="T120" i="541" s="1"/>
  <c r="W120" i="541" s="1"/>
  <c r="X120" i="541" s="1"/>
  <c r="X124" i="541"/>
  <c r="Q128" i="541"/>
  <c r="T128" i="541" s="1"/>
  <c r="W128" i="541" s="1"/>
  <c r="Q136" i="541"/>
  <c r="T136" i="541" s="1"/>
  <c r="W136" i="541" s="1"/>
  <c r="X136" i="541" s="1"/>
  <c r="X140" i="541"/>
  <c r="Q144" i="541"/>
  <c r="T144" i="541" s="1"/>
  <c r="W144" i="541" s="1"/>
  <c r="X148" i="541"/>
  <c r="J159" i="541"/>
  <c r="I161" i="541" s="1"/>
  <c r="J161" i="541" s="1"/>
  <c r="I163" i="541" s="1"/>
  <c r="J163" i="541" s="1"/>
  <c r="I165" i="541" s="1"/>
  <c r="W32" i="542"/>
  <c r="Q64" i="542"/>
  <c r="T64" i="542" s="1"/>
  <c r="Q80" i="542"/>
  <c r="T80" i="542" s="1"/>
  <c r="R88" i="542"/>
  <c r="U88" i="542" s="1"/>
  <c r="R96" i="542"/>
  <c r="U96" i="542" s="1"/>
  <c r="R104" i="542"/>
  <c r="U104" i="542" s="1"/>
  <c r="R112" i="542"/>
  <c r="U112" i="542" s="1"/>
  <c r="R120" i="542"/>
  <c r="U120" i="542" s="1"/>
  <c r="R128" i="542"/>
  <c r="U128" i="542" s="1"/>
  <c r="R136" i="542"/>
  <c r="U136" i="542" s="1"/>
  <c r="R144" i="542"/>
  <c r="U144" i="542" s="1"/>
  <c r="X24" i="543"/>
  <c r="X26" i="543"/>
  <c r="X32" i="543"/>
  <c r="X34" i="543"/>
  <c r="X42" i="543"/>
  <c r="X50" i="543"/>
  <c r="X58" i="543"/>
  <c r="Q92" i="543"/>
  <c r="T92" i="543" s="1"/>
  <c r="W92" i="543" s="1"/>
  <c r="X97" i="543"/>
  <c r="Q144" i="543"/>
  <c r="T144" i="543" s="1"/>
  <c r="W144" i="543" s="1"/>
  <c r="J165" i="543"/>
  <c r="Z85" i="543"/>
  <c r="R96" i="544"/>
  <c r="U96" i="544" s="1"/>
  <c r="R46" i="545"/>
  <c r="U46" i="545" s="1"/>
  <c r="R78" i="545"/>
  <c r="U78" i="545" s="1"/>
  <c r="X118" i="545"/>
  <c r="X59" i="546"/>
  <c r="Q65" i="546"/>
  <c r="T65" i="546" s="1"/>
  <c r="R68" i="546"/>
  <c r="U68" i="546" s="1"/>
  <c r="R136" i="539"/>
  <c r="U136" i="539" s="1"/>
  <c r="R137" i="539"/>
  <c r="U137" i="539" s="1"/>
  <c r="R138" i="539"/>
  <c r="U138" i="539" s="1"/>
  <c r="R139" i="539"/>
  <c r="U139" i="539" s="1"/>
  <c r="R140" i="539"/>
  <c r="U140" i="539" s="1"/>
  <c r="R141" i="539"/>
  <c r="U141" i="539" s="1"/>
  <c r="R142" i="539"/>
  <c r="U142" i="539" s="1"/>
  <c r="R143" i="539"/>
  <c r="U143" i="539" s="1"/>
  <c r="W143" i="539" s="1"/>
  <c r="R144" i="539"/>
  <c r="U144" i="539" s="1"/>
  <c r="O20" i="540"/>
  <c r="R22" i="540"/>
  <c r="U22" i="540" s="1"/>
  <c r="Q23" i="540"/>
  <c r="T23" i="540" s="1"/>
  <c r="W23" i="540" s="1"/>
  <c r="R26" i="540"/>
  <c r="U26" i="540" s="1"/>
  <c r="Q27" i="540"/>
  <c r="T27" i="540" s="1"/>
  <c r="W27" i="540" s="1"/>
  <c r="X27" i="540" s="1"/>
  <c r="R30" i="540"/>
  <c r="U30" i="540" s="1"/>
  <c r="W30" i="540" s="1"/>
  <c r="Q31" i="540"/>
  <c r="T31" i="540" s="1"/>
  <c r="W31" i="540" s="1"/>
  <c r="R34" i="540"/>
  <c r="U34" i="540" s="1"/>
  <c r="Q35" i="540"/>
  <c r="T35" i="540" s="1"/>
  <c r="W35" i="540" s="1"/>
  <c r="X35" i="540" s="1"/>
  <c r="R38" i="540"/>
  <c r="U38" i="540" s="1"/>
  <c r="Q39" i="540"/>
  <c r="T39" i="540" s="1"/>
  <c r="W39" i="540" s="1"/>
  <c r="R42" i="540"/>
  <c r="U42" i="540" s="1"/>
  <c r="Q43" i="540"/>
  <c r="T43" i="540" s="1"/>
  <c r="W43" i="540" s="1"/>
  <c r="X43" i="540" s="1"/>
  <c r="R46" i="540"/>
  <c r="U46" i="540" s="1"/>
  <c r="W46" i="540" s="1"/>
  <c r="Q47" i="540"/>
  <c r="T47" i="540" s="1"/>
  <c r="W47" i="540" s="1"/>
  <c r="R50" i="540"/>
  <c r="U50" i="540" s="1"/>
  <c r="W50" i="540" s="1"/>
  <c r="Q51" i="540"/>
  <c r="T51" i="540" s="1"/>
  <c r="W51" i="540" s="1"/>
  <c r="X51" i="540" s="1"/>
  <c r="R54" i="540"/>
  <c r="U54" i="540" s="1"/>
  <c r="Q55" i="540"/>
  <c r="T55" i="540" s="1"/>
  <c r="W55" i="540" s="1"/>
  <c r="R58" i="540"/>
  <c r="U58" i="540" s="1"/>
  <c r="Q59" i="540"/>
  <c r="T59" i="540" s="1"/>
  <c r="W59" i="540" s="1"/>
  <c r="X59" i="540" s="1"/>
  <c r="R62" i="540"/>
  <c r="U62" i="540" s="1"/>
  <c r="Q63" i="540"/>
  <c r="T63" i="540" s="1"/>
  <c r="W63" i="540" s="1"/>
  <c r="R66" i="540"/>
  <c r="U66" i="540" s="1"/>
  <c r="W66" i="540" s="1"/>
  <c r="Q67" i="540"/>
  <c r="T67" i="540" s="1"/>
  <c r="W67" i="540" s="1"/>
  <c r="X67" i="540" s="1"/>
  <c r="R70" i="540"/>
  <c r="U70" i="540" s="1"/>
  <c r="Q71" i="540"/>
  <c r="T71" i="540" s="1"/>
  <c r="W71" i="540" s="1"/>
  <c r="R74" i="540"/>
  <c r="U74" i="540" s="1"/>
  <c r="Q75" i="540"/>
  <c r="T75" i="540" s="1"/>
  <c r="W75" i="540" s="1"/>
  <c r="X75" i="540" s="1"/>
  <c r="R78" i="540"/>
  <c r="U78" i="540" s="1"/>
  <c r="Q79" i="540"/>
  <c r="T79" i="540" s="1"/>
  <c r="W79" i="540" s="1"/>
  <c r="R82" i="540"/>
  <c r="U82" i="540" s="1"/>
  <c r="Q20" i="541"/>
  <c r="T20" i="541" s="1"/>
  <c r="W20" i="541" s="1"/>
  <c r="O20" i="541"/>
  <c r="R27" i="541"/>
  <c r="U27" i="541" s="1"/>
  <c r="Q28" i="541"/>
  <c r="T28" i="541" s="1"/>
  <c r="W28" i="541" s="1"/>
  <c r="X28" i="541" s="1"/>
  <c r="Q85" i="541"/>
  <c r="T85" i="541" s="1"/>
  <c r="R85" i="541"/>
  <c r="U85" i="541" s="1"/>
  <c r="Q89" i="541"/>
  <c r="T89" i="541" s="1"/>
  <c r="R89" i="541"/>
  <c r="U89" i="541" s="1"/>
  <c r="Q93" i="541"/>
  <c r="T93" i="541" s="1"/>
  <c r="R93" i="541"/>
  <c r="U93" i="541" s="1"/>
  <c r="Q97" i="541"/>
  <c r="T97" i="541" s="1"/>
  <c r="R97" i="541"/>
  <c r="U97" i="541" s="1"/>
  <c r="Q101" i="541"/>
  <c r="T101" i="541" s="1"/>
  <c r="R101" i="541"/>
  <c r="U101" i="541" s="1"/>
  <c r="Q105" i="541"/>
  <c r="T105" i="541" s="1"/>
  <c r="R105" i="541"/>
  <c r="U105" i="541" s="1"/>
  <c r="Q109" i="541"/>
  <c r="T109" i="541" s="1"/>
  <c r="R109" i="541"/>
  <c r="U109" i="541" s="1"/>
  <c r="Q113" i="541"/>
  <c r="T113" i="541" s="1"/>
  <c r="R113" i="541"/>
  <c r="U113" i="541" s="1"/>
  <c r="Q117" i="541"/>
  <c r="T117" i="541" s="1"/>
  <c r="R117" i="541"/>
  <c r="U117" i="541" s="1"/>
  <c r="Q121" i="541"/>
  <c r="T121" i="541" s="1"/>
  <c r="R121" i="541"/>
  <c r="U121" i="541" s="1"/>
  <c r="Q125" i="541"/>
  <c r="T125" i="541" s="1"/>
  <c r="R125" i="541"/>
  <c r="U125" i="541" s="1"/>
  <c r="Q129" i="541"/>
  <c r="T129" i="541" s="1"/>
  <c r="R129" i="541"/>
  <c r="U129" i="541" s="1"/>
  <c r="Q133" i="541"/>
  <c r="T133" i="541" s="1"/>
  <c r="R133" i="541"/>
  <c r="U133" i="541" s="1"/>
  <c r="Q137" i="541"/>
  <c r="T137" i="541" s="1"/>
  <c r="R137" i="541"/>
  <c r="U137" i="541" s="1"/>
  <c r="Q141" i="541"/>
  <c r="T141" i="541" s="1"/>
  <c r="R141" i="541"/>
  <c r="U141" i="541" s="1"/>
  <c r="Q145" i="541"/>
  <c r="T145" i="541" s="1"/>
  <c r="R145" i="541"/>
  <c r="U145" i="541" s="1"/>
  <c r="Q149" i="541"/>
  <c r="T149" i="541" s="1"/>
  <c r="R149" i="541"/>
  <c r="U149" i="541" s="1"/>
  <c r="R24" i="542"/>
  <c r="U24" i="542" s="1"/>
  <c r="R28" i="542"/>
  <c r="U28" i="542" s="1"/>
  <c r="R32" i="542"/>
  <c r="U32" i="542" s="1"/>
  <c r="R36" i="542"/>
  <c r="U36" i="542" s="1"/>
  <c r="W36" i="542" s="1"/>
  <c r="R40" i="542"/>
  <c r="U40" i="542" s="1"/>
  <c r="R44" i="542"/>
  <c r="U44" i="542" s="1"/>
  <c r="R48" i="542"/>
  <c r="U48" i="542" s="1"/>
  <c r="R52" i="542"/>
  <c r="U52" i="542" s="1"/>
  <c r="R56" i="542"/>
  <c r="U56" i="542" s="1"/>
  <c r="R60" i="542"/>
  <c r="U60" i="542" s="1"/>
  <c r="R64" i="542"/>
  <c r="U64" i="542" s="1"/>
  <c r="R68" i="542"/>
  <c r="U68" i="542" s="1"/>
  <c r="R72" i="542"/>
  <c r="U72" i="542" s="1"/>
  <c r="R76" i="542"/>
  <c r="U76" i="542" s="1"/>
  <c r="R80" i="542"/>
  <c r="U80" i="542" s="1"/>
  <c r="R84" i="542"/>
  <c r="U84" i="542" s="1"/>
  <c r="AA21" i="543"/>
  <c r="R63" i="543"/>
  <c r="U63" i="543" s="1"/>
  <c r="Q64" i="543"/>
  <c r="T64" i="543" s="1"/>
  <c r="W64" i="543" s="1"/>
  <c r="R79" i="543"/>
  <c r="U79" i="543" s="1"/>
  <c r="Q80" i="543"/>
  <c r="T80" i="543" s="1"/>
  <c r="W80" i="543" s="1"/>
  <c r="X93" i="543"/>
  <c r="W97" i="543"/>
  <c r="X100" i="543"/>
  <c r="Q108" i="543"/>
  <c r="T108" i="543" s="1"/>
  <c r="W108" i="543" s="1"/>
  <c r="X108" i="543" s="1"/>
  <c r="W113" i="543"/>
  <c r="X113" i="543" s="1"/>
  <c r="Q124" i="543"/>
  <c r="T124" i="543" s="1"/>
  <c r="W124" i="543" s="1"/>
  <c r="W129" i="543"/>
  <c r="X129" i="543" s="1"/>
  <c r="Q140" i="543"/>
  <c r="T140" i="543" s="1"/>
  <c r="W140" i="543" s="1"/>
  <c r="X140" i="543" s="1"/>
  <c r="W145" i="543"/>
  <c r="X145" i="543" s="1"/>
  <c r="R90" i="544"/>
  <c r="U90" i="544" s="1"/>
  <c r="R98" i="544"/>
  <c r="U98" i="544" s="1"/>
  <c r="R116" i="544"/>
  <c r="U116" i="544" s="1"/>
  <c r="R148" i="544"/>
  <c r="U148" i="544" s="1"/>
  <c r="W24" i="545"/>
  <c r="X24" i="545" s="1"/>
  <c r="R26" i="545"/>
  <c r="U26" i="545" s="1"/>
  <c r="W40" i="545"/>
  <c r="X40" i="545" s="1"/>
  <c r="R42" i="545"/>
  <c r="U42" i="545" s="1"/>
  <c r="W56" i="545"/>
  <c r="X56" i="545" s="1"/>
  <c r="R58" i="545"/>
  <c r="U58" i="545" s="1"/>
  <c r="W72" i="545"/>
  <c r="X72" i="545" s="1"/>
  <c r="R74" i="545"/>
  <c r="U74" i="545" s="1"/>
  <c r="Q93" i="545"/>
  <c r="T93" i="545" s="1"/>
  <c r="W93" i="545" s="1"/>
  <c r="Q41" i="546"/>
  <c r="T41" i="546" s="1"/>
  <c r="R44" i="546"/>
  <c r="U44" i="546" s="1"/>
  <c r="X67" i="546"/>
  <c r="Q73" i="546"/>
  <c r="T73" i="546" s="1"/>
  <c r="R76" i="546"/>
  <c r="U76" i="546" s="1"/>
  <c r="Q23" i="547"/>
  <c r="T23" i="547" s="1"/>
  <c r="W45" i="547"/>
  <c r="X45" i="547" s="1"/>
  <c r="Q144" i="547"/>
  <c r="T144" i="547" s="1"/>
  <c r="W144" i="547" s="1"/>
  <c r="Q30" i="548"/>
  <c r="T30" i="548" s="1"/>
  <c r="R40" i="548"/>
  <c r="U40" i="548" s="1"/>
  <c r="R22" i="541"/>
  <c r="U22" i="541" s="1"/>
  <c r="R25" i="541"/>
  <c r="U25" i="541" s="1"/>
  <c r="R30" i="541"/>
  <c r="U30" i="541" s="1"/>
  <c r="R34" i="541"/>
  <c r="U34" i="541" s="1"/>
  <c r="R38" i="541"/>
  <c r="U38" i="541" s="1"/>
  <c r="R42" i="541"/>
  <c r="U42" i="541" s="1"/>
  <c r="R46" i="541"/>
  <c r="U46" i="541" s="1"/>
  <c r="R50" i="541"/>
  <c r="U50" i="541" s="1"/>
  <c r="R54" i="541"/>
  <c r="U54" i="541" s="1"/>
  <c r="R58" i="541"/>
  <c r="U58" i="541" s="1"/>
  <c r="R62" i="541"/>
  <c r="U62" i="541" s="1"/>
  <c r="R66" i="541"/>
  <c r="U66" i="541" s="1"/>
  <c r="R70" i="541"/>
  <c r="U70" i="541" s="1"/>
  <c r="R74" i="541"/>
  <c r="U74" i="541" s="1"/>
  <c r="R78" i="541"/>
  <c r="U78" i="541" s="1"/>
  <c r="R82" i="541"/>
  <c r="U82" i="541" s="1"/>
  <c r="Q86" i="541"/>
  <c r="T86" i="541" s="1"/>
  <c r="R86" i="541"/>
  <c r="U86" i="541" s="1"/>
  <c r="Q90" i="541"/>
  <c r="T90" i="541" s="1"/>
  <c r="R90" i="541"/>
  <c r="U90" i="541" s="1"/>
  <c r="Q94" i="541"/>
  <c r="T94" i="541" s="1"/>
  <c r="R94" i="541"/>
  <c r="U94" i="541" s="1"/>
  <c r="Q98" i="541"/>
  <c r="T98" i="541" s="1"/>
  <c r="R98" i="541"/>
  <c r="U98" i="541" s="1"/>
  <c r="Q102" i="541"/>
  <c r="T102" i="541" s="1"/>
  <c r="R102" i="541"/>
  <c r="U102" i="541" s="1"/>
  <c r="Q106" i="541"/>
  <c r="T106" i="541" s="1"/>
  <c r="R106" i="541"/>
  <c r="U106" i="541" s="1"/>
  <c r="Q110" i="541"/>
  <c r="T110" i="541" s="1"/>
  <c r="R110" i="541"/>
  <c r="U110" i="541" s="1"/>
  <c r="Q114" i="541"/>
  <c r="T114" i="541" s="1"/>
  <c r="R114" i="541"/>
  <c r="U114" i="541" s="1"/>
  <c r="Q118" i="541"/>
  <c r="T118" i="541" s="1"/>
  <c r="R118" i="541"/>
  <c r="U118" i="541" s="1"/>
  <c r="Q122" i="541"/>
  <c r="T122" i="541" s="1"/>
  <c r="R122" i="541"/>
  <c r="U122" i="541" s="1"/>
  <c r="Q126" i="541"/>
  <c r="T126" i="541" s="1"/>
  <c r="R126" i="541"/>
  <c r="U126" i="541" s="1"/>
  <c r="Q130" i="541"/>
  <c r="T130" i="541" s="1"/>
  <c r="R130" i="541"/>
  <c r="U130" i="541" s="1"/>
  <c r="Q134" i="541"/>
  <c r="T134" i="541" s="1"/>
  <c r="R134" i="541"/>
  <c r="U134" i="541" s="1"/>
  <c r="Q138" i="541"/>
  <c r="T138" i="541" s="1"/>
  <c r="R138" i="541"/>
  <c r="U138" i="541" s="1"/>
  <c r="Q142" i="541"/>
  <c r="T142" i="541" s="1"/>
  <c r="R142" i="541"/>
  <c r="U142" i="541" s="1"/>
  <c r="Q146" i="541"/>
  <c r="T146" i="541" s="1"/>
  <c r="R146" i="541"/>
  <c r="U146" i="541" s="1"/>
  <c r="R20" i="542"/>
  <c r="U20" i="542" s="1"/>
  <c r="Q21" i="542"/>
  <c r="T21" i="542" s="1"/>
  <c r="R23" i="542"/>
  <c r="U23" i="542" s="1"/>
  <c r="Q25" i="542"/>
  <c r="T25" i="542" s="1"/>
  <c r="W25" i="542" s="1"/>
  <c r="R27" i="542"/>
  <c r="U27" i="542" s="1"/>
  <c r="Q29" i="542"/>
  <c r="T29" i="542" s="1"/>
  <c r="R31" i="542"/>
  <c r="U31" i="542" s="1"/>
  <c r="Q33" i="542"/>
  <c r="T33" i="542" s="1"/>
  <c r="W33" i="542" s="1"/>
  <c r="R35" i="542"/>
  <c r="U35" i="542" s="1"/>
  <c r="Q37" i="542"/>
  <c r="T37" i="542" s="1"/>
  <c r="R39" i="542"/>
  <c r="U39" i="542" s="1"/>
  <c r="Q41" i="542"/>
  <c r="T41" i="542" s="1"/>
  <c r="W41" i="542" s="1"/>
  <c r="R43" i="542"/>
  <c r="U43" i="542" s="1"/>
  <c r="Q45" i="542"/>
  <c r="T45" i="542" s="1"/>
  <c r="R47" i="542"/>
  <c r="U47" i="542" s="1"/>
  <c r="Q49" i="542"/>
  <c r="T49" i="542" s="1"/>
  <c r="W49" i="542" s="1"/>
  <c r="R51" i="542"/>
  <c r="U51" i="542" s="1"/>
  <c r="Q53" i="542"/>
  <c r="T53" i="542" s="1"/>
  <c r="R55" i="542"/>
  <c r="U55" i="542" s="1"/>
  <c r="Q57" i="542"/>
  <c r="T57" i="542" s="1"/>
  <c r="W57" i="542" s="1"/>
  <c r="R59" i="542"/>
  <c r="U59" i="542" s="1"/>
  <c r="Q61" i="542"/>
  <c r="T61" i="542" s="1"/>
  <c r="R63" i="542"/>
  <c r="U63" i="542" s="1"/>
  <c r="Q65" i="542"/>
  <c r="T65" i="542" s="1"/>
  <c r="R67" i="542"/>
  <c r="U67" i="542" s="1"/>
  <c r="Q69" i="542"/>
  <c r="T69" i="542" s="1"/>
  <c r="R71" i="542"/>
  <c r="U71" i="542" s="1"/>
  <c r="Q73" i="542"/>
  <c r="T73" i="542" s="1"/>
  <c r="R75" i="542"/>
  <c r="U75" i="542" s="1"/>
  <c r="Q77" i="542"/>
  <c r="T77" i="542" s="1"/>
  <c r="R79" i="542"/>
  <c r="U79" i="542" s="1"/>
  <c r="Q81" i="542"/>
  <c r="T81" i="542" s="1"/>
  <c r="R83" i="542"/>
  <c r="U83" i="542" s="1"/>
  <c r="R87" i="542"/>
  <c r="U87" i="542" s="1"/>
  <c r="R89" i="542"/>
  <c r="U89" i="542" s="1"/>
  <c r="R91" i="542"/>
  <c r="U91" i="542" s="1"/>
  <c r="R93" i="542"/>
  <c r="U93" i="542" s="1"/>
  <c r="R95" i="542"/>
  <c r="U95" i="542" s="1"/>
  <c r="R97" i="542"/>
  <c r="U97" i="542" s="1"/>
  <c r="R99" i="542"/>
  <c r="U99" i="542" s="1"/>
  <c r="R101" i="542"/>
  <c r="U101" i="542" s="1"/>
  <c r="R103" i="542"/>
  <c r="U103" i="542" s="1"/>
  <c r="R105" i="542"/>
  <c r="U105" i="542" s="1"/>
  <c r="R107" i="542"/>
  <c r="U107" i="542" s="1"/>
  <c r="R109" i="542"/>
  <c r="U109" i="542" s="1"/>
  <c r="R111" i="542"/>
  <c r="U111" i="542" s="1"/>
  <c r="R113" i="542"/>
  <c r="U113" i="542" s="1"/>
  <c r="R115" i="542"/>
  <c r="U115" i="542" s="1"/>
  <c r="R117" i="542"/>
  <c r="U117" i="542" s="1"/>
  <c r="R119" i="542"/>
  <c r="U119" i="542" s="1"/>
  <c r="R121" i="542"/>
  <c r="U121" i="542" s="1"/>
  <c r="R123" i="542"/>
  <c r="U123" i="542" s="1"/>
  <c r="R125" i="542"/>
  <c r="U125" i="542" s="1"/>
  <c r="R127" i="542"/>
  <c r="U127" i="542" s="1"/>
  <c r="R129" i="542"/>
  <c r="U129" i="542" s="1"/>
  <c r="R131" i="542"/>
  <c r="U131" i="542" s="1"/>
  <c r="R133" i="542"/>
  <c r="U133" i="542" s="1"/>
  <c r="R135" i="542"/>
  <c r="U135" i="542" s="1"/>
  <c r="R137" i="542"/>
  <c r="U137" i="542" s="1"/>
  <c r="R139" i="542"/>
  <c r="U139" i="542" s="1"/>
  <c r="R141" i="542"/>
  <c r="U141" i="542" s="1"/>
  <c r="R143" i="542"/>
  <c r="U143" i="542" s="1"/>
  <c r="R145" i="542"/>
  <c r="U145" i="542" s="1"/>
  <c r="R147" i="542"/>
  <c r="U147" i="542" s="1"/>
  <c r="R149" i="542"/>
  <c r="U149" i="542" s="1"/>
  <c r="X147" i="543"/>
  <c r="AB20" i="543"/>
  <c r="L20" i="543"/>
  <c r="M20" i="543" s="1"/>
  <c r="Q23" i="543"/>
  <c r="T23" i="543" s="1"/>
  <c r="W23" i="543" s="1"/>
  <c r="Q27" i="543"/>
  <c r="T27" i="543" s="1"/>
  <c r="W27" i="543" s="1"/>
  <c r="X27" i="543" s="1"/>
  <c r="Q31" i="543"/>
  <c r="T31" i="543" s="1"/>
  <c r="W31" i="543" s="1"/>
  <c r="X31" i="543" s="1"/>
  <c r="Q35" i="543"/>
  <c r="T35" i="543" s="1"/>
  <c r="W35" i="543" s="1"/>
  <c r="X35" i="543" s="1"/>
  <c r="Q39" i="543"/>
  <c r="T39" i="543" s="1"/>
  <c r="W39" i="543" s="1"/>
  <c r="Q43" i="543"/>
  <c r="T43" i="543" s="1"/>
  <c r="W43" i="543" s="1"/>
  <c r="Q47" i="543"/>
  <c r="T47" i="543" s="1"/>
  <c r="W47" i="543" s="1"/>
  <c r="Q51" i="543"/>
  <c r="T51" i="543" s="1"/>
  <c r="W51" i="543" s="1"/>
  <c r="X51" i="543" s="1"/>
  <c r="Q55" i="543"/>
  <c r="T55" i="543" s="1"/>
  <c r="W55" i="543" s="1"/>
  <c r="Q59" i="543"/>
  <c r="T59" i="543" s="1"/>
  <c r="W59" i="543" s="1"/>
  <c r="Q60" i="543"/>
  <c r="T60" i="543" s="1"/>
  <c r="W60" i="543" s="1"/>
  <c r="X60" i="543" s="1"/>
  <c r="X68" i="543"/>
  <c r="R75" i="543"/>
  <c r="U75" i="543" s="1"/>
  <c r="Q76" i="543"/>
  <c r="T76" i="543" s="1"/>
  <c r="W76" i="543" s="1"/>
  <c r="X76" i="543" s="1"/>
  <c r="X84" i="543"/>
  <c r="Q85" i="543"/>
  <c r="T85" i="543" s="1"/>
  <c r="W85" i="543" s="1"/>
  <c r="X85" i="543" s="1"/>
  <c r="Q89" i="543"/>
  <c r="T89" i="543" s="1"/>
  <c r="W89" i="543" s="1"/>
  <c r="X89" i="543" s="1"/>
  <c r="X92" i="543"/>
  <c r="Q93" i="543"/>
  <c r="T93" i="543" s="1"/>
  <c r="W93" i="543" s="1"/>
  <c r="Q104" i="543"/>
  <c r="T104" i="543" s="1"/>
  <c r="W104" i="543" s="1"/>
  <c r="X104" i="543" s="1"/>
  <c r="X105" i="543"/>
  <c r="W109" i="543"/>
  <c r="X109" i="543" s="1"/>
  <c r="X112" i="543"/>
  <c r="Q120" i="543"/>
  <c r="T120" i="543" s="1"/>
  <c r="W120" i="543" s="1"/>
  <c r="X120" i="543" s="1"/>
  <c r="W125" i="543"/>
  <c r="X125" i="543" s="1"/>
  <c r="Q136" i="543"/>
  <c r="T136" i="543" s="1"/>
  <c r="W136" i="543" s="1"/>
  <c r="X136" i="543" s="1"/>
  <c r="X137" i="543"/>
  <c r="W141" i="543"/>
  <c r="X141" i="543" s="1"/>
  <c r="X144" i="543"/>
  <c r="X84" i="544"/>
  <c r="R92" i="544"/>
  <c r="U92" i="544" s="1"/>
  <c r="R100" i="544"/>
  <c r="U100" i="544" s="1"/>
  <c r="R105" i="544"/>
  <c r="U105" i="544" s="1"/>
  <c r="R108" i="544"/>
  <c r="U108" i="544" s="1"/>
  <c r="R140" i="544"/>
  <c r="U140" i="544" s="1"/>
  <c r="R22" i="545"/>
  <c r="U22" i="545" s="1"/>
  <c r="W36" i="545"/>
  <c r="X36" i="545" s="1"/>
  <c r="R38" i="545"/>
  <c r="U38" i="545" s="1"/>
  <c r="W52" i="545"/>
  <c r="X52" i="545" s="1"/>
  <c r="R54" i="545"/>
  <c r="U54" i="545" s="1"/>
  <c r="W68" i="545"/>
  <c r="X68" i="545" s="1"/>
  <c r="R70" i="545"/>
  <c r="U70" i="545" s="1"/>
  <c r="W84" i="545"/>
  <c r="X84" i="545" s="1"/>
  <c r="W96" i="545"/>
  <c r="X96" i="545" s="1"/>
  <c r="X101" i="545"/>
  <c r="Q49" i="546"/>
  <c r="T49" i="546" s="1"/>
  <c r="R52" i="546"/>
  <c r="U52" i="546" s="1"/>
  <c r="X75" i="546"/>
  <c r="Q81" i="546"/>
  <c r="T81" i="546" s="1"/>
  <c r="R84" i="546"/>
  <c r="U84" i="546" s="1"/>
  <c r="R89" i="546"/>
  <c r="U89" i="546" s="1"/>
  <c r="R105" i="546"/>
  <c r="U105" i="546" s="1"/>
  <c r="W29" i="547"/>
  <c r="X29" i="547" s="1"/>
  <c r="Q71" i="547"/>
  <c r="T71" i="547" s="1"/>
  <c r="X128" i="547"/>
  <c r="O21" i="541"/>
  <c r="R23" i="541"/>
  <c r="U23" i="541" s="1"/>
  <c r="Q24" i="541"/>
  <c r="T24" i="541" s="1"/>
  <c r="W24" i="541" s="1"/>
  <c r="R29" i="541"/>
  <c r="U29" i="541" s="1"/>
  <c r="Q31" i="541"/>
  <c r="T31" i="541" s="1"/>
  <c r="W31" i="541" s="1"/>
  <c r="R33" i="541"/>
  <c r="U33" i="541" s="1"/>
  <c r="Q35" i="541"/>
  <c r="T35" i="541" s="1"/>
  <c r="R37" i="541"/>
  <c r="U37" i="541" s="1"/>
  <c r="Q39" i="541"/>
  <c r="T39" i="541" s="1"/>
  <c r="W39" i="541" s="1"/>
  <c r="R41" i="541"/>
  <c r="U41" i="541" s="1"/>
  <c r="Q43" i="541"/>
  <c r="T43" i="541" s="1"/>
  <c r="W43" i="541" s="1"/>
  <c r="R45" i="541"/>
  <c r="U45" i="541" s="1"/>
  <c r="Q47" i="541"/>
  <c r="T47" i="541" s="1"/>
  <c r="W47" i="541" s="1"/>
  <c r="R49" i="541"/>
  <c r="U49" i="541" s="1"/>
  <c r="Q51" i="541"/>
  <c r="T51" i="541" s="1"/>
  <c r="R53" i="541"/>
  <c r="U53" i="541" s="1"/>
  <c r="Q55" i="541"/>
  <c r="T55" i="541" s="1"/>
  <c r="R57" i="541"/>
  <c r="U57" i="541" s="1"/>
  <c r="Q59" i="541"/>
  <c r="T59" i="541" s="1"/>
  <c r="W59" i="541" s="1"/>
  <c r="R61" i="541"/>
  <c r="U61" i="541" s="1"/>
  <c r="Q63" i="541"/>
  <c r="T63" i="541" s="1"/>
  <c r="W63" i="541" s="1"/>
  <c r="R65" i="541"/>
  <c r="U65" i="541" s="1"/>
  <c r="Q67" i="541"/>
  <c r="T67" i="541" s="1"/>
  <c r="R69" i="541"/>
  <c r="U69" i="541" s="1"/>
  <c r="Q71" i="541"/>
  <c r="T71" i="541" s="1"/>
  <c r="W71" i="541" s="1"/>
  <c r="R73" i="541"/>
  <c r="U73" i="541" s="1"/>
  <c r="Q75" i="541"/>
  <c r="T75" i="541" s="1"/>
  <c r="R77" i="541"/>
  <c r="U77" i="541" s="1"/>
  <c r="Q79" i="541"/>
  <c r="T79" i="541" s="1"/>
  <c r="W79" i="541" s="1"/>
  <c r="R81" i="541"/>
  <c r="U81" i="541" s="1"/>
  <c r="Q83" i="541"/>
  <c r="T83" i="541" s="1"/>
  <c r="Q87" i="541"/>
  <c r="T87" i="541" s="1"/>
  <c r="R87" i="541"/>
  <c r="U87" i="541" s="1"/>
  <c r="Q91" i="541"/>
  <c r="T91" i="541" s="1"/>
  <c r="W91" i="541" s="1"/>
  <c r="R91" i="541"/>
  <c r="U91" i="541" s="1"/>
  <c r="Q95" i="541"/>
  <c r="T95" i="541" s="1"/>
  <c r="R95" i="541"/>
  <c r="U95" i="541" s="1"/>
  <c r="Q99" i="541"/>
  <c r="T99" i="541" s="1"/>
  <c r="W99" i="541" s="1"/>
  <c r="R99" i="541"/>
  <c r="U99" i="541" s="1"/>
  <c r="Q103" i="541"/>
  <c r="T103" i="541" s="1"/>
  <c r="R103" i="541"/>
  <c r="U103" i="541" s="1"/>
  <c r="Q107" i="541"/>
  <c r="T107" i="541" s="1"/>
  <c r="W107" i="541" s="1"/>
  <c r="R107" i="541"/>
  <c r="U107" i="541" s="1"/>
  <c r="Q111" i="541"/>
  <c r="T111" i="541" s="1"/>
  <c r="R111" i="541"/>
  <c r="U111" i="541" s="1"/>
  <c r="Q115" i="541"/>
  <c r="T115" i="541" s="1"/>
  <c r="W115" i="541" s="1"/>
  <c r="R115" i="541"/>
  <c r="U115" i="541" s="1"/>
  <c r="Q119" i="541"/>
  <c r="T119" i="541" s="1"/>
  <c r="R119" i="541"/>
  <c r="U119" i="541" s="1"/>
  <c r="Q123" i="541"/>
  <c r="T123" i="541" s="1"/>
  <c r="W123" i="541" s="1"/>
  <c r="R123" i="541"/>
  <c r="U123" i="541" s="1"/>
  <c r="Q127" i="541"/>
  <c r="T127" i="541" s="1"/>
  <c r="R127" i="541"/>
  <c r="U127" i="541" s="1"/>
  <c r="Q131" i="541"/>
  <c r="T131" i="541" s="1"/>
  <c r="W131" i="541" s="1"/>
  <c r="R131" i="541"/>
  <c r="U131" i="541" s="1"/>
  <c r="Q135" i="541"/>
  <c r="T135" i="541" s="1"/>
  <c r="W135" i="541" s="1"/>
  <c r="R135" i="541"/>
  <c r="U135" i="541" s="1"/>
  <c r="Q139" i="541"/>
  <c r="T139" i="541" s="1"/>
  <c r="W139" i="541" s="1"/>
  <c r="R139" i="541"/>
  <c r="U139" i="541" s="1"/>
  <c r="Q143" i="541"/>
  <c r="T143" i="541" s="1"/>
  <c r="W143" i="541" s="1"/>
  <c r="R143" i="541"/>
  <c r="U143" i="541" s="1"/>
  <c r="Q147" i="541"/>
  <c r="T147" i="541" s="1"/>
  <c r="W147" i="541" s="1"/>
  <c r="X147" i="541" s="1"/>
  <c r="R21" i="542"/>
  <c r="U21" i="542" s="1"/>
  <c r="Q22" i="542"/>
  <c r="T22" i="542" s="1"/>
  <c r="R22" i="542"/>
  <c r="U22" i="542" s="1"/>
  <c r="R25" i="542"/>
  <c r="U25" i="542" s="1"/>
  <c r="Q26" i="542"/>
  <c r="T26" i="542" s="1"/>
  <c r="W26" i="542" s="1"/>
  <c r="R26" i="542"/>
  <c r="U26" i="542" s="1"/>
  <c r="R29" i="542"/>
  <c r="U29" i="542" s="1"/>
  <c r="Q30" i="542"/>
  <c r="T30" i="542" s="1"/>
  <c r="R30" i="542"/>
  <c r="U30" i="542" s="1"/>
  <c r="R33" i="542"/>
  <c r="U33" i="542" s="1"/>
  <c r="Q34" i="542"/>
  <c r="T34" i="542" s="1"/>
  <c r="W34" i="542" s="1"/>
  <c r="R34" i="542"/>
  <c r="U34" i="542" s="1"/>
  <c r="R37" i="542"/>
  <c r="U37" i="542" s="1"/>
  <c r="Q38" i="542"/>
  <c r="T38" i="542" s="1"/>
  <c r="R38" i="542"/>
  <c r="U38" i="542" s="1"/>
  <c r="R41" i="542"/>
  <c r="U41" i="542" s="1"/>
  <c r="Q42" i="542"/>
  <c r="T42" i="542" s="1"/>
  <c r="W42" i="542" s="1"/>
  <c r="R42" i="542"/>
  <c r="U42" i="542" s="1"/>
  <c r="R45" i="542"/>
  <c r="U45" i="542" s="1"/>
  <c r="Q46" i="542"/>
  <c r="T46" i="542" s="1"/>
  <c r="R46" i="542"/>
  <c r="U46" i="542" s="1"/>
  <c r="R49" i="542"/>
  <c r="U49" i="542" s="1"/>
  <c r="Q50" i="542"/>
  <c r="T50" i="542" s="1"/>
  <c r="W50" i="542" s="1"/>
  <c r="R50" i="542"/>
  <c r="U50" i="542" s="1"/>
  <c r="R53" i="542"/>
  <c r="U53" i="542" s="1"/>
  <c r="Q54" i="542"/>
  <c r="T54" i="542" s="1"/>
  <c r="R54" i="542"/>
  <c r="U54" i="542" s="1"/>
  <c r="R57" i="542"/>
  <c r="U57" i="542" s="1"/>
  <c r="Q58" i="542"/>
  <c r="T58" i="542" s="1"/>
  <c r="W58" i="542" s="1"/>
  <c r="R58" i="542"/>
  <c r="U58" i="542" s="1"/>
  <c r="R61" i="542"/>
  <c r="U61" i="542" s="1"/>
  <c r="Q62" i="542"/>
  <c r="T62" i="542" s="1"/>
  <c r="R62" i="542"/>
  <c r="U62" i="542" s="1"/>
  <c r="R65" i="542"/>
  <c r="U65" i="542" s="1"/>
  <c r="Q66" i="542"/>
  <c r="T66" i="542" s="1"/>
  <c r="R66" i="542"/>
  <c r="U66" i="542" s="1"/>
  <c r="R69" i="542"/>
  <c r="U69" i="542" s="1"/>
  <c r="Q70" i="542"/>
  <c r="T70" i="542" s="1"/>
  <c r="R70" i="542"/>
  <c r="U70" i="542" s="1"/>
  <c r="R73" i="542"/>
  <c r="U73" i="542" s="1"/>
  <c r="Q74" i="542"/>
  <c r="T74" i="542" s="1"/>
  <c r="R74" i="542"/>
  <c r="U74" i="542" s="1"/>
  <c r="R77" i="542"/>
  <c r="U77" i="542" s="1"/>
  <c r="Q78" i="542"/>
  <c r="T78" i="542" s="1"/>
  <c r="R78" i="542"/>
  <c r="U78" i="542" s="1"/>
  <c r="R81" i="542"/>
  <c r="U81" i="542" s="1"/>
  <c r="Q82" i="542"/>
  <c r="T82" i="542" s="1"/>
  <c r="W82" i="542" s="1"/>
  <c r="R85" i="542"/>
  <c r="U85" i="542" s="1"/>
  <c r="X64" i="543"/>
  <c r="R71" i="543"/>
  <c r="U71" i="543" s="1"/>
  <c r="Q72" i="543"/>
  <c r="T72" i="543" s="1"/>
  <c r="W72" i="543" s="1"/>
  <c r="X72" i="543" s="1"/>
  <c r="X80" i="543"/>
  <c r="Q100" i="543"/>
  <c r="T100" i="543" s="1"/>
  <c r="W100" i="543" s="1"/>
  <c r="X101" i="543"/>
  <c r="W105" i="543"/>
  <c r="Q116" i="543"/>
  <c r="T116" i="543" s="1"/>
  <c r="W116" i="543" s="1"/>
  <c r="X116" i="543" s="1"/>
  <c r="X117" i="543"/>
  <c r="W121" i="543"/>
  <c r="X121" i="543" s="1"/>
  <c r="X124" i="543"/>
  <c r="Q132" i="543"/>
  <c r="T132" i="543" s="1"/>
  <c r="W132" i="543" s="1"/>
  <c r="X132" i="543" s="1"/>
  <c r="X133" i="543"/>
  <c r="W137" i="543"/>
  <c r="Q148" i="543"/>
  <c r="T148" i="543" s="1"/>
  <c r="W148" i="543" s="1"/>
  <c r="X148" i="543" s="1"/>
  <c r="X149" i="543"/>
  <c r="AA21" i="544"/>
  <c r="X80" i="544"/>
  <c r="R86" i="544"/>
  <c r="U86" i="544" s="1"/>
  <c r="R94" i="544"/>
  <c r="U94" i="544" s="1"/>
  <c r="R132" i="544"/>
  <c r="U132" i="544" s="1"/>
  <c r="W32" i="545"/>
  <c r="X32" i="545" s="1"/>
  <c r="R34" i="545"/>
  <c r="U34" i="545" s="1"/>
  <c r="W48" i="545"/>
  <c r="X48" i="545" s="1"/>
  <c r="R50" i="545"/>
  <c r="U50" i="545" s="1"/>
  <c r="W64" i="545"/>
  <c r="X64" i="545" s="1"/>
  <c r="R66" i="545"/>
  <c r="U66" i="545" s="1"/>
  <c r="W80" i="545"/>
  <c r="X80" i="545" s="1"/>
  <c r="R82" i="545"/>
  <c r="U82" i="545" s="1"/>
  <c r="Q86" i="545"/>
  <c r="T86" i="545" s="1"/>
  <c r="W86" i="545" s="1"/>
  <c r="W108" i="545"/>
  <c r="X108" i="545" s="1"/>
  <c r="W116" i="545"/>
  <c r="X116" i="545" s="1"/>
  <c r="W124" i="545"/>
  <c r="X124" i="545" s="1"/>
  <c r="W132" i="545"/>
  <c r="X132" i="545" s="1"/>
  <c r="W140" i="545"/>
  <c r="X140" i="545" s="1"/>
  <c r="W148" i="545"/>
  <c r="X148" i="545" s="1"/>
  <c r="X82" i="546"/>
  <c r="Q25" i="546"/>
  <c r="T25" i="546" s="1"/>
  <c r="R28" i="546"/>
  <c r="U28" i="546" s="1"/>
  <c r="Q57" i="546"/>
  <c r="T57" i="546" s="1"/>
  <c r="R60" i="546"/>
  <c r="U60" i="546" s="1"/>
  <c r="X83" i="546"/>
  <c r="W124" i="546"/>
  <c r="Q55" i="547"/>
  <c r="T55" i="547" s="1"/>
  <c r="W77" i="547"/>
  <c r="X77" i="547" s="1"/>
  <c r="Q115" i="547"/>
  <c r="T115" i="547" s="1"/>
  <c r="W115" i="547" s="1"/>
  <c r="X119" i="547"/>
  <c r="R21" i="548"/>
  <c r="U21" i="548" s="1"/>
  <c r="U101" i="544"/>
  <c r="R110" i="544"/>
  <c r="U110" i="544" s="1"/>
  <c r="R118" i="544"/>
  <c r="U118" i="544" s="1"/>
  <c r="R126" i="544"/>
  <c r="U126" i="544" s="1"/>
  <c r="R134" i="544"/>
  <c r="U134" i="544" s="1"/>
  <c r="R142" i="544"/>
  <c r="U142" i="544" s="1"/>
  <c r="W20" i="545"/>
  <c r="X20" i="545" s="1"/>
  <c r="W22" i="545"/>
  <c r="W26" i="545"/>
  <c r="W34" i="545"/>
  <c r="W38" i="545"/>
  <c r="W42" i="545"/>
  <c r="W50" i="545"/>
  <c r="W54" i="545"/>
  <c r="W58" i="545"/>
  <c r="W66" i="545"/>
  <c r="W70" i="545"/>
  <c r="W74" i="545"/>
  <c r="W82" i="545"/>
  <c r="Q89" i="545"/>
  <c r="T89" i="545" s="1"/>
  <c r="W89" i="545" s="1"/>
  <c r="X89" i="545" s="1"/>
  <c r="W92" i="545"/>
  <c r="X92" i="545" s="1"/>
  <c r="X94" i="545"/>
  <c r="X97" i="545"/>
  <c r="Q98" i="545"/>
  <c r="T98" i="545" s="1"/>
  <c r="W98" i="545" s="1"/>
  <c r="X98" i="545" s="1"/>
  <c r="Q105" i="545"/>
  <c r="T105" i="545" s="1"/>
  <c r="W105" i="545" s="1"/>
  <c r="W107" i="545"/>
  <c r="X107" i="545" s="1"/>
  <c r="Q110" i="545"/>
  <c r="T110" i="545" s="1"/>
  <c r="W110" i="545" s="1"/>
  <c r="X110" i="545" s="1"/>
  <c r="Q113" i="545"/>
  <c r="T113" i="545" s="1"/>
  <c r="W113" i="545" s="1"/>
  <c r="X113" i="545" s="1"/>
  <c r="W115" i="545"/>
  <c r="X115" i="545" s="1"/>
  <c r="X117" i="545"/>
  <c r="Q118" i="545"/>
  <c r="T118" i="545" s="1"/>
  <c r="W118" i="545" s="1"/>
  <c r="Q121" i="545"/>
  <c r="T121" i="545" s="1"/>
  <c r="W121" i="545" s="1"/>
  <c r="W123" i="545"/>
  <c r="X123" i="545" s="1"/>
  <c r="Q126" i="545"/>
  <c r="T126" i="545" s="1"/>
  <c r="W126" i="545" s="1"/>
  <c r="X126" i="545" s="1"/>
  <c r="Q129" i="545"/>
  <c r="T129" i="545" s="1"/>
  <c r="W129" i="545" s="1"/>
  <c r="W131" i="545"/>
  <c r="X131" i="545" s="1"/>
  <c r="X133" i="545"/>
  <c r="Q134" i="545"/>
  <c r="T134" i="545" s="1"/>
  <c r="W134" i="545" s="1"/>
  <c r="Q137" i="545"/>
  <c r="T137" i="545" s="1"/>
  <c r="W137" i="545" s="1"/>
  <c r="W139" i="545"/>
  <c r="X139" i="545" s="1"/>
  <c r="Q142" i="545"/>
  <c r="T142" i="545" s="1"/>
  <c r="W142" i="545" s="1"/>
  <c r="X142" i="545" s="1"/>
  <c r="Q145" i="545"/>
  <c r="T145" i="545" s="1"/>
  <c r="W145" i="545" s="1"/>
  <c r="X145" i="545" s="1"/>
  <c r="W147" i="545"/>
  <c r="X147" i="545" s="1"/>
  <c r="X149" i="545"/>
  <c r="J159" i="545"/>
  <c r="I161" i="545" s="1"/>
  <c r="J161" i="545" s="1"/>
  <c r="I163" i="545" s="1"/>
  <c r="J163" i="545" s="1"/>
  <c r="I165" i="545" s="1"/>
  <c r="Z20" i="545"/>
  <c r="AA20" i="545" s="1"/>
  <c r="W23" i="546"/>
  <c r="W39" i="546"/>
  <c r="W55" i="546"/>
  <c r="W71" i="546"/>
  <c r="W89" i="546"/>
  <c r="R91" i="546"/>
  <c r="U91" i="546" s="1"/>
  <c r="W97" i="546"/>
  <c r="R99" i="546"/>
  <c r="U99" i="546" s="1"/>
  <c r="W105" i="546"/>
  <c r="R107" i="546"/>
  <c r="U107" i="546" s="1"/>
  <c r="W113" i="546"/>
  <c r="R115" i="546"/>
  <c r="U115" i="546" s="1"/>
  <c r="R127" i="546"/>
  <c r="U127" i="546" s="1"/>
  <c r="R133" i="546"/>
  <c r="U133" i="546" s="1"/>
  <c r="R143" i="546"/>
  <c r="U143" i="546" s="1"/>
  <c r="R149" i="546"/>
  <c r="U149" i="546" s="1"/>
  <c r="X25" i="547"/>
  <c r="W25" i="547"/>
  <c r="Q35" i="547"/>
  <c r="T35" i="547" s="1"/>
  <c r="W41" i="547"/>
  <c r="X41" i="547" s="1"/>
  <c r="Q51" i="547"/>
  <c r="T51" i="547" s="1"/>
  <c r="X57" i="547"/>
  <c r="W57" i="547"/>
  <c r="Q67" i="547"/>
  <c r="T67" i="547" s="1"/>
  <c r="X73" i="547"/>
  <c r="W73" i="547"/>
  <c r="Q83" i="547"/>
  <c r="T83" i="547" s="1"/>
  <c r="X88" i="547"/>
  <c r="Q104" i="547"/>
  <c r="T104" i="547" s="1"/>
  <c r="W104" i="547" s="1"/>
  <c r="X104" i="547" s="1"/>
  <c r="Q107" i="547"/>
  <c r="T107" i="547" s="1"/>
  <c r="W107" i="547" s="1"/>
  <c r="X111" i="547"/>
  <c r="Q136" i="547"/>
  <c r="T136" i="547" s="1"/>
  <c r="W136" i="547" s="1"/>
  <c r="Q139" i="547"/>
  <c r="T139" i="547" s="1"/>
  <c r="W139" i="547" s="1"/>
  <c r="R147" i="548"/>
  <c r="U147" i="548" s="1"/>
  <c r="R143" i="548"/>
  <c r="U143" i="548" s="1"/>
  <c r="R139" i="548"/>
  <c r="U139" i="548" s="1"/>
  <c r="R148" i="548"/>
  <c r="U148" i="548" s="1"/>
  <c r="R144" i="548"/>
  <c r="U144" i="548" s="1"/>
  <c r="R140" i="548"/>
  <c r="U140" i="548" s="1"/>
  <c r="R149" i="548"/>
  <c r="U149" i="548" s="1"/>
  <c r="R145" i="548"/>
  <c r="U145" i="548" s="1"/>
  <c r="R141" i="548"/>
  <c r="U141" i="548" s="1"/>
  <c r="R136" i="548"/>
  <c r="U136" i="548" s="1"/>
  <c r="R132" i="548"/>
  <c r="U132" i="548" s="1"/>
  <c r="R128" i="548"/>
  <c r="U128" i="548" s="1"/>
  <c r="R124" i="548"/>
  <c r="U124" i="548" s="1"/>
  <c r="R120" i="548"/>
  <c r="U120" i="548" s="1"/>
  <c r="R116" i="548"/>
  <c r="U116" i="548" s="1"/>
  <c r="R112" i="548"/>
  <c r="U112" i="548" s="1"/>
  <c r="R108" i="548"/>
  <c r="U108" i="548" s="1"/>
  <c r="R104" i="548"/>
  <c r="U104" i="548" s="1"/>
  <c r="R100" i="548"/>
  <c r="U100" i="548" s="1"/>
  <c r="R96" i="548"/>
  <c r="U96" i="548" s="1"/>
  <c r="R92" i="548"/>
  <c r="U92" i="548" s="1"/>
  <c r="R88" i="548"/>
  <c r="U88" i="548" s="1"/>
  <c r="R85" i="548"/>
  <c r="U85" i="548" s="1"/>
  <c r="R45" i="548"/>
  <c r="U45" i="548" s="1"/>
  <c r="R137" i="548"/>
  <c r="U137" i="548" s="1"/>
  <c r="R133" i="548"/>
  <c r="U133" i="548" s="1"/>
  <c r="R129" i="548"/>
  <c r="U129" i="548" s="1"/>
  <c r="R125" i="548"/>
  <c r="U125" i="548" s="1"/>
  <c r="R121" i="548"/>
  <c r="U121" i="548" s="1"/>
  <c r="R117" i="548"/>
  <c r="U117" i="548" s="1"/>
  <c r="R113" i="548"/>
  <c r="U113" i="548" s="1"/>
  <c r="R109" i="548"/>
  <c r="U109" i="548" s="1"/>
  <c r="R105" i="548"/>
  <c r="U105" i="548" s="1"/>
  <c r="R101" i="548"/>
  <c r="U101" i="548" s="1"/>
  <c r="R97" i="548"/>
  <c r="U97" i="548" s="1"/>
  <c r="R93" i="548"/>
  <c r="U93" i="548" s="1"/>
  <c r="R89" i="548"/>
  <c r="U89" i="548" s="1"/>
  <c r="R146" i="548"/>
  <c r="U146" i="548" s="1"/>
  <c r="R142" i="548"/>
  <c r="U142" i="548" s="1"/>
  <c r="R138" i="548"/>
  <c r="U138" i="548" s="1"/>
  <c r="R134" i="548"/>
  <c r="U134" i="548" s="1"/>
  <c r="R130" i="548"/>
  <c r="U130" i="548" s="1"/>
  <c r="R126" i="548"/>
  <c r="U126" i="548" s="1"/>
  <c r="R122" i="548"/>
  <c r="U122" i="548" s="1"/>
  <c r="R118" i="548"/>
  <c r="U118" i="548" s="1"/>
  <c r="R114" i="548"/>
  <c r="U114" i="548" s="1"/>
  <c r="R110" i="548"/>
  <c r="U110" i="548" s="1"/>
  <c r="R106" i="548"/>
  <c r="U106" i="548" s="1"/>
  <c r="R102" i="548"/>
  <c r="U102" i="548" s="1"/>
  <c r="R98" i="548"/>
  <c r="U98" i="548" s="1"/>
  <c r="R94" i="548"/>
  <c r="U94" i="548" s="1"/>
  <c r="R90" i="548"/>
  <c r="U90" i="548" s="1"/>
  <c r="R86" i="548"/>
  <c r="U86" i="548" s="1"/>
  <c r="R83" i="548"/>
  <c r="U83" i="548" s="1"/>
  <c r="R79" i="548"/>
  <c r="U79" i="548" s="1"/>
  <c r="R75" i="548"/>
  <c r="U75" i="548" s="1"/>
  <c r="R71" i="548"/>
  <c r="U71" i="548" s="1"/>
  <c r="R67" i="548"/>
  <c r="U67" i="548" s="1"/>
  <c r="R63" i="548"/>
  <c r="U63" i="548" s="1"/>
  <c r="R84" i="548"/>
  <c r="U84" i="548" s="1"/>
  <c r="R68" i="548"/>
  <c r="U68" i="548" s="1"/>
  <c r="R58" i="548"/>
  <c r="U58" i="548" s="1"/>
  <c r="R50" i="548"/>
  <c r="U50" i="548" s="1"/>
  <c r="R42" i="548"/>
  <c r="U42" i="548" s="1"/>
  <c r="R34" i="548"/>
  <c r="U34" i="548" s="1"/>
  <c r="R72" i="548"/>
  <c r="U72" i="548" s="1"/>
  <c r="R127" i="548"/>
  <c r="U127" i="548" s="1"/>
  <c r="R111" i="548"/>
  <c r="U111" i="548" s="1"/>
  <c r="R95" i="548"/>
  <c r="U95" i="548" s="1"/>
  <c r="R76" i="548"/>
  <c r="U76" i="548" s="1"/>
  <c r="R27" i="548"/>
  <c r="U27" i="548" s="1"/>
  <c r="R23" i="548"/>
  <c r="U23" i="548" s="1"/>
  <c r="R123" i="548"/>
  <c r="U123" i="548" s="1"/>
  <c r="R107" i="548"/>
  <c r="U107" i="548" s="1"/>
  <c r="R91" i="548"/>
  <c r="U91" i="548" s="1"/>
  <c r="R80" i="548"/>
  <c r="U80" i="548" s="1"/>
  <c r="R46" i="548"/>
  <c r="U46" i="548" s="1"/>
  <c r="R135" i="548"/>
  <c r="U135" i="548" s="1"/>
  <c r="R131" i="548"/>
  <c r="U131" i="548" s="1"/>
  <c r="R103" i="548"/>
  <c r="U103" i="548" s="1"/>
  <c r="R99" i="548"/>
  <c r="U99" i="548" s="1"/>
  <c r="R54" i="548"/>
  <c r="U54" i="548" s="1"/>
  <c r="R30" i="548"/>
  <c r="U30" i="548" s="1"/>
  <c r="R22" i="548"/>
  <c r="U22" i="548" s="1"/>
  <c r="R38" i="548"/>
  <c r="U38" i="548" s="1"/>
  <c r="W39" i="548"/>
  <c r="W86" i="548"/>
  <c r="R87" i="548"/>
  <c r="U87" i="548" s="1"/>
  <c r="R62" i="543"/>
  <c r="U62" i="543" s="1"/>
  <c r="R66" i="543"/>
  <c r="U66" i="543" s="1"/>
  <c r="R70" i="543"/>
  <c r="U70" i="543" s="1"/>
  <c r="R74" i="543"/>
  <c r="U74" i="543" s="1"/>
  <c r="W74" i="543" s="1"/>
  <c r="R78" i="543"/>
  <c r="U78" i="543" s="1"/>
  <c r="W78" i="543" s="1"/>
  <c r="R82" i="543"/>
  <c r="U82" i="543" s="1"/>
  <c r="R86" i="543"/>
  <c r="U86" i="543" s="1"/>
  <c r="W86" i="543" s="1"/>
  <c r="R90" i="543"/>
  <c r="U90" i="543" s="1"/>
  <c r="R94" i="543"/>
  <c r="U94" i="543" s="1"/>
  <c r="R98" i="543"/>
  <c r="U98" i="543" s="1"/>
  <c r="W98" i="543" s="1"/>
  <c r="R102" i="543"/>
  <c r="U102" i="543" s="1"/>
  <c r="Q106" i="543"/>
  <c r="T106" i="543" s="1"/>
  <c r="R106" i="543"/>
  <c r="U106" i="543" s="1"/>
  <c r="Q110" i="543"/>
  <c r="T110" i="543" s="1"/>
  <c r="R110" i="543"/>
  <c r="U110" i="543" s="1"/>
  <c r="Q114" i="543"/>
  <c r="T114" i="543" s="1"/>
  <c r="R114" i="543"/>
  <c r="U114" i="543" s="1"/>
  <c r="Q118" i="543"/>
  <c r="T118" i="543" s="1"/>
  <c r="R118" i="543"/>
  <c r="U118" i="543" s="1"/>
  <c r="Q122" i="543"/>
  <c r="T122" i="543" s="1"/>
  <c r="R122" i="543"/>
  <c r="U122" i="543" s="1"/>
  <c r="Q126" i="543"/>
  <c r="T126" i="543" s="1"/>
  <c r="R126" i="543"/>
  <c r="U126" i="543" s="1"/>
  <c r="Q130" i="543"/>
  <c r="T130" i="543" s="1"/>
  <c r="R130" i="543"/>
  <c r="U130" i="543" s="1"/>
  <c r="Q134" i="543"/>
  <c r="T134" i="543" s="1"/>
  <c r="R134" i="543"/>
  <c r="U134" i="543" s="1"/>
  <c r="Q138" i="543"/>
  <c r="T138" i="543" s="1"/>
  <c r="R138" i="543"/>
  <c r="U138" i="543" s="1"/>
  <c r="Q142" i="543"/>
  <c r="T142" i="543" s="1"/>
  <c r="R142" i="543"/>
  <c r="U142" i="543" s="1"/>
  <c r="Q146" i="543"/>
  <c r="T146" i="543" s="1"/>
  <c r="R146" i="543"/>
  <c r="U146" i="543" s="1"/>
  <c r="Q21" i="544"/>
  <c r="T21" i="544" s="1"/>
  <c r="W21" i="544" s="1"/>
  <c r="U23" i="544"/>
  <c r="Q25" i="544"/>
  <c r="T25" i="544" s="1"/>
  <c r="U27" i="544"/>
  <c r="Q29" i="544"/>
  <c r="T29" i="544" s="1"/>
  <c r="W29" i="544" s="1"/>
  <c r="U31" i="544"/>
  <c r="Q33" i="544"/>
  <c r="T33" i="544" s="1"/>
  <c r="U35" i="544"/>
  <c r="Q37" i="544"/>
  <c r="T37" i="544" s="1"/>
  <c r="W37" i="544" s="1"/>
  <c r="U39" i="544"/>
  <c r="Q41" i="544"/>
  <c r="T41" i="544" s="1"/>
  <c r="U43" i="544"/>
  <c r="Q45" i="544"/>
  <c r="T45" i="544" s="1"/>
  <c r="W45" i="544" s="1"/>
  <c r="U47" i="544"/>
  <c r="Q49" i="544"/>
  <c r="T49" i="544" s="1"/>
  <c r="U51" i="544"/>
  <c r="Q53" i="544"/>
  <c r="T53" i="544" s="1"/>
  <c r="W53" i="544" s="1"/>
  <c r="U55" i="544"/>
  <c r="Q57" i="544"/>
  <c r="T57" i="544" s="1"/>
  <c r="U59" i="544"/>
  <c r="Q61" i="544"/>
  <c r="T61" i="544" s="1"/>
  <c r="W61" i="544" s="1"/>
  <c r="U63" i="544"/>
  <c r="Q65" i="544"/>
  <c r="T65" i="544" s="1"/>
  <c r="U67" i="544"/>
  <c r="Q69" i="544"/>
  <c r="T69" i="544" s="1"/>
  <c r="W69" i="544" s="1"/>
  <c r="U71" i="544"/>
  <c r="Q73" i="544"/>
  <c r="T73" i="544" s="1"/>
  <c r="U75" i="544"/>
  <c r="Q77" i="544"/>
  <c r="T77" i="544" s="1"/>
  <c r="W77" i="544" s="1"/>
  <c r="R79" i="544"/>
  <c r="U79" i="544" s="1"/>
  <c r="Q81" i="544"/>
  <c r="T81" i="544" s="1"/>
  <c r="R83" i="544"/>
  <c r="U83" i="544" s="1"/>
  <c r="R87" i="544"/>
  <c r="U87" i="544" s="1"/>
  <c r="R89" i="544"/>
  <c r="U89" i="544" s="1"/>
  <c r="R91" i="544"/>
  <c r="U91" i="544" s="1"/>
  <c r="R93" i="544"/>
  <c r="U93" i="544" s="1"/>
  <c r="R95" i="544"/>
  <c r="U95" i="544" s="1"/>
  <c r="R97" i="544"/>
  <c r="U97" i="544" s="1"/>
  <c r="R99" i="544"/>
  <c r="U99" i="544" s="1"/>
  <c r="R102" i="544"/>
  <c r="U102" i="544" s="1"/>
  <c r="R103" i="544"/>
  <c r="U103" i="544" s="1"/>
  <c r="R112" i="544"/>
  <c r="U112" i="544" s="1"/>
  <c r="R120" i="544"/>
  <c r="U120" i="544" s="1"/>
  <c r="R128" i="544"/>
  <c r="U128" i="544" s="1"/>
  <c r="R136" i="544"/>
  <c r="U136" i="544" s="1"/>
  <c r="R144" i="544"/>
  <c r="U144" i="544" s="1"/>
  <c r="W88" i="545"/>
  <c r="X88" i="545" s="1"/>
  <c r="X93" i="545"/>
  <c r="Q94" i="545"/>
  <c r="T94" i="545" s="1"/>
  <c r="W94" i="545" s="1"/>
  <c r="Q101" i="545"/>
  <c r="T101" i="545" s="1"/>
  <c r="W101" i="545" s="1"/>
  <c r="W104" i="545"/>
  <c r="X104" i="545" s="1"/>
  <c r="W112" i="545"/>
  <c r="X112" i="545" s="1"/>
  <c r="W120" i="545"/>
  <c r="X120" i="545" s="1"/>
  <c r="W128" i="545"/>
  <c r="X128" i="545" s="1"/>
  <c r="W136" i="545"/>
  <c r="X136" i="545" s="1"/>
  <c r="W144" i="545"/>
  <c r="X144" i="545" s="1"/>
  <c r="R20" i="546"/>
  <c r="U20" i="546" s="1"/>
  <c r="Q21" i="546"/>
  <c r="T21" i="546" s="1"/>
  <c r="U23" i="546"/>
  <c r="R24" i="546"/>
  <c r="U24" i="546" s="1"/>
  <c r="Q29" i="546"/>
  <c r="T29" i="546" s="1"/>
  <c r="W29" i="546" s="1"/>
  <c r="U31" i="546"/>
  <c r="W31" i="546" s="1"/>
  <c r="R32" i="546"/>
  <c r="U32" i="546" s="1"/>
  <c r="Q37" i="546"/>
  <c r="T37" i="546" s="1"/>
  <c r="U39" i="546"/>
  <c r="R40" i="546"/>
  <c r="U40" i="546" s="1"/>
  <c r="Q45" i="546"/>
  <c r="T45" i="546" s="1"/>
  <c r="W45" i="546" s="1"/>
  <c r="U47" i="546"/>
  <c r="W47" i="546" s="1"/>
  <c r="R48" i="546"/>
  <c r="U48" i="546" s="1"/>
  <c r="Q53" i="546"/>
  <c r="T53" i="546" s="1"/>
  <c r="U55" i="546"/>
  <c r="R56" i="546"/>
  <c r="U56" i="546" s="1"/>
  <c r="Q61" i="546"/>
  <c r="T61" i="546" s="1"/>
  <c r="W61" i="546" s="1"/>
  <c r="U63" i="546"/>
  <c r="W63" i="546" s="1"/>
  <c r="R64" i="546"/>
  <c r="U64" i="546" s="1"/>
  <c r="Q69" i="546"/>
  <c r="T69" i="546" s="1"/>
  <c r="U71" i="546"/>
  <c r="R72" i="546"/>
  <c r="U72" i="546" s="1"/>
  <c r="Q77" i="546"/>
  <c r="T77" i="546" s="1"/>
  <c r="W77" i="546" s="1"/>
  <c r="U79" i="546"/>
  <c r="R80" i="546"/>
  <c r="U80" i="546" s="1"/>
  <c r="T91" i="546"/>
  <c r="W91" i="546" s="1"/>
  <c r="R93" i="546"/>
  <c r="U93" i="546" s="1"/>
  <c r="T99" i="546"/>
  <c r="W99" i="546" s="1"/>
  <c r="R101" i="546"/>
  <c r="U101" i="546" s="1"/>
  <c r="T107" i="546"/>
  <c r="W107" i="546" s="1"/>
  <c r="R109" i="546"/>
  <c r="U109" i="546" s="1"/>
  <c r="T115" i="546"/>
  <c r="W115" i="546" s="1"/>
  <c r="R117" i="546"/>
  <c r="U117" i="546" s="1"/>
  <c r="T126" i="546"/>
  <c r="T132" i="546"/>
  <c r="W132" i="546" s="1"/>
  <c r="T142" i="546"/>
  <c r="T148" i="546"/>
  <c r="W148" i="546" s="1"/>
  <c r="W21" i="547"/>
  <c r="X21" i="547" s="1"/>
  <c r="AC21" i="547" s="1"/>
  <c r="Q31" i="547"/>
  <c r="T31" i="547" s="1"/>
  <c r="X37" i="547"/>
  <c r="W37" i="547"/>
  <c r="Q47" i="547"/>
  <c r="T47" i="547" s="1"/>
  <c r="W53" i="547"/>
  <c r="X53" i="547" s="1"/>
  <c r="Q63" i="547"/>
  <c r="T63" i="547" s="1"/>
  <c r="X69" i="547"/>
  <c r="W69" i="547"/>
  <c r="Q79" i="547"/>
  <c r="T79" i="547" s="1"/>
  <c r="Q96" i="547"/>
  <c r="T96" i="547" s="1"/>
  <c r="W96" i="547" s="1"/>
  <c r="X96" i="547" s="1"/>
  <c r="Q99" i="547"/>
  <c r="T99" i="547" s="1"/>
  <c r="W99" i="547" s="1"/>
  <c r="X99" i="547" s="1"/>
  <c r="X112" i="547"/>
  <c r="Q128" i="547"/>
  <c r="T128" i="547" s="1"/>
  <c r="W128" i="547" s="1"/>
  <c r="Q131" i="547"/>
  <c r="T131" i="547" s="1"/>
  <c r="W131" i="547" s="1"/>
  <c r="X144" i="547"/>
  <c r="Q146" i="548"/>
  <c r="T146" i="548" s="1"/>
  <c r="W146" i="548" s="1"/>
  <c r="Q142" i="548"/>
  <c r="T142" i="548" s="1"/>
  <c r="W142" i="548" s="1"/>
  <c r="Q147" i="548"/>
  <c r="T147" i="548" s="1"/>
  <c r="W147" i="548" s="1"/>
  <c r="Q143" i="548"/>
  <c r="T143" i="548" s="1"/>
  <c r="Q139" i="548"/>
  <c r="T139" i="548" s="1"/>
  <c r="W139" i="548" s="1"/>
  <c r="Q135" i="548"/>
  <c r="T135" i="548" s="1"/>
  <c r="Q131" i="548"/>
  <c r="T131" i="548" s="1"/>
  <c r="W131" i="548" s="1"/>
  <c r="Q127" i="548"/>
  <c r="T127" i="548" s="1"/>
  <c r="W127" i="548" s="1"/>
  <c r="Q123" i="548"/>
  <c r="T123" i="548" s="1"/>
  <c r="W123" i="548" s="1"/>
  <c r="Q119" i="548"/>
  <c r="T119" i="548" s="1"/>
  <c r="Q115" i="548"/>
  <c r="T115" i="548" s="1"/>
  <c r="W115" i="548" s="1"/>
  <c r="Q111" i="548"/>
  <c r="T111" i="548" s="1"/>
  <c r="Q107" i="548"/>
  <c r="T107" i="548" s="1"/>
  <c r="W107" i="548" s="1"/>
  <c r="Q103" i="548"/>
  <c r="T103" i="548" s="1"/>
  <c r="Q99" i="548"/>
  <c r="T99" i="548" s="1"/>
  <c r="W99" i="548" s="1"/>
  <c r="Q95" i="548"/>
  <c r="T95" i="548" s="1"/>
  <c r="W95" i="548" s="1"/>
  <c r="Q91" i="548"/>
  <c r="T91" i="548" s="1"/>
  <c r="W91" i="548" s="1"/>
  <c r="Q87" i="548"/>
  <c r="T87" i="548" s="1"/>
  <c r="Q84" i="548"/>
  <c r="T84" i="548" s="1"/>
  <c r="Q80" i="548"/>
  <c r="T80" i="548" s="1"/>
  <c r="Q76" i="548"/>
  <c r="T76" i="548" s="1"/>
  <c r="W76" i="548" s="1"/>
  <c r="Q72" i="548"/>
  <c r="T72" i="548" s="1"/>
  <c r="Q68" i="548"/>
  <c r="T68" i="548" s="1"/>
  <c r="W68" i="548" s="1"/>
  <c r="Q64" i="548"/>
  <c r="T64" i="548" s="1"/>
  <c r="W64" i="548" s="1"/>
  <c r="X64" i="548" s="1"/>
  <c r="Q46" i="548"/>
  <c r="T46" i="548" s="1"/>
  <c r="W46" i="548" s="1"/>
  <c r="Q149" i="548"/>
  <c r="T149" i="548" s="1"/>
  <c r="W149" i="548" s="1"/>
  <c r="Q145" i="548"/>
  <c r="T145" i="548" s="1"/>
  <c r="Q141" i="548"/>
  <c r="T141" i="548" s="1"/>
  <c r="W141" i="548" s="1"/>
  <c r="Q136" i="548"/>
  <c r="T136" i="548" s="1"/>
  <c r="W136" i="548" s="1"/>
  <c r="Q132" i="548"/>
  <c r="T132" i="548" s="1"/>
  <c r="W132" i="548" s="1"/>
  <c r="Q128" i="548"/>
  <c r="T128" i="548" s="1"/>
  <c r="Q124" i="548"/>
  <c r="T124" i="548" s="1"/>
  <c r="W124" i="548" s="1"/>
  <c r="Q120" i="548"/>
  <c r="T120" i="548" s="1"/>
  <c r="W120" i="548" s="1"/>
  <c r="Q116" i="548"/>
  <c r="T116" i="548" s="1"/>
  <c r="W116" i="548" s="1"/>
  <c r="Q112" i="548"/>
  <c r="T112" i="548" s="1"/>
  <c r="Q108" i="548"/>
  <c r="T108" i="548" s="1"/>
  <c r="W108" i="548" s="1"/>
  <c r="Q104" i="548"/>
  <c r="T104" i="548" s="1"/>
  <c r="W104" i="548" s="1"/>
  <c r="Q100" i="548"/>
  <c r="T100" i="548" s="1"/>
  <c r="W100" i="548" s="1"/>
  <c r="Q96" i="548"/>
  <c r="T96" i="548" s="1"/>
  <c r="Q92" i="548"/>
  <c r="T92" i="548" s="1"/>
  <c r="W92" i="548" s="1"/>
  <c r="Q88" i="548"/>
  <c r="T88" i="548" s="1"/>
  <c r="W88" i="548" s="1"/>
  <c r="Q85" i="548"/>
  <c r="T85" i="548" s="1"/>
  <c r="W85" i="548" s="1"/>
  <c r="Q81" i="548"/>
  <c r="T81" i="548" s="1"/>
  <c r="W81" i="548" s="1"/>
  <c r="Q77" i="548"/>
  <c r="T77" i="548" s="1"/>
  <c r="Q73" i="548"/>
  <c r="T73" i="548" s="1"/>
  <c r="W73" i="548" s="1"/>
  <c r="Q69" i="548"/>
  <c r="T69" i="548" s="1"/>
  <c r="Q65" i="548"/>
  <c r="T65" i="548" s="1"/>
  <c r="Q61" i="548"/>
  <c r="T61" i="548" s="1"/>
  <c r="Q148" i="548"/>
  <c r="T148" i="548" s="1"/>
  <c r="W148" i="548" s="1"/>
  <c r="Q144" i="548"/>
  <c r="T144" i="548" s="1"/>
  <c r="W144" i="548" s="1"/>
  <c r="Q140" i="548"/>
  <c r="T140" i="548" s="1"/>
  <c r="W140" i="548" s="1"/>
  <c r="Q137" i="548"/>
  <c r="T137" i="548" s="1"/>
  <c r="W137" i="548" s="1"/>
  <c r="Q133" i="548"/>
  <c r="T133" i="548" s="1"/>
  <c r="W133" i="548" s="1"/>
  <c r="Q129" i="548"/>
  <c r="T129" i="548" s="1"/>
  <c r="W129" i="548" s="1"/>
  <c r="Q125" i="548"/>
  <c r="T125" i="548" s="1"/>
  <c r="Q121" i="548"/>
  <c r="T121" i="548" s="1"/>
  <c r="W121" i="548" s="1"/>
  <c r="Q117" i="548"/>
  <c r="T117" i="548" s="1"/>
  <c r="W117" i="548" s="1"/>
  <c r="Q113" i="548"/>
  <c r="T113" i="548" s="1"/>
  <c r="W113" i="548" s="1"/>
  <c r="Q109" i="548"/>
  <c r="T109" i="548" s="1"/>
  <c r="Q105" i="548"/>
  <c r="T105" i="548" s="1"/>
  <c r="W105" i="548" s="1"/>
  <c r="Q101" i="548"/>
  <c r="T101" i="548" s="1"/>
  <c r="W101" i="548" s="1"/>
  <c r="Q97" i="548"/>
  <c r="T97" i="548" s="1"/>
  <c r="W97" i="548" s="1"/>
  <c r="Q93" i="548"/>
  <c r="T93" i="548" s="1"/>
  <c r="Q89" i="548"/>
  <c r="T89" i="548" s="1"/>
  <c r="W89" i="548" s="1"/>
  <c r="Q59" i="548"/>
  <c r="T59" i="548" s="1"/>
  <c r="W59" i="548" s="1"/>
  <c r="Q51" i="548"/>
  <c r="T51" i="548" s="1"/>
  <c r="Q43" i="548"/>
  <c r="T43" i="548" s="1"/>
  <c r="Q35" i="548"/>
  <c r="T35" i="548" s="1"/>
  <c r="Q126" i="548"/>
  <c r="T126" i="548" s="1"/>
  <c r="W126" i="548" s="1"/>
  <c r="Q110" i="548"/>
  <c r="T110" i="548" s="1"/>
  <c r="W110" i="548" s="1"/>
  <c r="Q94" i="548"/>
  <c r="T94" i="548" s="1"/>
  <c r="W94" i="548" s="1"/>
  <c r="Q47" i="548"/>
  <c r="T47" i="548" s="1"/>
  <c r="Q31" i="548"/>
  <c r="T31" i="548" s="1"/>
  <c r="W31" i="548" s="1"/>
  <c r="Q138" i="548"/>
  <c r="T138" i="548" s="1"/>
  <c r="Q122" i="548"/>
  <c r="T122" i="548" s="1"/>
  <c r="Q106" i="548"/>
  <c r="T106" i="548" s="1"/>
  <c r="Q90" i="548"/>
  <c r="T90" i="548" s="1"/>
  <c r="W90" i="548" s="1"/>
  <c r="Q27" i="548"/>
  <c r="T27" i="548" s="1"/>
  <c r="W27" i="548" s="1"/>
  <c r="Q23" i="548"/>
  <c r="T23" i="548" s="1"/>
  <c r="Q20" i="548"/>
  <c r="T20" i="548" s="1"/>
  <c r="Q134" i="548"/>
  <c r="T134" i="548" s="1"/>
  <c r="W134" i="548" s="1"/>
  <c r="Q130" i="548"/>
  <c r="T130" i="548" s="1"/>
  <c r="Q102" i="548"/>
  <c r="T102" i="548" s="1"/>
  <c r="W102" i="548" s="1"/>
  <c r="Q98" i="548"/>
  <c r="T98" i="548" s="1"/>
  <c r="Q55" i="548"/>
  <c r="T55" i="548" s="1"/>
  <c r="W55" i="548" s="1"/>
  <c r="Q24" i="548"/>
  <c r="T24" i="548" s="1"/>
  <c r="Q22" i="548"/>
  <c r="T22" i="548" s="1"/>
  <c r="R26" i="548"/>
  <c r="U26" i="548" s="1"/>
  <c r="R29" i="548"/>
  <c r="U29" i="548" s="1"/>
  <c r="W50" i="549"/>
  <c r="R61" i="543"/>
  <c r="U61" i="543" s="1"/>
  <c r="Q63" i="543"/>
  <c r="T63" i="543" s="1"/>
  <c r="W63" i="543" s="1"/>
  <c r="R65" i="543"/>
  <c r="U65" i="543" s="1"/>
  <c r="Q67" i="543"/>
  <c r="T67" i="543" s="1"/>
  <c r="W67" i="543" s="1"/>
  <c r="R69" i="543"/>
  <c r="U69" i="543" s="1"/>
  <c r="Q71" i="543"/>
  <c r="T71" i="543" s="1"/>
  <c r="R73" i="543"/>
  <c r="U73" i="543" s="1"/>
  <c r="Q75" i="543"/>
  <c r="T75" i="543" s="1"/>
  <c r="W75" i="543" s="1"/>
  <c r="R77" i="543"/>
  <c r="U77" i="543" s="1"/>
  <c r="Q79" i="543"/>
  <c r="T79" i="543" s="1"/>
  <c r="R81" i="543"/>
  <c r="U81" i="543" s="1"/>
  <c r="Q83" i="543"/>
  <c r="T83" i="543" s="1"/>
  <c r="W83" i="543" s="1"/>
  <c r="Q87" i="543"/>
  <c r="T87" i="543" s="1"/>
  <c r="R87" i="543"/>
  <c r="U87" i="543" s="1"/>
  <c r="Q91" i="543"/>
  <c r="T91" i="543" s="1"/>
  <c r="R91" i="543"/>
  <c r="U91" i="543" s="1"/>
  <c r="Q95" i="543"/>
  <c r="T95" i="543" s="1"/>
  <c r="R95" i="543"/>
  <c r="U95" i="543" s="1"/>
  <c r="Q99" i="543"/>
  <c r="T99" i="543" s="1"/>
  <c r="W99" i="543" s="1"/>
  <c r="R99" i="543"/>
  <c r="U99" i="543" s="1"/>
  <c r="Q103" i="543"/>
  <c r="T103" i="543" s="1"/>
  <c r="R103" i="543"/>
  <c r="U103" i="543" s="1"/>
  <c r="Q107" i="543"/>
  <c r="T107" i="543" s="1"/>
  <c r="W107" i="543" s="1"/>
  <c r="R107" i="543"/>
  <c r="U107" i="543" s="1"/>
  <c r="Q111" i="543"/>
  <c r="T111" i="543" s="1"/>
  <c r="R111" i="543"/>
  <c r="U111" i="543" s="1"/>
  <c r="Q115" i="543"/>
  <c r="T115" i="543" s="1"/>
  <c r="W115" i="543" s="1"/>
  <c r="R115" i="543"/>
  <c r="U115" i="543" s="1"/>
  <c r="Q119" i="543"/>
  <c r="T119" i="543" s="1"/>
  <c r="R119" i="543"/>
  <c r="U119" i="543" s="1"/>
  <c r="Q123" i="543"/>
  <c r="T123" i="543" s="1"/>
  <c r="W123" i="543" s="1"/>
  <c r="R123" i="543"/>
  <c r="U123" i="543" s="1"/>
  <c r="Q127" i="543"/>
  <c r="T127" i="543" s="1"/>
  <c r="R127" i="543"/>
  <c r="U127" i="543" s="1"/>
  <c r="Q131" i="543"/>
  <c r="T131" i="543" s="1"/>
  <c r="W131" i="543" s="1"/>
  <c r="R131" i="543"/>
  <c r="U131" i="543" s="1"/>
  <c r="Q135" i="543"/>
  <c r="T135" i="543" s="1"/>
  <c r="R135" i="543"/>
  <c r="U135" i="543" s="1"/>
  <c r="Q139" i="543"/>
  <c r="T139" i="543" s="1"/>
  <c r="W139" i="543" s="1"/>
  <c r="R139" i="543"/>
  <c r="U139" i="543" s="1"/>
  <c r="Q143" i="543"/>
  <c r="T143" i="543" s="1"/>
  <c r="R143" i="543"/>
  <c r="U143" i="543" s="1"/>
  <c r="Q147" i="543"/>
  <c r="T147" i="543" s="1"/>
  <c r="W147" i="543" s="1"/>
  <c r="R21" i="544"/>
  <c r="U21" i="544" s="1"/>
  <c r="Q22" i="544"/>
  <c r="T22" i="544" s="1"/>
  <c r="W22" i="544" s="1"/>
  <c r="R22" i="544"/>
  <c r="U22" i="544" s="1"/>
  <c r="R25" i="544"/>
  <c r="U25" i="544" s="1"/>
  <c r="Q26" i="544"/>
  <c r="T26" i="544" s="1"/>
  <c r="W26" i="544" s="1"/>
  <c r="R26" i="544"/>
  <c r="U26" i="544" s="1"/>
  <c r="R29" i="544"/>
  <c r="U29" i="544" s="1"/>
  <c r="Q30" i="544"/>
  <c r="T30" i="544" s="1"/>
  <c r="W30" i="544" s="1"/>
  <c r="R30" i="544"/>
  <c r="U30" i="544" s="1"/>
  <c r="R33" i="544"/>
  <c r="U33" i="544" s="1"/>
  <c r="Q34" i="544"/>
  <c r="T34" i="544" s="1"/>
  <c r="W34" i="544" s="1"/>
  <c r="R34" i="544"/>
  <c r="U34" i="544" s="1"/>
  <c r="R37" i="544"/>
  <c r="U37" i="544" s="1"/>
  <c r="Q38" i="544"/>
  <c r="T38" i="544" s="1"/>
  <c r="W38" i="544" s="1"/>
  <c r="R38" i="544"/>
  <c r="U38" i="544" s="1"/>
  <c r="R41" i="544"/>
  <c r="U41" i="544" s="1"/>
  <c r="Q42" i="544"/>
  <c r="T42" i="544" s="1"/>
  <c r="W42" i="544" s="1"/>
  <c r="R42" i="544"/>
  <c r="U42" i="544" s="1"/>
  <c r="R45" i="544"/>
  <c r="U45" i="544" s="1"/>
  <c r="Q46" i="544"/>
  <c r="T46" i="544" s="1"/>
  <c r="W46" i="544" s="1"/>
  <c r="R46" i="544"/>
  <c r="U46" i="544" s="1"/>
  <c r="R49" i="544"/>
  <c r="U49" i="544" s="1"/>
  <c r="Q50" i="544"/>
  <c r="T50" i="544" s="1"/>
  <c r="W50" i="544" s="1"/>
  <c r="R50" i="544"/>
  <c r="U50" i="544" s="1"/>
  <c r="R53" i="544"/>
  <c r="U53" i="544" s="1"/>
  <c r="Q54" i="544"/>
  <c r="T54" i="544" s="1"/>
  <c r="W54" i="544" s="1"/>
  <c r="R54" i="544"/>
  <c r="U54" i="544" s="1"/>
  <c r="R57" i="544"/>
  <c r="U57" i="544" s="1"/>
  <c r="Q58" i="544"/>
  <c r="T58" i="544" s="1"/>
  <c r="W58" i="544" s="1"/>
  <c r="R58" i="544"/>
  <c r="U58" i="544" s="1"/>
  <c r="R61" i="544"/>
  <c r="U61" i="544" s="1"/>
  <c r="Q62" i="544"/>
  <c r="T62" i="544" s="1"/>
  <c r="W62" i="544" s="1"/>
  <c r="R62" i="544"/>
  <c r="U62" i="544" s="1"/>
  <c r="R65" i="544"/>
  <c r="U65" i="544" s="1"/>
  <c r="Q66" i="544"/>
  <c r="T66" i="544" s="1"/>
  <c r="W66" i="544" s="1"/>
  <c r="R66" i="544"/>
  <c r="U66" i="544" s="1"/>
  <c r="R69" i="544"/>
  <c r="U69" i="544" s="1"/>
  <c r="Q70" i="544"/>
  <c r="T70" i="544" s="1"/>
  <c r="W70" i="544" s="1"/>
  <c r="R70" i="544"/>
  <c r="U70" i="544" s="1"/>
  <c r="R73" i="544"/>
  <c r="U73" i="544" s="1"/>
  <c r="Q74" i="544"/>
  <c r="T74" i="544" s="1"/>
  <c r="W74" i="544" s="1"/>
  <c r="R74" i="544"/>
  <c r="U74" i="544" s="1"/>
  <c r="R77" i="544"/>
  <c r="U77" i="544" s="1"/>
  <c r="Q78" i="544"/>
  <c r="T78" i="544" s="1"/>
  <c r="W78" i="544" s="1"/>
  <c r="R78" i="544"/>
  <c r="U78" i="544" s="1"/>
  <c r="R81" i="544"/>
  <c r="U81" i="544" s="1"/>
  <c r="Q82" i="544"/>
  <c r="T82" i="544" s="1"/>
  <c r="W82" i="544" s="1"/>
  <c r="X82" i="544" s="1"/>
  <c r="R85" i="544"/>
  <c r="U85" i="544" s="1"/>
  <c r="R104" i="544"/>
  <c r="U104" i="544" s="1"/>
  <c r="R106" i="544"/>
  <c r="U106" i="544" s="1"/>
  <c r="R114" i="544"/>
  <c r="U114" i="544" s="1"/>
  <c r="R122" i="544"/>
  <c r="U122" i="544" s="1"/>
  <c r="R130" i="544"/>
  <c r="U130" i="544" s="1"/>
  <c r="R138" i="544"/>
  <c r="U138" i="544" s="1"/>
  <c r="R146" i="544"/>
  <c r="U146" i="544" s="1"/>
  <c r="W21" i="545"/>
  <c r="X21" i="545" s="1"/>
  <c r="W25" i="545"/>
  <c r="X25" i="545" s="1"/>
  <c r="W29" i="545"/>
  <c r="X29" i="545" s="1"/>
  <c r="W33" i="545"/>
  <c r="X33" i="545" s="1"/>
  <c r="W37" i="545"/>
  <c r="X37" i="545" s="1"/>
  <c r="W41" i="545"/>
  <c r="X41" i="545" s="1"/>
  <c r="W45" i="545"/>
  <c r="X45" i="545" s="1"/>
  <c r="W49" i="545"/>
  <c r="X49" i="545" s="1"/>
  <c r="W53" i="545"/>
  <c r="X53" i="545" s="1"/>
  <c r="W57" i="545"/>
  <c r="X57" i="545" s="1"/>
  <c r="W61" i="545"/>
  <c r="X61" i="545" s="1"/>
  <c r="W65" i="545"/>
  <c r="X65" i="545" s="1"/>
  <c r="W69" i="545"/>
  <c r="X69" i="545" s="1"/>
  <c r="W73" i="545"/>
  <c r="X73" i="545" s="1"/>
  <c r="W77" i="545"/>
  <c r="X77" i="545" s="1"/>
  <c r="W81" i="545"/>
  <c r="X81" i="545" s="1"/>
  <c r="Q85" i="545"/>
  <c r="T85" i="545" s="1"/>
  <c r="W85" i="545" s="1"/>
  <c r="X85" i="545" s="1"/>
  <c r="X86" i="545"/>
  <c r="Q90" i="545"/>
  <c r="T90" i="545" s="1"/>
  <c r="W90" i="545" s="1"/>
  <c r="X90" i="545" s="1"/>
  <c r="Q97" i="545"/>
  <c r="T97" i="545" s="1"/>
  <c r="W97" i="545" s="1"/>
  <c r="W100" i="545"/>
  <c r="X100" i="545" s="1"/>
  <c r="X105" i="545"/>
  <c r="Q106" i="545"/>
  <c r="T106" i="545" s="1"/>
  <c r="W106" i="545" s="1"/>
  <c r="X106" i="545" s="1"/>
  <c r="Q109" i="545"/>
  <c r="T109" i="545" s="1"/>
  <c r="W109" i="545" s="1"/>
  <c r="X109" i="545" s="1"/>
  <c r="W111" i="545"/>
  <c r="X111" i="545" s="1"/>
  <c r="Q114" i="545"/>
  <c r="T114" i="545" s="1"/>
  <c r="W114" i="545" s="1"/>
  <c r="X114" i="545" s="1"/>
  <c r="Q117" i="545"/>
  <c r="T117" i="545" s="1"/>
  <c r="W117" i="545" s="1"/>
  <c r="W119" i="545"/>
  <c r="X119" i="545" s="1"/>
  <c r="X121" i="545"/>
  <c r="Q122" i="545"/>
  <c r="T122" i="545" s="1"/>
  <c r="W122" i="545" s="1"/>
  <c r="X122" i="545" s="1"/>
  <c r="Q125" i="545"/>
  <c r="T125" i="545" s="1"/>
  <c r="W125" i="545" s="1"/>
  <c r="X125" i="545" s="1"/>
  <c r="W127" i="545"/>
  <c r="X127" i="545" s="1"/>
  <c r="X129" i="545"/>
  <c r="Q130" i="545"/>
  <c r="T130" i="545" s="1"/>
  <c r="W130" i="545" s="1"/>
  <c r="X130" i="545" s="1"/>
  <c r="Q133" i="545"/>
  <c r="T133" i="545" s="1"/>
  <c r="W133" i="545" s="1"/>
  <c r="W135" i="545"/>
  <c r="X135" i="545" s="1"/>
  <c r="X137" i="545"/>
  <c r="Q138" i="545"/>
  <c r="T138" i="545" s="1"/>
  <c r="W138" i="545" s="1"/>
  <c r="X138" i="545" s="1"/>
  <c r="Q141" i="545"/>
  <c r="T141" i="545" s="1"/>
  <c r="W141" i="545" s="1"/>
  <c r="X141" i="545" s="1"/>
  <c r="W143" i="545"/>
  <c r="X143" i="545" s="1"/>
  <c r="Q146" i="545"/>
  <c r="T146" i="545" s="1"/>
  <c r="W146" i="545" s="1"/>
  <c r="X146" i="545" s="1"/>
  <c r="Q149" i="545"/>
  <c r="T149" i="545" s="1"/>
  <c r="W149" i="545" s="1"/>
  <c r="T20" i="546"/>
  <c r="T27" i="546"/>
  <c r="W27" i="546" s="1"/>
  <c r="T35" i="546"/>
  <c r="W35" i="546" s="1"/>
  <c r="X35" i="546" s="1"/>
  <c r="T43" i="546"/>
  <c r="W43" i="546" s="1"/>
  <c r="X43" i="546" s="1"/>
  <c r="T51" i="546"/>
  <c r="W51" i="546" s="1"/>
  <c r="X51" i="546" s="1"/>
  <c r="T59" i="546"/>
  <c r="W59" i="546" s="1"/>
  <c r="T67" i="546"/>
  <c r="W67" i="546" s="1"/>
  <c r="T75" i="546"/>
  <c r="W75" i="546" s="1"/>
  <c r="T83" i="546"/>
  <c r="W83" i="546" s="1"/>
  <c r="R87" i="546"/>
  <c r="U87" i="546" s="1"/>
  <c r="T93" i="546"/>
  <c r="W93" i="546" s="1"/>
  <c r="R95" i="546"/>
  <c r="U95" i="546" s="1"/>
  <c r="W95" i="546" s="1"/>
  <c r="T101" i="546"/>
  <c r="W101" i="546" s="1"/>
  <c r="R103" i="546"/>
  <c r="U103" i="546" s="1"/>
  <c r="T109" i="546"/>
  <c r="W109" i="546" s="1"/>
  <c r="R111" i="546"/>
  <c r="U111" i="546" s="1"/>
  <c r="T117" i="546"/>
  <c r="W117" i="546" s="1"/>
  <c r="R119" i="546"/>
  <c r="U119" i="546" s="1"/>
  <c r="R125" i="546"/>
  <c r="U125" i="546" s="1"/>
  <c r="R135" i="546"/>
  <c r="U135" i="546" s="1"/>
  <c r="R141" i="546"/>
  <c r="U141" i="546" s="1"/>
  <c r="Q27" i="547"/>
  <c r="T27" i="547" s="1"/>
  <c r="X33" i="547"/>
  <c r="W33" i="547"/>
  <c r="Q43" i="547"/>
  <c r="T43" i="547" s="1"/>
  <c r="W49" i="547"/>
  <c r="X49" i="547" s="1"/>
  <c r="Q59" i="547"/>
  <c r="T59" i="547" s="1"/>
  <c r="X65" i="547"/>
  <c r="W65" i="547"/>
  <c r="Q75" i="547"/>
  <c r="T75" i="547" s="1"/>
  <c r="X81" i="547"/>
  <c r="W81" i="547"/>
  <c r="Q88" i="547"/>
  <c r="T88" i="547" s="1"/>
  <c r="W88" i="547" s="1"/>
  <c r="Q91" i="547"/>
  <c r="T91" i="547" s="1"/>
  <c r="W91" i="547" s="1"/>
  <c r="X91" i="547" s="1"/>
  <c r="X95" i="547"/>
  <c r="Q120" i="547"/>
  <c r="T120" i="547" s="1"/>
  <c r="W120" i="547" s="1"/>
  <c r="X120" i="547" s="1"/>
  <c r="Q123" i="547"/>
  <c r="T123" i="547" s="1"/>
  <c r="W123" i="547" s="1"/>
  <c r="X136" i="547"/>
  <c r="Q148" i="547"/>
  <c r="T148" i="547" s="1"/>
  <c r="W148" i="547" s="1"/>
  <c r="X148" i="547" s="1"/>
  <c r="Q28" i="548"/>
  <c r="T28" i="548" s="1"/>
  <c r="Q53" i="548"/>
  <c r="T53" i="548" s="1"/>
  <c r="Q114" i="548"/>
  <c r="T114" i="548" s="1"/>
  <c r="W114" i="548" s="1"/>
  <c r="R115" i="548"/>
  <c r="U115" i="548" s="1"/>
  <c r="Q118" i="548"/>
  <c r="T118" i="548" s="1"/>
  <c r="W118" i="548" s="1"/>
  <c r="R119" i="548"/>
  <c r="U119" i="548" s="1"/>
  <c r="R107" i="544"/>
  <c r="U107" i="544" s="1"/>
  <c r="R109" i="544"/>
  <c r="U109" i="544" s="1"/>
  <c r="R111" i="544"/>
  <c r="U111" i="544" s="1"/>
  <c r="R113" i="544"/>
  <c r="U113" i="544" s="1"/>
  <c r="R115" i="544"/>
  <c r="U115" i="544" s="1"/>
  <c r="R117" i="544"/>
  <c r="U117" i="544" s="1"/>
  <c r="R119" i="544"/>
  <c r="U119" i="544" s="1"/>
  <c r="R121" i="544"/>
  <c r="U121" i="544" s="1"/>
  <c r="R123" i="544"/>
  <c r="U123" i="544" s="1"/>
  <c r="R125" i="544"/>
  <c r="U125" i="544" s="1"/>
  <c r="R127" i="544"/>
  <c r="U127" i="544" s="1"/>
  <c r="R129" i="544"/>
  <c r="U129" i="544" s="1"/>
  <c r="R131" i="544"/>
  <c r="U131" i="544" s="1"/>
  <c r="R133" i="544"/>
  <c r="U133" i="544" s="1"/>
  <c r="R135" i="544"/>
  <c r="U135" i="544" s="1"/>
  <c r="R137" i="544"/>
  <c r="U137" i="544" s="1"/>
  <c r="R139" i="544"/>
  <c r="U139" i="544" s="1"/>
  <c r="R141" i="544"/>
  <c r="U141" i="544" s="1"/>
  <c r="R143" i="544"/>
  <c r="U143" i="544" s="1"/>
  <c r="R145" i="544"/>
  <c r="U145" i="544" s="1"/>
  <c r="R147" i="544"/>
  <c r="U147" i="544" s="1"/>
  <c r="R149" i="544"/>
  <c r="U149" i="544" s="1"/>
  <c r="Q23" i="545"/>
  <c r="T23" i="545" s="1"/>
  <c r="W23" i="545" s="1"/>
  <c r="X23" i="545" s="1"/>
  <c r="Q27" i="545"/>
  <c r="T27" i="545" s="1"/>
  <c r="W27" i="545" s="1"/>
  <c r="X27" i="545" s="1"/>
  <c r="Q31" i="545"/>
  <c r="T31" i="545" s="1"/>
  <c r="W31" i="545" s="1"/>
  <c r="X31" i="545" s="1"/>
  <c r="Q35" i="545"/>
  <c r="T35" i="545" s="1"/>
  <c r="W35" i="545" s="1"/>
  <c r="X35" i="545" s="1"/>
  <c r="Q39" i="545"/>
  <c r="T39" i="545" s="1"/>
  <c r="W39" i="545" s="1"/>
  <c r="X39" i="545" s="1"/>
  <c r="Q43" i="545"/>
  <c r="T43" i="545" s="1"/>
  <c r="W43" i="545" s="1"/>
  <c r="X43" i="545" s="1"/>
  <c r="Q47" i="545"/>
  <c r="T47" i="545" s="1"/>
  <c r="W47" i="545" s="1"/>
  <c r="X47" i="545" s="1"/>
  <c r="Q51" i="545"/>
  <c r="T51" i="545" s="1"/>
  <c r="W51" i="545" s="1"/>
  <c r="X51" i="545" s="1"/>
  <c r="Q55" i="545"/>
  <c r="T55" i="545" s="1"/>
  <c r="W55" i="545" s="1"/>
  <c r="X55" i="545" s="1"/>
  <c r="Q59" i="545"/>
  <c r="T59" i="545" s="1"/>
  <c r="W59" i="545" s="1"/>
  <c r="X59" i="545" s="1"/>
  <c r="Q63" i="545"/>
  <c r="T63" i="545" s="1"/>
  <c r="W63" i="545" s="1"/>
  <c r="X63" i="545" s="1"/>
  <c r="Q67" i="545"/>
  <c r="T67" i="545" s="1"/>
  <c r="W67" i="545" s="1"/>
  <c r="X67" i="545" s="1"/>
  <c r="Q71" i="545"/>
  <c r="T71" i="545" s="1"/>
  <c r="W71" i="545" s="1"/>
  <c r="X71" i="545" s="1"/>
  <c r="Q75" i="545"/>
  <c r="T75" i="545" s="1"/>
  <c r="W75" i="545" s="1"/>
  <c r="X75" i="545" s="1"/>
  <c r="Q79" i="545"/>
  <c r="T79" i="545" s="1"/>
  <c r="W79" i="545" s="1"/>
  <c r="X79" i="545" s="1"/>
  <c r="Q83" i="545"/>
  <c r="T83" i="545" s="1"/>
  <c r="W83" i="545" s="1"/>
  <c r="X83" i="545" s="1"/>
  <c r="R21" i="546"/>
  <c r="U21" i="546" s="1"/>
  <c r="Q22" i="546"/>
  <c r="T22" i="546" s="1"/>
  <c r="W22" i="546" s="1"/>
  <c r="R22" i="546"/>
  <c r="U22" i="546" s="1"/>
  <c r="R25" i="546"/>
  <c r="U25" i="546" s="1"/>
  <c r="Q26" i="546"/>
  <c r="T26" i="546" s="1"/>
  <c r="R26" i="546"/>
  <c r="U26" i="546" s="1"/>
  <c r="R29" i="546"/>
  <c r="U29" i="546" s="1"/>
  <c r="Q30" i="546"/>
  <c r="T30" i="546" s="1"/>
  <c r="W30" i="546" s="1"/>
  <c r="R30" i="546"/>
  <c r="U30" i="546" s="1"/>
  <c r="R33" i="546"/>
  <c r="U33" i="546" s="1"/>
  <c r="Q34" i="546"/>
  <c r="T34" i="546" s="1"/>
  <c r="R34" i="546"/>
  <c r="U34" i="546" s="1"/>
  <c r="R37" i="546"/>
  <c r="U37" i="546" s="1"/>
  <c r="Q38" i="546"/>
  <c r="T38" i="546" s="1"/>
  <c r="W38" i="546" s="1"/>
  <c r="R38" i="546"/>
  <c r="U38" i="546" s="1"/>
  <c r="R41" i="546"/>
  <c r="U41" i="546" s="1"/>
  <c r="Q42" i="546"/>
  <c r="T42" i="546" s="1"/>
  <c r="R42" i="546"/>
  <c r="U42" i="546" s="1"/>
  <c r="R45" i="546"/>
  <c r="U45" i="546" s="1"/>
  <c r="Q46" i="546"/>
  <c r="T46" i="546" s="1"/>
  <c r="W46" i="546" s="1"/>
  <c r="R46" i="546"/>
  <c r="U46" i="546" s="1"/>
  <c r="R49" i="546"/>
  <c r="U49" i="546" s="1"/>
  <c r="Q50" i="546"/>
  <c r="T50" i="546" s="1"/>
  <c r="R50" i="546"/>
  <c r="U50" i="546" s="1"/>
  <c r="R53" i="546"/>
  <c r="U53" i="546" s="1"/>
  <c r="Q54" i="546"/>
  <c r="T54" i="546" s="1"/>
  <c r="W54" i="546" s="1"/>
  <c r="R54" i="546"/>
  <c r="U54" i="546" s="1"/>
  <c r="R57" i="546"/>
  <c r="U57" i="546" s="1"/>
  <c r="Q58" i="546"/>
  <c r="T58" i="546" s="1"/>
  <c r="R58" i="546"/>
  <c r="U58" i="546" s="1"/>
  <c r="R61" i="546"/>
  <c r="U61" i="546" s="1"/>
  <c r="Q62" i="546"/>
  <c r="T62" i="546" s="1"/>
  <c r="W62" i="546" s="1"/>
  <c r="R62" i="546"/>
  <c r="U62" i="546" s="1"/>
  <c r="R65" i="546"/>
  <c r="U65" i="546" s="1"/>
  <c r="Q66" i="546"/>
  <c r="T66" i="546" s="1"/>
  <c r="R66" i="546"/>
  <c r="U66" i="546" s="1"/>
  <c r="R69" i="546"/>
  <c r="U69" i="546" s="1"/>
  <c r="Q70" i="546"/>
  <c r="T70" i="546" s="1"/>
  <c r="W70" i="546" s="1"/>
  <c r="R70" i="546"/>
  <c r="U70" i="546" s="1"/>
  <c r="R73" i="546"/>
  <c r="U73" i="546" s="1"/>
  <c r="Q74" i="546"/>
  <c r="T74" i="546" s="1"/>
  <c r="R74" i="546"/>
  <c r="U74" i="546" s="1"/>
  <c r="R77" i="546"/>
  <c r="U77" i="546" s="1"/>
  <c r="Q78" i="546"/>
  <c r="T78" i="546" s="1"/>
  <c r="W78" i="546" s="1"/>
  <c r="R78" i="546"/>
  <c r="U78" i="546" s="1"/>
  <c r="R81" i="546"/>
  <c r="U81" i="546" s="1"/>
  <c r="Q82" i="546"/>
  <c r="T82" i="546" s="1"/>
  <c r="W82" i="546" s="1"/>
  <c r="R85" i="546"/>
  <c r="U85" i="546" s="1"/>
  <c r="W85" i="546" s="1"/>
  <c r="Q86" i="546"/>
  <c r="T86" i="546" s="1"/>
  <c r="W86" i="546" s="1"/>
  <c r="Q88" i="546"/>
  <c r="T88" i="546" s="1"/>
  <c r="W88" i="546" s="1"/>
  <c r="Q90" i="546"/>
  <c r="T90" i="546" s="1"/>
  <c r="W90" i="546" s="1"/>
  <c r="Q92" i="546"/>
  <c r="T92" i="546" s="1"/>
  <c r="Q94" i="546"/>
  <c r="T94" i="546" s="1"/>
  <c r="W94" i="546" s="1"/>
  <c r="Q96" i="546"/>
  <c r="T96" i="546" s="1"/>
  <c r="W96" i="546" s="1"/>
  <c r="Q98" i="546"/>
  <c r="T98" i="546" s="1"/>
  <c r="W98" i="546" s="1"/>
  <c r="Q100" i="546"/>
  <c r="T100" i="546" s="1"/>
  <c r="Q102" i="546"/>
  <c r="T102" i="546" s="1"/>
  <c r="W102" i="546" s="1"/>
  <c r="Q104" i="546"/>
  <c r="T104" i="546" s="1"/>
  <c r="Q106" i="546"/>
  <c r="T106" i="546" s="1"/>
  <c r="W106" i="546" s="1"/>
  <c r="Q108" i="546"/>
  <c r="T108" i="546" s="1"/>
  <c r="Q110" i="546"/>
  <c r="T110" i="546" s="1"/>
  <c r="Q112" i="546"/>
  <c r="T112" i="546" s="1"/>
  <c r="Q114" i="546"/>
  <c r="T114" i="546" s="1"/>
  <c r="Q116" i="546"/>
  <c r="T116" i="546" s="1"/>
  <c r="Q118" i="546"/>
  <c r="T118" i="546" s="1"/>
  <c r="Q120" i="546"/>
  <c r="T120" i="546" s="1"/>
  <c r="W120" i="546" s="1"/>
  <c r="R121" i="546"/>
  <c r="U121" i="546" s="1"/>
  <c r="Q128" i="546"/>
  <c r="T128" i="546" s="1"/>
  <c r="W128" i="546" s="1"/>
  <c r="R129" i="546"/>
  <c r="U129" i="546" s="1"/>
  <c r="Q136" i="546"/>
  <c r="T136" i="546" s="1"/>
  <c r="W136" i="546" s="1"/>
  <c r="R137" i="546"/>
  <c r="U137" i="546" s="1"/>
  <c r="R145" i="546"/>
  <c r="U145" i="546" s="1"/>
  <c r="R23" i="547"/>
  <c r="U23" i="547" s="1"/>
  <c r="X24" i="547"/>
  <c r="R27" i="547"/>
  <c r="U27" i="547" s="1"/>
  <c r="R31" i="547"/>
  <c r="U31" i="547" s="1"/>
  <c r="X32" i="547"/>
  <c r="R35" i="547"/>
  <c r="U35" i="547" s="1"/>
  <c r="R39" i="547"/>
  <c r="U39" i="547" s="1"/>
  <c r="X40" i="547"/>
  <c r="R43" i="547"/>
  <c r="U43" i="547" s="1"/>
  <c r="R47" i="547"/>
  <c r="U47" i="547" s="1"/>
  <c r="X48" i="547"/>
  <c r="R51" i="547"/>
  <c r="U51" i="547" s="1"/>
  <c r="R55" i="547"/>
  <c r="U55" i="547" s="1"/>
  <c r="X56" i="547"/>
  <c r="R59" i="547"/>
  <c r="U59" i="547" s="1"/>
  <c r="R63" i="547"/>
  <c r="U63" i="547" s="1"/>
  <c r="X64" i="547"/>
  <c r="R67" i="547"/>
  <c r="U67" i="547" s="1"/>
  <c r="R71" i="547"/>
  <c r="U71" i="547" s="1"/>
  <c r="X72" i="547"/>
  <c r="R75" i="547"/>
  <c r="U75" i="547" s="1"/>
  <c r="R79" i="547"/>
  <c r="U79" i="547" s="1"/>
  <c r="X80" i="547"/>
  <c r="R83" i="547"/>
  <c r="U83" i="547" s="1"/>
  <c r="W90" i="547"/>
  <c r="X90" i="547" s="1"/>
  <c r="W98" i="547"/>
  <c r="X98" i="547" s="1"/>
  <c r="W106" i="547"/>
  <c r="X106" i="547" s="1"/>
  <c r="W114" i="547"/>
  <c r="X114" i="547" s="1"/>
  <c r="W122" i="547"/>
  <c r="X122" i="547" s="1"/>
  <c r="W130" i="547"/>
  <c r="X130" i="547" s="1"/>
  <c r="W138" i="547"/>
  <c r="X138" i="547" s="1"/>
  <c r="Q147" i="547"/>
  <c r="T147" i="547" s="1"/>
  <c r="W147" i="547" s="1"/>
  <c r="X147" i="547" s="1"/>
  <c r="W149" i="547"/>
  <c r="X149" i="547" s="1"/>
  <c r="R56" i="548"/>
  <c r="U56" i="548" s="1"/>
  <c r="W56" i="548" s="1"/>
  <c r="W87" i="545"/>
  <c r="X87" i="545" s="1"/>
  <c r="W91" i="545"/>
  <c r="X91" i="545" s="1"/>
  <c r="W95" i="545"/>
  <c r="X95" i="545" s="1"/>
  <c r="W99" i="545"/>
  <c r="X99" i="545" s="1"/>
  <c r="W103" i="545"/>
  <c r="X103" i="545" s="1"/>
  <c r="Q149" i="546"/>
  <c r="T149" i="546" s="1"/>
  <c r="W149" i="546" s="1"/>
  <c r="Q147" i="546"/>
  <c r="T147" i="546" s="1"/>
  <c r="Q145" i="546"/>
  <c r="T145" i="546" s="1"/>
  <c r="Q143" i="546"/>
  <c r="T143" i="546" s="1"/>
  <c r="Q141" i="546"/>
  <c r="T141" i="546" s="1"/>
  <c r="W141" i="546" s="1"/>
  <c r="Q139" i="546"/>
  <c r="T139" i="546" s="1"/>
  <c r="Q137" i="546"/>
  <c r="T137" i="546" s="1"/>
  <c r="W137" i="546" s="1"/>
  <c r="Q135" i="546"/>
  <c r="T135" i="546" s="1"/>
  <c r="W135" i="546" s="1"/>
  <c r="Q133" i="546"/>
  <c r="T133" i="546" s="1"/>
  <c r="W133" i="546" s="1"/>
  <c r="Q131" i="546"/>
  <c r="T131" i="546" s="1"/>
  <c r="Q129" i="546"/>
  <c r="T129" i="546" s="1"/>
  <c r="W129" i="546" s="1"/>
  <c r="Q127" i="546"/>
  <c r="T127" i="546" s="1"/>
  <c r="Q125" i="546"/>
  <c r="T125" i="546" s="1"/>
  <c r="W125" i="546" s="1"/>
  <c r="Q123" i="546"/>
  <c r="T123" i="546" s="1"/>
  <c r="Q121" i="546"/>
  <c r="T121" i="546" s="1"/>
  <c r="W121" i="546" s="1"/>
  <c r="Q24" i="546"/>
  <c r="T24" i="546" s="1"/>
  <c r="W24" i="546" s="1"/>
  <c r="Q28" i="546"/>
  <c r="T28" i="546" s="1"/>
  <c r="W28" i="546" s="1"/>
  <c r="Q32" i="546"/>
  <c r="T32" i="546" s="1"/>
  <c r="W32" i="546" s="1"/>
  <c r="Q36" i="546"/>
  <c r="T36" i="546" s="1"/>
  <c r="W36" i="546" s="1"/>
  <c r="Q40" i="546"/>
  <c r="T40" i="546" s="1"/>
  <c r="W40" i="546" s="1"/>
  <c r="Q44" i="546"/>
  <c r="T44" i="546" s="1"/>
  <c r="Q48" i="546"/>
  <c r="T48" i="546" s="1"/>
  <c r="W48" i="546" s="1"/>
  <c r="Q52" i="546"/>
  <c r="T52" i="546" s="1"/>
  <c r="Q56" i="546"/>
  <c r="T56" i="546" s="1"/>
  <c r="W56" i="546" s="1"/>
  <c r="Q60" i="546"/>
  <c r="T60" i="546" s="1"/>
  <c r="Q64" i="546"/>
  <c r="T64" i="546" s="1"/>
  <c r="W64" i="546" s="1"/>
  <c r="Q68" i="546"/>
  <c r="T68" i="546" s="1"/>
  <c r="W68" i="546" s="1"/>
  <c r="Q72" i="546"/>
  <c r="T72" i="546" s="1"/>
  <c r="W72" i="546" s="1"/>
  <c r="Q76" i="546"/>
  <c r="T76" i="546" s="1"/>
  <c r="W76" i="546" s="1"/>
  <c r="Q80" i="546"/>
  <c r="T80" i="546" s="1"/>
  <c r="W80" i="546" s="1"/>
  <c r="Q84" i="546"/>
  <c r="T84" i="546" s="1"/>
  <c r="W84" i="546" s="1"/>
  <c r="R86" i="546"/>
  <c r="U86" i="546" s="1"/>
  <c r="R88" i="546"/>
  <c r="U88" i="546" s="1"/>
  <c r="R90" i="546"/>
  <c r="U90" i="546" s="1"/>
  <c r="R92" i="546"/>
  <c r="U92" i="546" s="1"/>
  <c r="R94" i="546"/>
  <c r="U94" i="546" s="1"/>
  <c r="R96" i="546"/>
  <c r="U96" i="546" s="1"/>
  <c r="R98" i="546"/>
  <c r="U98" i="546" s="1"/>
  <c r="R100" i="546"/>
  <c r="U100" i="546" s="1"/>
  <c r="R102" i="546"/>
  <c r="U102" i="546" s="1"/>
  <c r="R104" i="546"/>
  <c r="U104" i="546" s="1"/>
  <c r="R106" i="546"/>
  <c r="U106" i="546" s="1"/>
  <c r="R108" i="546"/>
  <c r="U108" i="546" s="1"/>
  <c r="R110" i="546"/>
  <c r="U110" i="546" s="1"/>
  <c r="R112" i="546"/>
  <c r="U112" i="546" s="1"/>
  <c r="R114" i="546"/>
  <c r="U114" i="546" s="1"/>
  <c r="R116" i="546"/>
  <c r="U116" i="546" s="1"/>
  <c r="R118" i="546"/>
  <c r="U118" i="546" s="1"/>
  <c r="Q122" i="546"/>
  <c r="T122" i="546" s="1"/>
  <c r="R123" i="546"/>
  <c r="U123" i="546" s="1"/>
  <c r="Q130" i="546"/>
  <c r="T130" i="546" s="1"/>
  <c r="R131" i="546"/>
  <c r="U131" i="546" s="1"/>
  <c r="Q138" i="546"/>
  <c r="T138" i="546" s="1"/>
  <c r="R139" i="546"/>
  <c r="U139" i="546" s="1"/>
  <c r="Q146" i="546"/>
  <c r="T146" i="546" s="1"/>
  <c r="R147" i="546"/>
  <c r="U147" i="546" s="1"/>
  <c r="J159" i="546"/>
  <c r="I161" i="546" s="1"/>
  <c r="J161" i="546" s="1"/>
  <c r="I163" i="546" s="1"/>
  <c r="J163" i="546" s="1"/>
  <c r="I165" i="546" s="1"/>
  <c r="Z20" i="546"/>
  <c r="AA20" i="546" s="1"/>
  <c r="Q20" i="547"/>
  <c r="T20" i="547" s="1"/>
  <c r="W20" i="547" s="1"/>
  <c r="X20" i="547" s="1"/>
  <c r="AC20" i="547" s="1"/>
  <c r="AA21" i="547"/>
  <c r="AB20" i="547"/>
  <c r="L20" i="547"/>
  <c r="M20" i="547" s="1"/>
  <c r="W22" i="547"/>
  <c r="X22" i="547" s="1"/>
  <c r="Q24" i="547"/>
  <c r="T24" i="547" s="1"/>
  <c r="W24" i="547" s="1"/>
  <c r="X26" i="547"/>
  <c r="W26" i="547"/>
  <c r="Q28" i="547"/>
  <c r="T28" i="547" s="1"/>
  <c r="W28" i="547" s="1"/>
  <c r="X28" i="547" s="1"/>
  <c r="W30" i="547"/>
  <c r="X30" i="547" s="1"/>
  <c r="Q32" i="547"/>
  <c r="T32" i="547" s="1"/>
  <c r="W32" i="547" s="1"/>
  <c r="X34" i="547"/>
  <c r="W34" i="547"/>
  <c r="Q36" i="547"/>
  <c r="T36" i="547" s="1"/>
  <c r="W36" i="547" s="1"/>
  <c r="X36" i="547" s="1"/>
  <c r="W38" i="547"/>
  <c r="X38" i="547" s="1"/>
  <c r="Q40" i="547"/>
  <c r="T40" i="547" s="1"/>
  <c r="W40" i="547" s="1"/>
  <c r="X42" i="547"/>
  <c r="W42" i="547"/>
  <c r="Q44" i="547"/>
  <c r="T44" i="547" s="1"/>
  <c r="W44" i="547" s="1"/>
  <c r="X44" i="547" s="1"/>
  <c r="W46" i="547"/>
  <c r="X46" i="547" s="1"/>
  <c r="Q48" i="547"/>
  <c r="T48" i="547" s="1"/>
  <c r="W48" i="547" s="1"/>
  <c r="X50" i="547"/>
  <c r="W50" i="547"/>
  <c r="Q52" i="547"/>
  <c r="T52" i="547" s="1"/>
  <c r="W52" i="547" s="1"/>
  <c r="X52" i="547" s="1"/>
  <c r="W54" i="547"/>
  <c r="X54" i="547" s="1"/>
  <c r="Q56" i="547"/>
  <c r="T56" i="547" s="1"/>
  <c r="W56" i="547" s="1"/>
  <c r="X58" i="547"/>
  <c r="W58" i="547"/>
  <c r="Q60" i="547"/>
  <c r="T60" i="547" s="1"/>
  <c r="W60" i="547" s="1"/>
  <c r="X60" i="547" s="1"/>
  <c r="W62" i="547"/>
  <c r="X62" i="547" s="1"/>
  <c r="Q64" i="547"/>
  <c r="T64" i="547" s="1"/>
  <c r="W64" i="547" s="1"/>
  <c r="X66" i="547"/>
  <c r="W66" i="547"/>
  <c r="Q68" i="547"/>
  <c r="T68" i="547" s="1"/>
  <c r="W68" i="547" s="1"/>
  <c r="X68" i="547" s="1"/>
  <c r="W70" i="547"/>
  <c r="X70" i="547" s="1"/>
  <c r="Q72" i="547"/>
  <c r="T72" i="547" s="1"/>
  <c r="W72" i="547" s="1"/>
  <c r="X74" i="547"/>
  <c r="W74" i="547"/>
  <c r="Q76" i="547"/>
  <c r="T76" i="547" s="1"/>
  <c r="W76" i="547" s="1"/>
  <c r="X76" i="547" s="1"/>
  <c r="W78" i="547"/>
  <c r="X78" i="547" s="1"/>
  <c r="Q80" i="547"/>
  <c r="T80" i="547" s="1"/>
  <c r="W80" i="547" s="1"/>
  <c r="X82" i="547"/>
  <c r="W82" i="547"/>
  <c r="Q84" i="547"/>
  <c r="T84" i="547" s="1"/>
  <c r="W84" i="547" s="1"/>
  <c r="X84" i="547" s="1"/>
  <c r="Q87" i="547"/>
  <c r="T87" i="547" s="1"/>
  <c r="W87" i="547" s="1"/>
  <c r="X87" i="547" s="1"/>
  <c r="W89" i="547"/>
  <c r="X89" i="547" s="1"/>
  <c r="Q92" i="547"/>
  <c r="T92" i="547" s="1"/>
  <c r="W92" i="547" s="1"/>
  <c r="X92" i="547" s="1"/>
  <c r="Q95" i="547"/>
  <c r="T95" i="547" s="1"/>
  <c r="W95" i="547" s="1"/>
  <c r="W97" i="547"/>
  <c r="X97" i="547" s="1"/>
  <c r="Q100" i="547"/>
  <c r="T100" i="547" s="1"/>
  <c r="W100" i="547" s="1"/>
  <c r="X100" i="547" s="1"/>
  <c r="Q103" i="547"/>
  <c r="T103" i="547" s="1"/>
  <c r="W103" i="547" s="1"/>
  <c r="X103" i="547" s="1"/>
  <c r="W105" i="547"/>
  <c r="X105" i="547" s="1"/>
  <c r="X107" i="547"/>
  <c r="Q108" i="547"/>
  <c r="T108" i="547" s="1"/>
  <c r="W108" i="547" s="1"/>
  <c r="X108" i="547" s="1"/>
  <c r="Q111" i="547"/>
  <c r="T111" i="547" s="1"/>
  <c r="W111" i="547" s="1"/>
  <c r="W113" i="547"/>
  <c r="X113" i="547" s="1"/>
  <c r="X115" i="547"/>
  <c r="Q116" i="547"/>
  <c r="T116" i="547" s="1"/>
  <c r="W116" i="547" s="1"/>
  <c r="X116" i="547" s="1"/>
  <c r="Q119" i="547"/>
  <c r="T119" i="547" s="1"/>
  <c r="W119" i="547" s="1"/>
  <c r="W121" i="547"/>
  <c r="X121" i="547" s="1"/>
  <c r="X123" i="547"/>
  <c r="Q124" i="547"/>
  <c r="T124" i="547" s="1"/>
  <c r="W124" i="547" s="1"/>
  <c r="X124" i="547" s="1"/>
  <c r="Q127" i="547"/>
  <c r="T127" i="547" s="1"/>
  <c r="W127" i="547" s="1"/>
  <c r="X127" i="547" s="1"/>
  <c r="W129" i="547"/>
  <c r="X129" i="547" s="1"/>
  <c r="X131" i="547"/>
  <c r="Q132" i="547"/>
  <c r="T132" i="547" s="1"/>
  <c r="W132" i="547" s="1"/>
  <c r="X132" i="547" s="1"/>
  <c r="Q135" i="547"/>
  <c r="T135" i="547" s="1"/>
  <c r="W135" i="547" s="1"/>
  <c r="X135" i="547" s="1"/>
  <c r="W137" i="547"/>
  <c r="X137" i="547" s="1"/>
  <c r="X139" i="547"/>
  <c r="Q140" i="547"/>
  <c r="T140" i="547" s="1"/>
  <c r="W140" i="547" s="1"/>
  <c r="X140" i="547" s="1"/>
  <c r="Q143" i="547"/>
  <c r="T143" i="547" s="1"/>
  <c r="W143" i="547" s="1"/>
  <c r="X143" i="547" s="1"/>
  <c r="W146" i="547"/>
  <c r="X146" i="547" s="1"/>
  <c r="R25" i="548"/>
  <c r="U25" i="548" s="1"/>
  <c r="Q26" i="548"/>
  <c r="T26" i="548" s="1"/>
  <c r="W26" i="548" s="1"/>
  <c r="Q37" i="548"/>
  <c r="T37" i="548" s="1"/>
  <c r="W37" i="548" s="1"/>
  <c r="Q58" i="548"/>
  <c r="T58" i="548" s="1"/>
  <c r="W58" i="548" s="1"/>
  <c r="Q78" i="548"/>
  <c r="T78" i="548" s="1"/>
  <c r="W78" i="548" s="1"/>
  <c r="Q82" i="548"/>
  <c r="T82" i="548" s="1"/>
  <c r="W82" i="548" s="1"/>
  <c r="R120" i="546"/>
  <c r="U120" i="546" s="1"/>
  <c r="R122" i="546"/>
  <c r="U122" i="546" s="1"/>
  <c r="R124" i="546"/>
  <c r="U124" i="546" s="1"/>
  <c r="R126" i="546"/>
  <c r="U126" i="546" s="1"/>
  <c r="R128" i="546"/>
  <c r="U128" i="546" s="1"/>
  <c r="R130" i="546"/>
  <c r="U130" i="546" s="1"/>
  <c r="R132" i="546"/>
  <c r="U132" i="546" s="1"/>
  <c r="R134" i="546"/>
  <c r="U134" i="546" s="1"/>
  <c r="W134" i="546" s="1"/>
  <c r="R136" i="546"/>
  <c r="U136" i="546" s="1"/>
  <c r="R138" i="546"/>
  <c r="U138" i="546" s="1"/>
  <c r="R140" i="546"/>
  <c r="U140" i="546" s="1"/>
  <c r="R142" i="546"/>
  <c r="U142" i="546" s="1"/>
  <c r="R144" i="546"/>
  <c r="U144" i="546" s="1"/>
  <c r="R146" i="546"/>
  <c r="U146" i="546" s="1"/>
  <c r="R148" i="546"/>
  <c r="U148" i="546" s="1"/>
  <c r="O20" i="547"/>
  <c r="R24" i="548"/>
  <c r="U24" i="548" s="1"/>
  <c r="R28" i="548"/>
  <c r="U28" i="548" s="1"/>
  <c r="R37" i="548"/>
  <c r="U37" i="548" s="1"/>
  <c r="R53" i="548"/>
  <c r="U53" i="548" s="1"/>
  <c r="Q62" i="548"/>
  <c r="T62" i="548" s="1"/>
  <c r="W62" i="548" s="1"/>
  <c r="Q66" i="548"/>
  <c r="T66" i="548" s="1"/>
  <c r="W66" i="548" s="1"/>
  <c r="W74" i="549"/>
  <c r="X74" i="549" s="1"/>
  <c r="Q119" i="546"/>
  <c r="T119" i="546" s="1"/>
  <c r="W119" i="546" s="1"/>
  <c r="W145" i="547"/>
  <c r="X145" i="547" s="1"/>
  <c r="R20" i="548"/>
  <c r="U20" i="548" s="1"/>
  <c r="Q21" i="548"/>
  <c r="T21" i="548" s="1"/>
  <c r="W21" i="548" s="1"/>
  <c r="Q25" i="548"/>
  <c r="T25" i="548" s="1"/>
  <c r="W25" i="548" s="1"/>
  <c r="Q29" i="548"/>
  <c r="T29" i="548" s="1"/>
  <c r="W29" i="548" s="1"/>
  <c r="R32" i="548"/>
  <c r="U32" i="548" s="1"/>
  <c r="Q34" i="548"/>
  <c r="T34" i="548" s="1"/>
  <c r="W34" i="548" s="1"/>
  <c r="Q45" i="548"/>
  <c r="T45" i="548" s="1"/>
  <c r="W45" i="548" s="1"/>
  <c r="R48" i="548"/>
  <c r="U48" i="548" s="1"/>
  <c r="Q50" i="548"/>
  <c r="T50" i="548" s="1"/>
  <c r="W50" i="548" s="1"/>
  <c r="J159" i="548"/>
  <c r="I161" i="548" s="1"/>
  <c r="J161" i="548" s="1"/>
  <c r="I163" i="548" s="1"/>
  <c r="J163" i="548" s="1"/>
  <c r="I165" i="548" s="1"/>
  <c r="Z20" i="548"/>
  <c r="AA20" i="548" s="1"/>
  <c r="R55" i="549"/>
  <c r="U55" i="549" s="1"/>
  <c r="Q33" i="548"/>
  <c r="T33" i="548" s="1"/>
  <c r="Q38" i="548"/>
  <c r="T38" i="548" s="1"/>
  <c r="W38" i="548" s="1"/>
  <c r="Q41" i="548"/>
  <c r="T41" i="548" s="1"/>
  <c r="W41" i="548" s="1"/>
  <c r="Q49" i="548"/>
  <c r="T49" i="548" s="1"/>
  <c r="Q52" i="548"/>
  <c r="T52" i="548" s="1"/>
  <c r="Q54" i="548"/>
  <c r="T54" i="548" s="1"/>
  <c r="W54" i="548" s="1"/>
  <c r="Q57" i="548"/>
  <c r="T57" i="548" s="1"/>
  <c r="W57" i="548" s="1"/>
  <c r="Q74" i="548"/>
  <c r="T74" i="548" s="1"/>
  <c r="W74" i="548" s="1"/>
  <c r="Q81" i="549"/>
  <c r="T81" i="549" s="1"/>
  <c r="R84" i="549"/>
  <c r="U84" i="549" s="1"/>
  <c r="R33" i="548"/>
  <c r="U33" i="548" s="1"/>
  <c r="R36" i="548"/>
  <c r="U36" i="548" s="1"/>
  <c r="R41" i="548"/>
  <c r="U41" i="548" s="1"/>
  <c r="R44" i="548"/>
  <c r="U44" i="548" s="1"/>
  <c r="R49" i="548"/>
  <c r="U49" i="548" s="1"/>
  <c r="R52" i="548"/>
  <c r="U52" i="548" s="1"/>
  <c r="R57" i="548"/>
  <c r="U57" i="548" s="1"/>
  <c r="R60" i="548"/>
  <c r="U60" i="548" s="1"/>
  <c r="Q70" i="548"/>
  <c r="T70" i="548" s="1"/>
  <c r="W70" i="548" s="1"/>
  <c r="Q80" i="549"/>
  <c r="T80" i="549" s="1"/>
  <c r="W80" i="549" s="1"/>
  <c r="R31" i="548"/>
  <c r="U31" i="548" s="1"/>
  <c r="Q32" i="548"/>
  <c r="T32" i="548" s="1"/>
  <c r="W32" i="548" s="1"/>
  <c r="R35" i="548"/>
  <c r="U35" i="548" s="1"/>
  <c r="Q36" i="548"/>
  <c r="T36" i="548" s="1"/>
  <c r="R39" i="548"/>
  <c r="U39" i="548" s="1"/>
  <c r="Q40" i="548"/>
  <c r="T40" i="548" s="1"/>
  <c r="W40" i="548" s="1"/>
  <c r="R43" i="548"/>
  <c r="U43" i="548" s="1"/>
  <c r="Q44" i="548"/>
  <c r="T44" i="548" s="1"/>
  <c r="R47" i="548"/>
  <c r="U47" i="548" s="1"/>
  <c r="Q48" i="548"/>
  <c r="T48" i="548" s="1"/>
  <c r="W48" i="548" s="1"/>
  <c r="R51" i="548"/>
  <c r="U51" i="548" s="1"/>
  <c r="R55" i="548"/>
  <c r="U55" i="548" s="1"/>
  <c r="R59" i="548"/>
  <c r="U59" i="548" s="1"/>
  <c r="Q60" i="548"/>
  <c r="T60" i="548" s="1"/>
  <c r="W60" i="548" s="1"/>
  <c r="R62" i="548"/>
  <c r="U62" i="548" s="1"/>
  <c r="Q63" i="548"/>
  <c r="T63" i="548" s="1"/>
  <c r="W63" i="548" s="1"/>
  <c r="R66" i="548"/>
  <c r="U66" i="548" s="1"/>
  <c r="Q67" i="548"/>
  <c r="T67" i="548" s="1"/>
  <c r="W67" i="548" s="1"/>
  <c r="R70" i="548"/>
  <c r="U70" i="548" s="1"/>
  <c r="Q71" i="548"/>
  <c r="T71" i="548" s="1"/>
  <c r="W71" i="548" s="1"/>
  <c r="R74" i="548"/>
  <c r="U74" i="548" s="1"/>
  <c r="Q75" i="548"/>
  <c r="T75" i="548" s="1"/>
  <c r="W75" i="548" s="1"/>
  <c r="R78" i="548"/>
  <c r="U78" i="548" s="1"/>
  <c r="Q79" i="548"/>
  <c r="T79" i="548" s="1"/>
  <c r="W79" i="548" s="1"/>
  <c r="R82" i="548"/>
  <c r="U82" i="548" s="1"/>
  <c r="Q83" i="548"/>
  <c r="T83" i="548" s="1"/>
  <c r="W83" i="548" s="1"/>
  <c r="Q20" i="549"/>
  <c r="T20" i="549" s="1"/>
  <c r="R27" i="549"/>
  <c r="U27" i="549" s="1"/>
  <c r="W34" i="549"/>
  <c r="R35" i="549"/>
  <c r="U35" i="549" s="1"/>
  <c r="R39" i="549"/>
  <c r="U39" i="549" s="1"/>
  <c r="W54" i="549"/>
  <c r="R59" i="549"/>
  <c r="U59" i="549" s="1"/>
  <c r="R63" i="549"/>
  <c r="U63" i="549" s="1"/>
  <c r="R67" i="549"/>
  <c r="U67" i="549" s="1"/>
  <c r="U83" i="549"/>
  <c r="AB20" i="549"/>
  <c r="L20" i="549"/>
  <c r="M20" i="549" s="1"/>
  <c r="N20" i="549"/>
  <c r="O20" i="549" s="1"/>
  <c r="W38" i="549"/>
  <c r="R43" i="549"/>
  <c r="U43" i="549" s="1"/>
  <c r="W62" i="549"/>
  <c r="R71" i="549"/>
  <c r="U71" i="549" s="1"/>
  <c r="U79" i="549"/>
  <c r="W79" i="549" s="1"/>
  <c r="Q50" i="550"/>
  <c r="T50" i="550" s="1"/>
  <c r="W50" i="550" s="1"/>
  <c r="R61" i="548"/>
  <c r="U61" i="548" s="1"/>
  <c r="R65" i="548"/>
  <c r="U65" i="548" s="1"/>
  <c r="R69" i="548"/>
  <c r="U69" i="548" s="1"/>
  <c r="R73" i="548"/>
  <c r="U73" i="548" s="1"/>
  <c r="R77" i="548"/>
  <c r="U77" i="548" s="1"/>
  <c r="R81" i="548"/>
  <c r="U81" i="548" s="1"/>
  <c r="R23" i="549"/>
  <c r="U23" i="549" s="1"/>
  <c r="W30" i="549"/>
  <c r="R31" i="549"/>
  <c r="U31" i="549" s="1"/>
  <c r="W37" i="549"/>
  <c r="R47" i="549"/>
  <c r="U47" i="549" s="1"/>
  <c r="R51" i="549"/>
  <c r="U51" i="549" s="1"/>
  <c r="W61" i="549"/>
  <c r="W70" i="549"/>
  <c r="R75" i="549"/>
  <c r="U75" i="549" s="1"/>
  <c r="AA21" i="549"/>
  <c r="U22" i="549"/>
  <c r="Q24" i="549"/>
  <c r="T24" i="549" s="1"/>
  <c r="U26" i="549"/>
  <c r="Q28" i="549"/>
  <c r="T28" i="549" s="1"/>
  <c r="U30" i="549"/>
  <c r="Q32" i="549"/>
  <c r="T32" i="549" s="1"/>
  <c r="U34" i="549"/>
  <c r="Q36" i="549"/>
  <c r="T36" i="549" s="1"/>
  <c r="R38" i="549"/>
  <c r="U38" i="549" s="1"/>
  <c r="Q40" i="549"/>
  <c r="T40" i="549" s="1"/>
  <c r="R42" i="549"/>
  <c r="U42" i="549" s="1"/>
  <c r="W42" i="549" s="1"/>
  <c r="Q44" i="549"/>
  <c r="T44" i="549" s="1"/>
  <c r="R46" i="549"/>
  <c r="U46" i="549" s="1"/>
  <c r="W46" i="549" s="1"/>
  <c r="Q48" i="549"/>
  <c r="T48" i="549" s="1"/>
  <c r="R50" i="549"/>
  <c r="U50" i="549" s="1"/>
  <c r="Q52" i="549"/>
  <c r="T52" i="549" s="1"/>
  <c r="R54" i="549"/>
  <c r="U54" i="549" s="1"/>
  <c r="Q56" i="549"/>
  <c r="T56" i="549" s="1"/>
  <c r="R58" i="549"/>
  <c r="U58" i="549" s="1"/>
  <c r="Q60" i="549"/>
  <c r="T60" i="549" s="1"/>
  <c r="R62" i="549"/>
  <c r="U62" i="549" s="1"/>
  <c r="Q64" i="549"/>
  <c r="T64" i="549" s="1"/>
  <c r="R66" i="549"/>
  <c r="U66" i="549" s="1"/>
  <c r="W66" i="549" s="1"/>
  <c r="Q68" i="549"/>
  <c r="T68" i="549" s="1"/>
  <c r="R70" i="549"/>
  <c r="U70" i="549" s="1"/>
  <c r="Q72" i="549"/>
  <c r="T72" i="549" s="1"/>
  <c r="Q76" i="549"/>
  <c r="T76" i="549" s="1"/>
  <c r="W93" i="549"/>
  <c r="R95" i="549"/>
  <c r="U95" i="549" s="1"/>
  <c r="W109" i="549"/>
  <c r="R111" i="549"/>
  <c r="U111" i="549" s="1"/>
  <c r="Q139" i="549"/>
  <c r="T139" i="549" s="1"/>
  <c r="X23" i="550"/>
  <c r="AC23" i="550" s="1"/>
  <c r="Q34" i="550"/>
  <c r="T34" i="550" s="1"/>
  <c r="W34" i="550" s="1"/>
  <c r="R63" i="550"/>
  <c r="U63" i="550" s="1"/>
  <c r="R146" i="549"/>
  <c r="U146" i="549" s="1"/>
  <c r="R142" i="549"/>
  <c r="U142" i="549" s="1"/>
  <c r="R138" i="549"/>
  <c r="U138" i="549" s="1"/>
  <c r="R134" i="549"/>
  <c r="U134" i="549" s="1"/>
  <c r="R149" i="549"/>
  <c r="U149" i="549" s="1"/>
  <c r="R145" i="549"/>
  <c r="U145" i="549" s="1"/>
  <c r="R141" i="549"/>
  <c r="U141" i="549" s="1"/>
  <c r="R137" i="549"/>
  <c r="U137" i="549" s="1"/>
  <c r="R147" i="549"/>
  <c r="U147" i="549" s="1"/>
  <c r="R143" i="549"/>
  <c r="U143" i="549" s="1"/>
  <c r="R139" i="549"/>
  <c r="U139" i="549" s="1"/>
  <c r="R135" i="549"/>
  <c r="U135" i="549" s="1"/>
  <c r="R78" i="549"/>
  <c r="U78" i="549" s="1"/>
  <c r="R148" i="549"/>
  <c r="U148" i="549" s="1"/>
  <c r="R144" i="549"/>
  <c r="U144" i="549" s="1"/>
  <c r="R140" i="549"/>
  <c r="U140" i="549" s="1"/>
  <c r="R136" i="549"/>
  <c r="U136" i="549" s="1"/>
  <c r="R82" i="549"/>
  <c r="U82" i="549" s="1"/>
  <c r="R20" i="549"/>
  <c r="U20" i="549" s="1"/>
  <c r="R21" i="549"/>
  <c r="U21" i="549" s="1"/>
  <c r="R24" i="549"/>
  <c r="U24" i="549" s="1"/>
  <c r="R25" i="549"/>
  <c r="U25" i="549" s="1"/>
  <c r="R28" i="549"/>
  <c r="U28" i="549" s="1"/>
  <c r="R29" i="549"/>
  <c r="U29" i="549" s="1"/>
  <c r="R32" i="549"/>
  <c r="U32" i="549" s="1"/>
  <c r="R33" i="549"/>
  <c r="U33" i="549" s="1"/>
  <c r="R36" i="549"/>
  <c r="U36" i="549" s="1"/>
  <c r="R37" i="549"/>
  <c r="U37" i="549" s="1"/>
  <c r="R40" i="549"/>
  <c r="U40" i="549" s="1"/>
  <c r="R41" i="549"/>
  <c r="U41" i="549" s="1"/>
  <c r="R44" i="549"/>
  <c r="U44" i="549" s="1"/>
  <c r="R45" i="549"/>
  <c r="U45" i="549" s="1"/>
  <c r="R48" i="549"/>
  <c r="U48" i="549" s="1"/>
  <c r="R49" i="549"/>
  <c r="U49" i="549" s="1"/>
  <c r="R52" i="549"/>
  <c r="U52" i="549" s="1"/>
  <c r="R53" i="549"/>
  <c r="U53" i="549" s="1"/>
  <c r="R56" i="549"/>
  <c r="U56" i="549" s="1"/>
  <c r="R57" i="549"/>
  <c r="U57" i="549" s="1"/>
  <c r="R60" i="549"/>
  <c r="U60" i="549" s="1"/>
  <c r="R61" i="549"/>
  <c r="U61" i="549" s="1"/>
  <c r="R64" i="549"/>
  <c r="U64" i="549" s="1"/>
  <c r="R65" i="549"/>
  <c r="U65" i="549" s="1"/>
  <c r="R68" i="549"/>
  <c r="U68" i="549" s="1"/>
  <c r="R69" i="549"/>
  <c r="U69" i="549" s="1"/>
  <c r="R72" i="549"/>
  <c r="U72" i="549" s="1"/>
  <c r="R73" i="549"/>
  <c r="U73" i="549" s="1"/>
  <c r="R76" i="549"/>
  <c r="U76" i="549" s="1"/>
  <c r="R77" i="549"/>
  <c r="U77" i="549" s="1"/>
  <c r="Q147" i="549"/>
  <c r="T147" i="549" s="1"/>
  <c r="R49" i="550"/>
  <c r="U49" i="550" s="1"/>
  <c r="W21" i="549"/>
  <c r="W25" i="549"/>
  <c r="W29" i="549"/>
  <c r="W33" i="549"/>
  <c r="W41" i="549"/>
  <c r="W45" i="549"/>
  <c r="W53" i="549"/>
  <c r="W57" i="549"/>
  <c r="W69" i="549"/>
  <c r="W73" i="549"/>
  <c r="W77" i="549"/>
  <c r="W83" i="549"/>
  <c r="R87" i="549"/>
  <c r="U87" i="549" s="1"/>
  <c r="W101" i="549"/>
  <c r="R103" i="549"/>
  <c r="U103" i="549" s="1"/>
  <c r="W117" i="549"/>
  <c r="R119" i="549"/>
  <c r="U119" i="549" s="1"/>
  <c r="J165" i="549"/>
  <c r="Z85" i="549"/>
  <c r="R33" i="550"/>
  <c r="U33" i="550" s="1"/>
  <c r="W87" i="549"/>
  <c r="R89" i="549"/>
  <c r="U89" i="549" s="1"/>
  <c r="W95" i="549"/>
  <c r="R97" i="549"/>
  <c r="U97" i="549" s="1"/>
  <c r="W103" i="549"/>
  <c r="R105" i="549"/>
  <c r="U105" i="549" s="1"/>
  <c r="W111" i="549"/>
  <c r="R113" i="549"/>
  <c r="U113" i="549" s="1"/>
  <c r="W119" i="549"/>
  <c r="R121" i="549"/>
  <c r="U121" i="549" s="1"/>
  <c r="Q125" i="549"/>
  <c r="T125" i="549" s="1"/>
  <c r="Q127" i="549"/>
  <c r="T127" i="549" s="1"/>
  <c r="Q129" i="549"/>
  <c r="T129" i="549" s="1"/>
  <c r="Q131" i="549"/>
  <c r="T131" i="549" s="1"/>
  <c r="Q133" i="549"/>
  <c r="T133" i="549" s="1"/>
  <c r="Q21" i="550"/>
  <c r="T21" i="550" s="1"/>
  <c r="Q37" i="550"/>
  <c r="T37" i="550" s="1"/>
  <c r="W37" i="550" s="1"/>
  <c r="Q53" i="550"/>
  <c r="T53" i="550" s="1"/>
  <c r="W53" i="550" s="1"/>
  <c r="Q67" i="550"/>
  <c r="T67" i="550" s="1"/>
  <c r="Q80" i="550"/>
  <c r="T80" i="550" s="1"/>
  <c r="W80" i="550" s="1"/>
  <c r="Q87" i="550"/>
  <c r="T87" i="550" s="1"/>
  <c r="W87" i="550" s="1"/>
  <c r="W85" i="549"/>
  <c r="R91" i="549"/>
  <c r="U91" i="549" s="1"/>
  <c r="R99" i="549"/>
  <c r="U99" i="549" s="1"/>
  <c r="R107" i="549"/>
  <c r="U107" i="549" s="1"/>
  <c r="R115" i="549"/>
  <c r="U115" i="549" s="1"/>
  <c r="R123" i="549"/>
  <c r="U123" i="549" s="1"/>
  <c r="Q135" i="549"/>
  <c r="T135" i="549" s="1"/>
  <c r="W135" i="549" s="1"/>
  <c r="Q143" i="549"/>
  <c r="T143" i="549" s="1"/>
  <c r="W143" i="549" s="1"/>
  <c r="R21" i="550"/>
  <c r="U21" i="550" s="1"/>
  <c r="O21" i="550"/>
  <c r="R25" i="550"/>
  <c r="U25" i="550" s="1"/>
  <c r="Q26" i="550"/>
  <c r="T26" i="550" s="1"/>
  <c r="W26" i="550" s="1"/>
  <c r="X26" i="550" s="1"/>
  <c r="X31" i="550"/>
  <c r="X34" i="550"/>
  <c r="R41" i="550"/>
  <c r="U41" i="550" s="1"/>
  <c r="Q42" i="550"/>
  <c r="T42" i="550" s="1"/>
  <c r="W42" i="550" s="1"/>
  <c r="X42" i="550" s="1"/>
  <c r="X47" i="550"/>
  <c r="X50" i="550"/>
  <c r="R79" i="550"/>
  <c r="U79" i="550" s="1"/>
  <c r="R93" i="549"/>
  <c r="U93" i="549" s="1"/>
  <c r="R101" i="549"/>
  <c r="U101" i="549" s="1"/>
  <c r="R109" i="549"/>
  <c r="U109" i="549" s="1"/>
  <c r="R117" i="549"/>
  <c r="U117" i="549" s="1"/>
  <c r="Q124" i="549"/>
  <c r="T124" i="549" s="1"/>
  <c r="W124" i="549" s="1"/>
  <c r="Q126" i="549"/>
  <c r="T126" i="549" s="1"/>
  <c r="W126" i="549" s="1"/>
  <c r="Q128" i="549"/>
  <c r="T128" i="549" s="1"/>
  <c r="W128" i="549" s="1"/>
  <c r="Q130" i="549"/>
  <c r="T130" i="549" s="1"/>
  <c r="W130" i="549" s="1"/>
  <c r="Q132" i="549"/>
  <c r="T132" i="549" s="1"/>
  <c r="W132" i="549" s="1"/>
  <c r="Q29" i="550"/>
  <c r="T29" i="550" s="1"/>
  <c r="W29" i="550" s="1"/>
  <c r="Q45" i="550"/>
  <c r="T45" i="550" s="1"/>
  <c r="Q64" i="550"/>
  <c r="T64" i="550" s="1"/>
  <c r="Q91" i="550"/>
  <c r="T91" i="550" s="1"/>
  <c r="W91" i="550" s="1"/>
  <c r="R80" i="549"/>
  <c r="U80" i="549" s="1"/>
  <c r="R81" i="549"/>
  <c r="U81" i="549" s="1"/>
  <c r="Q82" i="549"/>
  <c r="T82" i="549" s="1"/>
  <c r="W82" i="549" s="1"/>
  <c r="R85" i="549"/>
  <c r="U85" i="549" s="1"/>
  <c r="Q86" i="549"/>
  <c r="T86" i="549" s="1"/>
  <c r="W86" i="549" s="1"/>
  <c r="Q88" i="549"/>
  <c r="T88" i="549" s="1"/>
  <c r="Q90" i="549"/>
  <c r="T90" i="549" s="1"/>
  <c r="W90" i="549" s="1"/>
  <c r="Q92" i="549"/>
  <c r="T92" i="549" s="1"/>
  <c r="Q94" i="549"/>
  <c r="T94" i="549" s="1"/>
  <c r="W94" i="549" s="1"/>
  <c r="Q96" i="549"/>
  <c r="T96" i="549" s="1"/>
  <c r="Q98" i="549"/>
  <c r="T98" i="549" s="1"/>
  <c r="W98" i="549" s="1"/>
  <c r="Q100" i="549"/>
  <c r="T100" i="549" s="1"/>
  <c r="Q102" i="549"/>
  <c r="T102" i="549" s="1"/>
  <c r="W102" i="549" s="1"/>
  <c r="Q104" i="549"/>
  <c r="T104" i="549" s="1"/>
  <c r="Q106" i="549"/>
  <c r="T106" i="549" s="1"/>
  <c r="W106" i="549" s="1"/>
  <c r="Q108" i="549"/>
  <c r="T108" i="549" s="1"/>
  <c r="Q110" i="549"/>
  <c r="T110" i="549" s="1"/>
  <c r="W110" i="549" s="1"/>
  <c r="Q112" i="549"/>
  <c r="T112" i="549" s="1"/>
  <c r="Q114" i="549"/>
  <c r="T114" i="549" s="1"/>
  <c r="W114" i="549" s="1"/>
  <c r="Q116" i="549"/>
  <c r="T116" i="549" s="1"/>
  <c r="Q118" i="549"/>
  <c r="T118" i="549" s="1"/>
  <c r="W118" i="549" s="1"/>
  <c r="Q120" i="549"/>
  <c r="T120" i="549" s="1"/>
  <c r="Q122" i="549"/>
  <c r="T122" i="549" s="1"/>
  <c r="W122" i="549" s="1"/>
  <c r="R124" i="549"/>
  <c r="U124" i="549" s="1"/>
  <c r="R125" i="549"/>
  <c r="U125" i="549" s="1"/>
  <c r="R126" i="549"/>
  <c r="U126" i="549" s="1"/>
  <c r="R127" i="549"/>
  <c r="U127" i="549" s="1"/>
  <c r="R128" i="549"/>
  <c r="U128" i="549" s="1"/>
  <c r="R129" i="549"/>
  <c r="U129" i="549" s="1"/>
  <c r="R130" i="549"/>
  <c r="U130" i="549" s="1"/>
  <c r="R131" i="549"/>
  <c r="U131" i="549" s="1"/>
  <c r="R132" i="549"/>
  <c r="U132" i="549" s="1"/>
  <c r="R133" i="549"/>
  <c r="U133" i="549" s="1"/>
  <c r="R147" i="550"/>
  <c r="U147" i="550" s="1"/>
  <c r="R143" i="550"/>
  <c r="U143" i="550" s="1"/>
  <c r="R136" i="550"/>
  <c r="U136" i="550" s="1"/>
  <c r="R132" i="550"/>
  <c r="U132" i="550" s="1"/>
  <c r="R148" i="550"/>
  <c r="U148" i="550" s="1"/>
  <c r="R144" i="550"/>
  <c r="U144" i="550" s="1"/>
  <c r="R140" i="550"/>
  <c r="U140" i="550" s="1"/>
  <c r="R139" i="550"/>
  <c r="U139" i="550" s="1"/>
  <c r="R135" i="550"/>
  <c r="U135" i="550" s="1"/>
  <c r="R131" i="550"/>
  <c r="U131" i="550" s="1"/>
  <c r="R138" i="550"/>
  <c r="U138" i="550" s="1"/>
  <c r="R134" i="550"/>
  <c r="U134" i="550" s="1"/>
  <c r="R130" i="550"/>
  <c r="U130" i="550" s="1"/>
  <c r="R127" i="550"/>
  <c r="U127" i="550" s="1"/>
  <c r="R123" i="550"/>
  <c r="U123" i="550" s="1"/>
  <c r="R119" i="550"/>
  <c r="U119" i="550" s="1"/>
  <c r="R115" i="550"/>
  <c r="U115" i="550" s="1"/>
  <c r="R111" i="550"/>
  <c r="U111" i="550" s="1"/>
  <c r="R104" i="550"/>
  <c r="U104" i="550" s="1"/>
  <c r="R128" i="550"/>
  <c r="U128" i="550" s="1"/>
  <c r="R124" i="550"/>
  <c r="U124" i="550" s="1"/>
  <c r="W124" i="550" s="1"/>
  <c r="R120" i="550"/>
  <c r="U120" i="550" s="1"/>
  <c r="R116" i="550"/>
  <c r="U116" i="550" s="1"/>
  <c r="R112" i="550"/>
  <c r="U112" i="550" s="1"/>
  <c r="R108" i="550"/>
  <c r="U108" i="550" s="1"/>
  <c r="R107" i="550"/>
  <c r="U107" i="550" s="1"/>
  <c r="R103" i="550"/>
  <c r="U103" i="550" s="1"/>
  <c r="R142" i="550"/>
  <c r="U142" i="550" s="1"/>
  <c r="R141" i="550"/>
  <c r="U141" i="550" s="1"/>
  <c r="R133" i="550"/>
  <c r="U133" i="550" s="1"/>
  <c r="R146" i="550"/>
  <c r="U146" i="550" s="1"/>
  <c r="R145" i="550"/>
  <c r="U145" i="550" s="1"/>
  <c r="R125" i="550"/>
  <c r="U125" i="550" s="1"/>
  <c r="R121" i="550"/>
  <c r="U121" i="550" s="1"/>
  <c r="R117" i="550"/>
  <c r="U117" i="550" s="1"/>
  <c r="R113" i="550"/>
  <c r="U113" i="550" s="1"/>
  <c r="R109" i="550"/>
  <c r="U109" i="550" s="1"/>
  <c r="R106" i="550"/>
  <c r="U106" i="550" s="1"/>
  <c r="R105" i="550"/>
  <c r="U105" i="550" s="1"/>
  <c r="R102" i="550"/>
  <c r="U102" i="550" s="1"/>
  <c r="R149" i="550"/>
  <c r="U149" i="550" s="1"/>
  <c r="R137" i="550"/>
  <c r="U137" i="550" s="1"/>
  <c r="R129" i="550"/>
  <c r="U129" i="550" s="1"/>
  <c r="R122" i="550"/>
  <c r="U122" i="550" s="1"/>
  <c r="R114" i="550"/>
  <c r="U114" i="550" s="1"/>
  <c r="R126" i="550"/>
  <c r="U126" i="550" s="1"/>
  <c r="R110" i="550"/>
  <c r="U110" i="550" s="1"/>
  <c r="R81" i="550"/>
  <c r="U81" i="550" s="1"/>
  <c r="R76" i="550"/>
  <c r="U76" i="550" s="1"/>
  <c r="R73" i="550"/>
  <c r="U73" i="550" s="1"/>
  <c r="R68" i="550"/>
  <c r="U68" i="550" s="1"/>
  <c r="R65" i="550"/>
  <c r="U65" i="550" s="1"/>
  <c r="R60" i="550"/>
  <c r="U60" i="550" s="1"/>
  <c r="R57" i="550"/>
  <c r="U57" i="550" s="1"/>
  <c r="R22" i="550"/>
  <c r="U22" i="550" s="1"/>
  <c r="R27" i="550"/>
  <c r="U27" i="550" s="1"/>
  <c r="R29" i="550"/>
  <c r="U29" i="550" s="1"/>
  <c r="R30" i="550"/>
  <c r="U30" i="550" s="1"/>
  <c r="R35" i="550"/>
  <c r="U35" i="550" s="1"/>
  <c r="R37" i="550"/>
  <c r="U37" i="550" s="1"/>
  <c r="R38" i="550"/>
  <c r="U38" i="550" s="1"/>
  <c r="R43" i="550"/>
  <c r="U43" i="550" s="1"/>
  <c r="R45" i="550"/>
  <c r="U45" i="550" s="1"/>
  <c r="R46" i="550"/>
  <c r="U46" i="550" s="1"/>
  <c r="R51" i="550"/>
  <c r="U51" i="550" s="1"/>
  <c r="R53" i="550"/>
  <c r="U53" i="550" s="1"/>
  <c r="R54" i="550"/>
  <c r="U54" i="550" s="1"/>
  <c r="R61" i="550"/>
  <c r="U61" i="550" s="1"/>
  <c r="R64" i="550"/>
  <c r="U64" i="550" s="1"/>
  <c r="R71" i="550"/>
  <c r="U71" i="550" s="1"/>
  <c r="Q72" i="550"/>
  <c r="T72" i="550" s="1"/>
  <c r="W72" i="550" s="1"/>
  <c r="X72" i="550" s="1"/>
  <c r="R77" i="550"/>
  <c r="U77" i="550" s="1"/>
  <c r="R80" i="550"/>
  <c r="U80" i="550" s="1"/>
  <c r="Q86" i="550"/>
  <c r="T86" i="550" s="1"/>
  <c r="Q90" i="550"/>
  <c r="T90" i="550" s="1"/>
  <c r="R86" i="549"/>
  <c r="U86" i="549" s="1"/>
  <c r="R88" i="549"/>
  <c r="U88" i="549" s="1"/>
  <c r="R90" i="549"/>
  <c r="U90" i="549" s="1"/>
  <c r="R92" i="549"/>
  <c r="U92" i="549" s="1"/>
  <c r="R94" i="549"/>
  <c r="U94" i="549" s="1"/>
  <c r="R96" i="549"/>
  <c r="U96" i="549" s="1"/>
  <c r="R98" i="549"/>
  <c r="U98" i="549" s="1"/>
  <c r="R100" i="549"/>
  <c r="U100" i="549" s="1"/>
  <c r="R102" i="549"/>
  <c r="U102" i="549" s="1"/>
  <c r="R104" i="549"/>
  <c r="U104" i="549" s="1"/>
  <c r="R106" i="549"/>
  <c r="U106" i="549" s="1"/>
  <c r="R108" i="549"/>
  <c r="U108" i="549" s="1"/>
  <c r="R110" i="549"/>
  <c r="U110" i="549" s="1"/>
  <c r="R112" i="549"/>
  <c r="U112" i="549" s="1"/>
  <c r="R114" i="549"/>
  <c r="U114" i="549" s="1"/>
  <c r="R116" i="549"/>
  <c r="U116" i="549" s="1"/>
  <c r="R118" i="549"/>
  <c r="U118" i="549" s="1"/>
  <c r="R120" i="549"/>
  <c r="U120" i="549" s="1"/>
  <c r="R122" i="549"/>
  <c r="U122" i="549" s="1"/>
  <c r="Q136" i="549"/>
  <c r="T136" i="549" s="1"/>
  <c r="W136" i="549" s="1"/>
  <c r="Q140" i="549"/>
  <c r="T140" i="549" s="1"/>
  <c r="W140" i="549" s="1"/>
  <c r="Q144" i="549"/>
  <c r="T144" i="549" s="1"/>
  <c r="Q148" i="549"/>
  <c r="T148" i="549" s="1"/>
  <c r="W148" i="549" s="1"/>
  <c r="Q126" i="550"/>
  <c r="T126" i="550" s="1"/>
  <c r="W126" i="550" s="1"/>
  <c r="Q122" i="550"/>
  <c r="T122" i="550" s="1"/>
  <c r="W122" i="550" s="1"/>
  <c r="Q118" i="550"/>
  <c r="T118" i="550" s="1"/>
  <c r="Q114" i="550"/>
  <c r="T114" i="550" s="1"/>
  <c r="Q110" i="550"/>
  <c r="T110" i="550" s="1"/>
  <c r="W110" i="550" s="1"/>
  <c r="Q127" i="550"/>
  <c r="T127" i="550" s="1"/>
  <c r="W127" i="550" s="1"/>
  <c r="Q123" i="550"/>
  <c r="T123" i="550" s="1"/>
  <c r="W123" i="550" s="1"/>
  <c r="Q119" i="550"/>
  <c r="T119" i="550" s="1"/>
  <c r="W119" i="550" s="1"/>
  <c r="Q115" i="550"/>
  <c r="T115" i="550" s="1"/>
  <c r="W115" i="550" s="1"/>
  <c r="Q111" i="550"/>
  <c r="T111" i="550" s="1"/>
  <c r="W111" i="550" s="1"/>
  <c r="Q125" i="550"/>
  <c r="T125" i="550" s="1"/>
  <c r="Q121" i="550"/>
  <c r="T121" i="550" s="1"/>
  <c r="W121" i="550" s="1"/>
  <c r="Q117" i="550"/>
  <c r="T117" i="550" s="1"/>
  <c r="W117" i="550" s="1"/>
  <c r="Q113" i="550"/>
  <c r="T113" i="550" s="1"/>
  <c r="W113" i="550" s="1"/>
  <c r="Q109" i="550"/>
  <c r="T109" i="550" s="1"/>
  <c r="Q106" i="550"/>
  <c r="T106" i="550" s="1"/>
  <c r="W106" i="550" s="1"/>
  <c r="Q102" i="550"/>
  <c r="T102" i="550" s="1"/>
  <c r="W102" i="550" s="1"/>
  <c r="Q128" i="550"/>
  <c r="T128" i="550" s="1"/>
  <c r="W128" i="550" s="1"/>
  <c r="Q120" i="550"/>
  <c r="T120" i="550" s="1"/>
  <c r="W120" i="550" s="1"/>
  <c r="Q112" i="550"/>
  <c r="T112" i="550" s="1"/>
  <c r="W112" i="550" s="1"/>
  <c r="Q83" i="550"/>
  <c r="T83" i="550" s="1"/>
  <c r="W83" i="550" s="1"/>
  <c r="Q81" i="550"/>
  <c r="T81" i="550" s="1"/>
  <c r="W81" i="550" s="1"/>
  <c r="Q77" i="550"/>
  <c r="T77" i="550" s="1"/>
  <c r="Q73" i="550"/>
  <c r="T73" i="550" s="1"/>
  <c r="W73" i="550" s="1"/>
  <c r="Q69" i="550"/>
  <c r="T69" i="550" s="1"/>
  <c r="W69" i="550" s="1"/>
  <c r="X69" i="550" s="1"/>
  <c r="Q65" i="550"/>
  <c r="T65" i="550" s="1"/>
  <c r="W65" i="550" s="1"/>
  <c r="Q61" i="550"/>
  <c r="T61" i="550" s="1"/>
  <c r="W61" i="550" s="1"/>
  <c r="Q57" i="550"/>
  <c r="T57" i="550" s="1"/>
  <c r="W57" i="550" s="1"/>
  <c r="Q103" i="550"/>
  <c r="T103" i="550" s="1"/>
  <c r="W103" i="550" s="1"/>
  <c r="Q82" i="550"/>
  <c r="T82" i="550" s="1"/>
  <c r="Q78" i="550"/>
  <c r="T78" i="550" s="1"/>
  <c r="Q74" i="550"/>
  <c r="T74" i="550" s="1"/>
  <c r="Q70" i="550"/>
  <c r="T70" i="550" s="1"/>
  <c r="W70" i="550" s="1"/>
  <c r="Q66" i="550"/>
  <c r="T66" i="550" s="1"/>
  <c r="Q62" i="550"/>
  <c r="T62" i="550" s="1"/>
  <c r="W62" i="550" s="1"/>
  <c r="Q58" i="550"/>
  <c r="T58" i="550" s="1"/>
  <c r="Q51" i="550"/>
  <c r="T51" i="550" s="1"/>
  <c r="W51" i="550" s="1"/>
  <c r="Q47" i="550"/>
  <c r="T47" i="550" s="1"/>
  <c r="W47" i="550" s="1"/>
  <c r="Q43" i="550"/>
  <c r="T43" i="550" s="1"/>
  <c r="W43" i="550" s="1"/>
  <c r="Q39" i="550"/>
  <c r="T39" i="550" s="1"/>
  <c r="W39" i="550" s="1"/>
  <c r="X39" i="550" s="1"/>
  <c r="Q35" i="550"/>
  <c r="T35" i="550" s="1"/>
  <c r="W35" i="550" s="1"/>
  <c r="Q31" i="550"/>
  <c r="T31" i="550" s="1"/>
  <c r="W31" i="550" s="1"/>
  <c r="Q27" i="550"/>
  <c r="T27" i="550" s="1"/>
  <c r="W27" i="550" s="1"/>
  <c r="Q23" i="550"/>
  <c r="T23" i="550" s="1"/>
  <c r="W23" i="550" s="1"/>
  <c r="Q116" i="550"/>
  <c r="T116" i="550" s="1"/>
  <c r="W116" i="550" s="1"/>
  <c r="Q52" i="550"/>
  <c r="T52" i="550" s="1"/>
  <c r="Q48" i="550"/>
  <c r="T48" i="550" s="1"/>
  <c r="Q44" i="550"/>
  <c r="T44" i="550" s="1"/>
  <c r="Q40" i="550"/>
  <c r="T40" i="550" s="1"/>
  <c r="Q36" i="550"/>
  <c r="T36" i="550" s="1"/>
  <c r="Q32" i="550"/>
  <c r="T32" i="550" s="1"/>
  <c r="Q28" i="550"/>
  <c r="T28" i="550" s="1"/>
  <c r="Q24" i="550"/>
  <c r="T24" i="550" s="1"/>
  <c r="Q20" i="550"/>
  <c r="T20" i="550" s="1"/>
  <c r="Q22" i="550"/>
  <c r="T22" i="550" s="1"/>
  <c r="W22" i="550" s="1"/>
  <c r="M22" i="550"/>
  <c r="AB22" i="550"/>
  <c r="L22" i="550"/>
  <c r="Q25" i="550"/>
  <c r="T25" i="550" s="1"/>
  <c r="W25" i="550" s="1"/>
  <c r="Q30" i="550"/>
  <c r="T30" i="550" s="1"/>
  <c r="Q33" i="550"/>
  <c r="T33" i="550" s="1"/>
  <c r="W33" i="550" s="1"/>
  <c r="Q38" i="550"/>
  <c r="T38" i="550" s="1"/>
  <c r="W38" i="550" s="1"/>
  <c r="Q41" i="550"/>
  <c r="T41" i="550" s="1"/>
  <c r="Q46" i="550"/>
  <c r="T46" i="550" s="1"/>
  <c r="Q49" i="550"/>
  <c r="T49" i="550" s="1"/>
  <c r="Q54" i="550"/>
  <c r="T54" i="550" s="1"/>
  <c r="W54" i="550" s="1"/>
  <c r="R56" i="550"/>
  <c r="U56" i="550" s="1"/>
  <c r="Q59" i="550"/>
  <c r="T59" i="550" s="1"/>
  <c r="Q75" i="550"/>
  <c r="T75" i="550" s="1"/>
  <c r="Q107" i="550"/>
  <c r="T107" i="550" s="1"/>
  <c r="W107" i="550" s="1"/>
  <c r="Q108" i="550"/>
  <c r="T108" i="550" s="1"/>
  <c r="R118" i="550"/>
  <c r="U118" i="550" s="1"/>
  <c r="Q137" i="549"/>
  <c r="T137" i="549" s="1"/>
  <c r="W137" i="549" s="1"/>
  <c r="Q141" i="549"/>
  <c r="T141" i="549" s="1"/>
  <c r="Q145" i="549"/>
  <c r="T145" i="549" s="1"/>
  <c r="W145" i="549" s="1"/>
  <c r="Q149" i="549"/>
  <c r="T149" i="549" s="1"/>
  <c r="W149" i="549" s="1"/>
  <c r="O22" i="550"/>
  <c r="R59" i="550"/>
  <c r="U59" i="550" s="1"/>
  <c r="R67" i="550"/>
  <c r="U67" i="550" s="1"/>
  <c r="R75" i="550"/>
  <c r="U75" i="550" s="1"/>
  <c r="Q84" i="550"/>
  <c r="T84" i="550" s="1"/>
  <c r="Q88" i="550"/>
  <c r="T88" i="550" s="1"/>
  <c r="Q92" i="550"/>
  <c r="T92" i="550" s="1"/>
  <c r="Q134" i="549"/>
  <c r="T134" i="549" s="1"/>
  <c r="W134" i="549" s="1"/>
  <c r="Q138" i="549"/>
  <c r="T138" i="549" s="1"/>
  <c r="Q142" i="549"/>
  <c r="T142" i="549" s="1"/>
  <c r="W142" i="549" s="1"/>
  <c r="Q146" i="549"/>
  <c r="T146" i="549" s="1"/>
  <c r="R20" i="550"/>
  <c r="U20" i="550" s="1"/>
  <c r="AB21" i="550"/>
  <c r="L21" i="550"/>
  <c r="M21" i="550" s="1"/>
  <c r="AA23" i="550"/>
  <c r="R24" i="550"/>
  <c r="U24" i="550" s="1"/>
  <c r="R28" i="550"/>
  <c r="U28" i="550" s="1"/>
  <c r="R32" i="550"/>
  <c r="U32" i="550" s="1"/>
  <c r="R36" i="550"/>
  <c r="U36" i="550" s="1"/>
  <c r="R40" i="550"/>
  <c r="U40" i="550" s="1"/>
  <c r="R44" i="550"/>
  <c r="U44" i="550" s="1"/>
  <c r="R48" i="550"/>
  <c r="U48" i="550" s="1"/>
  <c r="R52" i="550"/>
  <c r="U52" i="550" s="1"/>
  <c r="Q60" i="550"/>
  <c r="T60" i="550" s="1"/>
  <c r="Q63" i="550"/>
  <c r="T63" i="550" s="1"/>
  <c r="W63" i="550" s="1"/>
  <c r="Q68" i="550"/>
  <c r="T68" i="550" s="1"/>
  <c r="Q71" i="550"/>
  <c r="T71" i="550" s="1"/>
  <c r="W71" i="550" s="1"/>
  <c r="Q76" i="550"/>
  <c r="T76" i="550" s="1"/>
  <c r="Q79" i="550"/>
  <c r="T79" i="550" s="1"/>
  <c r="R83" i="550"/>
  <c r="U83" i="550" s="1"/>
  <c r="Q85" i="550"/>
  <c r="T85" i="550" s="1"/>
  <c r="Q89" i="550"/>
  <c r="T89" i="550" s="1"/>
  <c r="Q93" i="550"/>
  <c r="T93" i="550" s="1"/>
  <c r="Q130" i="550"/>
  <c r="T130" i="550" s="1"/>
  <c r="Q138" i="550"/>
  <c r="T138" i="550" s="1"/>
  <c r="Q147" i="550"/>
  <c r="T147" i="550" s="1"/>
  <c r="R55" i="550"/>
  <c r="U55" i="550" s="1"/>
  <c r="Q55" i="550"/>
  <c r="T55" i="550" s="1"/>
  <c r="W55" i="550" s="1"/>
  <c r="Q56" i="550"/>
  <c r="T56" i="550" s="1"/>
  <c r="R58" i="550"/>
  <c r="U58" i="550" s="1"/>
  <c r="R62" i="550"/>
  <c r="U62" i="550" s="1"/>
  <c r="R66" i="550"/>
  <c r="U66" i="550" s="1"/>
  <c r="R70" i="550"/>
  <c r="U70" i="550" s="1"/>
  <c r="R74" i="550"/>
  <c r="U74" i="550" s="1"/>
  <c r="R78" i="550"/>
  <c r="U78" i="550" s="1"/>
  <c r="R82" i="550"/>
  <c r="U82" i="550" s="1"/>
  <c r="Q96" i="550"/>
  <c r="T96" i="550" s="1"/>
  <c r="Q104" i="550"/>
  <c r="T104" i="550" s="1"/>
  <c r="Q143" i="550"/>
  <c r="T143" i="550" s="1"/>
  <c r="W143" i="550" s="1"/>
  <c r="R84" i="550"/>
  <c r="U84" i="550" s="1"/>
  <c r="R85" i="550"/>
  <c r="U85" i="550" s="1"/>
  <c r="R86" i="550"/>
  <c r="U86" i="550" s="1"/>
  <c r="R87" i="550"/>
  <c r="U87" i="550" s="1"/>
  <c r="R88" i="550"/>
  <c r="U88" i="550" s="1"/>
  <c r="R89" i="550"/>
  <c r="U89" i="550" s="1"/>
  <c r="R90" i="550"/>
  <c r="U90" i="550" s="1"/>
  <c r="R91" i="550"/>
  <c r="U91" i="550" s="1"/>
  <c r="R92" i="550"/>
  <c r="U92" i="550" s="1"/>
  <c r="R93" i="550"/>
  <c r="U93" i="550" s="1"/>
  <c r="R94" i="550"/>
  <c r="U94" i="550" s="1"/>
  <c r="Q94" i="550"/>
  <c r="T94" i="550" s="1"/>
  <c r="R95" i="550"/>
  <c r="U95" i="550" s="1"/>
  <c r="Q95" i="550"/>
  <c r="T95" i="550" s="1"/>
  <c r="R96" i="550"/>
  <c r="U96" i="550" s="1"/>
  <c r="Q97" i="550"/>
  <c r="T97" i="550" s="1"/>
  <c r="W97" i="550" s="1"/>
  <c r="Q98" i="550"/>
  <c r="T98" i="550" s="1"/>
  <c r="Q99" i="550"/>
  <c r="T99" i="550" s="1"/>
  <c r="W99" i="550" s="1"/>
  <c r="Q100" i="550"/>
  <c r="T100" i="550" s="1"/>
  <c r="Q101" i="550"/>
  <c r="T101" i="550" s="1"/>
  <c r="W101" i="550" s="1"/>
  <c r="Q105" i="550"/>
  <c r="T105" i="550" s="1"/>
  <c r="W105" i="550" s="1"/>
  <c r="Q134" i="550"/>
  <c r="T134" i="550" s="1"/>
  <c r="W134" i="550" s="1"/>
  <c r="R97" i="550"/>
  <c r="U97" i="550" s="1"/>
  <c r="R98" i="550"/>
  <c r="U98" i="550" s="1"/>
  <c r="R99" i="550"/>
  <c r="U99" i="550" s="1"/>
  <c r="R100" i="550"/>
  <c r="U100" i="550" s="1"/>
  <c r="R101" i="550"/>
  <c r="U101" i="550" s="1"/>
  <c r="Q129" i="550"/>
  <c r="T129" i="550" s="1"/>
  <c r="W129" i="550" s="1"/>
  <c r="Q133" i="550"/>
  <c r="T133" i="550" s="1"/>
  <c r="W133" i="550" s="1"/>
  <c r="Q137" i="550"/>
  <c r="T137" i="550" s="1"/>
  <c r="W137" i="550" s="1"/>
  <c r="Q142" i="550"/>
  <c r="T142" i="550" s="1"/>
  <c r="W142" i="550" s="1"/>
  <c r="Q146" i="550"/>
  <c r="T146" i="550" s="1"/>
  <c r="W146" i="550" s="1"/>
  <c r="Q131" i="550"/>
  <c r="T131" i="550" s="1"/>
  <c r="W131" i="550" s="1"/>
  <c r="Q135" i="550"/>
  <c r="T135" i="550" s="1"/>
  <c r="Q139" i="550"/>
  <c r="T139" i="550" s="1"/>
  <c r="W139" i="550" s="1"/>
  <c r="Q141" i="550"/>
  <c r="T141" i="550" s="1"/>
  <c r="Q145" i="550"/>
  <c r="T145" i="550" s="1"/>
  <c r="W145" i="550" s="1"/>
  <c r="Q149" i="550"/>
  <c r="T149" i="550" s="1"/>
  <c r="Q132" i="550"/>
  <c r="T132" i="550" s="1"/>
  <c r="W132" i="550" s="1"/>
  <c r="Q136" i="550"/>
  <c r="T136" i="550" s="1"/>
  <c r="W136" i="550" s="1"/>
  <c r="Q140" i="550"/>
  <c r="T140" i="550" s="1"/>
  <c r="Q144" i="550"/>
  <c r="T144" i="550" s="1"/>
  <c r="W144" i="550" s="1"/>
  <c r="Q148" i="550"/>
  <c r="T148" i="550" s="1"/>
  <c r="W61" i="524" l="1"/>
  <c r="X61" i="524" s="1"/>
  <c r="W83" i="524"/>
  <c r="X83" i="524" s="1"/>
  <c r="W51" i="524"/>
  <c r="X51" i="524" s="1"/>
  <c r="W47" i="524"/>
  <c r="X47" i="524" s="1"/>
  <c r="W144" i="524"/>
  <c r="X144" i="524" s="1"/>
  <c r="W135" i="524"/>
  <c r="X135" i="524" s="1"/>
  <c r="W124" i="524"/>
  <c r="X124" i="524" s="1"/>
  <c r="W113" i="524"/>
  <c r="X113" i="524" s="1"/>
  <c r="W105" i="524"/>
  <c r="X105" i="524" s="1"/>
  <c r="W96" i="524"/>
  <c r="X96" i="524" s="1"/>
  <c r="W88" i="524"/>
  <c r="X88" i="524" s="1"/>
  <c r="W68" i="524"/>
  <c r="X68" i="524" s="1"/>
  <c r="W36" i="524"/>
  <c r="X36" i="524" s="1"/>
  <c r="W20" i="524"/>
  <c r="X20" i="524" s="1"/>
  <c r="AC20" i="524" s="1"/>
  <c r="W78" i="524"/>
  <c r="X78" i="524" s="1"/>
  <c r="W38" i="524"/>
  <c r="X38" i="524" s="1"/>
  <c r="W30" i="524"/>
  <c r="X30" i="524" s="1"/>
  <c r="W77" i="524"/>
  <c r="X77" i="524" s="1"/>
  <c r="W149" i="524"/>
  <c r="X149" i="524" s="1"/>
  <c r="W141" i="524"/>
  <c r="X141" i="524" s="1"/>
  <c r="W134" i="524"/>
  <c r="X134" i="524" s="1"/>
  <c r="W127" i="524"/>
  <c r="X127" i="524" s="1"/>
  <c r="W120" i="524"/>
  <c r="X120" i="524" s="1"/>
  <c r="W114" i="524"/>
  <c r="X114" i="524" s="1"/>
  <c r="W106" i="524"/>
  <c r="X106" i="524" s="1"/>
  <c r="W95" i="524"/>
  <c r="X95" i="524" s="1"/>
  <c r="W87" i="524"/>
  <c r="X87" i="524" s="1"/>
  <c r="W49" i="524"/>
  <c r="W142" i="524"/>
  <c r="X142" i="524" s="1"/>
  <c r="W133" i="524"/>
  <c r="X133" i="524" s="1"/>
  <c r="W121" i="524"/>
  <c r="X121" i="524" s="1"/>
  <c r="W111" i="524"/>
  <c r="X111" i="524" s="1"/>
  <c r="W103" i="524"/>
  <c r="X103" i="524" s="1"/>
  <c r="W94" i="524"/>
  <c r="X94" i="524" s="1"/>
  <c r="W86" i="524"/>
  <c r="X86" i="524" s="1"/>
  <c r="W56" i="524"/>
  <c r="X56" i="524" s="1"/>
  <c r="W32" i="524"/>
  <c r="X32" i="524" s="1"/>
  <c r="W74" i="524"/>
  <c r="X74" i="524" s="1"/>
  <c r="W66" i="524"/>
  <c r="X66" i="524" s="1"/>
  <c r="W54" i="524"/>
  <c r="X54" i="524" s="1"/>
  <c r="W46" i="524"/>
  <c r="X46" i="524" s="1"/>
  <c r="W26" i="524"/>
  <c r="X26" i="524" s="1"/>
  <c r="W65" i="524"/>
  <c r="X65" i="524" s="1"/>
  <c r="W29" i="524"/>
  <c r="X29" i="524" s="1"/>
  <c r="W147" i="524"/>
  <c r="X147" i="524" s="1"/>
  <c r="W139" i="524"/>
  <c r="X139" i="524" s="1"/>
  <c r="W132" i="524"/>
  <c r="X132" i="524" s="1"/>
  <c r="W126" i="524"/>
  <c r="X126" i="524" s="1"/>
  <c r="W119" i="524"/>
  <c r="X119" i="524" s="1"/>
  <c r="W112" i="524"/>
  <c r="X112" i="524" s="1"/>
  <c r="W104" i="524"/>
  <c r="X104" i="524" s="1"/>
  <c r="W93" i="524"/>
  <c r="X93" i="524" s="1"/>
  <c r="W85" i="524"/>
  <c r="X85" i="524" s="1"/>
  <c r="W44" i="524"/>
  <c r="X44" i="524" s="1"/>
  <c r="W81" i="524"/>
  <c r="X81" i="524" s="1"/>
  <c r="W25" i="524"/>
  <c r="X25" i="524" s="1"/>
  <c r="W146" i="524"/>
  <c r="X146" i="524" s="1"/>
  <c r="W45" i="524"/>
  <c r="X45" i="524" s="1"/>
  <c r="W140" i="524"/>
  <c r="X140" i="524" s="1"/>
  <c r="W128" i="524"/>
  <c r="X128" i="524" s="1"/>
  <c r="W117" i="524"/>
  <c r="X117" i="524" s="1"/>
  <c r="W109" i="524"/>
  <c r="X109" i="524" s="1"/>
  <c r="W101" i="524"/>
  <c r="X101" i="524" s="1"/>
  <c r="W92" i="524"/>
  <c r="X92" i="524" s="1"/>
  <c r="W84" i="524"/>
  <c r="X84" i="524" s="1"/>
  <c r="W48" i="524"/>
  <c r="X48" i="524" s="1"/>
  <c r="W28" i="524"/>
  <c r="X28" i="524" s="1"/>
  <c r="W62" i="524"/>
  <c r="X62" i="524" s="1"/>
  <c r="W42" i="524"/>
  <c r="X42" i="524" s="1"/>
  <c r="W34" i="524"/>
  <c r="X34" i="524" s="1"/>
  <c r="W22" i="524"/>
  <c r="X22" i="524" s="1"/>
  <c r="W21" i="524"/>
  <c r="X21" i="524" s="1"/>
  <c r="W145" i="524"/>
  <c r="X145" i="524" s="1"/>
  <c r="W138" i="524"/>
  <c r="X138" i="524" s="1"/>
  <c r="W131" i="524"/>
  <c r="X131" i="524" s="1"/>
  <c r="W123" i="524"/>
  <c r="X123" i="524" s="1"/>
  <c r="W118" i="524"/>
  <c r="X118" i="524" s="1"/>
  <c r="W110" i="524"/>
  <c r="X110" i="524" s="1"/>
  <c r="W102" i="524"/>
  <c r="X102" i="524" s="1"/>
  <c r="W91" i="524"/>
  <c r="X91" i="524" s="1"/>
  <c r="W76" i="524"/>
  <c r="X76" i="524" s="1"/>
  <c r="W129" i="524"/>
  <c r="X129" i="524" s="1"/>
  <c r="W72" i="524"/>
  <c r="X72" i="524" s="1"/>
  <c r="W52" i="524"/>
  <c r="X52" i="524" s="1"/>
  <c r="W53" i="524"/>
  <c r="W27" i="524"/>
  <c r="X27" i="524" s="1"/>
  <c r="W75" i="524"/>
  <c r="X75" i="524" s="1"/>
  <c r="W43" i="524"/>
  <c r="X43" i="524" s="1"/>
  <c r="W79" i="524"/>
  <c r="X79" i="524" s="1"/>
  <c r="W64" i="524"/>
  <c r="X64" i="524" s="1"/>
  <c r="W100" i="524"/>
  <c r="X100" i="524" s="1"/>
  <c r="W59" i="524"/>
  <c r="X59" i="524" s="1"/>
  <c r="W67" i="524"/>
  <c r="X67" i="524" s="1"/>
  <c r="W35" i="524"/>
  <c r="X35" i="524" s="1"/>
  <c r="W71" i="524"/>
  <c r="X71" i="524" s="1"/>
  <c r="W60" i="524"/>
  <c r="X60" i="524" s="1"/>
  <c r="W98" i="524"/>
  <c r="X98" i="524" s="1"/>
  <c r="W31" i="524"/>
  <c r="X31" i="524" s="1"/>
  <c r="W63" i="524"/>
  <c r="X63" i="524" s="1"/>
  <c r="W23" i="524"/>
  <c r="X23" i="524" s="1"/>
  <c r="W55" i="524"/>
  <c r="X55" i="524" s="1"/>
  <c r="W39" i="524"/>
  <c r="X39" i="524" s="1"/>
  <c r="N22" i="540"/>
  <c r="O22" i="540" s="1"/>
  <c r="AB22" i="540"/>
  <c r="L22" i="540"/>
  <c r="M22" i="540" s="1"/>
  <c r="AA23" i="540"/>
  <c r="AC24" i="539"/>
  <c r="X118" i="550"/>
  <c r="W40" i="550"/>
  <c r="X40" i="550" s="1"/>
  <c r="X76" i="550"/>
  <c r="X21" i="550"/>
  <c r="AC21" i="550" s="1"/>
  <c r="W68" i="549"/>
  <c r="X68" i="549" s="1"/>
  <c r="W36" i="549"/>
  <c r="X36" i="549" s="1"/>
  <c r="X23" i="549"/>
  <c r="W23" i="549"/>
  <c r="X44" i="548"/>
  <c r="X67" i="547"/>
  <c r="X23" i="547"/>
  <c r="X125" i="544"/>
  <c r="W43" i="547"/>
  <c r="X43" i="547" s="1"/>
  <c r="X119" i="543"/>
  <c r="W65" i="543"/>
  <c r="X65" i="543" s="1"/>
  <c r="X56" i="546"/>
  <c r="X110" i="543"/>
  <c r="X75" i="548"/>
  <c r="X96" i="548"/>
  <c r="X66" i="545"/>
  <c r="X54" i="542"/>
  <c r="X135" i="542"/>
  <c r="W23" i="547"/>
  <c r="X137" i="541"/>
  <c r="N20" i="542"/>
  <c r="O20" i="542" s="1"/>
  <c r="L20" i="542"/>
  <c r="M20" i="542" s="1"/>
  <c r="AB20" i="542"/>
  <c r="W37" i="541"/>
  <c r="X37" i="541" s="1"/>
  <c r="W53" i="541"/>
  <c r="W69" i="541"/>
  <c r="W90" i="544"/>
  <c r="W120" i="544"/>
  <c r="X120" i="544" s="1"/>
  <c r="X77" i="539"/>
  <c r="W77" i="539"/>
  <c r="W45" i="539"/>
  <c r="X45" i="539" s="1"/>
  <c r="X81" i="537"/>
  <c r="W31" i="536"/>
  <c r="X31" i="536" s="1"/>
  <c r="X69" i="535"/>
  <c r="W69" i="535"/>
  <c r="W53" i="535"/>
  <c r="X53" i="535" s="1"/>
  <c r="X37" i="535"/>
  <c r="W37" i="535"/>
  <c r="X122" i="538"/>
  <c r="X73" i="538"/>
  <c r="X74" i="536"/>
  <c r="X36" i="536"/>
  <c r="X139" i="534"/>
  <c r="AA21" i="542"/>
  <c r="X146" i="536"/>
  <c r="X122" i="536"/>
  <c r="X106" i="536"/>
  <c r="X98" i="536"/>
  <c r="X50" i="533"/>
  <c r="X120" i="532"/>
  <c r="X88" i="532"/>
  <c r="AA24" i="539"/>
  <c r="AB23" i="539"/>
  <c r="L23" i="539"/>
  <c r="M23" i="539" s="1"/>
  <c r="N23" i="539"/>
  <c r="O23" i="539" s="1"/>
  <c r="J165" i="535"/>
  <c r="Z85" i="535"/>
  <c r="X70" i="535"/>
  <c r="W76" i="533"/>
  <c r="X76" i="533" s="1"/>
  <c r="W20" i="533"/>
  <c r="X20" i="533" s="1"/>
  <c r="AC20" i="533" s="1"/>
  <c r="X64" i="536"/>
  <c r="N20" i="534"/>
  <c r="O20" i="534" s="1"/>
  <c r="AB20" i="534"/>
  <c r="L20" i="534"/>
  <c r="M20" i="534" s="1"/>
  <c r="AA21" i="534"/>
  <c r="W143" i="533"/>
  <c r="X143" i="533" s="1"/>
  <c r="W119" i="533"/>
  <c r="X119" i="533" s="1"/>
  <c r="W87" i="533"/>
  <c r="X87" i="533" s="1"/>
  <c r="X139" i="528"/>
  <c r="X95" i="528"/>
  <c r="X65" i="525"/>
  <c r="X128" i="534"/>
  <c r="X89" i="526"/>
  <c r="W146" i="533"/>
  <c r="X146" i="533" s="1"/>
  <c r="W110" i="533"/>
  <c r="X110" i="533" s="1"/>
  <c r="X115" i="530"/>
  <c r="X87" i="530"/>
  <c r="X35" i="530"/>
  <c r="W139" i="528"/>
  <c r="W123" i="528"/>
  <c r="W99" i="528"/>
  <c r="X99" i="528" s="1"/>
  <c r="W23" i="528"/>
  <c r="X141" i="527"/>
  <c r="X101" i="527"/>
  <c r="X27" i="526"/>
  <c r="X125" i="538"/>
  <c r="W21" i="533"/>
  <c r="X21" i="533" s="1"/>
  <c r="AC21" i="533" s="1"/>
  <c r="W99" i="530"/>
  <c r="X128" i="528"/>
  <c r="J165" i="527"/>
  <c r="Z85" i="527"/>
  <c r="X42" i="525"/>
  <c r="X49" i="532"/>
  <c r="X81" i="528"/>
  <c r="X65" i="528"/>
  <c r="W67" i="530"/>
  <c r="X108" i="528"/>
  <c r="W84" i="528"/>
  <c r="W48" i="528"/>
  <c r="X48" i="528" s="1"/>
  <c r="W38" i="527"/>
  <c r="X38" i="527" s="1"/>
  <c r="N20" i="526"/>
  <c r="O20" i="526" s="1"/>
  <c r="AB20" i="526"/>
  <c r="L20" i="526"/>
  <c r="M20" i="526" s="1"/>
  <c r="W35" i="525"/>
  <c r="X35" i="525" s="1"/>
  <c r="W148" i="532"/>
  <c r="X148" i="532" s="1"/>
  <c r="W66" i="533"/>
  <c r="X66" i="533" s="1"/>
  <c r="W110" i="528"/>
  <c r="X110" i="528" s="1"/>
  <c r="W121" i="527"/>
  <c r="X121" i="527" s="1"/>
  <c r="W89" i="526"/>
  <c r="W58" i="533"/>
  <c r="X58" i="533" s="1"/>
  <c r="Z85" i="528"/>
  <c r="J165" i="528"/>
  <c r="W70" i="528"/>
  <c r="X70" i="528" s="1"/>
  <c r="W109" i="527"/>
  <c r="X109" i="527" s="1"/>
  <c r="W115" i="526"/>
  <c r="X115" i="526" s="1"/>
  <c r="W65" i="525"/>
  <c r="AB20" i="524"/>
  <c r="N20" i="524"/>
  <c r="O20" i="524" s="1"/>
  <c r="L20" i="524"/>
  <c r="M20" i="524" s="1"/>
  <c r="AA21" i="524"/>
  <c r="W140" i="550"/>
  <c r="W141" i="550"/>
  <c r="W135" i="550"/>
  <c r="X135" i="550" s="1"/>
  <c r="X101" i="550"/>
  <c r="X97" i="550"/>
  <c r="W94" i="550"/>
  <c r="X91" i="550"/>
  <c r="X87" i="550"/>
  <c r="W104" i="550"/>
  <c r="X62" i="550"/>
  <c r="W56" i="550"/>
  <c r="X56" i="550" s="1"/>
  <c r="W147" i="550"/>
  <c r="W93" i="550"/>
  <c r="W85" i="550"/>
  <c r="W79" i="550"/>
  <c r="X79" i="550" s="1"/>
  <c r="W76" i="550"/>
  <c r="W60" i="550"/>
  <c r="N23" i="550"/>
  <c r="O23" i="550" s="1"/>
  <c r="AA24" i="550"/>
  <c r="AB23" i="550"/>
  <c r="L23" i="550"/>
  <c r="M23" i="550" s="1"/>
  <c r="W138" i="549"/>
  <c r="W88" i="550"/>
  <c r="X88" i="550" s="1"/>
  <c r="W75" i="550"/>
  <c r="X75" i="550" s="1"/>
  <c r="W59" i="550"/>
  <c r="W49" i="550"/>
  <c r="W46" i="550"/>
  <c r="X46" i="550" s="1"/>
  <c r="W28" i="550"/>
  <c r="W44" i="550"/>
  <c r="W58" i="550"/>
  <c r="W74" i="550"/>
  <c r="W114" i="550"/>
  <c r="X122" i="549"/>
  <c r="X114" i="549"/>
  <c r="X106" i="549"/>
  <c r="X98" i="549"/>
  <c r="X90" i="549"/>
  <c r="W86" i="550"/>
  <c r="X71" i="550"/>
  <c r="X54" i="550"/>
  <c r="X43" i="550"/>
  <c r="X37" i="550"/>
  <c r="X22" i="550"/>
  <c r="AC22" i="550" s="1"/>
  <c r="X65" i="550"/>
  <c r="X81" i="550"/>
  <c r="X122" i="550"/>
  <c r="X102" i="550"/>
  <c r="X113" i="550"/>
  <c r="X145" i="550"/>
  <c r="X142" i="550"/>
  <c r="X112" i="550"/>
  <c r="X128" i="550"/>
  <c r="X119" i="550"/>
  <c r="X134" i="550"/>
  <c r="X139" i="550"/>
  <c r="X132" i="550"/>
  <c r="X130" i="549"/>
  <c r="X126" i="549"/>
  <c r="X80" i="549"/>
  <c r="W131" i="549"/>
  <c r="W127" i="549"/>
  <c r="X127" i="549" s="1"/>
  <c r="X33" i="550"/>
  <c r="W147" i="549"/>
  <c r="X73" i="549"/>
  <c r="X57" i="549"/>
  <c r="X41" i="549"/>
  <c r="X33" i="549"/>
  <c r="X25" i="549"/>
  <c r="X82" i="549"/>
  <c r="X148" i="549"/>
  <c r="X143" i="549"/>
  <c r="X145" i="549"/>
  <c r="X142" i="549"/>
  <c r="X70" i="549"/>
  <c r="W64" i="549"/>
  <c r="X54" i="549"/>
  <c r="W48" i="549"/>
  <c r="X38" i="549"/>
  <c r="W32" i="549"/>
  <c r="X22" i="549"/>
  <c r="AC22" i="549" s="1"/>
  <c r="X75" i="549"/>
  <c r="W75" i="549"/>
  <c r="W31" i="549"/>
  <c r="X31" i="549" s="1"/>
  <c r="W22" i="549"/>
  <c r="X81" i="548"/>
  <c r="W43" i="549"/>
  <c r="X43" i="549" s="1"/>
  <c r="X67" i="549"/>
  <c r="W67" i="549"/>
  <c r="W59" i="549"/>
  <c r="X59" i="549" s="1"/>
  <c r="X39" i="549"/>
  <c r="W39" i="549"/>
  <c r="W20" i="549"/>
  <c r="X82" i="548"/>
  <c r="X74" i="548"/>
  <c r="X66" i="548"/>
  <c r="X59" i="548"/>
  <c r="X51" i="548"/>
  <c r="W44" i="548"/>
  <c r="X39" i="548"/>
  <c r="X57" i="548"/>
  <c r="X49" i="548"/>
  <c r="W81" i="549"/>
  <c r="X81" i="549" s="1"/>
  <c r="W52" i="548"/>
  <c r="X37" i="548"/>
  <c r="X136" i="546"/>
  <c r="X128" i="546"/>
  <c r="X120" i="546"/>
  <c r="N20" i="546"/>
  <c r="O20" i="546" s="1"/>
  <c r="L20" i="546"/>
  <c r="M20" i="546" s="1"/>
  <c r="AA21" i="546"/>
  <c r="AB20" i="546"/>
  <c r="W146" i="546"/>
  <c r="W138" i="546"/>
  <c r="X138" i="546" s="1"/>
  <c r="W130" i="546"/>
  <c r="W122" i="546"/>
  <c r="X122" i="546" s="1"/>
  <c r="X106" i="546"/>
  <c r="X98" i="546"/>
  <c r="X90" i="546"/>
  <c r="W127" i="546"/>
  <c r="W143" i="546"/>
  <c r="W118" i="546"/>
  <c r="W114" i="546"/>
  <c r="X114" i="546" s="1"/>
  <c r="W110" i="546"/>
  <c r="W104" i="546"/>
  <c r="X77" i="546"/>
  <c r="X70" i="546"/>
  <c r="W66" i="546"/>
  <c r="X66" i="546" s="1"/>
  <c r="X61" i="546"/>
  <c r="X54" i="546"/>
  <c r="W50" i="546"/>
  <c r="X50" i="546" s="1"/>
  <c r="X45" i="546"/>
  <c r="X38" i="546"/>
  <c r="W34" i="546"/>
  <c r="X29" i="546"/>
  <c r="X22" i="546"/>
  <c r="X147" i="544"/>
  <c r="X131" i="544"/>
  <c r="X123" i="544"/>
  <c r="X107" i="544"/>
  <c r="X115" i="548"/>
  <c r="W27" i="547"/>
  <c r="X141" i="546"/>
  <c r="X125" i="546"/>
  <c r="X78" i="544"/>
  <c r="X74" i="544"/>
  <c r="X70" i="544"/>
  <c r="X66" i="544"/>
  <c r="X62" i="544"/>
  <c r="X58" i="544"/>
  <c r="X54" i="544"/>
  <c r="X50" i="544"/>
  <c r="X46" i="544"/>
  <c r="X42" i="544"/>
  <c r="X38" i="544"/>
  <c r="X34" i="544"/>
  <c r="X30" i="544"/>
  <c r="X26" i="544"/>
  <c r="X22" i="544"/>
  <c r="AC22" i="544" s="1"/>
  <c r="W135" i="543"/>
  <c r="X135" i="543" s="1"/>
  <c r="X131" i="543"/>
  <c r="W119" i="543"/>
  <c r="X115" i="543"/>
  <c r="W103" i="543"/>
  <c r="X99" i="543"/>
  <c r="W77" i="543"/>
  <c r="X77" i="543" s="1"/>
  <c r="W71" i="543"/>
  <c r="W61" i="543"/>
  <c r="X61" i="543" s="1"/>
  <c r="W98" i="548"/>
  <c r="X98" i="548" s="1"/>
  <c r="W20" i="548"/>
  <c r="W106" i="548"/>
  <c r="W47" i="548"/>
  <c r="W35" i="548"/>
  <c r="X35" i="548" s="1"/>
  <c r="W61" i="548"/>
  <c r="W77" i="548"/>
  <c r="W80" i="548"/>
  <c r="W111" i="548"/>
  <c r="X111" i="548" s="1"/>
  <c r="W143" i="548"/>
  <c r="W63" i="547"/>
  <c r="X117" i="546"/>
  <c r="X109" i="546"/>
  <c r="X101" i="546"/>
  <c r="X93" i="546"/>
  <c r="W69" i="546"/>
  <c r="X69" i="546" s="1"/>
  <c r="X64" i="546"/>
  <c r="X55" i="546"/>
  <c r="W37" i="546"/>
  <c r="X32" i="546"/>
  <c r="X23" i="546"/>
  <c r="X93" i="544"/>
  <c r="W81" i="544"/>
  <c r="W65" i="544"/>
  <c r="X55" i="544"/>
  <c r="W49" i="544"/>
  <c r="W33" i="544"/>
  <c r="X23" i="544"/>
  <c r="W146" i="543"/>
  <c r="X146" i="543" s="1"/>
  <c r="W142" i="543"/>
  <c r="W138" i="543"/>
  <c r="W134" i="543"/>
  <c r="X134" i="543" s="1"/>
  <c r="W130" i="543"/>
  <c r="W126" i="543"/>
  <c r="W122" i="543"/>
  <c r="X122" i="543" s="1"/>
  <c r="W118" i="543"/>
  <c r="W114" i="543"/>
  <c r="W110" i="543"/>
  <c r="W106" i="543"/>
  <c r="X38" i="548"/>
  <c r="X131" i="548"/>
  <c r="X91" i="548"/>
  <c r="X27" i="548"/>
  <c r="X127" i="548"/>
  <c r="X50" i="548"/>
  <c r="X63" i="548"/>
  <c r="X79" i="548"/>
  <c r="X94" i="548"/>
  <c r="X110" i="548"/>
  <c r="X126" i="548"/>
  <c r="X142" i="548"/>
  <c r="X97" i="548"/>
  <c r="X113" i="548"/>
  <c r="X129" i="548"/>
  <c r="X85" i="548"/>
  <c r="X100" i="548"/>
  <c r="X116" i="548"/>
  <c r="X132" i="548"/>
  <c r="X149" i="548"/>
  <c r="X139" i="548"/>
  <c r="W144" i="546"/>
  <c r="X144" i="546" s="1"/>
  <c r="X110" i="544"/>
  <c r="X21" i="548"/>
  <c r="W57" i="546"/>
  <c r="X58" i="542"/>
  <c r="W54" i="542"/>
  <c r="X49" i="542"/>
  <c r="X42" i="542"/>
  <c r="W38" i="542"/>
  <c r="X38" i="542" s="1"/>
  <c r="X33" i="542"/>
  <c r="X26" i="542"/>
  <c r="W22" i="542"/>
  <c r="W127" i="541"/>
  <c r="X127" i="541" s="1"/>
  <c r="X123" i="541"/>
  <c r="W111" i="541"/>
  <c r="X111" i="541" s="1"/>
  <c r="X107" i="541"/>
  <c r="W95" i="541"/>
  <c r="X95" i="541" s="1"/>
  <c r="X91" i="541"/>
  <c r="W75" i="541"/>
  <c r="X75" i="541" s="1"/>
  <c r="X65" i="541"/>
  <c r="W71" i="547"/>
  <c r="X71" i="547" s="1"/>
  <c r="X84" i="546"/>
  <c r="W49" i="546"/>
  <c r="X149" i="542"/>
  <c r="X141" i="542"/>
  <c r="X133" i="542"/>
  <c r="X125" i="542"/>
  <c r="X117" i="542"/>
  <c r="X109" i="542"/>
  <c r="X101" i="542"/>
  <c r="X93" i="542"/>
  <c r="X83" i="542"/>
  <c r="W77" i="542"/>
  <c r="X77" i="542" s="1"/>
  <c r="X67" i="542"/>
  <c r="W61" i="542"/>
  <c r="X51" i="542"/>
  <c r="W45" i="542"/>
  <c r="X45" i="542" s="1"/>
  <c r="X35" i="542"/>
  <c r="W29" i="542"/>
  <c r="X29" i="542" s="1"/>
  <c r="X20" i="542"/>
  <c r="AC20" i="542" s="1"/>
  <c r="W146" i="541"/>
  <c r="W142" i="541"/>
  <c r="X142" i="541" s="1"/>
  <c r="W138" i="541"/>
  <c r="W134" i="541"/>
  <c r="W130" i="541"/>
  <c r="X130" i="541" s="1"/>
  <c r="W126" i="541"/>
  <c r="X126" i="541" s="1"/>
  <c r="W122" i="541"/>
  <c r="W118" i="541"/>
  <c r="W114" i="541"/>
  <c r="X114" i="541" s="1"/>
  <c r="W110" i="541"/>
  <c r="X110" i="541" s="1"/>
  <c r="W106" i="541"/>
  <c r="W102" i="541"/>
  <c r="X102" i="541" s="1"/>
  <c r="W98" i="541"/>
  <c r="W94" i="541"/>
  <c r="X94" i="541" s="1"/>
  <c r="W90" i="541"/>
  <c r="W86" i="541"/>
  <c r="X78" i="541"/>
  <c r="X70" i="541"/>
  <c r="X62" i="541"/>
  <c r="X54" i="541"/>
  <c r="X46" i="541"/>
  <c r="X38" i="541"/>
  <c r="X30" i="541"/>
  <c r="X40" i="548"/>
  <c r="X76" i="546"/>
  <c r="W41" i="546"/>
  <c r="X41" i="546" s="1"/>
  <c r="X63" i="543"/>
  <c r="W149" i="541"/>
  <c r="X149" i="541" s="1"/>
  <c r="W145" i="541"/>
  <c r="W141" i="541"/>
  <c r="W137" i="541"/>
  <c r="W133" i="541"/>
  <c r="W129" i="541"/>
  <c r="W125" i="541"/>
  <c r="X125" i="541" s="1"/>
  <c r="W121" i="541"/>
  <c r="W117" i="541"/>
  <c r="W113" i="541"/>
  <c r="X113" i="541" s="1"/>
  <c r="W109" i="541"/>
  <c r="W105" i="541"/>
  <c r="X105" i="541" s="1"/>
  <c r="W101" i="541"/>
  <c r="W97" i="541"/>
  <c r="W93" i="541"/>
  <c r="X93" i="541" s="1"/>
  <c r="W89" i="541"/>
  <c r="W85" i="541"/>
  <c r="X74" i="540"/>
  <c r="X58" i="540"/>
  <c r="X42" i="540"/>
  <c r="X26" i="540"/>
  <c r="X141" i="539"/>
  <c r="X137" i="539"/>
  <c r="X68" i="546"/>
  <c r="X79" i="541"/>
  <c r="X47" i="541"/>
  <c r="W135" i="539"/>
  <c r="X135" i="539" s="1"/>
  <c r="W58" i="538"/>
  <c r="X113" i="546"/>
  <c r="X36" i="546"/>
  <c r="W131" i="544"/>
  <c r="Z85" i="542"/>
  <c r="J165" i="542"/>
  <c r="X134" i="542"/>
  <c r="X118" i="542"/>
  <c r="X102" i="542"/>
  <c r="X86" i="542"/>
  <c r="W34" i="541"/>
  <c r="W50" i="541"/>
  <c r="W66" i="541"/>
  <c r="X66" i="541" s="1"/>
  <c r="W82" i="541"/>
  <c r="W41" i="541"/>
  <c r="W57" i="541"/>
  <c r="W73" i="541"/>
  <c r="X73" i="541" s="1"/>
  <c r="W23" i="541"/>
  <c r="X23" i="541" s="1"/>
  <c r="AC23" i="541" s="1"/>
  <c r="W136" i="539"/>
  <c r="X136" i="539" s="1"/>
  <c r="X145" i="539"/>
  <c r="X149" i="539"/>
  <c r="W23" i="544"/>
  <c r="W39" i="544"/>
  <c r="X39" i="544" s="1"/>
  <c r="W55" i="544"/>
  <c r="W71" i="544"/>
  <c r="X71" i="544" s="1"/>
  <c r="W87" i="544"/>
  <c r="W95" i="544"/>
  <c r="X95" i="544" s="1"/>
  <c r="W109" i="544"/>
  <c r="X109" i="544" s="1"/>
  <c r="W141" i="544"/>
  <c r="W111" i="544"/>
  <c r="W143" i="544"/>
  <c r="X143" i="544" s="1"/>
  <c r="W92" i="544"/>
  <c r="W100" i="544"/>
  <c r="W137" i="544"/>
  <c r="W106" i="544"/>
  <c r="X106" i="544" s="1"/>
  <c r="W114" i="544"/>
  <c r="X114" i="544" s="1"/>
  <c r="W122" i="544"/>
  <c r="W130" i="544"/>
  <c r="W138" i="544"/>
  <c r="X138" i="544" s="1"/>
  <c r="W146" i="544"/>
  <c r="W31" i="542"/>
  <c r="W47" i="542"/>
  <c r="W63" i="542"/>
  <c r="W79" i="542"/>
  <c r="W91" i="542"/>
  <c r="X91" i="542" s="1"/>
  <c r="W99" i="542"/>
  <c r="W107" i="542"/>
  <c r="W115" i="542"/>
  <c r="W123" i="542"/>
  <c r="W131" i="542"/>
  <c r="W139" i="542"/>
  <c r="W147" i="542"/>
  <c r="W88" i="542"/>
  <c r="X88" i="542" s="1"/>
  <c r="W96" i="542"/>
  <c r="W104" i="542"/>
  <c r="W112" i="542"/>
  <c r="W120" i="542"/>
  <c r="X120" i="542" s="1"/>
  <c r="W128" i="542"/>
  <c r="W136" i="542"/>
  <c r="W144" i="542"/>
  <c r="W25" i="541"/>
  <c r="X25" i="541" s="1"/>
  <c r="X49" i="539"/>
  <c r="X83" i="538"/>
  <c r="X67" i="538"/>
  <c r="X35" i="538"/>
  <c r="X37" i="537"/>
  <c r="X25" i="537"/>
  <c r="W149" i="536"/>
  <c r="W145" i="536"/>
  <c r="W141" i="536"/>
  <c r="X141" i="536" s="1"/>
  <c r="W137" i="536"/>
  <c r="W133" i="536"/>
  <c r="W129" i="536"/>
  <c r="W125" i="536"/>
  <c r="X125" i="536" s="1"/>
  <c r="W121" i="536"/>
  <c r="W117" i="536"/>
  <c r="W113" i="536"/>
  <c r="W109" i="536"/>
  <c r="X109" i="536" s="1"/>
  <c r="W105" i="536"/>
  <c r="W101" i="536"/>
  <c r="W97" i="536"/>
  <c r="W93" i="536"/>
  <c r="W89" i="536"/>
  <c r="W79" i="536"/>
  <c r="X79" i="536" s="1"/>
  <c r="X71" i="536"/>
  <c r="W71" i="536"/>
  <c r="W63" i="536"/>
  <c r="X63" i="536" s="1"/>
  <c r="X55" i="536"/>
  <c r="W55" i="536"/>
  <c r="W47" i="536"/>
  <c r="X47" i="536" s="1"/>
  <c r="W40" i="536"/>
  <c r="X40" i="536" s="1"/>
  <c r="X35" i="536"/>
  <c r="X57" i="535"/>
  <c r="X41" i="535"/>
  <c r="X29" i="535"/>
  <c r="W29" i="535"/>
  <c r="W21" i="535"/>
  <c r="X21" i="535" s="1"/>
  <c r="AC21" i="535" s="1"/>
  <c r="X122" i="542"/>
  <c r="X76" i="538"/>
  <c r="X66" i="538"/>
  <c r="X52" i="538"/>
  <c r="X42" i="538"/>
  <c r="X36" i="538"/>
  <c r="X26" i="538"/>
  <c r="X147" i="536"/>
  <c r="X139" i="536"/>
  <c r="X131" i="536"/>
  <c r="X123" i="536"/>
  <c r="X115" i="536"/>
  <c r="X107" i="536"/>
  <c r="X99" i="536"/>
  <c r="X91" i="536"/>
  <c r="W69" i="536"/>
  <c r="X69" i="536" s="1"/>
  <c r="X20" i="536"/>
  <c r="AC20" i="536" s="1"/>
  <c r="W27" i="535"/>
  <c r="X74" i="532"/>
  <c r="X98" i="542"/>
  <c r="N20" i="538"/>
  <c r="O20" i="538" s="1"/>
  <c r="AB20" i="538"/>
  <c r="L20" i="538"/>
  <c r="M20" i="538" s="1"/>
  <c r="X144" i="538"/>
  <c r="X136" i="538"/>
  <c r="X128" i="538"/>
  <c r="X120" i="538"/>
  <c r="X112" i="538"/>
  <c r="X104" i="538"/>
  <c r="X96" i="538"/>
  <c r="X88" i="538"/>
  <c r="W81" i="538"/>
  <c r="W49" i="538"/>
  <c r="X49" i="538" s="1"/>
  <c r="X29" i="538"/>
  <c r="X45" i="538"/>
  <c r="X77" i="538"/>
  <c r="X84" i="536"/>
  <c r="X41" i="536"/>
  <c r="X25" i="536"/>
  <c r="X145" i="534"/>
  <c r="X137" i="534"/>
  <c r="X129" i="534"/>
  <c r="W22" i="540"/>
  <c r="X22" i="540" s="1"/>
  <c r="AC22" i="540" s="1"/>
  <c r="X80" i="538"/>
  <c r="X72" i="538"/>
  <c r="X62" i="538"/>
  <c r="X22" i="538"/>
  <c r="N20" i="536"/>
  <c r="O20" i="536" s="1"/>
  <c r="AB20" i="536"/>
  <c r="L20" i="536"/>
  <c r="M20" i="536" s="1"/>
  <c r="X144" i="536"/>
  <c r="X136" i="536"/>
  <c r="X128" i="536"/>
  <c r="X120" i="536"/>
  <c r="X112" i="536"/>
  <c r="X104" i="536"/>
  <c r="X96" i="536"/>
  <c r="X88" i="536"/>
  <c r="X57" i="536"/>
  <c r="X73" i="536"/>
  <c r="X122" i="534"/>
  <c r="X118" i="534"/>
  <c r="X110" i="534"/>
  <c r="X106" i="534"/>
  <c r="X86" i="534"/>
  <c r="X72" i="534"/>
  <c r="X64" i="534"/>
  <c r="X40" i="534"/>
  <c r="W75" i="533"/>
  <c r="X70" i="533"/>
  <c r="W70" i="533"/>
  <c r="W59" i="533"/>
  <c r="W54" i="533"/>
  <c r="X54" i="533" s="1"/>
  <c r="W43" i="533"/>
  <c r="W38" i="533"/>
  <c r="X38" i="533" s="1"/>
  <c r="W27" i="533"/>
  <c r="X22" i="533"/>
  <c r="W22" i="533"/>
  <c r="X143" i="532"/>
  <c r="X135" i="532"/>
  <c r="X127" i="532"/>
  <c r="X119" i="532"/>
  <c r="X111" i="532"/>
  <c r="X103" i="532"/>
  <c r="X95" i="532"/>
  <c r="X87" i="532"/>
  <c r="X68" i="532"/>
  <c r="X24" i="532"/>
  <c r="X114" i="542"/>
  <c r="W69" i="538"/>
  <c r="W51" i="538"/>
  <c r="X51" i="538" s="1"/>
  <c r="W69" i="537"/>
  <c r="X69" i="537" s="1"/>
  <c r="W21" i="537"/>
  <c r="X21" i="537" s="1"/>
  <c r="AC21" i="537" s="1"/>
  <c r="X24" i="536"/>
  <c r="W149" i="533"/>
  <c r="X149" i="533" s="1"/>
  <c r="W145" i="533"/>
  <c r="X145" i="533" s="1"/>
  <c r="W141" i="533"/>
  <c r="X141" i="533" s="1"/>
  <c r="W137" i="533"/>
  <c r="X137" i="533" s="1"/>
  <c r="W133" i="533"/>
  <c r="X133" i="533" s="1"/>
  <c r="W129" i="533"/>
  <c r="X129" i="533" s="1"/>
  <c r="W125" i="533"/>
  <c r="X125" i="533" s="1"/>
  <c r="W121" i="533"/>
  <c r="X121" i="533" s="1"/>
  <c r="W117" i="533"/>
  <c r="X117" i="533" s="1"/>
  <c r="W113" i="533"/>
  <c r="X113" i="533" s="1"/>
  <c r="W109" i="533"/>
  <c r="X109" i="533" s="1"/>
  <c r="W105" i="533"/>
  <c r="X105" i="533" s="1"/>
  <c r="W101" i="533"/>
  <c r="X101" i="533" s="1"/>
  <c r="W97" i="533"/>
  <c r="X97" i="533" s="1"/>
  <c r="W93" i="533"/>
  <c r="X93" i="533" s="1"/>
  <c r="W89" i="533"/>
  <c r="X89" i="533" s="1"/>
  <c r="W85" i="531"/>
  <c r="X85" i="531" s="1"/>
  <c r="W35" i="531"/>
  <c r="X35" i="531" s="1"/>
  <c r="W51" i="531"/>
  <c r="W67" i="531"/>
  <c r="W83" i="531"/>
  <c r="X83" i="531" s="1"/>
  <c r="W49" i="539"/>
  <c r="X78" i="535"/>
  <c r="W148" i="533"/>
  <c r="X148" i="533" s="1"/>
  <c r="W144" i="533"/>
  <c r="X144" i="533" s="1"/>
  <c r="W140" i="533"/>
  <c r="X140" i="533" s="1"/>
  <c r="W136" i="533"/>
  <c r="X136" i="533" s="1"/>
  <c r="W132" i="533"/>
  <c r="X132" i="533" s="1"/>
  <c r="W128" i="533"/>
  <c r="X128" i="533" s="1"/>
  <c r="W124" i="533"/>
  <c r="X124" i="533" s="1"/>
  <c r="W120" i="533"/>
  <c r="X120" i="533" s="1"/>
  <c r="W116" i="533"/>
  <c r="X116" i="533" s="1"/>
  <c r="W112" i="533"/>
  <c r="X112" i="533" s="1"/>
  <c r="W108" i="533"/>
  <c r="X108" i="533" s="1"/>
  <c r="W104" i="533"/>
  <c r="X104" i="533" s="1"/>
  <c r="W100" i="533"/>
  <c r="X100" i="533" s="1"/>
  <c r="W96" i="533"/>
  <c r="X96" i="533" s="1"/>
  <c r="W92" i="533"/>
  <c r="X92" i="533" s="1"/>
  <c r="W88" i="533"/>
  <c r="X88" i="533" s="1"/>
  <c r="W84" i="533"/>
  <c r="X84" i="533" s="1"/>
  <c r="W81" i="533"/>
  <c r="X81" i="533" s="1"/>
  <c r="W60" i="533"/>
  <c r="X60" i="533" s="1"/>
  <c r="W57" i="533"/>
  <c r="X57" i="533" s="1"/>
  <c r="W41" i="533"/>
  <c r="X41" i="533" s="1"/>
  <c r="W68" i="531"/>
  <c r="X68" i="531" s="1"/>
  <c r="W65" i="531"/>
  <c r="X65" i="531" s="1"/>
  <c r="W54" i="531"/>
  <c r="W36" i="531"/>
  <c r="X36" i="531" s="1"/>
  <c r="W33" i="531"/>
  <c r="X33" i="531" s="1"/>
  <c r="W28" i="531"/>
  <c r="X28" i="531" s="1"/>
  <c r="X42" i="531"/>
  <c r="X143" i="538"/>
  <c r="X135" i="538"/>
  <c r="X127" i="538"/>
  <c r="X119" i="538"/>
  <c r="X111" i="538"/>
  <c r="X103" i="538"/>
  <c r="X95" i="538"/>
  <c r="X87" i="538"/>
  <c r="J165" i="534"/>
  <c r="Z85" i="534"/>
  <c r="X142" i="534"/>
  <c r="X134" i="534"/>
  <c r="X126" i="534"/>
  <c r="W117" i="534"/>
  <c r="W109" i="534"/>
  <c r="W101" i="534"/>
  <c r="W93" i="534"/>
  <c r="W64" i="534"/>
  <c r="W88" i="534"/>
  <c r="W104" i="534"/>
  <c r="X104" i="534" s="1"/>
  <c r="W120" i="534"/>
  <c r="W44" i="534"/>
  <c r="W76" i="534"/>
  <c r="W95" i="534"/>
  <c r="X95" i="534" s="1"/>
  <c r="W111" i="534"/>
  <c r="X111" i="534" s="1"/>
  <c r="W141" i="532"/>
  <c r="W125" i="532"/>
  <c r="W109" i="532"/>
  <c r="W93" i="532"/>
  <c r="X25" i="532"/>
  <c r="W52" i="532"/>
  <c r="X52" i="532" s="1"/>
  <c r="W84" i="532"/>
  <c r="W99" i="532"/>
  <c r="X99" i="532" s="1"/>
  <c r="W115" i="532"/>
  <c r="X115" i="532" s="1"/>
  <c r="W131" i="532"/>
  <c r="X131" i="532" s="1"/>
  <c r="W147" i="532"/>
  <c r="X147" i="532" s="1"/>
  <c r="W94" i="532"/>
  <c r="W110" i="532"/>
  <c r="W126" i="532"/>
  <c r="X126" i="532" s="1"/>
  <c r="W142" i="532"/>
  <c r="W147" i="531"/>
  <c r="W139" i="531"/>
  <c r="W131" i="531"/>
  <c r="W123" i="531"/>
  <c r="W115" i="531"/>
  <c r="W107" i="531"/>
  <c r="W99" i="531"/>
  <c r="W91" i="531"/>
  <c r="X67" i="531"/>
  <c r="W37" i="531"/>
  <c r="X37" i="531" s="1"/>
  <c r="W78" i="530"/>
  <c r="X78" i="530" s="1"/>
  <c r="W74" i="530"/>
  <c r="X74" i="530" s="1"/>
  <c r="W70" i="530"/>
  <c r="X70" i="530" s="1"/>
  <c r="W66" i="530"/>
  <c r="W62" i="530"/>
  <c r="X62" i="530" s="1"/>
  <c r="W58" i="530"/>
  <c r="X58" i="530" s="1"/>
  <c r="W54" i="530"/>
  <c r="W50" i="530"/>
  <c r="X50" i="530" s="1"/>
  <c r="W46" i="530"/>
  <c r="X46" i="530" s="1"/>
  <c r="W42" i="530"/>
  <c r="W38" i="530"/>
  <c r="X38" i="530" s="1"/>
  <c r="W34" i="530"/>
  <c r="W30" i="530"/>
  <c r="X30" i="530" s="1"/>
  <c r="W26" i="530"/>
  <c r="W22" i="530"/>
  <c r="X67" i="528"/>
  <c r="X51" i="528"/>
  <c r="X35" i="528"/>
  <c r="L21" i="527"/>
  <c r="M21" i="527" s="1"/>
  <c r="AA22" i="527"/>
  <c r="N21" i="527"/>
  <c r="O21" i="527" s="1"/>
  <c r="AB21" i="527"/>
  <c r="X81" i="526"/>
  <c r="X65" i="526"/>
  <c r="X49" i="526"/>
  <c r="X25" i="526"/>
  <c r="W80" i="533"/>
  <c r="X80" i="533" s="1"/>
  <c r="W53" i="533"/>
  <c r="X53" i="533" s="1"/>
  <c r="W29" i="533"/>
  <c r="X29" i="533" s="1"/>
  <c r="X73" i="532"/>
  <c r="W125" i="530"/>
  <c r="X125" i="530" s="1"/>
  <c r="W107" i="530"/>
  <c r="W20" i="530"/>
  <c r="X20" i="530" s="1"/>
  <c r="AC20" i="530" s="1"/>
  <c r="X114" i="528"/>
  <c r="X92" i="528"/>
  <c r="W44" i="528"/>
  <c r="W24" i="528"/>
  <c r="X129" i="526"/>
  <c r="X87" i="526"/>
  <c r="W43" i="526"/>
  <c r="W61" i="531"/>
  <c r="X61" i="531" s="1"/>
  <c r="X77" i="528"/>
  <c r="X54" i="528"/>
  <c r="X45" i="528"/>
  <c r="X29" i="528"/>
  <c r="X34" i="526"/>
  <c r="W140" i="532"/>
  <c r="X140" i="532" s="1"/>
  <c r="W132" i="532"/>
  <c r="W124" i="532"/>
  <c r="W116" i="532"/>
  <c r="W108" i="532"/>
  <c r="X108" i="532" s="1"/>
  <c r="W100" i="532"/>
  <c r="W92" i="532"/>
  <c r="X65" i="532"/>
  <c r="X33" i="532"/>
  <c r="W72" i="531"/>
  <c r="X72" i="531" s="1"/>
  <c r="AA21" i="531"/>
  <c r="AB20" i="531"/>
  <c r="L20" i="531"/>
  <c r="M20" i="531" s="1"/>
  <c r="N20" i="531"/>
  <c r="O20" i="531" s="1"/>
  <c r="W73" i="530"/>
  <c r="W57" i="530"/>
  <c r="X47" i="530"/>
  <c r="W41" i="530"/>
  <c r="X31" i="530"/>
  <c r="W25" i="530"/>
  <c r="N21" i="529"/>
  <c r="O21" i="529" s="1"/>
  <c r="AB21" i="529"/>
  <c r="L21" i="529"/>
  <c r="M21" i="529" s="1"/>
  <c r="AA22" i="529"/>
  <c r="W145" i="528"/>
  <c r="W137" i="528"/>
  <c r="W129" i="528"/>
  <c r="X129" i="528" s="1"/>
  <c r="W121" i="528"/>
  <c r="W113" i="528"/>
  <c r="W105" i="528"/>
  <c r="W97" i="528"/>
  <c r="X97" i="528" s="1"/>
  <c r="W89" i="528"/>
  <c r="X72" i="528"/>
  <c r="W63" i="528"/>
  <c r="X63" i="528" s="1"/>
  <c r="X40" i="528"/>
  <c r="X75" i="525"/>
  <c r="W59" i="525"/>
  <c r="X43" i="525"/>
  <c r="X49" i="524"/>
  <c r="W81" i="537"/>
  <c r="X22" i="535"/>
  <c r="W80" i="534"/>
  <c r="X80" i="534" s="1"/>
  <c r="X59" i="533"/>
  <c r="W37" i="533"/>
  <c r="X37" i="533" s="1"/>
  <c r="X27" i="533"/>
  <c r="W80" i="531"/>
  <c r="X80" i="531" s="1"/>
  <c r="W135" i="530"/>
  <c r="X135" i="530" s="1"/>
  <c r="W119" i="530"/>
  <c r="W105" i="530"/>
  <c r="W95" i="530"/>
  <c r="W79" i="530"/>
  <c r="X79" i="530" s="1"/>
  <c r="W43" i="530"/>
  <c r="X144" i="528"/>
  <c r="X106" i="528"/>
  <c r="X88" i="528"/>
  <c r="W60" i="528"/>
  <c r="X60" i="528" s="1"/>
  <c r="W67" i="526"/>
  <c r="X67" i="526" s="1"/>
  <c r="W35" i="526"/>
  <c r="X35" i="526" s="1"/>
  <c r="W37" i="524"/>
  <c r="X37" i="524" s="1"/>
  <c r="X20" i="538"/>
  <c r="AC20" i="538" s="1"/>
  <c r="X80" i="536"/>
  <c r="W114" i="533"/>
  <c r="X114" i="533" s="1"/>
  <c r="W94" i="533"/>
  <c r="X94" i="533" s="1"/>
  <c r="W56" i="531"/>
  <c r="X56" i="531" s="1"/>
  <c r="W29" i="531"/>
  <c r="X29" i="531" s="1"/>
  <c r="X41" i="528"/>
  <c r="X82" i="526"/>
  <c r="X66" i="526"/>
  <c r="X140" i="534"/>
  <c r="W143" i="530"/>
  <c r="W133" i="530"/>
  <c r="W97" i="530"/>
  <c r="W63" i="530"/>
  <c r="X63" i="530" s="1"/>
  <c r="W39" i="530"/>
  <c r="W80" i="528"/>
  <c r="X80" i="528" s="1"/>
  <c r="X30" i="527"/>
  <c r="X135" i="526"/>
  <c r="X58" i="525"/>
  <c r="W73" i="524"/>
  <c r="X73" i="524" s="1"/>
  <c r="W57" i="524"/>
  <c r="X57" i="524" s="1"/>
  <c r="X81" i="532"/>
  <c r="W114" i="531"/>
  <c r="X114" i="531" s="1"/>
  <c r="X42" i="528"/>
  <c r="X21" i="528"/>
  <c r="AC21" i="528" s="1"/>
  <c r="X50" i="526"/>
  <c r="W114" i="534"/>
  <c r="X114" i="534" s="1"/>
  <c r="N20" i="530"/>
  <c r="O20" i="530" s="1"/>
  <c r="L20" i="530"/>
  <c r="M20" i="530" s="1"/>
  <c r="AB20" i="530"/>
  <c r="W101" i="527"/>
  <c r="Z85" i="526"/>
  <c r="J165" i="526"/>
  <c r="W127" i="526"/>
  <c r="X127" i="526" s="1"/>
  <c r="W95" i="526"/>
  <c r="X95" i="526" s="1"/>
  <c r="W77" i="525"/>
  <c r="X77" i="525" s="1"/>
  <c r="W49" i="525"/>
  <c r="X49" i="525" s="1"/>
  <c r="W74" i="531"/>
  <c r="X74" i="531" s="1"/>
  <c r="AB21" i="528"/>
  <c r="L21" i="528"/>
  <c r="M21" i="528" s="1"/>
  <c r="N21" i="528"/>
  <c r="O21" i="528" s="1"/>
  <c r="W110" i="534"/>
  <c r="W134" i="528"/>
  <c r="X134" i="528" s="1"/>
  <c r="W129" i="526"/>
  <c r="W97" i="526"/>
  <c r="X97" i="526" s="1"/>
  <c r="J165" i="525"/>
  <c r="Z85" i="525"/>
  <c r="W106" i="534"/>
  <c r="W144" i="528"/>
  <c r="W74" i="525"/>
  <c r="X74" i="525" s="1"/>
  <c r="W72" i="534"/>
  <c r="Z85" i="524"/>
  <c r="J165" i="524"/>
  <c r="W24" i="550"/>
  <c r="X24" i="550" s="1"/>
  <c r="AC24" i="550" s="1"/>
  <c r="X60" i="550"/>
  <c r="X149" i="550"/>
  <c r="X141" i="550"/>
  <c r="X124" i="550"/>
  <c r="X147" i="550"/>
  <c r="X60" i="549"/>
  <c r="X20" i="549"/>
  <c r="AC20" i="549" s="1"/>
  <c r="W139" i="549"/>
  <c r="X139" i="549" s="1"/>
  <c r="W52" i="549"/>
  <c r="X52" i="549" s="1"/>
  <c r="X47" i="549"/>
  <c r="W47" i="549"/>
  <c r="W71" i="549"/>
  <c r="X71" i="549" s="1"/>
  <c r="X31" i="547"/>
  <c r="W92" i="546"/>
  <c r="X92" i="546" s="1"/>
  <c r="X85" i="546"/>
  <c r="X57" i="546"/>
  <c r="X141" i="544"/>
  <c r="X146" i="544"/>
  <c r="X26" i="548"/>
  <c r="W79" i="547"/>
  <c r="X79" i="547" s="1"/>
  <c r="X24" i="546"/>
  <c r="X87" i="544"/>
  <c r="X138" i="543"/>
  <c r="X126" i="543"/>
  <c r="X114" i="543"/>
  <c r="X86" i="543"/>
  <c r="X23" i="548"/>
  <c r="X84" i="548"/>
  <c r="X106" i="548"/>
  <c r="X45" i="548"/>
  <c r="X148" i="548"/>
  <c r="W35" i="547"/>
  <c r="X35" i="547" s="1"/>
  <c r="X127" i="546"/>
  <c r="X60" i="546"/>
  <c r="W25" i="546"/>
  <c r="X25" i="546" s="1"/>
  <c r="X82" i="545"/>
  <c r="X34" i="545"/>
  <c r="X61" i="542"/>
  <c r="X69" i="541"/>
  <c r="X53" i="541"/>
  <c r="X92" i="544"/>
  <c r="X95" i="542"/>
  <c r="W65" i="542"/>
  <c r="X65" i="542" s="1"/>
  <c r="X146" i="541"/>
  <c r="X134" i="541"/>
  <c r="X122" i="541"/>
  <c r="X98" i="541"/>
  <c r="X86" i="541"/>
  <c r="X36" i="542"/>
  <c r="X145" i="541"/>
  <c r="X133" i="541"/>
  <c r="X121" i="541"/>
  <c r="X109" i="541"/>
  <c r="X97" i="541"/>
  <c r="X89" i="541"/>
  <c r="X54" i="540"/>
  <c r="W52" i="533"/>
  <c r="X52" i="533" s="1"/>
  <c r="X54" i="531"/>
  <c r="W127" i="533"/>
  <c r="X127" i="533" s="1"/>
  <c r="W103" i="533"/>
  <c r="X103" i="533" s="1"/>
  <c r="X42" i="530"/>
  <c r="X26" i="530"/>
  <c r="X111" i="528"/>
  <c r="X23" i="528"/>
  <c r="AC23" i="528" s="1"/>
  <c r="W72" i="533"/>
  <c r="X72" i="533" s="1"/>
  <c r="X142" i="528"/>
  <c r="W98" i="533"/>
  <c r="X98" i="533" s="1"/>
  <c r="X143" i="530"/>
  <c r="X99" i="530"/>
  <c r="X83" i="530"/>
  <c r="X67" i="530"/>
  <c r="W147" i="528"/>
  <c r="X147" i="528" s="1"/>
  <c r="W115" i="528"/>
  <c r="X115" i="528" s="1"/>
  <c r="X84" i="528"/>
  <c r="X145" i="527"/>
  <c r="X129" i="527"/>
  <c r="X97" i="527"/>
  <c r="X113" i="538"/>
  <c r="W100" i="550"/>
  <c r="X94" i="550"/>
  <c r="X86" i="550"/>
  <c r="X70" i="550"/>
  <c r="X59" i="550"/>
  <c r="W32" i="550"/>
  <c r="X32" i="550" s="1"/>
  <c r="W78" i="550"/>
  <c r="W77" i="550"/>
  <c r="W109" i="550"/>
  <c r="X109" i="550" s="1"/>
  <c r="W125" i="550"/>
  <c r="W144" i="549"/>
  <c r="X144" i="549" s="1"/>
  <c r="X35" i="550"/>
  <c r="X129" i="550"/>
  <c r="X117" i="550"/>
  <c r="X116" i="550"/>
  <c r="X123" i="550"/>
  <c r="X136" i="550"/>
  <c r="W120" i="549"/>
  <c r="W108" i="549"/>
  <c r="X108" i="549" s="1"/>
  <c r="W100" i="549"/>
  <c r="X100" i="549" s="1"/>
  <c r="W88" i="549"/>
  <c r="W64" i="550"/>
  <c r="X64" i="550" s="1"/>
  <c r="X109" i="549"/>
  <c r="X25" i="550"/>
  <c r="X49" i="550"/>
  <c r="X50" i="549"/>
  <c r="W28" i="549"/>
  <c r="X65" i="548"/>
  <c r="W33" i="548"/>
  <c r="J165" i="546"/>
  <c r="Z85" i="546"/>
  <c r="X104" i="546"/>
  <c r="W60" i="546"/>
  <c r="W44" i="546"/>
  <c r="X44" i="546" s="1"/>
  <c r="X49" i="546"/>
  <c r="X137" i="544"/>
  <c r="X122" i="544"/>
  <c r="W22" i="548"/>
  <c r="W93" i="548"/>
  <c r="X93" i="548" s="1"/>
  <c r="W125" i="548"/>
  <c r="W112" i="548"/>
  <c r="W145" i="548"/>
  <c r="W84" i="548"/>
  <c r="W142" i="546"/>
  <c r="X142" i="546" s="1"/>
  <c r="X144" i="544"/>
  <c r="X99" i="544"/>
  <c r="X83" i="544"/>
  <c r="X82" i="543"/>
  <c r="X76" i="548"/>
  <c r="X67" i="548"/>
  <c r="X101" i="548"/>
  <c r="X88" i="548"/>
  <c r="X120" i="548"/>
  <c r="X143" i="548"/>
  <c r="X133" i="546"/>
  <c r="AB20" i="545"/>
  <c r="L20" i="545"/>
  <c r="M20" i="545" s="1"/>
  <c r="N20" i="545"/>
  <c r="O20" i="545" s="1"/>
  <c r="W55" i="547"/>
  <c r="X55" i="547" s="1"/>
  <c r="AB21" i="544"/>
  <c r="L21" i="544"/>
  <c r="M21" i="544" s="1"/>
  <c r="N21" i="544"/>
  <c r="O21" i="544" s="1"/>
  <c r="X46" i="542"/>
  <c r="X89" i="546"/>
  <c r="X54" i="545"/>
  <c r="X108" i="544"/>
  <c r="X147" i="542"/>
  <c r="X131" i="542"/>
  <c r="X115" i="542"/>
  <c r="X99" i="542"/>
  <c r="W73" i="542"/>
  <c r="X73" i="542" s="1"/>
  <c r="X63" i="542"/>
  <c r="X47" i="542"/>
  <c r="W73" i="546"/>
  <c r="X73" i="546" s="1"/>
  <c r="X74" i="545"/>
  <c r="X58" i="545"/>
  <c r="X42" i="545"/>
  <c r="X26" i="545"/>
  <c r="X148" i="544"/>
  <c r="X98" i="544"/>
  <c r="W62" i="543"/>
  <c r="X62" i="543" s="1"/>
  <c r="N21" i="543"/>
  <c r="O21" i="543" s="1"/>
  <c r="L21" i="543"/>
  <c r="M21" i="543" s="1"/>
  <c r="AB21" i="543"/>
  <c r="AA22" i="543"/>
  <c r="X72" i="542"/>
  <c r="X48" i="542"/>
  <c r="X32" i="542"/>
  <c r="X24" i="542"/>
  <c r="X78" i="540"/>
  <c r="X62" i="540"/>
  <c r="X46" i="540"/>
  <c r="X30" i="540"/>
  <c r="X144" i="539"/>
  <c r="X140" i="539"/>
  <c r="W65" i="546"/>
  <c r="X65" i="546" s="1"/>
  <c r="X144" i="542"/>
  <c r="X128" i="542"/>
  <c r="X112" i="542"/>
  <c r="X96" i="542"/>
  <c r="W80" i="542"/>
  <c r="X80" i="542" s="1"/>
  <c r="W64" i="542"/>
  <c r="X64" i="542" s="1"/>
  <c r="X31" i="541"/>
  <c r="AC23" i="540"/>
  <c r="W33" i="546"/>
  <c r="X33" i="546" s="1"/>
  <c r="W84" i="542"/>
  <c r="X84" i="542" s="1"/>
  <c r="W68" i="542"/>
  <c r="X68" i="542" s="1"/>
  <c r="X67" i="541"/>
  <c r="W29" i="541"/>
  <c r="W45" i="541"/>
  <c r="X45" i="541" s="1"/>
  <c r="W61" i="541"/>
  <c r="X61" i="541" s="1"/>
  <c r="W77" i="541"/>
  <c r="X77" i="541" s="1"/>
  <c r="X146" i="539"/>
  <c r="W27" i="544"/>
  <c r="X27" i="544" s="1"/>
  <c r="W43" i="544"/>
  <c r="X43" i="544" s="1"/>
  <c r="W59" i="544"/>
  <c r="W75" i="544"/>
  <c r="W117" i="544"/>
  <c r="X117" i="544" s="1"/>
  <c r="W149" i="544"/>
  <c r="X149" i="544" s="1"/>
  <c r="W86" i="544"/>
  <c r="W94" i="544"/>
  <c r="W113" i="544"/>
  <c r="X113" i="544" s="1"/>
  <c r="W145" i="544"/>
  <c r="X145" i="544" s="1"/>
  <c r="W108" i="544"/>
  <c r="W116" i="544"/>
  <c r="X116" i="544" s="1"/>
  <c r="W124" i="544"/>
  <c r="X124" i="544" s="1"/>
  <c r="W132" i="544"/>
  <c r="X132" i="544" s="1"/>
  <c r="W140" i="544"/>
  <c r="X140" i="544" s="1"/>
  <c r="W148" i="544"/>
  <c r="AC22" i="543"/>
  <c r="W72" i="542"/>
  <c r="W56" i="542"/>
  <c r="X56" i="542" s="1"/>
  <c r="W138" i="542"/>
  <c r="W146" i="542"/>
  <c r="X146" i="542" s="1"/>
  <c r="X71" i="541"/>
  <c r="X39" i="541"/>
  <c r="W146" i="539"/>
  <c r="W142" i="539"/>
  <c r="X142" i="539" s="1"/>
  <c r="W138" i="539"/>
  <c r="X138" i="539" s="1"/>
  <c r="W69" i="539"/>
  <c r="X69" i="539" s="1"/>
  <c r="X53" i="539"/>
  <c r="W53" i="539"/>
  <c r="W37" i="539"/>
  <c r="X37" i="539" s="1"/>
  <c r="X21" i="539"/>
  <c r="AC21" i="539" s="1"/>
  <c r="W21" i="539"/>
  <c r="W146" i="538"/>
  <c r="W138" i="538"/>
  <c r="X138" i="538" s="1"/>
  <c r="W130" i="538"/>
  <c r="X130" i="538" s="1"/>
  <c r="W122" i="538"/>
  <c r="W114" i="538"/>
  <c r="W106" i="538"/>
  <c r="X106" i="538" s="1"/>
  <c r="W98" i="538"/>
  <c r="X98" i="538" s="1"/>
  <c r="W90" i="538"/>
  <c r="W56" i="538"/>
  <c r="X56" i="538" s="1"/>
  <c r="W40" i="538"/>
  <c r="X40" i="538" s="1"/>
  <c r="X73" i="537"/>
  <c r="X57" i="537"/>
  <c r="W57" i="537"/>
  <c r="X41" i="537"/>
  <c r="X29" i="537"/>
  <c r="W68" i="536"/>
  <c r="W52" i="536"/>
  <c r="X52" i="536" s="1"/>
  <c r="W39" i="536"/>
  <c r="X39" i="536" s="1"/>
  <c r="X23" i="536"/>
  <c r="W23" i="536"/>
  <c r="W77" i="535"/>
  <c r="X77" i="535" s="1"/>
  <c r="X61" i="535"/>
  <c r="W61" i="535"/>
  <c r="W45" i="535"/>
  <c r="X45" i="535" s="1"/>
  <c r="W60" i="542"/>
  <c r="X60" i="542" s="1"/>
  <c r="X58" i="538"/>
  <c r="W82" i="538"/>
  <c r="X82" i="538" s="1"/>
  <c r="X145" i="536"/>
  <c r="X137" i="536"/>
  <c r="X129" i="536"/>
  <c r="X121" i="536"/>
  <c r="X113" i="536"/>
  <c r="X105" i="536"/>
  <c r="X97" i="536"/>
  <c r="X89" i="536"/>
  <c r="AA22" i="536"/>
  <c r="AB21" i="536"/>
  <c r="L21" i="536"/>
  <c r="M21" i="536" s="1"/>
  <c r="N21" i="536"/>
  <c r="O21" i="536" s="1"/>
  <c r="X67" i="543"/>
  <c r="Z85" i="538"/>
  <c r="J165" i="538"/>
  <c r="X142" i="538"/>
  <c r="X134" i="538"/>
  <c r="X126" i="538"/>
  <c r="X118" i="538"/>
  <c r="X110" i="538"/>
  <c r="X102" i="538"/>
  <c r="X94" i="538"/>
  <c r="X86" i="538"/>
  <c r="W73" i="538"/>
  <c r="W41" i="538"/>
  <c r="X41" i="538" s="1"/>
  <c r="X81" i="538"/>
  <c r="X76" i="536"/>
  <c r="X66" i="536"/>
  <c r="X60" i="536"/>
  <c r="X50" i="536"/>
  <c r="X44" i="536"/>
  <c r="X34" i="536"/>
  <c r="X28" i="536"/>
  <c r="X143" i="534"/>
  <c r="X135" i="534"/>
  <c r="X127" i="534"/>
  <c r="X106" i="542"/>
  <c r="W27" i="541"/>
  <c r="X27" i="541" s="1"/>
  <c r="X54" i="538"/>
  <c r="X48" i="538"/>
  <c r="X38" i="538"/>
  <c r="X32" i="538"/>
  <c r="X21" i="538"/>
  <c r="AC21" i="538" s="1"/>
  <c r="Z85" i="536"/>
  <c r="J165" i="536"/>
  <c r="X142" i="536"/>
  <c r="X134" i="536"/>
  <c r="X126" i="536"/>
  <c r="X118" i="536"/>
  <c r="X110" i="536"/>
  <c r="X102" i="536"/>
  <c r="X94" i="536"/>
  <c r="X86" i="536"/>
  <c r="X45" i="536"/>
  <c r="X61" i="536"/>
  <c r="X77" i="536"/>
  <c r="W23" i="535"/>
  <c r="X23" i="535" s="1"/>
  <c r="X117" i="534"/>
  <c r="X109" i="534"/>
  <c r="X101" i="534"/>
  <c r="X93" i="534"/>
  <c r="X85" i="534"/>
  <c r="W79" i="533"/>
  <c r="X79" i="533" s="1"/>
  <c r="X74" i="533"/>
  <c r="W63" i="533"/>
  <c r="X63" i="533" s="1"/>
  <c r="W47" i="533"/>
  <c r="X47" i="533" s="1"/>
  <c r="X42" i="533"/>
  <c r="W31" i="533"/>
  <c r="X31" i="533" s="1"/>
  <c r="X26" i="533"/>
  <c r="X142" i="532"/>
  <c r="X138" i="532"/>
  <c r="X130" i="532"/>
  <c r="X122" i="532"/>
  <c r="X114" i="532"/>
  <c r="X110" i="532"/>
  <c r="X106" i="532"/>
  <c r="X98" i="532"/>
  <c r="X94" i="532"/>
  <c r="X90" i="532"/>
  <c r="X76" i="532"/>
  <c r="W49" i="532"/>
  <c r="X44" i="532"/>
  <c r="X72" i="536"/>
  <c r="AC22" i="536"/>
  <c r="X43" i="541"/>
  <c r="W27" i="538"/>
  <c r="X27" i="538" s="1"/>
  <c r="AC21" i="536"/>
  <c r="X46" i="535"/>
  <c r="W68" i="533"/>
  <c r="X68" i="533" s="1"/>
  <c r="W65" i="533"/>
  <c r="X65" i="533" s="1"/>
  <c r="W44" i="533"/>
  <c r="X44" i="533" s="1"/>
  <c r="W25" i="533"/>
  <c r="X25" i="533" s="1"/>
  <c r="X147" i="531"/>
  <c r="X139" i="531"/>
  <c r="X131" i="531"/>
  <c r="X123" i="531"/>
  <c r="X115" i="531"/>
  <c r="X107" i="531"/>
  <c r="X99" i="531"/>
  <c r="X91" i="531"/>
  <c r="X46" i="531"/>
  <c r="X62" i="531"/>
  <c r="AC21" i="534"/>
  <c r="W99" i="534"/>
  <c r="X99" i="534" s="1"/>
  <c r="W115" i="534"/>
  <c r="W147" i="533"/>
  <c r="X147" i="533" s="1"/>
  <c r="W139" i="533"/>
  <c r="X139" i="533" s="1"/>
  <c r="W131" i="533"/>
  <c r="X131" i="533" s="1"/>
  <c r="W123" i="533"/>
  <c r="X123" i="533" s="1"/>
  <c r="W115" i="533"/>
  <c r="X115" i="533" s="1"/>
  <c r="W107" i="533"/>
  <c r="X107" i="533" s="1"/>
  <c r="W99" i="533"/>
  <c r="X99" i="533" s="1"/>
  <c r="W91" i="533"/>
  <c r="X91" i="533" s="1"/>
  <c r="X57" i="532"/>
  <c r="W60" i="532"/>
  <c r="X60" i="532" s="1"/>
  <c r="W98" i="532"/>
  <c r="W114" i="532"/>
  <c r="W130" i="532"/>
  <c r="W146" i="532"/>
  <c r="X146" i="532" s="1"/>
  <c r="X77" i="530"/>
  <c r="X73" i="530"/>
  <c r="X69" i="530"/>
  <c r="X61" i="530"/>
  <c r="X57" i="530"/>
  <c r="X45" i="530"/>
  <c r="X41" i="530"/>
  <c r="X37" i="530"/>
  <c r="X29" i="530"/>
  <c r="X25" i="530"/>
  <c r="X145" i="528"/>
  <c r="X141" i="528"/>
  <c r="X137" i="528"/>
  <c r="X121" i="528"/>
  <c r="X113" i="528"/>
  <c r="X109" i="528"/>
  <c r="X105" i="528"/>
  <c r="X89" i="528"/>
  <c r="W57" i="528"/>
  <c r="X57" i="528" s="1"/>
  <c r="X47" i="528"/>
  <c r="X31" i="528"/>
  <c r="AB22" i="528"/>
  <c r="L22" i="528"/>
  <c r="M22" i="528" s="1"/>
  <c r="N22" i="528"/>
  <c r="O22" i="528" s="1"/>
  <c r="W141" i="527"/>
  <c r="X138" i="527"/>
  <c r="X37" i="527"/>
  <c r="X29" i="527"/>
  <c r="X137" i="538"/>
  <c r="X121" i="538"/>
  <c r="X101" i="538"/>
  <c r="W73" i="535"/>
  <c r="X73" i="535" s="1"/>
  <c r="X136" i="534"/>
  <c r="W61" i="533"/>
  <c r="X61" i="533" s="1"/>
  <c r="AA22" i="533"/>
  <c r="AB21" i="533"/>
  <c r="L21" i="533"/>
  <c r="M21" i="533" s="1"/>
  <c r="N21" i="533"/>
  <c r="O21" i="533" s="1"/>
  <c r="X112" i="528"/>
  <c r="X121" i="526"/>
  <c r="W41" i="524"/>
  <c r="X41" i="524" s="1"/>
  <c r="W138" i="533"/>
  <c r="X138" i="533" s="1"/>
  <c r="W130" i="533"/>
  <c r="X130" i="533" s="1"/>
  <c r="W118" i="533"/>
  <c r="X118" i="533" s="1"/>
  <c r="W102" i="533"/>
  <c r="X102" i="533" s="1"/>
  <c r="W90" i="533"/>
  <c r="X90" i="533" s="1"/>
  <c r="W146" i="531"/>
  <c r="X146" i="531" s="1"/>
  <c r="W138" i="531"/>
  <c r="X138" i="531" s="1"/>
  <c r="W106" i="531"/>
  <c r="X106" i="531" s="1"/>
  <c r="W20" i="531"/>
  <c r="X20" i="531" s="1"/>
  <c r="AC20" i="531" s="1"/>
  <c r="X34" i="528"/>
  <c r="X25" i="528"/>
  <c r="W67" i="538"/>
  <c r="X48" i="536"/>
  <c r="W64" i="532"/>
  <c r="W32" i="532"/>
  <c r="X32" i="532" s="1"/>
  <c r="W77" i="531"/>
  <c r="X77" i="531" s="1"/>
  <c r="W23" i="531"/>
  <c r="X23" i="531" s="1"/>
  <c r="X149" i="530"/>
  <c r="X145" i="530"/>
  <c r="X141" i="530"/>
  <c r="X137" i="530"/>
  <c r="X133" i="530"/>
  <c r="X121" i="530"/>
  <c r="X113" i="530"/>
  <c r="X109" i="530"/>
  <c r="X105" i="530"/>
  <c r="X97" i="530"/>
  <c r="X93" i="530"/>
  <c r="W69" i="530"/>
  <c r="W53" i="530"/>
  <c r="X53" i="530" s="1"/>
  <c r="X43" i="530"/>
  <c r="W37" i="530"/>
  <c r="X27" i="530"/>
  <c r="W21" i="530"/>
  <c r="X21" i="530" s="1"/>
  <c r="AC21" i="530" s="1"/>
  <c r="W143" i="528"/>
  <c r="W135" i="528"/>
  <c r="W127" i="528"/>
  <c r="X127" i="528" s="1"/>
  <c r="W119" i="528"/>
  <c r="X119" i="528" s="1"/>
  <c r="W111" i="528"/>
  <c r="W103" i="528"/>
  <c r="W95" i="528"/>
  <c r="W87" i="528"/>
  <c r="X87" i="528" s="1"/>
  <c r="W55" i="528"/>
  <c r="X55" i="528" s="1"/>
  <c r="W47" i="528"/>
  <c r="X36" i="528"/>
  <c r="X32" i="528"/>
  <c r="X24" i="528"/>
  <c r="X43" i="526"/>
  <c r="X59" i="525"/>
  <c r="X31" i="525"/>
  <c r="X145" i="538"/>
  <c r="X133" i="538"/>
  <c r="X117" i="538"/>
  <c r="X105" i="538"/>
  <c r="X89" i="538"/>
  <c r="AB20" i="537"/>
  <c r="L20" i="537"/>
  <c r="M20" i="537" s="1"/>
  <c r="N20" i="537"/>
  <c r="O20" i="537" s="1"/>
  <c r="X62" i="535"/>
  <c r="W69" i="533"/>
  <c r="X69" i="533" s="1"/>
  <c r="X43" i="533"/>
  <c r="W32" i="533"/>
  <c r="X32" i="533" s="1"/>
  <c r="W24" i="533"/>
  <c r="X24" i="533" s="1"/>
  <c r="W131" i="530"/>
  <c r="X131" i="530" s="1"/>
  <c r="W115" i="530"/>
  <c r="W91" i="530"/>
  <c r="X91" i="530" s="1"/>
  <c r="X140" i="528"/>
  <c r="X120" i="528"/>
  <c r="W28" i="528"/>
  <c r="X28" i="528" s="1"/>
  <c r="X149" i="526"/>
  <c r="X123" i="526"/>
  <c r="W27" i="526"/>
  <c r="X34" i="525"/>
  <c r="W33" i="524"/>
  <c r="X33" i="524" s="1"/>
  <c r="W75" i="538"/>
  <c r="X75" i="538" s="1"/>
  <c r="X125" i="534"/>
  <c r="W78" i="532"/>
  <c r="X78" i="532" s="1"/>
  <c r="W134" i="531"/>
  <c r="X134" i="531" s="1"/>
  <c r="W126" i="531"/>
  <c r="X126" i="531" s="1"/>
  <c r="W110" i="531"/>
  <c r="X110" i="531" s="1"/>
  <c r="W90" i="531"/>
  <c r="X90" i="531" s="1"/>
  <c r="W24" i="531"/>
  <c r="X24" i="531" s="1"/>
  <c r="X69" i="528"/>
  <c r="X22" i="528"/>
  <c r="AC22" i="528" s="1"/>
  <c r="X32" i="536"/>
  <c r="X54" i="535"/>
  <c r="W70" i="532"/>
  <c r="X70" i="532" s="1"/>
  <c r="W117" i="530"/>
  <c r="X117" i="530" s="1"/>
  <c r="W103" i="530"/>
  <c r="X103" i="530" s="1"/>
  <c r="W83" i="530"/>
  <c r="W59" i="530"/>
  <c r="X59" i="530" s="1"/>
  <c r="X90" i="528"/>
  <c r="W76" i="528"/>
  <c r="X76" i="528" s="1"/>
  <c r="X147" i="526"/>
  <c r="X133" i="526"/>
  <c r="X109" i="526"/>
  <c r="W75" i="526"/>
  <c r="X75" i="526" s="1"/>
  <c r="X69" i="525"/>
  <c r="X53" i="525"/>
  <c r="W56" i="534"/>
  <c r="X56" i="534" s="1"/>
  <c r="X61" i="528"/>
  <c r="X38" i="528"/>
  <c r="W98" i="534"/>
  <c r="X98" i="534" s="1"/>
  <c r="W42" i="533"/>
  <c r="W25" i="531"/>
  <c r="X25" i="531" s="1"/>
  <c r="Z85" i="530"/>
  <c r="J165" i="530"/>
  <c r="W140" i="528"/>
  <c r="W108" i="528"/>
  <c r="W103" i="526"/>
  <c r="X103" i="526" s="1"/>
  <c r="W30" i="525"/>
  <c r="X30" i="525" s="1"/>
  <c r="W50" i="533"/>
  <c r="W58" i="531"/>
  <c r="X58" i="531" s="1"/>
  <c r="W85" i="527"/>
  <c r="X85" i="527" s="1"/>
  <c r="W42" i="525"/>
  <c r="W94" i="534"/>
  <c r="X94" i="534" s="1"/>
  <c r="W21" i="531"/>
  <c r="X21" i="531" s="1"/>
  <c r="AC21" i="531" s="1"/>
  <c r="AA21" i="530"/>
  <c r="W126" i="528"/>
  <c r="X126" i="528" s="1"/>
  <c r="W94" i="528"/>
  <c r="X94" i="528" s="1"/>
  <c r="W21" i="527"/>
  <c r="X21" i="527" s="1"/>
  <c r="AC21" i="527" s="1"/>
  <c r="W105" i="526"/>
  <c r="X105" i="526" s="1"/>
  <c r="AB20" i="525"/>
  <c r="L20" i="525"/>
  <c r="M20" i="525" s="1"/>
  <c r="N20" i="525"/>
  <c r="O20" i="525" s="1"/>
  <c r="AA21" i="525"/>
  <c r="W102" i="534"/>
  <c r="X102" i="534" s="1"/>
  <c r="W125" i="526"/>
  <c r="X125" i="526" s="1"/>
  <c r="W90" i="534"/>
  <c r="X90" i="534" s="1"/>
  <c r="N20" i="532"/>
  <c r="O20" i="532" s="1"/>
  <c r="AA21" i="532"/>
  <c r="L20" i="532"/>
  <c r="M20" i="532" s="1"/>
  <c r="AB20" i="532"/>
  <c r="W136" i="528"/>
  <c r="X136" i="528" s="1"/>
  <c r="W104" i="528"/>
  <c r="X104" i="528" s="1"/>
  <c r="W78" i="528"/>
  <c r="X78" i="528" s="1"/>
  <c r="W62" i="528"/>
  <c r="X62" i="528" s="1"/>
  <c r="W46" i="528"/>
  <c r="X46" i="528" s="1"/>
  <c r="W30" i="528"/>
  <c r="X30" i="528" s="1"/>
  <c r="W99" i="526"/>
  <c r="X99" i="526" s="1"/>
  <c r="AA21" i="526"/>
  <c r="W61" i="525"/>
  <c r="X61" i="525" s="1"/>
  <c r="W38" i="525"/>
  <c r="X38" i="525" s="1"/>
  <c r="W23" i="525"/>
  <c r="X23" i="525" s="1"/>
  <c r="W82" i="533"/>
  <c r="X82" i="533" s="1"/>
  <c r="W130" i="528"/>
  <c r="X130" i="528" s="1"/>
  <c r="W82" i="525"/>
  <c r="X82" i="525" s="1"/>
  <c r="X74" i="550"/>
  <c r="X92" i="549"/>
  <c r="X77" i="550"/>
  <c r="X51" i="550"/>
  <c r="X114" i="550"/>
  <c r="X125" i="550"/>
  <c r="X115" i="550"/>
  <c r="X131" i="549"/>
  <c r="W45" i="550"/>
  <c r="X45" i="550" s="1"/>
  <c r="X44" i="549"/>
  <c r="X28" i="549"/>
  <c r="X138" i="549"/>
  <c r="X42" i="549"/>
  <c r="X77" i="548"/>
  <c r="W26" i="549"/>
  <c r="X26" i="549" s="1"/>
  <c r="X47" i="548"/>
  <c r="X84" i="549"/>
  <c r="Z85" i="548"/>
  <c r="J165" i="548"/>
  <c r="X146" i="546"/>
  <c r="X130" i="546"/>
  <c r="X100" i="546"/>
  <c r="X63" i="547"/>
  <c r="X51" i="547"/>
  <c r="X27" i="547"/>
  <c r="X145" i="546"/>
  <c r="W100" i="546"/>
  <c r="X34" i="546"/>
  <c r="X130" i="544"/>
  <c r="X103" i="543"/>
  <c r="X81" i="543"/>
  <c r="W81" i="543"/>
  <c r="X79" i="546"/>
  <c r="X47" i="546"/>
  <c r="X75" i="544"/>
  <c r="X59" i="544"/>
  <c r="X142" i="543"/>
  <c r="X130" i="543"/>
  <c r="X118" i="543"/>
  <c r="X106" i="543"/>
  <c r="X74" i="543"/>
  <c r="X22" i="548"/>
  <c r="X80" i="548"/>
  <c r="X42" i="548"/>
  <c r="X90" i="548"/>
  <c r="X125" i="548"/>
  <c r="X112" i="548"/>
  <c r="X145" i="548"/>
  <c r="X143" i="546"/>
  <c r="X50" i="545"/>
  <c r="X86" i="544"/>
  <c r="X22" i="542"/>
  <c r="X103" i="542"/>
  <c r="W81" i="542"/>
  <c r="X81" i="542" s="1"/>
  <c r="X138" i="541"/>
  <c r="X118" i="541"/>
  <c r="X106" i="541"/>
  <c r="X90" i="541"/>
  <c r="X90" i="544"/>
  <c r="X79" i="543"/>
  <c r="X141" i="541"/>
  <c r="X129" i="541"/>
  <c r="X117" i="541"/>
  <c r="X101" i="541"/>
  <c r="X85" i="541"/>
  <c r="X136" i="542"/>
  <c r="X104" i="542"/>
  <c r="X148" i="539"/>
  <c r="X62" i="545"/>
  <c r="Z85" i="544"/>
  <c r="J165" i="544"/>
  <c r="W133" i="544"/>
  <c r="X133" i="544" s="1"/>
  <c r="W136" i="544"/>
  <c r="X136" i="544" s="1"/>
  <c r="X61" i="539"/>
  <c r="W61" i="539"/>
  <c r="W29" i="539"/>
  <c r="X29" i="539" s="1"/>
  <c r="X65" i="537"/>
  <c r="W65" i="537"/>
  <c r="W49" i="537"/>
  <c r="X49" i="537" s="1"/>
  <c r="W76" i="542"/>
  <c r="X76" i="542" s="1"/>
  <c r="X84" i="538"/>
  <c r="X60" i="538"/>
  <c r="X149" i="536"/>
  <c r="X133" i="536"/>
  <c r="X117" i="536"/>
  <c r="X101" i="536"/>
  <c r="X93" i="536"/>
  <c r="X146" i="538"/>
  <c r="X114" i="538"/>
  <c r="X90" i="538"/>
  <c r="X25" i="538"/>
  <c r="X57" i="538"/>
  <c r="X68" i="536"/>
  <c r="X58" i="536"/>
  <c r="X42" i="536"/>
  <c r="X26" i="536"/>
  <c r="X147" i="534"/>
  <c r="X131" i="534"/>
  <c r="X138" i="542"/>
  <c r="W38" i="540"/>
  <c r="X38" i="540" s="1"/>
  <c r="X46" i="538"/>
  <c r="X30" i="538"/>
  <c r="X138" i="536"/>
  <c r="X130" i="536"/>
  <c r="X114" i="536"/>
  <c r="X90" i="536"/>
  <c r="X115" i="534"/>
  <c r="X34" i="533"/>
  <c r="X144" i="532"/>
  <c r="X132" i="532"/>
  <c r="X124" i="532"/>
  <c r="X116" i="532"/>
  <c r="X100" i="532"/>
  <c r="X92" i="532"/>
  <c r="X84" i="532"/>
  <c r="W36" i="533"/>
  <c r="X36" i="533" s="1"/>
  <c r="W33" i="533"/>
  <c r="X33" i="533" s="1"/>
  <c r="W91" i="534"/>
  <c r="X91" i="534" s="1"/>
  <c r="W107" i="534"/>
  <c r="X107" i="534" s="1"/>
  <c r="W135" i="533"/>
  <c r="X135" i="533" s="1"/>
  <c r="W111" i="533"/>
  <c r="X111" i="533" s="1"/>
  <c r="W95" i="533"/>
  <c r="X95" i="533" s="1"/>
  <c r="X66" i="530"/>
  <c r="X54" i="530"/>
  <c r="X34" i="530"/>
  <c r="X22" i="530"/>
  <c r="X143" i="528"/>
  <c r="X135" i="528"/>
  <c r="X123" i="528"/>
  <c r="X103" i="528"/>
  <c r="X93" i="538"/>
  <c r="X83" i="533"/>
  <c r="W64" i="533"/>
  <c r="X64" i="533" s="1"/>
  <c r="X118" i="528"/>
  <c r="X101" i="526"/>
  <c r="W134" i="533"/>
  <c r="X134" i="533" s="1"/>
  <c r="W122" i="533"/>
  <c r="X122" i="533" s="1"/>
  <c r="X82" i="528"/>
  <c r="X49" i="528"/>
  <c r="W148" i="539"/>
  <c r="X75" i="531"/>
  <c r="X119" i="530"/>
  <c r="X107" i="530"/>
  <c r="X95" i="530"/>
  <c r="W131" i="528"/>
  <c r="X131" i="528" s="1"/>
  <c r="W107" i="528"/>
  <c r="X107" i="528" s="1"/>
  <c r="W91" i="528"/>
  <c r="X91" i="528" s="1"/>
  <c r="X52" i="528"/>
  <c r="X44" i="528"/>
  <c r="X117" i="527"/>
  <c r="X93" i="527"/>
  <c r="X89" i="527"/>
  <c r="X51" i="525"/>
  <c r="X27" i="525"/>
  <c r="X100" i="550"/>
  <c r="W98" i="550"/>
  <c r="X98" i="550" s="1"/>
  <c r="X78" i="550"/>
  <c r="W130" i="550"/>
  <c r="X130" i="550" s="1"/>
  <c r="X44" i="550"/>
  <c r="X28" i="550"/>
  <c r="W141" i="549"/>
  <c r="X141" i="549" s="1"/>
  <c r="W108" i="550"/>
  <c r="X108" i="550" s="1"/>
  <c r="W41" i="550"/>
  <c r="X41" i="550" s="1"/>
  <c r="W48" i="550"/>
  <c r="X48" i="550" s="1"/>
  <c r="W118" i="550"/>
  <c r="X120" i="549"/>
  <c r="X88" i="549"/>
  <c r="X29" i="550"/>
  <c r="X110" i="550"/>
  <c r="X105" i="550"/>
  <c r="X146" i="550"/>
  <c r="X103" i="550"/>
  <c r="X104" i="550"/>
  <c r="X138" i="550"/>
  <c r="X140" i="550"/>
  <c r="X125" i="549"/>
  <c r="W116" i="549"/>
  <c r="X116" i="549" s="1"/>
  <c r="W112" i="549"/>
  <c r="X112" i="549" s="1"/>
  <c r="W104" i="549"/>
  <c r="X104" i="549" s="1"/>
  <c r="W96" i="549"/>
  <c r="X96" i="549" s="1"/>
  <c r="W92" i="549"/>
  <c r="X85" i="549"/>
  <c r="X117" i="549"/>
  <c r="X101" i="549"/>
  <c r="X93" i="549"/>
  <c r="X107" i="549"/>
  <c r="W21" i="550"/>
  <c r="X121" i="549"/>
  <c r="X64" i="549"/>
  <c r="X48" i="549"/>
  <c r="X32" i="549"/>
  <c r="X24" i="549"/>
  <c r="X136" i="549"/>
  <c r="W78" i="549"/>
  <c r="X78" i="549" s="1"/>
  <c r="X147" i="549"/>
  <c r="X149" i="549"/>
  <c r="X66" i="549"/>
  <c r="W60" i="549"/>
  <c r="W44" i="549"/>
  <c r="X34" i="549"/>
  <c r="X51" i="549"/>
  <c r="W51" i="549"/>
  <c r="X61" i="548"/>
  <c r="X79" i="549"/>
  <c r="X83" i="549"/>
  <c r="X41" i="548"/>
  <c r="X33" i="548"/>
  <c r="X55" i="549"/>
  <c r="W55" i="549"/>
  <c r="X32" i="548"/>
  <c r="X20" i="548"/>
  <c r="AC20" i="548" s="1"/>
  <c r="X134" i="546"/>
  <c r="X25" i="548"/>
  <c r="N21" i="547"/>
  <c r="O21" i="547" s="1"/>
  <c r="AA22" i="547"/>
  <c r="L21" i="547"/>
  <c r="M21" i="547" s="1"/>
  <c r="AB21" i="547"/>
  <c r="X96" i="546"/>
  <c r="X88" i="546"/>
  <c r="W52" i="546"/>
  <c r="X52" i="546" s="1"/>
  <c r="W145" i="546"/>
  <c r="X129" i="544"/>
  <c r="X95" i="546"/>
  <c r="X111" i="543"/>
  <c r="W73" i="543"/>
  <c r="X73" i="543"/>
  <c r="W23" i="548"/>
  <c r="W122" i="548"/>
  <c r="X122" i="548" s="1"/>
  <c r="W43" i="548"/>
  <c r="X43" i="548" s="1"/>
  <c r="W109" i="548"/>
  <c r="X109" i="548" s="1"/>
  <c r="W65" i="548"/>
  <c r="W96" i="548"/>
  <c r="W128" i="548"/>
  <c r="X128" i="548" s="1"/>
  <c r="W47" i="547"/>
  <c r="X47" i="547" s="1"/>
  <c r="W126" i="546"/>
  <c r="X126" i="546" s="1"/>
  <c r="X72" i="546"/>
  <c r="X63" i="546"/>
  <c r="X40" i="546"/>
  <c r="X31" i="546"/>
  <c r="X128" i="544"/>
  <c r="X112" i="544"/>
  <c r="X67" i="544"/>
  <c r="X51" i="544"/>
  <c r="X35" i="544"/>
  <c r="X54" i="548"/>
  <c r="X107" i="548"/>
  <c r="X58" i="548"/>
  <c r="X83" i="548"/>
  <c r="X114" i="548"/>
  <c r="X146" i="548"/>
  <c r="X117" i="548"/>
  <c r="X133" i="548"/>
  <c r="X104" i="548"/>
  <c r="X136" i="548"/>
  <c r="X140" i="548"/>
  <c r="W83" i="547"/>
  <c r="X83" i="547" s="1"/>
  <c r="X149" i="546"/>
  <c r="W79" i="546"/>
  <c r="W78" i="545"/>
  <c r="X78" i="545" s="1"/>
  <c r="W46" i="545"/>
  <c r="X46" i="545" s="1"/>
  <c r="W30" i="545"/>
  <c r="X30" i="545" s="1"/>
  <c r="X101" i="544"/>
  <c r="X94" i="544"/>
  <c r="X71" i="543"/>
  <c r="X74" i="542"/>
  <c r="X70" i="542"/>
  <c r="X103" i="541"/>
  <c r="W55" i="541"/>
  <c r="X55" i="541" s="1"/>
  <c r="X29" i="541"/>
  <c r="X105" i="546"/>
  <c r="W81" i="546"/>
  <c r="X81" i="546" s="1"/>
  <c r="X70" i="545"/>
  <c r="X38" i="545"/>
  <c r="X22" i="545"/>
  <c r="X100" i="544"/>
  <c r="X139" i="542"/>
  <c r="X123" i="542"/>
  <c r="X107" i="542"/>
  <c r="X79" i="542"/>
  <c r="X31" i="542"/>
  <c r="W148" i="550"/>
  <c r="X148" i="550" s="1"/>
  <c r="W149" i="550"/>
  <c r="X99" i="550"/>
  <c r="W95" i="550"/>
  <c r="X95" i="550" s="1"/>
  <c r="X93" i="550"/>
  <c r="X85" i="550"/>
  <c r="W96" i="550"/>
  <c r="X96" i="550" s="1"/>
  <c r="X58" i="550"/>
  <c r="X55" i="550"/>
  <c r="W138" i="550"/>
  <c r="W89" i="550"/>
  <c r="X89" i="550" s="1"/>
  <c r="X83" i="550"/>
  <c r="W68" i="550"/>
  <c r="X68" i="550" s="1"/>
  <c r="W146" i="549"/>
  <c r="X146" i="549" s="1"/>
  <c r="W92" i="550"/>
  <c r="X92" i="550" s="1"/>
  <c r="W84" i="550"/>
  <c r="X84" i="550" s="1"/>
  <c r="W30" i="550"/>
  <c r="X30" i="550" s="1"/>
  <c r="W20" i="550"/>
  <c r="X20" i="550" s="1"/>
  <c r="AC20" i="550" s="1"/>
  <c r="W36" i="550"/>
  <c r="X36" i="550" s="1"/>
  <c r="W52" i="550"/>
  <c r="X52" i="550" s="1"/>
  <c r="W66" i="550"/>
  <c r="X66" i="550" s="1"/>
  <c r="W82" i="550"/>
  <c r="X82" i="550" s="1"/>
  <c r="X118" i="549"/>
  <c r="X110" i="549"/>
  <c r="X102" i="549"/>
  <c r="X94" i="549"/>
  <c r="X86" i="549"/>
  <c r="W90" i="550"/>
  <c r="X90" i="550" s="1"/>
  <c r="X80" i="550"/>
  <c r="X61" i="550"/>
  <c r="X53" i="550"/>
  <c r="X38" i="550"/>
  <c r="X27" i="550"/>
  <c r="X57" i="550"/>
  <c r="X73" i="550"/>
  <c r="X126" i="550"/>
  <c r="X137" i="550"/>
  <c r="X106" i="550"/>
  <c r="X121" i="550"/>
  <c r="X133" i="550"/>
  <c r="X107" i="550"/>
  <c r="X120" i="550"/>
  <c r="X111" i="550"/>
  <c r="X127" i="550"/>
  <c r="X131" i="550"/>
  <c r="X144" i="550"/>
  <c r="X143" i="550"/>
  <c r="X132" i="549"/>
  <c r="X128" i="549"/>
  <c r="X124" i="549"/>
  <c r="W123" i="549"/>
  <c r="X123" i="549" s="1"/>
  <c r="W115" i="549"/>
  <c r="X115" i="549" s="1"/>
  <c r="W107" i="549"/>
  <c r="W99" i="549"/>
  <c r="X99" i="549" s="1"/>
  <c r="W91" i="549"/>
  <c r="X91" i="549" s="1"/>
  <c r="W121" i="549"/>
  <c r="W113" i="549"/>
  <c r="X113" i="549" s="1"/>
  <c r="W105" i="549"/>
  <c r="X105" i="549" s="1"/>
  <c r="W97" i="549"/>
  <c r="X97" i="549" s="1"/>
  <c r="W89" i="549"/>
  <c r="X89" i="549" s="1"/>
  <c r="W67" i="550"/>
  <c r="X67" i="550" s="1"/>
  <c r="W133" i="549"/>
  <c r="X133" i="549" s="1"/>
  <c r="W129" i="549"/>
  <c r="X129" i="549" s="1"/>
  <c r="W125" i="549"/>
  <c r="X119" i="549"/>
  <c r="X103" i="549"/>
  <c r="X87" i="549"/>
  <c r="X77" i="549"/>
  <c r="X69" i="549"/>
  <c r="X61" i="549"/>
  <c r="X53" i="549"/>
  <c r="X45" i="549"/>
  <c r="X37" i="549"/>
  <c r="X29" i="549"/>
  <c r="X21" i="549"/>
  <c r="AC21" i="549" s="1"/>
  <c r="X140" i="549"/>
  <c r="X135" i="549"/>
  <c r="X137" i="549"/>
  <c r="X134" i="549"/>
  <c r="X63" i="550"/>
  <c r="X111" i="549"/>
  <c r="X95" i="549"/>
  <c r="W76" i="549"/>
  <c r="X76" i="549" s="1"/>
  <c r="W72" i="549"/>
  <c r="X72" i="549" s="1"/>
  <c r="X62" i="549"/>
  <c r="W56" i="549"/>
  <c r="X56" i="549" s="1"/>
  <c r="X46" i="549"/>
  <c r="W40" i="549"/>
  <c r="X40" i="549" s="1"/>
  <c r="X30" i="549"/>
  <c r="W24" i="549"/>
  <c r="AA22" i="549"/>
  <c r="AB21" i="549"/>
  <c r="L21" i="549"/>
  <c r="M21" i="549" s="1"/>
  <c r="N21" i="549"/>
  <c r="O21" i="549" s="1"/>
  <c r="W65" i="549"/>
  <c r="X65" i="549" s="1"/>
  <c r="X73" i="548"/>
  <c r="W58" i="549"/>
  <c r="X58" i="549" s="1"/>
  <c r="W63" i="549"/>
  <c r="X63" i="549" s="1"/>
  <c r="W49" i="549"/>
  <c r="X49" i="549" s="1"/>
  <c r="W35" i="549"/>
  <c r="X35" i="549" s="1"/>
  <c r="X27" i="549"/>
  <c r="W27" i="549"/>
  <c r="X78" i="548"/>
  <c r="X70" i="548"/>
  <c r="X62" i="548"/>
  <c r="X55" i="548"/>
  <c r="W36" i="548"/>
  <c r="X36" i="548" s="1"/>
  <c r="X31" i="548"/>
  <c r="X60" i="548"/>
  <c r="X52" i="548"/>
  <c r="W84" i="549"/>
  <c r="W49" i="548"/>
  <c r="N20" i="548"/>
  <c r="O20" i="548" s="1"/>
  <c r="AB20" i="548"/>
  <c r="L20" i="548"/>
  <c r="M20" i="548" s="1"/>
  <c r="X48" i="548"/>
  <c r="X24" i="548"/>
  <c r="X148" i="546"/>
  <c r="X132" i="546"/>
  <c r="X124" i="546"/>
  <c r="X118" i="546"/>
  <c r="X110" i="546"/>
  <c r="X102" i="546"/>
  <c r="X94" i="546"/>
  <c r="X86" i="546"/>
  <c r="W123" i="546"/>
  <c r="X123" i="546" s="1"/>
  <c r="W131" i="546"/>
  <c r="X131" i="546" s="1"/>
  <c r="W139" i="546"/>
  <c r="X139" i="546" s="1"/>
  <c r="W147" i="546"/>
  <c r="X147" i="546" s="1"/>
  <c r="X56" i="548"/>
  <c r="X137" i="546"/>
  <c r="X129" i="546"/>
  <c r="X121" i="546"/>
  <c r="W116" i="546"/>
  <c r="X116" i="546" s="1"/>
  <c r="W112" i="546"/>
  <c r="X112" i="546" s="1"/>
  <c r="W108" i="546"/>
  <c r="X108" i="546" s="1"/>
  <c r="X78" i="546"/>
  <c r="W74" i="546"/>
  <c r="X74" i="546" s="1"/>
  <c r="X62" i="546"/>
  <c r="W58" i="546"/>
  <c r="X58" i="546" s="1"/>
  <c r="X46" i="546"/>
  <c r="W42" i="546"/>
  <c r="X42" i="546" s="1"/>
  <c r="X37" i="546"/>
  <c r="X30" i="546"/>
  <c r="W26" i="546"/>
  <c r="X26" i="546" s="1"/>
  <c r="X135" i="544"/>
  <c r="X119" i="544"/>
  <c r="X111" i="544"/>
  <c r="X119" i="548"/>
  <c r="W53" i="548"/>
  <c r="X53" i="548" s="1"/>
  <c r="W28" i="548"/>
  <c r="X28" i="548" s="1"/>
  <c r="W75" i="547"/>
  <c r="X75" i="547" s="1"/>
  <c r="W59" i="547"/>
  <c r="X59" i="547" s="1"/>
  <c r="X135" i="546"/>
  <c r="X119" i="546"/>
  <c r="W20" i="546"/>
  <c r="X20" i="546" s="1"/>
  <c r="AC20" i="546" s="1"/>
  <c r="X104" i="544"/>
  <c r="X81" i="544"/>
  <c r="X77" i="544"/>
  <c r="X69" i="544"/>
  <c r="X65" i="544"/>
  <c r="X61" i="544"/>
  <c r="X57" i="544"/>
  <c r="X53" i="544"/>
  <c r="X49" i="544"/>
  <c r="X45" i="544"/>
  <c r="X37" i="544"/>
  <c r="X33" i="544"/>
  <c r="X29" i="544"/>
  <c r="X25" i="544"/>
  <c r="X21" i="544"/>
  <c r="AC21" i="544" s="1"/>
  <c r="W143" i="543"/>
  <c r="X143" i="543" s="1"/>
  <c r="X139" i="543"/>
  <c r="W127" i="543"/>
  <c r="X127" i="543" s="1"/>
  <c r="X123" i="543"/>
  <c r="W111" i="543"/>
  <c r="X107" i="543"/>
  <c r="W95" i="543"/>
  <c r="X95" i="543" s="1"/>
  <c r="W91" i="543"/>
  <c r="X91" i="543" s="1"/>
  <c r="W87" i="543"/>
  <c r="X87" i="543" s="1"/>
  <c r="W79" i="543"/>
  <c r="X69" i="543"/>
  <c r="W69" i="543"/>
  <c r="X29" i="548"/>
  <c r="W24" i="548"/>
  <c r="W130" i="548"/>
  <c r="X130" i="548" s="1"/>
  <c r="W138" i="548"/>
  <c r="X138" i="548" s="1"/>
  <c r="W51" i="548"/>
  <c r="W69" i="548"/>
  <c r="X69" i="548" s="1"/>
  <c r="W72" i="548"/>
  <c r="X72" i="548" s="1"/>
  <c r="W87" i="548"/>
  <c r="X87" i="548" s="1"/>
  <c r="W103" i="548"/>
  <c r="X103" i="548" s="1"/>
  <c r="W119" i="548"/>
  <c r="W135" i="548"/>
  <c r="X135" i="548" s="1"/>
  <c r="W31" i="547"/>
  <c r="X80" i="546"/>
  <c r="X71" i="546"/>
  <c r="W53" i="546"/>
  <c r="X53" i="546" s="1"/>
  <c r="X48" i="546"/>
  <c r="X39" i="546"/>
  <c r="W21" i="546"/>
  <c r="X21" i="546" s="1"/>
  <c r="AC21" i="546" s="1"/>
  <c r="AA21" i="545"/>
  <c r="X103" i="544"/>
  <c r="X97" i="544"/>
  <c r="X89" i="544"/>
  <c r="W73" i="544"/>
  <c r="X73" i="544" s="1"/>
  <c r="X63" i="544"/>
  <c r="W57" i="544"/>
  <c r="W41" i="544"/>
  <c r="X41" i="544" s="1"/>
  <c r="W25" i="544"/>
  <c r="AA22" i="544"/>
  <c r="X98" i="543"/>
  <c r="X78" i="543"/>
  <c r="X66" i="543"/>
  <c r="W42" i="548"/>
  <c r="AA21" i="548"/>
  <c r="X99" i="548"/>
  <c r="X46" i="548"/>
  <c r="X123" i="548"/>
  <c r="X95" i="548"/>
  <c r="X34" i="548"/>
  <c r="X68" i="548"/>
  <c r="X71" i="548"/>
  <c r="X86" i="548"/>
  <c r="X102" i="548"/>
  <c r="X118" i="548"/>
  <c r="X134" i="548"/>
  <c r="X89" i="548"/>
  <c r="X105" i="548"/>
  <c r="X121" i="548"/>
  <c r="X137" i="548"/>
  <c r="X92" i="548"/>
  <c r="X108" i="548"/>
  <c r="X124" i="548"/>
  <c r="X141" i="548"/>
  <c r="X144" i="548"/>
  <c r="X147" i="548"/>
  <c r="W67" i="547"/>
  <c r="W51" i="547"/>
  <c r="X115" i="546"/>
  <c r="X107" i="546"/>
  <c r="X99" i="546"/>
  <c r="X91" i="546"/>
  <c r="J165" i="545"/>
  <c r="Z85" i="545"/>
  <c r="AC20" i="545"/>
  <c r="X28" i="546"/>
  <c r="W70" i="543"/>
  <c r="X70" i="543" s="1"/>
  <c r="W78" i="542"/>
  <c r="X78" i="542" s="1"/>
  <c r="W74" i="542"/>
  <c r="W70" i="542"/>
  <c r="W66" i="542"/>
  <c r="X66" i="542" s="1"/>
  <c r="W62" i="542"/>
  <c r="X62" i="542" s="1"/>
  <c r="X57" i="542"/>
  <c r="X50" i="542"/>
  <c r="W46" i="542"/>
  <c r="X41" i="542"/>
  <c r="X34" i="542"/>
  <c r="W30" i="542"/>
  <c r="X30" i="542" s="1"/>
  <c r="X25" i="542"/>
  <c r="X143" i="541"/>
  <c r="X139" i="541"/>
  <c r="X135" i="541"/>
  <c r="X131" i="541"/>
  <c r="W119" i="541"/>
  <c r="X119" i="541" s="1"/>
  <c r="X115" i="541"/>
  <c r="W103" i="541"/>
  <c r="X99" i="541"/>
  <c r="W87" i="541"/>
  <c r="X87" i="541" s="1"/>
  <c r="W83" i="541"/>
  <c r="X83" i="541" s="1"/>
  <c r="W67" i="541"/>
  <c r="X57" i="541"/>
  <c r="W51" i="541"/>
  <c r="X51" i="541" s="1"/>
  <c r="X41" i="541"/>
  <c r="W35" i="541"/>
  <c r="X35" i="541" s="1"/>
  <c r="W140" i="546"/>
  <c r="X140" i="546" s="1"/>
  <c r="W103" i="546"/>
  <c r="X103" i="546" s="1"/>
  <c r="W87" i="546"/>
  <c r="X87" i="546" s="1"/>
  <c r="X105" i="544"/>
  <c r="X75" i="543"/>
  <c r="X145" i="542"/>
  <c r="X137" i="542"/>
  <c r="X129" i="542"/>
  <c r="X121" i="542"/>
  <c r="X113" i="542"/>
  <c r="X105" i="542"/>
  <c r="X97" i="542"/>
  <c r="X89" i="542"/>
  <c r="X75" i="542"/>
  <c r="W69" i="542"/>
  <c r="X69" i="542" s="1"/>
  <c r="X59" i="542"/>
  <c r="W53" i="542"/>
  <c r="X53" i="542" s="1"/>
  <c r="X43" i="542"/>
  <c r="W37" i="542"/>
  <c r="X37" i="542" s="1"/>
  <c r="X27" i="542"/>
  <c r="W21" i="542"/>
  <c r="X21" i="542" s="1"/>
  <c r="AC21" i="542" s="1"/>
  <c r="X82" i="541"/>
  <c r="X58" i="541"/>
  <c r="X50" i="541"/>
  <c r="X34" i="541"/>
  <c r="W30" i="548"/>
  <c r="X30" i="548" s="1"/>
  <c r="W102" i="543"/>
  <c r="X102" i="543" s="1"/>
  <c r="X82" i="540"/>
  <c r="X66" i="540"/>
  <c r="X50" i="540"/>
  <c r="X34" i="540"/>
  <c r="X143" i="539"/>
  <c r="W90" i="543"/>
  <c r="X90" i="543" s="1"/>
  <c r="W48" i="542"/>
  <c r="J165" i="541"/>
  <c r="Z85" i="541"/>
  <c r="X63" i="541"/>
  <c r="X24" i="541"/>
  <c r="AB21" i="540"/>
  <c r="L21" i="540"/>
  <c r="M21" i="540" s="1"/>
  <c r="N21" i="540"/>
  <c r="O21" i="540" s="1"/>
  <c r="X27" i="535"/>
  <c r="X97" i="546"/>
  <c r="AC21" i="543"/>
  <c r="X142" i="542"/>
  <c r="X126" i="542"/>
  <c r="X110" i="542"/>
  <c r="X94" i="542"/>
  <c r="W52" i="542"/>
  <c r="X52" i="542" s="1"/>
  <c r="W22" i="541"/>
  <c r="X22" i="541" s="1"/>
  <c r="AC22" i="541" s="1"/>
  <c r="W42" i="541"/>
  <c r="X42" i="541" s="1"/>
  <c r="W58" i="541"/>
  <c r="W74" i="541"/>
  <c r="X74" i="541" s="1"/>
  <c r="W33" i="541"/>
  <c r="X33" i="541" s="1"/>
  <c r="W49" i="541"/>
  <c r="X49" i="541" s="1"/>
  <c r="W65" i="541"/>
  <c r="W81" i="541"/>
  <c r="X81" i="541" s="1"/>
  <c r="AC21" i="540"/>
  <c r="W39" i="547"/>
  <c r="X39" i="547" s="1"/>
  <c r="N20" i="544"/>
  <c r="O20" i="544" s="1"/>
  <c r="L20" i="544"/>
  <c r="M20" i="544" s="1"/>
  <c r="AB20" i="544"/>
  <c r="W115" i="544"/>
  <c r="X115" i="544" s="1"/>
  <c r="W139" i="544"/>
  <c r="X139" i="544" s="1"/>
  <c r="W31" i="544"/>
  <c r="X31" i="544" s="1"/>
  <c r="W47" i="544"/>
  <c r="X47" i="544" s="1"/>
  <c r="W63" i="544"/>
  <c r="W79" i="544"/>
  <c r="X79" i="544" s="1"/>
  <c r="W91" i="544"/>
  <c r="X91" i="544" s="1"/>
  <c r="W99" i="544"/>
  <c r="W125" i="544"/>
  <c r="W85" i="544"/>
  <c r="X85" i="544" s="1"/>
  <c r="W127" i="544"/>
  <c r="X127" i="544" s="1"/>
  <c r="W88" i="544"/>
  <c r="X88" i="544" s="1"/>
  <c r="W96" i="544"/>
  <c r="X96" i="544" s="1"/>
  <c r="W121" i="544"/>
  <c r="X121" i="544" s="1"/>
  <c r="W102" i="544"/>
  <c r="X102" i="544" s="1"/>
  <c r="W110" i="544"/>
  <c r="W118" i="544"/>
  <c r="X118" i="544" s="1"/>
  <c r="W126" i="544"/>
  <c r="X126" i="544" s="1"/>
  <c r="W134" i="544"/>
  <c r="X134" i="544" s="1"/>
  <c r="W142" i="544"/>
  <c r="X142" i="544" s="1"/>
  <c r="X124" i="542"/>
  <c r="X108" i="542"/>
  <c r="W40" i="542"/>
  <c r="X40" i="542" s="1"/>
  <c r="W23" i="542"/>
  <c r="X23" i="542" s="1"/>
  <c r="W39" i="542"/>
  <c r="X39" i="542" s="1"/>
  <c r="W55" i="542"/>
  <c r="X55" i="542" s="1"/>
  <c r="W71" i="542"/>
  <c r="X71" i="542" s="1"/>
  <c r="W87" i="542"/>
  <c r="X87" i="542" s="1"/>
  <c r="W95" i="542"/>
  <c r="W103" i="542"/>
  <c r="W111" i="542"/>
  <c r="X111" i="542" s="1"/>
  <c r="W119" i="542"/>
  <c r="X119" i="542" s="1"/>
  <c r="W127" i="542"/>
  <c r="X127" i="542" s="1"/>
  <c r="W135" i="542"/>
  <c r="W143" i="542"/>
  <c r="X143" i="542" s="1"/>
  <c r="W85" i="542"/>
  <c r="X85" i="542" s="1"/>
  <c r="W92" i="542"/>
  <c r="X92" i="542" s="1"/>
  <c r="W100" i="542"/>
  <c r="X100" i="542" s="1"/>
  <c r="W108" i="542"/>
  <c r="W116" i="542"/>
  <c r="X116" i="542" s="1"/>
  <c r="W124" i="542"/>
  <c r="W132" i="542"/>
  <c r="X132" i="542" s="1"/>
  <c r="W140" i="542"/>
  <c r="X140" i="542" s="1"/>
  <c r="W148" i="542"/>
  <c r="X148" i="542" s="1"/>
  <c r="X57" i="539"/>
  <c r="X41" i="539"/>
  <c r="X25" i="539"/>
  <c r="W149" i="538"/>
  <c r="X149" i="538" s="1"/>
  <c r="W141" i="538"/>
  <c r="X141" i="538" s="1"/>
  <c r="W129" i="538"/>
  <c r="X129" i="538" s="1"/>
  <c r="W125" i="538"/>
  <c r="W113" i="538"/>
  <c r="W109" i="538"/>
  <c r="X109" i="538" s="1"/>
  <c r="W97" i="538"/>
  <c r="X97" i="538" s="1"/>
  <c r="W93" i="538"/>
  <c r="X79" i="538"/>
  <c r="X71" i="538"/>
  <c r="X63" i="538"/>
  <c r="X47" i="538"/>
  <c r="X39" i="538"/>
  <c r="X31" i="538"/>
  <c r="X23" i="538"/>
  <c r="X77" i="537"/>
  <c r="X61" i="537"/>
  <c r="X33" i="537"/>
  <c r="W33" i="537"/>
  <c r="X83" i="536"/>
  <c r="X75" i="536"/>
  <c r="X67" i="536"/>
  <c r="X59" i="536"/>
  <c r="X51" i="536"/>
  <c r="X27" i="536"/>
  <c r="W70" i="535"/>
  <c r="X65" i="535"/>
  <c r="X49" i="535"/>
  <c r="W38" i="535"/>
  <c r="X38" i="535" s="1"/>
  <c r="X33" i="535"/>
  <c r="X25" i="535"/>
  <c r="W148" i="534"/>
  <c r="X148" i="534" s="1"/>
  <c r="W128" i="534"/>
  <c r="X90" i="542"/>
  <c r="X74" i="538"/>
  <c r="X68" i="538"/>
  <c r="X50" i="538"/>
  <c r="X44" i="538"/>
  <c r="X34" i="538"/>
  <c r="X28" i="538"/>
  <c r="X143" i="536"/>
  <c r="X135" i="536"/>
  <c r="X127" i="536"/>
  <c r="X119" i="536"/>
  <c r="X111" i="536"/>
  <c r="X103" i="536"/>
  <c r="X95" i="536"/>
  <c r="X87" i="536"/>
  <c r="W53" i="536"/>
  <c r="X53" i="536" s="1"/>
  <c r="X66" i="532"/>
  <c r="W111" i="546"/>
  <c r="X111" i="546" s="1"/>
  <c r="X130" i="542"/>
  <c r="W44" i="542"/>
  <c r="X44" i="542" s="1"/>
  <c r="X59" i="541"/>
  <c r="X148" i="538"/>
  <c r="X140" i="538"/>
  <c r="X132" i="538"/>
  <c r="X124" i="538"/>
  <c r="X116" i="538"/>
  <c r="X108" i="538"/>
  <c r="X100" i="538"/>
  <c r="X92" i="538"/>
  <c r="W65" i="538"/>
  <c r="X65" i="538" s="1"/>
  <c r="W33" i="538"/>
  <c r="X33" i="538" s="1"/>
  <c r="X37" i="538"/>
  <c r="X69" i="538"/>
  <c r="N21" i="537"/>
  <c r="O21" i="537" s="1"/>
  <c r="AB21" i="537"/>
  <c r="L21" i="537"/>
  <c r="M21" i="537" s="1"/>
  <c r="AA22" i="537"/>
  <c r="AC22" i="537" s="1"/>
  <c r="X82" i="536"/>
  <c r="X33" i="536"/>
  <c r="X149" i="534"/>
  <c r="X141" i="534"/>
  <c r="X133" i="534"/>
  <c r="W124" i="534"/>
  <c r="X124" i="534" s="1"/>
  <c r="W94" i="543"/>
  <c r="X94" i="543" s="1"/>
  <c r="W28" i="542"/>
  <c r="X28" i="542" s="1"/>
  <c r="N22" i="541"/>
  <c r="O22" i="541" s="1"/>
  <c r="L22" i="541"/>
  <c r="M22" i="541" s="1"/>
  <c r="AB22" i="541"/>
  <c r="AA23" i="541"/>
  <c r="W70" i="540"/>
  <c r="X70" i="540" s="1"/>
  <c r="W54" i="540"/>
  <c r="W147" i="539"/>
  <c r="X147" i="539" s="1"/>
  <c r="W139" i="539"/>
  <c r="X139" i="539" s="1"/>
  <c r="X85" i="538"/>
  <c r="X70" i="538"/>
  <c r="X64" i="538"/>
  <c r="X24" i="538"/>
  <c r="X148" i="536"/>
  <c r="X140" i="536"/>
  <c r="X132" i="536"/>
  <c r="X124" i="536"/>
  <c r="X116" i="536"/>
  <c r="X108" i="536"/>
  <c r="X100" i="536"/>
  <c r="X92" i="536"/>
  <c r="X49" i="536"/>
  <c r="X65" i="536"/>
  <c r="X81" i="536"/>
  <c r="X120" i="534"/>
  <c r="X116" i="534"/>
  <c r="X108" i="534"/>
  <c r="X100" i="534"/>
  <c r="X96" i="534"/>
  <c r="X92" i="534"/>
  <c r="X88" i="534"/>
  <c r="X84" i="534"/>
  <c r="X76" i="534"/>
  <c r="X68" i="534"/>
  <c r="X52" i="534"/>
  <c r="X44" i="534"/>
  <c r="X36" i="534"/>
  <c r="W78" i="533"/>
  <c r="X78" i="533" s="1"/>
  <c r="W67" i="533"/>
  <c r="X67" i="533" s="1"/>
  <c r="W62" i="533"/>
  <c r="X62" i="533" s="1"/>
  <c r="W51" i="533"/>
  <c r="X51" i="533" s="1"/>
  <c r="X46" i="533"/>
  <c r="W46" i="533"/>
  <c r="W35" i="533"/>
  <c r="X35" i="533" s="1"/>
  <c r="X30" i="533"/>
  <c r="W30" i="533"/>
  <c r="X145" i="532"/>
  <c r="X141" i="532"/>
  <c r="X137" i="532"/>
  <c r="X129" i="532"/>
  <c r="X125" i="532"/>
  <c r="X121" i="532"/>
  <c r="X113" i="532"/>
  <c r="X109" i="532"/>
  <c r="X105" i="532"/>
  <c r="X97" i="532"/>
  <c r="X93" i="532"/>
  <c r="X89" i="532"/>
  <c r="X72" i="532"/>
  <c r="X64" i="532"/>
  <c r="X48" i="532"/>
  <c r="X28" i="532"/>
  <c r="X20" i="532"/>
  <c r="AC20" i="532" s="1"/>
  <c r="W31" i="531"/>
  <c r="X31" i="531" s="1"/>
  <c r="X83" i="543"/>
  <c r="N22" i="539"/>
  <c r="O22" i="539" s="1"/>
  <c r="AB22" i="539"/>
  <c r="L22" i="539"/>
  <c r="M22" i="539" s="1"/>
  <c r="W55" i="538"/>
  <c r="X55" i="538" s="1"/>
  <c r="AA21" i="538"/>
  <c r="W53" i="537"/>
  <c r="X53" i="537" s="1"/>
  <c r="X56" i="536"/>
  <c r="AA21" i="535"/>
  <c r="AB20" i="535"/>
  <c r="L20" i="535"/>
  <c r="M20" i="535" s="1"/>
  <c r="N20" i="535"/>
  <c r="O20" i="535" s="1"/>
  <c r="W27" i="531"/>
  <c r="W43" i="531"/>
  <c r="X43" i="531" s="1"/>
  <c r="W59" i="531"/>
  <c r="X59" i="531" s="1"/>
  <c r="W75" i="531"/>
  <c r="W65" i="539"/>
  <c r="X65" i="539" s="1"/>
  <c r="W33" i="539"/>
  <c r="X33" i="539" s="1"/>
  <c r="W77" i="538"/>
  <c r="W59" i="538"/>
  <c r="X59" i="538" s="1"/>
  <c r="X78" i="538"/>
  <c r="X85" i="536"/>
  <c r="W73" i="533"/>
  <c r="X73" i="533" s="1"/>
  <c r="W49" i="533"/>
  <c r="X49" i="533" s="1"/>
  <c r="W28" i="533"/>
  <c r="X28" i="533" s="1"/>
  <c r="W70" i="531"/>
  <c r="X70" i="531" s="1"/>
  <c r="W52" i="531"/>
  <c r="X52" i="531" s="1"/>
  <c r="W49" i="531"/>
  <c r="X49" i="531" s="1"/>
  <c r="W38" i="531"/>
  <c r="X38" i="531" s="1"/>
  <c r="W30" i="531"/>
  <c r="X30" i="531" s="1"/>
  <c r="X34" i="531"/>
  <c r="W34" i="531"/>
  <c r="X66" i="531"/>
  <c r="W66" i="531"/>
  <c r="X147" i="538"/>
  <c r="X139" i="538"/>
  <c r="X131" i="538"/>
  <c r="X123" i="538"/>
  <c r="X115" i="538"/>
  <c r="X107" i="538"/>
  <c r="X99" i="538"/>
  <c r="X91" i="538"/>
  <c r="W53" i="538"/>
  <c r="X53" i="538" s="1"/>
  <c r="W45" i="537"/>
  <c r="X45" i="537" s="1"/>
  <c r="W81" i="535"/>
  <c r="X81" i="535" s="1"/>
  <c r="X146" i="534"/>
  <c r="X138" i="534"/>
  <c r="X130" i="534"/>
  <c r="W121" i="534"/>
  <c r="X121" i="534" s="1"/>
  <c r="W113" i="534"/>
  <c r="X113" i="534" s="1"/>
  <c r="W105" i="534"/>
  <c r="X105" i="534" s="1"/>
  <c r="W97" i="534"/>
  <c r="X97" i="534" s="1"/>
  <c r="W89" i="534"/>
  <c r="X89" i="534" s="1"/>
  <c r="W32" i="534"/>
  <c r="X32" i="534" s="1"/>
  <c r="W96" i="534"/>
  <c r="W112" i="534"/>
  <c r="X112" i="534" s="1"/>
  <c r="W28" i="534"/>
  <c r="X28" i="534" s="1"/>
  <c r="W60" i="534"/>
  <c r="X60" i="534" s="1"/>
  <c r="W87" i="534"/>
  <c r="X87" i="534" s="1"/>
  <c r="W103" i="534"/>
  <c r="X103" i="534" s="1"/>
  <c r="W119" i="534"/>
  <c r="X119" i="534" s="1"/>
  <c r="W149" i="532"/>
  <c r="X149" i="532" s="1"/>
  <c r="W133" i="532"/>
  <c r="X133" i="532" s="1"/>
  <c r="W117" i="532"/>
  <c r="X117" i="532" s="1"/>
  <c r="W101" i="532"/>
  <c r="X101" i="532" s="1"/>
  <c r="W56" i="532"/>
  <c r="X56" i="532" s="1"/>
  <c r="W36" i="532"/>
  <c r="X36" i="532" s="1"/>
  <c r="W68" i="532"/>
  <c r="W91" i="532"/>
  <c r="X91" i="532" s="1"/>
  <c r="W107" i="532"/>
  <c r="X107" i="532" s="1"/>
  <c r="W123" i="532"/>
  <c r="X123" i="532" s="1"/>
  <c r="W139" i="532"/>
  <c r="X139" i="532" s="1"/>
  <c r="W86" i="532"/>
  <c r="X86" i="532" s="1"/>
  <c r="W102" i="532"/>
  <c r="X102" i="532" s="1"/>
  <c r="W118" i="532"/>
  <c r="X118" i="532" s="1"/>
  <c r="W134" i="532"/>
  <c r="X134" i="532" s="1"/>
  <c r="W143" i="531"/>
  <c r="X143" i="531" s="1"/>
  <c r="W135" i="531"/>
  <c r="X135" i="531" s="1"/>
  <c r="W127" i="531"/>
  <c r="X127" i="531" s="1"/>
  <c r="W119" i="531"/>
  <c r="X119" i="531" s="1"/>
  <c r="W111" i="531"/>
  <c r="X111" i="531" s="1"/>
  <c r="W103" i="531"/>
  <c r="X103" i="531" s="1"/>
  <c r="W95" i="531"/>
  <c r="X95" i="531" s="1"/>
  <c r="W87" i="531"/>
  <c r="X87" i="531" s="1"/>
  <c r="X27" i="531"/>
  <c r="W78" i="531"/>
  <c r="X78" i="531" s="1"/>
  <c r="X85" i="530"/>
  <c r="X59" i="528"/>
  <c r="W53" i="528"/>
  <c r="X53" i="528" s="1"/>
  <c r="X43" i="528"/>
  <c r="X27" i="528"/>
  <c r="W137" i="527"/>
  <c r="X137" i="527" s="1"/>
  <c r="X134" i="527"/>
  <c r="X130" i="527"/>
  <c r="X126" i="527"/>
  <c r="X122" i="527"/>
  <c r="X118" i="527"/>
  <c r="X114" i="527"/>
  <c r="X106" i="527"/>
  <c r="X102" i="527"/>
  <c r="X98" i="527"/>
  <c r="X94" i="527"/>
  <c r="X86" i="527"/>
  <c r="W82" i="527"/>
  <c r="X82" i="527" s="1"/>
  <c r="X78" i="527"/>
  <c r="W78" i="527"/>
  <c r="W74" i="527"/>
  <c r="X74" i="527" s="1"/>
  <c r="X70" i="527"/>
  <c r="W70" i="527"/>
  <c r="W66" i="527"/>
  <c r="X66" i="527" s="1"/>
  <c r="X62" i="527"/>
  <c r="W62" i="527"/>
  <c r="W58" i="527"/>
  <c r="X58" i="527" s="1"/>
  <c r="X54" i="527"/>
  <c r="W54" i="527"/>
  <c r="W50" i="527"/>
  <c r="X50" i="527" s="1"/>
  <c r="X46" i="527"/>
  <c r="W46" i="527"/>
  <c r="X73" i="526"/>
  <c r="X57" i="526"/>
  <c r="W41" i="526"/>
  <c r="X41" i="526" s="1"/>
  <c r="X33" i="526"/>
  <c r="W21" i="538"/>
  <c r="J165" i="533"/>
  <c r="Z85" i="533"/>
  <c r="W77" i="533"/>
  <c r="X77" i="533" s="1"/>
  <c r="W56" i="533"/>
  <c r="X56" i="533" s="1"/>
  <c r="X41" i="532"/>
  <c r="W129" i="530"/>
  <c r="X129" i="530" s="1"/>
  <c r="W35" i="530"/>
  <c r="X148" i="528"/>
  <c r="X122" i="528"/>
  <c r="X102" i="528"/>
  <c r="W56" i="528"/>
  <c r="X56" i="528" s="1"/>
  <c r="X119" i="526"/>
  <c r="X91" i="526"/>
  <c r="X73" i="528"/>
  <c r="X50" i="528"/>
  <c r="X33" i="528"/>
  <c r="X42" i="526"/>
  <c r="W61" i="538"/>
  <c r="X61" i="538" s="1"/>
  <c r="W43" i="538"/>
  <c r="X43" i="538" s="1"/>
  <c r="W75" i="536"/>
  <c r="W144" i="532"/>
  <c r="W136" i="532"/>
  <c r="X136" i="532" s="1"/>
  <c r="W128" i="532"/>
  <c r="X128" i="532" s="1"/>
  <c r="W120" i="532"/>
  <c r="W112" i="532"/>
  <c r="X112" i="532" s="1"/>
  <c r="W104" i="532"/>
  <c r="X104" i="532" s="1"/>
  <c r="W96" i="532"/>
  <c r="X96" i="532" s="1"/>
  <c r="W88" i="532"/>
  <c r="W40" i="531"/>
  <c r="X40" i="531" s="1"/>
  <c r="W81" i="530"/>
  <c r="X81" i="530" s="1"/>
  <c r="X71" i="530"/>
  <c r="W65" i="530"/>
  <c r="X65" i="530" s="1"/>
  <c r="X55" i="530"/>
  <c r="W49" i="530"/>
  <c r="X49" i="530" s="1"/>
  <c r="X39" i="530"/>
  <c r="W33" i="530"/>
  <c r="X33" i="530" s="1"/>
  <c r="X23" i="530"/>
  <c r="W149" i="528"/>
  <c r="X149" i="528" s="1"/>
  <c r="W141" i="528"/>
  <c r="W133" i="528"/>
  <c r="X133" i="528" s="1"/>
  <c r="W125" i="528"/>
  <c r="X125" i="528" s="1"/>
  <c r="W117" i="528"/>
  <c r="X117" i="528" s="1"/>
  <c r="W109" i="528"/>
  <c r="W101" i="528"/>
  <c r="X101" i="528" s="1"/>
  <c r="W93" i="528"/>
  <c r="X93" i="528" s="1"/>
  <c r="W79" i="528"/>
  <c r="X79" i="528" s="1"/>
  <c r="W75" i="528"/>
  <c r="X75" i="528" s="1"/>
  <c r="W71" i="528"/>
  <c r="X71" i="528" s="1"/>
  <c r="X64" i="528"/>
  <c r="W39" i="528"/>
  <c r="X39" i="528" s="1"/>
  <c r="AA23" i="528"/>
  <c r="W20" i="528"/>
  <c r="X20" i="528" s="1"/>
  <c r="AC20" i="528" s="1"/>
  <c r="X39" i="527"/>
  <c r="W23" i="527"/>
  <c r="X23" i="527" s="1"/>
  <c r="X51" i="526"/>
  <c r="X83" i="525"/>
  <c r="X67" i="525"/>
  <c r="X53" i="524"/>
  <c r="J165" i="537"/>
  <c r="Z85" i="537"/>
  <c r="X30" i="535"/>
  <c r="X144" i="534"/>
  <c r="W48" i="533"/>
  <c r="X48" i="533" s="1"/>
  <c r="W40" i="533"/>
  <c r="X40" i="533" s="1"/>
  <c r="W85" i="532"/>
  <c r="X85" i="532" s="1"/>
  <c r="X51" i="531"/>
  <c r="W127" i="530"/>
  <c r="X127" i="530" s="1"/>
  <c r="W111" i="530"/>
  <c r="X111" i="530" s="1"/>
  <c r="W101" i="530"/>
  <c r="X101" i="530" s="1"/>
  <c r="W89" i="530"/>
  <c r="X89" i="530" s="1"/>
  <c r="W51" i="530"/>
  <c r="X51" i="530" s="1"/>
  <c r="W31" i="530"/>
  <c r="X138" i="528"/>
  <c r="X116" i="528"/>
  <c r="X98" i="528"/>
  <c r="W52" i="528"/>
  <c r="W36" i="528"/>
  <c r="X137" i="526"/>
  <c r="X20" i="526"/>
  <c r="AC20" i="526" s="1"/>
  <c r="W35" i="538"/>
  <c r="W24" i="534"/>
  <c r="X24" i="534" s="1"/>
  <c r="W126" i="533"/>
  <c r="X126" i="533" s="1"/>
  <c r="W106" i="533"/>
  <c r="X106" i="533" s="1"/>
  <c r="W86" i="533"/>
  <c r="X86" i="533" s="1"/>
  <c r="X66" i="528"/>
  <c r="X74" i="526"/>
  <c r="X58" i="526"/>
  <c r="X26" i="526"/>
  <c r="X132" i="534"/>
  <c r="W48" i="534"/>
  <c r="X48" i="534" s="1"/>
  <c r="X75" i="533"/>
  <c r="W147" i="530"/>
  <c r="X147" i="530" s="1"/>
  <c r="W139" i="530"/>
  <c r="X139" i="530" s="1"/>
  <c r="W123" i="530"/>
  <c r="X123" i="530" s="1"/>
  <c r="W75" i="530"/>
  <c r="X75" i="530" s="1"/>
  <c r="W55" i="530"/>
  <c r="X124" i="528"/>
  <c r="W68" i="528"/>
  <c r="X68" i="528" s="1"/>
  <c r="X131" i="526"/>
  <c r="W59" i="526"/>
  <c r="X59" i="526" s="1"/>
  <c r="X66" i="525"/>
  <c r="X50" i="525"/>
  <c r="W69" i="524"/>
  <c r="X69" i="524" s="1"/>
  <c r="W73" i="539"/>
  <c r="X73" i="539" s="1"/>
  <c r="W43" i="536"/>
  <c r="X43" i="536" s="1"/>
  <c r="W142" i="533"/>
  <c r="X142" i="533" s="1"/>
  <c r="W102" i="531"/>
  <c r="X102" i="531" s="1"/>
  <c r="X58" i="528"/>
  <c r="X37" i="528"/>
  <c r="W142" i="527"/>
  <c r="X142" i="527" s="1"/>
  <c r="W110" i="527"/>
  <c r="X110" i="527" s="1"/>
  <c r="W90" i="527"/>
  <c r="X90" i="527" s="1"/>
  <c r="W80" i="532"/>
  <c r="X80" i="532" s="1"/>
  <c r="AC21" i="529"/>
  <c r="W132" i="528"/>
  <c r="X132" i="528" s="1"/>
  <c r="W100" i="528"/>
  <c r="X100" i="528" s="1"/>
  <c r="W133" i="527"/>
  <c r="X133" i="527" s="1"/>
  <c r="W31" i="527"/>
  <c r="X31" i="527" s="1"/>
  <c r="W22" i="527"/>
  <c r="X22" i="527" s="1"/>
  <c r="AC22" i="527" s="1"/>
  <c r="W143" i="526"/>
  <c r="X143" i="526" s="1"/>
  <c r="W111" i="526"/>
  <c r="X111" i="526" s="1"/>
  <c r="W57" i="525"/>
  <c r="X57" i="525" s="1"/>
  <c r="W40" i="532"/>
  <c r="X40" i="532" s="1"/>
  <c r="W50" i="531"/>
  <c r="X50" i="531" s="1"/>
  <c r="W146" i="528"/>
  <c r="X146" i="528" s="1"/>
  <c r="W141" i="526"/>
  <c r="X141" i="526" s="1"/>
  <c r="W117" i="526"/>
  <c r="X117" i="526" s="1"/>
  <c r="W93" i="526"/>
  <c r="X93" i="526" s="1"/>
  <c r="W26" i="525"/>
  <c r="X26" i="525" s="1"/>
  <c r="W118" i="528"/>
  <c r="W86" i="528"/>
  <c r="X86" i="528" s="1"/>
  <c r="W149" i="527"/>
  <c r="X149" i="527" s="1"/>
  <c r="W105" i="527"/>
  <c r="X105" i="527" s="1"/>
  <c r="W145" i="526"/>
  <c r="X145" i="526" s="1"/>
  <c r="W113" i="526"/>
  <c r="X113" i="526" s="1"/>
  <c r="Z85" i="532"/>
  <c r="J165" i="532"/>
  <c r="N20" i="528"/>
  <c r="O20" i="528" s="1"/>
  <c r="L20" i="528"/>
  <c r="M20" i="528" s="1"/>
  <c r="AB20" i="528"/>
  <c r="W128" i="528"/>
  <c r="W96" i="528"/>
  <c r="X96" i="528" s="1"/>
  <c r="W74" i="528"/>
  <c r="X74" i="528" s="1"/>
  <c r="W58" i="528"/>
  <c r="W42" i="528"/>
  <c r="W26" i="528"/>
  <c r="X26" i="528" s="1"/>
  <c r="W125" i="527"/>
  <c r="X125" i="527" s="1"/>
  <c r="W139" i="526"/>
  <c r="X139" i="526" s="1"/>
  <c r="W107" i="526"/>
  <c r="X107" i="526" s="1"/>
  <c r="W22" i="525"/>
  <c r="X22" i="525" s="1"/>
  <c r="W82" i="531"/>
  <c r="X82" i="531" s="1"/>
  <c r="W114" i="528"/>
  <c r="W85" i="528"/>
  <c r="X85" i="528" s="1"/>
  <c r="W113" i="527"/>
  <c r="X113" i="527" s="1"/>
  <c r="W73" i="525"/>
  <c r="X73" i="525" s="1"/>
  <c r="W50" i="525"/>
  <c r="AC22" i="525" l="1"/>
  <c r="AC23" i="527"/>
  <c r="N22" i="547"/>
  <c r="O22" i="547" s="1"/>
  <c r="AB22" i="547"/>
  <c r="L22" i="547"/>
  <c r="M22" i="547" s="1"/>
  <c r="AA23" i="547"/>
  <c r="N21" i="532"/>
  <c r="O21" i="532" s="1"/>
  <c r="AB21" i="532"/>
  <c r="L21" i="532"/>
  <c r="M21" i="532" s="1"/>
  <c r="AA22" i="532"/>
  <c r="N21" i="524"/>
  <c r="O21" i="524" s="1"/>
  <c r="L21" i="524"/>
  <c r="M21" i="524" s="1"/>
  <c r="AB21" i="524"/>
  <c r="AA22" i="524"/>
  <c r="AB21" i="542"/>
  <c r="L21" i="542"/>
  <c r="M21" i="542" s="1"/>
  <c r="N21" i="542"/>
  <c r="O21" i="542" s="1"/>
  <c r="AA22" i="542"/>
  <c r="AC22" i="547"/>
  <c r="AB23" i="541"/>
  <c r="N23" i="541"/>
  <c r="O23" i="541" s="1"/>
  <c r="L23" i="541"/>
  <c r="M23" i="541" s="1"/>
  <c r="AA24" i="541"/>
  <c r="AB22" i="544"/>
  <c r="L22" i="544"/>
  <c r="M22" i="544" s="1"/>
  <c r="N22" i="544"/>
  <c r="O22" i="544" s="1"/>
  <c r="AA23" i="544"/>
  <c r="N21" i="545"/>
  <c r="O21" i="545" s="1"/>
  <c r="L21" i="545"/>
  <c r="M21" i="545" s="1"/>
  <c r="AB21" i="545"/>
  <c r="AA22" i="545"/>
  <c r="N22" i="549"/>
  <c r="O22" i="549" s="1"/>
  <c r="AA23" i="549"/>
  <c r="L22" i="549"/>
  <c r="M22" i="549" s="1"/>
  <c r="AB22" i="549"/>
  <c r="AC22" i="545"/>
  <c r="AB21" i="526"/>
  <c r="N21" i="526"/>
  <c r="O21" i="526" s="1"/>
  <c r="L21" i="526"/>
  <c r="M21" i="526" s="1"/>
  <c r="AA22" i="526"/>
  <c r="AB21" i="530"/>
  <c r="L21" i="530"/>
  <c r="M21" i="530" s="1"/>
  <c r="N21" i="530"/>
  <c r="O21" i="530" s="1"/>
  <c r="AA22" i="530"/>
  <c r="N22" i="543"/>
  <c r="O22" i="543" s="1"/>
  <c r="L22" i="543"/>
  <c r="M22" i="543" s="1"/>
  <c r="AB22" i="543"/>
  <c r="AA23" i="543"/>
  <c r="AB21" i="546"/>
  <c r="L21" i="546"/>
  <c r="M21" i="546" s="1"/>
  <c r="N21" i="546"/>
  <c r="O21" i="546" s="1"/>
  <c r="AA22" i="546"/>
  <c r="AC21" i="526"/>
  <c r="AC21" i="524"/>
  <c r="N21" i="535"/>
  <c r="O21" i="535" s="1"/>
  <c r="AB21" i="535"/>
  <c r="L21" i="535"/>
  <c r="M21" i="535" s="1"/>
  <c r="AA22" i="535"/>
  <c r="AB21" i="548"/>
  <c r="L21" i="548"/>
  <c r="M21" i="548" s="1"/>
  <c r="N21" i="548"/>
  <c r="O21" i="548" s="1"/>
  <c r="AA22" i="548"/>
  <c r="AC22" i="535"/>
  <c r="AC23" i="544"/>
  <c r="N24" i="550"/>
  <c r="O24" i="550" s="1"/>
  <c r="AA25" i="550"/>
  <c r="AB24" i="550"/>
  <c r="L24" i="550"/>
  <c r="M24" i="550" s="1"/>
  <c r="N23" i="528"/>
  <c r="O23" i="528" s="1"/>
  <c r="AB23" i="528"/>
  <c r="AA24" i="528"/>
  <c r="L23" i="528"/>
  <c r="M23" i="528" s="1"/>
  <c r="N22" i="537"/>
  <c r="O22" i="537" s="1"/>
  <c r="AB22" i="537"/>
  <c r="L22" i="537"/>
  <c r="M22" i="537" s="1"/>
  <c r="AA23" i="537"/>
  <c r="AA22" i="525"/>
  <c r="AB21" i="525"/>
  <c r="L21" i="525"/>
  <c r="M21" i="525" s="1"/>
  <c r="N21" i="525"/>
  <c r="O21" i="525" s="1"/>
  <c r="AA23" i="536"/>
  <c r="AB22" i="536"/>
  <c r="L22" i="536"/>
  <c r="M22" i="536" s="1"/>
  <c r="N22" i="536"/>
  <c r="O22" i="536" s="1"/>
  <c r="AC21" i="545"/>
  <c r="N21" i="531"/>
  <c r="O21" i="531" s="1"/>
  <c r="L21" i="531"/>
  <c r="M21" i="531" s="1"/>
  <c r="AB21" i="531"/>
  <c r="AA22" i="531"/>
  <c r="AA25" i="539"/>
  <c r="AB24" i="539"/>
  <c r="L24" i="539"/>
  <c r="M24" i="539" s="1"/>
  <c r="N24" i="539"/>
  <c r="O24" i="539" s="1"/>
  <c r="AC23" i="549"/>
  <c r="N23" i="540"/>
  <c r="O23" i="540" s="1"/>
  <c r="AB23" i="540"/>
  <c r="L23" i="540"/>
  <c r="M23" i="540" s="1"/>
  <c r="AA24" i="540"/>
  <c r="AC22" i="542"/>
  <c r="AB21" i="538"/>
  <c r="L21" i="538"/>
  <c r="M21" i="538" s="1"/>
  <c r="N21" i="538"/>
  <c r="O21" i="538" s="1"/>
  <c r="AA22" i="538"/>
  <c r="AC25" i="539"/>
  <c r="N22" i="533"/>
  <c r="O22" i="533" s="1"/>
  <c r="AA23" i="533"/>
  <c r="AB22" i="533"/>
  <c r="L22" i="533"/>
  <c r="M22" i="533" s="1"/>
  <c r="AC25" i="550"/>
  <c r="N22" i="529"/>
  <c r="O22" i="529" s="1"/>
  <c r="L22" i="529"/>
  <c r="M22" i="529" s="1"/>
  <c r="AB22" i="529"/>
  <c r="AA23" i="529"/>
  <c r="N22" i="527"/>
  <c r="O22" i="527" s="1"/>
  <c r="AB22" i="527"/>
  <c r="L22" i="527"/>
  <c r="M22" i="527" s="1"/>
  <c r="AA23" i="527"/>
  <c r="AC22" i="533"/>
  <c r="AC22" i="538"/>
  <c r="AC21" i="548"/>
  <c r="AC22" i="546"/>
  <c r="AC21" i="525"/>
  <c r="AC21" i="532"/>
  <c r="N21" i="534"/>
  <c r="O21" i="534" s="1"/>
  <c r="AB21" i="534"/>
  <c r="L21" i="534"/>
  <c r="M21" i="534" s="1"/>
  <c r="AA22" i="534"/>
  <c r="AC22" i="529"/>
  <c r="AB23" i="529" l="1"/>
  <c r="L23" i="529"/>
  <c r="M23" i="529" s="1"/>
  <c r="N23" i="529"/>
  <c r="O23" i="529" s="1"/>
  <c r="AA24" i="529"/>
  <c r="AC23" i="529"/>
  <c r="N23" i="536"/>
  <c r="O23" i="536" s="1"/>
  <c r="AB23" i="536"/>
  <c r="L23" i="536"/>
  <c r="M23" i="536" s="1"/>
  <c r="AA24" i="536"/>
  <c r="AB22" i="548"/>
  <c r="L22" i="548"/>
  <c r="M22" i="548" s="1"/>
  <c r="N22" i="548"/>
  <c r="O22" i="548" s="1"/>
  <c r="AA23" i="548"/>
  <c r="N23" i="549"/>
  <c r="O23" i="549" s="1"/>
  <c r="L23" i="549"/>
  <c r="M23" i="549" s="1"/>
  <c r="AB23" i="549"/>
  <c r="AA24" i="549"/>
  <c r="AB24" i="541"/>
  <c r="L24" i="541"/>
  <c r="M24" i="541" s="1"/>
  <c r="N24" i="541"/>
  <c r="O24" i="541" s="1"/>
  <c r="AA25" i="541"/>
  <c r="AB22" i="532"/>
  <c r="L22" i="532"/>
  <c r="M22" i="532" s="1"/>
  <c r="N22" i="532"/>
  <c r="O22" i="532" s="1"/>
  <c r="AA23" i="532"/>
  <c r="AC22" i="532"/>
  <c r="AB23" i="547"/>
  <c r="L23" i="547"/>
  <c r="M23" i="547" s="1"/>
  <c r="N23" i="547"/>
  <c r="O23" i="547" s="1"/>
  <c r="AA24" i="547"/>
  <c r="AB22" i="534"/>
  <c r="L22" i="534"/>
  <c r="M22" i="534" s="1"/>
  <c r="N22" i="534"/>
  <c r="O22" i="534" s="1"/>
  <c r="AA23" i="534"/>
  <c r="AC22" i="534"/>
  <c r="AA23" i="538"/>
  <c r="AB22" i="538"/>
  <c r="L22" i="538"/>
  <c r="M22" i="538" s="1"/>
  <c r="N22" i="538"/>
  <c r="O22" i="538" s="1"/>
  <c r="N22" i="531"/>
  <c r="O22" i="531" s="1"/>
  <c r="AB22" i="531"/>
  <c r="L22" i="531"/>
  <c r="M22" i="531" s="1"/>
  <c r="AA23" i="531"/>
  <c r="AC22" i="531"/>
  <c r="AC23" i="547"/>
  <c r="N22" i="524"/>
  <c r="O22" i="524" s="1"/>
  <c r="AB22" i="524"/>
  <c r="L22" i="524"/>
  <c r="M22" i="524" s="1"/>
  <c r="AA23" i="524"/>
  <c r="AC22" i="524"/>
  <c r="L23" i="527"/>
  <c r="M23" i="527" s="1"/>
  <c r="N23" i="527"/>
  <c r="O23" i="527" s="1"/>
  <c r="AA24" i="527"/>
  <c r="AB23" i="527"/>
  <c r="AC23" i="536"/>
  <c r="N23" i="533"/>
  <c r="O23" i="533" s="1"/>
  <c r="AB23" i="533"/>
  <c r="L23" i="533"/>
  <c r="M23" i="533" s="1"/>
  <c r="AA24" i="533"/>
  <c r="AC23" i="533"/>
  <c r="N25" i="539"/>
  <c r="O25" i="539" s="1"/>
  <c r="AB25" i="539"/>
  <c r="L25" i="539"/>
  <c r="M25" i="539" s="1"/>
  <c r="AA26" i="539"/>
  <c r="AB22" i="525"/>
  <c r="N22" i="525"/>
  <c r="O22" i="525" s="1"/>
  <c r="L22" i="525"/>
  <c r="M22" i="525" s="1"/>
  <c r="AA23" i="525"/>
  <c r="N24" i="528"/>
  <c r="O24" i="528" s="1"/>
  <c r="L24" i="528"/>
  <c r="M24" i="528" s="1"/>
  <c r="AB24" i="528"/>
  <c r="AA25" i="528"/>
  <c r="AC24" i="528"/>
  <c r="AB22" i="530"/>
  <c r="L22" i="530"/>
  <c r="M22" i="530" s="1"/>
  <c r="N22" i="530"/>
  <c r="O22" i="530" s="1"/>
  <c r="AA23" i="530"/>
  <c r="AC22" i="548"/>
  <c r="AC22" i="530"/>
  <c r="N22" i="545"/>
  <c r="O22" i="545" s="1"/>
  <c r="L22" i="545"/>
  <c r="M22" i="545" s="1"/>
  <c r="AB22" i="545"/>
  <c r="AA23" i="545"/>
  <c r="N23" i="544"/>
  <c r="O23" i="544" s="1"/>
  <c r="L23" i="544"/>
  <c r="M23" i="544" s="1"/>
  <c r="AB23" i="544"/>
  <c r="AA24" i="544"/>
  <c r="AB22" i="542"/>
  <c r="L22" i="542"/>
  <c r="M22" i="542" s="1"/>
  <c r="N22" i="542"/>
  <c r="O22" i="542" s="1"/>
  <c r="AA23" i="542"/>
  <c r="AB24" i="540"/>
  <c r="L24" i="540"/>
  <c r="M24" i="540" s="1"/>
  <c r="N24" i="540"/>
  <c r="O24" i="540" s="1"/>
  <c r="AA25" i="540"/>
  <c r="AC24" i="540"/>
  <c r="AA24" i="537"/>
  <c r="AB23" i="537"/>
  <c r="L23" i="537"/>
  <c r="M23" i="537" s="1"/>
  <c r="N23" i="537"/>
  <c r="O23" i="537" s="1"/>
  <c r="AC23" i="537"/>
  <c r="AB25" i="550"/>
  <c r="L25" i="550"/>
  <c r="M25" i="550" s="1"/>
  <c r="N25" i="550"/>
  <c r="O25" i="550" s="1"/>
  <c r="AA26" i="550"/>
  <c r="N22" i="535"/>
  <c r="O22" i="535" s="1"/>
  <c r="AB22" i="535"/>
  <c r="L22" i="535"/>
  <c r="M22" i="535" s="1"/>
  <c r="AA23" i="535"/>
  <c r="AB22" i="546"/>
  <c r="L22" i="546"/>
  <c r="M22" i="546" s="1"/>
  <c r="N22" i="546"/>
  <c r="O22" i="546" s="1"/>
  <c r="AA23" i="546"/>
  <c r="AB23" i="543"/>
  <c r="L23" i="543"/>
  <c r="M23" i="543" s="1"/>
  <c r="N23" i="543"/>
  <c r="O23" i="543" s="1"/>
  <c r="AA24" i="543"/>
  <c r="AC23" i="543"/>
  <c r="AB22" i="526"/>
  <c r="L22" i="526"/>
  <c r="M22" i="526" s="1"/>
  <c r="N22" i="526"/>
  <c r="O22" i="526" s="1"/>
  <c r="AA23" i="526"/>
  <c r="AC22" i="526"/>
  <c r="AC24" i="541"/>
  <c r="AA24" i="535" l="1"/>
  <c r="AB23" i="535"/>
  <c r="L23" i="535"/>
  <c r="M23" i="535" s="1"/>
  <c r="N23" i="535"/>
  <c r="O23" i="535" s="1"/>
  <c r="AC23" i="535"/>
  <c r="N23" i="538"/>
  <c r="O23" i="538" s="1"/>
  <c r="AB23" i="538"/>
  <c r="L23" i="538"/>
  <c r="M23" i="538" s="1"/>
  <c r="AA24" i="538"/>
  <c r="AC23" i="538"/>
  <c r="N24" i="536"/>
  <c r="O24" i="536" s="1"/>
  <c r="AB24" i="536"/>
  <c r="L24" i="536"/>
  <c r="M24" i="536" s="1"/>
  <c r="AA25" i="536"/>
  <c r="AC24" i="536"/>
  <c r="AA26" i="540"/>
  <c r="AB25" i="540"/>
  <c r="L25" i="540"/>
  <c r="M25" i="540" s="1"/>
  <c r="N25" i="540"/>
  <c r="O25" i="540" s="1"/>
  <c r="AC25" i="540"/>
  <c r="N23" i="530"/>
  <c r="O23" i="530" s="1"/>
  <c r="L23" i="530"/>
  <c r="M23" i="530" s="1"/>
  <c r="AA24" i="530"/>
  <c r="AB23" i="530"/>
  <c r="AC23" i="530"/>
  <c r="AB23" i="531"/>
  <c r="L23" i="531"/>
  <c r="M23" i="531" s="1"/>
  <c r="N23" i="531"/>
  <c r="O23" i="531" s="1"/>
  <c r="AA24" i="531"/>
  <c r="AC23" i="531"/>
  <c r="AB24" i="529"/>
  <c r="L24" i="529"/>
  <c r="M24" i="529" s="1"/>
  <c r="N24" i="529"/>
  <c r="O24" i="529" s="1"/>
  <c r="AA25" i="529"/>
  <c r="AC24" i="529"/>
  <c r="AB24" i="533"/>
  <c r="L24" i="533"/>
  <c r="M24" i="533" s="1"/>
  <c r="N24" i="533"/>
  <c r="O24" i="533" s="1"/>
  <c r="AA25" i="533"/>
  <c r="AC24" i="533"/>
  <c r="AA24" i="526"/>
  <c r="L23" i="526"/>
  <c r="M23" i="526" s="1"/>
  <c r="N23" i="526"/>
  <c r="O23" i="526" s="1"/>
  <c r="AB23" i="526"/>
  <c r="AC23" i="526"/>
  <c r="AB25" i="528"/>
  <c r="L25" i="528"/>
  <c r="M25" i="528" s="1"/>
  <c r="N25" i="528"/>
  <c r="O25" i="528" s="1"/>
  <c r="AA26" i="528"/>
  <c r="AC25" i="528"/>
  <c r="N23" i="525"/>
  <c r="O23" i="525" s="1"/>
  <c r="AB23" i="525"/>
  <c r="L23" i="525"/>
  <c r="M23" i="525" s="1"/>
  <c r="AA24" i="525"/>
  <c r="AC23" i="525"/>
  <c r="N26" i="539"/>
  <c r="O26" i="539" s="1"/>
  <c r="AB26" i="539"/>
  <c r="L26" i="539"/>
  <c r="M26" i="539" s="1"/>
  <c r="AA27" i="539"/>
  <c r="AC26" i="539"/>
  <c r="AB24" i="527"/>
  <c r="L24" i="527"/>
  <c r="M24" i="527" s="1"/>
  <c r="N24" i="527"/>
  <c r="O24" i="527" s="1"/>
  <c r="AA25" i="527"/>
  <c r="AC24" i="527"/>
  <c r="AA24" i="524"/>
  <c r="AB23" i="524"/>
  <c r="L23" i="524"/>
  <c r="M23" i="524" s="1"/>
  <c r="N23" i="524"/>
  <c r="O23" i="524" s="1"/>
  <c r="AC23" i="524"/>
  <c r="AB23" i="534"/>
  <c r="L23" i="534"/>
  <c r="M23" i="534" s="1"/>
  <c r="N23" i="534"/>
  <c r="O23" i="534" s="1"/>
  <c r="AA24" i="534"/>
  <c r="AC23" i="534"/>
  <c r="AA25" i="547"/>
  <c r="AB24" i="547"/>
  <c r="L24" i="547"/>
  <c r="M24" i="547" s="1"/>
  <c r="N24" i="547"/>
  <c r="O24" i="547" s="1"/>
  <c r="AC24" i="547"/>
  <c r="AB26" i="550"/>
  <c r="L26" i="550"/>
  <c r="M26" i="550" s="1"/>
  <c r="N26" i="550"/>
  <c r="O26" i="550" s="1"/>
  <c r="AA27" i="550"/>
  <c r="AC26" i="550"/>
  <c r="AB24" i="537"/>
  <c r="L24" i="537"/>
  <c r="M24" i="537" s="1"/>
  <c r="N24" i="537"/>
  <c r="O24" i="537" s="1"/>
  <c r="AA25" i="537"/>
  <c r="AC24" i="537"/>
  <c r="AB24" i="543"/>
  <c r="L24" i="543"/>
  <c r="M24" i="543" s="1"/>
  <c r="N24" i="543"/>
  <c r="O24" i="543" s="1"/>
  <c r="AA25" i="543"/>
  <c r="AC24" i="543"/>
  <c r="N23" i="546"/>
  <c r="O23" i="546" s="1"/>
  <c r="AA24" i="546"/>
  <c r="L23" i="546"/>
  <c r="M23" i="546" s="1"/>
  <c r="AB23" i="546"/>
  <c r="AC23" i="546"/>
  <c r="N23" i="542"/>
  <c r="O23" i="542" s="1"/>
  <c r="L23" i="542"/>
  <c r="M23" i="542" s="1"/>
  <c r="AB23" i="542"/>
  <c r="AA24" i="542"/>
  <c r="AC23" i="542"/>
  <c r="N24" i="544"/>
  <c r="O24" i="544" s="1"/>
  <c r="L24" i="544"/>
  <c r="M24" i="544" s="1"/>
  <c r="AB24" i="544"/>
  <c r="AA25" i="544"/>
  <c r="AC24" i="544"/>
  <c r="AB23" i="545"/>
  <c r="L23" i="545"/>
  <c r="M23" i="545" s="1"/>
  <c r="N23" i="545"/>
  <c r="O23" i="545" s="1"/>
  <c r="AA24" i="545"/>
  <c r="AC23" i="545"/>
  <c r="AA24" i="532"/>
  <c r="AB23" i="532"/>
  <c r="L23" i="532"/>
  <c r="M23" i="532" s="1"/>
  <c r="N23" i="532"/>
  <c r="O23" i="532" s="1"/>
  <c r="AC23" i="532"/>
  <c r="AB25" i="541"/>
  <c r="L25" i="541"/>
  <c r="M25" i="541" s="1"/>
  <c r="AA26" i="541"/>
  <c r="N25" i="541"/>
  <c r="O25" i="541" s="1"/>
  <c r="AC25" i="541"/>
  <c r="AB24" i="549"/>
  <c r="L24" i="549"/>
  <c r="M24" i="549" s="1"/>
  <c r="N24" i="549"/>
  <c r="O24" i="549" s="1"/>
  <c r="AA25" i="549"/>
  <c r="AC24" i="549"/>
  <c r="N23" i="548"/>
  <c r="O23" i="548" s="1"/>
  <c r="AB23" i="548"/>
  <c r="L23" i="548"/>
  <c r="M23" i="548" s="1"/>
  <c r="AA24" i="548"/>
  <c r="AC23" i="548"/>
  <c r="AB24" i="525" l="1"/>
  <c r="L24" i="525"/>
  <c r="M24" i="525" s="1"/>
  <c r="N24" i="525"/>
  <c r="O24" i="525" s="1"/>
  <c r="AA25" i="525"/>
  <c r="AC24" i="525"/>
  <c r="N24" i="532"/>
  <c r="O24" i="532" s="1"/>
  <c r="AB24" i="532"/>
  <c r="L24" i="532"/>
  <c r="M24" i="532" s="1"/>
  <c r="AA25" i="532"/>
  <c r="AC24" i="532"/>
  <c r="N24" i="542"/>
  <c r="O24" i="542" s="1"/>
  <c r="L24" i="542"/>
  <c r="M24" i="542" s="1"/>
  <c r="AB24" i="542"/>
  <c r="AA25" i="542"/>
  <c r="AC24" i="542"/>
  <c r="N24" i="546"/>
  <c r="O24" i="546" s="1"/>
  <c r="AB24" i="546"/>
  <c r="L24" i="546"/>
  <c r="M24" i="546" s="1"/>
  <c r="AA25" i="546"/>
  <c r="AC24" i="546"/>
  <c r="N25" i="547"/>
  <c r="O25" i="547" s="1"/>
  <c r="AA26" i="547"/>
  <c r="L25" i="547"/>
  <c r="M25" i="547" s="1"/>
  <c r="AB25" i="547"/>
  <c r="AC25" i="547"/>
  <c r="AB26" i="528"/>
  <c r="L26" i="528"/>
  <c r="M26" i="528" s="1"/>
  <c r="N26" i="528"/>
  <c r="O26" i="528" s="1"/>
  <c r="AA27" i="528"/>
  <c r="AC26" i="528"/>
  <c r="N25" i="529"/>
  <c r="O25" i="529" s="1"/>
  <c r="AB25" i="529"/>
  <c r="L25" i="529"/>
  <c r="M25" i="529" s="1"/>
  <c r="AA26" i="529"/>
  <c r="AC25" i="529"/>
  <c r="AA25" i="531"/>
  <c r="AB24" i="531"/>
  <c r="L24" i="531"/>
  <c r="M24" i="531" s="1"/>
  <c r="N24" i="531"/>
  <c r="O24" i="531" s="1"/>
  <c r="AC24" i="531"/>
  <c r="AB25" i="544"/>
  <c r="L25" i="544"/>
  <c r="M25" i="544" s="1"/>
  <c r="N25" i="544"/>
  <c r="O25" i="544" s="1"/>
  <c r="AA26" i="544"/>
  <c r="AC25" i="544"/>
  <c r="AA25" i="524"/>
  <c r="N24" i="524"/>
  <c r="O24" i="524" s="1"/>
  <c r="AB24" i="524"/>
  <c r="L24" i="524"/>
  <c r="M24" i="524" s="1"/>
  <c r="AC24" i="524"/>
  <c r="AA26" i="533"/>
  <c r="AB25" i="533"/>
  <c r="L25" i="533"/>
  <c r="M25" i="533" s="1"/>
  <c r="N25" i="533"/>
  <c r="O25" i="533" s="1"/>
  <c r="AC25" i="533"/>
  <c r="N24" i="538"/>
  <c r="O24" i="538" s="1"/>
  <c r="AB24" i="538"/>
  <c r="L24" i="538"/>
  <c r="M24" i="538" s="1"/>
  <c r="AA25" i="538"/>
  <c r="AC24" i="538"/>
  <c r="N26" i="541"/>
  <c r="O26" i="541" s="1"/>
  <c r="AA27" i="541"/>
  <c r="AB26" i="541"/>
  <c r="L26" i="541"/>
  <c r="M26" i="541" s="1"/>
  <c r="AC26" i="541"/>
  <c r="N25" i="527"/>
  <c r="O25" i="527" s="1"/>
  <c r="AB25" i="527"/>
  <c r="L25" i="527"/>
  <c r="M25" i="527" s="1"/>
  <c r="AA26" i="527"/>
  <c r="AC25" i="527"/>
  <c r="N24" i="526"/>
  <c r="O24" i="526" s="1"/>
  <c r="AA25" i="526"/>
  <c r="AB24" i="526"/>
  <c r="L24" i="526"/>
  <c r="M24" i="526" s="1"/>
  <c r="AC24" i="526"/>
  <c r="AB25" i="536"/>
  <c r="L25" i="536"/>
  <c r="M25" i="536" s="1"/>
  <c r="N25" i="536"/>
  <c r="O25" i="536" s="1"/>
  <c r="AA26" i="536"/>
  <c r="AC25" i="536"/>
  <c r="AA25" i="535"/>
  <c r="AB24" i="535"/>
  <c r="L24" i="535"/>
  <c r="M24" i="535" s="1"/>
  <c r="N24" i="535"/>
  <c r="O24" i="535" s="1"/>
  <c r="AC24" i="535"/>
  <c r="AA26" i="549"/>
  <c r="AB25" i="549"/>
  <c r="L25" i="549"/>
  <c r="M25" i="549" s="1"/>
  <c r="N25" i="549"/>
  <c r="O25" i="549" s="1"/>
  <c r="AC25" i="549"/>
  <c r="N25" i="543"/>
  <c r="O25" i="543" s="1"/>
  <c r="L25" i="543"/>
  <c r="M25" i="543" s="1"/>
  <c r="AB25" i="543"/>
  <c r="AA26" i="543"/>
  <c r="AC25" i="543"/>
  <c r="N27" i="550"/>
  <c r="O27" i="550" s="1"/>
  <c r="AA28" i="550"/>
  <c r="AB27" i="550"/>
  <c r="L27" i="550"/>
  <c r="M27" i="550" s="1"/>
  <c r="AC27" i="550"/>
  <c r="N24" i="548"/>
  <c r="O24" i="548" s="1"/>
  <c r="L24" i="548"/>
  <c r="M24" i="548" s="1"/>
  <c r="AB24" i="548"/>
  <c r="AA25" i="548"/>
  <c r="AC24" i="548"/>
  <c r="AB24" i="545"/>
  <c r="L24" i="545"/>
  <c r="M24" i="545" s="1"/>
  <c r="N24" i="545"/>
  <c r="O24" i="545" s="1"/>
  <c r="AA25" i="545"/>
  <c r="AC24" i="545"/>
  <c r="N25" i="537"/>
  <c r="O25" i="537" s="1"/>
  <c r="AA26" i="537"/>
  <c r="AB25" i="537"/>
  <c r="L25" i="537"/>
  <c r="M25" i="537" s="1"/>
  <c r="AC25" i="537"/>
  <c r="N24" i="534"/>
  <c r="O24" i="534" s="1"/>
  <c r="AA25" i="534"/>
  <c r="L24" i="534"/>
  <c r="M24" i="534" s="1"/>
  <c r="AB24" i="534"/>
  <c r="AC24" i="534"/>
  <c r="AB27" i="539"/>
  <c r="L27" i="539"/>
  <c r="M27" i="539" s="1"/>
  <c r="N27" i="539"/>
  <c r="O27" i="539" s="1"/>
  <c r="AA28" i="539"/>
  <c r="AC27" i="539"/>
  <c r="N24" i="530"/>
  <c r="O24" i="530" s="1"/>
  <c r="L24" i="530"/>
  <c r="M24" i="530" s="1"/>
  <c r="AB24" i="530"/>
  <c r="AA25" i="530"/>
  <c r="AC24" i="530"/>
  <c r="N26" i="540"/>
  <c r="O26" i="540" s="1"/>
  <c r="AA27" i="540"/>
  <c r="AB26" i="540"/>
  <c r="L26" i="540"/>
  <c r="M26" i="540" s="1"/>
  <c r="AC26" i="540"/>
  <c r="N25" i="534" l="1"/>
  <c r="O25" i="534" s="1"/>
  <c r="AB25" i="534"/>
  <c r="L25" i="534"/>
  <c r="M25" i="534" s="1"/>
  <c r="AA26" i="534"/>
  <c r="AC25" i="534"/>
  <c r="N26" i="537"/>
  <c r="O26" i="537" s="1"/>
  <c r="AB26" i="537"/>
  <c r="L26" i="537"/>
  <c r="M26" i="537" s="1"/>
  <c r="AA27" i="537"/>
  <c r="AC26" i="537"/>
  <c r="AA28" i="541"/>
  <c r="AB27" i="541"/>
  <c r="N27" i="541"/>
  <c r="O27" i="541" s="1"/>
  <c r="L27" i="541"/>
  <c r="M27" i="541" s="1"/>
  <c r="AC27" i="541"/>
  <c r="AA26" i="538"/>
  <c r="AB25" i="538"/>
  <c r="L25" i="538"/>
  <c r="M25" i="538" s="1"/>
  <c r="N25" i="538"/>
  <c r="O25" i="538" s="1"/>
  <c r="AC25" i="538"/>
  <c r="N26" i="529"/>
  <c r="O26" i="529" s="1"/>
  <c r="L26" i="529"/>
  <c r="M26" i="529" s="1"/>
  <c r="AB26" i="529"/>
  <c r="AA27" i="529"/>
  <c r="AC26" i="529"/>
  <c r="AB25" i="542"/>
  <c r="L25" i="542"/>
  <c r="M25" i="542" s="1"/>
  <c r="N25" i="542"/>
  <c r="O25" i="542" s="1"/>
  <c r="AA26" i="542"/>
  <c r="AC25" i="542"/>
  <c r="AB25" i="546"/>
  <c r="L25" i="546"/>
  <c r="M25" i="546" s="1"/>
  <c r="N25" i="546"/>
  <c r="O25" i="546" s="1"/>
  <c r="AA26" i="546"/>
  <c r="AC25" i="546"/>
  <c r="N26" i="543"/>
  <c r="O26" i="543" s="1"/>
  <c r="L26" i="543"/>
  <c r="M26" i="543" s="1"/>
  <c r="AB26" i="543"/>
  <c r="AA27" i="543"/>
  <c r="AC26" i="543"/>
  <c r="N26" i="549"/>
  <c r="O26" i="549" s="1"/>
  <c r="AA27" i="549"/>
  <c r="L26" i="549"/>
  <c r="M26" i="549" s="1"/>
  <c r="AB26" i="549"/>
  <c r="AC26" i="549"/>
  <c r="N26" i="527"/>
  <c r="O26" i="527" s="1"/>
  <c r="L26" i="527"/>
  <c r="M26" i="527" s="1"/>
  <c r="AB26" i="527"/>
  <c r="AA27" i="527"/>
  <c r="AC26" i="527"/>
  <c r="N26" i="533"/>
  <c r="O26" i="533" s="1"/>
  <c r="AB26" i="533"/>
  <c r="L26" i="533"/>
  <c r="M26" i="533" s="1"/>
  <c r="AA27" i="533"/>
  <c r="AC26" i="533"/>
  <c r="N26" i="547"/>
  <c r="O26" i="547" s="1"/>
  <c r="AB26" i="547"/>
  <c r="L26" i="547"/>
  <c r="M26" i="547" s="1"/>
  <c r="AA27" i="547"/>
  <c r="AC26" i="547"/>
  <c r="N25" i="532"/>
  <c r="O25" i="532" s="1"/>
  <c r="AB25" i="532"/>
  <c r="L25" i="532"/>
  <c r="M25" i="532" s="1"/>
  <c r="AA26" i="532"/>
  <c r="AC25" i="532"/>
  <c r="N27" i="540"/>
  <c r="O27" i="540" s="1"/>
  <c r="AB27" i="540"/>
  <c r="L27" i="540"/>
  <c r="M27" i="540" s="1"/>
  <c r="AA28" i="540"/>
  <c r="AC27" i="540"/>
  <c r="AA27" i="536"/>
  <c r="AB26" i="536"/>
  <c r="L26" i="536"/>
  <c r="M26" i="536" s="1"/>
  <c r="N26" i="536"/>
  <c r="O26" i="536" s="1"/>
  <c r="AC26" i="536"/>
  <c r="AA29" i="539"/>
  <c r="AB28" i="539"/>
  <c r="L28" i="539"/>
  <c r="M28" i="539" s="1"/>
  <c r="N28" i="539"/>
  <c r="O28" i="539" s="1"/>
  <c r="AC28" i="539"/>
  <c r="AB25" i="530"/>
  <c r="L25" i="530"/>
  <c r="M25" i="530" s="1"/>
  <c r="N25" i="530"/>
  <c r="O25" i="530" s="1"/>
  <c r="AA26" i="530"/>
  <c r="AC25" i="530"/>
  <c r="N25" i="545"/>
  <c r="O25" i="545" s="1"/>
  <c r="L25" i="545"/>
  <c r="M25" i="545" s="1"/>
  <c r="AB25" i="545"/>
  <c r="AA26" i="545"/>
  <c r="AC25" i="545"/>
  <c r="AB25" i="548"/>
  <c r="L25" i="548"/>
  <c r="M25" i="548" s="1"/>
  <c r="N25" i="548"/>
  <c r="O25" i="548" s="1"/>
  <c r="AA26" i="548"/>
  <c r="AC25" i="548"/>
  <c r="N28" i="550"/>
  <c r="O28" i="550" s="1"/>
  <c r="AA29" i="550"/>
  <c r="AB28" i="550"/>
  <c r="L28" i="550"/>
  <c r="M28" i="550" s="1"/>
  <c r="AC28" i="550"/>
  <c r="N25" i="535"/>
  <c r="O25" i="535" s="1"/>
  <c r="AA26" i="535"/>
  <c r="L25" i="535"/>
  <c r="M25" i="535" s="1"/>
  <c r="AB25" i="535"/>
  <c r="AC25" i="535"/>
  <c r="N25" i="526"/>
  <c r="O25" i="526" s="1"/>
  <c r="L25" i="526"/>
  <c r="M25" i="526" s="1"/>
  <c r="AB25" i="526"/>
  <c r="AA26" i="526"/>
  <c r="AC25" i="526"/>
  <c r="N25" i="524"/>
  <c r="O25" i="524" s="1"/>
  <c r="L25" i="524"/>
  <c r="M25" i="524" s="1"/>
  <c r="AB25" i="524"/>
  <c r="AA26" i="524"/>
  <c r="AC25" i="524"/>
  <c r="AA27" i="544"/>
  <c r="AB26" i="544"/>
  <c r="L26" i="544"/>
  <c r="M26" i="544" s="1"/>
  <c r="N26" i="544"/>
  <c r="O26" i="544" s="1"/>
  <c r="AC26" i="544"/>
  <c r="N25" i="531"/>
  <c r="O25" i="531" s="1"/>
  <c r="L25" i="531"/>
  <c r="M25" i="531" s="1"/>
  <c r="AA26" i="531"/>
  <c r="AB25" i="531"/>
  <c r="AC25" i="531"/>
  <c r="N27" i="528"/>
  <c r="O27" i="528" s="1"/>
  <c r="AB27" i="528"/>
  <c r="L27" i="528"/>
  <c r="M27" i="528" s="1"/>
  <c r="AA28" i="528"/>
  <c r="AC27" i="528"/>
  <c r="AB25" i="525"/>
  <c r="L25" i="525"/>
  <c r="M25" i="525" s="1"/>
  <c r="N25" i="525"/>
  <c r="O25" i="525" s="1"/>
  <c r="AA26" i="525"/>
  <c r="AC25" i="525"/>
  <c r="N29" i="539" l="1"/>
  <c r="O29" i="539" s="1"/>
  <c r="AA30" i="539"/>
  <c r="AB29" i="539"/>
  <c r="L29" i="539"/>
  <c r="M29" i="539" s="1"/>
  <c r="AC29" i="539"/>
  <c r="AB26" i="546"/>
  <c r="L26" i="546"/>
  <c r="M26" i="546" s="1"/>
  <c r="N26" i="546"/>
  <c r="O26" i="546" s="1"/>
  <c r="AA27" i="546"/>
  <c r="AC26" i="546"/>
  <c r="N26" i="531"/>
  <c r="O26" i="531" s="1"/>
  <c r="AB26" i="531"/>
  <c r="AA27" i="531"/>
  <c r="L26" i="531"/>
  <c r="M26" i="531" s="1"/>
  <c r="AC26" i="531"/>
  <c r="N27" i="536"/>
  <c r="O27" i="536" s="1"/>
  <c r="AA28" i="536"/>
  <c r="L27" i="536"/>
  <c r="M27" i="536" s="1"/>
  <c r="AB27" i="536"/>
  <c r="AC27" i="536"/>
  <c r="AB26" i="532"/>
  <c r="L26" i="532"/>
  <c r="M26" i="532" s="1"/>
  <c r="N26" i="532"/>
  <c r="O26" i="532" s="1"/>
  <c r="AA27" i="532"/>
  <c r="AC26" i="532"/>
  <c r="AB27" i="527"/>
  <c r="N27" i="527"/>
  <c r="O27" i="527" s="1"/>
  <c r="L27" i="527"/>
  <c r="M27" i="527" s="1"/>
  <c r="AA28" i="527"/>
  <c r="AC27" i="527"/>
  <c r="AB27" i="543"/>
  <c r="L27" i="543"/>
  <c r="M27" i="543" s="1"/>
  <c r="N27" i="543"/>
  <c r="O27" i="543" s="1"/>
  <c r="AA28" i="543"/>
  <c r="AC27" i="543"/>
  <c r="AA27" i="538"/>
  <c r="AB26" i="538"/>
  <c r="L26" i="538"/>
  <c r="M26" i="538" s="1"/>
  <c r="N26" i="538"/>
  <c r="O26" i="538" s="1"/>
  <c r="AC26" i="538"/>
  <c r="AA28" i="537"/>
  <c r="AB27" i="537"/>
  <c r="L27" i="537"/>
  <c r="M27" i="537" s="1"/>
  <c r="N27" i="537"/>
  <c r="O27" i="537" s="1"/>
  <c r="AC27" i="537"/>
  <c r="N26" i="535"/>
  <c r="O26" i="535" s="1"/>
  <c r="AB26" i="535"/>
  <c r="L26" i="535"/>
  <c r="M26" i="535" s="1"/>
  <c r="AA27" i="535"/>
  <c r="AC26" i="535"/>
  <c r="AB26" i="548"/>
  <c r="L26" i="548"/>
  <c r="M26" i="548" s="1"/>
  <c r="N26" i="548"/>
  <c r="O26" i="548" s="1"/>
  <c r="AA27" i="548"/>
  <c r="AC26" i="548"/>
  <c r="AB26" i="530"/>
  <c r="L26" i="530"/>
  <c r="M26" i="530" s="1"/>
  <c r="N26" i="530"/>
  <c r="O26" i="530" s="1"/>
  <c r="AA27" i="530"/>
  <c r="AC26" i="530"/>
  <c r="AB27" i="547"/>
  <c r="L27" i="547"/>
  <c r="M27" i="547" s="1"/>
  <c r="N27" i="547"/>
  <c r="O27" i="547" s="1"/>
  <c r="AA28" i="547"/>
  <c r="AC27" i="547"/>
  <c r="N27" i="549"/>
  <c r="O27" i="549" s="1"/>
  <c r="L27" i="549"/>
  <c r="M27" i="549" s="1"/>
  <c r="AA28" i="549"/>
  <c r="AB27" i="549"/>
  <c r="AC27" i="549"/>
  <c r="AB27" i="529"/>
  <c r="L27" i="529"/>
  <c r="M27" i="529" s="1"/>
  <c r="N27" i="529"/>
  <c r="O27" i="529" s="1"/>
  <c r="AA28" i="529"/>
  <c r="AC27" i="529"/>
  <c r="AB28" i="541"/>
  <c r="L28" i="541"/>
  <c r="M28" i="541" s="1"/>
  <c r="N28" i="541"/>
  <c r="O28" i="541" s="1"/>
  <c r="AA29" i="541"/>
  <c r="AC28" i="541"/>
  <c r="AB26" i="534"/>
  <c r="L26" i="534"/>
  <c r="M26" i="534" s="1"/>
  <c r="N26" i="534"/>
  <c r="O26" i="534" s="1"/>
  <c r="AA27" i="534"/>
  <c r="AC26" i="534"/>
  <c r="AB26" i="525"/>
  <c r="N26" i="525"/>
  <c r="O26" i="525" s="1"/>
  <c r="L26" i="525"/>
  <c r="M26" i="525" s="1"/>
  <c r="AA27" i="525"/>
  <c r="AC26" i="525"/>
  <c r="N27" i="544"/>
  <c r="O27" i="544" s="1"/>
  <c r="L27" i="544"/>
  <c r="M27" i="544" s="1"/>
  <c r="AB27" i="544"/>
  <c r="AA28" i="544"/>
  <c r="AC27" i="544"/>
  <c r="N28" i="528"/>
  <c r="O28" i="528" s="1"/>
  <c r="L28" i="528"/>
  <c r="M28" i="528" s="1"/>
  <c r="AB28" i="528"/>
  <c r="AA29" i="528"/>
  <c r="AC28" i="528"/>
  <c r="N26" i="524"/>
  <c r="O26" i="524" s="1"/>
  <c r="AB26" i="524"/>
  <c r="L26" i="524"/>
  <c r="M26" i="524" s="1"/>
  <c r="AA27" i="524"/>
  <c r="AC26" i="524"/>
  <c r="AB26" i="526"/>
  <c r="L26" i="526"/>
  <c r="M26" i="526" s="1"/>
  <c r="N26" i="526"/>
  <c r="O26" i="526" s="1"/>
  <c r="AA27" i="526"/>
  <c r="AC26" i="526"/>
  <c r="AB29" i="550"/>
  <c r="L29" i="550"/>
  <c r="M29" i="550" s="1"/>
  <c r="N29" i="550"/>
  <c r="O29" i="550" s="1"/>
  <c r="AA30" i="550"/>
  <c r="AC29" i="550"/>
  <c r="N26" i="545"/>
  <c r="O26" i="545" s="1"/>
  <c r="L26" i="545"/>
  <c r="M26" i="545" s="1"/>
  <c r="AB26" i="545"/>
  <c r="AA27" i="545"/>
  <c r="AC26" i="545"/>
  <c r="AB28" i="540"/>
  <c r="L28" i="540"/>
  <c r="M28" i="540" s="1"/>
  <c r="N28" i="540"/>
  <c r="O28" i="540" s="1"/>
  <c r="AA29" i="540"/>
  <c r="AC28" i="540"/>
  <c r="N27" i="533"/>
  <c r="O27" i="533" s="1"/>
  <c r="AB27" i="533"/>
  <c r="L27" i="533"/>
  <c r="M27" i="533" s="1"/>
  <c r="AA28" i="533"/>
  <c r="AC27" i="533"/>
  <c r="AB26" i="542"/>
  <c r="L26" i="542"/>
  <c r="M26" i="542" s="1"/>
  <c r="N26" i="542"/>
  <c r="O26" i="542" s="1"/>
  <c r="AA27" i="542"/>
  <c r="AC26" i="542"/>
  <c r="AA30" i="540" l="1"/>
  <c r="AB29" i="540"/>
  <c r="L29" i="540"/>
  <c r="M29" i="540" s="1"/>
  <c r="N29" i="540"/>
  <c r="O29" i="540" s="1"/>
  <c r="AC29" i="540"/>
  <c r="AB29" i="528"/>
  <c r="L29" i="528"/>
  <c r="M29" i="528" s="1"/>
  <c r="N29" i="528"/>
  <c r="O29" i="528" s="1"/>
  <c r="AA30" i="528"/>
  <c r="AC29" i="528"/>
  <c r="N27" i="530"/>
  <c r="O27" i="530" s="1"/>
  <c r="L27" i="530"/>
  <c r="M27" i="530" s="1"/>
  <c r="AA28" i="530"/>
  <c r="AB27" i="530"/>
  <c r="AC27" i="530"/>
  <c r="AB28" i="543"/>
  <c r="L28" i="543"/>
  <c r="M28" i="543" s="1"/>
  <c r="N28" i="543"/>
  <c r="O28" i="543" s="1"/>
  <c r="AA29" i="543"/>
  <c r="AC28" i="543"/>
  <c r="N27" i="531"/>
  <c r="O27" i="531" s="1"/>
  <c r="AB27" i="531"/>
  <c r="L27" i="531"/>
  <c r="M27" i="531" s="1"/>
  <c r="AA28" i="531"/>
  <c r="AC27" i="531"/>
  <c r="N27" i="525"/>
  <c r="O27" i="525" s="1"/>
  <c r="L27" i="525"/>
  <c r="M27" i="525" s="1"/>
  <c r="AB27" i="525"/>
  <c r="AA28" i="525"/>
  <c r="AC27" i="525"/>
  <c r="AB28" i="549"/>
  <c r="L28" i="549"/>
  <c r="M28" i="549" s="1"/>
  <c r="N28" i="549"/>
  <c r="O28" i="549" s="1"/>
  <c r="AA29" i="549"/>
  <c r="AC28" i="549"/>
  <c r="N27" i="548"/>
  <c r="O27" i="548" s="1"/>
  <c r="AB27" i="548"/>
  <c r="AA28" i="548"/>
  <c r="L27" i="548"/>
  <c r="M27" i="548" s="1"/>
  <c r="AC27" i="548"/>
  <c r="AB28" i="527"/>
  <c r="L28" i="527"/>
  <c r="M28" i="527" s="1"/>
  <c r="N28" i="527"/>
  <c r="O28" i="527" s="1"/>
  <c r="AA29" i="527"/>
  <c r="AC28" i="527"/>
  <c r="AA28" i="532"/>
  <c r="AB27" i="532"/>
  <c r="L27" i="532"/>
  <c r="M27" i="532" s="1"/>
  <c r="N27" i="532"/>
  <c r="O27" i="532" s="1"/>
  <c r="AC27" i="532"/>
  <c r="N30" i="539"/>
  <c r="O30" i="539" s="1"/>
  <c r="AB30" i="539"/>
  <c r="L30" i="539"/>
  <c r="M30" i="539" s="1"/>
  <c r="AA31" i="539"/>
  <c r="AC30" i="539"/>
  <c r="N28" i="544"/>
  <c r="O28" i="544" s="1"/>
  <c r="L28" i="544"/>
  <c r="M28" i="544" s="1"/>
  <c r="AB28" i="544"/>
  <c r="AA29" i="544"/>
  <c r="AC28" i="544"/>
  <c r="AB28" i="529"/>
  <c r="L28" i="529"/>
  <c r="M28" i="529" s="1"/>
  <c r="N28" i="529"/>
  <c r="O28" i="529" s="1"/>
  <c r="AA29" i="529"/>
  <c r="AC28" i="529"/>
  <c r="N28" i="536"/>
  <c r="O28" i="536" s="1"/>
  <c r="AB28" i="536"/>
  <c r="L28" i="536"/>
  <c r="M28" i="536" s="1"/>
  <c r="AA29" i="536"/>
  <c r="AC28" i="536"/>
  <c r="N27" i="546"/>
  <c r="O27" i="546" s="1"/>
  <c r="AA28" i="546"/>
  <c r="L27" i="546"/>
  <c r="M27" i="546" s="1"/>
  <c r="AB27" i="546"/>
  <c r="AC27" i="546"/>
  <c r="N27" i="542"/>
  <c r="O27" i="542" s="1"/>
  <c r="L27" i="542"/>
  <c r="M27" i="542" s="1"/>
  <c r="AB27" i="542"/>
  <c r="AA28" i="542"/>
  <c r="AC27" i="542"/>
  <c r="AB28" i="533"/>
  <c r="L28" i="533"/>
  <c r="M28" i="533" s="1"/>
  <c r="N28" i="533"/>
  <c r="O28" i="533" s="1"/>
  <c r="AA29" i="533"/>
  <c r="AC28" i="533"/>
  <c r="AB27" i="545"/>
  <c r="L27" i="545"/>
  <c r="M27" i="545" s="1"/>
  <c r="N27" i="545"/>
  <c r="O27" i="545" s="1"/>
  <c r="AA28" i="545"/>
  <c r="AC27" i="545"/>
  <c r="AB27" i="526"/>
  <c r="L27" i="526"/>
  <c r="M27" i="526" s="1"/>
  <c r="AA28" i="526"/>
  <c r="N27" i="526"/>
  <c r="O27" i="526" s="1"/>
  <c r="AC27" i="526"/>
  <c r="AB27" i="534"/>
  <c r="L27" i="534"/>
  <c r="M27" i="534" s="1"/>
  <c r="N27" i="534"/>
  <c r="O27" i="534" s="1"/>
  <c r="AC27" i="534"/>
  <c r="AA28" i="534"/>
  <c r="AB27" i="535"/>
  <c r="L27" i="535"/>
  <c r="M27" i="535" s="1"/>
  <c r="N27" i="535"/>
  <c r="O27" i="535" s="1"/>
  <c r="AA28" i="535"/>
  <c r="AC27" i="535"/>
  <c r="AB28" i="537"/>
  <c r="L28" i="537"/>
  <c r="M28" i="537" s="1"/>
  <c r="N28" i="537"/>
  <c r="O28" i="537" s="1"/>
  <c r="AA29" i="537"/>
  <c r="AC28" i="537"/>
  <c r="AB30" i="550"/>
  <c r="L30" i="550"/>
  <c r="M30" i="550" s="1"/>
  <c r="N30" i="550"/>
  <c r="O30" i="550" s="1"/>
  <c r="AA31" i="550"/>
  <c r="AC30" i="550"/>
  <c r="AA28" i="524"/>
  <c r="AB27" i="524"/>
  <c r="L27" i="524"/>
  <c r="M27" i="524" s="1"/>
  <c r="N27" i="524"/>
  <c r="O27" i="524" s="1"/>
  <c r="AC27" i="524"/>
  <c r="N29" i="541"/>
  <c r="O29" i="541" s="1"/>
  <c r="AB29" i="541"/>
  <c r="AA30" i="541"/>
  <c r="L29" i="541"/>
  <c r="M29" i="541" s="1"/>
  <c r="AC29" i="541"/>
  <c r="AB28" i="547"/>
  <c r="L28" i="547"/>
  <c r="M28" i="547" s="1"/>
  <c r="N28" i="547"/>
  <c r="O28" i="547" s="1"/>
  <c r="AA29" i="547"/>
  <c r="AC28" i="547"/>
  <c r="N27" i="538"/>
  <c r="O27" i="538" s="1"/>
  <c r="AA28" i="538"/>
  <c r="AB27" i="538"/>
  <c r="L27" i="538"/>
  <c r="M27" i="538" s="1"/>
  <c r="AC27" i="538"/>
  <c r="L29" i="527" l="1"/>
  <c r="M29" i="527" s="1"/>
  <c r="AB29" i="527"/>
  <c r="AA30" i="527"/>
  <c r="N29" i="527"/>
  <c r="O29" i="527" s="1"/>
  <c r="AC29" i="527"/>
  <c r="N29" i="543"/>
  <c r="O29" i="543" s="1"/>
  <c r="L29" i="543"/>
  <c r="M29" i="543" s="1"/>
  <c r="AB29" i="543"/>
  <c r="AA30" i="543"/>
  <c r="AC29" i="543"/>
  <c r="N28" i="538"/>
  <c r="O28" i="538" s="1"/>
  <c r="AB28" i="538"/>
  <c r="L28" i="538"/>
  <c r="M28" i="538" s="1"/>
  <c r="AA29" i="538"/>
  <c r="AC28" i="538"/>
  <c r="N31" i="550"/>
  <c r="O31" i="550" s="1"/>
  <c r="AA32" i="550"/>
  <c r="AB31" i="550"/>
  <c r="L31" i="550"/>
  <c r="M31" i="550" s="1"/>
  <c r="AC31" i="550"/>
  <c r="N29" i="537"/>
  <c r="O29" i="537" s="1"/>
  <c r="AB29" i="537"/>
  <c r="L29" i="537"/>
  <c r="M29" i="537" s="1"/>
  <c r="AA30" i="537"/>
  <c r="AC29" i="537"/>
  <c r="N29" i="529"/>
  <c r="O29" i="529" s="1"/>
  <c r="AB29" i="529"/>
  <c r="AA30" i="529"/>
  <c r="L29" i="529"/>
  <c r="M29" i="529" s="1"/>
  <c r="AC29" i="529"/>
  <c r="N30" i="541"/>
  <c r="O30" i="541" s="1"/>
  <c r="L30" i="541"/>
  <c r="M30" i="541" s="1"/>
  <c r="AA31" i="541"/>
  <c r="AB30" i="541"/>
  <c r="AC30" i="541"/>
  <c r="N29" i="547"/>
  <c r="O29" i="547" s="1"/>
  <c r="AA30" i="547"/>
  <c r="L29" i="547"/>
  <c r="M29" i="547" s="1"/>
  <c r="AB29" i="547"/>
  <c r="AC29" i="547"/>
  <c r="N28" i="526"/>
  <c r="O28" i="526" s="1"/>
  <c r="AB28" i="526"/>
  <c r="L28" i="526"/>
  <c r="M28" i="526" s="1"/>
  <c r="AA29" i="526"/>
  <c r="AC28" i="526"/>
  <c r="AB28" i="545"/>
  <c r="L28" i="545"/>
  <c r="M28" i="545" s="1"/>
  <c r="N28" i="545"/>
  <c r="O28" i="545" s="1"/>
  <c r="AC28" i="545"/>
  <c r="AA29" i="545"/>
  <c r="AB29" i="536"/>
  <c r="L29" i="536"/>
  <c r="M29" i="536" s="1"/>
  <c r="N29" i="536"/>
  <c r="O29" i="536" s="1"/>
  <c r="AA30" i="536"/>
  <c r="AC29" i="536"/>
  <c r="AB29" i="544"/>
  <c r="L29" i="544"/>
  <c r="M29" i="544" s="1"/>
  <c r="N29" i="544"/>
  <c r="O29" i="544" s="1"/>
  <c r="AA30" i="544"/>
  <c r="AC29" i="544"/>
  <c r="N28" i="532"/>
  <c r="O28" i="532" s="1"/>
  <c r="AA29" i="532"/>
  <c r="L28" i="532"/>
  <c r="M28" i="532" s="1"/>
  <c r="AB28" i="532"/>
  <c r="AC28" i="532"/>
  <c r="AB28" i="525"/>
  <c r="L28" i="525"/>
  <c r="M28" i="525" s="1"/>
  <c r="N28" i="525"/>
  <c r="O28" i="525" s="1"/>
  <c r="AA29" i="525"/>
  <c r="AC28" i="525"/>
  <c r="N28" i="530"/>
  <c r="O28" i="530" s="1"/>
  <c r="AB28" i="530"/>
  <c r="L28" i="530"/>
  <c r="M28" i="530" s="1"/>
  <c r="AA29" i="530"/>
  <c r="AC28" i="530"/>
  <c r="AB30" i="528"/>
  <c r="L30" i="528"/>
  <c r="M30" i="528" s="1"/>
  <c r="N30" i="528"/>
  <c r="O30" i="528" s="1"/>
  <c r="AA31" i="528"/>
  <c r="AC30" i="528"/>
  <c r="N30" i="540"/>
  <c r="O30" i="540" s="1"/>
  <c r="AB30" i="540"/>
  <c r="L30" i="540"/>
  <c r="M30" i="540" s="1"/>
  <c r="AA31" i="540"/>
  <c r="AC30" i="540"/>
  <c r="N28" i="542"/>
  <c r="O28" i="542" s="1"/>
  <c r="L28" i="542"/>
  <c r="M28" i="542" s="1"/>
  <c r="AB28" i="542"/>
  <c r="AA29" i="542"/>
  <c r="AC28" i="542"/>
  <c r="AA29" i="524"/>
  <c r="N28" i="524"/>
  <c r="O28" i="524" s="1"/>
  <c r="AB28" i="524"/>
  <c r="L28" i="524"/>
  <c r="M28" i="524" s="1"/>
  <c r="AC28" i="524"/>
  <c r="AA29" i="535"/>
  <c r="AB28" i="535"/>
  <c r="L28" i="535"/>
  <c r="M28" i="535" s="1"/>
  <c r="N28" i="535"/>
  <c r="O28" i="535" s="1"/>
  <c r="AC28" i="535"/>
  <c r="N28" i="534"/>
  <c r="O28" i="534" s="1"/>
  <c r="AB28" i="534"/>
  <c r="L28" i="534"/>
  <c r="M28" i="534" s="1"/>
  <c r="AA29" i="534"/>
  <c r="AC28" i="534"/>
  <c r="AB29" i="533"/>
  <c r="L29" i="533"/>
  <c r="M29" i="533" s="1"/>
  <c r="N29" i="533"/>
  <c r="O29" i="533" s="1"/>
  <c r="AA30" i="533"/>
  <c r="AC29" i="533"/>
  <c r="N28" i="546"/>
  <c r="O28" i="546" s="1"/>
  <c r="AA29" i="546"/>
  <c r="AB28" i="546"/>
  <c r="L28" i="546"/>
  <c r="M28" i="546" s="1"/>
  <c r="AC28" i="546"/>
  <c r="AB31" i="539"/>
  <c r="L31" i="539"/>
  <c r="M31" i="539" s="1"/>
  <c r="N31" i="539"/>
  <c r="O31" i="539" s="1"/>
  <c r="AA32" i="539"/>
  <c r="AC31" i="539"/>
  <c r="N28" i="548"/>
  <c r="O28" i="548" s="1"/>
  <c r="L28" i="548"/>
  <c r="M28" i="548" s="1"/>
  <c r="AB28" i="548"/>
  <c r="AA29" i="548"/>
  <c r="AC28" i="548"/>
  <c r="AB29" i="549"/>
  <c r="L29" i="549"/>
  <c r="M29" i="549" s="1"/>
  <c r="N29" i="549"/>
  <c r="O29" i="549" s="1"/>
  <c r="AA30" i="549"/>
  <c r="AC29" i="549"/>
  <c r="AB28" i="531"/>
  <c r="L28" i="531"/>
  <c r="M28" i="531" s="1"/>
  <c r="N28" i="531"/>
  <c r="O28" i="531" s="1"/>
  <c r="AA29" i="531"/>
  <c r="AC28" i="531"/>
  <c r="N29" i="545" l="1"/>
  <c r="O29" i="545" s="1"/>
  <c r="L29" i="545"/>
  <c r="M29" i="545" s="1"/>
  <c r="AB29" i="545"/>
  <c r="AA30" i="545"/>
  <c r="AC29" i="545"/>
  <c r="AB29" i="548"/>
  <c r="L29" i="548"/>
  <c r="M29" i="548" s="1"/>
  <c r="N29" i="548"/>
  <c r="O29" i="548" s="1"/>
  <c r="AA30" i="548"/>
  <c r="AC29" i="548"/>
  <c r="AA33" i="539"/>
  <c r="AB32" i="539"/>
  <c r="L32" i="539"/>
  <c r="M32" i="539" s="1"/>
  <c r="N32" i="539"/>
  <c r="O32" i="539" s="1"/>
  <c r="AC32" i="539"/>
  <c r="N30" i="533"/>
  <c r="O30" i="533" s="1"/>
  <c r="AA31" i="533"/>
  <c r="AB30" i="533"/>
  <c r="L30" i="533"/>
  <c r="M30" i="533" s="1"/>
  <c r="AC30" i="533"/>
  <c r="N31" i="528"/>
  <c r="O31" i="528" s="1"/>
  <c r="AB31" i="528"/>
  <c r="L31" i="528"/>
  <c r="M31" i="528" s="1"/>
  <c r="AA32" i="528"/>
  <c r="AC31" i="528"/>
  <c r="AA31" i="544"/>
  <c r="AB30" i="544"/>
  <c r="L30" i="544"/>
  <c r="M30" i="544" s="1"/>
  <c r="N30" i="544"/>
  <c r="O30" i="544" s="1"/>
  <c r="AC30" i="544"/>
  <c r="AB31" i="541"/>
  <c r="L31" i="541"/>
  <c r="M31" i="541" s="1"/>
  <c r="N31" i="541"/>
  <c r="O31" i="541" s="1"/>
  <c r="AA32" i="541"/>
  <c r="AC31" i="541"/>
  <c r="N30" i="527"/>
  <c r="O30" i="527" s="1"/>
  <c r="AB30" i="527"/>
  <c r="L30" i="527"/>
  <c r="M30" i="527" s="1"/>
  <c r="AA31" i="527"/>
  <c r="AC30" i="527"/>
  <c r="N31" i="540"/>
  <c r="O31" i="540" s="1"/>
  <c r="AB31" i="540"/>
  <c r="L31" i="540"/>
  <c r="M31" i="540" s="1"/>
  <c r="AA32" i="540"/>
  <c r="AC31" i="540"/>
  <c r="AB29" i="525"/>
  <c r="L29" i="525"/>
  <c r="M29" i="525" s="1"/>
  <c r="N29" i="525"/>
  <c r="O29" i="525" s="1"/>
  <c r="AA30" i="525"/>
  <c r="AC29" i="525"/>
  <c r="N29" i="534"/>
  <c r="O29" i="534" s="1"/>
  <c r="AB29" i="534"/>
  <c r="L29" i="534"/>
  <c r="M29" i="534" s="1"/>
  <c r="AA30" i="534"/>
  <c r="AC29" i="534"/>
  <c r="N29" i="535"/>
  <c r="O29" i="535" s="1"/>
  <c r="AB29" i="535"/>
  <c r="L29" i="535"/>
  <c r="M29" i="535" s="1"/>
  <c r="AA30" i="535"/>
  <c r="AC29" i="535"/>
  <c r="AB29" i="530"/>
  <c r="L29" i="530"/>
  <c r="M29" i="530" s="1"/>
  <c r="N29" i="530"/>
  <c r="O29" i="530" s="1"/>
  <c r="AA30" i="530"/>
  <c r="AC29" i="530"/>
  <c r="N29" i="532"/>
  <c r="O29" i="532" s="1"/>
  <c r="AB29" i="532"/>
  <c r="L29" i="532"/>
  <c r="M29" i="532" s="1"/>
  <c r="AA30" i="532"/>
  <c r="AC29" i="532"/>
  <c r="AA31" i="536"/>
  <c r="AB30" i="536"/>
  <c r="L30" i="536"/>
  <c r="M30" i="536" s="1"/>
  <c r="N30" i="536"/>
  <c r="O30" i="536" s="1"/>
  <c r="AC30" i="536"/>
  <c r="AB29" i="526"/>
  <c r="N29" i="526"/>
  <c r="O29" i="526" s="1"/>
  <c r="L29" i="526"/>
  <c r="M29" i="526" s="1"/>
  <c r="AA30" i="526"/>
  <c r="AC29" i="526"/>
  <c r="N30" i="529"/>
  <c r="O30" i="529" s="1"/>
  <c r="L30" i="529"/>
  <c r="M30" i="529" s="1"/>
  <c r="AB30" i="529"/>
  <c r="AA31" i="529"/>
  <c r="AC30" i="529"/>
  <c r="AB29" i="538"/>
  <c r="L29" i="538"/>
  <c r="M29" i="538" s="1"/>
  <c r="N29" i="538"/>
  <c r="O29" i="538" s="1"/>
  <c r="AA30" i="538"/>
  <c r="AC29" i="538"/>
  <c r="N30" i="549"/>
  <c r="O30" i="549" s="1"/>
  <c r="AA31" i="549"/>
  <c r="L30" i="549"/>
  <c r="M30" i="549" s="1"/>
  <c r="AB30" i="549"/>
  <c r="AC30" i="549"/>
  <c r="AB29" i="546"/>
  <c r="L29" i="546"/>
  <c r="M29" i="546" s="1"/>
  <c r="N29" i="546"/>
  <c r="O29" i="546" s="1"/>
  <c r="AA30" i="546"/>
  <c r="AC29" i="546"/>
  <c r="N30" i="537"/>
  <c r="O30" i="537" s="1"/>
  <c r="AB30" i="537"/>
  <c r="L30" i="537"/>
  <c r="M30" i="537" s="1"/>
  <c r="AA31" i="537"/>
  <c r="AC30" i="537"/>
  <c r="AA30" i="531"/>
  <c r="AB29" i="531"/>
  <c r="L29" i="531"/>
  <c r="M29" i="531" s="1"/>
  <c r="N29" i="531"/>
  <c r="O29" i="531" s="1"/>
  <c r="AC29" i="531"/>
  <c r="N29" i="524"/>
  <c r="O29" i="524" s="1"/>
  <c r="L29" i="524"/>
  <c r="M29" i="524" s="1"/>
  <c r="AB29" i="524"/>
  <c r="AA30" i="524"/>
  <c r="AC29" i="524"/>
  <c r="AB29" i="542"/>
  <c r="L29" i="542"/>
  <c r="M29" i="542" s="1"/>
  <c r="N29" i="542"/>
  <c r="O29" i="542" s="1"/>
  <c r="AA30" i="542"/>
  <c r="AC29" i="542"/>
  <c r="N30" i="547"/>
  <c r="O30" i="547" s="1"/>
  <c r="AB30" i="547"/>
  <c r="L30" i="547"/>
  <c r="M30" i="547" s="1"/>
  <c r="AA31" i="547"/>
  <c r="AC30" i="547"/>
  <c r="N32" i="550"/>
  <c r="O32" i="550" s="1"/>
  <c r="AA33" i="550"/>
  <c r="AB32" i="550"/>
  <c r="L32" i="550"/>
  <c r="M32" i="550" s="1"/>
  <c r="AC32" i="550"/>
  <c r="N30" i="543"/>
  <c r="O30" i="543" s="1"/>
  <c r="L30" i="543"/>
  <c r="M30" i="543" s="1"/>
  <c r="AB30" i="543"/>
  <c r="AA31" i="543"/>
  <c r="AC30" i="543"/>
  <c r="AB30" i="534" l="1"/>
  <c r="L30" i="534"/>
  <c r="M30" i="534" s="1"/>
  <c r="N30" i="534"/>
  <c r="O30" i="534" s="1"/>
  <c r="AA31" i="534"/>
  <c r="AC30" i="534"/>
  <c r="AB32" i="541"/>
  <c r="L32" i="541"/>
  <c r="M32" i="541" s="1"/>
  <c r="N32" i="541"/>
  <c r="O32" i="541" s="1"/>
  <c r="AA33" i="541"/>
  <c r="AC32" i="541"/>
  <c r="N30" i="545"/>
  <c r="O30" i="545" s="1"/>
  <c r="L30" i="545"/>
  <c r="M30" i="545" s="1"/>
  <c r="AB30" i="545"/>
  <c r="AA31" i="545"/>
  <c r="AC30" i="545"/>
  <c r="AA31" i="538"/>
  <c r="AB30" i="538"/>
  <c r="L30" i="538"/>
  <c r="M30" i="538" s="1"/>
  <c r="N30" i="538"/>
  <c r="O30" i="538" s="1"/>
  <c r="AC30" i="538"/>
  <c r="AB30" i="532"/>
  <c r="L30" i="532"/>
  <c r="M30" i="532" s="1"/>
  <c r="N30" i="532"/>
  <c r="O30" i="532" s="1"/>
  <c r="AA31" i="532"/>
  <c r="AC30" i="532"/>
  <c r="AB30" i="525"/>
  <c r="N30" i="525"/>
  <c r="O30" i="525" s="1"/>
  <c r="L30" i="525"/>
  <c r="M30" i="525" s="1"/>
  <c r="AA31" i="525"/>
  <c r="AC30" i="525"/>
  <c r="N33" i="539"/>
  <c r="O33" i="539" s="1"/>
  <c r="AB33" i="539"/>
  <c r="L33" i="539"/>
  <c r="M33" i="539" s="1"/>
  <c r="AA34" i="539"/>
  <c r="AC33" i="539"/>
  <c r="AB30" i="524"/>
  <c r="L30" i="524"/>
  <c r="M30" i="524" s="1"/>
  <c r="N30" i="524"/>
  <c r="O30" i="524" s="1"/>
  <c r="AA31" i="524"/>
  <c r="AC30" i="524"/>
  <c r="N32" i="528"/>
  <c r="O32" i="528" s="1"/>
  <c r="L32" i="528"/>
  <c r="M32" i="528" s="1"/>
  <c r="AB32" i="528"/>
  <c r="AA33" i="528"/>
  <c r="AC32" i="528"/>
  <c r="AB31" i="547"/>
  <c r="L31" i="547"/>
  <c r="M31" i="547" s="1"/>
  <c r="N31" i="547"/>
  <c r="O31" i="547" s="1"/>
  <c r="AA32" i="547"/>
  <c r="AC31" i="547"/>
  <c r="AA32" i="537"/>
  <c r="AB31" i="537"/>
  <c r="L31" i="537"/>
  <c r="M31" i="537" s="1"/>
  <c r="N31" i="537"/>
  <c r="O31" i="537" s="1"/>
  <c r="AC31" i="537"/>
  <c r="N31" i="549"/>
  <c r="O31" i="549" s="1"/>
  <c r="L31" i="549"/>
  <c r="M31" i="549" s="1"/>
  <c r="AB31" i="549"/>
  <c r="AA32" i="549"/>
  <c r="AC31" i="549"/>
  <c r="AB31" i="529"/>
  <c r="L31" i="529"/>
  <c r="M31" i="529" s="1"/>
  <c r="N31" i="529"/>
  <c r="O31" i="529" s="1"/>
  <c r="AA32" i="529"/>
  <c r="AC31" i="529"/>
  <c r="AB30" i="530"/>
  <c r="L30" i="530"/>
  <c r="M30" i="530" s="1"/>
  <c r="N30" i="530"/>
  <c r="O30" i="530" s="1"/>
  <c r="AA31" i="530"/>
  <c r="AC30" i="530"/>
  <c r="AB32" i="540"/>
  <c r="L32" i="540"/>
  <c r="M32" i="540" s="1"/>
  <c r="N32" i="540"/>
  <c r="O32" i="540" s="1"/>
  <c r="AA33" i="540"/>
  <c r="AC32" i="540"/>
  <c r="N31" i="544"/>
  <c r="O31" i="544" s="1"/>
  <c r="L31" i="544"/>
  <c r="M31" i="544" s="1"/>
  <c r="AB31" i="544"/>
  <c r="AA32" i="544"/>
  <c r="AC31" i="544"/>
  <c r="AB31" i="543"/>
  <c r="L31" i="543"/>
  <c r="M31" i="543" s="1"/>
  <c r="N31" i="543"/>
  <c r="O31" i="543" s="1"/>
  <c r="AA32" i="543"/>
  <c r="AC31" i="543"/>
  <c r="N30" i="531"/>
  <c r="O30" i="531" s="1"/>
  <c r="AA31" i="531"/>
  <c r="L30" i="531"/>
  <c r="M30" i="531" s="1"/>
  <c r="AB30" i="531"/>
  <c r="AC30" i="531"/>
  <c r="AB33" i="550"/>
  <c r="L33" i="550"/>
  <c r="M33" i="550" s="1"/>
  <c r="N33" i="550"/>
  <c r="O33" i="550" s="1"/>
  <c r="AA34" i="550"/>
  <c r="AC33" i="550"/>
  <c r="AB30" i="542"/>
  <c r="L30" i="542"/>
  <c r="M30" i="542" s="1"/>
  <c r="N30" i="542"/>
  <c r="O30" i="542" s="1"/>
  <c r="AA31" i="542"/>
  <c r="AC30" i="542"/>
  <c r="AB30" i="546"/>
  <c r="L30" i="546"/>
  <c r="M30" i="546" s="1"/>
  <c r="N30" i="546"/>
  <c r="O30" i="546" s="1"/>
  <c r="AA31" i="546"/>
  <c r="AC30" i="546"/>
  <c r="AB30" i="526"/>
  <c r="L30" i="526"/>
  <c r="M30" i="526" s="1"/>
  <c r="N30" i="526"/>
  <c r="O30" i="526" s="1"/>
  <c r="AA31" i="526"/>
  <c r="AC30" i="526"/>
  <c r="N31" i="536"/>
  <c r="O31" i="536" s="1"/>
  <c r="AB31" i="536"/>
  <c r="L31" i="536"/>
  <c r="M31" i="536" s="1"/>
  <c r="AA32" i="536"/>
  <c r="AC31" i="536"/>
  <c r="N30" i="535"/>
  <c r="O30" i="535" s="1"/>
  <c r="AB30" i="535"/>
  <c r="L30" i="535"/>
  <c r="M30" i="535" s="1"/>
  <c r="AA31" i="535"/>
  <c r="AC30" i="535"/>
  <c r="L31" i="527"/>
  <c r="M31" i="527" s="1"/>
  <c r="AB31" i="527"/>
  <c r="N31" i="527"/>
  <c r="O31" i="527" s="1"/>
  <c r="AA32" i="527"/>
  <c r="AC31" i="527"/>
  <c r="N31" i="533"/>
  <c r="O31" i="533" s="1"/>
  <c r="AB31" i="533"/>
  <c r="L31" i="533"/>
  <c r="M31" i="533" s="1"/>
  <c r="AA32" i="533"/>
  <c r="AC31" i="533"/>
  <c r="AA31" i="548"/>
  <c r="AB30" i="548"/>
  <c r="L30" i="548"/>
  <c r="M30" i="548" s="1"/>
  <c r="N30" i="548"/>
  <c r="O30" i="548" s="1"/>
  <c r="AC30" i="548"/>
  <c r="AB32" i="527" l="1"/>
  <c r="L32" i="527"/>
  <c r="M32" i="527" s="1"/>
  <c r="N32" i="527"/>
  <c r="O32" i="527" s="1"/>
  <c r="AA33" i="527"/>
  <c r="AC32" i="527"/>
  <c r="N31" i="538"/>
  <c r="O31" i="538" s="1"/>
  <c r="AB31" i="538"/>
  <c r="L31" i="538"/>
  <c r="M31" i="538" s="1"/>
  <c r="AA32" i="538"/>
  <c r="AC31" i="538"/>
  <c r="AB31" i="534"/>
  <c r="L31" i="534"/>
  <c r="M31" i="534" s="1"/>
  <c r="N31" i="534"/>
  <c r="O31" i="534" s="1"/>
  <c r="AA32" i="534"/>
  <c r="AC31" i="534"/>
  <c r="N31" i="548"/>
  <c r="O31" i="548" s="1"/>
  <c r="AB31" i="548"/>
  <c r="L31" i="548"/>
  <c r="M31" i="548" s="1"/>
  <c r="AA32" i="548"/>
  <c r="AC31" i="548"/>
  <c r="AB31" i="535"/>
  <c r="L31" i="535"/>
  <c r="M31" i="535" s="1"/>
  <c r="N31" i="535"/>
  <c r="O31" i="535" s="1"/>
  <c r="AA32" i="535"/>
  <c r="AC31" i="535"/>
  <c r="N31" i="542"/>
  <c r="O31" i="542" s="1"/>
  <c r="L31" i="542"/>
  <c r="M31" i="542" s="1"/>
  <c r="AB31" i="542"/>
  <c r="AA32" i="542"/>
  <c r="AC31" i="542"/>
  <c r="N31" i="531"/>
  <c r="O31" i="531" s="1"/>
  <c r="AB31" i="531"/>
  <c r="L31" i="531"/>
  <c r="M31" i="531" s="1"/>
  <c r="AA32" i="531"/>
  <c r="AC31" i="531"/>
  <c r="N32" i="544"/>
  <c r="O32" i="544" s="1"/>
  <c r="L32" i="544"/>
  <c r="M32" i="544" s="1"/>
  <c r="AB32" i="544"/>
  <c r="AA33" i="544"/>
  <c r="AC32" i="544"/>
  <c r="AB32" i="549"/>
  <c r="L32" i="549"/>
  <c r="M32" i="549" s="1"/>
  <c r="N32" i="549"/>
  <c r="O32" i="549" s="1"/>
  <c r="AA33" i="549"/>
  <c r="AC32" i="549"/>
  <c r="AA32" i="524"/>
  <c r="AB31" i="524"/>
  <c r="L31" i="524"/>
  <c r="M31" i="524" s="1"/>
  <c r="N31" i="524"/>
  <c r="O31" i="524" s="1"/>
  <c r="AC31" i="524"/>
  <c r="N31" i="546"/>
  <c r="O31" i="546" s="1"/>
  <c r="AA32" i="546"/>
  <c r="L31" i="546"/>
  <c r="M31" i="546" s="1"/>
  <c r="AB31" i="546"/>
  <c r="AC31" i="546"/>
  <c r="AB32" i="543"/>
  <c r="L32" i="543"/>
  <c r="M32" i="543" s="1"/>
  <c r="N32" i="543"/>
  <c r="O32" i="543" s="1"/>
  <c r="AA33" i="543"/>
  <c r="AC32" i="543"/>
  <c r="AB32" i="529"/>
  <c r="L32" i="529"/>
  <c r="M32" i="529" s="1"/>
  <c r="N32" i="529"/>
  <c r="O32" i="529" s="1"/>
  <c r="AA33" i="529"/>
  <c r="AC32" i="529"/>
  <c r="AB31" i="532"/>
  <c r="L31" i="532"/>
  <c r="M31" i="532" s="1"/>
  <c r="N31" i="532"/>
  <c r="O31" i="532" s="1"/>
  <c r="AA32" i="532"/>
  <c r="AC31" i="532"/>
  <c r="N32" i="536"/>
  <c r="O32" i="536" s="1"/>
  <c r="AB32" i="536"/>
  <c r="L32" i="536"/>
  <c r="M32" i="536" s="1"/>
  <c r="AA33" i="536"/>
  <c r="AC32" i="536"/>
  <c r="AB34" i="550"/>
  <c r="L34" i="550"/>
  <c r="M34" i="550" s="1"/>
  <c r="N34" i="550"/>
  <c r="O34" i="550" s="1"/>
  <c r="AA35" i="550"/>
  <c r="AC34" i="550"/>
  <c r="AB33" i="540"/>
  <c r="L33" i="540"/>
  <c r="M33" i="540" s="1"/>
  <c r="N33" i="540"/>
  <c r="O33" i="540" s="1"/>
  <c r="AC33" i="540"/>
  <c r="AA34" i="540"/>
  <c r="N34" i="539"/>
  <c r="O34" i="539" s="1"/>
  <c r="AB34" i="539"/>
  <c r="L34" i="539"/>
  <c r="M34" i="539" s="1"/>
  <c r="AA35" i="539"/>
  <c r="AC34" i="539"/>
  <c r="AB31" i="545"/>
  <c r="L31" i="545"/>
  <c r="M31" i="545" s="1"/>
  <c r="N31" i="545"/>
  <c r="O31" i="545" s="1"/>
  <c r="AA32" i="545"/>
  <c r="AC31" i="545"/>
  <c r="AB33" i="528"/>
  <c r="L33" i="528"/>
  <c r="M33" i="528" s="1"/>
  <c r="N33" i="528"/>
  <c r="O33" i="528" s="1"/>
  <c r="AA34" i="528"/>
  <c r="AC33" i="528"/>
  <c r="AB32" i="533"/>
  <c r="L32" i="533"/>
  <c r="M32" i="533" s="1"/>
  <c r="N32" i="533"/>
  <c r="O32" i="533" s="1"/>
  <c r="AA33" i="533"/>
  <c r="AC32" i="533"/>
  <c r="AA32" i="526"/>
  <c r="N31" i="526"/>
  <c r="O31" i="526" s="1"/>
  <c r="AB31" i="526"/>
  <c r="L31" i="526"/>
  <c r="M31" i="526" s="1"/>
  <c r="AC31" i="526"/>
  <c r="N31" i="530"/>
  <c r="O31" i="530" s="1"/>
  <c r="L31" i="530"/>
  <c r="M31" i="530" s="1"/>
  <c r="AB31" i="530"/>
  <c r="AA32" i="530"/>
  <c r="AC31" i="530"/>
  <c r="AA33" i="537"/>
  <c r="AB32" i="537"/>
  <c r="L32" i="537"/>
  <c r="M32" i="537" s="1"/>
  <c r="N32" i="537"/>
  <c r="O32" i="537" s="1"/>
  <c r="AC32" i="537"/>
  <c r="AB32" i="547"/>
  <c r="L32" i="547"/>
  <c r="M32" i="547" s="1"/>
  <c r="N32" i="547"/>
  <c r="O32" i="547" s="1"/>
  <c r="AA33" i="547"/>
  <c r="AC32" i="547"/>
  <c r="N31" i="525"/>
  <c r="O31" i="525" s="1"/>
  <c r="AB31" i="525"/>
  <c r="L31" i="525"/>
  <c r="M31" i="525" s="1"/>
  <c r="AA32" i="525"/>
  <c r="AC31" i="525"/>
  <c r="N33" i="541"/>
  <c r="O33" i="541" s="1"/>
  <c r="AB33" i="541"/>
  <c r="AA34" i="541"/>
  <c r="L33" i="541"/>
  <c r="M33" i="541" s="1"/>
  <c r="AC33" i="541"/>
  <c r="N33" i="547" l="1"/>
  <c r="O33" i="547" s="1"/>
  <c r="AA34" i="547"/>
  <c r="L33" i="547"/>
  <c r="M33" i="547" s="1"/>
  <c r="AB33" i="547"/>
  <c r="AC33" i="547"/>
  <c r="N33" i="537"/>
  <c r="O33" i="537" s="1"/>
  <c r="AA34" i="537"/>
  <c r="AB33" i="537"/>
  <c r="L33" i="537"/>
  <c r="M33" i="537" s="1"/>
  <c r="AC33" i="537"/>
  <c r="AB33" i="533"/>
  <c r="L33" i="533"/>
  <c r="M33" i="533" s="1"/>
  <c r="N33" i="533"/>
  <c r="O33" i="533" s="1"/>
  <c r="AA34" i="533"/>
  <c r="AC33" i="533"/>
  <c r="N33" i="529"/>
  <c r="O33" i="529" s="1"/>
  <c r="AB33" i="529"/>
  <c r="AA34" i="529"/>
  <c r="L33" i="529"/>
  <c r="M33" i="529" s="1"/>
  <c r="AC33" i="529"/>
  <c r="AB34" i="528"/>
  <c r="L34" i="528"/>
  <c r="M34" i="528" s="1"/>
  <c r="N34" i="528"/>
  <c r="O34" i="528" s="1"/>
  <c r="AA35" i="528"/>
  <c r="AC34" i="528"/>
  <c r="N35" i="550"/>
  <c r="O35" i="550" s="1"/>
  <c r="AA36" i="550"/>
  <c r="L35" i="550"/>
  <c r="M35" i="550" s="1"/>
  <c r="AB35" i="550"/>
  <c r="AC35" i="550"/>
  <c r="N33" i="543"/>
  <c r="O33" i="543" s="1"/>
  <c r="L33" i="543"/>
  <c r="M33" i="543" s="1"/>
  <c r="AB33" i="543"/>
  <c r="AA34" i="543"/>
  <c r="AC33" i="543"/>
  <c r="AB33" i="544"/>
  <c r="L33" i="544"/>
  <c r="M33" i="544" s="1"/>
  <c r="N33" i="544"/>
  <c r="O33" i="544" s="1"/>
  <c r="AA34" i="544"/>
  <c r="AC33" i="544"/>
  <c r="N32" i="548"/>
  <c r="O32" i="548" s="1"/>
  <c r="AB32" i="548"/>
  <c r="L32" i="548"/>
  <c r="M32" i="548" s="1"/>
  <c r="AA33" i="548"/>
  <c r="AC32" i="548"/>
  <c r="N32" i="546"/>
  <c r="O32" i="546" s="1"/>
  <c r="AB32" i="546"/>
  <c r="L32" i="546"/>
  <c r="M32" i="546" s="1"/>
  <c r="AA33" i="546"/>
  <c r="AC32" i="546"/>
  <c r="N32" i="530"/>
  <c r="O32" i="530" s="1"/>
  <c r="L32" i="530"/>
  <c r="M32" i="530" s="1"/>
  <c r="AB32" i="530"/>
  <c r="AA33" i="530"/>
  <c r="AC32" i="530"/>
  <c r="N32" i="526"/>
  <c r="O32" i="526" s="1"/>
  <c r="AB32" i="526"/>
  <c r="L32" i="526"/>
  <c r="M32" i="526" s="1"/>
  <c r="AA33" i="526"/>
  <c r="AC32" i="526"/>
  <c r="AB32" i="545"/>
  <c r="L32" i="545"/>
  <c r="M32" i="545" s="1"/>
  <c r="N32" i="545"/>
  <c r="O32" i="545" s="1"/>
  <c r="AA33" i="545"/>
  <c r="AC32" i="545"/>
  <c r="AB33" i="536"/>
  <c r="L33" i="536"/>
  <c r="M33" i="536" s="1"/>
  <c r="N33" i="536"/>
  <c r="O33" i="536" s="1"/>
  <c r="AA34" i="536"/>
  <c r="AC33" i="536"/>
  <c r="AB32" i="524"/>
  <c r="N32" i="524"/>
  <c r="O32" i="524" s="1"/>
  <c r="L32" i="524"/>
  <c r="M32" i="524" s="1"/>
  <c r="AA33" i="524"/>
  <c r="AC32" i="524"/>
  <c r="AB32" i="531"/>
  <c r="L32" i="531"/>
  <c r="M32" i="531" s="1"/>
  <c r="N32" i="531"/>
  <c r="O32" i="531" s="1"/>
  <c r="AA33" i="531"/>
  <c r="AC32" i="531"/>
  <c r="N32" i="534"/>
  <c r="O32" i="534" s="1"/>
  <c r="AA33" i="534"/>
  <c r="L32" i="534"/>
  <c r="M32" i="534" s="1"/>
  <c r="AB32" i="534"/>
  <c r="AC32" i="534"/>
  <c r="AB33" i="549"/>
  <c r="L33" i="549"/>
  <c r="M33" i="549" s="1"/>
  <c r="N33" i="549"/>
  <c r="O33" i="549" s="1"/>
  <c r="AA34" i="549"/>
  <c r="AC33" i="549"/>
  <c r="AA33" i="535"/>
  <c r="AB32" i="535"/>
  <c r="L32" i="535"/>
  <c r="M32" i="535" s="1"/>
  <c r="N32" i="535"/>
  <c r="O32" i="535" s="1"/>
  <c r="AC32" i="535"/>
  <c r="N33" i="527"/>
  <c r="O33" i="527" s="1"/>
  <c r="AB33" i="527"/>
  <c r="L33" i="527"/>
  <c r="M33" i="527" s="1"/>
  <c r="AA34" i="527"/>
  <c r="AC33" i="527"/>
  <c r="N34" i="541"/>
  <c r="O34" i="541" s="1"/>
  <c r="L34" i="541"/>
  <c r="M34" i="541" s="1"/>
  <c r="AB34" i="541"/>
  <c r="AA35" i="541"/>
  <c r="AC34" i="541"/>
  <c r="AB32" i="525"/>
  <c r="L32" i="525"/>
  <c r="M32" i="525" s="1"/>
  <c r="N32" i="525"/>
  <c r="O32" i="525" s="1"/>
  <c r="AA33" i="525"/>
  <c r="AC32" i="525"/>
  <c r="AB35" i="539"/>
  <c r="L35" i="539"/>
  <c r="M35" i="539" s="1"/>
  <c r="N35" i="539"/>
  <c r="O35" i="539" s="1"/>
  <c r="AA36" i="539"/>
  <c r="AC35" i="539"/>
  <c r="N34" i="540"/>
  <c r="O34" i="540" s="1"/>
  <c r="AA35" i="540"/>
  <c r="AB34" i="540"/>
  <c r="L34" i="540"/>
  <c r="M34" i="540" s="1"/>
  <c r="AC34" i="540"/>
  <c r="N32" i="532"/>
  <c r="O32" i="532" s="1"/>
  <c r="AB32" i="532"/>
  <c r="L32" i="532"/>
  <c r="M32" i="532" s="1"/>
  <c r="AA33" i="532"/>
  <c r="AC32" i="532"/>
  <c r="N32" i="542"/>
  <c r="O32" i="542" s="1"/>
  <c r="L32" i="542"/>
  <c r="M32" i="542" s="1"/>
  <c r="AB32" i="542"/>
  <c r="AA33" i="542"/>
  <c r="AC32" i="542"/>
  <c r="N32" i="538"/>
  <c r="O32" i="538" s="1"/>
  <c r="AB32" i="538"/>
  <c r="L32" i="538"/>
  <c r="M32" i="538" s="1"/>
  <c r="AA33" i="538"/>
  <c r="AC32" i="538"/>
  <c r="N34" i="527" l="1"/>
  <c r="O34" i="527" s="1"/>
  <c r="L34" i="527"/>
  <c r="M34" i="527" s="1"/>
  <c r="AB34" i="527"/>
  <c r="AA35" i="527"/>
  <c r="AC34" i="527"/>
  <c r="N33" i="535"/>
  <c r="O33" i="535" s="1"/>
  <c r="AA34" i="535"/>
  <c r="AB33" i="535"/>
  <c r="L33" i="535"/>
  <c r="M33" i="535" s="1"/>
  <c r="AC33" i="535"/>
  <c r="AB33" i="531"/>
  <c r="L33" i="531"/>
  <c r="M33" i="531" s="1"/>
  <c r="N33" i="531"/>
  <c r="O33" i="531" s="1"/>
  <c r="AA34" i="531"/>
  <c r="AC33" i="531"/>
  <c r="N33" i="526"/>
  <c r="O33" i="526" s="1"/>
  <c r="L33" i="526"/>
  <c r="M33" i="526" s="1"/>
  <c r="AB33" i="526"/>
  <c r="AA34" i="526"/>
  <c r="AC33" i="526"/>
  <c r="AB34" i="544"/>
  <c r="L34" i="544"/>
  <c r="M34" i="544" s="1"/>
  <c r="N34" i="544"/>
  <c r="O34" i="544" s="1"/>
  <c r="AA35" i="544"/>
  <c r="AC34" i="544"/>
  <c r="N36" i="550"/>
  <c r="O36" i="550" s="1"/>
  <c r="AA37" i="550"/>
  <c r="AB36" i="550"/>
  <c r="L36" i="550"/>
  <c r="M36" i="550" s="1"/>
  <c r="AC36" i="550"/>
  <c r="N34" i="537"/>
  <c r="O34" i="537" s="1"/>
  <c r="AB34" i="537"/>
  <c r="L34" i="537"/>
  <c r="M34" i="537" s="1"/>
  <c r="AA35" i="537"/>
  <c r="AC34" i="537"/>
  <c r="AB35" i="541"/>
  <c r="L35" i="541"/>
  <c r="M35" i="541" s="1"/>
  <c r="N35" i="541"/>
  <c r="O35" i="541" s="1"/>
  <c r="AA36" i="541"/>
  <c r="AC35" i="541"/>
  <c r="N35" i="528"/>
  <c r="O35" i="528" s="1"/>
  <c r="AB35" i="528"/>
  <c r="L35" i="528"/>
  <c r="M35" i="528" s="1"/>
  <c r="AA36" i="528"/>
  <c r="AC35" i="528"/>
  <c r="AB33" i="538"/>
  <c r="L33" i="538"/>
  <c r="M33" i="538" s="1"/>
  <c r="N33" i="538"/>
  <c r="O33" i="538" s="1"/>
  <c r="AA34" i="538"/>
  <c r="AC33" i="538"/>
  <c r="AA37" i="539"/>
  <c r="AB36" i="539"/>
  <c r="L36" i="539"/>
  <c r="M36" i="539" s="1"/>
  <c r="N36" i="539"/>
  <c r="O36" i="539" s="1"/>
  <c r="AC36" i="539"/>
  <c r="N33" i="534"/>
  <c r="O33" i="534" s="1"/>
  <c r="AB33" i="534"/>
  <c r="L33" i="534"/>
  <c r="M33" i="534" s="1"/>
  <c r="AA34" i="534"/>
  <c r="AC33" i="534"/>
  <c r="N33" i="524"/>
  <c r="O33" i="524" s="1"/>
  <c r="L33" i="524"/>
  <c r="M33" i="524" s="1"/>
  <c r="AB33" i="524"/>
  <c r="AA34" i="524"/>
  <c r="AC33" i="524"/>
  <c r="AB33" i="530"/>
  <c r="L33" i="530"/>
  <c r="M33" i="530" s="1"/>
  <c r="N33" i="530"/>
  <c r="O33" i="530" s="1"/>
  <c r="AA34" i="530"/>
  <c r="AC33" i="530"/>
  <c r="N34" i="543"/>
  <c r="O34" i="543" s="1"/>
  <c r="L34" i="543"/>
  <c r="M34" i="543" s="1"/>
  <c r="AB34" i="543"/>
  <c r="AA35" i="543"/>
  <c r="AC34" i="543"/>
  <c r="N34" i="529"/>
  <c r="O34" i="529" s="1"/>
  <c r="L34" i="529"/>
  <c r="M34" i="529" s="1"/>
  <c r="AB34" i="529"/>
  <c r="AA35" i="529"/>
  <c r="AC34" i="529"/>
  <c r="N34" i="533"/>
  <c r="O34" i="533" s="1"/>
  <c r="AB34" i="533"/>
  <c r="L34" i="533"/>
  <c r="M34" i="533" s="1"/>
  <c r="AA35" i="533"/>
  <c r="AC34" i="533"/>
  <c r="N34" i="547"/>
  <c r="O34" i="547" s="1"/>
  <c r="AB34" i="547"/>
  <c r="L34" i="547"/>
  <c r="M34" i="547" s="1"/>
  <c r="AA35" i="547"/>
  <c r="AC34" i="547"/>
  <c r="N33" i="532"/>
  <c r="O33" i="532" s="1"/>
  <c r="AB33" i="532"/>
  <c r="L33" i="532"/>
  <c r="M33" i="532" s="1"/>
  <c r="AA34" i="532"/>
  <c r="AC33" i="532"/>
  <c r="N33" i="545"/>
  <c r="O33" i="545" s="1"/>
  <c r="L33" i="545"/>
  <c r="M33" i="545" s="1"/>
  <c r="AB33" i="545"/>
  <c r="AA34" i="545"/>
  <c r="AC33" i="545"/>
  <c r="AB33" i="548"/>
  <c r="L33" i="548"/>
  <c r="M33" i="548" s="1"/>
  <c r="N33" i="548"/>
  <c r="O33" i="548" s="1"/>
  <c r="AA34" i="548"/>
  <c r="AC33" i="548"/>
  <c r="AB33" i="542"/>
  <c r="L33" i="542"/>
  <c r="M33" i="542" s="1"/>
  <c r="N33" i="542"/>
  <c r="O33" i="542" s="1"/>
  <c r="AA34" i="542"/>
  <c r="AC33" i="542"/>
  <c r="N35" i="540"/>
  <c r="O35" i="540" s="1"/>
  <c r="AB35" i="540"/>
  <c r="L35" i="540"/>
  <c r="M35" i="540" s="1"/>
  <c r="AA36" i="540"/>
  <c r="AC35" i="540"/>
  <c r="AA34" i="525"/>
  <c r="AB33" i="525"/>
  <c r="L33" i="525"/>
  <c r="M33" i="525" s="1"/>
  <c r="N33" i="525"/>
  <c r="O33" i="525" s="1"/>
  <c r="AC33" i="525"/>
  <c r="N34" i="549"/>
  <c r="O34" i="549" s="1"/>
  <c r="AA35" i="549"/>
  <c r="L34" i="549"/>
  <c r="M34" i="549" s="1"/>
  <c r="AB34" i="549"/>
  <c r="AC34" i="549"/>
  <c r="AA35" i="536"/>
  <c r="AB34" i="536"/>
  <c r="L34" i="536"/>
  <c r="M34" i="536" s="1"/>
  <c r="N34" i="536"/>
  <c r="O34" i="536" s="1"/>
  <c r="AC34" i="536"/>
  <c r="AB33" i="546"/>
  <c r="L33" i="546"/>
  <c r="M33" i="546" s="1"/>
  <c r="N33" i="546"/>
  <c r="O33" i="546" s="1"/>
  <c r="AA34" i="546"/>
  <c r="AC33" i="546"/>
  <c r="N35" i="533" l="1"/>
  <c r="O35" i="533" s="1"/>
  <c r="AB35" i="533"/>
  <c r="L35" i="533"/>
  <c r="M35" i="533" s="1"/>
  <c r="AA36" i="533"/>
  <c r="AC35" i="533"/>
  <c r="N34" i="545"/>
  <c r="O34" i="545" s="1"/>
  <c r="L34" i="545"/>
  <c r="M34" i="545" s="1"/>
  <c r="AB34" i="545"/>
  <c r="AA35" i="545"/>
  <c r="AC34" i="545"/>
  <c r="AB35" i="529"/>
  <c r="L35" i="529"/>
  <c r="M35" i="529" s="1"/>
  <c r="N35" i="529"/>
  <c r="O35" i="529" s="1"/>
  <c r="AA36" i="529"/>
  <c r="AC35" i="529"/>
  <c r="AB34" i="534"/>
  <c r="L34" i="534"/>
  <c r="M34" i="534" s="1"/>
  <c r="N34" i="534"/>
  <c r="O34" i="534" s="1"/>
  <c r="AA35" i="534"/>
  <c r="AC34" i="534"/>
  <c r="N37" i="539"/>
  <c r="O37" i="539" s="1"/>
  <c r="AA38" i="539"/>
  <c r="AB37" i="539"/>
  <c r="L37" i="539"/>
  <c r="M37" i="539" s="1"/>
  <c r="AC37" i="539"/>
  <c r="AB36" i="541"/>
  <c r="L36" i="541"/>
  <c r="M36" i="541" s="1"/>
  <c r="N36" i="541"/>
  <c r="O36" i="541" s="1"/>
  <c r="AA37" i="541"/>
  <c r="AC36" i="541"/>
  <c r="AB37" i="550"/>
  <c r="L37" i="550"/>
  <c r="M37" i="550" s="1"/>
  <c r="N37" i="550"/>
  <c r="O37" i="550" s="1"/>
  <c r="AA38" i="550"/>
  <c r="AC37" i="550"/>
  <c r="AB34" i="526"/>
  <c r="L34" i="526"/>
  <c r="M34" i="526" s="1"/>
  <c r="N34" i="526"/>
  <c r="O34" i="526" s="1"/>
  <c r="AA35" i="526"/>
  <c r="AC34" i="526"/>
  <c r="N34" i="535"/>
  <c r="O34" i="535" s="1"/>
  <c r="AB34" i="535"/>
  <c r="L34" i="535"/>
  <c r="M34" i="535" s="1"/>
  <c r="AA35" i="535"/>
  <c r="AC34" i="535"/>
  <c r="AB34" i="525"/>
  <c r="N34" i="525"/>
  <c r="O34" i="525" s="1"/>
  <c r="AA35" i="525"/>
  <c r="L34" i="525"/>
  <c r="M34" i="525" s="1"/>
  <c r="AC34" i="525"/>
  <c r="AB34" i="548"/>
  <c r="L34" i="548"/>
  <c r="M34" i="548" s="1"/>
  <c r="N34" i="548"/>
  <c r="O34" i="548" s="1"/>
  <c r="AA35" i="548"/>
  <c r="AC34" i="548"/>
  <c r="N36" i="528"/>
  <c r="O36" i="528" s="1"/>
  <c r="L36" i="528"/>
  <c r="M36" i="528" s="1"/>
  <c r="AB36" i="528"/>
  <c r="AA37" i="528"/>
  <c r="AC36" i="528"/>
  <c r="AB34" i="546"/>
  <c r="L34" i="546"/>
  <c r="M34" i="546" s="1"/>
  <c r="N34" i="546"/>
  <c r="O34" i="546" s="1"/>
  <c r="AA35" i="546"/>
  <c r="AC34" i="546"/>
  <c r="N35" i="536"/>
  <c r="O35" i="536" s="1"/>
  <c r="AA36" i="536"/>
  <c r="L35" i="536"/>
  <c r="M35" i="536" s="1"/>
  <c r="AB35" i="536"/>
  <c r="AC35" i="536"/>
  <c r="N35" i="549"/>
  <c r="O35" i="549" s="1"/>
  <c r="L35" i="549"/>
  <c r="M35" i="549" s="1"/>
  <c r="AA36" i="549"/>
  <c r="AB35" i="549"/>
  <c r="AC35" i="549"/>
  <c r="AB36" i="540"/>
  <c r="L36" i="540"/>
  <c r="M36" i="540" s="1"/>
  <c r="N36" i="540"/>
  <c r="O36" i="540" s="1"/>
  <c r="AA37" i="540"/>
  <c r="AC36" i="540"/>
  <c r="AB34" i="532"/>
  <c r="L34" i="532"/>
  <c r="M34" i="532" s="1"/>
  <c r="N34" i="532"/>
  <c r="O34" i="532" s="1"/>
  <c r="AA35" i="532"/>
  <c r="AC34" i="532"/>
  <c r="AB35" i="543"/>
  <c r="L35" i="543"/>
  <c r="M35" i="543" s="1"/>
  <c r="N35" i="543"/>
  <c r="O35" i="543" s="1"/>
  <c r="AA36" i="543"/>
  <c r="AC35" i="543"/>
  <c r="AA36" i="537"/>
  <c r="AB35" i="537"/>
  <c r="L35" i="537"/>
  <c r="M35" i="537" s="1"/>
  <c r="N35" i="537"/>
  <c r="O35" i="537" s="1"/>
  <c r="AC35" i="537"/>
  <c r="N34" i="531"/>
  <c r="O34" i="531" s="1"/>
  <c r="AB34" i="531"/>
  <c r="L34" i="531"/>
  <c r="M34" i="531" s="1"/>
  <c r="AA35" i="531"/>
  <c r="AC34" i="531"/>
  <c r="AB34" i="524"/>
  <c r="L34" i="524"/>
  <c r="M34" i="524" s="1"/>
  <c r="N34" i="524"/>
  <c r="O34" i="524" s="1"/>
  <c r="AA35" i="524"/>
  <c r="AC34" i="524"/>
  <c r="N35" i="544"/>
  <c r="O35" i="544" s="1"/>
  <c r="L35" i="544"/>
  <c r="M35" i="544" s="1"/>
  <c r="AB35" i="544"/>
  <c r="AA36" i="544"/>
  <c r="AC35" i="544"/>
  <c r="AB35" i="527"/>
  <c r="N35" i="527"/>
  <c r="O35" i="527" s="1"/>
  <c r="L35" i="527"/>
  <c r="M35" i="527" s="1"/>
  <c r="AA36" i="527"/>
  <c r="AC35" i="527"/>
  <c r="AB34" i="542"/>
  <c r="L34" i="542"/>
  <c r="M34" i="542" s="1"/>
  <c r="N34" i="542"/>
  <c r="O34" i="542" s="1"/>
  <c r="AA35" i="542"/>
  <c r="AC34" i="542"/>
  <c r="AB35" i="547"/>
  <c r="L35" i="547"/>
  <c r="M35" i="547" s="1"/>
  <c r="N35" i="547"/>
  <c r="O35" i="547" s="1"/>
  <c r="AA36" i="547"/>
  <c r="AC35" i="547"/>
  <c r="AB34" i="530"/>
  <c r="L34" i="530"/>
  <c r="M34" i="530" s="1"/>
  <c r="N34" i="530"/>
  <c r="O34" i="530" s="1"/>
  <c r="AA35" i="530"/>
  <c r="AC34" i="530"/>
  <c r="AA35" i="538"/>
  <c r="AB34" i="538"/>
  <c r="L34" i="538"/>
  <c r="M34" i="538" s="1"/>
  <c r="N34" i="538"/>
  <c r="O34" i="538" s="1"/>
  <c r="AC34" i="538"/>
  <c r="AB36" i="547" l="1"/>
  <c r="L36" i="547"/>
  <c r="M36" i="547" s="1"/>
  <c r="N36" i="547"/>
  <c r="O36" i="547" s="1"/>
  <c r="AA37" i="547"/>
  <c r="AC36" i="547"/>
  <c r="AA36" i="524"/>
  <c r="AB35" i="524"/>
  <c r="L35" i="524"/>
  <c r="M35" i="524" s="1"/>
  <c r="N35" i="524"/>
  <c r="O35" i="524" s="1"/>
  <c r="AC35" i="524"/>
  <c r="AA36" i="535"/>
  <c r="AB35" i="535"/>
  <c r="L35" i="535"/>
  <c r="M35" i="535" s="1"/>
  <c r="N35" i="535"/>
  <c r="O35" i="535" s="1"/>
  <c r="AC35" i="535"/>
  <c r="N35" i="538"/>
  <c r="O35" i="538" s="1"/>
  <c r="AA36" i="538"/>
  <c r="AB35" i="538"/>
  <c r="L35" i="538"/>
  <c r="M35" i="538" s="1"/>
  <c r="AC35" i="538"/>
  <c r="N35" i="542"/>
  <c r="O35" i="542" s="1"/>
  <c r="L35" i="542"/>
  <c r="M35" i="542" s="1"/>
  <c r="AB35" i="542"/>
  <c r="AA36" i="542"/>
  <c r="AC35" i="542"/>
  <c r="N35" i="531"/>
  <c r="O35" i="531" s="1"/>
  <c r="AB35" i="531"/>
  <c r="L35" i="531"/>
  <c r="M35" i="531" s="1"/>
  <c r="AA36" i="531"/>
  <c r="AC35" i="531"/>
  <c r="AA37" i="537"/>
  <c r="AB36" i="537"/>
  <c r="L36" i="537"/>
  <c r="M36" i="537" s="1"/>
  <c r="N36" i="537"/>
  <c r="O36" i="537" s="1"/>
  <c r="AC36" i="537"/>
  <c r="AB37" i="540"/>
  <c r="L37" i="540"/>
  <c r="M37" i="540" s="1"/>
  <c r="N37" i="540"/>
  <c r="O37" i="540" s="1"/>
  <c r="AA38" i="540"/>
  <c r="AC37" i="540"/>
  <c r="N36" i="536"/>
  <c r="O36" i="536" s="1"/>
  <c r="AB36" i="536"/>
  <c r="L36" i="536"/>
  <c r="M36" i="536" s="1"/>
  <c r="AA37" i="536"/>
  <c r="AC36" i="536"/>
  <c r="AB37" i="528"/>
  <c r="L37" i="528"/>
  <c r="M37" i="528" s="1"/>
  <c r="N37" i="528"/>
  <c r="O37" i="528" s="1"/>
  <c r="AA38" i="528"/>
  <c r="AC37" i="528"/>
  <c r="AB35" i="526"/>
  <c r="N35" i="526"/>
  <c r="O35" i="526" s="1"/>
  <c r="L35" i="526"/>
  <c r="M35" i="526" s="1"/>
  <c r="AA36" i="526"/>
  <c r="AC35" i="526"/>
  <c r="AB35" i="534"/>
  <c r="L35" i="534"/>
  <c r="M35" i="534" s="1"/>
  <c r="N35" i="534"/>
  <c r="O35" i="534" s="1"/>
  <c r="AA36" i="534"/>
  <c r="AC35" i="534"/>
  <c r="N35" i="530"/>
  <c r="O35" i="530" s="1"/>
  <c r="L35" i="530"/>
  <c r="M35" i="530" s="1"/>
  <c r="AB35" i="530"/>
  <c r="AA36" i="530"/>
  <c r="AC35" i="530"/>
  <c r="AB35" i="532"/>
  <c r="L35" i="532"/>
  <c r="M35" i="532" s="1"/>
  <c r="N35" i="532"/>
  <c r="O35" i="532" s="1"/>
  <c r="AA36" i="532"/>
  <c r="AC35" i="532"/>
  <c r="N35" i="546"/>
  <c r="O35" i="546" s="1"/>
  <c r="AA36" i="546"/>
  <c r="L35" i="546"/>
  <c r="M35" i="546" s="1"/>
  <c r="AB35" i="546"/>
  <c r="AC35" i="546"/>
  <c r="N35" i="525"/>
  <c r="O35" i="525" s="1"/>
  <c r="AB35" i="525"/>
  <c r="L35" i="525"/>
  <c r="M35" i="525" s="1"/>
  <c r="AA36" i="525"/>
  <c r="AC35" i="525"/>
  <c r="AB36" i="533"/>
  <c r="L36" i="533"/>
  <c r="M36" i="533" s="1"/>
  <c r="N36" i="533"/>
  <c r="O36" i="533" s="1"/>
  <c r="AA37" i="533"/>
  <c r="AC36" i="533"/>
  <c r="AB36" i="527"/>
  <c r="L36" i="527"/>
  <c r="M36" i="527" s="1"/>
  <c r="N36" i="527"/>
  <c r="O36" i="527" s="1"/>
  <c r="AA37" i="527"/>
  <c r="AC36" i="527"/>
  <c r="N35" i="548"/>
  <c r="O35" i="548" s="1"/>
  <c r="AA36" i="548"/>
  <c r="AB35" i="548"/>
  <c r="L35" i="548"/>
  <c r="M35" i="548" s="1"/>
  <c r="AC35" i="548"/>
  <c r="AB38" i="550"/>
  <c r="L38" i="550"/>
  <c r="M38" i="550" s="1"/>
  <c r="N38" i="550"/>
  <c r="O38" i="550" s="1"/>
  <c r="AA39" i="550"/>
  <c r="AC38" i="550"/>
  <c r="N38" i="539"/>
  <c r="O38" i="539" s="1"/>
  <c r="AB38" i="539"/>
  <c r="L38" i="539"/>
  <c r="M38" i="539" s="1"/>
  <c r="AA39" i="539"/>
  <c r="AC38" i="539"/>
  <c r="AB36" i="529"/>
  <c r="L36" i="529"/>
  <c r="M36" i="529" s="1"/>
  <c r="N36" i="529"/>
  <c r="O36" i="529" s="1"/>
  <c r="AA37" i="529"/>
  <c r="AC36" i="529"/>
  <c r="N36" i="544"/>
  <c r="O36" i="544" s="1"/>
  <c r="L36" i="544"/>
  <c r="M36" i="544" s="1"/>
  <c r="AB36" i="544"/>
  <c r="AA37" i="544"/>
  <c r="AC36" i="544"/>
  <c r="AB36" i="543"/>
  <c r="L36" i="543"/>
  <c r="M36" i="543" s="1"/>
  <c r="N36" i="543"/>
  <c r="O36" i="543" s="1"/>
  <c r="AA37" i="543"/>
  <c r="AC36" i="543"/>
  <c r="AB36" i="549"/>
  <c r="L36" i="549"/>
  <c r="M36" i="549" s="1"/>
  <c r="N36" i="549"/>
  <c r="O36" i="549" s="1"/>
  <c r="AA37" i="549"/>
  <c r="AC36" i="549"/>
  <c r="N37" i="541"/>
  <c r="O37" i="541" s="1"/>
  <c r="AB37" i="541"/>
  <c r="AA38" i="541"/>
  <c r="L37" i="541"/>
  <c r="M37" i="541" s="1"/>
  <c r="AC37" i="541"/>
  <c r="AB35" i="545"/>
  <c r="L35" i="545"/>
  <c r="M35" i="545" s="1"/>
  <c r="N35" i="545"/>
  <c r="O35" i="545" s="1"/>
  <c r="AA36" i="545"/>
  <c r="AC35" i="545"/>
  <c r="AB39" i="539" l="1"/>
  <c r="L39" i="539"/>
  <c r="M39" i="539" s="1"/>
  <c r="N39" i="539"/>
  <c r="O39" i="539" s="1"/>
  <c r="AA40" i="539"/>
  <c r="AC39" i="539"/>
  <c r="N36" i="548"/>
  <c r="O36" i="548" s="1"/>
  <c r="AB36" i="548"/>
  <c r="L36" i="548"/>
  <c r="M36" i="548" s="1"/>
  <c r="AA37" i="548"/>
  <c r="AC36" i="548"/>
  <c r="AA38" i="533"/>
  <c r="AB37" i="533"/>
  <c r="L37" i="533"/>
  <c r="M37" i="533" s="1"/>
  <c r="N37" i="533"/>
  <c r="O37" i="533" s="1"/>
  <c r="AC37" i="533"/>
  <c r="N36" i="546"/>
  <c r="O36" i="546" s="1"/>
  <c r="AA37" i="546"/>
  <c r="AB36" i="546"/>
  <c r="L36" i="546"/>
  <c r="M36" i="546" s="1"/>
  <c r="AC36" i="546"/>
  <c r="N36" i="530"/>
  <c r="O36" i="530" s="1"/>
  <c r="AB36" i="530"/>
  <c r="L36" i="530"/>
  <c r="M36" i="530" s="1"/>
  <c r="AA37" i="530"/>
  <c r="AC36" i="530"/>
  <c r="AB37" i="536"/>
  <c r="L37" i="536"/>
  <c r="M37" i="536" s="1"/>
  <c r="N37" i="536"/>
  <c r="O37" i="536" s="1"/>
  <c r="AA38" i="536"/>
  <c r="AC37" i="536"/>
  <c r="N39" i="550"/>
  <c r="O39" i="550" s="1"/>
  <c r="AA40" i="550"/>
  <c r="AB39" i="550"/>
  <c r="L39" i="550"/>
  <c r="M39" i="550" s="1"/>
  <c r="AC39" i="550"/>
  <c r="AB36" i="525"/>
  <c r="L36" i="525"/>
  <c r="M36" i="525" s="1"/>
  <c r="N36" i="525"/>
  <c r="O36" i="525" s="1"/>
  <c r="AA37" i="525"/>
  <c r="AC36" i="525"/>
  <c r="N36" i="534"/>
  <c r="O36" i="534" s="1"/>
  <c r="AB36" i="534"/>
  <c r="L36" i="534"/>
  <c r="M36" i="534" s="1"/>
  <c r="AA37" i="534"/>
  <c r="AC36" i="534"/>
  <c r="N38" i="540"/>
  <c r="O38" i="540" s="1"/>
  <c r="AB38" i="540"/>
  <c r="L38" i="540"/>
  <c r="M38" i="540" s="1"/>
  <c r="AA39" i="540"/>
  <c r="AC38" i="540"/>
  <c r="N37" i="537"/>
  <c r="O37" i="537" s="1"/>
  <c r="AB37" i="537"/>
  <c r="L37" i="537"/>
  <c r="M37" i="537" s="1"/>
  <c r="AA38" i="537"/>
  <c r="AC37" i="537"/>
  <c r="AA37" i="535"/>
  <c r="AB36" i="535"/>
  <c r="L36" i="535"/>
  <c r="M36" i="535" s="1"/>
  <c r="N36" i="535"/>
  <c r="O36" i="535" s="1"/>
  <c r="AC36" i="535"/>
  <c r="AA38" i="549"/>
  <c r="AB37" i="549"/>
  <c r="L37" i="549"/>
  <c r="M37" i="549" s="1"/>
  <c r="N37" i="549"/>
  <c r="O37" i="549" s="1"/>
  <c r="AC37" i="549"/>
  <c r="N37" i="547"/>
  <c r="O37" i="547" s="1"/>
  <c r="AA38" i="547"/>
  <c r="L37" i="547"/>
  <c r="M37" i="547" s="1"/>
  <c r="AB37" i="547"/>
  <c r="AC37" i="547"/>
  <c r="N37" i="543"/>
  <c r="O37" i="543" s="1"/>
  <c r="L37" i="543"/>
  <c r="M37" i="543" s="1"/>
  <c r="AB37" i="543"/>
  <c r="AA38" i="543"/>
  <c r="AC37" i="543"/>
  <c r="AB36" i="545"/>
  <c r="L36" i="545"/>
  <c r="M36" i="545" s="1"/>
  <c r="N36" i="545"/>
  <c r="O36" i="545" s="1"/>
  <c r="AA37" i="545"/>
  <c r="AC36" i="545"/>
  <c r="AB37" i="544"/>
  <c r="L37" i="544"/>
  <c r="M37" i="544" s="1"/>
  <c r="N37" i="544"/>
  <c r="O37" i="544" s="1"/>
  <c r="AA38" i="544"/>
  <c r="AC37" i="544"/>
  <c r="N36" i="526"/>
  <c r="O36" i="526" s="1"/>
  <c r="AB36" i="526"/>
  <c r="L36" i="526"/>
  <c r="M36" i="526" s="1"/>
  <c r="AA37" i="526"/>
  <c r="AC36" i="526"/>
  <c r="AB36" i="524"/>
  <c r="N36" i="524"/>
  <c r="O36" i="524" s="1"/>
  <c r="L36" i="524"/>
  <c r="M36" i="524" s="1"/>
  <c r="AA37" i="524"/>
  <c r="AC36" i="524"/>
  <c r="N38" i="541"/>
  <c r="O38" i="541" s="1"/>
  <c r="L38" i="541"/>
  <c r="M38" i="541" s="1"/>
  <c r="AA39" i="541"/>
  <c r="AB38" i="541"/>
  <c r="AC38" i="541"/>
  <c r="N36" i="542"/>
  <c r="O36" i="542" s="1"/>
  <c r="L36" i="542"/>
  <c r="M36" i="542" s="1"/>
  <c r="AB36" i="542"/>
  <c r="AA37" i="542"/>
  <c r="AC36" i="542"/>
  <c r="N37" i="529"/>
  <c r="O37" i="529" s="1"/>
  <c r="AB37" i="529"/>
  <c r="AA38" i="529"/>
  <c r="L37" i="529"/>
  <c r="M37" i="529" s="1"/>
  <c r="AC37" i="529"/>
  <c r="L37" i="527"/>
  <c r="M37" i="527" s="1"/>
  <c r="AB37" i="527"/>
  <c r="AA38" i="527"/>
  <c r="N37" i="527"/>
  <c r="O37" i="527" s="1"/>
  <c r="AC37" i="527"/>
  <c r="N36" i="532"/>
  <c r="O36" i="532" s="1"/>
  <c r="AA37" i="532"/>
  <c r="AB36" i="532"/>
  <c r="L36" i="532"/>
  <c r="M36" i="532" s="1"/>
  <c r="AC36" i="532"/>
  <c r="AB38" i="528"/>
  <c r="L38" i="528"/>
  <c r="M38" i="528" s="1"/>
  <c r="N38" i="528"/>
  <c r="O38" i="528" s="1"/>
  <c r="AA39" i="528"/>
  <c r="AC38" i="528"/>
  <c r="AB36" i="531"/>
  <c r="L36" i="531"/>
  <c r="M36" i="531" s="1"/>
  <c r="N36" i="531"/>
  <c r="O36" i="531" s="1"/>
  <c r="AA37" i="531"/>
  <c r="AC36" i="531"/>
  <c r="N36" i="538"/>
  <c r="O36" i="538" s="1"/>
  <c r="AB36" i="538"/>
  <c r="L36" i="538"/>
  <c r="M36" i="538" s="1"/>
  <c r="AA37" i="538"/>
  <c r="AC36" i="538"/>
  <c r="N39" i="528" l="1"/>
  <c r="O39" i="528" s="1"/>
  <c r="AB39" i="528"/>
  <c r="L39" i="528"/>
  <c r="M39" i="528" s="1"/>
  <c r="AA40" i="528"/>
  <c r="AC39" i="528"/>
  <c r="AB37" i="542"/>
  <c r="L37" i="542"/>
  <c r="M37" i="542" s="1"/>
  <c r="N37" i="542"/>
  <c r="O37" i="542" s="1"/>
  <c r="AA38" i="542"/>
  <c r="AC37" i="542"/>
  <c r="AB38" i="544"/>
  <c r="L38" i="544"/>
  <c r="M38" i="544" s="1"/>
  <c r="N38" i="544"/>
  <c r="O38" i="544" s="1"/>
  <c r="AA39" i="544"/>
  <c r="AC38" i="544"/>
  <c r="N37" i="534"/>
  <c r="O37" i="534" s="1"/>
  <c r="AB37" i="534"/>
  <c r="L37" i="534"/>
  <c r="M37" i="534" s="1"/>
  <c r="AA38" i="534"/>
  <c r="AC37" i="534"/>
  <c r="N37" i="545"/>
  <c r="O37" i="545" s="1"/>
  <c r="L37" i="545"/>
  <c r="M37" i="545" s="1"/>
  <c r="AB37" i="545"/>
  <c r="AA38" i="545"/>
  <c r="AC37" i="545"/>
  <c r="N38" i="547"/>
  <c r="O38" i="547" s="1"/>
  <c r="AB38" i="547"/>
  <c r="L38" i="547"/>
  <c r="M38" i="547" s="1"/>
  <c r="AA39" i="547"/>
  <c r="AC38" i="547"/>
  <c r="AA38" i="525"/>
  <c r="AB37" i="525"/>
  <c r="L37" i="525"/>
  <c r="M37" i="525" s="1"/>
  <c r="N37" i="525"/>
  <c r="O37" i="525" s="1"/>
  <c r="AC37" i="525"/>
  <c r="N38" i="533"/>
  <c r="O38" i="533" s="1"/>
  <c r="AA39" i="533"/>
  <c r="AB38" i="533"/>
  <c r="L38" i="533"/>
  <c r="M38" i="533" s="1"/>
  <c r="AC38" i="533"/>
  <c r="N38" i="529"/>
  <c r="O38" i="529" s="1"/>
  <c r="L38" i="529"/>
  <c r="M38" i="529" s="1"/>
  <c r="AB38" i="529"/>
  <c r="AA39" i="529"/>
  <c r="AC38" i="529"/>
  <c r="N37" i="535"/>
  <c r="O37" i="535" s="1"/>
  <c r="AB37" i="535"/>
  <c r="L37" i="535"/>
  <c r="M37" i="535" s="1"/>
  <c r="AA38" i="535"/>
  <c r="AC37" i="535"/>
  <c r="N40" i="550"/>
  <c r="O40" i="550" s="1"/>
  <c r="AA41" i="550"/>
  <c r="AB40" i="550"/>
  <c r="L40" i="550"/>
  <c r="M40" i="550" s="1"/>
  <c r="AC40" i="550"/>
  <c r="AB37" i="530"/>
  <c r="L37" i="530"/>
  <c r="M37" i="530" s="1"/>
  <c r="N37" i="530"/>
  <c r="O37" i="530" s="1"/>
  <c r="AA38" i="530"/>
  <c r="AC37" i="530"/>
  <c r="AA41" i="539"/>
  <c r="AB40" i="539"/>
  <c r="L40" i="539"/>
  <c r="M40" i="539" s="1"/>
  <c r="N40" i="539"/>
  <c r="O40" i="539" s="1"/>
  <c r="AC40" i="539"/>
  <c r="AB37" i="538"/>
  <c r="L37" i="538"/>
  <c r="M37" i="538" s="1"/>
  <c r="N37" i="538"/>
  <c r="O37" i="538" s="1"/>
  <c r="AA38" i="538"/>
  <c r="AC37" i="538"/>
  <c r="AB39" i="541"/>
  <c r="L39" i="541"/>
  <c r="M39" i="541" s="1"/>
  <c r="N39" i="541"/>
  <c r="O39" i="541" s="1"/>
  <c r="AA40" i="541"/>
  <c r="AC39" i="541"/>
  <c r="N37" i="524"/>
  <c r="O37" i="524" s="1"/>
  <c r="AB37" i="524"/>
  <c r="L37" i="524"/>
  <c r="M37" i="524" s="1"/>
  <c r="AA38" i="524"/>
  <c r="AC37" i="524"/>
  <c r="N38" i="543"/>
  <c r="O38" i="543" s="1"/>
  <c r="L38" i="543"/>
  <c r="M38" i="543" s="1"/>
  <c r="AB38" i="543"/>
  <c r="AA39" i="543"/>
  <c r="AC38" i="543"/>
  <c r="N38" i="537"/>
  <c r="O38" i="537" s="1"/>
  <c r="AB38" i="537"/>
  <c r="L38" i="537"/>
  <c r="M38" i="537" s="1"/>
  <c r="AA39" i="537"/>
  <c r="AC38" i="537"/>
  <c r="AB37" i="531"/>
  <c r="L37" i="531"/>
  <c r="M37" i="531" s="1"/>
  <c r="N37" i="531"/>
  <c r="O37" i="531" s="1"/>
  <c r="AA38" i="531"/>
  <c r="AC37" i="531"/>
  <c r="N37" i="532"/>
  <c r="O37" i="532" s="1"/>
  <c r="AB37" i="532"/>
  <c r="L37" i="532"/>
  <c r="M37" i="532" s="1"/>
  <c r="AA38" i="532"/>
  <c r="AC37" i="532"/>
  <c r="N38" i="527"/>
  <c r="O38" i="527" s="1"/>
  <c r="AA39" i="527"/>
  <c r="AB38" i="527"/>
  <c r="L38" i="527"/>
  <c r="M38" i="527" s="1"/>
  <c r="AC38" i="527"/>
  <c r="AA38" i="526"/>
  <c r="AB37" i="526"/>
  <c r="N37" i="526"/>
  <c r="O37" i="526" s="1"/>
  <c r="L37" i="526"/>
  <c r="M37" i="526" s="1"/>
  <c r="AC37" i="526"/>
  <c r="N38" i="549"/>
  <c r="O38" i="549" s="1"/>
  <c r="AA39" i="549"/>
  <c r="L38" i="549"/>
  <c r="M38" i="549" s="1"/>
  <c r="AB38" i="549"/>
  <c r="AC38" i="549"/>
  <c r="N39" i="540"/>
  <c r="O39" i="540" s="1"/>
  <c r="AB39" i="540"/>
  <c r="L39" i="540"/>
  <c r="M39" i="540" s="1"/>
  <c r="AA40" i="540"/>
  <c r="AC39" i="540"/>
  <c r="AA39" i="536"/>
  <c r="AB38" i="536"/>
  <c r="L38" i="536"/>
  <c r="M38" i="536" s="1"/>
  <c r="N38" i="536"/>
  <c r="O38" i="536" s="1"/>
  <c r="AC38" i="536"/>
  <c r="AB37" i="546"/>
  <c r="L37" i="546"/>
  <c r="M37" i="546" s="1"/>
  <c r="N37" i="546"/>
  <c r="O37" i="546" s="1"/>
  <c r="AA38" i="546"/>
  <c r="AC37" i="546"/>
  <c r="AA38" i="548"/>
  <c r="AB37" i="548"/>
  <c r="L37" i="548"/>
  <c r="M37" i="548" s="1"/>
  <c r="N37" i="548"/>
  <c r="O37" i="548" s="1"/>
  <c r="AC37" i="548"/>
  <c r="N39" i="549" l="1"/>
  <c r="O39" i="549" s="1"/>
  <c r="L39" i="549"/>
  <c r="M39" i="549" s="1"/>
  <c r="AA40" i="549"/>
  <c r="AB39" i="549"/>
  <c r="AC39" i="549"/>
  <c r="AB39" i="543"/>
  <c r="L39" i="543"/>
  <c r="M39" i="543" s="1"/>
  <c r="N39" i="543"/>
  <c r="O39" i="543" s="1"/>
  <c r="AA40" i="543"/>
  <c r="AC39" i="543"/>
  <c r="AA39" i="548"/>
  <c r="AB38" i="548"/>
  <c r="L38" i="548"/>
  <c r="M38" i="548" s="1"/>
  <c r="N38" i="548"/>
  <c r="O38" i="548" s="1"/>
  <c r="AC38" i="548"/>
  <c r="AB38" i="532"/>
  <c r="L38" i="532"/>
  <c r="M38" i="532" s="1"/>
  <c r="N38" i="532"/>
  <c r="O38" i="532" s="1"/>
  <c r="AA39" i="532"/>
  <c r="AC38" i="532"/>
  <c r="AB38" i="524"/>
  <c r="L38" i="524"/>
  <c r="M38" i="524" s="1"/>
  <c r="N38" i="524"/>
  <c r="O38" i="524" s="1"/>
  <c r="AA39" i="524"/>
  <c r="AC38" i="524"/>
  <c r="AB38" i="530"/>
  <c r="L38" i="530"/>
  <c r="M38" i="530" s="1"/>
  <c r="N38" i="530"/>
  <c r="O38" i="530" s="1"/>
  <c r="AA39" i="530"/>
  <c r="AC38" i="530"/>
  <c r="L38" i="525"/>
  <c r="M38" i="525" s="1"/>
  <c r="N38" i="525"/>
  <c r="O38" i="525" s="1"/>
  <c r="AB38" i="525"/>
  <c r="AA39" i="525"/>
  <c r="AC38" i="525"/>
  <c r="AB38" i="534"/>
  <c r="L38" i="534"/>
  <c r="M38" i="534" s="1"/>
  <c r="N38" i="534"/>
  <c r="O38" i="534" s="1"/>
  <c r="AA39" i="534"/>
  <c r="AC38" i="534"/>
  <c r="AB41" i="550"/>
  <c r="L41" i="550"/>
  <c r="M41" i="550" s="1"/>
  <c r="N41" i="550"/>
  <c r="O41" i="550" s="1"/>
  <c r="AA42" i="550"/>
  <c r="AC41" i="550"/>
  <c r="AB39" i="529"/>
  <c r="L39" i="529"/>
  <c r="M39" i="529" s="1"/>
  <c r="N39" i="529"/>
  <c r="O39" i="529" s="1"/>
  <c r="AA40" i="529"/>
  <c r="AC39" i="529"/>
  <c r="N38" i="545"/>
  <c r="O38" i="545" s="1"/>
  <c r="L38" i="545"/>
  <c r="M38" i="545" s="1"/>
  <c r="AB38" i="545"/>
  <c r="AA39" i="545"/>
  <c r="AC38" i="545"/>
  <c r="N40" i="528"/>
  <c r="O40" i="528" s="1"/>
  <c r="L40" i="528"/>
  <c r="M40" i="528" s="1"/>
  <c r="AB40" i="528"/>
  <c r="AA41" i="528"/>
  <c r="AC40" i="528"/>
  <c r="AB38" i="526"/>
  <c r="L38" i="526"/>
  <c r="M38" i="526" s="1"/>
  <c r="N38" i="526"/>
  <c r="O38" i="526" s="1"/>
  <c r="AA39" i="526"/>
  <c r="AC38" i="526"/>
  <c r="L39" i="527"/>
  <c r="M39" i="527" s="1"/>
  <c r="AB39" i="527"/>
  <c r="N39" i="527"/>
  <c r="O39" i="527" s="1"/>
  <c r="AA40" i="527"/>
  <c r="AC39" i="527"/>
  <c r="N38" i="531"/>
  <c r="O38" i="531" s="1"/>
  <c r="AA39" i="531"/>
  <c r="L38" i="531"/>
  <c r="M38" i="531" s="1"/>
  <c r="AB38" i="531"/>
  <c r="AC38" i="531"/>
  <c r="AB40" i="541"/>
  <c r="L40" i="541"/>
  <c r="M40" i="541" s="1"/>
  <c r="N40" i="541"/>
  <c r="O40" i="541" s="1"/>
  <c r="AA41" i="541"/>
  <c r="AC40" i="541"/>
  <c r="N39" i="544"/>
  <c r="O39" i="544" s="1"/>
  <c r="L39" i="544"/>
  <c r="M39" i="544" s="1"/>
  <c r="AB39" i="544"/>
  <c r="AA40" i="544"/>
  <c r="AC39" i="544"/>
  <c r="AB40" i="540"/>
  <c r="L40" i="540"/>
  <c r="M40" i="540" s="1"/>
  <c r="N40" i="540"/>
  <c r="O40" i="540" s="1"/>
  <c r="AA41" i="540"/>
  <c r="AC40" i="540"/>
  <c r="AB38" i="546"/>
  <c r="L38" i="546"/>
  <c r="M38" i="546" s="1"/>
  <c r="N38" i="546"/>
  <c r="O38" i="546" s="1"/>
  <c r="AA39" i="546"/>
  <c r="AC38" i="546"/>
  <c r="N39" i="536"/>
  <c r="O39" i="536" s="1"/>
  <c r="AB39" i="536"/>
  <c r="L39" i="536"/>
  <c r="M39" i="536" s="1"/>
  <c r="AA40" i="536"/>
  <c r="AC39" i="536"/>
  <c r="AB39" i="537"/>
  <c r="L39" i="537"/>
  <c r="M39" i="537" s="1"/>
  <c r="N39" i="537"/>
  <c r="O39" i="537" s="1"/>
  <c r="AA40" i="537"/>
  <c r="AC39" i="537"/>
  <c r="AA39" i="538"/>
  <c r="AB38" i="538"/>
  <c r="L38" i="538"/>
  <c r="M38" i="538" s="1"/>
  <c r="N38" i="538"/>
  <c r="O38" i="538" s="1"/>
  <c r="AC38" i="538"/>
  <c r="N41" i="539"/>
  <c r="O41" i="539" s="1"/>
  <c r="AB41" i="539"/>
  <c r="L41" i="539"/>
  <c r="M41" i="539" s="1"/>
  <c r="AA42" i="539"/>
  <c r="AC41" i="539"/>
  <c r="N38" i="535"/>
  <c r="O38" i="535" s="1"/>
  <c r="AB38" i="535"/>
  <c r="L38" i="535"/>
  <c r="M38" i="535" s="1"/>
  <c r="AA39" i="535"/>
  <c r="AC38" i="535"/>
  <c r="N39" i="533"/>
  <c r="O39" i="533" s="1"/>
  <c r="AB39" i="533"/>
  <c r="L39" i="533"/>
  <c r="M39" i="533" s="1"/>
  <c r="AA40" i="533"/>
  <c r="AC39" i="533"/>
  <c r="AB39" i="547"/>
  <c r="L39" i="547"/>
  <c r="M39" i="547" s="1"/>
  <c r="N39" i="547"/>
  <c r="O39" i="547" s="1"/>
  <c r="AA40" i="547"/>
  <c r="AC39" i="547"/>
  <c r="AB38" i="542"/>
  <c r="L38" i="542"/>
  <c r="M38" i="542" s="1"/>
  <c r="N38" i="542"/>
  <c r="O38" i="542" s="1"/>
  <c r="AA39" i="542"/>
  <c r="AC38" i="542"/>
  <c r="AA41" i="537" l="1"/>
  <c r="AB40" i="537"/>
  <c r="L40" i="537"/>
  <c r="M40" i="537" s="1"/>
  <c r="N40" i="537"/>
  <c r="O40" i="537" s="1"/>
  <c r="AC40" i="537"/>
  <c r="N40" i="544"/>
  <c r="O40" i="544" s="1"/>
  <c r="L40" i="544"/>
  <c r="M40" i="544" s="1"/>
  <c r="AB40" i="544"/>
  <c r="AA41" i="544"/>
  <c r="AC40" i="544"/>
  <c r="N39" i="531"/>
  <c r="O39" i="531" s="1"/>
  <c r="AB39" i="531"/>
  <c r="L39" i="531"/>
  <c r="M39" i="531" s="1"/>
  <c r="AA40" i="531"/>
  <c r="AC39" i="531"/>
  <c r="AA40" i="526"/>
  <c r="N39" i="526"/>
  <c r="O39" i="526" s="1"/>
  <c r="AB39" i="526"/>
  <c r="L39" i="526"/>
  <c r="M39" i="526" s="1"/>
  <c r="AC39" i="526"/>
  <c r="AA40" i="524"/>
  <c r="AB39" i="524"/>
  <c r="L39" i="524"/>
  <c r="M39" i="524" s="1"/>
  <c r="N39" i="524"/>
  <c r="O39" i="524" s="1"/>
  <c r="AC39" i="524"/>
  <c r="AB39" i="535"/>
  <c r="L39" i="535"/>
  <c r="M39" i="535" s="1"/>
  <c r="N39" i="535"/>
  <c r="O39" i="535" s="1"/>
  <c r="AA40" i="535"/>
  <c r="AC39" i="535"/>
  <c r="N40" i="536"/>
  <c r="O40" i="536" s="1"/>
  <c r="AB40" i="536"/>
  <c r="L40" i="536"/>
  <c r="M40" i="536" s="1"/>
  <c r="AA41" i="536"/>
  <c r="AC40" i="536"/>
  <c r="N39" i="548"/>
  <c r="O39" i="548" s="1"/>
  <c r="AB39" i="548"/>
  <c r="L39" i="548"/>
  <c r="M39" i="548" s="1"/>
  <c r="AA40" i="548"/>
  <c r="AC39" i="548"/>
  <c r="AB40" i="549"/>
  <c r="L40" i="549"/>
  <c r="M40" i="549" s="1"/>
  <c r="N40" i="549"/>
  <c r="O40" i="549" s="1"/>
  <c r="AA41" i="549"/>
  <c r="AC40" i="549"/>
  <c r="N42" i="539"/>
  <c r="O42" i="539" s="1"/>
  <c r="AB42" i="539"/>
  <c r="L42" i="539"/>
  <c r="M42" i="539" s="1"/>
  <c r="AA43" i="539"/>
  <c r="AC42" i="539"/>
  <c r="N39" i="538"/>
  <c r="O39" i="538" s="1"/>
  <c r="AB39" i="538"/>
  <c r="L39" i="538"/>
  <c r="M39" i="538" s="1"/>
  <c r="AA40" i="538"/>
  <c r="AC39" i="538"/>
  <c r="N39" i="546"/>
  <c r="O39" i="546" s="1"/>
  <c r="AA40" i="546"/>
  <c r="L39" i="546"/>
  <c r="M39" i="546" s="1"/>
  <c r="AB39" i="546"/>
  <c r="AC39" i="546"/>
  <c r="AB39" i="545"/>
  <c r="L39" i="545"/>
  <c r="M39" i="545" s="1"/>
  <c r="N39" i="545"/>
  <c r="O39" i="545" s="1"/>
  <c r="AA40" i="545"/>
  <c r="AC39" i="545"/>
  <c r="N39" i="525"/>
  <c r="O39" i="525" s="1"/>
  <c r="AB39" i="525"/>
  <c r="L39" i="525"/>
  <c r="M39" i="525" s="1"/>
  <c r="AA40" i="525"/>
  <c r="AC39" i="525"/>
  <c r="AB40" i="533"/>
  <c r="L40" i="533"/>
  <c r="M40" i="533" s="1"/>
  <c r="N40" i="533"/>
  <c r="O40" i="533" s="1"/>
  <c r="AA41" i="533"/>
  <c r="AC40" i="533"/>
  <c r="AB42" i="550"/>
  <c r="L42" i="550"/>
  <c r="M42" i="550" s="1"/>
  <c r="N42" i="550"/>
  <c r="O42" i="550" s="1"/>
  <c r="AA43" i="550"/>
  <c r="AC42" i="550"/>
  <c r="N41" i="541"/>
  <c r="O41" i="541" s="1"/>
  <c r="AB41" i="541"/>
  <c r="AA42" i="541"/>
  <c r="L41" i="541"/>
  <c r="M41" i="541" s="1"/>
  <c r="AC41" i="541"/>
  <c r="AB41" i="528"/>
  <c r="L41" i="528"/>
  <c r="M41" i="528" s="1"/>
  <c r="N41" i="528"/>
  <c r="O41" i="528" s="1"/>
  <c r="AA42" i="528"/>
  <c r="AC41" i="528"/>
  <c r="AB39" i="534"/>
  <c r="L39" i="534"/>
  <c r="M39" i="534" s="1"/>
  <c r="N39" i="534"/>
  <c r="O39" i="534" s="1"/>
  <c r="AA40" i="534"/>
  <c r="AC39" i="534"/>
  <c r="AB39" i="532"/>
  <c r="L39" i="532"/>
  <c r="M39" i="532" s="1"/>
  <c r="N39" i="532"/>
  <c r="O39" i="532" s="1"/>
  <c r="AA40" i="532"/>
  <c r="AC39" i="532"/>
  <c r="N39" i="542"/>
  <c r="O39" i="542" s="1"/>
  <c r="L39" i="542"/>
  <c r="M39" i="542" s="1"/>
  <c r="AB39" i="542"/>
  <c r="AA40" i="542"/>
  <c r="AC39" i="542"/>
  <c r="AA41" i="547"/>
  <c r="AB40" i="547"/>
  <c r="L40" i="547"/>
  <c r="M40" i="547" s="1"/>
  <c r="N40" i="547"/>
  <c r="O40" i="547" s="1"/>
  <c r="AC40" i="547"/>
  <c r="AA42" i="540"/>
  <c r="AB41" i="540"/>
  <c r="L41" i="540"/>
  <c r="M41" i="540" s="1"/>
  <c r="N41" i="540"/>
  <c r="O41" i="540" s="1"/>
  <c r="AC41" i="540"/>
  <c r="AB40" i="527"/>
  <c r="L40" i="527"/>
  <c r="M40" i="527" s="1"/>
  <c r="N40" i="527"/>
  <c r="O40" i="527" s="1"/>
  <c r="AA41" i="527"/>
  <c r="AC40" i="527"/>
  <c r="AB40" i="529"/>
  <c r="L40" i="529"/>
  <c r="M40" i="529" s="1"/>
  <c r="N40" i="529"/>
  <c r="O40" i="529" s="1"/>
  <c r="AA41" i="529"/>
  <c r="AC40" i="529"/>
  <c r="N39" i="530"/>
  <c r="O39" i="530" s="1"/>
  <c r="L39" i="530"/>
  <c r="M39" i="530" s="1"/>
  <c r="AB39" i="530"/>
  <c r="AA40" i="530"/>
  <c r="AC39" i="530"/>
  <c r="AB40" i="543"/>
  <c r="L40" i="543"/>
  <c r="M40" i="543" s="1"/>
  <c r="N40" i="543"/>
  <c r="O40" i="543" s="1"/>
  <c r="AA41" i="543"/>
  <c r="AC40" i="543"/>
  <c r="N40" i="542" l="1"/>
  <c r="O40" i="542" s="1"/>
  <c r="L40" i="542"/>
  <c r="M40" i="542" s="1"/>
  <c r="AB40" i="542"/>
  <c r="AA41" i="542"/>
  <c r="AC40" i="542"/>
  <c r="AB40" i="545"/>
  <c r="L40" i="545"/>
  <c r="M40" i="545" s="1"/>
  <c r="N40" i="545"/>
  <c r="O40" i="545" s="1"/>
  <c r="AA41" i="545"/>
  <c r="AC40" i="545"/>
  <c r="N41" i="527"/>
  <c r="O41" i="527" s="1"/>
  <c r="L41" i="527"/>
  <c r="M41" i="527" s="1"/>
  <c r="AB41" i="527"/>
  <c r="AA42" i="527"/>
  <c r="AC41" i="527"/>
  <c r="N42" i="541"/>
  <c r="O42" i="541" s="1"/>
  <c r="L42" i="541"/>
  <c r="M42" i="541" s="1"/>
  <c r="AB42" i="541"/>
  <c r="AA43" i="541"/>
  <c r="AC42" i="541"/>
  <c r="N43" i="550"/>
  <c r="O43" i="550" s="1"/>
  <c r="AA44" i="550"/>
  <c r="AB43" i="550"/>
  <c r="L43" i="550"/>
  <c r="M43" i="550" s="1"/>
  <c r="AC43" i="550"/>
  <c r="N40" i="548"/>
  <c r="O40" i="548" s="1"/>
  <c r="AB40" i="548"/>
  <c r="L40" i="548"/>
  <c r="M40" i="548" s="1"/>
  <c r="AA41" i="548"/>
  <c r="AC40" i="548"/>
  <c r="N40" i="534"/>
  <c r="O40" i="534" s="1"/>
  <c r="AA41" i="534"/>
  <c r="AB40" i="534"/>
  <c r="L40" i="534"/>
  <c r="M40" i="534" s="1"/>
  <c r="AC40" i="534"/>
  <c r="AA42" i="533"/>
  <c r="AB41" i="533"/>
  <c r="L41" i="533"/>
  <c r="M41" i="533" s="1"/>
  <c r="N41" i="533"/>
  <c r="O41" i="533" s="1"/>
  <c r="AC41" i="533"/>
  <c r="N40" i="538"/>
  <c r="O40" i="538" s="1"/>
  <c r="AB40" i="538"/>
  <c r="L40" i="538"/>
  <c r="M40" i="538" s="1"/>
  <c r="AA41" i="538"/>
  <c r="AC40" i="538"/>
  <c r="AB41" i="536"/>
  <c r="L41" i="536"/>
  <c r="M41" i="536" s="1"/>
  <c r="N41" i="536"/>
  <c r="O41" i="536" s="1"/>
  <c r="AA42" i="536"/>
  <c r="AC41" i="536"/>
  <c r="AB40" i="531"/>
  <c r="L40" i="531"/>
  <c r="M40" i="531" s="1"/>
  <c r="N40" i="531"/>
  <c r="O40" i="531" s="1"/>
  <c r="AA41" i="531"/>
  <c r="AC40" i="531"/>
  <c r="N41" i="529"/>
  <c r="O41" i="529" s="1"/>
  <c r="AB41" i="529"/>
  <c r="AA42" i="529"/>
  <c r="L41" i="529"/>
  <c r="M41" i="529" s="1"/>
  <c r="AC41" i="529"/>
  <c r="AA42" i="549"/>
  <c r="AB41" i="549"/>
  <c r="L41" i="549"/>
  <c r="M41" i="549" s="1"/>
  <c r="N41" i="549"/>
  <c r="O41" i="549" s="1"/>
  <c r="AC41" i="549"/>
  <c r="N40" i="526"/>
  <c r="O40" i="526" s="1"/>
  <c r="AA41" i="526"/>
  <c r="L40" i="526"/>
  <c r="M40" i="526" s="1"/>
  <c r="AB40" i="526"/>
  <c r="AC40" i="526"/>
  <c r="N42" i="540"/>
  <c r="O42" i="540" s="1"/>
  <c r="AA43" i="540"/>
  <c r="AB42" i="540"/>
  <c r="L42" i="540"/>
  <c r="M42" i="540" s="1"/>
  <c r="AC42" i="540"/>
  <c r="N40" i="532"/>
  <c r="O40" i="532" s="1"/>
  <c r="AB40" i="532"/>
  <c r="L40" i="532"/>
  <c r="M40" i="532" s="1"/>
  <c r="AA41" i="532"/>
  <c r="AC40" i="532"/>
  <c r="N41" i="543"/>
  <c r="O41" i="543" s="1"/>
  <c r="L41" i="543"/>
  <c r="M41" i="543" s="1"/>
  <c r="AB41" i="543"/>
  <c r="AA42" i="543"/>
  <c r="AC41" i="543"/>
  <c r="N41" i="547"/>
  <c r="O41" i="547" s="1"/>
  <c r="AA42" i="547"/>
  <c r="L41" i="547"/>
  <c r="M41" i="547" s="1"/>
  <c r="AB41" i="547"/>
  <c r="AC41" i="547"/>
  <c r="N40" i="530"/>
  <c r="O40" i="530" s="1"/>
  <c r="AB40" i="530"/>
  <c r="L40" i="530"/>
  <c r="M40" i="530" s="1"/>
  <c r="AA41" i="530"/>
  <c r="AC40" i="530"/>
  <c r="AB42" i="528"/>
  <c r="L42" i="528"/>
  <c r="M42" i="528" s="1"/>
  <c r="N42" i="528"/>
  <c r="O42" i="528" s="1"/>
  <c r="AA43" i="528"/>
  <c r="AC42" i="528"/>
  <c r="N40" i="525"/>
  <c r="O40" i="525" s="1"/>
  <c r="AB40" i="525"/>
  <c r="L40" i="525"/>
  <c r="M40" i="525" s="1"/>
  <c r="AA41" i="525"/>
  <c r="AC40" i="525"/>
  <c r="N40" i="546"/>
  <c r="O40" i="546" s="1"/>
  <c r="AB40" i="546"/>
  <c r="L40" i="546"/>
  <c r="M40" i="546" s="1"/>
  <c r="AA41" i="546"/>
  <c r="AC40" i="546"/>
  <c r="AB43" i="539"/>
  <c r="L43" i="539"/>
  <c r="M43" i="539" s="1"/>
  <c r="N43" i="539"/>
  <c r="O43" i="539" s="1"/>
  <c r="AA44" i="539"/>
  <c r="AC43" i="539"/>
  <c r="AB40" i="535"/>
  <c r="L40" i="535"/>
  <c r="M40" i="535" s="1"/>
  <c r="N40" i="535"/>
  <c r="O40" i="535" s="1"/>
  <c r="AA41" i="535"/>
  <c r="AC40" i="535"/>
  <c r="AB40" i="524"/>
  <c r="N40" i="524"/>
  <c r="O40" i="524" s="1"/>
  <c r="AA41" i="524"/>
  <c r="L40" i="524"/>
  <c r="M40" i="524" s="1"/>
  <c r="AC40" i="524"/>
  <c r="AB41" i="544"/>
  <c r="L41" i="544"/>
  <c r="M41" i="544" s="1"/>
  <c r="N41" i="544"/>
  <c r="O41" i="544" s="1"/>
  <c r="AA42" i="544"/>
  <c r="AC41" i="544"/>
  <c r="N41" i="537"/>
  <c r="O41" i="537" s="1"/>
  <c r="AA42" i="537"/>
  <c r="AB41" i="537"/>
  <c r="L41" i="537"/>
  <c r="M41" i="537" s="1"/>
  <c r="AC41" i="537"/>
  <c r="AB41" i="525" l="1"/>
  <c r="L41" i="525"/>
  <c r="M41" i="525" s="1"/>
  <c r="N41" i="525"/>
  <c r="O41" i="525" s="1"/>
  <c r="AA42" i="525"/>
  <c r="AC41" i="525"/>
  <c r="N41" i="534"/>
  <c r="O41" i="534" s="1"/>
  <c r="AB41" i="534"/>
  <c r="L41" i="534"/>
  <c r="M41" i="534" s="1"/>
  <c r="AA42" i="534"/>
  <c r="AC41" i="534"/>
  <c r="AB41" i="542"/>
  <c r="L41" i="542"/>
  <c r="M41" i="542" s="1"/>
  <c r="N41" i="542"/>
  <c r="O41" i="542" s="1"/>
  <c r="AA42" i="542"/>
  <c r="AC41" i="542"/>
  <c r="N41" i="535"/>
  <c r="O41" i="535" s="1"/>
  <c r="AA42" i="535"/>
  <c r="AB41" i="535"/>
  <c r="L41" i="535"/>
  <c r="M41" i="535" s="1"/>
  <c r="AC41" i="535"/>
  <c r="N42" i="547"/>
  <c r="O42" i="547" s="1"/>
  <c r="AB42" i="547"/>
  <c r="L42" i="547"/>
  <c r="M42" i="547" s="1"/>
  <c r="AA43" i="547"/>
  <c r="AC42" i="547"/>
  <c r="N41" i="526"/>
  <c r="O41" i="526" s="1"/>
  <c r="L41" i="526"/>
  <c r="M41" i="526" s="1"/>
  <c r="AB41" i="526"/>
  <c r="AA42" i="526"/>
  <c r="AC41" i="526"/>
  <c r="N42" i="529"/>
  <c r="O42" i="529" s="1"/>
  <c r="L42" i="529"/>
  <c r="M42" i="529" s="1"/>
  <c r="AB42" i="529"/>
  <c r="AA43" i="529"/>
  <c r="AC42" i="529"/>
  <c r="AB41" i="531"/>
  <c r="L41" i="531"/>
  <c r="M41" i="531" s="1"/>
  <c r="N41" i="531"/>
  <c r="O41" i="531" s="1"/>
  <c r="AA42" i="531"/>
  <c r="AC41" i="531"/>
  <c r="N44" i="550"/>
  <c r="O44" i="550" s="1"/>
  <c r="AA45" i="550"/>
  <c r="AB44" i="550"/>
  <c r="L44" i="550"/>
  <c r="M44" i="550" s="1"/>
  <c r="AC44" i="550"/>
  <c r="N42" i="527"/>
  <c r="O42" i="527" s="1"/>
  <c r="AA43" i="527"/>
  <c r="L42" i="527"/>
  <c r="M42" i="527" s="1"/>
  <c r="AB42" i="527"/>
  <c r="AC42" i="527"/>
  <c r="N42" i="537"/>
  <c r="O42" i="537" s="1"/>
  <c r="AB42" i="537"/>
  <c r="L42" i="537"/>
  <c r="M42" i="537" s="1"/>
  <c r="AA43" i="537"/>
  <c r="AC42" i="537"/>
  <c r="N42" i="543"/>
  <c r="O42" i="543" s="1"/>
  <c r="L42" i="543"/>
  <c r="M42" i="543" s="1"/>
  <c r="AB42" i="543"/>
  <c r="AA43" i="543"/>
  <c r="AC42" i="543"/>
  <c r="N43" i="540"/>
  <c r="O43" i="540" s="1"/>
  <c r="AB43" i="540"/>
  <c r="L43" i="540"/>
  <c r="M43" i="540" s="1"/>
  <c r="AA44" i="540"/>
  <c r="AC43" i="540"/>
  <c r="AB41" i="538"/>
  <c r="L41" i="538"/>
  <c r="M41" i="538" s="1"/>
  <c r="N41" i="538"/>
  <c r="O41" i="538" s="1"/>
  <c r="AA42" i="538"/>
  <c r="AC41" i="538"/>
  <c r="N42" i="533"/>
  <c r="O42" i="533" s="1"/>
  <c r="AB42" i="533"/>
  <c r="L42" i="533"/>
  <c r="M42" i="533" s="1"/>
  <c r="AA43" i="533"/>
  <c r="AC42" i="533"/>
  <c r="N41" i="524"/>
  <c r="O41" i="524" s="1"/>
  <c r="AB41" i="524"/>
  <c r="L41" i="524"/>
  <c r="M41" i="524" s="1"/>
  <c r="AA42" i="524"/>
  <c r="AC41" i="524"/>
  <c r="N43" i="528"/>
  <c r="O43" i="528" s="1"/>
  <c r="AB43" i="528"/>
  <c r="L43" i="528"/>
  <c r="M43" i="528" s="1"/>
  <c r="AA44" i="528"/>
  <c r="AC43" i="528"/>
  <c r="N41" i="532"/>
  <c r="O41" i="532" s="1"/>
  <c r="AB41" i="532"/>
  <c r="L41" i="532"/>
  <c r="M41" i="532" s="1"/>
  <c r="AA42" i="532"/>
  <c r="AC41" i="532"/>
  <c r="AB43" i="541"/>
  <c r="L43" i="541"/>
  <c r="M43" i="541" s="1"/>
  <c r="N43" i="541"/>
  <c r="O43" i="541" s="1"/>
  <c r="AA44" i="541"/>
  <c r="AC43" i="541"/>
  <c r="AA45" i="539"/>
  <c r="AB44" i="539"/>
  <c r="L44" i="539"/>
  <c r="M44" i="539" s="1"/>
  <c r="N44" i="539"/>
  <c r="O44" i="539" s="1"/>
  <c r="AC44" i="539"/>
  <c r="AB41" i="530"/>
  <c r="L41" i="530"/>
  <c r="M41" i="530" s="1"/>
  <c r="N41" i="530"/>
  <c r="O41" i="530" s="1"/>
  <c r="AA42" i="530"/>
  <c r="AC41" i="530"/>
  <c r="AB42" i="544"/>
  <c r="L42" i="544"/>
  <c r="M42" i="544" s="1"/>
  <c r="N42" i="544"/>
  <c r="O42" i="544" s="1"/>
  <c r="AA43" i="544"/>
  <c r="AC42" i="544"/>
  <c r="AB41" i="546"/>
  <c r="L41" i="546"/>
  <c r="M41" i="546" s="1"/>
  <c r="N41" i="546"/>
  <c r="O41" i="546" s="1"/>
  <c r="AA42" i="546"/>
  <c r="AC41" i="546"/>
  <c r="N42" i="549"/>
  <c r="O42" i="549" s="1"/>
  <c r="AA43" i="549"/>
  <c r="L42" i="549"/>
  <c r="M42" i="549" s="1"/>
  <c r="AB42" i="549"/>
  <c r="AC42" i="549"/>
  <c r="AA43" i="536"/>
  <c r="AB42" i="536"/>
  <c r="L42" i="536"/>
  <c r="M42" i="536" s="1"/>
  <c r="N42" i="536"/>
  <c r="O42" i="536" s="1"/>
  <c r="AC42" i="536"/>
  <c r="AB41" i="548"/>
  <c r="L41" i="548"/>
  <c r="M41" i="548" s="1"/>
  <c r="N41" i="548"/>
  <c r="O41" i="548" s="1"/>
  <c r="AA42" i="548"/>
  <c r="AC41" i="548"/>
  <c r="N41" i="545"/>
  <c r="O41" i="545" s="1"/>
  <c r="L41" i="545"/>
  <c r="M41" i="545" s="1"/>
  <c r="AB41" i="545"/>
  <c r="AA42" i="545"/>
  <c r="AC41" i="545"/>
  <c r="AB42" i="530" l="1"/>
  <c r="L42" i="530"/>
  <c r="M42" i="530" s="1"/>
  <c r="N42" i="530"/>
  <c r="O42" i="530" s="1"/>
  <c r="AA43" i="530"/>
  <c r="AC42" i="530"/>
  <c r="AB42" i="524"/>
  <c r="L42" i="524"/>
  <c r="M42" i="524" s="1"/>
  <c r="N42" i="524"/>
  <c r="O42" i="524" s="1"/>
  <c r="AA43" i="524"/>
  <c r="AC42" i="524"/>
  <c r="AB43" i="527"/>
  <c r="L43" i="527"/>
  <c r="M43" i="527" s="1"/>
  <c r="N43" i="527"/>
  <c r="O43" i="527" s="1"/>
  <c r="AA44" i="527"/>
  <c r="AC43" i="527"/>
  <c r="N42" i="531"/>
  <c r="O42" i="531" s="1"/>
  <c r="AB42" i="531"/>
  <c r="L42" i="531"/>
  <c r="M42" i="531" s="1"/>
  <c r="AA43" i="531"/>
  <c r="AC42" i="531"/>
  <c r="AB42" i="546"/>
  <c r="L42" i="546"/>
  <c r="M42" i="546" s="1"/>
  <c r="N42" i="546"/>
  <c r="O42" i="546" s="1"/>
  <c r="AA43" i="546"/>
  <c r="AC42" i="546"/>
  <c r="AB44" i="541"/>
  <c r="L44" i="541"/>
  <c r="M44" i="541" s="1"/>
  <c r="N44" i="541"/>
  <c r="O44" i="541" s="1"/>
  <c r="AA45" i="541"/>
  <c r="AC44" i="541"/>
  <c r="N43" i="533"/>
  <c r="O43" i="533" s="1"/>
  <c r="AB43" i="533"/>
  <c r="L43" i="533"/>
  <c r="M43" i="533" s="1"/>
  <c r="AA44" i="533"/>
  <c r="AC43" i="533"/>
  <c r="AB43" i="537"/>
  <c r="L43" i="537"/>
  <c r="M43" i="537" s="1"/>
  <c r="N43" i="537"/>
  <c r="O43" i="537" s="1"/>
  <c r="AA44" i="537"/>
  <c r="AC43" i="537"/>
  <c r="AB45" i="550"/>
  <c r="L45" i="550"/>
  <c r="M45" i="550" s="1"/>
  <c r="N45" i="550"/>
  <c r="O45" i="550" s="1"/>
  <c r="AA46" i="550"/>
  <c r="AC45" i="550"/>
  <c r="AB43" i="529"/>
  <c r="L43" i="529"/>
  <c r="M43" i="529" s="1"/>
  <c r="N43" i="529"/>
  <c r="O43" i="529" s="1"/>
  <c r="AA44" i="529"/>
  <c r="AC43" i="529"/>
  <c r="AB42" i="542"/>
  <c r="L42" i="542"/>
  <c r="M42" i="542" s="1"/>
  <c r="N42" i="542"/>
  <c r="O42" i="542" s="1"/>
  <c r="AA43" i="542"/>
  <c r="AC42" i="542"/>
  <c r="N45" i="539"/>
  <c r="O45" i="539" s="1"/>
  <c r="AA46" i="539"/>
  <c r="AB45" i="539"/>
  <c r="L45" i="539"/>
  <c r="M45" i="539" s="1"/>
  <c r="AC45" i="539"/>
  <c r="N44" i="528"/>
  <c r="O44" i="528" s="1"/>
  <c r="L44" i="528"/>
  <c r="M44" i="528" s="1"/>
  <c r="AB44" i="528"/>
  <c r="AA45" i="528"/>
  <c r="AC44" i="528"/>
  <c r="AB44" i="540"/>
  <c r="L44" i="540"/>
  <c r="M44" i="540" s="1"/>
  <c r="N44" i="540"/>
  <c r="O44" i="540" s="1"/>
  <c r="AA45" i="540"/>
  <c r="AC44" i="540"/>
  <c r="AB43" i="547"/>
  <c r="L43" i="547"/>
  <c r="M43" i="547" s="1"/>
  <c r="N43" i="547"/>
  <c r="O43" i="547" s="1"/>
  <c r="AA44" i="547"/>
  <c r="AC43" i="547"/>
  <c r="AB42" i="525"/>
  <c r="L42" i="525"/>
  <c r="M42" i="525" s="1"/>
  <c r="N42" i="525"/>
  <c r="O42" i="525" s="1"/>
  <c r="AA43" i="525"/>
  <c r="AC42" i="525"/>
  <c r="AB43" i="543"/>
  <c r="L43" i="543"/>
  <c r="M43" i="543" s="1"/>
  <c r="N43" i="543"/>
  <c r="O43" i="543" s="1"/>
  <c r="AA44" i="543"/>
  <c r="AC43" i="543"/>
  <c r="N42" i="545"/>
  <c r="O42" i="545" s="1"/>
  <c r="L42" i="545"/>
  <c r="M42" i="545" s="1"/>
  <c r="AB42" i="545"/>
  <c r="AA43" i="545"/>
  <c r="AC42" i="545"/>
  <c r="AA43" i="548"/>
  <c r="AB42" i="548"/>
  <c r="L42" i="548"/>
  <c r="M42" i="548" s="1"/>
  <c r="N42" i="548"/>
  <c r="O42" i="548" s="1"/>
  <c r="AC42" i="548"/>
  <c r="N43" i="536"/>
  <c r="O43" i="536" s="1"/>
  <c r="AA44" i="536"/>
  <c r="L43" i="536"/>
  <c r="M43" i="536" s="1"/>
  <c r="AB43" i="536"/>
  <c r="AC43" i="536"/>
  <c r="N43" i="549"/>
  <c r="O43" i="549" s="1"/>
  <c r="L43" i="549"/>
  <c r="M43" i="549" s="1"/>
  <c r="AA44" i="549"/>
  <c r="AB43" i="549"/>
  <c r="AC43" i="549"/>
  <c r="N43" i="544"/>
  <c r="O43" i="544" s="1"/>
  <c r="L43" i="544"/>
  <c r="M43" i="544" s="1"/>
  <c r="AB43" i="544"/>
  <c r="AA44" i="544"/>
  <c r="AC43" i="544"/>
  <c r="AB42" i="532"/>
  <c r="L42" i="532"/>
  <c r="M42" i="532" s="1"/>
  <c r="N42" i="532"/>
  <c r="O42" i="532" s="1"/>
  <c r="AA43" i="532"/>
  <c r="AC42" i="532"/>
  <c r="AA43" i="538"/>
  <c r="AB42" i="538"/>
  <c r="L42" i="538"/>
  <c r="M42" i="538" s="1"/>
  <c r="N42" i="538"/>
  <c r="O42" i="538" s="1"/>
  <c r="AC42" i="538"/>
  <c r="AB42" i="526"/>
  <c r="L42" i="526"/>
  <c r="M42" i="526" s="1"/>
  <c r="N42" i="526"/>
  <c r="O42" i="526" s="1"/>
  <c r="AA43" i="526"/>
  <c r="AC42" i="526"/>
  <c r="N42" i="535"/>
  <c r="O42" i="535" s="1"/>
  <c r="AB42" i="535"/>
  <c r="L42" i="535"/>
  <c r="M42" i="535" s="1"/>
  <c r="AA43" i="535"/>
  <c r="AC42" i="535"/>
  <c r="AB42" i="534"/>
  <c r="L42" i="534"/>
  <c r="M42" i="534" s="1"/>
  <c r="N42" i="534"/>
  <c r="O42" i="534" s="1"/>
  <c r="AA43" i="534"/>
  <c r="AC42" i="534"/>
  <c r="AB44" i="549" l="1"/>
  <c r="L44" i="549"/>
  <c r="M44" i="549" s="1"/>
  <c r="N44" i="549"/>
  <c r="O44" i="549" s="1"/>
  <c r="AA45" i="549"/>
  <c r="AC44" i="549"/>
  <c r="N43" i="548"/>
  <c r="O43" i="548" s="1"/>
  <c r="AA44" i="548"/>
  <c r="L43" i="548"/>
  <c r="M43" i="548" s="1"/>
  <c r="AB43" i="548"/>
  <c r="AC43" i="548"/>
  <c r="AA45" i="537"/>
  <c r="AB44" i="537"/>
  <c r="L44" i="537"/>
  <c r="M44" i="537" s="1"/>
  <c r="N44" i="537"/>
  <c r="O44" i="537" s="1"/>
  <c r="AC44" i="537"/>
  <c r="N43" i="531"/>
  <c r="O43" i="531" s="1"/>
  <c r="AB43" i="531"/>
  <c r="L43" i="531"/>
  <c r="M43" i="531" s="1"/>
  <c r="AA44" i="531"/>
  <c r="AC43" i="531"/>
  <c r="AA44" i="532"/>
  <c r="AB43" i="532"/>
  <c r="L43" i="532"/>
  <c r="M43" i="532" s="1"/>
  <c r="N43" i="532"/>
  <c r="O43" i="532" s="1"/>
  <c r="AC43" i="532"/>
  <c r="AB44" i="547"/>
  <c r="L44" i="547"/>
  <c r="M44" i="547" s="1"/>
  <c r="N44" i="547"/>
  <c r="O44" i="547" s="1"/>
  <c r="AA45" i="547"/>
  <c r="AC44" i="547"/>
  <c r="N43" i="542"/>
  <c r="O43" i="542" s="1"/>
  <c r="L43" i="542"/>
  <c r="M43" i="542" s="1"/>
  <c r="AB43" i="542"/>
  <c r="AA44" i="542"/>
  <c r="AC43" i="542"/>
  <c r="AB44" i="533"/>
  <c r="L44" i="533"/>
  <c r="M44" i="533" s="1"/>
  <c r="N44" i="533"/>
  <c r="O44" i="533" s="1"/>
  <c r="AA45" i="533"/>
  <c r="AC44" i="533"/>
  <c r="AB44" i="527"/>
  <c r="L44" i="527"/>
  <c r="M44" i="527" s="1"/>
  <c r="N44" i="527"/>
  <c r="O44" i="527" s="1"/>
  <c r="AA45" i="527"/>
  <c r="AC44" i="527"/>
  <c r="AB43" i="526"/>
  <c r="AA44" i="526"/>
  <c r="N43" i="526"/>
  <c r="O43" i="526" s="1"/>
  <c r="L43" i="526"/>
  <c r="M43" i="526" s="1"/>
  <c r="AC43" i="526"/>
  <c r="N43" i="538"/>
  <c r="O43" i="538" s="1"/>
  <c r="AA44" i="538"/>
  <c r="AB43" i="538"/>
  <c r="L43" i="538"/>
  <c r="M43" i="538" s="1"/>
  <c r="AC43" i="538"/>
  <c r="AB44" i="543"/>
  <c r="L44" i="543"/>
  <c r="M44" i="543" s="1"/>
  <c r="N44" i="543"/>
  <c r="O44" i="543" s="1"/>
  <c r="AA45" i="543"/>
  <c r="AC44" i="543"/>
  <c r="AB45" i="528"/>
  <c r="L45" i="528"/>
  <c r="M45" i="528" s="1"/>
  <c r="N45" i="528"/>
  <c r="O45" i="528" s="1"/>
  <c r="AA46" i="528"/>
  <c r="AC45" i="528"/>
  <c r="AB46" i="550"/>
  <c r="L46" i="550"/>
  <c r="M46" i="550" s="1"/>
  <c r="N46" i="550"/>
  <c r="O46" i="550" s="1"/>
  <c r="AA47" i="550"/>
  <c r="AC46" i="550"/>
  <c r="N43" i="546"/>
  <c r="O43" i="546" s="1"/>
  <c r="AA44" i="546"/>
  <c r="L43" i="546"/>
  <c r="M43" i="546" s="1"/>
  <c r="AB43" i="546"/>
  <c r="AC43" i="546"/>
  <c r="N43" i="530"/>
  <c r="O43" i="530" s="1"/>
  <c r="L43" i="530"/>
  <c r="M43" i="530" s="1"/>
  <c r="AA44" i="530"/>
  <c r="AB43" i="530"/>
  <c r="AC43" i="530"/>
  <c r="N43" i="525"/>
  <c r="O43" i="525" s="1"/>
  <c r="AB43" i="525"/>
  <c r="L43" i="525"/>
  <c r="M43" i="525" s="1"/>
  <c r="AA44" i="525"/>
  <c r="AC43" i="525"/>
  <c r="AB43" i="534"/>
  <c r="L43" i="534"/>
  <c r="M43" i="534" s="1"/>
  <c r="N43" i="534"/>
  <c r="O43" i="534" s="1"/>
  <c r="AA44" i="534"/>
  <c r="AC43" i="534"/>
  <c r="AB43" i="535"/>
  <c r="L43" i="535"/>
  <c r="M43" i="535" s="1"/>
  <c r="N43" i="535"/>
  <c r="O43" i="535" s="1"/>
  <c r="AA44" i="535"/>
  <c r="AC43" i="535"/>
  <c r="N44" i="544"/>
  <c r="O44" i="544" s="1"/>
  <c r="L44" i="544"/>
  <c r="M44" i="544" s="1"/>
  <c r="AB44" i="544"/>
  <c r="AA45" i="544"/>
  <c r="AC44" i="544"/>
  <c r="N44" i="536"/>
  <c r="O44" i="536" s="1"/>
  <c r="AB44" i="536"/>
  <c r="L44" i="536"/>
  <c r="M44" i="536" s="1"/>
  <c r="AA45" i="536"/>
  <c r="AC44" i="536"/>
  <c r="AB43" i="545"/>
  <c r="L43" i="545"/>
  <c r="M43" i="545" s="1"/>
  <c r="N43" i="545"/>
  <c r="O43" i="545" s="1"/>
  <c r="AA44" i="545"/>
  <c r="AC43" i="545"/>
  <c r="AA46" i="540"/>
  <c r="AB45" i="540"/>
  <c r="L45" i="540"/>
  <c r="M45" i="540" s="1"/>
  <c r="N45" i="540"/>
  <c r="O45" i="540" s="1"/>
  <c r="AC45" i="540"/>
  <c r="N46" i="539"/>
  <c r="O46" i="539" s="1"/>
  <c r="AB46" i="539"/>
  <c r="L46" i="539"/>
  <c r="M46" i="539" s="1"/>
  <c r="AA47" i="539"/>
  <c r="AC46" i="539"/>
  <c r="AB44" i="529"/>
  <c r="L44" i="529"/>
  <c r="M44" i="529" s="1"/>
  <c r="N44" i="529"/>
  <c r="O44" i="529" s="1"/>
  <c r="AA45" i="529"/>
  <c r="AC44" i="529"/>
  <c r="N45" i="541"/>
  <c r="O45" i="541" s="1"/>
  <c r="AB45" i="541"/>
  <c r="AA46" i="541"/>
  <c r="L45" i="541"/>
  <c r="M45" i="541" s="1"/>
  <c r="AC45" i="541"/>
  <c r="AA44" i="524"/>
  <c r="AB43" i="524"/>
  <c r="L43" i="524"/>
  <c r="M43" i="524" s="1"/>
  <c r="N43" i="524"/>
  <c r="O43" i="524" s="1"/>
  <c r="AC43" i="524"/>
  <c r="N46" i="541" l="1"/>
  <c r="O46" i="541" s="1"/>
  <c r="L46" i="541"/>
  <c r="M46" i="541" s="1"/>
  <c r="AB46" i="541"/>
  <c r="AA47" i="541"/>
  <c r="AC46" i="541"/>
  <c r="N45" i="529"/>
  <c r="O45" i="529" s="1"/>
  <c r="AB45" i="529"/>
  <c r="L45" i="529"/>
  <c r="M45" i="529" s="1"/>
  <c r="AA46" i="529"/>
  <c r="AC45" i="529"/>
  <c r="AB45" i="536"/>
  <c r="L45" i="536"/>
  <c r="M45" i="536" s="1"/>
  <c r="N45" i="536"/>
  <c r="O45" i="536" s="1"/>
  <c r="AA46" i="536"/>
  <c r="AC45" i="536"/>
  <c r="AB44" i="525"/>
  <c r="L44" i="525"/>
  <c r="M44" i="525" s="1"/>
  <c r="N44" i="525"/>
  <c r="O44" i="525" s="1"/>
  <c r="AA45" i="525"/>
  <c r="AC44" i="525"/>
  <c r="N44" i="546"/>
  <c r="O44" i="546" s="1"/>
  <c r="AA45" i="546"/>
  <c r="AB44" i="546"/>
  <c r="L44" i="546"/>
  <c r="M44" i="546" s="1"/>
  <c r="AC44" i="546"/>
  <c r="AB47" i="539"/>
  <c r="L47" i="539"/>
  <c r="M47" i="539" s="1"/>
  <c r="N47" i="539"/>
  <c r="O47" i="539" s="1"/>
  <c r="AA48" i="539"/>
  <c r="AC47" i="539"/>
  <c r="N46" i="540"/>
  <c r="O46" i="540" s="1"/>
  <c r="AB46" i="540"/>
  <c r="L46" i="540"/>
  <c r="M46" i="540" s="1"/>
  <c r="AA47" i="540"/>
  <c r="AC46" i="540"/>
  <c r="AB44" i="531"/>
  <c r="L44" i="531"/>
  <c r="M44" i="531" s="1"/>
  <c r="N44" i="531"/>
  <c r="O44" i="531" s="1"/>
  <c r="AA45" i="531"/>
  <c r="AC44" i="531"/>
  <c r="N45" i="537"/>
  <c r="O45" i="537" s="1"/>
  <c r="AB45" i="537"/>
  <c r="L45" i="537"/>
  <c r="M45" i="537" s="1"/>
  <c r="AA46" i="537"/>
  <c r="AC45" i="537"/>
  <c r="AB44" i="535"/>
  <c r="L44" i="535"/>
  <c r="M44" i="535" s="1"/>
  <c r="N44" i="535"/>
  <c r="O44" i="535" s="1"/>
  <c r="AA45" i="535"/>
  <c r="AC44" i="535"/>
  <c r="N44" i="530"/>
  <c r="O44" i="530" s="1"/>
  <c r="AB44" i="530"/>
  <c r="L44" i="530"/>
  <c r="M44" i="530" s="1"/>
  <c r="AA45" i="530"/>
  <c r="AC44" i="530"/>
  <c r="N44" i="542"/>
  <c r="O44" i="542" s="1"/>
  <c r="L44" i="542"/>
  <c r="M44" i="542" s="1"/>
  <c r="AB44" i="542"/>
  <c r="AA45" i="542"/>
  <c r="AC44" i="542"/>
  <c r="AB46" i="528"/>
  <c r="L46" i="528"/>
  <c r="M46" i="528" s="1"/>
  <c r="N46" i="528"/>
  <c r="O46" i="528" s="1"/>
  <c r="AA47" i="528"/>
  <c r="AC46" i="528"/>
  <c r="N44" i="538"/>
  <c r="O44" i="538" s="1"/>
  <c r="AB44" i="538"/>
  <c r="L44" i="538"/>
  <c r="M44" i="538" s="1"/>
  <c r="AA45" i="538"/>
  <c r="AC44" i="538"/>
  <c r="N45" i="527"/>
  <c r="O45" i="527" s="1"/>
  <c r="AA46" i="527"/>
  <c r="L45" i="527"/>
  <c r="M45" i="527" s="1"/>
  <c r="AB45" i="527"/>
  <c r="AC45" i="527"/>
  <c r="AA46" i="549"/>
  <c r="AB45" i="549"/>
  <c r="L45" i="549"/>
  <c r="M45" i="549" s="1"/>
  <c r="N45" i="549"/>
  <c r="O45" i="549" s="1"/>
  <c r="AC45" i="549"/>
  <c r="L44" i="524"/>
  <c r="M44" i="524" s="1"/>
  <c r="N44" i="524"/>
  <c r="O44" i="524" s="1"/>
  <c r="AB44" i="524"/>
  <c r="AA45" i="524"/>
  <c r="AC44" i="524"/>
  <c r="AB45" i="544"/>
  <c r="L45" i="544"/>
  <c r="M45" i="544" s="1"/>
  <c r="N45" i="544"/>
  <c r="O45" i="544" s="1"/>
  <c r="AA46" i="544"/>
  <c r="AC45" i="544"/>
  <c r="N45" i="543"/>
  <c r="O45" i="543" s="1"/>
  <c r="L45" i="543"/>
  <c r="M45" i="543" s="1"/>
  <c r="AB45" i="543"/>
  <c r="AA46" i="543"/>
  <c r="AC45" i="543"/>
  <c r="N44" i="526"/>
  <c r="O44" i="526" s="1"/>
  <c r="AB44" i="526"/>
  <c r="L44" i="526"/>
  <c r="M44" i="526" s="1"/>
  <c r="AA45" i="526"/>
  <c r="AC44" i="526"/>
  <c r="AB45" i="533"/>
  <c r="L45" i="533"/>
  <c r="M45" i="533" s="1"/>
  <c r="N45" i="533"/>
  <c r="O45" i="533" s="1"/>
  <c r="AA46" i="533"/>
  <c r="AC45" i="533"/>
  <c r="N44" i="548"/>
  <c r="O44" i="548" s="1"/>
  <c r="AB44" i="548"/>
  <c r="L44" i="548"/>
  <c r="M44" i="548" s="1"/>
  <c r="AA45" i="548"/>
  <c r="AC44" i="548"/>
  <c r="AB44" i="545"/>
  <c r="L44" i="545"/>
  <c r="M44" i="545" s="1"/>
  <c r="N44" i="545"/>
  <c r="O44" i="545" s="1"/>
  <c r="AC44" i="545"/>
  <c r="AA45" i="545"/>
  <c r="N44" i="534"/>
  <c r="O44" i="534" s="1"/>
  <c r="AB44" i="534"/>
  <c r="L44" i="534"/>
  <c r="M44" i="534" s="1"/>
  <c r="AA45" i="534"/>
  <c r="AC44" i="534"/>
  <c r="N47" i="550"/>
  <c r="O47" i="550" s="1"/>
  <c r="AA48" i="550"/>
  <c r="AB47" i="550"/>
  <c r="L47" i="550"/>
  <c r="M47" i="550" s="1"/>
  <c r="AC47" i="550"/>
  <c r="N45" i="547"/>
  <c r="O45" i="547" s="1"/>
  <c r="AA46" i="547"/>
  <c r="L45" i="547"/>
  <c r="M45" i="547" s="1"/>
  <c r="AB45" i="547"/>
  <c r="AC45" i="547"/>
  <c r="N44" i="532"/>
  <c r="O44" i="532" s="1"/>
  <c r="AA45" i="532"/>
  <c r="AB44" i="532"/>
  <c r="L44" i="532"/>
  <c r="M44" i="532" s="1"/>
  <c r="AC44" i="532"/>
  <c r="N46" i="533" l="1"/>
  <c r="O46" i="533" s="1"/>
  <c r="AA47" i="533"/>
  <c r="AB46" i="533"/>
  <c r="L46" i="533"/>
  <c r="M46" i="533" s="1"/>
  <c r="AC46" i="533"/>
  <c r="N46" i="527"/>
  <c r="O46" i="527" s="1"/>
  <c r="AB46" i="527"/>
  <c r="L46" i="527"/>
  <c r="M46" i="527" s="1"/>
  <c r="AA47" i="527"/>
  <c r="AC46" i="527"/>
  <c r="N47" i="528"/>
  <c r="O47" i="528" s="1"/>
  <c r="AB47" i="528"/>
  <c r="AA48" i="528"/>
  <c r="L47" i="528"/>
  <c r="M47" i="528" s="1"/>
  <c r="AC47" i="528"/>
  <c r="N45" i="532"/>
  <c r="O45" i="532" s="1"/>
  <c r="AB45" i="532"/>
  <c r="L45" i="532"/>
  <c r="M45" i="532" s="1"/>
  <c r="AA46" i="532"/>
  <c r="AC45" i="532"/>
  <c r="N45" i="524"/>
  <c r="O45" i="524" s="1"/>
  <c r="L45" i="524"/>
  <c r="M45" i="524" s="1"/>
  <c r="AB45" i="524"/>
  <c r="AA46" i="524"/>
  <c r="AC45" i="524"/>
  <c r="N46" i="537"/>
  <c r="O46" i="537" s="1"/>
  <c r="AB46" i="537"/>
  <c r="L46" i="537"/>
  <c r="M46" i="537" s="1"/>
  <c r="AA47" i="537"/>
  <c r="AC46" i="537"/>
  <c r="AB47" i="541"/>
  <c r="L47" i="541"/>
  <c r="M47" i="541" s="1"/>
  <c r="N47" i="541"/>
  <c r="O47" i="541" s="1"/>
  <c r="AA48" i="541"/>
  <c r="AC47" i="541"/>
  <c r="N46" i="547"/>
  <c r="O46" i="547" s="1"/>
  <c r="AB46" i="547"/>
  <c r="L46" i="547"/>
  <c r="M46" i="547" s="1"/>
  <c r="AA47" i="547"/>
  <c r="AC46" i="547"/>
  <c r="N45" i="545"/>
  <c r="O45" i="545" s="1"/>
  <c r="L45" i="545"/>
  <c r="M45" i="545" s="1"/>
  <c r="AB45" i="545"/>
  <c r="AA46" i="545"/>
  <c r="AC45" i="545"/>
  <c r="L45" i="525"/>
  <c r="M45" i="525" s="1"/>
  <c r="AB45" i="525"/>
  <c r="N45" i="525"/>
  <c r="O45" i="525" s="1"/>
  <c r="AA46" i="525"/>
  <c r="AC45" i="525"/>
  <c r="N48" i="550"/>
  <c r="O48" i="550" s="1"/>
  <c r="AA49" i="550"/>
  <c r="AB48" i="550"/>
  <c r="L48" i="550"/>
  <c r="M48" i="550" s="1"/>
  <c r="AC48" i="550"/>
  <c r="N46" i="543"/>
  <c r="O46" i="543" s="1"/>
  <c r="L46" i="543"/>
  <c r="M46" i="543" s="1"/>
  <c r="AB46" i="543"/>
  <c r="AA47" i="543"/>
  <c r="AC46" i="543"/>
  <c r="AB45" i="530"/>
  <c r="L45" i="530"/>
  <c r="M45" i="530" s="1"/>
  <c r="N45" i="530"/>
  <c r="O45" i="530" s="1"/>
  <c r="AA46" i="530"/>
  <c r="AC45" i="530"/>
  <c r="N47" i="540"/>
  <c r="O47" i="540" s="1"/>
  <c r="AB47" i="540"/>
  <c r="L47" i="540"/>
  <c r="M47" i="540" s="1"/>
  <c r="AA48" i="540"/>
  <c r="AC47" i="540"/>
  <c r="AB45" i="546"/>
  <c r="L45" i="546"/>
  <c r="M45" i="546" s="1"/>
  <c r="N45" i="546"/>
  <c r="O45" i="546" s="1"/>
  <c r="AA46" i="546"/>
  <c r="AC45" i="546"/>
  <c r="AA47" i="536"/>
  <c r="AB46" i="536"/>
  <c r="L46" i="536"/>
  <c r="M46" i="536" s="1"/>
  <c r="N46" i="536"/>
  <c r="O46" i="536" s="1"/>
  <c r="AC46" i="536"/>
  <c r="N46" i="549"/>
  <c r="O46" i="549" s="1"/>
  <c r="AA47" i="549"/>
  <c r="L46" i="549"/>
  <c r="M46" i="549" s="1"/>
  <c r="AB46" i="549"/>
  <c r="AC46" i="549"/>
  <c r="N45" i="534"/>
  <c r="O45" i="534" s="1"/>
  <c r="AB45" i="534"/>
  <c r="L45" i="534"/>
  <c r="M45" i="534" s="1"/>
  <c r="AA46" i="534"/>
  <c r="AC45" i="534"/>
  <c r="AA46" i="526"/>
  <c r="AB45" i="526"/>
  <c r="N45" i="526"/>
  <c r="O45" i="526" s="1"/>
  <c r="L45" i="526"/>
  <c r="M45" i="526" s="1"/>
  <c r="AC45" i="526"/>
  <c r="AB45" i="542"/>
  <c r="L45" i="542"/>
  <c r="M45" i="542" s="1"/>
  <c r="N45" i="542"/>
  <c r="O45" i="542" s="1"/>
  <c r="AA46" i="542"/>
  <c r="AC45" i="542"/>
  <c r="AB45" i="531"/>
  <c r="L45" i="531"/>
  <c r="M45" i="531" s="1"/>
  <c r="N45" i="531"/>
  <c r="O45" i="531" s="1"/>
  <c r="AA46" i="531"/>
  <c r="AC45" i="531"/>
  <c r="AB45" i="548"/>
  <c r="L45" i="548"/>
  <c r="M45" i="548" s="1"/>
  <c r="N45" i="548"/>
  <c r="O45" i="548" s="1"/>
  <c r="AA46" i="548"/>
  <c r="AC45" i="548"/>
  <c r="AA47" i="544"/>
  <c r="AB46" i="544"/>
  <c r="L46" i="544"/>
  <c r="M46" i="544" s="1"/>
  <c r="N46" i="544"/>
  <c r="O46" i="544" s="1"/>
  <c r="AC46" i="544"/>
  <c r="AB45" i="538"/>
  <c r="L45" i="538"/>
  <c r="M45" i="538" s="1"/>
  <c r="N45" i="538"/>
  <c r="O45" i="538" s="1"/>
  <c r="AA46" i="538"/>
  <c r="AC45" i="538"/>
  <c r="N45" i="535"/>
  <c r="O45" i="535" s="1"/>
  <c r="AB45" i="535"/>
  <c r="L45" i="535"/>
  <c r="M45" i="535" s="1"/>
  <c r="AA46" i="535"/>
  <c r="AC45" i="535"/>
  <c r="AA49" i="539"/>
  <c r="AB48" i="539"/>
  <c r="L48" i="539"/>
  <c r="M48" i="539" s="1"/>
  <c r="N48" i="539"/>
  <c r="O48" i="539" s="1"/>
  <c r="AC48" i="539"/>
  <c r="N46" i="529"/>
  <c r="O46" i="529" s="1"/>
  <c r="L46" i="529"/>
  <c r="M46" i="529" s="1"/>
  <c r="AB46" i="529"/>
  <c r="AA47" i="529"/>
  <c r="AC46" i="529"/>
  <c r="N46" i="531" l="1"/>
  <c r="O46" i="531" s="1"/>
  <c r="AA47" i="531"/>
  <c r="AB46" i="531"/>
  <c r="L46" i="531"/>
  <c r="M46" i="531" s="1"/>
  <c r="AC46" i="531"/>
  <c r="N47" i="536"/>
  <c r="O47" i="536" s="1"/>
  <c r="AB47" i="536"/>
  <c r="L47" i="536"/>
  <c r="M47" i="536" s="1"/>
  <c r="AA48" i="536"/>
  <c r="AC47" i="536"/>
  <c r="AA47" i="538"/>
  <c r="AB46" i="538"/>
  <c r="L46" i="538"/>
  <c r="M46" i="538" s="1"/>
  <c r="N46" i="538"/>
  <c r="O46" i="538" s="1"/>
  <c r="AC46" i="538"/>
  <c r="N47" i="544"/>
  <c r="O47" i="544" s="1"/>
  <c r="L47" i="544"/>
  <c r="M47" i="544" s="1"/>
  <c r="AB47" i="544"/>
  <c r="AA48" i="544"/>
  <c r="AC47" i="544"/>
  <c r="AB46" i="542"/>
  <c r="L46" i="542"/>
  <c r="M46" i="542" s="1"/>
  <c r="N46" i="542"/>
  <c r="O46" i="542" s="1"/>
  <c r="AA47" i="542"/>
  <c r="AC46" i="542"/>
  <c r="AB46" i="526"/>
  <c r="L46" i="526"/>
  <c r="M46" i="526" s="1"/>
  <c r="N46" i="526"/>
  <c r="O46" i="526" s="1"/>
  <c r="AA47" i="526"/>
  <c r="AC46" i="526"/>
  <c r="AB47" i="543"/>
  <c r="L47" i="543"/>
  <c r="M47" i="543" s="1"/>
  <c r="N47" i="543"/>
  <c r="O47" i="543" s="1"/>
  <c r="AA48" i="543"/>
  <c r="AC47" i="543"/>
  <c r="AB47" i="547"/>
  <c r="L47" i="547"/>
  <c r="M47" i="547" s="1"/>
  <c r="N47" i="547"/>
  <c r="O47" i="547" s="1"/>
  <c r="AA48" i="547"/>
  <c r="AC47" i="547"/>
  <c r="AB46" i="532"/>
  <c r="L46" i="532"/>
  <c r="M46" i="532" s="1"/>
  <c r="N46" i="532"/>
  <c r="O46" i="532" s="1"/>
  <c r="AA47" i="532"/>
  <c r="AC46" i="532"/>
  <c r="N46" i="535"/>
  <c r="O46" i="535" s="1"/>
  <c r="AB46" i="535"/>
  <c r="L46" i="535"/>
  <c r="M46" i="535" s="1"/>
  <c r="AA47" i="535"/>
  <c r="AC46" i="535"/>
  <c r="AB49" i="550"/>
  <c r="L49" i="550"/>
  <c r="M49" i="550" s="1"/>
  <c r="N49" i="550"/>
  <c r="O49" i="550" s="1"/>
  <c r="AA50" i="550"/>
  <c r="AC49" i="550"/>
  <c r="N46" i="545"/>
  <c r="O46" i="545" s="1"/>
  <c r="L46" i="545"/>
  <c r="M46" i="545" s="1"/>
  <c r="AB46" i="545"/>
  <c r="AA47" i="545"/>
  <c r="AC46" i="545"/>
  <c r="N46" i="524"/>
  <c r="O46" i="524" s="1"/>
  <c r="AB46" i="524"/>
  <c r="L46" i="524"/>
  <c r="M46" i="524" s="1"/>
  <c r="AA47" i="524"/>
  <c r="AC46" i="524"/>
  <c r="AB47" i="529"/>
  <c r="L47" i="529"/>
  <c r="M47" i="529" s="1"/>
  <c r="N47" i="529"/>
  <c r="O47" i="529" s="1"/>
  <c r="AA48" i="529"/>
  <c r="AC47" i="529"/>
  <c r="N49" i="539"/>
  <c r="O49" i="539" s="1"/>
  <c r="AB49" i="539"/>
  <c r="L49" i="539"/>
  <c r="M49" i="539" s="1"/>
  <c r="AA50" i="539"/>
  <c r="AC49" i="539"/>
  <c r="N47" i="549"/>
  <c r="O47" i="549" s="1"/>
  <c r="L47" i="549"/>
  <c r="M47" i="549" s="1"/>
  <c r="AB47" i="549"/>
  <c r="AA48" i="549"/>
  <c r="AC47" i="549"/>
  <c r="AB46" i="546"/>
  <c r="L46" i="546"/>
  <c r="M46" i="546" s="1"/>
  <c r="N46" i="546"/>
  <c r="O46" i="546" s="1"/>
  <c r="AA47" i="546"/>
  <c r="AC46" i="546"/>
  <c r="AB48" i="541"/>
  <c r="L48" i="541"/>
  <c r="M48" i="541" s="1"/>
  <c r="N48" i="541"/>
  <c r="O48" i="541" s="1"/>
  <c r="AA49" i="541"/>
  <c r="AC48" i="541"/>
  <c r="N47" i="533"/>
  <c r="O47" i="533" s="1"/>
  <c r="AB47" i="533"/>
  <c r="L47" i="533"/>
  <c r="M47" i="533" s="1"/>
  <c r="AA48" i="533"/>
  <c r="AC47" i="533"/>
  <c r="AB46" i="530"/>
  <c r="L46" i="530"/>
  <c r="M46" i="530" s="1"/>
  <c r="N46" i="530"/>
  <c r="O46" i="530" s="1"/>
  <c r="AA47" i="530"/>
  <c r="AC46" i="530"/>
  <c r="AA47" i="548"/>
  <c r="AB46" i="548"/>
  <c r="L46" i="548"/>
  <c r="M46" i="548" s="1"/>
  <c r="N46" i="548"/>
  <c r="O46" i="548" s="1"/>
  <c r="AC46" i="548"/>
  <c r="AB46" i="534"/>
  <c r="L46" i="534"/>
  <c r="M46" i="534" s="1"/>
  <c r="N46" i="534"/>
  <c r="O46" i="534" s="1"/>
  <c r="AA47" i="534"/>
  <c r="AC46" i="534"/>
  <c r="AB48" i="540"/>
  <c r="L48" i="540"/>
  <c r="M48" i="540" s="1"/>
  <c r="N48" i="540"/>
  <c r="O48" i="540" s="1"/>
  <c r="AA49" i="540"/>
  <c r="AC48" i="540"/>
  <c r="N46" i="525"/>
  <c r="O46" i="525" s="1"/>
  <c r="L46" i="525"/>
  <c r="M46" i="525" s="1"/>
  <c r="AB46" i="525"/>
  <c r="AA47" i="525"/>
  <c r="AC46" i="525"/>
  <c r="AB47" i="537"/>
  <c r="L47" i="537"/>
  <c r="M47" i="537" s="1"/>
  <c r="N47" i="537"/>
  <c r="O47" i="537" s="1"/>
  <c r="AA48" i="537"/>
  <c r="AC47" i="537"/>
  <c r="N48" i="528"/>
  <c r="O48" i="528" s="1"/>
  <c r="L48" i="528"/>
  <c r="M48" i="528" s="1"/>
  <c r="AB48" i="528"/>
  <c r="AA49" i="528"/>
  <c r="AC48" i="528"/>
  <c r="AB47" i="527"/>
  <c r="L47" i="527"/>
  <c r="M47" i="527" s="1"/>
  <c r="N47" i="527"/>
  <c r="O47" i="527" s="1"/>
  <c r="AA48" i="527"/>
  <c r="AC47" i="527"/>
  <c r="AA49" i="537" l="1"/>
  <c r="AB48" i="537"/>
  <c r="L48" i="537"/>
  <c r="M48" i="537" s="1"/>
  <c r="N48" i="537"/>
  <c r="O48" i="537" s="1"/>
  <c r="AC48" i="537"/>
  <c r="AB47" i="524"/>
  <c r="L47" i="524"/>
  <c r="M47" i="524" s="1"/>
  <c r="N47" i="524"/>
  <c r="O47" i="524" s="1"/>
  <c r="AA48" i="524"/>
  <c r="AC47" i="524"/>
  <c r="AB47" i="532"/>
  <c r="L47" i="532"/>
  <c r="M47" i="532" s="1"/>
  <c r="N47" i="532"/>
  <c r="O47" i="532" s="1"/>
  <c r="AA48" i="532"/>
  <c r="AC47" i="532"/>
  <c r="AB47" i="525"/>
  <c r="N47" i="525"/>
  <c r="O47" i="525" s="1"/>
  <c r="L47" i="525"/>
  <c r="M47" i="525" s="1"/>
  <c r="AA48" i="525"/>
  <c r="AC47" i="525"/>
  <c r="N47" i="530"/>
  <c r="O47" i="530" s="1"/>
  <c r="L47" i="530"/>
  <c r="M47" i="530" s="1"/>
  <c r="AB47" i="530"/>
  <c r="AA48" i="530"/>
  <c r="AC47" i="530"/>
  <c r="AB48" i="549"/>
  <c r="L48" i="549"/>
  <c r="M48" i="549" s="1"/>
  <c r="N48" i="549"/>
  <c r="O48" i="549" s="1"/>
  <c r="AA49" i="549"/>
  <c r="AC48" i="549"/>
  <c r="AB47" i="545"/>
  <c r="L47" i="545"/>
  <c r="M47" i="545" s="1"/>
  <c r="N47" i="545"/>
  <c r="O47" i="545" s="1"/>
  <c r="AA48" i="545"/>
  <c r="AC47" i="545"/>
  <c r="AA49" i="547"/>
  <c r="AB48" i="547"/>
  <c r="L48" i="547"/>
  <c r="M48" i="547" s="1"/>
  <c r="N48" i="547"/>
  <c r="O48" i="547" s="1"/>
  <c r="AC48" i="547"/>
  <c r="N48" i="544"/>
  <c r="O48" i="544" s="1"/>
  <c r="L48" i="544"/>
  <c r="M48" i="544" s="1"/>
  <c r="AB48" i="544"/>
  <c r="AA49" i="544"/>
  <c r="AC48" i="544"/>
  <c r="N47" i="538"/>
  <c r="O47" i="538" s="1"/>
  <c r="AB47" i="538"/>
  <c r="L47" i="538"/>
  <c r="M47" i="538" s="1"/>
  <c r="AA48" i="538"/>
  <c r="AC47" i="538"/>
  <c r="AB49" i="528"/>
  <c r="L49" i="528"/>
  <c r="M49" i="528" s="1"/>
  <c r="N49" i="528"/>
  <c r="O49" i="528" s="1"/>
  <c r="AA50" i="528"/>
  <c r="AC49" i="528"/>
  <c r="N47" i="546"/>
  <c r="O47" i="546" s="1"/>
  <c r="AA48" i="546"/>
  <c r="L47" i="546"/>
  <c r="M47" i="546" s="1"/>
  <c r="AB47" i="546"/>
  <c r="AC47" i="546"/>
  <c r="N47" i="542"/>
  <c r="O47" i="542" s="1"/>
  <c r="L47" i="542"/>
  <c r="M47" i="542" s="1"/>
  <c r="AB47" i="542"/>
  <c r="AA48" i="542"/>
  <c r="AC47" i="542"/>
  <c r="AB48" i="527"/>
  <c r="L48" i="527"/>
  <c r="M48" i="527" s="1"/>
  <c r="N48" i="527"/>
  <c r="O48" i="527" s="1"/>
  <c r="AA49" i="527"/>
  <c r="AC48" i="527"/>
  <c r="AB49" i="540"/>
  <c r="L49" i="540"/>
  <c r="M49" i="540" s="1"/>
  <c r="N49" i="540"/>
  <c r="O49" i="540" s="1"/>
  <c r="AC49" i="540"/>
  <c r="AA50" i="540"/>
  <c r="AB48" i="533"/>
  <c r="L48" i="533"/>
  <c r="M48" i="533" s="1"/>
  <c r="N48" i="533"/>
  <c r="O48" i="533" s="1"/>
  <c r="AA49" i="533"/>
  <c r="AC48" i="533"/>
  <c r="N50" i="539"/>
  <c r="O50" i="539" s="1"/>
  <c r="AB50" i="539"/>
  <c r="L50" i="539"/>
  <c r="M50" i="539" s="1"/>
  <c r="AA51" i="539"/>
  <c r="AC50" i="539"/>
  <c r="AB50" i="550"/>
  <c r="L50" i="550"/>
  <c r="M50" i="550" s="1"/>
  <c r="N50" i="550"/>
  <c r="O50" i="550" s="1"/>
  <c r="AA51" i="550"/>
  <c r="AC50" i="550"/>
  <c r="AB48" i="543"/>
  <c r="L48" i="543"/>
  <c r="M48" i="543" s="1"/>
  <c r="N48" i="543"/>
  <c r="O48" i="543" s="1"/>
  <c r="AC48" i="543"/>
  <c r="AA49" i="543"/>
  <c r="N47" i="531"/>
  <c r="O47" i="531" s="1"/>
  <c r="AB47" i="531"/>
  <c r="L47" i="531"/>
  <c r="M47" i="531" s="1"/>
  <c r="AA48" i="531"/>
  <c r="AC47" i="531"/>
  <c r="AB47" i="534"/>
  <c r="L47" i="534"/>
  <c r="M47" i="534" s="1"/>
  <c r="N47" i="534"/>
  <c r="O47" i="534" s="1"/>
  <c r="AA48" i="534"/>
  <c r="AC47" i="534"/>
  <c r="N47" i="548"/>
  <c r="O47" i="548" s="1"/>
  <c r="AB47" i="548"/>
  <c r="L47" i="548"/>
  <c r="M47" i="548" s="1"/>
  <c r="AA48" i="548"/>
  <c r="AC47" i="548"/>
  <c r="N49" i="541"/>
  <c r="O49" i="541" s="1"/>
  <c r="AB49" i="541"/>
  <c r="AA50" i="541"/>
  <c r="L49" i="541"/>
  <c r="M49" i="541" s="1"/>
  <c r="AC49" i="541"/>
  <c r="AB48" i="529"/>
  <c r="L48" i="529"/>
  <c r="M48" i="529" s="1"/>
  <c r="N48" i="529"/>
  <c r="O48" i="529" s="1"/>
  <c r="AA49" i="529"/>
  <c r="AC48" i="529"/>
  <c r="AB47" i="535"/>
  <c r="L47" i="535"/>
  <c r="M47" i="535" s="1"/>
  <c r="N47" i="535"/>
  <c r="O47" i="535" s="1"/>
  <c r="AA48" i="535"/>
  <c r="AC47" i="535"/>
  <c r="AA48" i="526"/>
  <c r="N47" i="526"/>
  <c r="O47" i="526" s="1"/>
  <c r="AB47" i="526"/>
  <c r="L47" i="526"/>
  <c r="M47" i="526" s="1"/>
  <c r="AC47" i="526"/>
  <c r="N48" i="536"/>
  <c r="O48" i="536" s="1"/>
  <c r="AB48" i="536"/>
  <c r="L48" i="536"/>
  <c r="M48" i="536" s="1"/>
  <c r="AA49" i="536"/>
  <c r="AC48" i="536"/>
  <c r="AA49" i="535" l="1"/>
  <c r="AB48" i="535"/>
  <c r="L48" i="535"/>
  <c r="M48" i="535" s="1"/>
  <c r="N48" i="535"/>
  <c r="O48" i="535" s="1"/>
  <c r="AC48" i="535"/>
  <c r="AB49" i="544"/>
  <c r="L49" i="544"/>
  <c r="M49" i="544" s="1"/>
  <c r="N49" i="544"/>
  <c r="O49" i="544" s="1"/>
  <c r="AA50" i="544"/>
  <c r="AC49" i="544"/>
  <c r="N48" i="530"/>
  <c r="O48" i="530" s="1"/>
  <c r="L48" i="530"/>
  <c r="M48" i="530" s="1"/>
  <c r="AB48" i="530"/>
  <c r="AA49" i="530"/>
  <c r="AC48" i="530"/>
  <c r="N49" i="529"/>
  <c r="O49" i="529" s="1"/>
  <c r="AB49" i="529"/>
  <c r="AA50" i="529"/>
  <c r="L49" i="529"/>
  <c r="M49" i="529" s="1"/>
  <c r="AC49" i="529"/>
  <c r="AB48" i="531"/>
  <c r="L48" i="531"/>
  <c r="M48" i="531" s="1"/>
  <c r="N48" i="531"/>
  <c r="O48" i="531" s="1"/>
  <c r="AA49" i="531"/>
  <c r="AC48" i="531"/>
  <c r="N49" i="543"/>
  <c r="O49" i="543" s="1"/>
  <c r="L49" i="543"/>
  <c r="M49" i="543" s="1"/>
  <c r="AB49" i="543"/>
  <c r="AA50" i="543"/>
  <c r="AC49" i="543"/>
  <c r="AA50" i="533"/>
  <c r="AB49" i="533"/>
  <c r="L49" i="533"/>
  <c r="M49" i="533" s="1"/>
  <c r="N49" i="533"/>
  <c r="O49" i="533" s="1"/>
  <c r="AC49" i="533"/>
  <c r="N50" i="540"/>
  <c r="O50" i="540" s="1"/>
  <c r="AA51" i="540"/>
  <c r="AB50" i="540"/>
  <c r="L50" i="540"/>
  <c r="M50" i="540" s="1"/>
  <c r="AC50" i="540"/>
  <c r="AB48" i="525"/>
  <c r="L48" i="525"/>
  <c r="M48" i="525" s="1"/>
  <c r="N48" i="525"/>
  <c r="O48" i="525" s="1"/>
  <c r="AA49" i="525"/>
  <c r="AC48" i="525"/>
  <c r="AB51" i="539"/>
  <c r="L51" i="539"/>
  <c r="M51" i="539" s="1"/>
  <c r="N51" i="539"/>
  <c r="O51" i="539" s="1"/>
  <c r="AA52" i="539"/>
  <c r="AC51" i="539"/>
  <c r="AB49" i="536"/>
  <c r="L49" i="536"/>
  <c r="M49" i="536" s="1"/>
  <c r="N49" i="536"/>
  <c r="O49" i="536" s="1"/>
  <c r="AA50" i="536"/>
  <c r="AC49" i="536"/>
  <c r="N48" i="526"/>
  <c r="O48" i="526" s="1"/>
  <c r="L48" i="526"/>
  <c r="M48" i="526" s="1"/>
  <c r="AA49" i="526"/>
  <c r="AB48" i="526"/>
  <c r="AC48" i="526"/>
  <c r="AB50" i="528"/>
  <c r="L50" i="528"/>
  <c r="M50" i="528" s="1"/>
  <c r="N50" i="528"/>
  <c r="O50" i="528" s="1"/>
  <c r="AA51" i="528"/>
  <c r="AC50" i="528"/>
  <c r="AB48" i="545"/>
  <c r="L48" i="545"/>
  <c r="M48" i="545" s="1"/>
  <c r="N48" i="545"/>
  <c r="O48" i="545" s="1"/>
  <c r="AA49" i="545"/>
  <c r="AC48" i="545"/>
  <c r="N48" i="532"/>
  <c r="O48" i="532" s="1"/>
  <c r="AB48" i="532"/>
  <c r="L48" i="532"/>
  <c r="M48" i="532" s="1"/>
  <c r="AA49" i="532"/>
  <c r="AC48" i="532"/>
  <c r="N48" i="534"/>
  <c r="O48" i="534" s="1"/>
  <c r="AA49" i="534"/>
  <c r="AB48" i="534"/>
  <c r="L48" i="534"/>
  <c r="M48" i="534" s="1"/>
  <c r="AC48" i="534"/>
  <c r="N48" i="542"/>
  <c r="O48" i="542" s="1"/>
  <c r="L48" i="542"/>
  <c r="M48" i="542" s="1"/>
  <c r="AB48" i="542"/>
  <c r="AA49" i="542"/>
  <c r="AC48" i="542"/>
  <c r="N49" i="547"/>
  <c r="O49" i="547" s="1"/>
  <c r="AA50" i="547"/>
  <c r="L49" i="547"/>
  <c r="M49" i="547" s="1"/>
  <c r="AB49" i="547"/>
  <c r="AC49" i="547"/>
  <c r="N50" i="541"/>
  <c r="O50" i="541" s="1"/>
  <c r="L50" i="541"/>
  <c r="M50" i="541" s="1"/>
  <c r="AB50" i="541"/>
  <c r="AA51" i="541"/>
  <c r="AC50" i="541"/>
  <c r="N48" i="548"/>
  <c r="O48" i="548" s="1"/>
  <c r="AB48" i="548"/>
  <c r="L48" i="548"/>
  <c r="M48" i="548" s="1"/>
  <c r="AA49" i="548"/>
  <c r="AC48" i="548"/>
  <c r="N51" i="550"/>
  <c r="O51" i="550" s="1"/>
  <c r="AA52" i="550"/>
  <c r="L51" i="550"/>
  <c r="M51" i="550" s="1"/>
  <c r="AB51" i="550"/>
  <c r="AC51" i="550"/>
  <c r="N49" i="527"/>
  <c r="O49" i="527" s="1"/>
  <c r="L49" i="527"/>
  <c r="M49" i="527" s="1"/>
  <c r="AA50" i="527"/>
  <c r="AB49" i="527"/>
  <c r="AC49" i="527"/>
  <c r="N48" i="546"/>
  <c r="O48" i="546" s="1"/>
  <c r="AB48" i="546"/>
  <c r="L48" i="546"/>
  <c r="M48" i="546" s="1"/>
  <c r="AA49" i="546"/>
  <c r="AC48" i="546"/>
  <c r="N48" i="538"/>
  <c r="O48" i="538" s="1"/>
  <c r="AB48" i="538"/>
  <c r="L48" i="538"/>
  <c r="M48" i="538" s="1"/>
  <c r="AA49" i="538"/>
  <c r="AC48" i="538"/>
  <c r="AA50" i="549"/>
  <c r="AB49" i="549"/>
  <c r="L49" i="549"/>
  <c r="M49" i="549" s="1"/>
  <c r="N49" i="549"/>
  <c r="O49" i="549" s="1"/>
  <c r="AC49" i="549"/>
  <c r="AB48" i="524"/>
  <c r="N48" i="524"/>
  <c r="O48" i="524" s="1"/>
  <c r="AA49" i="524"/>
  <c r="L48" i="524"/>
  <c r="M48" i="524" s="1"/>
  <c r="AC48" i="524"/>
  <c r="N49" i="537"/>
  <c r="O49" i="537" s="1"/>
  <c r="AA50" i="537"/>
  <c r="AB49" i="537"/>
  <c r="L49" i="537"/>
  <c r="M49" i="537" s="1"/>
  <c r="AC49" i="537"/>
  <c r="AB49" i="538" l="1"/>
  <c r="L49" i="538"/>
  <c r="M49" i="538" s="1"/>
  <c r="N49" i="538"/>
  <c r="O49" i="538" s="1"/>
  <c r="AA50" i="538"/>
  <c r="AC49" i="538"/>
  <c r="AA50" i="548"/>
  <c r="AB49" i="548"/>
  <c r="L49" i="548"/>
  <c r="M49" i="548" s="1"/>
  <c r="N49" i="548"/>
  <c r="O49" i="548" s="1"/>
  <c r="AC49" i="548"/>
  <c r="N50" i="547"/>
  <c r="O50" i="547" s="1"/>
  <c r="AB50" i="547"/>
  <c r="L50" i="547"/>
  <c r="M50" i="547" s="1"/>
  <c r="AA51" i="547"/>
  <c r="AC50" i="547"/>
  <c r="N50" i="533"/>
  <c r="O50" i="533" s="1"/>
  <c r="AB50" i="533"/>
  <c r="L50" i="533"/>
  <c r="M50" i="533" s="1"/>
  <c r="AA51" i="533"/>
  <c r="AC50" i="533"/>
  <c r="N49" i="524"/>
  <c r="O49" i="524" s="1"/>
  <c r="AB49" i="524"/>
  <c r="L49" i="524"/>
  <c r="M49" i="524" s="1"/>
  <c r="AA50" i="524"/>
  <c r="AC49" i="524"/>
  <c r="N50" i="527"/>
  <c r="O50" i="527" s="1"/>
  <c r="AA51" i="527"/>
  <c r="AB50" i="527"/>
  <c r="L50" i="527"/>
  <c r="M50" i="527" s="1"/>
  <c r="AC50" i="527"/>
  <c r="L49" i="525"/>
  <c r="M49" i="525" s="1"/>
  <c r="N49" i="525"/>
  <c r="O49" i="525" s="1"/>
  <c r="AB49" i="525"/>
  <c r="AA50" i="525"/>
  <c r="AC49" i="525"/>
  <c r="AB49" i="546"/>
  <c r="L49" i="546"/>
  <c r="M49" i="546" s="1"/>
  <c r="N49" i="546"/>
  <c r="O49" i="546" s="1"/>
  <c r="AA50" i="546"/>
  <c r="AC49" i="546"/>
  <c r="N52" i="550"/>
  <c r="O52" i="550" s="1"/>
  <c r="AA53" i="550"/>
  <c r="AB52" i="550"/>
  <c r="L52" i="550"/>
  <c r="M52" i="550" s="1"/>
  <c r="AC52" i="550"/>
  <c r="AB51" i="541"/>
  <c r="L51" i="541"/>
  <c r="M51" i="541" s="1"/>
  <c r="N51" i="541"/>
  <c r="O51" i="541" s="1"/>
  <c r="AA52" i="541"/>
  <c r="AC51" i="541"/>
  <c r="N49" i="532"/>
  <c r="O49" i="532" s="1"/>
  <c r="AB49" i="532"/>
  <c r="L49" i="532"/>
  <c r="M49" i="532" s="1"/>
  <c r="AA50" i="532"/>
  <c r="AC49" i="532"/>
  <c r="AB49" i="526"/>
  <c r="L49" i="526"/>
  <c r="M49" i="526" s="1"/>
  <c r="N49" i="526"/>
  <c r="O49" i="526" s="1"/>
  <c r="AA50" i="526"/>
  <c r="AC49" i="526"/>
  <c r="AA51" i="536"/>
  <c r="AB50" i="536"/>
  <c r="L50" i="536"/>
  <c r="M50" i="536" s="1"/>
  <c r="N50" i="536"/>
  <c r="O50" i="536" s="1"/>
  <c r="AC50" i="536"/>
  <c r="N50" i="529"/>
  <c r="O50" i="529" s="1"/>
  <c r="L50" i="529"/>
  <c r="M50" i="529" s="1"/>
  <c r="AB50" i="529"/>
  <c r="AA51" i="529"/>
  <c r="AC50" i="529"/>
  <c r="AB49" i="530"/>
  <c r="L49" i="530"/>
  <c r="M49" i="530" s="1"/>
  <c r="N49" i="530"/>
  <c r="O49" i="530" s="1"/>
  <c r="AA50" i="530"/>
  <c r="AC49" i="530"/>
  <c r="N50" i="537"/>
  <c r="O50" i="537" s="1"/>
  <c r="AB50" i="537"/>
  <c r="L50" i="537"/>
  <c r="M50" i="537" s="1"/>
  <c r="AA51" i="537"/>
  <c r="AC50" i="537"/>
  <c r="AB49" i="542"/>
  <c r="L49" i="542"/>
  <c r="M49" i="542" s="1"/>
  <c r="N49" i="542"/>
  <c r="O49" i="542" s="1"/>
  <c r="AA50" i="542"/>
  <c r="AC49" i="542"/>
  <c r="N51" i="528"/>
  <c r="O51" i="528" s="1"/>
  <c r="AB51" i="528"/>
  <c r="AA52" i="528"/>
  <c r="L51" i="528"/>
  <c r="M51" i="528" s="1"/>
  <c r="AC51" i="528"/>
  <c r="AB49" i="531"/>
  <c r="L49" i="531"/>
  <c r="M49" i="531" s="1"/>
  <c r="N49" i="531"/>
  <c r="O49" i="531" s="1"/>
  <c r="AA50" i="531"/>
  <c r="AC49" i="531"/>
  <c r="N50" i="549"/>
  <c r="O50" i="549" s="1"/>
  <c r="AA51" i="549"/>
  <c r="L50" i="549"/>
  <c r="M50" i="549" s="1"/>
  <c r="AB50" i="549"/>
  <c r="AC50" i="549"/>
  <c r="N49" i="534"/>
  <c r="O49" i="534" s="1"/>
  <c r="AB49" i="534"/>
  <c r="L49" i="534"/>
  <c r="M49" i="534" s="1"/>
  <c r="AA50" i="534"/>
  <c r="AC49" i="534"/>
  <c r="N49" i="545"/>
  <c r="O49" i="545" s="1"/>
  <c r="L49" i="545"/>
  <c r="M49" i="545" s="1"/>
  <c r="AB49" i="545"/>
  <c r="AA50" i="545"/>
  <c r="AC49" i="545"/>
  <c r="AA53" i="539"/>
  <c r="AB52" i="539"/>
  <c r="L52" i="539"/>
  <c r="M52" i="539" s="1"/>
  <c r="N52" i="539"/>
  <c r="O52" i="539" s="1"/>
  <c r="AC52" i="539"/>
  <c r="N51" i="540"/>
  <c r="O51" i="540" s="1"/>
  <c r="AB51" i="540"/>
  <c r="L51" i="540"/>
  <c r="M51" i="540" s="1"/>
  <c r="AA52" i="540"/>
  <c r="AC51" i="540"/>
  <c r="N50" i="543"/>
  <c r="O50" i="543" s="1"/>
  <c r="L50" i="543"/>
  <c r="M50" i="543" s="1"/>
  <c r="AB50" i="543"/>
  <c r="AA51" i="543"/>
  <c r="AC50" i="543"/>
  <c r="AB50" i="544"/>
  <c r="L50" i="544"/>
  <c r="M50" i="544" s="1"/>
  <c r="N50" i="544"/>
  <c r="O50" i="544" s="1"/>
  <c r="AA51" i="544"/>
  <c r="AC50" i="544"/>
  <c r="N49" i="535"/>
  <c r="O49" i="535" s="1"/>
  <c r="AA50" i="535"/>
  <c r="L49" i="535"/>
  <c r="M49" i="535" s="1"/>
  <c r="AB49" i="535"/>
  <c r="AC49" i="535"/>
  <c r="N50" i="535" l="1"/>
  <c r="O50" i="535" s="1"/>
  <c r="AB50" i="535"/>
  <c r="L50" i="535"/>
  <c r="M50" i="535" s="1"/>
  <c r="AA51" i="535"/>
  <c r="AC50" i="535"/>
  <c r="AB51" i="543"/>
  <c r="L51" i="543"/>
  <c r="M51" i="543" s="1"/>
  <c r="N51" i="543"/>
  <c r="O51" i="543" s="1"/>
  <c r="AA52" i="543"/>
  <c r="AC51" i="543"/>
  <c r="N52" i="528"/>
  <c r="O52" i="528" s="1"/>
  <c r="L52" i="528"/>
  <c r="M52" i="528" s="1"/>
  <c r="AB52" i="528"/>
  <c r="AA53" i="528"/>
  <c r="AC52" i="528"/>
  <c r="AB50" i="524"/>
  <c r="L50" i="524"/>
  <c r="M50" i="524" s="1"/>
  <c r="N50" i="524"/>
  <c r="O50" i="524" s="1"/>
  <c r="AA51" i="524"/>
  <c r="AC50" i="524"/>
  <c r="AB52" i="540"/>
  <c r="L52" i="540"/>
  <c r="M52" i="540" s="1"/>
  <c r="N52" i="540"/>
  <c r="O52" i="540" s="1"/>
  <c r="AA53" i="540"/>
  <c r="AC52" i="540"/>
  <c r="AB50" i="546"/>
  <c r="L50" i="546"/>
  <c r="M50" i="546" s="1"/>
  <c r="N50" i="546"/>
  <c r="O50" i="546" s="1"/>
  <c r="AA51" i="546"/>
  <c r="AC50" i="546"/>
  <c r="AB51" i="527"/>
  <c r="L51" i="527"/>
  <c r="M51" i="527" s="1"/>
  <c r="N51" i="527"/>
  <c r="O51" i="527" s="1"/>
  <c r="AA52" i="527"/>
  <c r="AC51" i="527"/>
  <c r="N50" i="531"/>
  <c r="O50" i="531" s="1"/>
  <c r="AB50" i="531"/>
  <c r="L50" i="531"/>
  <c r="M50" i="531" s="1"/>
  <c r="AA51" i="531"/>
  <c r="AC50" i="531"/>
  <c r="AB50" i="530"/>
  <c r="L50" i="530"/>
  <c r="M50" i="530" s="1"/>
  <c r="N50" i="530"/>
  <c r="O50" i="530" s="1"/>
  <c r="AA51" i="530"/>
  <c r="AC50" i="530"/>
  <c r="AB50" i="532"/>
  <c r="L50" i="532"/>
  <c r="M50" i="532" s="1"/>
  <c r="N50" i="532"/>
  <c r="O50" i="532" s="1"/>
  <c r="AA51" i="532"/>
  <c r="AC50" i="532"/>
  <c r="AB53" i="550"/>
  <c r="L53" i="550"/>
  <c r="M53" i="550" s="1"/>
  <c r="N53" i="550"/>
  <c r="O53" i="550" s="1"/>
  <c r="AA54" i="550"/>
  <c r="AC53" i="550"/>
  <c r="N50" i="525"/>
  <c r="O50" i="525" s="1"/>
  <c r="AB50" i="525"/>
  <c r="L50" i="525"/>
  <c r="M50" i="525" s="1"/>
  <c r="AA51" i="525"/>
  <c r="AC50" i="525"/>
  <c r="AB51" i="547"/>
  <c r="L51" i="547"/>
  <c r="M51" i="547" s="1"/>
  <c r="N51" i="547"/>
  <c r="O51" i="547" s="1"/>
  <c r="AA52" i="547"/>
  <c r="AC51" i="547"/>
  <c r="AB50" i="548"/>
  <c r="L50" i="548"/>
  <c r="M50" i="548" s="1"/>
  <c r="N50" i="548"/>
  <c r="O50" i="548" s="1"/>
  <c r="AA51" i="548"/>
  <c r="AC50" i="548"/>
  <c r="AB50" i="534"/>
  <c r="L50" i="534"/>
  <c r="M50" i="534" s="1"/>
  <c r="N50" i="534"/>
  <c r="O50" i="534" s="1"/>
  <c r="AA51" i="534"/>
  <c r="AC50" i="534"/>
  <c r="AB50" i="542"/>
  <c r="L50" i="542"/>
  <c r="M50" i="542" s="1"/>
  <c r="N50" i="542"/>
  <c r="O50" i="542" s="1"/>
  <c r="AA51" i="542"/>
  <c r="AC50" i="542"/>
  <c r="AA51" i="538"/>
  <c r="AB50" i="538"/>
  <c r="L50" i="538"/>
  <c r="M50" i="538" s="1"/>
  <c r="N50" i="538"/>
  <c r="O50" i="538" s="1"/>
  <c r="AC50" i="538"/>
  <c r="N53" i="539"/>
  <c r="O53" i="539" s="1"/>
  <c r="AA54" i="539"/>
  <c r="AB53" i="539"/>
  <c r="L53" i="539"/>
  <c r="M53" i="539" s="1"/>
  <c r="AC53" i="539"/>
  <c r="AB51" i="537"/>
  <c r="L51" i="537"/>
  <c r="M51" i="537" s="1"/>
  <c r="N51" i="537"/>
  <c r="O51" i="537" s="1"/>
  <c r="AA52" i="537"/>
  <c r="AC51" i="537"/>
  <c r="AB50" i="526"/>
  <c r="L50" i="526"/>
  <c r="M50" i="526" s="1"/>
  <c r="N50" i="526"/>
  <c r="O50" i="526" s="1"/>
  <c r="AA51" i="526"/>
  <c r="AC50" i="526"/>
  <c r="N51" i="533"/>
  <c r="O51" i="533" s="1"/>
  <c r="AB51" i="533"/>
  <c r="L51" i="533"/>
  <c r="M51" i="533" s="1"/>
  <c r="AA52" i="533"/>
  <c r="AC51" i="533"/>
  <c r="N51" i="544"/>
  <c r="O51" i="544" s="1"/>
  <c r="L51" i="544"/>
  <c r="M51" i="544" s="1"/>
  <c r="AB51" i="544"/>
  <c r="AA52" i="544"/>
  <c r="AC51" i="544"/>
  <c r="N50" i="545"/>
  <c r="O50" i="545" s="1"/>
  <c r="L50" i="545"/>
  <c r="M50" i="545" s="1"/>
  <c r="AB50" i="545"/>
  <c r="AA51" i="545"/>
  <c r="AC50" i="545"/>
  <c r="N51" i="549"/>
  <c r="O51" i="549" s="1"/>
  <c r="L51" i="549"/>
  <c r="M51" i="549" s="1"/>
  <c r="AB51" i="549"/>
  <c r="AA52" i="549"/>
  <c r="AC51" i="549"/>
  <c r="AB51" i="529"/>
  <c r="L51" i="529"/>
  <c r="M51" i="529" s="1"/>
  <c r="N51" i="529"/>
  <c r="O51" i="529" s="1"/>
  <c r="AA52" i="529"/>
  <c r="AC51" i="529"/>
  <c r="N51" i="536"/>
  <c r="O51" i="536" s="1"/>
  <c r="AA52" i="536"/>
  <c r="AB51" i="536"/>
  <c r="L51" i="536"/>
  <c r="M51" i="536" s="1"/>
  <c r="AC51" i="536"/>
  <c r="AB52" i="541"/>
  <c r="L52" i="541"/>
  <c r="M52" i="541" s="1"/>
  <c r="N52" i="541"/>
  <c r="O52" i="541" s="1"/>
  <c r="AA53" i="541"/>
  <c r="AC52" i="541"/>
  <c r="AB52" i="529" l="1"/>
  <c r="L52" i="529"/>
  <c r="M52" i="529" s="1"/>
  <c r="N52" i="529"/>
  <c r="O52" i="529" s="1"/>
  <c r="AA53" i="529"/>
  <c r="AC52" i="529"/>
  <c r="AB52" i="547"/>
  <c r="L52" i="547"/>
  <c r="M52" i="547" s="1"/>
  <c r="N52" i="547"/>
  <c r="O52" i="547" s="1"/>
  <c r="AA53" i="547"/>
  <c r="AC52" i="547"/>
  <c r="N51" i="530"/>
  <c r="O51" i="530" s="1"/>
  <c r="L51" i="530"/>
  <c r="M51" i="530" s="1"/>
  <c r="AB51" i="530"/>
  <c r="AA52" i="530"/>
  <c r="AC51" i="530"/>
  <c r="AB53" i="540"/>
  <c r="L53" i="540"/>
  <c r="M53" i="540" s="1"/>
  <c r="N53" i="540"/>
  <c r="O53" i="540" s="1"/>
  <c r="AA54" i="540"/>
  <c r="AC53" i="540"/>
  <c r="N52" i="536"/>
  <c r="O52" i="536" s="1"/>
  <c r="AB52" i="536"/>
  <c r="L52" i="536"/>
  <c r="M52" i="536" s="1"/>
  <c r="AA53" i="536"/>
  <c r="AC52" i="536"/>
  <c r="AB52" i="549"/>
  <c r="L52" i="549"/>
  <c r="M52" i="549" s="1"/>
  <c r="N52" i="549"/>
  <c r="O52" i="549" s="1"/>
  <c r="AA53" i="549"/>
  <c r="AC52" i="549"/>
  <c r="AB51" i="526"/>
  <c r="AA52" i="526"/>
  <c r="L51" i="526"/>
  <c r="M51" i="526" s="1"/>
  <c r="N51" i="526"/>
  <c r="O51" i="526" s="1"/>
  <c r="AC51" i="526"/>
  <c r="N54" i="539"/>
  <c r="O54" i="539" s="1"/>
  <c r="AB54" i="539"/>
  <c r="L54" i="539"/>
  <c r="M54" i="539" s="1"/>
  <c r="AA55" i="539"/>
  <c r="AC54" i="539"/>
  <c r="N51" i="542"/>
  <c r="O51" i="542" s="1"/>
  <c r="L51" i="542"/>
  <c r="M51" i="542" s="1"/>
  <c r="AB51" i="542"/>
  <c r="AA52" i="542"/>
  <c r="AC51" i="542"/>
  <c r="L51" i="525"/>
  <c r="M51" i="525" s="1"/>
  <c r="AA52" i="525"/>
  <c r="N51" i="525"/>
  <c r="O51" i="525" s="1"/>
  <c r="AB51" i="525"/>
  <c r="AC51" i="525"/>
  <c r="N51" i="531"/>
  <c r="O51" i="531" s="1"/>
  <c r="AB51" i="531"/>
  <c r="L51" i="531"/>
  <c r="M51" i="531" s="1"/>
  <c r="AA52" i="531"/>
  <c r="AC51" i="531"/>
  <c r="AB51" i="524"/>
  <c r="L51" i="524"/>
  <c r="M51" i="524" s="1"/>
  <c r="N51" i="524"/>
  <c r="O51" i="524" s="1"/>
  <c r="AA52" i="524"/>
  <c r="AC51" i="524"/>
  <c r="AB52" i="533"/>
  <c r="L52" i="533"/>
  <c r="M52" i="533" s="1"/>
  <c r="N52" i="533"/>
  <c r="O52" i="533" s="1"/>
  <c r="AA53" i="533"/>
  <c r="AC52" i="533"/>
  <c r="AB51" i="535"/>
  <c r="L51" i="535"/>
  <c r="M51" i="535" s="1"/>
  <c r="N51" i="535"/>
  <c r="O51" i="535" s="1"/>
  <c r="AA52" i="535"/>
  <c r="AC51" i="535"/>
  <c r="N53" i="541"/>
  <c r="O53" i="541" s="1"/>
  <c r="AB53" i="541"/>
  <c r="AA54" i="541"/>
  <c r="L53" i="541"/>
  <c r="M53" i="541" s="1"/>
  <c r="AC53" i="541"/>
  <c r="AB51" i="545"/>
  <c r="L51" i="545"/>
  <c r="M51" i="545" s="1"/>
  <c r="N51" i="545"/>
  <c r="O51" i="545" s="1"/>
  <c r="AA52" i="545"/>
  <c r="AC51" i="545"/>
  <c r="AA53" i="537"/>
  <c r="AB52" i="537"/>
  <c r="L52" i="537"/>
  <c r="M52" i="537" s="1"/>
  <c r="N52" i="537"/>
  <c r="O52" i="537" s="1"/>
  <c r="AC52" i="537"/>
  <c r="AA52" i="534"/>
  <c r="AB51" i="534"/>
  <c r="L51" i="534"/>
  <c r="M51" i="534" s="1"/>
  <c r="N51" i="534"/>
  <c r="O51" i="534" s="1"/>
  <c r="AC51" i="534"/>
  <c r="AB54" i="550"/>
  <c r="L54" i="550"/>
  <c r="M54" i="550" s="1"/>
  <c r="AA55" i="550"/>
  <c r="N54" i="550"/>
  <c r="O54" i="550" s="1"/>
  <c r="AC54" i="550"/>
  <c r="AB52" i="527"/>
  <c r="L52" i="527"/>
  <c r="M52" i="527" s="1"/>
  <c r="N52" i="527"/>
  <c r="O52" i="527" s="1"/>
  <c r="AA53" i="527"/>
  <c r="AC52" i="527"/>
  <c r="AB53" i="528"/>
  <c r="L53" i="528"/>
  <c r="M53" i="528" s="1"/>
  <c r="N53" i="528"/>
  <c r="O53" i="528" s="1"/>
  <c r="AA54" i="528"/>
  <c r="AC53" i="528"/>
  <c r="N52" i="544"/>
  <c r="O52" i="544" s="1"/>
  <c r="L52" i="544"/>
  <c r="M52" i="544" s="1"/>
  <c r="AB52" i="544"/>
  <c r="AA53" i="544"/>
  <c r="AC52" i="544"/>
  <c r="N51" i="538"/>
  <c r="O51" i="538" s="1"/>
  <c r="AA52" i="538"/>
  <c r="AB51" i="538"/>
  <c r="L51" i="538"/>
  <c r="M51" i="538" s="1"/>
  <c r="AC51" i="538"/>
  <c r="N51" i="548"/>
  <c r="O51" i="548" s="1"/>
  <c r="AA52" i="548"/>
  <c r="AB51" i="548"/>
  <c r="L51" i="548"/>
  <c r="M51" i="548" s="1"/>
  <c r="AC51" i="548"/>
  <c r="AA52" i="532"/>
  <c r="AB51" i="532"/>
  <c r="L51" i="532"/>
  <c r="M51" i="532" s="1"/>
  <c r="N51" i="532"/>
  <c r="O51" i="532" s="1"/>
  <c r="AC51" i="532"/>
  <c r="N51" i="546"/>
  <c r="O51" i="546" s="1"/>
  <c r="AA52" i="546"/>
  <c r="L51" i="546"/>
  <c r="M51" i="546" s="1"/>
  <c r="AB51" i="546"/>
  <c r="AC51" i="546"/>
  <c r="AB52" i="543"/>
  <c r="L52" i="543"/>
  <c r="M52" i="543" s="1"/>
  <c r="N52" i="543"/>
  <c r="O52" i="543" s="1"/>
  <c r="AA53" i="543"/>
  <c r="AC52" i="543"/>
  <c r="N52" i="546" l="1"/>
  <c r="O52" i="546" s="1"/>
  <c r="AA53" i="546"/>
  <c r="AB52" i="546"/>
  <c r="L52" i="546"/>
  <c r="M52" i="546" s="1"/>
  <c r="AC52" i="546"/>
  <c r="N53" i="527"/>
  <c r="O53" i="527" s="1"/>
  <c r="AB53" i="527"/>
  <c r="AA54" i="527"/>
  <c r="L53" i="527"/>
  <c r="M53" i="527" s="1"/>
  <c r="AC53" i="527"/>
  <c r="AB52" i="545"/>
  <c r="L52" i="545"/>
  <c r="M52" i="545" s="1"/>
  <c r="N52" i="545"/>
  <c r="O52" i="545" s="1"/>
  <c r="AA53" i="545"/>
  <c r="AC52" i="545"/>
  <c r="AB52" i="524"/>
  <c r="N52" i="524"/>
  <c r="O52" i="524" s="1"/>
  <c r="L52" i="524"/>
  <c r="M52" i="524" s="1"/>
  <c r="AA53" i="524"/>
  <c r="AC52" i="524"/>
  <c r="AB52" i="525"/>
  <c r="L52" i="525"/>
  <c r="M52" i="525" s="1"/>
  <c r="N52" i="525"/>
  <c r="O52" i="525" s="1"/>
  <c r="AA53" i="525"/>
  <c r="AC52" i="525"/>
  <c r="AB55" i="539"/>
  <c r="L55" i="539"/>
  <c r="M55" i="539" s="1"/>
  <c r="N55" i="539"/>
  <c r="O55" i="539" s="1"/>
  <c r="AA56" i="539"/>
  <c r="AC55" i="539"/>
  <c r="N54" i="540"/>
  <c r="O54" i="540" s="1"/>
  <c r="AB54" i="540"/>
  <c r="L54" i="540"/>
  <c r="M54" i="540" s="1"/>
  <c r="AA55" i="540"/>
  <c r="AC54" i="540"/>
  <c r="N52" i="538"/>
  <c r="O52" i="538" s="1"/>
  <c r="AB52" i="538"/>
  <c r="L52" i="538"/>
  <c r="M52" i="538" s="1"/>
  <c r="AA53" i="538"/>
  <c r="AC52" i="538"/>
  <c r="AA54" i="533"/>
  <c r="AB53" i="533"/>
  <c r="L53" i="533"/>
  <c r="M53" i="533" s="1"/>
  <c r="N53" i="533"/>
  <c r="O53" i="533" s="1"/>
  <c r="AC53" i="533"/>
  <c r="N52" i="526"/>
  <c r="O52" i="526" s="1"/>
  <c r="AB52" i="526"/>
  <c r="L52" i="526"/>
  <c r="M52" i="526" s="1"/>
  <c r="AA53" i="526"/>
  <c r="AC52" i="526"/>
  <c r="AB53" i="536"/>
  <c r="L53" i="536"/>
  <c r="M53" i="536" s="1"/>
  <c r="N53" i="536"/>
  <c r="O53" i="536" s="1"/>
  <c r="AA54" i="536"/>
  <c r="AC53" i="536"/>
  <c r="N53" i="529"/>
  <c r="O53" i="529" s="1"/>
  <c r="AB53" i="529"/>
  <c r="L53" i="529"/>
  <c r="M53" i="529" s="1"/>
  <c r="AA54" i="529"/>
  <c r="AC53" i="529"/>
  <c r="N53" i="543"/>
  <c r="O53" i="543" s="1"/>
  <c r="L53" i="543"/>
  <c r="M53" i="543" s="1"/>
  <c r="AB53" i="543"/>
  <c r="AA54" i="543"/>
  <c r="AC53" i="543"/>
  <c r="N52" i="534"/>
  <c r="O52" i="534" s="1"/>
  <c r="AB52" i="534"/>
  <c r="L52" i="534"/>
  <c r="M52" i="534" s="1"/>
  <c r="AA53" i="534"/>
  <c r="AC52" i="534"/>
  <c r="AB52" i="531"/>
  <c r="L52" i="531"/>
  <c r="M52" i="531" s="1"/>
  <c r="N52" i="531"/>
  <c r="O52" i="531" s="1"/>
  <c r="AA53" i="531"/>
  <c r="AC52" i="531"/>
  <c r="N52" i="530"/>
  <c r="O52" i="530" s="1"/>
  <c r="L52" i="530"/>
  <c r="M52" i="530" s="1"/>
  <c r="AB52" i="530"/>
  <c r="AA53" i="530"/>
  <c r="AC52" i="530"/>
  <c r="AB54" i="528"/>
  <c r="L54" i="528"/>
  <c r="M54" i="528" s="1"/>
  <c r="N54" i="528"/>
  <c r="O54" i="528" s="1"/>
  <c r="AA55" i="528"/>
  <c r="AC54" i="528"/>
  <c r="N52" i="542"/>
  <c r="O52" i="542" s="1"/>
  <c r="L52" i="542"/>
  <c r="M52" i="542" s="1"/>
  <c r="AB52" i="542"/>
  <c r="AA53" i="542"/>
  <c r="AC52" i="542"/>
  <c r="N52" i="532"/>
  <c r="O52" i="532" s="1"/>
  <c r="AA53" i="532"/>
  <c r="L52" i="532"/>
  <c r="M52" i="532" s="1"/>
  <c r="AB52" i="532"/>
  <c r="AC52" i="532"/>
  <c r="N52" i="548"/>
  <c r="O52" i="548" s="1"/>
  <c r="AB52" i="548"/>
  <c r="L52" i="548"/>
  <c r="M52" i="548" s="1"/>
  <c r="AA53" i="548"/>
  <c r="AC52" i="548"/>
  <c r="AB53" i="544"/>
  <c r="L53" i="544"/>
  <c r="M53" i="544" s="1"/>
  <c r="N53" i="544"/>
  <c r="O53" i="544" s="1"/>
  <c r="AA54" i="544"/>
  <c r="AC53" i="544"/>
  <c r="AB55" i="550"/>
  <c r="N55" i="550"/>
  <c r="O55" i="550" s="1"/>
  <c r="L55" i="550"/>
  <c r="M55" i="550" s="1"/>
  <c r="AA56" i="550"/>
  <c r="AC55" i="550"/>
  <c r="N53" i="537"/>
  <c r="O53" i="537" s="1"/>
  <c r="AB53" i="537"/>
  <c r="L53" i="537"/>
  <c r="M53" i="537" s="1"/>
  <c r="AA54" i="537"/>
  <c r="AC53" i="537"/>
  <c r="N54" i="541"/>
  <c r="O54" i="541" s="1"/>
  <c r="L54" i="541"/>
  <c r="M54" i="541" s="1"/>
  <c r="AB54" i="541"/>
  <c r="AA55" i="541"/>
  <c r="AC54" i="541"/>
  <c r="AA53" i="535"/>
  <c r="AB52" i="535"/>
  <c r="L52" i="535"/>
  <c r="M52" i="535" s="1"/>
  <c r="N52" i="535"/>
  <c r="O52" i="535" s="1"/>
  <c r="AC52" i="535"/>
  <c r="AA54" i="549"/>
  <c r="AB53" i="549"/>
  <c r="L53" i="549"/>
  <c r="M53" i="549" s="1"/>
  <c r="N53" i="549"/>
  <c r="O53" i="549" s="1"/>
  <c r="AC53" i="549"/>
  <c r="N53" i="547"/>
  <c r="O53" i="547" s="1"/>
  <c r="AA54" i="547"/>
  <c r="L53" i="547"/>
  <c r="M53" i="547" s="1"/>
  <c r="AB53" i="547"/>
  <c r="AC53" i="547"/>
  <c r="N54" i="547" l="1"/>
  <c r="O54" i="547" s="1"/>
  <c r="AB54" i="547"/>
  <c r="L54" i="547"/>
  <c r="M54" i="547" s="1"/>
  <c r="AA55" i="547"/>
  <c r="AC54" i="547"/>
  <c r="AA55" i="544"/>
  <c r="AB54" i="544"/>
  <c r="L54" i="544"/>
  <c r="M54" i="544" s="1"/>
  <c r="N54" i="544"/>
  <c r="O54" i="544" s="1"/>
  <c r="AC54" i="544"/>
  <c r="AB55" i="541"/>
  <c r="L55" i="541"/>
  <c r="M55" i="541" s="1"/>
  <c r="N55" i="541"/>
  <c r="O55" i="541" s="1"/>
  <c r="AA56" i="541"/>
  <c r="AC55" i="541"/>
  <c r="AA54" i="548"/>
  <c r="AB53" i="548"/>
  <c r="L53" i="548"/>
  <c r="M53" i="548" s="1"/>
  <c r="N53" i="548"/>
  <c r="O53" i="548" s="1"/>
  <c r="AC53" i="548"/>
  <c r="AB53" i="530"/>
  <c r="L53" i="530"/>
  <c r="M53" i="530" s="1"/>
  <c r="N53" i="530"/>
  <c r="O53" i="530" s="1"/>
  <c r="AA54" i="530"/>
  <c r="AC53" i="530"/>
  <c r="N54" i="529"/>
  <c r="O54" i="529" s="1"/>
  <c r="L54" i="529"/>
  <c r="M54" i="529" s="1"/>
  <c r="AB54" i="529"/>
  <c r="AA55" i="529"/>
  <c r="AC54" i="529"/>
  <c r="AA54" i="538"/>
  <c r="AB53" i="538"/>
  <c r="L53" i="538"/>
  <c r="M53" i="538" s="1"/>
  <c r="N53" i="538"/>
  <c r="O53" i="538" s="1"/>
  <c r="AC53" i="538"/>
  <c r="N53" i="524"/>
  <c r="O53" i="524" s="1"/>
  <c r="L53" i="524"/>
  <c r="M53" i="524" s="1"/>
  <c r="AB53" i="524"/>
  <c r="AA54" i="524"/>
  <c r="AC53" i="524"/>
  <c r="N55" i="528"/>
  <c r="O55" i="528" s="1"/>
  <c r="AB55" i="528"/>
  <c r="AA56" i="528"/>
  <c r="L55" i="528"/>
  <c r="M55" i="528" s="1"/>
  <c r="AC55" i="528"/>
  <c r="N54" i="543"/>
  <c r="O54" i="543" s="1"/>
  <c r="L54" i="543"/>
  <c r="M54" i="543" s="1"/>
  <c r="AB54" i="543"/>
  <c r="AA55" i="543"/>
  <c r="AC54" i="543"/>
  <c r="N53" i="525"/>
  <c r="O53" i="525" s="1"/>
  <c r="AB53" i="525"/>
  <c r="L53" i="525"/>
  <c r="M53" i="525" s="1"/>
  <c r="AA54" i="525"/>
  <c r="AC53" i="525"/>
  <c r="N54" i="549"/>
  <c r="O54" i="549" s="1"/>
  <c r="AA55" i="549"/>
  <c r="L54" i="549"/>
  <c r="M54" i="549" s="1"/>
  <c r="AB54" i="549"/>
  <c r="AC54" i="549"/>
  <c r="N54" i="537"/>
  <c r="O54" i="537" s="1"/>
  <c r="AB54" i="537"/>
  <c r="L54" i="537"/>
  <c r="M54" i="537" s="1"/>
  <c r="AA55" i="537"/>
  <c r="AC54" i="537"/>
  <c r="AB53" i="531"/>
  <c r="L53" i="531"/>
  <c r="M53" i="531" s="1"/>
  <c r="N53" i="531"/>
  <c r="O53" i="531" s="1"/>
  <c r="AA54" i="531"/>
  <c r="AC53" i="531"/>
  <c r="AA55" i="536"/>
  <c r="AB54" i="536"/>
  <c r="L54" i="536"/>
  <c r="M54" i="536" s="1"/>
  <c r="N54" i="536"/>
  <c r="O54" i="536" s="1"/>
  <c r="AC54" i="536"/>
  <c r="N55" i="540"/>
  <c r="O55" i="540" s="1"/>
  <c r="AB55" i="540"/>
  <c r="L55" i="540"/>
  <c r="M55" i="540" s="1"/>
  <c r="AA56" i="540"/>
  <c r="AC55" i="540"/>
  <c r="N53" i="545"/>
  <c r="O53" i="545" s="1"/>
  <c r="L53" i="545"/>
  <c r="M53" i="545" s="1"/>
  <c r="AB53" i="545"/>
  <c r="AA54" i="545"/>
  <c r="AC53" i="545"/>
  <c r="AB53" i="546"/>
  <c r="L53" i="546"/>
  <c r="M53" i="546" s="1"/>
  <c r="N53" i="546"/>
  <c r="O53" i="546" s="1"/>
  <c r="AA54" i="546"/>
  <c r="AC53" i="546"/>
  <c r="N53" i="532"/>
  <c r="O53" i="532" s="1"/>
  <c r="AB53" i="532"/>
  <c r="L53" i="532"/>
  <c r="M53" i="532" s="1"/>
  <c r="AA54" i="532"/>
  <c r="AC53" i="532"/>
  <c r="N54" i="527"/>
  <c r="O54" i="527" s="1"/>
  <c r="AA55" i="527"/>
  <c r="AB54" i="527"/>
  <c r="L54" i="527"/>
  <c r="M54" i="527" s="1"/>
  <c r="AC54" i="527"/>
  <c r="N53" i="535"/>
  <c r="O53" i="535" s="1"/>
  <c r="AB53" i="535"/>
  <c r="L53" i="535"/>
  <c r="M53" i="535" s="1"/>
  <c r="AA54" i="535"/>
  <c r="AC53" i="535"/>
  <c r="AB56" i="550"/>
  <c r="L56" i="550"/>
  <c r="M56" i="550" s="1"/>
  <c r="N56" i="550"/>
  <c r="O56" i="550" s="1"/>
  <c r="AA57" i="550"/>
  <c r="AC56" i="550"/>
  <c r="AB53" i="542"/>
  <c r="L53" i="542"/>
  <c r="M53" i="542" s="1"/>
  <c r="N53" i="542"/>
  <c r="O53" i="542" s="1"/>
  <c r="AA54" i="542"/>
  <c r="AC53" i="542"/>
  <c r="N53" i="534"/>
  <c r="O53" i="534" s="1"/>
  <c r="AB53" i="534"/>
  <c r="L53" i="534"/>
  <c r="M53" i="534" s="1"/>
  <c r="AA54" i="534"/>
  <c r="AC53" i="534"/>
  <c r="AB53" i="526"/>
  <c r="N53" i="526"/>
  <c r="O53" i="526" s="1"/>
  <c r="L53" i="526"/>
  <c r="M53" i="526" s="1"/>
  <c r="AA54" i="526"/>
  <c r="AC53" i="526"/>
  <c r="N54" i="533"/>
  <c r="O54" i="533" s="1"/>
  <c r="AA55" i="533"/>
  <c r="AB54" i="533"/>
  <c r="L54" i="533"/>
  <c r="M54" i="533" s="1"/>
  <c r="AC54" i="533"/>
  <c r="AA57" i="539"/>
  <c r="AB56" i="539"/>
  <c r="L56" i="539"/>
  <c r="M56" i="539" s="1"/>
  <c r="N56" i="539"/>
  <c r="O56" i="539" s="1"/>
  <c r="AC56" i="539"/>
  <c r="AB55" i="537" l="1"/>
  <c r="L55" i="537"/>
  <c r="M55" i="537" s="1"/>
  <c r="N55" i="537"/>
  <c r="O55" i="537" s="1"/>
  <c r="AA56" i="537"/>
  <c r="AC55" i="537"/>
  <c r="N57" i="539"/>
  <c r="O57" i="539" s="1"/>
  <c r="AB57" i="539"/>
  <c r="L57" i="539"/>
  <c r="M57" i="539" s="1"/>
  <c r="AA58" i="539"/>
  <c r="AC57" i="539"/>
  <c r="AB54" i="534"/>
  <c r="L54" i="534"/>
  <c r="M54" i="534" s="1"/>
  <c r="N54" i="534"/>
  <c r="O54" i="534" s="1"/>
  <c r="AA55" i="534"/>
  <c r="AC54" i="534"/>
  <c r="AB56" i="540"/>
  <c r="L56" i="540"/>
  <c r="M56" i="540" s="1"/>
  <c r="N56" i="540"/>
  <c r="O56" i="540" s="1"/>
  <c r="AA57" i="540"/>
  <c r="AC56" i="540"/>
  <c r="N55" i="536"/>
  <c r="O55" i="536" s="1"/>
  <c r="AB55" i="536"/>
  <c r="L55" i="536"/>
  <c r="M55" i="536" s="1"/>
  <c r="AA56" i="536"/>
  <c r="AC55" i="536"/>
  <c r="N56" i="528"/>
  <c r="O56" i="528" s="1"/>
  <c r="L56" i="528"/>
  <c r="M56" i="528" s="1"/>
  <c r="AB56" i="528"/>
  <c r="AA57" i="528"/>
  <c r="AC56" i="528"/>
  <c r="N54" i="524"/>
  <c r="O54" i="524" s="1"/>
  <c r="AB54" i="524"/>
  <c r="L54" i="524"/>
  <c r="M54" i="524" s="1"/>
  <c r="AA55" i="524"/>
  <c r="AC54" i="524"/>
  <c r="AA55" i="538"/>
  <c r="AB54" i="538"/>
  <c r="L54" i="538"/>
  <c r="M54" i="538" s="1"/>
  <c r="N54" i="538"/>
  <c r="O54" i="538" s="1"/>
  <c r="AC54" i="538"/>
  <c r="N54" i="535"/>
  <c r="O54" i="535" s="1"/>
  <c r="AB54" i="535"/>
  <c r="L54" i="535"/>
  <c r="M54" i="535" s="1"/>
  <c r="AA55" i="535"/>
  <c r="AC54" i="535"/>
  <c r="AB54" i="530"/>
  <c r="L54" i="530"/>
  <c r="M54" i="530" s="1"/>
  <c r="N54" i="530"/>
  <c r="O54" i="530" s="1"/>
  <c r="AA55" i="530"/>
  <c r="AC54" i="530"/>
  <c r="N55" i="533"/>
  <c r="O55" i="533" s="1"/>
  <c r="AB55" i="533"/>
  <c r="L55" i="533"/>
  <c r="M55" i="533" s="1"/>
  <c r="AA56" i="533"/>
  <c r="AC55" i="533"/>
  <c r="AB54" i="542"/>
  <c r="L54" i="542"/>
  <c r="M54" i="542" s="1"/>
  <c r="N54" i="542"/>
  <c r="O54" i="542" s="1"/>
  <c r="AA55" i="542"/>
  <c r="AC54" i="542"/>
  <c r="AA55" i="532"/>
  <c r="AB54" i="532"/>
  <c r="L54" i="532"/>
  <c r="M54" i="532" s="1"/>
  <c r="N54" i="532"/>
  <c r="O54" i="532" s="1"/>
  <c r="AC54" i="532"/>
  <c r="N54" i="525"/>
  <c r="O54" i="525" s="1"/>
  <c r="L54" i="525"/>
  <c r="M54" i="525" s="1"/>
  <c r="AB54" i="525"/>
  <c r="AA55" i="525"/>
  <c r="AC54" i="525"/>
  <c r="AB56" i="541"/>
  <c r="L56" i="541"/>
  <c r="M56" i="541" s="1"/>
  <c r="N56" i="541"/>
  <c r="O56" i="541" s="1"/>
  <c r="AA57" i="541"/>
  <c r="AC56" i="541"/>
  <c r="N55" i="544"/>
  <c r="O55" i="544" s="1"/>
  <c r="L55" i="544"/>
  <c r="M55" i="544" s="1"/>
  <c r="AB55" i="544"/>
  <c r="AA56" i="544"/>
  <c r="AC55" i="544"/>
  <c r="AB54" i="526"/>
  <c r="L54" i="526"/>
  <c r="M54" i="526" s="1"/>
  <c r="N54" i="526"/>
  <c r="O54" i="526" s="1"/>
  <c r="AA55" i="526"/>
  <c r="AC54" i="526"/>
  <c r="N54" i="545"/>
  <c r="O54" i="545" s="1"/>
  <c r="L54" i="545"/>
  <c r="M54" i="545" s="1"/>
  <c r="AB54" i="545"/>
  <c r="AA55" i="545"/>
  <c r="AC54" i="545"/>
  <c r="AB54" i="548"/>
  <c r="L54" i="548"/>
  <c r="M54" i="548" s="1"/>
  <c r="N54" i="548"/>
  <c r="O54" i="548" s="1"/>
  <c r="AA55" i="548"/>
  <c r="AC54" i="548"/>
  <c r="AB55" i="547"/>
  <c r="L55" i="547"/>
  <c r="M55" i="547" s="1"/>
  <c r="N55" i="547"/>
  <c r="O55" i="547" s="1"/>
  <c r="AA56" i="547"/>
  <c r="AC55" i="547"/>
  <c r="N57" i="550"/>
  <c r="O57" i="550" s="1"/>
  <c r="AA58" i="550"/>
  <c r="AB57" i="550"/>
  <c r="L57" i="550"/>
  <c r="M57" i="550" s="1"/>
  <c r="AC57" i="550"/>
  <c r="AB55" i="527"/>
  <c r="L55" i="527"/>
  <c r="M55" i="527" s="1"/>
  <c r="N55" i="527"/>
  <c r="O55" i="527" s="1"/>
  <c r="AA56" i="527"/>
  <c r="AC55" i="527"/>
  <c r="AB54" i="546"/>
  <c r="L54" i="546"/>
  <c r="M54" i="546" s="1"/>
  <c r="N54" i="546"/>
  <c r="O54" i="546" s="1"/>
  <c r="AA55" i="546"/>
  <c r="AC54" i="546"/>
  <c r="N54" i="531"/>
  <c r="O54" i="531" s="1"/>
  <c r="AA55" i="531"/>
  <c r="L54" i="531"/>
  <c r="M54" i="531" s="1"/>
  <c r="AB54" i="531"/>
  <c r="AC54" i="531"/>
  <c r="N55" i="549"/>
  <c r="O55" i="549" s="1"/>
  <c r="L55" i="549"/>
  <c r="M55" i="549" s="1"/>
  <c r="AA56" i="549"/>
  <c r="AB55" i="549"/>
  <c r="AC55" i="549"/>
  <c r="AB55" i="543"/>
  <c r="L55" i="543"/>
  <c r="M55" i="543" s="1"/>
  <c r="N55" i="543"/>
  <c r="O55" i="543" s="1"/>
  <c r="AA56" i="543"/>
  <c r="AC55" i="543"/>
  <c r="AB55" i="529"/>
  <c r="L55" i="529"/>
  <c r="M55" i="529" s="1"/>
  <c r="N55" i="529"/>
  <c r="O55" i="529" s="1"/>
  <c r="AA56" i="529"/>
  <c r="AC55" i="529"/>
  <c r="AA56" i="526" l="1"/>
  <c r="N55" i="526"/>
  <c r="O55" i="526" s="1"/>
  <c r="L55" i="526"/>
  <c r="M55" i="526" s="1"/>
  <c r="AB55" i="526"/>
  <c r="AC55" i="526"/>
  <c r="AB56" i="549"/>
  <c r="L56" i="549"/>
  <c r="M56" i="549" s="1"/>
  <c r="N56" i="549"/>
  <c r="O56" i="549" s="1"/>
  <c r="AA57" i="549"/>
  <c r="AC56" i="549"/>
  <c r="AB56" i="547"/>
  <c r="L56" i="547"/>
  <c r="M56" i="547" s="1"/>
  <c r="N56" i="547"/>
  <c r="O56" i="547" s="1"/>
  <c r="AA57" i="547"/>
  <c r="AC56" i="547"/>
  <c r="N56" i="544"/>
  <c r="O56" i="544" s="1"/>
  <c r="L56" i="544"/>
  <c r="M56" i="544" s="1"/>
  <c r="AB56" i="544"/>
  <c r="AA57" i="544"/>
  <c r="AC56" i="544"/>
  <c r="N55" i="542"/>
  <c r="O55" i="542" s="1"/>
  <c r="L55" i="542"/>
  <c r="M55" i="542" s="1"/>
  <c r="AB55" i="542"/>
  <c r="AA56" i="542"/>
  <c r="AC55" i="542"/>
  <c r="AB57" i="540"/>
  <c r="L57" i="540"/>
  <c r="M57" i="540" s="1"/>
  <c r="N57" i="540"/>
  <c r="O57" i="540" s="1"/>
  <c r="AC57" i="540"/>
  <c r="AA58" i="540"/>
  <c r="AB56" i="543"/>
  <c r="L56" i="543"/>
  <c r="M56" i="543" s="1"/>
  <c r="N56" i="543"/>
  <c r="O56" i="543" s="1"/>
  <c r="AC56" i="543"/>
  <c r="AA57" i="543"/>
  <c r="AB55" i="535"/>
  <c r="L55" i="535"/>
  <c r="M55" i="535" s="1"/>
  <c r="N55" i="535"/>
  <c r="O55" i="535" s="1"/>
  <c r="AA56" i="535"/>
  <c r="AC55" i="535"/>
  <c r="N55" i="538"/>
  <c r="O55" i="538" s="1"/>
  <c r="AB55" i="538"/>
  <c r="L55" i="538"/>
  <c r="M55" i="538" s="1"/>
  <c r="AA56" i="538"/>
  <c r="AC55" i="538"/>
  <c r="N56" i="536"/>
  <c r="O56" i="536" s="1"/>
  <c r="AB56" i="536"/>
  <c r="L56" i="536"/>
  <c r="M56" i="536" s="1"/>
  <c r="AA57" i="536"/>
  <c r="AC56" i="536"/>
  <c r="AA57" i="537"/>
  <c r="AB56" i="537"/>
  <c r="L56" i="537"/>
  <c r="M56" i="537" s="1"/>
  <c r="N56" i="537"/>
  <c r="O56" i="537" s="1"/>
  <c r="AC56" i="537"/>
  <c r="AB56" i="529"/>
  <c r="L56" i="529"/>
  <c r="M56" i="529" s="1"/>
  <c r="N56" i="529"/>
  <c r="O56" i="529" s="1"/>
  <c r="AA57" i="529"/>
  <c r="AC56" i="529"/>
  <c r="N55" i="546"/>
  <c r="O55" i="546" s="1"/>
  <c r="AA56" i="546"/>
  <c r="L55" i="546"/>
  <c r="M55" i="546" s="1"/>
  <c r="AB55" i="546"/>
  <c r="AC55" i="546"/>
  <c r="N58" i="550"/>
  <c r="O58" i="550" s="1"/>
  <c r="AB58" i="550"/>
  <c r="L58" i="550"/>
  <c r="M58" i="550" s="1"/>
  <c r="AA59" i="550"/>
  <c r="AC58" i="550"/>
  <c r="N55" i="548"/>
  <c r="O55" i="548" s="1"/>
  <c r="AB55" i="548"/>
  <c r="L55" i="548"/>
  <c r="M55" i="548" s="1"/>
  <c r="AA56" i="548"/>
  <c r="AC55" i="548"/>
  <c r="N57" i="541"/>
  <c r="O57" i="541" s="1"/>
  <c r="AB57" i="541"/>
  <c r="AA58" i="541"/>
  <c r="L57" i="541"/>
  <c r="M57" i="541" s="1"/>
  <c r="AC57" i="541"/>
  <c r="AB56" i="533"/>
  <c r="L56" i="533"/>
  <c r="M56" i="533" s="1"/>
  <c r="N56" i="533"/>
  <c r="O56" i="533" s="1"/>
  <c r="AA57" i="533"/>
  <c r="AC56" i="533"/>
  <c r="AA56" i="524"/>
  <c r="AB55" i="524"/>
  <c r="L55" i="524"/>
  <c r="M55" i="524" s="1"/>
  <c r="N55" i="524"/>
  <c r="O55" i="524" s="1"/>
  <c r="AC55" i="524"/>
  <c r="AA56" i="534"/>
  <c r="AB55" i="534"/>
  <c r="L55" i="534"/>
  <c r="M55" i="534" s="1"/>
  <c r="N55" i="534"/>
  <c r="O55" i="534" s="1"/>
  <c r="AC55" i="534"/>
  <c r="N55" i="531"/>
  <c r="O55" i="531" s="1"/>
  <c r="AB55" i="531"/>
  <c r="L55" i="531"/>
  <c r="M55" i="531" s="1"/>
  <c r="AA56" i="531"/>
  <c r="AC55" i="531"/>
  <c r="AB56" i="527"/>
  <c r="L56" i="527"/>
  <c r="M56" i="527" s="1"/>
  <c r="N56" i="527"/>
  <c r="O56" i="527" s="1"/>
  <c r="AA57" i="527"/>
  <c r="AC56" i="527"/>
  <c r="AB55" i="545"/>
  <c r="L55" i="545"/>
  <c r="M55" i="545" s="1"/>
  <c r="N55" i="545"/>
  <c r="O55" i="545" s="1"/>
  <c r="AA56" i="545"/>
  <c r="AC55" i="545"/>
  <c r="AB55" i="525"/>
  <c r="N55" i="525"/>
  <c r="O55" i="525" s="1"/>
  <c r="L55" i="525"/>
  <c r="M55" i="525" s="1"/>
  <c r="AA56" i="525"/>
  <c r="AC55" i="525"/>
  <c r="AA56" i="532"/>
  <c r="AB55" i="532"/>
  <c r="L55" i="532"/>
  <c r="M55" i="532" s="1"/>
  <c r="N55" i="532"/>
  <c r="O55" i="532" s="1"/>
  <c r="AC55" i="532"/>
  <c r="N55" i="530"/>
  <c r="O55" i="530" s="1"/>
  <c r="L55" i="530"/>
  <c r="M55" i="530" s="1"/>
  <c r="AB55" i="530"/>
  <c r="AA56" i="530"/>
  <c r="AC55" i="530"/>
  <c r="AB57" i="528"/>
  <c r="L57" i="528"/>
  <c r="M57" i="528" s="1"/>
  <c r="N57" i="528"/>
  <c r="O57" i="528" s="1"/>
  <c r="AA58" i="528"/>
  <c r="AC57" i="528"/>
  <c r="N58" i="539"/>
  <c r="O58" i="539" s="1"/>
  <c r="AB58" i="539"/>
  <c r="L58" i="539"/>
  <c r="M58" i="539" s="1"/>
  <c r="AA59" i="539"/>
  <c r="AC58" i="539"/>
  <c r="N56" i="532" l="1"/>
  <c r="O56" i="532" s="1"/>
  <c r="AB56" i="532"/>
  <c r="L56" i="532"/>
  <c r="M56" i="532" s="1"/>
  <c r="AA57" i="532"/>
  <c r="AC56" i="532"/>
  <c r="AB56" i="531"/>
  <c r="L56" i="531"/>
  <c r="M56" i="531" s="1"/>
  <c r="N56" i="531"/>
  <c r="O56" i="531" s="1"/>
  <c r="AA57" i="531"/>
  <c r="AC56" i="531"/>
  <c r="N56" i="534"/>
  <c r="O56" i="534" s="1"/>
  <c r="AA57" i="534"/>
  <c r="L56" i="534"/>
  <c r="M56" i="534" s="1"/>
  <c r="AB56" i="534"/>
  <c r="AC56" i="534"/>
  <c r="N57" i="529"/>
  <c r="O57" i="529" s="1"/>
  <c r="AB57" i="529"/>
  <c r="L57" i="529"/>
  <c r="M57" i="529" s="1"/>
  <c r="AA58" i="529"/>
  <c r="AC57" i="529"/>
  <c r="N57" i="537"/>
  <c r="O57" i="537" s="1"/>
  <c r="AA58" i="537"/>
  <c r="AB57" i="537"/>
  <c r="L57" i="537"/>
  <c r="M57" i="537" s="1"/>
  <c r="AC57" i="537"/>
  <c r="AA57" i="535"/>
  <c r="AB56" i="535"/>
  <c r="L56" i="535"/>
  <c r="M56" i="535" s="1"/>
  <c r="N56" i="535"/>
  <c r="O56" i="535" s="1"/>
  <c r="AC56" i="535"/>
  <c r="N57" i="543"/>
  <c r="O57" i="543" s="1"/>
  <c r="L57" i="543"/>
  <c r="M57" i="543" s="1"/>
  <c r="AB57" i="543"/>
  <c r="AA58" i="543"/>
  <c r="AC57" i="543"/>
  <c r="AB57" i="544"/>
  <c r="L57" i="544"/>
  <c r="M57" i="544" s="1"/>
  <c r="N57" i="544"/>
  <c r="O57" i="544" s="1"/>
  <c r="AA58" i="544"/>
  <c r="AC57" i="544"/>
  <c r="N56" i="538"/>
  <c r="O56" i="538" s="1"/>
  <c r="AB56" i="538"/>
  <c r="L56" i="538"/>
  <c r="M56" i="538" s="1"/>
  <c r="AA57" i="538"/>
  <c r="AC56" i="538"/>
  <c r="AB59" i="539"/>
  <c r="L59" i="539"/>
  <c r="M59" i="539" s="1"/>
  <c r="N59" i="539"/>
  <c r="O59" i="539" s="1"/>
  <c r="AA60" i="539"/>
  <c r="AC59" i="539"/>
  <c r="AB56" i="525"/>
  <c r="L56" i="525"/>
  <c r="M56" i="525" s="1"/>
  <c r="N56" i="525"/>
  <c r="O56" i="525" s="1"/>
  <c r="AA57" i="525"/>
  <c r="AC56" i="525"/>
  <c r="AB56" i="524"/>
  <c r="N56" i="524"/>
  <c r="O56" i="524" s="1"/>
  <c r="AA57" i="524"/>
  <c r="L56" i="524"/>
  <c r="M56" i="524" s="1"/>
  <c r="AC56" i="524"/>
  <c r="N58" i="541"/>
  <c r="O58" i="541" s="1"/>
  <c r="L58" i="541"/>
  <c r="M58" i="541" s="1"/>
  <c r="AB58" i="541"/>
  <c r="AA59" i="541"/>
  <c r="AC58" i="541"/>
  <c r="N56" i="548"/>
  <c r="O56" i="548" s="1"/>
  <c r="AB56" i="548"/>
  <c r="L56" i="548"/>
  <c r="M56" i="548" s="1"/>
  <c r="AA57" i="548"/>
  <c r="AC56" i="548"/>
  <c r="N56" i="546"/>
  <c r="O56" i="546" s="1"/>
  <c r="AB56" i="546"/>
  <c r="L56" i="546"/>
  <c r="M56" i="546" s="1"/>
  <c r="AA57" i="546"/>
  <c r="AC56" i="546"/>
  <c r="N58" i="540"/>
  <c r="O58" i="540" s="1"/>
  <c r="AA59" i="540"/>
  <c r="AB58" i="540"/>
  <c r="L58" i="540"/>
  <c r="M58" i="540" s="1"/>
  <c r="AC58" i="540"/>
  <c r="N57" i="547"/>
  <c r="O57" i="547" s="1"/>
  <c r="AA58" i="547"/>
  <c r="L57" i="547"/>
  <c r="M57" i="547" s="1"/>
  <c r="AB57" i="547"/>
  <c r="AC57" i="547"/>
  <c r="N56" i="530"/>
  <c r="O56" i="530" s="1"/>
  <c r="L56" i="530"/>
  <c r="M56" i="530" s="1"/>
  <c r="AB56" i="530"/>
  <c r="AA57" i="530"/>
  <c r="AC56" i="530"/>
  <c r="N57" i="527"/>
  <c r="O57" i="527" s="1"/>
  <c r="L57" i="527"/>
  <c r="M57" i="527" s="1"/>
  <c r="AB57" i="527"/>
  <c r="AA58" i="527"/>
  <c r="AC57" i="527"/>
  <c r="AB57" i="533"/>
  <c r="L57" i="533"/>
  <c r="M57" i="533" s="1"/>
  <c r="N57" i="533"/>
  <c r="O57" i="533" s="1"/>
  <c r="AA58" i="533"/>
  <c r="AC57" i="533"/>
  <c r="N56" i="542"/>
  <c r="O56" i="542" s="1"/>
  <c r="L56" i="542"/>
  <c r="M56" i="542" s="1"/>
  <c r="AB56" i="542"/>
  <c r="AA57" i="542"/>
  <c r="AC56" i="542"/>
  <c r="AB58" i="528"/>
  <c r="L58" i="528"/>
  <c r="M58" i="528" s="1"/>
  <c r="N58" i="528"/>
  <c r="O58" i="528" s="1"/>
  <c r="AA59" i="528"/>
  <c r="AC58" i="528"/>
  <c r="AB56" i="545"/>
  <c r="L56" i="545"/>
  <c r="M56" i="545" s="1"/>
  <c r="N56" i="545"/>
  <c r="O56" i="545" s="1"/>
  <c r="AA57" i="545"/>
  <c r="AC56" i="545"/>
  <c r="AB59" i="550"/>
  <c r="L59" i="550"/>
  <c r="M59" i="550" s="1"/>
  <c r="N59" i="550"/>
  <c r="O59" i="550" s="1"/>
  <c r="AA60" i="550"/>
  <c r="AC59" i="550"/>
  <c r="AB57" i="536"/>
  <c r="L57" i="536"/>
  <c r="M57" i="536" s="1"/>
  <c r="N57" i="536"/>
  <c r="O57" i="536" s="1"/>
  <c r="AA58" i="536"/>
  <c r="AC57" i="536"/>
  <c r="AA58" i="549"/>
  <c r="AB57" i="549"/>
  <c r="L57" i="549"/>
  <c r="M57" i="549" s="1"/>
  <c r="N57" i="549"/>
  <c r="O57" i="549" s="1"/>
  <c r="AC57" i="549"/>
  <c r="N56" i="526"/>
  <c r="O56" i="526" s="1"/>
  <c r="L56" i="526"/>
  <c r="M56" i="526" s="1"/>
  <c r="AB56" i="526"/>
  <c r="AA57" i="526"/>
  <c r="AC56" i="526"/>
  <c r="AA59" i="536" l="1"/>
  <c r="AB58" i="536"/>
  <c r="L58" i="536"/>
  <c r="M58" i="536" s="1"/>
  <c r="N58" i="536"/>
  <c r="O58" i="536" s="1"/>
  <c r="AC58" i="536"/>
  <c r="AB59" i="541"/>
  <c r="L59" i="541"/>
  <c r="M59" i="541" s="1"/>
  <c r="N59" i="541"/>
  <c r="O59" i="541" s="1"/>
  <c r="AA60" i="541"/>
  <c r="AC59" i="541"/>
  <c r="AB60" i="550"/>
  <c r="L60" i="550"/>
  <c r="M60" i="550" s="1"/>
  <c r="N60" i="550"/>
  <c r="O60" i="550" s="1"/>
  <c r="AA61" i="550"/>
  <c r="AC60" i="550"/>
  <c r="N58" i="533"/>
  <c r="O58" i="533" s="1"/>
  <c r="AB58" i="533"/>
  <c r="L58" i="533"/>
  <c r="M58" i="533" s="1"/>
  <c r="AA59" i="533"/>
  <c r="AC58" i="533"/>
  <c r="AA59" i="544"/>
  <c r="AB58" i="544"/>
  <c r="L58" i="544"/>
  <c r="M58" i="544" s="1"/>
  <c r="N58" i="544"/>
  <c r="O58" i="544" s="1"/>
  <c r="AC58" i="544"/>
  <c r="N58" i="529"/>
  <c r="O58" i="529" s="1"/>
  <c r="L58" i="529"/>
  <c r="M58" i="529" s="1"/>
  <c r="AB58" i="529"/>
  <c r="AA59" i="529"/>
  <c r="AC58" i="529"/>
  <c r="AB57" i="542"/>
  <c r="L57" i="542"/>
  <c r="M57" i="542" s="1"/>
  <c r="N57" i="542"/>
  <c r="O57" i="542" s="1"/>
  <c r="AA58" i="542"/>
  <c r="AC57" i="542"/>
  <c r="AA58" i="538"/>
  <c r="AB57" i="538"/>
  <c r="L57" i="538"/>
  <c r="M57" i="538" s="1"/>
  <c r="N57" i="538"/>
  <c r="O57" i="538" s="1"/>
  <c r="AC57" i="538"/>
  <c r="N57" i="534"/>
  <c r="O57" i="534" s="1"/>
  <c r="AB57" i="534"/>
  <c r="L57" i="534"/>
  <c r="M57" i="534" s="1"/>
  <c r="AA58" i="534"/>
  <c r="AC57" i="534"/>
  <c r="N57" i="532"/>
  <c r="O57" i="532" s="1"/>
  <c r="AB57" i="532"/>
  <c r="L57" i="532"/>
  <c r="M57" i="532" s="1"/>
  <c r="AA58" i="532"/>
  <c r="AC57" i="532"/>
  <c r="L57" i="526"/>
  <c r="M57" i="526" s="1"/>
  <c r="N57" i="526"/>
  <c r="O57" i="526" s="1"/>
  <c r="AB57" i="526"/>
  <c r="AA58" i="526"/>
  <c r="AC57" i="526"/>
  <c r="N58" i="549"/>
  <c r="O58" i="549" s="1"/>
  <c r="AA59" i="549"/>
  <c r="L58" i="549"/>
  <c r="M58" i="549" s="1"/>
  <c r="AB58" i="549"/>
  <c r="AC58" i="549"/>
  <c r="N57" i="545"/>
  <c r="O57" i="545" s="1"/>
  <c r="L57" i="545"/>
  <c r="M57" i="545" s="1"/>
  <c r="AB57" i="545"/>
  <c r="AA58" i="545"/>
  <c r="AC57" i="545"/>
  <c r="N58" i="527"/>
  <c r="O58" i="527" s="1"/>
  <c r="AB58" i="527"/>
  <c r="L58" i="527"/>
  <c r="M58" i="527" s="1"/>
  <c r="AA59" i="527"/>
  <c r="AC58" i="527"/>
  <c r="N58" i="547"/>
  <c r="O58" i="547" s="1"/>
  <c r="AB58" i="547"/>
  <c r="L58" i="547"/>
  <c r="M58" i="547" s="1"/>
  <c r="AA59" i="547"/>
  <c r="AC58" i="547"/>
  <c r="AB57" i="546"/>
  <c r="L57" i="546"/>
  <c r="M57" i="546" s="1"/>
  <c r="N57" i="546"/>
  <c r="O57" i="546" s="1"/>
  <c r="AA58" i="546"/>
  <c r="AC57" i="546"/>
  <c r="N57" i="524"/>
  <c r="O57" i="524" s="1"/>
  <c r="L57" i="524"/>
  <c r="M57" i="524" s="1"/>
  <c r="AB57" i="524"/>
  <c r="AA58" i="524"/>
  <c r="AC57" i="524"/>
  <c r="L57" i="525"/>
  <c r="M57" i="525" s="1"/>
  <c r="N57" i="525"/>
  <c r="O57" i="525" s="1"/>
  <c r="AA58" i="525"/>
  <c r="AB57" i="525"/>
  <c r="AC57" i="525"/>
  <c r="N58" i="543"/>
  <c r="O58" i="543" s="1"/>
  <c r="L58" i="543"/>
  <c r="M58" i="543" s="1"/>
  <c r="AB58" i="543"/>
  <c r="AA59" i="543"/>
  <c r="AC58" i="543"/>
  <c r="N57" i="535"/>
  <c r="O57" i="535" s="1"/>
  <c r="AA58" i="535"/>
  <c r="L57" i="535"/>
  <c r="M57" i="535" s="1"/>
  <c r="AB57" i="535"/>
  <c r="AC57" i="535"/>
  <c r="N58" i="537"/>
  <c r="O58" i="537" s="1"/>
  <c r="AB58" i="537"/>
  <c r="L58" i="537"/>
  <c r="M58" i="537" s="1"/>
  <c r="AA59" i="537"/>
  <c r="AC58" i="537"/>
  <c r="N59" i="528"/>
  <c r="O59" i="528" s="1"/>
  <c r="AB59" i="528"/>
  <c r="AA60" i="528"/>
  <c r="L59" i="528"/>
  <c r="M59" i="528" s="1"/>
  <c r="AC59" i="528"/>
  <c r="AB57" i="530"/>
  <c r="L57" i="530"/>
  <c r="M57" i="530" s="1"/>
  <c r="N57" i="530"/>
  <c r="O57" i="530" s="1"/>
  <c r="AA58" i="530"/>
  <c r="AC57" i="530"/>
  <c r="N59" i="540"/>
  <c r="O59" i="540" s="1"/>
  <c r="AB59" i="540"/>
  <c r="L59" i="540"/>
  <c r="M59" i="540" s="1"/>
  <c r="AA60" i="540"/>
  <c r="AC59" i="540"/>
  <c r="AA58" i="548"/>
  <c r="AB57" i="548"/>
  <c r="L57" i="548"/>
  <c r="M57" i="548" s="1"/>
  <c r="N57" i="548"/>
  <c r="O57" i="548" s="1"/>
  <c r="AC57" i="548"/>
  <c r="AA61" i="539"/>
  <c r="AB60" i="539"/>
  <c r="L60" i="539"/>
  <c r="M60" i="539" s="1"/>
  <c r="N60" i="539"/>
  <c r="O60" i="539" s="1"/>
  <c r="AC60" i="539"/>
  <c r="AB57" i="531"/>
  <c r="L57" i="531"/>
  <c r="M57" i="531" s="1"/>
  <c r="N57" i="531"/>
  <c r="O57" i="531" s="1"/>
  <c r="AA58" i="531"/>
  <c r="AC57" i="531"/>
  <c r="N58" i="525" l="1"/>
  <c r="O58" i="525" s="1"/>
  <c r="AB58" i="525"/>
  <c r="L58" i="525"/>
  <c r="M58" i="525" s="1"/>
  <c r="AA59" i="525"/>
  <c r="AC58" i="525"/>
  <c r="AB58" i="546"/>
  <c r="L58" i="546"/>
  <c r="M58" i="546" s="1"/>
  <c r="N58" i="546"/>
  <c r="O58" i="546" s="1"/>
  <c r="AA59" i="546"/>
  <c r="AC58" i="546"/>
  <c r="N59" i="533"/>
  <c r="O59" i="533" s="1"/>
  <c r="AB59" i="533"/>
  <c r="L59" i="533"/>
  <c r="M59" i="533" s="1"/>
  <c r="AA60" i="533"/>
  <c r="AC59" i="533"/>
  <c r="AB59" i="537"/>
  <c r="L59" i="537"/>
  <c r="M59" i="537" s="1"/>
  <c r="N59" i="537"/>
  <c r="O59" i="537" s="1"/>
  <c r="AA60" i="537"/>
  <c r="AC59" i="537"/>
  <c r="AB58" i="524"/>
  <c r="L58" i="524"/>
  <c r="M58" i="524" s="1"/>
  <c r="N58" i="524"/>
  <c r="O58" i="524" s="1"/>
  <c r="AA59" i="524"/>
  <c r="AC58" i="524"/>
  <c r="N58" i="545"/>
  <c r="O58" i="545" s="1"/>
  <c r="L58" i="545"/>
  <c r="M58" i="545" s="1"/>
  <c r="AB58" i="545"/>
  <c r="AA59" i="545"/>
  <c r="AC58" i="545"/>
  <c r="AB58" i="534"/>
  <c r="L58" i="534"/>
  <c r="M58" i="534" s="1"/>
  <c r="N58" i="534"/>
  <c r="O58" i="534" s="1"/>
  <c r="AA59" i="534"/>
  <c r="AC58" i="534"/>
  <c r="AB60" i="540"/>
  <c r="L60" i="540"/>
  <c r="M60" i="540" s="1"/>
  <c r="N60" i="540"/>
  <c r="O60" i="540" s="1"/>
  <c r="AA61" i="540"/>
  <c r="AC60" i="540"/>
  <c r="N58" i="531"/>
  <c r="O58" i="531" s="1"/>
  <c r="AB58" i="531"/>
  <c r="L58" i="531"/>
  <c r="M58" i="531" s="1"/>
  <c r="AA59" i="531"/>
  <c r="AC58" i="531"/>
  <c r="N61" i="539"/>
  <c r="O61" i="539" s="1"/>
  <c r="AA62" i="539"/>
  <c r="AB61" i="539"/>
  <c r="L61" i="539"/>
  <c r="M61" i="539" s="1"/>
  <c r="AC61" i="539"/>
  <c r="AB58" i="530"/>
  <c r="L58" i="530"/>
  <c r="M58" i="530" s="1"/>
  <c r="N58" i="530"/>
  <c r="O58" i="530" s="1"/>
  <c r="AA59" i="530"/>
  <c r="AC58" i="530"/>
  <c r="AB59" i="543"/>
  <c r="L59" i="543"/>
  <c r="M59" i="543" s="1"/>
  <c r="N59" i="543"/>
  <c r="O59" i="543" s="1"/>
  <c r="AA60" i="543"/>
  <c r="AC59" i="543"/>
  <c r="AB59" i="547"/>
  <c r="L59" i="547"/>
  <c r="M59" i="547" s="1"/>
  <c r="N59" i="547"/>
  <c r="O59" i="547" s="1"/>
  <c r="AA60" i="547"/>
  <c r="AC59" i="547"/>
  <c r="AB58" i="526"/>
  <c r="L58" i="526"/>
  <c r="M58" i="526" s="1"/>
  <c r="N58" i="526"/>
  <c r="O58" i="526" s="1"/>
  <c r="AA59" i="526"/>
  <c r="AC58" i="526"/>
  <c r="AB58" i="542"/>
  <c r="L58" i="542"/>
  <c r="M58" i="542" s="1"/>
  <c r="N58" i="542"/>
  <c r="O58" i="542" s="1"/>
  <c r="AA59" i="542"/>
  <c r="AC58" i="542"/>
  <c r="N61" i="550"/>
  <c r="O61" i="550" s="1"/>
  <c r="AA62" i="550"/>
  <c r="AB61" i="550"/>
  <c r="L61" i="550"/>
  <c r="M61" i="550" s="1"/>
  <c r="AC61" i="550"/>
  <c r="N60" i="528"/>
  <c r="O60" i="528" s="1"/>
  <c r="L60" i="528"/>
  <c r="M60" i="528" s="1"/>
  <c r="AB60" i="528"/>
  <c r="AA61" i="528"/>
  <c r="AC60" i="528"/>
  <c r="AA59" i="538"/>
  <c r="AB58" i="538"/>
  <c r="L58" i="538"/>
  <c r="M58" i="538" s="1"/>
  <c r="N58" i="538"/>
  <c r="O58" i="538" s="1"/>
  <c r="AC58" i="538"/>
  <c r="AB58" i="548"/>
  <c r="L58" i="548"/>
  <c r="M58" i="548" s="1"/>
  <c r="N58" i="548"/>
  <c r="O58" i="548" s="1"/>
  <c r="AA59" i="548"/>
  <c r="AC58" i="548"/>
  <c r="N58" i="535"/>
  <c r="O58" i="535" s="1"/>
  <c r="AB58" i="535"/>
  <c r="L58" i="535"/>
  <c r="M58" i="535" s="1"/>
  <c r="AA59" i="535"/>
  <c r="AC58" i="535"/>
  <c r="AB59" i="527"/>
  <c r="L59" i="527"/>
  <c r="M59" i="527" s="1"/>
  <c r="N59" i="527"/>
  <c r="O59" i="527" s="1"/>
  <c r="AA60" i="527"/>
  <c r="AC59" i="527"/>
  <c r="N59" i="549"/>
  <c r="O59" i="549" s="1"/>
  <c r="L59" i="549"/>
  <c r="M59" i="549" s="1"/>
  <c r="AA60" i="549"/>
  <c r="AB59" i="549"/>
  <c r="AC59" i="549"/>
  <c r="AA59" i="532"/>
  <c r="AB58" i="532"/>
  <c r="L58" i="532"/>
  <c r="M58" i="532" s="1"/>
  <c r="N58" i="532"/>
  <c r="O58" i="532" s="1"/>
  <c r="AC58" i="532"/>
  <c r="AB59" i="529"/>
  <c r="L59" i="529"/>
  <c r="M59" i="529" s="1"/>
  <c r="N59" i="529"/>
  <c r="O59" i="529" s="1"/>
  <c r="AA60" i="529"/>
  <c r="AC59" i="529"/>
  <c r="N59" i="544"/>
  <c r="O59" i="544" s="1"/>
  <c r="L59" i="544"/>
  <c r="M59" i="544" s="1"/>
  <c r="AB59" i="544"/>
  <c r="AA60" i="544"/>
  <c r="AC59" i="544"/>
  <c r="AB60" i="541"/>
  <c r="L60" i="541"/>
  <c r="M60" i="541" s="1"/>
  <c r="N60" i="541"/>
  <c r="O60" i="541" s="1"/>
  <c r="AA61" i="541"/>
  <c r="AC60" i="541"/>
  <c r="N59" i="536"/>
  <c r="O59" i="536" s="1"/>
  <c r="AA60" i="536"/>
  <c r="L59" i="536"/>
  <c r="M59" i="536" s="1"/>
  <c r="AB59" i="536"/>
  <c r="AC59" i="536"/>
  <c r="AB60" i="547" l="1"/>
  <c r="L60" i="547"/>
  <c r="M60" i="547" s="1"/>
  <c r="N60" i="547"/>
  <c r="O60" i="547" s="1"/>
  <c r="AA61" i="547"/>
  <c r="AC60" i="547"/>
  <c r="AB59" i="524"/>
  <c r="L59" i="524"/>
  <c r="M59" i="524" s="1"/>
  <c r="N59" i="524"/>
  <c r="O59" i="524" s="1"/>
  <c r="AA60" i="524"/>
  <c r="AC59" i="524"/>
  <c r="AB60" i="529"/>
  <c r="L60" i="529"/>
  <c r="M60" i="529" s="1"/>
  <c r="N60" i="529"/>
  <c r="O60" i="529" s="1"/>
  <c r="AA61" i="529"/>
  <c r="AC60" i="529"/>
  <c r="AB59" i="535"/>
  <c r="L59" i="535"/>
  <c r="M59" i="535" s="1"/>
  <c r="N59" i="535"/>
  <c r="O59" i="535" s="1"/>
  <c r="AA60" i="535"/>
  <c r="AC59" i="535"/>
  <c r="AB60" i="543"/>
  <c r="L60" i="543"/>
  <c r="M60" i="543" s="1"/>
  <c r="N60" i="543"/>
  <c r="O60" i="543" s="1"/>
  <c r="AA61" i="543"/>
  <c r="AC60" i="543"/>
  <c r="N62" i="539"/>
  <c r="O62" i="539" s="1"/>
  <c r="AB62" i="539"/>
  <c r="L62" i="539"/>
  <c r="M62" i="539" s="1"/>
  <c r="AA63" i="539"/>
  <c r="AC62" i="539"/>
  <c r="AA62" i="540"/>
  <c r="AB61" i="540"/>
  <c r="L61" i="540"/>
  <c r="M61" i="540" s="1"/>
  <c r="N61" i="540"/>
  <c r="O61" i="540" s="1"/>
  <c r="AC61" i="540"/>
  <c r="AA61" i="537"/>
  <c r="AB60" i="537"/>
  <c r="L60" i="537"/>
  <c r="M60" i="537" s="1"/>
  <c r="N60" i="537"/>
  <c r="O60" i="537" s="1"/>
  <c r="AC60" i="537"/>
  <c r="AB61" i="528"/>
  <c r="L61" i="528"/>
  <c r="M61" i="528" s="1"/>
  <c r="N61" i="528"/>
  <c r="O61" i="528" s="1"/>
  <c r="AA62" i="528"/>
  <c r="AC61" i="528"/>
  <c r="N59" i="531"/>
  <c r="O59" i="531" s="1"/>
  <c r="AB59" i="531"/>
  <c r="L59" i="531"/>
  <c r="M59" i="531" s="1"/>
  <c r="AA60" i="531"/>
  <c r="AC59" i="531"/>
  <c r="L59" i="525"/>
  <c r="M59" i="525" s="1"/>
  <c r="AB59" i="525"/>
  <c r="AA60" i="525"/>
  <c r="N59" i="525"/>
  <c r="O59" i="525" s="1"/>
  <c r="AC59" i="525"/>
  <c r="AB59" i="532"/>
  <c r="L59" i="532"/>
  <c r="M59" i="532" s="1"/>
  <c r="N59" i="532"/>
  <c r="O59" i="532" s="1"/>
  <c r="AA60" i="532"/>
  <c r="AC59" i="532"/>
  <c r="N59" i="548"/>
  <c r="O59" i="548" s="1"/>
  <c r="L59" i="548"/>
  <c r="M59" i="548" s="1"/>
  <c r="AB59" i="548"/>
  <c r="AA60" i="548"/>
  <c r="AC59" i="548"/>
  <c r="N59" i="538"/>
  <c r="O59" i="538" s="1"/>
  <c r="AA60" i="538"/>
  <c r="AB59" i="538"/>
  <c r="L59" i="538"/>
  <c r="M59" i="538" s="1"/>
  <c r="AC59" i="538"/>
  <c r="N59" i="542"/>
  <c r="O59" i="542" s="1"/>
  <c r="L59" i="542"/>
  <c r="M59" i="542" s="1"/>
  <c r="AB59" i="542"/>
  <c r="AA60" i="542"/>
  <c r="AC59" i="542"/>
  <c r="N59" i="530"/>
  <c r="O59" i="530" s="1"/>
  <c r="L59" i="530"/>
  <c r="M59" i="530" s="1"/>
  <c r="AB59" i="530"/>
  <c r="AA60" i="530"/>
  <c r="AC59" i="530"/>
  <c r="AA60" i="534"/>
  <c r="AB59" i="534"/>
  <c r="L59" i="534"/>
  <c r="M59" i="534" s="1"/>
  <c r="N59" i="534"/>
  <c r="O59" i="534" s="1"/>
  <c r="AC59" i="534"/>
  <c r="AB60" i="533"/>
  <c r="L60" i="533"/>
  <c r="M60" i="533" s="1"/>
  <c r="N60" i="533"/>
  <c r="O60" i="533" s="1"/>
  <c r="AA61" i="533"/>
  <c r="AC60" i="533"/>
  <c r="N60" i="536"/>
  <c r="O60" i="536" s="1"/>
  <c r="AB60" i="536"/>
  <c r="L60" i="536"/>
  <c r="M60" i="536" s="1"/>
  <c r="AA61" i="536"/>
  <c r="AC60" i="536"/>
  <c r="N60" i="544"/>
  <c r="O60" i="544" s="1"/>
  <c r="L60" i="544"/>
  <c r="M60" i="544" s="1"/>
  <c r="AB60" i="544"/>
  <c r="AA61" i="544"/>
  <c r="AC60" i="544"/>
  <c r="AB60" i="549"/>
  <c r="L60" i="549"/>
  <c r="M60" i="549" s="1"/>
  <c r="N60" i="549"/>
  <c r="O60" i="549" s="1"/>
  <c r="AA61" i="549"/>
  <c r="AC60" i="549"/>
  <c r="AB60" i="527"/>
  <c r="L60" i="527"/>
  <c r="M60" i="527" s="1"/>
  <c r="N60" i="527"/>
  <c r="O60" i="527" s="1"/>
  <c r="AA61" i="527"/>
  <c r="AC60" i="527"/>
  <c r="N61" i="541"/>
  <c r="O61" i="541" s="1"/>
  <c r="AB61" i="541"/>
  <c r="AA62" i="541"/>
  <c r="L61" i="541"/>
  <c r="M61" i="541" s="1"/>
  <c r="AC61" i="541"/>
  <c r="N62" i="550"/>
  <c r="O62" i="550" s="1"/>
  <c r="AB62" i="550"/>
  <c r="L62" i="550"/>
  <c r="M62" i="550" s="1"/>
  <c r="AA63" i="550"/>
  <c r="AC62" i="550"/>
  <c r="AB59" i="526"/>
  <c r="L59" i="526"/>
  <c r="M59" i="526" s="1"/>
  <c r="AA60" i="526"/>
  <c r="N59" i="526"/>
  <c r="O59" i="526" s="1"/>
  <c r="AC59" i="526"/>
  <c r="AB59" i="545"/>
  <c r="L59" i="545"/>
  <c r="M59" i="545" s="1"/>
  <c r="N59" i="545"/>
  <c r="O59" i="545" s="1"/>
  <c r="AA60" i="545"/>
  <c r="AC59" i="545"/>
  <c r="N59" i="546"/>
  <c r="O59" i="546" s="1"/>
  <c r="AA60" i="546"/>
  <c r="L59" i="546"/>
  <c r="M59" i="546" s="1"/>
  <c r="AB59" i="546"/>
  <c r="AC59" i="546"/>
  <c r="N60" i="548" l="1"/>
  <c r="O60" i="548" s="1"/>
  <c r="AA61" i="548"/>
  <c r="L60" i="548"/>
  <c r="M60" i="548" s="1"/>
  <c r="AB60" i="548"/>
  <c r="AC60" i="548"/>
  <c r="AB62" i="528"/>
  <c r="L62" i="528"/>
  <c r="M62" i="528" s="1"/>
  <c r="N62" i="528"/>
  <c r="O62" i="528" s="1"/>
  <c r="AA63" i="528"/>
  <c r="AC62" i="528"/>
  <c r="AB61" i="544"/>
  <c r="L61" i="544"/>
  <c r="M61" i="544" s="1"/>
  <c r="N61" i="544"/>
  <c r="O61" i="544" s="1"/>
  <c r="AA62" i="544"/>
  <c r="AC61" i="544"/>
  <c r="N60" i="530"/>
  <c r="O60" i="530" s="1"/>
  <c r="L60" i="530"/>
  <c r="M60" i="530" s="1"/>
  <c r="AB60" i="530"/>
  <c r="AA61" i="530"/>
  <c r="AC60" i="530"/>
  <c r="N60" i="538"/>
  <c r="O60" i="538" s="1"/>
  <c r="AB60" i="538"/>
  <c r="L60" i="538"/>
  <c r="M60" i="538" s="1"/>
  <c r="AA61" i="538"/>
  <c r="AC60" i="538"/>
  <c r="N60" i="532"/>
  <c r="O60" i="532" s="1"/>
  <c r="AA61" i="532"/>
  <c r="L60" i="532"/>
  <c r="M60" i="532" s="1"/>
  <c r="AB60" i="532"/>
  <c r="AC60" i="532"/>
  <c r="N62" i="540"/>
  <c r="O62" i="540" s="1"/>
  <c r="AB62" i="540"/>
  <c r="L62" i="540"/>
  <c r="M62" i="540" s="1"/>
  <c r="AA63" i="540"/>
  <c r="AC62" i="540"/>
  <c r="AA61" i="535"/>
  <c r="AB60" i="535"/>
  <c r="L60" i="535"/>
  <c r="M60" i="535" s="1"/>
  <c r="N60" i="535"/>
  <c r="O60" i="535" s="1"/>
  <c r="AC60" i="535"/>
  <c r="N60" i="546"/>
  <c r="O60" i="546" s="1"/>
  <c r="AA61" i="546"/>
  <c r="AB60" i="546"/>
  <c r="L60" i="546"/>
  <c r="M60" i="546" s="1"/>
  <c r="AC60" i="546"/>
  <c r="AA62" i="549"/>
  <c r="AB61" i="549"/>
  <c r="L61" i="549"/>
  <c r="M61" i="549" s="1"/>
  <c r="N61" i="549"/>
  <c r="O61" i="549" s="1"/>
  <c r="AC61" i="549"/>
  <c r="N61" i="537"/>
  <c r="O61" i="537" s="1"/>
  <c r="AB61" i="537"/>
  <c r="L61" i="537"/>
  <c r="M61" i="537" s="1"/>
  <c r="AA62" i="537"/>
  <c r="AC61" i="537"/>
  <c r="N61" i="547"/>
  <c r="O61" i="547" s="1"/>
  <c r="AA62" i="547"/>
  <c r="L61" i="547"/>
  <c r="M61" i="547" s="1"/>
  <c r="AB61" i="547"/>
  <c r="AC61" i="547"/>
  <c r="N60" i="526"/>
  <c r="O60" i="526" s="1"/>
  <c r="L60" i="526"/>
  <c r="M60" i="526" s="1"/>
  <c r="AB60" i="526"/>
  <c r="AA61" i="526"/>
  <c r="AC60" i="526"/>
  <c r="AB63" i="550"/>
  <c r="L63" i="550"/>
  <c r="M63" i="550" s="1"/>
  <c r="N63" i="550"/>
  <c r="O63" i="550" s="1"/>
  <c r="AA64" i="550"/>
  <c r="AC63" i="550"/>
  <c r="AB61" i="536"/>
  <c r="L61" i="536"/>
  <c r="M61" i="536" s="1"/>
  <c r="N61" i="536"/>
  <c r="O61" i="536" s="1"/>
  <c r="AA62" i="536"/>
  <c r="AC61" i="536"/>
  <c r="N60" i="542"/>
  <c r="O60" i="542" s="1"/>
  <c r="L60" i="542"/>
  <c r="M60" i="542" s="1"/>
  <c r="AB60" i="542"/>
  <c r="AA61" i="542"/>
  <c r="AC60" i="542"/>
  <c r="N61" i="529"/>
  <c r="O61" i="529" s="1"/>
  <c r="AB61" i="529"/>
  <c r="AA62" i="529"/>
  <c r="L61" i="529"/>
  <c r="M61" i="529" s="1"/>
  <c r="AC61" i="529"/>
  <c r="N61" i="543"/>
  <c r="O61" i="543" s="1"/>
  <c r="AB61" i="543"/>
  <c r="AA62" i="543"/>
  <c r="L61" i="543"/>
  <c r="M61" i="543" s="1"/>
  <c r="AC61" i="543"/>
  <c r="AB60" i="545"/>
  <c r="L60" i="545"/>
  <c r="M60" i="545" s="1"/>
  <c r="N60" i="545"/>
  <c r="O60" i="545" s="1"/>
  <c r="AC60" i="545"/>
  <c r="AA61" i="545"/>
  <c r="N62" i="541"/>
  <c r="O62" i="541" s="1"/>
  <c r="L62" i="541"/>
  <c r="M62" i="541" s="1"/>
  <c r="AB62" i="541"/>
  <c r="AA63" i="541"/>
  <c r="AC62" i="541"/>
  <c r="N61" i="527"/>
  <c r="O61" i="527" s="1"/>
  <c r="L61" i="527"/>
  <c r="M61" i="527" s="1"/>
  <c r="AB61" i="527"/>
  <c r="AA62" i="527"/>
  <c r="AC61" i="527"/>
  <c r="AA62" i="533"/>
  <c r="AB61" i="533"/>
  <c r="L61" i="533"/>
  <c r="M61" i="533" s="1"/>
  <c r="N61" i="533"/>
  <c r="O61" i="533" s="1"/>
  <c r="AC61" i="533"/>
  <c r="N60" i="534"/>
  <c r="O60" i="534" s="1"/>
  <c r="AB60" i="534"/>
  <c r="L60" i="534"/>
  <c r="M60" i="534" s="1"/>
  <c r="AA61" i="534"/>
  <c r="AC60" i="534"/>
  <c r="AB60" i="525"/>
  <c r="L60" i="525"/>
  <c r="M60" i="525" s="1"/>
  <c r="N60" i="525"/>
  <c r="O60" i="525" s="1"/>
  <c r="AA61" i="525"/>
  <c r="AC60" i="525"/>
  <c r="AB60" i="531"/>
  <c r="L60" i="531"/>
  <c r="M60" i="531" s="1"/>
  <c r="N60" i="531"/>
  <c r="O60" i="531" s="1"/>
  <c r="AA61" i="531"/>
  <c r="AC60" i="531"/>
  <c r="AB63" i="539"/>
  <c r="L63" i="539"/>
  <c r="M63" i="539" s="1"/>
  <c r="N63" i="539"/>
  <c r="O63" i="539" s="1"/>
  <c r="AA64" i="539"/>
  <c r="AC63" i="539"/>
  <c r="L60" i="524"/>
  <c r="M60" i="524" s="1"/>
  <c r="N60" i="524"/>
  <c r="O60" i="524" s="1"/>
  <c r="AB60" i="524"/>
  <c r="AA61" i="524"/>
  <c r="AC60" i="524"/>
  <c r="N62" i="527" l="1"/>
  <c r="O62" i="527" s="1"/>
  <c r="AB62" i="527"/>
  <c r="L62" i="527"/>
  <c r="M62" i="527" s="1"/>
  <c r="AA63" i="527"/>
  <c r="AC62" i="527"/>
  <c r="N61" i="535"/>
  <c r="O61" i="535" s="1"/>
  <c r="AB61" i="535"/>
  <c r="L61" i="535"/>
  <c r="M61" i="535" s="1"/>
  <c r="AA62" i="535"/>
  <c r="AC61" i="535"/>
  <c r="AA62" i="538"/>
  <c r="AB61" i="538"/>
  <c r="L61" i="538"/>
  <c r="M61" i="538" s="1"/>
  <c r="N61" i="538"/>
  <c r="O61" i="538" s="1"/>
  <c r="AC61" i="538"/>
  <c r="N61" i="525"/>
  <c r="O61" i="525" s="1"/>
  <c r="AA62" i="525"/>
  <c r="AB61" i="525"/>
  <c r="L61" i="525"/>
  <c r="M61" i="525" s="1"/>
  <c r="AC61" i="525"/>
  <c r="AB63" i="541"/>
  <c r="L63" i="541"/>
  <c r="M63" i="541" s="1"/>
  <c r="N63" i="541"/>
  <c r="O63" i="541" s="1"/>
  <c r="AA64" i="541"/>
  <c r="AC63" i="541"/>
  <c r="N61" i="545"/>
  <c r="O61" i="545" s="1"/>
  <c r="L61" i="545"/>
  <c r="M61" i="545" s="1"/>
  <c r="AB61" i="545"/>
  <c r="AA62" i="545"/>
  <c r="AC61" i="545"/>
  <c r="N62" i="529"/>
  <c r="O62" i="529" s="1"/>
  <c r="L62" i="529"/>
  <c r="M62" i="529" s="1"/>
  <c r="AB62" i="529"/>
  <c r="AA63" i="529"/>
  <c r="AC62" i="529"/>
  <c r="AB61" i="542"/>
  <c r="L61" i="542"/>
  <c r="M61" i="542" s="1"/>
  <c r="N61" i="542"/>
  <c r="O61" i="542" s="1"/>
  <c r="AA62" i="542"/>
  <c r="AC61" i="542"/>
  <c r="N61" i="532"/>
  <c r="O61" i="532" s="1"/>
  <c r="AB61" i="532"/>
  <c r="L61" i="532"/>
  <c r="M61" i="532" s="1"/>
  <c r="AA62" i="532"/>
  <c r="AC61" i="532"/>
  <c r="AB61" i="530"/>
  <c r="L61" i="530"/>
  <c r="M61" i="530" s="1"/>
  <c r="N61" i="530"/>
  <c r="O61" i="530" s="1"/>
  <c r="AA62" i="530"/>
  <c r="AC61" i="530"/>
  <c r="AB61" i="531"/>
  <c r="L61" i="531"/>
  <c r="M61" i="531" s="1"/>
  <c r="N61" i="531"/>
  <c r="O61" i="531" s="1"/>
  <c r="AA62" i="531"/>
  <c r="AC61" i="531"/>
  <c r="N62" i="543"/>
  <c r="O62" i="543" s="1"/>
  <c r="L62" i="543"/>
  <c r="M62" i="543" s="1"/>
  <c r="AB62" i="543"/>
  <c r="AA63" i="543"/>
  <c r="AC62" i="543"/>
  <c r="AA62" i="526"/>
  <c r="AB61" i="526"/>
  <c r="N61" i="526"/>
  <c r="O61" i="526" s="1"/>
  <c r="L61" i="526"/>
  <c r="M61" i="526" s="1"/>
  <c r="AC61" i="526"/>
  <c r="N61" i="524"/>
  <c r="O61" i="524" s="1"/>
  <c r="AB61" i="524"/>
  <c r="L61" i="524"/>
  <c r="M61" i="524" s="1"/>
  <c r="AA62" i="524"/>
  <c r="AC61" i="524"/>
  <c r="N61" i="534"/>
  <c r="O61" i="534" s="1"/>
  <c r="AB61" i="534"/>
  <c r="L61" i="534"/>
  <c r="M61" i="534" s="1"/>
  <c r="AA62" i="534"/>
  <c r="AC61" i="534"/>
  <c r="N62" i="533"/>
  <c r="O62" i="533" s="1"/>
  <c r="AA63" i="533"/>
  <c r="AB62" i="533"/>
  <c r="L62" i="533"/>
  <c r="M62" i="533" s="1"/>
  <c r="AC62" i="533"/>
  <c r="AA63" i="536"/>
  <c r="AB62" i="536"/>
  <c r="L62" i="536"/>
  <c r="M62" i="536" s="1"/>
  <c r="N62" i="536"/>
  <c r="O62" i="536" s="1"/>
  <c r="AC62" i="536"/>
  <c r="N62" i="537"/>
  <c r="O62" i="537" s="1"/>
  <c r="AB62" i="537"/>
  <c r="L62" i="537"/>
  <c r="M62" i="537" s="1"/>
  <c r="AA63" i="537"/>
  <c r="AC62" i="537"/>
  <c r="N62" i="549"/>
  <c r="O62" i="549" s="1"/>
  <c r="AA63" i="549"/>
  <c r="L62" i="549"/>
  <c r="M62" i="549" s="1"/>
  <c r="AB62" i="549"/>
  <c r="AC62" i="549"/>
  <c r="AB61" i="546"/>
  <c r="L61" i="546"/>
  <c r="M61" i="546" s="1"/>
  <c r="N61" i="546"/>
  <c r="O61" i="546" s="1"/>
  <c r="AA62" i="546"/>
  <c r="AC61" i="546"/>
  <c r="N63" i="540"/>
  <c r="O63" i="540" s="1"/>
  <c r="AB63" i="540"/>
  <c r="L63" i="540"/>
  <c r="M63" i="540" s="1"/>
  <c r="AA64" i="540"/>
  <c r="AC63" i="540"/>
  <c r="AA63" i="544"/>
  <c r="AB62" i="544"/>
  <c r="L62" i="544"/>
  <c r="M62" i="544" s="1"/>
  <c r="N62" i="544"/>
  <c r="O62" i="544" s="1"/>
  <c r="AC62" i="544"/>
  <c r="N61" i="548"/>
  <c r="O61" i="548" s="1"/>
  <c r="AB61" i="548"/>
  <c r="L61" i="548"/>
  <c r="M61" i="548" s="1"/>
  <c r="AA62" i="548"/>
  <c r="AC61" i="548"/>
  <c r="AA65" i="539"/>
  <c r="AB64" i="539"/>
  <c r="L64" i="539"/>
  <c r="M64" i="539" s="1"/>
  <c r="N64" i="539"/>
  <c r="O64" i="539" s="1"/>
  <c r="AC64" i="539"/>
  <c r="AA65" i="550"/>
  <c r="AB64" i="550"/>
  <c r="L64" i="550"/>
  <c r="M64" i="550" s="1"/>
  <c r="N64" i="550"/>
  <c r="O64" i="550" s="1"/>
  <c r="AC64" i="550"/>
  <c r="N62" i="547"/>
  <c r="O62" i="547" s="1"/>
  <c r="AA63" i="547"/>
  <c r="AB62" i="547"/>
  <c r="L62" i="547"/>
  <c r="M62" i="547" s="1"/>
  <c r="AC62" i="547"/>
  <c r="N63" i="528"/>
  <c r="O63" i="528" s="1"/>
  <c r="AB63" i="528"/>
  <c r="L63" i="528"/>
  <c r="M63" i="528" s="1"/>
  <c r="AA64" i="528"/>
  <c r="AC63" i="528"/>
  <c r="AA63" i="532" l="1"/>
  <c r="AB62" i="532"/>
  <c r="L62" i="532"/>
  <c r="M62" i="532" s="1"/>
  <c r="N62" i="532"/>
  <c r="O62" i="532" s="1"/>
  <c r="AC62" i="532"/>
  <c r="AB63" i="543"/>
  <c r="L63" i="543"/>
  <c r="M63" i="543" s="1"/>
  <c r="N63" i="543"/>
  <c r="O63" i="543" s="1"/>
  <c r="AA64" i="543"/>
  <c r="AC63" i="543"/>
  <c r="AB62" i="542"/>
  <c r="L62" i="542"/>
  <c r="M62" i="542" s="1"/>
  <c r="N62" i="542"/>
  <c r="O62" i="542" s="1"/>
  <c r="AA63" i="542"/>
  <c r="AC62" i="542"/>
  <c r="AA63" i="538"/>
  <c r="AB62" i="538"/>
  <c r="L62" i="538"/>
  <c r="M62" i="538" s="1"/>
  <c r="N62" i="538"/>
  <c r="O62" i="538" s="1"/>
  <c r="AC62" i="538"/>
  <c r="AB64" i="540"/>
  <c r="L64" i="540"/>
  <c r="M64" i="540" s="1"/>
  <c r="N64" i="540"/>
  <c r="O64" i="540" s="1"/>
  <c r="AA65" i="540"/>
  <c r="AC64" i="540"/>
  <c r="AB63" i="527"/>
  <c r="L63" i="527"/>
  <c r="M63" i="527" s="1"/>
  <c r="N63" i="527"/>
  <c r="O63" i="527" s="1"/>
  <c r="AA64" i="527"/>
  <c r="AC63" i="527"/>
  <c r="AB63" i="547"/>
  <c r="L63" i="547"/>
  <c r="M63" i="547" s="1"/>
  <c r="N63" i="547"/>
  <c r="O63" i="547" s="1"/>
  <c r="AA64" i="547"/>
  <c r="AC63" i="547"/>
  <c r="AB62" i="546"/>
  <c r="L62" i="546"/>
  <c r="M62" i="546" s="1"/>
  <c r="N62" i="546"/>
  <c r="O62" i="546" s="1"/>
  <c r="AA63" i="546"/>
  <c r="AC62" i="546"/>
  <c r="N64" i="528"/>
  <c r="O64" i="528" s="1"/>
  <c r="L64" i="528"/>
  <c r="M64" i="528" s="1"/>
  <c r="AB64" i="528"/>
  <c r="AA65" i="528"/>
  <c r="AC64" i="528"/>
  <c r="AB62" i="548"/>
  <c r="L62" i="548"/>
  <c r="M62" i="548" s="1"/>
  <c r="N62" i="548"/>
  <c r="O62" i="548" s="1"/>
  <c r="AA63" i="548"/>
  <c r="AC62" i="548"/>
  <c r="N63" i="544"/>
  <c r="O63" i="544" s="1"/>
  <c r="L63" i="544"/>
  <c r="M63" i="544" s="1"/>
  <c r="AB63" i="544"/>
  <c r="AA64" i="544"/>
  <c r="AC63" i="544"/>
  <c r="AB62" i="534"/>
  <c r="L62" i="534"/>
  <c r="M62" i="534" s="1"/>
  <c r="N62" i="534"/>
  <c r="O62" i="534" s="1"/>
  <c r="AA63" i="534"/>
  <c r="AC62" i="534"/>
  <c r="N62" i="531"/>
  <c r="O62" i="531" s="1"/>
  <c r="AA63" i="531"/>
  <c r="L62" i="531"/>
  <c r="M62" i="531" s="1"/>
  <c r="AB62" i="531"/>
  <c r="AC62" i="531"/>
  <c r="AB63" i="529"/>
  <c r="L63" i="529"/>
  <c r="M63" i="529" s="1"/>
  <c r="N63" i="529"/>
  <c r="O63" i="529" s="1"/>
  <c r="AA64" i="529"/>
  <c r="AC63" i="529"/>
  <c r="N65" i="539"/>
  <c r="O65" i="539" s="1"/>
  <c r="AB65" i="539"/>
  <c r="L65" i="539"/>
  <c r="M65" i="539" s="1"/>
  <c r="AA66" i="539"/>
  <c r="AC65" i="539"/>
  <c r="N63" i="549"/>
  <c r="O63" i="549" s="1"/>
  <c r="L63" i="549"/>
  <c r="M63" i="549" s="1"/>
  <c r="AA64" i="549"/>
  <c r="AB63" i="549"/>
  <c r="AC63" i="549"/>
  <c r="AB64" i="541"/>
  <c r="L64" i="541"/>
  <c r="M64" i="541" s="1"/>
  <c r="N64" i="541"/>
  <c r="O64" i="541" s="1"/>
  <c r="AA65" i="541"/>
  <c r="AC64" i="541"/>
  <c r="N65" i="550"/>
  <c r="O65" i="550" s="1"/>
  <c r="AA66" i="550"/>
  <c r="L65" i="550"/>
  <c r="M65" i="550" s="1"/>
  <c r="AB65" i="550"/>
  <c r="AC65" i="550"/>
  <c r="AB63" i="537"/>
  <c r="L63" i="537"/>
  <c r="M63" i="537" s="1"/>
  <c r="N63" i="537"/>
  <c r="O63" i="537" s="1"/>
  <c r="AA64" i="537"/>
  <c r="AC63" i="537"/>
  <c r="N63" i="536"/>
  <c r="O63" i="536" s="1"/>
  <c r="AB63" i="536"/>
  <c r="L63" i="536"/>
  <c r="M63" i="536" s="1"/>
  <c r="AA64" i="536"/>
  <c r="AC63" i="536"/>
  <c r="N63" i="533"/>
  <c r="O63" i="533" s="1"/>
  <c r="AB63" i="533"/>
  <c r="L63" i="533"/>
  <c r="M63" i="533" s="1"/>
  <c r="AA64" i="533"/>
  <c r="AC63" i="533"/>
  <c r="AB62" i="524"/>
  <c r="L62" i="524"/>
  <c r="M62" i="524" s="1"/>
  <c r="N62" i="524"/>
  <c r="O62" i="524" s="1"/>
  <c r="AA63" i="524"/>
  <c r="AC62" i="524"/>
  <c r="AB62" i="526"/>
  <c r="L62" i="526"/>
  <c r="M62" i="526" s="1"/>
  <c r="N62" i="526"/>
  <c r="O62" i="526" s="1"/>
  <c r="AA63" i="526"/>
  <c r="AC62" i="526"/>
  <c r="AB62" i="530"/>
  <c r="L62" i="530"/>
  <c r="M62" i="530" s="1"/>
  <c r="N62" i="530"/>
  <c r="O62" i="530" s="1"/>
  <c r="AA63" i="530"/>
  <c r="AC62" i="530"/>
  <c r="N62" i="545"/>
  <c r="O62" i="545" s="1"/>
  <c r="L62" i="545"/>
  <c r="M62" i="545" s="1"/>
  <c r="AB62" i="545"/>
  <c r="AA63" i="545"/>
  <c r="AC62" i="545"/>
  <c r="N62" i="525"/>
  <c r="O62" i="525" s="1"/>
  <c r="L62" i="525"/>
  <c r="M62" i="525" s="1"/>
  <c r="AB62" i="525"/>
  <c r="AA63" i="525"/>
  <c r="AC62" i="525"/>
  <c r="N62" i="535"/>
  <c r="O62" i="535" s="1"/>
  <c r="AB62" i="535"/>
  <c r="L62" i="535"/>
  <c r="M62" i="535" s="1"/>
  <c r="AA63" i="535"/>
  <c r="AC62" i="535"/>
  <c r="AB63" i="545" l="1"/>
  <c r="L63" i="545"/>
  <c r="M63" i="545" s="1"/>
  <c r="N63" i="545"/>
  <c r="O63" i="545" s="1"/>
  <c r="AA64" i="545"/>
  <c r="AC63" i="545"/>
  <c r="AB65" i="528"/>
  <c r="L65" i="528"/>
  <c r="M65" i="528" s="1"/>
  <c r="N65" i="528"/>
  <c r="O65" i="528" s="1"/>
  <c r="AA66" i="528"/>
  <c r="AC65" i="528"/>
  <c r="AB63" i="534"/>
  <c r="L63" i="534"/>
  <c r="M63" i="534" s="1"/>
  <c r="N63" i="534"/>
  <c r="O63" i="534" s="1"/>
  <c r="AA64" i="534"/>
  <c r="AC63" i="534"/>
  <c r="N63" i="546"/>
  <c r="O63" i="546" s="1"/>
  <c r="AA64" i="546"/>
  <c r="L63" i="546"/>
  <c r="M63" i="546" s="1"/>
  <c r="AB63" i="546"/>
  <c r="AC63" i="546"/>
  <c r="AB64" i="533"/>
  <c r="L64" i="533"/>
  <c r="M64" i="533" s="1"/>
  <c r="N64" i="533"/>
  <c r="O64" i="533" s="1"/>
  <c r="AA65" i="533"/>
  <c r="AC64" i="533"/>
  <c r="N63" i="530"/>
  <c r="O63" i="530" s="1"/>
  <c r="L63" i="530"/>
  <c r="M63" i="530" s="1"/>
  <c r="AB63" i="530"/>
  <c r="AA64" i="530"/>
  <c r="AC63" i="530"/>
  <c r="N66" i="550"/>
  <c r="O66" i="550" s="1"/>
  <c r="AB66" i="550"/>
  <c r="L66" i="550"/>
  <c r="M66" i="550" s="1"/>
  <c r="AA67" i="550"/>
  <c r="AC66" i="550"/>
  <c r="AB63" i="535"/>
  <c r="L63" i="535"/>
  <c r="M63" i="535" s="1"/>
  <c r="N63" i="535"/>
  <c r="O63" i="535" s="1"/>
  <c r="AA64" i="535"/>
  <c r="AC63" i="535"/>
  <c r="AA64" i="526"/>
  <c r="N63" i="526"/>
  <c r="O63" i="526" s="1"/>
  <c r="L63" i="526"/>
  <c r="M63" i="526" s="1"/>
  <c r="AB63" i="526"/>
  <c r="AC63" i="526"/>
  <c r="AA65" i="537"/>
  <c r="AB64" i="537"/>
  <c r="L64" i="537"/>
  <c r="M64" i="537" s="1"/>
  <c r="N64" i="537"/>
  <c r="O64" i="537" s="1"/>
  <c r="AC64" i="537"/>
  <c r="AB64" i="549"/>
  <c r="L64" i="549"/>
  <c r="M64" i="549" s="1"/>
  <c r="N64" i="549"/>
  <c r="O64" i="549" s="1"/>
  <c r="AA65" i="549"/>
  <c r="AC64" i="549"/>
  <c r="N66" i="539"/>
  <c r="O66" i="539" s="1"/>
  <c r="AB66" i="539"/>
  <c r="L66" i="539"/>
  <c r="M66" i="539" s="1"/>
  <c r="AA67" i="539"/>
  <c r="AC66" i="539"/>
  <c r="N63" i="531"/>
  <c r="O63" i="531" s="1"/>
  <c r="AB63" i="531"/>
  <c r="L63" i="531"/>
  <c r="M63" i="531" s="1"/>
  <c r="AA64" i="531"/>
  <c r="AC63" i="531"/>
  <c r="N64" i="544"/>
  <c r="O64" i="544" s="1"/>
  <c r="L64" i="544"/>
  <c r="M64" i="544" s="1"/>
  <c r="AB64" i="544"/>
  <c r="AA65" i="544"/>
  <c r="AC64" i="544"/>
  <c r="AB64" i="547"/>
  <c r="L64" i="547"/>
  <c r="M64" i="547" s="1"/>
  <c r="N64" i="547"/>
  <c r="O64" i="547" s="1"/>
  <c r="AA65" i="547"/>
  <c r="AC64" i="547"/>
  <c r="N63" i="542"/>
  <c r="O63" i="542" s="1"/>
  <c r="L63" i="542"/>
  <c r="M63" i="542" s="1"/>
  <c r="AB63" i="542"/>
  <c r="AA64" i="542"/>
  <c r="AC63" i="542"/>
  <c r="N65" i="541"/>
  <c r="O65" i="541" s="1"/>
  <c r="AB65" i="541"/>
  <c r="AA66" i="541"/>
  <c r="L65" i="541"/>
  <c r="M65" i="541" s="1"/>
  <c r="AC65" i="541"/>
  <c r="AA66" i="540"/>
  <c r="AB65" i="540"/>
  <c r="L65" i="540"/>
  <c r="M65" i="540" s="1"/>
  <c r="N65" i="540"/>
  <c r="O65" i="540" s="1"/>
  <c r="AC65" i="540"/>
  <c r="N63" i="538"/>
  <c r="O63" i="538" s="1"/>
  <c r="AB63" i="538"/>
  <c r="L63" i="538"/>
  <c r="M63" i="538" s="1"/>
  <c r="AA64" i="538"/>
  <c r="AC63" i="538"/>
  <c r="N64" i="536"/>
  <c r="O64" i="536" s="1"/>
  <c r="AB64" i="536"/>
  <c r="L64" i="536"/>
  <c r="M64" i="536" s="1"/>
  <c r="AA65" i="536"/>
  <c r="AC64" i="536"/>
  <c r="L63" i="525"/>
  <c r="M63" i="525" s="1"/>
  <c r="AB63" i="525"/>
  <c r="N63" i="525"/>
  <c r="O63" i="525" s="1"/>
  <c r="AA64" i="525"/>
  <c r="AC63" i="525"/>
  <c r="AB63" i="524"/>
  <c r="L63" i="524"/>
  <c r="M63" i="524" s="1"/>
  <c r="N63" i="524"/>
  <c r="O63" i="524" s="1"/>
  <c r="AA64" i="524"/>
  <c r="AC63" i="524"/>
  <c r="AB64" i="529"/>
  <c r="L64" i="529"/>
  <c r="M64" i="529" s="1"/>
  <c r="N64" i="529"/>
  <c r="O64" i="529" s="1"/>
  <c r="AA65" i="529"/>
  <c r="AC64" i="529"/>
  <c r="AB63" i="548"/>
  <c r="L63" i="548"/>
  <c r="M63" i="548" s="1"/>
  <c r="N63" i="548"/>
  <c r="O63" i="548" s="1"/>
  <c r="AA64" i="548"/>
  <c r="AC63" i="548"/>
  <c r="AB64" i="527"/>
  <c r="L64" i="527"/>
  <c r="M64" i="527" s="1"/>
  <c r="N64" i="527"/>
  <c r="O64" i="527" s="1"/>
  <c r="AA65" i="527"/>
  <c r="AC64" i="527"/>
  <c r="AA65" i="543"/>
  <c r="AB64" i="543"/>
  <c r="L64" i="543"/>
  <c r="M64" i="543" s="1"/>
  <c r="N64" i="543"/>
  <c r="O64" i="543" s="1"/>
  <c r="AC64" i="543"/>
  <c r="AB63" i="532"/>
  <c r="L63" i="532"/>
  <c r="M63" i="532" s="1"/>
  <c r="N63" i="532"/>
  <c r="O63" i="532" s="1"/>
  <c r="AA64" i="532"/>
  <c r="AC63" i="532"/>
  <c r="AB64" i="525" l="1"/>
  <c r="L64" i="525"/>
  <c r="M64" i="525" s="1"/>
  <c r="N64" i="525"/>
  <c r="O64" i="525" s="1"/>
  <c r="AA65" i="525"/>
  <c r="AC64" i="525"/>
  <c r="N66" i="541"/>
  <c r="O66" i="541" s="1"/>
  <c r="L66" i="541"/>
  <c r="M66" i="541" s="1"/>
  <c r="AB66" i="541"/>
  <c r="AA67" i="541"/>
  <c r="AC66" i="541"/>
  <c r="N64" i="542"/>
  <c r="O64" i="542" s="1"/>
  <c r="L64" i="542"/>
  <c r="M64" i="542" s="1"/>
  <c r="AB64" i="542"/>
  <c r="AA65" i="542"/>
  <c r="AC64" i="542"/>
  <c r="AB67" i="539"/>
  <c r="L67" i="539"/>
  <c r="M67" i="539" s="1"/>
  <c r="N67" i="539"/>
  <c r="O67" i="539" s="1"/>
  <c r="AA68" i="539"/>
  <c r="AC67" i="539"/>
  <c r="AA65" i="535"/>
  <c r="AB64" i="535"/>
  <c r="L64" i="535"/>
  <c r="M64" i="535" s="1"/>
  <c r="N64" i="535"/>
  <c r="O64" i="535" s="1"/>
  <c r="AC64" i="535"/>
  <c r="AA65" i="531"/>
  <c r="AB64" i="531"/>
  <c r="L64" i="531"/>
  <c r="M64" i="531" s="1"/>
  <c r="N64" i="531"/>
  <c r="O64" i="531" s="1"/>
  <c r="AC64" i="531"/>
  <c r="AB65" i="533"/>
  <c r="L65" i="533"/>
  <c r="M65" i="533" s="1"/>
  <c r="N65" i="533"/>
  <c r="O65" i="533" s="1"/>
  <c r="AA66" i="533"/>
  <c r="AC65" i="533"/>
  <c r="AB64" i="545"/>
  <c r="L64" i="545"/>
  <c r="M64" i="545" s="1"/>
  <c r="N64" i="545"/>
  <c r="O64" i="545" s="1"/>
  <c r="AA65" i="545"/>
  <c r="AC64" i="545"/>
  <c r="AB65" i="536"/>
  <c r="L65" i="536"/>
  <c r="M65" i="536" s="1"/>
  <c r="N65" i="536"/>
  <c r="O65" i="536" s="1"/>
  <c r="AA66" i="536"/>
  <c r="AC65" i="536"/>
  <c r="N64" i="532"/>
  <c r="O64" i="532" s="1"/>
  <c r="AB64" i="532"/>
  <c r="L64" i="532"/>
  <c r="M64" i="532" s="1"/>
  <c r="AA65" i="532"/>
  <c r="AC64" i="532"/>
  <c r="N65" i="543"/>
  <c r="O65" i="543" s="1"/>
  <c r="AB65" i="543"/>
  <c r="AA66" i="543"/>
  <c r="L65" i="543"/>
  <c r="M65" i="543" s="1"/>
  <c r="AC65" i="543"/>
  <c r="N65" i="529"/>
  <c r="O65" i="529" s="1"/>
  <c r="AB65" i="529"/>
  <c r="AA66" i="529"/>
  <c r="L65" i="529"/>
  <c r="M65" i="529" s="1"/>
  <c r="AC65" i="529"/>
  <c r="N64" i="538"/>
  <c r="O64" i="538" s="1"/>
  <c r="AB64" i="538"/>
  <c r="L64" i="538"/>
  <c r="M64" i="538" s="1"/>
  <c r="AA65" i="538"/>
  <c r="AC64" i="538"/>
  <c r="N66" i="540"/>
  <c r="O66" i="540" s="1"/>
  <c r="AA67" i="540"/>
  <c r="AB66" i="540"/>
  <c r="L66" i="540"/>
  <c r="M66" i="540" s="1"/>
  <c r="AC66" i="540"/>
  <c r="N65" i="547"/>
  <c r="O65" i="547" s="1"/>
  <c r="AA66" i="547"/>
  <c r="L65" i="547"/>
  <c r="M65" i="547" s="1"/>
  <c r="AB65" i="547"/>
  <c r="AC65" i="547"/>
  <c r="AA66" i="549"/>
  <c r="AB65" i="549"/>
  <c r="L65" i="549"/>
  <c r="M65" i="549" s="1"/>
  <c r="N65" i="549"/>
  <c r="O65" i="549" s="1"/>
  <c r="AC65" i="549"/>
  <c r="N65" i="537"/>
  <c r="O65" i="537" s="1"/>
  <c r="AA66" i="537"/>
  <c r="AB65" i="537"/>
  <c r="L65" i="537"/>
  <c r="M65" i="537" s="1"/>
  <c r="AC65" i="537"/>
  <c r="AB67" i="550"/>
  <c r="L67" i="550"/>
  <c r="M67" i="550" s="1"/>
  <c r="N67" i="550"/>
  <c r="O67" i="550" s="1"/>
  <c r="AA68" i="550"/>
  <c r="AC67" i="550"/>
  <c r="N64" i="534"/>
  <c r="O64" i="534" s="1"/>
  <c r="AA65" i="534"/>
  <c r="L64" i="534"/>
  <c r="M64" i="534" s="1"/>
  <c r="AB64" i="534"/>
  <c r="AC64" i="534"/>
  <c r="N65" i="527"/>
  <c r="O65" i="527" s="1"/>
  <c r="AA66" i="527"/>
  <c r="L65" i="527"/>
  <c r="M65" i="527" s="1"/>
  <c r="AB65" i="527"/>
  <c r="AC65" i="527"/>
  <c r="N64" i="548"/>
  <c r="O64" i="548" s="1"/>
  <c r="AA65" i="548"/>
  <c r="L64" i="548"/>
  <c r="M64" i="548" s="1"/>
  <c r="AB64" i="548"/>
  <c r="AC64" i="548"/>
  <c r="AA65" i="524"/>
  <c r="L64" i="524"/>
  <c r="M64" i="524" s="1"/>
  <c r="N64" i="524"/>
  <c r="O64" i="524" s="1"/>
  <c r="AB64" i="524"/>
  <c r="AC64" i="524"/>
  <c r="AB65" i="544"/>
  <c r="L65" i="544"/>
  <c r="M65" i="544" s="1"/>
  <c r="N65" i="544"/>
  <c r="O65" i="544" s="1"/>
  <c r="AA66" i="544"/>
  <c r="AC65" i="544"/>
  <c r="N64" i="526"/>
  <c r="O64" i="526" s="1"/>
  <c r="L64" i="526"/>
  <c r="M64" i="526" s="1"/>
  <c r="AA65" i="526"/>
  <c r="AB64" i="526"/>
  <c r="AC64" i="526"/>
  <c r="N64" i="530"/>
  <c r="O64" i="530" s="1"/>
  <c r="L64" i="530"/>
  <c r="M64" i="530" s="1"/>
  <c r="AB64" i="530"/>
  <c r="AA65" i="530"/>
  <c r="AC64" i="530"/>
  <c r="N64" i="546"/>
  <c r="O64" i="546" s="1"/>
  <c r="AB64" i="546"/>
  <c r="L64" i="546"/>
  <c r="M64" i="546" s="1"/>
  <c r="AA65" i="546"/>
  <c r="AC64" i="546"/>
  <c r="AB66" i="528"/>
  <c r="L66" i="528"/>
  <c r="M66" i="528" s="1"/>
  <c r="N66" i="528"/>
  <c r="O66" i="528" s="1"/>
  <c r="AA67" i="528"/>
  <c r="AC66" i="528"/>
  <c r="N66" i="547" l="1"/>
  <c r="O66" i="547" s="1"/>
  <c r="AB66" i="547"/>
  <c r="L66" i="547"/>
  <c r="M66" i="547" s="1"/>
  <c r="AA67" i="547"/>
  <c r="AC66" i="547"/>
  <c r="AB65" i="538"/>
  <c r="L65" i="538"/>
  <c r="M65" i="538" s="1"/>
  <c r="N65" i="538"/>
  <c r="O65" i="538" s="1"/>
  <c r="AA66" i="538"/>
  <c r="AC65" i="538"/>
  <c r="AA67" i="536"/>
  <c r="AB66" i="536"/>
  <c r="L66" i="536"/>
  <c r="M66" i="536" s="1"/>
  <c r="N66" i="536"/>
  <c r="O66" i="536" s="1"/>
  <c r="AC66" i="536"/>
  <c r="N67" i="540"/>
  <c r="O67" i="540" s="1"/>
  <c r="AB67" i="540"/>
  <c r="L67" i="540"/>
  <c r="M67" i="540" s="1"/>
  <c r="AA68" i="540"/>
  <c r="AC67" i="540"/>
  <c r="N65" i="545"/>
  <c r="O65" i="545" s="1"/>
  <c r="L65" i="545"/>
  <c r="M65" i="545" s="1"/>
  <c r="AB65" i="545"/>
  <c r="AA66" i="545"/>
  <c r="AC65" i="545"/>
  <c r="AA69" i="539"/>
  <c r="AB68" i="539"/>
  <c r="L68" i="539"/>
  <c r="M68" i="539" s="1"/>
  <c r="N68" i="539"/>
  <c r="O68" i="539" s="1"/>
  <c r="AC68" i="539"/>
  <c r="AB65" i="530"/>
  <c r="L65" i="530"/>
  <c r="M65" i="530" s="1"/>
  <c r="N65" i="530"/>
  <c r="O65" i="530" s="1"/>
  <c r="AA66" i="530"/>
  <c r="AC65" i="530"/>
  <c r="N65" i="534"/>
  <c r="O65" i="534" s="1"/>
  <c r="AB65" i="534"/>
  <c r="L65" i="534"/>
  <c r="M65" i="534" s="1"/>
  <c r="AA66" i="534"/>
  <c r="AC65" i="534"/>
  <c r="N66" i="549"/>
  <c r="O66" i="549" s="1"/>
  <c r="AA67" i="549"/>
  <c r="L66" i="549"/>
  <c r="M66" i="549" s="1"/>
  <c r="AB66" i="549"/>
  <c r="AC66" i="549"/>
  <c r="L65" i="525"/>
  <c r="M65" i="525" s="1"/>
  <c r="AA66" i="525"/>
  <c r="N65" i="525"/>
  <c r="O65" i="525" s="1"/>
  <c r="AB65" i="525"/>
  <c r="AC65" i="525"/>
  <c r="N67" i="528"/>
  <c r="O67" i="528" s="1"/>
  <c r="AB67" i="528"/>
  <c r="AA68" i="528"/>
  <c r="L67" i="528"/>
  <c r="M67" i="528" s="1"/>
  <c r="AC67" i="528"/>
  <c r="N65" i="526"/>
  <c r="O65" i="526" s="1"/>
  <c r="L65" i="526"/>
  <c r="M65" i="526" s="1"/>
  <c r="AB65" i="526"/>
  <c r="AA66" i="526"/>
  <c r="AC65" i="526"/>
  <c r="AB66" i="544"/>
  <c r="L66" i="544"/>
  <c r="M66" i="544" s="1"/>
  <c r="N66" i="544"/>
  <c r="O66" i="544" s="1"/>
  <c r="AA67" i="544"/>
  <c r="AC66" i="544"/>
  <c r="N65" i="524"/>
  <c r="O65" i="524" s="1"/>
  <c r="L65" i="524"/>
  <c r="M65" i="524" s="1"/>
  <c r="AB65" i="524"/>
  <c r="AA66" i="524"/>
  <c r="AC65" i="524"/>
  <c r="N65" i="548"/>
  <c r="O65" i="548" s="1"/>
  <c r="AB65" i="548"/>
  <c r="L65" i="548"/>
  <c r="M65" i="548" s="1"/>
  <c r="AA66" i="548"/>
  <c r="AC65" i="548"/>
  <c r="N66" i="537"/>
  <c r="O66" i="537" s="1"/>
  <c r="AB66" i="537"/>
  <c r="L66" i="537"/>
  <c r="M66" i="537" s="1"/>
  <c r="AA67" i="537"/>
  <c r="AC66" i="537"/>
  <c r="N66" i="529"/>
  <c r="O66" i="529" s="1"/>
  <c r="L66" i="529"/>
  <c r="M66" i="529" s="1"/>
  <c r="AB66" i="529"/>
  <c r="AA67" i="529"/>
  <c r="AC66" i="529"/>
  <c r="N66" i="533"/>
  <c r="O66" i="533" s="1"/>
  <c r="AB66" i="533"/>
  <c r="L66" i="533"/>
  <c r="M66" i="533" s="1"/>
  <c r="AA67" i="533"/>
  <c r="AC66" i="533"/>
  <c r="AB65" i="531"/>
  <c r="L65" i="531"/>
  <c r="M65" i="531" s="1"/>
  <c r="N65" i="531"/>
  <c r="O65" i="531" s="1"/>
  <c r="AA66" i="531"/>
  <c r="AC65" i="531"/>
  <c r="AB65" i="542"/>
  <c r="L65" i="542"/>
  <c r="M65" i="542" s="1"/>
  <c r="N65" i="542"/>
  <c r="O65" i="542" s="1"/>
  <c r="AA66" i="542"/>
  <c r="AC65" i="542"/>
  <c r="AB65" i="546"/>
  <c r="L65" i="546"/>
  <c r="M65" i="546" s="1"/>
  <c r="N65" i="546"/>
  <c r="O65" i="546" s="1"/>
  <c r="AA66" i="546"/>
  <c r="AC65" i="546"/>
  <c r="N66" i="527"/>
  <c r="O66" i="527" s="1"/>
  <c r="AB66" i="527"/>
  <c r="L66" i="527"/>
  <c r="M66" i="527" s="1"/>
  <c r="AA67" i="527"/>
  <c r="AC66" i="527"/>
  <c r="AB68" i="550"/>
  <c r="L68" i="550"/>
  <c r="M68" i="550" s="1"/>
  <c r="N68" i="550"/>
  <c r="O68" i="550" s="1"/>
  <c r="AA69" i="550"/>
  <c r="AC68" i="550"/>
  <c r="N66" i="543"/>
  <c r="O66" i="543" s="1"/>
  <c r="L66" i="543"/>
  <c r="M66" i="543" s="1"/>
  <c r="AB66" i="543"/>
  <c r="AA67" i="543"/>
  <c r="AC66" i="543"/>
  <c r="N65" i="532"/>
  <c r="O65" i="532" s="1"/>
  <c r="AB65" i="532"/>
  <c r="L65" i="532"/>
  <c r="M65" i="532" s="1"/>
  <c r="AA66" i="532"/>
  <c r="AC65" i="532"/>
  <c r="N65" i="535"/>
  <c r="O65" i="535" s="1"/>
  <c r="AA66" i="535"/>
  <c r="L65" i="535"/>
  <c r="M65" i="535" s="1"/>
  <c r="AB65" i="535"/>
  <c r="AC65" i="535"/>
  <c r="AB67" i="541"/>
  <c r="L67" i="541"/>
  <c r="M67" i="541" s="1"/>
  <c r="N67" i="541"/>
  <c r="O67" i="541" s="1"/>
  <c r="AA68" i="541"/>
  <c r="AC67" i="541"/>
  <c r="N67" i="544" l="1"/>
  <c r="O67" i="544" s="1"/>
  <c r="L67" i="544"/>
  <c r="M67" i="544" s="1"/>
  <c r="AB67" i="544"/>
  <c r="AA68" i="544"/>
  <c r="AC67" i="544"/>
  <c r="N66" i="535"/>
  <c r="O66" i="535" s="1"/>
  <c r="AB66" i="535"/>
  <c r="L66" i="535"/>
  <c r="M66" i="535" s="1"/>
  <c r="AA67" i="535"/>
  <c r="AC66" i="535"/>
  <c r="AB67" i="543"/>
  <c r="L67" i="543"/>
  <c r="M67" i="543" s="1"/>
  <c r="N67" i="543"/>
  <c r="O67" i="543" s="1"/>
  <c r="AA68" i="543"/>
  <c r="AC67" i="543"/>
  <c r="AB66" i="542"/>
  <c r="L66" i="542"/>
  <c r="M66" i="542" s="1"/>
  <c r="N66" i="542"/>
  <c r="O66" i="542" s="1"/>
  <c r="AA67" i="542"/>
  <c r="AC66" i="542"/>
  <c r="AB67" i="537"/>
  <c r="L67" i="537"/>
  <c r="M67" i="537" s="1"/>
  <c r="N67" i="537"/>
  <c r="O67" i="537" s="1"/>
  <c r="AA68" i="537"/>
  <c r="AC67" i="537"/>
  <c r="AB66" i="526"/>
  <c r="L66" i="526"/>
  <c r="M66" i="526" s="1"/>
  <c r="N66" i="526"/>
  <c r="O66" i="526" s="1"/>
  <c r="AA67" i="526"/>
  <c r="AC66" i="526"/>
  <c r="N66" i="525"/>
  <c r="O66" i="525" s="1"/>
  <c r="AB66" i="525"/>
  <c r="L66" i="525"/>
  <c r="M66" i="525" s="1"/>
  <c r="AA67" i="525"/>
  <c r="AC66" i="525"/>
  <c r="AB66" i="534"/>
  <c r="L66" i="534"/>
  <c r="M66" i="534" s="1"/>
  <c r="N66" i="534"/>
  <c r="O66" i="534" s="1"/>
  <c r="AA67" i="534"/>
  <c r="AC66" i="534"/>
  <c r="AB68" i="540"/>
  <c r="L68" i="540"/>
  <c r="M68" i="540" s="1"/>
  <c r="N68" i="540"/>
  <c r="O68" i="540" s="1"/>
  <c r="AA69" i="540"/>
  <c r="AC68" i="540"/>
  <c r="N67" i="536"/>
  <c r="O67" i="536" s="1"/>
  <c r="AA68" i="536"/>
  <c r="AB67" i="536"/>
  <c r="L67" i="536"/>
  <c r="M67" i="536" s="1"/>
  <c r="AC67" i="536"/>
  <c r="AA67" i="532"/>
  <c r="AB66" i="532"/>
  <c r="L66" i="532"/>
  <c r="M66" i="532" s="1"/>
  <c r="N66" i="532"/>
  <c r="O66" i="532" s="1"/>
  <c r="AC66" i="532"/>
  <c r="AB67" i="547"/>
  <c r="L67" i="547"/>
  <c r="M67" i="547" s="1"/>
  <c r="N67" i="547"/>
  <c r="O67" i="547" s="1"/>
  <c r="AA68" i="547"/>
  <c r="AC67" i="547"/>
  <c r="AB68" i="541"/>
  <c r="L68" i="541"/>
  <c r="M68" i="541" s="1"/>
  <c r="N68" i="541"/>
  <c r="O68" i="541" s="1"/>
  <c r="AA69" i="541"/>
  <c r="AC68" i="541"/>
  <c r="N69" i="550"/>
  <c r="O69" i="550" s="1"/>
  <c r="AA70" i="550"/>
  <c r="AB69" i="550"/>
  <c r="L69" i="550"/>
  <c r="M69" i="550" s="1"/>
  <c r="AC69" i="550"/>
  <c r="N66" i="531"/>
  <c r="O66" i="531" s="1"/>
  <c r="AB66" i="531"/>
  <c r="L66" i="531"/>
  <c r="M66" i="531" s="1"/>
  <c r="AA67" i="531"/>
  <c r="AC66" i="531"/>
  <c r="AB66" i="548"/>
  <c r="L66" i="548"/>
  <c r="M66" i="548" s="1"/>
  <c r="N66" i="548"/>
  <c r="O66" i="548" s="1"/>
  <c r="AA67" i="548"/>
  <c r="AC66" i="548"/>
  <c r="N67" i="549"/>
  <c r="O67" i="549" s="1"/>
  <c r="L67" i="549"/>
  <c r="M67" i="549" s="1"/>
  <c r="AA68" i="549"/>
  <c r="AB67" i="549"/>
  <c r="AC67" i="549"/>
  <c r="AB66" i="530"/>
  <c r="L66" i="530"/>
  <c r="M66" i="530" s="1"/>
  <c r="N66" i="530"/>
  <c r="O66" i="530" s="1"/>
  <c r="AA67" i="530"/>
  <c r="AC66" i="530"/>
  <c r="N69" i="539"/>
  <c r="O69" i="539" s="1"/>
  <c r="AA70" i="539"/>
  <c r="AB69" i="539"/>
  <c r="L69" i="539"/>
  <c r="M69" i="539" s="1"/>
  <c r="AC69" i="539"/>
  <c r="AB66" i="546"/>
  <c r="L66" i="546"/>
  <c r="M66" i="546" s="1"/>
  <c r="N66" i="546"/>
  <c r="O66" i="546" s="1"/>
  <c r="AA67" i="546"/>
  <c r="AC66" i="546"/>
  <c r="AB67" i="529"/>
  <c r="L67" i="529"/>
  <c r="M67" i="529" s="1"/>
  <c r="N67" i="529"/>
  <c r="O67" i="529" s="1"/>
  <c r="AA68" i="529"/>
  <c r="AC67" i="529"/>
  <c r="N66" i="545"/>
  <c r="O66" i="545" s="1"/>
  <c r="L66" i="545"/>
  <c r="M66" i="545" s="1"/>
  <c r="AB66" i="545"/>
  <c r="AA67" i="545"/>
  <c r="AC66" i="545"/>
  <c r="AB67" i="527"/>
  <c r="L67" i="527"/>
  <c r="M67" i="527" s="1"/>
  <c r="N67" i="527"/>
  <c r="O67" i="527" s="1"/>
  <c r="AA68" i="527"/>
  <c r="AC67" i="527"/>
  <c r="N67" i="533"/>
  <c r="O67" i="533" s="1"/>
  <c r="AB67" i="533"/>
  <c r="L67" i="533"/>
  <c r="M67" i="533" s="1"/>
  <c r="AA68" i="533"/>
  <c r="AC67" i="533"/>
  <c r="N66" i="524"/>
  <c r="O66" i="524" s="1"/>
  <c r="AB66" i="524"/>
  <c r="L66" i="524"/>
  <c r="M66" i="524" s="1"/>
  <c r="AA67" i="524"/>
  <c r="AC66" i="524"/>
  <c r="N68" i="528"/>
  <c r="O68" i="528" s="1"/>
  <c r="L68" i="528"/>
  <c r="M68" i="528" s="1"/>
  <c r="AB68" i="528"/>
  <c r="AA69" i="528"/>
  <c r="AC68" i="528"/>
  <c r="AA67" i="538"/>
  <c r="AB66" i="538"/>
  <c r="L66" i="538"/>
  <c r="M66" i="538" s="1"/>
  <c r="N66" i="538"/>
  <c r="O66" i="538" s="1"/>
  <c r="AC66" i="538"/>
  <c r="N69" i="541" l="1"/>
  <c r="O69" i="541" s="1"/>
  <c r="AB69" i="541"/>
  <c r="AA70" i="541"/>
  <c r="L69" i="541"/>
  <c r="M69" i="541" s="1"/>
  <c r="AC69" i="541"/>
  <c r="AB69" i="540"/>
  <c r="L69" i="540"/>
  <c r="M69" i="540" s="1"/>
  <c r="N69" i="540"/>
  <c r="O69" i="540" s="1"/>
  <c r="AA70" i="540"/>
  <c r="AC69" i="540"/>
  <c r="N67" i="538"/>
  <c r="O67" i="538" s="1"/>
  <c r="AA68" i="538"/>
  <c r="AB67" i="538"/>
  <c r="L67" i="538"/>
  <c r="M67" i="538" s="1"/>
  <c r="AC67" i="538"/>
  <c r="N67" i="546"/>
  <c r="O67" i="546" s="1"/>
  <c r="AA68" i="546"/>
  <c r="L67" i="546"/>
  <c r="M67" i="546" s="1"/>
  <c r="AB67" i="546"/>
  <c r="AC67" i="546"/>
  <c r="AB68" i="549"/>
  <c r="L68" i="549"/>
  <c r="M68" i="549" s="1"/>
  <c r="N68" i="549"/>
  <c r="O68" i="549" s="1"/>
  <c r="AA69" i="549"/>
  <c r="AC68" i="549"/>
  <c r="AB67" i="548"/>
  <c r="L67" i="548"/>
  <c r="M67" i="548" s="1"/>
  <c r="N67" i="548"/>
  <c r="O67" i="548" s="1"/>
  <c r="AA68" i="548"/>
  <c r="AC67" i="548"/>
  <c r="N70" i="550"/>
  <c r="O70" i="550" s="1"/>
  <c r="AB70" i="550"/>
  <c r="L70" i="550"/>
  <c r="M70" i="550" s="1"/>
  <c r="AA71" i="550"/>
  <c r="AC70" i="550"/>
  <c r="AA69" i="547"/>
  <c r="AB68" i="547"/>
  <c r="L68" i="547"/>
  <c r="M68" i="547" s="1"/>
  <c r="N68" i="547"/>
  <c r="O68" i="547" s="1"/>
  <c r="AC68" i="547"/>
  <c r="AB67" i="532"/>
  <c r="L67" i="532"/>
  <c r="M67" i="532" s="1"/>
  <c r="N67" i="532"/>
  <c r="O67" i="532" s="1"/>
  <c r="AA68" i="532"/>
  <c r="AC67" i="532"/>
  <c r="N68" i="536"/>
  <c r="O68" i="536" s="1"/>
  <c r="AB68" i="536"/>
  <c r="L68" i="536"/>
  <c r="M68" i="536" s="1"/>
  <c r="AA69" i="536"/>
  <c r="AC68" i="536"/>
  <c r="AB67" i="534"/>
  <c r="L67" i="534"/>
  <c r="M67" i="534" s="1"/>
  <c r="N67" i="534"/>
  <c r="O67" i="534" s="1"/>
  <c r="AA68" i="534"/>
  <c r="AC67" i="534"/>
  <c r="N67" i="542"/>
  <c r="O67" i="542" s="1"/>
  <c r="L67" i="542"/>
  <c r="M67" i="542" s="1"/>
  <c r="AB67" i="542"/>
  <c r="AA68" i="542"/>
  <c r="AC67" i="542"/>
  <c r="N70" i="539"/>
  <c r="O70" i="539" s="1"/>
  <c r="AB70" i="539"/>
  <c r="L70" i="539"/>
  <c r="M70" i="539" s="1"/>
  <c r="AA71" i="539"/>
  <c r="AC70" i="539"/>
  <c r="N68" i="544"/>
  <c r="O68" i="544" s="1"/>
  <c r="L68" i="544"/>
  <c r="M68" i="544" s="1"/>
  <c r="AB68" i="544"/>
  <c r="AA69" i="544"/>
  <c r="AC68" i="544"/>
  <c r="AB68" i="533"/>
  <c r="L68" i="533"/>
  <c r="M68" i="533" s="1"/>
  <c r="N68" i="533"/>
  <c r="O68" i="533" s="1"/>
  <c r="AA69" i="533"/>
  <c r="AC68" i="533"/>
  <c r="AB68" i="527"/>
  <c r="L68" i="527"/>
  <c r="M68" i="527" s="1"/>
  <c r="N68" i="527"/>
  <c r="O68" i="527" s="1"/>
  <c r="AA69" i="527"/>
  <c r="AC68" i="527"/>
  <c r="N67" i="531"/>
  <c r="O67" i="531" s="1"/>
  <c r="AB67" i="531"/>
  <c r="L67" i="531"/>
  <c r="M67" i="531" s="1"/>
  <c r="AA68" i="531"/>
  <c r="AC67" i="531"/>
  <c r="L67" i="525"/>
  <c r="M67" i="525" s="1"/>
  <c r="AB67" i="525"/>
  <c r="N67" i="525"/>
  <c r="O67" i="525" s="1"/>
  <c r="AA68" i="525"/>
  <c r="AC67" i="525"/>
  <c r="AB68" i="543"/>
  <c r="L68" i="543"/>
  <c r="M68" i="543" s="1"/>
  <c r="N68" i="543"/>
  <c r="O68" i="543" s="1"/>
  <c r="AA69" i="543"/>
  <c r="AC68" i="543"/>
  <c r="AA68" i="524"/>
  <c r="AB67" i="524"/>
  <c r="L67" i="524"/>
  <c r="M67" i="524" s="1"/>
  <c r="N67" i="524"/>
  <c r="O67" i="524" s="1"/>
  <c r="AC67" i="524"/>
  <c r="AB68" i="529"/>
  <c r="L68" i="529"/>
  <c r="M68" i="529" s="1"/>
  <c r="N68" i="529"/>
  <c r="O68" i="529" s="1"/>
  <c r="AA69" i="529"/>
  <c r="AC68" i="529"/>
  <c r="AA69" i="537"/>
  <c r="AB68" i="537"/>
  <c r="L68" i="537"/>
  <c r="M68" i="537" s="1"/>
  <c r="N68" i="537"/>
  <c r="O68" i="537" s="1"/>
  <c r="AC68" i="537"/>
  <c r="AB69" i="528"/>
  <c r="L69" i="528"/>
  <c r="M69" i="528" s="1"/>
  <c r="N69" i="528"/>
  <c r="O69" i="528" s="1"/>
  <c r="AA70" i="528"/>
  <c r="AC69" i="528"/>
  <c r="AB67" i="545"/>
  <c r="L67" i="545"/>
  <c r="M67" i="545" s="1"/>
  <c r="N67" i="545"/>
  <c r="O67" i="545" s="1"/>
  <c r="AA68" i="545"/>
  <c r="AC67" i="545"/>
  <c r="N67" i="530"/>
  <c r="O67" i="530" s="1"/>
  <c r="L67" i="530"/>
  <c r="M67" i="530" s="1"/>
  <c r="AB67" i="530"/>
  <c r="AA68" i="530"/>
  <c r="AC67" i="530"/>
  <c r="AB67" i="526"/>
  <c r="L67" i="526"/>
  <c r="M67" i="526" s="1"/>
  <c r="AA68" i="526"/>
  <c r="N67" i="526"/>
  <c r="O67" i="526" s="1"/>
  <c r="AC67" i="526"/>
  <c r="AB67" i="535"/>
  <c r="L67" i="535"/>
  <c r="M67" i="535" s="1"/>
  <c r="N67" i="535"/>
  <c r="O67" i="535" s="1"/>
  <c r="AA68" i="535"/>
  <c r="AC67" i="535"/>
  <c r="AA69" i="531" l="1"/>
  <c r="AB68" i="531"/>
  <c r="L68" i="531"/>
  <c r="M68" i="531" s="1"/>
  <c r="N68" i="531"/>
  <c r="O68" i="531" s="1"/>
  <c r="AC68" i="531"/>
  <c r="AB71" i="539"/>
  <c r="L71" i="539"/>
  <c r="M71" i="539" s="1"/>
  <c r="N71" i="539"/>
  <c r="O71" i="539" s="1"/>
  <c r="AA72" i="539"/>
  <c r="AC71" i="539"/>
  <c r="N68" i="538"/>
  <c r="O68" i="538" s="1"/>
  <c r="AB68" i="538"/>
  <c r="L68" i="538"/>
  <c r="M68" i="538" s="1"/>
  <c r="AA69" i="538"/>
  <c r="AC68" i="538"/>
  <c r="AB68" i="545"/>
  <c r="L68" i="545"/>
  <c r="M68" i="545" s="1"/>
  <c r="N68" i="545"/>
  <c r="O68" i="545" s="1"/>
  <c r="AA69" i="545"/>
  <c r="AC68" i="545"/>
  <c r="N69" i="527"/>
  <c r="O69" i="527" s="1"/>
  <c r="L69" i="527"/>
  <c r="M69" i="527" s="1"/>
  <c r="AA70" i="527"/>
  <c r="AB69" i="527"/>
  <c r="AC69" i="527"/>
  <c r="N68" i="542"/>
  <c r="O68" i="542" s="1"/>
  <c r="L68" i="542"/>
  <c r="M68" i="542" s="1"/>
  <c r="AB68" i="542"/>
  <c r="AA69" i="542"/>
  <c r="AC68" i="542"/>
  <c r="N70" i="541"/>
  <c r="O70" i="541" s="1"/>
  <c r="L70" i="541"/>
  <c r="M70" i="541" s="1"/>
  <c r="AB70" i="541"/>
  <c r="AA71" i="541"/>
  <c r="AC70" i="541"/>
  <c r="N68" i="530"/>
  <c r="O68" i="530" s="1"/>
  <c r="L68" i="530"/>
  <c r="M68" i="530" s="1"/>
  <c r="AB68" i="530"/>
  <c r="AA69" i="530"/>
  <c r="AC68" i="530"/>
  <c r="N69" i="529"/>
  <c r="O69" i="529" s="1"/>
  <c r="AB69" i="529"/>
  <c r="AA70" i="529"/>
  <c r="L69" i="529"/>
  <c r="M69" i="529" s="1"/>
  <c r="AC69" i="529"/>
  <c r="N68" i="532"/>
  <c r="O68" i="532" s="1"/>
  <c r="AA69" i="532"/>
  <c r="AB68" i="532"/>
  <c r="L68" i="532"/>
  <c r="M68" i="532" s="1"/>
  <c r="AC68" i="532"/>
  <c r="N69" i="547"/>
  <c r="O69" i="547" s="1"/>
  <c r="AA70" i="547"/>
  <c r="L69" i="547"/>
  <c r="M69" i="547" s="1"/>
  <c r="AB69" i="547"/>
  <c r="AC69" i="547"/>
  <c r="AA70" i="549"/>
  <c r="AB69" i="549"/>
  <c r="L69" i="549"/>
  <c r="M69" i="549" s="1"/>
  <c r="N69" i="549"/>
  <c r="O69" i="549" s="1"/>
  <c r="AC69" i="549"/>
  <c r="AA69" i="535"/>
  <c r="AB68" i="535"/>
  <c r="L68" i="535"/>
  <c r="M68" i="535" s="1"/>
  <c r="N68" i="535"/>
  <c r="O68" i="535" s="1"/>
  <c r="AC68" i="535"/>
  <c r="AB70" i="528"/>
  <c r="L70" i="528"/>
  <c r="M70" i="528" s="1"/>
  <c r="N70" i="528"/>
  <c r="O70" i="528" s="1"/>
  <c r="AA71" i="528"/>
  <c r="AC70" i="528"/>
  <c r="N69" i="537"/>
  <c r="O69" i="537" s="1"/>
  <c r="AB69" i="537"/>
  <c r="L69" i="537"/>
  <c r="M69" i="537" s="1"/>
  <c r="AA70" i="537"/>
  <c r="AC69" i="537"/>
  <c r="N69" i="543"/>
  <c r="O69" i="543" s="1"/>
  <c r="AB69" i="543"/>
  <c r="AA70" i="543"/>
  <c r="L69" i="543"/>
  <c r="M69" i="543" s="1"/>
  <c r="AC69" i="543"/>
  <c r="AB69" i="533"/>
  <c r="L69" i="533"/>
  <c r="M69" i="533" s="1"/>
  <c r="N69" i="533"/>
  <c r="O69" i="533" s="1"/>
  <c r="AA70" i="533"/>
  <c r="AC69" i="533"/>
  <c r="N68" i="534"/>
  <c r="O68" i="534" s="1"/>
  <c r="AB68" i="534"/>
  <c r="L68" i="534"/>
  <c r="M68" i="534" s="1"/>
  <c r="AA69" i="534"/>
  <c r="AC68" i="534"/>
  <c r="AB71" i="550"/>
  <c r="L71" i="550"/>
  <c r="M71" i="550" s="1"/>
  <c r="N71" i="550"/>
  <c r="O71" i="550" s="1"/>
  <c r="AA72" i="550"/>
  <c r="AC71" i="550"/>
  <c r="N68" i="526"/>
  <c r="O68" i="526" s="1"/>
  <c r="AB68" i="526"/>
  <c r="L68" i="526"/>
  <c r="M68" i="526" s="1"/>
  <c r="AA69" i="526"/>
  <c r="AC68" i="526"/>
  <c r="AB68" i="524"/>
  <c r="N68" i="524"/>
  <c r="O68" i="524" s="1"/>
  <c r="AA69" i="524"/>
  <c r="L68" i="524"/>
  <c r="M68" i="524" s="1"/>
  <c r="AC68" i="524"/>
  <c r="AB68" i="525"/>
  <c r="L68" i="525"/>
  <c r="M68" i="525" s="1"/>
  <c r="N68" i="525"/>
  <c r="O68" i="525" s="1"/>
  <c r="AA69" i="525"/>
  <c r="AC68" i="525"/>
  <c r="AB69" i="544"/>
  <c r="L69" i="544"/>
  <c r="M69" i="544" s="1"/>
  <c r="N69" i="544"/>
  <c r="O69" i="544" s="1"/>
  <c r="AA70" i="544"/>
  <c r="AC69" i="544"/>
  <c r="AB69" i="536"/>
  <c r="L69" i="536"/>
  <c r="M69" i="536" s="1"/>
  <c r="N69" i="536"/>
  <c r="O69" i="536" s="1"/>
  <c r="AA70" i="536"/>
  <c r="AC69" i="536"/>
  <c r="N68" i="548"/>
  <c r="O68" i="548" s="1"/>
  <c r="AA69" i="548"/>
  <c r="L68" i="548"/>
  <c r="M68" i="548" s="1"/>
  <c r="AB68" i="548"/>
  <c r="AC68" i="548"/>
  <c r="N68" i="546"/>
  <c r="O68" i="546" s="1"/>
  <c r="AA69" i="546"/>
  <c r="AB68" i="546"/>
  <c r="L68" i="546"/>
  <c r="M68" i="546" s="1"/>
  <c r="AC68" i="546"/>
  <c r="N70" i="540"/>
  <c r="O70" i="540" s="1"/>
  <c r="AB70" i="540"/>
  <c r="L70" i="540"/>
  <c r="M70" i="540" s="1"/>
  <c r="AA71" i="540"/>
  <c r="AC70" i="540"/>
  <c r="N70" i="547" l="1"/>
  <c r="O70" i="547" s="1"/>
  <c r="AA71" i="547"/>
  <c r="AB70" i="547"/>
  <c r="L70" i="547"/>
  <c r="M70" i="547" s="1"/>
  <c r="AC70" i="547"/>
  <c r="AB69" i="546"/>
  <c r="L69" i="546"/>
  <c r="M69" i="546" s="1"/>
  <c r="N69" i="546"/>
  <c r="O69" i="546" s="1"/>
  <c r="AA70" i="546"/>
  <c r="AC69" i="546"/>
  <c r="AA71" i="536"/>
  <c r="AB70" i="536"/>
  <c r="L70" i="536"/>
  <c r="M70" i="536" s="1"/>
  <c r="N70" i="536"/>
  <c r="O70" i="536" s="1"/>
  <c r="AC70" i="536"/>
  <c r="N69" i="524"/>
  <c r="O69" i="524" s="1"/>
  <c r="AB69" i="524"/>
  <c r="L69" i="524"/>
  <c r="M69" i="524" s="1"/>
  <c r="AA70" i="524"/>
  <c r="AC69" i="524"/>
  <c r="AB69" i="526"/>
  <c r="N69" i="526"/>
  <c r="O69" i="526" s="1"/>
  <c r="L69" i="526"/>
  <c r="M69" i="526" s="1"/>
  <c r="AA70" i="526"/>
  <c r="AC69" i="526"/>
  <c r="N69" i="532"/>
  <c r="O69" i="532" s="1"/>
  <c r="AB69" i="532"/>
  <c r="L69" i="532"/>
  <c r="M69" i="532" s="1"/>
  <c r="AA70" i="532"/>
  <c r="AC69" i="532"/>
  <c r="N70" i="529"/>
  <c r="O70" i="529" s="1"/>
  <c r="L70" i="529"/>
  <c r="M70" i="529" s="1"/>
  <c r="AB70" i="529"/>
  <c r="AA71" i="529"/>
  <c r="AC70" i="529"/>
  <c r="AB69" i="530"/>
  <c r="L69" i="530"/>
  <c r="M69" i="530" s="1"/>
  <c r="N69" i="530"/>
  <c r="O69" i="530" s="1"/>
  <c r="AA70" i="530"/>
  <c r="AC69" i="530"/>
  <c r="N70" i="527"/>
  <c r="O70" i="527" s="1"/>
  <c r="AB70" i="527"/>
  <c r="L70" i="527"/>
  <c r="M70" i="527" s="1"/>
  <c r="AA71" i="527"/>
  <c r="AC70" i="527"/>
  <c r="N69" i="545"/>
  <c r="O69" i="545" s="1"/>
  <c r="L69" i="545"/>
  <c r="M69" i="545" s="1"/>
  <c r="AB69" i="545"/>
  <c r="AA70" i="545"/>
  <c r="AC69" i="545"/>
  <c r="N70" i="533"/>
  <c r="O70" i="533" s="1"/>
  <c r="AA71" i="533"/>
  <c r="AB70" i="533"/>
  <c r="L70" i="533"/>
  <c r="M70" i="533" s="1"/>
  <c r="AC70" i="533"/>
  <c r="N71" i="540"/>
  <c r="O71" i="540" s="1"/>
  <c r="AB71" i="540"/>
  <c r="L71" i="540"/>
  <c r="M71" i="540" s="1"/>
  <c r="AA72" i="540"/>
  <c r="AC71" i="540"/>
  <c r="N69" i="548"/>
  <c r="O69" i="548" s="1"/>
  <c r="AB69" i="548"/>
  <c r="L69" i="548"/>
  <c r="M69" i="548" s="1"/>
  <c r="AA70" i="548"/>
  <c r="AC69" i="548"/>
  <c r="AB70" i="544"/>
  <c r="L70" i="544"/>
  <c r="M70" i="544" s="1"/>
  <c r="N70" i="544"/>
  <c r="O70" i="544" s="1"/>
  <c r="AA71" i="544"/>
  <c r="AC70" i="544"/>
  <c r="AB72" i="550"/>
  <c r="L72" i="550"/>
  <c r="M72" i="550" s="1"/>
  <c r="N72" i="550"/>
  <c r="O72" i="550" s="1"/>
  <c r="AA73" i="550"/>
  <c r="AC72" i="550"/>
  <c r="N70" i="543"/>
  <c r="O70" i="543" s="1"/>
  <c r="L70" i="543"/>
  <c r="M70" i="543" s="1"/>
  <c r="AB70" i="543"/>
  <c r="AA71" i="543"/>
  <c r="AC70" i="543"/>
  <c r="N70" i="537"/>
  <c r="O70" i="537" s="1"/>
  <c r="AB70" i="537"/>
  <c r="L70" i="537"/>
  <c r="M70" i="537" s="1"/>
  <c r="AA71" i="537"/>
  <c r="AC70" i="537"/>
  <c r="AB71" i="541"/>
  <c r="L71" i="541"/>
  <c r="M71" i="541" s="1"/>
  <c r="N71" i="541"/>
  <c r="O71" i="541" s="1"/>
  <c r="AA72" i="541"/>
  <c r="AC71" i="541"/>
  <c r="AB69" i="538"/>
  <c r="L69" i="538"/>
  <c r="M69" i="538" s="1"/>
  <c r="N69" i="538"/>
  <c r="O69" i="538" s="1"/>
  <c r="AA70" i="538"/>
  <c r="AC69" i="538"/>
  <c r="N70" i="549"/>
  <c r="O70" i="549" s="1"/>
  <c r="AA71" i="549"/>
  <c r="L70" i="549"/>
  <c r="M70" i="549" s="1"/>
  <c r="AB70" i="549"/>
  <c r="AC70" i="549"/>
  <c r="N69" i="525"/>
  <c r="O69" i="525" s="1"/>
  <c r="AB69" i="525"/>
  <c r="L69" i="525"/>
  <c r="M69" i="525" s="1"/>
  <c r="AA70" i="525"/>
  <c r="AC69" i="525"/>
  <c r="N69" i="534"/>
  <c r="O69" i="534" s="1"/>
  <c r="AB69" i="534"/>
  <c r="L69" i="534"/>
  <c r="M69" i="534" s="1"/>
  <c r="AA70" i="534"/>
  <c r="AC69" i="534"/>
  <c r="N71" i="528"/>
  <c r="O71" i="528" s="1"/>
  <c r="AB71" i="528"/>
  <c r="L71" i="528"/>
  <c r="M71" i="528" s="1"/>
  <c r="AA72" i="528"/>
  <c r="AC71" i="528"/>
  <c r="N69" i="535"/>
  <c r="O69" i="535" s="1"/>
  <c r="AB69" i="535"/>
  <c r="L69" i="535"/>
  <c r="M69" i="535" s="1"/>
  <c r="AA70" i="535"/>
  <c r="AC69" i="535"/>
  <c r="AB69" i="542"/>
  <c r="L69" i="542"/>
  <c r="M69" i="542" s="1"/>
  <c r="N69" i="542"/>
  <c r="O69" i="542" s="1"/>
  <c r="AA70" i="542"/>
  <c r="AC69" i="542"/>
  <c r="AA73" i="539"/>
  <c r="AB72" i="539"/>
  <c r="L72" i="539"/>
  <c r="M72" i="539" s="1"/>
  <c r="N72" i="539"/>
  <c r="O72" i="539" s="1"/>
  <c r="AC72" i="539"/>
  <c r="AB69" i="531"/>
  <c r="L69" i="531"/>
  <c r="M69" i="531" s="1"/>
  <c r="N69" i="531"/>
  <c r="O69" i="531" s="1"/>
  <c r="AA70" i="531"/>
  <c r="AC69" i="531"/>
  <c r="AB71" i="537" l="1"/>
  <c r="L71" i="537"/>
  <c r="M71" i="537" s="1"/>
  <c r="N71" i="537"/>
  <c r="O71" i="537" s="1"/>
  <c r="AA72" i="537"/>
  <c r="AC71" i="537"/>
  <c r="AB71" i="527"/>
  <c r="L71" i="527"/>
  <c r="M71" i="527" s="1"/>
  <c r="N71" i="527"/>
  <c r="O71" i="527" s="1"/>
  <c r="AA72" i="527"/>
  <c r="AC71" i="527"/>
  <c r="AB70" i="526"/>
  <c r="L70" i="526"/>
  <c r="M70" i="526" s="1"/>
  <c r="N70" i="526"/>
  <c r="O70" i="526" s="1"/>
  <c r="AA71" i="526"/>
  <c r="AC70" i="526"/>
  <c r="N70" i="535"/>
  <c r="O70" i="535" s="1"/>
  <c r="AB70" i="535"/>
  <c r="L70" i="535"/>
  <c r="M70" i="535" s="1"/>
  <c r="AA71" i="535"/>
  <c r="AC70" i="535"/>
  <c r="AB71" i="543"/>
  <c r="L71" i="543"/>
  <c r="M71" i="543" s="1"/>
  <c r="N71" i="543"/>
  <c r="O71" i="543" s="1"/>
  <c r="AA72" i="543"/>
  <c r="AC71" i="543"/>
  <c r="AB72" i="540"/>
  <c r="L72" i="540"/>
  <c r="M72" i="540" s="1"/>
  <c r="N72" i="540"/>
  <c r="O72" i="540" s="1"/>
  <c r="AA73" i="540"/>
  <c r="AC72" i="540"/>
  <c r="AB70" i="530"/>
  <c r="L70" i="530"/>
  <c r="M70" i="530" s="1"/>
  <c r="N70" i="530"/>
  <c r="O70" i="530" s="1"/>
  <c r="AA71" i="530"/>
  <c r="AC70" i="530"/>
  <c r="AB70" i="524"/>
  <c r="L70" i="524"/>
  <c r="M70" i="524" s="1"/>
  <c r="N70" i="524"/>
  <c r="O70" i="524" s="1"/>
  <c r="AA71" i="524"/>
  <c r="AC70" i="524"/>
  <c r="N71" i="536"/>
  <c r="O71" i="536" s="1"/>
  <c r="AB71" i="536"/>
  <c r="L71" i="536"/>
  <c r="M71" i="536" s="1"/>
  <c r="AA72" i="536"/>
  <c r="AC71" i="536"/>
  <c r="N70" i="525"/>
  <c r="O70" i="525" s="1"/>
  <c r="L70" i="525"/>
  <c r="M70" i="525" s="1"/>
  <c r="AB70" i="525"/>
  <c r="AA71" i="525"/>
  <c r="AC70" i="525"/>
  <c r="AB70" i="548"/>
  <c r="L70" i="548"/>
  <c r="M70" i="548" s="1"/>
  <c r="N70" i="548"/>
  <c r="O70" i="548" s="1"/>
  <c r="AA71" i="548"/>
  <c r="AC70" i="548"/>
  <c r="N71" i="533"/>
  <c r="O71" i="533" s="1"/>
  <c r="AB71" i="533"/>
  <c r="L71" i="533"/>
  <c r="M71" i="533" s="1"/>
  <c r="AA72" i="533"/>
  <c r="AC71" i="533"/>
  <c r="N70" i="531"/>
  <c r="O70" i="531" s="1"/>
  <c r="AA71" i="531"/>
  <c r="L70" i="531"/>
  <c r="M70" i="531" s="1"/>
  <c r="AB70" i="531"/>
  <c r="AC70" i="531"/>
  <c r="N73" i="539"/>
  <c r="O73" i="539" s="1"/>
  <c r="AB73" i="539"/>
  <c r="L73" i="539"/>
  <c r="M73" i="539" s="1"/>
  <c r="AA74" i="539"/>
  <c r="AC73" i="539"/>
  <c r="N72" i="528"/>
  <c r="O72" i="528" s="1"/>
  <c r="L72" i="528"/>
  <c r="M72" i="528" s="1"/>
  <c r="AB72" i="528"/>
  <c r="AA73" i="528"/>
  <c r="AC72" i="528"/>
  <c r="AA71" i="538"/>
  <c r="AB70" i="538"/>
  <c r="L70" i="538"/>
  <c r="M70" i="538" s="1"/>
  <c r="N70" i="538"/>
  <c r="O70" i="538" s="1"/>
  <c r="AC70" i="538"/>
  <c r="N73" i="550"/>
  <c r="O73" i="550" s="1"/>
  <c r="AA74" i="550"/>
  <c r="AB73" i="550"/>
  <c r="L73" i="550"/>
  <c r="M73" i="550" s="1"/>
  <c r="AC73" i="550"/>
  <c r="AB71" i="529"/>
  <c r="L71" i="529"/>
  <c r="M71" i="529" s="1"/>
  <c r="N71" i="529"/>
  <c r="O71" i="529" s="1"/>
  <c r="AA72" i="529"/>
  <c r="AC71" i="529"/>
  <c r="AB71" i="547"/>
  <c r="L71" i="547"/>
  <c r="M71" i="547" s="1"/>
  <c r="N71" i="547"/>
  <c r="O71" i="547" s="1"/>
  <c r="AA72" i="547"/>
  <c r="AC71" i="547"/>
  <c r="AB70" i="542"/>
  <c r="L70" i="542"/>
  <c r="M70" i="542" s="1"/>
  <c r="N70" i="542"/>
  <c r="O70" i="542" s="1"/>
  <c r="AA71" i="542"/>
  <c r="AC70" i="542"/>
  <c r="AB70" i="534"/>
  <c r="L70" i="534"/>
  <c r="M70" i="534" s="1"/>
  <c r="N70" i="534"/>
  <c r="O70" i="534" s="1"/>
  <c r="AA71" i="534"/>
  <c r="AC70" i="534"/>
  <c r="N71" i="549"/>
  <c r="O71" i="549" s="1"/>
  <c r="L71" i="549"/>
  <c r="M71" i="549" s="1"/>
  <c r="AA72" i="549"/>
  <c r="AB71" i="549"/>
  <c r="AC71" i="549"/>
  <c r="AB72" i="541"/>
  <c r="L72" i="541"/>
  <c r="M72" i="541" s="1"/>
  <c r="N72" i="541"/>
  <c r="O72" i="541" s="1"/>
  <c r="AA73" i="541"/>
  <c r="AC72" i="541"/>
  <c r="N71" i="544"/>
  <c r="O71" i="544" s="1"/>
  <c r="L71" i="544"/>
  <c r="M71" i="544" s="1"/>
  <c r="AB71" i="544"/>
  <c r="AA72" i="544"/>
  <c r="AC71" i="544"/>
  <c r="N70" i="545"/>
  <c r="O70" i="545" s="1"/>
  <c r="L70" i="545"/>
  <c r="M70" i="545" s="1"/>
  <c r="AB70" i="545"/>
  <c r="AA71" i="545"/>
  <c r="AC70" i="545"/>
  <c r="AA71" i="532"/>
  <c r="AB70" i="532"/>
  <c r="L70" i="532"/>
  <c r="M70" i="532" s="1"/>
  <c r="N70" i="532"/>
  <c r="O70" i="532" s="1"/>
  <c r="AC70" i="532"/>
  <c r="AB70" i="546"/>
  <c r="L70" i="546"/>
  <c r="M70" i="546" s="1"/>
  <c r="N70" i="546"/>
  <c r="O70" i="546" s="1"/>
  <c r="AA71" i="546"/>
  <c r="AC70" i="546"/>
  <c r="AB71" i="545" l="1"/>
  <c r="L71" i="545"/>
  <c r="M71" i="545" s="1"/>
  <c r="N71" i="545"/>
  <c r="O71" i="545" s="1"/>
  <c r="AA72" i="545"/>
  <c r="AC71" i="545"/>
  <c r="AB71" i="534"/>
  <c r="L71" i="534"/>
  <c r="M71" i="534" s="1"/>
  <c r="N71" i="534"/>
  <c r="O71" i="534" s="1"/>
  <c r="AA72" i="534"/>
  <c r="AC71" i="534"/>
  <c r="N71" i="538"/>
  <c r="O71" i="538" s="1"/>
  <c r="AB71" i="538"/>
  <c r="L71" i="538"/>
  <c r="M71" i="538" s="1"/>
  <c r="AA72" i="538"/>
  <c r="AC71" i="538"/>
  <c r="N72" i="544"/>
  <c r="O72" i="544" s="1"/>
  <c r="L72" i="544"/>
  <c r="M72" i="544" s="1"/>
  <c r="AB72" i="544"/>
  <c r="AA73" i="544"/>
  <c r="AC72" i="544"/>
  <c r="N71" i="542"/>
  <c r="O71" i="542" s="1"/>
  <c r="L71" i="542"/>
  <c r="M71" i="542" s="1"/>
  <c r="AB71" i="542"/>
  <c r="AA72" i="542"/>
  <c r="AC71" i="542"/>
  <c r="AB72" i="533"/>
  <c r="L72" i="533"/>
  <c r="M72" i="533" s="1"/>
  <c r="N72" i="533"/>
  <c r="O72" i="533" s="1"/>
  <c r="AA73" i="533"/>
  <c r="AC72" i="533"/>
  <c r="AA72" i="524"/>
  <c r="AB71" i="524"/>
  <c r="L71" i="524"/>
  <c r="M71" i="524" s="1"/>
  <c r="N71" i="524"/>
  <c r="O71" i="524" s="1"/>
  <c r="AC71" i="524"/>
  <c r="AB71" i="535"/>
  <c r="L71" i="535"/>
  <c r="M71" i="535" s="1"/>
  <c r="N71" i="535"/>
  <c r="O71" i="535" s="1"/>
  <c r="AA72" i="535"/>
  <c r="AC71" i="535"/>
  <c r="AB72" i="549"/>
  <c r="L72" i="549"/>
  <c r="M72" i="549" s="1"/>
  <c r="N72" i="549"/>
  <c r="O72" i="549" s="1"/>
  <c r="AA73" i="549"/>
  <c r="AC72" i="549"/>
  <c r="N72" i="536"/>
  <c r="O72" i="536" s="1"/>
  <c r="AB72" i="536"/>
  <c r="L72" i="536"/>
  <c r="M72" i="536" s="1"/>
  <c r="AA73" i="536"/>
  <c r="AC72" i="536"/>
  <c r="AA73" i="537"/>
  <c r="AB72" i="537"/>
  <c r="L72" i="537"/>
  <c r="M72" i="537" s="1"/>
  <c r="N72" i="537"/>
  <c r="O72" i="537" s="1"/>
  <c r="AC72" i="537"/>
  <c r="N71" i="546"/>
  <c r="O71" i="546" s="1"/>
  <c r="AA72" i="546"/>
  <c r="L71" i="546"/>
  <c r="M71" i="546" s="1"/>
  <c r="AB71" i="546"/>
  <c r="AC71" i="546"/>
  <c r="AB71" i="532"/>
  <c r="L71" i="532"/>
  <c r="M71" i="532" s="1"/>
  <c r="N71" i="532"/>
  <c r="O71" i="532" s="1"/>
  <c r="AA72" i="532"/>
  <c r="AC71" i="532"/>
  <c r="N73" i="541"/>
  <c r="O73" i="541" s="1"/>
  <c r="AB73" i="541"/>
  <c r="AA74" i="541"/>
  <c r="L73" i="541"/>
  <c r="M73" i="541" s="1"/>
  <c r="AC73" i="541"/>
  <c r="AB72" i="547"/>
  <c r="L72" i="547"/>
  <c r="M72" i="547" s="1"/>
  <c r="N72" i="547"/>
  <c r="O72" i="547" s="1"/>
  <c r="AA73" i="547"/>
  <c r="AC72" i="547"/>
  <c r="N74" i="550"/>
  <c r="O74" i="550" s="1"/>
  <c r="AB74" i="550"/>
  <c r="L74" i="550"/>
  <c r="M74" i="550" s="1"/>
  <c r="AA75" i="550"/>
  <c r="AC74" i="550"/>
  <c r="AB73" i="528"/>
  <c r="L73" i="528"/>
  <c r="M73" i="528" s="1"/>
  <c r="N73" i="528"/>
  <c r="O73" i="528" s="1"/>
  <c r="AA74" i="528"/>
  <c r="AC73" i="528"/>
  <c r="N71" i="531"/>
  <c r="O71" i="531" s="1"/>
  <c r="AB71" i="531"/>
  <c r="L71" i="531"/>
  <c r="M71" i="531" s="1"/>
  <c r="AA72" i="531"/>
  <c r="AC71" i="531"/>
  <c r="AA72" i="548"/>
  <c r="AB71" i="548"/>
  <c r="L71" i="548"/>
  <c r="M71" i="548" s="1"/>
  <c r="N71" i="548"/>
  <c r="O71" i="548" s="1"/>
  <c r="AC71" i="548"/>
  <c r="N71" i="530"/>
  <c r="O71" i="530" s="1"/>
  <c r="L71" i="530"/>
  <c r="M71" i="530" s="1"/>
  <c r="AB71" i="530"/>
  <c r="AA72" i="530"/>
  <c r="AC71" i="530"/>
  <c r="AA72" i="526"/>
  <c r="N71" i="526"/>
  <c r="O71" i="526" s="1"/>
  <c r="AB71" i="526"/>
  <c r="L71" i="526"/>
  <c r="M71" i="526" s="1"/>
  <c r="AC71" i="526"/>
  <c r="AA73" i="543"/>
  <c r="AB72" i="543"/>
  <c r="L72" i="543"/>
  <c r="M72" i="543" s="1"/>
  <c r="N72" i="543"/>
  <c r="O72" i="543" s="1"/>
  <c r="AC72" i="543"/>
  <c r="AB72" i="529"/>
  <c r="L72" i="529"/>
  <c r="M72" i="529" s="1"/>
  <c r="N72" i="529"/>
  <c r="O72" i="529" s="1"/>
  <c r="AC72" i="529"/>
  <c r="AA73" i="529"/>
  <c r="N74" i="539"/>
  <c r="O74" i="539" s="1"/>
  <c r="AB74" i="539"/>
  <c r="L74" i="539"/>
  <c r="M74" i="539" s="1"/>
  <c r="AA75" i="539"/>
  <c r="AC74" i="539"/>
  <c r="AB71" i="525"/>
  <c r="N71" i="525"/>
  <c r="O71" i="525" s="1"/>
  <c r="L71" i="525"/>
  <c r="M71" i="525" s="1"/>
  <c r="AA72" i="525"/>
  <c r="AC71" i="525"/>
  <c r="AA74" i="540"/>
  <c r="AB73" i="540"/>
  <c r="L73" i="540"/>
  <c r="M73" i="540" s="1"/>
  <c r="N73" i="540"/>
  <c r="O73" i="540" s="1"/>
  <c r="AC73" i="540"/>
  <c r="AB72" i="527"/>
  <c r="L72" i="527"/>
  <c r="M72" i="527" s="1"/>
  <c r="N72" i="527"/>
  <c r="O72" i="527" s="1"/>
  <c r="AA73" i="527"/>
  <c r="AC72" i="527"/>
  <c r="AB74" i="528" l="1"/>
  <c r="L74" i="528"/>
  <c r="M74" i="528" s="1"/>
  <c r="N74" i="528"/>
  <c r="O74" i="528" s="1"/>
  <c r="AA75" i="528"/>
  <c r="AC74" i="528"/>
  <c r="N74" i="541"/>
  <c r="O74" i="541" s="1"/>
  <c r="L74" i="541"/>
  <c r="M74" i="541" s="1"/>
  <c r="AB74" i="541"/>
  <c r="AA75" i="541"/>
  <c r="AC74" i="541"/>
  <c r="AB72" i="545"/>
  <c r="L72" i="545"/>
  <c r="M72" i="545" s="1"/>
  <c r="N72" i="545"/>
  <c r="O72" i="545" s="1"/>
  <c r="AA73" i="545"/>
  <c r="AC72" i="545"/>
  <c r="AB75" i="539"/>
  <c r="L75" i="539"/>
  <c r="M75" i="539" s="1"/>
  <c r="N75" i="539"/>
  <c r="O75" i="539" s="1"/>
  <c r="AA76" i="539"/>
  <c r="AC75" i="539"/>
  <c r="N73" i="529"/>
  <c r="O73" i="529" s="1"/>
  <c r="AB73" i="529"/>
  <c r="L73" i="529"/>
  <c r="M73" i="529" s="1"/>
  <c r="AA74" i="529"/>
  <c r="AC73" i="529"/>
  <c r="N72" i="530"/>
  <c r="O72" i="530" s="1"/>
  <c r="L72" i="530"/>
  <c r="M72" i="530" s="1"/>
  <c r="AB72" i="530"/>
  <c r="AA73" i="530"/>
  <c r="AC72" i="530"/>
  <c r="N72" i="548"/>
  <c r="O72" i="548" s="1"/>
  <c r="AA73" i="548"/>
  <c r="L72" i="548"/>
  <c r="M72" i="548" s="1"/>
  <c r="AB72" i="548"/>
  <c r="AC72" i="548"/>
  <c r="AB75" i="550"/>
  <c r="L75" i="550"/>
  <c r="M75" i="550" s="1"/>
  <c r="N75" i="550"/>
  <c r="O75" i="550" s="1"/>
  <c r="AA76" i="550"/>
  <c r="AC75" i="550"/>
  <c r="N73" i="537"/>
  <c r="O73" i="537" s="1"/>
  <c r="AA74" i="537"/>
  <c r="AB73" i="537"/>
  <c r="L73" i="537"/>
  <c r="M73" i="537" s="1"/>
  <c r="AC73" i="537"/>
  <c r="AA73" i="535"/>
  <c r="AB72" i="535"/>
  <c r="L72" i="535"/>
  <c r="M72" i="535" s="1"/>
  <c r="N72" i="535"/>
  <c r="O72" i="535" s="1"/>
  <c r="AC72" i="535"/>
  <c r="AB72" i="524"/>
  <c r="N72" i="524"/>
  <c r="O72" i="524" s="1"/>
  <c r="L72" i="524"/>
  <c r="M72" i="524" s="1"/>
  <c r="AA73" i="524"/>
  <c r="AC72" i="524"/>
  <c r="AB73" i="544"/>
  <c r="L73" i="544"/>
  <c r="M73" i="544" s="1"/>
  <c r="N73" i="544"/>
  <c r="O73" i="544" s="1"/>
  <c r="AA74" i="544"/>
  <c r="AC73" i="544"/>
  <c r="N72" i="532"/>
  <c r="O72" i="532" s="1"/>
  <c r="AB72" i="532"/>
  <c r="L72" i="532"/>
  <c r="M72" i="532" s="1"/>
  <c r="AA73" i="532"/>
  <c r="AC72" i="532"/>
  <c r="AA74" i="549"/>
  <c r="AB73" i="549"/>
  <c r="L73" i="549"/>
  <c r="M73" i="549" s="1"/>
  <c r="N73" i="549"/>
  <c r="O73" i="549" s="1"/>
  <c r="AC73" i="549"/>
  <c r="N72" i="542"/>
  <c r="O72" i="542" s="1"/>
  <c r="L72" i="542"/>
  <c r="M72" i="542" s="1"/>
  <c r="AB72" i="542"/>
  <c r="AA73" i="542"/>
  <c r="AC72" i="542"/>
  <c r="N73" i="527"/>
  <c r="O73" i="527" s="1"/>
  <c r="AA74" i="527"/>
  <c r="L73" i="527"/>
  <c r="M73" i="527" s="1"/>
  <c r="AB73" i="527"/>
  <c r="AC73" i="527"/>
  <c r="N74" i="540"/>
  <c r="O74" i="540" s="1"/>
  <c r="AA75" i="540"/>
  <c r="AB74" i="540"/>
  <c r="L74" i="540"/>
  <c r="M74" i="540" s="1"/>
  <c r="AC74" i="540"/>
  <c r="N73" i="543"/>
  <c r="O73" i="543" s="1"/>
  <c r="AB73" i="543"/>
  <c r="AA74" i="543"/>
  <c r="L73" i="543"/>
  <c r="M73" i="543" s="1"/>
  <c r="AC73" i="543"/>
  <c r="N73" i="547"/>
  <c r="O73" i="547" s="1"/>
  <c r="AA74" i="547"/>
  <c r="L73" i="547"/>
  <c r="M73" i="547" s="1"/>
  <c r="AB73" i="547"/>
  <c r="AC73" i="547"/>
  <c r="N72" i="538"/>
  <c r="O72" i="538" s="1"/>
  <c r="AB72" i="538"/>
  <c r="L72" i="538"/>
  <c r="M72" i="538" s="1"/>
  <c r="AA73" i="538"/>
  <c r="AC72" i="538"/>
  <c r="AB72" i="525"/>
  <c r="L72" i="525"/>
  <c r="M72" i="525" s="1"/>
  <c r="N72" i="525"/>
  <c r="O72" i="525" s="1"/>
  <c r="AA73" i="525"/>
  <c r="AC72" i="525"/>
  <c r="N72" i="526"/>
  <c r="O72" i="526" s="1"/>
  <c r="L72" i="526"/>
  <c r="M72" i="526" s="1"/>
  <c r="AA73" i="526"/>
  <c r="AB72" i="526"/>
  <c r="AC72" i="526"/>
  <c r="AA73" i="531"/>
  <c r="AB72" i="531"/>
  <c r="L72" i="531"/>
  <c r="M72" i="531" s="1"/>
  <c r="N72" i="531"/>
  <c r="O72" i="531" s="1"/>
  <c r="AC72" i="531"/>
  <c r="N72" i="546"/>
  <c r="O72" i="546" s="1"/>
  <c r="AB72" i="546"/>
  <c r="L72" i="546"/>
  <c r="M72" i="546" s="1"/>
  <c r="AA73" i="546"/>
  <c r="AC72" i="546"/>
  <c r="AB73" i="536"/>
  <c r="L73" i="536"/>
  <c r="M73" i="536" s="1"/>
  <c r="N73" i="536"/>
  <c r="O73" i="536" s="1"/>
  <c r="AA74" i="536"/>
  <c r="AC73" i="536"/>
  <c r="AA74" i="533"/>
  <c r="AB73" i="533"/>
  <c r="L73" i="533"/>
  <c r="M73" i="533" s="1"/>
  <c r="N73" i="533"/>
  <c r="O73" i="533" s="1"/>
  <c r="AC73" i="533"/>
  <c r="N72" i="534"/>
  <c r="O72" i="534" s="1"/>
  <c r="AA73" i="534"/>
  <c r="AB72" i="534"/>
  <c r="L72" i="534"/>
  <c r="M72" i="534" s="1"/>
  <c r="AC72" i="534"/>
  <c r="N74" i="543" l="1"/>
  <c r="O74" i="543" s="1"/>
  <c r="L74" i="543"/>
  <c r="M74" i="543" s="1"/>
  <c r="AB74" i="543"/>
  <c r="AA75" i="543"/>
  <c r="AC74" i="543"/>
  <c r="AB73" i="546"/>
  <c r="L73" i="546"/>
  <c r="M73" i="546" s="1"/>
  <c r="N73" i="546"/>
  <c r="O73" i="546" s="1"/>
  <c r="AA74" i="546"/>
  <c r="AC73" i="546"/>
  <c r="AB73" i="531"/>
  <c r="L73" i="531"/>
  <c r="M73" i="531" s="1"/>
  <c r="N73" i="531"/>
  <c r="O73" i="531" s="1"/>
  <c r="AA74" i="531"/>
  <c r="AC73" i="531"/>
  <c r="AA74" i="538"/>
  <c r="AB73" i="538"/>
  <c r="L73" i="538"/>
  <c r="M73" i="538" s="1"/>
  <c r="N73" i="538"/>
  <c r="O73" i="538" s="1"/>
  <c r="AC73" i="538"/>
  <c r="AA75" i="544"/>
  <c r="AB74" i="544"/>
  <c r="L74" i="544"/>
  <c r="M74" i="544" s="1"/>
  <c r="N74" i="544"/>
  <c r="O74" i="544" s="1"/>
  <c r="AC74" i="544"/>
  <c r="AB76" i="550"/>
  <c r="L76" i="550"/>
  <c r="M76" i="550" s="1"/>
  <c r="N76" i="550"/>
  <c r="O76" i="550" s="1"/>
  <c r="AA77" i="550"/>
  <c r="AC76" i="550"/>
  <c r="AA77" i="539"/>
  <c r="AB76" i="539"/>
  <c r="L76" i="539"/>
  <c r="M76" i="539" s="1"/>
  <c r="N76" i="539"/>
  <c r="O76" i="539" s="1"/>
  <c r="AC76" i="539"/>
  <c r="AA75" i="536"/>
  <c r="AB74" i="536"/>
  <c r="L74" i="536"/>
  <c r="M74" i="536" s="1"/>
  <c r="N74" i="536"/>
  <c r="O74" i="536" s="1"/>
  <c r="AC74" i="536"/>
  <c r="N73" i="532"/>
  <c r="O73" i="532" s="1"/>
  <c r="AB73" i="532"/>
  <c r="L73" i="532"/>
  <c r="M73" i="532" s="1"/>
  <c r="AA74" i="532"/>
  <c r="AC73" i="532"/>
  <c r="N73" i="548"/>
  <c r="O73" i="548" s="1"/>
  <c r="AB73" i="548"/>
  <c r="L73" i="548"/>
  <c r="M73" i="548" s="1"/>
  <c r="AA74" i="548"/>
  <c r="AC73" i="548"/>
  <c r="N75" i="528"/>
  <c r="O75" i="528" s="1"/>
  <c r="AB75" i="528"/>
  <c r="L75" i="528"/>
  <c r="M75" i="528" s="1"/>
  <c r="AA76" i="528"/>
  <c r="AC75" i="528"/>
  <c r="N74" i="533"/>
  <c r="O74" i="533" s="1"/>
  <c r="AB74" i="533"/>
  <c r="L74" i="533"/>
  <c r="M74" i="533" s="1"/>
  <c r="AA75" i="533"/>
  <c r="AC74" i="533"/>
  <c r="N75" i="540"/>
  <c r="O75" i="540" s="1"/>
  <c r="AB75" i="540"/>
  <c r="L75" i="540"/>
  <c r="M75" i="540" s="1"/>
  <c r="AA76" i="540"/>
  <c r="AC75" i="540"/>
  <c r="AB73" i="542"/>
  <c r="L73" i="542"/>
  <c r="M73" i="542" s="1"/>
  <c r="N73" i="542"/>
  <c r="O73" i="542" s="1"/>
  <c r="AA74" i="542"/>
  <c r="AC73" i="542"/>
  <c r="N74" i="549"/>
  <c r="O74" i="549" s="1"/>
  <c r="AA75" i="549"/>
  <c r="L74" i="549"/>
  <c r="M74" i="549" s="1"/>
  <c r="AB74" i="549"/>
  <c r="AC74" i="549"/>
  <c r="N73" i="524"/>
  <c r="O73" i="524" s="1"/>
  <c r="AB73" i="524"/>
  <c r="L73" i="524"/>
  <c r="M73" i="524" s="1"/>
  <c r="AA74" i="524"/>
  <c r="AC73" i="524"/>
  <c r="N73" i="535"/>
  <c r="O73" i="535" s="1"/>
  <c r="AA74" i="535"/>
  <c r="AB73" i="535"/>
  <c r="L73" i="535"/>
  <c r="M73" i="535" s="1"/>
  <c r="AC73" i="535"/>
  <c r="N74" i="537"/>
  <c r="O74" i="537" s="1"/>
  <c r="AB74" i="537"/>
  <c r="L74" i="537"/>
  <c r="M74" i="537" s="1"/>
  <c r="AA75" i="537"/>
  <c r="AC74" i="537"/>
  <c r="N73" i="545"/>
  <c r="O73" i="545" s="1"/>
  <c r="L73" i="545"/>
  <c r="M73" i="545" s="1"/>
  <c r="AB73" i="545"/>
  <c r="AA74" i="545"/>
  <c r="AC73" i="545"/>
  <c r="N73" i="534"/>
  <c r="O73" i="534" s="1"/>
  <c r="AB73" i="534"/>
  <c r="L73" i="534"/>
  <c r="M73" i="534" s="1"/>
  <c r="AA74" i="534"/>
  <c r="AC73" i="534"/>
  <c r="N73" i="526"/>
  <c r="O73" i="526" s="1"/>
  <c r="L73" i="526"/>
  <c r="M73" i="526" s="1"/>
  <c r="AB73" i="526"/>
  <c r="AA74" i="526"/>
  <c r="AC73" i="526"/>
  <c r="L73" i="525"/>
  <c r="M73" i="525" s="1"/>
  <c r="N73" i="525"/>
  <c r="O73" i="525" s="1"/>
  <c r="AA74" i="525"/>
  <c r="AB73" i="525"/>
  <c r="AC73" i="525"/>
  <c r="N74" i="547"/>
  <c r="O74" i="547" s="1"/>
  <c r="AB74" i="547"/>
  <c r="L74" i="547"/>
  <c r="M74" i="547" s="1"/>
  <c r="AA75" i="547"/>
  <c r="AC74" i="547"/>
  <c r="N74" i="529"/>
  <c r="O74" i="529" s="1"/>
  <c r="L74" i="529"/>
  <c r="M74" i="529" s="1"/>
  <c r="AB74" i="529"/>
  <c r="AA75" i="529"/>
  <c r="AC74" i="529"/>
  <c r="N74" i="527"/>
  <c r="O74" i="527" s="1"/>
  <c r="AB74" i="527"/>
  <c r="L74" i="527"/>
  <c r="M74" i="527" s="1"/>
  <c r="AA75" i="527"/>
  <c r="AC74" i="527"/>
  <c r="AB73" i="530"/>
  <c r="L73" i="530"/>
  <c r="M73" i="530" s="1"/>
  <c r="N73" i="530"/>
  <c r="O73" i="530" s="1"/>
  <c r="AA74" i="530"/>
  <c r="AC73" i="530"/>
  <c r="AB75" i="541"/>
  <c r="L75" i="541"/>
  <c r="M75" i="541" s="1"/>
  <c r="N75" i="541"/>
  <c r="O75" i="541" s="1"/>
  <c r="AA76" i="541"/>
  <c r="AC75" i="541"/>
  <c r="N74" i="525" l="1"/>
  <c r="O74" i="525" s="1"/>
  <c r="AB74" i="525"/>
  <c r="L74" i="525"/>
  <c r="M74" i="525" s="1"/>
  <c r="AA75" i="525"/>
  <c r="AC74" i="525"/>
  <c r="N75" i="549"/>
  <c r="O75" i="549" s="1"/>
  <c r="L75" i="549"/>
  <c r="M75" i="549" s="1"/>
  <c r="AB75" i="549"/>
  <c r="AA76" i="549"/>
  <c r="AC75" i="549"/>
  <c r="AB75" i="529"/>
  <c r="L75" i="529"/>
  <c r="M75" i="529" s="1"/>
  <c r="N75" i="529"/>
  <c r="O75" i="529" s="1"/>
  <c r="AA76" i="529"/>
  <c r="AC75" i="529"/>
  <c r="AA75" i="534"/>
  <c r="AB74" i="534"/>
  <c r="L74" i="534"/>
  <c r="M74" i="534" s="1"/>
  <c r="N74" i="534"/>
  <c r="O74" i="534" s="1"/>
  <c r="AC74" i="534"/>
  <c r="AB74" i="524"/>
  <c r="L74" i="524"/>
  <c r="M74" i="524" s="1"/>
  <c r="N74" i="524"/>
  <c r="O74" i="524" s="1"/>
  <c r="AA75" i="524"/>
  <c r="AC74" i="524"/>
  <c r="N75" i="533"/>
  <c r="O75" i="533" s="1"/>
  <c r="AB75" i="533"/>
  <c r="L75" i="533"/>
  <c r="M75" i="533" s="1"/>
  <c r="AA76" i="533"/>
  <c r="AC75" i="533"/>
  <c r="N77" i="539"/>
  <c r="O77" i="539" s="1"/>
  <c r="AA78" i="539"/>
  <c r="AB77" i="539"/>
  <c r="L77" i="539"/>
  <c r="M77" i="539" s="1"/>
  <c r="AC77" i="539"/>
  <c r="AB75" i="527"/>
  <c r="L75" i="527"/>
  <c r="M75" i="527" s="1"/>
  <c r="N75" i="527"/>
  <c r="O75" i="527" s="1"/>
  <c r="AA76" i="527"/>
  <c r="AC75" i="527"/>
  <c r="AA75" i="532"/>
  <c r="AB74" i="532"/>
  <c r="L74" i="532"/>
  <c r="M74" i="532" s="1"/>
  <c r="N74" i="532"/>
  <c r="O74" i="532" s="1"/>
  <c r="AC74" i="532"/>
  <c r="AB75" i="543"/>
  <c r="L75" i="543"/>
  <c r="M75" i="543" s="1"/>
  <c r="N75" i="543"/>
  <c r="O75" i="543" s="1"/>
  <c r="AA76" i="543"/>
  <c r="AC75" i="543"/>
  <c r="AB76" i="541"/>
  <c r="L76" i="541"/>
  <c r="M76" i="541" s="1"/>
  <c r="N76" i="541"/>
  <c r="O76" i="541" s="1"/>
  <c r="AA77" i="541"/>
  <c r="AC76" i="541"/>
  <c r="AB75" i="547"/>
  <c r="L75" i="547"/>
  <c r="M75" i="547" s="1"/>
  <c r="N75" i="547"/>
  <c r="O75" i="547" s="1"/>
  <c r="AA76" i="547"/>
  <c r="AC75" i="547"/>
  <c r="N74" i="545"/>
  <c r="O74" i="545" s="1"/>
  <c r="L74" i="545"/>
  <c r="M74" i="545" s="1"/>
  <c r="AB74" i="545"/>
  <c r="AA75" i="545"/>
  <c r="AC74" i="545"/>
  <c r="N74" i="535"/>
  <c r="O74" i="535" s="1"/>
  <c r="AB74" i="535"/>
  <c r="L74" i="535"/>
  <c r="M74" i="535" s="1"/>
  <c r="AA75" i="535"/>
  <c r="AC74" i="535"/>
  <c r="N76" i="528"/>
  <c r="O76" i="528" s="1"/>
  <c r="L76" i="528"/>
  <c r="M76" i="528" s="1"/>
  <c r="AB76" i="528"/>
  <c r="AA77" i="528"/>
  <c r="AC76" i="528"/>
  <c r="N74" i="531"/>
  <c r="O74" i="531" s="1"/>
  <c r="AB74" i="531"/>
  <c r="L74" i="531"/>
  <c r="M74" i="531" s="1"/>
  <c r="AA75" i="531"/>
  <c r="AC74" i="531"/>
  <c r="AB74" i="526"/>
  <c r="L74" i="526"/>
  <c r="M74" i="526" s="1"/>
  <c r="N74" i="526"/>
  <c r="O74" i="526" s="1"/>
  <c r="AA75" i="526"/>
  <c r="AC74" i="526"/>
  <c r="AB76" i="540"/>
  <c r="L76" i="540"/>
  <c r="M76" i="540" s="1"/>
  <c r="N76" i="540"/>
  <c r="O76" i="540" s="1"/>
  <c r="AA77" i="540"/>
  <c r="AC76" i="540"/>
  <c r="N75" i="536"/>
  <c r="O75" i="536" s="1"/>
  <c r="AA76" i="536"/>
  <c r="L75" i="536"/>
  <c r="M75" i="536" s="1"/>
  <c r="AB75" i="536"/>
  <c r="AC75" i="536"/>
  <c r="AA75" i="538"/>
  <c r="AB74" i="538"/>
  <c r="L74" i="538"/>
  <c r="M74" i="538" s="1"/>
  <c r="N74" i="538"/>
  <c r="O74" i="538" s="1"/>
  <c r="AC74" i="538"/>
  <c r="AB74" i="530"/>
  <c r="L74" i="530"/>
  <c r="M74" i="530" s="1"/>
  <c r="N74" i="530"/>
  <c r="O74" i="530" s="1"/>
  <c r="AA75" i="530"/>
  <c r="AC74" i="530"/>
  <c r="AB75" i="537"/>
  <c r="L75" i="537"/>
  <c r="M75" i="537" s="1"/>
  <c r="N75" i="537"/>
  <c r="O75" i="537" s="1"/>
  <c r="AA76" i="537"/>
  <c r="AC75" i="537"/>
  <c r="AB74" i="542"/>
  <c r="L74" i="542"/>
  <c r="M74" i="542" s="1"/>
  <c r="N74" i="542"/>
  <c r="O74" i="542" s="1"/>
  <c r="AA75" i="542"/>
  <c r="AC74" i="542"/>
  <c r="AB74" i="548"/>
  <c r="L74" i="548"/>
  <c r="M74" i="548" s="1"/>
  <c r="N74" i="548"/>
  <c r="O74" i="548" s="1"/>
  <c r="AA75" i="548"/>
  <c r="AC74" i="548"/>
  <c r="N77" i="550"/>
  <c r="O77" i="550" s="1"/>
  <c r="AA78" i="550"/>
  <c r="AB77" i="550"/>
  <c r="L77" i="550"/>
  <c r="M77" i="550" s="1"/>
  <c r="AC77" i="550"/>
  <c r="N75" i="544"/>
  <c r="O75" i="544" s="1"/>
  <c r="L75" i="544"/>
  <c r="M75" i="544" s="1"/>
  <c r="AB75" i="544"/>
  <c r="AA76" i="544"/>
  <c r="AC75" i="544"/>
  <c r="AB74" i="546"/>
  <c r="L74" i="546"/>
  <c r="M74" i="546" s="1"/>
  <c r="N74" i="546"/>
  <c r="O74" i="546" s="1"/>
  <c r="AA75" i="546"/>
  <c r="AC74" i="546"/>
  <c r="N75" i="538" l="1"/>
  <c r="O75" i="538" s="1"/>
  <c r="AA76" i="538"/>
  <c r="AB75" i="538"/>
  <c r="L75" i="538"/>
  <c r="M75" i="538" s="1"/>
  <c r="AC75" i="538"/>
  <c r="AA76" i="548"/>
  <c r="AB75" i="548"/>
  <c r="L75" i="548"/>
  <c r="M75" i="548" s="1"/>
  <c r="N75" i="548"/>
  <c r="O75" i="548" s="1"/>
  <c r="AC75" i="548"/>
  <c r="N75" i="531"/>
  <c r="O75" i="531" s="1"/>
  <c r="AB75" i="531"/>
  <c r="L75" i="531"/>
  <c r="M75" i="531" s="1"/>
  <c r="AA76" i="531"/>
  <c r="AC75" i="531"/>
  <c r="AB76" i="547"/>
  <c r="L76" i="547"/>
  <c r="M76" i="547" s="1"/>
  <c r="N76" i="547"/>
  <c r="O76" i="547" s="1"/>
  <c r="AA77" i="547"/>
  <c r="AC76" i="547"/>
  <c r="AB76" i="527"/>
  <c r="L76" i="527"/>
  <c r="M76" i="527" s="1"/>
  <c r="N76" i="527"/>
  <c r="O76" i="527" s="1"/>
  <c r="AA77" i="527"/>
  <c r="AC76" i="527"/>
  <c r="N76" i="536"/>
  <c r="O76" i="536" s="1"/>
  <c r="AB76" i="536"/>
  <c r="L76" i="536"/>
  <c r="M76" i="536" s="1"/>
  <c r="AA77" i="536"/>
  <c r="AC76" i="536"/>
  <c r="AB75" i="526"/>
  <c r="AA76" i="526"/>
  <c r="L75" i="526"/>
  <c r="M75" i="526" s="1"/>
  <c r="N75" i="526"/>
  <c r="O75" i="526" s="1"/>
  <c r="AC75" i="526"/>
  <c r="AB75" i="545"/>
  <c r="L75" i="545"/>
  <c r="M75" i="545" s="1"/>
  <c r="N75" i="545"/>
  <c r="O75" i="545" s="1"/>
  <c r="AA76" i="545"/>
  <c r="AC75" i="545"/>
  <c r="N78" i="539"/>
  <c r="O78" i="539" s="1"/>
  <c r="AB78" i="539"/>
  <c r="L78" i="539"/>
  <c r="M78" i="539" s="1"/>
  <c r="AA79" i="539"/>
  <c r="AC78" i="539"/>
  <c r="L75" i="525"/>
  <c r="M75" i="525" s="1"/>
  <c r="AA76" i="525"/>
  <c r="AB75" i="525"/>
  <c r="N75" i="525"/>
  <c r="O75" i="525" s="1"/>
  <c r="AC75" i="525"/>
  <c r="N75" i="546"/>
  <c r="O75" i="546" s="1"/>
  <c r="AA76" i="546"/>
  <c r="L75" i="546"/>
  <c r="M75" i="546" s="1"/>
  <c r="AB75" i="546"/>
  <c r="AC75" i="546"/>
  <c r="N78" i="550"/>
  <c r="O78" i="550" s="1"/>
  <c r="AB78" i="550"/>
  <c r="L78" i="550"/>
  <c r="M78" i="550" s="1"/>
  <c r="AA79" i="550"/>
  <c r="AC78" i="550"/>
  <c r="N75" i="542"/>
  <c r="O75" i="542" s="1"/>
  <c r="L75" i="542"/>
  <c r="M75" i="542" s="1"/>
  <c r="AB75" i="542"/>
  <c r="AA76" i="542"/>
  <c r="AC75" i="542"/>
  <c r="AB77" i="528"/>
  <c r="L77" i="528"/>
  <c r="M77" i="528" s="1"/>
  <c r="N77" i="528"/>
  <c r="O77" i="528" s="1"/>
  <c r="AA78" i="528"/>
  <c r="AC77" i="528"/>
  <c r="N77" i="541"/>
  <c r="O77" i="541" s="1"/>
  <c r="AB77" i="541"/>
  <c r="AA78" i="541"/>
  <c r="L77" i="541"/>
  <c r="M77" i="541" s="1"/>
  <c r="AC77" i="541"/>
  <c r="AB76" i="529"/>
  <c r="L76" i="529"/>
  <c r="M76" i="529" s="1"/>
  <c r="N76" i="529"/>
  <c r="O76" i="529" s="1"/>
  <c r="AA77" i="529"/>
  <c r="AC76" i="529"/>
  <c r="N75" i="530"/>
  <c r="O75" i="530" s="1"/>
  <c r="L75" i="530"/>
  <c r="M75" i="530" s="1"/>
  <c r="AB75" i="530"/>
  <c r="AA76" i="530"/>
  <c r="AC75" i="530"/>
  <c r="AB75" i="524"/>
  <c r="L75" i="524"/>
  <c r="M75" i="524" s="1"/>
  <c r="N75" i="524"/>
  <c r="O75" i="524" s="1"/>
  <c r="AA76" i="524"/>
  <c r="AC75" i="524"/>
  <c r="AB75" i="534"/>
  <c r="L75" i="534"/>
  <c r="M75" i="534" s="1"/>
  <c r="N75" i="534"/>
  <c r="O75" i="534" s="1"/>
  <c r="AA76" i="534"/>
  <c r="AC75" i="534"/>
  <c r="N76" i="544"/>
  <c r="O76" i="544" s="1"/>
  <c r="L76" i="544"/>
  <c r="M76" i="544" s="1"/>
  <c r="AB76" i="544"/>
  <c r="AA77" i="544"/>
  <c r="AC76" i="544"/>
  <c r="AA77" i="537"/>
  <c r="AB76" i="537"/>
  <c r="L76" i="537"/>
  <c r="M76" i="537" s="1"/>
  <c r="N76" i="537"/>
  <c r="O76" i="537" s="1"/>
  <c r="AC76" i="537"/>
  <c r="AA78" i="540"/>
  <c r="AB77" i="540"/>
  <c r="L77" i="540"/>
  <c r="M77" i="540" s="1"/>
  <c r="N77" i="540"/>
  <c r="O77" i="540" s="1"/>
  <c r="AC77" i="540"/>
  <c r="AB75" i="535"/>
  <c r="L75" i="535"/>
  <c r="M75" i="535" s="1"/>
  <c r="N75" i="535"/>
  <c r="O75" i="535" s="1"/>
  <c r="AA76" i="535"/>
  <c r="AC75" i="535"/>
  <c r="AA77" i="543"/>
  <c r="AB76" i="543"/>
  <c r="L76" i="543"/>
  <c r="M76" i="543" s="1"/>
  <c r="N76" i="543"/>
  <c r="O76" i="543" s="1"/>
  <c r="AC76" i="543"/>
  <c r="AB75" i="532"/>
  <c r="L75" i="532"/>
  <c r="M75" i="532" s="1"/>
  <c r="N75" i="532"/>
  <c r="O75" i="532" s="1"/>
  <c r="AA76" i="532"/>
  <c r="AC75" i="532"/>
  <c r="AB76" i="533"/>
  <c r="L76" i="533"/>
  <c r="M76" i="533" s="1"/>
  <c r="N76" i="533"/>
  <c r="O76" i="533" s="1"/>
  <c r="AA77" i="533"/>
  <c r="AC76" i="533"/>
  <c r="AB76" i="549"/>
  <c r="L76" i="549"/>
  <c r="M76" i="549" s="1"/>
  <c r="N76" i="549"/>
  <c r="O76" i="549" s="1"/>
  <c r="AA77" i="549"/>
  <c r="AC76" i="549"/>
  <c r="N76" i="530" l="1"/>
  <c r="O76" i="530" s="1"/>
  <c r="L76" i="530"/>
  <c r="M76" i="530" s="1"/>
  <c r="AB76" i="530"/>
  <c r="AA77" i="530"/>
  <c r="AC76" i="530"/>
  <c r="AB79" i="539"/>
  <c r="L79" i="539"/>
  <c r="M79" i="539" s="1"/>
  <c r="N79" i="539"/>
  <c r="O79" i="539" s="1"/>
  <c r="AA80" i="539"/>
  <c r="AC79" i="539"/>
  <c r="N76" i="526"/>
  <c r="O76" i="526" s="1"/>
  <c r="AB76" i="526"/>
  <c r="L76" i="526"/>
  <c r="M76" i="526" s="1"/>
  <c r="AA77" i="526"/>
  <c r="AC76" i="526"/>
  <c r="N77" i="527"/>
  <c r="O77" i="527" s="1"/>
  <c r="AB77" i="527"/>
  <c r="AA78" i="527"/>
  <c r="L77" i="527"/>
  <c r="M77" i="527" s="1"/>
  <c r="AC77" i="527"/>
  <c r="AB77" i="544"/>
  <c r="L77" i="544"/>
  <c r="M77" i="544" s="1"/>
  <c r="N77" i="544"/>
  <c r="O77" i="544" s="1"/>
  <c r="AA78" i="544"/>
  <c r="AC77" i="544"/>
  <c r="N77" i="529"/>
  <c r="O77" i="529" s="1"/>
  <c r="AB77" i="529"/>
  <c r="AA78" i="529"/>
  <c r="L77" i="529"/>
  <c r="M77" i="529" s="1"/>
  <c r="AC77" i="529"/>
  <c r="AB79" i="550"/>
  <c r="L79" i="550"/>
  <c r="M79" i="550" s="1"/>
  <c r="N79" i="550"/>
  <c r="O79" i="550" s="1"/>
  <c r="AA80" i="550"/>
  <c r="AC79" i="550"/>
  <c r="AB76" i="525"/>
  <c r="L76" i="525"/>
  <c r="M76" i="525" s="1"/>
  <c r="N76" i="525"/>
  <c r="O76" i="525" s="1"/>
  <c r="AA77" i="525"/>
  <c r="AC76" i="525"/>
  <c r="AB76" i="545"/>
  <c r="L76" i="545"/>
  <c r="M76" i="545" s="1"/>
  <c r="N76" i="545"/>
  <c r="O76" i="545" s="1"/>
  <c r="AC76" i="545"/>
  <c r="AA77" i="545"/>
  <c r="N77" i="547"/>
  <c r="O77" i="547" s="1"/>
  <c r="AA78" i="547"/>
  <c r="L77" i="547"/>
  <c r="M77" i="547" s="1"/>
  <c r="AB77" i="547"/>
  <c r="AC77" i="547"/>
  <c r="AB77" i="549"/>
  <c r="L77" i="549"/>
  <c r="M77" i="549" s="1"/>
  <c r="N77" i="549"/>
  <c r="O77" i="549" s="1"/>
  <c r="AA78" i="549"/>
  <c r="AC77" i="549"/>
  <c r="AB76" i="535"/>
  <c r="L76" i="535"/>
  <c r="M76" i="535" s="1"/>
  <c r="N76" i="535"/>
  <c r="O76" i="535" s="1"/>
  <c r="AA77" i="535"/>
  <c r="AC76" i="535"/>
  <c r="N78" i="540"/>
  <c r="O78" i="540" s="1"/>
  <c r="AB78" i="540"/>
  <c r="L78" i="540"/>
  <c r="M78" i="540" s="1"/>
  <c r="AA79" i="540"/>
  <c r="AC78" i="540"/>
  <c r="N76" i="534"/>
  <c r="O76" i="534" s="1"/>
  <c r="AB76" i="534"/>
  <c r="L76" i="534"/>
  <c r="M76" i="534" s="1"/>
  <c r="AA77" i="534"/>
  <c r="AC76" i="534"/>
  <c r="AA77" i="531"/>
  <c r="AB76" i="531"/>
  <c r="L76" i="531"/>
  <c r="M76" i="531" s="1"/>
  <c r="N76" i="531"/>
  <c r="O76" i="531" s="1"/>
  <c r="AC76" i="531"/>
  <c r="N76" i="548"/>
  <c r="O76" i="548" s="1"/>
  <c r="AA77" i="548"/>
  <c r="L76" i="548"/>
  <c r="M76" i="548" s="1"/>
  <c r="AB76" i="548"/>
  <c r="AC76" i="548"/>
  <c r="N76" i="538"/>
  <c r="O76" i="538" s="1"/>
  <c r="AB76" i="538"/>
  <c r="L76" i="538"/>
  <c r="M76" i="538" s="1"/>
  <c r="AA77" i="538"/>
  <c r="AC76" i="538"/>
  <c r="N76" i="532"/>
  <c r="O76" i="532" s="1"/>
  <c r="AA77" i="532"/>
  <c r="AB76" i="532"/>
  <c r="L76" i="532"/>
  <c r="M76" i="532" s="1"/>
  <c r="AC76" i="532"/>
  <c r="N77" i="543"/>
  <c r="O77" i="543" s="1"/>
  <c r="AB77" i="543"/>
  <c r="AA78" i="543"/>
  <c r="L77" i="543"/>
  <c r="M77" i="543" s="1"/>
  <c r="AC77" i="543"/>
  <c r="N76" i="542"/>
  <c r="O76" i="542" s="1"/>
  <c r="L76" i="542"/>
  <c r="M76" i="542" s="1"/>
  <c r="AB76" i="542"/>
  <c r="AA77" i="542"/>
  <c r="AC76" i="542"/>
  <c r="N76" i="546"/>
  <c r="O76" i="546" s="1"/>
  <c r="AA77" i="546"/>
  <c r="AB76" i="546"/>
  <c r="L76" i="546"/>
  <c r="M76" i="546" s="1"/>
  <c r="AC76" i="546"/>
  <c r="AA78" i="533"/>
  <c r="AB77" i="533"/>
  <c r="L77" i="533"/>
  <c r="M77" i="533" s="1"/>
  <c r="N77" i="533"/>
  <c r="O77" i="533" s="1"/>
  <c r="AC77" i="533"/>
  <c r="N77" i="537"/>
  <c r="O77" i="537" s="1"/>
  <c r="AB77" i="537"/>
  <c r="L77" i="537"/>
  <c r="M77" i="537" s="1"/>
  <c r="AA78" i="537"/>
  <c r="AC77" i="537"/>
  <c r="L76" i="524"/>
  <c r="M76" i="524" s="1"/>
  <c r="N76" i="524"/>
  <c r="O76" i="524" s="1"/>
  <c r="AB76" i="524"/>
  <c r="AA77" i="524"/>
  <c r="AC76" i="524"/>
  <c r="N78" i="541"/>
  <c r="O78" i="541" s="1"/>
  <c r="L78" i="541"/>
  <c r="M78" i="541" s="1"/>
  <c r="AB78" i="541"/>
  <c r="AA79" i="541"/>
  <c r="AC78" i="541"/>
  <c r="AB78" i="528"/>
  <c r="L78" i="528"/>
  <c r="M78" i="528" s="1"/>
  <c r="N78" i="528"/>
  <c r="O78" i="528" s="1"/>
  <c r="AA79" i="528"/>
  <c r="AC78" i="528"/>
  <c r="AA78" i="536"/>
  <c r="AB77" i="536"/>
  <c r="L77" i="536"/>
  <c r="M77" i="536" s="1"/>
  <c r="N77" i="536"/>
  <c r="O77" i="536" s="1"/>
  <c r="AC77" i="536"/>
  <c r="AA78" i="538" l="1"/>
  <c r="AB77" i="538"/>
  <c r="L77" i="538"/>
  <c r="M77" i="538" s="1"/>
  <c r="N77" i="538"/>
  <c r="O77" i="538" s="1"/>
  <c r="AC77" i="538"/>
  <c r="AA79" i="544"/>
  <c r="AB78" i="544"/>
  <c r="L78" i="544"/>
  <c r="M78" i="544" s="1"/>
  <c r="N78" i="544"/>
  <c r="O78" i="544" s="1"/>
  <c r="AC78" i="544"/>
  <c r="AA79" i="536"/>
  <c r="AB78" i="536"/>
  <c r="L78" i="536"/>
  <c r="M78" i="536" s="1"/>
  <c r="N78" i="536"/>
  <c r="O78" i="536" s="1"/>
  <c r="AC78" i="536"/>
  <c r="N77" i="524"/>
  <c r="O77" i="524" s="1"/>
  <c r="AB77" i="524"/>
  <c r="L77" i="524"/>
  <c r="M77" i="524" s="1"/>
  <c r="AA78" i="524"/>
  <c r="AC77" i="524"/>
  <c r="AB77" i="542"/>
  <c r="L77" i="542"/>
  <c r="M77" i="542" s="1"/>
  <c r="N77" i="542"/>
  <c r="O77" i="542" s="1"/>
  <c r="AA78" i="542"/>
  <c r="AC77" i="542"/>
  <c r="N77" i="532"/>
  <c r="O77" i="532" s="1"/>
  <c r="AB77" i="532"/>
  <c r="L77" i="532"/>
  <c r="M77" i="532" s="1"/>
  <c r="AA78" i="532"/>
  <c r="AC77" i="532"/>
  <c r="AB77" i="531"/>
  <c r="L77" i="531"/>
  <c r="M77" i="531" s="1"/>
  <c r="N77" i="531"/>
  <c r="O77" i="531" s="1"/>
  <c r="AA78" i="531"/>
  <c r="AC77" i="531"/>
  <c r="N77" i="535"/>
  <c r="O77" i="535" s="1"/>
  <c r="AB77" i="535"/>
  <c r="L77" i="535"/>
  <c r="M77" i="535" s="1"/>
  <c r="AA78" i="535"/>
  <c r="AC77" i="535"/>
  <c r="N78" i="547"/>
  <c r="O78" i="547" s="1"/>
  <c r="AB78" i="547"/>
  <c r="L78" i="547"/>
  <c r="M78" i="547" s="1"/>
  <c r="AA79" i="547"/>
  <c r="AC78" i="547"/>
  <c r="N77" i="525"/>
  <c r="O77" i="525" s="1"/>
  <c r="L77" i="525"/>
  <c r="M77" i="525" s="1"/>
  <c r="AB77" i="525"/>
  <c r="AA78" i="525"/>
  <c r="AC77" i="525"/>
  <c r="AB79" i="541"/>
  <c r="L79" i="541"/>
  <c r="M79" i="541" s="1"/>
  <c r="N79" i="541"/>
  <c r="O79" i="541" s="1"/>
  <c r="AA80" i="541"/>
  <c r="AC79" i="541"/>
  <c r="N79" i="540"/>
  <c r="O79" i="540" s="1"/>
  <c r="AB79" i="540"/>
  <c r="L79" i="540"/>
  <c r="M79" i="540" s="1"/>
  <c r="AA80" i="540"/>
  <c r="AC79" i="540"/>
  <c r="N78" i="529"/>
  <c r="O78" i="529" s="1"/>
  <c r="L78" i="529"/>
  <c r="M78" i="529" s="1"/>
  <c r="AB78" i="529"/>
  <c r="AA79" i="529"/>
  <c r="AC78" i="529"/>
  <c r="AB77" i="530"/>
  <c r="L77" i="530"/>
  <c r="M77" i="530" s="1"/>
  <c r="N77" i="530"/>
  <c r="O77" i="530" s="1"/>
  <c r="AA78" i="530"/>
  <c r="AC77" i="530"/>
  <c r="N78" i="537"/>
  <c r="O78" i="537" s="1"/>
  <c r="AB78" i="537"/>
  <c r="L78" i="537"/>
  <c r="M78" i="537" s="1"/>
  <c r="AA79" i="537"/>
  <c r="AC78" i="537"/>
  <c r="N78" i="533"/>
  <c r="O78" i="533" s="1"/>
  <c r="AA79" i="533"/>
  <c r="AB78" i="533"/>
  <c r="L78" i="533"/>
  <c r="M78" i="533" s="1"/>
  <c r="AC78" i="533"/>
  <c r="AB77" i="546"/>
  <c r="L77" i="546"/>
  <c r="M77" i="546" s="1"/>
  <c r="N77" i="546"/>
  <c r="O77" i="546" s="1"/>
  <c r="AA78" i="546"/>
  <c r="AC77" i="546"/>
  <c r="L78" i="549"/>
  <c r="M78" i="549" s="1"/>
  <c r="AA79" i="549"/>
  <c r="AB78" i="549"/>
  <c r="N78" i="549"/>
  <c r="O78" i="549" s="1"/>
  <c r="AC78" i="549"/>
  <c r="AB80" i="550"/>
  <c r="L80" i="550"/>
  <c r="M80" i="550" s="1"/>
  <c r="N80" i="550"/>
  <c r="O80" i="550" s="1"/>
  <c r="AA81" i="550"/>
  <c r="AC80" i="550"/>
  <c r="N78" i="527"/>
  <c r="O78" i="527" s="1"/>
  <c r="AB78" i="527"/>
  <c r="L78" i="527"/>
  <c r="M78" i="527" s="1"/>
  <c r="AA79" i="527"/>
  <c r="AC78" i="527"/>
  <c r="AB77" i="526"/>
  <c r="N77" i="526"/>
  <c r="O77" i="526" s="1"/>
  <c r="L77" i="526"/>
  <c r="M77" i="526" s="1"/>
  <c r="AA78" i="526"/>
  <c r="AC77" i="526"/>
  <c r="N79" i="528"/>
  <c r="O79" i="528" s="1"/>
  <c r="AB79" i="528"/>
  <c r="L79" i="528"/>
  <c r="M79" i="528" s="1"/>
  <c r="AA80" i="528"/>
  <c r="AC79" i="528"/>
  <c r="N78" i="543"/>
  <c r="O78" i="543" s="1"/>
  <c r="L78" i="543"/>
  <c r="M78" i="543" s="1"/>
  <c r="AB78" i="543"/>
  <c r="AA79" i="543"/>
  <c r="AC78" i="543"/>
  <c r="N77" i="548"/>
  <c r="O77" i="548" s="1"/>
  <c r="AB77" i="548"/>
  <c r="L77" i="548"/>
  <c r="M77" i="548" s="1"/>
  <c r="AA78" i="548"/>
  <c r="AC77" i="548"/>
  <c r="N77" i="534"/>
  <c r="O77" i="534" s="1"/>
  <c r="AB77" i="534"/>
  <c r="L77" i="534"/>
  <c r="M77" i="534" s="1"/>
  <c r="AA78" i="534"/>
  <c r="AC77" i="534"/>
  <c r="N77" i="545"/>
  <c r="O77" i="545" s="1"/>
  <c r="L77" i="545"/>
  <c r="M77" i="545" s="1"/>
  <c r="AB77" i="545"/>
  <c r="AA78" i="545"/>
  <c r="AC77" i="545"/>
  <c r="AA81" i="539"/>
  <c r="AB80" i="539"/>
  <c r="L80" i="539"/>
  <c r="M80" i="539" s="1"/>
  <c r="N80" i="539"/>
  <c r="O80" i="539" s="1"/>
  <c r="AC80" i="539"/>
  <c r="AA79" i="534" l="1"/>
  <c r="AB78" i="534"/>
  <c r="L78" i="534"/>
  <c r="M78" i="534" s="1"/>
  <c r="N78" i="534"/>
  <c r="O78" i="534" s="1"/>
  <c r="AC78" i="534"/>
  <c r="AB79" i="529"/>
  <c r="L79" i="529"/>
  <c r="M79" i="529" s="1"/>
  <c r="N79" i="529"/>
  <c r="O79" i="529" s="1"/>
  <c r="AA80" i="529"/>
  <c r="AC79" i="529"/>
  <c r="AB79" i="547"/>
  <c r="L79" i="547"/>
  <c r="M79" i="547" s="1"/>
  <c r="N79" i="547"/>
  <c r="O79" i="547" s="1"/>
  <c r="AA80" i="547"/>
  <c r="AC79" i="547"/>
  <c r="AB78" i="542"/>
  <c r="L78" i="542"/>
  <c r="M78" i="542" s="1"/>
  <c r="N78" i="542"/>
  <c r="O78" i="542" s="1"/>
  <c r="AA79" i="542"/>
  <c r="AC78" i="542"/>
  <c r="N81" i="539"/>
  <c r="O81" i="539" s="1"/>
  <c r="AB81" i="539"/>
  <c r="L81" i="539"/>
  <c r="M81" i="539" s="1"/>
  <c r="AA82" i="539"/>
  <c r="AC81" i="539"/>
  <c r="AB78" i="548"/>
  <c r="L78" i="548"/>
  <c r="M78" i="548" s="1"/>
  <c r="N78" i="548"/>
  <c r="O78" i="548" s="1"/>
  <c r="AA79" i="548"/>
  <c r="AC78" i="548"/>
  <c r="AB79" i="527"/>
  <c r="L79" i="527"/>
  <c r="M79" i="527" s="1"/>
  <c r="N79" i="527"/>
  <c r="O79" i="527" s="1"/>
  <c r="AA80" i="527"/>
  <c r="AC79" i="527"/>
  <c r="N79" i="549"/>
  <c r="O79" i="549" s="1"/>
  <c r="AA80" i="549"/>
  <c r="AB79" i="549"/>
  <c r="L79" i="549"/>
  <c r="M79" i="549" s="1"/>
  <c r="AC79" i="549"/>
  <c r="AB80" i="540"/>
  <c r="L80" i="540"/>
  <c r="M80" i="540" s="1"/>
  <c r="N80" i="540"/>
  <c r="O80" i="540" s="1"/>
  <c r="AA81" i="540"/>
  <c r="AC80" i="540"/>
  <c r="N78" i="535"/>
  <c r="O78" i="535" s="1"/>
  <c r="AB78" i="535"/>
  <c r="L78" i="535"/>
  <c r="M78" i="535" s="1"/>
  <c r="AA79" i="535"/>
  <c r="AC78" i="535"/>
  <c r="N78" i="524"/>
  <c r="O78" i="524" s="1"/>
  <c r="AB78" i="524"/>
  <c r="L78" i="524"/>
  <c r="M78" i="524" s="1"/>
  <c r="AA79" i="524"/>
  <c r="AC78" i="524"/>
  <c r="N79" i="536"/>
  <c r="O79" i="536" s="1"/>
  <c r="AB79" i="536"/>
  <c r="L79" i="536"/>
  <c r="M79" i="536" s="1"/>
  <c r="AA80" i="536"/>
  <c r="AC79" i="536"/>
  <c r="AB78" i="526"/>
  <c r="L78" i="526"/>
  <c r="M78" i="526" s="1"/>
  <c r="N78" i="526"/>
  <c r="O78" i="526" s="1"/>
  <c r="AA79" i="526"/>
  <c r="AC78" i="526"/>
  <c r="AB78" i="546"/>
  <c r="L78" i="546"/>
  <c r="M78" i="546" s="1"/>
  <c r="N78" i="546"/>
  <c r="O78" i="546" s="1"/>
  <c r="AA79" i="546"/>
  <c r="AC78" i="546"/>
  <c r="AB79" i="543"/>
  <c r="L79" i="543"/>
  <c r="M79" i="543" s="1"/>
  <c r="N79" i="543"/>
  <c r="O79" i="543" s="1"/>
  <c r="AA80" i="543"/>
  <c r="AC79" i="543"/>
  <c r="N81" i="550"/>
  <c r="O81" i="550" s="1"/>
  <c r="L81" i="550"/>
  <c r="M81" i="550" s="1"/>
  <c r="AB81" i="550"/>
  <c r="AA82" i="550"/>
  <c r="AC81" i="550"/>
  <c r="AB79" i="537"/>
  <c r="L79" i="537"/>
  <c r="M79" i="537" s="1"/>
  <c r="N79" i="537"/>
  <c r="O79" i="537" s="1"/>
  <c r="AA80" i="537"/>
  <c r="AC79" i="537"/>
  <c r="AB80" i="541"/>
  <c r="L80" i="541"/>
  <c r="M80" i="541" s="1"/>
  <c r="N80" i="541"/>
  <c r="O80" i="541" s="1"/>
  <c r="AA81" i="541"/>
  <c r="AC80" i="541"/>
  <c r="N78" i="531"/>
  <c r="O78" i="531" s="1"/>
  <c r="AA79" i="531"/>
  <c r="AB78" i="531"/>
  <c r="L78" i="531"/>
  <c r="M78" i="531" s="1"/>
  <c r="AC78" i="531"/>
  <c r="N79" i="544"/>
  <c r="O79" i="544" s="1"/>
  <c r="L79" i="544"/>
  <c r="M79" i="544" s="1"/>
  <c r="AB79" i="544"/>
  <c r="AA80" i="544"/>
  <c r="AC79" i="544"/>
  <c r="N78" i="545"/>
  <c r="O78" i="545" s="1"/>
  <c r="L78" i="545"/>
  <c r="M78" i="545" s="1"/>
  <c r="AB78" i="545"/>
  <c r="AA79" i="545"/>
  <c r="AC78" i="545"/>
  <c r="N80" i="528"/>
  <c r="O80" i="528" s="1"/>
  <c r="L80" i="528"/>
  <c r="M80" i="528" s="1"/>
  <c r="AB80" i="528"/>
  <c r="AA81" i="528"/>
  <c r="AC80" i="528"/>
  <c r="N79" i="533"/>
  <c r="O79" i="533" s="1"/>
  <c r="AB79" i="533"/>
  <c r="L79" i="533"/>
  <c r="M79" i="533" s="1"/>
  <c r="AA80" i="533"/>
  <c r="AC79" i="533"/>
  <c r="AB78" i="530"/>
  <c r="L78" i="530"/>
  <c r="M78" i="530" s="1"/>
  <c r="N78" i="530"/>
  <c r="O78" i="530" s="1"/>
  <c r="AA79" i="530"/>
  <c r="AC78" i="530"/>
  <c r="N78" i="525"/>
  <c r="O78" i="525" s="1"/>
  <c r="L78" i="525"/>
  <c r="M78" i="525" s="1"/>
  <c r="AB78" i="525"/>
  <c r="AA79" i="525"/>
  <c r="AC78" i="525"/>
  <c r="AA79" i="532"/>
  <c r="AB78" i="532"/>
  <c r="L78" i="532"/>
  <c r="M78" i="532" s="1"/>
  <c r="N78" i="532"/>
  <c r="O78" i="532" s="1"/>
  <c r="AC78" i="532"/>
  <c r="AA79" i="538"/>
  <c r="AB78" i="538"/>
  <c r="L78" i="538"/>
  <c r="M78" i="538" s="1"/>
  <c r="N78" i="538"/>
  <c r="O78" i="538" s="1"/>
  <c r="AC78" i="538"/>
  <c r="AB79" i="545" l="1"/>
  <c r="L79" i="545"/>
  <c r="M79" i="545" s="1"/>
  <c r="N79" i="545"/>
  <c r="O79" i="545" s="1"/>
  <c r="AA80" i="545"/>
  <c r="AC79" i="545"/>
  <c r="N79" i="538"/>
  <c r="O79" i="538" s="1"/>
  <c r="AB79" i="538"/>
  <c r="L79" i="538"/>
  <c r="M79" i="538" s="1"/>
  <c r="AA80" i="538"/>
  <c r="AC79" i="538"/>
  <c r="N79" i="530"/>
  <c r="O79" i="530" s="1"/>
  <c r="L79" i="530"/>
  <c r="M79" i="530" s="1"/>
  <c r="AA80" i="530"/>
  <c r="AB79" i="530"/>
  <c r="AC79" i="530"/>
  <c r="N80" i="544"/>
  <c r="O80" i="544" s="1"/>
  <c r="L80" i="544"/>
  <c r="M80" i="544" s="1"/>
  <c r="AB80" i="544"/>
  <c r="AA81" i="544"/>
  <c r="AC80" i="544"/>
  <c r="N82" i="550"/>
  <c r="O82" i="550" s="1"/>
  <c r="AA83" i="550"/>
  <c r="AB82" i="550"/>
  <c r="L82" i="550"/>
  <c r="M82" i="550" s="1"/>
  <c r="AC82" i="550"/>
  <c r="N80" i="536"/>
  <c r="O80" i="536" s="1"/>
  <c r="AB80" i="536"/>
  <c r="L80" i="536"/>
  <c r="M80" i="536" s="1"/>
  <c r="AA81" i="536"/>
  <c r="AC80" i="536"/>
  <c r="N79" i="542"/>
  <c r="O79" i="542" s="1"/>
  <c r="L79" i="542"/>
  <c r="M79" i="542" s="1"/>
  <c r="AB79" i="542"/>
  <c r="AA80" i="542"/>
  <c r="AC79" i="542"/>
  <c r="L79" i="525"/>
  <c r="M79" i="525" s="1"/>
  <c r="AB79" i="525"/>
  <c r="N79" i="525"/>
  <c r="O79" i="525" s="1"/>
  <c r="AA80" i="525"/>
  <c r="AC79" i="525"/>
  <c r="N79" i="531"/>
  <c r="O79" i="531" s="1"/>
  <c r="AB79" i="531"/>
  <c r="L79" i="531"/>
  <c r="M79" i="531" s="1"/>
  <c r="AA80" i="531"/>
  <c r="AC79" i="531"/>
  <c r="AA81" i="537"/>
  <c r="AB80" i="537"/>
  <c r="L80" i="537"/>
  <c r="M80" i="537" s="1"/>
  <c r="N80" i="537"/>
  <c r="O80" i="537" s="1"/>
  <c r="AC80" i="537"/>
  <c r="AA80" i="526"/>
  <c r="AB79" i="526"/>
  <c r="N79" i="526"/>
  <c r="O79" i="526" s="1"/>
  <c r="L79" i="526"/>
  <c r="M79" i="526" s="1"/>
  <c r="AC79" i="526"/>
  <c r="AA82" i="540"/>
  <c r="AB81" i="540"/>
  <c r="L81" i="540"/>
  <c r="M81" i="540" s="1"/>
  <c r="N81" i="540"/>
  <c r="O81" i="540" s="1"/>
  <c r="AC81" i="540"/>
  <c r="N82" i="539"/>
  <c r="O82" i="539" s="1"/>
  <c r="AB82" i="539"/>
  <c r="L82" i="539"/>
  <c r="M82" i="539" s="1"/>
  <c r="AA83" i="539"/>
  <c r="AC82" i="539"/>
  <c r="AB79" i="532"/>
  <c r="L79" i="532"/>
  <c r="M79" i="532" s="1"/>
  <c r="N79" i="532"/>
  <c r="O79" i="532" s="1"/>
  <c r="AA80" i="532"/>
  <c r="AC79" i="532"/>
  <c r="AB80" i="533"/>
  <c r="L80" i="533"/>
  <c r="M80" i="533" s="1"/>
  <c r="N80" i="533"/>
  <c r="O80" i="533" s="1"/>
  <c r="AA81" i="533"/>
  <c r="AC80" i="533"/>
  <c r="AA81" i="543"/>
  <c r="AB80" i="543"/>
  <c r="L80" i="543"/>
  <c r="M80" i="543" s="1"/>
  <c r="N80" i="543"/>
  <c r="O80" i="543" s="1"/>
  <c r="AC80" i="543"/>
  <c r="AA80" i="524"/>
  <c r="AB79" i="524"/>
  <c r="L79" i="524"/>
  <c r="M79" i="524" s="1"/>
  <c r="N79" i="524"/>
  <c r="O79" i="524" s="1"/>
  <c r="AC79" i="524"/>
  <c r="AB80" i="527"/>
  <c r="L80" i="527"/>
  <c r="M80" i="527" s="1"/>
  <c r="N80" i="527"/>
  <c r="O80" i="527" s="1"/>
  <c r="AA81" i="527"/>
  <c r="AC80" i="527"/>
  <c r="AA81" i="547"/>
  <c r="AB80" i="547"/>
  <c r="L80" i="547"/>
  <c r="M80" i="547" s="1"/>
  <c r="N80" i="547"/>
  <c r="O80" i="547" s="1"/>
  <c r="AC80" i="547"/>
  <c r="AB81" i="528"/>
  <c r="L81" i="528"/>
  <c r="M81" i="528" s="1"/>
  <c r="N81" i="528"/>
  <c r="O81" i="528" s="1"/>
  <c r="AA82" i="528"/>
  <c r="AC81" i="528"/>
  <c r="N81" i="541"/>
  <c r="O81" i="541" s="1"/>
  <c r="AB81" i="541"/>
  <c r="AA82" i="541"/>
  <c r="L81" i="541"/>
  <c r="M81" i="541" s="1"/>
  <c r="AC81" i="541"/>
  <c r="N79" i="546"/>
  <c r="O79" i="546" s="1"/>
  <c r="AA80" i="546"/>
  <c r="L79" i="546"/>
  <c r="M79" i="546" s="1"/>
  <c r="AB79" i="546"/>
  <c r="AC79" i="546"/>
  <c r="AB79" i="535"/>
  <c r="L79" i="535"/>
  <c r="M79" i="535" s="1"/>
  <c r="N79" i="535"/>
  <c r="O79" i="535" s="1"/>
  <c r="AA80" i="535"/>
  <c r="AC79" i="535"/>
  <c r="L80" i="549"/>
  <c r="M80" i="549" s="1"/>
  <c r="AB80" i="549"/>
  <c r="N80" i="549"/>
  <c r="O80" i="549" s="1"/>
  <c r="AA81" i="549"/>
  <c r="AC80" i="549"/>
  <c r="AA80" i="548"/>
  <c r="AB79" i="548"/>
  <c r="L79" i="548"/>
  <c r="M79" i="548" s="1"/>
  <c r="N79" i="548"/>
  <c r="O79" i="548" s="1"/>
  <c r="AC79" i="548"/>
  <c r="AB80" i="529"/>
  <c r="L80" i="529"/>
  <c r="M80" i="529" s="1"/>
  <c r="N80" i="529"/>
  <c r="O80" i="529" s="1"/>
  <c r="AA81" i="529"/>
  <c r="AC80" i="529"/>
  <c r="AB79" i="534"/>
  <c r="L79" i="534"/>
  <c r="M79" i="534" s="1"/>
  <c r="N79" i="534"/>
  <c r="O79" i="534" s="1"/>
  <c r="AA80" i="534"/>
  <c r="AC79" i="534"/>
  <c r="N81" i="543" l="1"/>
  <c r="O81" i="543" s="1"/>
  <c r="AB81" i="543"/>
  <c r="AA82" i="543"/>
  <c r="L81" i="543"/>
  <c r="M81" i="543" s="1"/>
  <c r="AC81" i="543"/>
  <c r="AB83" i="539"/>
  <c r="L83" i="539"/>
  <c r="M83" i="539" s="1"/>
  <c r="N83" i="539"/>
  <c r="O83" i="539" s="1"/>
  <c r="AA84" i="539"/>
  <c r="AC83" i="539"/>
  <c r="AA81" i="531"/>
  <c r="AB80" i="531"/>
  <c r="L80" i="531"/>
  <c r="M80" i="531" s="1"/>
  <c r="N80" i="531"/>
  <c r="O80" i="531" s="1"/>
  <c r="AC80" i="531"/>
  <c r="AB80" i="545"/>
  <c r="L80" i="545"/>
  <c r="M80" i="545" s="1"/>
  <c r="N80" i="545"/>
  <c r="O80" i="545" s="1"/>
  <c r="AA81" i="545"/>
  <c r="AC80" i="545"/>
  <c r="AB81" i="549"/>
  <c r="L81" i="549"/>
  <c r="M81" i="549" s="1"/>
  <c r="N81" i="549"/>
  <c r="O81" i="549" s="1"/>
  <c r="AA82" i="549"/>
  <c r="AC81" i="549"/>
  <c r="N80" i="546"/>
  <c r="O80" i="546" s="1"/>
  <c r="AB80" i="546"/>
  <c r="L80" i="546"/>
  <c r="M80" i="546" s="1"/>
  <c r="AA81" i="546"/>
  <c r="AC80" i="546"/>
  <c r="N82" i="541"/>
  <c r="O82" i="541" s="1"/>
  <c r="L82" i="541"/>
  <c r="M82" i="541" s="1"/>
  <c r="AB82" i="541"/>
  <c r="AA83" i="541"/>
  <c r="AC82" i="541"/>
  <c r="AB82" i="528"/>
  <c r="L82" i="528"/>
  <c r="M82" i="528" s="1"/>
  <c r="N82" i="528"/>
  <c r="O82" i="528" s="1"/>
  <c r="AA83" i="528"/>
  <c r="AC82" i="528"/>
  <c r="N81" i="547"/>
  <c r="O81" i="547" s="1"/>
  <c r="AA82" i="547"/>
  <c r="L81" i="547"/>
  <c r="M81" i="547" s="1"/>
  <c r="AB81" i="547"/>
  <c r="AC81" i="547"/>
  <c r="N80" i="526"/>
  <c r="O80" i="526" s="1"/>
  <c r="AB80" i="526"/>
  <c r="L80" i="526"/>
  <c r="M80" i="526" s="1"/>
  <c r="AA81" i="526"/>
  <c r="AC80" i="526"/>
  <c r="AB80" i="525"/>
  <c r="L80" i="525"/>
  <c r="M80" i="525" s="1"/>
  <c r="N80" i="525"/>
  <c r="O80" i="525" s="1"/>
  <c r="AA81" i="525"/>
  <c r="AC80" i="525"/>
  <c r="AB81" i="544"/>
  <c r="L81" i="544"/>
  <c r="M81" i="544" s="1"/>
  <c r="N81" i="544"/>
  <c r="O81" i="544" s="1"/>
  <c r="AA82" i="544"/>
  <c r="AC81" i="544"/>
  <c r="N82" i="540"/>
  <c r="O82" i="540" s="1"/>
  <c r="AA83" i="540"/>
  <c r="AB82" i="540"/>
  <c r="L82" i="540"/>
  <c r="M82" i="540" s="1"/>
  <c r="AC82" i="540"/>
  <c r="N80" i="534"/>
  <c r="O80" i="534" s="1"/>
  <c r="AA81" i="534"/>
  <c r="AB80" i="534"/>
  <c r="L80" i="534"/>
  <c r="M80" i="534" s="1"/>
  <c r="AC80" i="534"/>
  <c r="AA81" i="535"/>
  <c r="AB80" i="535"/>
  <c r="L80" i="535"/>
  <c r="M80" i="535" s="1"/>
  <c r="N80" i="535"/>
  <c r="O80" i="535" s="1"/>
  <c r="AC80" i="535"/>
  <c r="AB81" i="533"/>
  <c r="L81" i="533"/>
  <c r="M81" i="533" s="1"/>
  <c r="N81" i="533"/>
  <c r="O81" i="533" s="1"/>
  <c r="AA82" i="533"/>
  <c r="AC81" i="533"/>
  <c r="N81" i="537"/>
  <c r="O81" i="537" s="1"/>
  <c r="AA82" i="537"/>
  <c r="AB81" i="537"/>
  <c r="L81" i="537"/>
  <c r="M81" i="537" s="1"/>
  <c r="AC81" i="537"/>
  <c r="N80" i="542"/>
  <c r="O80" i="542" s="1"/>
  <c r="L80" i="542"/>
  <c r="M80" i="542" s="1"/>
  <c r="AB80" i="542"/>
  <c r="AA81" i="542"/>
  <c r="AC80" i="542"/>
  <c r="N83" i="550"/>
  <c r="O83" i="550" s="1"/>
  <c r="AB83" i="550"/>
  <c r="L83" i="550"/>
  <c r="M83" i="550" s="1"/>
  <c r="AA84" i="550"/>
  <c r="AC83" i="550"/>
  <c r="N81" i="529"/>
  <c r="O81" i="529" s="1"/>
  <c r="AB81" i="529"/>
  <c r="AA82" i="529"/>
  <c r="L81" i="529"/>
  <c r="M81" i="529" s="1"/>
  <c r="AC81" i="529"/>
  <c r="N80" i="548"/>
  <c r="O80" i="548" s="1"/>
  <c r="AA81" i="548"/>
  <c r="L80" i="548"/>
  <c r="M80" i="548" s="1"/>
  <c r="AB80" i="548"/>
  <c r="AC80" i="548"/>
  <c r="N81" i="527"/>
  <c r="O81" i="527" s="1"/>
  <c r="AA82" i="527"/>
  <c r="L81" i="527"/>
  <c r="M81" i="527" s="1"/>
  <c r="AB81" i="527"/>
  <c r="AC81" i="527"/>
  <c r="AA81" i="524"/>
  <c r="AB80" i="524"/>
  <c r="N80" i="524"/>
  <c r="O80" i="524" s="1"/>
  <c r="L80" i="524"/>
  <c r="M80" i="524" s="1"/>
  <c r="AC80" i="524"/>
  <c r="N80" i="532"/>
  <c r="O80" i="532" s="1"/>
  <c r="AB80" i="532"/>
  <c r="L80" i="532"/>
  <c r="M80" i="532" s="1"/>
  <c r="AA81" i="532"/>
  <c r="AC80" i="532"/>
  <c r="AA82" i="536"/>
  <c r="AB81" i="536"/>
  <c r="L81" i="536"/>
  <c r="M81" i="536" s="1"/>
  <c r="N81" i="536"/>
  <c r="O81" i="536" s="1"/>
  <c r="AC81" i="536"/>
  <c r="N80" i="530"/>
  <c r="O80" i="530" s="1"/>
  <c r="AB80" i="530"/>
  <c r="L80" i="530"/>
  <c r="M80" i="530" s="1"/>
  <c r="AA81" i="530"/>
  <c r="AC80" i="530"/>
  <c r="N80" i="538"/>
  <c r="O80" i="538" s="1"/>
  <c r="AB80" i="538"/>
  <c r="L80" i="538"/>
  <c r="M80" i="538" s="1"/>
  <c r="AA81" i="538"/>
  <c r="AC80" i="538"/>
  <c r="AA83" i="549" l="1"/>
  <c r="AB82" i="549"/>
  <c r="L82" i="549"/>
  <c r="M82" i="549" s="1"/>
  <c r="N82" i="549"/>
  <c r="O82" i="549" s="1"/>
  <c r="AC82" i="549"/>
  <c r="N81" i="534"/>
  <c r="O81" i="534" s="1"/>
  <c r="AB81" i="534"/>
  <c r="L81" i="534"/>
  <c r="M81" i="534" s="1"/>
  <c r="AA82" i="534"/>
  <c r="AC81" i="534"/>
  <c r="N83" i="528"/>
  <c r="O83" i="528" s="1"/>
  <c r="AB83" i="528"/>
  <c r="AA84" i="528"/>
  <c r="L83" i="528"/>
  <c r="M83" i="528" s="1"/>
  <c r="AC83" i="528"/>
  <c r="AB81" i="531"/>
  <c r="L81" i="531"/>
  <c r="M81" i="531" s="1"/>
  <c r="N81" i="531"/>
  <c r="O81" i="531" s="1"/>
  <c r="AA82" i="531"/>
  <c r="AC81" i="531"/>
  <c r="N82" i="543"/>
  <c r="O82" i="543" s="1"/>
  <c r="L82" i="543"/>
  <c r="M82" i="543" s="1"/>
  <c r="AB82" i="543"/>
  <c r="AA83" i="543"/>
  <c r="AC82" i="543"/>
  <c r="AA82" i="538"/>
  <c r="AB81" i="538"/>
  <c r="L81" i="538"/>
  <c r="M81" i="538" s="1"/>
  <c r="N81" i="538"/>
  <c r="O81" i="538" s="1"/>
  <c r="AC81" i="538"/>
  <c r="N81" i="548"/>
  <c r="O81" i="548" s="1"/>
  <c r="AB81" i="548"/>
  <c r="L81" i="548"/>
  <c r="M81" i="548" s="1"/>
  <c r="AA82" i="548"/>
  <c r="AC81" i="548"/>
  <c r="N82" i="529"/>
  <c r="O82" i="529" s="1"/>
  <c r="L82" i="529"/>
  <c r="M82" i="529" s="1"/>
  <c r="AB82" i="529"/>
  <c r="AA83" i="529"/>
  <c r="AC82" i="529"/>
  <c r="L84" i="550"/>
  <c r="M84" i="550" s="1"/>
  <c r="M7" i="550" s="1"/>
  <c r="AB84" i="550"/>
  <c r="N84" i="550"/>
  <c r="O84" i="550" s="1"/>
  <c r="O7" i="550" s="1"/>
  <c r="AA85" i="550"/>
  <c r="AC84" i="550"/>
  <c r="N82" i="537"/>
  <c r="O82" i="537" s="1"/>
  <c r="AB82" i="537"/>
  <c r="L82" i="537"/>
  <c r="M82" i="537" s="1"/>
  <c r="AA83" i="537"/>
  <c r="AC82" i="537"/>
  <c r="N83" i="540"/>
  <c r="O83" i="540" s="1"/>
  <c r="AB83" i="540"/>
  <c r="L83" i="540"/>
  <c r="M83" i="540" s="1"/>
  <c r="AA84" i="540"/>
  <c r="AC83" i="540"/>
  <c r="L81" i="525"/>
  <c r="M81" i="525" s="1"/>
  <c r="N81" i="525"/>
  <c r="O81" i="525" s="1"/>
  <c r="AA82" i="525"/>
  <c r="AB81" i="525"/>
  <c r="AC81" i="525"/>
  <c r="N82" i="547"/>
  <c r="O82" i="547" s="1"/>
  <c r="AA83" i="547"/>
  <c r="AB82" i="547"/>
  <c r="L82" i="547"/>
  <c r="M82" i="547" s="1"/>
  <c r="AC82" i="547"/>
  <c r="AB83" i="541"/>
  <c r="L83" i="541"/>
  <c r="M83" i="541" s="1"/>
  <c r="N83" i="541"/>
  <c r="O83" i="541" s="1"/>
  <c r="AA84" i="541"/>
  <c r="AC83" i="541"/>
  <c r="N81" i="532"/>
  <c r="O81" i="532" s="1"/>
  <c r="AB81" i="532"/>
  <c r="L81" i="532"/>
  <c r="M81" i="532" s="1"/>
  <c r="AA82" i="532"/>
  <c r="AC81" i="532"/>
  <c r="N81" i="524"/>
  <c r="O81" i="524" s="1"/>
  <c r="AB81" i="524"/>
  <c r="L81" i="524"/>
  <c r="M81" i="524" s="1"/>
  <c r="AA82" i="524"/>
  <c r="AC81" i="524"/>
  <c r="N82" i="527"/>
  <c r="O82" i="527" s="1"/>
  <c r="AB82" i="527"/>
  <c r="L82" i="527"/>
  <c r="M82" i="527" s="1"/>
  <c r="AA83" i="527"/>
  <c r="AC82" i="527"/>
  <c r="N82" i="533"/>
  <c r="O82" i="533" s="1"/>
  <c r="AB82" i="533"/>
  <c r="L82" i="533"/>
  <c r="M82" i="533" s="1"/>
  <c r="AA83" i="533"/>
  <c r="AC82" i="533"/>
  <c r="N81" i="535"/>
  <c r="O81" i="535" s="1"/>
  <c r="AA82" i="535"/>
  <c r="L81" i="535"/>
  <c r="M81" i="535" s="1"/>
  <c r="AB81" i="535"/>
  <c r="AC81" i="535"/>
  <c r="AA83" i="544"/>
  <c r="AB82" i="544"/>
  <c r="L82" i="544"/>
  <c r="M82" i="544" s="1"/>
  <c r="N82" i="544"/>
  <c r="O82" i="544" s="1"/>
  <c r="AC82" i="544"/>
  <c r="N81" i="545"/>
  <c r="O81" i="545" s="1"/>
  <c r="L81" i="545"/>
  <c r="M81" i="545" s="1"/>
  <c r="AB81" i="545"/>
  <c r="AA82" i="545"/>
  <c r="AC81" i="545"/>
  <c r="AB81" i="530"/>
  <c r="L81" i="530"/>
  <c r="M81" i="530" s="1"/>
  <c r="N81" i="530"/>
  <c r="O81" i="530" s="1"/>
  <c r="AA82" i="530"/>
  <c r="AC81" i="530"/>
  <c r="AA83" i="536"/>
  <c r="AB82" i="536"/>
  <c r="L82" i="536"/>
  <c r="M82" i="536" s="1"/>
  <c r="N82" i="536"/>
  <c r="O82" i="536" s="1"/>
  <c r="AC82" i="536"/>
  <c r="AB81" i="542"/>
  <c r="L81" i="542"/>
  <c r="M81" i="542" s="1"/>
  <c r="N81" i="542"/>
  <c r="O81" i="542" s="1"/>
  <c r="AA82" i="542"/>
  <c r="AC81" i="542"/>
  <c r="AB81" i="526"/>
  <c r="N81" i="526"/>
  <c r="O81" i="526" s="1"/>
  <c r="L81" i="526"/>
  <c r="M81" i="526" s="1"/>
  <c r="AA82" i="526"/>
  <c r="AC81" i="526"/>
  <c r="AB81" i="546"/>
  <c r="L81" i="546"/>
  <c r="M81" i="546" s="1"/>
  <c r="N81" i="546"/>
  <c r="O81" i="546" s="1"/>
  <c r="AA82" i="546"/>
  <c r="AC81" i="546"/>
  <c r="AB84" i="539"/>
  <c r="L84" i="539"/>
  <c r="M84" i="539" s="1"/>
  <c r="M7" i="539" s="1"/>
  <c r="N84" i="539"/>
  <c r="O84" i="539" s="1"/>
  <c r="O7" i="539" s="1"/>
  <c r="AA85" i="539"/>
  <c r="AC84" i="539"/>
  <c r="AA83" i="546" l="1"/>
  <c r="AB82" i="546"/>
  <c r="L82" i="546"/>
  <c r="M82" i="546" s="1"/>
  <c r="N82" i="546"/>
  <c r="O82" i="546" s="1"/>
  <c r="AC82" i="546"/>
  <c r="AA83" i="530"/>
  <c r="AB82" i="530"/>
  <c r="L82" i="530"/>
  <c r="M82" i="530" s="1"/>
  <c r="N82" i="530"/>
  <c r="O82" i="530" s="1"/>
  <c r="AC82" i="530"/>
  <c r="N83" i="533"/>
  <c r="O83" i="533" s="1"/>
  <c r="AB83" i="533"/>
  <c r="L83" i="533"/>
  <c r="M83" i="533" s="1"/>
  <c r="AA84" i="533"/>
  <c r="AC83" i="533"/>
  <c r="AB84" i="541"/>
  <c r="L84" i="541"/>
  <c r="M84" i="541" s="1"/>
  <c r="M7" i="541" s="1"/>
  <c r="N84" i="541"/>
  <c r="O84" i="541" s="1"/>
  <c r="O7" i="541" s="1"/>
  <c r="AC84" i="541"/>
  <c r="AA85" i="541"/>
  <c r="AB83" i="537"/>
  <c r="L83" i="537"/>
  <c r="M83" i="537" s="1"/>
  <c r="N83" i="537"/>
  <c r="O83" i="537" s="1"/>
  <c r="AA84" i="537"/>
  <c r="AC83" i="537"/>
  <c r="AB82" i="526"/>
  <c r="L82" i="526"/>
  <c r="M82" i="526" s="1"/>
  <c r="N82" i="526"/>
  <c r="O82" i="526" s="1"/>
  <c r="AA83" i="526"/>
  <c r="AC82" i="526"/>
  <c r="N82" i="545"/>
  <c r="O82" i="545" s="1"/>
  <c r="L82" i="545"/>
  <c r="M82" i="545" s="1"/>
  <c r="AB82" i="545"/>
  <c r="AA83" i="545"/>
  <c r="AC82" i="545"/>
  <c r="N83" i="544"/>
  <c r="O83" i="544" s="1"/>
  <c r="L83" i="544"/>
  <c r="M83" i="544" s="1"/>
  <c r="AB83" i="544"/>
  <c r="AA84" i="544"/>
  <c r="AC83" i="544"/>
  <c r="N82" i="535"/>
  <c r="O82" i="535" s="1"/>
  <c r="AB82" i="535"/>
  <c r="L82" i="535"/>
  <c r="M82" i="535" s="1"/>
  <c r="AA83" i="535"/>
  <c r="AC82" i="535"/>
  <c r="AB83" i="527"/>
  <c r="L83" i="527"/>
  <c r="M83" i="527" s="1"/>
  <c r="N83" i="527"/>
  <c r="O83" i="527" s="1"/>
  <c r="AA84" i="527"/>
  <c r="AC83" i="527"/>
  <c r="L85" i="550"/>
  <c r="M85" i="550" s="1"/>
  <c r="AB85" i="550"/>
  <c r="N85" i="550"/>
  <c r="O85" i="550" s="1"/>
  <c r="AA86" i="550"/>
  <c r="AC85" i="550"/>
  <c r="AB83" i="543"/>
  <c r="L83" i="543"/>
  <c r="M83" i="543" s="1"/>
  <c r="N83" i="543"/>
  <c r="O83" i="543" s="1"/>
  <c r="AA84" i="543"/>
  <c r="AC83" i="543"/>
  <c r="AB82" i="542"/>
  <c r="L82" i="542"/>
  <c r="M82" i="542" s="1"/>
  <c r="N82" i="542"/>
  <c r="O82" i="542" s="1"/>
  <c r="AA83" i="542"/>
  <c r="AC82" i="542"/>
  <c r="N83" i="536"/>
  <c r="O83" i="536" s="1"/>
  <c r="AA84" i="536"/>
  <c r="L83" i="536"/>
  <c r="M83" i="536" s="1"/>
  <c r="AB83" i="536"/>
  <c r="AC83" i="536"/>
  <c r="N82" i="524"/>
  <c r="O82" i="524" s="1"/>
  <c r="AB82" i="524"/>
  <c r="L82" i="524"/>
  <c r="M82" i="524" s="1"/>
  <c r="AA83" i="524"/>
  <c r="AC82" i="524"/>
  <c r="AB83" i="529"/>
  <c r="L83" i="529"/>
  <c r="M83" i="529" s="1"/>
  <c r="N83" i="529"/>
  <c r="O83" i="529" s="1"/>
  <c r="AA84" i="529"/>
  <c r="AC83" i="529"/>
  <c r="N82" i="531"/>
  <c r="O82" i="531" s="1"/>
  <c r="AB82" i="531"/>
  <c r="L82" i="531"/>
  <c r="M82" i="531" s="1"/>
  <c r="AA83" i="531"/>
  <c r="AC82" i="531"/>
  <c r="AB85" i="539"/>
  <c r="L85" i="539"/>
  <c r="M85" i="539" s="1"/>
  <c r="N85" i="539"/>
  <c r="O85" i="539" s="1"/>
  <c r="AA86" i="539"/>
  <c r="AC85" i="539"/>
  <c r="AA83" i="532"/>
  <c r="AB82" i="532"/>
  <c r="L82" i="532"/>
  <c r="M82" i="532" s="1"/>
  <c r="N82" i="532"/>
  <c r="O82" i="532" s="1"/>
  <c r="AC82" i="532"/>
  <c r="AB83" i="547"/>
  <c r="L83" i="547"/>
  <c r="M83" i="547" s="1"/>
  <c r="N83" i="547"/>
  <c r="O83" i="547" s="1"/>
  <c r="AA84" i="547"/>
  <c r="AC83" i="547"/>
  <c r="N82" i="525"/>
  <c r="O82" i="525" s="1"/>
  <c r="AB82" i="525"/>
  <c r="L82" i="525"/>
  <c r="M82" i="525" s="1"/>
  <c r="AA83" i="525"/>
  <c r="AC82" i="525"/>
  <c r="AB84" i="540"/>
  <c r="L84" i="540"/>
  <c r="M84" i="540" s="1"/>
  <c r="M7" i="540" s="1"/>
  <c r="N84" i="540"/>
  <c r="O84" i="540" s="1"/>
  <c r="O7" i="540" s="1"/>
  <c r="AA85" i="540"/>
  <c r="AC84" i="540"/>
  <c r="AB82" i="548"/>
  <c r="L82" i="548"/>
  <c r="M82" i="548" s="1"/>
  <c r="N82" i="548"/>
  <c r="O82" i="548" s="1"/>
  <c r="AA83" i="548"/>
  <c r="AC82" i="548"/>
  <c r="AA83" i="538"/>
  <c r="AB82" i="538"/>
  <c r="L82" i="538"/>
  <c r="M82" i="538" s="1"/>
  <c r="N82" i="538"/>
  <c r="O82" i="538" s="1"/>
  <c r="AC82" i="538"/>
  <c r="N84" i="528"/>
  <c r="O84" i="528" s="1"/>
  <c r="O7" i="528" s="1"/>
  <c r="L84" i="528"/>
  <c r="M84" i="528" s="1"/>
  <c r="M7" i="528" s="1"/>
  <c r="AB84" i="528"/>
  <c r="AC84" i="528"/>
  <c r="AA85" i="528"/>
  <c r="AA83" i="534"/>
  <c r="AB82" i="534"/>
  <c r="L82" i="534"/>
  <c r="M82" i="534" s="1"/>
  <c r="N82" i="534"/>
  <c r="O82" i="534" s="1"/>
  <c r="AC82" i="534"/>
  <c r="N83" i="549"/>
  <c r="O83" i="549" s="1"/>
  <c r="AA84" i="549"/>
  <c r="L83" i="549"/>
  <c r="M83" i="549" s="1"/>
  <c r="AB83" i="549"/>
  <c r="AC83" i="549"/>
  <c r="N84" i="549" l="1"/>
  <c r="O84" i="549" s="1"/>
  <c r="O7" i="549" s="1"/>
  <c r="AB84" i="549"/>
  <c r="L84" i="549"/>
  <c r="M84" i="549" s="1"/>
  <c r="M7" i="549" s="1"/>
  <c r="AA85" i="549"/>
  <c r="AC84" i="549"/>
  <c r="N83" i="538"/>
  <c r="O83" i="538" s="1"/>
  <c r="AA84" i="538"/>
  <c r="AB83" i="538"/>
  <c r="L83" i="538"/>
  <c r="M83" i="538" s="1"/>
  <c r="AC83" i="538"/>
  <c r="L83" i="525"/>
  <c r="M83" i="525" s="1"/>
  <c r="AA84" i="525"/>
  <c r="AB83" i="525"/>
  <c r="N83" i="525"/>
  <c r="O83" i="525" s="1"/>
  <c r="AC83" i="525"/>
  <c r="N83" i="531"/>
  <c r="O83" i="531" s="1"/>
  <c r="AB83" i="531"/>
  <c r="L83" i="531"/>
  <c r="M83" i="531" s="1"/>
  <c r="AA84" i="531"/>
  <c r="AC83" i="531"/>
  <c r="N83" i="542"/>
  <c r="O83" i="542" s="1"/>
  <c r="L83" i="542"/>
  <c r="M83" i="542" s="1"/>
  <c r="AB83" i="542"/>
  <c r="AA84" i="542"/>
  <c r="AC83" i="542"/>
  <c r="AB83" i="535"/>
  <c r="L83" i="535"/>
  <c r="M83" i="535" s="1"/>
  <c r="N83" i="535"/>
  <c r="O83" i="535" s="1"/>
  <c r="AA84" i="535"/>
  <c r="AC83" i="535"/>
  <c r="AB84" i="537"/>
  <c r="L84" i="537"/>
  <c r="M84" i="537" s="1"/>
  <c r="M7" i="537" s="1"/>
  <c r="N84" i="537"/>
  <c r="O84" i="537" s="1"/>
  <c r="O7" i="537" s="1"/>
  <c r="AC84" i="537"/>
  <c r="AA85" i="537"/>
  <c r="AB85" i="541"/>
  <c r="L85" i="541"/>
  <c r="M85" i="541" s="1"/>
  <c r="N85" i="541"/>
  <c r="O85" i="541" s="1"/>
  <c r="AA86" i="541"/>
  <c r="AC85" i="541"/>
  <c r="AB84" i="547"/>
  <c r="L84" i="547"/>
  <c r="M84" i="547" s="1"/>
  <c r="M7" i="547" s="1"/>
  <c r="N84" i="547"/>
  <c r="O84" i="547" s="1"/>
  <c r="O7" i="547" s="1"/>
  <c r="AA85" i="547"/>
  <c r="AC84" i="547"/>
  <c r="AB83" i="532"/>
  <c r="L83" i="532"/>
  <c r="M83" i="532" s="1"/>
  <c r="N83" i="532"/>
  <c r="O83" i="532" s="1"/>
  <c r="AA84" i="532"/>
  <c r="AC83" i="532"/>
  <c r="AB84" i="529"/>
  <c r="L84" i="529"/>
  <c r="M84" i="529" s="1"/>
  <c r="M7" i="529" s="1"/>
  <c r="N84" i="529"/>
  <c r="O84" i="529" s="1"/>
  <c r="O7" i="529" s="1"/>
  <c r="AC84" i="529"/>
  <c r="AA85" i="529"/>
  <c r="N84" i="536"/>
  <c r="O84" i="536" s="1"/>
  <c r="O7" i="536" s="1"/>
  <c r="AB84" i="536"/>
  <c r="L84" i="536"/>
  <c r="M84" i="536" s="1"/>
  <c r="M7" i="536" s="1"/>
  <c r="AA85" i="536"/>
  <c r="AC84" i="536"/>
  <c r="AB84" i="543"/>
  <c r="L84" i="543"/>
  <c r="M84" i="543" s="1"/>
  <c r="M7" i="543" s="1"/>
  <c r="N84" i="543"/>
  <c r="O84" i="543" s="1"/>
  <c r="O7" i="543" s="1"/>
  <c r="AC84" i="543"/>
  <c r="AA85" i="543"/>
  <c r="N84" i="544"/>
  <c r="O84" i="544" s="1"/>
  <c r="O7" i="544" s="1"/>
  <c r="L84" i="544"/>
  <c r="M84" i="544" s="1"/>
  <c r="M7" i="544" s="1"/>
  <c r="AB84" i="544"/>
  <c r="AC84" i="544"/>
  <c r="AA85" i="544"/>
  <c r="AB83" i="534"/>
  <c r="L83" i="534"/>
  <c r="M83" i="534" s="1"/>
  <c r="N83" i="534"/>
  <c r="O83" i="534" s="1"/>
  <c r="AC83" i="534"/>
  <c r="AA84" i="534"/>
  <c r="AA84" i="548"/>
  <c r="AB83" i="548"/>
  <c r="L83" i="548"/>
  <c r="M83" i="548" s="1"/>
  <c r="N83" i="548"/>
  <c r="O83" i="548" s="1"/>
  <c r="AC83" i="548"/>
  <c r="AB83" i="524"/>
  <c r="L83" i="524"/>
  <c r="M83" i="524" s="1"/>
  <c r="N83" i="524"/>
  <c r="O83" i="524" s="1"/>
  <c r="AA84" i="524"/>
  <c r="AC83" i="524"/>
  <c r="L86" i="550"/>
  <c r="M86" i="550" s="1"/>
  <c r="AB86" i="550"/>
  <c r="N86" i="550"/>
  <c r="O86" i="550" s="1"/>
  <c r="AA87" i="550"/>
  <c r="AC86" i="550"/>
  <c r="AB83" i="545"/>
  <c r="L83" i="545"/>
  <c r="M83" i="545" s="1"/>
  <c r="N83" i="545"/>
  <c r="O83" i="545" s="1"/>
  <c r="AA84" i="545"/>
  <c r="AC83" i="545"/>
  <c r="AB84" i="533"/>
  <c r="L84" i="533"/>
  <c r="M84" i="533" s="1"/>
  <c r="M7" i="533" s="1"/>
  <c r="N84" i="533"/>
  <c r="O84" i="533" s="1"/>
  <c r="O7" i="533" s="1"/>
  <c r="AC84" i="533"/>
  <c r="AA85" i="533"/>
  <c r="N83" i="530"/>
  <c r="O83" i="530" s="1"/>
  <c r="L83" i="530"/>
  <c r="M83" i="530" s="1"/>
  <c r="AA84" i="530"/>
  <c r="AB83" i="530"/>
  <c r="AC83" i="530"/>
  <c r="N85" i="528"/>
  <c r="O85" i="528" s="1"/>
  <c r="AB85" i="528"/>
  <c r="L85" i="528"/>
  <c r="M85" i="528" s="1"/>
  <c r="AA86" i="528"/>
  <c r="AC85" i="528"/>
  <c r="AB85" i="540"/>
  <c r="L85" i="540"/>
  <c r="M85" i="540" s="1"/>
  <c r="N85" i="540"/>
  <c r="O85" i="540" s="1"/>
  <c r="AA86" i="540"/>
  <c r="AC85" i="540"/>
  <c r="AB86" i="539"/>
  <c r="L86" i="539"/>
  <c r="M86" i="539" s="1"/>
  <c r="N86" i="539"/>
  <c r="O86" i="539" s="1"/>
  <c r="AA87" i="539"/>
  <c r="AC86" i="539"/>
  <c r="AB84" i="527"/>
  <c r="L84" i="527"/>
  <c r="M84" i="527" s="1"/>
  <c r="M7" i="527" s="1"/>
  <c r="N84" i="527"/>
  <c r="O84" i="527" s="1"/>
  <c r="O7" i="527" s="1"/>
  <c r="AC84" i="527"/>
  <c r="AA85" i="527"/>
  <c r="AB83" i="526"/>
  <c r="L83" i="526"/>
  <c r="M83" i="526" s="1"/>
  <c r="AA84" i="526"/>
  <c r="N83" i="526"/>
  <c r="O83" i="526" s="1"/>
  <c r="AC83" i="526"/>
  <c r="N83" i="546"/>
  <c r="O83" i="546" s="1"/>
  <c r="AA84" i="546"/>
  <c r="L83" i="546"/>
  <c r="M83" i="546" s="1"/>
  <c r="AB83" i="546"/>
  <c r="AC83" i="546"/>
  <c r="AD83" i="550"/>
  <c r="AD83" i="539"/>
  <c r="N84" i="546" l="1"/>
  <c r="O84" i="546" s="1"/>
  <c r="O7" i="546" s="1"/>
  <c r="AB84" i="546"/>
  <c r="L84" i="546"/>
  <c r="M84" i="546" s="1"/>
  <c r="M7" i="546" s="1"/>
  <c r="AA85" i="546"/>
  <c r="AC84" i="546"/>
  <c r="N84" i="526"/>
  <c r="O84" i="526" s="1"/>
  <c r="O7" i="526" s="1"/>
  <c r="L84" i="526"/>
  <c r="M84" i="526" s="1"/>
  <c r="M7" i="526" s="1"/>
  <c r="AB84" i="526"/>
  <c r="AC84" i="526"/>
  <c r="AA85" i="526"/>
  <c r="N86" i="528"/>
  <c r="O86" i="528" s="1"/>
  <c r="AA87" i="528"/>
  <c r="L86" i="528"/>
  <c r="M86" i="528" s="1"/>
  <c r="AB86" i="528"/>
  <c r="AC86" i="528"/>
  <c r="L87" i="550"/>
  <c r="M87" i="550" s="1"/>
  <c r="AB87" i="550"/>
  <c r="N87" i="550"/>
  <c r="O87" i="550" s="1"/>
  <c r="AA88" i="550"/>
  <c r="AC87" i="550"/>
  <c r="AB86" i="541"/>
  <c r="L86" i="541"/>
  <c r="M86" i="541" s="1"/>
  <c r="N86" i="541"/>
  <c r="O86" i="541" s="1"/>
  <c r="AA87" i="541"/>
  <c r="AC86" i="541"/>
  <c r="AB85" i="537"/>
  <c r="L85" i="537"/>
  <c r="M85" i="537" s="1"/>
  <c r="N85" i="537"/>
  <c r="O85" i="537" s="1"/>
  <c r="AA86" i="537"/>
  <c r="AC85" i="537"/>
  <c r="AB84" i="531"/>
  <c r="L84" i="531"/>
  <c r="M84" i="531" s="1"/>
  <c r="M7" i="531" s="1"/>
  <c r="N84" i="531"/>
  <c r="O84" i="531" s="1"/>
  <c r="O7" i="531" s="1"/>
  <c r="AA85" i="531"/>
  <c r="AC84" i="531"/>
  <c r="AB84" i="525"/>
  <c r="L84" i="525"/>
  <c r="M84" i="525" s="1"/>
  <c r="M7" i="525" s="1"/>
  <c r="N84" i="525"/>
  <c r="O84" i="525" s="1"/>
  <c r="O7" i="525" s="1"/>
  <c r="AC84" i="525"/>
  <c r="AA85" i="525"/>
  <c r="N85" i="549"/>
  <c r="O85" i="549" s="1"/>
  <c r="L85" i="549"/>
  <c r="M85" i="549" s="1"/>
  <c r="AA86" i="549"/>
  <c r="AB85" i="549"/>
  <c r="AC85" i="549"/>
  <c r="AB85" i="533"/>
  <c r="L85" i="533"/>
  <c r="M85" i="533" s="1"/>
  <c r="N85" i="533"/>
  <c r="O85" i="533" s="1"/>
  <c r="AA86" i="533"/>
  <c r="AC85" i="533"/>
  <c r="N84" i="524"/>
  <c r="O84" i="524" s="1"/>
  <c r="O7" i="524" s="1"/>
  <c r="AB84" i="524"/>
  <c r="L84" i="524"/>
  <c r="M84" i="524" s="1"/>
  <c r="M7" i="524" s="1"/>
  <c r="AC84" i="524"/>
  <c r="AA85" i="524"/>
  <c r="N84" i="548"/>
  <c r="O84" i="548" s="1"/>
  <c r="O7" i="548" s="1"/>
  <c r="L84" i="548"/>
  <c r="M84" i="548" s="1"/>
  <c r="M7" i="548" s="1"/>
  <c r="AB84" i="548"/>
  <c r="AA85" i="548"/>
  <c r="AC84" i="548"/>
  <c r="AB85" i="543"/>
  <c r="L85" i="543"/>
  <c r="M85" i="543" s="1"/>
  <c r="N85" i="543"/>
  <c r="O85" i="543" s="1"/>
  <c r="AA86" i="543"/>
  <c r="AC85" i="543"/>
  <c r="N84" i="538"/>
  <c r="O84" i="538" s="1"/>
  <c r="O7" i="538" s="1"/>
  <c r="AB84" i="538"/>
  <c r="L84" i="538"/>
  <c r="M84" i="538" s="1"/>
  <c r="M7" i="538" s="1"/>
  <c r="AA85" i="538"/>
  <c r="AC84" i="538"/>
  <c r="AB87" i="539"/>
  <c r="L87" i="539"/>
  <c r="M87" i="539" s="1"/>
  <c r="N87" i="539"/>
  <c r="O87" i="539" s="1"/>
  <c r="AC87" i="539"/>
  <c r="AA88" i="539"/>
  <c r="N84" i="530"/>
  <c r="O84" i="530" s="1"/>
  <c r="O7" i="530" s="1"/>
  <c r="L84" i="530"/>
  <c r="M84" i="530" s="1"/>
  <c r="M7" i="530" s="1"/>
  <c r="AB84" i="530"/>
  <c r="AC84" i="530"/>
  <c r="AA85" i="530"/>
  <c r="N84" i="534"/>
  <c r="O84" i="534" s="1"/>
  <c r="O7" i="534" s="1"/>
  <c r="AB84" i="534"/>
  <c r="L84" i="534"/>
  <c r="M84" i="534" s="1"/>
  <c r="M7" i="534" s="1"/>
  <c r="AA85" i="534"/>
  <c r="AC84" i="534"/>
  <c r="N84" i="532"/>
  <c r="O84" i="532" s="1"/>
  <c r="O7" i="532" s="1"/>
  <c r="L84" i="532"/>
  <c r="M84" i="532" s="1"/>
  <c r="M7" i="532" s="1"/>
  <c r="AB84" i="532"/>
  <c r="AA85" i="532"/>
  <c r="AC84" i="532"/>
  <c r="AB84" i="535"/>
  <c r="L84" i="535"/>
  <c r="M84" i="535" s="1"/>
  <c r="M7" i="535" s="1"/>
  <c r="N84" i="535"/>
  <c r="O84" i="535" s="1"/>
  <c r="O7" i="535" s="1"/>
  <c r="AC84" i="535"/>
  <c r="AA85" i="535"/>
  <c r="AB85" i="527"/>
  <c r="L85" i="527"/>
  <c r="M85" i="527" s="1"/>
  <c r="N85" i="527"/>
  <c r="O85" i="527" s="1"/>
  <c r="AA86" i="527"/>
  <c r="AC85" i="527"/>
  <c r="AB86" i="540"/>
  <c r="L86" i="540"/>
  <c r="M86" i="540" s="1"/>
  <c r="N86" i="540"/>
  <c r="O86" i="540" s="1"/>
  <c r="AA87" i="540"/>
  <c r="AC86" i="540"/>
  <c r="AB84" i="545"/>
  <c r="L84" i="545"/>
  <c r="M84" i="545" s="1"/>
  <c r="M7" i="545" s="1"/>
  <c r="N84" i="545"/>
  <c r="O84" i="545" s="1"/>
  <c r="O7" i="545" s="1"/>
  <c r="AC84" i="545"/>
  <c r="AA85" i="545"/>
  <c r="N85" i="544"/>
  <c r="O85" i="544" s="1"/>
  <c r="AA86" i="544"/>
  <c r="AB85" i="544"/>
  <c r="L85" i="544"/>
  <c r="M85" i="544" s="1"/>
  <c r="AC85" i="544"/>
  <c r="N85" i="536"/>
  <c r="O85" i="536" s="1"/>
  <c r="AB85" i="536"/>
  <c r="L85" i="536"/>
  <c r="M85" i="536" s="1"/>
  <c r="AA86" i="536"/>
  <c r="AC85" i="536"/>
  <c r="AB85" i="529"/>
  <c r="L85" i="529"/>
  <c r="M85" i="529" s="1"/>
  <c r="N85" i="529"/>
  <c r="O85" i="529" s="1"/>
  <c r="AA86" i="529"/>
  <c r="AC85" i="529"/>
  <c r="AB85" i="547"/>
  <c r="L85" i="547"/>
  <c r="M85" i="547" s="1"/>
  <c r="N85" i="547"/>
  <c r="O85" i="547" s="1"/>
  <c r="AC85" i="547"/>
  <c r="AA86" i="547"/>
  <c r="N84" i="542"/>
  <c r="O84" i="542" s="1"/>
  <c r="O7" i="542" s="1"/>
  <c r="L84" i="542"/>
  <c r="M84" i="542" s="1"/>
  <c r="M7" i="542" s="1"/>
  <c r="AB84" i="542"/>
  <c r="AC84" i="542"/>
  <c r="AA85" i="542"/>
  <c r="AD83" i="541"/>
  <c r="AD82" i="539"/>
  <c r="AD83" i="540"/>
  <c r="AD83" i="528"/>
  <c r="AD82" i="550"/>
  <c r="AB88" i="539" l="1"/>
  <c r="L88" i="539"/>
  <c r="M88" i="539" s="1"/>
  <c r="N88" i="539"/>
  <c r="O88" i="539" s="1"/>
  <c r="AA89" i="539"/>
  <c r="AC88" i="539"/>
  <c r="AB86" i="543"/>
  <c r="L86" i="543"/>
  <c r="M86" i="543" s="1"/>
  <c r="N86" i="543"/>
  <c r="O86" i="543" s="1"/>
  <c r="AA87" i="543"/>
  <c r="AC86" i="543"/>
  <c r="AB85" i="531"/>
  <c r="L85" i="531"/>
  <c r="M85" i="531" s="1"/>
  <c r="N85" i="531"/>
  <c r="O85" i="531" s="1"/>
  <c r="AA86" i="531"/>
  <c r="AC85" i="531"/>
  <c r="AB86" i="529"/>
  <c r="L86" i="529"/>
  <c r="M86" i="529" s="1"/>
  <c r="N86" i="529"/>
  <c r="O86" i="529" s="1"/>
  <c r="AA87" i="529"/>
  <c r="AC86" i="529"/>
  <c r="N86" i="544"/>
  <c r="O86" i="544" s="1"/>
  <c r="AA87" i="544"/>
  <c r="L86" i="544"/>
  <c r="M86" i="544" s="1"/>
  <c r="AB86" i="544"/>
  <c r="AC86" i="544"/>
  <c r="AA86" i="548"/>
  <c r="N85" i="548"/>
  <c r="O85" i="548" s="1"/>
  <c r="AB85" i="548"/>
  <c r="L85" i="548"/>
  <c r="M85" i="548" s="1"/>
  <c r="AC85" i="548"/>
  <c r="AB85" i="524"/>
  <c r="L85" i="524"/>
  <c r="M85" i="524" s="1"/>
  <c r="N85" i="524"/>
  <c r="O85" i="524" s="1"/>
  <c r="AA86" i="524"/>
  <c r="AC85" i="524"/>
  <c r="AB86" i="537"/>
  <c r="L86" i="537"/>
  <c r="M86" i="537" s="1"/>
  <c r="N86" i="537"/>
  <c r="O86" i="537" s="1"/>
  <c r="AA87" i="537"/>
  <c r="AC86" i="537"/>
  <c r="N85" i="526"/>
  <c r="O85" i="526" s="1"/>
  <c r="AB85" i="526"/>
  <c r="L85" i="526"/>
  <c r="M85" i="526" s="1"/>
  <c r="AA86" i="526"/>
  <c r="AC85" i="526"/>
  <c r="N85" i="542"/>
  <c r="O85" i="542" s="1"/>
  <c r="AA86" i="542"/>
  <c r="AB85" i="542"/>
  <c r="L85" i="542"/>
  <c r="M85" i="542" s="1"/>
  <c r="AC85" i="542"/>
  <c r="N86" i="536"/>
  <c r="O86" i="536" s="1"/>
  <c r="AB86" i="536"/>
  <c r="L86" i="536"/>
  <c r="M86" i="536" s="1"/>
  <c r="AA87" i="536"/>
  <c r="AC86" i="536"/>
  <c r="AB87" i="540"/>
  <c r="L87" i="540"/>
  <c r="M87" i="540" s="1"/>
  <c r="N87" i="540"/>
  <c r="O87" i="540" s="1"/>
  <c r="AA88" i="540"/>
  <c r="AC87" i="540"/>
  <c r="N85" i="532"/>
  <c r="O85" i="532" s="1"/>
  <c r="AB85" i="532"/>
  <c r="L85" i="532"/>
  <c r="M85" i="532" s="1"/>
  <c r="AA86" i="532"/>
  <c r="AC85" i="532"/>
  <c r="N85" i="538"/>
  <c r="O85" i="538" s="1"/>
  <c r="AB85" i="538"/>
  <c r="L85" i="538"/>
  <c r="M85" i="538" s="1"/>
  <c r="AA86" i="538"/>
  <c r="AC85" i="538"/>
  <c r="AB85" i="525"/>
  <c r="L85" i="525"/>
  <c r="M85" i="525" s="1"/>
  <c r="AA86" i="525"/>
  <c r="N85" i="525"/>
  <c r="O85" i="525" s="1"/>
  <c r="AC85" i="525"/>
  <c r="AB87" i="541"/>
  <c r="L87" i="541"/>
  <c r="M87" i="541" s="1"/>
  <c r="N87" i="541"/>
  <c r="O87" i="541" s="1"/>
  <c r="AA88" i="541"/>
  <c r="AC87" i="541"/>
  <c r="N87" i="528"/>
  <c r="O87" i="528" s="1"/>
  <c r="AB87" i="528"/>
  <c r="L87" i="528"/>
  <c r="M87" i="528" s="1"/>
  <c r="AA88" i="528"/>
  <c r="AC87" i="528"/>
  <c r="AB86" i="547"/>
  <c r="L86" i="547"/>
  <c r="M86" i="547" s="1"/>
  <c r="N86" i="547"/>
  <c r="O86" i="547" s="1"/>
  <c r="AA87" i="547"/>
  <c r="AC86" i="547"/>
  <c r="AB85" i="545"/>
  <c r="L85" i="545"/>
  <c r="M85" i="545" s="1"/>
  <c r="N85" i="545"/>
  <c r="O85" i="545" s="1"/>
  <c r="AA86" i="545"/>
  <c r="AC85" i="545"/>
  <c r="AB86" i="527"/>
  <c r="L86" i="527"/>
  <c r="M86" i="527" s="1"/>
  <c r="N86" i="527"/>
  <c r="O86" i="527" s="1"/>
  <c r="AA87" i="527"/>
  <c r="AC86" i="527"/>
  <c r="AB85" i="535"/>
  <c r="L85" i="535"/>
  <c r="M85" i="535" s="1"/>
  <c r="N85" i="535"/>
  <c r="O85" i="535" s="1"/>
  <c r="AC85" i="535"/>
  <c r="AA86" i="535"/>
  <c r="N85" i="534"/>
  <c r="O85" i="534" s="1"/>
  <c r="AB85" i="534"/>
  <c r="L85" i="534"/>
  <c r="M85" i="534" s="1"/>
  <c r="AA86" i="534"/>
  <c r="AC85" i="534"/>
  <c r="N85" i="530"/>
  <c r="O85" i="530" s="1"/>
  <c r="AA86" i="530"/>
  <c r="AB85" i="530"/>
  <c r="L85" i="530"/>
  <c r="M85" i="530" s="1"/>
  <c r="AC85" i="530"/>
  <c r="AB86" i="533"/>
  <c r="L86" i="533"/>
  <c r="M86" i="533" s="1"/>
  <c r="N86" i="533"/>
  <c r="O86" i="533" s="1"/>
  <c r="AA87" i="533"/>
  <c r="AC86" i="533"/>
  <c r="N86" i="549"/>
  <c r="O86" i="549" s="1"/>
  <c r="AB86" i="549"/>
  <c r="L86" i="549"/>
  <c r="M86" i="549" s="1"/>
  <c r="AA87" i="549"/>
  <c r="AC86" i="549"/>
  <c r="L88" i="550"/>
  <c r="M88" i="550" s="1"/>
  <c r="AB88" i="550"/>
  <c r="N88" i="550"/>
  <c r="O88" i="550" s="1"/>
  <c r="AA89" i="550"/>
  <c r="AC88" i="550"/>
  <c r="N85" i="546"/>
  <c r="O85" i="546" s="1"/>
  <c r="L85" i="546"/>
  <c r="M85" i="546" s="1"/>
  <c r="AA86" i="546"/>
  <c r="AB85" i="546"/>
  <c r="AC85" i="546"/>
  <c r="AD83" i="536"/>
  <c r="AD83" i="533"/>
  <c r="AD81" i="539"/>
  <c r="AD83" i="549"/>
  <c r="AD83" i="527"/>
  <c r="AD83" i="543"/>
  <c r="AD83" i="544"/>
  <c r="AD82" i="528"/>
  <c r="AD83" i="529"/>
  <c r="AD83" i="547"/>
  <c r="AD81" i="550"/>
  <c r="AD82" i="541"/>
  <c r="AD83" i="537"/>
  <c r="AD82" i="540"/>
  <c r="N86" i="534" l="1"/>
  <c r="O86" i="534" s="1"/>
  <c r="AB86" i="534"/>
  <c r="L86" i="534"/>
  <c r="M86" i="534" s="1"/>
  <c r="AA87" i="534"/>
  <c r="AC86" i="534"/>
  <c r="AB86" i="535"/>
  <c r="L86" i="535"/>
  <c r="M86" i="535" s="1"/>
  <c r="N86" i="535"/>
  <c r="O86" i="535" s="1"/>
  <c r="AA87" i="535"/>
  <c r="AC86" i="535"/>
  <c r="N88" i="528"/>
  <c r="O88" i="528" s="1"/>
  <c r="AA89" i="528"/>
  <c r="L88" i="528"/>
  <c r="M88" i="528" s="1"/>
  <c r="AB88" i="528"/>
  <c r="AC88" i="528"/>
  <c r="N86" i="532"/>
  <c r="O86" i="532" s="1"/>
  <c r="AB86" i="532"/>
  <c r="L86" i="532"/>
  <c r="M86" i="532" s="1"/>
  <c r="AA87" i="532"/>
  <c r="AC86" i="532"/>
  <c r="N86" i="542"/>
  <c r="O86" i="542" s="1"/>
  <c r="AA87" i="542"/>
  <c r="L86" i="542"/>
  <c r="M86" i="542" s="1"/>
  <c r="AB86" i="542"/>
  <c r="AC86" i="542"/>
  <c r="AB87" i="537"/>
  <c r="L87" i="537"/>
  <c r="M87" i="537" s="1"/>
  <c r="N87" i="537"/>
  <c r="O87" i="537" s="1"/>
  <c r="AA88" i="537"/>
  <c r="AC87" i="537"/>
  <c r="AB86" i="531"/>
  <c r="L86" i="531"/>
  <c r="M86" i="531" s="1"/>
  <c r="N86" i="531"/>
  <c r="O86" i="531" s="1"/>
  <c r="AA87" i="531"/>
  <c r="AC86" i="531"/>
  <c r="AB89" i="539"/>
  <c r="L89" i="539"/>
  <c r="M89" i="539" s="1"/>
  <c r="N89" i="539"/>
  <c r="O89" i="539" s="1"/>
  <c r="AA90" i="539"/>
  <c r="AC89" i="539"/>
  <c r="N87" i="549"/>
  <c r="O87" i="549" s="1"/>
  <c r="AA88" i="549"/>
  <c r="L87" i="549"/>
  <c r="M87" i="549" s="1"/>
  <c r="AB87" i="549"/>
  <c r="AC87" i="549"/>
  <c r="N86" i="530"/>
  <c r="O86" i="530" s="1"/>
  <c r="AB86" i="530"/>
  <c r="AA87" i="530"/>
  <c r="L86" i="530"/>
  <c r="M86" i="530" s="1"/>
  <c r="AC86" i="530"/>
  <c r="AB86" i="525"/>
  <c r="L86" i="525"/>
  <c r="M86" i="525" s="1"/>
  <c r="N86" i="525"/>
  <c r="O86" i="525" s="1"/>
  <c r="AA87" i="525"/>
  <c r="AC86" i="525"/>
  <c r="AB88" i="540"/>
  <c r="L88" i="540"/>
  <c r="M88" i="540" s="1"/>
  <c r="N88" i="540"/>
  <c r="O88" i="540" s="1"/>
  <c r="AA89" i="540"/>
  <c r="AC88" i="540"/>
  <c r="N87" i="544"/>
  <c r="O87" i="544" s="1"/>
  <c r="AA88" i="544"/>
  <c r="L87" i="544"/>
  <c r="M87" i="544" s="1"/>
  <c r="AB87" i="544"/>
  <c r="AC87" i="544"/>
  <c r="AB87" i="529"/>
  <c r="L87" i="529"/>
  <c r="M87" i="529" s="1"/>
  <c r="N87" i="529"/>
  <c r="O87" i="529" s="1"/>
  <c r="AA88" i="529"/>
  <c r="AC87" i="529"/>
  <c r="AB87" i="533"/>
  <c r="L87" i="533"/>
  <c r="M87" i="533" s="1"/>
  <c r="N87" i="533"/>
  <c r="O87" i="533" s="1"/>
  <c r="AA88" i="533"/>
  <c r="AC87" i="533"/>
  <c r="AB87" i="527"/>
  <c r="L87" i="527"/>
  <c r="M87" i="527" s="1"/>
  <c r="N87" i="527"/>
  <c r="O87" i="527" s="1"/>
  <c r="AA88" i="527"/>
  <c r="AC87" i="527"/>
  <c r="AB88" i="541"/>
  <c r="L88" i="541"/>
  <c r="M88" i="541" s="1"/>
  <c r="N88" i="541"/>
  <c r="O88" i="541" s="1"/>
  <c r="AA89" i="541"/>
  <c r="AC88" i="541"/>
  <c r="N86" i="538"/>
  <c r="O86" i="538" s="1"/>
  <c r="AB86" i="538"/>
  <c r="L86" i="538"/>
  <c r="M86" i="538" s="1"/>
  <c r="AA87" i="538"/>
  <c r="AC86" i="538"/>
  <c r="N86" i="546"/>
  <c r="O86" i="546" s="1"/>
  <c r="AB86" i="546"/>
  <c r="AA87" i="546"/>
  <c r="L86" i="546"/>
  <c r="M86" i="546" s="1"/>
  <c r="AC86" i="546"/>
  <c r="L89" i="550"/>
  <c r="M89" i="550" s="1"/>
  <c r="AB89" i="550"/>
  <c r="N89" i="550"/>
  <c r="O89" i="550" s="1"/>
  <c r="AA90" i="550"/>
  <c r="AC89" i="550"/>
  <c r="AB86" i="545"/>
  <c r="L86" i="545"/>
  <c r="M86" i="545" s="1"/>
  <c r="N86" i="545"/>
  <c r="O86" i="545" s="1"/>
  <c r="AA87" i="545"/>
  <c r="AC86" i="545"/>
  <c r="AB87" i="547"/>
  <c r="L87" i="547"/>
  <c r="M87" i="547" s="1"/>
  <c r="N87" i="547"/>
  <c r="O87" i="547" s="1"/>
  <c r="AA88" i="547"/>
  <c r="AC87" i="547"/>
  <c r="N87" i="536"/>
  <c r="O87" i="536" s="1"/>
  <c r="AB87" i="536"/>
  <c r="L87" i="536"/>
  <c r="M87" i="536" s="1"/>
  <c r="AA88" i="536"/>
  <c r="AC87" i="536"/>
  <c r="N86" i="526"/>
  <c r="O86" i="526" s="1"/>
  <c r="L86" i="526"/>
  <c r="M86" i="526" s="1"/>
  <c r="AA87" i="526"/>
  <c r="AB86" i="526"/>
  <c r="AC86" i="526"/>
  <c r="N86" i="524"/>
  <c r="O86" i="524" s="1"/>
  <c r="L86" i="524"/>
  <c r="M86" i="524" s="1"/>
  <c r="AB86" i="524"/>
  <c r="AA87" i="524"/>
  <c r="AC86" i="524"/>
  <c r="AA87" i="548"/>
  <c r="N86" i="548"/>
  <c r="O86" i="548" s="1"/>
  <c r="L86" i="548"/>
  <c r="M86" i="548" s="1"/>
  <c r="AB86" i="548"/>
  <c r="AC86" i="548"/>
  <c r="AB87" i="543"/>
  <c r="L87" i="543"/>
  <c r="M87" i="543" s="1"/>
  <c r="N87" i="543"/>
  <c r="O87" i="543" s="1"/>
  <c r="AA88" i="543"/>
  <c r="AC87" i="543"/>
  <c r="AD82" i="536"/>
  <c r="AD83" i="532"/>
  <c r="AD83" i="535"/>
  <c r="AD83" i="525"/>
  <c r="AD83" i="545"/>
  <c r="AD82" i="527"/>
  <c r="AD83" i="524"/>
  <c r="AD83" i="542"/>
  <c r="AD81" i="528"/>
  <c r="AD83" i="530"/>
  <c r="AD82" i="549"/>
  <c r="AD80" i="550"/>
  <c r="AD83" i="534"/>
  <c r="AD82" i="529"/>
  <c r="AD83" i="531"/>
  <c r="AD83" i="538"/>
  <c r="AD83" i="546"/>
  <c r="AD82" i="533"/>
  <c r="AD82" i="537"/>
  <c r="AD80" i="539"/>
  <c r="AD83" i="526"/>
  <c r="AD82" i="543"/>
  <c r="AD81" i="540"/>
  <c r="AD81" i="541"/>
  <c r="AD82" i="547"/>
  <c r="AD82" i="544"/>
  <c r="AD83" i="548"/>
  <c r="AB88" i="543" l="1"/>
  <c r="L88" i="543"/>
  <c r="M88" i="543" s="1"/>
  <c r="N88" i="543"/>
  <c r="O88" i="543" s="1"/>
  <c r="AA89" i="543"/>
  <c r="AC88" i="543"/>
  <c r="AA88" i="548"/>
  <c r="N87" i="548"/>
  <c r="O87" i="548" s="1"/>
  <c r="L87" i="548"/>
  <c r="M87" i="548" s="1"/>
  <c r="AB87" i="548"/>
  <c r="AC87" i="548"/>
  <c r="N87" i="526"/>
  <c r="O87" i="526" s="1"/>
  <c r="AB87" i="526"/>
  <c r="L87" i="526"/>
  <c r="M87" i="526" s="1"/>
  <c r="AA88" i="526"/>
  <c r="AC87" i="526"/>
  <c r="N88" i="536"/>
  <c r="O88" i="536" s="1"/>
  <c r="AB88" i="536"/>
  <c r="L88" i="536"/>
  <c r="M88" i="536" s="1"/>
  <c r="AA89" i="536"/>
  <c r="AC88" i="536"/>
  <c r="N87" i="546"/>
  <c r="O87" i="546" s="1"/>
  <c r="AA88" i="546"/>
  <c r="L87" i="546"/>
  <c r="M87" i="546" s="1"/>
  <c r="AB87" i="546"/>
  <c r="AC87" i="546"/>
  <c r="AB88" i="527"/>
  <c r="L88" i="527"/>
  <c r="M88" i="527" s="1"/>
  <c r="N88" i="527"/>
  <c r="O88" i="527" s="1"/>
  <c r="AA89" i="527"/>
  <c r="AC88" i="527"/>
  <c r="N88" i="544"/>
  <c r="O88" i="544" s="1"/>
  <c r="AA89" i="544"/>
  <c r="L88" i="544"/>
  <c r="M88" i="544" s="1"/>
  <c r="AB88" i="544"/>
  <c r="AC88" i="544"/>
  <c r="AB87" i="525"/>
  <c r="L87" i="525"/>
  <c r="M87" i="525" s="1"/>
  <c r="N87" i="525"/>
  <c r="O87" i="525" s="1"/>
  <c r="AA88" i="525"/>
  <c r="AC87" i="525"/>
  <c r="N87" i="530"/>
  <c r="O87" i="530" s="1"/>
  <c r="AA88" i="530"/>
  <c r="L87" i="530"/>
  <c r="M87" i="530" s="1"/>
  <c r="AB87" i="530"/>
  <c r="AC87" i="530"/>
  <c r="AB88" i="547"/>
  <c r="L88" i="547"/>
  <c r="M88" i="547" s="1"/>
  <c r="N88" i="547"/>
  <c r="O88" i="547" s="1"/>
  <c r="AA89" i="547"/>
  <c r="AC88" i="547"/>
  <c r="N87" i="538"/>
  <c r="O87" i="538" s="1"/>
  <c r="AB87" i="538"/>
  <c r="L87" i="538"/>
  <c r="M87" i="538" s="1"/>
  <c r="AA88" i="538"/>
  <c r="AC87" i="538"/>
  <c r="AB88" i="529"/>
  <c r="L88" i="529"/>
  <c r="M88" i="529" s="1"/>
  <c r="N88" i="529"/>
  <c r="O88" i="529" s="1"/>
  <c r="AA89" i="529"/>
  <c r="AC88" i="529"/>
  <c r="AB89" i="540"/>
  <c r="L89" i="540"/>
  <c r="M89" i="540" s="1"/>
  <c r="N89" i="540"/>
  <c r="O89" i="540" s="1"/>
  <c r="AA90" i="540"/>
  <c r="AC89" i="540"/>
  <c r="N87" i="532"/>
  <c r="O87" i="532" s="1"/>
  <c r="L87" i="532"/>
  <c r="M87" i="532" s="1"/>
  <c r="AB87" i="532"/>
  <c r="AA88" i="532"/>
  <c r="AC87" i="532"/>
  <c r="L87" i="524"/>
  <c r="M87" i="524" s="1"/>
  <c r="N87" i="524"/>
  <c r="O87" i="524" s="1"/>
  <c r="AB87" i="524"/>
  <c r="AA88" i="524"/>
  <c r="AC87" i="524"/>
  <c r="AB87" i="545"/>
  <c r="L87" i="545"/>
  <c r="M87" i="545" s="1"/>
  <c r="N87" i="545"/>
  <c r="O87" i="545" s="1"/>
  <c r="AA88" i="545"/>
  <c r="AC87" i="545"/>
  <c r="L90" i="550"/>
  <c r="M90" i="550" s="1"/>
  <c r="AB90" i="550"/>
  <c r="N90" i="550"/>
  <c r="O90" i="550" s="1"/>
  <c r="AA91" i="550"/>
  <c r="AC90" i="550"/>
  <c r="N88" i="549"/>
  <c r="O88" i="549" s="1"/>
  <c r="AB88" i="549"/>
  <c r="AA89" i="549"/>
  <c r="L88" i="549"/>
  <c r="M88" i="549" s="1"/>
  <c r="AC88" i="549"/>
  <c r="AB90" i="539"/>
  <c r="L90" i="539"/>
  <c r="M90" i="539" s="1"/>
  <c r="N90" i="539"/>
  <c r="O90" i="539" s="1"/>
  <c r="AA91" i="539"/>
  <c r="AC90" i="539"/>
  <c r="AB88" i="537"/>
  <c r="L88" i="537"/>
  <c r="M88" i="537" s="1"/>
  <c r="N88" i="537"/>
  <c r="O88" i="537" s="1"/>
  <c r="AA89" i="537"/>
  <c r="AC88" i="537"/>
  <c r="N87" i="542"/>
  <c r="O87" i="542" s="1"/>
  <c r="AA88" i="542"/>
  <c r="L87" i="542"/>
  <c r="M87" i="542" s="1"/>
  <c r="AB87" i="542"/>
  <c r="AC87" i="542"/>
  <c r="N89" i="528"/>
  <c r="O89" i="528" s="1"/>
  <c r="AB89" i="528"/>
  <c r="AA90" i="528"/>
  <c r="L89" i="528"/>
  <c r="M89" i="528" s="1"/>
  <c r="AC89" i="528"/>
  <c r="AB87" i="535"/>
  <c r="L87" i="535"/>
  <c r="M87" i="535" s="1"/>
  <c r="N87" i="535"/>
  <c r="O87" i="535" s="1"/>
  <c r="AA88" i="535"/>
  <c r="AC87" i="535"/>
  <c r="AB89" i="541"/>
  <c r="L89" i="541"/>
  <c r="M89" i="541" s="1"/>
  <c r="N89" i="541"/>
  <c r="O89" i="541" s="1"/>
  <c r="AA90" i="541"/>
  <c r="AC89" i="541"/>
  <c r="AB88" i="533"/>
  <c r="L88" i="533"/>
  <c r="M88" i="533" s="1"/>
  <c r="N88" i="533"/>
  <c r="O88" i="533" s="1"/>
  <c r="AA89" i="533"/>
  <c r="AC88" i="533"/>
  <c r="AB87" i="531"/>
  <c r="L87" i="531"/>
  <c r="M87" i="531" s="1"/>
  <c r="N87" i="531"/>
  <c r="O87" i="531" s="1"/>
  <c r="AA88" i="531"/>
  <c r="AC87" i="531"/>
  <c r="N87" i="534"/>
  <c r="O87" i="534" s="1"/>
  <c r="AB87" i="534"/>
  <c r="L87" i="534"/>
  <c r="M87" i="534" s="1"/>
  <c r="AA88" i="534"/>
  <c r="AC87" i="534"/>
  <c r="AD82" i="546"/>
  <c r="AD82" i="535"/>
  <c r="AD82" i="548"/>
  <c r="AD81" i="547"/>
  <c r="AD80" i="540"/>
  <c r="AD81" i="529"/>
  <c r="AD82" i="524"/>
  <c r="AD79" i="550"/>
  <c r="AD81" i="543"/>
  <c r="AD82" i="532"/>
  <c r="AD82" i="545"/>
  <c r="AD80" i="528"/>
  <c r="AD82" i="542"/>
  <c r="AD82" i="526"/>
  <c r="AD80" i="541"/>
  <c r="AD79" i="539"/>
  <c r="AD81" i="549"/>
  <c r="AD81" i="533"/>
  <c r="AD82" i="531"/>
  <c r="AD82" i="525"/>
  <c r="AD82" i="538"/>
  <c r="AD81" i="527"/>
  <c r="AD81" i="536"/>
  <c r="AD82" i="530"/>
  <c r="AD81" i="544"/>
  <c r="AD81" i="537"/>
  <c r="AD82" i="534"/>
  <c r="AB89" i="537" l="1"/>
  <c r="L89" i="537"/>
  <c r="M89" i="537" s="1"/>
  <c r="N89" i="537"/>
  <c r="O89" i="537" s="1"/>
  <c r="AA90" i="537"/>
  <c r="AC89" i="537"/>
  <c r="AB88" i="545"/>
  <c r="L88" i="545"/>
  <c r="M88" i="545" s="1"/>
  <c r="N88" i="545"/>
  <c r="O88" i="545" s="1"/>
  <c r="AA89" i="545"/>
  <c r="AC88" i="545"/>
  <c r="N88" i="530"/>
  <c r="O88" i="530" s="1"/>
  <c r="AA89" i="530"/>
  <c r="L88" i="530"/>
  <c r="M88" i="530" s="1"/>
  <c r="AB88" i="530"/>
  <c r="AC88" i="530"/>
  <c r="N89" i="536"/>
  <c r="O89" i="536" s="1"/>
  <c r="AB89" i="536"/>
  <c r="L89" i="536"/>
  <c r="M89" i="536" s="1"/>
  <c r="AA90" i="536"/>
  <c r="AC89" i="536"/>
  <c r="AB88" i="535"/>
  <c r="L88" i="535"/>
  <c r="M88" i="535" s="1"/>
  <c r="N88" i="535"/>
  <c r="O88" i="535" s="1"/>
  <c r="AA89" i="535"/>
  <c r="AC88" i="535"/>
  <c r="N88" i="542"/>
  <c r="O88" i="542" s="1"/>
  <c r="AA89" i="542"/>
  <c r="L88" i="542"/>
  <c r="M88" i="542" s="1"/>
  <c r="AB88" i="542"/>
  <c r="AC88" i="542"/>
  <c r="AB91" i="539"/>
  <c r="L91" i="539"/>
  <c r="M91" i="539" s="1"/>
  <c r="N91" i="539"/>
  <c r="O91" i="539" s="1"/>
  <c r="AA92" i="539"/>
  <c r="AC91" i="539"/>
  <c r="N88" i="524"/>
  <c r="O88" i="524" s="1"/>
  <c r="AB88" i="524"/>
  <c r="L88" i="524"/>
  <c r="M88" i="524" s="1"/>
  <c r="AA89" i="524"/>
  <c r="AC88" i="524"/>
  <c r="AB90" i="540"/>
  <c r="L90" i="540"/>
  <c r="M90" i="540" s="1"/>
  <c r="N90" i="540"/>
  <c r="O90" i="540" s="1"/>
  <c r="AA91" i="540"/>
  <c r="AC90" i="540"/>
  <c r="N88" i="538"/>
  <c r="O88" i="538" s="1"/>
  <c r="AB88" i="538"/>
  <c r="L88" i="538"/>
  <c r="M88" i="538" s="1"/>
  <c r="AA89" i="538"/>
  <c r="AC88" i="538"/>
  <c r="N88" i="546"/>
  <c r="O88" i="546" s="1"/>
  <c r="AB88" i="546"/>
  <c r="L88" i="546"/>
  <c r="M88" i="546" s="1"/>
  <c r="AA89" i="546"/>
  <c r="AC88" i="546"/>
  <c r="N88" i="526"/>
  <c r="O88" i="526" s="1"/>
  <c r="L88" i="526"/>
  <c r="M88" i="526" s="1"/>
  <c r="AA89" i="526"/>
  <c r="AB88" i="526"/>
  <c r="AC88" i="526"/>
  <c r="AA89" i="548"/>
  <c r="N88" i="548"/>
  <c r="O88" i="548" s="1"/>
  <c r="AB88" i="548"/>
  <c r="L88" i="548"/>
  <c r="M88" i="548" s="1"/>
  <c r="AC88" i="548"/>
  <c r="N88" i="534"/>
  <c r="O88" i="534" s="1"/>
  <c r="AB88" i="534"/>
  <c r="L88" i="534"/>
  <c r="M88" i="534" s="1"/>
  <c r="AA89" i="534"/>
  <c r="AC88" i="534"/>
  <c r="AB89" i="533"/>
  <c r="L89" i="533"/>
  <c r="M89" i="533" s="1"/>
  <c r="N89" i="533"/>
  <c r="O89" i="533" s="1"/>
  <c r="AA90" i="533"/>
  <c r="AC89" i="533"/>
  <c r="N89" i="544"/>
  <c r="O89" i="544" s="1"/>
  <c r="AA90" i="544"/>
  <c r="L89" i="544"/>
  <c r="M89" i="544" s="1"/>
  <c r="AB89" i="544"/>
  <c r="AC89" i="544"/>
  <c r="AB89" i="527"/>
  <c r="L89" i="527"/>
  <c r="M89" i="527" s="1"/>
  <c r="N89" i="527"/>
  <c r="O89" i="527" s="1"/>
  <c r="AA90" i="527"/>
  <c r="AC89" i="527"/>
  <c r="AB88" i="531"/>
  <c r="L88" i="531"/>
  <c r="M88" i="531" s="1"/>
  <c r="N88" i="531"/>
  <c r="O88" i="531" s="1"/>
  <c r="AA89" i="531"/>
  <c r="AC88" i="531"/>
  <c r="AB90" i="541"/>
  <c r="L90" i="541"/>
  <c r="M90" i="541" s="1"/>
  <c r="N90" i="541"/>
  <c r="O90" i="541" s="1"/>
  <c r="AA91" i="541"/>
  <c r="AC90" i="541"/>
  <c r="N90" i="528"/>
  <c r="O90" i="528" s="1"/>
  <c r="AA91" i="528"/>
  <c r="L90" i="528"/>
  <c r="M90" i="528" s="1"/>
  <c r="AB90" i="528"/>
  <c r="AC90" i="528"/>
  <c r="N89" i="549"/>
  <c r="O89" i="549" s="1"/>
  <c r="AA90" i="549"/>
  <c r="L89" i="549"/>
  <c r="M89" i="549" s="1"/>
  <c r="AB89" i="549"/>
  <c r="AC89" i="549"/>
  <c r="L91" i="550"/>
  <c r="M91" i="550" s="1"/>
  <c r="AB91" i="550"/>
  <c r="N91" i="550"/>
  <c r="O91" i="550" s="1"/>
  <c r="AA92" i="550"/>
  <c r="AC91" i="550"/>
  <c r="N88" i="532"/>
  <c r="O88" i="532" s="1"/>
  <c r="L88" i="532"/>
  <c r="M88" i="532" s="1"/>
  <c r="AB88" i="532"/>
  <c r="AA89" i="532"/>
  <c r="AC88" i="532"/>
  <c r="AB89" i="529"/>
  <c r="L89" i="529"/>
  <c r="M89" i="529" s="1"/>
  <c r="N89" i="529"/>
  <c r="O89" i="529" s="1"/>
  <c r="AA90" i="529"/>
  <c r="AC89" i="529"/>
  <c r="AB89" i="547"/>
  <c r="L89" i="547"/>
  <c r="M89" i="547" s="1"/>
  <c r="N89" i="547"/>
  <c r="O89" i="547" s="1"/>
  <c r="AA90" i="547"/>
  <c r="AC89" i="547"/>
  <c r="AB88" i="525"/>
  <c r="L88" i="525"/>
  <c r="M88" i="525" s="1"/>
  <c r="AA89" i="525"/>
  <c r="N88" i="525"/>
  <c r="O88" i="525" s="1"/>
  <c r="AC88" i="525"/>
  <c r="AB89" i="543"/>
  <c r="L89" i="543"/>
  <c r="M89" i="543" s="1"/>
  <c r="N89" i="543"/>
  <c r="O89" i="543" s="1"/>
  <c r="AA90" i="543"/>
  <c r="AC89" i="543"/>
  <c r="AD81" i="542"/>
  <c r="AD81" i="538"/>
  <c r="AD81" i="546"/>
  <c r="AD80" i="527"/>
  <c r="AD80" i="544"/>
  <c r="AD79" i="528"/>
  <c r="AD79" i="541"/>
  <c r="AD80" i="537"/>
  <c r="AD80" i="536"/>
  <c r="AD81" i="525"/>
  <c r="AD80" i="549"/>
  <c r="AD80" i="547"/>
  <c r="AD81" i="535"/>
  <c r="AD81" i="532"/>
  <c r="AD78" i="539"/>
  <c r="AD81" i="524"/>
  <c r="AD81" i="531"/>
  <c r="AD81" i="545"/>
  <c r="AD79" i="540"/>
  <c r="AD81" i="548"/>
  <c r="AD81" i="526"/>
  <c r="AD80" i="533"/>
  <c r="AD81" i="530"/>
  <c r="AD78" i="550"/>
  <c r="AD80" i="543"/>
  <c r="AD81" i="534"/>
  <c r="AD80" i="529"/>
  <c r="N90" i="544" l="1"/>
  <c r="O90" i="544" s="1"/>
  <c r="AA91" i="544"/>
  <c r="L90" i="544"/>
  <c r="M90" i="544" s="1"/>
  <c r="AB90" i="544"/>
  <c r="AC90" i="544"/>
  <c r="N89" i="534"/>
  <c r="O89" i="534" s="1"/>
  <c r="L89" i="534"/>
  <c r="M89" i="534" s="1"/>
  <c r="AB89" i="534"/>
  <c r="AA90" i="534"/>
  <c r="AC89" i="534"/>
  <c r="AA90" i="548"/>
  <c r="N89" i="548"/>
  <c r="O89" i="548" s="1"/>
  <c r="L89" i="548"/>
  <c r="M89" i="548" s="1"/>
  <c r="AB89" i="548"/>
  <c r="AC89" i="548"/>
  <c r="AB90" i="527"/>
  <c r="L90" i="527"/>
  <c r="M90" i="527" s="1"/>
  <c r="N90" i="527"/>
  <c r="O90" i="527" s="1"/>
  <c r="AA91" i="527"/>
  <c r="AC90" i="527"/>
  <c r="AA90" i="524"/>
  <c r="L89" i="524"/>
  <c r="M89" i="524" s="1"/>
  <c r="N89" i="524"/>
  <c r="O89" i="524" s="1"/>
  <c r="AB89" i="524"/>
  <c r="AC89" i="524"/>
  <c r="AB89" i="525"/>
  <c r="L89" i="525"/>
  <c r="M89" i="525" s="1"/>
  <c r="N89" i="525"/>
  <c r="O89" i="525" s="1"/>
  <c r="AA90" i="525"/>
  <c r="AC89" i="525"/>
  <c r="N90" i="549"/>
  <c r="O90" i="549" s="1"/>
  <c r="AB90" i="549"/>
  <c r="AA91" i="549"/>
  <c r="L90" i="549"/>
  <c r="M90" i="549" s="1"/>
  <c r="AC90" i="549"/>
  <c r="AB91" i="541"/>
  <c r="L91" i="541"/>
  <c r="M91" i="541" s="1"/>
  <c r="N91" i="541"/>
  <c r="O91" i="541" s="1"/>
  <c r="AA92" i="541"/>
  <c r="AC91" i="541"/>
  <c r="N89" i="538"/>
  <c r="O89" i="538" s="1"/>
  <c r="AB89" i="538"/>
  <c r="L89" i="538"/>
  <c r="M89" i="538" s="1"/>
  <c r="AA90" i="538"/>
  <c r="AC89" i="538"/>
  <c r="N90" i="536"/>
  <c r="O90" i="536" s="1"/>
  <c r="AB90" i="536"/>
  <c r="L90" i="536"/>
  <c r="M90" i="536" s="1"/>
  <c r="AA91" i="536"/>
  <c r="AC90" i="536"/>
  <c r="N89" i="530"/>
  <c r="O89" i="530" s="1"/>
  <c r="AA90" i="530"/>
  <c r="L89" i="530"/>
  <c r="M89" i="530" s="1"/>
  <c r="AB89" i="530"/>
  <c r="AC89" i="530"/>
  <c r="AB89" i="545"/>
  <c r="L89" i="545"/>
  <c r="M89" i="545" s="1"/>
  <c r="N89" i="545"/>
  <c r="O89" i="545" s="1"/>
  <c r="AA90" i="545"/>
  <c r="AC89" i="545"/>
  <c r="AB90" i="529"/>
  <c r="L90" i="529"/>
  <c r="M90" i="529" s="1"/>
  <c r="N90" i="529"/>
  <c r="O90" i="529" s="1"/>
  <c r="AA91" i="529"/>
  <c r="AC90" i="529"/>
  <c r="N89" i="532"/>
  <c r="O89" i="532" s="1"/>
  <c r="AB89" i="532"/>
  <c r="L89" i="532"/>
  <c r="M89" i="532" s="1"/>
  <c r="AA90" i="532"/>
  <c r="AC89" i="532"/>
  <c r="AB90" i="543"/>
  <c r="L90" i="543"/>
  <c r="M90" i="543" s="1"/>
  <c r="N90" i="543"/>
  <c r="O90" i="543" s="1"/>
  <c r="AA91" i="543"/>
  <c r="AC90" i="543"/>
  <c r="AB90" i="547"/>
  <c r="L90" i="547"/>
  <c r="M90" i="547" s="1"/>
  <c r="N90" i="547"/>
  <c r="O90" i="547" s="1"/>
  <c r="AA91" i="547"/>
  <c r="AC90" i="547"/>
  <c r="L92" i="550"/>
  <c r="M92" i="550" s="1"/>
  <c r="AB92" i="550"/>
  <c r="N92" i="550"/>
  <c r="O92" i="550" s="1"/>
  <c r="AA93" i="550"/>
  <c r="AC92" i="550"/>
  <c r="N91" i="528"/>
  <c r="O91" i="528" s="1"/>
  <c r="AB91" i="528"/>
  <c r="L91" i="528"/>
  <c r="M91" i="528" s="1"/>
  <c r="AA92" i="528"/>
  <c r="AC91" i="528"/>
  <c r="AB89" i="531"/>
  <c r="L89" i="531"/>
  <c r="M89" i="531" s="1"/>
  <c r="N89" i="531"/>
  <c r="O89" i="531" s="1"/>
  <c r="AA90" i="531"/>
  <c r="AC89" i="531"/>
  <c r="AB90" i="533"/>
  <c r="L90" i="533"/>
  <c r="M90" i="533" s="1"/>
  <c r="N90" i="533"/>
  <c r="O90" i="533" s="1"/>
  <c r="AA91" i="533"/>
  <c r="AC90" i="533"/>
  <c r="N89" i="526"/>
  <c r="O89" i="526" s="1"/>
  <c r="AB89" i="526"/>
  <c r="AA90" i="526"/>
  <c r="L89" i="526"/>
  <c r="M89" i="526" s="1"/>
  <c r="AC89" i="526"/>
  <c r="N89" i="546"/>
  <c r="O89" i="546" s="1"/>
  <c r="AA90" i="546"/>
  <c r="L89" i="546"/>
  <c r="M89" i="546" s="1"/>
  <c r="AB89" i="546"/>
  <c r="AC89" i="546"/>
  <c r="AB91" i="540"/>
  <c r="L91" i="540"/>
  <c r="M91" i="540" s="1"/>
  <c r="N91" i="540"/>
  <c r="O91" i="540" s="1"/>
  <c r="AA92" i="540"/>
  <c r="AC91" i="540"/>
  <c r="AB92" i="539"/>
  <c r="L92" i="539"/>
  <c r="M92" i="539" s="1"/>
  <c r="N92" i="539"/>
  <c r="O92" i="539" s="1"/>
  <c r="AA93" i="539"/>
  <c r="AC92" i="539"/>
  <c r="N89" i="542"/>
  <c r="O89" i="542" s="1"/>
  <c r="AA90" i="542"/>
  <c r="L89" i="542"/>
  <c r="M89" i="542" s="1"/>
  <c r="AB89" i="542"/>
  <c r="AC89" i="542"/>
  <c r="AB89" i="535"/>
  <c r="L89" i="535"/>
  <c r="M89" i="535" s="1"/>
  <c r="N89" i="535"/>
  <c r="O89" i="535" s="1"/>
  <c r="AA90" i="535"/>
  <c r="AC89" i="535"/>
  <c r="AB90" i="537"/>
  <c r="L90" i="537"/>
  <c r="M90" i="537" s="1"/>
  <c r="N90" i="537"/>
  <c r="O90" i="537" s="1"/>
  <c r="AA91" i="537"/>
  <c r="AC90" i="537"/>
  <c r="AD80" i="545"/>
  <c r="AD79" i="527"/>
  <c r="AD78" i="528"/>
  <c r="AD79" i="529"/>
  <c r="AD80" i="548"/>
  <c r="AD79" i="537"/>
  <c r="AD79" i="543"/>
  <c r="AD78" i="541"/>
  <c r="AD79" i="549"/>
  <c r="AD80" i="534"/>
  <c r="AD79" i="536"/>
  <c r="AD80" i="524"/>
  <c r="AD80" i="546"/>
  <c r="AD79" i="533"/>
  <c r="AD77" i="539"/>
  <c r="AD80" i="525"/>
  <c r="AD77" i="550"/>
  <c r="AD79" i="544"/>
  <c r="AD80" i="542"/>
  <c r="AD80" i="526"/>
  <c r="AD80" i="538"/>
  <c r="AD80" i="535"/>
  <c r="AD79" i="547"/>
  <c r="AD80" i="530"/>
  <c r="AD80" i="531"/>
  <c r="AD78" i="540"/>
  <c r="AD80" i="532"/>
  <c r="N92" i="528" l="1"/>
  <c r="O92" i="528" s="1"/>
  <c r="AA93" i="528"/>
  <c r="L92" i="528"/>
  <c r="M92" i="528" s="1"/>
  <c r="AB92" i="528"/>
  <c r="AC92" i="528"/>
  <c r="AB90" i="545"/>
  <c r="L90" i="545"/>
  <c r="M90" i="545" s="1"/>
  <c r="N90" i="545"/>
  <c r="O90" i="545" s="1"/>
  <c r="AA91" i="545"/>
  <c r="AC90" i="545"/>
  <c r="AB90" i="525"/>
  <c r="L90" i="525"/>
  <c r="M90" i="525" s="1"/>
  <c r="AA91" i="525"/>
  <c r="N90" i="525"/>
  <c r="O90" i="525" s="1"/>
  <c r="AC90" i="525"/>
  <c r="AA91" i="524"/>
  <c r="N90" i="524"/>
  <c r="O90" i="524" s="1"/>
  <c r="L90" i="524"/>
  <c r="M90" i="524" s="1"/>
  <c r="AB90" i="524"/>
  <c r="AC90" i="524"/>
  <c r="L93" i="550"/>
  <c r="M93" i="550" s="1"/>
  <c r="AB93" i="550"/>
  <c r="N93" i="550"/>
  <c r="O93" i="550" s="1"/>
  <c r="AA94" i="550"/>
  <c r="AC93" i="550"/>
  <c r="AB92" i="541"/>
  <c r="L92" i="541"/>
  <c r="M92" i="541" s="1"/>
  <c r="N92" i="541"/>
  <c r="O92" i="541" s="1"/>
  <c r="AA93" i="541"/>
  <c r="AC92" i="541"/>
  <c r="N90" i="534"/>
  <c r="O90" i="534" s="1"/>
  <c r="AB90" i="534"/>
  <c r="L90" i="534"/>
  <c r="M90" i="534" s="1"/>
  <c r="AA91" i="534"/>
  <c r="AC90" i="534"/>
  <c r="AB93" i="539"/>
  <c r="L93" i="539"/>
  <c r="M93" i="539" s="1"/>
  <c r="N93" i="539"/>
  <c r="O93" i="539" s="1"/>
  <c r="AA94" i="539"/>
  <c r="AC93" i="539"/>
  <c r="N90" i="546"/>
  <c r="O90" i="546" s="1"/>
  <c r="AB90" i="546"/>
  <c r="AA91" i="546"/>
  <c r="L90" i="546"/>
  <c r="M90" i="546" s="1"/>
  <c r="AC90" i="546"/>
  <c r="N90" i="526"/>
  <c r="O90" i="526" s="1"/>
  <c r="L90" i="526"/>
  <c r="M90" i="526" s="1"/>
  <c r="AA91" i="526"/>
  <c r="AB90" i="526"/>
  <c r="AC90" i="526"/>
  <c r="AB91" i="533"/>
  <c r="L91" i="533"/>
  <c r="M91" i="533" s="1"/>
  <c r="N91" i="533"/>
  <c r="O91" i="533" s="1"/>
  <c r="AA92" i="533"/>
  <c r="AC91" i="533"/>
  <c r="AB91" i="547"/>
  <c r="L91" i="547"/>
  <c r="M91" i="547" s="1"/>
  <c r="N91" i="547"/>
  <c r="O91" i="547" s="1"/>
  <c r="AA92" i="547"/>
  <c r="AC91" i="547"/>
  <c r="AB91" i="529"/>
  <c r="L91" i="529"/>
  <c r="M91" i="529" s="1"/>
  <c r="N91" i="529"/>
  <c r="O91" i="529" s="1"/>
  <c r="AC91" i="529"/>
  <c r="AA92" i="529"/>
  <c r="N91" i="536"/>
  <c r="O91" i="536" s="1"/>
  <c r="AB91" i="536"/>
  <c r="L91" i="536"/>
  <c r="M91" i="536" s="1"/>
  <c r="AA92" i="536"/>
  <c r="AC91" i="536"/>
  <c r="AB91" i="527"/>
  <c r="L91" i="527"/>
  <c r="M91" i="527" s="1"/>
  <c r="N91" i="527"/>
  <c r="O91" i="527" s="1"/>
  <c r="AA92" i="527"/>
  <c r="AC91" i="527"/>
  <c r="AB90" i="535"/>
  <c r="L90" i="535"/>
  <c r="M90" i="535" s="1"/>
  <c r="N90" i="535"/>
  <c r="O90" i="535" s="1"/>
  <c r="AA91" i="535"/>
  <c r="AC90" i="535"/>
  <c r="N91" i="544"/>
  <c r="O91" i="544" s="1"/>
  <c r="AA92" i="544"/>
  <c r="L91" i="544"/>
  <c r="M91" i="544" s="1"/>
  <c r="AB91" i="544"/>
  <c r="AC91" i="544"/>
  <c r="AB91" i="537"/>
  <c r="L91" i="537"/>
  <c r="M91" i="537" s="1"/>
  <c r="N91" i="537"/>
  <c r="O91" i="537" s="1"/>
  <c r="AA92" i="537"/>
  <c r="AC91" i="537"/>
  <c r="N90" i="542"/>
  <c r="O90" i="542" s="1"/>
  <c r="AA91" i="542"/>
  <c r="L90" i="542"/>
  <c r="M90" i="542" s="1"/>
  <c r="AB90" i="542"/>
  <c r="AC90" i="542"/>
  <c r="AB92" i="540"/>
  <c r="L92" i="540"/>
  <c r="M92" i="540" s="1"/>
  <c r="N92" i="540"/>
  <c r="O92" i="540" s="1"/>
  <c r="AA93" i="540"/>
  <c r="AC92" i="540"/>
  <c r="AB90" i="531"/>
  <c r="L90" i="531"/>
  <c r="M90" i="531" s="1"/>
  <c r="N90" i="531"/>
  <c r="O90" i="531" s="1"/>
  <c r="AA91" i="531"/>
  <c r="AC90" i="531"/>
  <c r="AB91" i="543"/>
  <c r="L91" i="543"/>
  <c r="M91" i="543" s="1"/>
  <c r="N91" i="543"/>
  <c r="O91" i="543" s="1"/>
  <c r="AA92" i="543"/>
  <c r="AC91" i="543"/>
  <c r="N90" i="532"/>
  <c r="O90" i="532" s="1"/>
  <c r="AB90" i="532"/>
  <c r="L90" i="532"/>
  <c r="M90" i="532" s="1"/>
  <c r="AA91" i="532"/>
  <c r="AC90" i="532"/>
  <c r="N90" i="530"/>
  <c r="O90" i="530" s="1"/>
  <c r="AA91" i="530"/>
  <c r="L90" i="530"/>
  <c r="M90" i="530" s="1"/>
  <c r="AB90" i="530"/>
  <c r="AC90" i="530"/>
  <c r="N90" i="538"/>
  <c r="O90" i="538" s="1"/>
  <c r="AB90" i="538"/>
  <c r="L90" i="538"/>
  <c r="M90" i="538" s="1"/>
  <c r="AA91" i="538"/>
  <c r="AC90" i="538"/>
  <c r="N91" i="549"/>
  <c r="O91" i="549" s="1"/>
  <c r="AA92" i="549"/>
  <c r="L91" i="549"/>
  <c r="M91" i="549" s="1"/>
  <c r="AB91" i="549"/>
  <c r="AC91" i="549"/>
  <c r="AA91" i="548"/>
  <c r="N90" i="548"/>
  <c r="O90" i="548" s="1"/>
  <c r="L90" i="548"/>
  <c r="M90" i="548" s="1"/>
  <c r="AB90" i="548"/>
  <c r="AC90" i="548"/>
  <c r="AD78" i="543"/>
  <c r="AD79" i="545"/>
  <c r="AD79" i="535"/>
  <c r="AD78" i="533"/>
  <c r="AD77" i="540"/>
  <c r="AD77" i="528"/>
  <c r="AD78" i="527"/>
  <c r="AD79" i="525"/>
  <c r="AD79" i="534"/>
  <c r="AD79" i="548"/>
  <c r="AD77" i="541"/>
  <c r="AD79" i="526"/>
  <c r="AD78" i="537"/>
  <c r="AD79" i="542"/>
  <c r="AD78" i="549"/>
  <c r="AD76" i="550"/>
  <c r="AD79" i="532"/>
  <c r="AD79" i="530"/>
  <c r="AD79" i="538"/>
  <c r="AD78" i="544"/>
  <c r="AD78" i="547"/>
  <c r="AD78" i="536"/>
  <c r="AD76" i="539"/>
  <c r="AD79" i="546"/>
  <c r="AD79" i="524"/>
  <c r="AD79" i="531"/>
  <c r="AD78" i="529"/>
  <c r="N92" i="536" l="1"/>
  <c r="O92" i="536" s="1"/>
  <c r="AB92" i="536"/>
  <c r="L92" i="536"/>
  <c r="M92" i="536" s="1"/>
  <c r="AA93" i="536"/>
  <c r="AC92" i="536"/>
  <c r="AB92" i="533"/>
  <c r="L92" i="533"/>
  <c r="M92" i="533" s="1"/>
  <c r="N92" i="533"/>
  <c r="O92" i="533" s="1"/>
  <c r="AA93" i="533"/>
  <c r="AC92" i="533"/>
  <c r="N91" i="534"/>
  <c r="O91" i="534" s="1"/>
  <c r="AB91" i="534"/>
  <c r="L91" i="534"/>
  <c r="M91" i="534" s="1"/>
  <c r="AA92" i="534"/>
  <c r="AC91" i="534"/>
  <c r="N91" i="538"/>
  <c r="O91" i="538" s="1"/>
  <c r="AB91" i="538"/>
  <c r="L91" i="538"/>
  <c r="M91" i="538" s="1"/>
  <c r="AA92" i="538"/>
  <c r="AC91" i="538"/>
  <c r="AB92" i="537"/>
  <c r="L92" i="537"/>
  <c r="M92" i="537" s="1"/>
  <c r="N92" i="537"/>
  <c r="O92" i="537" s="1"/>
  <c r="AA93" i="537"/>
  <c r="AC92" i="537"/>
  <c r="N92" i="544"/>
  <c r="O92" i="544" s="1"/>
  <c r="AA93" i="544"/>
  <c r="L92" i="544"/>
  <c r="M92" i="544" s="1"/>
  <c r="AB92" i="544"/>
  <c r="AC92" i="544"/>
  <c r="AB92" i="529"/>
  <c r="L92" i="529"/>
  <c r="M92" i="529" s="1"/>
  <c r="N92" i="529"/>
  <c r="O92" i="529" s="1"/>
  <c r="AA93" i="529"/>
  <c r="AC92" i="529"/>
  <c r="AA92" i="548"/>
  <c r="N91" i="548"/>
  <c r="O91" i="548" s="1"/>
  <c r="L91" i="548"/>
  <c r="M91" i="548" s="1"/>
  <c r="AB91" i="548"/>
  <c r="AC91" i="548"/>
  <c r="N92" i="549"/>
  <c r="O92" i="549" s="1"/>
  <c r="AB92" i="549"/>
  <c r="AA93" i="549"/>
  <c r="L92" i="549"/>
  <c r="M92" i="549" s="1"/>
  <c r="AC92" i="549"/>
  <c r="N91" i="542"/>
  <c r="O91" i="542" s="1"/>
  <c r="AA92" i="542"/>
  <c r="L91" i="542"/>
  <c r="M91" i="542" s="1"/>
  <c r="AB91" i="542"/>
  <c r="AC91" i="542"/>
  <c r="AB91" i="535"/>
  <c r="L91" i="535"/>
  <c r="M91" i="535" s="1"/>
  <c r="N91" i="535"/>
  <c r="O91" i="535" s="1"/>
  <c r="AA92" i="535"/>
  <c r="AC91" i="535"/>
  <c r="N91" i="526"/>
  <c r="O91" i="526" s="1"/>
  <c r="AB91" i="526"/>
  <c r="L91" i="526"/>
  <c r="M91" i="526" s="1"/>
  <c r="AA92" i="526"/>
  <c r="AC91" i="526"/>
  <c r="L94" i="550"/>
  <c r="M94" i="550" s="1"/>
  <c r="N94" i="550"/>
  <c r="O94" i="550" s="1"/>
  <c r="AB94" i="550"/>
  <c r="AA95" i="550"/>
  <c r="AC94" i="550"/>
  <c r="AA92" i="524"/>
  <c r="L91" i="524"/>
  <c r="M91" i="524" s="1"/>
  <c r="N91" i="524"/>
  <c r="O91" i="524" s="1"/>
  <c r="AB91" i="524"/>
  <c r="AC91" i="524"/>
  <c r="AB91" i="545"/>
  <c r="L91" i="545"/>
  <c r="M91" i="545" s="1"/>
  <c r="N91" i="545"/>
  <c r="O91" i="545" s="1"/>
  <c r="AA92" i="545"/>
  <c r="AC91" i="545"/>
  <c r="N91" i="530"/>
  <c r="O91" i="530" s="1"/>
  <c r="AA92" i="530"/>
  <c r="L91" i="530"/>
  <c r="M91" i="530" s="1"/>
  <c r="AB91" i="530"/>
  <c r="AC91" i="530"/>
  <c r="AB92" i="543"/>
  <c r="L92" i="543"/>
  <c r="M92" i="543" s="1"/>
  <c r="N92" i="543"/>
  <c r="O92" i="543" s="1"/>
  <c r="AA93" i="543"/>
  <c r="AC92" i="543"/>
  <c r="AB91" i="531"/>
  <c r="L91" i="531"/>
  <c r="M91" i="531" s="1"/>
  <c r="N91" i="531"/>
  <c r="O91" i="531" s="1"/>
  <c r="AA92" i="531"/>
  <c r="AC91" i="531"/>
  <c r="AB93" i="541"/>
  <c r="L93" i="541"/>
  <c r="M93" i="541" s="1"/>
  <c r="N93" i="541"/>
  <c r="O93" i="541" s="1"/>
  <c r="AA94" i="541"/>
  <c r="AC93" i="541"/>
  <c r="AB91" i="525"/>
  <c r="L91" i="525"/>
  <c r="M91" i="525" s="1"/>
  <c r="AA92" i="525"/>
  <c r="N91" i="525"/>
  <c r="O91" i="525" s="1"/>
  <c r="AC91" i="525"/>
  <c r="N93" i="528"/>
  <c r="O93" i="528" s="1"/>
  <c r="AB93" i="528"/>
  <c r="L93" i="528"/>
  <c r="M93" i="528" s="1"/>
  <c r="AA94" i="528"/>
  <c r="AC93" i="528"/>
  <c r="N91" i="532"/>
  <c r="O91" i="532" s="1"/>
  <c r="L91" i="532"/>
  <c r="M91" i="532" s="1"/>
  <c r="AB91" i="532"/>
  <c r="AA92" i="532"/>
  <c r="AC91" i="532"/>
  <c r="AB93" i="540"/>
  <c r="L93" i="540"/>
  <c r="M93" i="540" s="1"/>
  <c r="N93" i="540"/>
  <c r="O93" i="540" s="1"/>
  <c r="AA94" i="540"/>
  <c r="AC93" i="540"/>
  <c r="AB92" i="527"/>
  <c r="L92" i="527"/>
  <c r="M92" i="527" s="1"/>
  <c r="N92" i="527"/>
  <c r="O92" i="527" s="1"/>
  <c r="AA93" i="527"/>
  <c r="AC92" i="527"/>
  <c r="AB92" i="547"/>
  <c r="L92" i="547"/>
  <c r="M92" i="547" s="1"/>
  <c r="N92" i="547"/>
  <c r="O92" i="547" s="1"/>
  <c r="AA93" i="547"/>
  <c r="AC92" i="547"/>
  <c r="N91" i="546"/>
  <c r="O91" i="546" s="1"/>
  <c r="AA92" i="546"/>
  <c r="L91" i="546"/>
  <c r="M91" i="546" s="1"/>
  <c r="AB91" i="546"/>
  <c r="AC91" i="546"/>
  <c r="AB94" i="539"/>
  <c r="L94" i="539"/>
  <c r="M94" i="539" s="1"/>
  <c r="N94" i="539"/>
  <c r="O94" i="539" s="1"/>
  <c r="AA95" i="539"/>
  <c r="AC94" i="539"/>
  <c r="AD76" i="528"/>
  <c r="AD78" i="538"/>
  <c r="AD78" i="542"/>
  <c r="AD77" i="533"/>
  <c r="AD78" i="534"/>
  <c r="AD75" i="550"/>
  <c r="AD76" i="540"/>
  <c r="AD77" i="529"/>
  <c r="AD77" i="527"/>
  <c r="AD77" i="536"/>
  <c r="AD78" i="535"/>
  <c r="AD78" i="525"/>
  <c r="AD77" i="549"/>
  <c r="AD78" i="531"/>
  <c r="AD77" i="544"/>
  <c r="AD76" i="541"/>
  <c r="AD78" i="530"/>
  <c r="AD78" i="524"/>
  <c r="AD78" i="546"/>
  <c r="AD75" i="539"/>
  <c r="AD78" i="532"/>
  <c r="AD77" i="547"/>
  <c r="AD78" i="548"/>
  <c r="AD77" i="543"/>
  <c r="AD78" i="526"/>
  <c r="AD77" i="537"/>
  <c r="AD78" i="545"/>
  <c r="AB93" i="547" l="1"/>
  <c r="L93" i="547"/>
  <c r="M93" i="547" s="1"/>
  <c r="N93" i="547"/>
  <c r="O93" i="547" s="1"/>
  <c r="AC93" i="547"/>
  <c r="AA94" i="547"/>
  <c r="N94" i="528"/>
  <c r="O94" i="528" s="1"/>
  <c r="AA95" i="528"/>
  <c r="L94" i="528"/>
  <c r="M94" i="528" s="1"/>
  <c r="AB94" i="528"/>
  <c r="AC94" i="528"/>
  <c r="AB93" i="543"/>
  <c r="L93" i="543"/>
  <c r="M93" i="543" s="1"/>
  <c r="N93" i="543"/>
  <c r="O93" i="543" s="1"/>
  <c r="AA94" i="543"/>
  <c r="AC93" i="543"/>
  <c r="L95" i="550"/>
  <c r="M95" i="550" s="1"/>
  <c r="AB95" i="550"/>
  <c r="N95" i="550"/>
  <c r="O95" i="550" s="1"/>
  <c r="AA96" i="550"/>
  <c r="AC95" i="550"/>
  <c r="AA93" i="548"/>
  <c r="N92" i="548"/>
  <c r="O92" i="548" s="1"/>
  <c r="AB92" i="548"/>
  <c r="L92" i="548"/>
  <c r="M92" i="548" s="1"/>
  <c r="AC92" i="548"/>
  <c r="AB93" i="537"/>
  <c r="L93" i="537"/>
  <c r="M93" i="537" s="1"/>
  <c r="N93" i="537"/>
  <c r="O93" i="537" s="1"/>
  <c r="AC93" i="537"/>
  <c r="AA94" i="537"/>
  <c r="N93" i="536"/>
  <c r="O93" i="536" s="1"/>
  <c r="AB93" i="536"/>
  <c r="L93" i="536"/>
  <c r="M93" i="536" s="1"/>
  <c r="AA94" i="536"/>
  <c r="AC93" i="536"/>
  <c r="AB95" i="539"/>
  <c r="L95" i="539"/>
  <c r="M95" i="539" s="1"/>
  <c r="N95" i="539"/>
  <c r="O95" i="539" s="1"/>
  <c r="AA96" i="539"/>
  <c r="AC95" i="539"/>
  <c r="AB94" i="540"/>
  <c r="L94" i="540"/>
  <c r="M94" i="540" s="1"/>
  <c r="N94" i="540"/>
  <c r="O94" i="540" s="1"/>
  <c r="AA95" i="540"/>
  <c r="AC94" i="540"/>
  <c r="AB92" i="525"/>
  <c r="L92" i="525"/>
  <c r="M92" i="525" s="1"/>
  <c r="AA93" i="525"/>
  <c r="N92" i="525"/>
  <c r="O92" i="525" s="1"/>
  <c r="AC92" i="525"/>
  <c r="AB94" i="541"/>
  <c r="L94" i="541"/>
  <c r="M94" i="541" s="1"/>
  <c r="N94" i="541"/>
  <c r="O94" i="541" s="1"/>
  <c r="AA95" i="541"/>
  <c r="AC94" i="541"/>
  <c r="AB92" i="545"/>
  <c r="L92" i="545"/>
  <c r="M92" i="545" s="1"/>
  <c r="N92" i="545"/>
  <c r="O92" i="545" s="1"/>
  <c r="AA93" i="545"/>
  <c r="AC92" i="545"/>
  <c r="AA93" i="524"/>
  <c r="N92" i="524"/>
  <c r="O92" i="524" s="1"/>
  <c r="L92" i="524"/>
  <c r="M92" i="524" s="1"/>
  <c r="AB92" i="524"/>
  <c r="AC92" i="524"/>
  <c r="AB92" i="535"/>
  <c r="L92" i="535"/>
  <c r="M92" i="535" s="1"/>
  <c r="N92" i="535"/>
  <c r="O92" i="535" s="1"/>
  <c r="AA93" i="535"/>
  <c r="AC92" i="535"/>
  <c r="AB93" i="529"/>
  <c r="L93" i="529"/>
  <c r="M93" i="529" s="1"/>
  <c r="N93" i="529"/>
  <c r="O93" i="529" s="1"/>
  <c r="AA94" i="529"/>
  <c r="AC93" i="529"/>
  <c r="N92" i="534"/>
  <c r="O92" i="534" s="1"/>
  <c r="AB92" i="534"/>
  <c r="L92" i="534"/>
  <c r="M92" i="534" s="1"/>
  <c r="AA93" i="534"/>
  <c r="AC92" i="534"/>
  <c r="N92" i="546"/>
  <c r="O92" i="546" s="1"/>
  <c r="AB92" i="546"/>
  <c r="AA93" i="546"/>
  <c r="L92" i="546"/>
  <c r="M92" i="546" s="1"/>
  <c r="AC92" i="546"/>
  <c r="AB93" i="527"/>
  <c r="L93" i="527"/>
  <c r="M93" i="527" s="1"/>
  <c r="N93" i="527"/>
  <c r="O93" i="527" s="1"/>
  <c r="AA94" i="527"/>
  <c r="AC93" i="527"/>
  <c r="N92" i="526"/>
  <c r="O92" i="526" s="1"/>
  <c r="L92" i="526"/>
  <c r="M92" i="526" s="1"/>
  <c r="AA93" i="526"/>
  <c r="AB92" i="526"/>
  <c r="AC92" i="526"/>
  <c r="N92" i="542"/>
  <c r="O92" i="542" s="1"/>
  <c r="AA93" i="542"/>
  <c r="L92" i="542"/>
  <c r="M92" i="542" s="1"/>
  <c r="AB92" i="542"/>
  <c r="AC92" i="542"/>
  <c r="N93" i="549"/>
  <c r="O93" i="549" s="1"/>
  <c r="AA94" i="549"/>
  <c r="L93" i="549"/>
  <c r="M93" i="549" s="1"/>
  <c r="AB93" i="549"/>
  <c r="AC93" i="549"/>
  <c r="N93" i="544"/>
  <c r="O93" i="544" s="1"/>
  <c r="AA94" i="544"/>
  <c r="L93" i="544"/>
  <c r="M93" i="544" s="1"/>
  <c r="AB93" i="544"/>
  <c r="AC93" i="544"/>
  <c r="N92" i="538"/>
  <c r="O92" i="538" s="1"/>
  <c r="AB92" i="538"/>
  <c r="L92" i="538"/>
  <c r="M92" i="538" s="1"/>
  <c r="AA93" i="538"/>
  <c r="AC92" i="538"/>
  <c r="N92" i="532"/>
  <c r="O92" i="532" s="1"/>
  <c r="L92" i="532"/>
  <c r="M92" i="532" s="1"/>
  <c r="AB92" i="532"/>
  <c r="AA93" i="532"/>
  <c r="AC92" i="532"/>
  <c r="AB92" i="531"/>
  <c r="L92" i="531"/>
  <c r="M92" i="531" s="1"/>
  <c r="N92" i="531"/>
  <c r="O92" i="531" s="1"/>
  <c r="AA93" i="531"/>
  <c r="AC92" i="531"/>
  <c r="N92" i="530"/>
  <c r="O92" i="530" s="1"/>
  <c r="AA93" i="530"/>
  <c r="L92" i="530"/>
  <c r="M92" i="530" s="1"/>
  <c r="AB92" i="530"/>
  <c r="AC92" i="530"/>
  <c r="AB93" i="533"/>
  <c r="L93" i="533"/>
  <c r="M93" i="533" s="1"/>
  <c r="N93" i="533"/>
  <c r="O93" i="533" s="1"/>
  <c r="AA94" i="533"/>
  <c r="AC93" i="533"/>
  <c r="AD76" i="549"/>
  <c r="AD76" i="543"/>
  <c r="AD77" i="542"/>
  <c r="AD77" i="546"/>
  <c r="AD77" i="524"/>
  <c r="AD76" i="544"/>
  <c r="AD77" i="525"/>
  <c r="AD75" i="541"/>
  <c r="AD77" i="526"/>
  <c r="AD76" i="537"/>
  <c r="AD74" i="550"/>
  <c r="AD76" i="533"/>
  <c r="AD76" i="547"/>
  <c r="AD75" i="540"/>
  <c r="AD76" i="527"/>
  <c r="AD77" i="545"/>
  <c r="AD76" i="529"/>
  <c r="AD77" i="538"/>
  <c r="AD77" i="534"/>
  <c r="AD77" i="531"/>
  <c r="AD76" i="536"/>
  <c r="AD77" i="530"/>
  <c r="AD74" i="539"/>
  <c r="AD77" i="548"/>
  <c r="AD77" i="535"/>
  <c r="AD77" i="532"/>
  <c r="AD75" i="528"/>
  <c r="AB93" i="531" l="1"/>
  <c r="L93" i="531"/>
  <c r="M93" i="531" s="1"/>
  <c r="N93" i="531"/>
  <c r="O93" i="531" s="1"/>
  <c r="AA94" i="531"/>
  <c r="AC93" i="531"/>
  <c r="AB95" i="540"/>
  <c r="L95" i="540"/>
  <c r="M95" i="540" s="1"/>
  <c r="N95" i="540"/>
  <c r="O95" i="540" s="1"/>
  <c r="AA96" i="540"/>
  <c r="AC95" i="540"/>
  <c r="N93" i="530"/>
  <c r="O93" i="530" s="1"/>
  <c r="AA94" i="530"/>
  <c r="L93" i="530"/>
  <c r="M93" i="530" s="1"/>
  <c r="AB93" i="530"/>
  <c r="AC93" i="530"/>
  <c r="N93" i="546"/>
  <c r="O93" i="546" s="1"/>
  <c r="AA94" i="546"/>
  <c r="L93" i="546"/>
  <c r="M93" i="546" s="1"/>
  <c r="AB93" i="546"/>
  <c r="AC93" i="546"/>
  <c r="AB93" i="545"/>
  <c r="L93" i="545"/>
  <c r="M93" i="545" s="1"/>
  <c r="N93" i="545"/>
  <c r="O93" i="545" s="1"/>
  <c r="AA94" i="545"/>
  <c r="AC93" i="545"/>
  <c r="N95" i="528"/>
  <c r="O95" i="528" s="1"/>
  <c r="AB95" i="528"/>
  <c r="L95" i="528"/>
  <c r="M95" i="528" s="1"/>
  <c r="AA96" i="528"/>
  <c r="AC95" i="528"/>
  <c r="AB94" i="533"/>
  <c r="L94" i="533"/>
  <c r="M94" i="533" s="1"/>
  <c r="N94" i="533"/>
  <c r="O94" i="533" s="1"/>
  <c r="AA95" i="533"/>
  <c r="AC94" i="533"/>
  <c r="N93" i="538"/>
  <c r="O93" i="538" s="1"/>
  <c r="AB93" i="538"/>
  <c r="L93" i="538"/>
  <c r="M93" i="538" s="1"/>
  <c r="AA94" i="538"/>
  <c r="AC93" i="538"/>
  <c r="N94" i="549"/>
  <c r="O94" i="549" s="1"/>
  <c r="AB94" i="549"/>
  <c r="L94" i="549"/>
  <c r="M94" i="549" s="1"/>
  <c r="AA95" i="549"/>
  <c r="AC94" i="549"/>
  <c r="AB94" i="529"/>
  <c r="L94" i="529"/>
  <c r="M94" i="529" s="1"/>
  <c r="N94" i="529"/>
  <c r="O94" i="529" s="1"/>
  <c r="AA95" i="529"/>
  <c r="AC94" i="529"/>
  <c r="AB95" i="541"/>
  <c r="L95" i="541"/>
  <c r="M95" i="541" s="1"/>
  <c r="N95" i="541"/>
  <c r="O95" i="541" s="1"/>
  <c r="AA96" i="541"/>
  <c r="AC95" i="541"/>
  <c r="N94" i="536"/>
  <c r="O94" i="536" s="1"/>
  <c r="AB94" i="536"/>
  <c r="L94" i="536"/>
  <c r="M94" i="536" s="1"/>
  <c r="AA95" i="536"/>
  <c r="AC94" i="536"/>
  <c r="AB94" i="537"/>
  <c r="L94" i="537"/>
  <c r="M94" i="537" s="1"/>
  <c r="N94" i="537"/>
  <c r="O94" i="537" s="1"/>
  <c r="AA95" i="537"/>
  <c r="AC94" i="537"/>
  <c r="AB94" i="543"/>
  <c r="L94" i="543"/>
  <c r="M94" i="543" s="1"/>
  <c r="N94" i="543"/>
  <c r="O94" i="543" s="1"/>
  <c r="AA95" i="543"/>
  <c r="AC94" i="543"/>
  <c r="AB93" i="525"/>
  <c r="L93" i="525"/>
  <c r="M93" i="525" s="1"/>
  <c r="N93" i="525"/>
  <c r="O93" i="525" s="1"/>
  <c r="AA94" i="525"/>
  <c r="AC93" i="525"/>
  <c r="N93" i="532"/>
  <c r="O93" i="532" s="1"/>
  <c r="AB93" i="532"/>
  <c r="L93" i="532"/>
  <c r="M93" i="532" s="1"/>
  <c r="AA94" i="532"/>
  <c r="AC93" i="532"/>
  <c r="N94" i="544"/>
  <c r="O94" i="544" s="1"/>
  <c r="AA95" i="544"/>
  <c r="L94" i="544"/>
  <c r="M94" i="544" s="1"/>
  <c r="AB94" i="544"/>
  <c r="AC94" i="544"/>
  <c r="N93" i="534"/>
  <c r="O93" i="534" s="1"/>
  <c r="AB93" i="534"/>
  <c r="L93" i="534"/>
  <c r="M93" i="534" s="1"/>
  <c r="AA94" i="534"/>
  <c r="AC93" i="534"/>
  <c r="AB96" i="539"/>
  <c r="L96" i="539"/>
  <c r="M96" i="539" s="1"/>
  <c r="N96" i="539"/>
  <c r="O96" i="539" s="1"/>
  <c r="AA97" i="539"/>
  <c r="AC96" i="539"/>
  <c r="AB96" i="550"/>
  <c r="L96" i="550"/>
  <c r="M96" i="550" s="1"/>
  <c r="N96" i="550"/>
  <c r="O96" i="550" s="1"/>
  <c r="AA97" i="550"/>
  <c r="AC96" i="550"/>
  <c r="N93" i="542"/>
  <c r="O93" i="542" s="1"/>
  <c r="AA94" i="542"/>
  <c r="L93" i="542"/>
  <c r="M93" i="542" s="1"/>
  <c r="AB93" i="542"/>
  <c r="AC93" i="542"/>
  <c r="N93" i="526"/>
  <c r="O93" i="526" s="1"/>
  <c r="AB93" i="526"/>
  <c r="L93" i="526"/>
  <c r="M93" i="526" s="1"/>
  <c r="AA94" i="526"/>
  <c r="AC93" i="526"/>
  <c r="AB94" i="527"/>
  <c r="L94" i="527"/>
  <c r="M94" i="527" s="1"/>
  <c r="N94" i="527"/>
  <c r="O94" i="527" s="1"/>
  <c r="AA95" i="527"/>
  <c r="AC94" i="527"/>
  <c r="AB93" i="535"/>
  <c r="L93" i="535"/>
  <c r="M93" i="535" s="1"/>
  <c r="N93" i="535"/>
  <c r="O93" i="535" s="1"/>
  <c r="AA94" i="535"/>
  <c r="AC93" i="535"/>
  <c r="AA94" i="524"/>
  <c r="AB93" i="524"/>
  <c r="L93" i="524"/>
  <c r="M93" i="524" s="1"/>
  <c r="N93" i="524"/>
  <c r="O93" i="524" s="1"/>
  <c r="AC93" i="524"/>
  <c r="AA94" i="548"/>
  <c r="N93" i="548"/>
  <c r="O93" i="548" s="1"/>
  <c r="L93" i="548"/>
  <c r="M93" i="548" s="1"/>
  <c r="AB93" i="548"/>
  <c r="AC93" i="548"/>
  <c r="AB94" i="547"/>
  <c r="L94" i="547"/>
  <c r="M94" i="547" s="1"/>
  <c r="N94" i="547"/>
  <c r="O94" i="547" s="1"/>
  <c r="AA95" i="547"/>
  <c r="AC94" i="547"/>
  <c r="AD76" i="526"/>
  <c r="AD75" i="547"/>
  <c r="AD75" i="549"/>
  <c r="AD76" i="535"/>
  <c r="AD76" i="524"/>
  <c r="AD75" i="543"/>
  <c r="AD73" i="539"/>
  <c r="AD76" i="545"/>
  <c r="AD74" i="540"/>
  <c r="AD76" i="548"/>
  <c r="AD75" i="527"/>
  <c r="AD73" i="550"/>
  <c r="AD76" i="542"/>
  <c r="AD76" i="531"/>
  <c r="AD75" i="544"/>
  <c r="AD76" i="534"/>
  <c r="AD76" i="538"/>
  <c r="AD75" i="536"/>
  <c r="AD74" i="541"/>
  <c r="AD76" i="546"/>
  <c r="AD76" i="530"/>
  <c r="AD75" i="537"/>
  <c r="AD76" i="532"/>
  <c r="AD75" i="529"/>
  <c r="AD76" i="525"/>
  <c r="AD75" i="533"/>
  <c r="AD74" i="528"/>
  <c r="N94" i="526" l="1"/>
  <c r="O94" i="526" s="1"/>
  <c r="L94" i="526"/>
  <c r="M94" i="526" s="1"/>
  <c r="AA95" i="526"/>
  <c r="AB94" i="526"/>
  <c r="AC94" i="526"/>
  <c r="AB95" i="543"/>
  <c r="L95" i="543"/>
  <c r="M95" i="543" s="1"/>
  <c r="N95" i="543"/>
  <c r="O95" i="543" s="1"/>
  <c r="AA96" i="543"/>
  <c r="AC95" i="543"/>
  <c r="AB95" i="529"/>
  <c r="L95" i="529"/>
  <c r="M95" i="529" s="1"/>
  <c r="N95" i="529"/>
  <c r="O95" i="529" s="1"/>
  <c r="AC95" i="529"/>
  <c r="AA96" i="529"/>
  <c r="N96" i="528"/>
  <c r="O96" i="528" s="1"/>
  <c r="AA97" i="528"/>
  <c r="L96" i="528"/>
  <c r="M96" i="528" s="1"/>
  <c r="AB96" i="528"/>
  <c r="AC96" i="528"/>
  <c r="N94" i="546"/>
  <c r="O94" i="546" s="1"/>
  <c r="AB94" i="546"/>
  <c r="AA95" i="546"/>
  <c r="L94" i="546"/>
  <c r="M94" i="546" s="1"/>
  <c r="AC94" i="546"/>
  <c r="AB96" i="540"/>
  <c r="L96" i="540"/>
  <c r="M96" i="540" s="1"/>
  <c r="N96" i="540"/>
  <c r="O96" i="540" s="1"/>
  <c r="AA97" i="540"/>
  <c r="AC96" i="540"/>
  <c r="N95" i="549"/>
  <c r="O95" i="549" s="1"/>
  <c r="AA96" i="549"/>
  <c r="L95" i="549"/>
  <c r="M95" i="549" s="1"/>
  <c r="AB95" i="549"/>
  <c r="AC95" i="549"/>
  <c r="AB94" i="545"/>
  <c r="L94" i="545"/>
  <c r="M94" i="545" s="1"/>
  <c r="N94" i="545"/>
  <c r="O94" i="545" s="1"/>
  <c r="AA95" i="545"/>
  <c r="AC94" i="545"/>
  <c r="AB94" i="535"/>
  <c r="L94" i="535"/>
  <c r="M94" i="535" s="1"/>
  <c r="N94" i="535"/>
  <c r="O94" i="535" s="1"/>
  <c r="AA95" i="535"/>
  <c r="AC94" i="535"/>
  <c r="AB97" i="550"/>
  <c r="L97" i="550"/>
  <c r="M97" i="550" s="1"/>
  <c r="N97" i="550"/>
  <c r="O97" i="550" s="1"/>
  <c r="AA98" i="550"/>
  <c r="AC97" i="550"/>
  <c r="N94" i="532"/>
  <c r="O94" i="532" s="1"/>
  <c r="AB94" i="532"/>
  <c r="L94" i="532"/>
  <c r="M94" i="532" s="1"/>
  <c r="AA95" i="532"/>
  <c r="AC94" i="532"/>
  <c r="N95" i="536"/>
  <c r="O95" i="536" s="1"/>
  <c r="AB95" i="536"/>
  <c r="L95" i="536"/>
  <c r="M95" i="536" s="1"/>
  <c r="AA96" i="536"/>
  <c r="AC95" i="536"/>
  <c r="N94" i="538"/>
  <c r="O94" i="538" s="1"/>
  <c r="AB94" i="538"/>
  <c r="L94" i="538"/>
  <c r="M94" i="538" s="1"/>
  <c r="AA95" i="538"/>
  <c r="AC94" i="538"/>
  <c r="N94" i="524"/>
  <c r="O94" i="524" s="1"/>
  <c r="AB94" i="524"/>
  <c r="L94" i="524"/>
  <c r="M94" i="524" s="1"/>
  <c r="AA95" i="524"/>
  <c r="AC94" i="524"/>
  <c r="N94" i="534"/>
  <c r="O94" i="534" s="1"/>
  <c r="AB94" i="534"/>
  <c r="L94" i="534"/>
  <c r="M94" i="534" s="1"/>
  <c r="AA95" i="534"/>
  <c r="AC94" i="534"/>
  <c r="AB95" i="537"/>
  <c r="L95" i="537"/>
  <c r="M95" i="537" s="1"/>
  <c r="N95" i="537"/>
  <c r="O95" i="537" s="1"/>
  <c r="AA96" i="537"/>
  <c r="AC95" i="537"/>
  <c r="N94" i="530"/>
  <c r="O94" i="530" s="1"/>
  <c r="AB94" i="530"/>
  <c r="AA95" i="530"/>
  <c r="L94" i="530"/>
  <c r="M94" i="530" s="1"/>
  <c r="AC94" i="530"/>
  <c r="AB94" i="531"/>
  <c r="L94" i="531"/>
  <c r="M94" i="531" s="1"/>
  <c r="N94" i="531"/>
  <c r="O94" i="531" s="1"/>
  <c r="AA95" i="531"/>
  <c r="AC94" i="531"/>
  <c r="AB95" i="547"/>
  <c r="L95" i="547"/>
  <c r="M95" i="547" s="1"/>
  <c r="N95" i="547"/>
  <c r="O95" i="547" s="1"/>
  <c r="AA96" i="547"/>
  <c r="AC95" i="547"/>
  <c r="AA95" i="548"/>
  <c r="N94" i="548"/>
  <c r="O94" i="548" s="1"/>
  <c r="L94" i="548"/>
  <c r="M94" i="548" s="1"/>
  <c r="AB94" i="548"/>
  <c r="AC94" i="548"/>
  <c r="AB95" i="527"/>
  <c r="L95" i="527"/>
  <c r="M95" i="527" s="1"/>
  <c r="N95" i="527"/>
  <c r="O95" i="527" s="1"/>
  <c r="AA96" i="527"/>
  <c r="AC95" i="527"/>
  <c r="N94" i="542"/>
  <c r="O94" i="542" s="1"/>
  <c r="AA95" i="542"/>
  <c r="L94" i="542"/>
  <c r="M94" i="542" s="1"/>
  <c r="AB94" i="542"/>
  <c r="AC94" i="542"/>
  <c r="AB97" i="539"/>
  <c r="L97" i="539"/>
  <c r="M97" i="539" s="1"/>
  <c r="N97" i="539"/>
  <c r="O97" i="539" s="1"/>
  <c r="AA98" i="539"/>
  <c r="AC97" i="539"/>
  <c r="N95" i="544"/>
  <c r="O95" i="544" s="1"/>
  <c r="AA96" i="544"/>
  <c r="L95" i="544"/>
  <c r="M95" i="544" s="1"/>
  <c r="AB95" i="544"/>
  <c r="AC95" i="544"/>
  <c r="AB94" i="525"/>
  <c r="L94" i="525"/>
  <c r="M94" i="525" s="1"/>
  <c r="AA95" i="525"/>
  <c r="N94" i="525"/>
  <c r="O94" i="525" s="1"/>
  <c r="AC94" i="525"/>
  <c r="AB96" i="541"/>
  <c r="L96" i="541"/>
  <c r="M96" i="541" s="1"/>
  <c r="N96" i="541"/>
  <c r="O96" i="541" s="1"/>
  <c r="AA97" i="541"/>
  <c r="AC96" i="541"/>
  <c r="AB95" i="533"/>
  <c r="L95" i="533"/>
  <c r="M95" i="533" s="1"/>
  <c r="N95" i="533"/>
  <c r="O95" i="533" s="1"/>
  <c r="AA96" i="533"/>
  <c r="AC95" i="533"/>
  <c r="AD74" i="527"/>
  <c r="AD75" i="545"/>
  <c r="AD72" i="539"/>
  <c r="AD74" i="549"/>
  <c r="AD75" i="524"/>
  <c r="AD75" i="538"/>
  <c r="AD73" i="540"/>
  <c r="AD75" i="535"/>
  <c r="AD75" i="531"/>
  <c r="AD73" i="528"/>
  <c r="AD75" i="546"/>
  <c r="AD74" i="543"/>
  <c r="AD75" i="530"/>
  <c r="AD75" i="548"/>
  <c r="AD75" i="532"/>
  <c r="AD75" i="526"/>
  <c r="AD74" i="547"/>
  <c r="AD74" i="529"/>
  <c r="AD72" i="550"/>
  <c r="AD74" i="533"/>
  <c r="AD74" i="536"/>
  <c r="AD75" i="525"/>
  <c r="AD74" i="537"/>
  <c r="AD74" i="544"/>
  <c r="AD73" i="541"/>
  <c r="AD75" i="542"/>
  <c r="AD75" i="534"/>
  <c r="N96" i="549" l="1"/>
  <c r="O96" i="549" s="1"/>
  <c r="AB96" i="549"/>
  <c r="AA97" i="549"/>
  <c r="L96" i="549"/>
  <c r="M96" i="549" s="1"/>
  <c r="AC96" i="549"/>
  <c r="AB95" i="525"/>
  <c r="L95" i="525"/>
  <c r="M95" i="525" s="1"/>
  <c r="N95" i="525"/>
  <c r="O95" i="525" s="1"/>
  <c r="AA96" i="525"/>
  <c r="AC95" i="525"/>
  <c r="N95" i="530"/>
  <c r="O95" i="530" s="1"/>
  <c r="AA96" i="530"/>
  <c r="L95" i="530"/>
  <c r="M95" i="530" s="1"/>
  <c r="AB95" i="530"/>
  <c r="AC95" i="530"/>
  <c r="AB96" i="537"/>
  <c r="L96" i="537"/>
  <c r="M96" i="537" s="1"/>
  <c r="N96" i="537"/>
  <c r="O96" i="537" s="1"/>
  <c r="AA97" i="537"/>
  <c r="AC96" i="537"/>
  <c r="N96" i="536"/>
  <c r="O96" i="536" s="1"/>
  <c r="AB96" i="536"/>
  <c r="L96" i="536"/>
  <c r="M96" i="536" s="1"/>
  <c r="AA97" i="536"/>
  <c r="AC96" i="536"/>
  <c r="AB95" i="545"/>
  <c r="L95" i="545"/>
  <c r="M95" i="545" s="1"/>
  <c r="N95" i="545"/>
  <c r="O95" i="545" s="1"/>
  <c r="AA96" i="545"/>
  <c r="AC95" i="545"/>
  <c r="N95" i="546"/>
  <c r="O95" i="546" s="1"/>
  <c r="AA96" i="546"/>
  <c r="L95" i="546"/>
  <c r="M95" i="546" s="1"/>
  <c r="AB95" i="546"/>
  <c r="AC95" i="546"/>
  <c r="AB96" i="529"/>
  <c r="L96" i="529"/>
  <c r="M96" i="529" s="1"/>
  <c r="N96" i="529"/>
  <c r="O96" i="529" s="1"/>
  <c r="AC96" i="529"/>
  <c r="AA97" i="529"/>
  <c r="N95" i="526"/>
  <c r="O95" i="526" s="1"/>
  <c r="AB95" i="526"/>
  <c r="L95" i="526"/>
  <c r="M95" i="526" s="1"/>
  <c r="AA96" i="526"/>
  <c r="AC95" i="526"/>
  <c r="AA96" i="548"/>
  <c r="N95" i="548"/>
  <c r="O95" i="548" s="1"/>
  <c r="L95" i="548"/>
  <c r="M95" i="548" s="1"/>
  <c r="AB95" i="548"/>
  <c r="AC95" i="548"/>
  <c r="N95" i="542"/>
  <c r="O95" i="542" s="1"/>
  <c r="AA96" i="542"/>
  <c r="L95" i="542"/>
  <c r="M95" i="542" s="1"/>
  <c r="AB95" i="542"/>
  <c r="AC95" i="542"/>
  <c r="AB96" i="533"/>
  <c r="L96" i="533"/>
  <c r="M96" i="533" s="1"/>
  <c r="N96" i="533"/>
  <c r="O96" i="533" s="1"/>
  <c r="AA97" i="533"/>
  <c r="AC96" i="533"/>
  <c r="AB98" i="539"/>
  <c r="L98" i="539"/>
  <c r="M98" i="539" s="1"/>
  <c r="N98" i="539"/>
  <c r="O98" i="539" s="1"/>
  <c r="AA99" i="539"/>
  <c r="AC98" i="539"/>
  <c r="AB96" i="547"/>
  <c r="L96" i="547"/>
  <c r="M96" i="547" s="1"/>
  <c r="N96" i="547"/>
  <c r="O96" i="547" s="1"/>
  <c r="AA97" i="547"/>
  <c r="AC96" i="547"/>
  <c r="N95" i="534"/>
  <c r="O95" i="534" s="1"/>
  <c r="AB95" i="534"/>
  <c r="L95" i="534"/>
  <c r="M95" i="534" s="1"/>
  <c r="AA96" i="534"/>
  <c r="AC95" i="534"/>
  <c r="N95" i="532"/>
  <c r="O95" i="532" s="1"/>
  <c r="L95" i="532"/>
  <c r="M95" i="532" s="1"/>
  <c r="AB95" i="532"/>
  <c r="AA96" i="532"/>
  <c r="AC95" i="532"/>
  <c r="AB96" i="527"/>
  <c r="L96" i="527"/>
  <c r="M96" i="527" s="1"/>
  <c r="N96" i="527"/>
  <c r="O96" i="527" s="1"/>
  <c r="AA97" i="527"/>
  <c r="AC96" i="527"/>
  <c r="N95" i="538"/>
  <c r="O95" i="538" s="1"/>
  <c r="AB95" i="538"/>
  <c r="L95" i="538"/>
  <c r="M95" i="538" s="1"/>
  <c r="AA96" i="538"/>
  <c r="AC95" i="538"/>
  <c r="AB95" i="535"/>
  <c r="L95" i="535"/>
  <c r="M95" i="535" s="1"/>
  <c r="N95" i="535"/>
  <c r="O95" i="535" s="1"/>
  <c r="AA96" i="535"/>
  <c r="AC95" i="535"/>
  <c r="AB97" i="541"/>
  <c r="L97" i="541"/>
  <c r="M97" i="541" s="1"/>
  <c r="N97" i="541"/>
  <c r="O97" i="541" s="1"/>
  <c r="AA98" i="541"/>
  <c r="AC97" i="541"/>
  <c r="N96" i="544"/>
  <c r="O96" i="544" s="1"/>
  <c r="AA97" i="544"/>
  <c r="L96" i="544"/>
  <c r="M96" i="544" s="1"/>
  <c r="AB96" i="544"/>
  <c r="AC96" i="544"/>
  <c r="AB95" i="531"/>
  <c r="L95" i="531"/>
  <c r="M95" i="531" s="1"/>
  <c r="N95" i="531"/>
  <c r="O95" i="531" s="1"/>
  <c r="AA96" i="531"/>
  <c r="AC95" i="531"/>
  <c r="AA96" i="524"/>
  <c r="AB95" i="524"/>
  <c r="L95" i="524"/>
  <c r="M95" i="524" s="1"/>
  <c r="N95" i="524"/>
  <c r="O95" i="524" s="1"/>
  <c r="AC95" i="524"/>
  <c r="AB98" i="550"/>
  <c r="L98" i="550"/>
  <c r="M98" i="550" s="1"/>
  <c r="N98" i="550"/>
  <c r="O98" i="550" s="1"/>
  <c r="AA99" i="550"/>
  <c r="AC98" i="550"/>
  <c r="AB97" i="540"/>
  <c r="L97" i="540"/>
  <c r="M97" i="540" s="1"/>
  <c r="N97" i="540"/>
  <c r="O97" i="540" s="1"/>
  <c r="AA98" i="540"/>
  <c r="AC97" i="540"/>
  <c r="N97" i="528"/>
  <c r="O97" i="528" s="1"/>
  <c r="AB97" i="528"/>
  <c r="L97" i="528"/>
  <c r="M97" i="528" s="1"/>
  <c r="AA98" i="528"/>
  <c r="AC97" i="528"/>
  <c r="AB96" i="543"/>
  <c r="L96" i="543"/>
  <c r="M96" i="543" s="1"/>
  <c r="N96" i="543"/>
  <c r="O96" i="543" s="1"/>
  <c r="AA97" i="543"/>
  <c r="AC96" i="543"/>
  <c r="AD73" i="544"/>
  <c r="AD74" i="525"/>
  <c r="AD74" i="535"/>
  <c r="AD74" i="531"/>
  <c r="AD73" i="549"/>
  <c r="AD72" i="540"/>
  <c r="AD74" i="530"/>
  <c r="AD73" i="527"/>
  <c r="AD74" i="542"/>
  <c r="AD74" i="526"/>
  <c r="AD74" i="545"/>
  <c r="AD72" i="528"/>
  <c r="AD73" i="547"/>
  <c r="AD74" i="538"/>
  <c r="AD72" i="541"/>
  <c r="AD71" i="550"/>
  <c r="AD74" i="534"/>
  <c r="AD73" i="537"/>
  <c r="AD74" i="532"/>
  <c r="AD73" i="533"/>
  <c r="AD71" i="539"/>
  <c r="AD73" i="529"/>
  <c r="AD74" i="548"/>
  <c r="AD73" i="543"/>
  <c r="AD73" i="536"/>
  <c r="AD74" i="546"/>
  <c r="AD74" i="524"/>
  <c r="N98" i="528" l="1"/>
  <c r="O98" i="528" s="1"/>
  <c r="AB98" i="528"/>
  <c r="AA99" i="528"/>
  <c r="L98" i="528"/>
  <c r="M98" i="528" s="1"/>
  <c r="AC98" i="528"/>
  <c r="AB97" i="527"/>
  <c r="L97" i="527"/>
  <c r="M97" i="527" s="1"/>
  <c r="N97" i="527"/>
  <c r="O97" i="527" s="1"/>
  <c r="AA98" i="527"/>
  <c r="AC97" i="527"/>
  <c r="N96" i="526"/>
  <c r="O96" i="526" s="1"/>
  <c r="L96" i="526"/>
  <c r="M96" i="526" s="1"/>
  <c r="AA97" i="526"/>
  <c r="AB96" i="526"/>
  <c r="AC96" i="526"/>
  <c r="N96" i="546"/>
  <c r="O96" i="546" s="1"/>
  <c r="AB96" i="546"/>
  <c r="L96" i="546"/>
  <c r="M96" i="546" s="1"/>
  <c r="AA97" i="546"/>
  <c r="AC96" i="546"/>
  <c r="N97" i="536"/>
  <c r="O97" i="536" s="1"/>
  <c r="AB97" i="536"/>
  <c r="L97" i="536"/>
  <c r="M97" i="536" s="1"/>
  <c r="AA98" i="536"/>
  <c r="AC97" i="536"/>
  <c r="AB99" i="550"/>
  <c r="L99" i="550"/>
  <c r="M99" i="550" s="1"/>
  <c r="N99" i="550"/>
  <c r="O99" i="550" s="1"/>
  <c r="AA100" i="550"/>
  <c r="AC99" i="550"/>
  <c r="AA97" i="524"/>
  <c r="N96" i="524"/>
  <c r="O96" i="524" s="1"/>
  <c r="L96" i="524"/>
  <c r="M96" i="524" s="1"/>
  <c r="AB96" i="524"/>
  <c r="AC96" i="524"/>
  <c r="AB98" i="541"/>
  <c r="L98" i="541"/>
  <c r="M98" i="541" s="1"/>
  <c r="N98" i="541"/>
  <c r="O98" i="541" s="1"/>
  <c r="AA99" i="541"/>
  <c r="AC98" i="541"/>
  <c r="N96" i="532"/>
  <c r="O96" i="532" s="1"/>
  <c r="L96" i="532"/>
  <c r="M96" i="532" s="1"/>
  <c r="AB96" i="532"/>
  <c r="AA97" i="532"/>
  <c r="AC96" i="532"/>
  <c r="AB97" i="533"/>
  <c r="L97" i="533"/>
  <c r="M97" i="533" s="1"/>
  <c r="N97" i="533"/>
  <c r="O97" i="533" s="1"/>
  <c r="AA98" i="533"/>
  <c r="AC97" i="533"/>
  <c r="AB97" i="537"/>
  <c r="L97" i="537"/>
  <c r="M97" i="537" s="1"/>
  <c r="N97" i="537"/>
  <c r="O97" i="537" s="1"/>
  <c r="AA98" i="537"/>
  <c r="AC97" i="537"/>
  <c r="N97" i="549"/>
  <c r="O97" i="549" s="1"/>
  <c r="AA98" i="549"/>
  <c r="L97" i="549"/>
  <c r="M97" i="549" s="1"/>
  <c r="AB97" i="549"/>
  <c r="AC97" i="549"/>
  <c r="AB98" i="540"/>
  <c r="L98" i="540"/>
  <c r="M98" i="540" s="1"/>
  <c r="N98" i="540"/>
  <c r="O98" i="540" s="1"/>
  <c r="AA99" i="540"/>
  <c r="AC98" i="540"/>
  <c r="AB99" i="539"/>
  <c r="L99" i="539"/>
  <c r="M99" i="539" s="1"/>
  <c r="N99" i="539"/>
  <c r="O99" i="539" s="1"/>
  <c r="AA100" i="539"/>
  <c r="AC99" i="539"/>
  <c r="N96" i="542"/>
  <c r="O96" i="542" s="1"/>
  <c r="AA97" i="542"/>
  <c r="L96" i="542"/>
  <c r="M96" i="542" s="1"/>
  <c r="AB96" i="542"/>
  <c r="AC96" i="542"/>
  <c r="AB97" i="529"/>
  <c r="L97" i="529"/>
  <c r="M97" i="529" s="1"/>
  <c r="N97" i="529"/>
  <c r="O97" i="529" s="1"/>
  <c r="AA98" i="529"/>
  <c r="AC97" i="529"/>
  <c r="N96" i="530"/>
  <c r="O96" i="530" s="1"/>
  <c r="AA97" i="530"/>
  <c r="L96" i="530"/>
  <c r="M96" i="530" s="1"/>
  <c r="AB96" i="530"/>
  <c r="AC96" i="530"/>
  <c r="AB97" i="543"/>
  <c r="L97" i="543"/>
  <c r="M97" i="543" s="1"/>
  <c r="N97" i="543"/>
  <c r="O97" i="543" s="1"/>
  <c r="AA98" i="543"/>
  <c r="AC97" i="543"/>
  <c r="N97" i="544"/>
  <c r="O97" i="544" s="1"/>
  <c r="AA98" i="544"/>
  <c r="L97" i="544"/>
  <c r="M97" i="544" s="1"/>
  <c r="AB97" i="544"/>
  <c r="AC97" i="544"/>
  <c r="AB96" i="535"/>
  <c r="L96" i="535"/>
  <c r="M96" i="535" s="1"/>
  <c r="N96" i="535"/>
  <c r="O96" i="535" s="1"/>
  <c r="AC96" i="535"/>
  <c r="AA97" i="535"/>
  <c r="N96" i="534"/>
  <c r="O96" i="534" s="1"/>
  <c r="AB96" i="534"/>
  <c r="L96" i="534"/>
  <c r="M96" i="534" s="1"/>
  <c r="AA97" i="534"/>
  <c r="AC96" i="534"/>
  <c r="AA97" i="548"/>
  <c r="N96" i="548"/>
  <c r="O96" i="548" s="1"/>
  <c r="AB96" i="548"/>
  <c r="L96" i="548"/>
  <c r="M96" i="548" s="1"/>
  <c r="AC96" i="548"/>
  <c r="AB96" i="531"/>
  <c r="L96" i="531"/>
  <c r="M96" i="531" s="1"/>
  <c r="N96" i="531"/>
  <c r="O96" i="531" s="1"/>
  <c r="AA97" i="531"/>
  <c r="AC96" i="531"/>
  <c r="N96" i="538"/>
  <c r="O96" i="538" s="1"/>
  <c r="AB96" i="538"/>
  <c r="L96" i="538"/>
  <c r="M96" i="538" s="1"/>
  <c r="AA97" i="538"/>
  <c r="AC96" i="538"/>
  <c r="AB97" i="547"/>
  <c r="L97" i="547"/>
  <c r="M97" i="547" s="1"/>
  <c r="N97" i="547"/>
  <c r="O97" i="547" s="1"/>
  <c r="AA98" i="547"/>
  <c r="AC97" i="547"/>
  <c r="AB96" i="545"/>
  <c r="L96" i="545"/>
  <c r="M96" i="545" s="1"/>
  <c r="N96" i="545"/>
  <c r="O96" i="545" s="1"/>
  <c r="AA97" i="545"/>
  <c r="AC96" i="545"/>
  <c r="AB96" i="525"/>
  <c r="L96" i="525"/>
  <c r="M96" i="525" s="1"/>
  <c r="N96" i="525"/>
  <c r="O96" i="525" s="1"/>
  <c r="AA97" i="525"/>
  <c r="AC96" i="525"/>
  <c r="AD73" i="534"/>
  <c r="AD72" i="537"/>
  <c r="AD72" i="527"/>
  <c r="AD73" i="538"/>
  <c r="AD73" i="548"/>
  <c r="AD73" i="530"/>
  <c r="AD73" i="546"/>
  <c r="AD72" i="529"/>
  <c r="AD71" i="541"/>
  <c r="AD72" i="543"/>
  <c r="AD71" i="540"/>
  <c r="AD73" i="526"/>
  <c r="AD72" i="533"/>
  <c r="AD73" i="535"/>
  <c r="AD70" i="539"/>
  <c r="AD73" i="532"/>
  <c r="AD72" i="549"/>
  <c r="AD73" i="525"/>
  <c r="AD72" i="544"/>
  <c r="AD73" i="545"/>
  <c r="AD72" i="536"/>
  <c r="AD73" i="531"/>
  <c r="AD72" i="547"/>
  <c r="AD73" i="542"/>
  <c r="AD70" i="550"/>
  <c r="AD71" i="528"/>
  <c r="AD73" i="524"/>
  <c r="AB98" i="547" l="1"/>
  <c r="L98" i="547"/>
  <c r="M98" i="547" s="1"/>
  <c r="N98" i="547"/>
  <c r="O98" i="547" s="1"/>
  <c r="AA99" i="547"/>
  <c r="AC98" i="547"/>
  <c r="AB98" i="529"/>
  <c r="L98" i="529"/>
  <c r="M98" i="529" s="1"/>
  <c r="N98" i="529"/>
  <c r="O98" i="529" s="1"/>
  <c r="AA99" i="529"/>
  <c r="AC98" i="529"/>
  <c r="AB99" i="541"/>
  <c r="L99" i="541"/>
  <c r="M99" i="541" s="1"/>
  <c r="N99" i="541"/>
  <c r="O99" i="541" s="1"/>
  <c r="AA100" i="541"/>
  <c r="AC99" i="541"/>
  <c r="AA98" i="524"/>
  <c r="L97" i="524"/>
  <c r="M97" i="524" s="1"/>
  <c r="N97" i="524"/>
  <c r="O97" i="524" s="1"/>
  <c r="AB97" i="524"/>
  <c r="AC97" i="524"/>
  <c r="N97" i="546"/>
  <c r="O97" i="546" s="1"/>
  <c r="AA98" i="546"/>
  <c r="L97" i="546"/>
  <c r="M97" i="546" s="1"/>
  <c r="AB97" i="546"/>
  <c r="AC97" i="546"/>
  <c r="N99" i="528"/>
  <c r="O99" i="528" s="1"/>
  <c r="AB99" i="528"/>
  <c r="L99" i="528"/>
  <c r="M99" i="528" s="1"/>
  <c r="AA100" i="528"/>
  <c r="AC99" i="528"/>
  <c r="AB97" i="535"/>
  <c r="L97" i="535"/>
  <c r="M97" i="535" s="1"/>
  <c r="N97" i="535"/>
  <c r="O97" i="535" s="1"/>
  <c r="AA98" i="535"/>
  <c r="AC97" i="535"/>
  <c r="N98" i="544"/>
  <c r="O98" i="544" s="1"/>
  <c r="AA99" i="544"/>
  <c r="L98" i="544"/>
  <c r="M98" i="544" s="1"/>
  <c r="AB98" i="544"/>
  <c r="AC98" i="544"/>
  <c r="N97" i="542"/>
  <c r="O97" i="542" s="1"/>
  <c r="AA98" i="542"/>
  <c r="L97" i="542"/>
  <c r="M97" i="542" s="1"/>
  <c r="AB97" i="542"/>
  <c r="AC97" i="542"/>
  <c r="AB99" i="540"/>
  <c r="L99" i="540"/>
  <c r="M99" i="540" s="1"/>
  <c r="N99" i="540"/>
  <c r="O99" i="540" s="1"/>
  <c r="AA100" i="540"/>
  <c r="AC99" i="540"/>
  <c r="N97" i="538"/>
  <c r="O97" i="538" s="1"/>
  <c r="AB97" i="538"/>
  <c r="L97" i="538"/>
  <c r="M97" i="538" s="1"/>
  <c r="AA98" i="538"/>
  <c r="AC97" i="538"/>
  <c r="AB97" i="525"/>
  <c r="L97" i="525"/>
  <c r="M97" i="525" s="1"/>
  <c r="N97" i="525"/>
  <c r="O97" i="525" s="1"/>
  <c r="AA98" i="525"/>
  <c r="AC97" i="525"/>
  <c r="AB97" i="531"/>
  <c r="L97" i="531"/>
  <c r="M97" i="531" s="1"/>
  <c r="N97" i="531"/>
  <c r="O97" i="531" s="1"/>
  <c r="AA98" i="531"/>
  <c r="AC97" i="531"/>
  <c r="AA98" i="548"/>
  <c r="N97" i="548"/>
  <c r="O97" i="548" s="1"/>
  <c r="L97" i="548"/>
  <c r="M97" i="548" s="1"/>
  <c r="AB97" i="548"/>
  <c r="AC97" i="548"/>
  <c r="N97" i="530"/>
  <c r="O97" i="530" s="1"/>
  <c r="AA98" i="530"/>
  <c r="L97" i="530"/>
  <c r="M97" i="530" s="1"/>
  <c r="AB97" i="530"/>
  <c r="AC97" i="530"/>
  <c r="AB98" i="537"/>
  <c r="L98" i="537"/>
  <c r="M98" i="537" s="1"/>
  <c r="N98" i="537"/>
  <c r="O98" i="537" s="1"/>
  <c r="AA99" i="537"/>
  <c r="AC98" i="537"/>
  <c r="N97" i="534"/>
  <c r="O97" i="534" s="1"/>
  <c r="AB97" i="534"/>
  <c r="L97" i="534"/>
  <c r="M97" i="534" s="1"/>
  <c r="AA98" i="534"/>
  <c r="AC97" i="534"/>
  <c r="N97" i="532"/>
  <c r="O97" i="532" s="1"/>
  <c r="AB97" i="532"/>
  <c r="L97" i="532"/>
  <c r="M97" i="532" s="1"/>
  <c r="AA98" i="532"/>
  <c r="AC97" i="532"/>
  <c r="N98" i="536"/>
  <c r="O98" i="536" s="1"/>
  <c r="AB98" i="536"/>
  <c r="L98" i="536"/>
  <c r="M98" i="536" s="1"/>
  <c r="AA99" i="536"/>
  <c r="AC98" i="536"/>
  <c r="AB97" i="545"/>
  <c r="L97" i="545"/>
  <c r="M97" i="545" s="1"/>
  <c r="N97" i="545"/>
  <c r="O97" i="545" s="1"/>
  <c r="AA98" i="545"/>
  <c r="AC97" i="545"/>
  <c r="AB98" i="543"/>
  <c r="L98" i="543"/>
  <c r="M98" i="543" s="1"/>
  <c r="N98" i="543"/>
  <c r="O98" i="543" s="1"/>
  <c r="AA99" i="543"/>
  <c r="AC98" i="543"/>
  <c r="AB100" i="539"/>
  <c r="L100" i="539"/>
  <c r="M100" i="539" s="1"/>
  <c r="N100" i="539"/>
  <c r="O100" i="539" s="1"/>
  <c r="AA101" i="539"/>
  <c r="AC100" i="539"/>
  <c r="N98" i="549"/>
  <c r="O98" i="549" s="1"/>
  <c r="AB98" i="549"/>
  <c r="AA99" i="549"/>
  <c r="L98" i="549"/>
  <c r="M98" i="549" s="1"/>
  <c r="AC98" i="549"/>
  <c r="AB98" i="533"/>
  <c r="L98" i="533"/>
  <c r="M98" i="533" s="1"/>
  <c r="N98" i="533"/>
  <c r="O98" i="533" s="1"/>
  <c r="AA99" i="533"/>
  <c r="AC98" i="533"/>
  <c r="AB100" i="550"/>
  <c r="L100" i="550"/>
  <c r="M100" i="550" s="1"/>
  <c r="N100" i="550"/>
  <c r="O100" i="550" s="1"/>
  <c r="AA101" i="550"/>
  <c r="AC100" i="550"/>
  <c r="N97" i="526"/>
  <c r="O97" i="526" s="1"/>
  <c r="AB97" i="526"/>
  <c r="L97" i="526"/>
  <c r="M97" i="526" s="1"/>
  <c r="AA98" i="526"/>
  <c r="AC97" i="526"/>
  <c r="AB98" i="527"/>
  <c r="L98" i="527"/>
  <c r="M98" i="527" s="1"/>
  <c r="N98" i="527"/>
  <c r="O98" i="527" s="1"/>
  <c r="AA99" i="527"/>
  <c r="AC98" i="527"/>
  <c r="AD71" i="543"/>
  <c r="AD70" i="541"/>
  <c r="AD72" i="534"/>
  <c r="AD69" i="550"/>
  <c r="AD69" i="539"/>
  <c r="AD72" i="532"/>
  <c r="AD71" i="549"/>
  <c r="AD72" i="531"/>
  <c r="AD71" i="537"/>
  <c r="AD72" i="526"/>
  <c r="AD72" i="535"/>
  <c r="AD71" i="547"/>
  <c r="AD72" i="524"/>
  <c r="AD71" i="527"/>
  <c r="AD70" i="528"/>
  <c r="AD72" i="545"/>
  <c r="AD72" i="525"/>
  <c r="AD71" i="533"/>
  <c r="AD70" i="540"/>
  <c r="AD72" i="548"/>
  <c r="AD72" i="530"/>
  <c r="AD71" i="544"/>
  <c r="AD71" i="536"/>
  <c r="AD72" i="538"/>
  <c r="AD72" i="546"/>
  <c r="AD72" i="542"/>
  <c r="AD71" i="529"/>
  <c r="AB99" i="543" l="1"/>
  <c r="L99" i="543"/>
  <c r="M99" i="543" s="1"/>
  <c r="N99" i="543"/>
  <c r="O99" i="543" s="1"/>
  <c r="AA100" i="543"/>
  <c r="AC99" i="543"/>
  <c r="N98" i="530"/>
  <c r="O98" i="530" s="1"/>
  <c r="AB98" i="530"/>
  <c r="AA99" i="530"/>
  <c r="L98" i="530"/>
  <c r="M98" i="530" s="1"/>
  <c r="AC98" i="530"/>
  <c r="AB98" i="545"/>
  <c r="L98" i="545"/>
  <c r="M98" i="545" s="1"/>
  <c r="N98" i="545"/>
  <c r="O98" i="545" s="1"/>
  <c r="AA99" i="545"/>
  <c r="AC98" i="545"/>
  <c r="AB99" i="537"/>
  <c r="L99" i="537"/>
  <c r="M99" i="537" s="1"/>
  <c r="N99" i="537"/>
  <c r="O99" i="537" s="1"/>
  <c r="AA100" i="537"/>
  <c r="AC99" i="537"/>
  <c r="AB98" i="525"/>
  <c r="L98" i="525"/>
  <c r="M98" i="525" s="1"/>
  <c r="N98" i="525"/>
  <c r="O98" i="525" s="1"/>
  <c r="AA99" i="525"/>
  <c r="AC98" i="525"/>
  <c r="L101" i="550"/>
  <c r="M101" i="550" s="1"/>
  <c r="AB101" i="550"/>
  <c r="N101" i="550"/>
  <c r="O101" i="550" s="1"/>
  <c r="AA102" i="550"/>
  <c r="AC101" i="550"/>
  <c r="AB98" i="531"/>
  <c r="L98" i="531"/>
  <c r="M98" i="531" s="1"/>
  <c r="N98" i="531"/>
  <c r="O98" i="531" s="1"/>
  <c r="AA99" i="531"/>
  <c r="AC98" i="531"/>
  <c r="AB99" i="527"/>
  <c r="L99" i="527"/>
  <c r="M99" i="527" s="1"/>
  <c r="N99" i="527"/>
  <c r="O99" i="527" s="1"/>
  <c r="AA100" i="527"/>
  <c r="AC99" i="527"/>
  <c r="N99" i="536"/>
  <c r="O99" i="536" s="1"/>
  <c r="AB99" i="536"/>
  <c r="L99" i="536"/>
  <c r="M99" i="536" s="1"/>
  <c r="AA100" i="536"/>
  <c r="AC99" i="536"/>
  <c r="AA99" i="548"/>
  <c r="N98" i="548"/>
  <c r="O98" i="548" s="1"/>
  <c r="L98" i="548"/>
  <c r="M98" i="548" s="1"/>
  <c r="AB98" i="548"/>
  <c r="AC98" i="548"/>
  <c r="N98" i="538"/>
  <c r="O98" i="538" s="1"/>
  <c r="AB98" i="538"/>
  <c r="L98" i="538"/>
  <c r="M98" i="538" s="1"/>
  <c r="AA99" i="538"/>
  <c r="AC98" i="538"/>
  <c r="N98" i="542"/>
  <c r="O98" i="542" s="1"/>
  <c r="AA99" i="542"/>
  <c r="L98" i="542"/>
  <c r="M98" i="542" s="1"/>
  <c r="AB98" i="542"/>
  <c r="AC98" i="542"/>
  <c r="AB98" i="535"/>
  <c r="L98" i="535"/>
  <c r="M98" i="535" s="1"/>
  <c r="N98" i="535"/>
  <c r="O98" i="535" s="1"/>
  <c r="AA99" i="535"/>
  <c r="AC98" i="535"/>
  <c r="N98" i="546"/>
  <c r="O98" i="546" s="1"/>
  <c r="AB98" i="546"/>
  <c r="AA99" i="546"/>
  <c r="L98" i="546"/>
  <c r="M98" i="546" s="1"/>
  <c r="AC98" i="546"/>
  <c r="AB100" i="541"/>
  <c r="L100" i="541"/>
  <c r="M100" i="541" s="1"/>
  <c r="N100" i="541"/>
  <c r="O100" i="541" s="1"/>
  <c r="AA101" i="541"/>
  <c r="AC100" i="541"/>
  <c r="N98" i="534"/>
  <c r="O98" i="534" s="1"/>
  <c r="AB98" i="534"/>
  <c r="L98" i="534"/>
  <c r="M98" i="534" s="1"/>
  <c r="AA99" i="534"/>
  <c r="AC98" i="534"/>
  <c r="AA99" i="524"/>
  <c r="L98" i="524"/>
  <c r="M98" i="524" s="1"/>
  <c r="N98" i="524"/>
  <c r="O98" i="524" s="1"/>
  <c r="AB98" i="524"/>
  <c r="AC98" i="524"/>
  <c r="AB99" i="547"/>
  <c r="L99" i="547"/>
  <c r="M99" i="547" s="1"/>
  <c r="N99" i="547"/>
  <c r="O99" i="547" s="1"/>
  <c r="AA100" i="547"/>
  <c r="AC99" i="547"/>
  <c r="AB99" i="533"/>
  <c r="L99" i="533"/>
  <c r="M99" i="533" s="1"/>
  <c r="N99" i="533"/>
  <c r="O99" i="533" s="1"/>
  <c r="AA100" i="533"/>
  <c r="AC99" i="533"/>
  <c r="N98" i="526"/>
  <c r="O98" i="526" s="1"/>
  <c r="L98" i="526"/>
  <c r="M98" i="526" s="1"/>
  <c r="AA99" i="526"/>
  <c r="AB98" i="526"/>
  <c r="AC98" i="526"/>
  <c r="N99" i="549"/>
  <c r="O99" i="549" s="1"/>
  <c r="AA100" i="549"/>
  <c r="L99" i="549"/>
  <c r="M99" i="549" s="1"/>
  <c r="AB99" i="549"/>
  <c r="AC99" i="549"/>
  <c r="AB101" i="539"/>
  <c r="L101" i="539"/>
  <c r="M101" i="539" s="1"/>
  <c r="N101" i="539"/>
  <c r="O101" i="539" s="1"/>
  <c r="AA102" i="539"/>
  <c r="AC101" i="539"/>
  <c r="N98" i="532"/>
  <c r="O98" i="532" s="1"/>
  <c r="AB98" i="532"/>
  <c r="L98" i="532"/>
  <c r="M98" i="532" s="1"/>
  <c r="AA99" i="532"/>
  <c r="AC98" i="532"/>
  <c r="AB100" i="540"/>
  <c r="L100" i="540"/>
  <c r="M100" i="540" s="1"/>
  <c r="N100" i="540"/>
  <c r="O100" i="540" s="1"/>
  <c r="AA101" i="540"/>
  <c r="AC100" i="540"/>
  <c r="N99" i="544"/>
  <c r="O99" i="544" s="1"/>
  <c r="AA100" i="544"/>
  <c r="L99" i="544"/>
  <c r="M99" i="544" s="1"/>
  <c r="AB99" i="544"/>
  <c r="AC99" i="544"/>
  <c r="N100" i="528"/>
  <c r="O100" i="528" s="1"/>
  <c r="AA101" i="528"/>
  <c r="L100" i="528"/>
  <c r="M100" i="528" s="1"/>
  <c r="AB100" i="528"/>
  <c r="AC100" i="528"/>
  <c r="AB99" i="529"/>
  <c r="L99" i="529"/>
  <c r="M99" i="529" s="1"/>
  <c r="N99" i="529"/>
  <c r="O99" i="529" s="1"/>
  <c r="AA100" i="529"/>
  <c r="AC99" i="529"/>
  <c r="AD70" i="549"/>
  <c r="AD71" i="538"/>
  <c r="AD71" i="524"/>
  <c r="AD70" i="544"/>
  <c r="AD69" i="541"/>
  <c r="AD71" i="531"/>
  <c r="AD70" i="543"/>
  <c r="AD71" i="534"/>
  <c r="AD69" i="528"/>
  <c r="AD70" i="537"/>
  <c r="AD69" i="540"/>
  <c r="AD71" i="526"/>
  <c r="AD70" i="527"/>
  <c r="AD71" i="548"/>
  <c r="AD71" i="530"/>
  <c r="AD71" i="535"/>
  <c r="AD70" i="536"/>
  <c r="AD71" i="546"/>
  <c r="AD70" i="529"/>
  <c r="AD71" i="532"/>
  <c r="AD70" i="547"/>
  <c r="AD68" i="539"/>
  <c r="AD68" i="550"/>
  <c r="AD71" i="525"/>
  <c r="AD71" i="545"/>
  <c r="AD71" i="542"/>
  <c r="AD70" i="533"/>
  <c r="AB101" i="540" l="1"/>
  <c r="L101" i="540"/>
  <c r="M101" i="540" s="1"/>
  <c r="N101" i="540"/>
  <c r="O101" i="540" s="1"/>
  <c r="AA102" i="540"/>
  <c r="AC101" i="540"/>
  <c r="N99" i="534"/>
  <c r="O99" i="534" s="1"/>
  <c r="AB99" i="534"/>
  <c r="L99" i="534"/>
  <c r="M99" i="534" s="1"/>
  <c r="AA100" i="534"/>
  <c r="AC99" i="534"/>
  <c r="AB100" i="527"/>
  <c r="L100" i="527"/>
  <c r="M100" i="527" s="1"/>
  <c r="N100" i="527"/>
  <c r="O100" i="527" s="1"/>
  <c r="AA101" i="527"/>
  <c r="AC100" i="527"/>
  <c r="AB100" i="537"/>
  <c r="L100" i="537"/>
  <c r="M100" i="537" s="1"/>
  <c r="N100" i="537"/>
  <c r="O100" i="537" s="1"/>
  <c r="AA101" i="537"/>
  <c r="AC100" i="537"/>
  <c r="N99" i="546"/>
  <c r="O99" i="546" s="1"/>
  <c r="AA100" i="546"/>
  <c r="L99" i="546"/>
  <c r="M99" i="546" s="1"/>
  <c r="AB99" i="546"/>
  <c r="AC99" i="546"/>
  <c r="N99" i="530"/>
  <c r="O99" i="530" s="1"/>
  <c r="AA100" i="530"/>
  <c r="L99" i="530"/>
  <c r="M99" i="530" s="1"/>
  <c r="AB99" i="530"/>
  <c r="AC99" i="530"/>
  <c r="AB100" i="529"/>
  <c r="L100" i="529"/>
  <c r="M100" i="529" s="1"/>
  <c r="N100" i="529"/>
  <c r="O100" i="529" s="1"/>
  <c r="AA101" i="529"/>
  <c r="AC100" i="529"/>
  <c r="N100" i="544"/>
  <c r="O100" i="544" s="1"/>
  <c r="AA101" i="544"/>
  <c r="L100" i="544"/>
  <c r="M100" i="544" s="1"/>
  <c r="AB100" i="544"/>
  <c r="AC100" i="544"/>
  <c r="N99" i="532"/>
  <c r="O99" i="532" s="1"/>
  <c r="AB99" i="532"/>
  <c r="L99" i="532"/>
  <c r="M99" i="532" s="1"/>
  <c r="AA100" i="532"/>
  <c r="AC99" i="532"/>
  <c r="N100" i="549"/>
  <c r="O100" i="549" s="1"/>
  <c r="AB100" i="549"/>
  <c r="AA101" i="549"/>
  <c r="L100" i="549"/>
  <c r="M100" i="549" s="1"/>
  <c r="AC100" i="549"/>
  <c r="N99" i="526"/>
  <c r="O99" i="526" s="1"/>
  <c r="AB99" i="526"/>
  <c r="L99" i="526"/>
  <c r="M99" i="526" s="1"/>
  <c r="AA100" i="526"/>
  <c r="AC99" i="526"/>
  <c r="AB100" i="533"/>
  <c r="L100" i="533"/>
  <c r="M100" i="533" s="1"/>
  <c r="N100" i="533"/>
  <c r="O100" i="533" s="1"/>
  <c r="AA101" i="533"/>
  <c r="AC100" i="533"/>
  <c r="AB101" i="541"/>
  <c r="L101" i="541"/>
  <c r="M101" i="541" s="1"/>
  <c r="N101" i="541"/>
  <c r="O101" i="541" s="1"/>
  <c r="AA102" i="541"/>
  <c r="AC101" i="541"/>
  <c r="N99" i="538"/>
  <c r="O99" i="538" s="1"/>
  <c r="AB99" i="538"/>
  <c r="L99" i="538"/>
  <c r="M99" i="538" s="1"/>
  <c r="AA100" i="538"/>
  <c r="AC99" i="538"/>
  <c r="AA100" i="548"/>
  <c r="N99" i="548"/>
  <c r="O99" i="548" s="1"/>
  <c r="L99" i="548"/>
  <c r="M99" i="548" s="1"/>
  <c r="AB99" i="548"/>
  <c r="AC99" i="548"/>
  <c r="AB99" i="531"/>
  <c r="L99" i="531"/>
  <c r="M99" i="531" s="1"/>
  <c r="N99" i="531"/>
  <c r="O99" i="531" s="1"/>
  <c r="AA100" i="531"/>
  <c r="AC99" i="531"/>
  <c r="AB99" i="545"/>
  <c r="L99" i="545"/>
  <c r="M99" i="545" s="1"/>
  <c r="N99" i="545"/>
  <c r="O99" i="545" s="1"/>
  <c r="AA100" i="545"/>
  <c r="AC99" i="545"/>
  <c r="AB99" i="535"/>
  <c r="L99" i="535"/>
  <c r="M99" i="535" s="1"/>
  <c r="N99" i="535"/>
  <c r="O99" i="535" s="1"/>
  <c r="AA100" i="535"/>
  <c r="AC99" i="535"/>
  <c r="N100" i="536"/>
  <c r="O100" i="536" s="1"/>
  <c r="AB100" i="536"/>
  <c r="L100" i="536"/>
  <c r="M100" i="536" s="1"/>
  <c r="AA101" i="536"/>
  <c r="AC100" i="536"/>
  <c r="AB99" i="525"/>
  <c r="L99" i="525"/>
  <c r="M99" i="525" s="1"/>
  <c r="AA100" i="525"/>
  <c r="N99" i="525"/>
  <c r="O99" i="525" s="1"/>
  <c r="AC99" i="525"/>
  <c r="AB100" i="543"/>
  <c r="L100" i="543"/>
  <c r="M100" i="543" s="1"/>
  <c r="N100" i="543"/>
  <c r="O100" i="543" s="1"/>
  <c r="AA101" i="543"/>
  <c r="AC100" i="543"/>
  <c r="N101" i="528"/>
  <c r="O101" i="528" s="1"/>
  <c r="AB101" i="528"/>
  <c r="L101" i="528"/>
  <c r="M101" i="528" s="1"/>
  <c r="AA102" i="528"/>
  <c r="AC101" i="528"/>
  <c r="AB102" i="539"/>
  <c r="L102" i="539"/>
  <c r="M102" i="539" s="1"/>
  <c r="N102" i="539"/>
  <c r="O102" i="539" s="1"/>
  <c r="AA103" i="539"/>
  <c r="AC102" i="539"/>
  <c r="AB100" i="547"/>
  <c r="L100" i="547"/>
  <c r="M100" i="547" s="1"/>
  <c r="N100" i="547"/>
  <c r="O100" i="547" s="1"/>
  <c r="AA101" i="547"/>
  <c r="AC100" i="547"/>
  <c r="AA100" i="524"/>
  <c r="N99" i="524"/>
  <c r="O99" i="524" s="1"/>
  <c r="AB99" i="524"/>
  <c r="L99" i="524"/>
  <c r="M99" i="524" s="1"/>
  <c r="AC99" i="524"/>
  <c r="N99" i="542"/>
  <c r="O99" i="542" s="1"/>
  <c r="AA100" i="542"/>
  <c r="L99" i="542"/>
  <c r="M99" i="542" s="1"/>
  <c r="AB99" i="542"/>
  <c r="AC99" i="542"/>
  <c r="N102" i="550"/>
  <c r="O102" i="550" s="1"/>
  <c r="AB102" i="550"/>
  <c r="L102" i="550"/>
  <c r="M102" i="550" s="1"/>
  <c r="AA103" i="550"/>
  <c r="AC102" i="550"/>
  <c r="AD69" i="543"/>
  <c r="AD69" i="536"/>
  <c r="AD70" i="538"/>
  <c r="AD70" i="525"/>
  <c r="AD69" i="544"/>
  <c r="AD70" i="531"/>
  <c r="AD70" i="530"/>
  <c r="AD70" i="534"/>
  <c r="AD69" i="527"/>
  <c r="AD70" i="548"/>
  <c r="AD70" i="535"/>
  <c r="AD69" i="549"/>
  <c r="AD69" i="533"/>
  <c r="AD69" i="537"/>
  <c r="AD70" i="545"/>
  <c r="AD68" i="541"/>
  <c r="AD70" i="526"/>
  <c r="AD69" i="547"/>
  <c r="AD67" i="550"/>
  <c r="AD70" i="546"/>
  <c r="AD67" i="539"/>
  <c r="AD68" i="540"/>
  <c r="AD70" i="542"/>
  <c r="AD70" i="532"/>
  <c r="AD69" i="529"/>
  <c r="AD68" i="528"/>
  <c r="AD70" i="524"/>
  <c r="AB100" i="545" l="1"/>
  <c r="L100" i="545"/>
  <c r="M100" i="545" s="1"/>
  <c r="N100" i="545"/>
  <c r="O100" i="545" s="1"/>
  <c r="AA101" i="545"/>
  <c r="AC100" i="545"/>
  <c r="N101" i="549"/>
  <c r="O101" i="549" s="1"/>
  <c r="AA102" i="549"/>
  <c r="L101" i="549"/>
  <c r="M101" i="549" s="1"/>
  <c r="AB101" i="549"/>
  <c r="AC101" i="549"/>
  <c r="N100" i="532"/>
  <c r="O100" i="532" s="1"/>
  <c r="L100" i="532"/>
  <c r="M100" i="532" s="1"/>
  <c r="AB100" i="532"/>
  <c r="AA101" i="532"/>
  <c r="AC100" i="532"/>
  <c r="AB102" i="540"/>
  <c r="L102" i="540"/>
  <c r="M102" i="540" s="1"/>
  <c r="N102" i="540"/>
  <c r="O102" i="540" s="1"/>
  <c r="AA103" i="540"/>
  <c r="AC102" i="540"/>
  <c r="N100" i="542"/>
  <c r="O100" i="542" s="1"/>
  <c r="AA101" i="542"/>
  <c r="L100" i="542"/>
  <c r="M100" i="542" s="1"/>
  <c r="AB100" i="542"/>
  <c r="AC100" i="542"/>
  <c r="AB101" i="547"/>
  <c r="L101" i="547"/>
  <c r="M101" i="547" s="1"/>
  <c r="N101" i="547"/>
  <c r="O101" i="547" s="1"/>
  <c r="AC101" i="547"/>
  <c r="AA102" i="547"/>
  <c r="AB100" i="531"/>
  <c r="L100" i="531"/>
  <c r="M100" i="531" s="1"/>
  <c r="N100" i="531"/>
  <c r="O100" i="531" s="1"/>
  <c r="AA101" i="531"/>
  <c r="AC100" i="531"/>
  <c r="AA101" i="548"/>
  <c r="N100" i="548"/>
  <c r="O100" i="548" s="1"/>
  <c r="AB100" i="548"/>
  <c r="L100" i="548"/>
  <c r="M100" i="548" s="1"/>
  <c r="AC100" i="548"/>
  <c r="AB101" i="533"/>
  <c r="L101" i="533"/>
  <c r="M101" i="533" s="1"/>
  <c r="N101" i="533"/>
  <c r="O101" i="533" s="1"/>
  <c r="AA102" i="533"/>
  <c r="AC101" i="533"/>
  <c r="N100" i="530"/>
  <c r="O100" i="530" s="1"/>
  <c r="L100" i="530"/>
  <c r="M100" i="530" s="1"/>
  <c r="AA101" i="530"/>
  <c r="AB100" i="530"/>
  <c r="AC100" i="530"/>
  <c r="AB101" i="537"/>
  <c r="L101" i="537"/>
  <c r="M101" i="537" s="1"/>
  <c r="N101" i="537"/>
  <c r="O101" i="537" s="1"/>
  <c r="AC101" i="537"/>
  <c r="AA102" i="537"/>
  <c r="AB101" i="543"/>
  <c r="L101" i="543"/>
  <c r="M101" i="543" s="1"/>
  <c r="N101" i="543"/>
  <c r="O101" i="543" s="1"/>
  <c r="AA102" i="543"/>
  <c r="AC101" i="543"/>
  <c r="AB102" i="541"/>
  <c r="L102" i="541"/>
  <c r="M102" i="541" s="1"/>
  <c r="N102" i="541"/>
  <c r="O102" i="541" s="1"/>
  <c r="AA103" i="541"/>
  <c r="AC102" i="541"/>
  <c r="AB103" i="550"/>
  <c r="L103" i="550"/>
  <c r="M103" i="550" s="1"/>
  <c r="N103" i="550"/>
  <c r="O103" i="550" s="1"/>
  <c r="AA104" i="550"/>
  <c r="AC103" i="550"/>
  <c r="AB103" i="539"/>
  <c r="L103" i="539"/>
  <c r="M103" i="539" s="1"/>
  <c r="N103" i="539"/>
  <c r="O103" i="539" s="1"/>
  <c r="AA104" i="539"/>
  <c r="AC103" i="539"/>
  <c r="AB100" i="525"/>
  <c r="L100" i="525"/>
  <c r="M100" i="525" s="1"/>
  <c r="N100" i="525"/>
  <c r="O100" i="525" s="1"/>
  <c r="AA101" i="525"/>
  <c r="AC100" i="525"/>
  <c r="N101" i="536"/>
  <c r="O101" i="536" s="1"/>
  <c r="AB101" i="536"/>
  <c r="L101" i="536"/>
  <c r="M101" i="536" s="1"/>
  <c r="AA102" i="536"/>
  <c r="AC101" i="536"/>
  <c r="N100" i="526"/>
  <c r="O100" i="526" s="1"/>
  <c r="L100" i="526"/>
  <c r="M100" i="526" s="1"/>
  <c r="AA101" i="526"/>
  <c r="AB100" i="526"/>
  <c r="AC100" i="526"/>
  <c r="AB101" i="529"/>
  <c r="L101" i="529"/>
  <c r="M101" i="529" s="1"/>
  <c r="N101" i="529"/>
  <c r="O101" i="529" s="1"/>
  <c r="AA102" i="529"/>
  <c r="AC101" i="529"/>
  <c r="N100" i="546"/>
  <c r="O100" i="546" s="1"/>
  <c r="AB100" i="546"/>
  <c r="AA101" i="546"/>
  <c r="L100" i="546"/>
  <c r="M100" i="546" s="1"/>
  <c r="AC100" i="546"/>
  <c r="AB101" i="527"/>
  <c r="L101" i="527"/>
  <c r="M101" i="527" s="1"/>
  <c r="N101" i="527"/>
  <c r="O101" i="527" s="1"/>
  <c r="AA102" i="527"/>
  <c r="AC101" i="527"/>
  <c r="AA101" i="524"/>
  <c r="AB100" i="524"/>
  <c r="L100" i="524"/>
  <c r="M100" i="524" s="1"/>
  <c r="N100" i="524"/>
  <c r="O100" i="524" s="1"/>
  <c r="AC100" i="524"/>
  <c r="N102" i="528"/>
  <c r="O102" i="528" s="1"/>
  <c r="AA103" i="528"/>
  <c r="L102" i="528"/>
  <c r="M102" i="528" s="1"/>
  <c r="AB102" i="528"/>
  <c r="AC102" i="528"/>
  <c r="AB100" i="535"/>
  <c r="L100" i="535"/>
  <c r="M100" i="535" s="1"/>
  <c r="N100" i="535"/>
  <c r="O100" i="535" s="1"/>
  <c r="AC100" i="535"/>
  <c r="AA101" i="535"/>
  <c r="N100" i="538"/>
  <c r="O100" i="538" s="1"/>
  <c r="AB100" i="538"/>
  <c r="L100" i="538"/>
  <c r="M100" i="538" s="1"/>
  <c r="AA101" i="538"/>
  <c r="AC100" i="538"/>
  <c r="N101" i="544"/>
  <c r="O101" i="544" s="1"/>
  <c r="AB101" i="544"/>
  <c r="L101" i="544"/>
  <c r="M101" i="544" s="1"/>
  <c r="AA102" i="544"/>
  <c r="AC101" i="544"/>
  <c r="N100" i="534"/>
  <c r="O100" i="534" s="1"/>
  <c r="AB100" i="534"/>
  <c r="L100" i="534"/>
  <c r="M100" i="534" s="1"/>
  <c r="AA101" i="534"/>
  <c r="AC100" i="534"/>
  <c r="AD68" i="536"/>
  <c r="AD69" i="548"/>
  <c r="AD67" i="540"/>
  <c r="AD68" i="529"/>
  <c r="AD68" i="537"/>
  <c r="AD69" i="545"/>
  <c r="AD69" i="535"/>
  <c r="AD66" i="539"/>
  <c r="AD69" i="530"/>
  <c r="AD68" i="533"/>
  <c r="AD68" i="544"/>
  <c r="AD67" i="541"/>
  <c r="AD69" i="531"/>
  <c r="AD69" i="526"/>
  <c r="AD68" i="527"/>
  <c r="AD68" i="543"/>
  <c r="AD69" i="525"/>
  <c r="AD68" i="549"/>
  <c r="AD68" i="547"/>
  <c r="AD69" i="524"/>
  <c r="AD69" i="538"/>
  <c r="AD69" i="532"/>
  <c r="AD67" i="528"/>
  <c r="AD69" i="542"/>
  <c r="AD69" i="546"/>
  <c r="AD69" i="534"/>
  <c r="AD66" i="550"/>
  <c r="N102" i="536" l="1"/>
  <c r="O102" i="536" s="1"/>
  <c r="AB102" i="536"/>
  <c r="L102" i="536"/>
  <c r="M102" i="536" s="1"/>
  <c r="AA103" i="536"/>
  <c r="AC102" i="536"/>
  <c r="AB103" i="541"/>
  <c r="L103" i="541"/>
  <c r="M103" i="541" s="1"/>
  <c r="N103" i="541"/>
  <c r="O103" i="541" s="1"/>
  <c r="AA104" i="541"/>
  <c r="AC103" i="541"/>
  <c r="N101" i="530"/>
  <c r="O101" i="530" s="1"/>
  <c r="AA102" i="530"/>
  <c r="L101" i="530"/>
  <c r="M101" i="530" s="1"/>
  <c r="AB101" i="530"/>
  <c r="AC101" i="530"/>
  <c r="AA102" i="548"/>
  <c r="N101" i="548"/>
  <c r="O101" i="548" s="1"/>
  <c r="L101" i="548"/>
  <c r="M101" i="548" s="1"/>
  <c r="AB101" i="548"/>
  <c r="AC101" i="548"/>
  <c r="AB101" i="525"/>
  <c r="L101" i="525"/>
  <c r="M101" i="525" s="1"/>
  <c r="AA102" i="525"/>
  <c r="N101" i="525"/>
  <c r="O101" i="525" s="1"/>
  <c r="AC101" i="525"/>
  <c r="AB102" i="543"/>
  <c r="L102" i="543"/>
  <c r="M102" i="543" s="1"/>
  <c r="N102" i="543"/>
  <c r="O102" i="543" s="1"/>
  <c r="AA103" i="543"/>
  <c r="AC102" i="543"/>
  <c r="AB102" i="537"/>
  <c r="L102" i="537"/>
  <c r="M102" i="537" s="1"/>
  <c r="N102" i="537"/>
  <c r="O102" i="537" s="1"/>
  <c r="AA103" i="537"/>
  <c r="AC102" i="537"/>
  <c r="AB103" i="540"/>
  <c r="L103" i="540"/>
  <c r="M103" i="540" s="1"/>
  <c r="N103" i="540"/>
  <c r="O103" i="540" s="1"/>
  <c r="AA104" i="540"/>
  <c r="AC103" i="540"/>
  <c r="N102" i="549"/>
  <c r="O102" i="549" s="1"/>
  <c r="AB102" i="549"/>
  <c r="L102" i="549"/>
  <c r="M102" i="549" s="1"/>
  <c r="AA103" i="549"/>
  <c r="AC102" i="549"/>
  <c r="AB101" i="535"/>
  <c r="L101" i="535"/>
  <c r="M101" i="535" s="1"/>
  <c r="N101" i="535"/>
  <c r="O101" i="535" s="1"/>
  <c r="AA102" i="535"/>
  <c r="AC101" i="535"/>
  <c r="N103" i="528"/>
  <c r="O103" i="528" s="1"/>
  <c r="AB103" i="528"/>
  <c r="L103" i="528"/>
  <c r="M103" i="528" s="1"/>
  <c r="AA104" i="528"/>
  <c r="AC103" i="528"/>
  <c r="AB102" i="527"/>
  <c r="L102" i="527"/>
  <c r="M102" i="527" s="1"/>
  <c r="N102" i="527"/>
  <c r="O102" i="527" s="1"/>
  <c r="AA103" i="527"/>
  <c r="AC102" i="527"/>
  <c r="N101" i="526"/>
  <c r="O101" i="526" s="1"/>
  <c r="AB101" i="526"/>
  <c r="L101" i="526"/>
  <c r="M101" i="526" s="1"/>
  <c r="AA102" i="526"/>
  <c r="AC101" i="526"/>
  <c r="AB101" i="545"/>
  <c r="L101" i="545"/>
  <c r="M101" i="545" s="1"/>
  <c r="N101" i="545"/>
  <c r="O101" i="545" s="1"/>
  <c r="AA102" i="545"/>
  <c r="AC101" i="545"/>
  <c r="N101" i="534"/>
  <c r="O101" i="534" s="1"/>
  <c r="L101" i="534"/>
  <c r="M101" i="534" s="1"/>
  <c r="AB101" i="534"/>
  <c r="AA102" i="534"/>
  <c r="AC101" i="534"/>
  <c r="AA102" i="524"/>
  <c r="AB101" i="524"/>
  <c r="N101" i="524"/>
  <c r="O101" i="524" s="1"/>
  <c r="L101" i="524"/>
  <c r="M101" i="524" s="1"/>
  <c r="AC101" i="524"/>
  <c r="N101" i="546"/>
  <c r="O101" i="546" s="1"/>
  <c r="AA102" i="546"/>
  <c r="L101" i="546"/>
  <c r="M101" i="546" s="1"/>
  <c r="AB101" i="546"/>
  <c r="AC101" i="546"/>
  <c r="AB102" i="529"/>
  <c r="L102" i="529"/>
  <c r="M102" i="529" s="1"/>
  <c r="N102" i="529"/>
  <c r="O102" i="529" s="1"/>
  <c r="AA103" i="529"/>
  <c r="AC102" i="529"/>
  <c r="AB104" i="539"/>
  <c r="L104" i="539"/>
  <c r="M104" i="539" s="1"/>
  <c r="N104" i="539"/>
  <c r="O104" i="539" s="1"/>
  <c r="AA105" i="539"/>
  <c r="AC104" i="539"/>
  <c r="AB101" i="531"/>
  <c r="L101" i="531"/>
  <c r="M101" i="531" s="1"/>
  <c r="N101" i="531"/>
  <c r="O101" i="531" s="1"/>
  <c r="AA102" i="531"/>
  <c r="AC101" i="531"/>
  <c r="AB102" i="547"/>
  <c r="L102" i="547"/>
  <c r="M102" i="547" s="1"/>
  <c r="N102" i="547"/>
  <c r="O102" i="547" s="1"/>
  <c r="AC102" i="547"/>
  <c r="AA103" i="547"/>
  <c r="N101" i="542"/>
  <c r="O101" i="542" s="1"/>
  <c r="AA102" i="542"/>
  <c r="L101" i="542"/>
  <c r="M101" i="542" s="1"/>
  <c r="AB101" i="542"/>
  <c r="AC101" i="542"/>
  <c r="N101" i="532"/>
  <c r="O101" i="532" s="1"/>
  <c r="AB101" i="532"/>
  <c r="L101" i="532"/>
  <c r="M101" i="532" s="1"/>
  <c r="AA102" i="532"/>
  <c r="AC101" i="532"/>
  <c r="N101" i="538"/>
  <c r="O101" i="538" s="1"/>
  <c r="AB101" i="538"/>
  <c r="L101" i="538"/>
  <c r="M101" i="538" s="1"/>
  <c r="AA102" i="538"/>
  <c r="AC101" i="538"/>
  <c r="AB102" i="533"/>
  <c r="L102" i="533"/>
  <c r="M102" i="533" s="1"/>
  <c r="N102" i="533"/>
  <c r="O102" i="533" s="1"/>
  <c r="AA103" i="533"/>
  <c r="AC102" i="533"/>
  <c r="N102" i="544"/>
  <c r="O102" i="544" s="1"/>
  <c r="L102" i="544"/>
  <c r="M102" i="544" s="1"/>
  <c r="AA103" i="544"/>
  <c r="AB102" i="544"/>
  <c r="AC102" i="544"/>
  <c r="L104" i="550"/>
  <c r="M104" i="550" s="1"/>
  <c r="N104" i="550"/>
  <c r="O104" i="550" s="1"/>
  <c r="AB104" i="550"/>
  <c r="AA105" i="550"/>
  <c r="AC104" i="550"/>
  <c r="AD67" i="533"/>
  <c r="AD67" i="547"/>
  <c r="AD67" i="527"/>
  <c r="AD67" i="529"/>
  <c r="AD67" i="536"/>
  <c r="AD68" i="548"/>
  <c r="AD67" i="537"/>
  <c r="AD67" i="543"/>
  <c r="AD66" i="528"/>
  <c r="AD68" i="525"/>
  <c r="AD66" i="541"/>
  <c r="AD66" i="540"/>
  <c r="AD68" i="531"/>
  <c r="AD68" i="534"/>
  <c r="AD67" i="549"/>
  <c r="AD68" i="532"/>
  <c r="AD67" i="544"/>
  <c r="AD68" i="524"/>
  <c r="AD68" i="542"/>
  <c r="AD65" i="539"/>
  <c r="AD68" i="538"/>
  <c r="AD68" i="526"/>
  <c r="AD68" i="545"/>
  <c r="AD68" i="546"/>
  <c r="AD65" i="550"/>
  <c r="AD68" i="530"/>
  <c r="AD68" i="535"/>
  <c r="N102" i="530" l="1"/>
  <c r="O102" i="530" s="1"/>
  <c r="L102" i="530"/>
  <c r="M102" i="530" s="1"/>
  <c r="AB102" i="530"/>
  <c r="AA103" i="530"/>
  <c r="AC102" i="530"/>
  <c r="N102" i="538"/>
  <c r="O102" i="538" s="1"/>
  <c r="AB102" i="538"/>
  <c r="L102" i="538"/>
  <c r="M102" i="538" s="1"/>
  <c r="AA103" i="538"/>
  <c r="AC102" i="538"/>
  <c r="N102" i="542"/>
  <c r="O102" i="542" s="1"/>
  <c r="AA103" i="542"/>
  <c r="L102" i="542"/>
  <c r="M102" i="542" s="1"/>
  <c r="AB102" i="542"/>
  <c r="AC102" i="542"/>
  <c r="AB103" i="527"/>
  <c r="L103" i="527"/>
  <c r="M103" i="527" s="1"/>
  <c r="N103" i="527"/>
  <c r="O103" i="527" s="1"/>
  <c r="AC103" i="527"/>
  <c r="AA104" i="527"/>
  <c r="AB104" i="540"/>
  <c r="L104" i="540"/>
  <c r="M104" i="540" s="1"/>
  <c r="N104" i="540"/>
  <c r="O104" i="540" s="1"/>
  <c r="AA105" i="540"/>
  <c r="AC104" i="540"/>
  <c r="AB102" i="525"/>
  <c r="L102" i="525"/>
  <c r="M102" i="525" s="1"/>
  <c r="AA103" i="525"/>
  <c r="N102" i="525"/>
  <c r="O102" i="525" s="1"/>
  <c r="AC102" i="525"/>
  <c r="N103" i="544"/>
  <c r="O103" i="544" s="1"/>
  <c r="AB103" i="544"/>
  <c r="AA104" i="544"/>
  <c r="L103" i="544"/>
  <c r="M103" i="544" s="1"/>
  <c r="AC103" i="544"/>
  <c r="N103" i="549"/>
  <c r="O103" i="549" s="1"/>
  <c r="AA104" i="549"/>
  <c r="L103" i="549"/>
  <c r="M103" i="549" s="1"/>
  <c r="AB103" i="549"/>
  <c r="AC103" i="549"/>
  <c r="AA103" i="548"/>
  <c r="N102" i="548"/>
  <c r="O102" i="548" s="1"/>
  <c r="L102" i="548"/>
  <c r="M102" i="548" s="1"/>
  <c r="AB102" i="548"/>
  <c r="AC102" i="548"/>
  <c r="N105" i="550"/>
  <c r="O105" i="550" s="1"/>
  <c r="AB105" i="550"/>
  <c r="L105" i="550"/>
  <c r="M105" i="550" s="1"/>
  <c r="AA106" i="550"/>
  <c r="AC105" i="550"/>
  <c r="N102" i="532"/>
  <c r="O102" i="532" s="1"/>
  <c r="AB102" i="532"/>
  <c r="L102" i="532"/>
  <c r="M102" i="532" s="1"/>
  <c r="AA103" i="532"/>
  <c r="AC102" i="532"/>
  <c r="AB105" i="539"/>
  <c r="L105" i="539"/>
  <c r="M105" i="539" s="1"/>
  <c r="N105" i="539"/>
  <c r="O105" i="539" s="1"/>
  <c r="AA106" i="539"/>
  <c r="AC105" i="539"/>
  <c r="N102" i="546"/>
  <c r="O102" i="546" s="1"/>
  <c r="AB102" i="546"/>
  <c r="AA103" i="546"/>
  <c r="L102" i="546"/>
  <c r="M102" i="546" s="1"/>
  <c r="AC102" i="546"/>
  <c r="N102" i="534"/>
  <c r="O102" i="534" s="1"/>
  <c r="AB102" i="534"/>
  <c r="L102" i="534"/>
  <c r="M102" i="534" s="1"/>
  <c r="AA103" i="534"/>
  <c r="AC102" i="534"/>
  <c r="N104" i="528"/>
  <c r="O104" i="528" s="1"/>
  <c r="AB104" i="528"/>
  <c r="AA105" i="528"/>
  <c r="L104" i="528"/>
  <c r="M104" i="528" s="1"/>
  <c r="AC104" i="528"/>
  <c r="AB103" i="537"/>
  <c r="L103" i="537"/>
  <c r="M103" i="537" s="1"/>
  <c r="N103" i="537"/>
  <c r="O103" i="537" s="1"/>
  <c r="AA104" i="537"/>
  <c r="AC103" i="537"/>
  <c r="AB103" i="533"/>
  <c r="L103" i="533"/>
  <c r="M103" i="533" s="1"/>
  <c r="N103" i="533"/>
  <c r="O103" i="533" s="1"/>
  <c r="AA104" i="533"/>
  <c r="AC103" i="533"/>
  <c r="AA103" i="524"/>
  <c r="N102" i="524"/>
  <c r="O102" i="524" s="1"/>
  <c r="AB102" i="524"/>
  <c r="L102" i="524"/>
  <c r="M102" i="524" s="1"/>
  <c r="AC102" i="524"/>
  <c r="N102" i="526"/>
  <c r="O102" i="526" s="1"/>
  <c r="L102" i="526"/>
  <c r="M102" i="526" s="1"/>
  <c r="AA103" i="526"/>
  <c r="AB102" i="526"/>
  <c r="AC102" i="526"/>
  <c r="N103" i="536"/>
  <c r="O103" i="536" s="1"/>
  <c r="AB103" i="536"/>
  <c r="L103" i="536"/>
  <c r="M103" i="536" s="1"/>
  <c r="AA104" i="536"/>
  <c r="AC103" i="536"/>
  <c r="AB102" i="531"/>
  <c r="L102" i="531"/>
  <c r="M102" i="531" s="1"/>
  <c r="N102" i="531"/>
  <c r="O102" i="531" s="1"/>
  <c r="AA103" i="531"/>
  <c r="AC102" i="531"/>
  <c r="AB103" i="547"/>
  <c r="L103" i="547"/>
  <c r="M103" i="547" s="1"/>
  <c r="N103" i="547"/>
  <c r="O103" i="547" s="1"/>
  <c r="AA104" i="547"/>
  <c r="AC103" i="547"/>
  <c r="AB103" i="529"/>
  <c r="L103" i="529"/>
  <c r="M103" i="529" s="1"/>
  <c r="N103" i="529"/>
  <c r="O103" i="529" s="1"/>
  <c r="AC103" i="529"/>
  <c r="AA104" i="529"/>
  <c r="AB102" i="545"/>
  <c r="L102" i="545"/>
  <c r="M102" i="545" s="1"/>
  <c r="N102" i="545"/>
  <c r="O102" i="545" s="1"/>
  <c r="AA103" i="545"/>
  <c r="AC102" i="545"/>
  <c r="AB102" i="535"/>
  <c r="L102" i="535"/>
  <c r="M102" i="535" s="1"/>
  <c r="N102" i="535"/>
  <c r="O102" i="535" s="1"/>
  <c r="AA103" i="535"/>
  <c r="AC102" i="535"/>
  <c r="AB103" i="543"/>
  <c r="L103" i="543"/>
  <c r="M103" i="543" s="1"/>
  <c r="N103" i="543"/>
  <c r="O103" i="543" s="1"/>
  <c r="AA104" i="543"/>
  <c r="AC103" i="543"/>
  <c r="AB104" i="541"/>
  <c r="L104" i="541"/>
  <c r="M104" i="541" s="1"/>
  <c r="N104" i="541"/>
  <c r="O104" i="541" s="1"/>
  <c r="AA105" i="541"/>
  <c r="AC104" i="541"/>
  <c r="AD67" i="531"/>
  <c r="AD67" i="526"/>
  <c r="AD67" i="538"/>
  <c r="AD67" i="545"/>
  <c r="AD67" i="546"/>
  <c r="AD67" i="532"/>
  <c r="AD66" i="543"/>
  <c r="AD66" i="537"/>
  <c r="AD67" i="524"/>
  <c r="AD66" i="533"/>
  <c r="AD66" i="547"/>
  <c r="AD66" i="549"/>
  <c r="AD64" i="539"/>
  <c r="AD65" i="540"/>
  <c r="AD67" i="535"/>
  <c r="AD67" i="542"/>
  <c r="AD64" i="550"/>
  <c r="AD67" i="534"/>
  <c r="AD67" i="548"/>
  <c r="AD66" i="544"/>
  <c r="AD66" i="529"/>
  <c r="AD67" i="525"/>
  <c r="AD67" i="530"/>
  <c r="AD66" i="527"/>
  <c r="AD65" i="541"/>
  <c r="AD66" i="536"/>
  <c r="AD65" i="528"/>
  <c r="AB103" i="525" l="1"/>
  <c r="L103" i="525"/>
  <c r="M103" i="525" s="1"/>
  <c r="N103" i="525"/>
  <c r="O103" i="525" s="1"/>
  <c r="AA104" i="525"/>
  <c r="AC103" i="525"/>
  <c r="AB105" i="540"/>
  <c r="L105" i="540"/>
  <c r="M105" i="540" s="1"/>
  <c r="N105" i="540"/>
  <c r="O105" i="540" s="1"/>
  <c r="AA106" i="540"/>
  <c r="AC105" i="540"/>
  <c r="AB104" i="527"/>
  <c r="L104" i="527"/>
  <c r="M104" i="527" s="1"/>
  <c r="N104" i="527"/>
  <c r="O104" i="527" s="1"/>
  <c r="AC104" i="527"/>
  <c r="AA105" i="527"/>
  <c r="N103" i="542"/>
  <c r="O103" i="542" s="1"/>
  <c r="AA104" i="542"/>
  <c r="L103" i="542"/>
  <c r="M103" i="542" s="1"/>
  <c r="AB103" i="542"/>
  <c r="AC103" i="542"/>
  <c r="N103" i="530"/>
  <c r="O103" i="530" s="1"/>
  <c r="AA104" i="530"/>
  <c r="L103" i="530"/>
  <c r="M103" i="530" s="1"/>
  <c r="AB103" i="530"/>
  <c r="AC103" i="530"/>
  <c r="AB103" i="545"/>
  <c r="L103" i="545"/>
  <c r="M103" i="545" s="1"/>
  <c r="N103" i="545"/>
  <c r="O103" i="545" s="1"/>
  <c r="AA104" i="545"/>
  <c r="AC103" i="545"/>
  <c r="AB104" i="529"/>
  <c r="L104" i="529"/>
  <c r="M104" i="529" s="1"/>
  <c r="N104" i="529"/>
  <c r="O104" i="529" s="1"/>
  <c r="AC104" i="529"/>
  <c r="AA105" i="529"/>
  <c r="N104" i="536"/>
  <c r="O104" i="536" s="1"/>
  <c r="AB104" i="536"/>
  <c r="L104" i="536"/>
  <c r="M104" i="536" s="1"/>
  <c r="AA105" i="536"/>
  <c r="AC104" i="536"/>
  <c r="AB104" i="537"/>
  <c r="L104" i="537"/>
  <c r="M104" i="537" s="1"/>
  <c r="N104" i="537"/>
  <c r="O104" i="537" s="1"/>
  <c r="AA105" i="537"/>
  <c r="AC104" i="537"/>
  <c r="N103" i="546"/>
  <c r="O103" i="546" s="1"/>
  <c r="AA104" i="546"/>
  <c r="L103" i="546"/>
  <c r="M103" i="546" s="1"/>
  <c r="AB103" i="546"/>
  <c r="AC103" i="546"/>
  <c r="AB106" i="539"/>
  <c r="L106" i="539"/>
  <c r="M106" i="539" s="1"/>
  <c r="N106" i="539"/>
  <c r="O106" i="539" s="1"/>
  <c r="AA107" i="539"/>
  <c r="AC106" i="539"/>
  <c r="AB103" i="535"/>
  <c r="L103" i="535"/>
  <c r="M103" i="535" s="1"/>
  <c r="N103" i="535"/>
  <c r="O103" i="535" s="1"/>
  <c r="AA104" i="535"/>
  <c r="AC103" i="535"/>
  <c r="N103" i="532"/>
  <c r="O103" i="532" s="1"/>
  <c r="L103" i="532"/>
  <c r="M103" i="532" s="1"/>
  <c r="AB103" i="532"/>
  <c r="AA104" i="532"/>
  <c r="AC103" i="532"/>
  <c r="AB103" i="531"/>
  <c r="L103" i="531"/>
  <c r="M103" i="531" s="1"/>
  <c r="N103" i="531"/>
  <c r="O103" i="531" s="1"/>
  <c r="AA104" i="531"/>
  <c r="AC103" i="531"/>
  <c r="AB104" i="533"/>
  <c r="L104" i="533"/>
  <c r="M104" i="533" s="1"/>
  <c r="N104" i="533"/>
  <c r="O104" i="533" s="1"/>
  <c r="AA105" i="533"/>
  <c r="AC104" i="533"/>
  <c r="AB105" i="541"/>
  <c r="L105" i="541"/>
  <c r="M105" i="541" s="1"/>
  <c r="N105" i="541"/>
  <c r="O105" i="541" s="1"/>
  <c r="AA106" i="541"/>
  <c r="AC105" i="541"/>
  <c r="AA104" i="524"/>
  <c r="N103" i="524"/>
  <c r="O103" i="524" s="1"/>
  <c r="L103" i="524"/>
  <c r="M103" i="524" s="1"/>
  <c r="AB103" i="524"/>
  <c r="AC103" i="524"/>
  <c r="AB104" i="543"/>
  <c r="L104" i="543"/>
  <c r="M104" i="543" s="1"/>
  <c r="N104" i="543"/>
  <c r="O104" i="543" s="1"/>
  <c r="AA105" i="543"/>
  <c r="AC104" i="543"/>
  <c r="AB104" i="547"/>
  <c r="L104" i="547"/>
  <c r="M104" i="547" s="1"/>
  <c r="N104" i="547"/>
  <c r="O104" i="547" s="1"/>
  <c r="AA105" i="547"/>
  <c r="AC104" i="547"/>
  <c r="N103" i="526"/>
  <c r="O103" i="526" s="1"/>
  <c r="AB103" i="526"/>
  <c r="L103" i="526"/>
  <c r="M103" i="526" s="1"/>
  <c r="AA104" i="526"/>
  <c r="AC103" i="526"/>
  <c r="N105" i="528"/>
  <c r="O105" i="528" s="1"/>
  <c r="AB105" i="528"/>
  <c r="L105" i="528"/>
  <c r="M105" i="528" s="1"/>
  <c r="AA106" i="528"/>
  <c r="AC105" i="528"/>
  <c r="N103" i="534"/>
  <c r="O103" i="534" s="1"/>
  <c r="AB103" i="534"/>
  <c r="L103" i="534"/>
  <c r="M103" i="534" s="1"/>
  <c r="AA104" i="534"/>
  <c r="AC103" i="534"/>
  <c r="N106" i="550"/>
  <c r="O106" i="550" s="1"/>
  <c r="AB106" i="550"/>
  <c r="L106" i="550"/>
  <c r="M106" i="550" s="1"/>
  <c r="AA107" i="550"/>
  <c r="AC106" i="550"/>
  <c r="AA104" i="548"/>
  <c r="N103" i="548"/>
  <c r="O103" i="548" s="1"/>
  <c r="L103" i="548"/>
  <c r="M103" i="548" s="1"/>
  <c r="AB103" i="548"/>
  <c r="AC103" i="548"/>
  <c r="N104" i="549"/>
  <c r="O104" i="549" s="1"/>
  <c r="AB104" i="549"/>
  <c r="AA105" i="549"/>
  <c r="L104" i="549"/>
  <c r="M104" i="549" s="1"/>
  <c r="AC104" i="549"/>
  <c r="N104" i="544"/>
  <c r="O104" i="544" s="1"/>
  <c r="L104" i="544"/>
  <c r="M104" i="544" s="1"/>
  <c r="AB104" i="544"/>
  <c r="AA105" i="544"/>
  <c r="AC104" i="544"/>
  <c r="N103" i="538"/>
  <c r="O103" i="538" s="1"/>
  <c r="AB103" i="538"/>
  <c r="L103" i="538"/>
  <c r="M103" i="538" s="1"/>
  <c r="AA104" i="538"/>
  <c r="AC103" i="538"/>
  <c r="AD64" i="528"/>
  <c r="AD65" i="547"/>
  <c r="AD65" i="537"/>
  <c r="AD66" i="534"/>
  <c r="AD65" i="533"/>
  <c r="AD66" i="546"/>
  <c r="AD65" i="527"/>
  <c r="AD66" i="530"/>
  <c r="AD65" i="536"/>
  <c r="AD64" i="541"/>
  <c r="AD66" i="535"/>
  <c r="AD65" i="549"/>
  <c r="AD63" i="550"/>
  <c r="AD66" i="532"/>
  <c r="AD63" i="539"/>
  <c r="AD66" i="542"/>
  <c r="AD65" i="543"/>
  <c r="AD65" i="529"/>
  <c r="AD66" i="524"/>
  <c r="AD66" i="545"/>
  <c r="AD66" i="525"/>
  <c r="AD66" i="526"/>
  <c r="AD66" i="548"/>
  <c r="AD65" i="544"/>
  <c r="AD66" i="538"/>
  <c r="AD66" i="531"/>
  <c r="AD64" i="540"/>
  <c r="AA105" i="548" l="1"/>
  <c r="N104" i="548"/>
  <c r="O104" i="548" s="1"/>
  <c r="AB104" i="548"/>
  <c r="L104" i="548"/>
  <c r="M104" i="548" s="1"/>
  <c r="AC104" i="548"/>
  <c r="N106" i="528"/>
  <c r="O106" i="528" s="1"/>
  <c r="AB106" i="528"/>
  <c r="AA107" i="528"/>
  <c r="L106" i="528"/>
  <c r="M106" i="528" s="1"/>
  <c r="AC106" i="528"/>
  <c r="AB104" i="525"/>
  <c r="L104" i="525"/>
  <c r="M104" i="525" s="1"/>
  <c r="AA105" i="525"/>
  <c r="N104" i="525"/>
  <c r="O104" i="525" s="1"/>
  <c r="AC104" i="525"/>
  <c r="N105" i="549"/>
  <c r="O105" i="549" s="1"/>
  <c r="AA106" i="549"/>
  <c r="L105" i="549"/>
  <c r="M105" i="549" s="1"/>
  <c r="AB105" i="549"/>
  <c r="AC105" i="549"/>
  <c r="N104" i="526"/>
  <c r="O104" i="526" s="1"/>
  <c r="L104" i="526"/>
  <c r="M104" i="526" s="1"/>
  <c r="AA105" i="526"/>
  <c r="AB104" i="526"/>
  <c r="AC104" i="526"/>
  <c r="AB106" i="541"/>
  <c r="L106" i="541"/>
  <c r="M106" i="541" s="1"/>
  <c r="N106" i="541"/>
  <c r="O106" i="541" s="1"/>
  <c r="AA107" i="541"/>
  <c r="AC106" i="541"/>
  <c r="AB104" i="535"/>
  <c r="L104" i="535"/>
  <c r="M104" i="535" s="1"/>
  <c r="N104" i="535"/>
  <c r="O104" i="535" s="1"/>
  <c r="AA105" i="535"/>
  <c r="AC104" i="535"/>
  <c r="N104" i="546"/>
  <c r="O104" i="546" s="1"/>
  <c r="AB104" i="546"/>
  <c r="L104" i="546"/>
  <c r="M104" i="546" s="1"/>
  <c r="AA105" i="546"/>
  <c r="AC104" i="546"/>
  <c r="N105" i="536"/>
  <c r="O105" i="536" s="1"/>
  <c r="AB105" i="536"/>
  <c r="L105" i="536"/>
  <c r="M105" i="536" s="1"/>
  <c r="AA106" i="536"/>
  <c r="AC105" i="536"/>
  <c r="AB105" i="529"/>
  <c r="L105" i="529"/>
  <c r="M105" i="529" s="1"/>
  <c r="N105" i="529"/>
  <c r="O105" i="529" s="1"/>
  <c r="AC105" i="529"/>
  <c r="AA106" i="529"/>
  <c r="AB105" i="527"/>
  <c r="L105" i="527"/>
  <c r="M105" i="527" s="1"/>
  <c r="N105" i="527"/>
  <c r="O105" i="527" s="1"/>
  <c r="AA106" i="527"/>
  <c r="AC105" i="527"/>
  <c r="AB105" i="537"/>
  <c r="L105" i="537"/>
  <c r="M105" i="537" s="1"/>
  <c r="N105" i="537"/>
  <c r="O105" i="537" s="1"/>
  <c r="AC105" i="537"/>
  <c r="AA106" i="537"/>
  <c r="AB105" i="533"/>
  <c r="L105" i="533"/>
  <c r="M105" i="533" s="1"/>
  <c r="N105" i="533"/>
  <c r="O105" i="533" s="1"/>
  <c r="AA106" i="533"/>
  <c r="AC105" i="533"/>
  <c r="AB107" i="539"/>
  <c r="L107" i="539"/>
  <c r="M107" i="539" s="1"/>
  <c r="N107" i="539"/>
  <c r="O107" i="539" s="1"/>
  <c r="AA108" i="539"/>
  <c r="AC107" i="539"/>
  <c r="N104" i="530"/>
  <c r="O104" i="530" s="1"/>
  <c r="AB104" i="530"/>
  <c r="L104" i="530"/>
  <c r="M104" i="530" s="1"/>
  <c r="AA105" i="530"/>
  <c r="AC104" i="530"/>
  <c r="N104" i="532"/>
  <c r="O104" i="532" s="1"/>
  <c r="L104" i="532"/>
  <c r="M104" i="532" s="1"/>
  <c r="AB104" i="532"/>
  <c r="AA105" i="532"/>
  <c r="AC104" i="532"/>
  <c r="N104" i="538"/>
  <c r="O104" i="538" s="1"/>
  <c r="AB104" i="538"/>
  <c r="L104" i="538"/>
  <c r="M104" i="538" s="1"/>
  <c r="AA105" i="538"/>
  <c r="AC104" i="538"/>
  <c r="AB107" i="550"/>
  <c r="L107" i="550"/>
  <c r="M107" i="550" s="1"/>
  <c r="N107" i="550"/>
  <c r="O107" i="550" s="1"/>
  <c r="AA108" i="550"/>
  <c r="AC107" i="550"/>
  <c r="AB105" i="547"/>
  <c r="L105" i="547"/>
  <c r="M105" i="547" s="1"/>
  <c r="N105" i="547"/>
  <c r="O105" i="547" s="1"/>
  <c r="AA106" i="547"/>
  <c r="AC105" i="547"/>
  <c r="N105" i="544"/>
  <c r="O105" i="544" s="1"/>
  <c r="AA106" i="544"/>
  <c r="AB105" i="544"/>
  <c r="L105" i="544"/>
  <c r="M105" i="544" s="1"/>
  <c r="AC105" i="544"/>
  <c r="N104" i="534"/>
  <c r="O104" i="534" s="1"/>
  <c r="AB104" i="534"/>
  <c r="L104" i="534"/>
  <c r="M104" i="534" s="1"/>
  <c r="AA105" i="534"/>
  <c r="AC104" i="534"/>
  <c r="AB105" i="543"/>
  <c r="L105" i="543"/>
  <c r="M105" i="543" s="1"/>
  <c r="N105" i="543"/>
  <c r="O105" i="543" s="1"/>
  <c r="AA106" i="543"/>
  <c r="AC105" i="543"/>
  <c r="AA105" i="524"/>
  <c r="L104" i="524"/>
  <c r="M104" i="524" s="1"/>
  <c r="N104" i="524"/>
  <c r="O104" i="524" s="1"/>
  <c r="AB104" i="524"/>
  <c r="AC104" i="524"/>
  <c r="AB104" i="531"/>
  <c r="L104" i="531"/>
  <c r="M104" i="531" s="1"/>
  <c r="N104" i="531"/>
  <c r="O104" i="531" s="1"/>
  <c r="AA105" i="531"/>
  <c r="AC104" i="531"/>
  <c r="AB104" i="545"/>
  <c r="L104" i="545"/>
  <c r="M104" i="545" s="1"/>
  <c r="N104" i="545"/>
  <c r="O104" i="545" s="1"/>
  <c r="AA105" i="545"/>
  <c r="AC104" i="545"/>
  <c r="N104" i="542"/>
  <c r="O104" i="542" s="1"/>
  <c r="AA105" i="542"/>
  <c r="L104" i="542"/>
  <c r="M104" i="542" s="1"/>
  <c r="AB104" i="542"/>
  <c r="AC104" i="542"/>
  <c r="AB106" i="540"/>
  <c r="L106" i="540"/>
  <c r="M106" i="540" s="1"/>
  <c r="N106" i="540"/>
  <c r="O106" i="540" s="1"/>
  <c r="AA107" i="540"/>
  <c r="AC106" i="540"/>
  <c r="AD65" i="538"/>
  <c r="AD65" i="535"/>
  <c r="AD63" i="528"/>
  <c r="AD63" i="540"/>
  <c r="AD65" i="534"/>
  <c r="AD65" i="532"/>
  <c r="AD63" i="541"/>
  <c r="AD65" i="525"/>
  <c r="AD64" i="529"/>
  <c r="AD64" i="536"/>
  <c r="AD65" i="548"/>
  <c r="AD64" i="549"/>
  <c r="AD64" i="547"/>
  <c r="AD64" i="544"/>
  <c r="AD65" i="542"/>
  <c r="AD65" i="531"/>
  <c r="AD65" i="545"/>
  <c r="AD65" i="524"/>
  <c r="AD62" i="539"/>
  <c r="AD64" i="527"/>
  <c r="AD64" i="537"/>
  <c r="AD65" i="530"/>
  <c r="AD62" i="550"/>
  <c r="AD64" i="543"/>
  <c r="AD65" i="526"/>
  <c r="AD64" i="533"/>
  <c r="AD65" i="546"/>
  <c r="AB106" i="533" l="1"/>
  <c r="L106" i="533"/>
  <c r="M106" i="533" s="1"/>
  <c r="N106" i="533"/>
  <c r="O106" i="533" s="1"/>
  <c r="AA107" i="533"/>
  <c r="AC106" i="533"/>
  <c r="N106" i="536"/>
  <c r="O106" i="536" s="1"/>
  <c r="AB106" i="536"/>
  <c r="L106" i="536"/>
  <c r="M106" i="536" s="1"/>
  <c r="AA107" i="536"/>
  <c r="AC106" i="536"/>
  <c r="N105" i="524"/>
  <c r="O105" i="524" s="1"/>
  <c r="L105" i="524"/>
  <c r="M105" i="524" s="1"/>
  <c r="AB105" i="524"/>
  <c r="AA106" i="524"/>
  <c r="AC105" i="524"/>
  <c r="N105" i="532"/>
  <c r="O105" i="532" s="1"/>
  <c r="AB105" i="532"/>
  <c r="L105" i="532"/>
  <c r="M105" i="532" s="1"/>
  <c r="AA106" i="532"/>
  <c r="AC105" i="532"/>
  <c r="N105" i="546"/>
  <c r="O105" i="546" s="1"/>
  <c r="AA106" i="546"/>
  <c r="L105" i="546"/>
  <c r="M105" i="546" s="1"/>
  <c r="AB105" i="546"/>
  <c r="AC105" i="546"/>
  <c r="N105" i="526"/>
  <c r="O105" i="526" s="1"/>
  <c r="AB105" i="526"/>
  <c r="L105" i="526"/>
  <c r="M105" i="526" s="1"/>
  <c r="AA106" i="526"/>
  <c r="AC105" i="526"/>
  <c r="AB106" i="537"/>
  <c r="L106" i="537"/>
  <c r="M106" i="537" s="1"/>
  <c r="N106" i="537"/>
  <c r="O106" i="537" s="1"/>
  <c r="AA107" i="537"/>
  <c r="AC106" i="537"/>
  <c r="N107" i="528"/>
  <c r="O107" i="528" s="1"/>
  <c r="AB107" i="528"/>
  <c r="AA108" i="528"/>
  <c r="L107" i="528"/>
  <c r="M107" i="528" s="1"/>
  <c r="AC107" i="528"/>
  <c r="N105" i="542"/>
  <c r="O105" i="542" s="1"/>
  <c r="AA106" i="542"/>
  <c r="L105" i="542"/>
  <c r="M105" i="542" s="1"/>
  <c r="AB105" i="542"/>
  <c r="AC105" i="542"/>
  <c r="AB107" i="540"/>
  <c r="L107" i="540"/>
  <c r="M107" i="540" s="1"/>
  <c r="N107" i="540"/>
  <c r="O107" i="540" s="1"/>
  <c r="AA108" i="540"/>
  <c r="AC107" i="540"/>
  <c r="AB106" i="547"/>
  <c r="L106" i="547"/>
  <c r="M106" i="547" s="1"/>
  <c r="N106" i="547"/>
  <c r="O106" i="547" s="1"/>
  <c r="AA107" i="547"/>
  <c r="AC106" i="547"/>
  <c r="N105" i="530"/>
  <c r="O105" i="530" s="1"/>
  <c r="AA106" i="530"/>
  <c r="L105" i="530"/>
  <c r="M105" i="530" s="1"/>
  <c r="AB105" i="530"/>
  <c r="AC105" i="530"/>
  <c r="AB106" i="527"/>
  <c r="L106" i="527"/>
  <c r="M106" i="527" s="1"/>
  <c r="N106" i="527"/>
  <c r="O106" i="527" s="1"/>
  <c r="AA107" i="527"/>
  <c r="AC106" i="527"/>
  <c r="AB106" i="529"/>
  <c r="L106" i="529"/>
  <c r="M106" i="529" s="1"/>
  <c r="N106" i="529"/>
  <c r="O106" i="529" s="1"/>
  <c r="AA107" i="529"/>
  <c r="AC106" i="529"/>
  <c r="AB105" i="535"/>
  <c r="L105" i="535"/>
  <c r="M105" i="535" s="1"/>
  <c r="N105" i="535"/>
  <c r="O105" i="535" s="1"/>
  <c r="AA106" i="535"/>
  <c r="AC105" i="535"/>
  <c r="AB105" i="545"/>
  <c r="L105" i="545"/>
  <c r="M105" i="545" s="1"/>
  <c r="N105" i="545"/>
  <c r="O105" i="545" s="1"/>
  <c r="AA106" i="545"/>
  <c r="AC105" i="545"/>
  <c r="N105" i="534"/>
  <c r="O105" i="534" s="1"/>
  <c r="L105" i="534"/>
  <c r="M105" i="534" s="1"/>
  <c r="AB105" i="534"/>
  <c r="AA106" i="534"/>
  <c r="AC105" i="534"/>
  <c r="N105" i="538"/>
  <c r="O105" i="538" s="1"/>
  <c r="AB105" i="538"/>
  <c r="L105" i="538"/>
  <c r="M105" i="538" s="1"/>
  <c r="AA106" i="538"/>
  <c r="AC105" i="538"/>
  <c r="AB105" i="531"/>
  <c r="L105" i="531"/>
  <c r="M105" i="531" s="1"/>
  <c r="N105" i="531"/>
  <c r="O105" i="531" s="1"/>
  <c r="AA106" i="531"/>
  <c r="AC105" i="531"/>
  <c r="AB106" i="543"/>
  <c r="L106" i="543"/>
  <c r="M106" i="543" s="1"/>
  <c r="N106" i="543"/>
  <c r="O106" i="543" s="1"/>
  <c r="AA107" i="543"/>
  <c r="AC106" i="543"/>
  <c r="N106" i="544"/>
  <c r="O106" i="544" s="1"/>
  <c r="AA107" i="544"/>
  <c r="L106" i="544"/>
  <c r="M106" i="544" s="1"/>
  <c r="AB106" i="544"/>
  <c r="AC106" i="544"/>
  <c r="N108" i="550"/>
  <c r="O108" i="550" s="1"/>
  <c r="L108" i="550"/>
  <c r="M108" i="550" s="1"/>
  <c r="AB108" i="550"/>
  <c r="AA109" i="550"/>
  <c r="AC108" i="550"/>
  <c r="AB108" i="539"/>
  <c r="L108" i="539"/>
  <c r="M108" i="539" s="1"/>
  <c r="N108" i="539"/>
  <c r="O108" i="539" s="1"/>
  <c r="AA109" i="539"/>
  <c r="AC108" i="539"/>
  <c r="AB107" i="541"/>
  <c r="L107" i="541"/>
  <c r="M107" i="541" s="1"/>
  <c r="N107" i="541"/>
  <c r="O107" i="541" s="1"/>
  <c r="AA108" i="541"/>
  <c r="AC107" i="541"/>
  <c r="N106" i="549"/>
  <c r="O106" i="549" s="1"/>
  <c r="AB106" i="549"/>
  <c r="AA107" i="549"/>
  <c r="L106" i="549"/>
  <c r="M106" i="549" s="1"/>
  <c r="AC106" i="549"/>
  <c r="AB105" i="525"/>
  <c r="L105" i="525"/>
  <c r="M105" i="525" s="1"/>
  <c r="N105" i="525"/>
  <c r="O105" i="525" s="1"/>
  <c r="AA106" i="525"/>
  <c r="AC105" i="525"/>
  <c r="AA106" i="548"/>
  <c r="N105" i="548"/>
  <c r="O105" i="548" s="1"/>
  <c r="L105" i="548"/>
  <c r="M105" i="548" s="1"/>
  <c r="AB105" i="548"/>
  <c r="AC105" i="548"/>
  <c r="AD63" i="544"/>
  <c r="AD61" i="539"/>
  <c r="AD64" i="538"/>
  <c r="AD64" i="526"/>
  <c r="AD64" i="542"/>
  <c r="AD63" i="547"/>
  <c r="AD64" i="534"/>
  <c r="AD63" i="536"/>
  <c r="AD63" i="537"/>
  <c r="AD63" i="533"/>
  <c r="AD64" i="532"/>
  <c r="AD62" i="540"/>
  <c r="AD63" i="543"/>
  <c r="AD64" i="535"/>
  <c r="AD61" i="550"/>
  <c r="AD63" i="549"/>
  <c r="AD64" i="548"/>
  <c r="AD64" i="524"/>
  <c r="AD63" i="529"/>
  <c r="AD64" i="546"/>
  <c r="AD64" i="545"/>
  <c r="AD64" i="525"/>
  <c r="AD62" i="541"/>
  <c r="AD62" i="528"/>
  <c r="AD64" i="531"/>
  <c r="AD63" i="527"/>
  <c r="AD64" i="530"/>
  <c r="AA107" i="548" l="1"/>
  <c r="N106" i="548"/>
  <c r="O106" i="548" s="1"/>
  <c r="L106" i="548"/>
  <c r="M106" i="548" s="1"/>
  <c r="AB106" i="548"/>
  <c r="AC106" i="548"/>
  <c r="N107" i="549"/>
  <c r="O107" i="549" s="1"/>
  <c r="AA108" i="549"/>
  <c r="L107" i="549"/>
  <c r="M107" i="549" s="1"/>
  <c r="AB107" i="549"/>
  <c r="AC107" i="549"/>
  <c r="AB108" i="541"/>
  <c r="L108" i="541"/>
  <c r="M108" i="541" s="1"/>
  <c r="N108" i="541"/>
  <c r="O108" i="541" s="1"/>
  <c r="AA109" i="541"/>
  <c r="AC108" i="541"/>
  <c r="AB107" i="543"/>
  <c r="L107" i="543"/>
  <c r="M107" i="543" s="1"/>
  <c r="N107" i="543"/>
  <c r="O107" i="543" s="1"/>
  <c r="AA108" i="543"/>
  <c r="AC107" i="543"/>
  <c r="AB106" i="545"/>
  <c r="L106" i="545"/>
  <c r="M106" i="545" s="1"/>
  <c r="N106" i="545"/>
  <c r="O106" i="545" s="1"/>
  <c r="AA107" i="545"/>
  <c r="AC106" i="545"/>
  <c r="N106" i="532"/>
  <c r="O106" i="532" s="1"/>
  <c r="AB106" i="532"/>
  <c r="L106" i="532"/>
  <c r="M106" i="532" s="1"/>
  <c r="AA107" i="532"/>
  <c r="AC106" i="532"/>
  <c r="N106" i="534"/>
  <c r="O106" i="534" s="1"/>
  <c r="AB106" i="534"/>
  <c r="L106" i="534"/>
  <c r="M106" i="534" s="1"/>
  <c r="AA107" i="534"/>
  <c r="AC106" i="534"/>
  <c r="AB107" i="527"/>
  <c r="L107" i="527"/>
  <c r="M107" i="527" s="1"/>
  <c r="N107" i="527"/>
  <c r="O107" i="527" s="1"/>
  <c r="AA108" i="527"/>
  <c r="AC107" i="527"/>
  <c r="AB107" i="533"/>
  <c r="L107" i="533"/>
  <c r="M107" i="533" s="1"/>
  <c r="N107" i="533"/>
  <c r="O107" i="533" s="1"/>
  <c r="AA108" i="533"/>
  <c r="AC107" i="533"/>
  <c r="AB109" i="539"/>
  <c r="L109" i="539"/>
  <c r="M109" i="539" s="1"/>
  <c r="N109" i="539"/>
  <c r="O109" i="539" s="1"/>
  <c r="AA110" i="539"/>
  <c r="AC109" i="539"/>
  <c r="N107" i="544"/>
  <c r="O107" i="544" s="1"/>
  <c r="AA108" i="544"/>
  <c r="L107" i="544"/>
  <c r="M107" i="544" s="1"/>
  <c r="AB107" i="544"/>
  <c r="AC107" i="544"/>
  <c r="AB106" i="531"/>
  <c r="L106" i="531"/>
  <c r="M106" i="531" s="1"/>
  <c r="N106" i="531"/>
  <c r="O106" i="531" s="1"/>
  <c r="AA107" i="531"/>
  <c r="AC106" i="531"/>
  <c r="AB106" i="535"/>
  <c r="L106" i="535"/>
  <c r="M106" i="535" s="1"/>
  <c r="N106" i="535"/>
  <c r="O106" i="535" s="1"/>
  <c r="AA107" i="535"/>
  <c r="AC106" i="535"/>
  <c r="AB107" i="547"/>
  <c r="L107" i="547"/>
  <c r="M107" i="547" s="1"/>
  <c r="N107" i="547"/>
  <c r="O107" i="547" s="1"/>
  <c r="AA108" i="547"/>
  <c r="AC107" i="547"/>
  <c r="N106" i="542"/>
  <c r="O106" i="542" s="1"/>
  <c r="AA107" i="542"/>
  <c r="L106" i="542"/>
  <c r="M106" i="542" s="1"/>
  <c r="AB106" i="542"/>
  <c r="AC106" i="542"/>
  <c r="N108" i="528"/>
  <c r="O108" i="528" s="1"/>
  <c r="AA109" i="528"/>
  <c r="L108" i="528"/>
  <c r="M108" i="528" s="1"/>
  <c r="AB108" i="528"/>
  <c r="AC108" i="528"/>
  <c r="AB107" i="537"/>
  <c r="L107" i="537"/>
  <c r="M107" i="537" s="1"/>
  <c r="N107" i="537"/>
  <c r="O107" i="537" s="1"/>
  <c r="AA108" i="537"/>
  <c r="AC107" i="537"/>
  <c r="N106" i="546"/>
  <c r="O106" i="546" s="1"/>
  <c r="AB106" i="546"/>
  <c r="AA107" i="546"/>
  <c r="L106" i="546"/>
  <c r="M106" i="546" s="1"/>
  <c r="AC106" i="546"/>
  <c r="L106" i="524"/>
  <c r="M106" i="524" s="1"/>
  <c r="N106" i="524"/>
  <c r="O106" i="524" s="1"/>
  <c r="AB106" i="524"/>
  <c r="AA107" i="524"/>
  <c r="AC106" i="524"/>
  <c r="AB106" i="525"/>
  <c r="L106" i="525"/>
  <c r="M106" i="525" s="1"/>
  <c r="AA107" i="525"/>
  <c r="N106" i="525"/>
  <c r="O106" i="525" s="1"/>
  <c r="AC106" i="525"/>
  <c r="N109" i="550"/>
  <c r="O109" i="550" s="1"/>
  <c r="L109" i="550"/>
  <c r="M109" i="550" s="1"/>
  <c r="AB109" i="550"/>
  <c r="AA110" i="550"/>
  <c r="AC109" i="550"/>
  <c r="N106" i="538"/>
  <c r="O106" i="538" s="1"/>
  <c r="AB106" i="538"/>
  <c r="L106" i="538"/>
  <c r="M106" i="538" s="1"/>
  <c r="AA107" i="538"/>
  <c r="AC106" i="538"/>
  <c r="AB107" i="529"/>
  <c r="L107" i="529"/>
  <c r="M107" i="529" s="1"/>
  <c r="N107" i="529"/>
  <c r="O107" i="529" s="1"/>
  <c r="AA108" i="529"/>
  <c r="AC107" i="529"/>
  <c r="N106" i="530"/>
  <c r="O106" i="530" s="1"/>
  <c r="L106" i="530"/>
  <c r="M106" i="530" s="1"/>
  <c r="AB106" i="530"/>
  <c r="AA107" i="530"/>
  <c r="AC106" i="530"/>
  <c r="AB108" i="540"/>
  <c r="L108" i="540"/>
  <c r="M108" i="540" s="1"/>
  <c r="N108" i="540"/>
  <c r="O108" i="540" s="1"/>
  <c r="AA109" i="540"/>
  <c r="AC108" i="540"/>
  <c r="N106" i="526"/>
  <c r="O106" i="526" s="1"/>
  <c r="L106" i="526"/>
  <c r="M106" i="526" s="1"/>
  <c r="AA107" i="526"/>
  <c r="AB106" i="526"/>
  <c r="AC106" i="526"/>
  <c r="N107" i="536"/>
  <c r="O107" i="536" s="1"/>
  <c r="AB107" i="536"/>
  <c r="L107" i="536"/>
  <c r="M107" i="536" s="1"/>
  <c r="AA108" i="536"/>
  <c r="AC107" i="536"/>
  <c r="AD60" i="550"/>
  <c r="AD63" i="531"/>
  <c r="AD63" i="538"/>
  <c r="AD62" i="533"/>
  <c r="AD63" i="546"/>
  <c r="AD63" i="532"/>
  <c r="AD60" i="539"/>
  <c r="AD63" i="548"/>
  <c r="AD62" i="547"/>
  <c r="AD62" i="549"/>
  <c r="AD62" i="529"/>
  <c r="AD62" i="536"/>
  <c r="AD63" i="542"/>
  <c r="AD62" i="537"/>
  <c r="AD61" i="540"/>
  <c r="AD61" i="541"/>
  <c r="AD63" i="534"/>
  <c r="AD62" i="544"/>
  <c r="AD61" i="528"/>
  <c r="AD63" i="545"/>
  <c r="AD63" i="526"/>
  <c r="AD63" i="535"/>
  <c r="AD63" i="530"/>
  <c r="AD63" i="524"/>
  <c r="AD63" i="525"/>
  <c r="AD62" i="543"/>
  <c r="AD62" i="527"/>
  <c r="N110" i="550" l="1"/>
  <c r="O110" i="550" s="1"/>
  <c r="AB110" i="550"/>
  <c r="L110" i="550"/>
  <c r="M110" i="550" s="1"/>
  <c r="AA111" i="550"/>
  <c r="AC110" i="550"/>
  <c r="N107" i="546"/>
  <c r="O107" i="546" s="1"/>
  <c r="AA108" i="546"/>
  <c r="L107" i="546"/>
  <c r="M107" i="546" s="1"/>
  <c r="AB107" i="546"/>
  <c r="AC107" i="546"/>
  <c r="N107" i="542"/>
  <c r="O107" i="542" s="1"/>
  <c r="AA108" i="542"/>
  <c r="L107" i="542"/>
  <c r="M107" i="542" s="1"/>
  <c r="AB107" i="542"/>
  <c r="AC107" i="542"/>
  <c r="N107" i="530"/>
  <c r="O107" i="530" s="1"/>
  <c r="AA108" i="530"/>
  <c r="L107" i="530"/>
  <c r="M107" i="530" s="1"/>
  <c r="AB107" i="530"/>
  <c r="AC107" i="530"/>
  <c r="AB107" i="531"/>
  <c r="L107" i="531"/>
  <c r="M107" i="531" s="1"/>
  <c r="N107" i="531"/>
  <c r="O107" i="531" s="1"/>
  <c r="AA108" i="531"/>
  <c r="AC107" i="531"/>
  <c r="AB108" i="527"/>
  <c r="L108" i="527"/>
  <c r="M108" i="527" s="1"/>
  <c r="N108" i="527"/>
  <c r="O108" i="527" s="1"/>
  <c r="AA109" i="527"/>
  <c r="AC108" i="527"/>
  <c r="AB108" i="543"/>
  <c r="L108" i="543"/>
  <c r="M108" i="543" s="1"/>
  <c r="N108" i="543"/>
  <c r="O108" i="543" s="1"/>
  <c r="AA109" i="543"/>
  <c r="AC108" i="543"/>
  <c r="N108" i="549"/>
  <c r="O108" i="549" s="1"/>
  <c r="AB108" i="549"/>
  <c r="AA109" i="549"/>
  <c r="L108" i="549"/>
  <c r="M108" i="549" s="1"/>
  <c r="AC108" i="549"/>
  <c r="N107" i="526"/>
  <c r="O107" i="526" s="1"/>
  <c r="AB107" i="526"/>
  <c r="L107" i="526"/>
  <c r="M107" i="526" s="1"/>
  <c r="AA108" i="526"/>
  <c r="AC107" i="526"/>
  <c r="AB108" i="537"/>
  <c r="L108" i="537"/>
  <c r="M108" i="537" s="1"/>
  <c r="N108" i="537"/>
  <c r="O108" i="537" s="1"/>
  <c r="AA109" i="537"/>
  <c r="AC108" i="537"/>
  <c r="N108" i="544"/>
  <c r="O108" i="544" s="1"/>
  <c r="AA109" i="544"/>
  <c r="AB108" i="544"/>
  <c r="L108" i="544"/>
  <c r="M108" i="544" s="1"/>
  <c r="AC108" i="544"/>
  <c r="AB108" i="533"/>
  <c r="L108" i="533"/>
  <c r="M108" i="533" s="1"/>
  <c r="N108" i="533"/>
  <c r="O108" i="533" s="1"/>
  <c r="AA109" i="533"/>
  <c r="AC108" i="533"/>
  <c r="AB107" i="545"/>
  <c r="L107" i="545"/>
  <c r="M107" i="545" s="1"/>
  <c r="N107" i="545"/>
  <c r="O107" i="545" s="1"/>
  <c r="AA108" i="545"/>
  <c r="AC107" i="545"/>
  <c r="N108" i="536"/>
  <c r="O108" i="536" s="1"/>
  <c r="AB108" i="536"/>
  <c r="L108" i="536"/>
  <c r="M108" i="536" s="1"/>
  <c r="AA109" i="536"/>
  <c r="AC108" i="536"/>
  <c r="AB108" i="529"/>
  <c r="L108" i="529"/>
  <c r="M108" i="529" s="1"/>
  <c r="N108" i="529"/>
  <c r="O108" i="529" s="1"/>
  <c r="AA109" i="529"/>
  <c r="AC108" i="529"/>
  <c r="AB107" i="525"/>
  <c r="L107" i="525"/>
  <c r="M107" i="525" s="1"/>
  <c r="N107" i="525"/>
  <c r="O107" i="525" s="1"/>
  <c r="AA108" i="525"/>
  <c r="AC107" i="525"/>
  <c r="L107" i="524"/>
  <c r="M107" i="524" s="1"/>
  <c r="N107" i="524"/>
  <c r="O107" i="524" s="1"/>
  <c r="AB107" i="524"/>
  <c r="AA108" i="524"/>
  <c r="AC107" i="524"/>
  <c r="N107" i="534"/>
  <c r="O107" i="534" s="1"/>
  <c r="AB107" i="534"/>
  <c r="L107" i="534"/>
  <c r="M107" i="534" s="1"/>
  <c r="AA108" i="534"/>
  <c r="AC107" i="534"/>
  <c r="AB109" i="541"/>
  <c r="L109" i="541"/>
  <c r="M109" i="541" s="1"/>
  <c r="N109" i="541"/>
  <c r="O109" i="541" s="1"/>
  <c r="AA110" i="541"/>
  <c r="AC109" i="541"/>
  <c r="AB109" i="540"/>
  <c r="L109" i="540"/>
  <c r="M109" i="540" s="1"/>
  <c r="N109" i="540"/>
  <c r="O109" i="540" s="1"/>
  <c r="AA110" i="540"/>
  <c r="AC109" i="540"/>
  <c r="AB107" i="535"/>
  <c r="L107" i="535"/>
  <c r="M107" i="535" s="1"/>
  <c r="N107" i="535"/>
  <c r="O107" i="535" s="1"/>
  <c r="AA108" i="535"/>
  <c r="AC107" i="535"/>
  <c r="N107" i="538"/>
  <c r="O107" i="538" s="1"/>
  <c r="AB107" i="538"/>
  <c r="L107" i="538"/>
  <c r="M107" i="538" s="1"/>
  <c r="AA108" i="538"/>
  <c r="AC107" i="538"/>
  <c r="N109" i="528"/>
  <c r="O109" i="528" s="1"/>
  <c r="AB109" i="528"/>
  <c r="AA110" i="528"/>
  <c r="L109" i="528"/>
  <c r="M109" i="528" s="1"/>
  <c r="AC109" i="528"/>
  <c r="AB108" i="547"/>
  <c r="L108" i="547"/>
  <c r="M108" i="547" s="1"/>
  <c r="N108" i="547"/>
  <c r="O108" i="547" s="1"/>
  <c r="AA109" i="547"/>
  <c r="AC108" i="547"/>
  <c r="AB110" i="539"/>
  <c r="L110" i="539"/>
  <c r="M110" i="539" s="1"/>
  <c r="N110" i="539"/>
  <c r="O110" i="539" s="1"/>
  <c r="AA111" i="539"/>
  <c r="AC110" i="539"/>
  <c r="N107" i="532"/>
  <c r="O107" i="532" s="1"/>
  <c r="L107" i="532"/>
  <c r="M107" i="532" s="1"/>
  <c r="AB107" i="532"/>
  <c r="AA108" i="532"/>
  <c r="AC107" i="532"/>
  <c r="AA108" i="548"/>
  <c r="N107" i="548"/>
  <c r="O107" i="548" s="1"/>
  <c r="L107" i="548"/>
  <c r="M107" i="548" s="1"/>
  <c r="AB107" i="548"/>
  <c r="AC107" i="548"/>
  <c r="AD62" i="535"/>
  <c r="AD60" i="541"/>
  <c r="AD62" i="548"/>
  <c r="AD62" i="530"/>
  <c r="AD61" i="549"/>
  <c r="AD62" i="545"/>
  <c r="AD62" i="538"/>
  <c r="AD61" i="537"/>
  <c r="AD62" i="525"/>
  <c r="AD59" i="550"/>
  <c r="AD62" i="526"/>
  <c r="AD61" i="543"/>
  <c r="AD62" i="534"/>
  <c r="AD61" i="529"/>
  <c r="AD62" i="531"/>
  <c r="AD61" i="533"/>
  <c r="AD61" i="536"/>
  <c r="AD62" i="524"/>
  <c r="AD62" i="532"/>
  <c r="AD62" i="546"/>
  <c r="AD61" i="527"/>
  <c r="AD59" i="539"/>
  <c r="AD60" i="528"/>
  <c r="AD61" i="544"/>
  <c r="AD62" i="542"/>
  <c r="AD60" i="540"/>
  <c r="AD61" i="547"/>
  <c r="AB108" i="535" l="1"/>
  <c r="L108" i="535"/>
  <c r="M108" i="535" s="1"/>
  <c r="N108" i="535"/>
  <c r="O108" i="535" s="1"/>
  <c r="AA109" i="535"/>
  <c r="AC108" i="535"/>
  <c r="AB108" i="545"/>
  <c r="L108" i="545"/>
  <c r="M108" i="545" s="1"/>
  <c r="N108" i="545"/>
  <c r="O108" i="545" s="1"/>
  <c r="AA109" i="545"/>
  <c r="AC108" i="545"/>
  <c r="AB108" i="531"/>
  <c r="L108" i="531"/>
  <c r="M108" i="531" s="1"/>
  <c r="N108" i="531"/>
  <c r="O108" i="531" s="1"/>
  <c r="AA109" i="531"/>
  <c r="AC108" i="531"/>
  <c r="N108" i="542"/>
  <c r="O108" i="542" s="1"/>
  <c r="AA109" i="542"/>
  <c r="L108" i="542"/>
  <c r="M108" i="542" s="1"/>
  <c r="AB108" i="542"/>
  <c r="AC108" i="542"/>
  <c r="N111" i="550"/>
  <c r="O111" i="550" s="1"/>
  <c r="AB111" i="550"/>
  <c r="L111" i="550"/>
  <c r="M111" i="550" s="1"/>
  <c r="AA112" i="550"/>
  <c r="AC111" i="550"/>
  <c r="AA109" i="548"/>
  <c r="N108" i="548"/>
  <c r="O108" i="548" s="1"/>
  <c r="AB108" i="548"/>
  <c r="L108" i="548"/>
  <c r="M108" i="548" s="1"/>
  <c r="AC108" i="548"/>
  <c r="AB109" i="547"/>
  <c r="L109" i="547"/>
  <c r="M109" i="547" s="1"/>
  <c r="N109" i="547"/>
  <c r="O109" i="547" s="1"/>
  <c r="AA110" i="547"/>
  <c r="AC109" i="547"/>
  <c r="AB110" i="540"/>
  <c r="L110" i="540"/>
  <c r="M110" i="540" s="1"/>
  <c r="N110" i="540"/>
  <c r="O110" i="540" s="1"/>
  <c r="AA111" i="540"/>
  <c r="AC110" i="540"/>
  <c r="AB108" i="525"/>
  <c r="L108" i="525"/>
  <c r="M108" i="525" s="1"/>
  <c r="AA109" i="525"/>
  <c r="N108" i="525"/>
  <c r="O108" i="525" s="1"/>
  <c r="AC108" i="525"/>
  <c r="AB109" i="533"/>
  <c r="L109" i="533"/>
  <c r="M109" i="533" s="1"/>
  <c r="N109" i="533"/>
  <c r="O109" i="533" s="1"/>
  <c r="AA110" i="533"/>
  <c r="AC109" i="533"/>
  <c r="N108" i="546"/>
  <c r="O108" i="546" s="1"/>
  <c r="AB108" i="546"/>
  <c r="AA109" i="546"/>
  <c r="L108" i="546"/>
  <c r="M108" i="546" s="1"/>
  <c r="AC108" i="546"/>
  <c r="AB111" i="539"/>
  <c r="L111" i="539"/>
  <c r="M111" i="539" s="1"/>
  <c r="N111" i="539"/>
  <c r="O111" i="539" s="1"/>
  <c r="AA112" i="539"/>
  <c r="AC111" i="539"/>
  <c r="N108" i="524"/>
  <c r="O108" i="524" s="1"/>
  <c r="L108" i="524"/>
  <c r="M108" i="524" s="1"/>
  <c r="AB108" i="524"/>
  <c r="AA109" i="524"/>
  <c r="AC108" i="524"/>
  <c r="N109" i="544"/>
  <c r="O109" i="544" s="1"/>
  <c r="AA110" i="544"/>
  <c r="L109" i="544"/>
  <c r="M109" i="544" s="1"/>
  <c r="AB109" i="544"/>
  <c r="AC109" i="544"/>
  <c r="N108" i="526"/>
  <c r="O108" i="526" s="1"/>
  <c r="L108" i="526"/>
  <c r="M108" i="526" s="1"/>
  <c r="AA109" i="526"/>
  <c r="AB108" i="526"/>
  <c r="AC108" i="526"/>
  <c r="AB110" i="541"/>
  <c r="L110" i="541"/>
  <c r="M110" i="541" s="1"/>
  <c r="N110" i="541"/>
  <c r="O110" i="541" s="1"/>
  <c r="AA111" i="541"/>
  <c r="AC110" i="541"/>
  <c r="AB109" i="529"/>
  <c r="L109" i="529"/>
  <c r="M109" i="529" s="1"/>
  <c r="N109" i="529"/>
  <c r="O109" i="529" s="1"/>
  <c r="AA110" i="529"/>
  <c r="AC109" i="529"/>
  <c r="N109" i="549"/>
  <c r="O109" i="549" s="1"/>
  <c r="AA110" i="549"/>
  <c r="L109" i="549"/>
  <c r="M109" i="549" s="1"/>
  <c r="AB109" i="549"/>
  <c r="AC109" i="549"/>
  <c r="AB109" i="543"/>
  <c r="L109" i="543"/>
  <c r="M109" i="543" s="1"/>
  <c r="N109" i="543"/>
  <c r="O109" i="543" s="1"/>
  <c r="AA110" i="543"/>
  <c r="AC109" i="543"/>
  <c r="N108" i="532"/>
  <c r="O108" i="532" s="1"/>
  <c r="L108" i="532"/>
  <c r="M108" i="532" s="1"/>
  <c r="AB108" i="532"/>
  <c r="AA109" i="532"/>
  <c r="AC108" i="532"/>
  <c r="N110" i="528"/>
  <c r="O110" i="528" s="1"/>
  <c r="AA111" i="528"/>
  <c r="L110" i="528"/>
  <c r="M110" i="528" s="1"/>
  <c r="AB110" i="528"/>
  <c r="AC110" i="528"/>
  <c r="N108" i="538"/>
  <c r="O108" i="538" s="1"/>
  <c r="AB108" i="538"/>
  <c r="L108" i="538"/>
  <c r="M108" i="538" s="1"/>
  <c r="AA109" i="538"/>
  <c r="AC108" i="538"/>
  <c r="N108" i="534"/>
  <c r="O108" i="534" s="1"/>
  <c r="AB108" i="534"/>
  <c r="L108" i="534"/>
  <c r="M108" i="534" s="1"/>
  <c r="AA109" i="534"/>
  <c r="AC108" i="534"/>
  <c r="N109" i="536"/>
  <c r="O109" i="536" s="1"/>
  <c r="AB109" i="536"/>
  <c r="L109" i="536"/>
  <c r="M109" i="536" s="1"/>
  <c r="AA110" i="536"/>
  <c r="AC109" i="536"/>
  <c r="AB109" i="537"/>
  <c r="L109" i="537"/>
  <c r="M109" i="537" s="1"/>
  <c r="N109" i="537"/>
  <c r="O109" i="537" s="1"/>
  <c r="AC109" i="537"/>
  <c r="AA110" i="537"/>
  <c r="AB109" i="527"/>
  <c r="L109" i="527"/>
  <c r="M109" i="527" s="1"/>
  <c r="N109" i="527"/>
  <c r="O109" i="527" s="1"/>
  <c r="AA110" i="527"/>
  <c r="AC109" i="527"/>
  <c r="N108" i="530"/>
  <c r="O108" i="530" s="1"/>
  <c r="AB108" i="530"/>
  <c r="AA109" i="530"/>
  <c r="L108" i="530"/>
  <c r="M108" i="530" s="1"/>
  <c r="AC108" i="530"/>
  <c r="AD59" i="528"/>
  <c r="AD61" i="531"/>
  <c r="AD61" i="530"/>
  <c r="AD60" i="547"/>
  <c r="AD60" i="536"/>
  <c r="AD60" i="549"/>
  <c r="AD58" i="539"/>
  <c r="AD59" i="541"/>
  <c r="AD60" i="543"/>
  <c r="AD61" i="532"/>
  <c r="AD60" i="537"/>
  <c r="AD61" i="524"/>
  <c r="AD59" i="540"/>
  <c r="AD61" i="538"/>
  <c r="AD60" i="533"/>
  <c r="AD61" i="526"/>
  <c r="AD60" i="544"/>
  <c r="AD60" i="529"/>
  <c r="AD61" i="542"/>
  <c r="AD61" i="546"/>
  <c r="AD61" i="535"/>
  <c r="AD58" i="550"/>
  <c r="AD60" i="527"/>
  <c r="AD61" i="525"/>
  <c r="AD61" i="534"/>
  <c r="AD61" i="548"/>
  <c r="AD61" i="545"/>
  <c r="AB110" i="529" l="1"/>
  <c r="L110" i="529"/>
  <c r="M110" i="529" s="1"/>
  <c r="N110" i="529"/>
  <c r="O110" i="529" s="1"/>
  <c r="AA111" i="529"/>
  <c r="AC110" i="529"/>
  <c r="N109" i="532"/>
  <c r="O109" i="532" s="1"/>
  <c r="AB109" i="532"/>
  <c r="L109" i="532"/>
  <c r="M109" i="532" s="1"/>
  <c r="AA110" i="532"/>
  <c r="AC109" i="532"/>
  <c r="N110" i="549"/>
  <c r="O110" i="549" s="1"/>
  <c r="AB110" i="549"/>
  <c r="L110" i="549"/>
  <c r="M110" i="549" s="1"/>
  <c r="AA111" i="549"/>
  <c r="AC110" i="549"/>
  <c r="AB111" i="541"/>
  <c r="L111" i="541"/>
  <c r="M111" i="541" s="1"/>
  <c r="N111" i="541"/>
  <c r="O111" i="541" s="1"/>
  <c r="AA112" i="541"/>
  <c r="AC111" i="541"/>
  <c r="N110" i="544"/>
  <c r="O110" i="544" s="1"/>
  <c r="AB110" i="544"/>
  <c r="L110" i="544"/>
  <c r="M110" i="544" s="1"/>
  <c r="AA111" i="544"/>
  <c r="AC110" i="544"/>
  <c r="AB112" i="539"/>
  <c r="L112" i="539"/>
  <c r="M112" i="539" s="1"/>
  <c r="N112" i="539"/>
  <c r="O112" i="539" s="1"/>
  <c r="AA113" i="539"/>
  <c r="AC112" i="539"/>
  <c r="AB109" i="525"/>
  <c r="L109" i="525"/>
  <c r="M109" i="525" s="1"/>
  <c r="N109" i="525"/>
  <c r="O109" i="525" s="1"/>
  <c r="AA110" i="525"/>
  <c r="AC109" i="525"/>
  <c r="AB111" i="540"/>
  <c r="L111" i="540"/>
  <c r="M111" i="540" s="1"/>
  <c r="N111" i="540"/>
  <c r="O111" i="540" s="1"/>
  <c r="AA112" i="540"/>
  <c r="AC111" i="540"/>
  <c r="N109" i="524"/>
  <c r="O109" i="524" s="1"/>
  <c r="L109" i="524"/>
  <c r="M109" i="524" s="1"/>
  <c r="AB109" i="524"/>
  <c r="AA110" i="524"/>
  <c r="AC109" i="524"/>
  <c r="N112" i="550"/>
  <c r="O112" i="550" s="1"/>
  <c r="L112" i="550"/>
  <c r="M112" i="550" s="1"/>
  <c r="AB112" i="550"/>
  <c r="AA113" i="550"/>
  <c r="AC112" i="550"/>
  <c r="AB109" i="535"/>
  <c r="L109" i="535"/>
  <c r="M109" i="535" s="1"/>
  <c r="N109" i="535"/>
  <c r="O109" i="535" s="1"/>
  <c r="AA110" i="535"/>
  <c r="AC109" i="535"/>
  <c r="N110" i="536"/>
  <c r="O110" i="536" s="1"/>
  <c r="AB110" i="536"/>
  <c r="L110" i="536"/>
  <c r="M110" i="536" s="1"/>
  <c r="AA111" i="536"/>
  <c r="AC110" i="536"/>
  <c r="N109" i="534"/>
  <c r="O109" i="534" s="1"/>
  <c r="AB109" i="534"/>
  <c r="L109" i="534"/>
  <c r="M109" i="534" s="1"/>
  <c r="AA110" i="534"/>
  <c r="AC109" i="534"/>
  <c r="N111" i="528"/>
  <c r="O111" i="528" s="1"/>
  <c r="AB111" i="528"/>
  <c r="L111" i="528"/>
  <c r="M111" i="528" s="1"/>
  <c r="AA112" i="528"/>
  <c r="AC111" i="528"/>
  <c r="AB110" i="543"/>
  <c r="L110" i="543"/>
  <c r="M110" i="543" s="1"/>
  <c r="N110" i="543"/>
  <c r="O110" i="543" s="1"/>
  <c r="AA111" i="543"/>
  <c r="AC110" i="543"/>
  <c r="AB110" i="547"/>
  <c r="L110" i="547"/>
  <c r="M110" i="547" s="1"/>
  <c r="N110" i="547"/>
  <c r="O110" i="547" s="1"/>
  <c r="AA111" i="547"/>
  <c r="AC110" i="547"/>
  <c r="AA110" i="548"/>
  <c r="N109" i="548"/>
  <c r="O109" i="548" s="1"/>
  <c r="L109" i="548"/>
  <c r="M109" i="548" s="1"/>
  <c r="AB109" i="548"/>
  <c r="AC109" i="548"/>
  <c r="AB109" i="531"/>
  <c r="L109" i="531"/>
  <c r="M109" i="531" s="1"/>
  <c r="N109" i="531"/>
  <c r="O109" i="531" s="1"/>
  <c r="AA110" i="531"/>
  <c r="AC109" i="531"/>
  <c r="N109" i="530"/>
  <c r="O109" i="530" s="1"/>
  <c r="AA110" i="530"/>
  <c r="L109" i="530"/>
  <c r="M109" i="530" s="1"/>
  <c r="AB109" i="530"/>
  <c r="AC109" i="530"/>
  <c r="AB110" i="527"/>
  <c r="L110" i="527"/>
  <c r="M110" i="527" s="1"/>
  <c r="N110" i="527"/>
  <c r="O110" i="527" s="1"/>
  <c r="AA111" i="527"/>
  <c r="AC110" i="527"/>
  <c r="AB110" i="537"/>
  <c r="L110" i="537"/>
  <c r="M110" i="537" s="1"/>
  <c r="N110" i="537"/>
  <c r="O110" i="537" s="1"/>
  <c r="AA111" i="537"/>
  <c r="AC110" i="537"/>
  <c r="N109" i="538"/>
  <c r="O109" i="538" s="1"/>
  <c r="AB109" i="538"/>
  <c r="L109" i="538"/>
  <c r="M109" i="538" s="1"/>
  <c r="AA110" i="538"/>
  <c r="AC109" i="538"/>
  <c r="N109" i="526"/>
  <c r="O109" i="526" s="1"/>
  <c r="AB109" i="526"/>
  <c r="L109" i="526"/>
  <c r="M109" i="526" s="1"/>
  <c r="AA110" i="526"/>
  <c r="AC109" i="526"/>
  <c r="N109" i="546"/>
  <c r="O109" i="546" s="1"/>
  <c r="AA110" i="546"/>
  <c r="L109" i="546"/>
  <c r="M109" i="546" s="1"/>
  <c r="AB109" i="546"/>
  <c r="AC109" i="546"/>
  <c r="AB110" i="533"/>
  <c r="L110" i="533"/>
  <c r="M110" i="533" s="1"/>
  <c r="N110" i="533"/>
  <c r="O110" i="533" s="1"/>
  <c r="AA111" i="533"/>
  <c r="AC110" i="533"/>
  <c r="N109" i="542"/>
  <c r="O109" i="542" s="1"/>
  <c r="AA110" i="542"/>
  <c r="L109" i="542"/>
  <c r="M109" i="542" s="1"/>
  <c r="AB109" i="542"/>
  <c r="AC109" i="542"/>
  <c r="AB109" i="545"/>
  <c r="L109" i="545"/>
  <c r="M109" i="545" s="1"/>
  <c r="N109" i="545"/>
  <c r="O109" i="545" s="1"/>
  <c r="AA110" i="545"/>
  <c r="AC109" i="545"/>
  <c r="AD59" i="537"/>
  <c r="AD60" i="545"/>
  <c r="AD60" i="534"/>
  <c r="AD59" i="529"/>
  <c r="AD60" i="532"/>
  <c r="AD57" i="539"/>
  <c r="AD60" i="525"/>
  <c r="AD60" i="548"/>
  <c r="AD59" i="544"/>
  <c r="AD60" i="524"/>
  <c r="AD60" i="542"/>
  <c r="AD58" i="528"/>
  <c r="AD60" i="546"/>
  <c r="AD60" i="538"/>
  <c r="AD57" i="550"/>
  <c r="AD60" i="531"/>
  <c r="AD60" i="530"/>
  <c r="AD59" i="527"/>
  <c r="AD59" i="547"/>
  <c r="AD60" i="535"/>
  <c r="AD59" i="536"/>
  <c r="AD59" i="543"/>
  <c r="AD58" i="540"/>
  <c r="AD58" i="541"/>
  <c r="AD59" i="549"/>
  <c r="AD60" i="526"/>
  <c r="AD59" i="533"/>
  <c r="N110" i="546" l="1"/>
  <c r="O110" i="546" s="1"/>
  <c r="AB110" i="546"/>
  <c r="AA111" i="546"/>
  <c r="L110" i="546"/>
  <c r="M110" i="546" s="1"/>
  <c r="AC110" i="546"/>
  <c r="N110" i="538"/>
  <c r="O110" i="538" s="1"/>
  <c r="AB110" i="538"/>
  <c r="L110" i="538"/>
  <c r="M110" i="538" s="1"/>
  <c r="AA111" i="538"/>
  <c r="AC110" i="538"/>
  <c r="AB111" i="533"/>
  <c r="L111" i="533"/>
  <c r="M111" i="533" s="1"/>
  <c r="N111" i="533"/>
  <c r="O111" i="533" s="1"/>
  <c r="AA112" i="533"/>
  <c r="AC111" i="533"/>
  <c r="N110" i="530"/>
  <c r="O110" i="530" s="1"/>
  <c r="AA111" i="530"/>
  <c r="L110" i="530"/>
  <c r="M110" i="530" s="1"/>
  <c r="AB110" i="530"/>
  <c r="AC110" i="530"/>
  <c r="AB110" i="524"/>
  <c r="L110" i="524"/>
  <c r="M110" i="524" s="1"/>
  <c r="N110" i="524"/>
  <c r="O110" i="524" s="1"/>
  <c r="AA111" i="524"/>
  <c r="AC110" i="524"/>
  <c r="AB111" i="529"/>
  <c r="L111" i="529"/>
  <c r="M111" i="529" s="1"/>
  <c r="N111" i="529"/>
  <c r="O111" i="529" s="1"/>
  <c r="AA112" i="529"/>
  <c r="AC111" i="529"/>
  <c r="N110" i="542"/>
  <c r="O110" i="542" s="1"/>
  <c r="AA111" i="542"/>
  <c r="L110" i="542"/>
  <c r="M110" i="542" s="1"/>
  <c r="AB110" i="542"/>
  <c r="AC110" i="542"/>
  <c r="AB111" i="527"/>
  <c r="L111" i="527"/>
  <c r="M111" i="527" s="1"/>
  <c r="N111" i="527"/>
  <c r="O111" i="527" s="1"/>
  <c r="AA112" i="527"/>
  <c r="AC111" i="527"/>
  <c r="AB111" i="547"/>
  <c r="L111" i="547"/>
  <c r="M111" i="547" s="1"/>
  <c r="N111" i="547"/>
  <c r="O111" i="547" s="1"/>
  <c r="AA112" i="547"/>
  <c r="AC111" i="547"/>
  <c r="N111" i="536"/>
  <c r="O111" i="536" s="1"/>
  <c r="AB111" i="536"/>
  <c r="L111" i="536"/>
  <c r="M111" i="536" s="1"/>
  <c r="AA112" i="536"/>
  <c r="AC111" i="536"/>
  <c r="AB112" i="540"/>
  <c r="L112" i="540"/>
  <c r="M112" i="540" s="1"/>
  <c r="N112" i="540"/>
  <c r="O112" i="540" s="1"/>
  <c r="AA113" i="540"/>
  <c r="AC112" i="540"/>
  <c r="AB112" i="541"/>
  <c r="L112" i="541"/>
  <c r="M112" i="541" s="1"/>
  <c r="N112" i="541"/>
  <c r="O112" i="541" s="1"/>
  <c r="AA113" i="541"/>
  <c r="AC112" i="541"/>
  <c r="AB111" i="537"/>
  <c r="L111" i="537"/>
  <c r="M111" i="537" s="1"/>
  <c r="N111" i="537"/>
  <c r="O111" i="537" s="1"/>
  <c r="AA112" i="537"/>
  <c r="AC111" i="537"/>
  <c r="N110" i="534"/>
  <c r="O110" i="534" s="1"/>
  <c r="AB110" i="534"/>
  <c r="L110" i="534"/>
  <c r="M110" i="534" s="1"/>
  <c r="AA111" i="534"/>
  <c r="AC110" i="534"/>
  <c r="N111" i="544"/>
  <c r="O111" i="544" s="1"/>
  <c r="AA112" i="544"/>
  <c r="L111" i="544"/>
  <c r="M111" i="544" s="1"/>
  <c r="AB111" i="544"/>
  <c r="AC111" i="544"/>
  <c r="AB110" i="545"/>
  <c r="L110" i="545"/>
  <c r="M110" i="545" s="1"/>
  <c r="N110" i="545"/>
  <c r="O110" i="545" s="1"/>
  <c r="AA111" i="545"/>
  <c r="AC110" i="545"/>
  <c r="N110" i="526"/>
  <c r="O110" i="526" s="1"/>
  <c r="L110" i="526"/>
  <c r="M110" i="526" s="1"/>
  <c r="AA111" i="526"/>
  <c r="AB110" i="526"/>
  <c r="AC110" i="526"/>
  <c r="AB111" i="543"/>
  <c r="L111" i="543"/>
  <c r="M111" i="543" s="1"/>
  <c r="N111" i="543"/>
  <c r="O111" i="543" s="1"/>
  <c r="AA112" i="543"/>
  <c r="AC111" i="543"/>
  <c r="AB110" i="535"/>
  <c r="L110" i="535"/>
  <c r="M110" i="535" s="1"/>
  <c r="N110" i="535"/>
  <c r="O110" i="535" s="1"/>
  <c r="AA111" i="535"/>
  <c r="AC110" i="535"/>
  <c r="AB110" i="525"/>
  <c r="L110" i="525"/>
  <c r="M110" i="525" s="1"/>
  <c r="N110" i="525"/>
  <c r="O110" i="525" s="1"/>
  <c r="AA111" i="525"/>
  <c r="AC110" i="525"/>
  <c r="N111" i="549"/>
  <c r="O111" i="549" s="1"/>
  <c r="AA112" i="549"/>
  <c r="L111" i="549"/>
  <c r="M111" i="549" s="1"/>
  <c r="AB111" i="549"/>
  <c r="AC111" i="549"/>
  <c r="AB110" i="531"/>
  <c r="L110" i="531"/>
  <c r="M110" i="531" s="1"/>
  <c r="N110" i="531"/>
  <c r="O110" i="531" s="1"/>
  <c r="AA111" i="531"/>
  <c r="AC110" i="531"/>
  <c r="AA111" i="548"/>
  <c r="N110" i="548"/>
  <c r="O110" i="548" s="1"/>
  <c r="L110" i="548"/>
  <c r="M110" i="548" s="1"/>
  <c r="AB110" i="548"/>
  <c r="AC110" i="548"/>
  <c r="N112" i="528"/>
  <c r="O112" i="528" s="1"/>
  <c r="AA113" i="528"/>
  <c r="L112" i="528"/>
  <c r="M112" i="528" s="1"/>
  <c r="AB112" i="528"/>
  <c r="AC112" i="528"/>
  <c r="N113" i="550"/>
  <c r="O113" i="550" s="1"/>
  <c r="L113" i="550"/>
  <c r="M113" i="550" s="1"/>
  <c r="AB113" i="550"/>
  <c r="AA114" i="550"/>
  <c r="AC113" i="550"/>
  <c r="AB113" i="539"/>
  <c r="L113" i="539"/>
  <c r="M113" i="539" s="1"/>
  <c r="N113" i="539"/>
  <c r="O113" i="539" s="1"/>
  <c r="AA114" i="539"/>
  <c r="AC113" i="539"/>
  <c r="N110" i="532"/>
  <c r="O110" i="532" s="1"/>
  <c r="AB110" i="532"/>
  <c r="L110" i="532"/>
  <c r="M110" i="532" s="1"/>
  <c r="AA111" i="532"/>
  <c r="AC110" i="532"/>
  <c r="AD58" i="549"/>
  <c r="AD57" i="540"/>
  <c r="AD59" i="546"/>
  <c r="AD56" i="550"/>
  <c r="AD58" i="544"/>
  <c r="AD59" i="548"/>
  <c r="AD58" i="529"/>
  <c r="AD57" i="541"/>
  <c r="AD58" i="543"/>
  <c r="AD58" i="536"/>
  <c r="AD59" i="525"/>
  <c r="AD59" i="535"/>
  <c r="AD59" i="531"/>
  <c r="AD59" i="534"/>
  <c r="AD59" i="532"/>
  <c r="AD56" i="539"/>
  <c r="AD58" i="537"/>
  <c r="AD59" i="526"/>
  <c r="AD59" i="542"/>
  <c r="AD59" i="524"/>
  <c r="AD58" i="527"/>
  <c r="AD58" i="533"/>
  <c r="AD58" i="547"/>
  <c r="AD57" i="528"/>
  <c r="AD59" i="545"/>
  <c r="AD59" i="538"/>
  <c r="AD59" i="530"/>
  <c r="AB111" i="525" l="1"/>
  <c r="L111" i="525"/>
  <c r="M111" i="525" s="1"/>
  <c r="N111" i="525"/>
  <c r="O111" i="525" s="1"/>
  <c r="AA112" i="525"/>
  <c r="AC111" i="525"/>
  <c r="N111" i="526"/>
  <c r="O111" i="526" s="1"/>
  <c r="AB111" i="526"/>
  <c r="AA112" i="526"/>
  <c r="L111" i="526"/>
  <c r="M111" i="526" s="1"/>
  <c r="AC111" i="526"/>
  <c r="AB111" i="545"/>
  <c r="L111" i="545"/>
  <c r="M111" i="545" s="1"/>
  <c r="N111" i="545"/>
  <c r="O111" i="545" s="1"/>
  <c r="AA112" i="545"/>
  <c r="AC111" i="545"/>
  <c r="AB113" i="541"/>
  <c r="L113" i="541"/>
  <c r="M113" i="541" s="1"/>
  <c r="N113" i="541"/>
  <c r="O113" i="541" s="1"/>
  <c r="AA114" i="541"/>
  <c r="AC113" i="541"/>
  <c r="AB112" i="527"/>
  <c r="L112" i="527"/>
  <c r="M112" i="527" s="1"/>
  <c r="N112" i="527"/>
  <c r="O112" i="527" s="1"/>
  <c r="AA113" i="527"/>
  <c r="AC112" i="527"/>
  <c r="N111" i="546"/>
  <c r="O111" i="546" s="1"/>
  <c r="AA112" i="546"/>
  <c r="L111" i="546"/>
  <c r="M111" i="546" s="1"/>
  <c r="AB111" i="546"/>
  <c r="AC111" i="546"/>
  <c r="N111" i="542"/>
  <c r="O111" i="542" s="1"/>
  <c r="AA112" i="542"/>
  <c r="L111" i="542"/>
  <c r="M111" i="542" s="1"/>
  <c r="AB111" i="542"/>
  <c r="AC111" i="542"/>
  <c r="N111" i="524"/>
  <c r="O111" i="524" s="1"/>
  <c r="L111" i="524"/>
  <c r="M111" i="524" s="1"/>
  <c r="AB111" i="524"/>
  <c r="AA112" i="524"/>
  <c r="AC111" i="524"/>
  <c r="N111" i="532"/>
  <c r="O111" i="532" s="1"/>
  <c r="L111" i="532"/>
  <c r="M111" i="532" s="1"/>
  <c r="AB111" i="532"/>
  <c r="AA112" i="532"/>
  <c r="AC111" i="532"/>
  <c r="N112" i="549"/>
  <c r="O112" i="549" s="1"/>
  <c r="AB112" i="549"/>
  <c r="AA113" i="549"/>
  <c r="L112" i="549"/>
  <c r="M112" i="549" s="1"/>
  <c r="AC112" i="549"/>
  <c r="AB111" i="535"/>
  <c r="L111" i="535"/>
  <c r="M111" i="535" s="1"/>
  <c r="N111" i="535"/>
  <c r="O111" i="535" s="1"/>
  <c r="AA112" i="535"/>
  <c r="AC111" i="535"/>
  <c r="AB113" i="540"/>
  <c r="L113" i="540"/>
  <c r="M113" i="540" s="1"/>
  <c r="N113" i="540"/>
  <c r="O113" i="540" s="1"/>
  <c r="AA114" i="540"/>
  <c r="AC113" i="540"/>
  <c r="AB112" i="533"/>
  <c r="L112" i="533"/>
  <c r="M112" i="533" s="1"/>
  <c r="N112" i="533"/>
  <c r="O112" i="533" s="1"/>
  <c r="AA113" i="533"/>
  <c r="AC112" i="533"/>
  <c r="N114" i="550"/>
  <c r="O114" i="550" s="1"/>
  <c r="AB114" i="550"/>
  <c r="L114" i="550"/>
  <c r="M114" i="550" s="1"/>
  <c r="AA115" i="550"/>
  <c r="AC114" i="550"/>
  <c r="N112" i="544"/>
  <c r="O112" i="544" s="1"/>
  <c r="AB112" i="544"/>
  <c r="L112" i="544"/>
  <c r="M112" i="544" s="1"/>
  <c r="AA113" i="544"/>
  <c r="AC112" i="544"/>
  <c r="AB112" i="537"/>
  <c r="L112" i="537"/>
  <c r="M112" i="537" s="1"/>
  <c r="N112" i="537"/>
  <c r="O112" i="537" s="1"/>
  <c r="AA113" i="537"/>
  <c r="AC112" i="537"/>
  <c r="AB112" i="547"/>
  <c r="L112" i="547"/>
  <c r="M112" i="547" s="1"/>
  <c r="N112" i="547"/>
  <c r="O112" i="547" s="1"/>
  <c r="AA113" i="547"/>
  <c r="AC112" i="547"/>
  <c r="AA112" i="548"/>
  <c r="N111" i="548"/>
  <c r="O111" i="548" s="1"/>
  <c r="L111" i="548"/>
  <c r="M111" i="548" s="1"/>
  <c r="AB111" i="548"/>
  <c r="AC111" i="548"/>
  <c r="AB114" i="539"/>
  <c r="L114" i="539"/>
  <c r="M114" i="539" s="1"/>
  <c r="N114" i="539"/>
  <c r="O114" i="539" s="1"/>
  <c r="AA115" i="539"/>
  <c r="AC114" i="539"/>
  <c r="N113" i="528"/>
  <c r="O113" i="528" s="1"/>
  <c r="AB113" i="528"/>
  <c r="L113" i="528"/>
  <c r="M113" i="528" s="1"/>
  <c r="AA114" i="528"/>
  <c r="AC113" i="528"/>
  <c r="AB111" i="531"/>
  <c r="L111" i="531"/>
  <c r="M111" i="531" s="1"/>
  <c r="N111" i="531"/>
  <c r="O111" i="531" s="1"/>
  <c r="AA112" i="531"/>
  <c r="AC111" i="531"/>
  <c r="AB112" i="543"/>
  <c r="L112" i="543"/>
  <c r="M112" i="543" s="1"/>
  <c r="N112" i="543"/>
  <c r="O112" i="543" s="1"/>
  <c r="AA113" i="543"/>
  <c r="AC112" i="543"/>
  <c r="N111" i="534"/>
  <c r="O111" i="534" s="1"/>
  <c r="AB111" i="534"/>
  <c r="L111" i="534"/>
  <c r="M111" i="534" s="1"/>
  <c r="AA112" i="534"/>
  <c r="AC111" i="534"/>
  <c r="N112" i="536"/>
  <c r="O112" i="536" s="1"/>
  <c r="AB112" i="536"/>
  <c r="L112" i="536"/>
  <c r="M112" i="536" s="1"/>
  <c r="AA113" i="536"/>
  <c r="AC112" i="536"/>
  <c r="AB112" i="529"/>
  <c r="L112" i="529"/>
  <c r="M112" i="529" s="1"/>
  <c r="N112" i="529"/>
  <c r="O112" i="529" s="1"/>
  <c r="AA113" i="529"/>
  <c r="AC112" i="529"/>
  <c r="N111" i="530"/>
  <c r="O111" i="530" s="1"/>
  <c r="AA112" i="530"/>
  <c r="L111" i="530"/>
  <c r="M111" i="530" s="1"/>
  <c r="AB111" i="530"/>
  <c r="AC111" i="530"/>
  <c r="N111" i="538"/>
  <c r="O111" i="538" s="1"/>
  <c r="AB111" i="538"/>
  <c r="L111" i="538"/>
  <c r="M111" i="538" s="1"/>
  <c r="AA112" i="538"/>
  <c r="AC111" i="538"/>
  <c r="AD58" i="531"/>
  <c r="AD57" i="544"/>
  <c r="AD55" i="550"/>
  <c r="AD56" i="528"/>
  <c r="AD56" i="540"/>
  <c r="AD57" i="547"/>
  <c r="AD58" i="535"/>
  <c r="AD57" i="549"/>
  <c r="AD58" i="524"/>
  <c r="AD56" i="541"/>
  <c r="AD57" i="533"/>
  <c r="AD58" i="542"/>
  <c r="AD58" i="546"/>
  <c r="AD58" i="538"/>
  <c r="AD58" i="530"/>
  <c r="AD58" i="532"/>
  <c r="AD58" i="545"/>
  <c r="AD58" i="526"/>
  <c r="AD58" i="534"/>
  <c r="AD57" i="543"/>
  <c r="AD57" i="527"/>
  <c r="AD57" i="536"/>
  <c r="AD57" i="529"/>
  <c r="AD55" i="539"/>
  <c r="AD58" i="548"/>
  <c r="AD58" i="525"/>
  <c r="AD57" i="537"/>
  <c r="AB112" i="531" l="1"/>
  <c r="L112" i="531"/>
  <c r="M112" i="531" s="1"/>
  <c r="N112" i="531"/>
  <c r="O112" i="531" s="1"/>
  <c r="AA113" i="531"/>
  <c r="AC112" i="531"/>
  <c r="AB113" i="547"/>
  <c r="L113" i="547"/>
  <c r="M113" i="547" s="1"/>
  <c r="N113" i="547"/>
  <c r="O113" i="547" s="1"/>
  <c r="AA114" i="547"/>
  <c r="AC113" i="547"/>
  <c r="AB113" i="533"/>
  <c r="L113" i="533"/>
  <c r="M113" i="533" s="1"/>
  <c r="N113" i="533"/>
  <c r="O113" i="533" s="1"/>
  <c r="AA114" i="533"/>
  <c r="AC113" i="533"/>
  <c r="N112" i="532"/>
  <c r="O112" i="532" s="1"/>
  <c r="L112" i="532"/>
  <c r="M112" i="532" s="1"/>
  <c r="AB112" i="532"/>
  <c r="AA113" i="532"/>
  <c r="AC112" i="532"/>
  <c r="AB112" i="525"/>
  <c r="L112" i="525"/>
  <c r="M112" i="525" s="1"/>
  <c r="N112" i="525"/>
  <c r="O112" i="525" s="1"/>
  <c r="AA113" i="525"/>
  <c r="AC112" i="525"/>
  <c r="N112" i="530"/>
  <c r="O112" i="530" s="1"/>
  <c r="AA113" i="530"/>
  <c r="L112" i="530"/>
  <c r="M112" i="530" s="1"/>
  <c r="AB112" i="530"/>
  <c r="AC112" i="530"/>
  <c r="N113" i="536"/>
  <c r="O113" i="536" s="1"/>
  <c r="AB113" i="536"/>
  <c r="L113" i="536"/>
  <c r="M113" i="536" s="1"/>
  <c r="AA114" i="536"/>
  <c r="AC113" i="536"/>
  <c r="N114" i="528"/>
  <c r="O114" i="528" s="1"/>
  <c r="AA115" i="528"/>
  <c r="L114" i="528"/>
  <c r="M114" i="528" s="1"/>
  <c r="AB114" i="528"/>
  <c r="AC114" i="528"/>
  <c r="AB113" i="537"/>
  <c r="L113" i="537"/>
  <c r="M113" i="537" s="1"/>
  <c r="N113" i="537"/>
  <c r="O113" i="537" s="1"/>
  <c r="AC113" i="537"/>
  <c r="AA114" i="537"/>
  <c r="AB114" i="540"/>
  <c r="L114" i="540"/>
  <c r="M114" i="540" s="1"/>
  <c r="N114" i="540"/>
  <c r="O114" i="540" s="1"/>
  <c r="AA115" i="540"/>
  <c r="AC114" i="540"/>
  <c r="L112" i="524"/>
  <c r="M112" i="524" s="1"/>
  <c r="N112" i="524"/>
  <c r="O112" i="524" s="1"/>
  <c r="AB112" i="524"/>
  <c r="AA113" i="524"/>
  <c r="AC112" i="524"/>
  <c r="N112" i="546"/>
  <c r="O112" i="546" s="1"/>
  <c r="AB112" i="546"/>
  <c r="L112" i="546"/>
  <c r="M112" i="546" s="1"/>
  <c r="AA113" i="546"/>
  <c r="AC112" i="546"/>
  <c r="AB114" i="541"/>
  <c r="L114" i="541"/>
  <c r="M114" i="541" s="1"/>
  <c r="N114" i="541"/>
  <c r="O114" i="541" s="1"/>
  <c r="AA115" i="541"/>
  <c r="AC114" i="541"/>
  <c r="AB113" i="529"/>
  <c r="L113" i="529"/>
  <c r="M113" i="529" s="1"/>
  <c r="N113" i="529"/>
  <c r="O113" i="529" s="1"/>
  <c r="AC113" i="529"/>
  <c r="AA114" i="529"/>
  <c r="N113" i="549"/>
  <c r="O113" i="549" s="1"/>
  <c r="AA114" i="549"/>
  <c r="L113" i="549"/>
  <c r="M113" i="549" s="1"/>
  <c r="AB113" i="549"/>
  <c r="AC113" i="549"/>
  <c r="N112" i="542"/>
  <c r="O112" i="542" s="1"/>
  <c r="AA113" i="542"/>
  <c r="L112" i="542"/>
  <c r="M112" i="542" s="1"/>
  <c r="AB112" i="542"/>
  <c r="AC112" i="542"/>
  <c r="AB113" i="527"/>
  <c r="L113" i="527"/>
  <c r="M113" i="527" s="1"/>
  <c r="N113" i="527"/>
  <c r="O113" i="527" s="1"/>
  <c r="AA114" i="527"/>
  <c r="AC113" i="527"/>
  <c r="N112" i="526"/>
  <c r="O112" i="526" s="1"/>
  <c r="L112" i="526"/>
  <c r="M112" i="526" s="1"/>
  <c r="AB112" i="526"/>
  <c r="AA113" i="526"/>
  <c r="AC112" i="526"/>
  <c r="N112" i="538"/>
  <c r="O112" i="538" s="1"/>
  <c r="AB112" i="538"/>
  <c r="L112" i="538"/>
  <c r="M112" i="538" s="1"/>
  <c r="AA113" i="538"/>
  <c r="AC112" i="538"/>
  <c r="N112" i="534"/>
  <c r="O112" i="534" s="1"/>
  <c r="AB112" i="534"/>
  <c r="L112" i="534"/>
  <c r="M112" i="534" s="1"/>
  <c r="AA113" i="534"/>
  <c r="AC112" i="534"/>
  <c r="AB115" i="539"/>
  <c r="L115" i="539"/>
  <c r="M115" i="539" s="1"/>
  <c r="N115" i="539"/>
  <c r="O115" i="539" s="1"/>
  <c r="AA116" i="539"/>
  <c r="AC115" i="539"/>
  <c r="AA113" i="548"/>
  <c r="N112" i="548"/>
  <c r="O112" i="548" s="1"/>
  <c r="AB112" i="548"/>
  <c r="L112" i="548"/>
  <c r="M112" i="548" s="1"/>
  <c r="AC112" i="548"/>
  <c r="N113" i="544"/>
  <c r="O113" i="544" s="1"/>
  <c r="AA114" i="544"/>
  <c r="L113" i="544"/>
  <c r="M113" i="544" s="1"/>
  <c r="AB113" i="544"/>
  <c r="AC113" i="544"/>
  <c r="AB112" i="535"/>
  <c r="L112" i="535"/>
  <c r="M112" i="535" s="1"/>
  <c r="N112" i="535"/>
  <c r="O112" i="535" s="1"/>
  <c r="AA113" i="535"/>
  <c r="AC112" i="535"/>
  <c r="AB112" i="545"/>
  <c r="L112" i="545"/>
  <c r="M112" i="545" s="1"/>
  <c r="N112" i="545"/>
  <c r="O112" i="545" s="1"/>
  <c r="AA113" i="545"/>
  <c r="AC112" i="545"/>
  <c r="AB113" i="543"/>
  <c r="L113" i="543"/>
  <c r="M113" i="543" s="1"/>
  <c r="N113" i="543"/>
  <c r="O113" i="543" s="1"/>
  <c r="AA114" i="543"/>
  <c r="AC113" i="543"/>
  <c r="N115" i="550"/>
  <c r="O115" i="550" s="1"/>
  <c r="AB115" i="550"/>
  <c r="L115" i="550"/>
  <c r="M115" i="550" s="1"/>
  <c r="AA116" i="550"/>
  <c r="AC115" i="550"/>
  <c r="AD54" i="539"/>
  <c r="AD56" i="536"/>
  <c r="AD55" i="540"/>
  <c r="AD57" i="535"/>
  <c r="AD56" i="544"/>
  <c r="AD56" i="527"/>
  <c r="AD57" i="530"/>
  <c r="AD57" i="546"/>
  <c r="AD57" i="538"/>
  <c r="AD56" i="529"/>
  <c r="AD57" i="542"/>
  <c r="AD56" i="547"/>
  <c r="AD54" i="550"/>
  <c r="AD56" i="543"/>
  <c r="AD55" i="541"/>
  <c r="AD56" i="537"/>
  <c r="AD57" i="534"/>
  <c r="AD56" i="549"/>
  <c r="AD57" i="548"/>
  <c r="AD57" i="525"/>
  <c r="AD55" i="528"/>
  <c r="AD57" i="545"/>
  <c r="AD57" i="524"/>
  <c r="AD57" i="526"/>
  <c r="AD57" i="531"/>
  <c r="AD57" i="532"/>
  <c r="AD56" i="533"/>
  <c r="AB116" i="539" l="1"/>
  <c r="L116" i="539"/>
  <c r="M116" i="539" s="1"/>
  <c r="N116" i="539"/>
  <c r="O116" i="539" s="1"/>
  <c r="AA117" i="539"/>
  <c r="AC116" i="539"/>
  <c r="N113" i="546"/>
  <c r="O113" i="546" s="1"/>
  <c r="AA114" i="546"/>
  <c r="L113" i="546"/>
  <c r="M113" i="546" s="1"/>
  <c r="AB113" i="546"/>
  <c r="AC113" i="546"/>
  <c r="N113" i="530"/>
  <c r="O113" i="530" s="1"/>
  <c r="AA114" i="530"/>
  <c r="L113" i="530"/>
  <c r="M113" i="530" s="1"/>
  <c r="AB113" i="530"/>
  <c r="AC113" i="530"/>
  <c r="N113" i="532"/>
  <c r="O113" i="532" s="1"/>
  <c r="AB113" i="532"/>
  <c r="L113" i="532"/>
  <c r="M113" i="532" s="1"/>
  <c r="AA114" i="532"/>
  <c r="AC113" i="532"/>
  <c r="AB114" i="527"/>
  <c r="L114" i="527"/>
  <c r="M114" i="527" s="1"/>
  <c r="N114" i="527"/>
  <c r="O114" i="527" s="1"/>
  <c r="AA115" i="527"/>
  <c r="AC114" i="527"/>
  <c r="N114" i="549"/>
  <c r="O114" i="549" s="1"/>
  <c r="AB114" i="549"/>
  <c r="AA115" i="549"/>
  <c r="L114" i="549"/>
  <c r="M114" i="549" s="1"/>
  <c r="AC114" i="549"/>
  <c r="AB115" i="541"/>
  <c r="L115" i="541"/>
  <c r="M115" i="541" s="1"/>
  <c r="N115" i="541"/>
  <c r="O115" i="541" s="1"/>
  <c r="AA116" i="541"/>
  <c r="AC115" i="541"/>
  <c r="AB113" i="525"/>
  <c r="L113" i="525"/>
  <c r="M113" i="525" s="1"/>
  <c r="N113" i="525"/>
  <c r="O113" i="525" s="1"/>
  <c r="AA114" i="525"/>
  <c r="AC113" i="525"/>
  <c r="N116" i="550"/>
  <c r="O116" i="550" s="1"/>
  <c r="L116" i="550"/>
  <c r="M116" i="550" s="1"/>
  <c r="AB116" i="550"/>
  <c r="AA117" i="550"/>
  <c r="AC116" i="550"/>
  <c r="AA114" i="548"/>
  <c r="N113" i="548"/>
  <c r="O113" i="548" s="1"/>
  <c r="L113" i="548"/>
  <c r="M113" i="548" s="1"/>
  <c r="AB113" i="548"/>
  <c r="AC113" i="548"/>
  <c r="N113" i="538"/>
  <c r="O113" i="538" s="1"/>
  <c r="AB113" i="538"/>
  <c r="L113" i="538"/>
  <c r="M113" i="538" s="1"/>
  <c r="AA114" i="538"/>
  <c r="AC113" i="538"/>
  <c r="AB114" i="529"/>
  <c r="L114" i="529"/>
  <c r="M114" i="529" s="1"/>
  <c r="N114" i="529"/>
  <c r="O114" i="529" s="1"/>
  <c r="AA115" i="529"/>
  <c r="AC114" i="529"/>
  <c r="N113" i="524"/>
  <c r="O113" i="524" s="1"/>
  <c r="AB113" i="524"/>
  <c r="L113" i="524"/>
  <c r="M113" i="524" s="1"/>
  <c r="AA114" i="524"/>
  <c r="AC113" i="524"/>
  <c r="N114" i="536"/>
  <c r="O114" i="536" s="1"/>
  <c r="AB114" i="536"/>
  <c r="L114" i="536"/>
  <c r="M114" i="536" s="1"/>
  <c r="AA115" i="536"/>
  <c r="AC114" i="536"/>
  <c r="AB114" i="533"/>
  <c r="L114" i="533"/>
  <c r="M114" i="533" s="1"/>
  <c r="N114" i="533"/>
  <c r="O114" i="533" s="1"/>
  <c r="AA115" i="533"/>
  <c r="AC114" i="533"/>
  <c r="AB113" i="545"/>
  <c r="L113" i="545"/>
  <c r="M113" i="545" s="1"/>
  <c r="N113" i="545"/>
  <c r="O113" i="545" s="1"/>
  <c r="AA114" i="545"/>
  <c r="AC113" i="545"/>
  <c r="N114" i="544"/>
  <c r="O114" i="544" s="1"/>
  <c r="AA115" i="544"/>
  <c r="AB114" i="544"/>
  <c r="L114" i="544"/>
  <c r="M114" i="544" s="1"/>
  <c r="AC114" i="544"/>
  <c r="AB113" i="531"/>
  <c r="L113" i="531"/>
  <c r="M113" i="531" s="1"/>
  <c r="N113" i="531"/>
  <c r="O113" i="531" s="1"/>
  <c r="AA114" i="531"/>
  <c r="AC113" i="531"/>
  <c r="AB113" i="535"/>
  <c r="L113" i="535"/>
  <c r="M113" i="535" s="1"/>
  <c r="N113" i="535"/>
  <c r="O113" i="535" s="1"/>
  <c r="AA114" i="535"/>
  <c r="AC113" i="535"/>
  <c r="N113" i="534"/>
  <c r="O113" i="534" s="1"/>
  <c r="L113" i="534"/>
  <c r="M113" i="534" s="1"/>
  <c r="AB113" i="534"/>
  <c r="AA114" i="534"/>
  <c r="AC113" i="534"/>
  <c r="AB114" i="543"/>
  <c r="L114" i="543"/>
  <c r="M114" i="543" s="1"/>
  <c r="N114" i="543"/>
  <c r="O114" i="543" s="1"/>
  <c r="AA115" i="543"/>
  <c r="AC114" i="543"/>
  <c r="N113" i="526"/>
  <c r="O113" i="526" s="1"/>
  <c r="AB113" i="526"/>
  <c r="L113" i="526"/>
  <c r="M113" i="526" s="1"/>
  <c r="AA114" i="526"/>
  <c r="AC113" i="526"/>
  <c r="N113" i="542"/>
  <c r="O113" i="542" s="1"/>
  <c r="AA114" i="542"/>
  <c r="L113" i="542"/>
  <c r="M113" i="542" s="1"/>
  <c r="AB113" i="542"/>
  <c r="AC113" i="542"/>
  <c r="AB115" i="540"/>
  <c r="L115" i="540"/>
  <c r="M115" i="540" s="1"/>
  <c r="N115" i="540"/>
  <c r="O115" i="540" s="1"/>
  <c r="AA116" i="540"/>
  <c r="AC115" i="540"/>
  <c r="AB114" i="537"/>
  <c r="L114" i="537"/>
  <c r="M114" i="537" s="1"/>
  <c r="N114" i="537"/>
  <c r="O114" i="537" s="1"/>
  <c r="AA115" i="537"/>
  <c r="AC114" i="537"/>
  <c r="N115" i="528"/>
  <c r="O115" i="528" s="1"/>
  <c r="AB115" i="528"/>
  <c r="L115" i="528"/>
  <c r="M115" i="528" s="1"/>
  <c r="AA116" i="528"/>
  <c r="AC115" i="528"/>
  <c r="AB114" i="547"/>
  <c r="L114" i="547"/>
  <c r="M114" i="547" s="1"/>
  <c r="N114" i="547"/>
  <c r="O114" i="547" s="1"/>
  <c r="AA115" i="547"/>
  <c r="AC114" i="547"/>
  <c r="AD55" i="543"/>
  <c r="AD55" i="547"/>
  <c r="AD55" i="536"/>
  <c r="AD54" i="540"/>
  <c r="AD56" i="530"/>
  <c r="AD55" i="544"/>
  <c r="AD56" i="542"/>
  <c r="AD55" i="529"/>
  <c r="AD56" i="548"/>
  <c r="AD56" i="534"/>
  <c r="AD56" i="545"/>
  <c r="AD56" i="524"/>
  <c r="AD56" i="535"/>
  <c r="AD55" i="549"/>
  <c r="AD54" i="528"/>
  <c r="AD53" i="550"/>
  <c r="AD55" i="533"/>
  <c r="AD56" i="546"/>
  <c r="AD56" i="525"/>
  <c r="AD56" i="526"/>
  <c r="AD55" i="527"/>
  <c r="AD56" i="538"/>
  <c r="AD55" i="537"/>
  <c r="AD56" i="532"/>
  <c r="AD56" i="531"/>
  <c r="AD53" i="539"/>
  <c r="AD54" i="541"/>
  <c r="L114" i="524" l="1"/>
  <c r="M114" i="524" s="1"/>
  <c r="N114" i="524"/>
  <c r="O114" i="524" s="1"/>
  <c r="AB114" i="524"/>
  <c r="AA115" i="524"/>
  <c r="AC114" i="524"/>
  <c r="N117" i="550"/>
  <c r="O117" i="550" s="1"/>
  <c r="L117" i="550"/>
  <c r="M117" i="550" s="1"/>
  <c r="AB117" i="550"/>
  <c r="AA118" i="550"/>
  <c r="AC117" i="550"/>
  <c r="N115" i="549"/>
  <c r="O115" i="549" s="1"/>
  <c r="AA116" i="549"/>
  <c r="L115" i="549"/>
  <c r="M115" i="549" s="1"/>
  <c r="AB115" i="549"/>
  <c r="AC115" i="549"/>
  <c r="AB115" i="527"/>
  <c r="L115" i="527"/>
  <c r="M115" i="527" s="1"/>
  <c r="N115" i="527"/>
  <c r="O115" i="527" s="1"/>
  <c r="AA116" i="527"/>
  <c r="AC115" i="527"/>
  <c r="N114" i="530"/>
  <c r="O114" i="530" s="1"/>
  <c r="AA115" i="530"/>
  <c r="L114" i="530"/>
  <c r="M114" i="530" s="1"/>
  <c r="AB114" i="530"/>
  <c r="AC114" i="530"/>
  <c r="AB117" i="539"/>
  <c r="L117" i="539"/>
  <c r="M117" i="539" s="1"/>
  <c r="N117" i="539"/>
  <c r="O117" i="539" s="1"/>
  <c r="AA118" i="539"/>
  <c r="AC117" i="539"/>
  <c r="AB116" i="540"/>
  <c r="L116" i="540"/>
  <c r="M116" i="540" s="1"/>
  <c r="N116" i="540"/>
  <c r="O116" i="540" s="1"/>
  <c r="AA117" i="540"/>
  <c r="AC116" i="540"/>
  <c r="N114" i="534"/>
  <c r="O114" i="534" s="1"/>
  <c r="AB114" i="534"/>
  <c r="L114" i="534"/>
  <c r="M114" i="534" s="1"/>
  <c r="AA115" i="534"/>
  <c r="AC114" i="534"/>
  <c r="AB114" i="545"/>
  <c r="L114" i="545"/>
  <c r="M114" i="545" s="1"/>
  <c r="N114" i="545"/>
  <c r="O114" i="545" s="1"/>
  <c r="AA115" i="545"/>
  <c r="AC114" i="545"/>
  <c r="AB115" i="529"/>
  <c r="L115" i="529"/>
  <c r="M115" i="529" s="1"/>
  <c r="N115" i="529"/>
  <c r="O115" i="529" s="1"/>
  <c r="AA116" i="529"/>
  <c r="AC115" i="529"/>
  <c r="AB114" i="525"/>
  <c r="L114" i="525"/>
  <c r="M114" i="525" s="1"/>
  <c r="AA115" i="525"/>
  <c r="N114" i="525"/>
  <c r="O114" i="525" s="1"/>
  <c r="AC114" i="525"/>
  <c r="N114" i="532"/>
  <c r="O114" i="532" s="1"/>
  <c r="AB114" i="532"/>
  <c r="L114" i="532"/>
  <c r="M114" i="532" s="1"/>
  <c r="AA115" i="532"/>
  <c r="AC114" i="532"/>
  <c r="N114" i="546"/>
  <c r="O114" i="546" s="1"/>
  <c r="AB114" i="546"/>
  <c r="AA115" i="546"/>
  <c r="L114" i="546"/>
  <c r="M114" i="546" s="1"/>
  <c r="AC114" i="546"/>
  <c r="AB115" i="537"/>
  <c r="L115" i="537"/>
  <c r="M115" i="537" s="1"/>
  <c r="N115" i="537"/>
  <c r="O115" i="537" s="1"/>
  <c r="AA116" i="537"/>
  <c r="AC115" i="537"/>
  <c r="N114" i="542"/>
  <c r="O114" i="542" s="1"/>
  <c r="AA115" i="542"/>
  <c r="L114" i="542"/>
  <c r="M114" i="542" s="1"/>
  <c r="AB114" i="542"/>
  <c r="AC114" i="542"/>
  <c r="AB115" i="543"/>
  <c r="L115" i="543"/>
  <c r="M115" i="543" s="1"/>
  <c r="N115" i="543"/>
  <c r="O115" i="543" s="1"/>
  <c r="AA116" i="543"/>
  <c r="AC115" i="543"/>
  <c r="AB115" i="547"/>
  <c r="L115" i="547"/>
  <c r="M115" i="547" s="1"/>
  <c r="N115" i="547"/>
  <c r="O115" i="547" s="1"/>
  <c r="AA116" i="547"/>
  <c r="AC115" i="547"/>
  <c r="AB114" i="535"/>
  <c r="L114" i="535"/>
  <c r="M114" i="535" s="1"/>
  <c r="N114" i="535"/>
  <c r="O114" i="535" s="1"/>
  <c r="AA115" i="535"/>
  <c r="AC114" i="535"/>
  <c r="N115" i="544"/>
  <c r="O115" i="544" s="1"/>
  <c r="AA116" i="544"/>
  <c r="L115" i="544"/>
  <c r="M115" i="544" s="1"/>
  <c r="AB115" i="544"/>
  <c r="AC115" i="544"/>
  <c r="AB115" i="533"/>
  <c r="L115" i="533"/>
  <c r="M115" i="533" s="1"/>
  <c r="N115" i="533"/>
  <c r="O115" i="533" s="1"/>
  <c r="AA116" i="533"/>
  <c r="AC115" i="533"/>
  <c r="N114" i="538"/>
  <c r="O114" i="538" s="1"/>
  <c r="AB114" i="538"/>
  <c r="L114" i="538"/>
  <c r="M114" i="538" s="1"/>
  <c r="AA115" i="538"/>
  <c r="AC114" i="538"/>
  <c r="AA115" i="548"/>
  <c r="N114" i="548"/>
  <c r="O114" i="548" s="1"/>
  <c r="L114" i="548"/>
  <c r="M114" i="548" s="1"/>
  <c r="AB114" i="548"/>
  <c r="AC114" i="548"/>
  <c r="AB116" i="541"/>
  <c r="L116" i="541"/>
  <c r="M116" i="541" s="1"/>
  <c r="N116" i="541"/>
  <c r="O116" i="541" s="1"/>
  <c r="AA117" i="541"/>
  <c r="AC116" i="541"/>
  <c r="N116" i="528"/>
  <c r="O116" i="528" s="1"/>
  <c r="AA117" i="528"/>
  <c r="L116" i="528"/>
  <c r="M116" i="528" s="1"/>
  <c r="AB116" i="528"/>
  <c r="AC116" i="528"/>
  <c r="N114" i="526"/>
  <c r="O114" i="526" s="1"/>
  <c r="L114" i="526"/>
  <c r="M114" i="526" s="1"/>
  <c r="AB114" i="526"/>
  <c r="AA115" i="526"/>
  <c r="AC114" i="526"/>
  <c r="AB114" i="531"/>
  <c r="L114" i="531"/>
  <c r="M114" i="531" s="1"/>
  <c r="N114" i="531"/>
  <c r="O114" i="531" s="1"/>
  <c r="AA115" i="531"/>
  <c r="AC114" i="531"/>
  <c r="N115" i="536"/>
  <c r="O115" i="536" s="1"/>
  <c r="AB115" i="536"/>
  <c r="L115" i="536"/>
  <c r="M115" i="536" s="1"/>
  <c r="AA116" i="536"/>
  <c r="AC115" i="536"/>
  <c r="AD55" i="538"/>
  <c r="AD54" i="549"/>
  <c r="AD52" i="550"/>
  <c r="AD53" i="541"/>
  <c r="AD55" i="548"/>
  <c r="AD54" i="547"/>
  <c r="AD53" i="528"/>
  <c r="AD55" i="545"/>
  <c r="AD55" i="534"/>
  <c r="AD55" i="525"/>
  <c r="AD55" i="530"/>
  <c r="AD53" i="540"/>
  <c r="AD55" i="524"/>
  <c r="AD54" i="543"/>
  <c r="AD54" i="544"/>
  <c r="AD55" i="535"/>
  <c r="AD55" i="546"/>
  <c r="AD54" i="533"/>
  <c r="AD55" i="532"/>
  <c r="AD55" i="542"/>
  <c r="AD54" i="537"/>
  <c r="AD54" i="536"/>
  <c r="AD54" i="529"/>
  <c r="AD54" i="527"/>
  <c r="AD55" i="526"/>
  <c r="AD52" i="539"/>
  <c r="AD55" i="531"/>
  <c r="N116" i="549" l="1"/>
  <c r="O116" i="549" s="1"/>
  <c r="AB116" i="549"/>
  <c r="AA117" i="549"/>
  <c r="L116" i="549"/>
  <c r="M116" i="549" s="1"/>
  <c r="AC116" i="549"/>
  <c r="AB116" i="533"/>
  <c r="L116" i="533"/>
  <c r="M116" i="533" s="1"/>
  <c r="N116" i="533"/>
  <c r="O116" i="533" s="1"/>
  <c r="AA117" i="533"/>
  <c r="AC116" i="533"/>
  <c r="AB116" i="543"/>
  <c r="L116" i="543"/>
  <c r="M116" i="543" s="1"/>
  <c r="N116" i="543"/>
  <c r="O116" i="543" s="1"/>
  <c r="AA117" i="543"/>
  <c r="AC116" i="543"/>
  <c r="N115" i="546"/>
  <c r="O115" i="546" s="1"/>
  <c r="AA116" i="546"/>
  <c r="L115" i="546"/>
  <c r="M115" i="546" s="1"/>
  <c r="AB115" i="546"/>
  <c r="AC115" i="546"/>
  <c r="N115" i="532"/>
  <c r="O115" i="532" s="1"/>
  <c r="L115" i="532"/>
  <c r="M115" i="532" s="1"/>
  <c r="AB115" i="532"/>
  <c r="AA116" i="532"/>
  <c r="AC115" i="532"/>
  <c r="N115" i="534"/>
  <c r="O115" i="534" s="1"/>
  <c r="AB115" i="534"/>
  <c r="L115" i="534"/>
  <c r="M115" i="534" s="1"/>
  <c r="AA116" i="534"/>
  <c r="AC115" i="534"/>
  <c r="AB116" i="527"/>
  <c r="L116" i="527"/>
  <c r="M116" i="527" s="1"/>
  <c r="N116" i="527"/>
  <c r="O116" i="527" s="1"/>
  <c r="AA117" i="527"/>
  <c r="AC116" i="527"/>
  <c r="N116" i="544"/>
  <c r="O116" i="544" s="1"/>
  <c r="AA117" i="544"/>
  <c r="AB116" i="544"/>
  <c r="L116" i="544"/>
  <c r="M116" i="544" s="1"/>
  <c r="AC116" i="544"/>
  <c r="AB116" i="547"/>
  <c r="L116" i="547"/>
  <c r="M116" i="547" s="1"/>
  <c r="N116" i="547"/>
  <c r="O116" i="547" s="1"/>
  <c r="AA117" i="547"/>
  <c r="AC116" i="547"/>
  <c r="N115" i="542"/>
  <c r="O115" i="542" s="1"/>
  <c r="AA116" i="542"/>
  <c r="L115" i="542"/>
  <c r="M115" i="542" s="1"/>
  <c r="AB115" i="542"/>
  <c r="AC115" i="542"/>
  <c r="N115" i="524"/>
  <c r="O115" i="524" s="1"/>
  <c r="AB115" i="524"/>
  <c r="L115" i="524"/>
  <c r="M115" i="524" s="1"/>
  <c r="AA116" i="524"/>
  <c r="AC115" i="524"/>
  <c r="N116" i="536"/>
  <c r="O116" i="536" s="1"/>
  <c r="AB116" i="536"/>
  <c r="L116" i="536"/>
  <c r="M116" i="536" s="1"/>
  <c r="AA117" i="536"/>
  <c r="AC116" i="536"/>
  <c r="AB117" i="541"/>
  <c r="L117" i="541"/>
  <c r="M117" i="541" s="1"/>
  <c r="N117" i="541"/>
  <c r="O117" i="541" s="1"/>
  <c r="AA118" i="541"/>
  <c r="AC117" i="541"/>
  <c r="AA116" i="548"/>
  <c r="N115" i="548"/>
  <c r="O115" i="548" s="1"/>
  <c r="L115" i="548"/>
  <c r="M115" i="548" s="1"/>
  <c r="AB115" i="548"/>
  <c r="AC115" i="548"/>
  <c r="AB117" i="540"/>
  <c r="L117" i="540"/>
  <c r="M117" i="540" s="1"/>
  <c r="N117" i="540"/>
  <c r="O117" i="540" s="1"/>
  <c r="AA118" i="540"/>
  <c r="AC117" i="540"/>
  <c r="N115" i="530"/>
  <c r="O115" i="530" s="1"/>
  <c r="AA116" i="530"/>
  <c r="L115" i="530"/>
  <c r="M115" i="530" s="1"/>
  <c r="AB115" i="530"/>
  <c r="AC115" i="530"/>
  <c r="N115" i="526"/>
  <c r="O115" i="526" s="1"/>
  <c r="AB115" i="526"/>
  <c r="L115" i="526"/>
  <c r="M115" i="526" s="1"/>
  <c r="AA116" i="526"/>
  <c r="AC115" i="526"/>
  <c r="N115" i="538"/>
  <c r="O115" i="538" s="1"/>
  <c r="AB115" i="538"/>
  <c r="L115" i="538"/>
  <c r="M115" i="538" s="1"/>
  <c r="AA116" i="538"/>
  <c r="AC115" i="538"/>
  <c r="AB115" i="545"/>
  <c r="L115" i="545"/>
  <c r="M115" i="545" s="1"/>
  <c r="N115" i="545"/>
  <c r="O115" i="545" s="1"/>
  <c r="AA116" i="545"/>
  <c r="AC115" i="545"/>
  <c r="AB115" i="531"/>
  <c r="L115" i="531"/>
  <c r="M115" i="531" s="1"/>
  <c r="N115" i="531"/>
  <c r="O115" i="531" s="1"/>
  <c r="AA116" i="531"/>
  <c r="AC115" i="531"/>
  <c r="N117" i="528"/>
  <c r="O117" i="528" s="1"/>
  <c r="AB117" i="528"/>
  <c r="L117" i="528"/>
  <c r="M117" i="528" s="1"/>
  <c r="AA118" i="528"/>
  <c r="AC117" i="528"/>
  <c r="AB115" i="535"/>
  <c r="L115" i="535"/>
  <c r="M115" i="535" s="1"/>
  <c r="N115" i="535"/>
  <c r="O115" i="535" s="1"/>
  <c r="AA116" i="535"/>
  <c r="AC115" i="535"/>
  <c r="AB116" i="537"/>
  <c r="L116" i="537"/>
  <c r="M116" i="537" s="1"/>
  <c r="N116" i="537"/>
  <c r="O116" i="537" s="1"/>
  <c r="AA117" i="537"/>
  <c r="AC116" i="537"/>
  <c r="AB115" i="525"/>
  <c r="L115" i="525"/>
  <c r="M115" i="525" s="1"/>
  <c r="AA116" i="525"/>
  <c r="N115" i="525"/>
  <c r="O115" i="525" s="1"/>
  <c r="AC115" i="525"/>
  <c r="AB116" i="529"/>
  <c r="L116" i="529"/>
  <c r="M116" i="529" s="1"/>
  <c r="N116" i="529"/>
  <c r="O116" i="529" s="1"/>
  <c r="AC116" i="529"/>
  <c r="AA117" i="529"/>
  <c r="AB118" i="539"/>
  <c r="L118" i="539"/>
  <c r="M118" i="539" s="1"/>
  <c r="N118" i="539"/>
  <c r="O118" i="539" s="1"/>
  <c r="AA119" i="539"/>
  <c r="AC118" i="539"/>
  <c r="N118" i="550"/>
  <c r="O118" i="550" s="1"/>
  <c r="AB118" i="550"/>
  <c r="L118" i="550"/>
  <c r="M118" i="550" s="1"/>
  <c r="AA119" i="550"/>
  <c r="AC118" i="550"/>
  <c r="AD52" i="528"/>
  <c r="AD53" i="527"/>
  <c r="AD52" i="540"/>
  <c r="AD53" i="547"/>
  <c r="AD54" i="530"/>
  <c r="AD51" i="539"/>
  <c r="AD54" i="546"/>
  <c r="AD54" i="535"/>
  <c r="AD53" i="533"/>
  <c r="AD53" i="536"/>
  <c r="AD53" i="549"/>
  <c r="AD53" i="537"/>
  <c r="AD54" i="524"/>
  <c r="AD54" i="525"/>
  <c r="AD54" i="545"/>
  <c r="AD53" i="544"/>
  <c r="AD53" i="543"/>
  <c r="AD54" i="548"/>
  <c r="AD54" i="538"/>
  <c r="AD52" i="541"/>
  <c r="AD53" i="529"/>
  <c r="AD54" i="534"/>
  <c r="AD54" i="531"/>
  <c r="AD54" i="526"/>
  <c r="AD54" i="532"/>
  <c r="AD54" i="542"/>
  <c r="AD51" i="550"/>
  <c r="AB116" i="531" l="1"/>
  <c r="L116" i="531"/>
  <c r="M116" i="531" s="1"/>
  <c r="N116" i="531"/>
  <c r="O116" i="531" s="1"/>
  <c r="AA117" i="531"/>
  <c r="AC116" i="531"/>
  <c r="N117" i="536"/>
  <c r="O117" i="536" s="1"/>
  <c r="AB117" i="536"/>
  <c r="L117" i="536"/>
  <c r="M117" i="536" s="1"/>
  <c r="AA118" i="536"/>
  <c r="AC117" i="536"/>
  <c r="N116" i="542"/>
  <c r="O116" i="542" s="1"/>
  <c r="AA117" i="542"/>
  <c r="L116" i="542"/>
  <c r="M116" i="542" s="1"/>
  <c r="AB116" i="542"/>
  <c r="AC116" i="542"/>
  <c r="N117" i="549"/>
  <c r="O117" i="549" s="1"/>
  <c r="AA118" i="549"/>
  <c r="L117" i="549"/>
  <c r="M117" i="549" s="1"/>
  <c r="AB117" i="549"/>
  <c r="AC117" i="549"/>
  <c r="N118" i="528"/>
  <c r="O118" i="528" s="1"/>
  <c r="AB118" i="528"/>
  <c r="AA119" i="528"/>
  <c r="L118" i="528"/>
  <c r="M118" i="528" s="1"/>
  <c r="AC118" i="528"/>
  <c r="AB118" i="541"/>
  <c r="L118" i="541"/>
  <c r="M118" i="541" s="1"/>
  <c r="N118" i="541"/>
  <c r="O118" i="541" s="1"/>
  <c r="AA119" i="541"/>
  <c r="AC118" i="541"/>
  <c r="N116" i="532"/>
  <c r="O116" i="532" s="1"/>
  <c r="L116" i="532"/>
  <c r="M116" i="532" s="1"/>
  <c r="AB116" i="532"/>
  <c r="AA117" i="532"/>
  <c r="AC116" i="532"/>
  <c r="N119" i="550"/>
  <c r="O119" i="550" s="1"/>
  <c r="AB119" i="550"/>
  <c r="L119" i="550"/>
  <c r="M119" i="550" s="1"/>
  <c r="AA120" i="550"/>
  <c r="AC119" i="550"/>
  <c r="AB116" i="525"/>
  <c r="L116" i="525"/>
  <c r="M116" i="525" s="1"/>
  <c r="AA117" i="525"/>
  <c r="N116" i="525"/>
  <c r="O116" i="525" s="1"/>
  <c r="AC116" i="525"/>
  <c r="AB117" i="537"/>
  <c r="L117" i="537"/>
  <c r="M117" i="537" s="1"/>
  <c r="N117" i="537"/>
  <c r="O117" i="537" s="1"/>
  <c r="AA118" i="537"/>
  <c r="AC117" i="537"/>
  <c r="AB116" i="545"/>
  <c r="L116" i="545"/>
  <c r="M116" i="545" s="1"/>
  <c r="N116" i="545"/>
  <c r="O116" i="545" s="1"/>
  <c r="AA117" i="545"/>
  <c r="AC116" i="545"/>
  <c r="AB118" i="540"/>
  <c r="L118" i="540"/>
  <c r="M118" i="540" s="1"/>
  <c r="N118" i="540"/>
  <c r="O118" i="540" s="1"/>
  <c r="AA119" i="540"/>
  <c r="AC118" i="540"/>
  <c r="AA117" i="548"/>
  <c r="N116" i="548"/>
  <c r="O116" i="548" s="1"/>
  <c r="AB116" i="548"/>
  <c r="L116" i="548"/>
  <c r="M116" i="548" s="1"/>
  <c r="AC116" i="548"/>
  <c r="L116" i="524"/>
  <c r="M116" i="524" s="1"/>
  <c r="N116" i="524"/>
  <c r="O116" i="524" s="1"/>
  <c r="AB116" i="524"/>
  <c r="AA117" i="524"/>
  <c r="AC116" i="524"/>
  <c r="AB117" i="527"/>
  <c r="L117" i="527"/>
  <c r="M117" i="527" s="1"/>
  <c r="N117" i="527"/>
  <c r="O117" i="527" s="1"/>
  <c r="AA118" i="527"/>
  <c r="AC117" i="527"/>
  <c r="AB117" i="543"/>
  <c r="L117" i="543"/>
  <c r="M117" i="543" s="1"/>
  <c r="N117" i="543"/>
  <c r="O117" i="543" s="1"/>
  <c r="AA118" i="543"/>
  <c r="AC117" i="543"/>
  <c r="N116" i="526"/>
  <c r="O116" i="526" s="1"/>
  <c r="L116" i="526"/>
  <c r="M116" i="526" s="1"/>
  <c r="AB116" i="526"/>
  <c r="AA117" i="526"/>
  <c r="AC116" i="526"/>
  <c r="AB117" i="547"/>
  <c r="L117" i="547"/>
  <c r="M117" i="547" s="1"/>
  <c r="N117" i="547"/>
  <c r="O117" i="547" s="1"/>
  <c r="AC117" i="547"/>
  <c r="AA118" i="547"/>
  <c r="AB119" i="539"/>
  <c r="L119" i="539"/>
  <c r="M119" i="539" s="1"/>
  <c r="N119" i="539"/>
  <c r="O119" i="539" s="1"/>
  <c r="AA120" i="539"/>
  <c r="AC119" i="539"/>
  <c r="AB117" i="529"/>
  <c r="L117" i="529"/>
  <c r="M117" i="529" s="1"/>
  <c r="N117" i="529"/>
  <c r="O117" i="529" s="1"/>
  <c r="AC117" i="529"/>
  <c r="AA118" i="529"/>
  <c r="AB116" i="535"/>
  <c r="L116" i="535"/>
  <c r="M116" i="535" s="1"/>
  <c r="N116" i="535"/>
  <c r="O116" i="535" s="1"/>
  <c r="AC116" i="535"/>
  <c r="AA117" i="535"/>
  <c r="N116" i="538"/>
  <c r="O116" i="538" s="1"/>
  <c r="AB116" i="538"/>
  <c r="L116" i="538"/>
  <c r="M116" i="538" s="1"/>
  <c r="AA117" i="538"/>
  <c r="AC116" i="538"/>
  <c r="N116" i="530"/>
  <c r="O116" i="530" s="1"/>
  <c r="L116" i="530"/>
  <c r="M116" i="530" s="1"/>
  <c r="AB116" i="530"/>
  <c r="AA117" i="530"/>
  <c r="AC116" i="530"/>
  <c r="N117" i="544"/>
  <c r="O117" i="544" s="1"/>
  <c r="AA118" i="544"/>
  <c r="L117" i="544"/>
  <c r="M117" i="544" s="1"/>
  <c r="AB117" i="544"/>
  <c r="AC117" i="544"/>
  <c r="N116" i="534"/>
  <c r="O116" i="534" s="1"/>
  <c r="AB116" i="534"/>
  <c r="L116" i="534"/>
  <c r="M116" i="534" s="1"/>
  <c r="AA117" i="534"/>
  <c r="AC116" i="534"/>
  <c r="N116" i="546"/>
  <c r="O116" i="546" s="1"/>
  <c r="AB116" i="546"/>
  <c r="AA117" i="546"/>
  <c r="L116" i="546"/>
  <c r="M116" i="546" s="1"/>
  <c r="AC116" i="546"/>
  <c r="AB117" i="533"/>
  <c r="L117" i="533"/>
  <c r="M117" i="533" s="1"/>
  <c r="N117" i="533"/>
  <c r="O117" i="533" s="1"/>
  <c r="AA118" i="533"/>
  <c r="AC117" i="533"/>
  <c r="AD52" i="547"/>
  <c r="AD52" i="529"/>
  <c r="AD52" i="527"/>
  <c r="AD51" i="540"/>
  <c r="AD50" i="550"/>
  <c r="AD52" i="536"/>
  <c r="AD53" i="546"/>
  <c r="AD51" i="528"/>
  <c r="AD53" i="524"/>
  <c r="AD52" i="537"/>
  <c r="AD52" i="543"/>
  <c r="AD53" i="531"/>
  <c r="AD53" i="525"/>
  <c r="AD53" i="545"/>
  <c r="AD53" i="535"/>
  <c r="AD50" i="539"/>
  <c r="AD53" i="532"/>
  <c r="AD52" i="544"/>
  <c r="AD52" i="549"/>
  <c r="AD53" i="548"/>
  <c r="AD51" i="541"/>
  <c r="AD53" i="534"/>
  <c r="AD53" i="530"/>
  <c r="AD52" i="533"/>
  <c r="AD53" i="538"/>
  <c r="AD53" i="542"/>
  <c r="AD53" i="526"/>
  <c r="N117" i="534" l="1"/>
  <c r="O117" i="534" s="1"/>
  <c r="L117" i="534"/>
  <c r="M117" i="534" s="1"/>
  <c r="AB117" i="534"/>
  <c r="AA118" i="534"/>
  <c r="AC117" i="534"/>
  <c r="AB118" i="529"/>
  <c r="L118" i="529"/>
  <c r="M118" i="529" s="1"/>
  <c r="N118" i="529"/>
  <c r="O118" i="529" s="1"/>
  <c r="AC118" i="529"/>
  <c r="AA119" i="529"/>
  <c r="N117" i="526"/>
  <c r="O117" i="526" s="1"/>
  <c r="AB117" i="526"/>
  <c r="L117" i="526"/>
  <c r="M117" i="526" s="1"/>
  <c r="AA118" i="526"/>
  <c r="AC117" i="526"/>
  <c r="N117" i="542"/>
  <c r="O117" i="542" s="1"/>
  <c r="AA118" i="542"/>
  <c r="L117" i="542"/>
  <c r="M117" i="542" s="1"/>
  <c r="AB117" i="542"/>
  <c r="AC117" i="542"/>
  <c r="AB117" i="531"/>
  <c r="L117" i="531"/>
  <c r="M117" i="531" s="1"/>
  <c r="N117" i="531"/>
  <c r="O117" i="531" s="1"/>
  <c r="AA118" i="531"/>
  <c r="AC117" i="531"/>
  <c r="AB118" i="543"/>
  <c r="L118" i="543"/>
  <c r="M118" i="543" s="1"/>
  <c r="N118" i="543"/>
  <c r="O118" i="543" s="1"/>
  <c r="AA119" i="543"/>
  <c r="AC118" i="543"/>
  <c r="AB119" i="540"/>
  <c r="L119" i="540"/>
  <c r="M119" i="540" s="1"/>
  <c r="N119" i="540"/>
  <c r="O119" i="540" s="1"/>
  <c r="AA120" i="540"/>
  <c r="AC119" i="540"/>
  <c r="AB117" i="525"/>
  <c r="L117" i="525"/>
  <c r="M117" i="525" s="1"/>
  <c r="N117" i="525"/>
  <c r="O117" i="525" s="1"/>
  <c r="AA118" i="525"/>
  <c r="AC117" i="525"/>
  <c r="N120" i="550"/>
  <c r="O120" i="550" s="1"/>
  <c r="L120" i="550"/>
  <c r="M120" i="550" s="1"/>
  <c r="AB120" i="550"/>
  <c r="AA121" i="550"/>
  <c r="AC120" i="550"/>
  <c r="N119" i="528"/>
  <c r="O119" i="528" s="1"/>
  <c r="AB119" i="528"/>
  <c r="AA120" i="528"/>
  <c r="L119" i="528"/>
  <c r="M119" i="528" s="1"/>
  <c r="AC119" i="528"/>
  <c r="AB118" i="533"/>
  <c r="L118" i="533"/>
  <c r="M118" i="533" s="1"/>
  <c r="N118" i="533"/>
  <c r="O118" i="533" s="1"/>
  <c r="AA119" i="533"/>
  <c r="AC118" i="533"/>
  <c r="N117" i="530"/>
  <c r="O117" i="530" s="1"/>
  <c r="AA118" i="530"/>
  <c r="L117" i="530"/>
  <c r="M117" i="530" s="1"/>
  <c r="AB117" i="530"/>
  <c r="AC117" i="530"/>
  <c r="AB120" i="539"/>
  <c r="L120" i="539"/>
  <c r="M120" i="539" s="1"/>
  <c r="N120" i="539"/>
  <c r="O120" i="539" s="1"/>
  <c r="AA121" i="539"/>
  <c r="AC120" i="539"/>
  <c r="AB118" i="547"/>
  <c r="L118" i="547"/>
  <c r="M118" i="547" s="1"/>
  <c r="N118" i="547"/>
  <c r="O118" i="547" s="1"/>
  <c r="AA119" i="547"/>
  <c r="AC118" i="547"/>
  <c r="AB118" i="527"/>
  <c r="L118" i="527"/>
  <c r="M118" i="527" s="1"/>
  <c r="N118" i="527"/>
  <c r="O118" i="527" s="1"/>
  <c r="AA119" i="527"/>
  <c r="AC118" i="527"/>
  <c r="AB117" i="545"/>
  <c r="L117" i="545"/>
  <c r="M117" i="545" s="1"/>
  <c r="N117" i="545"/>
  <c r="O117" i="545" s="1"/>
  <c r="AA118" i="545"/>
  <c r="AC117" i="545"/>
  <c r="N117" i="532"/>
  <c r="O117" i="532" s="1"/>
  <c r="AB117" i="532"/>
  <c r="L117" i="532"/>
  <c r="M117" i="532" s="1"/>
  <c r="AA118" i="532"/>
  <c r="AC117" i="532"/>
  <c r="N117" i="546"/>
  <c r="O117" i="546" s="1"/>
  <c r="AA118" i="546"/>
  <c r="L117" i="546"/>
  <c r="M117" i="546" s="1"/>
  <c r="AB117" i="546"/>
  <c r="AC117" i="546"/>
  <c r="N118" i="544"/>
  <c r="O118" i="544" s="1"/>
  <c r="AB118" i="544"/>
  <c r="L118" i="544"/>
  <c r="M118" i="544" s="1"/>
  <c r="AA119" i="544"/>
  <c r="AC118" i="544"/>
  <c r="N117" i="538"/>
  <c r="O117" i="538" s="1"/>
  <c r="AB117" i="538"/>
  <c r="L117" i="538"/>
  <c r="M117" i="538" s="1"/>
  <c r="AA118" i="538"/>
  <c r="AC117" i="538"/>
  <c r="AB117" i="535"/>
  <c r="L117" i="535"/>
  <c r="M117" i="535" s="1"/>
  <c r="N117" i="535"/>
  <c r="O117" i="535" s="1"/>
  <c r="AA118" i="535"/>
  <c r="AC117" i="535"/>
  <c r="N117" i="524"/>
  <c r="O117" i="524" s="1"/>
  <c r="L117" i="524"/>
  <c r="M117" i="524" s="1"/>
  <c r="AB117" i="524"/>
  <c r="AA118" i="524"/>
  <c r="AC117" i="524"/>
  <c r="AA118" i="548"/>
  <c r="N117" i="548"/>
  <c r="O117" i="548" s="1"/>
  <c r="L117" i="548"/>
  <c r="M117" i="548" s="1"/>
  <c r="AB117" i="548"/>
  <c r="AC117" i="548"/>
  <c r="AB118" i="537"/>
  <c r="L118" i="537"/>
  <c r="M118" i="537" s="1"/>
  <c r="N118" i="537"/>
  <c r="O118" i="537" s="1"/>
  <c r="AA119" i="537"/>
  <c r="AC118" i="537"/>
  <c r="AB119" i="541"/>
  <c r="L119" i="541"/>
  <c r="M119" i="541" s="1"/>
  <c r="N119" i="541"/>
  <c r="O119" i="541" s="1"/>
  <c r="AA120" i="541"/>
  <c r="AC119" i="541"/>
  <c r="N118" i="549"/>
  <c r="O118" i="549" s="1"/>
  <c r="AB118" i="549"/>
  <c r="L118" i="549"/>
  <c r="M118" i="549" s="1"/>
  <c r="AA119" i="549"/>
  <c r="AC118" i="549"/>
  <c r="N118" i="536"/>
  <c r="O118" i="536" s="1"/>
  <c r="AB118" i="536"/>
  <c r="L118" i="536"/>
  <c r="M118" i="536" s="1"/>
  <c r="AA119" i="536"/>
  <c r="AC118" i="536"/>
  <c r="AD52" i="532"/>
  <c r="AD50" i="540"/>
  <c r="AD52" i="531"/>
  <c r="AD52" i="545"/>
  <c r="AD52" i="526"/>
  <c r="AD51" i="549"/>
  <c r="AD51" i="547"/>
  <c r="AD49" i="539"/>
  <c r="AD52" i="530"/>
  <c r="AD51" i="527"/>
  <c r="AD51" i="529"/>
  <c r="AD52" i="524"/>
  <c r="AD50" i="528"/>
  <c r="AD51" i="537"/>
  <c r="AD51" i="536"/>
  <c r="AD52" i="535"/>
  <c r="AD51" i="533"/>
  <c r="AD49" i="550"/>
  <c r="AD52" i="538"/>
  <c r="AD51" i="544"/>
  <c r="AD52" i="546"/>
  <c r="AD51" i="543"/>
  <c r="AD50" i="541"/>
  <c r="AD52" i="542"/>
  <c r="AD52" i="548"/>
  <c r="AD52" i="525"/>
  <c r="AD52" i="534"/>
  <c r="N118" i="532" l="1"/>
  <c r="O118" i="532" s="1"/>
  <c r="AB118" i="532"/>
  <c r="L118" i="532"/>
  <c r="M118" i="532" s="1"/>
  <c r="AA119" i="532"/>
  <c r="AC118" i="532"/>
  <c r="AB121" i="539"/>
  <c r="L121" i="539"/>
  <c r="M121" i="539" s="1"/>
  <c r="N121" i="539"/>
  <c r="O121" i="539" s="1"/>
  <c r="AA122" i="539"/>
  <c r="AC121" i="539"/>
  <c r="N120" i="528"/>
  <c r="O120" i="528" s="1"/>
  <c r="AA121" i="528"/>
  <c r="L120" i="528"/>
  <c r="M120" i="528" s="1"/>
  <c r="AB120" i="528"/>
  <c r="AC120" i="528"/>
  <c r="N118" i="538"/>
  <c r="O118" i="538" s="1"/>
  <c r="AB118" i="538"/>
  <c r="L118" i="538"/>
  <c r="M118" i="538" s="1"/>
  <c r="AA119" i="538"/>
  <c r="AC118" i="538"/>
  <c r="AA119" i="546"/>
  <c r="N118" i="546"/>
  <c r="O118" i="546" s="1"/>
  <c r="AB118" i="546"/>
  <c r="L118" i="546"/>
  <c r="M118" i="546" s="1"/>
  <c r="AC118" i="546"/>
  <c r="AB118" i="545"/>
  <c r="L118" i="545"/>
  <c r="M118" i="545" s="1"/>
  <c r="N118" i="545"/>
  <c r="O118" i="545" s="1"/>
  <c r="AA119" i="545"/>
  <c r="AC118" i="545"/>
  <c r="AB118" i="525"/>
  <c r="L118" i="525"/>
  <c r="M118" i="525" s="1"/>
  <c r="N118" i="525"/>
  <c r="O118" i="525" s="1"/>
  <c r="AA119" i="525"/>
  <c r="AC118" i="525"/>
  <c r="AB118" i="531"/>
  <c r="L118" i="531"/>
  <c r="M118" i="531" s="1"/>
  <c r="N118" i="531"/>
  <c r="O118" i="531" s="1"/>
  <c r="AA119" i="531"/>
  <c r="AC118" i="531"/>
  <c r="N119" i="536"/>
  <c r="O119" i="536" s="1"/>
  <c r="AB119" i="536"/>
  <c r="L119" i="536"/>
  <c r="M119" i="536" s="1"/>
  <c r="AA120" i="536"/>
  <c r="AC119" i="536"/>
  <c r="N119" i="544"/>
  <c r="O119" i="544" s="1"/>
  <c r="AA120" i="544"/>
  <c r="L119" i="544"/>
  <c r="M119" i="544" s="1"/>
  <c r="AB119" i="544"/>
  <c r="AC119" i="544"/>
  <c r="AB119" i="527"/>
  <c r="L119" i="527"/>
  <c r="M119" i="527" s="1"/>
  <c r="N119" i="527"/>
  <c r="O119" i="527" s="1"/>
  <c r="AC119" i="527"/>
  <c r="AA120" i="527"/>
  <c r="AB119" i="533"/>
  <c r="L119" i="533"/>
  <c r="M119" i="533" s="1"/>
  <c r="N119" i="533"/>
  <c r="O119" i="533" s="1"/>
  <c r="AA120" i="533"/>
  <c r="AC119" i="533"/>
  <c r="AB120" i="540"/>
  <c r="L120" i="540"/>
  <c r="M120" i="540" s="1"/>
  <c r="N120" i="540"/>
  <c r="O120" i="540" s="1"/>
  <c r="AA121" i="540"/>
  <c r="AC120" i="540"/>
  <c r="N118" i="526"/>
  <c r="O118" i="526" s="1"/>
  <c r="L118" i="526"/>
  <c r="M118" i="526" s="1"/>
  <c r="AA119" i="526"/>
  <c r="AB118" i="526"/>
  <c r="AC118" i="526"/>
  <c r="AB119" i="529"/>
  <c r="L119" i="529"/>
  <c r="M119" i="529" s="1"/>
  <c r="N119" i="529"/>
  <c r="O119" i="529" s="1"/>
  <c r="AA120" i="529"/>
  <c r="AC119" i="529"/>
  <c r="AB120" i="541"/>
  <c r="L120" i="541"/>
  <c r="M120" i="541" s="1"/>
  <c r="N120" i="541"/>
  <c r="O120" i="541" s="1"/>
  <c r="AA121" i="541"/>
  <c r="AC120" i="541"/>
  <c r="AB118" i="535"/>
  <c r="L118" i="535"/>
  <c r="M118" i="535" s="1"/>
  <c r="N118" i="535"/>
  <c r="O118" i="535" s="1"/>
  <c r="AA119" i="535"/>
  <c r="AC118" i="535"/>
  <c r="N121" i="550"/>
  <c r="O121" i="550" s="1"/>
  <c r="L121" i="550"/>
  <c r="M121" i="550" s="1"/>
  <c r="AB121" i="550"/>
  <c r="AA122" i="550"/>
  <c r="AC121" i="550"/>
  <c r="N118" i="534"/>
  <c r="O118" i="534" s="1"/>
  <c r="AB118" i="534"/>
  <c r="L118" i="534"/>
  <c r="M118" i="534" s="1"/>
  <c r="AA119" i="534"/>
  <c r="AC118" i="534"/>
  <c r="AB119" i="537"/>
  <c r="L119" i="537"/>
  <c r="M119" i="537" s="1"/>
  <c r="N119" i="537"/>
  <c r="O119" i="537" s="1"/>
  <c r="AA120" i="537"/>
  <c r="AC119" i="537"/>
  <c r="AA119" i="548"/>
  <c r="N118" i="548"/>
  <c r="O118" i="548" s="1"/>
  <c r="L118" i="548"/>
  <c r="M118" i="548" s="1"/>
  <c r="AB118" i="548"/>
  <c r="AC118" i="548"/>
  <c r="N119" i="549"/>
  <c r="O119" i="549" s="1"/>
  <c r="AA120" i="549"/>
  <c r="L119" i="549"/>
  <c r="M119" i="549" s="1"/>
  <c r="AB119" i="549"/>
  <c r="AC119" i="549"/>
  <c r="L118" i="524"/>
  <c r="M118" i="524" s="1"/>
  <c r="N118" i="524"/>
  <c r="O118" i="524" s="1"/>
  <c r="AB118" i="524"/>
  <c r="AA119" i="524"/>
  <c r="AC118" i="524"/>
  <c r="AB119" i="547"/>
  <c r="L119" i="547"/>
  <c r="M119" i="547" s="1"/>
  <c r="N119" i="547"/>
  <c r="O119" i="547" s="1"/>
  <c r="AA120" i="547"/>
  <c r="AC119" i="547"/>
  <c r="N118" i="530"/>
  <c r="O118" i="530" s="1"/>
  <c r="AA119" i="530"/>
  <c r="L118" i="530"/>
  <c r="M118" i="530" s="1"/>
  <c r="AB118" i="530"/>
  <c r="AC118" i="530"/>
  <c r="AB119" i="543"/>
  <c r="L119" i="543"/>
  <c r="M119" i="543" s="1"/>
  <c r="N119" i="543"/>
  <c r="O119" i="543" s="1"/>
  <c r="AA120" i="543"/>
  <c r="AC119" i="543"/>
  <c r="N118" i="542"/>
  <c r="O118" i="542" s="1"/>
  <c r="AA119" i="542"/>
  <c r="L118" i="542"/>
  <c r="M118" i="542" s="1"/>
  <c r="AB118" i="542"/>
  <c r="AC118" i="542"/>
  <c r="AD51" i="548"/>
  <c r="AD49" i="528"/>
  <c r="AD50" i="536"/>
  <c r="AD50" i="543"/>
  <c r="AD48" i="550"/>
  <c r="AD48" i="539"/>
  <c r="AD51" i="542"/>
  <c r="AD50" i="547"/>
  <c r="AD51" i="532"/>
  <c r="AD50" i="537"/>
  <c r="AD49" i="541"/>
  <c r="AD51" i="531"/>
  <c r="AD51" i="546"/>
  <c r="AD51" i="545"/>
  <c r="AD50" i="527"/>
  <c r="AD51" i="535"/>
  <c r="AD51" i="524"/>
  <c r="AD50" i="529"/>
  <c r="AD51" i="538"/>
  <c r="AD50" i="533"/>
  <c r="AD51" i="530"/>
  <c r="AD51" i="525"/>
  <c r="AD51" i="534"/>
  <c r="AD51" i="526"/>
  <c r="AD50" i="544"/>
  <c r="AD49" i="540"/>
  <c r="AD50" i="549"/>
  <c r="N121" i="528" l="1"/>
  <c r="O121" i="528" s="1"/>
  <c r="AB121" i="528"/>
  <c r="AA122" i="528"/>
  <c r="L121" i="528"/>
  <c r="M121" i="528" s="1"/>
  <c r="AC121" i="528"/>
  <c r="AB120" i="547"/>
  <c r="L120" i="547"/>
  <c r="M120" i="547" s="1"/>
  <c r="N120" i="547"/>
  <c r="O120" i="547" s="1"/>
  <c r="AA121" i="547"/>
  <c r="AC120" i="547"/>
  <c r="N120" i="549"/>
  <c r="O120" i="549" s="1"/>
  <c r="AB120" i="549"/>
  <c r="AA121" i="549"/>
  <c r="L120" i="549"/>
  <c r="M120" i="549" s="1"/>
  <c r="AC120" i="549"/>
  <c r="AB121" i="541"/>
  <c r="L121" i="541"/>
  <c r="M121" i="541" s="1"/>
  <c r="N121" i="541"/>
  <c r="O121" i="541" s="1"/>
  <c r="AA122" i="541"/>
  <c r="AC121" i="541"/>
  <c r="AB120" i="533"/>
  <c r="L120" i="533"/>
  <c r="M120" i="533" s="1"/>
  <c r="N120" i="533"/>
  <c r="O120" i="533" s="1"/>
  <c r="AA121" i="533"/>
  <c r="AC120" i="533"/>
  <c r="AB120" i="527"/>
  <c r="L120" i="527"/>
  <c r="M120" i="527" s="1"/>
  <c r="N120" i="527"/>
  <c r="O120" i="527" s="1"/>
  <c r="AC120" i="527"/>
  <c r="AA121" i="527"/>
  <c r="N120" i="544"/>
  <c r="O120" i="544" s="1"/>
  <c r="AB120" i="544"/>
  <c r="L120" i="544"/>
  <c r="M120" i="544" s="1"/>
  <c r="AA121" i="544"/>
  <c r="AC120" i="544"/>
  <c r="AB119" i="531"/>
  <c r="L119" i="531"/>
  <c r="M119" i="531" s="1"/>
  <c r="N119" i="531"/>
  <c r="O119" i="531" s="1"/>
  <c r="AA120" i="531"/>
  <c r="AC119" i="531"/>
  <c r="N119" i="538"/>
  <c r="O119" i="538" s="1"/>
  <c r="AB119" i="538"/>
  <c r="L119" i="538"/>
  <c r="M119" i="538" s="1"/>
  <c r="AA120" i="538"/>
  <c r="AC119" i="538"/>
  <c r="N119" i="542"/>
  <c r="O119" i="542" s="1"/>
  <c r="AA120" i="542"/>
  <c r="L119" i="542"/>
  <c r="M119" i="542" s="1"/>
  <c r="AB119" i="542"/>
  <c r="AC119" i="542"/>
  <c r="AB121" i="540"/>
  <c r="L121" i="540"/>
  <c r="M121" i="540" s="1"/>
  <c r="N121" i="540"/>
  <c r="O121" i="540" s="1"/>
  <c r="AA122" i="540"/>
  <c r="AC121" i="540"/>
  <c r="N119" i="532"/>
  <c r="O119" i="532" s="1"/>
  <c r="L119" i="532"/>
  <c r="M119" i="532" s="1"/>
  <c r="AB119" i="532"/>
  <c r="AA120" i="532"/>
  <c r="AC119" i="532"/>
  <c r="N119" i="530"/>
  <c r="O119" i="530" s="1"/>
  <c r="AA120" i="530"/>
  <c r="L119" i="530"/>
  <c r="M119" i="530" s="1"/>
  <c r="AB119" i="530"/>
  <c r="AC119" i="530"/>
  <c r="L119" i="524"/>
  <c r="M119" i="524" s="1"/>
  <c r="N119" i="524"/>
  <c r="O119" i="524" s="1"/>
  <c r="AB119" i="524"/>
  <c r="AA120" i="524"/>
  <c r="AC119" i="524"/>
  <c r="N119" i="534"/>
  <c r="O119" i="534" s="1"/>
  <c r="AB119" i="534"/>
  <c r="L119" i="534"/>
  <c r="M119" i="534" s="1"/>
  <c r="AA120" i="534"/>
  <c r="AC119" i="534"/>
  <c r="AB120" i="529"/>
  <c r="L120" i="529"/>
  <c r="M120" i="529" s="1"/>
  <c r="N120" i="529"/>
  <c r="O120" i="529" s="1"/>
  <c r="AA121" i="529"/>
  <c r="AC120" i="529"/>
  <c r="AB119" i="525"/>
  <c r="L119" i="525"/>
  <c r="M119" i="525" s="1"/>
  <c r="N119" i="525"/>
  <c r="O119" i="525" s="1"/>
  <c r="AA120" i="525"/>
  <c r="AC119" i="525"/>
  <c r="AB119" i="535"/>
  <c r="L119" i="535"/>
  <c r="M119" i="535" s="1"/>
  <c r="N119" i="535"/>
  <c r="O119" i="535" s="1"/>
  <c r="AA120" i="535"/>
  <c r="AC119" i="535"/>
  <c r="N119" i="526"/>
  <c r="O119" i="526" s="1"/>
  <c r="AB119" i="526"/>
  <c r="AA120" i="526"/>
  <c r="L119" i="526"/>
  <c r="M119" i="526" s="1"/>
  <c r="AC119" i="526"/>
  <c r="N120" i="536"/>
  <c r="O120" i="536" s="1"/>
  <c r="AB120" i="536"/>
  <c r="L120" i="536"/>
  <c r="M120" i="536" s="1"/>
  <c r="AA121" i="536"/>
  <c r="AC120" i="536"/>
  <c r="AB120" i="537"/>
  <c r="L120" i="537"/>
  <c r="M120" i="537" s="1"/>
  <c r="N120" i="537"/>
  <c r="O120" i="537" s="1"/>
  <c r="AA121" i="537"/>
  <c r="AC120" i="537"/>
  <c r="AB120" i="543"/>
  <c r="L120" i="543"/>
  <c r="M120" i="543" s="1"/>
  <c r="N120" i="543"/>
  <c r="O120" i="543" s="1"/>
  <c r="AA121" i="543"/>
  <c r="AC120" i="543"/>
  <c r="AA120" i="548"/>
  <c r="N119" i="548"/>
  <c r="O119" i="548" s="1"/>
  <c r="L119" i="548"/>
  <c r="M119" i="548" s="1"/>
  <c r="AB119" i="548"/>
  <c r="AC119" i="548"/>
  <c r="N122" i="550"/>
  <c r="O122" i="550" s="1"/>
  <c r="AB122" i="550"/>
  <c r="L122" i="550"/>
  <c r="M122" i="550" s="1"/>
  <c r="AA123" i="550"/>
  <c r="AC122" i="550"/>
  <c r="AB119" i="545"/>
  <c r="L119" i="545"/>
  <c r="M119" i="545" s="1"/>
  <c r="N119" i="545"/>
  <c r="O119" i="545" s="1"/>
  <c r="AA120" i="545"/>
  <c r="AC119" i="545"/>
  <c r="N119" i="546"/>
  <c r="O119" i="546" s="1"/>
  <c r="AB119" i="546"/>
  <c r="L119" i="546"/>
  <c r="M119" i="546" s="1"/>
  <c r="AA120" i="546"/>
  <c r="AC119" i="546"/>
  <c r="AB122" i="539"/>
  <c r="L122" i="539"/>
  <c r="M122" i="539" s="1"/>
  <c r="N122" i="539"/>
  <c r="O122" i="539" s="1"/>
  <c r="AA123" i="539"/>
  <c r="AC122" i="539"/>
  <c r="AD50" i="525"/>
  <c r="AD49" i="544"/>
  <c r="AD49" i="527"/>
  <c r="AD50" i="532"/>
  <c r="AD50" i="542"/>
  <c r="AD49" i="547"/>
  <c r="AD50" i="530"/>
  <c r="AD49" i="533"/>
  <c r="AD50" i="535"/>
  <c r="AD50" i="545"/>
  <c r="AD48" i="541"/>
  <c r="AD50" i="548"/>
  <c r="AD49" i="537"/>
  <c r="AD48" i="540"/>
  <c r="AD50" i="526"/>
  <c r="AD49" i="543"/>
  <c r="AD50" i="546"/>
  <c r="AD49" i="549"/>
  <c r="AD50" i="524"/>
  <c r="AD47" i="539"/>
  <c r="AD47" i="550"/>
  <c r="AD49" i="536"/>
  <c r="AD50" i="538"/>
  <c r="AD49" i="529"/>
  <c r="AD50" i="531"/>
  <c r="AD48" i="528"/>
  <c r="AD50" i="534"/>
  <c r="N121" i="536" l="1"/>
  <c r="O121" i="536" s="1"/>
  <c r="AB121" i="536"/>
  <c r="L121" i="536"/>
  <c r="M121" i="536" s="1"/>
  <c r="AA122" i="536"/>
  <c r="AC121" i="536"/>
  <c r="AB121" i="529"/>
  <c r="L121" i="529"/>
  <c r="M121" i="529" s="1"/>
  <c r="N121" i="529"/>
  <c r="O121" i="529" s="1"/>
  <c r="AA122" i="529"/>
  <c r="AC121" i="529"/>
  <c r="N120" i="532"/>
  <c r="O120" i="532" s="1"/>
  <c r="L120" i="532"/>
  <c r="M120" i="532" s="1"/>
  <c r="AB120" i="532"/>
  <c r="AA121" i="532"/>
  <c r="AC120" i="532"/>
  <c r="N120" i="542"/>
  <c r="O120" i="542" s="1"/>
  <c r="AA121" i="542"/>
  <c r="L120" i="542"/>
  <c r="M120" i="542" s="1"/>
  <c r="AB120" i="542"/>
  <c r="AC120" i="542"/>
  <c r="AB120" i="531"/>
  <c r="L120" i="531"/>
  <c r="M120" i="531" s="1"/>
  <c r="N120" i="531"/>
  <c r="O120" i="531" s="1"/>
  <c r="AA121" i="531"/>
  <c r="AC120" i="531"/>
  <c r="AB122" i="541"/>
  <c r="L122" i="541"/>
  <c r="M122" i="541" s="1"/>
  <c r="N122" i="541"/>
  <c r="O122" i="541" s="1"/>
  <c r="AA123" i="541"/>
  <c r="AC122" i="541"/>
  <c r="N122" i="528"/>
  <c r="O122" i="528" s="1"/>
  <c r="AA123" i="528"/>
  <c r="L122" i="528"/>
  <c r="M122" i="528" s="1"/>
  <c r="AB122" i="528"/>
  <c r="AC122" i="528"/>
  <c r="AB120" i="545"/>
  <c r="L120" i="545"/>
  <c r="M120" i="545" s="1"/>
  <c r="N120" i="545"/>
  <c r="O120" i="545" s="1"/>
  <c r="AA121" i="545"/>
  <c r="AC120" i="545"/>
  <c r="AB121" i="537"/>
  <c r="L121" i="537"/>
  <c r="M121" i="537" s="1"/>
  <c r="N121" i="537"/>
  <c r="O121" i="537" s="1"/>
  <c r="AC121" i="537"/>
  <c r="AA122" i="537"/>
  <c r="AB121" i="533"/>
  <c r="L121" i="533"/>
  <c r="M121" i="533" s="1"/>
  <c r="N121" i="533"/>
  <c r="O121" i="533" s="1"/>
  <c r="AA122" i="533"/>
  <c r="AC121" i="533"/>
  <c r="N123" i="550"/>
  <c r="O123" i="550" s="1"/>
  <c r="AB123" i="550"/>
  <c r="L123" i="550"/>
  <c r="M123" i="550" s="1"/>
  <c r="AA124" i="550"/>
  <c r="AC123" i="550"/>
  <c r="AA121" i="548"/>
  <c r="N120" i="548"/>
  <c r="O120" i="548" s="1"/>
  <c r="AB120" i="548"/>
  <c r="L120" i="548"/>
  <c r="M120" i="548" s="1"/>
  <c r="AC120" i="548"/>
  <c r="AB123" i="539"/>
  <c r="L123" i="539"/>
  <c r="M123" i="539" s="1"/>
  <c r="N123" i="539"/>
  <c r="O123" i="539" s="1"/>
  <c r="AA124" i="539"/>
  <c r="AC123" i="539"/>
  <c r="N120" i="534"/>
  <c r="O120" i="534" s="1"/>
  <c r="AB120" i="534"/>
  <c r="L120" i="534"/>
  <c r="M120" i="534" s="1"/>
  <c r="AA121" i="534"/>
  <c r="AC120" i="534"/>
  <c r="N120" i="530"/>
  <c r="O120" i="530" s="1"/>
  <c r="AA121" i="530"/>
  <c r="L120" i="530"/>
  <c r="M120" i="530" s="1"/>
  <c r="AB120" i="530"/>
  <c r="AC120" i="530"/>
  <c r="AB122" i="540"/>
  <c r="L122" i="540"/>
  <c r="M122" i="540" s="1"/>
  <c r="N122" i="540"/>
  <c r="O122" i="540" s="1"/>
  <c r="AA123" i="540"/>
  <c r="AC122" i="540"/>
  <c r="N121" i="544"/>
  <c r="O121" i="544" s="1"/>
  <c r="AA122" i="544"/>
  <c r="L121" i="544"/>
  <c r="M121" i="544" s="1"/>
  <c r="AB121" i="544"/>
  <c r="AC121" i="544"/>
  <c r="AB121" i="527"/>
  <c r="L121" i="527"/>
  <c r="M121" i="527" s="1"/>
  <c r="N121" i="527"/>
  <c r="O121" i="527" s="1"/>
  <c r="AA122" i="527"/>
  <c r="AC121" i="527"/>
  <c r="AB120" i="525"/>
  <c r="L120" i="525"/>
  <c r="M120" i="525" s="1"/>
  <c r="N120" i="525"/>
  <c r="O120" i="525" s="1"/>
  <c r="AA121" i="525"/>
  <c r="AC120" i="525"/>
  <c r="N120" i="538"/>
  <c r="O120" i="538" s="1"/>
  <c r="AB120" i="538"/>
  <c r="L120" i="538"/>
  <c r="M120" i="538" s="1"/>
  <c r="AA121" i="538"/>
  <c r="AC120" i="538"/>
  <c r="N120" i="546"/>
  <c r="O120" i="546" s="1"/>
  <c r="AA121" i="546"/>
  <c r="L120" i="546"/>
  <c r="M120" i="546" s="1"/>
  <c r="AB120" i="546"/>
  <c r="AC120" i="546"/>
  <c r="AB121" i="543"/>
  <c r="L121" i="543"/>
  <c r="M121" i="543" s="1"/>
  <c r="N121" i="543"/>
  <c r="O121" i="543" s="1"/>
  <c r="AA122" i="543"/>
  <c r="AC121" i="543"/>
  <c r="N120" i="526"/>
  <c r="O120" i="526" s="1"/>
  <c r="L120" i="526"/>
  <c r="M120" i="526" s="1"/>
  <c r="AA121" i="526"/>
  <c r="AB120" i="526"/>
  <c r="AC120" i="526"/>
  <c r="AB120" i="535"/>
  <c r="L120" i="535"/>
  <c r="M120" i="535" s="1"/>
  <c r="N120" i="535"/>
  <c r="O120" i="535" s="1"/>
  <c r="AC120" i="535"/>
  <c r="AA121" i="535"/>
  <c r="L120" i="524"/>
  <c r="M120" i="524" s="1"/>
  <c r="N120" i="524"/>
  <c r="O120" i="524" s="1"/>
  <c r="AB120" i="524"/>
  <c r="AA121" i="524"/>
  <c r="AC120" i="524"/>
  <c r="N121" i="549"/>
  <c r="O121" i="549" s="1"/>
  <c r="AA122" i="549"/>
  <c r="L121" i="549"/>
  <c r="M121" i="549" s="1"/>
  <c r="AB121" i="549"/>
  <c r="AC121" i="549"/>
  <c r="AB121" i="547"/>
  <c r="L121" i="547"/>
  <c r="M121" i="547" s="1"/>
  <c r="N121" i="547"/>
  <c r="O121" i="547" s="1"/>
  <c r="AA122" i="547"/>
  <c r="AC121" i="547"/>
  <c r="AD49" i="524"/>
  <c r="AD49" i="535"/>
  <c r="AD49" i="545"/>
  <c r="AD47" i="540"/>
  <c r="AD48" i="533"/>
  <c r="AD48" i="543"/>
  <c r="AD48" i="536"/>
  <c r="AD46" i="550"/>
  <c r="AD48" i="527"/>
  <c r="AD49" i="542"/>
  <c r="AD49" i="534"/>
  <c r="AD49" i="548"/>
  <c r="AD46" i="539"/>
  <c r="AD49" i="530"/>
  <c r="AD49" i="526"/>
  <c r="AD49" i="532"/>
  <c r="AD47" i="528"/>
  <c r="AD49" i="531"/>
  <c r="AD49" i="538"/>
  <c r="AD48" i="537"/>
  <c r="AD49" i="546"/>
  <c r="AD48" i="529"/>
  <c r="AD48" i="547"/>
  <c r="AD48" i="544"/>
  <c r="AD49" i="525"/>
  <c r="AD48" i="549"/>
  <c r="AD47" i="541"/>
  <c r="N121" i="524" l="1"/>
  <c r="O121" i="524" s="1"/>
  <c r="AB121" i="524"/>
  <c r="L121" i="524"/>
  <c r="M121" i="524" s="1"/>
  <c r="AA122" i="524"/>
  <c r="AC121" i="524"/>
  <c r="N123" i="528"/>
  <c r="O123" i="528" s="1"/>
  <c r="AB123" i="528"/>
  <c r="AA124" i="528"/>
  <c r="L123" i="528"/>
  <c r="M123" i="528" s="1"/>
  <c r="AC123" i="528"/>
  <c r="AB121" i="531"/>
  <c r="L121" i="531"/>
  <c r="M121" i="531" s="1"/>
  <c r="N121" i="531"/>
  <c r="O121" i="531" s="1"/>
  <c r="AA122" i="531"/>
  <c r="AC121" i="531"/>
  <c r="N122" i="536"/>
  <c r="O122" i="536" s="1"/>
  <c r="AB122" i="536"/>
  <c r="L122" i="536"/>
  <c r="M122" i="536" s="1"/>
  <c r="AA123" i="536"/>
  <c r="AC122" i="536"/>
  <c r="AA123" i="549"/>
  <c r="N122" i="549"/>
  <c r="O122" i="549" s="1"/>
  <c r="AB122" i="549"/>
  <c r="L122" i="549"/>
  <c r="M122" i="549" s="1"/>
  <c r="AC122" i="549"/>
  <c r="N121" i="538"/>
  <c r="O121" i="538" s="1"/>
  <c r="AB121" i="538"/>
  <c r="L121" i="538"/>
  <c r="M121" i="538" s="1"/>
  <c r="AA122" i="538"/>
  <c r="AC121" i="538"/>
  <c r="AB123" i="540"/>
  <c r="L123" i="540"/>
  <c r="M123" i="540" s="1"/>
  <c r="N123" i="540"/>
  <c r="O123" i="540" s="1"/>
  <c r="AA124" i="540"/>
  <c r="AC123" i="540"/>
  <c r="AB121" i="545"/>
  <c r="L121" i="545"/>
  <c r="M121" i="545" s="1"/>
  <c r="N121" i="545"/>
  <c r="O121" i="545" s="1"/>
  <c r="AA122" i="545"/>
  <c r="AC121" i="545"/>
  <c r="AB121" i="535"/>
  <c r="L121" i="535"/>
  <c r="M121" i="535" s="1"/>
  <c r="N121" i="535"/>
  <c r="O121" i="535" s="1"/>
  <c r="AA122" i="535"/>
  <c r="AC121" i="535"/>
  <c r="N121" i="530"/>
  <c r="O121" i="530" s="1"/>
  <c r="AA122" i="530"/>
  <c r="L121" i="530"/>
  <c r="M121" i="530" s="1"/>
  <c r="AB121" i="530"/>
  <c r="AC121" i="530"/>
  <c r="AB124" i="539"/>
  <c r="L124" i="539"/>
  <c r="M124" i="539" s="1"/>
  <c r="N124" i="539"/>
  <c r="O124" i="539" s="1"/>
  <c r="AA125" i="539"/>
  <c r="AC124" i="539"/>
  <c r="AA122" i="548"/>
  <c r="N121" i="548"/>
  <c r="O121" i="548" s="1"/>
  <c r="L121" i="548"/>
  <c r="M121" i="548" s="1"/>
  <c r="AB121" i="548"/>
  <c r="AC121" i="548"/>
  <c r="AB122" i="547"/>
  <c r="L122" i="547"/>
  <c r="M122" i="547" s="1"/>
  <c r="N122" i="547"/>
  <c r="O122" i="547" s="1"/>
  <c r="AA123" i="547"/>
  <c r="AC122" i="547"/>
  <c r="N121" i="546"/>
  <c r="O121" i="546" s="1"/>
  <c r="AB121" i="546"/>
  <c r="L121" i="546"/>
  <c r="M121" i="546" s="1"/>
  <c r="AA122" i="546"/>
  <c r="AC121" i="546"/>
  <c r="AB121" i="525"/>
  <c r="L121" i="525"/>
  <c r="M121" i="525" s="1"/>
  <c r="AA122" i="525"/>
  <c r="N121" i="525"/>
  <c r="O121" i="525" s="1"/>
  <c r="AC121" i="525"/>
  <c r="N122" i="544"/>
  <c r="O122" i="544" s="1"/>
  <c r="AA123" i="544"/>
  <c r="AB122" i="544"/>
  <c r="L122" i="544"/>
  <c r="M122" i="544" s="1"/>
  <c r="AC122" i="544"/>
  <c r="N124" i="550"/>
  <c r="O124" i="550" s="1"/>
  <c r="L124" i="550"/>
  <c r="M124" i="550" s="1"/>
  <c r="AB124" i="550"/>
  <c r="AA125" i="550"/>
  <c r="AC124" i="550"/>
  <c r="N121" i="532"/>
  <c r="O121" i="532" s="1"/>
  <c r="AB121" i="532"/>
  <c r="L121" i="532"/>
  <c r="M121" i="532" s="1"/>
  <c r="AA122" i="532"/>
  <c r="AC121" i="532"/>
  <c r="N121" i="526"/>
  <c r="O121" i="526" s="1"/>
  <c r="AB121" i="526"/>
  <c r="L121" i="526"/>
  <c r="M121" i="526" s="1"/>
  <c r="AA122" i="526"/>
  <c r="AC121" i="526"/>
  <c r="AB122" i="543"/>
  <c r="L122" i="543"/>
  <c r="M122" i="543" s="1"/>
  <c r="N122" i="543"/>
  <c r="O122" i="543" s="1"/>
  <c r="AA123" i="543"/>
  <c r="AC122" i="543"/>
  <c r="AB122" i="527"/>
  <c r="L122" i="527"/>
  <c r="M122" i="527" s="1"/>
  <c r="N122" i="527"/>
  <c r="O122" i="527" s="1"/>
  <c r="AA123" i="527"/>
  <c r="AC122" i="527"/>
  <c r="N121" i="534"/>
  <c r="O121" i="534" s="1"/>
  <c r="L121" i="534"/>
  <c r="M121" i="534" s="1"/>
  <c r="AB121" i="534"/>
  <c r="AA122" i="534"/>
  <c r="AC121" i="534"/>
  <c r="AB122" i="533"/>
  <c r="L122" i="533"/>
  <c r="M122" i="533" s="1"/>
  <c r="N122" i="533"/>
  <c r="O122" i="533" s="1"/>
  <c r="AA123" i="533"/>
  <c r="AC122" i="533"/>
  <c r="AB122" i="537"/>
  <c r="L122" i="537"/>
  <c r="M122" i="537" s="1"/>
  <c r="N122" i="537"/>
  <c r="O122" i="537" s="1"/>
  <c r="AA123" i="537"/>
  <c r="AC122" i="537"/>
  <c r="AB123" i="541"/>
  <c r="L123" i="541"/>
  <c r="M123" i="541" s="1"/>
  <c r="N123" i="541"/>
  <c r="O123" i="541" s="1"/>
  <c r="AA124" i="541"/>
  <c r="AC123" i="541"/>
  <c r="N121" i="542"/>
  <c r="O121" i="542" s="1"/>
  <c r="AA122" i="542"/>
  <c r="L121" i="542"/>
  <c r="M121" i="542" s="1"/>
  <c r="AB121" i="542"/>
  <c r="AC121" i="542"/>
  <c r="AB122" i="529"/>
  <c r="L122" i="529"/>
  <c r="M122" i="529" s="1"/>
  <c r="N122" i="529"/>
  <c r="O122" i="529" s="1"/>
  <c r="AC122" i="529"/>
  <c r="AA123" i="529"/>
  <c r="AD47" i="527"/>
  <c r="AD47" i="543"/>
  <c r="AD45" i="539"/>
  <c r="AD48" i="546"/>
  <c r="AD45" i="550"/>
  <c r="AD46" i="528"/>
  <c r="AD48" i="548"/>
  <c r="AD47" i="536"/>
  <c r="AD48" i="534"/>
  <c r="AD48" i="542"/>
  <c r="AD47" i="537"/>
  <c r="AD46" i="540"/>
  <c r="AD47" i="544"/>
  <c r="AD48" i="525"/>
  <c r="AD48" i="535"/>
  <c r="AD47" i="529"/>
  <c r="AD48" i="532"/>
  <c r="AD48" i="545"/>
  <c r="AD48" i="530"/>
  <c r="AD48" i="524"/>
  <c r="AD46" i="541"/>
  <c r="AD48" i="531"/>
  <c r="AD47" i="547"/>
  <c r="AD47" i="533"/>
  <c r="AD47" i="549"/>
  <c r="AD48" i="538"/>
  <c r="AD48" i="526"/>
  <c r="AB124" i="541" l="1"/>
  <c r="L124" i="541"/>
  <c r="M124" i="541" s="1"/>
  <c r="N124" i="541"/>
  <c r="O124" i="541" s="1"/>
  <c r="AA125" i="541"/>
  <c r="AC124" i="541"/>
  <c r="AB123" i="527"/>
  <c r="L123" i="527"/>
  <c r="M123" i="527" s="1"/>
  <c r="N123" i="527"/>
  <c r="O123" i="527" s="1"/>
  <c r="AA124" i="527"/>
  <c r="AC123" i="527"/>
  <c r="AA123" i="548"/>
  <c r="N122" i="548"/>
  <c r="O122" i="548" s="1"/>
  <c r="L122" i="548"/>
  <c r="M122" i="548" s="1"/>
  <c r="AB122" i="548"/>
  <c r="AC122" i="548"/>
  <c r="AB122" i="535"/>
  <c r="L122" i="535"/>
  <c r="M122" i="535" s="1"/>
  <c r="N122" i="535"/>
  <c r="O122" i="535" s="1"/>
  <c r="AA123" i="535"/>
  <c r="AC122" i="535"/>
  <c r="AB123" i="537"/>
  <c r="L123" i="537"/>
  <c r="M123" i="537" s="1"/>
  <c r="N123" i="537"/>
  <c r="O123" i="537" s="1"/>
  <c r="AA124" i="537"/>
  <c r="AC123" i="537"/>
  <c r="AB123" i="543"/>
  <c r="L123" i="543"/>
  <c r="M123" i="543" s="1"/>
  <c r="N123" i="543"/>
  <c r="O123" i="543" s="1"/>
  <c r="AA124" i="543"/>
  <c r="AC123" i="543"/>
  <c r="N122" i="530"/>
  <c r="O122" i="530" s="1"/>
  <c r="L122" i="530"/>
  <c r="M122" i="530" s="1"/>
  <c r="AA123" i="530"/>
  <c r="AB122" i="530"/>
  <c r="AC122" i="530"/>
  <c r="AB122" i="545"/>
  <c r="L122" i="545"/>
  <c r="M122" i="545" s="1"/>
  <c r="N122" i="545"/>
  <c r="O122" i="545" s="1"/>
  <c r="AA123" i="545"/>
  <c r="AC122" i="545"/>
  <c r="N123" i="536"/>
  <c r="O123" i="536" s="1"/>
  <c r="AB123" i="536"/>
  <c r="L123" i="536"/>
  <c r="M123" i="536" s="1"/>
  <c r="AA124" i="536"/>
  <c r="AC123" i="536"/>
  <c r="N125" i="550"/>
  <c r="O125" i="550" s="1"/>
  <c r="L125" i="550"/>
  <c r="M125" i="550" s="1"/>
  <c r="AB125" i="550"/>
  <c r="AA126" i="550"/>
  <c r="AC125" i="550"/>
  <c r="AB123" i="547"/>
  <c r="L123" i="547"/>
  <c r="M123" i="547" s="1"/>
  <c r="N123" i="547"/>
  <c r="O123" i="547" s="1"/>
  <c r="AA124" i="547"/>
  <c r="AC123" i="547"/>
  <c r="L122" i="524"/>
  <c r="M122" i="524" s="1"/>
  <c r="N122" i="524"/>
  <c r="O122" i="524" s="1"/>
  <c r="AB122" i="524"/>
  <c r="AA123" i="524"/>
  <c r="AC122" i="524"/>
  <c r="AB123" i="529"/>
  <c r="L123" i="529"/>
  <c r="M123" i="529" s="1"/>
  <c r="N123" i="529"/>
  <c r="O123" i="529" s="1"/>
  <c r="AA124" i="529"/>
  <c r="AC123" i="529"/>
  <c r="N122" i="542"/>
  <c r="O122" i="542" s="1"/>
  <c r="AA123" i="542"/>
  <c r="L122" i="542"/>
  <c r="M122" i="542" s="1"/>
  <c r="AB122" i="542"/>
  <c r="AC122" i="542"/>
  <c r="AB123" i="533"/>
  <c r="L123" i="533"/>
  <c r="M123" i="533" s="1"/>
  <c r="N123" i="533"/>
  <c r="O123" i="533" s="1"/>
  <c r="AA124" i="533"/>
  <c r="AC123" i="533"/>
  <c r="N122" i="526"/>
  <c r="O122" i="526" s="1"/>
  <c r="L122" i="526"/>
  <c r="M122" i="526" s="1"/>
  <c r="AB122" i="526"/>
  <c r="AA123" i="526"/>
  <c r="AC122" i="526"/>
  <c r="AB125" i="539"/>
  <c r="L125" i="539"/>
  <c r="M125" i="539" s="1"/>
  <c r="N125" i="539"/>
  <c r="O125" i="539" s="1"/>
  <c r="AA126" i="539"/>
  <c r="AC125" i="539"/>
  <c r="AB124" i="540"/>
  <c r="L124" i="540"/>
  <c r="M124" i="540" s="1"/>
  <c r="N124" i="540"/>
  <c r="O124" i="540" s="1"/>
  <c r="AA125" i="540"/>
  <c r="AC124" i="540"/>
  <c r="AB122" i="531"/>
  <c r="L122" i="531"/>
  <c r="M122" i="531" s="1"/>
  <c r="N122" i="531"/>
  <c r="O122" i="531" s="1"/>
  <c r="AA123" i="531"/>
  <c r="AC122" i="531"/>
  <c r="N124" i="528"/>
  <c r="O124" i="528" s="1"/>
  <c r="AA125" i="528"/>
  <c r="L124" i="528"/>
  <c r="M124" i="528" s="1"/>
  <c r="AB124" i="528"/>
  <c r="AC124" i="528"/>
  <c r="N122" i="534"/>
  <c r="O122" i="534" s="1"/>
  <c r="AB122" i="534"/>
  <c r="L122" i="534"/>
  <c r="M122" i="534" s="1"/>
  <c r="AA123" i="534"/>
  <c r="AC122" i="534"/>
  <c r="N122" i="532"/>
  <c r="O122" i="532" s="1"/>
  <c r="AB122" i="532"/>
  <c r="L122" i="532"/>
  <c r="M122" i="532" s="1"/>
  <c r="AA123" i="532"/>
  <c r="AC122" i="532"/>
  <c r="N123" i="544"/>
  <c r="O123" i="544" s="1"/>
  <c r="AA124" i="544"/>
  <c r="L123" i="544"/>
  <c r="M123" i="544" s="1"/>
  <c r="AB123" i="544"/>
  <c r="AC123" i="544"/>
  <c r="AB122" i="525"/>
  <c r="L122" i="525"/>
  <c r="M122" i="525" s="1"/>
  <c r="N122" i="525"/>
  <c r="O122" i="525" s="1"/>
  <c r="AA123" i="525"/>
  <c r="AC122" i="525"/>
  <c r="N122" i="546"/>
  <c r="O122" i="546" s="1"/>
  <c r="AA123" i="546"/>
  <c r="L122" i="546"/>
  <c r="M122" i="546" s="1"/>
  <c r="AB122" i="546"/>
  <c r="AC122" i="546"/>
  <c r="N122" i="538"/>
  <c r="O122" i="538" s="1"/>
  <c r="AB122" i="538"/>
  <c r="L122" i="538"/>
  <c r="M122" i="538" s="1"/>
  <c r="AA123" i="538"/>
  <c r="AC122" i="538"/>
  <c r="AB123" i="549"/>
  <c r="AA124" i="549"/>
  <c r="N123" i="549"/>
  <c r="O123" i="549" s="1"/>
  <c r="L123" i="549"/>
  <c r="M123" i="549" s="1"/>
  <c r="AC123" i="549"/>
  <c r="AD47" i="534"/>
  <c r="AD47" i="531"/>
  <c r="AD46" i="536"/>
  <c r="AD47" i="530"/>
  <c r="AD46" i="533"/>
  <c r="AD45" i="540"/>
  <c r="AD45" i="541"/>
  <c r="AD46" i="529"/>
  <c r="AD47" i="525"/>
  <c r="AD46" i="543"/>
  <c r="AD46" i="527"/>
  <c r="AD44" i="550"/>
  <c r="AD47" i="545"/>
  <c r="AD47" i="546"/>
  <c r="AD46" i="544"/>
  <c r="AD47" i="535"/>
  <c r="AD45" i="528"/>
  <c r="AD47" i="532"/>
  <c r="AD46" i="547"/>
  <c r="AD46" i="537"/>
  <c r="AD47" i="524"/>
  <c r="AD46" i="549"/>
  <c r="AD47" i="538"/>
  <c r="AD44" i="539"/>
  <c r="AD47" i="542"/>
  <c r="AD47" i="526"/>
  <c r="AD47" i="548"/>
  <c r="AB124" i="549" l="1"/>
  <c r="L124" i="549"/>
  <c r="M124" i="549" s="1"/>
  <c r="AA125" i="549"/>
  <c r="N124" i="549"/>
  <c r="O124" i="549" s="1"/>
  <c r="AC124" i="549"/>
  <c r="AB126" i="539"/>
  <c r="L126" i="539"/>
  <c r="M126" i="539" s="1"/>
  <c r="N126" i="539"/>
  <c r="O126" i="539" s="1"/>
  <c r="AA127" i="539"/>
  <c r="AC126" i="539"/>
  <c r="AB124" i="529"/>
  <c r="L124" i="529"/>
  <c r="M124" i="529" s="1"/>
  <c r="N124" i="529"/>
  <c r="O124" i="529" s="1"/>
  <c r="AA125" i="529"/>
  <c r="AC124" i="529"/>
  <c r="N124" i="536"/>
  <c r="O124" i="536" s="1"/>
  <c r="AB124" i="536"/>
  <c r="L124" i="536"/>
  <c r="M124" i="536" s="1"/>
  <c r="AA125" i="536"/>
  <c r="AC124" i="536"/>
  <c r="AB123" i="525"/>
  <c r="L123" i="525"/>
  <c r="M123" i="525" s="1"/>
  <c r="N123" i="525"/>
  <c r="O123" i="525" s="1"/>
  <c r="AA124" i="525"/>
  <c r="AC123" i="525"/>
  <c r="N123" i="526"/>
  <c r="O123" i="526" s="1"/>
  <c r="AB123" i="526"/>
  <c r="L123" i="526"/>
  <c r="M123" i="526" s="1"/>
  <c r="AA124" i="526"/>
  <c r="AC123" i="526"/>
  <c r="N123" i="542"/>
  <c r="O123" i="542" s="1"/>
  <c r="AA124" i="542"/>
  <c r="L123" i="542"/>
  <c r="M123" i="542" s="1"/>
  <c r="AB123" i="542"/>
  <c r="AC123" i="542"/>
  <c r="L123" i="524"/>
  <c r="M123" i="524" s="1"/>
  <c r="N123" i="524"/>
  <c r="O123" i="524" s="1"/>
  <c r="AB123" i="524"/>
  <c r="AA124" i="524"/>
  <c r="AC123" i="524"/>
  <c r="AB123" i="545"/>
  <c r="L123" i="545"/>
  <c r="M123" i="545" s="1"/>
  <c r="N123" i="545"/>
  <c r="O123" i="545" s="1"/>
  <c r="AA124" i="545"/>
  <c r="AC123" i="545"/>
  <c r="AB123" i="535"/>
  <c r="L123" i="535"/>
  <c r="M123" i="535" s="1"/>
  <c r="N123" i="535"/>
  <c r="O123" i="535" s="1"/>
  <c r="AA124" i="535"/>
  <c r="AC123" i="535"/>
  <c r="AA124" i="548"/>
  <c r="N123" i="548"/>
  <c r="O123" i="548" s="1"/>
  <c r="L123" i="548"/>
  <c r="M123" i="548" s="1"/>
  <c r="AB123" i="548"/>
  <c r="AC123" i="548"/>
  <c r="N124" i="544"/>
  <c r="O124" i="544" s="1"/>
  <c r="AA125" i="544"/>
  <c r="AB124" i="544"/>
  <c r="L124" i="544"/>
  <c r="M124" i="544" s="1"/>
  <c r="AC124" i="544"/>
  <c r="AA124" i="534"/>
  <c r="N123" i="534"/>
  <c r="O123" i="534" s="1"/>
  <c r="AB123" i="534"/>
  <c r="L123" i="534"/>
  <c r="M123" i="534" s="1"/>
  <c r="AC123" i="534"/>
  <c r="AB124" i="537"/>
  <c r="L124" i="537"/>
  <c r="M124" i="537" s="1"/>
  <c r="N124" i="537"/>
  <c r="O124" i="537" s="1"/>
  <c r="AA125" i="537"/>
  <c r="AC124" i="537"/>
  <c r="AB125" i="541"/>
  <c r="L125" i="541"/>
  <c r="M125" i="541" s="1"/>
  <c r="N125" i="541"/>
  <c r="O125" i="541" s="1"/>
  <c r="AA126" i="541"/>
  <c r="AC125" i="541"/>
  <c r="N123" i="546"/>
  <c r="O123" i="546" s="1"/>
  <c r="AA124" i="546"/>
  <c r="L123" i="546"/>
  <c r="M123" i="546" s="1"/>
  <c r="AB123" i="546"/>
  <c r="AC123" i="546"/>
  <c r="AB123" i="531"/>
  <c r="L123" i="531"/>
  <c r="M123" i="531" s="1"/>
  <c r="N123" i="531"/>
  <c r="O123" i="531" s="1"/>
  <c r="AA124" i="531"/>
  <c r="AC123" i="531"/>
  <c r="AB124" i="533"/>
  <c r="L124" i="533"/>
  <c r="M124" i="533" s="1"/>
  <c r="N124" i="533"/>
  <c r="O124" i="533" s="1"/>
  <c r="AA125" i="533"/>
  <c r="AC124" i="533"/>
  <c r="AB124" i="547"/>
  <c r="L124" i="547"/>
  <c r="M124" i="547" s="1"/>
  <c r="N124" i="547"/>
  <c r="O124" i="547" s="1"/>
  <c r="AA125" i="547"/>
  <c r="AC124" i="547"/>
  <c r="N123" i="538"/>
  <c r="O123" i="538" s="1"/>
  <c r="AB123" i="538"/>
  <c r="L123" i="538"/>
  <c r="M123" i="538" s="1"/>
  <c r="AA124" i="538"/>
  <c r="AC123" i="538"/>
  <c r="N123" i="532"/>
  <c r="O123" i="532" s="1"/>
  <c r="L123" i="532"/>
  <c r="M123" i="532" s="1"/>
  <c r="AB123" i="532"/>
  <c r="AA124" i="532"/>
  <c r="AC123" i="532"/>
  <c r="N125" i="528"/>
  <c r="O125" i="528" s="1"/>
  <c r="AB125" i="528"/>
  <c r="AA126" i="528"/>
  <c r="L125" i="528"/>
  <c r="M125" i="528" s="1"/>
  <c r="AC125" i="528"/>
  <c r="AB125" i="540"/>
  <c r="L125" i="540"/>
  <c r="M125" i="540" s="1"/>
  <c r="N125" i="540"/>
  <c r="O125" i="540" s="1"/>
  <c r="AA126" i="540"/>
  <c r="AC125" i="540"/>
  <c r="N126" i="550"/>
  <c r="O126" i="550" s="1"/>
  <c r="AB126" i="550"/>
  <c r="L126" i="550"/>
  <c r="M126" i="550" s="1"/>
  <c r="AA127" i="550"/>
  <c r="AC126" i="550"/>
  <c r="N123" i="530"/>
  <c r="O123" i="530" s="1"/>
  <c r="AA124" i="530"/>
  <c r="L123" i="530"/>
  <c r="M123" i="530" s="1"/>
  <c r="AB123" i="530"/>
  <c r="AC123" i="530"/>
  <c r="AB124" i="543"/>
  <c r="L124" i="543"/>
  <c r="M124" i="543" s="1"/>
  <c r="N124" i="543"/>
  <c r="O124" i="543" s="1"/>
  <c r="AA125" i="543"/>
  <c r="AC124" i="543"/>
  <c r="AB124" i="527"/>
  <c r="L124" i="527"/>
  <c r="M124" i="527" s="1"/>
  <c r="N124" i="527"/>
  <c r="O124" i="527" s="1"/>
  <c r="AA125" i="527"/>
  <c r="AC124" i="527"/>
  <c r="AD46" i="532"/>
  <c r="AD43" i="550"/>
  <c r="AD46" i="538"/>
  <c r="AD46" i="524"/>
  <c r="AD45" i="533"/>
  <c r="AD46" i="531"/>
  <c r="AD46" i="546"/>
  <c r="AD46" i="535"/>
  <c r="AD44" i="540"/>
  <c r="AD46" i="526"/>
  <c r="AD45" i="543"/>
  <c r="AD45" i="529"/>
  <c r="AD44" i="528"/>
  <c r="AD45" i="536"/>
  <c r="AD44" i="541"/>
  <c r="AD45" i="537"/>
  <c r="AD46" i="534"/>
  <c r="AD45" i="544"/>
  <c r="AD45" i="527"/>
  <c r="AD46" i="548"/>
  <c r="AD46" i="545"/>
  <c r="AD45" i="547"/>
  <c r="AD46" i="542"/>
  <c r="AD46" i="525"/>
  <c r="AD46" i="530"/>
  <c r="AD43" i="539"/>
  <c r="AD45" i="549"/>
  <c r="AA125" i="548" l="1"/>
  <c r="N124" i="548"/>
  <c r="O124" i="548" s="1"/>
  <c r="AB124" i="548"/>
  <c r="L124" i="548"/>
  <c r="M124" i="548" s="1"/>
  <c r="AC124" i="548"/>
  <c r="AB124" i="524"/>
  <c r="N124" i="524"/>
  <c r="O124" i="524" s="1"/>
  <c r="L124" i="524"/>
  <c r="M124" i="524" s="1"/>
  <c r="AA125" i="524"/>
  <c r="AC124" i="524"/>
  <c r="N125" i="536"/>
  <c r="O125" i="536" s="1"/>
  <c r="AB125" i="536"/>
  <c r="L125" i="536"/>
  <c r="M125" i="536" s="1"/>
  <c r="AA126" i="536"/>
  <c r="AC125" i="536"/>
  <c r="AB125" i="549"/>
  <c r="L125" i="549"/>
  <c r="M125" i="549" s="1"/>
  <c r="AA126" i="549"/>
  <c r="N125" i="549"/>
  <c r="O125" i="549" s="1"/>
  <c r="AC125" i="549"/>
  <c r="N124" i="532"/>
  <c r="O124" i="532" s="1"/>
  <c r="L124" i="532"/>
  <c r="M124" i="532" s="1"/>
  <c r="AB124" i="532"/>
  <c r="AA125" i="532"/>
  <c r="AC124" i="532"/>
  <c r="AB124" i="531"/>
  <c r="L124" i="531"/>
  <c r="M124" i="531" s="1"/>
  <c r="N124" i="531"/>
  <c r="O124" i="531" s="1"/>
  <c r="AA125" i="531"/>
  <c r="AC124" i="531"/>
  <c r="AB124" i="545"/>
  <c r="L124" i="545"/>
  <c r="M124" i="545" s="1"/>
  <c r="N124" i="545"/>
  <c r="O124" i="545" s="1"/>
  <c r="AA125" i="545"/>
  <c r="AC124" i="545"/>
  <c r="N127" i="550"/>
  <c r="O127" i="550" s="1"/>
  <c r="AB127" i="550"/>
  <c r="L127" i="550"/>
  <c r="M127" i="550" s="1"/>
  <c r="AA128" i="550"/>
  <c r="AC127" i="550"/>
  <c r="N124" i="538"/>
  <c r="O124" i="538" s="1"/>
  <c r="AB124" i="538"/>
  <c r="L124" i="538"/>
  <c r="M124" i="538" s="1"/>
  <c r="AA125" i="538"/>
  <c r="AC124" i="538"/>
  <c r="AB125" i="527"/>
  <c r="L125" i="527"/>
  <c r="M125" i="527" s="1"/>
  <c r="N125" i="527"/>
  <c r="O125" i="527" s="1"/>
  <c r="AA126" i="527"/>
  <c r="AC125" i="527"/>
  <c r="N124" i="530"/>
  <c r="O124" i="530" s="1"/>
  <c r="L124" i="530"/>
  <c r="M124" i="530" s="1"/>
  <c r="AB124" i="530"/>
  <c r="AA125" i="530"/>
  <c r="AC124" i="530"/>
  <c r="AB126" i="540"/>
  <c r="L126" i="540"/>
  <c r="M126" i="540" s="1"/>
  <c r="N126" i="540"/>
  <c r="O126" i="540" s="1"/>
  <c r="AA127" i="540"/>
  <c r="AC126" i="540"/>
  <c r="AB125" i="547"/>
  <c r="L125" i="547"/>
  <c r="M125" i="547" s="1"/>
  <c r="N125" i="547"/>
  <c r="O125" i="547" s="1"/>
  <c r="AC125" i="547"/>
  <c r="AA126" i="547"/>
  <c r="AB126" i="541"/>
  <c r="L126" i="541"/>
  <c r="M126" i="541" s="1"/>
  <c r="N126" i="541"/>
  <c r="O126" i="541" s="1"/>
  <c r="AA127" i="541"/>
  <c r="AC126" i="541"/>
  <c r="AB125" i="529"/>
  <c r="L125" i="529"/>
  <c r="M125" i="529" s="1"/>
  <c r="N125" i="529"/>
  <c r="O125" i="529" s="1"/>
  <c r="AA126" i="529"/>
  <c r="AC125" i="529"/>
  <c r="N126" i="528"/>
  <c r="O126" i="528" s="1"/>
  <c r="AB126" i="528"/>
  <c r="AA127" i="528"/>
  <c r="L126" i="528"/>
  <c r="M126" i="528" s="1"/>
  <c r="AC126" i="528"/>
  <c r="N124" i="542"/>
  <c r="O124" i="542" s="1"/>
  <c r="AA125" i="542"/>
  <c r="L124" i="542"/>
  <c r="M124" i="542" s="1"/>
  <c r="AB124" i="542"/>
  <c r="AC124" i="542"/>
  <c r="AB124" i="525"/>
  <c r="L124" i="525"/>
  <c r="M124" i="525" s="1"/>
  <c r="N124" i="525"/>
  <c r="O124" i="525" s="1"/>
  <c r="AA125" i="525"/>
  <c r="AC124" i="525"/>
  <c r="AB125" i="543"/>
  <c r="L125" i="543"/>
  <c r="M125" i="543" s="1"/>
  <c r="N125" i="543"/>
  <c r="O125" i="543" s="1"/>
  <c r="AA126" i="543"/>
  <c r="AC125" i="543"/>
  <c r="AB125" i="533"/>
  <c r="L125" i="533"/>
  <c r="M125" i="533" s="1"/>
  <c r="N125" i="533"/>
  <c r="O125" i="533" s="1"/>
  <c r="AA126" i="533"/>
  <c r="AC125" i="533"/>
  <c r="N124" i="546"/>
  <c r="O124" i="546" s="1"/>
  <c r="AA125" i="546"/>
  <c r="L124" i="546"/>
  <c r="M124" i="546" s="1"/>
  <c r="AB124" i="546"/>
  <c r="AC124" i="546"/>
  <c r="AB125" i="537"/>
  <c r="L125" i="537"/>
  <c r="M125" i="537" s="1"/>
  <c r="N125" i="537"/>
  <c r="O125" i="537" s="1"/>
  <c r="AC125" i="537"/>
  <c r="AA126" i="537"/>
  <c r="AB124" i="534"/>
  <c r="L124" i="534"/>
  <c r="M124" i="534" s="1"/>
  <c r="AA125" i="534"/>
  <c r="N124" i="534"/>
  <c r="O124" i="534" s="1"/>
  <c r="AC124" i="534"/>
  <c r="N125" i="544"/>
  <c r="O125" i="544" s="1"/>
  <c r="AA126" i="544"/>
  <c r="L125" i="544"/>
  <c r="M125" i="544" s="1"/>
  <c r="AB125" i="544"/>
  <c r="AC125" i="544"/>
  <c r="AB124" i="535"/>
  <c r="L124" i="535"/>
  <c r="M124" i="535" s="1"/>
  <c r="N124" i="535"/>
  <c r="O124" i="535" s="1"/>
  <c r="AA125" i="535"/>
  <c r="AC124" i="535"/>
  <c r="N124" i="526"/>
  <c r="O124" i="526" s="1"/>
  <c r="L124" i="526"/>
  <c r="M124" i="526" s="1"/>
  <c r="AB124" i="526"/>
  <c r="AA125" i="526"/>
  <c r="AC124" i="526"/>
  <c r="AB127" i="539"/>
  <c r="L127" i="539"/>
  <c r="M127" i="539" s="1"/>
  <c r="N127" i="539"/>
  <c r="O127" i="539" s="1"/>
  <c r="AA128" i="539"/>
  <c r="AC127" i="539"/>
  <c r="AD44" i="537"/>
  <c r="AD44" i="547"/>
  <c r="AD42" i="550"/>
  <c r="AD43" i="541"/>
  <c r="AD45" i="545"/>
  <c r="AD42" i="539"/>
  <c r="AD43" i="528"/>
  <c r="AD45" i="525"/>
  <c r="AD44" i="543"/>
  <c r="AD43" i="540"/>
  <c r="AD44" i="549"/>
  <c r="AD44" i="533"/>
  <c r="AD44" i="529"/>
  <c r="AD45" i="538"/>
  <c r="AD45" i="534"/>
  <c r="AD45" i="546"/>
  <c r="AD45" i="524"/>
  <c r="AD45" i="530"/>
  <c r="AD45" i="532"/>
  <c r="AD44" i="544"/>
  <c r="AD45" i="542"/>
  <c r="AD44" i="527"/>
  <c r="AD45" i="548"/>
  <c r="AD45" i="535"/>
  <c r="AD44" i="536"/>
  <c r="AD45" i="526"/>
  <c r="AD45" i="531"/>
  <c r="AB127" i="540" l="1"/>
  <c r="L127" i="540"/>
  <c r="M127" i="540" s="1"/>
  <c r="N127" i="540"/>
  <c r="O127" i="540" s="1"/>
  <c r="AA128" i="540"/>
  <c r="AC127" i="540"/>
  <c r="N128" i="550"/>
  <c r="O128" i="550" s="1"/>
  <c r="L128" i="550"/>
  <c r="M128" i="550" s="1"/>
  <c r="AB128" i="550"/>
  <c r="AA129" i="550"/>
  <c r="AC128" i="550"/>
  <c r="AB125" i="535"/>
  <c r="L125" i="535"/>
  <c r="M125" i="535" s="1"/>
  <c r="N125" i="535"/>
  <c r="O125" i="535" s="1"/>
  <c r="AA126" i="535"/>
  <c r="AC125" i="535"/>
  <c r="AB128" i="539"/>
  <c r="L128" i="539"/>
  <c r="M128" i="539" s="1"/>
  <c r="N128" i="539"/>
  <c r="O128" i="539" s="1"/>
  <c r="AA129" i="539"/>
  <c r="AC128" i="539"/>
  <c r="AB126" i="537"/>
  <c r="L126" i="537"/>
  <c r="M126" i="537" s="1"/>
  <c r="N126" i="537"/>
  <c r="O126" i="537" s="1"/>
  <c r="AA127" i="537"/>
  <c r="AC126" i="537"/>
  <c r="N125" i="546"/>
  <c r="O125" i="546" s="1"/>
  <c r="AA126" i="546"/>
  <c r="AB125" i="546"/>
  <c r="L125" i="546"/>
  <c r="M125" i="546" s="1"/>
  <c r="AC125" i="546"/>
  <c r="AB126" i="543"/>
  <c r="L126" i="543"/>
  <c r="M126" i="543" s="1"/>
  <c r="N126" i="543"/>
  <c r="O126" i="543" s="1"/>
  <c r="AA127" i="543"/>
  <c r="AC126" i="543"/>
  <c r="N125" i="542"/>
  <c r="O125" i="542" s="1"/>
  <c r="AA126" i="542"/>
  <c r="L125" i="542"/>
  <c r="M125" i="542" s="1"/>
  <c r="AB125" i="542"/>
  <c r="AC125" i="542"/>
  <c r="N127" i="528"/>
  <c r="O127" i="528" s="1"/>
  <c r="AB127" i="528"/>
  <c r="AA128" i="528"/>
  <c r="L127" i="528"/>
  <c r="M127" i="528" s="1"/>
  <c r="AC127" i="528"/>
  <c r="AB126" i="529"/>
  <c r="L126" i="529"/>
  <c r="M126" i="529" s="1"/>
  <c r="N126" i="529"/>
  <c r="O126" i="529" s="1"/>
  <c r="AC126" i="529"/>
  <c r="AA127" i="529"/>
  <c r="N125" i="530"/>
  <c r="O125" i="530" s="1"/>
  <c r="AA126" i="530"/>
  <c r="L125" i="530"/>
  <c r="M125" i="530" s="1"/>
  <c r="AB125" i="530"/>
  <c r="AC125" i="530"/>
  <c r="AB125" i="545"/>
  <c r="L125" i="545"/>
  <c r="M125" i="545" s="1"/>
  <c r="N125" i="545"/>
  <c r="O125" i="545" s="1"/>
  <c r="AA126" i="545"/>
  <c r="AC125" i="545"/>
  <c r="AB126" i="549"/>
  <c r="L126" i="549"/>
  <c r="M126" i="549" s="1"/>
  <c r="AA127" i="549"/>
  <c r="N126" i="549"/>
  <c r="O126" i="549" s="1"/>
  <c r="AC126" i="549"/>
  <c r="N126" i="536"/>
  <c r="O126" i="536" s="1"/>
  <c r="AB126" i="536"/>
  <c r="L126" i="536"/>
  <c r="M126" i="536" s="1"/>
  <c r="AA127" i="536"/>
  <c r="AC126" i="536"/>
  <c r="N125" i="538"/>
  <c r="O125" i="538" s="1"/>
  <c r="AB125" i="538"/>
  <c r="L125" i="538"/>
  <c r="M125" i="538" s="1"/>
  <c r="AA126" i="538"/>
  <c r="AC125" i="538"/>
  <c r="N125" i="532"/>
  <c r="O125" i="532" s="1"/>
  <c r="AB125" i="532"/>
  <c r="L125" i="532"/>
  <c r="M125" i="532" s="1"/>
  <c r="AA126" i="532"/>
  <c r="AC125" i="532"/>
  <c r="AB126" i="533"/>
  <c r="L126" i="533"/>
  <c r="M126" i="533" s="1"/>
  <c r="N126" i="533"/>
  <c r="O126" i="533" s="1"/>
  <c r="AA127" i="533"/>
  <c r="AC126" i="533"/>
  <c r="N125" i="526"/>
  <c r="O125" i="526" s="1"/>
  <c r="AB125" i="526"/>
  <c r="L125" i="526"/>
  <c r="M125" i="526" s="1"/>
  <c r="AA126" i="526"/>
  <c r="AC125" i="526"/>
  <c r="N126" i="544"/>
  <c r="O126" i="544" s="1"/>
  <c r="AB126" i="544"/>
  <c r="L126" i="544"/>
  <c r="M126" i="544" s="1"/>
  <c r="AA127" i="544"/>
  <c r="AC126" i="544"/>
  <c r="AB125" i="534"/>
  <c r="L125" i="534"/>
  <c r="M125" i="534" s="1"/>
  <c r="N125" i="534"/>
  <c r="O125" i="534" s="1"/>
  <c r="AA126" i="534"/>
  <c r="AC125" i="534"/>
  <c r="AB125" i="525"/>
  <c r="L125" i="525"/>
  <c r="M125" i="525" s="1"/>
  <c r="N125" i="525"/>
  <c r="O125" i="525" s="1"/>
  <c r="AA126" i="525"/>
  <c r="AC125" i="525"/>
  <c r="AB127" i="541"/>
  <c r="L127" i="541"/>
  <c r="M127" i="541" s="1"/>
  <c r="N127" i="541"/>
  <c r="O127" i="541" s="1"/>
  <c r="AA128" i="541"/>
  <c r="AC127" i="541"/>
  <c r="AB126" i="547"/>
  <c r="L126" i="547"/>
  <c r="M126" i="547" s="1"/>
  <c r="N126" i="547"/>
  <c r="O126" i="547" s="1"/>
  <c r="AA127" i="547"/>
  <c r="AC126" i="547"/>
  <c r="AB126" i="527"/>
  <c r="L126" i="527"/>
  <c r="M126" i="527" s="1"/>
  <c r="N126" i="527"/>
  <c r="O126" i="527" s="1"/>
  <c r="AA127" i="527"/>
  <c r="AC126" i="527"/>
  <c r="AB125" i="531"/>
  <c r="L125" i="531"/>
  <c r="M125" i="531" s="1"/>
  <c r="N125" i="531"/>
  <c r="O125" i="531" s="1"/>
  <c r="AA126" i="531"/>
  <c r="AC125" i="531"/>
  <c r="N125" i="524"/>
  <c r="O125" i="524" s="1"/>
  <c r="L125" i="524"/>
  <c r="M125" i="524" s="1"/>
  <c r="AB125" i="524"/>
  <c r="AA126" i="524"/>
  <c r="AC125" i="524"/>
  <c r="AA126" i="548"/>
  <c r="N125" i="548"/>
  <c r="O125" i="548" s="1"/>
  <c r="L125" i="548"/>
  <c r="M125" i="548" s="1"/>
  <c r="AB125" i="548"/>
  <c r="AC125" i="548"/>
  <c r="AD43" i="533"/>
  <c r="AD43" i="527"/>
  <c r="AD42" i="528"/>
  <c r="AD41" i="539"/>
  <c r="AD44" i="524"/>
  <c r="AD42" i="541"/>
  <c r="AD44" i="546"/>
  <c r="AD42" i="540"/>
  <c r="AD44" i="542"/>
  <c r="AD44" i="538"/>
  <c r="AD44" i="525"/>
  <c r="AD44" i="535"/>
  <c r="AD43" i="529"/>
  <c r="AD44" i="532"/>
  <c r="AD44" i="530"/>
  <c r="AD43" i="537"/>
  <c r="AD44" i="526"/>
  <c r="AD43" i="549"/>
  <c r="AD43" i="536"/>
  <c r="AD43" i="547"/>
  <c r="AD44" i="545"/>
  <c r="AD43" i="544"/>
  <c r="AD44" i="531"/>
  <c r="AD43" i="543"/>
  <c r="AD44" i="548"/>
  <c r="AD44" i="534"/>
  <c r="AD41" i="550"/>
  <c r="N126" i="530" l="1"/>
  <c r="O126" i="530" s="1"/>
  <c r="L126" i="530"/>
  <c r="M126" i="530" s="1"/>
  <c r="AB126" i="530"/>
  <c r="AA127" i="530"/>
  <c r="AC126" i="530"/>
  <c r="AA127" i="548"/>
  <c r="N126" i="548"/>
  <c r="O126" i="548" s="1"/>
  <c r="L126" i="548"/>
  <c r="M126" i="548" s="1"/>
  <c r="AB126" i="548"/>
  <c r="AC126" i="548"/>
  <c r="N126" i="534"/>
  <c r="O126" i="534" s="1"/>
  <c r="AB126" i="534"/>
  <c r="L126" i="534"/>
  <c r="M126" i="534" s="1"/>
  <c r="AA127" i="534"/>
  <c r="AC126" i="534"/>
  <c r="N126" i="532"/>
  <c r="O126" i="532" s="1"/>
  <c r="AB126" i="532"/>
  <c r="L126" i="532"/>
  <c r="M126" i="532" s="1"/>
  <c r="AA127" i="532"/>
  <c r="AC126" i="532"/>
  <c r="AB127" i="549"/>
  <c r="L127" i="549"/>
  <c r="M127" i="549" s="1"/>
  <c r="AA128" i="549"/>
  <c r="N127" i="549"/>
  <c r="O127" i="549" s="1"/>
  <c r="AC127" i="549"/>
  <c r="AB126" i="545"/>
  <c r="L126" i="545"/>
  <c r="M126" i="545" s="1"/>
  <c r="N126" i="545"/>
  <c r="O126" i="545" s="1"/>
  <c r="AA127" i="545"/>
  <c r="AC126" i="545"/>
  <c r="N128" i="528"/>
  <c r="O128" i="528" s="1"/>
  <c r="AA129" i="528"/>
  <c r="L128" i="528"/>
  <c r="M128" i="528" s="1"/>
  <c r="AB128" i="528"/>
  <c r="AC128" i="528"/>
  <c r="N126" i="546"/>
  <c r="O126" i="546" s="1"/>
  <c r="AA127" i="546"/>
  <c r="L126" i="546"/>
  <c r="M126" i="546" s="1"/>
  <c r="AB126" i="546"/>
  <c r="AC126" i="546"/>
  <c r="AB129" i="539"/>
  <c r="L129" i="539"/>
  <c r="M129" i="539" s="1"/>
  <c r="N129" i="539"/>
  <c r="O129" i="539" s="1"/>
  <c r="AA130" i="539"/>
  <c r="AC129" i="539"/>
  <c r="AB126" i="531"/>
  <c r="L126" i="531"/>
  <c r="M126" i="531" s="1"/>
  <c r="N126" i="531"/>
  <c r="O126" i="531" s="1"/>
  <c r="AA127" i="531"/>
  <c r="AC126" i="531"/>
  <c r="AB126" i="525"/>
  <c r="L126" i="525"/>
  <c r="M126" i="525" s="1"/>
  <c r="N126" i="525"/>
  <c r="O126" i="525" s="1"/>
  <c r="AA127" i="525"/>
  <c r="AC126" i="525"/>
  <c r="AB127" i="533"/>
  <c r="L127" i="533"/>
  <c r="M127" i="533" s="1"/>
  <c r="N127" i="533"/>
  <c r="O127" i="533" s="1"/>
  <c r="AA128" i="533"/>
  <c r="AC127" i="533"/>
  <c r="AB128" i="540"/>
  <c r="L128" i="540"/>
  <c r="M128" i="540" s="1"/>
  <c r="N128" i="540"/>
  <c r="O128" i="540" s="1"/>
  <c r="AA129" i="540"/>
  <c r="AC128" i="540"/>
  <c r="AB127" i="547"/>
  <c r="L127" i="547"/>
  <c r="M127" i="547" s="1"/>
  <c r="N127" i="547"/>
  <c r="O127" i="547" s="1"/>
  <c r="AA128" i="547"/>
  <c r="AC127" i="547"/>
  <c r="N127" i="544"/>
  <c r="O127" i="544" s="1"/>
  <c r="AA128" i="544"/>
  <c r="L127" i="544"/>
  <c r="M127" i="544" s="1"/>
  <c r="AB127" i="544"/>
  <c r="AC127" i="544"/>
  <c r="N126" i="538"/>
  <c r="O126" i="538" s="1"/>
  <c r="AB126" i="538"/>
  <c r="L126" i="538"/>
  <c r="M126" i="538" s="1"/>
  <c r="AA127" i="538"/>
  <c r="AC126" i="538"/>
  <c r="AB127" i="529"/>
  <c r="L127" i="529"/>
  <c r="M127" i="529" s="1"/>
  <c r="N127" i="529"/>
  <c r="O127" i="529" s="1"/>
  <c r="AC127" i="529"/>
  <c r="AA128" i="529"/>
  <c r="AB127" i="543"/>
  <c r="L127" i="543"/>
  <c r="M127" i="543" s="1"/>
  <c r="N127" i="543"/>
  <c r="O127" i="543" s="1"/>
  <c r="AA128" i="543"/>
  <c r="AC127" i="543"/>
  <c r="AB126" i="535"/>
  <c r="L126" i="535"/>
  <c r="M126" i="535" s="1"/>
  <c r="N126" i="535"/>
  <c r="O126" i="535" s="1"/>
  <c r="AA127" i="535"/>
  <c r="AC126" i="535"/>
  <c r="AB127" i="537"/>
  <c r="L127" i="537"/>
  <c r="M127" i="537" s="1"/>
  <c r="N127" i="537"/>
  <c r="O127" i="537" s="1"/>
  <c r="AA128" i="537"/>
  <c r="AC127" i="537"/>
  <c r="AB127" i="527"/>
  <c r="L127" i="527"/>
  <c r="M127" i="527" s="1"/>
  <c r="N127" i="527"/>
  <c r="O127" i="527" s="1"/>
  <c r="AA128" i="527"/>
  <c r="AC127" i="527"/>
  <c r="L126" i="524"/>
  <c r="M126" i="524" s="1"/>
  <c r="N126" i="524"/>
  <c r="O126" i="524" s="1"/>
  <c r="AB126" i="524"/>
  <c r="AA127" i="524"/>
  <c r="AC126" i="524"/>
  <c r="AB128" i="541"/>
  <c r="L128" i="541"/>
  <c r="M128" i="541" s="1"/>
  <c r="N128" i="541"/>
  <c r="O128" i="541" s="1"/>
  <c r="AA129" i="541"/>
  <c r="AC128" i="541"/>
  <c r="N126" i="526"/>
  <c r="O126" i="526" s="1"/>
  <c r="L126" i="526"/>
  <c r="M126" i="526" s="1"/>
  <c r="AA127" i="526"/>
  <c r="AB126" i="526"/>
  <c r="AC126" i="526"/>
  <c r="N127" i="536"/>
  <c r="O127" i="536" s="1"/>
  <c r="AB127" i="536"/>
  <c r="L127" i="536"/>
  <c r="M127" i="536" s="1"/>
  <c r="AA128" i="536"/>
  <c r="AC127" i="536"/>
  <c r="N126" i="542"/>
  <c r="O126" i="542" s="1"/>
  <c r="AA127" i="542"/>
  <c r="L126" i="542"/>
  <c r="M126" i="542" s="1"/>
  <c r="AB126" i="542"/>
  <c r="AC126" i="542"/>
  <c r="AB129" i="550"/>
  <c r="N129" i="550"/>
  <c r="O129" i="550" s="1"/>
  <c r="L129" i="550"/>
  <c r="M129" i="550" s="1"/>
  <c r="AA130" i="550"/>
  <c r="AC129" i="550"/>
  <c r="AD42" i="536"/>
  <c r="AD43" i="525"/>
  <c r="AD43" i="531"/>
  <c r="AD43" i="526"/>
  <c r="AD41" i="540"/>
  <c r="AD43" i="534"/>
  <c r="AD43" i="546"/>
  <c r="AD40" i="539"/>
  <c r="AD42" i="543"/>
  <c r="AD42" i="527"/>
  <c r="AD42" i="549"/>
  <c r="AD41" i="541"/>
  <c r="AD41" i="528"/>
  <c r="AD43" i="548"/>
  <c r="AD43" i="545"/>
  <c r="AD43" i="538"/>
  <c r="AD43" i="542"/>
  <c r="AD43" i="530"/>
  <c r="AD42" i="529"/>
  <c r="AD43" i="535"/>
  <c r="AD43" i="532"/>
  <c r="AD43" i="524"/>
  <c r="AD42" i="537"/>
  <c r="AD42" i="547"/>
  <c r="AD42" i="533"/>
  <c r="AD42" i="544"/>
  <c r="AD40" i="550"/>
  <c r="N128" i="536" l="1"/>
  <c r="O128" i="536" s="1"/>
  <c r="AB128" i="536"/>
  <c r="L128" i="536"/>
  <c r="M128" i="536" s="1"/>
  <c r="AA129" i="536"/>
  <c r="AC128" i="536"/>
  <c r="N127" i="538"/>
  <c r="O127" i="538" s="1"/>
  <c r="AB127" i="538"/>
  <c r="L127" i="538"/>
  <c r="M127" i="538" s="1"/>
  <c r="AA128" i="538"/>
  <c r="AC127" i="538"/>
  <c r="AB128" i="533"/>
  <c r="L128" i="533"/>
  <c r="M128" i="533" s="1"/>
  <c r="N128" i="533"/>
  <c r="O128" i="533" s="1"/>
  <c r="AA129" i="533"/>
  <c r="AC128" i="533"/>
  <c r="AB128" i="549"/>
  <c r="L128" i="549"/>
  <c r="M128" i="549" s="1"/>
  <c r="AA129" i="549"/>
  <c r="N128" i="549"/>
  <c r="O128" i="549" s="1"/>
  <c r="AC128" i="549"/>
  <c r="N127" i="532"/>
  <c r="O127" i="532" s="1"/>
  <c r="AB127" i="532"/>
  <c r="L127" i="532"/>
  <c r="M127" i="532" s="1"/>
  <c r="AA128" i="532"/>
  <c r="AC127" i="532"/>
  <c r="AB128" i="527"/>
  <c r="L128" i="527"/>
  <c r="M128" i="527" s="1"/>
  <c r="N128" i="527"/>
  <c r="O128" i="527" s="1"/>
  <c r="AA129" i="527"/>
  <c r="AC128" i="527"/>
  <c r="N128" i="544"/>
  <c r="O128" i="544" s="1"/>
  <c r="AB128" i="544"/>
  <c r="L128" i="544"/>
  <c r="M128" i="544" s="1"/>
  <c r="AA129" i="544"/>
  <c r="AC128" i="544"/>
  <c r="AB129" i="540"/>
  <c r="L129" i="540"/>
  <c r="M129" i="540" s="1"/>
  <c r="N129" i="540"/>
  <c r="O129" i="540" s="1"/>
  <c r="AA130" i="540"/>
  <c r="AC129" i="540"/>
  <c r="AB130" i="539"/>
  <c r="L130" i="539"/>
  <c r="M130" i="539" s="1"/>
  <c r="N130" i="539"/>
  <c r="O130" i="539" s="1"/>
  <c r="AA131" i="539"/>
  <c r="AC130" i="539"/>
  <c r="N127" i="542"/>
  <c r="O127" i="542" s="1"/>
  <c r="AA128" i="542"/>
  <c r="L127" i="542"/>
  <c r="M127" i="542" s="1"/>
  <c r="AB127" i="542"/>
  <c r="AC127" i="542"/>
  <c r="AB130" i="550"/>
  <c r="L130" i="550"/>
  <c r="M130" i="550" s="1"/>
  <c r="N130" i="550"/>
  <c r="O130" i="550" s="1"/>
  <c r="AA131" i="550"/>
  <c r="AC130" i="550"/>
  <c r="N127" i="526"/>
  <c r="O127" i="526" s="1"/>
  <c r="AB127" i="526"/>
  <c r="L127" i="526"/>
  <c r="M127" i="526" s="1"/>
  <c r="AA128" i="526"/>
  <c r="AC127" i="526"/>
  <c r="AB129" i="541"/>
  <c r="L129" i="541"/>
  <c r="M129" i="541" s="1"/>
  <c r="N129" i="541"/>
  <c r="O129" i="541" s="1"/>
  <c r="AA130" i="541"/>
  <c r="AC129" i="541"/>
  <c r="AB127" i="535"/>
  <c r="L127" i="535"/>
  <c r="M127" i="535" s="1"/>
  <c r="N127" i="535"/>
  <c r="O127" i="535" s="1"/>
  <c r="AA128" i="535"/>
  <c r="AC127" i="535"/>
  <c r="AB127" i="525"/>
  <c r="L127" i="525"/>
  <c r="M127" i="525" s="1"/>
  <c r="N127" i="525"/>
  <c r="O127" i="525" s="1"/>
  <c r="AA128" i="525"/>
  <c r="AC127" i="525"/>
  <c r="N127" i="534"/>
  <c r="O127" i="534" s="1"/>
  <c r="AB127" i="534"/>
  <c r="L127" i="534"/>
  <c r="M127" i="534" s="1"/>
  <c r="AA128" i="534"/>
  <c r="AC127" i="534"/>
  <c r="AA128" i="548"/>
  <c r="N127" i="548"/>
  <c r="O127" i="548" s="1"/>
  <c r="L127" i="548"/>
  <c r="M127" i="548" s="1"/>
  <c r="AB127" i="548"/>
  <c r="AC127" i="548"/>
  <c r="N129" i="528"/>
  <c r="O129" i="528" s="1"/>
  <c r="AB129" i="528"/>
  <c r="AA130" i="528"/>
  <c r="L129" i="528"/>
  <c r="M129" i="528" s="1"/>
  <c r="AC129" i="528"/>
  <c r="N127" i="530"/>
  <c r="O127" i="530" s="1"/>
  <c r="AA128" i="530"/>
  <c r="L127" i="530"/>
  <c r="M127" i="530" s="1"/>
  <c r="AB127" i="530"/>
  <c r="AC127" i="530"/>
  <c r="AB128" i="537"/>
  <c r="L128" i="537"/>
  <c r="M128" i="537" s="1"/>
  <c r="N128" i="537"/>
  <c r="O128" i="537" s="1"/>
  <c r="AA129" i="537"/>
  <c r="AC128" i="537"/>
  <c r="L127" i="524"/>
  <c r="M127" i="524" s="1"/>
  <c r="N127" i="524"/>
  <c r="O127" i="524" s="1"/>
  <c r="AB127" i="524"/>
  <c r="AA128" i="524"/>
  <c r="AC127" i="524"/>
  <c r="AB128" i="543"/>
  <c r="L128" i="543"/>
  <c r="M128" i="543" s="1"/>
  <c r="N128" i="543"/>
  <c r="O128" i="543" s="1"/>
  <c r="AA129" i="543"/>
  <c r="AC128" i="543"/>
  <c r="AB128" i="529"/>
  <c r="L128" i="529"/>
  <c r="M128" i="529" s="1"/>
  <c r="N128" i="529"/>
  <c r="O128" i="529" s="1"/>
  <c r="AA129" i="529"/>
  <c r="AC128" i="529"/>
  <c r="AB128" i="547"/>
  <c r="L128" i="547"/>
  <c r="M128" i="547" s="1"/>
  <c r="N128" i="547"/>
  <c r="O128" i="547" s="1"/>
  <c r="AA129" i="547"/>
  <c r="AC128" i="547"/>
  <c r="AB127" i="531"/>
  <c r="L127" i="531"/>
  <c r="M127" i="531" s="1"/>
  <c r="N127" i="531"/>
  <c r="O127" i="531" s="1"/>
  <c r="AA128" i="531"/>
  <c r="AC127" i="531"/>
  <c r="N127" i="546"/>
  <c r="O127" i="546" s="1"/>
  <c r="AB127" i="546"/>
  <c r="L127" i="546"/>
  <c r="M127" i="546" s="1"/>
  <c r="AA128" i="546"/>
  <c r="AC127" i="546"/>
  <c r="AB127" i="545"/>
  <c r="L127" i="545"/>
  <c r="M127" i="545" s="1"/>
  <c r="N127" i="545"/>
  <c r="O127" i="545" s="1"/>
  <c r="AA128" i="545"/>
  <c r="AC127" i="545"/>
  <c r="AD42" i="524"/>
  <c r="AD41" i="529"/>
  <c r="AD41" i="537"/>
  <c r="AD42" i="534"/>
  <c r="AD42" i="535"/>
  <c r="AD42" i="548"/>
  <c r="AD42" i="530"/>
  <c r="AD42" i="531"/>
  <c r="AD41" i="533"/>
  <c r="AD42" i="546"/>
  <c r="AD42" i="526"/>
  <c r="AD42" i="542"/>
  <c r="AD40" i="541"/>
  <c r="AD42" i="525"/>
  <c r="AD41" i="543"/>
  <c r="AD40" i="540"/>
  <c r="AD42" i="532"/>
  <c r="AD41" i="547"/>
  <c r="AD41" i="527"/>
  <c r="AD39" i="539"/>
  <c r="AD39" i="550"/>
  <c r="AD40" i="528"/>
  <c r="AD41" i="549"/>
  <c r="AD42" i="538"/>
  <c r="AD41" i="544"/>
  <c r="AD42" i="545"/>
  <c r="AD41" i="536"/>
  <c r="N128" i="524" l="1"/>
  <c r="O128" i="524" s="1"/>
  <c r="AB128" i="524"/>
  <c r="L128" i="524"/>
  <c r="M128" i="524" s="1"/>
  <c r="AA129" i="524"/>
  <c r="AC128" i="524"/>
  <c r="N128" i="530"/>
  <c r="O128" i="530" s="1"/>
  <c r="L128" i="530"/>
  <c r="M128" i="530" s="1"/>
  <c r="AB128" i="530"/>
  <c r="AA129" i="530"/>
  <c r="AC128" i="530"/>
  <c r="AB130" i="541"/>
  <c r="L130" i="541"/>
  <c r="M130" i="541" s="1"/>
  <c r="N130" i="541"/>
  <c r="O130" i="541" s="1"/>
  <c r="AA131" i="541"/>
  <c r="AC130" i="541"/>
  <c r="AB131" i="539"/>
  <c r="L131" i="539"/>
  <c r="M131" i="539" s="1"/>
  <c r="N131" i="539"/>
  <c r="O131" i="539" s="1"/>
  <c r="AA132" i="539"/>
  <c r="AC131" i="539"/>
  <c r="N128" i="532"/>
  <c r="O128" i="532" s="1"/>
  <c r="AB128" i="532"/>
  <c r="L128" i="532"/>
  <c r="M128" i="532" s="1"/>
  <c r="AA129" i="532"/>
  <c r="AC128" i="532"/>
  <c r="N129" i="536"/>
  <c r="O129" i="536" s="1"/>
  <c r="AB129" i="536"/>
  <c r="L129" i="536"/>
  <c r="M129" i="536" s="1"/>
  <c r="AA130" i="536"/>
  <c r="AC129" i="536"/>
  <c r="AB129" i="547"/>
  <c r="L129" i="547"/>
  <c r="M129" i="547" s="1"/>
  <c r="N129" i="547"/>
  <c r="O129" i="547" s="1"/>
  <c r="AA130" i="547"/>
  <c r="AC129" i="547"/>
  <c r="AB129" i="537"/>
  <c r="L129" i="537"/>
  <c r="M129" i="537" s="1"/>
  <c r="N129" i="537"/>
  <c r="O129" i="537" s="1"/>
  <c r="AA130" i="537"/>
  <c r="AC129" i="537"/>
  <c r="N128" i="534"/>
  <c r="O128" i="534" s="1"/>
  <c r="AB128" i="534"/>
  <c r="L128" i="534"/>
  <c r="M128" i="534" s="1"/>
  <c r="AA129" i="534"/>
  <c r="AC128" i="534"/>
  <c r="N128" i="526"/>
  <c r="O128" i="526" s="1"/>
  <c r="L128" i="526"/>
  <c r="M128" i="526" s="1"/>
  <c r="AB128" i="526"/>
  <c r="AA129" i="526"/>
  <c r="AC128" i="526"/>
  <c r="N128" i="542"/>
  <c r="O128" i="542" s="1"/>
  <c r="AA129" i="542"/>
  <c r="L128" i="542"/>
  <c r="M128" i="542" s="1"/>
  <c r="AB128" i="542"/>
  <c r="AC128" i="542"/>
  <c r="AB130" i="540"/>
  <c r="L130" i="540"/>
  <c r="M130" i="540" s="1"/>
  <c r="N130" i="540"/>
  <c r="O130" i="540" s="1"/>
  <c r="AA131" i="540"/>
  <c r="AC130" i="540"/>
  <c r="AB128" i="531"/>
  <c r="L128" i="531"/>
  <c r="M128" i="531" s="1"/>
  <c r="N128" i="531"/>
  <c r="O128" i="531" s="1"/>
  <c r="AA129" i="531"/>
  <c r="AC128" i="531"/>
  <c r="AB128" i="525"/>
  <c r="L128" i="525"/>
  <c r="M128" i="525" s="1"/>
  <c r="AA129" i="525"/>
  <c r="N128" i="525"/>
  <c r="O128" i="525" s="1"/>
  <c r="AC128" i="525"/>
  <c r="AB131" i="550"/>
  <c r="L131" i="550"/>
  <c r="M131" i="550" s="1"/>
  <c r="N131" i="550"/>
  <c r="O131" i="550" s="1"/>
  <c r="AA132" i="550"/>
  <c r="AC131" i="550"/>
  <c r="N129" i="544"/>
  <c r="O129" i="544" s="1"/>
  <c r="AA130" i="544"/>
  <c r="L129" i="544"/>
  <c r="M129" i="544" s="1"/>
  <c r="AB129" i="544"/>
  <c r="AC129" i="544"/>
  <c r="AB129" i="549"/>
  <c r="L129" i="549"/>
  <c r="M129" i="549" s="1"/>
  <c r="AA130" i="549"/>
  <c r="N129" i="549"/>
  <c r="O129" i="549" s="1"/>
  <c r="AC129" i="549"/>
  <c r="AB129" i="533"/>
  <c r="L129" i="533"/>
  <c r="M129" i="533" s="1"/>
  <c r="N129" i="533"/>
  <c r="O129" i="533" s="1"/>
  <c r="AA130" i="533"/>
  <c r="AC129" i="533"/>
  <c r="N130" i="528"/>
  <c r="O130" i="528" s="1"/>
  <c r="AA131" i="528"/>
  <c r="L130" i="528"/>
  <c r="M130" i="528" s="1"/>
  <c r="AB130" i="528"/>
  <c r="AC130" i="528"/>
  <c r="AB128" i="545"/>
  <c r="L128" i="545"/>
  <c r="M128" i="545" s="1"/>
  <c r="N128" i="545"/>
  <c r="O128" i="545" s="1"/>
  <c r="AA129" i="545"/>
  <c r="AC128" i="545"/>
  <c r="AB129" i="529"/>
  <c r="L129" i="529"/>
  <c r="M129" i="529" s="1"/>
  <c r="N129" i="529"/>
  <c r="O129" i="529" s="1"/>
  <c r="AC129" i="529"/>
  <c r="AA130" i="529"/>
  <c r="N128" i="546"/>
  <c r="O128" i="546" s="1"/>
  <c r="AA129" i="546"/>
  <c r="L128" i="546"/>
  <c r="M128" i="546" s="1"/>
  <c r="AB128" i="546"/>
  <c r="AC128" i="546"/>
  <c r="AB129" i="543"/>
  <c r="L129" i="543"/>
  <c r="M129" i="543" s="1"/>
  <c r="N129" i="543"/>
  <c r="O129" i="543" s="1"/>
  <c r="AA130" i="543"/>
  <c r="AC129" i="543"/>
  <c r="AA129" i="548"/>
  <c r="N128" i="548"/>
  <c r="O128" i="548" s="1"/>
  <c r="AB128" i="548"/>
  <c r="L128" i="548"/>
  <c r="M128" i="548" s="1"/>
  <c r="AC128" i="548"/>
  <c r="AB128" i="535"/>
  <c r="L128" i="535"/>
  <c r="M128" i="535" s="1"/>
  <c r="N128" i="535"/>
  <c r="O128" i="535" s="1"/>
  <c r="AA129" i="535"/>
  <c r="AC128" i="535"/>
  <c r="AB129" i="527"/>
  <c r="L129" i="527"/>
  <c r="M129" i="527" s="1"/>
  <c r="N129" i="527"/>
  <c r="O129" i="527" s="1"/>
  <c r="AA130" i="527"/>
  <c r="AC129" i="527"/>
  <c r="N128" i="538"/>
  <c r="O128" i="538" s="1"/>
  <c r="AB128" i="538"/>
  <c r="L128" i="538"/>
  <c r="M128" i="538" s="1"/>
  <c r="AA129" i="538"/>
  <c r="AC128" i="538"/>
  <c r="AD41" i="535"/>
  <c r="AD38" i="550"/>
  <c r="AD41" i="530"/>
  <c r="AD39" i="528"/>
  <c r="AD39" i="540"/>
  <c r="AD40" i="549"/>
  <c r="AD41" i="542"/>
  <c r="AD41" i="546"/>
  <c r="AD41" i="525"/>
  <c r="AD40" i="529"/>
  <c r="AD40" i="533"/>
  <c r="AD41" i="531"/>
  <c r="AD40" i="547"/>
  <c r="AD41" i="526"/>
  <c r="AD41" i="538"/>
  <c r="AD41" i="545"/>
  <c r="AD39" i="541"/>
  <c r="AD40" i="544"/>
  <c r="AD38" i="539"/>
  <c r="AD41" i="548"/>
  <c r="AD40" i="537"/>
  <c r="AD40" i="536"/>
  <c r="AD40" i="543"/>
  <c r="AD40" i="527"/>
  <c r="AD41" i="532"/>
  <c r="AD41" i="534"/>
  <c r="AD41" i="524"/>
  <c r="AB129" i="535" l="1"/>
  <c r="L129" i="535"/>
  <c r="M129" i="535" s="1"/>
  <c r="N129" i="535"/>
  <c r="O129" i="535" s="1"/>
  <c r="AA130" i="535"/>
  <c r="AC129" i="535"/>
  <c r="N131" i="528"/>
  <c r="O131" i="528" s="1"/>
  <c r="AB131" i="528"/>
  <c r="AA132" i="528"/>
  <c r="L131" i="528"/>
  <c r="M131" i="528" s="1"/>
  <c r="AC131" i="528"/>
  <c r="AB129" i="525"/>
  <c r="L129" i="525"/>
  <c r="M129" i="525" s="1"/>
  <c r="N129" i="525"/>
  <c r="O129" i="525" s="1"/>
  <c r="AA130" i="525"/>
  <c r="AC129" i="525"/>
  <c r="N129" i="542"/>
  <c r="O129" i="542" s="1"/>
  <c r="AA130" i="542"/>
  <c r="L129" i="542"/>
  <c r="M129" i="542" s="1"/>
  <c r="AB129" i="542"/>
  <c r="AC129" i="542"/>
  <c r="N129" i="534"/>
  <c r="O129" i="534" s="1"/>
  <c r="AB129" i="534"/>
  <c r="L129" i="534"/>
  <c r="M129" i="534" s="1"/>
  <c r="AA130" i="534"/>
  <c r="AC129" i="534"/>
  <c r="N129" i="546"/>
  <c r="O129" i="546" s="1"/>
  <c r="AB129" i="546"/>
  <c r="L129" i="546"/>
  <c r="M129" i="546" s="1"/>
  <c r="AA130" i="546"/>
  <c r="AC129" i="546"/>
  <c r="AB129" i="545"/>
  <c r="L129" i="545"/>
  <c r="M129" i="545" s="1"/>
  <c r="N129" i="545"/>
  <c r="O129" i="545" s="1"/>
  <c r="AA130" i="545"/>
  <c r="AC129" i="545"/>
  <c r="AB130" i="549"/>
  <c r="L130" i="549"/>
  <c r="M130" i="549" s="1"/>
  <c r="AA131" i="549"/>
  <c r="N130" i="549"/>
  <c r="O130" i="549" s="1"/>
  <c r="AC130" i="549"/>
  <c r="AB131" i="540"/>
  <c r="L131" i="540"/>
  <c r="M131" i="540" s="1"/>
  <c r="N131" i="540"/>
  <c r="O131" i="540" s="1"/>
  <c r="AA132" i="540"/>
  <c r="AC131" i="540"/>
  <c r="AB130" i="537"/>
  <c r="L130" i="537"/>
  <c r="M130" i="537" s="1"/>
  <c r="N130" i="537"/>
  <c r="O130" i="537" s="1"/>
  <c r="AA131" i="537"/>
  <c r="AC130" i="537"/>
  <c r="AB132" i="539"/>
  <c r="L132" i="539"/>
  <c r="M132" i="539" s="1"/>
  <c r="AA133" i="539"/>
  <c r="N132" i="539"/>
  <c r="O132" i="539" s="1"/>
  <c r="AC132" i="539"/>
  <c r="AB130" i="527"/>
  <c r="L130" i="527"/>
  <c r="M130" i="527" s="1"/>
  <c r="N130" i="527"/>
  <c r="O130" i="527" s="1"/>
  <c r="AA131" i="527"/>
  <c r="AC130" i="527"/>
  <c r="N129" i="548"/>
  <c r="O129" i="548" s="1"/>
  <c r="L129" i="548"/>
  <c r="M129" i="548" s="1"/>
  <c r="AB129" i="548"/>
  <c r="AA130" i="548"/>
  <c r="AC129" i="548"/>
  <c r="AB129" i="531"/>
  <c r="L129" i="531"/>
  <c r="M129" i="531" s="1"/>
  <c r="N129" i="531"/>
  <c r="O129" i="531" s="1"/>
  <c r="AA130" i="531"/>
  <c r="AC129" i="531"/>
  <c r="N129" i="532"/>
  <c r="O129" i="532" s="1"/>
  <c r="AB129" i="532"/>
  <c r="L129" i="532"/>
  <c r="M129" i="532" s="1"/>
  <c r="AA130" i="532"/>
  <c r="AC129" i="532"/>
  <c r="N129" i="524"/>
  <c r="O129" i="524" s="1"/>
  <c r="AB129" i="524"/>
  <c r="L129" i="524"/>
  <c r="M129" i="524" s="1"/>
  <c r="AA130" i="524"/>
  <c r="AC129" i="524"/>
  <c r="N129" i="538"/>
  <c r="O129" i="538" s="1"/>
  <c r="AB129" i="538"/>
  <c r="L129" i="538"/>
  <c r="M129" i="538" s="1"/>
  <c r="AA130" i="538"/>
  <c r="AC129" i="538"/>
  <c r="AB130" i="543"/>
  <c r="L130" i="543"/>
  <c r="M130" i="543" s="1"/>
  <c r="N130" i="543"/>
  <c r="O130" i="543" s="1"/>
  <c r="AA131" i="543"/>
  <c r="AC130" i="543"/>
  <c r="AB132" i="550"/>
  <c r="L132" i="550"/>
  <c r="M132" i="550" s="1"/>
  <c r="N132" i="550"/>
  <c r="O132" i="550" s="1"/>
  <c r="AA133" i="550"/>
  <c r="AC132" i="550"/>
  <c r="AB130" i="547"/>
  <c r="L130" i="547"/>
  <c r="M130" i="547" s="1"/>
  <c r="N130" i="547"/>
  <c r="O130" i="547" s="1"/>
  <c r="AA131" i="547"/>
  <c r="AC130" i="547"/>
  <c r="AB131" i="541"/>
  <c r="L131" i="541"/>
  <c r="M131" i="541" s="1"/>
  <c r="N131" i="541"/>
  <c r="O131" i="541" s="1"/>
  <c r="AA132" i="541"/>
  <c r="AC131" i="541"/>
  <c r="AB130" i="529"/>
  <c r="L130" i="529"/>
  <c r="M130" i="529" s="1"/>
  <c r="N130" i="529"/>
  <c r="O130" i="529" s="1"/>
  <c r="AA131" i="529"/>
  <c r="AC130" i="529"/>
  <c r="AB130" i="533"/>
  <c r="L130" i="533"/>
  <c r="M130" i="533" s="1"/>
  <c r="N130" i="533"/>
  <c r="O130" i="533" s="1"/>
  <c r="AA131" i="533"/>
  <c r="AC130" i="533"/>
  <c r="N130" i="544"/>
  <c r="O130" i="544" s="1"/>
  <c r="AA131" i="544"/>
  <c r="L130" i="544"/>
  <c r="M130" i="544" s="1"/>
  <c r="AB130" i="544"/>
  <c r="AC130" i="544"/>
  <c r="N129" i="526"/>
  <c r="O129" i="526" s="1"/>
  <c r="AB129" i="526"/>
  <c r="L129" i="526"/>
  <c r="M129" i="526" s="1"/>
  <c r="AA130" i="526"/>
  <c r="AC129" i="526"/>
  <c r="N130" i="536"/>
  <c r="O130" i="536" s="1"/>
  <c r="AB130" i="536"/>
  <c r="L130" i="536"/>
  <c r="M130" i="536" s="1"/>
  <c r="AA131" i="536"/>
  <c r="AC130" i="536"/>
  <c r="N129" i="530"/>
  <c r="O129" i="530" s="1"/>
  <c r="AA130" i="530"/>
  <c r="L129" i="530"/>
  <c r="M129" i="530" s="1"/>
  <c r="AB129" i="530"/>
  <c r="AC129" i="530"/>
  <c r="AD38" i="541"/>
  <c r="AD40" i="545"/>
  <c r="AD40" i="542"/>
  <c r="AD39" i="544"/>
  <c r="AD40" i="531"/>
  <c r="AD40" i="538"/>
  <c r="AD40" i="525"/>
  <c r="AD40" i="530"/>
  <c r="AD40" i="524"/>
  <c r="AD39" i="537"/>
  <c r="AD40" i="548"/>
  <c r="AD39" i="547"/>
  <c r="AD39" i="533"/>
  <c r="AD39" i="549"/>
  <c r="AD40" i="546"/>
  <c r="AD38" i="540"/>
  <c r="AD39" i="536"/>
  <c r="AD37" i="550"/>
  <c r="AD40" i="532"/>
  <c r="AD38" i="528"/>
  <c r="AD40" i="534"/>
  <c r="AD39" i="529"/>
  <c r="AD40" i="526"/>
  <c r="AD37" i="539"/>
  <c r="AD39" i="527"/>
  <c r="AD40" i="535"/>
  <c r="AD39" i="543"/>
  <c r="N130" i="530" l="1"/>
  <c r="O130" i="530" s="1"/>
  <c r="AA131" i="530"/>
  <c r="L130" i="530"/>
  <c r="M130" i="530" s="1"/>
  <c r="AB130" i="530"/>
  <c r="AC130" i="530"/>
  <c r="AB131" i="547"/>
  <c r="L131" i="547"/>
  <c r="M131" i="547" s="1"/>
  <c r="N131" i="547"/>
  <c r="O131" i="547" s="1"/>
  <c r="AA132" i="547"/>
  <c r="AC131" i="547"/>
  <c r="N130" i="524"/>
  <c r="O130" i="524" s="1"/>
  <c r="AB130" i="524"/>
  <c r="L130" i="524"/>
  <c r="M130" i="524" s="1"/>
  <c r="AA131" i="524"/>
  <c r="AC130" i="524"/>
  <c r="AB131" i="527"/>
  <c r="L131" i="527"/>
  <c r="M131" i="527" s="1"/>
  <c r="N131" i="527"/>
  <c r="O131" i="527" s="1"/>
  <c r="AA132" i="527"/>
  <c r="AC131" i="527"/>
  <c r="AA131" i="548"/>
  <c r="N130" i="548"/>
  <c r="O130" i="548" s="1"/>
  <c r="L130" i="548"/>
  <c r="M130" i="548" s="1"/>
  <c r="AB130" i="548"/>
  <c r="AC130" i="548"/>
  <c r="AB132" i="540"/>
  <c r="L132" i="540"/>
  <c r="M132" i="540" s="1"/>
  <c r="N132" i="540"/>
  <c r="O132" i="540" s="1"/>
  <c r="AA133" i="540"/>
  <c r="AC132" i="540"/>
  <c r="N132" i="528"/>
  <c r="O132" i="528" s="1"/>
  <c r="AA133" i="528"/>
  <c r="L132" i="528"/>
  <c r="M132" i="528" s="1"/>
  <c r="AB132" i="528"/>
  <c r="AC132" i="528"/>
  <c r="AB131" i="533"/>
  <c r="L131" i="533"/>
  <c r="M131" i="533" s="1"/>
  <c r="N131" i="533"/>
  <c r="O131" i="533" s="1"/>
  <c r="AA132" i="533"/>
  <c r="AC131" i="533"/>
  <c r="AB133" i="550"/>
  <c r="L133" i="550"/>
  <c r="M133" i="550" s="1"/>
  <c r="N133" i="550"/>
  <c r="O133" i="550" s="1"/>
  <c r="AA134" i="550"/>
  <c r="AC133" i="550"/>
  <c r="N130" i="532"/>
  <c r="O130" i="532" s="1"/>
  <c r="AB130" i="532"/>
  <c r="L130" i="532"/>
  <c r="M130" i="532" s="1"/>
  <c r="AA131" i="532"/>
  <c r="AC130" i="532"/>
  <c r="AB131" i="549"/>
  <c r="L131" i="549"/>
  <c r="M131" i="549" s="1"/>
  <c r="AA132" i="549"/>
  <c r="N131" i="549"/>
  <c r="O131" i="549" s="1"/>
  <c r="AC131" i="549"/>
  <c r="AB130" i="545"/>
  <c r="L130" i="545"/>
  <c r="M130" i="545" s="1"/>
  <c r="N130" i="545"/>
  <c r="O130" i="545" s="1"/>
  <c r="AA131" i="545"/>
  <c r="AC130" i="545"/>
  <c r="AB130" i="525"/>
  <c r="L130" i="525"/>
  <c r="M130" i="525" s="1"/>
  <c r="N130" i="525"/>
  <c r="O130" i="525" s="1"/>
  <c r="AA131" i="525"/>
  <c r="AC130" i="525"/>
  <c r="N130" i="526"/>
  <c r="O130" i="526" s="1"/>
  <c r="L130" i="526"/>
  <c r="M130" i="526" s="1"/>
  <c r="AB130" i="526"/>
  <c r="AA131" i="526"/>
  <c r="AC130" i="526"/>
  <c r="AB132" i="541"/>
  <c r="L132" i="541"/>
  <c r="M132" i="541" s="1"/>
  <c r="N132" i="541"/>
  <c r="O132" i="541" s="1"/>
  <c r="AA133" i="541"/>
  <c r="AC132" i="541"/>
  <c r="N130" i="538"/>
  <c r="O130" i="538" s="1"/>
  <c r="AB130" i="538"/>
  <c r="L130" i="538"/>
  <c r="M130" i="538" s="1"/>
  <c r="AA131" i="538"/>
  <c r="AC130" i="538"/>
  <c r="N130" i="534"/>
  <c r="O130" i="534" s="1"/>
  <c r="AB130" i="534"/>
  <c r="L130" i="534"/>
  <c r="M130" i="534" s="1"/>
  <c r="AA131" i="534"/>
  <c r="AC130" i="534"/>
  <c r="AB130" i="535"/>
  <c r="L130" i="535"/>
  <c r="M130" i="535" s="1"/>
  <c r="N130" i="535"/>
  <c r="O130" i="535" s="1"/>
  <c r="AA131" i="535"/>
  <c r="AC130" i="535"/>
  <c r="N131" i="536"/>
  <c r="O131" i="536" s="1"/>
  <c r="AB131" i="536"/>
  <c r="L131" i="536"/>
  <c r="M131" i="536" s="1"/>
  <c r="AA132" i="536"/>
  <c r="AC131" i="536"/>
  <c r="N131" i="544"/>
  <c r="O131" i="544" s="1"/>
  <c r="AA132" i="544"/>
  <c r="L131" i="544"/>
  <c r="M131" i="544" s="1"/>
  <c r="AB131" i="544"/>
  <c r="AC131" i="544"/>
  <c r="AB131" i="529"/>
  <c r="L131" i="529"/>
  <c r="M131" i="529" s="1"/>
  <c r="N131" i="529"/>
  <c r="O131" i="529" s="1"/>
  <c r="AC131" i="529"/>
  <c r="AA132" i="529"/>
  <c r="AB131" i="543"/>
  <c r="L131" i="543"/>
  <c r="M131" i="543" s="1"/>
  <c r="N131" i="543"/>
  <c r="O131" i="543" s="1"/>
  <c r="AA132" i="543"/>
  <c r="AC131" i="543"/>
  <c r="AB130" i="531"/>
  <c r="L130" i="531"/>
  <c r="M130" i="531" s="1"/>
  <c r="N130" i="531"/>
  <c r="O130" i="531" s="1"/>
  <c r="AA131" i="531"/>
  <c r="AC130" i="531"/>
  <c r="AB133" i="539"/>
  <c r="L133" i="539"/>
  <c r="M133" i="539" s="1"/>
  <c r="AA134" i="539"/>
  <c r="N133" i="539"/>
  <c r="O133" i="539" s="1"/>
  <c r="AC133" i="539"/>
  <c r="AB131" i="537"/>
  <c r="L131" i="537"/>
  <c r="M131" i="537" s="1"/>
  <c r="N131" i="537"/>
  <c r="O131" i="537" s="1"/>
  <c r="AA132" i="537"/>
  <c r="AC131" i="537"/>
  <c r="N130" i="546"/>
  <c r="O130" i="546" s="1"/>
  <c r="AA131" i="546"/>
  <c r="L130" i="546"/>
  <c r="M130" i="546" s="1"/>
  <c r="AB130" i="546"/>
  <c r="AC130" i="546"/>
  <c r="N130" i="542"/>
  <c r="O130" i="542" s="1"/>
  <c r="AA131" i="542"/>
  <c r="L130" i="542"/>
  <c r="M130" i="542" s="1"/>
  <c r="AB130" i="542"/>
  <c r="AC130" i="542"/>
  <c r="AD38" i="537"/>
  <c r="AD39" i="542"/>
  <c r="AD39" i="538"/>
  <c r="AD39" i="546"/>
  <c r="AD38" i="533"/>
  <c r="AD39" i="545"/>
  <c r="AD38" i="544"/>
  <c r="AD37" i="540"/>
  <c r="AD38" i="536"/>
  <c r="AD39" i="531"/>
  <c r="AD38" i="547"/>
  <c r="AD36" i="550"/>
  <c r="AD37" i="541"/>
  <c r="AD39" i="532"/>
  <c r="AD36" i="539"/>
  <c r="AD39" i="526"/>
  <c r="AD38" i="529"/>
  <c r="AD38" i="549"/>
  <c r="AD39" i="525"/>
  <c r="AD39" i="535"/>
  <c r="AD38" i="543"/>
  <c r="AD38" i="527"/>
  <c r="AD39" i="524"/>
  <c r="AD39" i="530"/>
  <c r="AD37" i="528"/>
  <c r="AD39" i="548"/>
  <c r="AD39" i="534"/>
  <c r="N131" i="542" l="1"/>
  <c r="O131" i="542" s="1"/>
  <c r="AA132" i="542"/>
  <c r="L131" i="542"/>
  <c r="M131" i="542" s="1"/>
  <c r="AB131" i="542"/>
  <c r="AC131" i="542"/>
  <c r="N131" i="534"/>
  <c r="O131" i="534" s="1"/>
  <c r="AB131" i="534"/>
  <c r="L131" i="534"/>
  <c r="M131" i="534" s="1"/>
  <c r="AA132" i="534"/>
  <c r="AC131" i="534"/>
  <c r="N131" i="546"/>
  <c r="O131" i="546" s="1"/>
  <c r="AA132" i="546"/>
  <c r="AB131" i="546"/>
  <c r="L131" i="546"/>
  <c r="M131" i="546" s="1"/>
  <c r="AC131" i="546"/>
  <c r="N131" i="538"/>
  <c r="O131" i="538" s="1"/>
  <c r="AB131" i="538"/>
  <c r="L131" i="538"/>
  <c r="M131" i="538" s="1"/>
  <c r="AA132" i="538"/>
  <c r="AC131" i="538"/>
  <c r="AB131" i="545"/>
  <c r="L131" i="545"/>
  <c r="M131" i="545" s="1"/>
  <c r="N131" i="545"/>
  <c r="O131" i="545" s="1"/>
  <c r="AA132" i="545"/>
  <c r="AC131" i="545"/>
  <c r="AB132" i="533"/>
  <c r="L132" i="533"/>
  <c r="M132" i="533" s="1"/>
  <c r="N132" i="533"/>
  <c r="O132" i="533" s="1"/>
  <c r="AA133" i="533"/>
  <c r="AC132" i="533"/>
  <c r="AB132" i="527"/>
  <c r="L132" i="527"/>
  <c r="M132" i="527" s="1"/>
  <c r="N132" i="527"/>
  <c r="O132" i="527" s="1"/>
  <c r="AA133" i="527"/>
  <c r="AC132" i="527"/>
  <c r="AB132" i="537"/>
  <c r="L132" i="537"/>
  <c r="M132" i="537" s="1"/>
  <c r="N132" i="537"/>
  <c r="O132" i="537" s="1"/>
  <c r="AA133" i="537"/>
  <c r="AC132" i="537"/>
  <c r="AB131" i="525"/>
  <c r="L131" i="525"/>
  <c r="M131" i="525" s="1"/>
  <c r="N131" i="525"/>
  <c r="O131" i="525" s="1"/>
  <c r="AA132" i="525"/>
  <c r="AC131" i="525"/>
  <c r="AB134" i="550"/>
  <c r="L134" i="550"/>
  <c r="M134" i="550" s="1"/>
  <c r="N134" i="550"/>
  <c r="O134" i="550" s="1"/>
  <c r="AA135" i="550"/>
  <c r="AC134" i="550"/>
  <c r="N133" i="528"/>
  <c r="O133" i="528" s="1"/>
  <c r="AB133" i="528"/>
  <c r="AA134" i="528"/>
  <c r="L133" i="528"/>
  <c r="M133" i="528" s="1"/>
  <c r="AC133" i="528"/>
  <c r="N132" i="536"/>
  <c r="O132" i="536" s="1"/>
  <c r="AB132" i="536"/>
  <c r="L132" i="536"/>
  <c r="M132" i="536" s="1"/>
  <c r="AA133" i="536"/>
  <c r="AC132" i="536"/>
  <c r="AB133" i="541"/>
  <c r="L133" i="541"/>
  <c r="M133" i="541" s="1"/>
  <c r="N133" i="541"/>
  <c r="O133" i="541" s="1"/>
  <c r="AA134" i="541"/>
  <c r="AC133" i="541"/>
  <c r="N131" i="524"/>
  <c r="O131" i="524" s="1"/>
  <c r="AB131" i="524"/>
  <c r="L131" i="524"/>
  <c r="M131" i="524" s="1"/>
  <c r="AA132" i="524"/>
  <c r="AC131" i="524"/>
  <c r="N131" i="530"/>
  <c r="O131" i="530" s="1"/>
  <c r="AA132" i="530"/>
  <c r="L131" i="530"/>
  <c r="M131" i="530" s="1"/>
  <c r="AB131" i="530"/>
  <c r="AC131" i="530"/>
  <c r="AB134" i="539"/>
  <c r="L134" i="539"/>
  <c r="M134" i="539" s="1"/>
  <c r="N134" i="539"/>
  <c r="O134" i="539" s="1"/>
  <c r="AA135" i="539"/>
  <c r="AC134" i="539"/>
  <c r="AB131" i="531"/>
  <c r="L131" i="531"/>
  <c r="M131" i="531" s="1"/>
  <c r="N131" i="531"/>
  <c r="O131" i="531" s="1"/>
  <c r="AA132" i="531"/>
  <c r="AC131" i="531"/>
  <c r="AB132" i="543"/>
  <c r="L132" i="543"/>
  <c r="M132" i="543" s="1"/>
  <c r="N132" i="543"/>
  <c r="O132" i="543" s="1"/>
  <c r="AA133" i="543"/>
  <c r="AC132" i="543"/>
  <c r="AB132" i="529"/>
  <c r="L132" i="529"/>
  <c r="M132" i="529" s="1"/>
  <c r="N132" i="529"/>
  <c r="O132" i="529" s="1"/>
  <c r="AC132" i="529"/>
  <c r="AA133" i="529"/>
  <c r="N132" i="544"/>
  <c r="O132" i="544" s="1"/>
  <c r="AA133" i="544"/>
  <c r="AB132" i="544"/>
  <c r="L132" i="544"/>
  <c r="M132" i="544" s="1"/>
  <c r="AC132" i="544"/>
  <c r="AB131" i="535"/>
  <c r="L131" i="535"/>
  <c r="M131" i="535" s="1"/>
  <c r="N131" i="535"/>
  <c r="O131" i="535" s="1"/>
  <c r="AA132" i="535"/>
  <c r="AC131" i="535"/>
  <c r="N131" i="526"/>
  <c r="O131" i="526" s="1"/>
  <c r="AB131" i="526"/>
  <c r="L131" i="526"/>
  <c r="M131" i="526" s="1"/>
  <c r="AA132" i="526"/>
  <c r="AC131" i="526"/>
  <c r="AB132" i="549"/>
  <c r="L132" i="549"/>
  <c r="M132" i="549" s="1"/>
  <c r="N132" i="549"/>
  <c r="O132" i="549" s="1"/>
  <c r="AA133" i="549"/>
  <c r="AC132" i="549"/>
  <c r="N131" i="532"/>
  <c r="O131" i="532" s="1"/>
  <c r="AB131" i="532"/>
  <c r="L131" i="532"/>
  <c r="M131" i="532" s="1"/>
  <c r="AA132" i="532"/>
  <c r="AC131" i="532"/>
  <c r="AB133" i="540"/>
  <c r="L133" i="540"/>
  <c r="M133" i="540" s="1"/>
  <c r="N133" i="540"/>
  <c r="O133" i="540" s="1"/>
  <c r="AA134" i="540"/>
  <c r="AC133" i="540"/>
  <c r="AA132" i="548"/>
  <c r="N131" i="548"/>
  <c r="O131" i="548" s="1"/>
  <c r="L131" i="548"/>
  <c r="M131" i="548" s="1"/>
  <c r="AB131" i="548"/>
  <c r="AC131" i="548"/>
  <c r="AB132" i="547"/>
  <c r="L132" i="547"/>
  <c r="M132" i="547" s="1"/>
  <c r="N132" i="547"/>
  <c r="O132" i="547" s="1"/>
  <c r="AA133" i="547"/>
  <c r="AC132" i="547"/>
  <c r="AD38" i="535"/>
  <c r="AD38" i="530"/>
  <c r="AD38" i="526"/>
  <c r="AD38" i="532"/>
  <c r="AD37" i="533"/>
  <c r="AD38" i="531"/>
  <c r="AD36" i="528"/>
  <c r="AD36" i="540"/>
  <c r="AD38" i="542"/>
  <c r="AD37" i="529"/>
  <c r="AD37" i="537"/>
  <c r="AD38" i="534"/>
  <c r="AD36" i="541"/>
  <c r="AD37" i="527"/>
  <c r="AD37" i="543"/>
  <c r="AD38" i="538"/>
  <c r="AD35" i="539"/>
  <c r="AD38" i="548"/>
  <c r="AD37" i="544"/>
  <c r="AD38" i="525"/>
  <c r="AD38" i="546"/>
  <c r="AD38" i="524"/>
  <c r="AD37" i="547"/>
  <c r="AD37" i="536"/>
  <c r="AD38" i="545"/>
  <c r="AD37" i="549"/>
  <c r="AD35" i="550"/>
  <c r="AB132" i="535" l="1"/>
  <c r="L132" i="535"/>
  <c r="M132" i="535" s="1"/>
  <c r="N132" i="535"/>
  <c r="O132" i="535" s="1"/>
  <c r="AC132" i="535"/>
  <c r="AA133" i="535"/>
  <c r="AB132" i="531"/>
  <c r="L132" i="531"/>
  <c r="M132" i="531" s="1"/>
  <c r="N132" i="531"/>
  <c r="O132" i="531" s="1"/>
  <c r="AA133" i="531"/>
  <c r="AC132" i="531"/>
  <c r="N132" i="530"/>
  <c r="O132" i="530" s="1"/>
  <c r="L132" i="530"/>
  <c r="M132" i="530" s="1"/>
  <c r="AA133" i="530"/>
  <c r="AB132" i="530"/>
  <c r="AC132" i="530"/>
  <c r="AB132" i="525"/>
  <c r="L132" i="525"/>
  <c r="M132" i="525" s="1"/>
  <c r="N132" i="525"/>
  <c r="O132" i="525" s="1"/>
  <c r="AA133" i="525"/>
  <c r="AC132" i="525"/>
  <c r="AB132" i="545"/>
  <c r="L132" i="545"/>
  <c r="M132" i="545" s="1"/>
  <c r="N132" i="545"/>
  <c r="O132" i="545" s="1"/>
  <c r="AA133" i="545"/>
  <c r="AC132" i="545"/>
  <c r="N132" i="546"/>
  <c r="O132" i="546" s="1"/>
  <c r="AA133" i="546"/>
  <c r="L132" i="546"/>
  <c r="M132" i="546" s="1"/>
  <c r="AB132" i="546"/>
  <c r="AC132" i="546"/>
  <c r="N132" i="532"/>
  <c r="O132" i="532" s="1"/>
  <c r="L132" i="532"/>
  <c r="M132" i="532" s="1"/>
  <c r="AB132" i="532"/>
  <c r="AA133" i="532"/>
  <c r="AC132" i="532"/>
  <c r="AB133" i="529"/>
  <c r="L133" i="529"/>
  <c r="M133" i="529" s="1"/>
  <c r="N133" i="529"/>
  <c r="O133" i="529" s="1"/>
  <c r="AC133" i="529"/>
  <c r="AA134" i="529"/>
  <c r="L135" i="539"/>
  <c r="M135" i="539" s="1"/>
  <c r="AB135" i="539"/>
  <c r="N135" i="539"/>
  <c r="O135" i="539" s="1"/>
  <c r="AA136" i="539"/>
  <c r="AC135" i="539"/>
  <c r="N133" i="536"/>
  <c r="O133" i="536" s="1"/>
  <c r="AB133" i="536"/>
  <c r="L133" i="536"/>
  <c r="M133" i="536" s="1"/>
  <c r="AA134" i="536"/>
  <c r="AC133" i="536"/>
  <c r="AB133" i="537"/>
  <c r="L133" i="537"/>
  <c r="M133" i="537" s="1"/>
  <c r="N133" i="537"/>
  <c r="O133" i="537" s="1"/>
  <c r="AA134" i="537"/>
  <c r="AC133" i="537"/>
  <c r="N132" i="538"/>
  <c r="O132" i="538" s="1"/>
  <c r="AB132" i="538"/>
  <c r="L132" i="538"/>
  <c r="M132" i="538" s="1"/>
  <c r="AA133" i="538"/>
  <c r="AC132" i="538"/>
  <c r="AB133" i="527"/>
  <c r="L133" i="527"/>
  <c r="M133" i="527" s="1"/>
  <c r="N133" i="527"/>
  <c r="O133" i="527" s="1"/>
  <c r="AA134" i="527"/>
  <c r="AC133" i="527"/>
  <c r="N132" i="542"/>
  <c r="O132" i="542" s="1"/>
  <c r="AA133" i="542"/>
  <c r="L132" i="542"/>
  <c r="M132" i="542" s="1"/>
  <c r="AB132" i="542"/>
  <c r="AC132" i="542"/>
  <c r="AB134" i="540"/>
  <c r="L134" i="540"/>
  <c r="M134" i="540" s="1"/>
  <c r="N134" i="540"/>
  <c r="O134" i="540" s="1"/>
  <c r="AA135" i="540"/>
  <c r="AC134" i="540"/>
  <c r="AB134" i="541"/>
  <c r="L134" i="541"/>
  <c r="M134" i="541" s="1"/>
  <c r="N134" i="541"/>
  <c r="O134" i="541" s="1"/>
  <c r="AA135" i="541"/>
  <c r="AC134" i="541"/>
  <c r="AB133" i="547"/>
  <c r="L133" i="547"/>
  <c r="M133" i="547" s="1"/>
  <c r="N133" i="547"/>
  <c r="O133" i="547" s="1"/>
  <c r="AC133" i="547"/>
  <c r="AA134" i="547"/>
  <c r="AA133" i="548"/>
  <c r="N132" i="548"/>
  <c r="O132" i="548" s="1"/>
  <c r="AB132" i="548"/>
  <c r="L132" i="548"/>
  <c r="M132" i="548" s="1"/>
  <c r="AC132" i="548"/>
  <c r="AB133" i="549"/>
  <c r="L133" i="549"/>
  <c r="M133" i="549" s="1"/>
  <c r="N133" i="549"/>
  <c r="O133" i="549" s="1"/>
  <c r="AA134" i="549"/>
  <c r="AC133" i="549"/>
  <c r="N132" i="526"/>
  <c r="O132" i="526" s="1"/>
  <c r="L132" i="526"/>
  <c r="M132" i="526" s="1"/>
  <c r="AB132" i="526"/>
  <c r="AA133" i="526"/>
  <c r="AC132" i="526"/>
  <c r="N133" i="544"/>
  <c r="O133" i="544" s="1"/>
  <c r="AA134" i="544"/>
  <c r="L133" i="544"/>
  <c r="M133" i="544" s="1"/>
  <c r="AB133" i="544"/>
  <c r="AC133" i="544"/>
  <c r="AB133" i="543"/>
  <c r="L133" i="543"/>
  <c r="M133" i="543" s="1"/>
  <c r="N133" i="543"/>
  <c r="O133" i="543" s="1"/>
  <c r="AA134" i="543"/>
  <c r="AC133" i="543"/>
  <c r="N132" i="524"/>
  <c r="O132" i="524" s="1"/>
  <c r="AB132" i="524"/>
  <c r="L132" i="524"/>
  <c r="M132" i="524" s="1"/>
  <c r="AA133" i="524"/>
  <c r="AC132" i="524"/>
  <c r="N134" i="528"/>
  <c r="O134" i="528" s="1"/>
  <c r="AA135" i="528"/>
  <c r="L134" i="528"/>
  <c r="M134" i="528" s="1"/>
  <c r="AB134" i="528"/>
  <c r="AC134" i="528"/>
  <c r="AB135" i="550"/>
  <c r="L135" i="550"/>
  <c r="M135" i="550" s="1"/>
  <c r="N135" i="550"/>
  <c r="O135" i="550" s="1"/>
  <c r="AA136" i="550"/>
  <c r="AC135" i="550"/>
  <c r="AB133" i="533"/>
  <c r="L133" i="533"/>
  <c r="M133" i="533" s="1"/>
  <c r="N133" i="533"/>
  <c r="O133" i="533" s="1"/>
  <c r="AA134" i="533"/>
  <c r="AC133" i="533"/>
  <c r="N132" i="534"/>
  <c r="O132" i="534" s="1"/>
  <c r="AB132" i="534"/>
  <c r="L132" i="534"/>
  <c r="M132" i="534" s="1"/>
  <c r="AA133" i="534"/>
  <c r="AC132" i="534"/>
  <c r="AD37" i="524"/>
  <c r="AD37" i="532"/>
  <c r="AD37" i="546"/>
  <c r="AD35" i="528"/>
  <c r="AD36" i="533"/>
  <c r="AD34" i="550"/>
  <c r="AD37" i="530"/>
  <c r="AD37" i="542"/>
  <c r="AD37" i="535"/>
  <c r="AD36" i="536"/>
  <c r="AD37" i="545"/>
  <c r="AD37" i="531"/>
  <c r="AD36" i="549"/>
  <c r="AD36" i="543"/>
  <c r="AD36" i="544"/>
  <c r="AD36" i="547"/>
  <c r="AD37" i="526"/>
  <c r="AD35" i="540"/>
  <c r="AD36" i="537"/>
  <c r="AD34" i="539"/>
  <c r="AD36" i="529"/>
  <c r="AD37" i="534"/>
  <c r="AD37" i="548"/>
  <c r="AD36" i="527"/>
  <c r="AD37" i="525"/>
  <c r="AD35" i="541"/>
  <c r="AD37" i="538"/>
  <c r="N133" i="526" l="1"/>
  <c r="O133" i="526" s="1"/>
  <c r="AB133" i="526"/>
  <c r="L133" i="526"/>
  <c r="M133" i="526" s="1"/>
  <c r="AA134" i="526"/>
  <c r="AC133" i="526"/>
  <c r="AB135" i="541"/>
  <c r="L135" i="541"/>
  <c r="M135" i="541" s="1"/>
  <c r="N135" i="541"/>
  <c r="O135" i="541" s="1"/>
  <c r="AA136" i="541"/>
  <c r="AC135" i="541"/>
  <c r="N133" i="542"/>
  <c r="O133" i="542" s="1"/>
  <c r="AA134" i="542"/>
  <c r="L133" i="542"/>
  <c r="M133" i="542" s="1"/>
  <c r="AB133" i="542"/>
  <c r="AC133" i="542"/>
  <c r="N133" i="538"/>
  <c r="O133" i="538" s="1"/>
  <c r="AB133" i="538"/>
  <c r="L133" i="538"/>
  <c r="M133" i="538" s="1"/>
  <c r="AA134" i="538"/>
  <c r="AC133" i="538"/>
  <c r="N133" i="546"/>
  <c r="O133" i="546" s="1"/>
  <c r="AA134" i="546"/>
  <c r="L133" i="546"/>
  <c r="M133" i="546" s="1"/>
  <c r="AB133" i="546"/>
  <c r="AC133" i="546"/>
  <c r="AB133" i="525"/>
  <c r="L133" i="525"/>
  <c r="M133" i="525" s="1"/>
  <c r="N133" i="525"/>
  <c r="O133" i="525" s="1"/>
  <c r="AA134" i="525"/>
  <c r="AC133" i="525"/>
  <c r="AB134" i="527"/>
  <c r="L134" i="527"/>
  <c r="M134" i="527" s="1"/>
  <c r="N134" i="527"/>
  <c r="O134" i="527" s="1"/>
  <c r="AA135" i="527"/>
  <c r="AC134" i="527"/>
  <c r="AB136" i="539"/>
  <c r="N136" i="539"/>
  <c r="O136" i="539" s="1"/>
  <c r="L136" i="539"/>
  <c r="M136" i="539" s="1"/>
  <c r="AA137" i="539"/>
  <c r="AC136" i="539"/>
  <c r="N133" i="534"/>
  <c r="O133" i="534" s="1"/>
  <c r="AB133" i="534"/>
  <c r="L133" i="534"/>
  <c r="M133" i="534" s="1"/>
  <c r="AA134" i="534"/>
  <c r="AC133" i="534"/>
  <c r="N133" i="524"/>
  <c r="O133" i="524" s="1"/>
  <c r="L133" i="524"/>
  <c r="M133" i="524" s="1"/>
  <c r="AB133" i="524"/>
  <c r="AA134" i="524"/>
  <c r="AC133" i="524"/>
  <c r="N134" i="544"/>
  <c r="O134" i="544" s="1"/>
  <c r="AB134" i="544"/>
  <c r="L134" i="544"/>
  <c r="M134" i="544" s="1"/>
  <c r="AA135" i="544"/>
  <c r="AC134" i="544"/>
  <c r="AB134" i="549"/>
  <c r="L134" i="549"/>
  <c r="M134" i="549" s="1"/>
  <c r="N134" i="549"/>
  <c r="O134" i="549" s="1"/>
  <c r="AA135" i="549"/>
  <c r="AC134" i="549"/>
  <c r="AA134" i="548"/>
  <c r="N133" i="548"/>
  <c r="O133" i="548" s="1"/>
  <c r="L133" i="548"/>
  <c r="M133" i="548" s="1"/>
  <c r="AB133" i="548"/>
  <c r="AC133" i="548"/>
  <c r="AB135" i="540"/>
  <c r="L135" i="540"/>
  <c r="M135" i="540" s="1"/>
  <c r="N135" i="540"/>
  <c r="O135" i="540" s="1"/>
  <c r="AA136" i="540"/>
  <c r="AC135" i="540"/>
  <c r="AB134" i="537"/>
  <c r="L134" i="537"/>
  <c r="M134" i="537" s="1"/>
  <c r="N134" i="537"/>
  <c r="O134" i="537" s="1"/>
  <c r="AA135" i="537"/>
  <c r="AC134" i="537"/>
  <c r="N133" i="532"/>
  <c r="O133" i="532" s="1"/>
  <c r="AB133" i="532"/>
  <c r="L133" i="532"/>
  <c r="M133" i="532" s="1"/>
  <c r="AA134" i="532"/>
  <c r="AC133" i="532"/>
  <c r="AB136" i="550"/>
  <c r="L136" i="550"/>
  <c r="M136" i="550" s="1"/>
  <c r="N136" i="550"/>
  <c r="O136" i="550" s="1"/>
  <c r="AA137" i="550"/>
  <c r="AC136" i="550"/>
  <c r="AB134" i="529"/>
  <c r="L134" i="529"/>
  <c r="M134" i="529" s="1"/>
  <c r="N134" i="529"/>
  <c r="O134" i="529" s="1"/>
  <c r="AC134" i="529"/>
  <c r="AA135" i="529"/>
  <c r="AB133" i="545"/>
  <c r="L133" i="545"/>
  <c r="M133" i="545" s="1"/>
  <c r="N133" i="545"/>
  <c r="O133" i="545" s="1"/>
  <c r="AA134" i="545"/>
  <c r="AC133" i="545"/>
  <c r="AB134" i="533"/>
  <c r="L134" i="533"/>
  <c r="M134" i="533" s="1"/>
  <c r="N134" i="533"/>
  <c r="O134" i="533" s="1"/>
  <c r="AA135" i="533"/>
  <c r="AC134" i="533"/>
  <c r="N135" i="528"/>
  <c r="O135" i="528" s="1"/>
  <c r="AB135" i="528"/>
  <c r="AA136" i="528"/>
  <c r="L135" i="528"/>
  <c r="M135" i="528" s="1"/>
  <c r="AC135" i="528"/>
  <c r="AB134" i="543"/>
  <c r="L134" i="543"/>
  <c r="M134" i="543" s="1"/>
  <c r="N134" i="543"/>
  <c r="O134" i="543" s="1"/>
  <c r="AA135" i="543"/>
  <c r="AC134" i="543"/>
  <c r="AB134" i="547"/>
  <c r="L134" i="547"/>
  <c r="M134" i="547" s="1"/>
  <c r="N134" i="547"/>
  <c r="O134" i="547" s="1"/>
  <c r="AC134" i="547"/>
  <c r="AA135" i="547"/>
  <c r="N134" i="536"/>
  <c r="O134" i="536" s="1"/>
  <c r="AB134" i="536"/>
  <c r="L134" i="536"/>
  <c r="M134" i="536" s="1"/>
  <c r="AA135" i="536"/>
  <c r="AC134" i="536"/>
  <c r="N133" i="530"/>
  <c r="O133" i="530" s="1"/>
  <c r="AA134" i="530"/>
  <c r="L133" i="530"/>
  <c r="M133" i="530" s="1"/>
  <c r="AB133" i="530"/>
  <c r="AC133" i="530"/>
  <c r="AB133" i="531"/>
  <c r="L133" i="531"/>
  <c r="M133" i="531" s="1"/>
  <c r="N133" i="531"/>
  <c r="O133" i="531" s="1"/>
  <c r="AA134" i="531"/>
  <c r="AC133" i="531"/>
  <c r="AB133" i="535"/>
  <c r="L133" i="535"/>
  <c r="M133" i="535" s="1"/>
  <c r="N133" i="535"/>
  <c r="O133" i="535" s="1"/>
  <c r="AA134" i="535"/>
  <c r="AC133" i="535"/>
  <c r="AD35" i="529"/>
  <c r="AD35" i="537"/>
  <c r="AD35" i="533"/>
  <c r="AD36" i="548"/>
  <c r="AD35" i="527"/>
  <c r="AD36" i="538"/>
  <c r="AD33" i="539"/>
  <c r="AD36" i="532"/>
  <c r="AD35" i="549"/>
  <c r="AD34" i="540"/>
  <c r="AD36" i="530"/>
  <c r="AD36" i="535"/>
  <c r="AD36" i="525"/>
  <c r="AD35" i="536"/>
  <c r="AD36" i="531"/>
  <c r="AD36" i="545"/>
  <c r="AD33" i="550"/>
  <c r="AD35" i="544"/>
  <c r="AD36" i="524"/>
  <c r="AD36" i="534"/>
  <c r="AD36" i="542"/>
  <c r="AD34" i="541"/>
  <c r="AD36" i="526"/>
  <c r="AD35" i="547"/>
  <c r="AD36" i="546"/>
  <c r="AD34" i="528"/>
  <c r="AD35" i="543"/>
  <c r="N134" i="534" l="1"/>
  <c r="O134" i="534" s="1"/>
  <c r="AB134" i="534"/>
  <c r="L134" i="534"/>
  <c r="M134" i="534" s="1"/>
  <c r="AA135" i="534"/>
  <c r="AC134" i="534"/>
  <c r="N134" i="542"/>
  <c r="O134" i="542" s="1"/>
  <c r="AA135" i="542"/>
  <c r="L134" i="542"/>
  <c r="M134" i="542" s="1"/>
  <c r="AB134" i="542"/>
  <c r="AC134" i="542"/>
  <c r="N134" i="526"/>
  <c r="O134" i="526" s="1"/>
  <c r="L134" i="526"/>
  <c r="M134" i="526" s="1"/>
  <c r="AA135" i="526"/>
  <c r="AB134" i="526"/>
  <c r="AC134" i="526"/>
  <c r="N135" i="536"/>
  <c r="O135" i="536" s="1"/>
  <c r="AB135" i="536"/>
  <c r="L135" i="536"/>
  <c r="M135" i="536" s="1"/>
  <c r="AA136" i="536"/>
  <c r="AC135" i="536"/>
  <c r="AB135" i="547"/>
  <c r="L135" i="547"/>
  <c r="M135" i="547" s="1"/>
  <c r="N135" i="547"/>
  <c r="O135" i="547" s="1"/>
  <c r="AA136" i="547"/>
  <c r="AC135" i="547"/>
  <c r="N136" i="528"/>
  <c r="O136" i="528" s="1"/>
  <c r="AA137" i="528"/>
  <c r="L136" i="528"/>
  <c r="M136" i="528" s="1"/>
  <c r="AB136" i="528"/>
  <c r="AC136" i="528"/>
  <c r="N134" i="532"/>
  <c r="O134" i="532" s="1"/>
  <c r="AB134" i="532"/>
  <c r="L134" i="532"/>
  <c r="M134" i="532" s="1"/>
  <c r="AA135" i="532"/>
  <c r="AC134" i="532"/>
  <c r="N134" i="538"/>
  <c r="O134" i="538" s="1"/>
  <c r="AB134" i="538"/>
  <c r="L134" i="538"/>
  <c r="M134" i="538" s="1"/>
  <c r="AA135" i="538"/>
  <c r="AC134" i="538"/>
  <c r="AB134" i="535"/>
  <c r="L134" i="535"/>
  <c r="M134" i="535" s="1"/>
  <c r="N134" i="535"/>
  <c r="O134" i="535" s="1"/>
  <c r="AA135" i="535"/>
  <c r="AC134" i="535"/>
  <c r="N134" i="530"/>
  <c r="O134" i="530" s="1"/>
  <c r="AA135" i="530"/>
  <c r="L134" i="530"/>
  <c r="M134" i="530" s="1"/>
  <c r="AB134" i="530"/>
  <c r="AC134" i="530"/>
  <c r="AB134" i="545"/>
  <c r="L134" i="545"/>
  <c r="M134" i="545" s="1"/>
  <c r="N134" i="545"/>
  <c r="O134" i="545" s="1"/>
  <c r="AA135" i="545"/>
  <c r="AC134" i="545"/>
  <c r="AB135" i="529"/>
  <c r="L135" i="529"/>
  <c r="M135" i="529" s="1"/>
  <c r="N135" i="529"/>
  <c r="O135" i="529" s="1"/>
  <c r="AA136" i="529"/>
  <c r="AC135" i="529"/>
  <c r="AB135" i="537"/>
  <c r="L135" i="537"/>
  <c r="M135" i="537" s="1"/>
  <c r="N135" i="537"/>
  <c r="O135" i="537" s="1"/>
  <c r="AA136" i="537"/>
  <c r="AC135" i="537"/>
  <c r="N135" i="544"/>
  <c r="O135" i="544" s="1"/>
  <c r="AA136" i="544"/>
  <c r="L135" i="544"/>
  <c r="M135" i="544" s="1"/>
  <c r="AB135" i="544"/>
  <c r="AC135" i="544"/>
  <c r="AB135" i="527"/>
  <c r="L135" i="527"/>
  <c r="M135" i="527" s="1"/>
  <c r="N135" i="527"/>
  <c r="O135" i="527" s="1"/>
  <c r="AA136" i="527"/>
  <c r="AC135" i="527"/>
  <c r="N134" i="546"/>
  <c r="O134" i="546" s="1"/>
  <c r="AA135" i="546"/>
  <c r="L134" i="546"/>
  <c r="M134" i="546" s="1"/>
  <c r="AB134" i="546"/>
  <c r="AC134" i="546"/>
  <c r="AB137" i="550"/>
  <c r="L137" i="550"/>
  <c r="M137" i="550" s="1"/>
  <c r="N137" i="550"/>
  <c r="O137" i="550" s="1"/>
  <c r="AA138" i="550"/>
  <c r="AC137" i="550"/>
  <c r="AB135" i="533"/>
  <c r="L135" i="533"/>
  <c r="M135" i="533" s="1"/>
  <c r="N135" i="533"/>
  <c r="O135" i="533" s="1"/>
  <c r="AA136" i="533"/>
  <c r="AC135" i="533"/>
  <c r="AB135" i="549"/>
  <c r="L135" i="549"/>
  <c r="M135" i="549" s="1"/>
  <c r="N135" i="549"/>
  <c r="O135" i="549" s="1"/>
  <c r="AA136" i="549"/>
  <c r="AC135" i="549"/>
  <c r="N137" i="539"/>
  <c r="O137" i="539" s="1"/>
  <c r="AB137" i="539"/>
  <c r="L137" i="539"/>
  <c r="M137" i="539" s="1"/>
  <c r="AA138" i="539"/>
  <c r="AC137" i="539"/>
  <c r="AB134" i="531"/>
  <c r="L134" i="531"/>
  <c r="M134" i="531" s="1"/>
  <c r="N134" i="531"/>
  <c r="O134" i="531" s="1"/>
  <c r="AA135" i="531"/>
  <c r="AC134" i="531"/>
  <c r="AB135" i="543"/>
  <c r="L135" i="543"/>
  <c r="M135" i="543" s="1"/>
  <c r="N135" i="543"/>
  <c r="O135" i="543" s="1"/>
  <c r="AA136" i="543"/>
  <c r="AC135" i="543"/>
  <c r="AB136" i="540"/>
  <c r="L136" i="540"/>
  <c r="M136" i="540" s="1"/>
  <c r="N136" i="540"/>
  <c r="O136" i="540" s="1"/>
  <c r="AA137" i="540"/>
  <c r="AC136" i="540"/>
  <c r="AA135" i="548"/>
  <c r="N134" i="548"/>
  <c r="O134" i="548" s="1"/>
  <c r="L134" i="548"/>
  <c r="M134" i="548" s="1"/>
  <c r="AB134" i="548"/>
  <c r="AC134" i="548"/>
  <c r="L134" i="524"/>
  <c r="M134" i="524" s="1"/>
  <c r="N134" i="524"/>
  <c r="O134" i="524" s="1"/>
  <c r="AB134" i="524"/>
  <c r="AA135" i="524"/>
  <c r="AC134" i="524"/>
  <c r="AB134" i="525"/>
  <c r="L134" i="525"/>
  <c r="M134" i="525" s="1"/>
  <c r="N134" i="525"/>
  <c r="O134" i="525" s="1"/>
  <c r="AA135" i="525"/>
  <c r="AC134" i="525"/>
  <c r="AB136" i="541"/>
  <c r="L136" i="541"/>
  <c r="M136" i="541" s="1"/>
  <c r="N136" i="541"/>
  <c r="O136" i="541" s="1"/>
  <c r="AA137" i="541"/>
  <c r="AC136" i="541"/>
  <c r="AD35" i="531"/>
  <c r="AD35" i="532"/>
  <c r="AD35" i="542"/>
  <c r="AD34" i="529"/>
  <c r="AD33" i="541"/>
  <c r="AD32" i="550"/>
  <c r="AD35" i="526"/>
  <c r="AD35" i="548"/>
  <c r="AD35" i="525"/>
  <c r="AD34" i="547"/>
  <c r="AD35" i="524"/>
  <c r="AD35" i="534"/>
  <c r="AD34" i="536"/>
  <c r="AD33" i="540"/>
  <c r="AD34" i="533"/>
  <c r="AD34" i="537"/>
  <c r="AD34" i="549"/>
  <c r="AD33" i="528"/>
  <c r="AD34" i="544"/>
  <c r="AD35" i="535"/>
  <c r="AD32" i="539"/>
  <c r="AD34" i="543"/>
  <c r="AD34" i="527"/>
  <c r="AD35" i="530"/>
  <c r="AD35" i="546"/>
  <c r="AD35" i="545"/>
  <c r="AD35" i="538"/>
  <c r="AA136" i="548" l="1"/>
  <c r="N135" i="548"/>
  <c r="O135" i="548" s="1"/>
  <c r="L135" i="548"/>
  <c r="M135" i="548" s="1"/>
  <c r="AB135" i="548"/>
  <c r="AC135" i="548"/>
  <c r="AB135" i="535"/>
  <c r="L135" i="535"/>
  <c r="M135" i="535" s="1"/>
  <c r="N135" i="535"/>
  <c r="O135" i="535" s="1"/>
  <c r="AA136" i="535"/>
  <c r="AC135" i="535"/>
  <c r="N138" i="539"/>
  <c r="O138" i="539" s="1"/>
  <c r="AB138" i="539"/>
  <c r="L138" i="539"/>
  <c r="M138" i="539" s="1"/>
  <c r="AA139" i="539"/>
  <c r="AC138" i="539"/>
  <c r="N136" i="544"/>
  <c r="O136" i="544" s="1"/>
  <c r="AB136" i="544"/>
  <c r="L136" i="544"/>
  <c r="M136" i="544" s="1"/>
  <c r="AA137" i="544"/>
  <c r="AC136" i="544"/>
  <c r="AB136" i="529"/>
  <c r="L136" i="529"/>
  <c r="M136" i="529" s="1"/>
  <c r="N136" i="529"/>
  <c r="O136" i="529" s="1"/>
  <c r="AA137" i="529"/>
  <c r="AC136" i="529"/>
  <c r="N135" i="530"/>
  <c r="O135" i="530" s="1"/>
  <c r="AA136" i="530"/>
  <c r="L135" i="530"/>
  <c r="M135" i="530" s="1"/>
  <c r="AB135" i="530"/>
  <c r="AC135" i="530"/>
  <c r="N135" i="538"/>
  <c r="O135" i="538" s="1"/>
  <c r="AB135" i="538"/>
  <c r="L135" i="538"/>
  <c r="M135" i="538" s="1"/>
  <c r="AA136" i="538"/>
  <c r="AC135" i="538"/>
  <c r="N137" i="528"/>
  <c r="O137" i="528" s="1"/>
  <c r="AB137" i="528"/>
  <c r="L137" i="528"/>
  <c r="M137" i="528" s="1"/>
  <c r="AA138" i="528"/>
  <c r="AC137" i="528"/>
  <c r="N136" i="536"/>
  <c r="O136" i="536" s="1"/>
  <c r="AB136" i="536"/>
  <c r="L136" i="536"/>
  <c r="M136" i="536" s="1"/>
  <c r="AA137" i="536"/>
  <c r="AC136" i="536"/>
  <c r="N135" i="542"/>
  <c r="O135" i="542" s="1"/>
  <c r="AA136" i="542"/>
  <c r="L135" i="542"/>
  <c r="M135" i="542" s="1"/>
  <c r="AB135" i="542"/>
  <c r="AC135" i="542"/>
  <c r="AB136" i="537"/>
  <c r="L136" i="537"/>
  <c r="M136" i="537" s="1"/>
  <c r="N136" i="537"/>
  <c r="O136" i="537" s="1"/>
  <c r="AA137" i="537"/>
  <c r="AC136" i="537"/>
  <c r="N135" i="534"/>
  <c r="O135" i="534" s="1"/>
  <c r="AB135" i="534"/>
  <c r="L135" i="534"/>
  <c r="M135" i="534" s="1"/>
  <c r="AA136" i="534"/>
  <c r="AC135" i="534"/>
  <c r="AB136" i="549"/>
  <c r="L136" i="549"/>
  <c r="M136" i="549" s="1"/>
  <c r="N136" i="549"/>
  <c r="O136" i="549" s="1"/>
  <c r="AA137" i="549"/>
  <c r="AC136" i="549"/>
  <c r="AB136" i="527"/>
  <c r="L136" i="527"/>
  <c r="M136" i="527" s="1"/>
  <c r="N136" i="527"/>
  <c r="O136" i="527" s="1"/>
  <c r="AA137" i="527"/>
  <c r="AC136" i="527"/>
  <c r="AB135" i="545"/>
  <c r="L135" i="545"/>
  <c r="M135" i="545" s="1"/>
  <c r="N135" i="545"/>
  <c r="O135" i="545" s="1"/>
  <c r="AA136" i="545"/>
  <c r="AC135" i="545"/>
  <c r="N135" i="532"/>
  <c r="O135" i="532" s="1"/>
  <c r="L135" i="532"/>
  <c r="M135" i="532" s="1"/>
  <c r="AB135" i="532"/>
  <c r="AA136" i="532"/>
  <c r="AC135" i="532"/>
  <c r="N135" i="524"/>
  <c r="O135" i="524" s="1"/>
  <c r="L135" i="524"/>
  <c r="M135" i="524" s="1"/>
  <c r="AB135" i="524"/>
  <c r="AA136" i="524"/>
  <c r="AC135" i="524"/>
  <c r="AB135" i="531"/>
  <c r="L135" i="531"/>
  <c r="M135" i="531" s="1"/>
  <c r="N135" i="531"/>
  <c r="O135" i="531" s="1"/>
  <c r="AA136" i="531"/>
  <c r="AC135" i="531"/>
  <c r="AB138" i="550"/>
  <c r="L138" i="550"/>
  <c r="M138" i="550" s="1"/>
  <c r="N138" i="550"/>
  <c r="O138" i="550" s="1"/>
  <c r="AA139" i="550"/>
  <c r="AC138" i="550"/>
  <c r="AB136" i="547"/>
  <c r="L136" i="547"/>
  <c r="M136" i="547" s="1"/>
  <c r="N136" i="547"/>
  <c r="O136" i="547" s="1"/>
  <c r="AA137" i="547"/>
  <c r="AC136" i="547"/>
  <c r="AB137" i="541"/>
  <c r="L137" i="541"/>
  <c r="M137" i="541" s="1"/>
  <c r="N137" i="541"/>
  <c r="O137" i="541" s="1"/>
  <c r="AA138" i="541"/>
  <c r="AC137" i="541"/>
  <c r="AB137" i="540"/>
  <c r="L137" i="540"/>
  <c r="M137" i="540" s="1"/>
  <c r="N137" i="540"/>
  <c r="O137" i="540" s="1"/>
  <c r="AA138" i="540"/>
  <c r="AC137" i="540"/>
  <c r="AB135" i="525"/>
  <c r="L135" i="525"/>
  <c r="M135" i="525" s="1"/>
  <c r="N135" i="525"/>
  <c r="O135" i="525" s="1"/>
  <c r="AA136" i="525"/>
  <c r="AC135" i="525"/>
  <c r="AB136" i="543"/>
  <c r="L136" i="543"/>
  <c r="M136" i="543" s="1"/>
  <c r="N136" i="543"/>
  <c r="O136" i="543" s="1"/>
  <c r="AA137" i="543"/>
  <c r="AC136" i="543"/>
  <c r="AB136" i="533"/>
  <c r="L136" i="533"/>
  <c r="M136" i="533" s="1"/>
  <c r="N136" i="533"/>
  <c r="O136" i="533" s="1"/>
  <c r="AA137" i="533"/>
  <c r="AC136" i="533"/>
  <c r="N135" i="546"/>
  <c r="O135" i="546" s="1"/>
  <c r="AB135" i="546"/>
  <c r="L135" i="546"/>
  <c r="M135" i="546" s="1"/>
  <c r="AA136" i="546"/>
  <c r="AC135" i="546"/>
  <c r="N135" i="526"/>
  <c r="O135" i="526" s="1"/>
  <c r="AB135" i="526"/>
  <c r="L135" i="526"/>
  <c r="M135" i="526" s="1"/>
  <c r="AA136" i="526"/>
  <c r="AC135" i="526"/>
  <c r="AD32" i="541"/>
  <c r="AD31" i="539"/>
  <c r="AD33" i="543"/>
  <c r="AD32" i="528"/>
  <c r="AD34" i="531"/>
  <c r="AD34" i="524"/>
  <c r="AD33" i="547"/>
  <c r="AD33" i="529"/>
  <c r="AD34" i="535"/>
  <c r="AD34" i="532"/>
  <c r="AD34" i="526"/>
  <c r="AD33" i="527"/>
  <c r="AD33" i="549"/>
  <c r="AD34" i="525"/>
  <c r="AD34" i="534"/>
  <c r="AD34" i="545"/>
  <c r="AD34" i="546"/>
  <c r="AD34" i="538"/>
  <c r="AD32" i="540"/>
  <c r="AD34" i="542"/>
  <c r="AD33" i="536"/>
  <c r="AD31" i="550"/>
  <c r="AD33" i="544"/>
  <c r="AD33" i="537"/>
  <c r="AD34" i="530"/>
  <c r="AD33" i="533"/>
  <c r="AD34" i="548"/>
  <c r="N136" i="532" l="1"/>
  <c r="O136" i="532" s="1"/>
  <c r="L136" i="532"/>
  <c r="M136" i="532" s="1"/>
  <c r="AB136" i="532"/>
  <c r="AA137" i="532"/>
  <c r="AC136" i="532"/>
  <c r="N136" i="534"/>
  <c r="O136" i="534" s="1"/>
  <c r="AB136" i="534"/>
  <c r="L136" i="534"/>
  <c r="M136" i="534" s="1"/>
  <c r="AA137" i="534"/>
  <c r="AC136" i="534"/>
  <c r="N136" i="542"/>
  <c r="O136" i="542" s="1"/>
  <c r="AA137" i="542"/>
  <c r="L136" i="542"/>
  <c r="M136" i="542" s="1"/>
  <c r="AB136" i="542"/>
  <c r="AC136" i="542"/>
  <c r="N138" i="528"/>
  <c r="O138" i="528" s="1"/>
  <c r="AB138" i="528"/>
  <c r="AA139" i="528"/>
  <c r="L138" i="528"/>
  <c r="M138" i="528" s="1"/>
  <c r="AC138" i="528"/>
  <c r="N136" i="530"/>
  <c r="O136" i="530" s="1"/>
  <c r="AA137" i="530"/>
  <c r="L136" i="530"/>
  <c r="M136" i="530" s="1"/>
  <c r="AB136" i="530"/>
  <c r="AC136" i="530"/>
  <c r="N137" i="544"/>
  <c r="O137" i="544" s="1"/>
  <c r="AA138" i="544"/>
  <c r="L137" i="544"/>
  <c r="M137" i="544" s="1"/>
  <c r="AB137" i="544"/>
  <c r="AC137" i="544"/>
  <c r="AB137" i="533"/>
  <c r="L137" i="533"/>
  <c r="M137" i="533" s="1"/>
  <c r="N137" i="533"/>
  <c r="O137" i="533" s="1"/>
  <c r="AA138" i="533"/>
  <c r="AC137" i="533"/>
  <c r="AB136" i="524"/>
  <c r="L136" i="524"/>
  <c r="M136" i="524" s="1"/>
  <c r="N136" i="524"/>
  <c r="O136" i="524" s="1"/>
  <c r="AA137" i="524"/>
  <c r="AC136" i="524"/>
  <c r="AB137" i="549"/>
  <c r="L137" i="549"/>
  <c r="M137" i="549" s="1"/>
  <c r="N137" i="549"/>
  <c r="O137" i="549" s="1"/>
  <c r="AA138" i="549"/>
  <c r="AC137" i="549"/>
  <c r="N137" i="536"/>
  <c r="O137" i="536" s="1"/>
  <c r="AB137" i="536"/>
  <c r="L137" i="536"/>
  <c r="M137" i="536" s="1"/>
  <c r="AA138" i="536"/>
  <c r="AC137" i="536"/>
  <c r="AB137" i="543"/>
  <c r="L137" i="543"/>
  <c r="M137" i="543" s="1"/>
  <c r="N137" i="543"/>
  <c r="O137" i="543" s="1"/>
  <c r="AA138" i="543"/>
  <c r="AC137" i="543"/>
  <c r="N136" i="526"/>
  <c r="O136" i="526" s="1"/>
  <c r="L136" i="526"/>
  <c r="M136" i="526" s="1"/>
  <c r="AB136" i="526"/>
  <c r="AA137" i="526"/>
  <c r="AC136" i="526"/>
  <c r="AB136" i="525"/>
  <c r="L136" i="525"/>
  <c r="M136" i="525" s="1"/>
  <c r="N136" i="525"/>
  <c r="O136" i="525" s="1"/>
  <c r="AA137" i="525"/>
  <c r="AC136" i="525"/>
  <c r="AB139" i="550"/>
  <c r="L139" i="550"/>
  <c r="M139" i="550" s="1"/>
  <c r="N139" i="550"/>
  <c r="O139" i="550" s="1"/>
  <c r="AA140" i="550"/>
  <c r="AC139" i="550"/>
  <c r="AB136" i="545"/>
  <c r="L136" i="545"/>
  <c r="M136" i="545" s="1"/>
  <c r="N136" i="545"/>
  <c r="O136" i="545" s="1"/>
  <c r="AA137" i="545"/>
  <c r="AC136" i="545"/>
  <c r="AB137" i="537"/>
  <c r="L137" i="537"/>
  <c r="M137" i="537" s="1"/>
  <c r="N137" i="537"/>
  <c r="O137" i="537" s="1"/>
  <c r="AA138" i="537"/>
  <c r="AC137" i="537"/>
  <c r="N136" i="538"/>
  <c r="O136" i="538" s="1"/>
  <c r="AB136" i="538"/>
  <c r="L136" i="538"/>
  <c r="M136" i="538" s="1"/>
  <c r="AA137" i="538"/>
  <c r="AC136" i="538"/>
  <c r="N139" i="539"/>
  <c r="O139" i="539" s="1"/>
  <c r="AB139" i="539"/>
  <c r="L139" i="539"/>
  <c r="M139" i="539" s="1"/>
  <c r="AA140" i="539"/>
  <c r="AC139" i="539"/>
  <c r="AB138" i="541"/>
  <c r="L138" i="541"/>
  <c r="M138" i="541" s="1"/>
  <c r="N138" i="541"/>
  <c r="O138" i="541" s="1"/>
  <c r="AA139" i="541"/>
  <c r="AC138" i="541"/>
  <c r="AB137" i="529"/>
  <c r="L137" i="529"/>
  <c r="M137" i="529" s="1"/>
  <c r="N137" i="529"/>
  <c r="O137" i="529" s="1"/>
  <c r="AA138" i="529"/>
  <c r="AC137" i="529"/>
  <c r="AB137" i="547"/>
  <c r="L137" i="547"/>
  <c r="M137" i="547" s="1"/>
  <c r="N137" i="547"/>
  <c r="O137" i="547" s="1"/>
  <c r="AA138" i="547"/>
  <c r="AC137" i="547"/>
  <c r="N136" i="546"/>
  <c r="O136" i="546" s="1"/>
  <c r="AA137" i="546"/>
  <c r="L136" i="546"/>
  <c r="M136" i="546" s="1"/>
  <c r="AB136" i="546"/>
  <c r="AC136" i="546"/>
  <c r="AB138" i="540"/>
  <c r="L138" i="540"/>
  <c r="M138" i="540" s="1"/>
  <c r="N138" i="540"/>
  <c r="O138" i="540" s="1"/>
  <c r="AA139" i="540"/>
  <c r="AC138" i="540"/>
  <c r="AB136" i="531"/>
  <c r="L136" i="531"/>
  <c r="M136" i="531" s="1"/>
  <c r="N136" i="531"/>
  <c r="O136" i="531" s="1"/>
  <c r="AA137" i="531"/>
  <c r="AC136" i="531"/>
  <c r="AB137" i="527"/>
  <c r="L137" i="527"/>
  <c r="M137" i="527" s="1"/>
  <c r="N137" i="527"/>
  <c r="O137" i="527" s="1"/>
  <c r="AA138" i="527"/>
  <c r="AC137" i="527"/>
  <c r="AB136" i="535"/>
  <c r="L136" i="535"/>
  <c r="M136" i="535" s="1"/>
  <c r="N136" i="535"/>
  <c r="O136" i="535" s="1"/>
  <c r="AC136" i="535"/>
  <c r="AA137" i="535"/>
  <c r="AA137" i="548"/>
  <c r="N136" i="548"/>
  <c r="O136" i="548" s="1"/>
  <c r="AB136" i="548"/>
  <c r="L136" i="548"/>
  <c r="M136" i="548" s="1"/>
  <c r="AC136" i="548"/>
  <c r="AD32" i="547"/>
  <c r="AD32" i="543"/>
  <c r="AD32" i="527"/>
  <c r="AD33" i="545"/>
  <c r="AD33" i="546"/>
  <c r="AD33" i="538"/>
  <c r="AD32" i="529"/>
  <c r="AD31" i="528"/>
  <c r="AD33" i="534"/>
  <c r="AD33" i="525"/>
  <c r="AD33" i="542"/>
  <c r="AD33" i="524"/>
  <c r="AD31" i="540"/>
  <c r="AD33" i="526"/>
  <c r="AD33" i="531"/>
  <c r="AD33" i="532"/>
  <c r="AD32" i="533"/>
  <c r="AD30" i="550"/>
  <c r="AD32" i="537"/>
  <c r="AD30" i="539"/>
  <c r="AD33" i="535"/>
  <c r="AD31" i="541"/>
  <c r="AD32" i="536"/>
  <c r="AD33" i="530"/>
  <c r="AD32" i="549"/>
  <c r="AD32" i="544"/>
  <c r="AD33" i="548"/>
  <c r="N137" i="542" l="1"/>
  <c r="O137" i="542" s="1"/>
  <c r="AA138" i="542"/>
  <c r="L137" i="542"/>
  <c r="M137" i="542" s="1"/>
  <c r="AB137" i="542"/>
  <c r="AC137" i="542"/>
  <c r="AB138" i="529"/>
  <c r="L138" i="529"/>
  <c r="M138" i="529" s="1"/>
  <c r="N138" i="529"/>
  <c r="O138" i="529" s="1"/>
  <c r="AC138" i="529"/>
  <c r="AA139" i="529"/>
  <c r="AB138" i="537"/>
  <c r="L138" i="537"/>
  <c r="M138" i="537" s="1"/>
  <c r="N138" i="537"/>
  <c r="O138" i="537" s="1"/>
  <c r="AA139" i="537"/>
  <c r="AC138" i="537"/>
  <c r="N137" i="526"/>
  <c r="O137" i="526" s="1"/>
  <c r="AB137" i="526"/>
  <c r="AA138" i="526"/>
  <c r="L137" i="526"/>
  <c r="M137" i="526" s="1"/>
  <c r="AC137" i="526"/>
  <c r="AB137" i="524"/>
  <c r="N137" i="524"/>
  <c r="O137" i="524" s="1"/>
  <c r="L137" i="524"/>
  <c r="M137" i="524" s="1"/>
  <c r="AA138" i="524"/>
  <c r="AC137" i="524"/>
  <c r="N138" i="544"/>
  <c r="O138" i="544" s="1"/>
  <c r="AA139" i="544"/>
  <c r="L138" i="544"/>
  <c r="M138" i="544" s="1"/>
  <c r="AB138" i="544"/>
  <c r="AC138" i="544"/>
  <c r="AB138" i="547"/>
  <c r="L138" i="547"/>
  <c r="M138" i="547" s="1"/>
  <c r="N138" i="547"/>
  <c r="O138" i="547" s="1"/>
  <c r="AA139" i="547"/>
  <c r="AC138" i="547"/>
  <c r="AA138" i="548"/>
  <c r="N137" i="548"/>
  <c r="O137" i="548" s="1"/>
  <c r="L137" i="548"/>
  <c r="M137" i="548" s="1"/>
  <c r="AB137" i="548"/>
  <c r="AC137" i="548"/>
  <c r="AB137" i="531"/>
  <c r="L137" i="531"/>
  <c r="M137" i="531" s="1"/>
  <c r="N137" i="531"/>
  <c r="O137" i="531" s="1"/>
  <c r="AA138" i="531"/>
  <c r="AC137" i="531"/>
  <c r="AB137" i="535"/>
  <c r="L137" i="535"/>
  <c r="M137" i="535" s="1"/>
  <c r="N137" i="535"/>
  <c r="O137" i="535" s="1"/>
  <c r="AA138" i="535"/>
  <c r="AC137" i="535"/>
  <c r="AB139" i="540"/>
  <c r="L139" i="540"/>
  <c r="M139" i="540" s="1"/>
  <c r="N139" i="540"/>
  <c r="O139" i="540" s="1"/>
  <c r="AA140" i="540"/>
  <c r="AC139" i="540"/>
  <c r="AB139" i="541"/>
  <c r="L139" i="541"/>
  <c r="M139" i="541" s="1"/>
  <c r="N139" i="541"/>
  <c r="O139" i="541" s="1"/>
  <c r="AA140" i="541"/>
  <c r="AC139" i="541"/>
  <c r="AB137" i="545"/>
  <c r="L137" i="545"/>
  <c r="M137" i="545" s="1"/>
  <c r="N137" i="545"/>
  <c r="O137" i="545" s="1"/>
  <c r="AA138" i="545"/>
  <c r="AC137" i="545"/>
  <c r="AB138" i="543"/>
  <c r="L138" i="543"/>
  <c r="M138" i="543" s="1"/>
  <c r="N138" i="543"/>
  <c r="O138" i="543" s="1"/>
  <c r="AA139" i="543"/>
  <c r="AC138" i="543"/>
  <c r="AB138" i="533"/>
  <c r="L138" i="533"/>
  <c r="M138" i="533" s="1"/>
  <c r="N138" i="533"/>
  <c r="O138" i="533" s="1"/>
  <c r="AA139" i="533"/>
  <c r="AC138" i="533"/>
  <c r="N137" i="530"/>
  <c r="O137" i="530" s="1"/>
  <c r="AA138" i="530"/>
  <c r="L137" i="530"/>
  <c r="M137" i="530" s="1"/>
  <c r="AB137" i="530"/>
  <c r="AC137" i="530"/>
  <c r="N139" i="528"/>
  <c r="O139" i="528" s="1"/>
  <c r="AB139" i="528"/>
  <c r="AA140" i="528"/>
  <c r="L139" i="528"/>
  <c r="M139" i="528" s="1"/>
  <c r="AC139" i="528"/>
  <c r="AB138" i="527"/>
  <c r="L138" i="527"/>
  <c r="M138" i="527" s="1"/>
  <c r="N138" i="527"/>
  <c r="O138" i="527" s="1"/>
  <c r="AA139" i="527"/>
  <c r="AC138" i="527"/>
  <c r="N137" i="538"/>
  <c r="O137" i="538" s="1"/>
  <c r="AB137" i="538"/>
  <c r="L137" i="538"/>
  <c r="M137" i="538" s="1"/>
  <c r="AA138" i="538"/>
  <c r="AC137" i="538"/>
  <c r="AB137" i="525"/>
  <c r="L137" i="525"/>
  <c r="M137" i="525" s="1"/>
  <c r="N137" i="525"/>
  <c r="O137" i="525" s="1"/>
  <c r="AA138" i="525"/>
  <c r="AC137" i="525"/>
  <c r="AB138" i="549"/>
  <c r="L138" i="549"/>
  <c r="M138" i="549" s="1"/>
  <c r="N138" i="549"/>
  <c r="O138" i="549" s="1"/>
  <c r="AA139" i="549"/>
  <c r="AC138" i="549"/>
  <c r="N137" i="532"/>
  <c r="O137" i="532" s="1"/>
  <c r="AB137" i="532"/>
  <c r="L137" i="532"/>
  <c r="M137" i="532" s="1"/>
  <c r="AA138" i="532"/>
  <c r="AC137" i="532"/>
  <c r="N137" i="546"/>
  <c r="O137" i="546" s="1"/>
  <c r="AB137" i="546"/>
  <c r="L137" i="546"/>
  <c r="M137" i="546" s="1"/>
  <c r="AA138" i="546"/>
  <c r="AC137" i="546"/>
  <c r="N140" i="539"/>
  <c r="O140" i="539" s="1"/>
  <c r="AB140" i="539"/>
  <c r="L140" i="539"/>
  <c r="M140" i="539" s="1"/>
  <c r="AA141" i="539"/>
  <c r="AC140" i="539"/>
  <c r="AB140" i="550"/>
  <c r="L140" i="550"/>
  <c r="M140" i="550" s="1"/>
  <c r="N140" i="550"/>
  <c r="O140" i="550" s="1"/>
  <c r="AA141" i="550"/>
  <c r="AC140" i="550"/>
  <c r="N138" i="536"/>
  <c r="O138" i="536" s="1"/>
  <c r="AB138" i="536"/>
  <c r="L138" i="536"/>
  <c r="M138" i="536" s="1"/>
  <c r="AA139" i="536"/>
  <c r="AC138" i="536"/>
  <c r="N137" i="534"/>
  <c r="O137" i="534" s="1"/>
  <c r="AB137" i="534"/>
  <c r="L137" i="534"/>
  <c r="M137" i="534" s="1"/>
  <c r="AA138" i="534"/>
  <c r="AC137" i="534"/>
  <c r="AD30" i="528"/>
  <c r="AD31" i="533"/>
  <c r="AD32" i="535"/>
  <c r="AD32" i="525"/>
  <c r="AD32" i="526"/>
  <c r="AD32" i="542"/>
  <c r="AD32" i="548"/>
  <c r="AD31" i="547"/>
  <c r="AD32" i="545"/>
  <c r="AD30" i="540"/>
  <c r="AD31" i="549"/>
  <c r="AD31" i="543"/>
  <c r="AD31" i="527"/>
  <c r="AD31" i="544"/>
  <c r="AD30" i="541"/>
  <c r="AD31" i="536"/>
  <c r="AD32" i="531"/>
  <c r="AD29" i="539"/>
  <c r="AD32" i="532"/>
  <c r="AD32" i="524"/>
  <c r="AD31" i="537"/>
  <c r="AD29" i="550"/>
  <c r="AD32" i="546"/>
  <c r="AD32" i="530"/>
  <c r="AD31" i="529"/>
  <c r="AD32" i="538"/>
  <c r="AD32" i="534"/>
  <c r="AB141" i="550" l="1"/>
  <c r="L141" i="550"/>
  <c r="M141" i="550" s="1"/>
  <c r="N141" i="550"/>
  <c r="O141" i="550" s="1"/>
  <c r="AA142" i="550"/>
  <c r="AC141" i="550"/>
  <c r="AB138" i="545"/>
  <c r="L138" i="545"/>
  <c r="M138" i="545" s="1"/>
  <c r="N138" i="545"/>
  <c r="O138" i="545" s="1"/>
  <c r="AA139" i="545"/>
  <c r="AC138" i="545"/>
  <c r="AB138" i="531"/>
  <c r="L138" i="531"/>
  <c r="M138" i="531" s="1"/>
  <c r="N138" i="531"/>
  <c r="O138" i="531" s="1"/>
  <c r="AA139" i="531"/>
  <c r="AC138" i="531"/>
  <c r="AA139" i="548"/>
  <c r="N138" i="548"/>
  <c r="O138" i="548" s="1"/>
  <c r="L138" i="548"/>
  <c r="M138" i="548" s="1"/>
  <c r="AB138" i="548"/>
  <c r="AC138" i="548"/>
  <c r="N141" i="539"/>
  <c r="O141" i="539" s="1"/>
  <c r="AB141" i="539"/>
  <c r="L141" i="539"/>
  <c r="M141" i="539" s="1"/>
  <c r="AA142" i="539"/>
  <c r="AC141" i="539"/>
  <c r="AB138" i="525"/>
  <c r="L138" i="525"/>
  <c r="M138" i="525" s="1"/>
  <c r="N138" i="525"/>
  <c r="O138" i="525" s="1"/>
  <c r="AA139" i="525"/>
  <c r="AC138" i="525"/>
  <c r="N140" i="528"/>
  <c r="O140" i="528" s="1"/>
  <c r="AA141" i="528"/>
  <c r="L140" i="528"/>
  <c r="M140" i="528" s="1"/>
  <c r="AB140" i="528"/>
  <c r="AC140" i="528"/>
  <c r="AB140" i="541"/>
  <c r="L140" i="541"/>
  <c r="M140" i="541" s="1"/>
  <c r="N140" i="541"/>
  <c r="O140" i="541" s="1"/>
  <c r="AA141" i="541"/>
  <c r="AC140" i="541"/>
  <c r="N139" i="544"/>
  <c r="O139" i="544" s="1"/>
  <c r="AA140" i="544"/>
  <c r="L139" i="544"/>
  <c r="M139" i="544" s="1"/>
  <c r="AB139" i="544"/>
  <c r="AC139" i="544"/>
  <c r="AB139" i="549"/>
  <c r="L139" i="549"/>
  <c r="M139" i="549" s="1"/>
  <c r="N139" i="549"/>
  <c r="O139" i="549" s="1"/>
  <c r="AA140" i="549"/>
  <c r="AC139" i="549"/>
  <c r="N138" i="524"/>
  <c r="O138" i="524" s="1"/>
  <c r="L138" i="524"/>
  <c r="M138" i="524" s="1"/>
  <c r="AB138" i="524"/>
  <c r="AA139" i="524"/>
  <c r="AC138" i="524"/>
  <c r="N138" i="534"/>
  <c r="O138" i="534" s="1"/>
  <c r="AB138" i="534"/>
  <c r="L138" i="534"/>
  <c r="M138" i="534" s="1"/>
  <c r="AA139" i="534"/>
  <c r="AC138" i="534"/>
  <c r="N138" i="546"/>
  <c r="O138" i="546" s="1"/>
  <c r="AA139" i="546"/>
  <c r="L138" i="546"/>
  <c r="M138" i="546" s="1"/>
  <c r="AB138" i="546"/>
  <c r="AC138" i="546"/>
  <c r="N138" i="538"/>
  <c r="O138" i="538" s="1"/>
  <c r="AB138" i="538"/>
  <c r="L138" i="538"/>
  <c r="M138" i="538" s="1"/>
  <c r="AA139" i="538"/>
  <c r="AC138" i="538"/>
  <c r="AB139" i="533"/>
  <c r="L139" i="533"/>
  <c r="M139" i="533" s="1"/>
  <c r="N139" i="533"/>
  <c r="O139" i="533" s="1"/>
  <c r="AA140" i="533"/>
  <c r="AC139" i="533"/>
  <c r="AB140" i="540"/>
  <c r="L140" i="540"/>
  <c r="M140" i="540" s="1"/>
  <c r="N140" i="540"/>
  <c r="O140" i="540" s="1"/>
  <c r="AA141" i="540"/>
  <c r="AC140" i="540"/>
  <c r="AB139" i="547"/>
  <c r="L139" i="547"/>
  <c r="M139" i="547" s="1"/>
  <c r="N139" i="547"/>
  <c r="O139" i="547" s="1"/>
  <c r="AA140" i="547"/>
  <c r="AC139" i="547"/>
  <c r="N138" i="526"/>
  <c r="O138" i="526" s="1"/>
  <c r="L138" i="526"/>
  <c r="M138" i="526" s="1"/>
  <c r="AA139" i="526"/>
  <c r="AB138" i="526"/>
  <c r="AC138" i="526"/>
  <c r="AB139" i="537"/>
  <c r="L139" i="537"/>
  <c r="M139" i="537" s="1"/>
  <c r="N139" i="537"/>
  <c r="O139" i="537" s="1"/>
  <c r="AA140" i="537"/>
  <c r="AC139" i="537"/>
  <c r="AB139" i="529"/>
  <c r="L139" i="529"/>
  <c r="M139" i="529" s="1"/>
  <c r="N139" i="529"/>
  <c r="O139" i="529" s="1"/>
  <c r="AA140" i="529"/>
  <c r="AC139" i="529"/>
  <c r="N138" i="542"/>
  <c r="O138" i="542" s="1"/>
  <c r="AA139" i="542"/>
  <c r="L138" i="542"/>
  <c r="M138" i="542" s="1"/>
  <c r="AB138" i="542"/>
  <c r="AC138" i="542"/>
  <c r="N139" i="536"/>
  <c r="O139" i="536" s="1"/>
  <c r="AB139" i="536"/>
  <c r="L139" i="536"/>
  <c r="M139" i="536" s="1"/>
  <c r="AA140" i="536"/>
  <c r="AC139" i="536"/>
  <c r="N138" i="532"/>
  <c r="O138" i="532" s="1"/>
  <c r="AB138" i="532"/>
  <c r="L138" i="532"/>
  <c r="M138" i="532" s="1"/>
  <c r="AA139" i="532"/>
  <c r="AC138" i="532"/>
  <c r="AB139" i="527"/>
  <c r="L139" i="527"/>
  <c r="M139" i="527" s="1"/>
  <c r="N139" i="527"/>
  <c r="O139" i="527" s="1"/>
  <c r="AA140" i="527"/>
  <c r="AC139" i="527"/>
  <c r="N138" i="530"/>
  <c r="O138" i="530" s="1"/>
  <c r="L138" i="530"/>
  <c r="M138" i="530" s="1"/>
  <c r="AA139" i="530"/>
  <c r="AB138" i="530"/>
  <c r="AC138" i="530"/>
  <c r="AB139" i="543"/>
  <c r="L139" i="543"/>
  <c r="M139" i="543" s="1"/>
  <c r="N139" i="543"/>
  <c r="O139" i="543" s="1"/>
  <c r="AA140" i="543"/>
  <c r="AC139" i="543"/>
  <c r="AB138" i="535"/>
  <c r="L138" i="535"/>
  <c r="M138" i="535" s="1"/>
  <c r="N138" i="535"/>
  <c r="O138" i="535" s="1"/>
  <c r="AA139" i="535"/>
  <c r="AC138" i="535"/>
  <c r="AD31" i="542"/>
  <c r="AD31" i="531"/>
  <c r="AD31" i="545"/>
  <c r="AD30" i="527"/>
  <c r="AD30" i="536"/>
  <c r="AD30" i="547"/>
  <c r="AD29" i="541"/>
  <c r="AD30" i="537"/>
  <c r="AD31" i="525"/>
  <c r="AD30" i="529"/>
  <c r="AD29" i="540"/>
  <c r="AD31" i="526"/>
  <c r="AD31" i="546"/>
  <c r="AD31" i="548"/>
  <c r="AD31" i="534"/>
  <c r="AD31" i="532"/>
  <c r="AD31" i="530"/>
  <c r="AD28" i="550"/>
  <c r="AD31" i="538"/>
  <c r="AD30" i="544"/>
  <c r="AD31" i="535"/>
  <c r="AD30" i="533"/>
  <c r="AD31" i="524"/>
  <c r="AD30" i="549"/>
  <c r="AD28" i="539"/>
  <c r="AD29" i="528"/>
  <c r="AD30" i="543"/>
  <c r="AB140" i="529" l="1"/>
  <c r="L140" i="529"/>
  <c r="M140" i="529" s="1"/>
  <c r="N140" i="529"/>
  <c r="O140" i="529" s="1"/>
  <c r="AA141" i="529"/>
  <c r="AC140" i="529"/>
  <c r="AB141" i="540"/>
  <c r="L141" i="540"/>
  <c r="M141" i="540" s="1"/>
  <c r="N141" i="540"/>
  <c r="O141" i="540" s="1"/>
  <c r="AA142" i="540"/>
  <c r="AC141" i="540"/>
  <c r="N139" i="534"/>
  <c r="O139" i="534" s="1"/>
  <c r="AB139" i="534"/>
  <c r="L139" i="534"/>
  <c r="M139" i="534" s="1"/>
  <c r="AA140" i="534"/>
  <c r="AC139" i="534"/>
  <c r="AB141" i="541"/>
  <c r="L141" i="541"/>
  <c r="M141" i="541" s="1"/>
  <c r="N141" i="541"/>
  <c r="O141" i="541" s="1"/>
  <c r="AA142" i="541"/>
  <c r="AC141" i="541"/>
  <c r="AB140" i="547"/>
  <c r="L140" i="547"/>
  <c r="M140" i="547" s="1"/>
  <c r="N140" i="547"/>
  <c r="O140" i="547" s="1"/>
  <c r="AA141" i="547"/>
  <c r="AC140" i="547"/>
  <c r="AA140" i="548"/>
  <c r="N139" i="548"/>
  <c r="O139" i="548" s="1"/>
  <c r="AB139" i="548"/>
  <c r="L139" i="548"/>
  <c r="M139" i="548" s="1"/>
  <c r="AC139" i="548"/>
  <c r="AB142" i="550"/>
  <c r="L142" i="550"/>
  <c r="M142" i="550" s="1"/>
  <c r="N142" i="550"/>
  <c r="O142" i="550" s="1"/>
  <c r="AA143" i="550"/>
  <c r="AC142" i="550"/>
  <c r="N139" i="530"/>
  <c r="O139" i="530" s="1"/>
  <c r="AA140" i="530"/>
  <c r="L139" i="530"/>
  <c r="M139" i="530" s="1"/>
  <c r="AB139" i="530"/>
  <c r="AC139" i="530"/>
  <c r="AB139" i="535"/>
  <c r="L139" i="535"/>
  <c r="M139" i="535" s="1"/>
  <c r="N139" i="535"/>
  <c r="O139" i="535" s="1"/>
  <c r="AA140" i="535"/>
  <c r="AC139" i="535"/>
  <c r="N139" i="532"/>
  <c r="O139" i="532" s="1"/>
  <c r="L139" i="532"/>
  <c r="M139" i="532" s="1"/>
  <c r="AB139" i="532"/>
  <c r="AA140" i="532"/>
  <c r="AC139" i="532"/>
  <c r="N139" i="542"/>
  <c r="O139" i="542" s="1"/>
  <c r="AA140" i="542"/>
  <c r="L139" i="542"/>
  <c r="M139" i="542" s="1"/>
  <c r="AB139" i="542"/>
  <c r="AC139" i="542"/>
  <c r="AB140" i="537"/>
  <c r="L140" i="537"/>
  <c r="M140" i="537" s="1"/>
  <c r="N140" i="537"/>
  <c r="O140" i="537" s="1"/>
  <c r="AA141" i="537"/>
  <c r="AC140" i="537"/>
  <c r="AB140" i="533"/>
  <c r="L140" i="533"/>
  <c r="M140" i="533" s="1"/>
  <c r="N140" i="533"/>
  <c r="O140" i="533" s="1"/>
  <c r="AA141" i="533"/>
  <c r="AC140" i="533"/>
  <c r="N139" i="546"/>
  <c r="O139" i="546" s="1"/>
  <c r="AA140" i="546"/>
  <c r="L139" i="546"/>
  <c r="M139" i="546" s="1"/>
  <c r="AB139" i="546"/>
  <c r="AC139" i="546"/>
  <c r="AB139" i="524"/>
  <c r="L139" i="524"/>
  <c r="M139" i="524" s="1"/>
  <c r="N139" i="524"/>
  <c r="O139" i="524" s="1"/>
  <c r="AA140" i="524"/>
  <c r="AC139" i="524"/>
  <c r="N140" i="544"/>
  <c r="O140" i="544" s="1"/>
  <c r="AA141" i="544"/>
  <c r="AB140" i="544"/>
  <c r="L140" i="544"/>
  <c r="M140" i="544" s="1"/>
  <c r="AC140" i="544"/>
  <c r="AB139" i="531"/>
  <c r="L139" i="531"/>
  <c r="M139" i="531" s="1"/>
  <c r="N139" i="531"/>
  <c r="O139" i="531" s="1"/>
  <c r="AA140" i="531"/>
  <c r="AC139" i="531"/>
  <c r="N139" i="526"/>
  <c r="O139" i="526" s="1"/>
  <c r="AB139" i="526"/>
  <c r="L139" i="526"/>
  <c r="M139" i="526" s="1"/>
  <c r="AA140" i="526"/>
  <c r="AC139" i="526"/>
  <c r="N141" i="528"/>
  <c r="O141" i="528" s="1"/>
  <c r="AB141" i="528"/>
  <c r="AA142" i="528"/>
  <c r="L141" i="528"/>
  <c r="M141" i="528" s="1"/>
  <c r="AC141" i="528"/>
  <c r="N142" i="539"/>
  <c r="O142" i="539" s="1"/>
  <c r="AB142" i="539"/>
  <c r="L142" i="539"/>
  <c r="M142" i="539" s="1"/>
  <c r="AA143" i="539"/>
  <c r="AC142" i="539"/>
  <c r="AB140" i="527"/>
  <c r="L140" i="527"/>
  <c r="M140" i="527" s="1"/>
  <c r="N140" i="527"/>
  <c r="O140" i="527" s="1"/>
  <c r="AA141" i="527"/>
  <c r="AC140" i="527"/>
  <c r="AB140" i="543"/>
  <c r="L140" i="543"/>
  <c r="M140" i="543" s="1"/>
  <c r="N140" i="543"/>
  <c r="O140" i="543" s="1"/>
  <c r="AA141" i="543"/>
  <c r="AC140" i="543"/>
  <c r="N140" i="536"/>
  <c r="O140" i="536" s="1"/>
  <c r="AB140" i="536"/>
  <c r="L140" i="536"/>
  <c r="M140" i="536" s="1"/>
  <c r="AA141" i="536"/>
  <c r="AC140" i="536"/>
  <c r="N139" i="538"/>
  <c r="O139" i="538" s="1"/>
  <c r="AB139" i="538"/>
  <c r="L139" i="538"/>
  <c r="M139" i="538" s="1"/>
  <c r="AA140" i="538"/>
  <c r="AC139" i="538"/>
  <c r="AB140" i="549"/>
  <c r="L140" i="549"/>
  <c r="M140" i="549" s="1"/>
  <c r="N140" i="549"/>
  <c r="O140" i="549" s="1"/>
  <c r="AA141" i="549"/>
  <c r="AC140" i="549"/>
  <c r="AB139" i="525"/>
  <c r="L139" i="525"/>
  <c r="M139" i="525" s="1"/>
  <c r="N139" i="525"/>
  <c r="O139" i="525" s="1"/>
  <c r="AA140" i="525"/>
  <c r="AC139" i="525"/>
  <c r="AB139" i="545"/>
  <c r="L139" i="545"/>
  <c r="M139" i="545" s="1"/>
  <c r="N139" i="545"/>
  <c r="O139" i="545" s="1"/>
  <c r="AA140" i="545"/>
  <c r="AC139" i="545"/>
  <c r="AD29" i="527"/>
  <c r="AD30" i="524"/>
  <c r="AD29" i="549"/>
  <c r="AD29" i="533"/>
  <c r="AD27" i="550"/>
  <c r="AD30" i="526"/>
  <c r="AD30" i="545"/>
  <c r="AD30" i="535"/>
  <c r="AD30" i="531"/>
  <c r="AD29" i="543"/>
  <c r="AD28" i="541"/>
  <c r="AD30" i="525"/>
  <c r="AD30" i="546"/>
  <c r="AD29" i="536"/>
  <c r="AD28" i="540"/>
  <c r="AD28" i="528"/>
  <c r="AD29" i="547"/>
  <c r="AD30" i="530"/>
  <c r="AD30" i="548"/>
  <c r="AD30" i="538"/>
  <c r="AD30" i="532"/>
  <c r="AD29" i="544"/>
  <c r="AD29" i="529"/>
  <c r="AD29" i="537"/>
  <c r="AD27" i="539"/>
  <c r="AD30" i="534"/>
  <c r="AD30" i="542"/>
  <c r="AB141" i="549" l="1"/>
  <c r="L141" i="549"/>
  <c r="M141" i="549" s="1"/>
  <c r="N141" i="549"/>
  <c r="O141" i="549" s="1"/>
  <c r="AA142" i="549"/>
  <c r="AC141" i="549"/>
  <c r="AB140" i="531"/>
  <c r="L140" i="531"/>
  <c r="M140" i="531" s="1"/>
  <c r="N140" i="531"/>
  <c r="O140" i="531" s="1"/>
  <c r="AA141" i="531"/>
  <c r="AC140" i="531"/>
  <c r="AB141" i="533"/>
  <c r="L141" i="533"/>
  <c r="M141" i="533" s="1"/>
  <c r="N141" i="533"/>
  <c r="O141" i="533" s="1"/>
  <c r="AA142" i="533"/>
  <c r="AC141" i="533"/>
  <c r="N140" i="542"/>
  <c r="O140" i="542" s="1"/>
  <c r="AA141" i="542"/>
  <c r="L140" i="542"/>
  <c r="M140" i="542" s="1"/>
  <c r="AB140" i="542"/>
  <c r="AC140" i="542"/>
  <c r="AB141" i="529"/>
  <c r="L141" i="529"/>
  <c r="M141" i="529" s="1"/>
  <c r="N141" i="529"/>
  <c r="O141" i="529" s="1"/>
  <c r="AA142" i="529"/>
  <c r="AC141" i="529"/>
  <c r="N140" i="538"/>
  <c r="O140" i="538" s="1"/>
  <c r="AB140" i="538"/>
  <c r="L140" i="538"/>
  <c r="M140" i="538" s="1"/>
  <c r="AA141" i="538"/>
  <c r="AC140" i="538"/>
  <c r="N143" i="539"/>
  <c r="O143" i="539" s="1"/>
  <c r="AB143" i="539"/>
  <c r="L143" i="539"/>
  <c r="M143" i="539" s="1"/>
  <c r="AA144" i="539"/>
  <c r="AC143" i="539"/>
  <c r="N140" i="546"/>
  <c r="O140" i="546" s="1"/>
  <c r="AA141" i="546"/>
  <c r="L140" i="546"/>
  <c r="M140" i="546" s="1"/>
  <c r="AB140" i="546"/>
  <c r="AC140" i="546"/>
  <c r="AB141" i="537"/>
  <c r="L141" i="537"/>
  <c r="M141" i="537" s="1"/>
  <c r="N141" i="537"/>
  <c r="O141" i="537" s="1"/>
  <c r="AC141" i="537"/>
  <c r="AA142" i="537"/>
  <c r="AB142" i="541"/>
  <c r="L142" i="541"/>
  <c r="M142" i="541" s="1"/>
  <c r="N142" i="541"/>
  <c r="O142" i="541" s="1"/>
  <c r="AA143" i="541"/>
  <c r="AC142" i="541"/>
  <c r="AB140" i="535"/>
  <c r="L140" i="535"/>
  <c r="M140" i="535" s="1"/>
  <c r="N140" i="535"/>
  <c r="O140" i="535" s="1"/>
  <c r="AC140" i="535"/>
  <c r="AA141" i="535"/>
  <c r="N141" i="536"/>
  <c r="O141" i="536" s="1"/>
  <c r="AB141" i="536"/>
  <c r="L141" i="536"/>
  <c r="M141" i="536" s="1"/>
  <c r="AA142" i="536"/>
  <c r="AC141" i="536"/>
  <c r="N140" i="524"/>
  <c r="O140" i="524" s="1"/>
  <c r="AB140" i="524"/>
  <c r="L140" i="524"/>
  <c r="M140" i="524" s="1"/>
  <c r="AA141" i="524"/>
  <c r="AC140" i="524"/>
  <c r="AB143" i="550"/>
  <c r="L143" i="550"/>
  <c r="M143" i="550" s="1"/>
  <c r="N143" i="550"/>
  <c r="O143" i="550" s="1"/>
  <c r="AA144" i="550"/>
  <c r="AC143" i="550"/>
  <c r="AA141" i="548"/>
  <c r="N140" i="548"/>
  <c r="O140" i="548" s="1"/>
  <c r="L140" i="548"/>
  <c r="M140" i="548" s="1"/>
  <c r="AB140" i="548"/>
  <c r="AC140" i="548"/>
  <c r="N140" i="534"/>
  <c r="O140" i="534" s="1"/>
  <c r="AB140" i="534"/>
  <c r="L140" i="534"/>
  <c r="M140" i="534" s="1"/>
  <c r="AA141" i="534"/>
  <c r="AC140" i="534"/>
  <c r="AB141" i="527"/>
  <c r="L141" i="527"/>
  <c r="M141" i="527" s="1"/>
  <c r="N141" i="527"/>
  <c r="O141" i="527" s="1"/>
  <c r="AA142" i="527"/>
  <c r="AC141" i="527"/>
  <c r="AB141" i="547"/>
  <c r="L141" i="547"/>
  <c r="M141" i="547" s="1"/>
  <c r="N141" i="547"/>
  <c r="O141" i="547" s="1"/>
  <c r="AC141" i="547"/>
  <c r="AA142" i="547"/>
  <c r="AB140" i="545"/>
  <c r="L140" i="545"/>
  <c r="M140" i="545" s="1"/>
  <c r="N140" i="545"/>
  <c r="O140" i="545" s="1"/>
  <c r="AA141" i="545"/>
  <c r="AC140" i="545"/>
  <c r="AB140" i="525"/>
  <c r="L140" i="525"/>
  <c r="M140" i="525" s="1"/>
  <c r="N140" i="525"/>
  <c r="O140" i="525" s="1"/>
  <c r="AA141" i="525"/>
  <c r="AC140" i="525"/>
  <c r="AB141" i="543"/>
  <c r="L141" i="543"/>
  <c r="M141" i="543" s="1"/>
  <c r="N141" i="543"/>
  <c r="O141" i="543" s="1"/>
  <c r="AA142" i="543"/>
  <c r="AC141" i="543"/>
  <c r="N142" i="528"/>
  <c r="O142" i="528" s="1"/>
  <c r="AA143" i="528"/>
  <c r="L142" i="528"/>
  <c r="M142" i="528" s="1"/>
  <c r="AB142" i="528"/>
  <c r="AC142" i="528"/>
  <c r="N140" i="526"/>
  <c r="O140" i="526" s="1"/>
  <c r="L140" i="526"/>
  <c r="M140" i="526" s="1"/>
  <c r="AA141" i="526"/>
  <c r="AB140" i="526"/>
  <c r="AC140" i="526"/>
  <c r="N141" i="544"/>
  <c r="O141" i="544" s="1"/>
  <c r="AA142" i="544"/>
  <c r="L141" i="544"/>
  <c r="M141" i="544" s="1"/>
  <c r="AB141" i="544"/>
  <c r="AC141" i="544"/>
  <c r="N140" i="532"/>
  <c r="O140" i="532" s="1"/>
  <c r="L140" i="532"/>
  <c r="M140" i="532" s="1"/>
  <c r="AB140" i="532"/>
  <c r="AA141" i="532"/>
  <c r="AC140" i="532"/>
  <c r="N140" i="530"/>
  <c r="O140" i="530" s="1"/>
  <c r="L140" i="530"/>
  <c r="M140" i="530" s="1"/>
  <c r="AA141" i="530"/>
  <c r="AB140" i="530"/>
  <c r="AC140" i="530"/>
  <c r="AB142" i="540"/>
  <c r="L142" i="540"/>
  <c r="M142" i="540" s="1"/>
  <c r="N142" i="540"/>
  <c r="O142" i="540" s="1"/>
  <c r="AA143" i="540"/>
  <c r="AC142" i="540"/>
  <c r="AD28" i="543"/>
  <c r="AD29" i="525"/>
  <c r="AD29" i="534"/>
  <c r="AD28" i="527"/>
  <c r="AD29" i="542"/>
  <c r="AD27" i="540"/>
  <c r="AD26" i="539"/>
  <c r="AD29" i="530"/>
  <c r="AD26" i="550"/>
  <c r="AD28" i="547"/>
  <c r="AD28" i="537"/>
  <c r="AD29" i="548"/>
  <c r="AD29" i="535"/>
  <c r="AD29" i="545"/>
  <c r="AD28" i="533"/>
  <c r="AD29" i="538"/>
  <c r="AD28" i="536"/>
  <c r="AD28" i="529"/>
  <c r="AD28" i="544"/>
  <c r="AD29" i="546"/>
  <c r="AD27" i="541"/>
  <c r="AD29" i="524"/>
  <c r="AD29" i="526"/>
  <c r="AD29" i="531"/>
  <c r="AD28" i="549"/>
  <c r="AD27" i="528"/>
  <c r="AD29" i="532"/>
  <c r="N141" i="532" l="1"/>
  <c r="O141" i="532" s="1"/>
  <c r="AB141" i="532"/>
  <c r="L141" i="532"/>
  <c r="M141" i="532" s="1"/>
  <c r="AA142" i="532"/>
  <c r="AC141" i="532"/>
  <c r="N141" i="534"/>
  <c r="O141" i="534" s="1"/>
  <c r="AB141" i="534"/>
  <c r="L141" i="534"/>
  <c r="M141" i="534" s="1"/>
  <c r="AA142" i="534"/>
  <c r="AC141" i="534"/>
  <c r="AA142" i="548"/>
  <c r="N141" i="548"/>
  <c r="O141" i="548" s="1"/>
  <c r="L141" i="548"/>
  <c r="M141" i="548" s="1"/>
  <c r="AB141" i="548"/>
  <c r="AC141" i="548"/>
  <c r="N142" i="536"/>
  <c r="O142" i="536" s="1"/>
  <c r="AB142" i="536"/>
  <c r="L142" i="536"/>
  <c r="M142" i="536" s="1"/>
  <c r="AA143" i="536"/>
  <c r="AC142" i="536"/>
  <c r="AB141" i="535"/>
  <c r="L141" i="535"/>
  <c r="M141" i="535" s="1"/>
  <c r="N141" i="535"/>
  <c r="O141" i="535" s="1"/>
  <c r="AA142" i="535"/>
  <c r="AC141" i="535"/>
  <c r="N141" i="530"/>
  <c r="O141" i="530" s="1"/>
  <c r="AA142" i="530"/>
  <c r="L141" i="530"/>
  <c r="M141" i="530" s="1"/>
  <c r="AB141" i="530"/>
  <c r="AC141" i="530"/>
  <c r="AB142" i="543"/>
  <c r="L142" i="543"/>
  <c r="M142" i="543" s="1"/>
  <c r="N142" i="543"/>
  <c r="O142" i="543" s="1"/>
  <c r="AA143" i="543"/>
  <c r="AC142" i="543"/>
  <c r="AB142" i="527"/>
  <c r="L142" i="527"/>
  <c r="M142" i="527" s="1"/>
  <c r="N142" i="527"/>
  <c r="O142" i="527" s="1"/>
  <c r="AA143" i="527"/>
  <c r="AC142" i="527"/>
  <c r="AB142" i="529"/>
  <c r="L142" i="529"/>
  <c r="M142" i="529" s="1"/>
  <c r="N142" i="529"/>
  <c r="O142" i="529" s="1"/>
  <c r="AA143" i="529"/>
  <c r="AC142" i="529"/>
  <c r="N143" i="528"/>
  <c r="O143" i="528" s="1"/>
  <c r="AB143" i="528"/>
  <c r="AA144" i="528"/>
  <c r="L143" i="528"/>
  <c r="M143" i="528" s="1"/>
  <c r="AC143" i="528"/>
  <c r="AB141" i="525"/>
  <c r="L141" i="525"/>
  <c r="M141" i="525" s="1"/>
  <c r="N141" i="525"/>
  <c r="O141" i="525" s="1"/>
  <c r="AA142" i="525"/>
  <c r="AC141" i="525"/>
  <c r="AB143" i="540"/>
  <c r="L143" i="540"/>
  <c r="M143" i="540" s="1"/>
  <c r="N143" i="540"/>
  <c r="O143" i="540" s="1"/>
  <c r="AA144" i="540"/>
  <c r="AC143" i="540"/>
  <c r="AB141" i="545"/>
  <c r="L141" i="545"/>
  <c r="M141" i="545" s="1"/>
  <c r="N141" i="545"/>
  <c r="O141" i="545" s="1"/>
  <c r="AA142" i="545"/>
  <c r="AC141" i="545"/>
  <c r="AB142" i="547"/>
  <c r="L142" i="547"/>
  <c r="M142" i="547" s="1"/>
  <c r="N142" i="547"/>
  <c r="O142" i="547" s="1"/>
  <c r="AC142" i="547"/>
  <c r="AA143" i="547"/>
  <c r="N144" i="539"/>
  <c r="O144" i="539" s="1"/>
  <c r="AB144" i="539"/>
  <c r="L144" i="539"/>
  <c r="M144" i="539" s="1"/>
  <c r="AA145" i="539"/>
  <c r="AC144" i="539"/>
  <c r="AB142" i="533"/>
  <c r="L142" i="533"/>
  <c r="M142" i="533" s="1"/>
  <c r="N142" i="533"/>
  <c r="O142" i="533" s="1"/>
  <c r="AA143" i="533"/>
  <c r="AC142" i="533"/>
  <c r="AA142" i="524"/>
  <c r="L141" i="524"/>
  <c r="M141" i="524" s="1"/>
  <c r="N141" i="524"/>
  <c r="O141" i="524" s="1"/>
  <c r="AB141" i="524"/>
  <c r="AC141" i="524"/>
  <c r="AB142" i="549"/>
  <c r="L142" i="549"/>
  <c r="M142" i="549" s="1"/>
  <c r="N142" i="549"/>
  <c r="O142" i="549" s="1"/>
  <c r="AA143" i="549"/>
  <c r="AC142" i="549"/>
  <c r="N142" i="544"/>
  <c r="O142" i="544" s="1"/>
  <c r="AB142" i="544"/>
  <c r="L142" i="544"/>
  <c r="M142" i="544" s="1"/>
  <c r="AA143" i="544"/>
  <c r="AC142" i="544"/>
  <c r="N141" i="526"/>
  <c r="O141" i="526" s="1"/>
  <c r="AB141" i="526"/>
  <c r="L141" i="526"/>
  <c r="M141" i="526" s="1"/>
  <c r="AA142" i="526"/>
  <c r="AC141" i="526"/>
  <c r="AB144" i="550"/>
  <c r="L144" i="550"/>
  <c r="M144" i="550" s="1"/>
  <c r="N144" i="550"/>
  <c r="O144" i="550" s="1"/>
  <c r="AA145" i="550"/>
  <c r="AC144" i="550"/>
  <c r="AB143" i="541"/>
  <c r="L143" i="541"/>
  <c r="M143" i="541" s="1"/>
  <c r="N143" i="541"/>
  <c r="O143" i="541" s="1"/>
  <c r="AA144" i="541"/>
  <c r="AC143" i="541"/>
  <c r="AB142" i="537"/>
  <c r="L142" i="537"/>
  <c r="M142" i="537" s="1"/>
  <c r="N142" i="537"/>
  <c r="O142" i="537" s="1"/>
  <c r="AA143" i="537"/>
  <c r="AC142" i="537"/>
  <c r="N141" i="546"/>
  <c r="O141" i="546" s="1"/>
  <c r="AA142" i="546"/>
  <c r="AB141" i="546"/>
  <c r="L141" i="546"/>
  <c r="M141" i="546" s="1"/>
  <c r="AC141" i="546"/>
  <c r="N141" i="538"/>
  <c r="O141" i="538" s="1"/>
  <c r="AB141" i="538"/>
  <c r="L141" i="538"/>
  <c r="M141" i="538" s="1"/>
  <c r="AA142" i="538"/>
  <c r="AC141" i="538"/>
  <c r="N141" i="542"/>
  <c r="O141" i="542" s="1"/>
  <c r="AA142" i="542"/>
  <c r="L141" i="542"/>
  <c r="M141" i="542" s="1"/>
  <c r="AB141" i="542"/>
  <c r="AC141" i="542"/>
  <c r="AB141" i="531"/>
  <c r="L141" i="531"/>
  <c r="M141" i="531" s="1"/>
  <c r="N141" i="531"/>
  <c r="O141" i="531" s="1"/>
  <c r="AA142" i="531"/>
  <c r="AC141" i="531"/>
  <c r="AD28" i="524"/>
  <c r="AD27" i="537"/>
  <c r="AD27" i="549"/>
  <c r="AD28" i="538"/>
  <c r="AD27" i="536"/>
  <c r="AD26" i="541"/>
  <c r="AD28" i="542"/>
  <c r="AD27" i="529"/>
  <c r="AD28" i="525"/>
  <c r="AD28" i="534"/>
  <c r="AD26" i="540"/>
  <c r="AD28" i="530"/>
  <c r="AD27" i="533"/>
  <c r="AD28" i="535"/>
  <c r="AD28" i="526"/>
  <c r="AD25" i="539"/>
  <c r="AD27" i="544"/>
  <c r="AD26" i="528"/>
  <c r="AD25" i="550"/>
  <c r="AD28" i="531"/>
  <c r="AD28" i="546"/>
  <c r="AD28" i="532"/>
  <c r="AD28" i="548"/>
  <c r="AD27" i="543"/>
  <c r="AD28" i="545"/>
  <c r="AD27" i="547"/>
  <c r="AD27" i="527"/>
  <c r="N142" i="538" l="1"/>
  <c r="O142" i="538" s="1"/>
  <c r="AB142" i="538"/>
  <c r="L142" i="538"/>
  <c r="M142" i="538" s="1"/>
  <c r="AA143" i="538"/>
  <c r="AC142" i="538"/>
  <c r="AB145" i="550"/>
  <c r="L145" i="550"/>
  <c r="M145" i="550" s="1"/>
  <c r="N145" i="550"/>
  <c r="O145" i="550" s="1"/>
  <c r="AA146" i="550"/>
  <c r="AC145" i="550"/>
  <c r="AB142" i="545"/>
  <c r="L142" i="545"/>
  <c r="M142" i="545" s="1"/>
  <c r="N142" i="545"/>
  <c r="O142" i="545" s="1"/>
  <c r="AA143" i="545"/>
  <c r="AC142" i="545"/>
  <c r="N144" i="528"/>
  <c r="O144" i="528" s="1"/>
  <c r="AA145" i="528"/>
  <c r="L144" i="528"/>
  <c r="M144" i="528" s="1"/>
  <c r="AB144" i="528"/>
  <c r="AC144" i="528"/>
  <c r="AB142" i="535"/>
  <c r="L142" i="535"/>
  <c r="M142" i="535" s="1"/>
  <c r="N142" i="535"/>
  <c r="O142" i="535" s="1"/>
  <c r="AA143" i="535"/>
  <c r="AC142" i="535"/>
  <c r="N142" i="532"/>
  <c r="O142" i="532" s="1"/>
  <c r="AB142" i="532"/>
  <c r="L142" i="532"/>
  <c r="M142" i="532" s="1"/>
  <c r="AA143" i="532"/>
  <c r="AC142" i="532"/>
  <c r="N142" i="542"/>
  <c r="O142" i="542" s="1"/>
  <c r="AA143" i="542"/>
  <c r="L142" i="542"/>
  <c r="M142" i="542" s="1"/>
  <c r="AB142" i="542"/>
  <c r="AC142" i="542"/>
  <c r="N142" i="526"/>
  <c r="O142" i="526" s="1"/>
  <c r="L142" i="526"/>
  <c r="M142" i="526" s="1"/>
  <c r="AA143" i="526"/>
  <c r="AB142" i="526"/>
  <c r="AC142" i="526"/>
  <c r="AB143" i="533"/>
  <c r="L143" i="533"/>
  <c r="M143" i="533" s="1"/>
  <c r="N143" i="533"/>
  <c r="O143" i="533" s="1"/>
  <c r="AA144" i="533"/>
  <c r="AC143" i="533"/>
  <c r="AB144" i="540"/>
  <c r="L144" i="540"/>
  <c r="M144" i="540" s="1"/>
  <c r="N144" i="540"/>
  <c r="O144" i="540" s="1"/>
  <c r="AA145" i="540"/>
  <c r="AC144" i="540"/>
  <c r="AB143" i="527"/>
  <c r="L143" i="527"/>
  <c r="M143" i="527" s="1"/>
  <c r="N143" i="527"/>
  <c r="O143" i="527" s="1"/>
  <c r="AC143" i="527"/>
  <c r="AA144" i="527"/>
  <c r="N142" i="530"/>
  <c r="O142" i="530" s="1"/>
  <c r="AA143" i="530"/>
  <c r="L142" i="530"/>
  <c r="M142" i="530" s="1"/>
  <c r="AB142" i="530"/>
  <c r="AC142" i="530"/>
  <c r="N143" i="536"/>
  <c r="O143" i="536" s="1"/>
  <c r="AB143" i="536"/>
  <c r="L143" i="536"/>
  <c r="M143" i="536" s="1"/>
  <c r="AA144" i="536"/>
  <c r="AC143" i="536"/>
  <c r="AA143" i="548"/>
  <c r="N142" i="548"/>
  <c r="O142" i="548" s="1"/>
  <c r="AB142" i="548"/>
  <c r="L142" i="548"/>
  <c r="M142" i="548" s="1"/>
  <c r="AC142" i="548"/>
  <c r="AB143" i="537"/>
  <c r="L143" i="537"/>
  <c r="M143" i="537" s="1"/>
  <c r="N143" i="537"/>
  <c r="O143" i="537" s="1"/>
  <c r="AA144" i="537"/>
  <c r="AC143" i="537"/>
  <c r="N143" i="544"/>
  <c r="O143" i="544" s="1"/>
  <c r="AA144" i="544"/>
  <c r="L143" i="544"/>
  <c r="M143" i="544" s="1"/>
  <c r="AB143" i="544"/>
  <c r="AC143" i="544"/>
  <c r="N145" i="539"/>
  <c r="O145" i="539" s="1"/>
  <c r="AB145" i="539"/>
  <c r="L145" i="539"/>
  <c r="M145" i="539" s="1"/>
  <c r="AA146" i="539"/>
  <c r="AC145" i="539"/>
  <c r="AB143" i="547"/>
  <c r="L143" i="547"/>
  <c r="M143" i="547" s="1"/>
  <c r="N143" i="547"/>
  <c r="O143" i="547" s="1"/>
  <c r="AA144" i="547"/>
  <c r="AC143" i="547"/>
  <c r="AB142" i="525"/>
  <c r="L142" i="525"/>
  <c r="M142" i="525" s="1"/>
  <c r="N142" i="525"/>
  <c r="O142" i="525" s="1"/>
  <c r="AA143" i="525"/>
  <c r="AC142" i="525"/>
  <c r="AB143" i="543"/>
  <c r="L143" i="543"/>
  <c r="M143" i="543" s="1"/>
  <c r="N143" i="543"/>
  <c r="O143" i="543" s="1"/>
  <c r="AA144" i="543"/>
  <c r="AC143" i="543"/>
  <c r="AB143" i="529"/>
  <c r="L143" i="529"/>
  <c r="M143" i="529" s="1"/>
  <c r="N143" i="529"/>
  <c r="O143" i="529" s="1"/>
  <c r="AC143" i="529"/>
  <c r="AA144" i="529"/>
  <c r="AB142" i="531"/>
  <c r="L142" i="531"/>
  <c r="M142" i="531" s="1"/>
  <c r="N142" i="531"/>
  <c r="O142" i="531" s="1"/>
  <c r="AA143" i="531"/>
  <c r="AC142" i="531"/>
  <c r="N142" i="546"/>
  <c r="O142" i="546" s="1"/>
  <c r="AA143" i="546"/>
  <c r="L142" i="546"/>
  <c r="M142" i="546" s="1"/>
  <c r="AB142" i="546"/>
  <c r="AC142" i="546"/>
  <c r="AB144" i="541"/>
  <c r="L144" i="541"/>
  <c r="M144" i="541" s="1"/>
  <c r="N144" i="541"/>
  <c r="O144" i="541" s="1"/>
  <c r="AA145" i="541"/>
  <c r="AC144" i="541"/>
  <c r="AB143" i="549"/>
  <c r="L143" i="549"/>
  <c r="M143" i="549" s="1"/>
  <c r="N143" i="549"/>
  <c r="O143" i="549" s="1"/>
  <c r="AA144" i="549"/>
  <c r="AC143" i="549"/>
  <c r="AA143" i="524"/>
  <c r="N142" i="524"/>
  <c r="O142" i="524" s="1"/>
  <c r="L142" i="524"/>
  <c r="M142" i="524" s="1"/>
  <c r="AB142" i="524"/>
  <c r="AC142" i="524"/>
  <c r="N142" i="534"/>
  <c r="O142" i="534" s="1"/>
  <c r="AB142" i="534"/>
  <c r="L142" i="534"/>
  <c r="M142" i="534" s="1"/>
  <c r="AA143" i="534"/>
  <c r="AC142" i="534"/>
  <c r="AD26" i="549"/>
  <c r="AD26" i="533"/>
  <c r="AD27" i="546"/>
  <c r="AD27" i="545"/>
  <c r="AD27" i="538"/>
  <c r="AD26" i="527"/>
  <c r="AD26" i="537"/>
  <c r="AD27" i="535"/>
  <c r="AD27" i="531"/>
  <c r="AD25" i="528"/>
  <c r="AD27" i="525"/>
  <c r="AD27" i="530"/>
  <c r="AD27" i="548"/>
  <c r="AD24" i="539"/>
  <c r="AD27" i="524"/>
  <c r="AD26" i="529"/>
  <c r="AD27" i="532"/>
  <c r="AD25" i="541"/>
  <c r="AD24" i="550"/>
  <c r="AD26" i="544"/>
  <c r="AD26" i="547"/>
  <c r="AD25" i="540"/>
  <c r="AD27" i="526"/>
  <c r="AD27" i="534"/>
  <c r="AD27" i="542"/>
  <c r="AD26" i="536"/>
  <c r="AD26" i="543"/>
  <c r="AB144" i="527" l="1"/>
  <c r="L144" i="527"/>
  <c r="M144" i="527" s="1"/>
  <c r="N144" i="527"/>
  <c r="O144" i="527" s="1"/>
  <c r="AC144" i="527"/>
  <c r="AA145" i="527"/>
  <c r="N143" i="546"/>
  <c r="O143" i="546" s="1"/>
  <c r="AB143" i="546"/>
  <c r="L143" i="546"/>
  <c r="M143" i="546" s="1"/>
  <c r="AA144" i="546"/>
  <c r="AC143" i="546"/>
  <c r="N144" i="536"/>
  <c r="O144" i="536" s="1"/>
  <c r="AB144" i="536"/>
  <c r="L144" i="536"/>
  <c r="M144" i="536" s="1"/>
  <c r="AA145" i="536"/>
  <c r="AC144" i="536"/>
  <c r="AB144" i="533"/>
  <c r="L144" i="533"/>
  <c r="M144" i="533" s="1"/>
  <c r="N144" i="533"/>
  <c r="O144" i="533" s="1"/>
  <c r="AA145" i="533"/>
  <c r="AC144" i="533"/>
  <c r="N143" i="538"/>
  <c r="O143" i="538" s="1"/>
  <c r="AB143" i="538"/>
  <c r="L143" i="538"/>
  <c r="M143" i="538" s="1"/>
  <c r="AA144" i="538"/>
  <c r="AC143" i="538"/>
  <c r="AB145" i="541"/>
  <c r="L145" i="541"/>
  <c r="M145" i="541" s="1"/>
  <c r="N145" i="541"/>
  <c r="O145" i="541" s="1"/>
  <c r="AA146" i="541"/>
  <c r="AC145" i="541"/>
  <c r="AB144" i="543"/>
  <c r="L144" i="543"/>
  <c r="M144" i="543" s="1"/>
  <c r="N144" i="543"/>
  <c r="O144" i="543" s="1"/>
  <c r="AA145" i="543"/>
  <c r="AC144" i="543"/>
  <c r="N143" i="534"/>
  <c r="O143" i="534" s="1"/>
  <c r="AB143" i="534"/>
  <c r="L143" i="534"/>
  <c r="M143" i="534" s="1"/>
  <c r="AA144" i="534"/>
  <c r="AC143" i="534"/>
  <c r="AA144" i="524"/>
  <c r="L143" i="524"/>
  <c r="M143" i="524" s="1"/>
  <c r="N143" i="524"/>
  <c r="O143" i="524" s="1"/>
  <c r="AB143" i="524"/>
  <c r="AC143" i="524"/>
  <c r="AB143" i="525"/>
  <c r="L143" i="525"/>
  <c r="M143" i="525" s="1"/>
  <c r="N143" i="525"/>
  <c r="O143" i="525" s="1"/>
  <c r="AA144" i="525"/>
  <c r="AC143" i="525"/>
  <c r="AB144" i="537"/>
  <c r="L144" i="537"/>
  <c r="M144" i="537" s="1"/>
  <c r="N144" i="537"/>
  <c r="O144" i="537" s="1"/>
  <c r="AA145" i="537"/>
  <c r="AC144" i="537"/>
  <c r="AA144" i="548"/>
  <c r="N143" i="548"/>
  <c r="O143" i="548" s="1"/>
  <c r="AB143" i="548"/>
  <c r="L143" i="548"/>
  <c r="M143" i="548" s="1"/>
  <c r="AC143" i="548"/>
  <c r="N143" i="526"/>
  <c r="O143" i="526" s="1"/>
  <c r="AB143" i="526"/>
  <c r="L143" i="526"/>
  <c r="M143" i="526" s="1"/>
  <c r="AA144" i="526"/>
  <c r="AC143" i="526"/>
  <c r="AB143" i="545"/>
  <c r="L143" i="545"/>
  <c r="M143" i="545" s="1"/>
  <c r="N143" i="545"/>
  <c r="O143" i="545" s="1"/>
  <c r="AA144" i="545"/>
  <c r="AC143" i="545"/>
  <c r="AB144" i="549"/>
  <c r="L144" i="549"/>
  <c r="M144" i="549" s="1"/>
  <c r="N144" i="549"/>
  <c r="O144" i="549" s="1"/>
  <c r="AA145" i="549"/>
  <c r="AC144" i="549"/>
  <c r="N146" i="539"/>
  <c r="O146" i="539" s="1"/>
  <c r="AB146" i="539"/>
  <c r="L146" i="539"/>
  <c r="M146" i="539" s="1"/>
  <c r="AA147" i="539"/>
  <c r="AC146" i="539"/>
  <c r="N143" i="542"/>
  <c r="O143" i="542" s="1"/>
  <c r="AA144" i="542"/>
  <c r="L143" i="542"/>
  <c r="M143" i="542" s="1"/>
  <c r="AB143" i="542"/>
  <c r="AC143" i="542"/>
  <c r="AB143" i="535"/>
  <c r="L143" i="535"/>
  <c r="M143" i="535" s="1"/>
  <c r="N143" i="535"/>
  <c r="O143" i="535" s="1"/>
  <c r="AA144" i="535"/>
  <c r="AC143" i="535"/>
  <c r="AB143" i="531"/>
  <c r="L143" i="531"/>
  <c r="M143" i="531" s="1"/>
  <c r="N143" i="531"/>
  <c r="O143" i="531" s="1"/>
  <c r="AA144" i="531"/>
  <c r="AC143" i="531"/>
  <c r="AB144" i="529"/>
  <c r="L144" i="529"/>
  <c r="M144" i="529" s="1"/>
  <c r="N144" i="529"/>
  <c r="O144" i="529" s="1"/>
  <c r="AA145" i="529"/>
  <c r="AC144" i="529"/>
  <c r="AB144" i="547"/>
  <c r="L144" i="547"/>
  <c r="M144" i="547" s="1"/>
  <c r="N144" i="547"/>
  <c r="O144" i="547" s="1"/>
  <c r="AA145" i="547"/>
  <c r="AC144" i="547"/>
  <c r="N144" i="544"/>
  <c r="O144" i="544" s="1"/>
  <c r="AB144" i="544"/>
  <c r="L144" i="544"/>
  <c r="M144" i="544" s="1"/>
  <c r="AA145" i="544"/>
  <c r="AC144" i="544"/>
  <c r="N143" i="530"/>
  <c r="O143" i="530" s="1"/>
  <c r="AA144" i="530"/>
  <c r="L143" i="530"/>
  <c r="M143" i="530" s="1"/>
  <c r="AB143" i="530"/>
  <c r="AC143" i="530"/>
  <c r="AB145" i="540"/>
  <c r="L145" i="540"/>
  <c r="M145" i="540" s="1"/>
  <c r="N145" i="540"/>
  <c r="O145" i="540" s="1"/>
  <c r="AA146" i="540"/>
  <c r="AC145" i="540"/>
  <c r="N143" i="532"/>
  <c r="O143" i="532" s="1"/>
  <c r="L143" i="532"/>
  <c r="M143" i="532" s="1"/>
  <c r="AB143" i="532"/>
  <c r="AA144" i="532"/>
  <c r="AC143" i="532"/>
  <c r="N145" i="528"/>
  <c r="O145" i="528" s="1"/>
  <c r="AB145" i="528"/>
  <c r="AA146" i="528"/>
  <c r="L145" i="528"/>
  <c r="M145" i="528" s="1"/>
  <c r="AC145" i="528"/>
  <c r="AB146" i="550"/>
  <c r="L146" i="550"/>
  <c r="M146" i="550" s="1"/>
  <c r="N146" i="550"/>
  <c r="O146" i="550" s="1"/>
  <c r="AA147" i="550"/>
  <c r="AC146" i="550"/>
  <c r="AD26" i="532"/>
  <c r="AD25" i="549"/>
  <c r="AD26" i="535"/>
  <c r="AD23" i="539"/>
  <c r="AD26" i="548"/>
  <c r="AD25" i="547"/>
  <c r="AD25" i="537"/>
  <c r="AD25" i="536"/>
  <c r="AD24" i="541"/>
  <c r="AD24" i="528"/>
  <c r="AD26" i="546"/>
  <c r="AD25" i="529"/>
  <c r="AD26" i="545"/>
  <c r="AD25" i="533"/>
  <c r="AD26" i="534"/>
  <c r="AD26" i="542"/>
  <c r="AD25" i="543"/>
  <c r="AD26" i="525"/>
  <c r="AD23" i="550"/>
  <c r="AD26" i="526"/>
  <c r="AD26" i="530"/>
  <c r="AD24" i="540"/>
  <c r="AD26" i="531"/>
  <c r="AD25" i="527"/>
  <c r="AD25" i="544"/>
  <c r="AD26" i="524"/>
  <c r="AD26" i="538"/>
  <c r="N144" i="532" l="1"/>
  <c r="O144" i="532" s="1"/>
  <c r="AB144" i="532"/>
  <c r="L144" i="532"/>
  <c r="M144" i="532" s="1"/>
  <c r="AA145" i="532"/>
  <c r="AC144" i="532"/>
  <c r="N144" i="530"/>
  <c r="O144" i="530" s="1"/>
  <c r="AA145" i="530"/>
  <c r="L144" i="530"/>
  <c r="M144" i="530" s="1"/>
  <c r="AB144" i="530"/>
  <c r="AC144" i="530"/>
  <c r="AB145" i="547"/>
  <c r="L145" i="547"/>
  <c r="M145" i="547" s="1"/>
  <c r="N145" i="547"/>
  <c r="O145" i="547" s="1"/>
  <c r="AA146" i="547"/>
  <c r="AC145" i="547"/>
  <c r="N144" i="526"/>
  <c r="O144" i="526" s="1"/>
  <c r="L144" i="526"/>
  <c r="M144" i="526" s="1"/>
  <c r="AA145" i="526"/>
  <c r="AB144" i="526"/>
  <c r="AC144" i="526"/>
  <c r="AB146" i="540"/>
  <c r="L146" i="540"/>
  <c r="M146" i="540" s="1"/>
  <c r="N146" i="540"/>
  <c r="O146" i="540" s="1"/>
  <c r="AA147" i="540"/>
  <c r="AC146" i="540"/>
  <c r="AB145" i="529"/>
  <c r="L145" i="529"/>
  <c r="M145" i="529" s="1"/>
  <c r="N145" i="529"/>
  <c r="O145" i="529" s="1"/>
  <c r="AC145" i="529"/>
  <c r="AA146" i="529"/>
  <c r="N147" i="539"/>
  <c r="O147" i="539" s="1"/>
  <c r="AB147" i="539"/>
  <c r="L147" i="539"/>
  <c r="M147" i="539" s="1"/>
  <c r="AA148" i="539"/>
  <c r="AC147" i="539"/>
  <c r="N144" i="534"/>
  <c r="O144" i="534" s="1"/>
  <c r="AB144" i="534"/>
  <c r="L144" i="534"/>
  <c r="M144" i="534" s="1"/>
  <c r="AA145" i="534"/>
  <c r="AC144" i="534"/>
  <c r="AB145" i="533"/>
  <c r="L145" i="533"/>
  <c r="M145" i="533" s="1"/>
  <c r="N145" i="533"/>
  <c r="O145" i="533" s="1"/>
  <c r="AA146" i="533"/>
  <c r="AC145" i="533"/>
  <c r="N146" i="528"/>
  <c r="O146" i="528" s="1"/>
  <c r="AA147" i="528"/>
  <c r="L146" i="528"/>
  <c r="M146" i="528" s="1"/>
  <c r="AB146" i="528"/>
  <c r="AC146" i="528"/>
  <c r="AA145" i="548"/>
  <c r="N144" i="548"/>
  <c r="O144" i="548" s="1"/>
  <c r="L144" i="548"/>
  <c r="M144" i="548" s="1"/>
  <c r="AB144" i="548"/>
  <c r="AC144" i="548"/>
  <c r="N144" i="538"/>
  <c r="O144" i="538" s="1"/>
  <c r="AB144" i="538"/>
  <c r="L144" i="538"/>
  <c r="M144" i="538" s="1"/>
  <c r="AA145" i="538"/>
  <c r="AC144" i="538"/>
  <c r="AB147" i="550"/>
  <c r="L147" i="550"/>
  <c r="M147" i="550" s="1"/>
  <c r="N147" i="550"/>
  <c r="O147" i="550" s="1"/>
  <c r="AA148" i="550"/>
  <c r="AC147" i="550"/>
  <c r="AB144" i="531"/>
  <c r="L144" i="531"/>
  <c r="M144" i="531" s="1"/>
  <c r="N144" i="531"/>
  <c r="O144" i="531" s="1"/>
  <c r="AA145" i="531"/>
  <c r="AC144" i="531"/>
  <c r="N144" i="542"/>
  <c r="O144" i="542" s="1"/>
  <c r="AA145" i="542"/>
  <c r="L144" i="542"/>
  <c r="M144" i="542" s="1"/>
  <c r="AB144" i="542"/>
  <c r="AC144" i="542"/>
  <c r="AB145" i="549"/>
  <c r="L145" i="549"/>
  <c r="M145" i="549" s="1"/>
  <c r="N145" i="549"/>
  <c r="O145" i="549" s="1"/>
  <c r="AA146" i="549"/>
  <c r="AC145" i="549"/>
  <c r="AB145" i="537"/>
  <c r="L145" i="537"/>
  <c r="M145" i="537" s="1"/>
  <c r="N145" i="537"/>
  <c r="O145" i="537" s="1"/>
  <c r="AC145" i="537"/>
  <c r="AA146" i="537"/>
  <c r="AB145" i="543"/>
  <c r="L145" i="543"/>
  <c r="M145" i="543" s="1"/>
  <c r="N145" i="543"/>
  <c r="O145" i="543" s="1"/>
  <c r="AA146" i="543"/>
  <c r="AC145" i="543"/>
  <c r="N145" i="536"/>
  <c r="O145" i="536" s="1"/>
  <c r="AB145" i="536"/>
  <c r="L145" i="536"/>
  <c r="M145" i="536" s="1"/>
  <c r="AA146" i="536"/>
  <c r="AC145" i="536"/>
  <c r="N145" i="544"/>
  <c r="O145" i="544" s="1"/>
  <c r="AA146" i="544"/>
  <c r="L145" i="544"/>
  <c r="M145" i="544" s="1"/>
  <c r="AB145" i="544"/>
  <c r="AC145" i="544"/>
  <c r="AB144" i="535"/>
  <c r="L144" i="535"/>
  <c r="M144" i="535" s="1"/>
  <c r="N144" i="535"/>
  <c r="O144" i="535" s="1"/>
  <c r="AA145" i="535"/>
  <c r="AC144" i="535"/>
  <c r="AB144" i="545"/>
  <c r="L144" i="545"/>
  <c r="M144" i="545" s="1"/>
  <c r="N144" i="545"/>
  <c r="O144" i="545" s="1"/>
  <c r="AA145" i="545"/>
  <c r="AC144" i="545"/>
  <c r="AB144" i="525"/>
  <c r="L144" i="525"/>
  <c r="M144" i="525" s="1"/>
  <c r="N144" i="525"/>
  <c r="O144" i="525" s="1"/>
  <c r="AA145" i="525"/>
  <c r="AC144" i="525"/>
  <c r="AA145" i="524"/>
  <c r="N144" i="524"/>
  <c r="O144" i="524" s="1"/>
  <c r="L144" i="524"/>
  <c r="M144" i="524" s="1"/>
  <c r="AB144" i="524"/>
  <c r="AC144" i="524"/>
  <c r="AB146" i="541"/>
  <c r="L146" i="541"/>
  <c r="M146" i="541" s="1"/>
  <c r="N146" i="541"/>
  <c r="O146" i="541" s="1"/>
  <c r="AA147" i="541"/>
  <c r="AC146" i="541"/>
  <c r="N144" i="546"/>
  <c r="O144" i="546" s="1"/>
  <c r="AA145" i="546"/>
  <c r="L144" i="546"/>
  <c r="M144" i="546" s="1"/>
  <c r="AB144" i="546"/>
  <c r="AC144" i="546"/>
  <c r="AB145" i="527"/>
  <c r="L145" i="527"/>
  <c r="M145" i="527" s="1"/>
  <c r="N145" i="527"/>
  <c r="O145" i="527" s="1"/>
  <c r="AA146" i="527"/>
  <c r="AC145" i="527"/>
  <c r="AD25" i="535"/>
  <c r="AD22" i="539"/>
  <c r="AD25" i="545"/>
  <c r="AD25" i="525"/>
  <c r="AD25" i="542"/>
  <c r="AD24" i="549"/>
  <c r="AD24" i="536"/>
  <c r="AD25" i="531"/>
  <c r="AD25" i="538"/>
  <c r="AD25" i="524"/>
  <c r="AD24" i="537"/>
  <c r="AD24" i="529"/>
  <c r="AD25" i="534"/>
  <c r="AD23" i="528"/>
  <c r="AD24" i="544"/>
  <c r="AD25" i="530"/>
  <c r="AD22" i="550"/>
  <c r="AD24" i="543"/>
  <c r="AD23" i="541"/>
  <c r="AD25" i="548"/>
  <c r="AD25" i="546"/>
  <c r="AD25" i="532"/>
  <c r="AD24" i="527"/>
  <c r="AD25" i="526"/>
  <c r="AD24" i="533"/>
  <c r="AD24" i="547"/>
  <c r="AD23" i="540"/>
  <c r="AB146" i="549" l="1"/>
  <c r="L146" i="549"/>
  <c r="M146" i="549" s="1"/>
  <c r="N146" i="549"/>
  <c r="O146" i="549" s="1"/>
  <c r="AA147" i="549"/>
  <c r="AC146" i="549"/>
  <c r="N145" i="538"/>
  <c r="O145" i="538" s="1"/>
  <c r="AB145" i="538"/>
  <c r="L145" i="538"/>
  <c r="M145" i="538" s="1"/>
  <c r="AA146" i="538"/>
  <c r="AC145" i="538"/>
  <c r="AA146" i="548"/>
  <c r="N145" i="548"/>
  <c r="O145" i="548" s="1"/>
  <c r="L145" i="548"/>
  <c r="M145" i="548" s="1"/>
  <c r="AB145" i="548"/>
  <c r="AC145" i="548"/>
  <c r="N147" i="528"/>
  <c r="O147" i="528" s="1"/>
  <c r="AB147" i="528"/>
  <c r="L147" i="528"/>
  <c r="M147" i="528" s="1"/>
  <c r="AA148" i="528"/>
  <c r="AC147" i="528"/>
  <c r="N145" i="534"/>
  <c r="O145" i="534" s="1"/>
  <c r="AB145" i="534"/>
  <c r="L145" i="534"/>
  <c r="M145" i="534" s="1"/>
  <c r="AA146" i="534"/>
  <c r="AC145" i="534"/>
  <c r="N145" i="530"/>
  <c r="O145" i="530" s="1"/>
  <c r="AA146" i="530"/>
  <c r="L145" i="530"/>
  <c r="M145" i="530" s="1"/>
  <c r="AB145" i="530"/>
  <c r="AC145" i="530"/>
  <c r="AB145" i="524"/>
  <c r="L145" i="524"/>
  <c r="M145" i="524" s="1"/>
  <c r="N145" i="524"/>
  <c r="O145" i="524" s="1"/>
  <c r="AA146" i="524"/>
  <c r="AC145" i="524"/>
  <c r="AB145" i="535"/>
  <c r="L145" i="535"/>
  <c r="M145" i="535" s="1"/>
  <c r="N145" i="535"/>
  <c r="O145" i="535" s="1"/>
  <c r="AA146" i="535"/>
  <c r="AC145" i="535"/>
  <c r="N145" i="542"/>
  <c r="O145" i="542" s="1"/>
  <c r="AA146" i="542"/>
  <c r="L145" i="542"/>
  <c r="M145" i="542" s="1"/>
  <c r="AB145" i="542"/>
  <c r="AC145" i="542"/>
  <c r="AB148" i="550"/>
  <c r="L148" i="550"/>
  <c r="M148" i="550" s="1"/>
  <c r="N148" i="550"/>
  <c r="O148" i="550" s="1"/>
  <c r="AA149" i="550"/>
  <c r="AC148" i="550"/>
  <c r="AB146" i="533"/>
  <c r="L146" i="533"/>
  <c r="M146" i="533" s="1"/>
  <c r="N146" i="533"/>
  <c r="O146" i="533" s="1"/>
  <c r="AA147" i="533"/>
  <c r="AC146" i="533"/>
  <c r="AB147" i="540"/>
  <c r="L147" i="540"/>
  <c r="M147" i="540" s="1"/>
  <c r="N147" i="540"/>
  <c r="O147" i="540" s="1"/>
  <c r="AA148" i="540"/>
  <c r="AC147" i="540"/>
  <c r="N145" i="546"/>
  <c r="O145" i="546" s="1"/>
  <c r="AB145" i="546"/>
  <c r="L145" i="546"/>
  <c r="M145" i="546" s="1"/>
  <c r="AA146" i="546"/>
  <c r="AC145" i="546"/>
  <c r="AB146" i="527"/>
  <c r="L146" i="527"/>
  <c r="M146" i="527" s="1"/>
  <c r="N146" i="527"/>
  <c r="O146" i="527" s="1"/>
  <c r="AA147" i="527"/>
  <c r="AC146" i="527"/>
  <c r="AB145" i="525"/>
  <c r="L145" i="525"/>
  <c r="M145" i="525" s="1"/>
  <c r="N145" i="525"/>
  <c r="O145" i="525" s="1"/>
  <c r="AA146" i="525"/>
  <c r="AC145" i="525"/>
  <c r="N146" i="536"/>
  <c r="O146" i="536" s="1"/>
  <c r="AB146" i="536"/>
  <c r="L146" i="536"/>
  <c r="M146" i="536" s="1"/>
  <c r="AA147" i="536"/>
  <c r="AC146" i="536"/>
  <c r="N148" i="539"/>
  <c r="O148" i="539" s="1"/>
  <c r="AB148" i="539"/>
  <c r="L148" i="539"/>
  <c r="M148" i="539" s="1"/>
  <c r="AA149" i="539"/>
  <c r="AC148" i="539"/>
  <c r="AB146" i="529"/>
  <c r="L146" i="529"/>
  <c r="M146" i="529" s="1"/>
  <c r="N146" i="529"/>
  <c r="O146" i="529" s="1"/>
  <c r="AA147" i="529"/>
  <c r="AC146" i="529"/>
  <c r="N145" i="526"/>
  <c r="O145" i="526" s="1"/>
  <c r="AB145" i="526"/>
  <c r="L145" i="526"/>
  <c r="M145" i="526" s="1"/>
  <c r="AA146" i="526"/>
  <c r="AC145" i="526"/>
  <c r="AB146" i="547"/>
  <c r="L146" i="547"/>
  <c r="M146" i="547" s="1"/>
  <c r="N146" i="547"/>
  <c r="O146" i="547" s="1"/>
  <c r="AA147" i="547"/>
  <c r="AC146" i="547"/>
  <c r="AB147" i="541"/>
  <c r="L147" i="541"/>
  <c r="M147" i="541" s="1"/>
  <c r="N147" i="541"/>
  <c r="O147" i="541" s="1"/>
  <c r="AA148" i="541"/>
  <c r="AC147" i="541"/>
  <c r="N145" i="532"/>
  <c r="O145" i="532" s="1"/>
  <c r="AB145" i="532"/>
  <c r="L145" i="532"/>
  <c r="M145" i="532" s="1"/>
  <c r="AA146" i="532"/>
  <c r="AC145" i="532"/>
  <c r="AB145" i="545"/>
  <c r="L145" i="545"/>
  <c r="M145" i="545" s="1"/>
  <c r="N145" i="545"/>
  <c r="O145" i="545" s="1"/>
  <c r="AA146" i="545"/>
  <c r="AC145" i="545"/>
  <c r="N146" i="544"/>
  <c r="O146" i="544" s="1"/>
  <c r="AA147" i="544"/>
  <c r="AB146" i="544"/>
  <c r="L146" i="544"/>
  <c r="M146" i="544" s="1"/>
  <c r="AC146" i="544"/>
  <c r="AB146" i="543"/>
  <c r="L146" i="543"/>
  <c r="M146" i="543" s="1"/>
  <c r="N146" i="543"/>
  <c r="O146" i="543" s="1"/>
  <c r="AA147" i="543"/>
  <c r="AC146" i="543"/>
  <c r="AB146" i="537"/>
  <c r="L146" i="537"/>
  <c r="M146" i="537" s="1"/>
  <c r="N146" i="537"/>
  <c r="O146" i="537" s="1"/>
  <c r="AA147" i="537"/>
  <c r="AC146" i="537"/>
  <c r="AB145" i="531"/>
  <c r="L145" i="531"/>
  <c r="M145" i="531" s="1"/>
  <c r="N145" i="531"/>
  <c r="O145" i="531" s="1"/>
  <c r="AA146" i="531"/>
  <c r="AC145" i="531"/>
  <c r="AD22" i="541"/>
  <c r="AD24" i="545"/>
  <c r="AD23" i="527"/>
  <c r="AD23" i="547"/>
  <c r="AD23" i="544"/>
  <c r="AD21" i="539"/>
  <c r="AD24" i="526"/>
  <c r="AD24" i="535"/>
  <c r="AD21" i="550"/>
  <c r="AD23" i="536"/>
  <c r="AD22" i="540"/>
  <c r="AD24" i="546"/>
  <c r="AD24" i="525"/>
  <c r="AD24" i="530"/>
  <c r="AD23" i="537"/>
  <c r="AD24" i="542"/>
  <c r="AD23" i="533"/>
  <c r="AD24" i="538"/>
  <c r="AD22" i="528"/>
  <c r="AD24" i="532"/>
  <c r="AD24" i="534"/>
  <c r="AD24" i="524"/>
  <c r="AD23" i="543"/>
  <c r="AD24" i="531"/>
  <c r="AD23" i="529"/>
  <c r="AD23" i="549"/>
  <c r="AD24" i="548"/>
  <c r="AB147" i="543" l="1"/>
  <c r="L147" i="543"/>
  <c r="M147" i="543" s="1"/>
  <c r="N147" i="543"/>
  <c r="O147" i="543" s="1"/>
  <c r="AA148" i="543"/>
  <c r="AC147" i="543"/>
  <c r="N149" i="539"/>
  <c r="O149" i="539" s="1"/>
  <c r="O13" i="539" s="1"/>
  <c r="AB149" i="539"/>
  <c r="L149" i="539"/>
  <c r="M149" i="539" s="1"/>
  <c r="M13" i="539" s="1"/>
  <c r="AC149" i="539"/>
  <c r="N146" i="546"/>
  <c r="O146" i="546" s="1"/>
  <c r="AA147" i="546"/>
  <c r="L146" i="546"/>
  <c r="M146" i="546" s="1"/>
  <c r="AB146" i="546"/>
  <c r="AC146" i="546"/>
  <c r="N146" i="534"/>
  <c r="O146" i="534" s="1"/>
  <c r="AB146" i="534"/>
  <c r="L146" i="534"/>
  <c r="M146" i="534" s="1"/>
  <c r="AA147" i="534"/>
  <c r="AC146" i="534"/>
  <c r="AB147" i="549"/>
  <c r="L147" i="549"/>
  <c r="M147" i="549" s="1"/>
  <c r="N147" i="549"/>
  <c r="O147" i="549" s="1"/>
  <c r="AA148" i="549"/>
  <c r="AC147" i="549"/>
  <c r="AB147" i="547"/>
  <c r="L147" i="547"/>
  <c r="M147" i="547" s="1"/>
  <c r="N147" i="547"/>
  <c r="O147" i="547" s="1"/>
  <c r="AA148" i="547"/>
  <c r="AC147" i="547"/>
  <c r="N147" i="536"/>
  <c r="O147" i="536" s="1"/>
  <c r="AB147" i="536"/>
  <c r="L147" i="536"/>
  <c r="M147" i="536" s="1"/>
  <c r="AA148" i="536"/>
  <c r="AC147" i="536"/>
  <c r="AB148" i="540"/>
  <c r="L148" i="540"/>
  <c r="M148" i="540" s="1"/>
  <c r="N148" i="540"/>
  <c r="O148" i="540" s="1"/>
  <c r="AA149" i="540"/>
  <c r="AC148" i="540"/>
  <c r="AB146" i="535"/>
  <c r="L146" i="535"/>
  <c r="M146" i="535" s="1"/>
  <c r="N146" i="535"/>
  <c r="O146" i="535" s="1"/>
  <c r="AA147" i="535"/>
  <c r="AC146" i="535"/>
  <c r="N146" i="530"/>
  <c r="O146" i="530" s="1"/>
  <c r="AB146" i="530"/>
  <c r="AA147" i="530"/>
  <c r="L146" i="530"/>
  <c r="M146" i="530" s="1"/>
  <c r="AC146" i="530"/>
  <c r="N148" i="528"/>
  <c r="O148" i="528" s="1"/>
  <c r="AA149" i="528"/>
  <c r="L148" i="528"/>
  <c r="M148" i="528" s="1"/>
  <c r="AB148" i="528"/>
  <c r="AC148" i="528"/>
  <c r="AA147" i="548"/>
  <c r="N146" i="548"/>
  <c r="O146" i="548" s="1"/>
  <c r="AB146" i="548"/>
  <c r="L146" i="548"/>
  <c r="M146" i="548" s="1"/>
  <c r="AC146" i="548"/>
  <c r="AB146" i="531"/>
  <c r="L146" i="531"/>
  <c r="M146" i="531" s="1"/>
  <c r="N146" i="531"/>
  <c r="O146" i="531" s="1"/>
  <c r="AA147" i="531"/>
  <c r="AC146" i="531"/>
  <c r="AB146" i="545"/>
  <c r="L146" i="545"/>
  <c r="M146" i="545" s="1"/>
  <c r="N146" i="545"/>
  <c r="O146" i="545" s="1"/>
  <c r="AA147" i="545"/>
  <c r="AC146" i="545"/>
  <c r="N146" i="526"/>
  <c r="O146" i="526" s="1"/>
  <c r="L146" i="526"/>
  <c r="M146" i="526" s="1"/>
  <c r="AA147" i="526"/>
  <c r="AB146" i="526"/>
  <c r="AC146" i="526"/>
  <c r="AB146" i="525"/>
  <c r="L146" i="525"/>
  <c r="M146" i="525" s="1"/>
  <c r="N146" i="525"/>
  <c r="O146" i="525" s="1"/>
  <c r="AA147" i="525"/>
  <c r="AC146" i="525"/>
  <c r="AB147" i="533"/>
  <c r="L147" i="533"/>
  <c r="M147" i="533" s="1"/>
  <c r="N147" i="533"/>
  <c r="O147" i="533" s="1"/>
  <c r="AA148" i="533"/>
  <c r="AC147" i="533"/>
  <c r="N146" i="542"/>
  <c r="O146" i="542" s="1"/>
  <c r="AA147" i="542"/>
  <c r="L146" i="542"/>
  <c r="M146" i="542" s="1"/>
  <c r="AB146" i="542"/>
  <c r="AC146" i="542"/>
  <c r="AB146" i="524"/>
  <c r="N146" i="524"/>
  <c r="O146" i="524" s="1"/>
  <c r="L146" i="524"/>
  <c r="M146" i="524" s="1"/>
  <c r="AA147" i="524"/>
  <c r="AC146" i="524"/>
  <c r="AB148" i="541"/>
  <c r="L148" i="541"/>
  <c r="M148" i="541" s="1"/>
  <c r="N148" i="541"/>
  <c r="O148" i="541" s="1"/>
  <c r="AA149" i="541"/>
  <c r="AC148" i="541"/>
  <c r="AB147" i="537"/>
  <c r="L147" i="537"/>
  <c r="M147" i="537" s="1"/>
  <c r="N147" i="537"/>
  <c r="O147" i="537" s="1"/>
  <c r="AA148" i="537"/>
  <c r="AC147" i="537"/>
  <c r="N147" i="544"/>
  <c r="O147" i="544" s="1"/>
  <c r="AA148" i="544"/>
  <c r="L147" i="544"/>
  <c r="M147" i="544" s="1"/>
  <c r="AB147" i="544"/>
  <c r="AC147" i="544"/>
  <c r="N146" i="532"/>
  <c r="O146" i="532" s="1"/>
  <c r="AB146" i="532"/>
  <c r="L146" i="532"/>
  <c r="M146" i="532" s="1"/>
  <c r="AA147" i="532"/>
  <c r="AC146" i="532"/>
  <c r="AB147" i="529"/>
  <c r="L147" i="529"/>
  <c r="M147" i="529" s="1"/>
  <c r="N147" i="529"/>
  <c r="O147" i="529" s="1"/>
  <c r="AC147" i="529"/>
  <c r="AA148" i="529"/>
  <c r="AB147" i="527"/>
  <c r="L147" i="527"/>
  <c r="M147" i="527" s="1"/>
  <c r="N147" i="527"/>
  <c r="O147" i="527" s="1"/>
  <c r="AA148" i="527"/>
  <c r="AC147" i="527"/>
  <c r="AB149" i="550"/>
  <c r="L149" i="550"/>
  <c r="M149" i="550" s="1"/>
  <c r="M13" i="550" s="1"/>
  <c r="N149" i="550"/>
  <c r="O149" i="550" s="1"/>
  <c r="O13" i="550" s="1"/>
  <c r="AC149" i="550"/>
  <c r="N146" i="538"/>
  <c r="O146" i="538" s="1"/>
  <c r="AB146" i="538"/>
  <c r="L146" i="538"/>
  <c r="M146" i="538" s="1"/>
  <c r="AA147" i="538"/>
  <c r="AC146" i="538"/>
  <c r="AD23" i="532"/>
  <c r="AD22" i="537"/>
  <c r="AD22" i="543"/>
  <c r="AD23" i="534"/>
  <c r="AD23" i="524"/>
  <c r="AD22" i="529"/>
  <c r="AD23" i="525"/>
  <c r="AD23" i="530"/>
  <c r="AD22" i="533"/>
  <c r="AD23" i="542"/>
  <c r="AD23" i="545"/>
  <c r="AD22" i="547"/>
  <c r="AD23" i="531"/>
  <c r="AD23" i="538"/>
  <c r="AD23" i="548"/>
  <c r="AD23" i="526"/>
  <c r="AD21" i="528"/>
  <c r="AD22" i="544"/>
  <c r="AD21" i="540"/>
  <c r="AD20" i="539"/>
  <c r="AD22" i="536"/>
  <c r="AD23" i="535"/>
  <c r="AD21" i="541"/>
  <c r="AD20" i="550"/>
  <c r="AD23" i="546"/>
  <c r="AD22" i="527"/>
  <c r="AD22" i="549"/>
  <c r="AB148" i="527" l="1"/>
  <c r="L148" i="527"/>
  <c r="M148" i="527" s="1"/>
  <c r="N148" i="527"/>
  <c r="O148" i="527" s="1"/>
  <c r="AA149" i="527"/>
  <c r="AC148" i="527"/>
  <c r="AB148" i="529"/>
  <c r="L148" i="529"/>
  <c r="M148" i="529" s="1"/>
  <c r="N148" i="529"/>
  <c r="O148" i="529" s="1"/>
  <c r="AA149" i="529"/>
  <c r="AC148" i="529"/>
  <c r="AB148" i="537"/>
  <c r="L148" i="537"/>
  <c r="M148" i="537" s="1"/>
  <c r="N148" i="537"/>
  <c r="O148" i="537" s="1"/>
  <c r="AA149" i="537"/>
  <c r="AC148" i="537"/>
  <c r="AB148" i="533"/>
  <c r="L148" i="533"/>
  <c r="M148" i="533" s="1"/>
  <c r="N148" i="533"/>
  <c r="O148" i="533" s="1"/>
  <c r="AA149" i="533"/>
  <c r="AC148" i="533"/>
  <c r="AB147" i="531"/>
  <c r="L147" i="531"/>
  <c r="M147" i="531" s="1"/>
  <c r="N147" i="531"/>
  <c r="O147" i="531" s="1"/>
  <c r="AA148" i="531"/>
  <c r="AC147" i="531"/>
  <c r="AA148" i="548"/>
  <c r="N147" i="548"/>
  <c r="O147" i="548" s="1"/>
  <c r="AB147" i="548"/>
  <c r="L147" i="548"/>
  <c r="M147" i="548" s="1"/>
  <c r="AC147" i="548"/>
  <c r="N149" i="528"/>
  <c r="O149" i="528" s="1"/>
  <c r="O13" i="528" s="1"/>
  <c r="AB149" i="528"/>
  <c r="L149" i="528"/>
  <c r="M149" i="528" s="1"/>
  <c r="M13" i="528" s="1"/>
  <c r="AC149" i="528"/>
  <c r="N147" i="530"/>
  <c r="O147" i="530" s="1"/>
  <c r="AA148" i="530"/>
  <c r="L147" i="530"/>
  <c r="M147" i="530" s="1"/>
  <c r="AB147" i="530"/>
  <c r="AC147" i="530"/>
  <c r="AB147" i="535"/>
  <c r="L147" i="535"/>
  <c r="M147" i="535" s="1"/>
  <c r="N147" i="535"/>
  <c r="O147" i="535" s="1"/>
  <c r="AA148" i="535"/>
  <c r="AC147" i="535"/>
  <c r="AB148" i="549"/>
  <c r="L148" i="549"/>
  <c r="M148" i="549" s="1"/>
  <c r="N148" i="549"/>
  <c r="O148" i="549" s="1"/>
  <c r="AA149" i="549"/>
  <c r="AC148" i="549"/>
  <c r="N147" i="546"/>
  <c r="O147" i="546" s="1"/>
  <c r="AA148" i="546"/>
  <c r="AB147" i="546"/>
  <c r="L147" i="546"/>
  <c r="M147" i="546" s="1"/>
  <c r="AC147" i="546"/>
  <c r="N147" i="538"/>
  <c r="O147" i="538" s="1"/>
  <c r="AB147" i="538"/>
  <c r="L147" i="538"/>
  <c r="M147" i="538" s="1"/>
  <c r="AA148" i="538"/>
  <c r="AC147" i="538"/>
  <c r="N147" i="526"/>
  <c r="O147" i="526" s="1"/>
  <c r="AB147" i="526"/>
  <c r="L147" i="526"/>
  <c r="M147" i="526" s="1"/>
  <c r="AA148" i="526"/>
  <c r="AC147" i="526"/>
  <c r="AB148" i="547"/>
  <c r="L148" i="547"/>
  <c r="M148" i="547" s="1"/>
  <c r="N148" i="547"/>
  <c r="O148" i="547" s="1"/>
  <c r="AA149" i="547"/>
  <c r="AC148" i="547"/>
  <c r="AB148" i="543"/>
  <c r="L148" i="543"/>
  <c r="M148" i="543" s="1"/>
  <c r="N148" i="543"/>
  <c r="O148" i="543" s="1"/>
  <c r="AA149" i="543"/>
  <c r="AC148" i="543"/>
  <c r="N148" i="544"/>
  <c r="O148" i="544" s="1"/>
  <c r="AA149" i="544"/>
  <c r="AB148" i="544"/>
  <c r="L148" i="544"/>
  <c r="M148" i="544" s="1"/>
  <c r="AC148" i="544"/>
  <c r="AB149" i="541"/>
  <c r="L149" i="541"/>
  <c r="M149" i="541" s="1"/>
  <c r="M13" i="541" s="1"/>
  <c r="N149" i="541"/>
  <c r="O149" i="541" s="1"/>
  <c r="O13" i="541" s="1"/>
  <c r="AC149" i="541"/>
  <c r="N147" i="542"/>
  <c r="O147" i="542" s="1"/>
  <c r="AA148" i="542"/>
  <c r="L147" i="542"/>
  <c r="M147" i="542" s="1"/>
  <c r="AB147" i="542"/>
  <c r="AC147" i="542"/>
  <c r="AB147" i="525"/>
  <c r="L147" i="525"/>
  <c r="M147" i="525" s="1"/>
  <c r="N147" i="525"/>
  <c r="O147" i="525" s="1"/>
  <c r="AA148" i="525"/>
  <c r="AC147" i="525"/>
  <c r="AB149" i="540"/>
  <c r="L149" i="540"/>
  <c r="M149" i="540" s="1"/>
  <c r="M13" i="540" s="1"/>
  <c r="N149" i="540"/>
  <c r="O149" i="540" s="1"/>
  <c r="O13" i="540" s="1"/>
  <c r="AC149" i="540"/>
  <c r="N147" i="534"/>
  <c r="O147" i="534" s="1"/>
  <c r="AB147" i="534"/>
  <c r="L147" i="534"/>
  <c r="M147" i="534" s="1"/>
  <c r="AA148" i="534"/>
  <c r="AC147" i="534"/>
  <c r="R5" i="550"/>
  <c r="R4" i="550"/>
  <c r="AB147" i="545"/>
  <c r="L147" i="545"/>
  <c r="M147" i="545" s="1"/>
  <c r="N147" i="545"/>
  <c r="O147" i="545" s="1"/>
  <c r="AA148" i="545"/>
  <c r="AC147" i="545"/>
  <c r="N147" i="532"/>
  <c r="O147" i="532" s="1"/>
  <c r="AB147" i="532"/>
  <c r="L147" i="532"/>
  <c r="M147" i="532" s="1"/>
  <c r="AA148" i="532"/>
  <c r="AC147" i="532"/>
  <c r="N147" i="524"/>
  <c r="O147" i="524" s="1"/>
  <c r="AB147" i="524"/>
  <c r="L147" i="524"/>
  <c r="M147" i="524" s="1"/>
  <c r="AA148" i="524"/>
  <c r="AC147" i="524"/>
  <c r="N148" i="536"/>
  <c r="O148" i="536" s="1"/>
  <c r="AB148" i="536"/>
  <c r="L148" i="536"/>
  <c r="M148" i="536" s="1"/>
  <c r="AA149" i="536"/>
  <c r="AC148" i="536"/>
  <c r="R4" i="539"/>
  <c r="R5" i="539"/>
  <c r="AD22" i="546"/>
  <c r="AD21" i="536"/>
  <c r="AD22" i="530"/>
  <c r="AD21" i="527"/>
  <c r="AD22" i="538"/>
  <c r="AD20" i="528"/>
  <c r="AD22" i="532"/>
  <c r="AD21" i="537"/>
  <c r="AD21" i="547"/>
  <c r="AD22" i="524"/>
  <c r="AD22" i="525"/>
  <c r="AD22" i="535"/>
  <c r="AD21" i="549"/>
  <c r="AD20" i="541"/>
  <c r="AD21" i="529"/>
  <c r="AD22" i="542"/>
  <c r="AD22" i="548"/>
  <c r="AD22" i="531"/>
  <c r="AD22" i="545"/>
  <c r="AD22" i="526"/>
  <c r="AD21" i="543"/>
  <c r="AD21" i="533"/>
  <c r="AD22" i="534"/>
  <c r="AD20" i="540"/>
  <c r="AD21" i="544"/>
  <c r="AB148" i="545" l="1"/>
  <c r="L148" i="545"/>
  <c r="M148" i="545" s="1"/>
  <c r="N148" i="545"/>
  <c r="O148" i="545" s="1"/>
  <c r="AA149" i="545"/>
  <c r="AC148" i="545"/>
  <c r="AB148" i="525"/>
  <c r="L148" i="525"/>
  <c r="M148" i="525" s="1"/>
  <c r="N148" i="525"/>
  <c r="O148" i="525" s="1"/>
  <c r="AA149" i="525"/>
  <c r="AC148" i="525"/>
  <c r="N149" i="544"/>
  <c r="O149" i="544" s="1"/>
  <c r="O13" i="544" s="1"/>
  <c r="L149" i="544"/>
  <c r="M149" i="544" s="1"/>
  <c r="M13" i="544" s="1"/>
  <c r="AB149" i="544"/>
  <c r="AC149" i="544"/>
  <c r="AB149" i="547"/>
  <c r="L149" i="547"/>
  <c r="M149" i="547" s="1"/>
  <c r="M13" i="547" s="1"/>
  <c r="N149" i="547"/>
  <c r="O149" i="547" s="1"/>
  <c r="O13" i="547" s="1"/>
  <c r="AC149" i="547"/>
  <c r="AB149" i="549"/>
  <c r="L149" i="549"/>
  <c r="M149" i="549" s="1"/>
  <c r="M13" i="549" s="1"/>
  <c r="N149" i="549"/>
  <c r="O149" i="549" s="1"/>
  <c r="O13" i="549" s="1"/>
  <c r="AC149" i="549"/>
  <c r="N148" i="530"/>
  <c r="O148" i="530" s="1"/>
  <c r="AA149" i="530"/>
  <c r="L148" i="530"/>
  <c r="M148" i="530" s="1"/>
  <c r="AB148" i="530"/>
  <c r="AC148" i="530"/>
  <c r="AB148" i="531"/>
  <c r="L148" i="531"/>
  <c r="M148" i="531" s="1"/>
  <c r="N148" i="531"/>
  <c r="O148" i="531" s="1"/>
  <c r="AA149" i="531"/>
  <c r="AC148" i="531"/>
  <c r="AB149" i="527"/>
  <c r="L149" i="527"/>
  <c r="M149" i="527" s="1"/>
  <c r="M13" i="527" s="1"/>
  <c r="N149" i="527"/>
  <c r="O149" i="527" s="1"/>
  <c r="O13" i="527" s="1"/>
  <c r="AC149" i="527"/>
  <c r="N149" i="536"/>
  <c r="O149" i="536" s="1"/>
  <c r="O13" i="536" s="1"/>
  <c r="AB149" i="536"/>
  <c r="L149" i="536"/>
  <c r="M149" i="536" s="1"/>
  <c r="M13" i="536" s="1"/>
  <c r="AC149" i="536"/>
  <c r="R5" i="541"/>
  <c r="R4" i="541"/>
  <c r="N148" i="526"/>
  <c r="O148" i="526" s="1"/>
  <c r="L148" i="526"/>
  <c r="M148" i="526" s="1"/>
  <c r="AA149" i="526"/>
  <c r="AB148" i="526"/>
  <c r="AC148" i="526"/>
  <c r="N148" i="546"/>
  <c r="O148" i="546" s="1"/>
  <c r="AA149" i="546"/>
  <c r="L148" i="546"/>
  <c r="M148" i="546" s="1"/>
  <c r="AB148" i="546"/>
  <c r="AC148" i="546"/>
  <c r="AB148" i="535"/>
  <c r="L148" i="535"/>
  <c r="M148" i="535" s="1"/>
  <c r="N148" i="535"/>
  <c r="O148" i="535" s="1"/>
  <c r="AA149" i="535"/>
  <c r="AC148" i="535"/>
  <c r="AB149" i="533"/>
  <c r="L149" i="533"/>
  <c r="M149" i="533" s="1"/>
  <c r="M13" i="533" s="1"/>
  <c r="N149" i="533"/>
  <c r="O149" i="533" s="1"/>
  <c r="O13" i="533" s="1"/>
  <c r="AC149" i="533"/>
  <c r="N148" i="524"/>
  <c r="O148" i="524" s="1"/>
  <c r="L148" i="524"/>
  <c r="M148" i="524" s="1"/>
  <c r="AB148" i="524"/>
  <c r="AA149" i="524"/>
  <c r="AC148" i="524"/>
  <c r="N148" i="538"/>
  <c r="O148" i="538" s="1"/>
  <c r="AB148" i="538"/>
  <c r="L148" i="538"/>
  <c r="M148" i="538" s="1"/>
  <c r="AA149" i="538"/>
  <c r="AC148" i="538"/>
  <c r="R4" i="528"/>
  <c r="R5" i="528"/>
  <c r="AA149" i="548"/>
  <c r="N148" i="548"/>
  <c r="O148" i="548" s="1"/>
  <c r="L148" i="548"/>
  <c r="M148" i="548" s="1"/>
  <c r="AB148" i="548"/>
  <c r="AC148" i="548"/>
  <c r="AB149" i="537"/>
  <c r="L149" i="537"/>
  <c r="M149" i="537" s="1"/>
  <c r="M13" i="537" s="1"/>
  <c r="N149" i="537"/>
  <c r="O149" i="537" s="1"/>
  <c r="O13" i="537" s="1"/>
  <c r="AC149" i="537"/>
  <c r="N148" i="532"/>
  <c r="O148" i="532" s="1"/>
  <c r="AB148" i="532"/>
  <c r="L148" i="532"/>
  <c r="M148" i="532" s="1"/>
  <c r="AA149" i="532"/>
  <c r="AC148" i="532"/>
  <c r="N148" i="534"/>
  <c r="O148" i="534" s="1"/>
  <c r="AB148" i="534"/>
  <c r="L148" i="534"/>
  <c r="M148" i="534" s="1"/>
  <c r="AA149" i="534"/>
  <c r="AC148" i="534"/>
  <c r="R4" i="540"/>
  <c r="R5" i="540"/>
  <c r="N148" i="542"/>
  <c r="O148" i="542" s="1"/>
  <c r="AA149" i="542"/>
  <c r="L148" i="542"/>
  <c r="M148" i="542" s="1"/>
  <c r="AB148" i="542"/>
  <c r="AC148" i="542"/>
  <c r="AB149" i="543"/>
  <c r="L149" i="543"/>
  <c r="M149" i="543" s="1"/>
  <c r="M13" i="543" s="1"/>
  <c r="N149" i="543"/>
  <c r="O149" i="543" s="1"/>
  <c r="O13" i="543" s="1"/>
  <c r="AC149" i="543"/>
  <c r="AB149" i="529"/>
  <c r="L149" i="529"/>
  <c r="M149" i="529" s="1"/>
  <c r="M13" i="529" s="1"/>
  <c r="N149" i="529"/>
  <c r="O149" i="529" s="1"/>
  <c r="O13" i="529" s="1"/>
  <c r="AC149" i="529"/>
  <c r="AD20" i="547"/>
  <c r="AD21" i="534"/>
  <c r="AD21" i="542"/>
  <c r="AD21" i="526"/>
  <c r="AD20" i="544"/>
  <c r="AD21" i="546"/>
  <c r="AD20" i="537"/>
  <c r="AD20" i="533"/>
  <c r="AD20" i="527"/>
  <c r="AD20" i="543"/>
  <c r="AD21" i="548"/>
  <c r="AD21" i="532"/>
  <c r="AD20" i="549"/>
  <c r="AD21" i="525"/>
  <c r="AD20" i="536"/>
  <c r="AD21" i="538"/>
  <c r="AD21" i="535"/>
  <c r="AD21" i="531"/>
  <c r="AD21" i="530"/>
  <c r="AD21" i="524"/>
  <c r="AD21" i="545"/>
  <c r="AD20" i="529"/>
  <c r="N149" i="542" l="1"/>
  <c r="O149" i="542" s="1"/>
  <c r="O13" i="542" s="1"/>
  <c r="L149" i="542"/>
  <c r="M149" i="542" s="1"/>
  <c r="M13" i="542" s="1"/>
  <c r="AB149" i="542"/>
  <c r="AC149" i="542"/>
  <c r="AB149" i="535"/>
  <c r="L149" i="535"/>
  <c r="M149" i="535" s="1"/>
  <c r="M13" i="535" s="1"/>
  <c r="N149" i="535"/>
  <c r="O149" i="535" s="1"/>
  <c r="O13" i="535" s="1"/>
  <c r="AC149" i="535"/>
  <c r="R4" i="536"/>
  <c r="R5" i="536"/>
  <c r="R4" i="527"/>
  <c r="R5" i="527"/>
  <c r="N149" i="530"/>
  <c r="O149" i="530" s="1"/>
  <c r="O13" i="530" s="1"/>
  <c r="L149" i="530"/>
  <c r="M149" i="530" s="1"/>
  <c r="M13" i="530" s="1"/>
  <c r="AB149" i="530"/>
  <c r="AC149" i="530"/>
  <c r="AB149" i="545"/>
  <c r="L149" i="545"/>
  <c r="M149" i="545" s="1"/>
  <c r="M13" i="545" s="1"/>
  <c r="N149" i="545"/>
  <c r="O149" i="545" s="1"/>
  <c r="O13" i="545" s="1"/>
  <c r="AC149" i="545"/>
  <c r="R5" i="529"/>
  <c r="R4" i="529"/>
  <c r="R5" i="543"/>
  <c r="R4" i="543"/>
  <c r="N149" i="534"/>
  <c r="O149" i="534" s="1"/>
  <c r="O13" i="534" s="1"/>
  <c r="AB149" i="534"/>
  <c r="L149" i="534"/>
  <c r="M149" i="534" s="1"/>
  <c r="M13" i="534" s="1"/>
  <c r="AC149" i="534"/>
  <c r="AB149" i="531"/>
  <c r="L149" i="531"/>
  <c r="M149" i="531" s="1"/>
  <c r="M13" i="531" s="1"/>
  <c r="N149" i="531"/>
  <c r="O149" i="531" s="1"/>
  <c r="O13" i="531" s="1"/>
  <c r="AC149" i="531"/>
  <c r="N149" i="532"/>
  <c r="O149" i="532" s="1"/>
  <c r="O13" i="532" s="1"/>
  <c r="AB149" i="532"/>
  <c r="L149" i="532"/>
  <c r="M149" i="532" s="1"/>
  <c r="M13" i="532" s="1"/>
  <c r="AC149" i="532"/>
  <c r="R4" i="537"/>
  <c r="R5" i="537"/>
  <c r="N149" i="548"/>
  <c r="O149" i="548" s="1"/>
  <c r="O13" i="548" s="1"/>
  <c r="L149" i="548"/>
  <c r="M149" i="548" s="1"/>
  <c r="M13" i="548" s="1"/>
  <c r="AB149" i="548"/>
  <c r="AC149" i="548"/>
  <c r="N149" i="538"/>
  <c r="O149" i="538" s="1"/>
  <c r="O13" i="538" s="1"/>
  <c r="AB149" i="538"/>
  <c r="L149" i="538"/>
  <c r="M149" i="538" s="1"/>
  <c r="M13" i="538" s="1"/>
  <c r="AC149" i="538"/>
  <c r="R4" i="549"/>
  <c r="R5" i="549"/>
  <c r="R5" i="547"/>
  <c r="R4" i="547"/>
  <c r="R5" i="544"/>
  <c r="R4" i="544"/>
  <c r="AB149" i="524"/>
  <c r="L149" i="524"/>
  <c r="M149" i="524" s="1"/>
  <c r="M13" i="524" s="1"/>
  <c r="N149" i="524"/>
  <c r="O149" i="524" s="1"/>
  <c r="O13" i="524" s="1"/>
  <c r="AC149" i="524"/>
  <c r="R5" i="533"/>
  <c r="R4" i="533"/>
  <c r="N149" i="546"/>
  <c r="O149" i="546" s="1"/>
  <c r="O13" i="546" s="1"/>
  <c r="L149" i="546"/>
  <c r="M149" i="546" s="1"/>
  <c r="M13" i="546" s="1"/>
  <c r="AB149" i="546"/>
  <c r="AC149" i="546"/>
  <c r="N149" i="526"/>
  <c r="O149" i="526" s="1"/>
  <c r="O13" i="526" s="1"/>
  <c r="AB149" i="526"/>
  <c r="L149" i="526"/>
  <c r="M149" i="526" s="1"/>
  <c r="M13" i="526" s="1"/>
  <c r="AC149" i="526"/>
  <c r="AB149" i="525"/>
  <c r="L149" i="525"/>
  <c r="M149" i="525" s="1"/>
  <c r="M13" i="525" s="1"/>
  <c r="N149" i="525"/>
  <c r="O149" i="525" s="1"/>
  <c r="O13" i="525" s="1"/>
  <c r="AC149" i="525"/>
  <c r="AD20" i="531"/>
  <c r="AD20" i="548"/>
  <c r="AD20" i="542"/>
  <c r="AD20" i="545"/>
  <c r="AD20" i="532"/>
  <c r="AD20" i="525"/>
  <c r="AD20" i="534"/>
  <c r="AD20" i="546"/>
  <c r="AD20" i="526"/>
  <c r="AD20" i="524"/>
  <c r="AD20" i="535"/>
  <c r="AD20" i="530"/>
  <c r="AD20" i="538"/>
  <c r="R4" i="524" l="1"/>
  <c r="R5" i="524"/>
  <c r="R5" i="532"/>
  <c r="R4" i="532"/>
  <c r="R4" i="531"/>
  <c r="R5" i="531"/>
  <c r="R4" i="534"/>
  <c r="R5" i="534"/>
  <c r="R4" i="545"/>
  <c r="R5" i="545"/>
  <c r="R5" i="530"/>
  <c r="R4" i="530"/>
  <c r="R4" i="535"/>
  <c r="R5" i="535"/>
  <c r="R5" i="542"/>
  <c r="R4" i="542"/>
  <c r="R4" i="525"/>
  <c r="R5" i="525"/>
  <c r="R4" i="526"/>
  <c r="R5" i="526"/>
  <c r="R5" i="546"/>
  <c r="R4" i="546"/>
  <c r="R5" i="538"/>
  <c r="R4" i="538"/>
  <c r="R5" i="548"/>
  <c r="R4" i="548"/>
  <c r="J149" i="523" l="1"/>
  <c r="I149" i="523"/>
  <c r="J148" i="523"/>
  <c r="I148" i="523"/>
  <c r="J147" i="523"/>
  <c r="I147" i="523"/>
  <c r="J146" i="523"/>
  <c r="I146" i="523"/>
  <c r="J145" i="523"/>
  <c r="I145" i="523"/>
  <c r="J144" i="523"/>
  <c r="I144" i="523"/>
  <c r="J143" i="523"/>
  <c r="I143" i="523"/>
  <c r="J142" i="523"/>
  <c r="I142" i="523"/>
  <c r="J141" i="523"/>
  <c r="I141" i="523"/>
  <c r="J140" i="523"/>
  <c r="I140" i="523"/>
  <c r="J139" i="523"/>
  <c r="I139" i="523"/>
  <c r="J138" i="523"/>
  <c r="I138" i="523"/>
  <c r="J137" i="523"/>
  <c r="I137" i="523"/>
  <c r="J136" i="523"/>
  <c r="I136" i="523"/>
  <c r="J135" i="523"/>
  <c r="I135" i="523"/>
  <c r="J134" i="523"/>
  <c r="I134" i="523"/>
  <c r="J133" i="523"/>
  <c r="I133" i="523"/>
  <c r="J132" i="523"/>
  <c r="I132" i="523"/>
  <c r="J131" i="523"/>
  <c r="I131" i="523"/>
  <c r="J130" i="523"/>
  <c r="I130" i="523"/>
  <c r="J129" i="523"/>
  <c r="I129" i="523"/>
  <c r="J128" i="523"/>
  <c r="I128" i="523"/>
  <c r="J127" i="523"/>
  <c r="I127" i="523"/>
  <c r="J126" i="523"/>
  <c r="I126" i="523"/>
  <c r="J125" i="523"/>
  <c r="I125" i="523"/>
  <c r="J124" i="523"/>
  <c r="I124" i="523"/>
  <c r="J123" i="523"/>
  <c r="I123" i="523"/>
  <c r="J122" i="523"/>
  <c r="I122" i="523"/>
  <c r="J121" i="523"/>
  <c r="I121" i="523"/>
  <c r="J120" i="523"/>
  <c r="I120" i="523"/>
  <c r="J119" i="523"/>
  <c r="I119" i="523"/>
  <c r="J118" i="523"/>
  <c r="I118" i="523"/>
  <c r="J117" i="523"/>
  <c r="I117" i="523"/>
  <c r="J116" i="523"/>
  <c r="I116" i="523"/>
  <c r="J115" i="523"/>
  <c r="I115" i="523"/>
  <c r="J114" i="523"/>
  <c r="I114" i="523"/>
  <c r="J113" i="523"/>
  <c r="I113" i="523"/>
  <c r="J112" i="523"/>
  <c r="I112" i="523"/>
  <c r="J111" i="523"/>
  <c r="I111" i="523"/>
  <c r="J110" i="523"/>
  <c r="I110" i="523"/>
  <c r="J109" i="523"/>
  <c r="I109" i="523"/>
  <c r="J108" i="523"/>
  <c r="I108" i="523"/>
  <c r="J107" i="523"/>
  <c r="I107" i="523"/>
  <c r="J106" i="523"/>
  <c r="I106" i="523"/>
  <c r="J105" i="523"/>
  <c r="I105" i="523"/>
  <c r="J104" i="523"/>
  <c r="I104" i="523"/>
  <c r="J103" i="523"/>
  <c r="I103" i="523"/>
  <c r="J102" i="523"/>
  <c r="I102" i="523"/>
  <c r="J101" i="523"/>
  <c r="I101" i="523"/>
  <c r="J100" i="523"/>
  <c r="I100" i="523"/>
  <c r="J99" i="523"/>
  <c r="I99" i="523"/>
  <c r="J98" i="523"/>
  <c r="I98" i="523"/>
  <c r="J97" i="523"/>
  <c r="I97" i="523"/>
  <c r="J96" i="523"/>
  <c r="I96" i="523"/>
  <c r="J95" i="523"/>
  <c r="I95" i="523"/>
  <c r="J94" i="523"/>
  <c r="I94" i="523"/>
  <c r="J93" i="523"/>
  <c r="I93" i="523"/>
  <c r="J92" i="523"/>
  <c r="I92" i="523"/>
  <c r="J91" i="523"/>
  <c r="I91" i="523"/>
  <c r="J90" i="523"/>
  <c r="I90" i="523"/>
  <c r="J89" i="523"/>
  <c r="I89" i="523"/>
  <c r="J88" i="523"/>
  <c r="I88" i="523"/>
  <c r="J87" i="523"/>
  <c r="I87" i="523"/>
  <c r="J86" i="523"/>
  <c r="I86" i="523"/>
  <c r="J85" i="523"/>
  <c r="I85" i="523"/>
  <c r="J84" i="523"/>
  <c r="I84" i="523"/>
  <c r="J83" i="523"/>
  <c r="I83" i="523"/>
  <c r="J82" i="523"/>
  <c r="I82" i="523"/>
  <c r="J81" i="523"/>
  <c r="I81" i="523"/>
  <c r="J80" i="523"/>
  <c r="I80" i="523"/>
  <c r="J79" i="523"/>
  <c r="I79" i="523"/>
  <c r="J78" i="523"/>
  <c r="I78" i="523"/>
  <c r="J77" i="523"/>
  <c r="I77" i="523"/>
  <c r="J76" i="523"/>
  <c r="I76" i="523"/>
  <c r="J75" i="523"/>
  <c r="I75" i="523"/>
  <c r="J74" i="523"/>
  <c r="I74" i="523"/>
  <c r="J73" i="523"/>
  <c r="I73" i="523"/>
  <c r="J72" i="523"/>
  <c r="I72" i="523"/>
  <c r="J71" i="523"/>
  <c r="I71" i="523"/>
  <c r="J70" i="523"/>
  <c r="I70" i="523"/>
  <c r="J69" i="523"/>
  <c r="I69" i="523"/>
  <c r="J68" i="523"/>
  <c r="I68" i="523"/>
  <c r="J67" i="523"/>
  <c r="I67" i="523"/>
  <c r="J66" i="523"/>
  <c r="I66" i="523"/>
  <c r="J65" i="523"/>
  <c r="I65" i="523"/>
  <c r="J64" i="523"/>
  <c r="I64" i="523"/>
  <c r="J63" i="523"/>
  <c r="I63" i="523"/>
  <c r="J62" i="523"/>
  <c r="I62" i="523"/>
  <c r="J61" i="523"/>
  <c r="I61" i="523"/>
  <c r="J60" i="523"/>
  <c r="I60" i="523"/>
  <c r="J59" i="523"/>
  <c r="I59" i="523"/>
  <c r="J58" i="523"/>
  <c r="I58" i="523"/>
  <c r="J57" i="523"/>
  <c r="I57" i="523"/>
  <c r="J56" i="523"/>
  <c r="I56" i="523"/>
  <c r="J55" i="523"/>
  <c r="I55" i="523"/>
  <c r="J54" i="523"/>
  <c r="I54" i="523"/>
  <c r="J53" i="523"/>
  <c r="I53" i="523"/>
  <c r="J52" i="523"/>
  <c r="I52" i="523"/>
  <c r="J51" i="523"/>
  <c r="I51" i="523"/>
  <c r="J50" i="523"/>
  <c r="I50" i="523"/>
  <c r="J49" i="523"/>
  <c r="I49" i="523"/>
  <c r="J48" i="523"/>
  <c r="I48" i="523"/>
  <c r="J47" i="523"/>
  <c r="I47" i="523"/>
  <c r="J46" i="523"/>
  <c r="I46" i="523"/>
  <c r="J45" i="523"/>
  <c r="I45" i="523"/>
  <c r="J44" i="523"/>
  <c r="I44" i="523"/>
  <c r="J43" i="523"/>
  <c r="I43" i="523"/>
  <c r="J42" i="523"/>
  <c r="I42" i="523"/>
  <c r="J41" i="523"/>
  <c r="I41" i="523"/>
  <c r="J40" i="523"/>
  <c r="I40" i="523"/>
  <c r="J39" i="523"/>
  <c r="I39" i="523"/>
  <c r="J38" i="523"/>
  <c r="I38" i="523"/>
  <c r="J37" i="523"/>
  <c r="I37" i="523"/>
  <c r="J36" i="523"/>
  <c r="I36" i="523"/>
  <c r="J35" i="523"/>
  <c r="I35" i="523"/>
  <c r="J34" i="523"/>
  <c r="I34" i="523"/>
  <c r="J33" i="523"/>
  <c r="I33" i="523"/>
  <c r="J32" i="523"/>
  <c r="I32" i="523"/>
  <c r="J31" i="523"/>
  <c r="I31" i="523"/>
  <c r="J30" i="523"/>
  <c r="I30" i="523"/>
  <c r="J29" i="523"/>
  <c r="I29" i="523"/>
  <c r="J28" i="523"/>
  <c r="I28" i="523"/>
  <c r="J27" i="523"/>
  <c r="I27" i="523"/>
  <c r="J26" i="523"/>
  <c r="I26" i="523"/>
  <c r="J25" i="523"/>
  <c r="I25" i="523"/>
  <c r="J24" i="523"/>
  <c r="I24" i="523"/>
  <c r="J23" i="523"/>
  <c r="I23" i="523"/>
  <c r="J22" i="523"/>
  <c r="I22" i="523"/>
  <c r="J21" i="523"/>
  <c r="I21" i="523"/>
  <c r="Z20" i="523"/>
  <c r="L20" i="523"/>
  <c r="J20" i="523"/>
  <c r="I20" i="523"/>
  <c r="M13" i="523"/>
  <c r="M12" i="523"/>
  <c r="M11" i="523"/>
  <c r="J149" i="522"/>
  <c r="I149" i="522"/>
  <c r="J148" i="522"/>
  <c r="I148" i="522"/>
  <c r="J147" i="522"/>
  <c r="I147" i="522"/>
  <c r="J146" i="522"/>
  <c r="I146" i="522"/>
  <c r="J145" i="522"/>
  <c r="I145" i="522"/>
  <c r="J144" i="522"/>
  <c r="I144" i="522"/>
  <c r="J143" i="522"/>
  <c r="I143" i="522"/>
  <c r="J142" i="522"/>
  <c r="I142" i="522"/>
  <c r="J141" i="522"/>
  <c r="I141" i="522"/>
  <c r="J140" i="522"/>
  <c r="I140" i="522"/>
  <c r="J139" i="522"/>
  <c r="I139" i="522"/>
  <c r="J138" i="522"/>
  <c r="I138" i="522"/>
  <c r="J137" i="522"/>
  <c r="I137" i="522"/>
  <c r="J136" i="522"/>
  <c r="I136" i="522"/>
  <c r="J135" i="522"/>
  <c r="I135" i="522"/>
  <c r="J134" i="522"/>
  <c r="I134" i="522"/>
  <c r="J133" i="522"/>
  <c r="I133" i="522"/>
  <c r="J132" i="522"/>
  <c r="I132" i="522"/>
  <c r="J131" i="522"/>
  <c r="I131" i="522"/>
  <c r="J130" i="522"/>
  <c r="I130" i="522"/>
  <c r="J129" i="522"/>
  <c r="I129" i="522"/>
  <c r="J128" i="522"/>
  <c r="I128" i="522"/>
  <c r="J127" i="522"/>
  <c r="I127" i="522"/>
  <c r="J126" i="522"/>
  <c r="I126" i="522"/>
  <c r="J125" i="522"/>
  <c r="I125" i="522"/>
  <c r="J124" i="522"/>
  <c r="I124" i="522"/>
  <c r="J123" i="522"/>
  <c r="I123" i="522"/>
  <c r="J122" i="522"/>
  <c r="I122" i="522"/>
  <c r="J121" i="522"/>
  <c r="I121" i="522"/>
  <c r="J120" i="522"/>
  <c r="I120" i="522"/>
  <c r="J119" i="522"/>
  <c r="I119" i="522"/>
  <c r="J118" i="522"/>
  <c r="I118" i="522"/>
  <c r="J117" i="522"/>
  <c r="I117" i="522"/>
  <c r="J116" i="522"/>
  <c r="I116" i="522"/>
  <c r="J115" i="522"/>
  <c r="I115" i="522"/>
  <c r="J114" i="522"/>
  <c r="I114" i="522"/>
  <c r="J113" i="522"/>
  <c r="I113" i="522"/>
  <c r="J112" i="522"/>
  <c r="I112" i="522"/>
  <c r="J111" i="522"/>
  <c r="I111" i="522"/>
  <c r="J110" i="522"/>
  <c r="I110" i="522"/>
  <c r="J109" i="522"/>
  <c r="I109" i="522"/>
  <c r="J108" i="522"/>
  <c r="I108" i="522"/>
  <c r="J107" i="522"/>
  <c r="I107" i="522"/>
  <c r="J106" i="522"/>
  <c r="I106" i="522"/>
  <c r="J105" i="522"/>
  <c r="I105" i="522"/>
  <c r="J104" i="522"/>
  <c r="I104" i="522"/>
  <c r="J103" i="522"/>
  <c r="I103" i="522"/>
  <c r="J102" i="522"/>
  <c r="I102" i="522"/>
  <c r="J101" i="522"/>
  <c r="I101" i="522"/>
  <c r="J100" i="522"/>
  <c r="I100" i="522"/>
  <c r="J99" i="522"/>
  <c r="I99" i="522"/>
  <c r="J98" i="522"/>
  <c r="I98" i="522"/>
  <c r="J97" i="522"/>
  <c r="I97" i="522"/>
  <c r="J96" i="522"/>
  <c r="I96" i="522"/>
  <c r="J95" i="522"/>
  <c r="I95" i="522"/>
  <c r="J94" i="522"/>
  <c r="I94" i="522"/>
  <c r="J93" i="522"/>
  <c r="I93" i="522"/>
  <c r="J92" i="522"/>
  <c r="I92" i="522"/>
  <c r="J91" i="522"/>
  <c r="I91" i="522"/>
  <c r="J90" i="522"/>
  <c r="I90" i="522"/>
  <c r="J89" i="522"/>
  <c r="I89" i="522"/>
  <c r="J88" i="522"/>
  <c r="I88" i="522"/>
  <c r="J87" i="522"/>
  <c r="I87" i="522"/>
  <c r="J86" i="522"/>
  <c r="I86" i="522"/>
  <c r="J85" i="522"/>
  <c r="I85" i="522"/>
  <c r="J84" i="522"/>
  <c r="I84" i="522"/>
  <c r="J83" i="522"/>
  <c r="I83" i="522"/>
  <c r="J82" i="522"/>
  <c r="I82" i="522"/>
  <c r="J81" i="522"/>
  <c r="I81" i="522"/>
  <c r="J80" i="522"/>
  <c r="I80" i="522"/>
  <c r="J79" i="522"/>
  <c r="I79" i="522"/>
  <c r="J78" i="522"/>
  <c r="I78" i="522"/>
  <c r="J77" i="522"/>
  <c r="I77" i="522"/>
  <c r="J76" i="522"/>
  <c r="I76" i="522"/>
  <c r="J75" i="522"/>
  <c r="I75" i="522"/>
  <c r="J74" i="522"/>
  <c r="I74" i="522"/>
  <c r="J73" i="522"/>
  <c r="I73" i="522"/>
  <c r="J72" i="522"/>
  <c r="I72" i="522"/>
  <c r="J71" i="522"/>
  <c r="I71" i="522"/>
  <c r="J70" i="522"/>
  <c r="I70" i="522"/>
  <c r="J69" i="522"/>
  <c r="I69" i="522"/>
  <c r="J68" i="522"/>
  <c r="I68" i="522"/>
  <c r="J67" i="522"/>
  <c r="I67" i="522"/>
  <c r="J66" i="522"/>
  <c r="I66" i="522"/>
  <c r="J65" i="522"/>
  <c r="I65" i="522"/>
  <c r="J64" i="522"/>
  <c r="I64" i="522"/>
  <c r="J63" i="522"/>
  <c r="I63" i="522"/>
  <c r="J62" i="522"/>
  <c r="I62" i="522"/>
  <c r="J61" i="522"/>
  <c r="I61" i="522"/>
  <c r="J60" i="522"/>
  <c r="I60" i="522"/>
  <c r="J59" i="522"/>
  <c r="I59" i="522"/>
  <c r="J58" i="522"/>
  <c r="I58" i="522"/>
  <c r="J57" i="522"/>
  <c r="I57" i="522"/>
  <c r="J56" i="522"/>
  <c r="I56" i="522"/>
  <c r="J55" i="522"/>
  <c r="I55" i="522"/>
  <c r="J54" i="522"/>
  <c r="I54" i="522"/>
  <c r="J53" i="522"/>
  <c r="I53" i="522"/>
  <c r="J52" i="522"/>
  <c r="I52" i="522"/>
  <c r="J51" i="522"/>
  <c r="I51" i="522"/>
  <c r="J50" i="522"/>
  <c r="I50" i="522"/>
  <c r="J49" i="522"/>
  <c r="I49" i="522"/>
  <c r="J48" i="522"/>
  <c r="I48" i="522"/>
  <c r="J47" i="522"/>
  <c r="I47" i="522"/>
  <c r="J46" i="522"/>
  <c r="I46" i="522"/>
  <c r="J45" i="522"/>
  <c r="I45" i="522"/>
  <c r="J44" i="522"/>
  <c r="I44" i="522"/>
  <c r="J43" i="522"/>
  <c r="I43" i="522"/>
  <c r="J42" i="522"/>
  <c r="I42" i="522"/>
  <c r="J41" i="522"/>
  <c r="I41" i="522"/>
  <c r="J40" i="522"/>
  <c r="I40" i="522"/>
  <c r="J39" i="522"/>
  <c r="I39" i="522"/>
  <c r="J38" i="522"/>
  <c r="I38" i="522"/>
  <c r="J37" i="522"/>
  <c r="I37" i="522"/>
  <c r="J36" i="522"/>
  <c r="I36" i="522"/>
  <c r="J35" i="522"/>
  <c r="I35" i="522"/>
  <c r="J34" i="522"/>
  <c r="I34" i="522"/>
  <c r="J33" i="522"/>
  <c r="I33" i="522"/>
  <c r="J32" i="522"/>
  <c r="I32" i="522"/>
  <c r="J31" i="522"/>
  <c r="I31" i="522"/>
  <c r="J30" i="522"/>
  <c r="I30" i="522"/>
  <c r="J29" i="522"/>
  <c r="I29" i="522"/>
  <c r="J28" i="522"/>
  <c r="I28" i="522"/>
  <c r="J27" i="522"/>
  <c r="I27" i="522"/>
  <c r="J26" i="522"/>
  <c r="I26" i="522"/>
  <c r="J25" i="522"/>
  <c r="I25" i="522"/>
  <c r="J24" i="522"/>
  <c r="I24" i="522"/>
  <c r="J23" i="522"/>
  <c r="I23" i="522"/>
  <c r="J22" i="522"/>
  <c r="I22" i="522"/>
  <c r="J21" i="522"/>
  <c r="I21" i="522"/>
  <c r="AA20" i="522"/>
  <c r="Z20" i="522"/>
  <c r="Z21" i="522" s="1"/>
  <c r="L21" i="522" s="1"/>
  <c r="L20" i="522"/>
  <c r="J20" i="522"/>
  <c r="I20" i="522"/>
  <c r="M13" i="522"/>
  <c r="M12" i="522"/>
  <c r="M11" i="522"/>
  <c r="J149" i="521"/>
  <c r="I149" i="521"/>
  <c r="J148" i="521"/>
  <c r="I148" i="521"/>
  <c r="J147" i="521"/>
  <c r="I147" i="521"/>
  <c r="J146" i="521"/>
  <c r="I146" i="521"/>
  <c r="J145" i="521"/>
  <c r="I145" i="521"/>
  <c r="J144" i="521"/>
  <c r="I144" i="521"/>
  <c r="J143" i="521"/>
  <c r="I143" i="521"/>
  <c r="J142" i="521"/>
  <c r="I142" i="521"/>
  <c r="J141" i="521"/>
  <c r="I141" i="521"/>
  <c r="J140" i="521"/>
  <c r="I140" i="521"/>
  <c r="J139" i="521"/>
  <c r="I139" i="521"/>
  <c r="J138" i="521"/>
  <c r="I138" i="521"/>
  <c r="J137" i="521"/>
  <c r="I137" i="521"/>
  <c r="J136" i="521"/>
  <c r="I136" i="521"/>
  <c r="J135" i="521"/>
  <c r="I135" i="521"/>
  <c r="J134" i="521"/>
  <c r="I134" i="521"/>
  <c r="J133" i="521"/>
  <c r="I133" i="521"/>
  <c r="J132" i="521"/>
  <c r="I132" i="521"/>
  <c r="J131" i="521"/>
  <c r="I131" i="521"/>
  <c r="J130" i="521"/>
  <c r="I130" i="521"/>
  <c r="J129" i="521"/>
  <c r="I129" i="521"/>
  <c r="J128" i="521"/>
  <c r="I128" i="521"/>
  <c r="J127" i="521"/>
  <c r="I127" i="521"/>
  <c r="J126" i="521"/>
  <c r="I126" i="521"/>
  <c r="J125" i="521"/>
  <c r="I125" i="521"/>
  <c r="J124" i="521"/>
  <c r="I124" i="521"/>
  <c r="J123" i="521"/>
  <c r="I123" i="521"/>
  <c r="J122" i="521"/>
  <c r="I122" i="521"/>
  <c r="J121" i="521"/>
  <c r="I121" i="521"/>
  <c r="J120" i="521"/>
  <c r="I120" i="521"/>
  <c r="J119" i="521"/>
  <c r="I119" i="521"/>
  <c r="J118" i="521"/>
  <c r="I118" i="521"/>
  <c r="J117" i="521"/>
  <c r="I117" i="521"/>
  <c r="J116" i="521"/>
  <c r="I116" i="521"/>
  <c r="J115" i="521"/>
  <c r="I115" i="521"/>
  <c r="J114" i="521"/>
  <c r="I114" i="521"/>
  <c r="J113" i="521"/>
  <c r="I113" i="521"/>
  <c r="J112" i="521"/>
  <c r="I112" i="521"/>
  <c r="J111" i="521"/>
  <c r="I111" i="521"/>
  <c r="J110" i="521"/>
  <c r="I110" i="521"/>
  <c r="J109" i="521"/>
  <c r="I109" i="521"/>
  <c r="J108" i="521"/>
  <c r="I108" i="521"/>
  <c r="J107" i="521"/>
  <c r="I107" i="521"/>
  <c r="J106" i="521"/>
  <c r="I106" i="521"/>
  <c r="J105" i="521"/>
  <c r="I105" i="521"/>
  <c r="J104" i="521"/>
  <c r="I104" i="521"/>
  <c r="J103" i="521"/>
  <c r="I103" i="521"/>
  <c r="J102" i="521"/>
  <c r="I102" i="521"/>
  <c r="J101" i="521"/>
  <c r="I101" i="521"/>
  <c r="J100" i="521"/>
  <c r="I100" i="521"/>
  <c r="J99" i="521"/>
  <c r="I99" i="521"/>
  <c r="J98" i="521"/>
  <c r="I98" i="521"/>
  <c r="J97" i="521"/>
  <c r="I97" i="521"/>
  <c r="J96" i="521"/>
  <c r="I96" i="521"/>
  <c r="J95" i="521"/>
  <c r="I95" i="521"/>
  <c r="J94" i="521"/>
  <c r="I94" i="521"/>
  <c r="J93" i="521"/>
  <c r="I93" i="521"/>
  <c r="J92" i="521"/>
  <c r="I92" i="521"/>
  <c r="J91" i="521"/>
  <c r="I91" i="521"/>
  <c r="J90" i="521"/>
  <c r="I90" i="521"/>
  <c r="J89" i="521"/>
  <c r="I89" i="521"/>
  <c r="J88" i="521"/>
  <c r="I88" i="521"/>
  <c r="J87" i="521"/>
  <c r="I87" i="521"/>
  <c r="J86" i="521"/>
  <c r="I86" i="521"/>
  <c r="J85" i="521"/>
  <c r="I85" i="521"/>
  <c r="J84" i="521"/>
  <c r="I84" i="521"/>
  <c r="J83" i="521"/>
  <c r="I83" i="521"/>
  <c r="J82" i="521"/>
  <c r="I82" i="521"/>
  <c r="J81" i="521"/>
  <c r="I81" i="521"/>
  <c r="J80" i="521"/>
  <c r="I80" i="521"/>
  <c r="J79" i="521"/>
  <c r="I79" i="521"/>
  <c r="J78" i="521"/>
  <c r="I78" i="521"/>
  <c r="J77" i="521"/>
  <c r="I77" i="521"/>
  <c r="J76" i="521"/>
  <c r="I76" i="521"/>
  <c r="J75" i="521"/>
  <c r="I75" i="521"/>
  <c r="J74" i="521"/>
  <c r="I74" i="521"/>
  <c r="J73" i="521"/>
  <c r="I73" i="521"/>
  <c r="J72" i="521"/>
  <c r="I72" i="521"/>
  <c r="J71" i="521"/>
  <c r="I71" i="521"/>
  <c r="J70" i="521"/>
  <c r="I70" i="521"/>
  <c r="J69" i="521"/>
  <c r="I69" i="521"/>
  <c r="J68" i="521"/>
  <c r="I68" i="521"/>
  <c r="J67" i="521"/>
  <c r="I67" i="521"/>
  <c r="J66" i="521"/>
  <c r="I66" i="521"/>
  <c r="J65" i="521"/>
  <c r="I65" i="521"/>
  <c r="J64" i="521"/>
  <c r="I64" i="521"/>
  <c r="J63" i="521"/>
  <c r="I63" i="521"/>
  <c r="J62" i="521"/>
  <c r="I62" i="521"/>
  <c r="J61" i="521"/>
  <c r="I61" i="521"/>
  <c r="J60" i="521"/>
  <c r="I60" i="521"/>
  <c r="J59" i="521"/>
  <c r="I59" i="521"/>
  <c r="J58" i="521"/>
  <c r="I58" i="521"/>
  <c r="J57" i="521"/>
  <c r="I57" i="521"/>
  <c r="J56" i="521"/>
  <c r="I56" i="521"/>
  <c r="J55" i="521"/>
  <c r="I55" i="521"/>
  <c r="J54" i="521"/>
  <c r="I54" i="521"/>
  <c r="J53" i="521"/>
  <c r="I53" i="521"/>
  <c r="J52" i="521"/>
  <c r="I52" i="521"/>
  <c r="J51" i="521"/>
  <c r="I51" i="521"/>
  <c r="J50" i="521"/>
  <c r="I50" i="521"/>
  <c r="J49" i="521"/>
  <c r="I49" i="521"/>
  <c r="J48" i="521"/>
  <c r="I48" i="521"/>
  <c r="J47" i="521"/>
  <c r="I47" i="521"/>
  <c r="J46" i="521"/>
  <c r="I46" i="521"/>
  <c r="J45" i="521"/>
  <c r="I45" i="521"/>
  <c r="J44" i="521"/>
  <c r="I44" i="521"/>
  <c r="J43" i="521"/>
  <c r="I43" i="521"/>
  <c r="J42" i="521"/>
  <c r="I42" i="521"/>
  <c r="J41" i="521"/>
  <c r="I41" i="521"/>
  <c r="J40" i="521"/>
  <c r="I40" i="521"/>
  <c r="J39" i="521"/>
  <c r="I39" i="521"/>
  <c r="J38" i="521"/>
  <c r="I38" i="521"/>
  <c r="J37" i="521"/>
  <c r="I37" i="521"/>
  <c r="J36" i="521"/>
  <c r="I36" i="521"/>
  <c r="J35" i="521"/>
  <c r="I35" i="521"/>
  <c r="J34" i="521"/>
  <c r="I34" i="521"/>
  <c r="J33" i="521"/>
  <c r="I33" i="521"/>
  <c r="J32" i="521"/>
  <c r="I32" i="521"/>
  <c r="J31" i="521"/>
  <c r="I31" i="521"/>
  <c r="J30" i="521"/>
  <c r="I30" i="521"/>
  <c r="J29" i="521"/>
  <c r="I29" i="521"/>
  <c r="J28" i="521"/>
  <c r="I28" i="521"/>
  <c r="J27" i="521"/>
  <c r="I27" i="521"/>
  <c r="J26" i="521"/>
  <c r="I26" i="521"/>
  <c r="J25" i="521"/>
  <c r="I25" i="521"/>
  <c r="J24" i="521"/>
  <c r="I24" i="521"/>
  <c r="J23" i="521"/>
  <c r="I23" i="521"/>
  <c r="J22" i="521"/>
  <c r="I22" i="521"/>
  <c r="J21" i="521"/>
  <c r="I21" i="521"/>
  <c r="Z20" i="521"/>
  <c r="Z21" i="521" s="1"/>
  <c r="J20" i="521"/>
  <c r="I20" i="521"/>
  <c r="M13" i="521"/>
  <c r="M12" i="521"/>
  <c r="M11" i="521"/>
  <c r="J149" i="520"/>
  <c r="I149" i="520"/>
  <c r="J148" i="520"/>
  <c r="I148" i="520"/>
  <c r="J147" i="520"/>
  <c r="I147" i="520"/>
  <c r="J146" i="520"/>
  <c r="I146" i="520"/>
  <c r="J145" i="520"/>
  <c r="I145" i="520"/>
  <c r="J144" i="520"/>
  <c r="I144" i="520"/>
  <c r="J143" i="520"/>
  <c r="I143" i="520"/>
  <c r="J142" i="520"/>
  <c r="I142" i="520"/>
  <c r="J141" i="520"/>
  <c r="I141" i="520"/>
  <c r="J140" i="520"/>
  <c r="I140" i="520"/>
  <c r="J139" i="520"/>
  <c r="I139" i="520"/>
  <c r="J138" i="520"/>
  <c r="I138" i="520"/>
  <c r="J137" i="520"/>
  <c r="I137" i="520"/>
  <c r="J136" i="520"/>
  <c r="I136" i="520"/>
  <c r="J135" i="520"/>
  <c r="I135" i="520"/>
  <c r="J134" i="520"/>
  <c r="I134" i="520"/>
  <c r="J133" i="520"/>
  <c r="I133" i="520"/>
  <c r="J132" i="520"/>
  <c r="I132" i="520"/>
  <c r="J131" i="520"/>
  <c r="I131" i="520"/>
  <c r="J130" i="520"/>
  <c r="I130" i="520"/>
  <c r="J129" i="520"/>
  <c r="I129" i="520"/>
  <c r="J128" i="520"/>
  <c r="I128" i="520"/>
  <c r="J127" i="520"/>
  <c r="I127" i="520"/>
  <c r="J126" i="520"/>
  <c r="I126" i="520"/>
  <c r="J125" i="520"/>
  <c r="I125" i="520"/>
  <c r="J124" i="520"/>
  <c r="I124" i="520"/>
  <c r="J123" i="520"/>
  <c r="I123" i="520"/>
  <c r="J122" i="520"/>
  <c r="I122" i="520"/>
  <c r="J121" i="520"/>
  <c r="I121" i="520"/>
  <c r="J120" i="520"/>
  <c r="I120" i="520"/>
  <c r="J119" i="520"/>
  <c r="I119" i="520"/>
  <c r="J118" i="520"/>
  <c r="I118" i="520"/>
  <c r="J117" i="520"/>
  <c r="I117" i="520"/>
  <c r="J116" i="520"/>
  <c r="I116" i="520"/>
  <c r="J115" i="520"/>
  <c r="I115" i="520"/>
  <c r="J114" i="520"/>
  <c r="I114" i="520"/>
  <c r="J113" i="520"/>
  <c r="I113" i="520"/>
  <c r="J112" i="520"/>
  <c r="I112" i="520"/>
  <c r="J111" i="520"/>
  <c r="I111" i="520"/>
  <c r="J110" i="520"/>
  <c r="I110" i="520"/>
  <c r="J109" i="520"/>
  <c r="I109" i="520"/>
  <c r="J108" i="520"/>
  <c r="I108" i="520"/>
  <c r="J107" i="520"/>
  <c r="I107" i="520"/>
  <c r="J106" i="520"/>
  <c r="I106" i="520"/>
  <c r="J105" i="520"/>
  <c r="I105" i="520"/>
  <c r="J104" i="520"/>
  <c r="I104" i="520"/>
  <c r="J103" i="520"/>
  <c r="I103" i="520"/>
  <c r="J102" i="520"/>
  <c r="I102" i="520"/>
  <c r="J101" i="520"/>
  <c r="I101" i="520"/>
  <c r="J100" i="520"/>
  <c r="I100" i="520"/>
  <c r="J99" i="520"/>
  <c r="I99" i="520"/>
  <c r="J98" i="520"/>
  <c r="I98" i="520"/>
  <c r="J97" i="520"/>
  <c r="I97" i="520"/>
  <c r="J96" i="520"/>
  <c r="I96" i="520"/>
  <c r="J95" i="520"/>
  <c r="I95" i="520"/>
  <c r="J94" i="520"/>
  <c r="I94" i="520"/>
  <c r="J93" i="520"/>
  <c r="I93" i="520"/>
  <c r="J92" i="520"/>
  <c r="I92" i="520"/>
  <c r="J91" i="520"/>
  <c r="I91" i="520"/>
  <c r="J90" i="520"/>
  <c r="I90" i="520"/>
  <c r="J89" i="520"/>
  <c r="I89" i="520"/>
  <c r="J88" i="520"/>
  <c r="I88" i="520"/>
  <c r="J87" i="520"/>
  <c r="I87" i="520"/>
  <c r="J86" i="520"/>
  <c r="I86" i="520"/>
  <c r="J85" i="520"/>
  <c r="I85" i="520"/>
  <c r="J84" i="520"/>
  <c r="I84" i="520"/>
  <c r="J83" i="520"/>
  <c r="I83" i="520"/>
  <c r="J82" i="520"/>
  <c r="I82" i="520"/>
  <c r="J81" i="520"/>
  <c r="I81" i="520"/>
  <c r="J80" i="520"/>
  <c r="I80" i="520"/>
  <c r="J79" i="520"/>
  <c r="I79" i="520"/>
  <c r="J78" i="520"/>
  <c r="I78" i="520"/>
  <c r="J77" i="520"/>
  <c r="I77" i="520"/>
  <c r="J76" i="520"/>
  <c r="I76" i="520"/>
  <c r="J75" i="520"/>
  <c r="I75" i="520"/>
  <c r="J74" i="520"/>
  <c r="I74" i="520"/>
  <c r="J73" i="520"/>
  <c r="I73" i="520"/>
  <c r="J72" i="520"/>
  <c r="I72" i="520"/>
  <c r="J71" i="520"/>
  <c r="I71" i="520"/>
  <c r="J70" i="520"/>
  <c r="I70" i="520"/>
  <c r="J69" i="520"/>
  <c r="I69" i="520"/>
  <c r="J68" i="520"/>
  <c r="I68" i="520"/>
  <c r="J67" i="520"/>
  <c r="I67" i="520"/>
  <c r="J66" i="520"/>
  <c r="I66" i="520"/>
  <c r="J65" i="520"/>
  <c r="I65" i="520"/>
  <c r="J64" i="520"/>
  <c r="I64" i="520"/>
  <c r="J63" i="520"/>
  <c r="I63" i="520"/>
  <c r="J62" i="520"/>
  <c r="I62" i="520"/>
  <c r="J61" i="520"/>
  <c r="I61" i="520"/>
  <c r="J60" i="520"/>
  <c r="I60" i="520"/>
  <c r="J59" i="520"/>
  <c r="I59" i="520"/>
  <c r="J58" i="520"/>
  <c r="I58" i="520"/>
  <c r="J57" i="520"/>
  <c r="I57" i="520"/>
  <c r="J56" i="520"/>
  <c r="I56" i="520"/>
  <c r="J55" i="520"/>
  <c r="I55" i="520"/>
  <c r="J54" i="520"/>
  <c r="I54" i="520"/>
  <c r="J53" i="520"/>
  <c r="I53" i="520"/>
  <c r="J52" i="520"/>
  <c r="I52" i="520"/>
  <c r="J51" i="520"/>
  <c r="I51" i="520"/>
  <c r="J50" i="520"/>
  <c r="I50" i="520"/>
  <c r="J49" i="520"/>
  <c r="I49" i="520"/>
  <c r="J48" i="520"/>
  <c r="I48" i="520"/>
  <c r="J47" i="520"/>
  <c r="I47" i="520"/>
  <c r="J46" i="520"/>
  <c r="I46" i="520"/>
  <c r="J45" i="520"/>
  <c r="I45" i="520"/>
  <c r="J44" i="520"/>
  <c r="I44" i="520"/>
  <c r="J43" i="520"/>
  <c r="I43" i="520"/>
  <c r="J42" i="520"/>
  <c r="I42" i="520"/>
  <c r="J41" i="520"/>
  <c r="I41" i="520"/>
  <c r="J40" i="520"/>
  <c r="I40" i="520"/>
  <c r="J39" i="520"/>
  <c r="I39" i="520"/>
  <c r="J38" i="520"/>
  <c r="I38" i="520"/>
  <c r="J37" i="520"/>
  <c r="I37" i="520"/>
  <c r="J36" i="520"/>
  <c r="I36" i="520"/>
  <c r="J35" i="520"/>
  <c r="I35" i="520"/>
  <c r="J34" i="520"/>
  <c r="I34" i="520"/>
  <c r="J33" i="520"/>
  <c r="I33" i="520"/>
  <c r="J32" i="520"/>
  <c r="I32" i="520"/>
  <c r="J31" i="520"/>
  <c r="I31" i="520"/>
  <c r="J30" i="520"/>
  <c r="I30" i="520"/>
  <c r="J29" i="520"/>
  <c r="I29" i="520"/>
  <c r="J28" i="520"/>
  <c r="I28" i="520"/>
  <c r="J27" i="520"/>
  <c r="I27" i="520"/>
  <c r="J26" i="520"/>
  <c r="I26" i="520"/>
  <c r="J25" i="520"/>
  <c r="I25" i="520"/>
  <c r="J24" i="520"/>
  <c r="I24" i="520"/>
  <c r="J23" i="520"/>
  <c r="I23" i="520"/>
  <c r="J22" i="520"/>
  <c r="I22" i="520"/>
  <c r="J21" i="520"/>
  <c r="I21" i="520"/>
  <c r="AA20" i="520"/>
  <c r="Z20" i="520"/>
  <c r="Z21" i="520" s="1"/>
  <c r="L20" i="520"/>
  <c r="J20" i="520"/>
  <c r="I20" i="520"/>
  <c r="M13" i="520"/>
  <c r="M12" i="520"/>
  <c r="M11" i="520"/>
  <c r="J149" i="519"/>
  <c r="I149" i="519"/>
  <c r="J148" i="519"/>
  <c r="I148" i="519"/>
  <c r="J147" i="519"/>
  <c r="I147" i="519"/>
  <c r="J146" i="519"/>
  <c r="I146" i="519"/>
  <c r="J145" i="519"/>
  <c r="I145" i="519"/>
  <c r="J144" i="519"/>
  <c r="I144" i="519"/>
  <c r="J143" i="519"/>
  <c r="I143" i="519"/>
  <c r="J142" i="519"/>
  <c r="I142" i="519"/>
  <c r="J141" i="519"/>
  <c r="I141" i="519"/>
  <c r="J140" i="519"/>
  <c r="I140" i="519"/>
  <c r="J139" i="519"/>
  <c r="I139" i="519"/>
  <c r="J138" i="519"/>
  <c r="I138" i="519"/>
  <c r="J137" i="519"/>
  <c r="I137" i="519"/>
  <c r="J136" i="519"/>
  <c r="I136" i="519"/>
  <c r="J135" i="519"/>
  <c r="I135" i="519"/>
  <c r="J134" i="519"/>
  <c r="I134" i="519"/>
  <c r="J133" i="519"/>
  <c r="I133" i="519"/>
  <c r="J132" i="519"/>
  <c r="I132" i="519"/>
  <c r="J131" i="519"/>
  <c r="I131" i="519"/>
  <c r="J130" i="519"/>
  <c r="I130" i="519"/>
  <c r="J129" i="519"/>
  <c r="I129" i="519"/>
  <c r="J128" i="519"/>
  <c r="I128" i="519"/>
  <c r="J127" i="519"/>
  <c r="I127" i="519"/>
  <c r="J126" i="519"/>
  <c r="I126" i="519"/>
  <c r="J125" i="519"/>
  <c r="I125" i="519"/>
  <c r="J124" i="519"/>
  <c r="I124" i="519"/>
  <c r="J123" i="519"/>
  <c r="I123" i="519"/>
  <c r="J122" i="519"/>
  <c r="I122" i="519"/>
  <c r="J121" i="519"/>
  <c r="I121" i="519"/>
  <c r="J120" i="519"/>
  <c r="I120" i="519"/>
  <c r="J119" i="519"/>
  <c r="I119" i="519"/>
  <c r="J118" i="519"/>
  <c r="I118" i="519"/>
  <c r="J117" i="519"/>
  <c r="I117" i="519"/>
  <c r="J116" i="519"/>
  <c r="I116" i="519"/>
  <c r="J115" i="519"/>
  <c r="I115" i="519"/>
  <c r="J114" i="519"/>
  <c r="I114" i="519"/>
  <c r="J113" i="519"/>
  <c r="I113" i="519"/>
  <c r="J112" i="519"/>
  <c r="I112" i="519"/>
  <c r="J111" i="519"/>
  <c r="I111" i="519"/>
  <c r="J110" i="519"/>
  <c r="I110" i="519"/>
  <c r="J109" i="519"/>
  <c r="I109" i="519"/>
  <c r="J108" i="519"/>
  <c r="I108" i="519"/>
  <c r="J107" i="519"/>
  <c r="I107" i="519"/>
  <c r="J106" i="519"/>
  <c r="I106" i="519"/>
  <c r="J105" i="519"/>
  <c r="I105" i="519"/>
  <c r="J104" i="519"/>
  <c r="I104" i="519"/>
  <c r="J103" i="519"/>
  <c r="I103" i="519"/>
  <c r="J102" i="519"/>
  <c r="I102" i="519"/>
  <c r="J101" i="519"/>
  <c r="I101" i="519"/>
  <c r="J100" i="519"/>
  <c r="I100" i="519"/>
  <c r="J99" i="519"/>
  <c r="I99" i="519"/>
  <c r="J98" i="519"/>
  <c r="I98" i="519"/>
  <c r="J97" i="519"/>
  <c r="I97" i="519"/>
  <c r="J96" i="519"/>
  <c r="I96" i="519"/>
  <c r="J95" i="519"/>
  <c r="I95" i="519"/>
  <c r="J94" i="519"/>
  <c r="I94" i="519"/>
  <c r="J93" i="519"/>
  <c r="I93" i="519"/>
  <c r="J92" i="519"/>
  <c r="I92" i="519"/>
  <c r="J91" i="519"/>
  <c r="I91" i="519"/>
  <c r="J90" i="519"/>
  <c r="I90" i="519"/>
  <c r="J89" i="519"/>
  <c r="I89" i="519"/>
  <c r="J88" i="519"/>
  <c r="I88" i="519"/>
  <c r="J87" i="519"/>
  <c r="I87" i="519"/>
  <c r="J86" i="519"/>
  <c r="I86" i="519"/>
  <c r="J85" i="519"/>
  <c r="I85" i="519"/>
  <c r="J84" i="519"/>
  <c r="I84" i="519"/>
  <c r="J83" i="519"/>
  <c r="I83" i="519"/>
  <c r="J82" i="519"/>
  <c r="I82" i="519"/>
  <c r="J81" i="519"/>
  <c r="I81" i="519"/>
  <c r="J80" i="519"/>
  <c r="I80" i="519"/>
  <c r="J79" i="519"/>
  <c r="I79" i="519"/>
  <c r="J78" i="519"/>
  <c r="I78" i="519"/>
  <c r="J77" i="519"/>
  <c r="I77" i="519"/>
  <c r="J76" i="519"/>
  <c r="I76" i="519"/>
  <c r="J75" i="519"/>
  <c r="I75" i="519"/>
  <c r="J74" i="519"/>
  <c r="I74" i="519"/>
  <c r="J73" i="519"/>
  <c r="I73" i="519"/>
  <c r="J72" i="519"/>
  <c r="I72" i="519"/>
  <c r="J71" i="519"/>
  <c r="I71" i="519"/>
  <c r="J70" i="519"/>
  <c r="I70" i="519"/>
  <c r="J69" i="519"/>
  <c r="I69" i="519"/>
  <c r="J68" i="519"/>
  <c r="I68" i="519"/>
  <c r="J67" i="519"/>
  <c r="I67" i="519"/>
  <c r="J66" i="519"/>
  <c r="I66" i="519"/>
  <c r="J65" i="519"/>
  <c r="I65" i="519"/>
  <c r="J64" i="519"/>
  <c r="I64" i="519"/>
  <c r="J63" i="519"/>
  <c r="I63" i="519"/>
  <c r="J62" i="519"/>
  <c r="I62" i="519"/>
  <c r="J61" i="519"/>
  <c r="I61" i="519"/>
  <c r="J60" i="519"/>
  <c r="I60" i="519"/>
  <c r="J59" i="519"/>
  <c r="I59" i="519"/>
  <c r="J58" i="519"/>
  <c r="I58" i="519"/>
  <c r="J57" i="519"/>
  <c r="I57" i="519"/>
  <c r="J56" i="519"/>
  <c r="I56" i="519"/>
  <c r="J55" i="519"/>
  <c r="I55" i="519"/>
  <c r="J54" i="519"/>
  <c r="I54" i="519"/>
  <c r="J53" i="519"/>
  <c r="I53" i="519"/>
  <c r="J52" i="519"/>
  <c r="I52" i="519"/>
  <c r="J51" i="519"/>
  <c r="I51" i="519"/>
  <c r="J50" i="519"/>
  <c r="I50" i="519"/>
  <c r="J49" i="519"/>
  <c r="I49" i="519"/>
  <c r="J48" i="519"/>
  <c r="I48" i="519"/>
  <c r="J47" i="519"/>
  <c r="I47" i="519"/>
  <c r="J46" i="519"/>
  <c r="I46" i="519"/>
  <c r="J45" i="519"/>
  <c r="I45" i="519"/>
  <c r="J44" i="519"/>
  <c r="I44" i="519"/>
  <c r="J43" i="519"/>
  <c r="I43" i="519"/>
  <c r="J42" i="519"/>
  <c r="I42" i="519"/>
  <c r="J41" i="519"/>
  <c r="I41" i="519"/>
  <c r="J40" i="519"/>
  <c r="I40" i="519"/>
  <c r="J39" i="519"/>
  <c r="I39" i="519"/>
  <c r="J38" i="519"/>
  <c r="I38" i="519"/>
  <c r="J37" i="519"/>
  <c r="I37" i="519"/>
  <c r="J36" i="519"/>
  <c r="I36" i="519"/>
  <c r="J35" i="519"/>
  <c r="I35" i="519"/>
  <c r="J34" i="519"/>
  <c r="I34" i="519"/>
  <c r="J33" i="519"/>
  <c r="I33" i="519"/>
  <c r="J32" i="519"/>
  <c r="I32" i="519"/>
  <c r="J31" i="519"/>
  <c r="I31" i="519"/>
  <c r="J30" i="519"/>
  <c r="I30" i="519"/>
  <c r="J29" i="519"/>
  <c r="I29" i="519"/>
  <c r="J28" i="519"/>
  <c r="I28" i="519"/>
  <c r="J27" i="519"/>
  <c r="I27" i="519"/>
  <c r="J26" i="519"/>
  <c r="I26" i="519"/>
  <c r="J25" i="519"/>
  <c r="I25" i="519"/>
  <c r="J24" i="519"/>
  <c r="I24" i="519"/>
  <c r="J23" i="519"/>
  <c r="I23" i="519"/>
  <c r="J22" i="519"/>
  <c r="I22" i="519"/>
  <c r="J21" i="519"/>
  <c r="I21" i="519"/>
  <c r="Z20" i="519"/>
  <c r="Z21" i="519" s="1"/>
  <c r="L21" i="519" s="1"/>
  <c r="L20" i="519"/>
  <c r="J20" i="519"/>
  <c r="I20" i="519"/>
  <c r="M13" i="519"/>
  <c r="M12" i="519"/>
  <c r="M11" i="519"/>
  <c r="J149" i="518"/>
  <c r="I149" i="518"/>
  <c r="J148" i="518"/>
  <c r="I148" i="518"/>
  <c r="J147" i="518"/>
  <c r="I147" i="518"/>
  <c r="J146" i="518"/>
  <c r="I146" i="518"/>
  <c r="J145" i="518"/>
  <c r="I145" i="518"/>
  <c r="J144" i="518"/>
  <c r="I144" i="518"/>
  <c r="J143" i="518"/>
  <c r="I143" i="518"/>
  <c r="J142" i="518"/>
  <c r="I142" i="518"/>
  <c r="J141" i="518"/>
  <c r="I141" i="518"/>
  <c r="J140" i="518"/>
  <c r="I140" i="518"/>
  <c r="J139" i="518"/>
  <c r="I139" i="518"/>
  <c r="J138" i="518"/>
  <c r="I138" i="518"/>
  <c r="J137" i="518"/>
  <c r="I137" i="518"/>
  <c r="J136" i="518"/>
  <c r="I136" i="518"/>
  <c r="J135" i="518"/>
  <c r="I135" i="518"/>
  <c r="J134" i="518"/>
  <c r="I134" i="518"/>
  <c r="J133" i="518"/>
  <c r="I133" i="518"/>
  <c r="J132" i="518"/>
  <c r="I132" i="518"/>
  <c r="J131" i="518"/>
  <c r="I131" i="518"/>
  <c r="J130" i="518"/>
  <c r="I130" i="518"/>
  <c r="J129" i="518"/>
  <c r="I129" i="518"/>
  <c r="J128" i="518"/>
  <c r="I128" i="518"/>
  <c r="J127" i="518"/>
  <c r="I127" i="518"/>
  <c r="J126" i="518"/>
  <c r="I126" i="518"/>
  <c r="J125" i="518"/>
  <c r="I125" i="518"/>
  <c r="J124" i="518"/>
  <c r="I124" i="518"/>
  <c r="J123" i="518"/>
  <c r="I123" i="518"/>
  <c r="J122" i="518"/>
  <c r="I122" i="518"/>
  <c r="J121" i="518"/>
  <c r="I121" i="518"/>
  <c r="J120" i="518"/>
  <c r="I120" i="518"/>
  <c r="J119" i="518"/>
  <c r="I119" i="518"/>
  <c r="J118" i="518"/>
  <c r="I118" i="518"/>
  <c r="J117" i="518"/>
  <c r="I117" i="518"/>
  <c r="J116" i="518"/>
  <c r="I116" i="518"/>
  <c r="J115" i="518"/>
  <c r="I115" i="518"/>
  <c r="J114" i="518"/>
  <c r="I114" i="518"/>
  <c r="J113" i="518"/>
  <c r="I113" i="518"/>
  <c r="J112" i="518"/>
  <c r="I112" i="518"/>
  <c r="J111" i="518"/>
  <c r="I111" i="518"/>
  <c r="J110" i="518"/>
  <c r="I110" i="518"/>
  <c r="J109" i="518"/>
  <c r="I109" i="518"/>
  <c r="J108" i="518"/>
  <c r="I108" i="518"/>
  <c r="J107" i="518"/>
  <c r="I107" i="518"/>
  <c r="J106" i="518"/>
  <c r="I106" i="518"/>
  <c r="J105" i="518"/>
  <c r="I105" i="518"/>
  <c r="J104" i="518"/>
  <c r="I104" i="518"/>
  <c r="J103" i="518"/>
  <c r="I103" i="518"/>
  <c r="J102" i="518"/>
  <c r="I102" i="518"/>
  <c r="J101" i="518"/>
  <c r="I101" i="518"/>
  <c r="J100" i="518"/>
  <c r="I100" i="518"/>
  <c r="J99" i="518"/>
  <c r="I99" i="518"/>
  <c r="J98" i="518"/>
  <c r="I98" i="518"/>
  <c r="J97" i="518"/>
  <c r="I97" i="518"/>
  <c r="J96" i="518"/>
  <c r="I96" i="518"/>
  <c r="J95" i="518"/>
  <c r="I95" i="518"/>
  <c r="J94" i="518"/>
  <c r="I94" i="518"/>
  <c r="J93" i="518"/>
  <c r="I93" i="518"/>
  <c r="J92" i="518"/>
  <c r="I92" i="518"/>
  <c r="J91" i="518"/>
  <c r="I91" i="518"/>
  <c r="J90" i="518"/>
  <c r="I90" i="518"/>
  <c r="J89" i="518"/>
  <c r="I89" i="518"/>
  <c r="J88" i="518"/>
  <c r="I88" i="518"/>
  <c r="J87" i="518"/>
  <c r="I87" i="518"/>
  <c r="J86" i="518"/>
  <c r="I86" i="518"/>
  <c r="J85" i="518"/>
  <c r="I85" i="518"/>
  <c r="J84" i="518"/>
  <c r="I84" i="518"/>
  <c r="J83" i="518"/>
  <c r="I83" i="518"/>
  <c r="J82" i="518"/>
  <c r="I82" i="518"/>
  <c r="J81" i="518"/>
  <c r="I81" i="518"/>
  <c r="J80" i="518"/>
  <c r="I80" i="518"/>
  <c r="J79" i="518"/>
  <c r="I79" i="518"/>
  <c r="J78" i="518"/>
  <c r="I78" i="518"/>
  <c r="J77" i="518"/>
  <c r="I77" i="518"/>
  <c r="J76" i="518"/>
  <c r="I76" i="518"/>
  <c r="J75" i="518"/>
  <c r="I75" i="518"/>
  <c r="J74" i="518"/>
  <c r="I74" i="518"/>
  <c r="J73" i="518"/>
  <c r="I73" i="518"/>
  <c r="J72" i="518"/>
  <c r="I72" i="518"/>
  <c r="J71" i="518"/>
  <c r="I71" i="518"/>
  <c r="J70" i="518"/>
  <c r="I70" i="518"/>
  <c r="J69" i="518"/>
  <c r="I69" i="518"/>
  <c r="J68" i="518"/>
  <c r="I68" i="518"/>
  <c r="J67" i="518"/>
  <c r="I67" i="518"/>
  <c r="J66" i="518"/>
  <c r="I66" i="518"/>
  <c r="J65" i="518"/>
  <c r="I65" i="518"/>
  <c r="J64" i="518"/>
  <c r="I64" i="518"/>
  <c r="J63" i="518"/>
  <c r="I63" i="518"/>
  <c r="J62" i="518"/>
  <c r="I62" i="518"/>
  <c r="J61" i="518"/>
  <c r="I61" i="518"/>
  <c r="J60" i="518"/>
  <c r="I60" i="518"/>
  <c r="J59" i="518"/>
  <c r="I59" i="518"/>
  <c r="J58" i="518"/>
  <c r="I58" i="518"/>
  <c r="J57" i="518"/>
  <c r="I57" i="518"/>
  <c r="J56" i="518"/>
  <c r="I56" i="518"/>
  <c r="J55" i="518"/>
  <c r="I55" i="518"/>
  <c r="J54" i="518"/>
  <c r="I54" i="518"/>
  <c r="J53" i="518"/>
  <c r="I53" i="518"/>
  <c r="J52" i="518"/>
  <c r="I52" i="518"/>
  <c r="J51" i="518"/>
  <c r="I51" i="518"/>
  <c r="J50" i="518"/>
  <c r="I50" i="518"/>
  <c r="J49" i="518"/>
  <c r="I49" i="518"/>
  <c r="J48" i="518"/>
  <c r="I48" i="518"/>
  <c r="J47" i="518"/>
  <c r="I47" i="518"/>
  <c r="J46" i="518"/>
  <c r="I46" i="518"/>
  <c r="J45" i="518"/>
  <c r="I45" i="518"/>
  <c r="J44" i="518"/>
  <c r="I44" i="518"/>
  <c r="J43" i="518"/>
  <c r="I43" i="518"/>
  <c r="J42" i="518"/>
  <c r="I42" i="518"/>
  <c r="J41" i="518"/>
  <c r="I41" i="518"/>
  <c r="J40" i="518"/>
  <c r="I40" i="518"/>
  <c r="J39" i="518"/>
  <c r="I39" i="518"/>
  <c r="J38" i="518"/>
  <c r="I38" i="518"/>
  <c r="J37" i="518"/>
  <c r="I37" i="518"/>
  <c r="J36" i="518"/>
  <c r="I36" i="518"/>
  <c r="J35" i="518"/>
  <c r="I35" i="518"/>
  <c r="J34" i="518"/>
  <c r="I34" i="518"/>
  <c r="J33" i="518"/>
  <c r="I33" i="518"/>
  <c r="J32" i="518"/>
  <c r="I32" i="518"/>
  <c r="J31" i="518"/>
  <c r="I31" i="518"/>
  <c r="J30" i="518"/>
  <c r="I30" i="518"/>
  <c r="J29" i="518"/>
  <c r="I29" i="518"/>
  <c r="J28" i="518"/>
  <c r="I28" i="518"/>
  <c r="J27" i="518"/>
  <c r="I27" i="518"/>
  <c r="J26" i="518"/>
  <c r="I26" i="518"/>
  <c r="J25" i="518"/>
  <c r="I25" i="518"/>
  <c r="J24" i="518"/>
  <c r="I24" i="518"/>
  <c r="J23" i="518"/>
  <c r="I23" i="518"/>
  <c r="J22" i="518"/>
  <c r="I22" i="518"/>
  <c r="J21" i="518"/>
  <c r="I21" i="518"/>
  <c r="Z20" i="518"/>
  <c r="Z21" i="518" s="1"/>
  <c r="J20" i="518"/>
  <c r="I20" i="518"/>
  <c r="M13" i="518"/>
  <c r="M12" i="518"/>
  <c r="M11" i="518"/>
  <c r="J149" i="517"/>
  <c r="I149" i="517"/>
  <c r="J148" i="517"/>
  <c r="I148" i="517"/>
  <c r="J147" i="517"/>
  <c r="I147" i="517"/>
  <c r="J146" i="517"/>
  <c r="I146" i="517"/>
  <c r="J145" i="517"/>
  <c r="I145" i="517"/>
  <c r="J144" i="517"/>
  <c r="I144" i="517"/>
  <c r="J143" i="517"/>
  <c r="I143" i="517"/>
  <c r="J142" i="517"/>
  <c r="I142" i="517"/>
  <c r="J141" i="517"/>
  <c r="I141" i="517"/>
  <c r="J140" i="517"/>
  <c r="I140" i="517"/>
  <c r="J139" i="517"/>
  <c r="I139" i="517"/>
  <c r="J138" i="517"/>
  <c r="I138" i="517"/>
  <c r="J137" i="517"/>
  <c r="I137" i="517"/>
  <c r="J136" i="517"/>
  <c r="I136" i="517"/>
  <c r="J135" i="517"/>
  <c r="I135" i="517"/>
  <c r="J134" i="517"/>
  <c r="I134" i="517"/>
  <c r="J133" i="517"/>
  <c r="I133" i="517"/>
  <c r="J132" i="517"/>
  <c r="I132" i="517"/>
  <c r="J131" i="517"/>
  <c r="I131" i="517"/>
  <c r="J130" i="517"/>
  <c r="I130" i="517"/>
  <c r="J129" i="517"/>
  <c r="I129" i="517"/>
  <c r="J128" i="517"/>
  <c r="I128" i="517"/>
  <c r="J127" i="517"/>
  <c r="I127" i="517"/>
  <c r="J126" i="517"/>
  <c r="I126" i="517"/>
  <c r="J125" i="517"/>
  <c r="I125" i="517"/>
  <c r="J124" i="517"/>
  <c r="I124" i="517"/>
  <c r="J123" i="517"/>
  <c r="I123" i="517"/>
  <c r="J122" i="517"/>
  <c r="I122" i="517"/>
  <c r="J121" i="517"/>
  <c r="I121" i="517"/>
  <c r="J120" i="517"/>
  <c r="I120" i="517"/>
  <c r="J119" i="517"/>
  <c r="I119" i="517"/>
  <c r="J118" i="517"/>
  <c r="I118" i="517"/>
  <c r="J117" i="517"/>
  <c r="I117" i="517"/>
  <c r="J116" i="517"/>
  <c r="I116" i="517"/>
  <c r="J115" i="517"/>
  <c r="I115" i="517"/>
  <c r="J114" i="517"/>
  <c r="I114" i="517"/>
  <c r="J113" i="517"/>
  <c r="I113" i="517"/>
  <c r="J112" i="517"/>
  <c r="I112" i="517"/>
  <c r="J111" i="517"/>
  <c r="I111" i="517"/>
  <c r="J110" i="517"/>
  <c r="I110" i="517"/>
  <c r="J109" i="517"/>
  <c r="I109" i="517"/>
  <c r="J108" i="517"/>
  <c r="I108" i="517"/>
  <c r="J107" i="517"/>
  <c r="I107" i="517"/>
  <c r="J106" i="517"/>
  <c r="I106" i="517"/>
  <c r="J105" i="517"/>
  <c r="I105" i="517"/>
  <c r="J104" i="517"/>
  <c r="I104" i="517"/>
  <c r="J103" i="517"/>
  <c r="I103" i="517"/>
  <c r="J102" i="517"/>
  <c r="I102" i="517"/>
  <c r="J101" i="517"/>
  <c r="I101" i="517"/>
  <c r="J100" i="517"/>
  <c r="I100" i="517"/>
  <c r="J99" i="517"/>
  <c r="I99" i="517"/>
  <c r="J98" i="517"/>
  <c r="I98" i="517"/>
  <c r="J97" i="517"/>
  <c r="I97" i="517"/>
  <c r="J96" i="517"/>
  <c r="I96" i="517"/>
  <c r="J95" i="517"/>
  <c r="I95" i="517"/>
  <c r="J94" i="517"/>
  <c r="I94" i="517"/>
  <c r="J93" i="517"/>
  <c r="I93" i="517"/>
  <c r="J92" i="517"/>
  <c r="I92" i="517"/>
  <c r="J91" i="517"/>
  <c r="I91" i="517"/>
  <c r="J90" i="517"/>
  <c r="I90" i="517"/>
  <c r="J89" i="517"/>
  <c r="I89" i="517"/>
  <c r="J88" i="517"/>
  <c r="I88" i="517"/>
  <c r="J87" i="517"/>
  <c r="I87" i="517"/>
  <c r="J86" i="517"/>
  <c r="I86" i="517"/>
  <c r="J85" i="517"/>
  <c r="I85" i="517"/>
  <c r="J84" i="517"/>
  <c r="I84" i="517"/>
  <c r="J83" i="517"/>
  <c r="I83" i="517"/>
  <c r="J82" i="517"/>
  <c r="I82" i="517"/>
  <c r="J81" i="517"/>
  <c r="I81" i="517"/>
  <c r="J80" i="517"/>
  <c r="I80" i="517"/>
  <c r="J79" i="517"/>
  <c r="I79" i="517"/>
  <c r="J78" i="517"/>
  <c r="I78" i="517"/>
  <c r="J77" i="517"/>
  <c r="I77" i="517"/>
  <c r="J76" i="517"/>
  <c r="I76" i="517"/>
  <c r="J75" i="517"/>
  <c r="I75" i="517"/>
  <c r="J74" i="517"/>
  <c r="I74" i="517"/>
  <c r="J73" i="517"/>
  <c r="I73" i="517"/>
  <c r="J72" i="517"/>
  <c r="I72" i="517"/>
  <c r="J71" i="517"/>
  <c r="I71" i="517"/>
  <c r="J70" i="517"/>
  <c r="I70" i="517"/>
  <c r="J69" i="517"/>
  <c r="I69" i="517"/>
  <c r="J68" i="517"/>
  <c r="I68" i="517"/>
  <c r="J67" i="517"/>
  <c r="I67" i="517"/>
  <c r="J66" i="517"/>
  <c r="I66" i="517"/>
  <c r="J65" i="517"/>
  <c r="I65" i="517"/>
  <c r="J64" i="517"/>
  <c r="I64" i="517"/>
  <c r="J63" i="517"/>
  <c r="I63" i="517"/>
  <c r="J62" i="517"/>
  <c r="I62" i="517"/>
  <c r="J61" i="517"/>
  <c r="I61" i="517"/>
  <c r="J60" i="517"/>
  <c r="I60" i="517"/>
  <c r="J59" i="517"/>
  <c r="I59" i="517"/>
  <c r="J58" i="517"/>
  <c r="I58" i="517"/>
  <c r="J57" i="517"/>
  <c r="I57" i="517"/>
  <c r="J56" i="517"/>
  <c r="I56" i="517"/>
  <c r="J55" i="517"/>
  <c r="I55" i="517"/>
  <c r="J54" i="517"/>
  <c r="I54" i="517"/>
  <c r="J53" i="517"/>
  <c r="I53" i="517"/>
  <c r="J52" i="517"/>
  <c r="I52" i="517"/>
  <c r="J51" i="517"/>
  <c r="I51" i="517"/>
  <c r="J50" i="517"/>
  <c r="I50" i="517"/>
  <c r="J49" i="517"/>
  <c r="I49" i="517"/>
  <c r="J48" i="517"/>
  <c r="I48" i="517"/>
  <c r="J47" i="517"/>
  <c r="I47" i="517"/>
  <c r="J46" i="517"/>
  <c r="I46" i="517"/>
  <c r="J45" i="517"/>
  <c r="I45" i="517"/>
  <c r="J44" i="517"/>
  <c r="I44" i="517"/>
  <c r="J43" i="517"/>
  <c r="I43" i="517"/>
  <c r="J42" i="517"/>
  <c r="I42" i="517"/>
  <c r="J41" i="517"/>
  <c r="I41" i="517"/>
  <c r="J40" i="517"/>
  <c r="I40" i="517"/>
  <c r="J39" i="517"/>
  <c r="I39" i="517"/>
  <c r="J38" i="517"/>
  <c r="I38" i="517"/>
  <c r="J37" i="517"/>
  <c r="I37" i="517"/>
  <c r="J36" i="517"/>
  <c r="I36" i="517"/>
  <c r="J35" i="517"/>
  <c r="I35" i="517"/>
  <c r="J34" i="517"/>
  <c r="I34" i="517"/>
  <c r="J33" i="517"/>
  <c r="I33" i="517"/>
  <c r="J32" i="517"/>
  <c r="I32" i="517"/>
  <c r="J31" i="517"/>
  <c r="I31" i="517"/>
  <c r="J30" i="517"/>
  <c r="I30" i="517"/>
  <c r="J29" i="517"/>
  <c r="I29" i="517"/>
  <c r="J28" i="517"/>
  <c r="I28" i="517"/>
  <c r="J27" i="517"/>
  <c r="I27" i="517"/>
  <c r="J26" i="517"/>
  <c r="I26" i="517"/>
  <c r="J25" i="517"/>
  <c r="I25" i="517"/>
  <c r="J24" i="517"/>
  <c r="I24" i="517"/>
  <c r="J23" i="517"/>
  <c r="I23" i="517"/>
  <c r="J22" i="517"/>
  <c r="I22" i="517"/>
  <c r="J21" i="517"/>
  <c r="I21" i="517"/>
  <c r="Z20" i="517"/>
  <c r="AA20" i="517" s="1"/>
  <c r="L20" i="517"/>
  <c r="J20" i="517"/>
  <c r="I20" i="517"/>
  <c r="M13" i="517"/>
  <c r="M12" i="517"/>
  <c r="M11" i="517"/>
  <c r="J149" i="516"/>
  <c r="I149" i="516"/>
  <c r="J148" i="516"/>
  <c r="I148" i="516"/>
  <c r="J147" i="516"/>
  <c r="I147" i="516"/>
  <c r="J146" i="516"/>
  <c r="I146" i="516"/>
  <c r="J145" i="516"/>
  <c r="I145" i="516"/>
  <c r="J144" i="516"/>
  <c r="I144" i="516"/>
  <c r="J143" i="516"/>
  <c r="I143" i="516"/>
  <c r="J142" i="516"/>
  <c r="I142" i="516"/>
  <c r="J141" i="516"/>
  <c r="I141" i="516"/>
  <c r="J140" i="516"/>
  <c r="I140" i="516"/>
  <c r="J139" i="516"/>
  <c r="I139" i="516"/>
  <c r="J138" i="516"/>
  <c r="I138" i="516"/>
  <c r="J137" i="516"/>
  <c r="I137" i="516"/>
  <c r="J136" i="516"/>
  <c r="I136" i="516"/>
  <c r="J135" i="516"/>
  <c r="I135" i="516"/>
  <c r="J134" i="516"/>
  <c r="I134" i="516"/>
  <c r="J133" i="516"/>
  <c r="I133" i="516"/>
  <c r="J132" i="516"/>
  <c r="I132" i="516"/>
  <c r="J131" i="516"/>
  <c r="I131" i="516"/>
  <c r="J130" i="516"/>
  <c r="I130" i="516"/>
  <c r="J129" i="516"/>
  <c r="I129" i="516"/>
  <c r="J128" i="516"/>
  <c r="I128" i="516"/>
  <c r="J127" i="516"/>
  <c r="I127" i="516"/>
  <c r="J126" i="516"/>
  <c r="I126" i="516"/>
  <c r="J125" i="516"/>
  <c r="I125" i="516"/>
  <c r="J124" i="516"/>
  <c r="I124" i="516"/>
  <c r="J123" i="516"/>
  <c r="I123" i="516"/>
  <c r="J122" i="516"/>
  <c r="I122" i="516"/>
  <c r="J121" i="516"/>
  <c r="I121" i="516"/>
  <c r="J120" i="516"/>
  <c r="I120" i="516"/>
  <c r="J119" i="516"/>
  <c r="I119" i="516"/>
  <c r="J118" i="516"/>
  <c r="I118" i="516"/>
  <c r="J117" i="516"/>
  <c r="I117" i="516"/>
  <c r="J116" i="516"/>
  <c r="I116" i="516"/>
  <c r="J115" i="516"/>
  <c r="I115" i="516"/>
  <c r="J114" i="516"/>
  <c r="I114" i="516"/>
  <c r="J113" i="516"/>
  <c r="I113" i="516"/>
  <c r="J112" i="516"/>
  <c r="I112" i="516"/>
  <c r="J111" i="516"/>
  <c r="I111" i="516"/>
  <c r="J110" i="516"/>
  <c r="I110" i="516"/>
  <c r="J109" i="516"/>
  <c r="I109" i="516"/>
  <c r="J108" i="516"/>
  <c r="I108" i="516"/>
  <c r="J107" i="516"/>
  <c r="I107" i="516"/>
  <c r="J106" i="516"/>
  <c r="I106" i="516"/>
  <c r="J105" i="516"/>
  <c r="I105" i="516"/>
  <c r="J104" i="516"/>
  <c r="I104" i="516"/>
  <c r="J103" i="516"/>
  <c r="I103" i="516"/>
  <c r="J102" i="516"/>
  <c r="I102" i="516"/>
  <c r="J101" i="516"/>
  <c r="I101" i="516"/>
  <c r="J100" i="516"/>
  <c r="I100" i="516"/>
  <c r="J99" i="516"/>
  <c r="I99" i="516"/>
  <c r="J98" i="516"/>
  <c r="I98" i="516"/>
  <c r="J97" i="516"/>
  <c r="I97" i="516"/>
  <c r="J96" i="516"/>
  <c r="I96" i="516"/>
  <c r="J95" i="516"/>
  <c r="I95" i="516"/>
  <c r="J94" i="516"/>
  <c r="I94" i="516"/>
  <c r="J93" i="516"/>
  <c r="I93" i="516"/>
  <c r="J92" i="516"/>
  <c r="I92" i="516"/>
  <c r="J91" i="516"/>
  <c r="I91" i="516"/>
  <c r="J90" i="516"/>
  <c r="I90" i="516"/>
  <c r="J89" i="516"/>
  <c r="I89" i="516"/>
  <c r="J88" i="516"/>
  <c r="I88" i="516"/>
  <c r="J87" i="516"/>
  <c r="I87" i="516"/>
  <c r="J86" i="516"/>
  <c r="I86" i="516"/>
  <c r="J85" i="516"/>
  <c r="I85" i="516"/>
  <c r="J84" i="516"/>
  <c r="I84" i="516"/>
  <c r="J83" i="516"/>
  <c r="I83" i="516"/>
  <c r="J82" i="516"/>
  <c r="I82" i="516"/>
  <c r="J81" i="516"/>
  <c r="I81" i="516"/>
  <c r="J80" i="516"/>
  <c r="I80" i="516"/>
  <c r="J79" i="516"/>
  <c r="I79" i="516"/>
  <c r="J78" i="516"/>
  <c r="I78" i="516"/>
  <c r="J77" i="516"/>
  <c r="I77" i="516"/>
  <c r="J76" i="516"/>
  <c r="I76" i="516"/>
  <c r="J75" i="516"/>
  <c r="I75" i="516"/>
  <c r="J74" i="516"/>
  <c r="I74" i="516"/>
  <c r="J73" i="516"/>
  <c r="I73" i="516"/>
  <c r="J72" i="516"/>
  <c r="I72" i="516"/>
  <c r="J71" i="516"/>
  <c r="I71" i="516"/>
  <c r="J70" i="516"/>
  <c r="I70" i="516"/>
  <c r="J69" i="516"/>
  <c r="I69" i="516"/>
  <c r="J68" i="516"/>
  <c r="I68" i="516"/>
  <c r="J67" i="516"/>
  <c r="I67" i="516"/>
  <c r="J66" i="516"/>
  <c r="I66" i="516"/>
  <c r="J65" i="516"/>
  <c r="I65" i="516"/>
  <c r="J64" i="516"/>
  <c r="I64" i="516"/>
  <c r="J63" i="516"/>
  <c r="I63" i="516"/>
  <c r="J62" i="516"/>
  <c r="I62" i="516"/>
  <c r="J61" i="516"/>
  <c r="I61" i="516"/>
  <c r="J60" i="516"/>
  <c r="I60" i="516"/>
  <c r="J59" i="516"/>
  <c r="I59" i="516"/>
  <c r="J58" i="516"/>
  <c r="I58" i="516"/>
  <c r="J57" i="516"/>
  <c r="I57" i="516"/>
  <c r="J56" i="516"/>
  <c r="I56" i="516"/>
  <c r="J55" i="516"/>
  <c r="I55" i="516"/>
  <c r="J54" i="516"/>
  <c r="I54" i="516"/>
  <c r="J53" i="516"/>
  <c r="I53" i="516"/>
  <c r="J52" i="516"/>
  <c r="I52" i="516"/>
  <c r="J51" i="516"/>
  <c r="I51" i="516"/>
  <c r="J50" i="516"/>
  <c r="I50" i="516"/>
  <c r="J49" i="516"/>
  <c r="I49" i="516"/>
  <c r="J48" i="516"/>
  <c r="I48" i="516"/>
  <c r="J47" i="516"/>
  <c r="I47" i="516"/>
  <c r="J46" i="516"/>
  <c r="I46" i="516"/>
  <c r="J45" i="516"/>
  <c r="I45" i="516"/>
  <c r="J44" i="516"/>
  <c r="I44" i="516"/>
  <c r="J43" i="516"/>
  <c r="I43" i="516"/>
  <c r="J42" i="516"/>
  <c r="I42" i="516"/>
  <c r="J41" i="516"/>
  <c r="I41" i="516"/>
  <c r="J40" i="516"/>
  <c r="I40" i="516"/>
  <c r="J39" i="516"/>
  <c r="I39" i="516"/>
  <c r="J38" i="516"/>
  <c r="I38" i="516"/>
  <c r="J37" i="516"/>
  <c r="I37" i="516"/>
  <c r="J36" i="516"/>
  <c r="I36" i="516"/>
  <c r="J35" i="516"/>
  <c r="I35" i="516"/>
  <c r="J34" i="516"/>
  <c r="I34" i="516"/>
  <c r="J33" i="516"/>
  <c r="I33" i="516"/>
  <c r="J32" i="516"/>
  <c r="I32" i="516"/>
  <c r="J31" i="516"/>
  <c r="I31" i="516"/>
  <c r="J30" i="516"/>
  <c r="I30" i="516"/>
  <c r="J29" i="516"/>
  <c r="I29" i="516"/>
  <c r="J28" i="516"/>
  <c r="I28" i="516"/>
  <c r="J27" i="516"/>
  <c r="I27" i="516"/>
  <c r="J26" i="516"/>
  <c r="I26" i="516"/>
  <c r="J25" i="516"/>
  <c r="I25" i="516"/>
  <c r="J24" i="516"/>
  <c r="I24" i="516"/>
  <c r="J23" i="516"/>
  <c r="I23" i="516"/>
  <c r="J22" i="516"/>
  <c r="I22" i="516"/>
  <c r="J21" i="516"/>
  <c r="I21" i="516"/>
  <c r="Z20" i="516"/>
  <c r="L20" i="516" s="1"/>
  <c r="J20" i="516"/>
  <c r="I20" i="516"/>
  <c r="M13" i="516"/>
  <c r="M12" i="516"/>
  <c r="M11" i="516"/>
  <c r="J149" i="515"/>
  <c r="I149" i="515"/>
  <c r="J148" i="515"/>
  <c r="I148" i="515"/>
  <c r="J147" i="515"/>
  <c r="I147" i="515"/>
  <c r="J146" i="515"/>
  <c r="I146" i="515"/>
  <c r="J145" i="515"/>
  <c r="I145" i="515"/>
  <c r="J144" i="515"/>
  <c r="I144" i="515"/>
  <c r="J143" i="515"/>
  <c r="I143" i="515"/>
  <c r="J142" i="515"/>
  <c r="I142" i="515"/>
  <c r="J141" i="515"/>
  <c r="I141" i="515"/>
  <c r="J140" i="515"/>
  <c r="I140" i="515"/>
  <c r="J139" i="515"/>
  <c r="I139" i="515"/>
  <c r="J138" i="515"/>
  <c r="I138" i="515"/>
  <c r="J137" i="515"/>
  <c r="I137" i="515"/>
  <c r="J136" i="515"/>
  <c r="I136" i="515"/>
  <c r="J135" i="515"/>
  <c r="I135" i="515"/>
  <c r="J134" i="515"/>
  <c r="I134" i="515"/>
  <c r="J133" i="515"/>
  <c r="I133" i="515"/>
  <c r="J132" i="515"/>
  <c r="I132" i="515"/>
  <c r="J131" i="515"/>
  <c r="I131" i="515"/>
  <c r="J130" i="515"/>
  <c r="I130" i="515"/>
  <c r="J129" i="515"/>
  <c r="I129" i="515"/>
  <c r="J128" i="515"/>
  <c r="I128" i="515"/>
  <c r="J127" i="515"/>
  <c r="I127" i="515"/>
  <c r="J126" i="515"/>
  <c r="I126" i="515"/>
  <c r="J125" i="515"/>
  <c r="I125" i="515"/>
  <c r="J124" i="515"/>
  <c r="I124" i="515"/>
  <c r="J123" i="515"/>
  <c r="I123" i="515"/>
  <c r="J122" i="515"/>
  <c r="I122" i="515"/>
  <c r="J121" i="515"/>
  <c r="I121" i="515"/>
  <c r="J120" i="515"/>
  <c r="I120" i="515"/>
  <c r="J119" i="515"/>
  <c r="I119" i="515"/>
  <c r="J118" i="515"/>
  <c r="I118" i="515"/>
  <c r="J117" i="515"/>
  <c r="I117" i="515"/>
  <c r="J116" i="515"/>
  <c r="I116" i="515"/>
  <c r="J115" i="515"/>
  <c r="I115" i="515"/>
  <c r="J114" i="515"/>
  <c r="I114" i="515"/>
  <c r="J113" i="515"/>
  <c r="I113" i="515"/>
  <c r="J112" i="515"/>
  <c r="I112" i="515"/>
  <c r="J111" i="515"/>
  <c r="I111" i="515"/>
  <c r="J110" i="515"/>
  <c r="I110" i="515"/>
  <c r="J109" i="515"/>
  <c r="I109" i="515"/>
  <c r="J108" i="515"/>
  <c r="I108" i="515"/>
  <c r="J107" i="515"/>
  <c r="I107" i="515"/>
  <c r="J106" i="515"/>
  <c r="I106" i="515"/>
  <c r="J105" i="515"/>
  <c r="I105" i="515"/>
  <c r="J104" i="515"/>
  <c r="I104" i="515"/>
  <c r="J103" i="515"/>
  <c r="I103" i="515"/>
  <c r="J102" i="515"/>
  <c r="I102" i="515"/>
  <c r="J101" i="515"/>
  <c r="I101" i="515"/>
  <c r="J100" i="515"/>
  <c r="I100" i="515"/>
  <c r="J99" i="515"/>
  <c r="I99" i="515"/>
  <c r="J98" i="515"/>
  <c r="I98" i="515"/>
  <c r="J97" i="515"/>
  <c r="I97" i="515"/>
  <c r="J96" i="515"/>
  <c r="I96" i="515"/>
  <c r="J95" i="515"/>
  <c r="I95" i="515"/>
  <c r="J94" i="515"/>
  <c r="I94" i="515"/>
  <c r="J93" i="515"/>
  <c r="I93" i="515"/>
  <c r="J92" i="515"/>
  <c r="I92" i="515"/>
  <c r="J91" i="515"/>
  <c r="I91" i="515"/>
  <c r="J90" i="515"/>
  <c r="I90" i="515"/>
  <c r="J89" i="515"/>
  <c r="I89" i="515"/>
  <c r="J88" i="515"/>
  <c r="I88" i="515"/>
  <c r="J87" i="515"/>
  <c r="I87" i="515"/>
  <c r="J86" i="515"/>
  <c r="I86" i="515"/>
  <c r="J85" i="515"/>
  <c r="I85" i="515"/>
  <c r="J84" i="515"/>
  <c r="I84" i="515"/>
  <c r="J83" i="515"/>
  <c r="I83" i="515"/>
  <c r="J82" i="515"/>
  <c r="I82" i="515"/>
  <c r="J81" i="515"/>
  <c r="I81" i="515"/>
  <c r="J80" i="515"/>
  <c r="I80" i="515"/>
  <c r="J79" i="515"/>
  <c r="I79" i="515"/>
  <c r="J78" i="515"/>
  <c r="I78" i="515"/>
  <c r="J77" i="515"/>
  <c r="I77" i="515"/>
  <c r="J76" i="515"/>
  <c r="I76" i="515"/>
  <c r="J75" i="515"/>
  <c r="I75" i="515"/>
  <c r="J74" i="515"/>
  <c r="I74" i="515"/>
  <c r="J73" i="515"/>
  <c r="I73" i="515"/>
  <c r="J72" i="515"/>
  <c r="I72" i="515"/>
  <c r="J71" i="515"/>
  <c r="I71" i="515"/>
  <c r="J70" i="515"/>
  <c r="I70" i="515"/>
  <c r="J69" i="515"/>
  <c r="I69" i="515"/>
  <c r="J68" i="515"/>
  <c r="I68" i="515"/>
  <c r="J67" i="515"/>
  <c r="I67" i="515"/>
  <c r="J66" i="515"/>
  <c r="I66" i="515"/>
  <c r="J65" i="515"/>
  <c r="I65" i="515"/>
  <c r="J64" i="515"/>
  <c r="I64" i="515"/>
  <c r="J63" i="515"/>
  <c r="I63" i="515"/>
  <c r="J62" i="515"/>
  <c r="I62" i="515"/>
  <c r="J61" i="515"/>
  <c r="I61" i="515"/>
  <c r="J60" i="515"/>
  <c r="I60" i="515"/>
  <c r="J59" i="515"/>
  <c r="I59" i="515"/>
  <c r="J58" i="515"/>
  <c r="I58" i="515"/>
  <c r="J57" i="515"/>
  <c r="I57" i="515"/>
  <c r="J56" i="515"/>
  <c r="I56" i="515"/>
  <c r="J55" i="515"/>
  <c r="I55" i="515"/>
  <c r="J54" i="515"/>
  <c r="I54" i="515"/>
  <c r="J53" i="515"/>
  <c r="I53" i="515"/>
  <c r="J52" i="515"/>
  <c r="I52" i="515"/>
  <c r="J51" i="515"/>
  <c r="I51" i="515"/>
  <c r="J50" i="515"/>
  <c r="I50" i="515"/>
  <c r="J49" i="515"/>
  <c r="I49" i="515"/>
  <c r="J48" i="515"/>
  <c r="I48" i="515"/>
  <c r="J47" i="515"/>
  <c r="I47" i="515"/>
  <c r="J46" i="515"/>
  <c r="I46" i="515"/>
  <c r="J45" i="515"/>
  <c r="I45" i="515"/>
  <c r="J44" i="515"/>
  <c r="I44" i="515"/>
  <c r="J43" i="515"/>
  <c r="I43" i="515"/>
  <c r="J42" i="515"/>
  <c r="I42" i="515"/>
  <c r="J41" i="515"/>
  <c r="I41" i="515"/>
  <c r="J40" i="515"/>
  <c r="I40" i="515"/>
  <c r="J39" i="515"/>
  <c r="I39" i="515"/>
  <c r="J38" i="515"/>
  <c r="I38" i="515"/>
  <c r="J37" i="515"/>
  <c r="I37" i="515"/>
  <c r="J36" i="515"/>
  <c r="I36" i="515"/>
  <c r="J35" i="515"/>
  <c r="I35" i="515"/>
  <c r="J34" i="515"/>
  <c r="I34" i="515"/>
  <c r="J33" i="515"/>
  <c r="I33" i="515"/>
  <c r="J32" i="515"/>
  <c r="I32" i="515"/>
  <c r="J31" i="515"/>
  <c r="I31" i="515"/>
  <c r="J30" i="515"/>
  <c r="I30" i="515"/>
  <c r="J29" i="515"/>
  <c r="I29" i="515"/>
  <c r="J28" i="515"/>
  <c r="I28" i="515"/>
  <c r="J27" i="515"/>
  <c r="I27" i="515"/>
  <c r="J26" i="515"/>
  <c r="I26" i="515"/>
  <c r="J25" i="515"/>
  <c r="I25" i="515"/>
  <c r="J24" i="515"/>
  <c r="I24" i="515"/>
  <c r="J23" i="515"/>
  <c r="I23" i="515"/>
  <c r="J22" i="515"/>
  <c r="I22" i="515"/>
  <c r="J21" i="515"/>
  <c r="I21" i="515"/>
  <c r="Z20" i="515"/>
  <c r="L20" i="515" s="1"/>
  <c r="J20" i="515"/>
  <c r="I20" i="515"/>
  <c r="M13" i="515"/>
  <c r="M12" i="515"/>
  <c r="M11" i="515"/>
  <c r="J11" i="520"/>
  <c r="J4" i="523"/>
  <c r="J6" i="522"/>
  <c r="J9" i="517"/>
  <c r="J3" i="522"/>
  <c r="J9" i="519"/>
  <c r="O10" i="4"/>
  <c r="J4" i="519"/>
  <c r="J4" i="515"/>
  <c r="J11" i="515"/>
  <c r="J7" i="517"/>
  <c r="J7" i="521"/>
  <c r="J9" i="523"/>
  <c r="J6" i="523"/>
  <c r="J4" i="517"/>
  <c r="J3" i="520"/>
  <c r="J3" i="518"/>
  <c r="J3" i="521"/>
  <c r="O9" i="4"/>
  <c r="J6" i="515"/>
  <c r="J9" i="520"/>
  <c r="J11" i="523"/>
  <c r="J10" i="522"/>
  <c r="J10" i="517"/>
  <c r="J9" i="522"/>
  <c r="J9" i="518"/>
  <c r="J10" i="515"/>
  <c r="J11" i="518"/>
  <c r="J6" i="521"/>
  <c r="J11" i="517"/>
  <c r="J9" i="515"/>
  <c r="O14" i="4"/>
  <c r="J10" i="519"/>
  <c r="J7" i="522"/>
  <c r="J6" i="519"/>
  <c r="J7" i="518"/>
  <c r="J6" i="520"/>
  <c r="J7" i="515"/>
  <c r="J3" i="515"/>
  <c r="J7" i="519"/>
  <c r="J4" i="522"/>
  <c r="J10" i="520"/>
  <c r="O11" i="4"/>
  <c r="J3" i="519"/>
  <c r="J10" i="521"/>
  <c r="J6" i="518"/>
  <c r="O16" i="4"/>
  <c r="J11" i="521"/>
  <c r="J3" i="523"/>
  <c r="J4" i="521"/>
  <c r="O13" i="4"/>
  <c r="J4" i="520"/>
  <c r="O12" i="4"/>
  <c r="O8" i="4"/>
  <c r="J4" i="518"/>
  <c r="J9" i="521"/>
  <c r="J6" i="517"/>
  <c r="J3" i="517"/>
  <c r="J7" i="520"/>
  <c r="J7" i="523"/>
  <c r="J10" i="523"/>
  <c r="O15" i="4"/>
  <c r="J11" i="519"/>
  <c r="J11" i="522"/>
  <c r="J10" i="518"/>
  <c r="R149" i="523" l="1"/>
  <c r="U149" i="523" s="1"/>
  <c r="R138" i="523"/>
  <c r="U138" i="523" s="1"/>
  <c r="R133" i="523"/>
  <c r="U133" i="523" s="1"/>
  <c r="R122" i="523"/>
  <c r="U122" i="523" s="1"/>
  <c r="R141" i="523"/>
  <c r="U141" i="523" s="1"/>
  <c r="R130" i="523"/>
  <c r="U130" i="523" s="1"/>
  <c r="R108" i="523"/>
  <c r="U108" i="523" s="1"/>
  <c r="R146" i="523"/>
  <c r="U146" i="523" s="1"/>
  <c r="R125" i="523"/>
  <c r="U125" i="523" s="1"/>
  <c r="R98" i="523"/>
  <c r="U98" i="523" s="1"/>
  <c r="R105" i="523"/>
  <c r="U105" i="523" s="1"/>
  <c r="R106" i="523"/>
  <c r="U106" i="523" s="1"/>
  <c r="R62" i="523"/>
  <c r="U62" i="523" s="1"/>
  <c r="R58" i="523"/>
  <c r="U58" i="523" s="1"/>
  <c r="R54" i="523"/>
  <c r="U54" i="523" s="1"/>
  <c r="R50" i="523"/>
  <c r="U50" i="523" s="1"/>
  <c r="R46" i="523"/>
  <c r="U46" i="523" s="1"/>
  <c r="R42" i="523"/>
  <c r="U42" i="523" s="1"/>
  <c r="R116" i="523"/>
  <c r="U116" i="523" s="1"/>
  <c r="R113" i="523"/>
  <c r="U113" i="523" s="1"/>
  <c r="R90" i="523"/>
  <c r="U90" i="523" s="1"/>
  <c r="R60" i="523"/>
  <c r="U60" i="523" s="1"/>
  <c r="R44" i="523"/>
  <c r="U44" i="523" s="1"/>
  <c r="R73" i="523"/>
  <c r="U73" i="523" s="1"/>
  <c r="R48" i="523"/>
  <c r="U48" i="523" s="1"/>
  <c r="R83" i="523"/>
  <c r="U83" i="523" s="1"/>
  <c r="R79" i="523"/>
  <c r="U79" i="523" s="1"/>
  <c r="R75" i="523"/>
  <c r="U75" i="523" s="1"/>
  <c r="R71" i="523"/>
  <c r="U71" i="523" s="1"/>
  <c r="R67" i="523"/>
  <c r="U67" i="523" s="1"/>
  <c r="R56" i="523"/>
  <c r="U56" i="523" s="1"/>
  <c r="R85" i="523"/>
  <c r="U85" i="523" s="1"/>
  <c r="R69" i="523"/>
  <c r="U69" i="523" s="1"/>
  <c r="R64" i="523"/>
  <c r="U64" i="523" s="1"/>
  <c r="R52" i="523"/>
  <c r="U52" i="523" s="1"/>
  <c r="R81" i="523"/>
  <c r="U81" i="523" s="1"/>
  <c r="R77" i="523"/>
  <c r="U77" i="523" s="1"/>
  <c r="R65" i="523"/>
  <c r="U65" i="523" s="1"/>
  <c r="Q146" i="523"/>
  <c r="T146" i="523" s="1"/>
  <c r="Q130" i="523"/>
  <c r="T130" i="523" s="1"/>
  <c r="Q131" i="523"/>
  <c r="T131" i="523" s="1"/>
  <c r="Q122" i="523"/>
  <c r="T122" i="523" s="1"/>
  <c r="Q113" i="523"/>
  <c r="T113" i="523" s="1"/>
  <c r="Q147" i="523"/>
  <c r="T147" i="523" s="1"/>
  <c r="Q91" i="523"/>
  <c r="T91" i="523" s="1"/>
  <c r="Q62" i="523"/>
  <c r="T62" i="523" s="1"/>
  <c r="Q58" i="523"/>
  <c r="T58" i="523" s="1"/>
  <c r="Q54" i="523"/>
  <c r="T54" i="523" s="1"/>
  <c r="Q50" i="523"/>
  <c r="T50" i="523" s="1"/>
  <c r="Q46" i="523"/>
  <c r="T46" i="523" s="1"/>
  <c r="Q42" i="523"/>
  <c r="T42" i="523" s="1"/>
  <c r="Q114" i="523"/>
  <c r="T114" i="523" s="1"/>
  <c r="Q98" i="523"/>
  <c r="T98" i="523" s="1"/>
  <c r="Q138" i="523"/>
  <c r="T138" i="523" s="1"/>
  <c r="W138" i="523" s="1"/>
  <c r="Q103" i="523"/>
  <c r="T103" i="523" s="1"/>
  <c r="Q106" i="523"/>
  <c r="T106" i="523" s="1"/>
  <c r="Q95" i="523"/>
  <c r="T95" i="523" s="1"/>
  <c r="Q86" i="523"/>
  <c r="T86" i="523" s="1"/>
  <c r="Q87" i="523"/>
  <c r="T87" i="523" s="1"/>
  <c r="Q41" i="523"/>
  <c r="T41" i="523" s="1"/>
  <c r="Q37" i="523"/>
  <c r="T37" i="523" s="1"/>
  <c r="Q33" i="523"/>
  <c r="T33" i="523" s="1"/>
  <c r="Q29" i="523"/>
  <c r="T29" i="523" s="1"/>
  <c r="Q25" i="523"/>
  <c r="T25" i="523" s="1"/>
  <c r="Q21" i="523"/>
  <c r="T21" i="523" s="1"/>
  <c r="Q23" i="523"/>
  <c r="T23" i="523" s="1"/>
  <c r="Q27" i="523"/>
  <c r="T27" i="523" s="1"/>
  <c r="Q31" i="523"/>
  <c r="T31" i="523" s="1"/>
  <c r="Q35" i="523"/>
  <c r="T35" i="523" s="1"/>
  <c r="Q39" i="523"/>
  <c r="T39" i="523" s="1"/>
  <c r="Q22" i="523"/>
  <c r="T22" i="523" s="1"/>
  <c r="R29" i="523"/>
  <c r="U29" i="523" s="1"/>
  <c r="R37" i="523"/>
  <c r="U37" i="523" s="1"/>
  <c r="Q55" i="523"/>
  <c r="T55" i="523" s="1"/>
  <c r="Q57" i="523"/>
  <c r="T57" i="523" s="1"/>
  <c r="Q102" i="523"/>
  <c r="T102" i="523" s="1"/>
  <c r="R22" i="523"/>
  <c r="U22" i="523" s="1"/>
  <c r="R26" i="523"/>
  <c r="U26" i="523" s="1"/>
  <c r="R30" i="523"/>
  <c r="U30" i="523" s="1"/>
  <c r="R34" i="523"/>
  <c r="U34" i="523" s="1"/>
  <c r="R38" i="523"/>
  <c r="U38" i="523" s="1"/>
  <c r="Q43" i="523"/>
  <c r="T43" i="523" s="1"/>
  <c r="Q44" i="523"/>
  <c r="T44" i="523" s="1"/>
  <c r="W44" i="523" s="1"/>
  <c r="Q45" i="523"/>
  <c r="T45" i="523" s="1"/>
  <c r="R57" i="523"/>
  <c r="U57" i="523" s="1"/>
  <c r="Q59" i="523"/>
  <c r="T59" i="523" s="1"/>
  <c r="Q60" i="523"/>
  <c r="T60" i="523" s="1"/>
  <c r="Q61" i="523"/>
  <c r="T61" i="523" s="1"/>
  <c r="Q66" i="523"/>
  <c r="T66" i="523" s="1"/>
  <c r="Q70" i="523"/>
  <c r="T70" i="523" s="1"/>
  <c r="Q74" i="523"/>
  <c r="T74" i="523" s="1"/>
  <c r="Q78" i="523"/>
  <c r="T78" i="523" s="1"/>
  <c r="Q82" i="523"/>
  <c r="T82" i="523" s="1"/>
  <c r="R25" i="523"/>
  <c r="U25" i="523" s="1"/>
  <c r="Q30" i="523"/>
  <c r="T30" i="523" s="1"/>
  <c r="W30" i="523" s="1"/>
  <c r="Q34" i="523"/>
  <c r="T34" i="523" s="1"/>
  <c r="R41" i="523"/>
  <c r="U41" i="523" s="1"/>
  <c r="R53" i="523"/>
  <c r="U53" i="523" s="1"/>
  <c r="Q94" i="523"/>
  <c r="T94" i="523" s="1"/>
  <c r="Q20" i="523"/>
  <c r="T20" i="523" s="1"/>
  <c r="Z21" i="523"/>
  <c r="AA20" i="523"/>
  <c r="R23" i="523"/>
  <c r="U23" i="523" s="1"/>
  <c r="Q24" i="523"/>
  <c r="T24" i="523" s="1"/>
  <c r="R27" i="523"/>
  <c r="U27" i="523" s="1"/>
  <c r="Q28" i="523"/>
  <c r="T28" i="523" s="1"/>
  <c r="R31" i="523"/>
  <c r="U31" i="523" s="1"/>
  <c r="Q32" i="523"/>
  <c r="T32" i="523" s="1"/>
  <c r="R35" i="523"/>
  <c r="U35" i="523" s="1"/>
  <c r="Q36" i="523"/>
  <c r="T36" i="523" s="1"/>
  <c r="R39" i="523"/>
  <c r="U39" i="523" s="1"/>
  <c r="Q40" i="523"/>
  <c r="T40" i="523" s="1"/>
  <c r="R45" i="523"/>
  <c r="U45" i="523" s="1"/>
  <c r="Q47" i="523"/>
  <c r="T47" i="523" s="1"/>
  <c r="Q48" i="523"/>
  <c r="T48" i="523" s="1"/>
  <c r="Q49" i="523"/>
  <c r="T49" i="523" s="1"/>
  <c r="R61" i="523"/>
  <c r="U61" i="523" s="1"/>
  <c r="Q63" i="523"/>
  <c r="T63" i="523" s="1"/>
  <c r="Q64" i="523"/>
  <c r="T64" i="523" s="1"/>
  <c r="R86" i="523"/>
  <c r="U86" i="523" s="1"/>
  <c r="Q99" i="523"/>
  <c r="T99" i="523" s="1"/>
  <c r="R21" i="523"/>
  <c r="U21" i="523" s="1"/>
  <c r="Q26" i="523"/>
  <c r="T26" i="523" s="1"/>
  <c r="R33" i="523"/>
  <c r="U33" i="523" s="1"/>
  <c r="Q38" i="523"/>
  <c r="T38" i="523" s="1"/>
  <c r="W38" i="523" s="1"/>
  <c r="Q56" i="523"/>
  <c r="T56" i="523" s="1"/>
  <c r="Q90" i="523"/>
  <c r="T90" i="523" s="1"/>
  <c r="R20" i="523"/>
  <c r="U20" i="523" s="1"/>
  <c r="R24" i="523"/>
  <c r="U24" i="523" s="1"/>
  <c r="R28" i="523"/>
  <c r="U28" i="523" s="1"/>
  <c r="R32" i="523"/>
  <c r="U32" i="523" s="1"/>
  <c r="R36" i="523"/>
  <c r="U36" i="523" s="1"/>
  <c r="R40" i="523"/>
  <c r="U40" i="523" s="1"/>
  <c r="R49" i="523"/>
  <c r="U49" i="523" s="1"/>
  <c r="Q51" i="523"/>
  <c r="T51" i="523" s="1"/>
  <c r="Q52" i="523"/>
  <c r="T52" i="523" s="1"/>
  <c r="Q53" i="523"/>
  <c r="T53" i="523" s="1"/>
  <c r="Q68" i="523"/>
  <c r="T68" i="523" s="1"/>
  <c r="Q72" i="523"/>
  <c r="T72" i="523" s="1"/>
  <c r="Q76" i="523"/>
  <c r="T76" i="523" s="1"/>
  <c r="Q80" i="523"/>
  <c r="T80" i="523" s="1"/>
  <c r="Q84" i="523"/>
  <c r="T84" i="523" s="1"/>
  <c r="R89" i="523"/>
  <c r="U89" i="523" s="1"/>
  <c r="R93" i="523"/>
  <c r="U93" i="523" s="1"/>
  <c r="R97" i="523"/>
  <c r="U97" i="523" s="1"/>
  <c r="R101" i="523"/>
  <c r="U101" i="523" s="1"/>
  <c r="Q101" i="523"/>
  <c r="T101" i="523" s="1"/>
  <c r="R66" i="523"/>
  <c r="U66" i="523" s="1"/>
  <c r="R72" i="523"/>
  <c r="U72" i="523" s="1"/>
  <c r="R80" i="523"/>
  <c r="U80" i="523" s="1"/>
  <c r="R84" i="523"/>
  <c r="U84" i="523" s="1"/>
  <c r="R88" i="523"/>
  <c r="U88" i="523" s="1"/>
  <c r="Q92" i="523"/>
  <c r="T92" i="523" s="1"/>
  <c r="Q108" i="523"/>
  <c r="T108" i="523" s="1"/>
  <c r="Q110" i="523"/>
  <c r="T110" i="523" s="1"/>
  <c r="Q133" i="523"/>
  <c r="T133" i="523" s="1"/>
  <c r="R43" i="523"/>
  <c r="U43" i="523" s="1"/>
  <c r="R47" i="523"/>
  <c r="U47" i="523" s="1"/>
  <c r="R51" i="523"/>
  <c r="U51" i="523" s="1"/>
  <c r="R55" i="523"/>
  <c r="U55" i="523" s="1"/>
  <c r="R59" i="523"/>
  <c r="U59" i="523" s="1"/>
  <c r="R63" i="523"/>
  <c r="U63" i="523" s="1"/>
  <c r="Q65" i="523"/>
  <c r="T65" i="523" s="1"/>
  <c r="Q67" i="523"/>
  <c r="T67" i="523" s="1"/>
  <c r="Q69" i="523"/>
  <c r="T69" i="523" s="1"/>
  <c r="W69" i="523" s="1"/>
  <c r="Q71" i="523"/>
  <c r="T71" i="523" s="1"/>
  <c r="Q73" i="523"/>
  <c r="T73" i="523" s="1"/>
  <c r="Q75" i="523"/>
  <c r="T75" i="523" s="1"/>
  <c r="W75" i="523" s="1"/>
  <c r="Q77" i="523"/>
  <c r="T77" i="523" s="1"/>
  <c r="W77" i="523" s="1"/>
  <c r="Q79" i="523"/>
  <c r="T79" i="523" s="1"/>
  <c r="Q81" i="523"/>
  <c r="T81" i="523" s="1"/>
  <c r="Q83" i="523"/>
  <c r="T83" i="523" s="1"/>
  <c r="Q85" i="523"/>
  <c r="T85" i="523" s="1"/>
  <c r="R87" i="523"/>
  <c r="U87" i="523" s="1"/>
  <c r="R92" i="523"/>
  <c r="U92" i="523" s="1"/>
  <c r="R96" i="523"/>
  <c r="U96" i="523" s="1"/>
  <c r="Q100" i="523"/>
  <c r="T100" i="523" s="1"/>
  <c r="R102" i="523"/>
  <c r="U102" i="523" s="1"/>
  <c r="Q117" i="523"/>
  <c r="T117" i="523" s="1"/>
  <c r="R118" i="523"/>
  <c r="U118" i="523" s="1"/>
  <c r="R135" i="523"/>
  <c r="U135" i="523" s="1"/>
  <c r="Q140" i="523"/>
  <c r="T140" i="523" s="1"/>
  <c r="Q149" i="523"/>
  <c r="T149" i="523" s="1"/>
  <c r="R91" i="523"/>
  <c r="U91" i="523" s="1"/>
  <c r="R103" i="523"/>
  <c r="U103" i="523" s="1"/>
  <c r="Q123" i="523"/>
  <c r="T123" i="523" s="1"/>
  <c r="R128" i="523"/>
  <c r="U128" i="523" s="1"/>
  <c r="R68" i="523"/>
  <c r="U68" i="523" s="1"/>
  <c r="R70" i="523"/>
  <c r="U70" i="523" s="1"/>
  <c r="R74" i="523"/>
  <c r="U74" i="523" s="1"/>
  <c r="R76" i="523"/>
  <c r="U76" i="523" s="1"/>
  <c r="R78" i="523"/>
  <c r="U78" i="523" s="1"/>
  <c r="R82" i="523"/>
  <c r="U82" i="523" s="1"/>
  <c r="R94" i="523"/>
  <c r="U94" i="523" s="1"/>
  <c r="R99" i="523"/>
  <c r="U99" i="523" s="1"/>
  <c r="Q107" i="523"/>
  <c r="T107" i="523" s="1"/>
  <c r="Q109" i="523"/>
  <c r="T109" i="523" s="1"/>
  <c r="Q118" i="523"/>
  <c r="T118" i="523" s="1"/>
  <c r="Q135" i="523"/>
  <c r="T135" i="523" s="1"/>
  <c r="R145" i="523"/>
  <c r="U145" i="523" s="1"/>
  <c r="Q93" i="523"/>
  <c r="T93" i="523" s="1"/>
  <c r="R95" i="523"/>
  <c r="U95" i="523" s="1"/>
  <c r="R100" i="523"/>
  <c r="U100" i="523" s="1"/>
  <c r="R104" i="523"/>
  <c r="U104" i="523" s="1"/>
  <c r="R111" i="523"/>
  <c r="U111" i="523" s="1"/>
  <c r="R112" i="523"/>
  <c r="U112" i="523" s="1"/>
  <c r="Q116" i="523"/>
  <c r="T116" i="523" s="1"/>
  <c r="W116" i="523" s="1"/>
  <c r="R117" i="523"/>
  <c r="U117" i="523" s="1"/>
  <c r="Q134" i="523"/>
  <c r="T134" i="523" s="1"/>
  <c r="Q139" i="523"/>
  <c r="T139" i="523" s="1"/>
  <c r="R144" i="523"/>
  <c r="U144" i="523" s="1"/>
  <c r="Q88" i="523"/>
  <c r="T88" i="523" s="1"/>
  <c r="Q89" i="523"/>
  <c r="T89" i="523" s="1"/>
  <c r="Q96" i="523"/>
  <c r="T96" i="523" s="1"/>
  <c r="Q97" i="523"/>
  <c r="T97" i="523" s="1"/>
  <c r="Q104" i="523"/>
  <c r="T104" i="523" s="1"/>
  <c r="Q105" i="523"/>
  <c r="T105" i="523" s="1"/>
  <c r="R109" i="523"/>
  <c r="U109" i="523" s="1"/>
  <c r="R110" i="523"/>
  <c r="U110" i="523" s="1"/>
  <c r="Q115" i="523"/>
  <c r="T115" i="523" s="1"/>
  <c r="Q124" i="523"/>
  <c r="T124" i="523" s="1"/>
  <c r="R129" i="523"/>
  <c r="U129" i="523" s="1"/>
  <c r="R134" i="523"/>
  <c r="U134" i="523" s="1"/>
  <c r="R107" i="523"/>
  <c r="U107" i="523" s="1"/>
  <c r="R114" i="523"/>
  <c r="U114" i="523" s="1"/>
  <c r="R115" i="523"/>
  <c r="U115" i="523" s="1"/>
  <c r="R120" i="523"/>
  <c r="U120" i="523" s="1"/>
  <c r="Q125" i="523"/>
  <c r="T125" i="523" s="1"/>
  <c r="Q126" i="523"/>
  <c r="T126" i="523" s="1"/>
  <c r="Q127" i="523"/>
  <c r="T127" i="523" s="1"/>
  <c r="R136" i="523"/>
  <c r="U136" i="523" s="1"/>
  <c r="Q141" i="523"/>
  <c r="T141" i="523" s="1"/>
  <c r="Q142" i="523"/>
  <c r="T142" i="523" s="1"/>
  <c r="Q143" i="523"/>
  <c r="T143" i="523" s="1"/>
  <c r="Q111" i="523"/>
  <c r="T111" i="523" s="1"/>
  <c r="Q112" i="523"/>
  <c r="T112" i="523" s="1"/>
  <c r="Q119" i="523"/>
  <c r="T119" i="523" s="1"/>
  <c r="R121" i="523"/>
  <c r="U121" i="523" s="1"/>
  <c r="R126" i="523"/>
  <c r="U126" i="523" s="1"/>
  <c r="R127" i="523"/>
  <c r="U127" i="523" s="1"/>
  <c r="Q132" i="523"/>
  <c r="T132" i="523" s="1"/>
  <c r="R137" i="523"/>
  <c r="U137" i="523" s="1"/>
  <c r="R142" i="523"/>
  <c r="U142" i="523" s="1"/>
  <c r="R143" i="523"/>
  <c r="U143" i="523" s="1"/>
  <c r="Q148" i="523"/>
  <c r="T148" i="523" s="1"/>
  <c r="R123" i="523"/>
  <c r="U123" i="523" s="1"/>
  <c r="R124" i="523"/>
  <c r="U124" i="523" s="1"/>
  <c r="R131" i="523"/>
  <c r="U131" i="523" s="1"/>
  <c r="R132" i="523"/>
  <c r="U132" i="523" s="1"/>
  <c r="R139" i="523"/>
  <c r="U139" i="523" s="1"/>
  <c r="R140" i="523"/>
  <c r="U140" i="523" s="1"/>
  <c r="R147" i="523"/>
  <c r="U147" i="523" s="1"/>
  <c r="R148" i="523"/>
  <c r="U148" i="523" s="1"/>
  <c r="R119" i="523"/>
  <c r="U119" i="523" s="1"/>
  <c r="Q120" i="523"/>
  <c r="T120" i="523" s="1"/>
  <c r="W120" i="523" s="1"/>
  <c r="Q121" i="523"/>
  <c r="T121" i="523" s="1"/>
  <c r="Q128" i="523"/>
  <c r="T128" i="523" s="1"/>
  <c r="Q129" i="523"/>
  <c r="T129" i="523" s="1"/>
  <c r="W129" i="523" s="1"/>
  <c r="Q136" i="523"/>
  <c r="T136" i="523" s="1"/>
  <c r="W136" i="523" s="1"/>
  <c r="Q137" i="523"/>
  <c r="T137" i="523" s="1"/>
  <c r="Q144" i="523"/>
  <c r="T144" i="523" s="1"/>
  <c r="Q145" i="523"/>
  <c r="T145" i="523" s="1"/>
  <c r="Q120" i="522"/>
  <c r="T120" i="522" s="1"/>
  <c r="Q138" i="522"/>
  <c r="T138" i="522" s="1"/>
  <c r="Q126" i="522"/>
  <c r="T126" i="522" s="1"/>
  <c r="Q116" i="522"/>
  <c r="T116" i="522" s="1"/>
  <c r="Q108" i="522"/>
  <c r="T108" i="522" s="1"/>
  <c r="Q122" i="522"/>
  <c r="T122" i="522" s="1"/>
  <c r="Q119" i="522"/>
  <c r="T119" i="522" s="1"/>
  <c r="Q103" i="522"/>
  <c r="T103" i="522" s="1"/>
  <c r="Q104" i="522"/>
  <c r="T104" i="522" s="1"/>
  <c r="Q100" i="522"/>
  <c r="T100" i="522" s="1"/>
  <c r="Q91" i="522"/>
  <c r="T91" i="522" s="1"/>
  <c r="Q142" i="522"/>
  <c r="T142" i="522" s="1"/>
  <c r="Q87" i="522"/>
  <c r="T87" i="522" s="1"/>
  <c r="Q49" i="522"/>
  <c r="T49" i="522" s="1"/>
  <c r="Q99" i="522"/>
  <c r="T99" i="522" s="1"/>
  <c r="Q92" i="522"/>
  <c r="T92" i="522" s="1"/>
  <c r="Q22" i="522"/>
  <c r="T22" i="522" s="1"/>
  <c r="Q111" i="522"/>
  <c r="T111" i="522" s="1"/>
  <c r="Q48" i="522"/>
  <c r="T48" i="522" s="1"/>
  <c r="R125" i="522"/>
  <c r="U125" i="522" s="1"/>
  <c r="R123" i="522"/>
  <c r="U123" i="522" s="1"/>
  <c r="R101" i="522"/>
  <c r="U101" i="522" s="1"/>
  <c r="R111" i="522"/>
  <c r="U111" i="522" s="1"/>
  <c r="R106" i="522"/>
  <c r="U106" i="522" s="1"/>
  <c r="R121" i="522"/>
  <c r="U121" i="522" s="1"/>
  <c r="R114" i="522"/>
  <c r="U114" i="522" s="1"/>
  <c r="R103" i="522"/>
  <c r="U103" i="522" s="1"/>
  <c r="R141" i="522"/>
  <c r="U141" i="522" s="1"/>
  <c r="R119" i="522"/>
  <c r="U119" i="522" s="1"/>
  <c r="R95" i="522"/>
  <c r="U95" i="522" s="1"/>
  <c r="R47" i="522"/>
  <c r="U47" i="522" s="1"/>
  <c r="R94" i="522"/>
  <c r="U94" i="522" s="1"/>
  <c r="R83" i="522"/>
  <c r="U83" i="522" s="1"/>
  <c r="R71" i="522"/>
  <c r="U71" i="522" s="1"/>
  <c r="R63" i="522"/>
  <c r="U63" i="522" s="1"/>
  <c r="R55" i="522"/>
  <c r="U55" i="522" s="1"/>
  <c r="R85" i="522"/>
  <c r="U85" i="522" s="1"/>
  <c r="R81" i="522"/>
  <c r="U81" i="522" s="1"/>
  <c r="R77" i="522"/>
  <c r="U77" i="522" s="1"/>
  <c r="R73" i="522"/>
  <c r="U73" i="522" s="1"/>
  <c r="R69" i="522"/>
  <c r="U69" i="522" s="1"/>
  <c r="R65" i="522"/>
  <c r="U65" i="522" s="1"/>
  <c r="R61" i="522"/>
  <c r="U61" i="522" s="1"/>
  <c r="R57" i="522"/>
  <c r="U57" i="522" s="1"/>
  <c r="R53" i="522"/>
  <c r="U53" i="522" s="1"/>
  <c r="R79" i="522"/>
  <c r="U79" i="522" s="1"/>
  <c r="R75" i="522"/>
  <c r="U75" i="522" s="1"/>
  <c r="R67" i="522"/>
  <c r="U67" i="522" s="1"/>
  <c r="R59" i="522"/>
  <c r="U59" i="522" s="1"/>
  <c r="R51" i="522"/>
  <c r="U51" i="522" s="1"/>
  <c r="Q20" i="522"/>
  <c r="T20" i="522" s="1"/>
  <c r="R20" i="522"/>
  <c r="U20" i="522" s="1"/>
  <c r="Q21" i="522"/>
  <c r="T21" i="522" s="1"/>
  <c r="R22" i="522"/>
  <c r="U22" i="522" s="1"/>
  <c r="R24" i="522"/>
  <c r="U24" i="522" s="1"/>
  <c r="R26" i="522"/>
  <c r="U26" i="522" s="1"/>
  <c r="R30" i="522"/>
  <c r="U30" i="522" s="1"/>
  <c r="R32" i="522"/>
  <c r="U32" i="522" s="1"/>
  <c r="R34" i="522"/>
  <c r="U34" i="522" s="1"/>
  <c r="R36" i="522"/>
  <c r="U36" i="522" s="1"/>
  <c r="R38" i="522"/>
  <c r="U38" i="522" s="1"/>
  <c r="R40" i="522"/>
  <c r="U40" i="522" s="1"/>
  <c r="R42" i="522"/>
  <c r="U42" i="522" s="1"/>
  <c r="R44" i="522"/>
  <c r="U44" i="522" s="1"/>
  <c r="R46" i="522"/>
  <c r="U46" i="522" s="1"/>
  <c r="R21" i="522"/>
  <c r="U21" i="522" s="1"/>
  <c r="Q23" i="522"/>
  <c r="T23" i="522" s="1"/>
  <c r="Q25" i="522"/>
  <c r="T25" i="522" s="1"/>
  <c r="Q27" i="522"/>
  <c r="T27" i="522" s="1"/>
  <c r="Q29" i="522"/>
  <c r="T29" i="522" s="1"/>
  <c r="Q31" i="522"/>
  <c r="T31" i="522" s="1"/>
  <c r="Q33" i="522"/>
  <c r="T33" i="522" s="1"/>
  <c r="Q35" i="522"/>
  <c r="T35" i="522" s="1"/>
  <c r="Q37" i="522"/>
  <c r="T37" i="522" s="1"/>
  <c r="Q39" i="522"/>
  <c r="T39" i="522" s="1"/>
  <c r="Q41" i="522"/>
  <c r="T41" i="522" s="1"/>
  <c r="Q43" i="522"/>
  <c r="T43" i="522" s="1"/>
  <c r="Q45" i="522"/>
  <c r="T45" i="522" s="1"/>
  <c r="Q47" i="522"/>
  <c r="T47" i="522" s="1"/>
  <c r="W47" i="522" s="1"/>
  <c r="R28" i="522"/>
  <c r="U28" i="522" s="1"/>
  <c r="Q26" i="522"/>
  <c r="T26" i="522" s="1"/>
  <c r="Q30" i="522"/>
  <c r="T30" i="522" s="1"/>
  <c r="Q36" i="522"/>
  <c r="T36" i="522" s="1"/>
  <c r="Q44" i="522"/>
  <c r="T44" i="522" s="1"/>
  <c r="W44" i="522" s="1"/>
  <c r="Q57" i="522"/>
  <c r="T57" i="522" s="1"/>
  <c r="Q65" i="522"/>
  <c r="T65" i="522" s="1"/>
  <c r="W65" i="522" s="1"/>
  <c r="Q73" i="522"/>
  <c r="T73" i="522" s="1"/>
  <c r="Q85" i="522"/>
  <c r="T85" i="522" s="1"/>
  <c r="Q88" i="522"/>
  <c r="T88" i="522" s="1"/>
  <c r="R97" i="522"/>
  <c r="U97" i="522" s="1"/>
  <c r="R118" i="522"/>
  <c r="U118" i="522" s="1"/>
  <c r="Q133" i="522"/>
  <c r="T133" i="522" s="1"/>
  <c r="R148" i="522"/>
  <c r="U148" i="522" s="1"/>
  <c r="AA21" i="522"/>
  <c r="R25" i="522"/>
  <c r="U25" i="522" s="1"/>
  <c r="R29" i="522"/>
  <c r="U29" i="522" s="1"/>
  <c r="R33" i="522"/>
  <c r="U33" i="522" s="1"/>
  <c r="R35" i="522"/>
  <c r="U35" i="522" s="1"/>
  <c r="R39" i="522"/>
  <c r="U39" i="522" s="1"/>
  <c r="R41" i="522"/>
  <c r="U41" i="522" s="1"/>
  <c r="R43" i="522"/>
  <c r="U43" i="522" s="1"/>
  <c r="R49" i="522"/>
  <c r="U49" i="522" s="1"/>
  <c r="Q58" i="522"/>
  <c r="T58" i="522" s="1"/>
  <c r="R86" i="522"/>
  <c r="U86" i="522" s="1"/>
  <c r="Q130" i="522"/>
  <c r="T130" i="522" s="1"/>
  <c r="R133" i="522"/>
  <c r="U133" i="522" s="1"/>
  <c r="Q135" i="522"/>
  <c r="T135" i="522" s="1"/>
  <c r="Z22" i="522"/>
  <c r="Q51" i="522"/>
  <c r="T51" i="522" s="1"/>
  <c r="Q55" i="522"/>
  <c r="T55" i="522" s="1"/>
  <c r="Q59" i="522"/>
  <c r="T59" i="522" s="1"/>
  <c r="Q63" i="522"/>
  <c r="T63" i="522" s="1"/>
  <c r="Q67" i="522"/>
  <c r="T67" i="522" s="1"/>
  <c r="Q71" i="522"/>
  <c r="T71" i="522" s="1"/>
  <c r="W71" i="522" s="1"/>
  <c r="Q75" i="522"/>
  <c r="T75" i="522" s="1"/>
  <c r="W75" i="522" s="1"/>
  <c r="Q79" i="522"/>
  <c r="T79" i="522" s="1"/>
  <c r="Q83" i="522"/>
  <c r="T83" i="522" s="1"/>
  <c r="W83" i="522" s="1"/>
  <c r="Q90" i="522"/>
  <c r="T90" i="522" s="1"/>
  <c r="R99" i="522"/>
  <c r="U99" i="522" s="1"/>
  <c r="Q24" i="522"/>
  <c r="T24" i="522" s="1"/>
  <c r="Q28" i="522"/>
  <c r="T28" i="522" s="1"/>
  <c r="Q32" i="522"/>
  <c r="T32" i="522" s="1"/>
  <c r="W32" i="522" s="1"/>
  <c r="Q34" i="522"/>
  <c r="T34" i="522" s="1"/>
  <c r="W34" i="522" s="1"/>
  <c r="Q38" i="522"/>
  <c r="T38" i="522" s="1"/>
  <c r="Q40" i="522"/>
  <c r="T40" i="522" s="1"/>
  <c r="Q42" i="522"/>
  <c r="T42" i="522" s="1"/>
  <c r="Q46" i="522"/>
  <c r="T46" i="522" s="1"/>
  <c r="Q53" i="522"/>
  <c r="T53" i="522" s="1"/>
  <c r="Q61" i="522"/>
  <c r="T61" i="522" s="1"/>
  <c r="Q69" i="522"/>
  <c r="T69" i="522" s="1"/>
  <c r="Q77" i="522"/>
  <c r="T77" i="522" s="1"/>
  <c r="W77" i="522" s="1"/>
  <c r="Q81" i="522"/>
  <c r="T81" i="522" s="1"/>
  <c r="Q86" i="522"/>
  <c r="T86" i="522" s="1"/>
  <c r="R108" i="522"/>
  <c r="U108" i="522" s="1"/>
  <c r="R23" i="522"/>
  <c r="U23" i="522" s="1"/>
  <c r="R27" i="522"/>
  <c r="U27" i="522" s="1"/>
  <c r="R31" i="522"/>
  <c r="U31" i="522" s="1"/>
  <c r="R37" i="522"/>
  <c r="U37" i="522" s="1"/>
  <c r="R45" i="522"/>
  <c r="U45" i="522" s="1"/>
  <c r="Q54" i="522"/>
  <c r="T54" i="522" s="1"/>
  <c r="Q62" i="522"/>
  <c r="T62" i="522" s="1"/>
  <c r="Q66" i="522"/>
  <c r="T66" i="522" s="1"/>
  <c r="Q70" i="522"/>
  <c r="T70" i="522" s="1"/>
  <c r="Q74" i="522"/>
  <c r="T74" i="522" s="1"/>
  <c r="Q78" i="522"/>
  <c r="T78" i="522" s="1"/>
  <c r="Q82" i="522"/>
  <c r="T82" i="522" s="1"/>
  <c r="R87" i="522"/>
  <c r="U87" i="522" s="1"/>
  <c r="R96" i="522"/>
  <c r="U96" i="522" s="1"/>
  <c r="Q113" i="522"/>
  <c r="T113" i="522" s="1"/>
  <c r="R48" i="522"/>
  <c r="U48" i="522" s="1"/>
  <c r="Q50" i="522"/>
  <c r="T50" i="522" s="1"/>
  <c r="Q52" i="522"/>
  <c r="T52" i="522" s="1"/>
  <c r="Q56" i="522"/>
  <c r="T56" i="522" s="1"/>
  <c r="Q60" i="522"/>
  <c r="T60" i="522" s="1"/>
  <c r="Q64" i="522"/>
  <c r="T64" i="522" s="1"/>
  <c r="Q68" i="522"/>
  <c r="T68" i="522" s="1"/>
  <c r="Q72" i="522"/>
  <c r="T72" i="522" s="1"/>
  <c r="Q76" i="522"/>
  <c r="T76" i="522" s="1"/>
  <c r="Q80" i="522"/>
  <c r="T80" i="522" s="1"/>
  <c r="Q84" i="522"/>
  <c r="T84" i="522" s="1"/>
  <c r="Q89" i="522"/>
  <c r="T89" i="522" s="1"/>
  <c r="R98" i="522"/>
  <c r="U98" i="522" s="1"/>
  <c r="Q106" i="522"/>
  <c r="T106" i="522" s="1"/>
  <c r="R52" i="522"/>
  <c r="U52" i="522" s="1"/>
  <c r="R54" i="522"/>
  <c r="U54" i="522" s="1"/>
  <c r="R56" i="522"/>
  <c r="U56" i="522" s="1"/>
  <c r="R58" i="522"/>
  <c r="U58" i="522" s="1"/>
  <c r="R60" i="522"/>
  <c r="U60" i="522" s="1"/>
  <c r="R62" i="522"/>
  <c r="U62" i="522" s="1"/>
  <c r="R64" i="522"/>
  <c r="U64" i="522" s="1"/>
  <c r="R66" i="522"/>
  <c r="U66" i="522" s="1"/>
  <c r="R68" i="522"/>
  <c r="U68" i="522" s="1"/>
  <c r="R70" i="522"/>
  <c r="U70" i="522" s="1"/>
  <c r="R72" i="522"/>
  <c r="U72" i="522" s="1"/>
  <c r="R74" i="522"/>
  <c r="U74" i="522" s="1"/>
  <c r="R76" i="522"/>
  <c r="U76" i="522" s="1"/>
  <c r="R78" i="522"/>
  <c r="U78" i="522" s="1"/>
  <c r="R80" i="522"/>
  <c r="U80" i="522" s="1"/>
  <c r="R82" i="522"/>
  <c r="U82" i="522" s="1"/>
  <c r="R84" i="522"/>
  <c r="U84" i="522" s="1"/>
  <c r="R88" i="522"/>
  <c r="U88" i="522" s="1"/>
  <c r="R89" i="522"/>
  <c r="U89" i="522" s="1"/>
  <c r="R90" i="522"/>
  <c r="U90" i="522" s="1"/>
  <c r="R91" i="522"/>
  <c r="U91" i="522" s="1"/>
  <c r="Q107" i="522"/>
  <c r="T107" i="522" s="1"/>
  <c r="Q112" i="522"/>
  <c r="T112" i="522" s="1"/>
  <c r="R117" i="522"/>
  <c r="U117" i="522" s="1"/>
  <c r="Q123" i="522"/>
  <c r="T123" i="522" s="1"/>
  <c r="R137" i="522"/>
  <c r="U137" i="522" s="1"/>
  <c r="R139" i="522"/>
  <c r="U139" i="522" s="1"/>
  <c r="R145" i="522"/>
  <c r="U145" i="522" s="1"/>
  <c r="R50" i="522"/>
  <c r="U50" i="522" s="1"/>
  <c r="Q95" i="522"/>
  <c r="T95" i="522" s="1"/>
  <c r="Q96" i="522"/>
  <c r="T96" i="522" s="1"/>
  <c r="Q97" i="522"/>
  <c r="T97" i="522" s="1"/>
  <c r="Q98" i="522"/>
  <c r="T98" i="522" s="1"/>
  <c r="R102" i="522"/>
  <c r="U102" i="522" s="1"/>
  <c r="R107" i="522"/>
  <c r="U107" i="522" s="1"/>
  <c r="R127" i="522"/>
  <c r="U127" i="522" s="1"/>
  <c r="Q144" i="522"/>
  <c r="T144" i="522" s="1"/>
  <c r="Q93" i="522"/>
  <c r="T93" i="522" s="1"/>
  <c r="Q94" i="522"/>
  <c r="T94" i="522" s="1"/>
  <c r="R109" i="522"/>
  <c r="U109" i="522" s="1"/>
  <c r="Q114" i="522"/>
  <c r="T114" i="522" s="1"/>
  <c r="Q115" i="522"/>
  <c r="T115" i="522" s="1"/>
  <c r="Q124" i="522"/>
  <c r="T124" i="522" s="1"/>
  <c r="R138" i="522"/>
  <c r="U138" i="522" s="1"/>
  <c r="R92" i="522"/>
  <c r="U92" i="522" s="1"/>
  <c r="R93" i="522"/>
  <c r="U93" i="522" s="1"/>
  <c r="R100" i="522"/>
  <c r="U100" i="522" s="1"/>
  <c r="Q105" i="522"/>
  <c r="T105" i="522" s="1"/>
  <c r="R110" i="522"/>
  <c r="U110" i="522" s="1"/>
  <c r="R115" i="522"/>
  <c r="U115" i="522" s="1"/>
  <c r="R116" i="522"/>
  <c r="U116" i="522" s="1"/>
  <c r="R124" i="522"/>
  <c r="U124" i="522" s="1"/>
  <c r="R128" i="522"/>
  <c r="U128" i="522" s="1"/>
  <c r="Q145" i="522"/>
  <c r="T145" i="522" s="1"/>
  <c r="Q101" i="522"/>
  <c r="T101" i="522" s="1"/>
  <c r="R104" i="522"/>
  <c r="U104" i="522" s="1"/>
  <c r="R105" i="522"/>
  <c r="U105" i="522" s="1"/>
  <c r="R112" i="522"/>
  <c r="U112" i="522" s="1"/>
  <c r="R113" i="522"/>
  <c r="U113" i="522" s="1"/>
  <c r="Q129" i="522"/>
  <c r="T129" i="522" s="1"/>
  <c r="R132" i="522"/>
  <c r="U132" i="522" s="1"/>
  <c r="Q134" i="522"/>
  <c r="T134" i="522" s="1"/>
  <c r="Q140" i="522"/>
  <c r="T140" i="522" s="1"/>
  <c r="R144" i="522"/>
  <c r="U144" i="522" s="1"/>
  <c r="Q149" i="522"/>
  <c r="T149" i="522" s="1"/>
  <c r="Q102" i="522"/>
  <c r="T102" i="522" s="1"/>
  <c r="Q109" i="522"/>
  <c r="T109" i="522" s="1"/>
  <c r="Q110" i="522"/>
  <c r="T110" i="522" s="1"/>
  <c r="Q117" i="522"/>
  <c r="T117" i="522" s="1"/>
  <c r="Q118" i="522"/>
  <c r="T118" i="522" s="1"/>
  <c r="Q128" i="522"/>
  <c r="T128" i="522" s="1"/>
  <c r="R129" i="522"/>
  <c r="U129" i="522" s="1"/>
  <c r="R134" i="522"/>
  <c r="U134" i="522" s="1"/>
  <c r="Q139" i="522"/>
  <c r="T139" i="522" s="1"/>
  <c r="R143" i="522"/>
  <c r="U143" i="522" s="1"/>
  <c r="Q146" i="522"/>
  <c r="T146" i="522" s="1"/>
  <c r="R149" i="522"/>
  <c r="U149" i="522" s="1"/>
  <c r="Q121" i="522"/>
  <c r="T121" i="522" s="1"/>
  <c r="W121" i="522" s="1"/>
  <c r="R122" i="522"/>
  <c r="U122" i="522" s="1"/>
  <c r="Q125" i="522"/>
  <c r="T125" i="522" s="1"/>
  <c r="R130" i="522"/>
  <c r="U130" i="522" s="1"/>
  <c r="Q131" i="522"/>
  <c r="T131" i="522" s="1"/>
  <c r="R135" i="522"/>
  <c r="U135" i="522" s="1"/>
  <c r="Q136" i="522"/>
  <c r="T136" i="522" s="1"/>
  <c r="R140" i="522"/>
  <c r="U140" i="522" s="1"/>
  <c r="Q141" i="522"/>
  <c r="T141" i="522" s="1"/>
  <c r="R146" i="522"/>
  <c r="U146" i="522" s="1"/>
  <c r="Q147" i="522"/>
  <c r="T147" i="522" s="1"/>
  <c r="R120" i="522"/>
  <c r="U120" i="522" s="1"/>
  <c r="R126" i="522"/>
  <c r="U126" i="522" s="1"/>
  <c r="Q127" i="522"/>
  <c r="T127" i="522" s="1"/>
  <c r="R131" i="522"/>
  <c r="U131" i="522" s="1"/>
  <c r="Q132" i="522"/>
  <c r="T132" i="522" s="1"/>
  <c r="W132" i="522" s="1"/>
  <c r="R136" i="522"/>
  <c r="U136" i="522" s="1"/>
  <c r="Q137" i="522"/>
  <c r="T137" i="522" s="1"/>
  <c r="R142" i="522"/>
  <c r="U142" i="522" s="1"/>
  <c r="Q143" i="522"/>
  <c r="T143" i="522" s="1"/>
  <c r="R147" i="522"/>
  <c r="U147" i="522" s="1"/>
  <c r="Q148" i="522"/>
  <c r="T148" i="522" s="1"/>
  <c r="AA20" i="521"/>
  <c r="L20" i="521"/>
  <c r="R120" i="521"/>
  <c r="U120" i="521" s="1"/>
  <c r="R125" i="521"/>
  <c r="U125" i="521" s="1"/>
  <c r="R121" i="521"/>
  <c r="U121" i="521" s="1"/>
  <c r="R119" i="521"/>
  <c r="U119" i="521" s="1"/>
  <c r="R108" i="521"/>
  <c r="U108" i="521" s="1"/>
  <c r="R103" i="521"/>
  <c r="U103" i="521" s="1"/>
  <c r="R111" i="521"/>
  <c r="U111" i="521" s="1"/>
  <c r="R90" i="521"/>
  <c r="U90" i="521" s="1"/>
  <c r="R89" i="521"/>
  <c r="U89" i="521" s="1"/>
  <c r="R141" i="521"/>
  <c r="U141" i="521" s="1"/>
  <c r="R97" i="521"/>
  <c r="U97" i="521" s="1"/>
  <c r="R85" i="521"/>
  <c r="U85" i="521" s="1"/>
  <c r="R84" i="521"/>
  <c r="U84" i="521" s="1"/>
  <c r="R82" i="521"/>
  <c r="U82" i="521" s="1"/>
  <c r="R80" i="521"/>
  <c r="U80" i="521" s="1"/>
  <c r="R78" i="521"/>
  <c r="U78" i="521" s="1"/>
  <c r="R76" i="521"/>
  <c r="U76" i="521" s="1"/>
  <c r="R74" i="521"/>
  <c r="U74" i="521" s="1"/>
  <c r="R72" i="521"/>
  <c r="U72" i="521" s="1"/>
  <c r="R70" i="521"/>
  <c r="U70" i="521" s="1"/>
  <c r="R68" i="521"/>
  <c r="U68" i="521" s="1"/>
  <c r="R66" i="521"/>
  <c r="U66" i="521" s="1"/>
  <c r="R64" i="521"/>
  <c r="U64" i="521" s="1"/>
  <c r="R62" i="521"/>
  <c r="U62" i="521" s="1"/>
  <c r="R60" i="521"/>
  <c r="U60" i="521" s="1"/>
  <c r="R58" i="521"/>
  <c r="U58" i="521" s="1"/>
  <c r="R56" i="521"/>
  <c r="U56" i="521" s="1"/>
  <c r="R54" i="521"/>
  <c r="U54" i="521" s="1"/>
  <c r="R52" i="521"/>
  <c r="U52" i="521" s="1"/>
  <c r="R50" i="521"/>
  <c r="U50" i="521" s="1"/>
  <c r="R48" i="521"/>
  <c r="U48" i="521" s="1"/>
  <c r="R46" i="521"/>
  <c r="U46" i="521" s="1"/>
  <c r="R116" i="521"/>
  <c r="U116" i="521" s="1"/>
  <c r="R45" i="521"/>
  <c r="U45" i="521" s="1"/>
  <c r="R43" i="521"/>
  <c r="U43" i="521" s="1"/>
  <c r="R41" i="521"/>
  <c r="U41" i="521" s="1"/>
  <c r="R39" i="521"/>
  <c r="U39" i="521" s="1"/>
  <c r="R23" i="521"/>
  <c r="U23" i="521" s="1"/>
  <c r="R21" i="521"/>
  <c r="U21" i="521" s="1"/>
  <c r="R98" i="521"/>
  <c r="U98" i="521" s="1"/>
  <c r="R37" i="521"/>
  <c r="U37" i="521" s="1"/>
  <c r="R35" i="521"/>
  <c r="U35" i="521" s="1"/>
  <c r="R33" i="521"/>
  <c r="U33" i="521" s="1"/>
  <c r="R31" i="521"/>
  <c r="U31" i="521" s="1"/>
  <c r="R29" i="521"/>
  <c r="U29" i="521" s="1"/>
  <c r="R27" i="521"/>
  <c r="U27" i="521" s="1"/>
  <c r="R25" i="521"/>
  <c r="U25" i="521" s="1"/>
  <c r="Q120" i="521"/>
  <c r="T120" i="521" s="1"/>
  <c r="Q138" i="521"/>
  <c r="T138" i="521" s="1"/>
  <c r="Q126" i="521"/>
  <c r="T126" i="521" s="1"/>
  <c r="Q113" i="521"/>
  <c r="T113" i="521" s="1"/>
  <c r="Q122" i="521"/>
  <c r="T122" i="521" s="1"/>
  <c r="Q108" i="521"/>
  <c r="T108" i="521" s="1"/>
  <c r="Q117" i="521"/>
  <c r="T117" i="521" s="1"/>
  <c r="Q116" i="521"/>
  <c r="T116" i="521" s="1"/>
  <c r="Q94" i="521"/>
  <c r="T94" i="521" s="1"/>
  <c r="Q87" i="521"/>
  <c r="T87" i="521" s="1"/>
  <c r="Q142" i="521"/>
  <c r="T142" i="521" s="1"/>
  <c r="Q101" i="521"/>
  <c r="T101" i="521" s="1"/>
  <c r="Q95" i="521"/>
  <c r="T95" i="521" s="1"/>
  <c r="Q79" i="521"/>
  <c r="T79" i="521" s="1"/>
  <c r="Q75" i="521"/>
  <c r="T75" i="521" s="1"/>
  <c r="Q73" i="521"/>
  <c r="T73" i="521" s="1"/>
  <c r="Q71" i="521"/>
  <c r="T71" i="521" s="1"/>
  <c r="Q69" i="521"/>
  <c r="T69" i="521" s="1"/>
  <c r="Q67" i="521"/>
  <c r="T67" i="521" s="1"/>
  <c r="Q65" i="521"/>
  <c r="T65" i="521" s="1"/>
  <c r="Q63" i="521"/>
  <c r="T63" i="521" s="1"/>
  <c r="Q61" i="521"/>
  <c r="T61" i="521" s="1"/>
  <c r="Q59" i="521"/>
  <c r="T59" i="521" s="1"/>
  <c r="Q55" i="521"/>
  <c r="T55" i="521" s="1"/>
  <c r="Q53" i="521"/>
  <c r="T53" i="521" s="1"/>
  <c r="Q51" i="521"/>
  <c r="T51" i="521" s="1"/>
  <c r="Q49" i="521"/>
  <c r="T49" i="521" s="1"/>
  <c r="Q47" i="521"/>
  <c r="T47" i="521" s="1"/>
  <c r="Q83" i="521"/>
  <c r="T83" i="521" s="1"/>
  <c r="Q81" i="521"/>
  <c r="T81" i="521" s="1"/>
  <c r="Q77" i="521"/>
  <c r="T77" i="521" s="1"/>
  <c r="Q57" i="521"/>
  <c r="T57" i="521" s="1"/>
  <c r="Q21" i="521"/>
  <c r="T21" i="521" s="1"/>
  <c r="Q23" i="521"/>
  <c r="T23" i="521" s="1"/>
  <c r="Q25" i="521"/>
  <c r="T25" i="521" s="1"/>
  <c r="Q27" i="521"/>
  <c r="T27" i="521" s="1"/>
  <c r="Q29" i="521"/>
  <c r="T29" i="521" s="1"/>
  <c r="Q31" i="521"/>
  <c r="T31" i="521" s="1"/>
  <c r="Q33" i="521"/>
  <c r="T33" i="521" s="1"/>
  <c r="Q35" i="521"/>
  <c r="T35" i="521" s="1"/>
  <c r="Q37" i="521"/>
  <c r="T37" i="521" s="1"/>
  <c r="Q39" i="521"/>
  <c r="T39" i="521" s="1"/>
  <c r="W39" i="521" s="1"/>
  <c r="Q41" i="521"/>
  <c r="T41" i="521" s="1"/>
  <c r="Q43" i="521"/>
  <c r="T43" i="521" s="1"/>
  <c r="W43" i="521" s="1"/>
  <c r="Q45" i="521"/>
  <c r="T45" i="521" s="1"/>
  <c r="Q46" i="521"/>
  <c r="T46" i="521" s="1"/>
  <c r="Q90" i="521"/>
  <c r="T90" i="521" s="1"/>
  <c r="R112" i="521"/>
  <c r="U112" i="521" s="1"/>
  <c r="Q133" i="521"/>
  <c r="T133" i="521" s="1"/>
  <c r="R148" i="521"/>
  <c r="U148" i="521" s="1"/>
  <c r="Q20" i="521"/>
  <c r="T20" i="521" s="1"/>
  <c r="Q22" i="521"/>
  <c r="T22" i="521" s="1"/>
  <c r="Q24" i="521"/>
  <c r="T24" i="521" s="1"/>
  <c r="Q26" i="521"/>
  <c r="T26" i="521" s="1"/>
  <c r="Q28" i="521"/>
  <c r="T28" i="521" s="1"/>
  <c r="Q32" i="521"/>
  <c r="T32" i="521" s="1"/>
  <c r="Q34" i="521"/>
  <c r="T34" i="521" s="1"/>
  <c r="Q40" i="521"/>
  <c r="T40" i="521" s="1"/>
  <c r="Q86" i="521"/>
  <c r="T86" i="521" s="1"/>
  <c r="Q93" i="521"/>
  <c r="T93" i="521" s="1"/>
  <c r="Q104" i="521"/>
  <c r="T104" i="521" s="1"/>
  <c r="Q130" i="521"/>
  <c r="T130" i="521" s="1"/>
  <c r="R133" i="521"/>
  <c r="U133" i="521" s="1"/>
  <c r="Q135" i="521"/>
  <c r="T135" i="521" s="1"/>
  <c r="R20" i="521"/>
  <c r="U20" i="521" s="1"/>
  <c r="R22" i="521"/>
  <c r="U22" i="521" s="1"/>
  <c r="R24" i="521"/>
  <c r="U24" i="521" s="1"/>
  <c r="R26" i="521"/>
  <c r="U26" i="521" s="1"/>
  <c r="R28" i="521"/>
  <c r="U28" i="521" s="1"/>
  <c r="R30" i="521"/>
  <c r="U30" i="521" s="1"/>
  <c r="R32" i="521"/>
  <c r="U32" i="521" s="1"/>
  <c r="R34" i="521"/>
  <c r="U34" i="521" s="1"/>
  <c r="R36" i="521"/>
  <c r="U36" i="521" s="1"/>
  <c r="R38" i="521"/>
  <c r="U38" i="521" s="1"/>
  <c r="R40" i="521"/>
  <c r="U40" i="521" s="1"/>
  <c r="R42" i="521"/>
  <c r="U42" i="521" s="1"/>
  <c r="R44" i="521"/>
  <c r="U44" i="521" s="1"/>
  <c r="R86" i="521"/>
  <c r="U86" i="521" s="1"/>
  <c r="Q92" i="521"/>
  <c r="T92" i="521" s="1"/>
  <c r="R107" i="521"/>
  <c r="U107" i="521" s="1"/>
  <c r="R113" i="521"/>
  <c r="U113" i="521" s="1"/>
  <c r="R99" i="521"/>
  <c r="U99" i="521" s="1"/>
  <c r="Q30" i="521"/>
  <c r="T30" i="521" s="1"/>
  <c r="Q36" i="521"/>
  <c r="T36" i="521" s="1"/>
  <c r="Q38" i="521"/>
  <c r="T38" i="521" s="1"/>
  <c r="Q42" i="521"/>
  <c r="T42" i="521" s="1"/>
  <c r="Q44" i="521"/>
  <c r="T44" i="521" s="1"/>
  <c r="Q85" i="521"/>
  <c r="T85" i="521" s="1"/>
  <c r="AA21" i="521"/>
  <c r="L21" i="521"/>
  <c r="Z22" i="521"/>
  <c r="Q91" i="521"/>
  <c r="T91" i="521" s="1"/>
  <c r="R100" i="521"/>
  <c r="U100" i="521" s="1"/>
  <c r="Q103" i="521"/>
  <c r="T103" i="521" s="1"/>
  <c r="Q109" i="521"/>
  <c r="T109" i="521" s="1"/>
  <c r="Q118" i="521"/>
  <c r="T118" i="521" s="1"/>
  <c r="Q48" i="521"/>
  <c r="T48" i="521" s="1"/>
  <c r="Q50" i="521"/>
  <c r="T50" i="521" s="1"/>
  <c r="Q52" i="521"/>
  <c r="T52" i="521" s="1"/>
  <c r="Q54" i="521"/>
  <c r="T54" i="521" s="1"/>
  <c r="Q56" i="521"/>
  <c r="T56" i="521" s="1"/>
  <c r="Q58" i="521"/>
  <c r="T58" i="521" s="1"/>
  <c r="Q60" i="521"/>
  <c r="T60" i="521" s="1"/>
  <c r="Q62" i="521"/>
  <c r="T62" i="521" s="1"/>
  <c r="Q64" i="521"/>
  <c r="T64" i="521" s="1"/>
  <c r="Q66" i="521"/>
  <c r="T66" i="521" s="1"/>
  <c r="Q68" i="521"/>
  <c r="T68" i="521" s="1"/>
  <c r="Q70" i="521"/>
  <c r="T70" i="521" s="1"/>
  <c r="Q72" i="521"/>
  <c r="T72" i="521" s="1"/>
  <c r="Q74" i="521"/>
  <c r="T74" i="521" s="1"/>
  <c r="Q76" i="521"/>
  <c r="T76" i="521" s="1"/>
  <c r="Q78" i="521"/>
  <c r="T78" i="521" s="1"/>
  <c r="Q80" i="521"/>
  <c r="T80" i="521" s="1"/>
  <c r="Q82" i="521"/>
  <c r="T82" i="521" s="1"/>
  <c r="Q84" i="521"/>
  <c r="T84" i="521" s="1"/>
  <c r="R91" i="521"/>
  <c r="U91" i="521" s="1"/>
  <c r="R92" i="521"/>
  <c r="U92" i="521" s="1"/>
  <c r="R93" i="521"/>
  <c r="U93" i="521" s="1"/>
  <c r="R94" i="521"/>
  <c r="U94" i="521" s="1"/>
  <c r="Q102" i="521"/>
  <c r="T102" i="521" s="1"/>
  <c r="Q123" i="521"/>
  <c r="T123" i="521" s="1"/>
  <c r="R137" i="521"/>
  <c r="U137" i="521" s="1"/>
  <c r="R139" i="521"/>
  <c r="U139" i="521" s="1"/>
  <c r="R145" i="521"/>
  <c r="U145" i="521" s="1"/>
  <c r="R47" i="521"/>
  <c r="U47" i="521" s="1"/>
  <c r="R49" i="521"/>
  <c r="U49" i="521" s="1"/>
  <c r="R51" i="521"/>
  <c r="U51" i="521" s="1"/>
  <c r="R53" i="521"/>
  <c r="U53" i="521" s="1"/>
  <c r="R55" i="521"/>
  <c r="U55" i="521" s="1"/>
  <c r="R57" i="521"/>
  <c r="U57" i="521" s="1"/>
  <c r="R59" i="521"/>
  <c r="U59" i="521" s="1"/>
  <c r="R61" i="521"/>
  <c r="U61" i="521" s="1"/>
  <c r="R63" i="521"/>
  <c r="U63" i="521" s="1"/>
  <c r="R65" i="521"/>
  <c r="U65" i="521" s="1"/>
  <c r="R67" i="521"/>
  <c r="U67" i="521" s="1"/>
  <c r="R69" i="521"/>
  <c r="U69" i="521" s="1"/>
  <c r="R71" i="521"/>
  <c r="U71" i="521" s="1"/>
  <c r="R73" i="521"/>
  <c r="U73" i="521" s="1"/>
  <c r="R75" i="521"/>
  <c r="U75" i="521" s="1"/>
  <c r="R77" i="521"/>
  <c r="U77" i="521" s="1"/>
  <c r="R79" i="521"/>
  <c r="U79" i="521" s="1"/>
  <c r="R81" i="521"/>
  <c r="U81" i="521" s="1"/>
  <c r="R83" i="521"/>
  <c r="U83" i="521" s="1"/>
  <c r="Q98" i="521"/>
  <c r="T98" i="521" s="1"/>
  <c r="Q99" i="521"/>
  <c r="T99" i="521" s="1"/>
  <c r="Q100" i="521"/>
  <c r="T100" i="521" s="1"/>
  <c r="Q105" i="521"/>
  <c r="T105" i="521" s="1"/>
  <c r="R114" i="521"/>
  <c r="U114" i="521" s="1"/>
  <c r="Q119" i="521"/>
  <c r="T119" i="521" s="1"/>
  <c r="R127" i="521"/>
  <c r="U127" i="521" s="1"/>
  <c r="Q144" i="521"/>
  <c r="T144" i="521" s="1"/>
  <c r="Q88" i="521"/>
  <c r="T88" i="521" s="1"/>
  <c r="Q89" i="521"/>
  <c r="T89" i="521" s="1"/>
  <c r="Q96" i="521"/>
  <c r="T96" i="521" s="1"/>
  <c r="Q97" i="521"/>
  <c r="T97" i="521" s="1"/>
  <c r="R104" i="521"/>
  <c r="U104" i="521" s="1"/>
  <c r="R105" i="521"/>
  <c r="U105" i="521" s="1"/>
  <c r="Q110" i="521"/>
  <c r="T110" i="521" s="1"/>
  <c r="R115" i="521"/>
  <c r="U115" i="521" s="1"/>
  <c r="Q124" i="521"/>
  <c r="T124" i="521" s="1"/>
  <c r="R138" i="521"/>
  <c r="U138" i="521" s="1"/>
  <c r="R87" i="521"/>
  <c r="U87" i="521" s="1"/>
  <c r="R88" i="521"/>
  <c r="U88" i="521" s="1"/>
  <c r="R95" i="521"/>
  <c r="U95" i="521" s="1"/>
  <c r="R96" i="521"/>
  <c r="U96" i="521" s="1"/>
  <c r="R106" i="521"/>
  <c r="U106" i="521" s="1"/>
  <c r="Q111" i="521"/>
  <c r="T111" i="521" s="1"/>
  <c r="Q112" i="521"/>
  <c r="T112" i="521" s="1"/>
  <c r="R128" i="521"/>
  <c r="U128" i="521" s="1"/>
  <c r="Q145" i="521"/>
  <c r="T145" i="521" s="1"/>
  <c r="R101" i="521"/>
  <c r="U101" i="521" s="1"/>
  <c r="R102" i="521"/>
  <c r="U102" i="521" s="1"/>
  <c r="R109" i="521"/>
  <c r="U109" i="521" s="1"/>
  <c r="R110" i="521"/>
  <c r="U110" i="521" s="1"/>
  <c r="R117" i="521"/>
  <c r="U117" i="521" s="1"/>
  <c r="R118" i="521"/>
  <c r="U118" i="521" s="1"/>
  <c r="Q121" i="521"/>
  <c r="T121" i="521" s="1"/>
  <c r="R123" i="521"/>
  <c r="U123" i="521" s="1"/>
  <c r="Q129" i="521"/>
  <c r="T129" i="521" s="1"/>
  <c r="R132" i="521"/>
  <c r="U132" i="521" s="1"/>
  <c r="Q134" i="521"/>
  <c r="T134" i="521" s="1"/>
  <c r="Q140" i="521"/>
  <c r="T140" i="521" s="1"/>
  <c r="R144" i="521"/>
  <c r="U144" i="521" s="1"/>
  <c r="Q149" i="521"/>
  <c r="T149" i="521" s="1"/>
  <c r="Q106" i="521"/>
  <c r="T106" i="521" s="1"/>
  <c r="Q107" i="521"/>
  <c r="T107" i="521" s="1"/>
  <c r="Q114" i="521"/>
  <c r="T114" i="521" s="1"/>
  <c r="Q115" i="521"/>
  <c r="T115" i="521" s="1"/>
  <c r="R122" i="521"/>
  <c r="U122" i="521" s="1"/>
  <c r="Q128" i="521"/>
  <c r="T128" i="521" s="1"/>
  <c r="R129" i="521"/>
  <c r="U129" i="521" s="1"/>
  <c r="R134" i="521"/>
  <c r="U134" i="521" s="1"/>
  <c r="Q139" i="521"/>
  <c r="T139" i="521" s="1"/>
  <c r="R143" i="521"/>
  <c r="U143" i="521" s="1"/>
  <c r="Q146" i="521"/>
  <c r="T146" i="521" s="1"/>
  <c r="R149" i="521"/>
  <c r="U149" i="521" s="1"/>
  <c r="R124" i="521"/>
  <c r="U124" i="521" s="1"/>
  <c r="Q125" i="521"/>
  <c r="T125" i="521" s="1"/>
  <c r="R130" i="521"/>
  <c r="U130" i="521" s="1"/>
  <c r="Q131" i="521"/>
  <c r="T131" i="521" s="1"/>
  <c r="R135" i="521"/>
  <c r="U135" i="521" s="1"/>
  <c r="Q136" i="521"/>
  <c r="T136" i="521" s="1"/>
  <c r="R140" i="521"/>
  <c r="U140" i="521" s="1"/>
  <c r="Q141" i="521"/>
  <c r="T141" i="521" s="1"/>
  <c r="R146" i="521"/>
  <c r="U146" i="521" s="1"/>
  <c r="Q147" i="521"/>
  <c r="T147" i="521" s="1"/>
  <c r="R126" i="521"/>
  <c r="U126" i="521" s="1"/>
  <c r="Q127" i="521"/>
  <c r="T127" i="521" s="1"/>
  <c r="R131" i="521"/>
  <c r="U131" i="521" s="1"/>
  <c r="Q132" i="521"/>
  <c r="T132" i="521" s="1"/>
  <c r="R136" i="521"/>
  <c r="U136" i="521" s="1"/>
  <c r="Q137" i="521"/>
  <c r="T137" i="521" s="1"/>
  <c r="R142" i="521"/>
  <c r="U142" i="521" s="1"/>
  <c r="Q143" i="521"/>
  <c r="T143" i="521" s="1"/>
  <c r="W143" i="521" s="1"/>
  <c r="R147" i="521"/>
  <c r="U147" i="521" s="1"/>
  <c r="Q148" i="521"/>
  <c r="T148" i="521" s="1"/>
  <c r="Q130" i="520"/>
  <c r="T130" i="520" s="1"/>
  <c r="Q146" i="520"/>
  <c r="T146" i="520" s="1"/>
  <c r="Q139" i="520"/>
  <c r="T139" i="520" s="1"/>
  <c r="Q123" i="520"/>
  <c r="T123" i="520" s="1"/>
  <c r="Q122" i="520"/>
  <c r="T122" i="520" s="1"/>
  <c r="Q98" i="520"/>
  <c r="T98" i="520" s="1"/>
  <c r="Q124" i="520"/>
  <c r="T124" i="520" s="1"/>
  <c r="Q119" i="520"/>
  <c r="T119" i="520" s="1"/>
  <c r="Q117" i="520"/>
  <c r="T117" i="520" s="1"/>
  <c r="Q115" i="520"/>
  <c r="T115" i="520" s="1"/>
  <c r="Q114" i="520"/>
  <c r="T114" i="520" s="1"/>
  <c r="Q95" i="520"/>
  <c r="T95" i="520" s="1"/>
  <c r="Q94" i="520"/>
  <c r="T94" i="520" s="1"/>
  <c r="Q142" i="520"/>
  <c r="T142" i="520" s="1"/>
  <c r="Q140" i="520"/>
  <c r="T140" i="520" s="1"/>
  <c r="Q135" i="520"/>
  <c r="T135" i="520" s="1"/>
  <c r="Q120" i="520"/>
  <c r="T120" i="520" s="1"/>
  <c r="Q113" i="520"/>
  <c r="T113" i="520" s="1"/>
  <c r="Q111" i="520"/>
  <c r="T111" i="520" s="1"/>
  <c r="Q110" i="520"/>
  <c r="T110" i="520" s="1"/>
  <c r="Q89" i="520"/>
  <c r="T89" i="520" s="1"/>
  <c r="Q80" i="520"/>
  <c r="T80" i="520" s="1"/>
  <c r="Q76" i="520"/>
  <c r="T76" i="520" s="1"/>
  <c r="Q72" i="520"/>
  <c r="T72" i="520" s="1"/>
  <c r="Q68" i="520"/>
  <c r="T68" i="520" s="1"/>
  <c r="Q64" i="520"/>
  <c r="T64" i="520" s="1"/>
  <c r="Q60" i="520"/>
  <c r="T60" i="520" s="1"/>
  <c r="Q56" i="520"/>
  <c r="T56" i="520" s="1"/>
  <c r="Q52" i="520"/>
  <c r="T52" i="520" s="1"/>
  <c r="Q147" i="520"/>
  <c r="T147" i="520" s="1"/>
  <c r="Q131" i="520"/>
  <c r="T131" i="520" s="1"/>
  <c r="Q105" i="520"/>
  <c r="T105" i="520" s="1"/>
  <c r="Q48" i="520"/>
  <c r="T48" i="520" s="1"/>
  <c r="Q40" i="520"/>
  <c r="T40" i="520" s="1"/>
  <c r="Q32" i="520"/>
  <c r="T32" i="520" s="1"/>
  <c r="Q24" i="520"/>
  <c r="T24" i="520" s="1"/>
  <c r="Q90" i="520"/>
  <c r="T90" i="520" s="1"/>
  <c r="Q85" i="520"/>
  <c r="T85" i="520" s="1"/>
  <c r="Q44" i="520"/>
  <c r="T44" i="520" s="1"/>
  <c r="Q36" i="520"/>
  <c r="T36" i="520" s="1"/>
  <c r="Q28" i="520"/>
  <c r="T28" i="520" s="1"/>
  <c r="Q138" i="520"/>
  <c r="T138" i="520" s="1"/>
  <c r="Q126" i="520"/>
  <c r="T126" i="520" s="1"/>
  <c r="R126" i="520"/>
  <c r="U126" i="520" s="1"/>
  <c r="R142" i="520"/>
  <c r="U142" i="520" s="1"/>
  <c r="R143" i="520"/>
  <c r="U143" i="520" s="1"/>
  <c r="R141" i="520"/>
  <c r="U141" i="520" s="1"/>
  <c r="R119" i="520"/>
  <c r="U119" i="520" s="1"/>
  <c r="R117" i="520"/>
  <c r="U117" i="520" s="1"/>
  <c r="R94" i="520"/>
  <c r="U94" i="520" s="1"/>
  <c r="R92" i="520"/>
  <c r="U92" i="520" s="1"/>
  <c r="R149" i="520"/>
  <c r="U149" i="520" s="1"/>
  <c r="R135" i="520"/>
  <c r="U135" i="520" s="1"/>
  <c r="R133" i="520"/>
  <c r="U133" i="520" s="1"/>
  <c r="R110" i="520"/>
  <c r="U110" i="520" s="1"/>
  <c r="R108" i="520"/>
  <c r="U108" i="520" s="1"/>
  <c r="R80" i="520"/>
  <c r="U80" i="520" s="1"/>
  <c r="R76" i="520"/>
  <c r="U76" i="520" s="1"/>
  <c r="R72" i="520"/>
  <c r="U72" i="520" s="1"/>
  <c r="R68" i="520"/>
  <c r="U68" i="520" s="1"/>
  <c r="R64" i="520"/>
  <c r="U64" i="520" s="1"/>
  <c r="R60" i="520"/>
  <c r="U60" i="520" s="1"/>
  <c r="R56" i="520"/>
  <c r="U56" i="520" s="1"/>
  <c r="R52" i="520"/>
  <c r="U52" i="520" s="1"/>
  <c r="R48" i="520"/>
  <c r="U48" i="520" s="1"/>
  <c r="R44" i="520"/>
  <c r="U44" i="520" s="1"/>
  <c r="R40" i="520"/>
  <c r="U40" i="520" s="1"/>
  <c r="R36" i="520"/>
  <c r="U36" i="520" s="1"/>
  <c r="R32" i="520"/>
  <c r="U32" i="520" s="1"/>
  <c r="R28" i="520"/>
  <c r="U28" i="520" s="1"/>
  <c r="R24" i="520"/>
  <c r="U24" i="520" s="1"/>
  <c r="R138" i="520"/>
  <c r="U138" i="520" s="1"/>
  <c r="R125" i="520"/>
  <c r="U125" i="520" s="1"/>
  <c r="R109" i="520"/>
  <c r="U109" i="520" s="1"/>
  <c r="R90" i="520"/>
  <c r="U90" i="520" s="1"/>
  <c r="R88" i="520"/>
  <c r="U88" i="520" s="1"/>
  <c r="R85" i="520"/>
  <c r="U85" i="520" s="1"/>
  <c r="R81" i="520"/>
  <c r="U81" i="520" s="1"/>
  <c r="R77" i="520"/>
  <c r="U77" i="520" s="1"/>
  <c r="R73" i="520"/>
  <c r="U73" i="520" s="1"/>
  <c r="R69" i="520"/>
  <c r="U69" i="520" s="1"/>
  <c r="R65" i="520"/>
  <c r="U65" i="520" s="1"/>
  <c r="R61" i="520"/>
  <c r="U61" i="520" s="1"/>
  <c r="R57" i="520"/>
  <c r="U57" i="520" s="1"/>
  <c r="R53" i="520"/>
  <c r="U53" i="520" s="1"/>
  <c r="R122" i="520"/>
  <c r="U122" i="520" s="1"/>
  <c r="R106" i="520"/>
  <c r="U106" i="520" s="1"/>
  <c r="R104" i="520"/>
  <c r="U104" i="520" s="1"/>
  <c r="R70" i="520"/>
  <c r="U70" i="520" s="1"/>
  <c r="R54" i="520"/>
  <c r="U54" i="520" s="1"/>
  <c r="R86" i="520"/>
  <c r="U86" i="520" s="1"/>
  <c r="R84" i="520"/>
  <c r="U84" i="520" s="1"/>
  <c r="R83" i="520"/>
  <c r="U83" i="520" s="1"/>
  <c r="R82" i="520"/>
  <c r="U82" i="520" s="1"/>
  <c r="R66" i="520"/>
  <c r="U66" i="520" s="1"/>
  <c r="R49" i="520"/>
  <c r="U49" i="520" s="1"/>
  <c r="R41" i="520"/>
  <c r="U41" i="520" s="1"/>
  <c r="R33" i="520"/>
  <c r="U33" i="520" s="1"/>
  <c r="R25" i="520"/>
  <c r="U25" i="520" s="1"/>
  <c r="R101" i="520"/>
  <c r="U101" i="520" s="1"/>
  <c r="R78" i="520"/>
  <c r="U78" i="520" s="1"/>
  <c r="R62" i="520"/>
  <c r="U62" i="520" s="1"/>
  <c r="R45" i="520"/>
  <c r="U45" i="520" s="1"/>
  <c r="R37" i="520"/>
  <c r="U37" i="520" s="1"/>
  <c r="R29" i="520"/>
  <c r="U29" i="520" s="1"/>
  <c r="R21" i="520"/>
  <c r="U21" i="520" s="1"/>
  <c r="R20" i="520"/>
  <c r="U20" i="520" s="1"/>
  <c r="R74" i="520"/>
  <c r="U74" i="520" s="1"/>
  <c r="R58" i="520"/>
  <c r="U58" i="520" s="1"/>
  <c r="Q103" i="520"/>
  <c r="T103" i="520" s="1"/>
  <c r="Q20" i="520"/>
  <c r="T20" i="520" s="1"/>
  <c r="R22" i="520"/>
  <c r="U22" i="520" s="1"/>
  <c r="R26" i="520"/>
  <c r="U26" i="520" s="1"/>
  <c r="R30" i="520"/>
  <c r="U30" i="520" s="1"/>
  <c r="R34" i="520"/>
  <c r="U34" i="520" s="1"/>
  <c r="R38" i="520"/>
  <c r="U38" i="520" s="1"/>
  <c r="R42" i="520"/>
  <c r="U42" i="520" s="1"/>
  <c r="R46" i="520"/>
  <c r="U46" i="520" s="1"/>
  <c r="R50" i="520"/>
  <c r="U50" i="520" s="1"/>
  <c r="R35" i="520"/>
  <c r="U35" i="520" s="1"/>
  <c r="R51" i="520"/>
  <c r="U51" i="520" s="1"/>
  <c r="Q66" i="520"/>
  <c r="T66" i="520" s="1"/>
  <c r="R79" i="520"/>
  <c r="U79" i="520" s="1"/>
  <c r="Q83" i="520"/>
  <c r="T83" i="520" s="1"/>
  <c r="R93" i="520"/>
  <c r="U93" i="520" s="1"/>
  <c r="R97" i="520"/>
  <c r="U97" i="520" s="1"/>
  <c r="Q100" i="520"/>
  <c r="T100" i="520" s="1"/>
  <c r="R114" i="520"/>
  <c r="U114" i="520" s="1"/>
  <c r="R124" i="520"/>
  <c r="U124" i="520" s="1"/>
  <c r="Q132" i="520"/>
  <c r="T132" i="520" s="1"/>
  <c r="Q136" i="520"/>
  <c r="T136" i="520" s="1"/>
  <c r="R27" i="520"/>
  <c r="U27" i="520" s="1"/>
  <c r="R43" i="520"/>
  <c r="U43" i="520" s="1"/>
  <c r="R63" i="520"/>
  <c r="U63" i="520" s="1"/>
  <c r="Q82" i="520"/>
  <c r="T82" i="520" s="1"/>
  <c r="Q87" i="520"/>
  <c r="T87" i="520" s="1"/>
  <c r="R118" i="520"/>
  <c r="U118" i="520" s="1"/>
  <c r="Q21" i="520"/>
  <c r="T21" i="520" s="1"/>
  <c r="W21" i="520" s="1"/>
  <c r="Q26" i="520"/>
  <c r="T26" i="520" s="1"/>
  <c r="Q29" i="520"/>
  <c r="T29" i="520" s="1"/>
  <c r="Q34" i="520"/>
  <c r="T34" i="520" s="1"/>
  <c r="Q37" i="520"/>
  <c r="T37" i="520" s="1"/>
  <c r="Q42" i="520"/>
  <c r="T42" i="520" s="1"/>
  <c r="Q45" i="520"/>
  <c r="T45" i="520" s="1"/>
  <c r="Q50" i="520"/>
  <c r="T50" i="520" s="1"/>
  <c r="Q54" i="520"/>
  <c r="T54" i="520" s="1"/>
  <c r="W54" i="520" s="1"/>
  <c r="R67" i="520"/>
  <c r="U67" i="520" s="1"/>
  <c r="Q70" i="520"/>
  <c r="T70" i="520" s="1"/>
  <c r="Q99" i="520"/>
  <c r="T99" i="520" s="1"/>
  <c r="R100" i="520"/>
  <c r="U100" i="520" s="1"/>
  <c r="Q106" i="520"/>
  <c r="T106" i="520" s="1"/>
  <c r="R113" i="520"/>
  <c r="U113" i="520" s="1"/>
  <c r="R148" i="520"/>
  <c r="U148" i="520" s="1"/>
  <c r="Z22" i="520"/>
  <c r="L21" i="520"/>
  <c r="AA21" i="520"/>
  <c r="R23" i="520"/>
  <c r="U23" i="520" s="1"/>
  <c r="R31" i="520"/>
  <c r="U31" i="520" s="1"/>
  <c r="R39" i="520"/>
  <c r="U39" i="520" s="1"/>
  <c r="R47" i="520"/>
  <c r="U47" i="520" s="1"/>
  <c r="R55" i="520"/>
  <c r="U55" i="520" s="1"/>
  <c r="Q58" i="520"/>
  <c r="T58" i="520" s="1"/>
  <c r="R71" i="520"/>
  <c r="U71" i="520" s="1"/>
  <c r="Q74" i="520"/>
  <c r="T74" i="520" s="1"/>
  <c r="R95" i="520"/>
  <c r="U95" i="520" s="1"/>
  <c r="Q102" i="520"/>
  <c r="T102" i="520" s="1"/>
  <c r="R112" i="520"/>
  <c r="U112" i="520" s="1"/>
  <c r="R116" i="520"/>
  <c r="U116" i="520" s="1"/>
  <c r="R127" i="520"/>
  <c r="U127" i="520" s="1"/>
  <c r="Q149" i="520"/>
  <c r="T149" i="520" s="1"/>
  <c r="Q22" i="520"/>
  <c r="T22" i="520" s="1"/>
  <c r="Q25" i="520"/>
  <c r="T25" i="520" s="1"/>
  <c r="Q30" i="520"/>
  <c r="T30" i="520" s="1"/>
  <c r="Q33" i="520"/>
  <c r="T33" i="520" s="1"/>
  <c r="W33" i="520" s="1"/>
  <c r="Q38" i="520"/>
  <c r="T38" i="520" s="1"/>
  <c r="Q41" i="520"/>
  <c r="T41" i="520" s="1"/>
  <c r="Q46" i="520"/>
  <c r="T46" i="520" s="1"/>
  <c r="Q49" i="520"/>
  <c r="T49" i="520" s="1"/>
  <c r="R59" i="520"/>
  <c r="U59" i="520" s="1"/>
  <c r="Q62" i="520"/>
  <c r="T62" i="520" s="1"/>
  <c r="R75" i="520"/>
  <c r="U75" i="520" s="1"/>
  <c r="Q78" i="520"/>
  <c r="T78" i="520" s="1"/>
  <c r="Q97" i="520"/>
  <c r="T97" i="520" s="1"/>
  <c r="Q101" i="520"/>
  <c r="T101" i="520" s="1"/>
  <c r="W101" i="520" s="1"/>
  <c r="R102" i="520"/>
  <c r="U102" i="520" s="1"/>
  <c r="R115" i="520"/>
  <c r="U115" i="520" s="1"/>
  <c r="R134" i="520"/>
  <c r="U134" i="520" s="1"/>
  <c r="Q53" i="520"/>
  <c r="T53" i="520" s="1"/>
  <c r="Q57" i="520"/>
  <c r="T57" i="520" s="1"/>
  <c r="Q61" i="520"/>
  <c r="T61" i="520" s="1"/>
  <c r="Q65" i="520"/>
  <c r="T65" i="520" s="1"/>
  <c r="Q69" i="520"/>
  <c r="T69" i="520" s="1"/>
  <c r="Q73" i="520"/>
  <c r="T73" i="520" s="1"/>
  <c r="Q77" i="520"/>
  <c r="T77" i="520" s="1"/>
  <c r="Q81" i="520"/>
  <c r="T81" i="520" s="1"/>
  <c r="Q84" i="520"/>
  <c r="T84" i="520" s="1"/>
  <c r="Q86" i="520"/>
  <c r="T86" i="520" s="1"/>
  <c r="R96" i="520"/>
  <c r="U96" i="520" s="1"/>
  <c r="R98" i="520"/>
  <c r="U98" i="520" s="1"/>
  <c r="R99" i="520"/>
  <c r="U99" i="520" s="1"/>
  <c r="Q104" i="520"/>
  <c r="T104" i="520" s="1"/>
  <c r="Q107" i="520"/>
  <c r="T107" i="520" s="1"/>
  <c r="R123" i="520"/>
  <c r="U123" i="520" s="1"/>
  <c r="R130" i="520"/>
  <c r="U130" i="520" s="1"/>
  <c r="R132" i="520"/>
  <c r="U132" i="520" s="1"/>
  <c r="Q134" i="520"/>
  <c r="T134" i="520" s="1"/>
  <c r="R145" i="520"/>
  <c r="U145" i="520" s="1"/>
  <c r="Q88" i="520"/>
  <c r="T88" i="520" s="1"/>
  <c r="W88" i="520" s="1"/>
  <c r="Q91" i="520"/>
  <c r="T91" i="520" s="1"/>
  <c r="R105" i="520"/>
  <c r="U105" i="520" s="1"/>
  <c r="R107" i="520"/>
  <c r="U107" i="520" s="1"/>
  <c r="Q108" i="520"/>
  <c r="T108" i="520" s="1"/>
  <c r="Q109" i="520"/>
  <c r="T109" i="520" s="1"/>
  <c r="Q129" i="520"/>
  <c r="T129" i="520" s="1"/>
  <c r="R136" i="520"/>
  <c r="U136" i="520" s="1"/>
  <c r="Q144" i="520"/>
  <c r="T144" i="520" s="1"/>
  <c r="R146" i="520"/>
  <c r="U146" i="520" s="1"/>
  <c r="Q23" i="520"/>
  <c r="T23" i="520" s="1"/>
  <c r="Q27" i="520"/>
  <c r="T27" i="520" s="1"/>
  <c r="Q31" i="520"/>
  <c r="T31" i="520" s="1"/>
  <c r="Q35" i="520"/>
  <c r="T35" i="520" s="1"/>
  <c r="Q39" i="520"/>
  <c r="T39" i="520" s="1"/>
  <c r="Q43" i="520"/>
  <c r="T43" i="520" s="1"/>
  <c r="Q47" i="520"/>
  <c r="T47" i="520" s="1"/>
  <c r="W47" i="520" s="1"/>
  <c r="Q51" i="520"/>
  <c r="T51" i="520" s="1"/>
  <c r="Q55" i="520"/>
  <c r="T55" i="520" s="1"/>
  <c r="Q59" i="520"/>
  <c r="T59" i="520" s="1"/>
  <c r="W59" i="520" s="1"/>
  <c r="Q63" i="520"/>
  <c r="T63" i="520" s="1"/>
  <c r="Q67" i="520"/>
  <c r="T67" i="520" s="1"/>
  <c r="Q71" i="520"/>
  <c r="T71" i="520" s="1"/>
  <c r="Q75" i="520"/>
  <c r="T75" i="520" s="1"/>
  <c r="Q79" i="520"/>
  <c r="T79" i="520" s="1"/>
  <c r="R89" i="520"/>
  <c r="U89" i="520" s="1"/>
  <c r="R91" i="520"/>
  <c r="U91" i="520" s="1"/>
  <c r="Q92" i="520"/>
  <c r="T92" i="520" s="1"/>
  <c r="Q93" i="520"/>
  <c r="T93" i="520" s="1"/>
  <c r="R111" i="520"/>
  <c r="U111" i="520" s="1"/>
  <c r="Q116" i="520"/>
  <c r="T116" i="520" s="1"/>
  <c r="Q118" i="520"/>
  <c r="T118" i="520" s="1"/>
  <c r="R121" i="520"/>
  <c r="U121" i="520" s="1"/>
  <c r="Q128" i="520"/>
  <c r="T128" i="520" s="1"/>
  <c r="R129" i="520"/>
  <c r="U129" i="520" s="1"/>
  <c r="R131" i="520"/>
  <c r="U131" i="520" s="1"/>
  <c r="Q133" i="520"/>
  <c r="T133" i="520" s="1"/>
  <c r="R147" i="520"/>
  <c r="U147" i="520" s="1"/>
  <c r="Q141" i="520"/>
  <c r="T141" i="520" s="1"/>
  <c r="Q143" i="520"/>
  <c r="T143" i="520" s="1"/>
  <c r="R87" i="520"/>
  <c r="U87" i="520" s="1"/>
  <c r="Q96" i="520"/>
  <c r="T96" i="520" s="1"/>
  <c r="R103" i="520"/>
  <c r="U103" i="520" s="1"/>
  <c r="Q112" i="520"/>
  <c r="T112" i="520" s="1"/>
  <c r="R120" i="520"/>
  <c r="U120" i="520" s="1"/>
  <c r="Q125" i="520"/>
  <c r="T125" i="520" s="1"/>
  <c r="W125" i="520" s="1"/>
  <c r="Q127" i="520"/>
  <c r="T127" i="520" s="1"/>
  <c r="R137" i="520"/>
  <c r="U137" i="520" s="1"/>
  <c r="R139" i="520"/>
  <c r="U139" i="520" s="1"/>
  <c r="R140" i="520"/>
  <c r="U140" i="520" s="1"/>
  <c r="Q145" i="520"/>
  <c r="T145" i="520" s="1"/>
  <c r="Q148" i="520"/>
  <c r="T148" i="520" s="1"/>
  <c r="Q121" i="520"/>
  <c r="T121" i="520" s="1"/>
  <c r="R128" i="520"/>
  <c r="U128" i="520" s="1"/>
  <c r="Q137" i="520"/>
  <c r="T137" i="520" s="1"/>
  <c r="R144" i="520"/>
  <c r="U144" i="520" s="1"/>
  <c r="Z22" i="519"/>
  <c r="Z23" i="519" s="1"/>
  <c r="L23" i="519" s="1"/>
  <c r="AA21" i="519"/>
  <c r="R149" i="519"/>
  <c r="U149" i="519" s="1"/>
  <c r="R138" i="519"/>
  <c r="U138" i="519" s="1"/>
  <c r="R133" i="519"/>
  <c r="U133" i="519" s="1"/>
  <c r="R141" i="519"/>
  <c r="U141" i="519" s="1"/>
  <c r="R130" i="519"/>
  <c r="U130" i="519" s="1"/>
  <c r="R106" i="519"/>
  <c r="U106" i="519" s="1"/>
  <c r="R123" i="519"/>
  <c r="U123" i="519" s="1"/>
  <c r="R121" i="519"/>
  <c r="U121" i="519" s="1"/>
  <c r="R111" i="519"/>
  <c r="U111" i="519" s="1"/>
  <c r="R110" i="519"/>
  <c r="U110" i="519" s="1"/>
  <c r="R71" i="519"/>
  <c r="U71" i="519" s="1"/>
  <c r="R67" i="519"/>
  <c r="U67" i="519" s="1"/>
  <c r="R146" i="519"/>
  <c r="U146" i="519" s="1"/>
  <c r="R64" i="519"/>
  <c r="U64" i="519" s="1"/>
  <c r="R62" i="519"/>
  <c r="U62" i="519" s="1"/>
  <c r="R60" i="519"/>
  <c r="U60" i="519" s="1"/>
  <c r="R58" i="519"/>
  <c r="U58" i="519" s="1"/>
  <c r="R56" i="519"/>
  <c r="U56" i="519" s="1"/>
  <c r="R54" i="519"/>
  <c r="U54" i="519" s="1"/>
  <c r="R52" i="519"/>
  <c r="U52" i="519" s="1"/>
  <c r="R50" i="519"/>
  <c r="U50" i="519" s="1"/>
  <c r="R48" i="519"/>
  <c r="U48" i="519" s="1"/>
  <c r="R46" i="519"/>
  <c r="U46" i="519" s="1"/>
  <c r="R44" i="519"/>
  <c r="U44" i="519" s="1"/>
  <c r="R25" i="519"/>
  <c r="U25" i="519" s="1"/>
  <c r="R21" i="519"/>
  <c r="U21" i="519" s="1"/>
  <c r="R105" i="519"/>
  <c r="U105" i="519" s="1"/>
  <c r="R89" i="519"/>
  <c r="U89" i="519" s="1"/>
  <c r="R42" i="519"/>
  <c r="U42" i="519" s="1"/>
  <c r="R125" i="519"/>
  <c r="U125" i="519" s="1"/>
  <c r="R118" i="519"/>
  <c r="U118" i="519" s="1"/>
  <c r="R97" i="519"/>
  <c r="U97" i="519" s="1"/>
  <c r="R96" i="519"/>
  <c r="U96" i="519" s="1"/>
  <c r="R72" i="519"/>
  <c r="U72" i="519" s="1"/>
  <c r="R40" i="519"/>
  <c r="U40" i="519" s="1"/>
  <c r="R36" i="519"/>
  <c r="U36" i="519" s="1"/>
  <c r="R32" i="519"/>
  <c r="U32" i="519" s="1"/>
  <c r="R28" i="519"/>
  <c r="U28" i="519" s="1"/>
  <c r="R24" i="519"/>
  <c r="U24" i="519" s="1"/>
  <c r="R20" i="519"/>
  <c r="U20" i="519" s="1"/>
  <c r="R41" i="519"/>
  <c r="U41" i="519" s="1"/>
  <c r="R37" i="519"/>
  <c r="U37" i="519" s="1"/>
  <c r="R29" i="519"/>
  <c r="U29" i="519" s="1"/>
  <c r="R104" i="519"/>
  <c r="U104" i="519" s="1"/>
  <c r="R88" i="519"/>
  <c r="U88" i="519" s="1"/>
  <c r="R68" i="519"/>
  <c r="U68" i="519" s="1"/>
  <c r="R30" i="519"/>
  <c r="U30" i="519" s="1"/>
  <c r="R33" i="519"/>
  <c r="U33" i="519" s="1"/>
  <c r="R38" i="519"/>
  <c r="U38" i="519" s="1"/>
  <c r="R34" i="519"/>
  <c r="U34" i="519" s="1"/>
  <c r="R26" i="519"/>
  <c r="U26" i="519" s="1"/>
  <c r="R22" i="519"/>
  <c r="U22" i="519" s="1"/>
  <c r="Q143" i="519"/>
  <c r="T143" i="519" s="1"/>
  <c r="Q135" i="519"/>
  <c r="T135" i="519" s="1"/>
  <c r="Q127" i="519"/>
  <c r="T127" i="519" s="1"/>
  <c r="Q122" i="519"/>
  <c r="T122" i="519" s="1"/>
  <c r="Q146" i="519"/>
  <c r="T146" i="519" s="1"/>
  <c r="W146" i="519" s="1"/>
  <c r="Q130" i="519"/>
  <c r="T130" i="519" s="1"/>
  <c r="Q131" i="519"/>
  <c r="T131" i="519" s="1"/>
  <c r="Q115" i="519"/>
  <c r="T115" i="519" s="1"/>
  <c r="Q108" i="519"/>
  <c r="T108" i="519" s="1"/>
  <c r="Q71" i="519"/>
  <c r="T71" i="519" s="1"/>
  <c r="Q63" i="519"/>
  <c r="T63" i="519" s="1"/>
  <c r="Q61" i="519"/>
  <c r="T61" i="519" s="1"/>
  <c r="Q59" i="519"/>
  <c r="T59" i="519" s="1"/>
  <c r="Q57" i="519"/>
  <c r="T57" i="519" s="1"/>
  <c r="Q55" i="519"/>
  <c r="T55" i="519" s="1"/>
  <c r="Q53" i="519"/>
  <c r="T53" i="519" s="1"/>
  <c r="Q51" i="519"/>
  <c r="T51" i="519" s="1"/>
  <c r="Q49" i="519"/>
  <c r="T49" i="519" s="1"/>
  <c r="Q47" i="519"/>
  <c r="T47" i="519" s="1"/>
  <c r="Q45" i="519"/>
  <c r="T45" i="519" s="1"/>
  <c r="Q107" i="519"/>
  <c r="T107" i="519" s="1"/>
  <c r="Q102" i="519"/>
  <c r="T102" i="519" s="1"/>
  <c r="Q33" i="519"/>
  <c r="T33" i="519" s="1"/>
  <c r="Q29" i="519"/>
  <c r="T29" i="519" s="1"/>
  <c r="Q147" i="519"/>
  <c r="T147" i="519" s="1"/>
  <c r="Q116" i="519"/>
  <c r="T116" i="519" s="1"/>
  <c r="Q101" i="519"/>
  <c r="T101" i="519" s="1"/>
  <c r="Q94" i="519"/>
  <c r="T94" i="519" s="1"/>
  <c r="Q85" i="519"/>
  <c r="T85" i="519" s="1"/>
  <c r="Q43" i="519"/>
  <c r="T43" i="519" s="1"/>
  <c r="Q39" i="519"/>
  <c r="T39" i="519" s="1"/>
  <c r="Q35" i="519"/>
  <c r="T35" i="519" s="1"/>
  <c r="Q31" i="519"/>
  <c r="T31" i="519" s="1"/>
  <c r="Q27" i="519"/>
  <c r="T27" i="519" s="1"/>
  <c r="Q23" i="519"/>
  <c r="T23" i="519" s="1"/>
  <c r="Q138" i="519"/>
  <c r="T138" i="519" s="1"/>
  <c r="Q67" i="519"/>
  <c r="T67" i="519" s="1"/>
  <c r="Q123" i="519"/>
  <c r="T123" i="519" s="1"/>
  <c r="Q93" i="519"/>
  <c r="T93" i="519" s="1"/>
  <c r="Q86" i="519"/>
  <c r="T86" i="519" s="1"/>
  <c r="Q41" i="519"/>
  <c r="T41" i="519" s="1"/>
  <c r="W41" i="519" s="1"/>
  <c r="Q37" i="519"/>
  <c r="T37" i="519" s="1"/>
  <c r="Q25" i="519"/>
  <c r="T25" i="519" s="1"/>
  <c r="Q21" i="519"/>
  <c r="T21" i="519" s="1"/>
  <c r="R23" i="519"/>
  <c r="U23" i="519" s="1"/>
  <c r="R27" i="519"/>
  <c r="U27" i="519" s="1"/>
  <c r="R31" i="519"/>
  <c r="U31" i="519" s="1"/>
  <c r="R35" i="519"/>
  <c r="U35" i="519" s="1"/>
  <c r="R39" i="519"/>
  <c r="U39" i="519" s="1"/>
  <c r="R43" i="519"/>
  <c r="U43" i="519" s="1"/>
  <c r="R65" i="519"/>
  <c r="U65" i="519" s="1"/>
  <c r="R69" i="519"/>
  <c r="U69" i="519" s="1"/>
  <c r="R73" i="519"/>
  <c r="U73" i="519" s="1"/>
  <c r="Q30" i="519"/>
  <c r="T30" i="519" s="1"/>
  <c r="R145" i="519"/>
  <c r="U145" i="519" s="1"/>
  <c r="Q26" i="519"/>
  <c r="T26" i="519" s="1"/>
  <c r="Q34" i="519"/>
  <c r="T34" i="519" s="1"/>
  <c r="Q42" i="519"/>
  <c r="T42" i="519" s="1"/>
  <c r="R74" i="519"/>
  <c r="U74" i="519" s="1"/>
  <c r="Q77" i="519"/>
  <c r="T77" i="519" s="1"/>
  <c r="Q78" i="519"/>
  <c r="T78" i="519" s="1"/>
  <c r="Q81" i="519"/>
  <c r="T81" i="519" s="1"/>
  <c r="Q82" i="519"/>
  <c r="T82" i="519" s="1"/>
  <c r="Q84" i="519"/>
  <c r="T84" i="519" s="1"/>
  <c r="Q97" i="519"/>
  <c r="T97" i="519" s="1"/>
  <c r="Q99" i="519"/>
  <c r="T99" i="519" s="1"/>
  <c r="R114" i="519"/>
  <c r="U114" i="519" s="1"/>
  <c r="R135" i="519"/>
  <c r="U135" i="519" s="1"/>
  <c r="AA22" i="519"/>
  <c r="Q65" i="519"/>
  <c r="T65" i="519" s="1"/>
  <c r="R75" i="519"/>
  <c r="U75" i="519" s="1"/>
  <c r="R78" i="519"/>
  <c r="U78" i="519" s="1"/>
  <c r="R80" i="519"/>
  <c r="U80" i="519" s="1"/>
  <c r="R81" i="519"/>
  <c r="U81" i="519" s="1"/>
  <c r="R83" i="519"/>
  <c r="U83" i="519" s="1"/>
  <c r="R85" i="519"/>
  <c r="U85" i="519" s="1"/>
  <c r="R99" i="519"/>
  <c r="U99" i="519" s="1"/>
  <c r="R101" i="519"/>
  <c r="U101" i="519" s="1"/>
  <c r="Q113" i="519"/>
  <c r="T113" i="519" s="1"/>
  <c r="Q20" i="519"/>
  <c r="T20" i="519" s="1"/>
  <c r="L22" i="519"/>
  <c r="Q24" i="519"/>
  <c r="T24" i="519" s="1"/>
  <c r="Z24" i="519"/>
  <c r="Q28" i="519"/>
  <c r="T28" i="519" s="1"/>
  <c r="Q32" i="519"/>
  <c r="T32" i="519" s="1"/>
  <c r="W32" i="519" s="1"/>
  <c r="Q36" i="519"/>
  <c r="T36" i="519" s="1"/>
  <c r="Q40" i="519"/>
  <c r="T40" i="519" s="1"/>
  <c r="Q44" i="519"/>
  <c r="T44" i="519" s="1"/>
  <c r="W44" i="519" s="1"/>
  <c r="Q46" i="519"/>
  <c r="T46" i="519" s="1"/>
  <c r="Q48" i="519"/>
  <c r="T48" i="519" s="1"/>
  <c r="Q50" i="519"/>
  <c r="T50" i="519" s="1"/>
  <c r="Q52" i="519"/>
  <c r="T52" i="519" s="1"/>
  <c r="W52" i="519" s="1"/>
  <c r="Q54" i="519"/>
  <c r="T54" i="519" s="1"/>
  <c r="Q56" i="519"/>
  <c r="T56" i="519" s="1"/>
  <c r="Q58" i="519"/>
  <c r="T58" i="519" s="1"/>
  <c r="Q60" i="519"/>
  <c r="T60" i="519" s="1"/>
  <c r="W60" i="519" s="1"/>
  <c r="Q62" i="519"/>
  <c r="T62" i="519" s="1"/>
  <c r="Q64" i="519"/>
  <c r="T64" i="519" s="1"/>
  <c r="R70" i="519"/>
  <c r="U70" i="519" s="1"/>
  <c r="Q89" i="519"/>
  <c r="T89" i="519" s="1"/>
  <c r="W89" i="519" s="1"/>
  <c r="Q90" i="519"/>
  <c r="T90" i="519" s="1"/>
  <c r="Q91" i="519"/>
  <c r="T91" i="519" s="1"/>
  <c r="Q92" i="519"/>
  <c r="T92" i="519" s="1"/>
  <c r="Q105" i="519"/>
  <c r="T105" i="519" s="1"/>
  <c r="Q106" i="519"/>
  <c r="T106" i="519" s="1"/>
  <c r="R113" i="519"/>
  <c r="U113" i="519" s="1"/>
  <c r="R115" i="519"/>
  <c r="U115" i="519" s="1"/>
  <c r="R124" i="519"/>
  <c r="U124" i="519" s="1"/>
  <c r="R128" i="519"/>
  <c r="U128" i="519" s="1"/>
  <c r="Q22" i="519"/>
  <c r="T22" i="519" s="1"/>
  <c r="Q38" i="519"/>
  <c r="T38" i="519" s="1"/>
  <c r="R66" i="519"/>
  <c r="U66" i="519" s="1"/>
  <c r="Q75" i="519"/>
  <c r="T75" i="519" s="1"/>
  <c r="Q76" i="519"/>
  <c r="T76" i="519" s="1"/>
  <c r="Q79" i="519"/>
  <c r="T79" i="519" s="1"/>
  <c r="Q80" i="519"/>
  <c r="T80" i="519" s="1"/>
  <c r="Q83" i="519"/>
  <c r="T83" i="519" s="1"/>
  <c r="Q98" i="519"/>
  <c r="T98" i="519" s="1"/>
  <c r="Q100" i="519"/>
  <c r="T100" i="519" s="1"/>
  <c r="R112" i="519"/>
  <c r="U112" i="519" s="1"/>
  <c r="R122" i="519"/>
  <c r="U122" i="519" s="1"/>
  <c r="Q68" i="519"/>
  <c r="T68" i="519" s="1"/>
  <c r="Q73" i="519"/>
  <c r="T73" i="519" s="1"/>
  <c r="R76" i="519"/>
  <c r="U76" i="519" s="1"/>
  <c r="R77" i="519"/>
  <c r="U77" i="519" s="1"/>
  <c r="R79" i="519"/>
  <c r="U79" i="519" s="1"/>
  <c r="R82" i="519"/>
  <c r="U82" i="519" s="1"/>
  <c r="R84" i="519"/>
  <c r="U84" i="519" s="1"/>
  <c r="R98" i="519"/>
  <c r="U98" i="519" s="1"/>
  <c r="R100" i="519"/>
  <c r="U100" i="519" s="1"/>
  <c r="Q111" i="519"/>
  <c r="T111" i="519" s="1"/>
  <c r="Q140" i="519"/>
  <c r="T140" i="519" s="1"/>
  <c r="AA20" i="519"/>
  <c r="AA23" i="519"/>
  <c r="R45" i="519"/>
  <c r="U45" i="519" s="1"/>
  <c r="R47" i="519"/>
  <c r="U47" i="519" s="1"/>
  <c r="R49" i="519"/>
  <c r="U49" i="519" s="1"/>
  <c r="R51" i="519"/>
  <c r="U51" i="519" s="1"/>
  <c r="R53" i="519"/>
  <c r="U53" i="519" s="1"/>
  <c r="R55" i="519"/>
  <c r="U55" i="519" s="1"/>
  <c r="R57" i="519"/>
  <c r="U57" i="519" s="1"/>
  <c r="R59" i="519"/>
  <c r="U59" i="519" s="1"/>
  <c r="R61" i="519"/>
  <c r="U61" i="519" s="1"/>
  <c r="R63" i="519"/>
  <c r="U63" i="519" s="1"/>
  <c r="Q69" i="519"/>
  <c r="T69" i="519" s="1"/>
  <c r="Q72" i="519"/>
  <c r="T72" i="519" s="1"/>
  <c r="R90" i="519"/>
  <c r="U90" i="519" s="1"/>
  <c r="R91" i="519"/>
  <c r="U91" i="519" s="1"/>
  <c r="R92" i="519"/>
  <c r="U92" i="519" s="1"/>
  <c r="R93" i="519"/>
  <c r="U93" i="519" s="1"/>
  <c r="Q112" i="519"/>
  <c r="T112" i="519" s="1"/>
  <c r="Q114" i="519"/>
  <c r="T114" i="519" s="1"/>
  <c r="Q133" i="519"/>
  <c r="T133" i="519" s="1"/>
  <c r="Q87" i="519"/>
  <c r="T87" i="519" s="1"/>
  <c r="Q88" i="519"/>
  <c r="T88" i="519" s="1"/>
  <c r="Q95" i="519"/>
  <c r="T95" i="519" s="1"/>
  <c r="Q96" i="519"/>
  <c r="T96" i="519" s="1"/>
  <c r="W96" i="519" s="1"/>
  <c r="Q103" i="519"/>
  <c r="T103" i="519" s="1"/>
  <c r="Q104" i="519"/>
  <c r="T104" i="519" s="1"/>
  <c r="Q119" i="519"/>
  <c r="T119" i="519" s="1"/>
  <c r="Q134" i="519"/>
  <c r="T134" i="519" s="1"/>
  <c r="Q139" i="519"/>
  <c r="T139" i="519" s="1"/>
  <c r="R144" i="519"/>
  <c r="U144" i="519" s="1"/>
  <c r="Q149" i="519"/>
  <c r="T149" i="519" s="1"/>
  <c r="Q66" i="519"/>
  <c r="T66" i="519" s="1"/>
  <c r="Q70" i="519"/>
  <c r="T70" i="519" s="1"/>
  <c r="Q74" i="519"/>
  <c r="T74" i="519" s="1"/>
  <c r="W74" i="519" s="1"/>
  <c r="R86" i="519"/>
  <c r="U86" i="519" s="1"/>
  <c r="R87" i="519"/>
  <c r="U87" i="519" s="1"/>
  <c r="R94" i="519"/>
  <c r="U94" i="519" s="1"/>
  <c r="R95" i="519"/>
  <c r="U95" i="519" s="1"/>
  <c r="R102" i="519"/>
  <c r="U102" i="519" s="1"/>
  <c r="R103" i="519"/>
  <c r="U103" i="519" s="1"/>
  <c r="R107" i="519"/>
  <c r="U107" i="519" s="1"/>
  <c r="R119" i="519"/>
  <c r="U119" i="519" s="1"/>
  <c r="Q124" i="519"/>
  <c r="T124" i="519" s="1"/>
  <c r="W124" i="519" s="1"/>
  <c r="R129" i="519"/>
  <c r="U129" i="519" s="1"/>
  <c r="R134" i="519"/>
  <c r="U134" i="519" s="1"/>
  <c r="Q109" i="519"/>
  <c r="T109" i="519" s="1"/>
  <c r="Q110" i="519"/>
  <c r="T110" i="519" s="1"/>
  <c r="Q117" i="519"/>
  <c r="T117" i="519" s="1"/>
  <c r="Q118" i="519"/>
  <c r="T118" i="519" s="1"/>
  <c r="Q121" i="519"/>
  <c r="T121" i="519" s="1"/>
  <c r="Q125" i="519"/>
  <c r="T125" i="519" s="1"/>
  <c r="Q126" i="519"/>
  <c r="T126" i="519" s="1"/>
  <c r="R136" i="519"/>
  <c r="U136" i="519" s="1"/>
  <c r="Q141" i="519"/>
  <c r="T141" i="519" s="1"/>
  <c r="Q142" i="519"/>
  <c r="T142" i="519" s="1"/>
  <c r="R108" i="519"/>
  <c r="U108" i="519" s="1"/>
  <c r="R109" i="519"/>
  <c r="U109" i="519" s="1"/>
  <c r="R116" i="519"/>
  <c r="U116" i="519" s="1"/>
  <c r="R117" i="519"/>
  <c r="U117" i="519" s="1"/>
  <c r="Q120" i="519"/>
  <c r="T120" i="519" s="1"/>
  <c r="R126" i="519"/>
  <c r="U126" i="519" s="1"/>
  <c r="R127" i="519"/>
  <c r="U127" i="519" s="1"/>
  <c r="Q132" i="519"/>
  <c r="T132" i="519" s="1"/>
  <c r="R137" i="519"/>
  <c r="U137" i="519" s="1"/>
  <c r="R142" i="519"/>
  <c r="U142" i="519" s="1"/>
  <c r="R143" i="519"/>
  <c r="U143" i="519" s="1"/>
  <c r="Q148" i="519"/>
  <c r="T148" i="519" s="1"/>
  <c r="R131" i="519"/>
  <c r="U131" i="519" s="1"/>
  <c r="R132" i="519"/>
  <c r="U132" i="519" s="1"/>
  <c r="R139" i="519"/>
  <c r="U139" i="519" s="1"/>
  <c r="R140" i="519"/>
  <c r="U140" i="519" s="1"/>
  <c r="R147" i="519"/>
  <c r="U147" i="519" s="1"/>
  <c r="R148" i="519"/>
  <c r="U148" i="519" s="1"/>
  <c r="R120" i="519"/>
  <c r="U120" i="519" s="1"/>
  <c r="Q128" i="519"/>
  <c r="T128" i="519" s="1"/>
  <c r="Q129" i="519"/>
  <c r="T129" i="519" s="1"/>
  <c r="W129" i="519" s="1"/>
  <c r="Q136" i="519"/>
  <c r="T136" i="519" s="1"/>
  <c r="Q137" i="519"/>
  <c r="T137" i="519" s="1"/>
  <c r="Q144" i="519"/>
  <c r="T144" i="519" s="1"/>
  <c r="Q145" i="519"/>
  <c r="T145" i="519" s="1"/>
  <c r="AA20" i="518"/>
  <c r="L20" i="518"/>
  <c r="Q133" i="518"/>
  <c r="T133" i="518" s="1"/>
  <c r="Q143" i="518"/>
  <c r="T143" i="518" s="1"/>
  <c r="Q126" i="518"/>
  <c r="T126" i="518" s="1"/>
  <c r="Q125" i="518"/>
  <c r="T125" i="518" s="1"/>
  <c r="Q142" i="518"/>
  <c r="T142" i="518" s="1"/>
  <c r="Q127" i="518"/>
  <c r="T127" i="518" s="1"/>
  <c r="Q122" i="518"/>
  <c r="T122" i="518" s="1"/>
  <c r="Q103" i="518"/>
  <c r="T103" i="518" s="1"/>
  <c r="Q96" i="518"/>
  <c r="T96" i="518" s="1"/>
  <c r="Q87" i="518"/>
  <c r="T87" i="518" s="1"/>
  <c r="Q129" i="518"/>
  <c r="T129" i="518" s="1"/>
  <c r="Q123" i="518"/>
  <c r="T123" i="518" s="1"/>
  <c r="Q78" i="518"/>
  <c r="T78" i="518" s="1"/>
  <c r="Q108" i="518"/>
  <c r="T108" i="518" s="1"/>
  <c r="Q99" i="518"/>
  <c r="T99" i="518" s="1"/>
  <c r="Q97" i="518"/>
  <c r="T97" i="518" s="1"/>
  <c r="Q147" i="518"/>
  <c r="T147" i="518" s="1"/>
  <c r="Q113" i="518"/>
  <c r="T113" i="518" s="1"/>
  <c r="Q95" i="518"/>
  <c r="T95" i="518" s="1"/>
  <c r="Q93" i="518"/>
  <c r="T93" i="518" s="1"/>
  <c r="Q82" i="518"/>
  <c r="T82" i="518" s="1"/>
  <c r="Q74" i="518"/>
  <c r="T74" i="518" s="1"/>
  <c r="Q116" i="518"/>
  <c r="T116" i="518" s="1"/>
  <c r="Q92" i="518"/>
  <c r="T92" i="518" s="1"/>
  <c r="Q68" i="518"/>
  <c r="T68" i="518" s="1"/>
  <c r="Q64" i="518"/>
  <c r="T64" i="518" s="1"/>
  <c r="Q60" i="518"/>
  <c r="T60" i="518" s="1"/>
  <c r="Q44" i="518"/>
  <c r="T44" i="518" s="1"/>
  <c r="Q40" i="518"/>
  <c r="T40" i="518" s="1"/>
  <c r="Q138" i="518"/>
  <c r="T138" i="518" s="1"/>
  <c r="Q134" i="518"/>
  <c r="T134" i="518" s="1"/>
  <c r="Q70" i="518"/>
  <c r="T70" i="518" s="1"/>
  <c r="Q66" i="518"/>
  <c r="T66" i="518" s="1"/>
  <c r="Q58" i="518"/>
  <c r="T58" i="518" s="1"/>
  <c r="Q54" i="518"/>
  <c r="T54" i="518" s="1"/>
  <c r="Q50" i="518"/>
  <c r="T50" i="518" s="1"/>
  <c r="Q46" i="518"/>
  <c r="T46" i="518" s="1"/>
  <c r="Q42" i="518"/>
  <c r="T42" i="518" s="1"/>
  <c r="Q38" i="518"/>
  <c r="T38" i="518" s="1"/>
  <c r="Q34" i="518"/>
  <c r="T34" i="518" s="1"/>
  <c r="Q30" i="518"/>
  <c r="T30" i="518" s="1"/>
  <c r="Q26" i="518"/>
  <c r="T26" i="518" s="1"/>
  <c r="Q22" i="518"/>
  <c r="T22" i="518" s="1"/>
  <c r="Q104" i="518"/>
  <c r="T104" i="518" s="1"/>
  <c r="Q56" i="518"/>
  <c r="T56" i="518" s="1"/>
  <c r="Q52" i="518"/>
  <c r="T52" i="518" s="1"/>
  <c r="Q48" i="518"/>
  <c r="T48" i="518" s="1"/>
  <c r="Q36" i="518"/>
  <c r="T36" i="518" s="1"/>
  <c r="Q72" i="518"/>
  <c r="T72" i="518" s="1"/>
  <c r="Q62" i="518"/>
  <c r="T62" i="518" s="1"/>
  <c r="Q32" i="518"/>
  <c r="T32" i="518" s="1"/>
  <c r="Q28" i="518"/>
  <c r="T28" i="518" s="1"/>
  <c r="Q24" i="518"/>
  <c r="T24" i="518" s="1"/>
  <c r="R129" i="518"/>
  <c r="U129" i="518" s="1"/>
  <c r="R146" i="518"/>
  <c r="U146" i="518" s="1"/>
  <c r="R122" i="518"/>
  <c r="U122" i="518" s="1"/>
  <c r="R121" i="518"/>
  <c r="U121" i="518" s="1"/>
  <c r="R138" i="518"/>
  <c r="U138" i="518" s="1"/>
  <c r="R136" i="518"/>
  <c r="U136" i="518" s="1"/>
  <c r="R108" i="518"/>
  <c r="U108" i="518" s="1"/>
  <c r="R106" i="518"/>
  <c r="U106" i="518" s="1"/>
  <c r="R99" i="518"/>
  <c r="U99" i="518" s="1"/>
  <c r="R92" i="518"/>
  <c r="U92" i="518" s="1"/>
  <c r="R90" i="518"/>
  <c r="U90" i="518" s="1"/>
  <c r="R82" i="518"/>
  <c r="U82" i="518" s="1"/>
  <c r="R78" i="518"/>
  <c r="U78" i="518" s="1"/>
  <c r="R74" i="518"/>
  <c r="U74" i="518" s="1"/>
  <c r="R128" i="518"/>
  <c r="U128" i="518" s="1"/>
  <c r="R115" i="518"/>
  <c r="U115" i="518" s="1"/>
  <c r="R88" i="518"/>
  <c r="U88" i="518" s="1"/>
  <c r="R86" i="518"/>
  <c r="U86" i="518" s="1"/>
  <c r="R120" i="518"/>
  <c r="U120" i="518" s="1"/>
  <c r="R95" i="518"/>
  <c r="U95" i="518" s="1"/>
  <c r="R79" i="518"/>
  <c r="U79" i="518" s="1"/>
  <c r="R125" i="518"/>
  <c r="U125" i="518" s="1"/>
  <c r="R117" i="518"/>
  <c r="U117" i="518" s="1"/>
  <c r="R116" i="518"/>
  <c r="U116" i="518" s="1"/>
  <c r="R104" i="518"/>
  <c r="U104" i="518" s="1"/>
  <c r="R102" i="518"/>
  <c r="U102" i="518" s="1"/>
  <c r="R141" i="518"/>
  <c r="U141" i="518" s="1"/>
  <c r="R75" i="518"/>
  <c r="U75" i="518" s="1"/>
  <c r="R83" i="518"/>
  <c r="U83" i="518" s="1"/>
  <c r="R59" i="518"/>
  <c r="U59" i="518" s="1"/>
  <c r="R55" i="518"/>
  <c r="U55" i="518" s="1"/>
  <c r="R51" i="518"/>
  <c r="U51" i="518" s="1"/>
  <c r="R47" i="518"/>
  <c r="U47" i="518" s="1"/>
  <c r="R43" i="518"/>
  <c r="U43" i="518" s="1"/>
  <c r="R39" i="518"/>
  <c r="U39" i="518" s="1"/>
  <c r="R35" i="518"/>
  <c r="U35" i="518" s="1"/>
  <c r="R31" i="518"/>
  <c r="U31" i="518" s="1"/>
  <c r="R27" i="518"/>
  <c r="U27" i="518" s="1"/>
  <c r="R23" i="518"/>
  <c r="U23" i="518" s="1"/>
  <c r="R71" i="518"/>
  <c r="U71" i="518" s="1"/>
  <c r="R63" i="518"/>
  <c r="U63" i="518" s="1"/>
  <c r="R61" i="518"/>
  <c r="U61" i="518" s="1"/>
  <c r="R53" i="518"/>
  <c r="U53" i="518" s="1"/>
  <c r="R49" i="518"/>
  <c r="U49" i="518" s="1"/>
  <c r="R45" i="518"/>
  <c r="U45" i="518" s="1"/>
  <c r="R41" i="518"/>
  <c r="U41" i="518" s="1"/>
  <c r="R37" i="518"/>
  <c r="U37" i="518" s="1"/>
  <c r="R67" i="518"/>
  <c r="U67" i="518" s="1"/>
  <c r="R112" i="518"/>
  <c r="U112" i="518" s="1"/>
  <c r="R57" i="518"/>
  <c r="U57" i="518" s="1"/>
  <c r="R21" i="518"/>
  <c r="U21" i="518" s="1"/>
  <c r="R33" i="518"/>
  <c r="U33" i="518" s="1"/>
  <c r="R25" i="518"/>
  <c r="U25" i="518" s="1"/>
  <c r="R29" i="518"/>
  <c r="U29" i="518" s="1"/>
  <c r="R20" i="518"/>
  <c r="U20" i="518" s="1"/>
  <c r="Q21" i="518"/>
  <c r="T21" i="518" s="1"/>
  <c r="R32" i="518"/>
  <c r="U32" i="518" s="1"/>
  <c r="R34" i="518"/>
  <c r="U34" i="518" s="1"/>
  <c r="R36" i="518"/>
  <c r="U36" i="518" s="1"/>
  <c r="R38" i="518"/>
  <c r="U38" i="518" s="1"/>
  <c r="R40" i="518"/>
  <c r="U40" i="518" s="1"/>
  <c r="R42" i="518"/>
  <c r="U42" i="518" s="1"/>
  <c r="R44" i="518"/>
  <c r="U44" i="518" s="1"/>
  <c r="R46" i="518"/>
  <c r="U46" i="518" s="1"/>
  <c r="R48" i="518"/>
  <c r="U48" i="518" s="1"/>
  <c r="R50" i="518"/>
  <c r="U50" i="518" s="1"/>
  <c r="R52" i="518"/>
  <c r="U52" i="518" s="1"/>
  <c r="R54" i="518"/>
  <c r="U54" i="518" s="1"/>
  <c r="R56" i="518"/>
  <c r="U56" i="518" s="1"/>
  <c r="R58" i="518"/>
  <c r="U58" i="518" s="1"/>
  <c r="Z22" i="518"/>
  <c r="L21" i="518"/>
  <c r="AA21" i="518"/>
  <c r="R28" i="518"/>
  <c r="U28" i="518" s="1"/>
  <c r="R30" i="518"/>
  <c r="U30" i="518" s="1"/>
  <c r="Q33" i="518"/>
  <c r="T33" i="518" s="1"/>
  <c r="R22" i="518"/>
  <c r="U22" i="518" s="1"/>
  <c r="Q25" i="518"/>
  <c r="T25" i="518" s="1"/>
  <c r="Q20" i="518"/>
  <c r="T20" i="518" s="1"/>
  <c r="R24" i="518"/>
  <c r="U24" i="518" s="1"/>
  <c r="R26" i="518"/>
  <c r="U26" i="518" s="1"/>
  <c r="Q29" i="518"/>
  <c r="T29" i="518" s="1"/>
  <c r="R65" i="518"/>
  <c r="U65" i="518" s="1"/>
  <c r="R69" i="518"/>
  <c r="U69" i="518" s="1"/>
  <c r="Q37" i="518"/>
  <c r="T37" i="518" s="1"/>
  <c r="Q45" i="518"/>
  <c r="T45" i="518" s="1"/>
  <c r="R72" i="518"/>
  <c r="U72" i="518" s="1"/>
  <c r="R91" i="518"/>
  <c r="U91" i="518" s="1"/>
  <c r="R107" i="518"/>
  <c r="U107" i="518" s="1"/>
  <c r="Q61" i="518"/>
  <c r="T61" i="518" s="1"/>
  <c r="Q63" i="518"/>
  <c r="T63" i="518" s="1"/>
  <c r="R73" i="518"/>
  <c r="U73" i="518" s="1"/>
  <c r="R80" i="518"/>
  <c r="U80" i="518" s="1"/>
  <c r="Q88" i="518"/>
  <c r="T88" i="518" s="1"/>
  <c r="R98" i="518"/>
  <c r="U98" i="518" s="1"/>
  <c r="Q105" i="518"/>
  <c r="T105" i="518" s="1"/>
  <c r="Q109" i="518"/>
  <c r="T109" i="518" s="1"/>
  <c r="R110" i="518"/>
  <c r="U110" i="518" s="1"/>
  <c r="R127" i="518"/>
  <c r="U127" i="518" s="1"/>
  <c r="R148" i="518"/>
  <c r="U148" i="518" s="1"/>
  <c r="Q41" i="518"/>
  <c r="T41" i="518" s="1"/>
  <c r="R66" i="518"/>
  <c r="U66" i="518" s="1"/>
  <c r="Q23" i="518"/>
  <c r="T23" i="518" s="1"/>
  <c r="Q27" i="518"/>
  <c r="T27" i="518" s="1"/>
  <c r="Q31" i="518"/>
  <c r="T31" i="518" s="1"/>
  <c r="W31" i="518" s="1"/>
  <c r="Q35" i="518"/>
  <c r="T35" i="518" s="1"/>
  <c r="Q39" i="518"/>
  <c r="T39" i="518" s="1"/>
  <c r="W39" i="518" s="1"/>
  <c r="Q43" i="518"/>
  <c r="T43" i="518" s="1"/>
  <c r="Q47" i="518"/>
  <c r="T47" i="518" s="1"/>
  <c r="W47" i="518" s="1"/>
  <c r="Q51" i="518"/>
  <c r="T51" i="518" s="1"/>
  <c r="Q55" i="518"/>
  <c r="T55" i="518" s="1"/>
  <c r="W55" i="518" s="1"/>
  <c r="Q59" i="518"/>
  <c r="T59" i="518" s="1"/>
  <c r="R60" i="518"/>
  <c r="U60" i="518" s="1"/>
  <c r="R62" i="518"/>
  <c r="U62" i="518" s="1"/>
  <c r="R64" i="518"/>
  <c r="U64" i="518" s="1"/>
  <c r="R68" i="518"/>
  <c r="U68" i="518" s="1"/>
  <c r="R76" i="518"/>
  <c r="U76" i="518" s="1"/>
  <c r="R77" i="518"/>
  <c r="U77" i="518" s="1"/>
  <c r="R84" i="518"/>
  <c r="U84" i="518" s="1"/>
  <c r="R93" i="518"/>
  <c r="U93" i="518" s="1"/>
  <c r="Q118" i="518"/>
  <c r="T118" i="518" s="1"/>
  <c r="Q49" i="518"/>
  <c r="T49" i="518" s="1"/>
  <c r="Q53" i="518"/>
  <c r="T53" i="518" s="1"/>
  <c r="Q57" i="518"/>
  <c r="T57" i="518" s="1"/>
  <c r="R70" i="518"/>
  <c r="U70" i="518" s="1"/>
  <c r="R81" i="518"/>
  <c r="U81" i="518" s="1"/>
  <c r="Q86" i="518"/>
  <c r="T86" i="518" s="1"/>
  <c r="R100" i="518"/>
  <c r="U100" i="518" s="1"/>
  <c r="Q114" i="518"/>
  <c r="T114" i="518" s="1"/>
  <c r="R126" i="518"/>
  <c r="U126" i="518" s="1"/>
  <c r="Q75" i="518"/>
  <c r="T75" i="518" s="1"/>
  <c r="Q80" i="518"/>
  <c r="T80" i="518" s="1"/>
  <c r="Q83" i="518"/>
  <c r="T83" i="518" s="1"/>
  <c r="Q85" i="518"/>
  <c r="T85" i="518" s="1"/>
  <c r="Q98" i="518"/>
  <c r="T98" i="518" s="1"/>
  <c r="W98" i="518" s="1"/>
  <c r="Q100" i="518"/>
  <c r="T100" i="518" s="1"/>
  <c r="R103" i="518"/>
  <c r="U103" i="518" s="1"/>
  <c r="R105" i="518"/>
  <c r="U105" i="518" s="1"/>
  <c r="Q107" i="518"/>
  <c r="T107" i="518" s="1"/>
  <c r="Q115" i="518"/>
  <c r="T115" i="518" s="1"/>
  <c r="R145" i="518"/>
  <c r="U145" i="518" s="1"/>
  <c r="Q89" i="518"/>
  <c r="T89" i="518" s="1"/>
  <c r="R94" i="518"/>
  <c r="U94" i="518" s="1"/>
  <c r="R96" i="518"/>
  <c r="U96" i="518" s="1"/>
  <c r="Q102" i="518"/>
  <c r="T102" i="518" s="1"/>
  <c r="R109" i="518"/>
  <c r="U109" i="518" s="1"/>
  <c r="Q112" i="518"/>
  <c r="T112" i="518" s="1"/>
  <c r="R130" i="518"/>
  <c r="U130" i="518" s="1"/>
  <c r="Q135" i="518"/>
  <c r="T135" i="518" s="1"/>
  <c r="Q137" i="518"/>
  <c r="T137" i="518" s="1"/>
  <c r="Q139" i="518"/>
  <c r="T139" i="518" s="1"/>
  <c r="R142" i="518"/>
  <c r="U142" i="518" s="1"/>
  <c r="Q65" i="518"/>
  <c r="T65" i="518" s="1"/>
  <c r="Q67" i="518"/>
  <c r="T67" i="518" s="1"/>
  <c r="Q69" i="518"/>
  <c r="T69" i="518" s="1"/>
  <c r="Q71" i="518"/>
  <c r="T71" i="518" s="1"/>
  <c r="W71" i="518" s="1"/>
  <c r="Q76" i="518"/>
  <c r="T76" i="518" s="1"/>
  <c r="Q79" i="518"/>
  <c r="T79" i="518" s="1"/>
  <c r="Q84" i="518"/>
  <c r="T84" i="518" s="1"/>
  <c r="W84" i="518" s="1"/>
  <c r="R87" i="518"/>
  <c r="U87" i="518" s="1"/>
  <c r="R89" i="518"/>
  <c r="U89" i="518" s="1"/>
  <c r="Q91" i="518"/>
  <c r="T91" i="518" s="1"/>
  <c r="Q101" i="518"/>
  <c r="T101" i="518" s="1"/>
  <c r="Q117" i="518"/>
  <c r="T117" i="518" s="1"/>
  <c r="Q120" i="518"/>
  <c r="T120" i="518" s="1"/>
  <c r="Q121" i="518"/>
  <c r="T121" i="518" s="1"/>
  <c r="R133" i="518"/>
  <c r="U133" i="518" s="1"/>
  <c r="R135" i="518"/>
  <c r="U135" i="518" s="1"/>
  <c r="R137" i="518"/>
  <c r="U137" i="518" s="1"/>
  <c r="Q146" i="518"/>
  <c r="T146" i="518" s="1"/>
  <c r="R149" i="518"/>
  <c r="U149" i="518" s="1"/>
  <c r="Q90" i="518"/>
  <c r="T90" i="518" s="1"/>
  <c r="R97" i="518"/>
  <c r="U97" i="518" s="1"/>
  <c r="Q106" i="518"/>
  <c r="T106" i="518" s="1"/>
  <c r="R111" i="518"/>
  <c r="U111" i="518" s="1"/>
  <c r="R113" i="518"/>
  <c r="U113" i="518" s="1"/>
  <c r="R114" i="518"/>
  <c r="U114" i="518" s="1"/>
  <c r="Q119" i="518"/>
  <c r="T119" i="518" s="1"/>
  <c r="Q132" i="518"/>
  <c r="T132" i="518" s="1"/>
  <c r="R139" i="518"/>
  <c r="U139" i="518" s="1"/>
  <c r="Q140" i="518"/>
  <c r="T140" i="518" s="1"/>
  <c r="R143" i="518"/>
  <c r="U143" i="518" s="1"/>
  <c r="Q73" i="518"/>
  <c r="T73" i="518" s="1"/>
  <c r="Q77" i="518"/>
  <c r="T77" i="518" s="1"/>
  <c r="Q81" i="518"/>
  <c r="T81" i="518" s="1"/>
  <c r="R85" i="518"/>
  <c r="U85" i="518" s="1"/>
  <c r="Q94" i="518"/>
  <c r="T94" i="518" s="1"/>
  <c r="W94" i="518" s="1"/>
  <c r="R101" i="518"/>
  <c r="U101" i="518" s="1"/>
  <c r="Q110" i="518"/>
  <c r="T110" i="518" s="1"/>
  <c r="R119" i="518"/>
  <c r="U119" i="518" s="1"/>
  <c r="R124" i="518"/>
  <c r="U124" i="518" s="1"/>
  <c r="Q131" i="518"/>
  <c r="T131" i="518" s="1"/>
  <c r="R132" i="518"/>
  <c r="U132" i="518" s="1"/>
  <c r="R134" i="518"/>
  <c r="U134" i="518" s="1"/>
  <c r="Q136" i="518"/>
  <c r="T136" i="518" s="1"/>
  <c r="R140" i="518"/>
  <c r="U140" i="518" s="1"/>
  <c r="Q141" i="518"/>
  <c r="T141" i="518" s="1"/>
  <c r="R144" i="518"/>
  <c r="U144" i="518" s="1"/>
  <c r="R147" i="518"/>
  <c r="U147" i="518" s="1"/>
  <c r="Q148" i="518"/>
  <c r="T148" i="518" s="1"/>
  <c r="W148" i="518" s="1"/>
  <c r="Q111" i="518"/>
  <c r="T111" i="518" s="1"/>
  <c r="R118" i="518"/>
  <c r="U118" i="518" s="1"/>
  <c r="R123" i="518"/>
  <c r="U123" i="518" s="1"/>
  <c r="Q128" i="518"/>
  <c r="T128" i="518" s="1"/>
  <c r="Q130" i="518"/>
  <c r="T130" i="518" s="1"/>
  <c r="Q149" i="518"/>
  <c r="T149" i="518" s="1"/>
  <c r="Q124" i="518"/>
  <c r="T124" i="518" s="1"/>
  <c r="R131" i="518"/>
  <c r="U131" i="518" s="1"/>
  <c r="Q144" i="518"/>
  <c r="T144" i="518" s="1"/>
  <c r="Q145" i="518"/>
  <c r="T145" i="518" s="1"/>
  <c r="Z21" i="517"/>
  <c r="Q138" i="517"/>
  <c r="T138" i="517" s="1"/>
  <c r="Q126" i="517"/>
  <c r="T126" i="517" s="1"/>
  <c r="Q100" i="517"/>
  <c r="T100" i="517" s="1"/>
  <c r="Q122" i="517"/>
  <c r="T122" i="517" s="1"/>
  <c r="Q117" i="517"/>
  <c r="T117" i="517" s="1"/>
  <c r="Q108" i="517"/>
  <c r="T108" i="517" s="1"/>
  <c r="Q98" i="517"/>
  <c r="T98" i="517" s="1"/>
  <c r="Q90" i="517"/>
  <c r="T90" i="517" s="1"/>
  <c r="Q83" i="517"/>
  <c r="T83" i="517" s="1"/>
  <c r="Q81" i="517"/>
  <c r="T81" i="517" s="1"/>
  <c r="Q79" i="517"/>
  <c r="T79" i="517" s="1"/>
  <c r="Q77" i="517"/>
  <c r="T77" i="517" s="1"/>
  <c r="Q105" i="517"/>
  <c r="T105" i="517" s="1"/>
  <c r="Q73" i="517"/>
  <c r="T73" i="517" s="1"/>
  <c r="Q65" i="517"/>
  <c r="T65" i="517" s="1"/>
  <c r="Q116" i="517"/>
  <c r="T116" i="517" s="1"/>
  <c r="Q109" i="517"/>
  <c r="T109" i="517" s="1"/>
  <c r="Q94" i="517"/>
  <c r="T94" i="517" s="1"/>
  <c r="Q61" i="517"/>
  <c r="T61" i="517" s="1"/>
  <c r="Q58" i="517"/>
  <c r="T58" i="517" s="1"/>
  <c r="Q56" i="517"/>
  <c r="T56" i="517" s="1"/>
  <c r="Q52" i="517"/>
  <c r="T52" i="517" s="1"/>
  <c r="Q50" i="517"/>
  <c r="T50" i="517" s="1"/>
  <c r="Q48" i="517"/>
  <c r="T48" i="517" s="1"/>
  <c r="Q46" i="517"/>
  <c r="T46" i="517" s="1"/>
  <c r="Q44" i="517"/>
  <c r="T44" i="517" s="1"/>
  <c r="Q42" i="517"/>
  <c r="T42" i="517" s="1"/>
  <c r="Q40" i="517"/>
  <c r="T40" i="517" s="1"/>
  <c r="Q38" i="517"/>
  <c r="T38" i="517" s="1"/>
  <c r="Q93" i="517"/>
  <c r="T93" i="517" s="1"/>
  <c r="Q34" i="517"/>
  <c r="T34" i="517" s="1"/>
  <c r="Q30" i="517"/>
  <c r="T30" i="517" s="1"/>
  <c r="Q142" i="517"/>
  <c r="T142" i="517" s="1"/>
  <c r="Q85" i="517"/>
  <c r="T85" i="517" s="1"/>
  <c r="Q36" i="517"/>
  <c r="T36" i="517" s="1"/>
  <c r="Q32" i="517"/>
  <c r="T32" i="517" s="1"/>
  <c r="Q28" i="517"/>
  <c r="T28" i="517" s="1"/>
  <c r="Q24" i="517"/>
  <c r="T24" i="517" s="1"/>
  <c r="Q20" i="517"/>
  <c r="T20" i="517" s="1"/>
  <c r="Q69" i="517"/>
  <c r="T69" i="517" s="1"/>
  <c r="Q54" i="517"/>
  <c r="T54" i="517" s="1"/>
  <c r="Q26" i="517"/>
  <c r="T26" i="517" s="1"/>
  <c r="Q22" i="517"/>
  <c r="T22" i="517" s="1"/>
  <c r="R125" i="517"/>
  <c r="U125" i="517" s="1"/>
  <c r="R105" i="517"/>
  <c r="U105" i="517" s="1"/>
  <c r="R103" i="517"/>
  <c r="U103" i="517" s="1"/>
  <c r="R73" i="517"/>
  <c r="U73" i="517" s="1"/>
  <c r="R69" i="517"/>
  <c r="U69" i="517" s="1"/>
  <c r="R65" i="517"/>
  <c r="U65" i="517" s="1"/>
  <c r="R61" i="517"/>
  <c r="U61" i="517" s="1"/>
  <c r="R121" i="517"/>
  <c r="U121" i="517" s="1"/>
  <c r="R96" i="517"/>
  <c r="U96" i="517" s="1"/>
  <c r="R85" i="517"/>
  <c r="U85" i="517" s="1"/>
  <c r="R112" i="517"/>
  <c r="U112" i="517" s="1"/>
  <c r="R111" i="517"/>
  <c r="U111" i="517" s="1"/>
  <c r="R88" i="517"/>
  <c r="U88" i="517" s="1"/>
  <c r="R34" i="517"/>
  <c r="U34" i="517" s="1"/>
  <c r="R30" i="517"/>
  <c r="U30" i="517" s="1"/>
  <c r="R26" i="517"/>
  <c r="U26" i="517" s="1"/>
  <c r="R141" i="517"/>
  <c r="U141" i="517" s="1"/>
  <c r="R74" i="517"/>
  <c r="U74" i="517" s="1"/>
  <c r="R66" i="517"/>
  <c r="U66" i="517" s="1"/>
  <c r="R101" i="517"/>
  <c r="U101" i="517" s="1"/>
  <c r="R93" i="517"/>
  <c r="U93" i="517" s="1"/>
  <c r="R22" i="517"/>
  <c r="U22" i="517" s="1"/>
  <c r="R70" i="517"/>
  <c r="U70" i="517" s="1"/>
  <c r="R62" i="517"/>
  <c r="U62" i="517" s="1"/>
  <c r="Q23" i="517"/>
  <c r="T23" i="517" s="1"/>
  <c r="R46" i="517"/>
  <c r="U46" i="517" s="1"/>
  <c r="Q21" i="517"/>
  <c r="T21" i="517" s="1"/>
  <c r="Q25" i="517"/>
  <c r="T25" i="517" s="1"/>
  <c r="Q27" i="517"/>
  <c r="T27" i="517" s="1"/>
  <c r="Q29" i="517"/>
  <c r="T29" i="517" s="1"/>
  <c r="Q31" i="517"/>
  <c r="T31" i="517" s="1"/>
  <c r="Q33" i="517"/>
  <c r="T33" i="517" s="1"/>
  <c r="Q35" i="517"/>
  <c r="T35" i="517" s="1"/>
  <c r="Q37" i="517"/>
  <c r="T37" i="517" s="1"/>
  <c r="Q86" i="517"/>
  <c r="T86" i="517" s="1"/>
  <c r="R24" i="517"/>
  <c r="U24" i="517" s="1"/>
  <c r="R28" i="517"/>
  <c r="U28" i="517" s="1"/>
  <c r="R32" i="517"/>
  <c r="U32" i="517" s="1"/>
  <c r="R36" i="517"/>
  <c r="U36" i="517" s="1"/>
  <c r="R38" i="517"/>
  <c r="U38" i="517" s="1"/>
  <c r="R40" i="517"/>
  <c r="U40" i="517" s="1"/>
  <c r="R42" i="517"/>
  <c r="U42" i="517" s="1"/>
  <c r="R44" i="517"/>
  <c r="U44" i="517" s="1"/>
  <c r="R48" i="517"/>
  <c r="U48" i="517" s="1"/>
  <c r="R50" i="517"/>
  <c r="U50" i="517" s="1"/>
  <c r="R52" i="517"/>
  <c r="U52" i="517" s="1"/>
  <c r="R54" i="517"/>
  <c r="U54" i="517" s="1"/>
  <c r="R56" i="517"/>
  <c r="U56" i="517" s="1"/>
  <c r="R58" i="517"/>
  <c r="U58" i="517" s="1"/>
  <c r="R20" i="517"/>
  <c r="U20" i="517" s="1"/>
  <c r="R63" i="517"/>
  <c r="U63" i="517" s="1"/>
  <c r="R67" i="517"/>
  <c r="U67" i="517" s="1"/>
  <c r="R71" i="517"/>
  <c r="U71" i="517" s="1"/>
  <c r="R75" i="517"/>
  <c r="U75" i="517" s="1"/>
  <c r="R43" i="517"/>
  <c r="U43" i="517" s="1"/>
  <c r="R59" i="517"/>
  <c r="U59" i="517" s="1"/>
  <c r="R68" i="517"/>
  <c r="U68" i="517" s="1"/>
  <c r="R80" i="517"/>
  <c r="U80" i="517" s="1"/>
  <c r="Q95" i="517"/>
  <c r="T95" i="517" s="1"/>
  <c r="R23" i="517"/>
  <c r="U23" i="517" s="1"/>
  <c r="R27" i="517"/>
  <c r="U27" i="517" s="1"/>
  <c r="R91" i="517"/>
  <c r="U91" i="517" s="1"/>
  <c r="Q96" i="517"/>
  <c r="T96" i="517" s="1"/>
  <c r="R108" i="517"/>
  <c r="U108" i="517" s="1"/>
  <c r="R64" i="517"/>
  <c r="U64" i="517" s="1"/>
  <c r="R72" i="517"/>
  <c r="U72" i="517" s="1"/>
  <c r="R78" i="517"/>
  <c r="U78" i="517" s="1"/>
  <c r="R82" i="517"/>
  <c r="U82" i="517" s="1"/>
  <c r="Q87" i="517"/>
  <c r="T87" i="517" s="1"/>
  <c r="R92" i="517"/>
  <c r="U92" i="517" s="1"/>
  <c r="R97" i="517"/>
  <c r="U97" i="517" s="1"/>
  <c r="R98" i="517"/>
  <c r="U98" i="517" s="1"/>
  <c r="Q107" i="517"/>
  <c r="T107" i="517" s="1"/>
  <c r="Q123" i="517"/>
  <c r="T123" i="517" s="1"/>
  <c r="R137" i="517"/>
  <c r="U137" i="517" s="1"/>
  <c r="R139" i="517"/>
  <c r="U139" i="517" s="1"/>
  <c r="R145" i="517"/>
  <c r="U145" i="517" s="1"/>
  <c r="R39" i="517"/>
  <c r="U39" i="517" s="1"/>
  <c r="R41" i="517"/>
  <c r="U41" i="517" s="1"/>
  <c r="R45" i="517"/>
  <c r="U45" i="517" s="1"/>
  <c r="R47" i="517"/>
  <c r="U47" i="517" s="1"/>
  <c r="R49" i="517"/>
  <c r="U49" i="517" s="1"/>
  <c r="R51" i="517"/>
  <c r="U51" i="517" s="1"/>
  <c r="R53" i="517"/>
  <c r="U53" i="517" s="1"/>
  <c r="R55" i="517"/>
  <c r="U55" i="517" s="1"/>
  <c r="R57" i="517"/>
  <c r="U57" i="517" s="1"/>
  <c r="R60" i="517"/>
  <c r="U60" i="517" s="1"/>
  <c r="R76" i="517"/>
  <c r="U76" i="517" s="1"/>
  <c r="R84" i="517"/>
  <c r="U84" i="517" s="1"/>
  <c r="R89" i="517"/>
  <c r="U89" i="517" s="1"/>
  <c r="R90" i="517"/>
  <c r="U90" i="517" s="1"/>
  <c r="R100" i="517"/>
  <c r="U100" i="517" s="1"/>
  <c r="R102" i="517"/>
  <c r="U102" i="517" s="1"/>
  <c r="Q104" i="517"/>
  <c r="T104" i="517" s="1"/>
  <c r="Q106" i="517"/>
  <c r="T106" i="517" s="1"/>
  <c r="Q133" i="517"/>
  <c r="T133" i="517" s="1"/>
  <c r="R148" i="517"/>
  <c r="U148" i="517" s="1"/>
  <c r="R31" i="517"/>
  <c r="U31" i="517" s="1"/>
  <c r="R35" i="517"/>
  <c r="U35" i="517" s="1"/>
  <c r="Q62" i="517"/>
  <c r="T62" i="517" s="1"/>
  <c r="Q67" i="517"/>
  <c r="T67" i="517" s="1"/>
  <c r="Q70" i="517"/>
  <c r="T70" i="517" s="1"/>
  <c r="Q75" i="517"/>
  <c r="T75" i="517" s="1"/>
  <c r="R77" i="517"/>
  <c r="U77" i="517" s="1"/>
  <c r="R81" i="517"/>
  <c r="U81" i="517" s="1"/>
  <c r="Q97" i="517"/>
  <c r="T97" i="517" s="1"/>
  <c r="R104" i="517"/>
  <c r="U104" i="517" s="1"/>
  <c r="R106" i="517"/>
  <c r="U106" i="517" s="1"/>
  <c r="Q130" i="517"/>
  <c r="T130" i="517" s="1"/>
  <c r="R133" i="517"/>
  <c r="U133" i="517" s="1"/>
  <c r="Q135" i="517"/>
  <c r="T135" i="517" s="1"/>
  <c r="R21" i="517"/>
  <c r="U21" i="517" s="1"/>
  <c r="R25" i="517"/>
  <c r="U25" i="517" s="1"/>
  <c r="R29" i="517"/>
  <c r="U29" i="517" s="1"/>
  <c r="R33" i="517"/>
  <c r="U33" i="517" s="1"/>
  <c r="R37" i="517"/>
  <c r="U37" i="517" s="1"/>
  <c r="Q39" i="517"/>
  <c r="T39" i="517" s="1"/>
  <c r="Q41" i="517"/>
  <c r="T41" i="517" s="1"/>
  <c r="Q43" i="517"/>
  <c r="T43" i="517" s="1"/>
  <c r="Q45" i="517"/>
  <c r="T45" i="517" s="1"/>
  <c r="Q47" i="517"/>
  <c r="T47" i="517" s="1"/>
  <c r="Q49" i="517"/>
  <c r="T49" i="517" s="1"/>
  <c r="Q51" i="517"/>
  <c r="T51" i="517" s="1"/>
  <c r="Q53" i="517"/>
  <c r="T53" i="517" s="1"/>
  <c r="Q55" i="517"/>
  <c r="T55" i="517" s="1"/>
  <c r="Q57" i="517"/>
  <c r="T57" i="517" s="1"/>
  <c r="Q59" i="517"/>
  <c r="T59" i="517" s="1"/>
  <c r="Q63" i="517"/>
  <c r="T63" i="517" s="1"/>
  <c r="Q66" i="517"/>
  <c r="T66" i="517" s="1"/>
  <c r="Q71" i="517"/>
  <c r="T71" i="517" s="1"/>
  <c r="Q74" i="517"/>
  <c r="T74" i="517" s="1"/>
  <c r="R79" i="517"/>
  <c r="U79" i="517" s="1"/>
  <c r="R83" i="517"/>
  <c r="U83" i="517" s="1"/>
  <c r="Q88" i="517"/>
  <c r="T88" i="517" s="1"/>
  <c r="Q89" i="517"/>
  <c r="T89" i="517" s="1"/>
  <c r="R99" i="517"/>
  <c r="U99" i="517" s="1"/>
  <c r="Q101" i="517"/>
  <c r="T101" i="517" s="1"/>
  <c r="R107" i="517"/>
  <c r="U107" i="517" s="1"/>
  <c r="R127" i="517"/>
  <c r="U127" i="517" s="1"/>
  <c r="Q144" i="517"/>
  <c r="T144" i="517" s="1"/>
  <c r="R86" i="517"/>
  <c r="U86" i="517" s="1"/>
  <c r="R87" i="517"/>
  <c r="U87" i="517" s="1"/>
  <c r="R94" i="517"/>
  <c r="U94" i="517" s="1"/>
  <c r="R95" i="517"/>
  <c r="U95" i="517" s="1"/>
  <c r="Q112" i="517"/>
  <c r="T112" i="517" s="1"/>
  <c r="Q113" i="517"/>
  <c r="T113" i="517" s="1"/>
  <c r="Q114" i="517"/>
  <c r="T114" i="517" s="1"/>
  <c r="Q115" i="517"/>
  <c r="T115" i="517" s="1"/>
  <c r="Q124" i="517"/>
  <c r="T124" i="517" s="1"/>
  <c r="R138" i="517"/>
  <c r="U138" i="517" s="1"/>
  <c r="Q60" i="517"/>
  <c r="T60" i="517" s="1"/>
  <c r="Q64" i="517"/>
  <c r="T64" i="517" s="1"/>
  <c r="Q68" i="517"/>
  <c r="T68" i="517" s="1"/>
  <c r="Q72" i="517"/>
  <c r="T72" i="517" s="1"/>
  <c r="Q76" i="517"/>
  <c r="T76" i="517" s="1"/>
  <c r="Q78" i="517"/>
  <c r="T78" i="517" s="1"/>
  <c r="Q80" i="517"/>
  <c r="T80" i="517" s="1"/>
  <c r="Q82" i="517"/>
  <c r="T82" i="517" s="1"/>
  <c r="Q84" i="517"/>
  <c r="T84" i="517" s="1"/>
  <c r="Q91" i="517"/>
  <c r="T91" i="517" s="1"/>
  <c r="Q92" i="517"/>
  <c r="T92" i="517" s="1"/>
  <c r="Q99" i="517"/>
  <c r="T99" i="517" s="1"/>
  <c r="Q102" i="517"/>
  <c r="T102" i="517" s="1"/>
  <c r="R113" i="517"/>
  <c r="U113" i="517" s="1"/>
  <c r="R114" i="517"/>
  <c r="U114" i="517" s="1"/>
  <c r="R115" i="517"/>
  <c r="U115" i="517" s="1"/>
  <c r="R116" i="517"/>
  <c r="U116" i="517" s="1"/>
  <c r="R128" i="517"/>
  <c r="U128" i="517" s="1"/>
  <c r="Q145" i="517"/>
  <c r="T145" i="517" s="1"/>
  <c r="Q103" i="517"/>
  <c r="T103" i="517" s="1"/>
  <c r="Q110" i="517"/>
  <c r="T110" i="517" s="1"/>
  <c r="Q111" i="517"/>
  <c r="T111" i="517" s="1"/>
  <c r="Q118" i="517"/>
  <c r="T118" i="517" s="1"/>
  <c r="Q119" i="517"/>
  <c r="T119" i="517" s="1"/>
  <c r="R123" i="517"/>
  <c r="U123" i="517" s="1"/>
  <c r="Q129" i="517"/>
  <c r="T129" i="517" s="1"/>
  <c r="R132" i="517"/>
  <c r="U132" i="517" s="1"/>
  <c r="Q134" i="517"/>
  <c r="T134" i="517" s="1"/>
  <c r="Q140" i="517"/>
  <c r="T140" i="517" s="1"/>
  <c r="R144" i="517"/>
  <c r="U144" i="517" s="1"/>
  <c r="Q149" i="517"/>
  <c r="T149" i="517" s="1"/>
  <c r="R109" i="517"/>
  <c r="U109" i="517" s="1"/>
  <c r="R110" i="517"/>
  <c r="U110" i="517" s="1"/>
  <c r="R117" i="517"/>
  <c r="U117" i="517" s="1"/>
  <c r="R118" i="517"/>
  <c r="U118" i="517" s="1"/>
  <c r="R119" i="517"/>
  <c r="U119" i="517" s="1"/>
  <c r="R122" i="517"/>
  <c r="U122" i="517" s="1"/>
  <c r="Q128" i="517"/>
  <c r="T128" i="517" s="1"/>
  <c r="R129" i="517"/>
  <c r="U129" i="517" s="1"/>
  <c r="R134" i="517"/>
  <c r="U134" i="517" s="1"/>
  <c r="Q139" i="517"/>
  <c r="T139" i="517" s="1"/>
  <c r="R143" i="517"/>
  <c r="U143" i="517" s="1"/>
  <c r="Q146" i="517"/>
  <c r="T146" i="517" s="1"/>
  <c r="R149" i="517"/>
  <c r="U149" i="517" s="1"/>
  <c r="Q120" i="517"/>
  <c r="T120" i="517" s="1"/>
  <c r="R124" i="517"/>
  <c r="U124" i="517" s="1"/>
  <c r="Q125" i="517"/>
  <c r="T125" i="517" s="1"/>
  <c r="R130" i="517"/>
  <c r="U130" i="517" s="1"/>
  <c r="Q131" i="517"/>
  <c r="T131" i="517" s="1"/>
  <c r="R135" i="517"/>
  <c r="U135" i="517" s="1"/>
  <c r="Q136" i="517"/>
  <c r="T136" i="517" s="1"/>
  <c r="R140" i="517"/>
  <c r="U140" i="517" s="1"/>
  <c r="Q141" i="517"/>
  <c r="T141" i="517" s="1"/>
  <c r="R146" i="517"/>
  <c r="U146" i="517" s="1"/>
  <c r="Q147" i="517"/>
  <c r="T147" i="517" s="1"/>
  <c r="R120" i="517"/>
  <c r="U120" i="517" s="1"/>
  <c r="Q121" i="517"/>
  <c r="T121" i="517" s="1"/>
  <c r="R126" i="517"/>
  <c r="U126" i="517" s="1"/>
  <c r="Q127" i="517"/>
  <c r="T127" i="517" s="1"/>
  <c r="R131" i="517"/>
  <c r="U131" i="517" s="1"/>
  <c r="Q132" i="517"/>
  <c r="T132" i="517" s="1"/>
  <c r="R136" i="517"/>
  <c r="U136" i="517" s="1"/>
  <c r="Q137" i="517"/>
  <c r="T137" i="517" s="1"/>
  <c r="R142" i="517"/>
  <c r="U142" i="517" s="1"/>
  <c r="Q143" i="517"/>
  <c r="T143" i="517" s="1"/>
  <c r="R147" i="517"/>
  <c r="U147" i="517" s="1"/>
  <c r="Q148" i="517"/>
  <c r="T148" i="517" s="1"/>
  <c r="Z21" i="516"/>
  <c r="AA20" i="516"/>
  <c r="Z21" i="515"/>
  <c r="AA20" i="515"/>
  <c r="R125" i="515"/>
  <c r="U125" i="515" s="1"/>
  <c r="R141" i="515"/>
  <c r="U141" i="515" s="1"/>
  <c r="R114" i="515"/>
  <c r="U114" i="515" s="1"/>
  <c r="R52" i="515"/>
  <c r="U52" i="515" s="1"/>
  <c r="R51" i="515"/>
  <c r="U51" i="515" s="1"/>
  <c r="R45" i="515"/>
  <c r="U45" i="515" s="1"/>
  <c r="R43" i="515"/>
  <c r="U43" i="515" s="1"/>
  <c r="R35" i="515"/>
  <c r="U35" i="515" s="1"/>
  <c r="R33" i="515"/>
  <c r="U33" i="515" s="1"/>
  <c r="R29" i="515"/>
  <c r="U29" i="515" s="1"/>
  <c r="R92" i="515"/>
  <c r="U92" i="515" s="1"/>
  <c r="R85" i="515"/>
  <c r="U85" i="515" s="1"/>
  <c r="R84" i="515"/>
  <c r="U84" i="515" s="1"/>
  <c r="R82" i="515"/>
  <c r="U82" i="515" s="1"/>
  <c r="R80" i="515"/>
  <c r="U80" i="515" s="1"/>
  <c r="R78" i="515"/>
  <c r="U78" i="515" s="1"/>
  <c r="R76" i="515"/>
  <c r="U76" i="515" s="1"/>
  <c r="R74" i="515"/>
  <c r="U74" i="515" s="1"/>
  <c r="R72" i="515"/>
  <c r="U72" i="515" s="1"/>
  <c r="R70" i="515"/>
  <c r="U70" i="515" s="1"/>
  <c r="R68" i="515"/>
  <c r="U68" i="515" s="1"/>
  <c r="R66" i="515"/>
  <c r="U66" i="515" s="1"/>
  <c r="R64" i="515"/>
  <c r="U64" i="515" s="1"/>
  <c r="R62" i="515"/>
  <c r="U62" i="515" s="1"/>
  <c r="R60" i="515"/>
  <c r="U60" i="515" s="1"/>
  <c r="R58" i="515"/>
  <c r="U58" i="515" s="1"/>
  <c r="R56" i="515"/>
  <c r="U56" i="515" s="1"/>
  <c r="R25" i="515"/>
  <c r="U25" i="515" s="1"/>
  <c r="R21" i="515"/>
  <c r="U21" i="515" s="1"/>
  <c r="R49" i="515"/>
  <c r="U49" i="515" s="1"/>
  <c r="R47" i="515"/>
  <c r="U47" i="515" s="1"/>
  <c r="R41" i="515"/>
  <c r="U41" i="515" s="1"/>
  <c r="R39" i="515"/>
  <c r="U39" i="515" s="1"/>
  <c r="R37" i="515"/>
  <c r="U37" i="515" s="1"/>
  <c r="R31" i="515"/>
  <c r="U31" i="515" s="1"/>
  <c r="R27" i="515"/>
  <c r="U27" i="515" s="1"/>
  <c r="R93" i="515"/>
  <c r="U93" i="515" s="1"/>
  <c r="R23" i="515"/>
  <c r="U23" i="515" s="1"/>
  <c r="Q138" i="515"/>
  <c r="T138" i="515" s="1"/>
  <c r="Q122" i="515"/>
  <c r="T122" i="515" s="1"/>
  <c r="Q126" i="515"/>
  <c r="T126" i="515" s="1"/>
  <c r="Q142" i="515"/>
  <c r="T142" i="515" s="1"/>
  <c r="Q115" i="515"/>
  <c r="T115" i="515" s="1"/>
  <c r="Q46" i="515"/>
  <c r="T46" i="515" s="1"/>
  <c r="Q44" i="515"/>
  <c r="T44" i="515" s="1"/>
  <c r="Q36" i="515"/>
  <c r="T36" i="515" s="1"/>
  <c r="Q34" i="515"/>
  <c r="T34" i="515" s="1"/>
  <c r="Q32" i="515"/>
  <c r="T32" i="515" s="1"/>
  <c r="Q30" i="515"/>
  <c r="T30" i="515" s="1"/>
  <c r="Q28" i="515"/>
  <c r="T28" i="515" s="1"/>
  <c r="Q90" i="515"/>
  <c r="T90" i="515" s="1"/>
  <c r="Q83" i="515"/>
  <c r="T83" i="515" s="1"/>
  <c r="Q81" i="515"/>
  <c r="T81" i="515" s="1"/>
  <c r="Q79" i="515"/>
  <c r="T79" i="515" s="1"/>
  <c r="Q77" i="515"/>
  <c r="T77" i="515" s="1"/>
  <c r="Q75" i="515"/>
  <c r="T75" i="515" s="1"/>
  <c r="Q73" i="515"/>
  <c r="T73" i="515" s="1"/>
  <c r="Q71" i="515"/>
  <c r="T71" i="515" s="1"/>
  <c r="Q69" i="515"/>
  <c r="T69" i="515" s="1"/>
  <c r="Q67" i="515"/>
  <c r="T67" i="515" s="1"/>
  <c r="Q65" i="515"/>
  <c r="T65" i="515" s="1"/>
  <c r="Q63" i="515"/>
  <c r="T63" i="515" s="1"/>
  <c r="Q61" i="515"/>
  <c r="T61" i="515" s="1"/>
  <c r="Q59" i="515"/>
  <c r="T59" i="515" s="1"/>
  <c r="Q57" i="515"/>
  <c r="T57" i="515" s="1"/>
  <c r="Q55" i="515"/>
  <c r="T55" i="515" s="1"/>
  <c r="Q111" i="515"/>
  <c r="T111" i="515" s="1"/>
  <c r="Q98" i="515"/>
  <c r="T98" i="515" s="1"/>
  <c r="Q89" i="515"/>
  <c r="T89" i="515" s="1"/>
  <c r="Q50" i="515"/>
  <c r="T50" i="515" s="1"/>
  <c r="Q48" i="515"/>
  <c r="T48" i="515" s="1"/>
  <c r="Q42" i="515"/>
  <c r="T42" i="515" s="1"/>
  <c r="Q40" i="515"/>
  <c r="T40" i="515" s="1"/>
  <c r="Q38" i="515"/>
  <c r="T38" i="515" s="1"/>
  <c r="Q25" i="515"/>
  <c r="T25" i="515" s="1"/>
  <c r="Q21" i="515"/>
  <c r="T21" i="515" s="1"/>
  <c r="Q97" i="515"/>
  <c r="T97" i="515" s="1"/>
  <c r="Q52" i="515"/>
  <c r="T52" i="515" s="1"/>
  <c r="Q24" i="515"/>
  <c r="T24" i="515" s="1"/>
  <c r="Q20" i="515"/>
  <c r="T20" i="515" s="1"/>
  <c r="Q22" i="515"/>
  <c r="T22" i="515" s="1"/>
  <c r="Q26" i="515"/>
  <c r="T26" i="515" s="1"/>
  <c r="Q23" i="515"/>
  <c r="T23" i="515" s="1"/>
  <c r="R110" i="515"/>
  <c r="U110" i="515" s="1"/>
  <c r="Q53" i="515"/>
  <c r="T53" i="515" s="1"/>
  <c r="R24" i="515"/>
  <c r="U24" i="515" s="1"/>
  <c r="Q85" i="515"/>
  <c r="T85" i="515" s="1"/>
  <c r="Q87" i="515"/>
  <c r="T87" i="515" s="1"/>
  <c r="R116" i="515"/>
  <c r="U116" i="515" s="1"/>
  <c r="R129" i="515"/>
  <c r="U129" i="515" s="1"/>
  <c r="R53" i="515"/>
  <c r="U53" i="515" s="1"/>
  <c r="R86" i="515"/>
  <c r="U86" i="515" s="1"/>
  <c r="R89" i="515"/>
  <c r="U89" i="515" s="1"/>
  <c r="R102" i="515"/>
  <c r="U102" i="515" s="1"/>
  <c r="R105" i="515"/>
  <c r="U105" i="515" s="1"/>
  <c r="Q128" i="515"/>
  <c r="T128" i="515" s="1"/>
  <c r="R148" i="515"/>
  <c r="U148" i="515" s="1"/>
  <c r="R22" i="515"/>
  <c r="U22" i="515" s="1"/>
  <c r="R26" i="515"/>
  <c r="U26" i="515" s="1"/>
  <c r="Q27" i="515"/>
  <c r="T27" i="515" s="1"/>
  <c r="Q29" i="515"/>
  <c r="T29" i="515" s="1"/>
  <c r="Q31" i="515"/>
  <c r="T31" i="515" s="1"/>
  <c r="Q33" i="515"/>
  <c r="T33" i="515" s="1"/>
  <c r="Q35" i="515"/>
  <c r="T35" i="515" s="1"/>
  <c r="Q37" i="515"/>
  <c r="T37" i="515" s="1"/>
  <c r="Q39" i="515"/>
  <c r="T39" i="515" s="1"/>
  <c r="Q41" i="515"/>
  <c r="T41" i="515" s="1"/>
  <c r="Q43" i="515"/>
  <c r="T43" i="515" s="1"/>
  <c r="Q45" i="515"/>
  <c r="T45" i="515" s="1"/>
  <c r="Q47" i="515"/>
  <c r="T47" i="515" s="1"/>
  <c r="Q49" i="515"/>
  <c r="T49" i="515" s="1"/>
  <c r="Q51" i="515"/>
  <c r="T51" i="515" s="1"/>
  <c r="Q54" i="515"/>
  <c r="T54" i="515" s="1"/>
  <c r="Q93" i="515"/>
  <c r="T93" i="515" s="1"/>
  <c r="Q94" i="515"/>
  <c r="T94" i="515" s="1"/>
  <c r="Q95" i="515"/>
  <c r="T95" i="515" s="1"/>
  <c r="Q96" i="515"/>
  <c r="T96" i="515" s="1"/>
  <c r="Q101" i="515"/>
  <c r="T101" i="515" s="1"/>
  <c r="R107" i="515"/>
  <c r="U107" i="515" s="1"/>
  <c r="R117" i="515"/>
  <c r="U117" i="515" s="1"/>
  <c r="R145" i="515"/>
  <c r="U145" i="515" s="1"/>
  <c r="R20" i="515"/>
  <c r="U20" i="515" s="1"/>
  <c r="Q86" i="515"/>
  <c r="T86" i="515" s="1"/>
  <c r="Q88" i="515"/>
  <c r="T88" i="515" s="1"/>
  <c r="Q102" i="515"/>
  <c r="T102" i="515" s="1"/>
  <c r="R127" i="515"/>
  <c r="U127" i="515" s="1"/>
  <c r="R87" i="515"/>
  <c r="U87" i="515" s="1"/>
  <c r="R88" i="515"/>
  <c r="U88" i="515" s="1"/>
  <c r="Q107" i="515"/>
  <c r="T107" i="515" s="1"/>
  <c r="Q113" i="515"/>
  <c r="T113" i="515" s="1"/>
  <c r="R28" i="515"/>
  <c r="U28" i="515" s="1"/>
  <c r="R30" i="515"/>
  <c r="U30" i="515" s="1"/>
  <c r="R32" i="515"/>
  <c r="U32" i="515" s="1"/>
  <c r="R34" i="515"/>
  <c r="U34" i="515" s="1"/>
  <c r="R36" i="515"/>
  <c r="U36" i="515" s="1"/>
  <c r="R38" i="515"/>
  <c r="U38" i="515" s="1"/>
  <c r="R40" i="515"/>
  <c r="U40" i="515" s="1"/>
  <c r="R42" i="515"/>
  <c r="U42" i="515" s="1"/>
  <c r="R44" i="515"/>
  <c r="U44" i="515" s="1"/>
  <c r="R46" i="515"/>
  <c r="U46" i="515" s="1"/>
  <c r="R48" i="515"/>
  <c r="U48" i="515" s="1"/>
  <c r="R50" i="515"/>
  <c r="U50" i="515" s="1"/>
  <c r="R54" i="515"/>
  <c r="U54" i="515" s="1"/>
  <c r="R94" i="515"/>
  <c r="U94" i="515" s="1"/>
  <c r="R95" i="515"/>
  <c r="U95" i="515" s="1"/>
  <c r="R96" i="515"/>
  <c r="U96" i="515" s="1"/>
  <c r="R97" i="515"/>
  <c r="U97" i="515" s="1"/>
  <c r="Q112" i="515"/>
  <c r="T112" i="515" s="1"/>
  <c r="Q119" i="515"/>
  <c r="T119" i="515" s="1"/>
  <c r="R138" i="515"/>
  <c r="U138" i="515" s="1"/>
  <c r="Q56" i="515"/>
  <c r="T56" i="515" s="1"/>
  <c r="Q58" i="515"/>
  <c r="T58" i="515" s="1"/>
  <c r="Q60" i="515"/>
  <c r="T60" i="515" s="1"/>
  <c r="Q62" i="515"/>
  <c r="T62" i="515" s="1"/>
  <c r="Q64" i="515"/>
  <c r="T64" i="515" s="1"/>
  <c r="Q66" i="515"/>
  <c r="T66" i="515" s="1"/>
  <c r="Q68" i="515"/>
  <c r="T68" i="515" s="1"/>
  <c r="W68" i="515" s="1"/>
  <c r="Q70" i="515"/>
  <c r="T70" i="515" s="1"/>
  <c r="Q72" i="515"/>
  <c r="T72" i="515" s="1"/>
  <c r="Q74" i="515"/>
  <c r="T74" i="515" s="1"/>
  <c r="Q76" i="515"/>
  <c r="T76" i="515" s="1"/>
  <c r="Q78" i="515"/>
  <c r="T78" i="515" s="1"/>
  <c r="Q80" i="515"/>
  <c r="T80" i="515" s="1"/>
  <c r="Q82" i="515"/>
  <c r="T82" i="515" s="1"/>
  <c r="Q84" i="515"/>
  <c r="T84" i="515" s="1"/>
  <c r="Q91" i="515"/>
  <c r="T91" i="515" s="1"/>
  <c r="Q92" i="515"/>
  <c r="T92" i="515" s="1"/>
  <c r="Q99" i="515"/>
  <c r="T99" i="515" s="1"/>
  <c r="R101" i="515"/>
  <c r="U101" i="515" s="1"/>
  <c r="Q106" i="515"/>
  <c r="T106" i="515" s="1"/>
  <c r="R112" i="515"/>
  <c r="U112" i="515" s="1"/>
  <c r="Q118" i="515"/>
  <c r="T118" i="515" s="1"/>
  <c r="R121" i="515"/>
  <c r="U121" i="515" s="1"/>
  <c r="R133" i="515"/>
  <c r="U133" i="515" s="1"/>
  <c r="Q144" i="515"/>
  <c r="T144" i="515" s="1"/>
  <c r="R55" i="515"/>
  <c r="U55" i="515" s="1"/>
  <c r="R57" i="515"/>
  <c r="U57" i="515" s="1"/>
  <c r="R59" i="515"/>
  <c r="U59" i="515" s="1"/>
  <c r="R61" i="515"/>
  <c r="U61" i="515" s="1"/>
  <c r="R63" i="515"/>
  <c r="U63" i="515" s="1"/>
  <c r="R65" i="515"/>
  <c r="U65" i="515" s="1"/>
  <c r="R67" i="515"/>
  <c r="U67" i="515" s="1"/>
  <c r="R69" i="515"/>
  <c r="U69" i="515" s="1"/>
  <c r="R71" i="515"/>
  <c r="U71" i="515" s="1"/>
  <c r="R73" i="515"/>
  <c r="U73" i="515" s="1"/>
  <c r="R75" i="515"/>
  <c r="U75" i="515" s="1"/>
  <c r="R77" i="515"/>
  <c r="U77" i="515" s="1"/>
  <c r="R79" i="515"/>
  <c r="U79" i="515" s="1"/>
  <c r="R81" i="515"/>
  <c r="U81" i="515" s="1"/>
  <c r="R83" i="515"/>
  <c r="U83" i="515" s="1"/>
  <c r="R90" i="515"/>
  <c r="U90" i="515" s="1"/>
  <c r="R91" i="515"/>
  <c r="U91" i="515" s="1"/>
  <c r="R98" i="515"/>
  <c r="U98" i="515" s="1"/>
  <c r="R99" i="515"/>
  <c r="U99" i="515" s="1"/>
  <c r="R100" i="515"/>
  <c r="U100" i="515" s="1"/>
  <c r="Q103" i="515"/>
  <c r="T103" i="515" s="1"/>
  <c r="R106" i="515"/>
  <c r="U106" i="515" s="1"/>
  <c r="Q108" i="515"/>
  <c r="T108" i="515" s="1"/>
  <c r="R111" i="515"/>
  <c r="U111" i="515" s="1"/>
  <c r="Q117" i="515"/>
  <c r="T117" i="515" s="1"/>
  <c r="R118" i="515"/>
  <c r="U118" i="515" s="1"/>
  <c r="Q134" i="515"/>
  <c r="T134" i="515" s="1"/>
  <c r="R103" i="515"/>
  <c r="U103" i="515" s="1"/>
  <c r="Q104" i="515"/>
  <c r="T104" i="515" s="1"/>
  <c r="R108" i="515"/>
  <c r="U108" i="515" s="1"/>
  <c r="Q109" i="515"/>
  <c r="T109" i="515" s="1"/>
  <c r="R113" i="515"/>
  <c r="U113" i="515" s="1"/>
  <c r="Q114" i="515"/>
  <c r="T114" i="515" s="1"/>
  <c r="R122" i="515"/>
  <c r="U122" i="515" s="1"/>
  <c r="R132" i="515"/>
  <c r="U132" i="515" s="1"/>
  <c r="Q139" i="515"/>
  <c r="T139" i="515" s="1"/>
  <c r="Q146" i="515"/>
  <c r="T146" i="515" s="1"/>
  <c r="Q149" i="515"/>
  <c r="T149" i="515" s="1"/>
  <c r="Q100" i="515"/>
  <c r="T100" i="515" s="1"/>
  <c r="R104" i="515"/>
  <c r="U104" i="515" s="1"/>
  <c r="Q105" i="515"/>
  <c r="T105" i="515" s="1"/>
  <c r="R109" i="515"/>
  <c r="U109" i="515" s="1"/>
  <c r="Q110" i="515"/>
  <c r="T110" i="515" s="1"/>
  <c r="R115" i="515"/>
  <c r="U115" i="515" s="1"/>
  <c r="Q116" i="515"/>
  <c r="T116" i="515" s="1"/>
  <c r="Q123" i="515"/>
  <c r="T123" i="515" s="1"/>
  <c r="Q130" i="515"/>
  <c r="T130" i="515" s="1"/>
  <c r="Q133" i="515"/>
  <c r="T133" i="515" s="1"/>
  <c r="R137" i="515"/>
  <c r="U137" i="515" s="1"/>
  <c r="R143" i="515"/>
  <c r="U143" i="515" s="1"/>
  <c r="R149" i="515"/>
  <c r="U149" i="515" s="1"/>
  <c r="R119" i="515"/>
  <c r="U119" i="515" s="1"/>
  <c r="R123" i="515"/>
  <c r="U123" i="515" s="1"/>
  <c r="Q124" i="515"/>
  <c r="T124" i="515" s="1"/>
  <c r="R128" i="515"/>
  <c r="U128" i="515" s="1"/>
  <c r="Q129" i="515"/>
  <c r="T129" i="515" s="1"/>
  <c r="R134" i="515"/>
  <c r="U134" i="515" s="1"/>
  <c r="Q135" i="515"/>
  <c r="T135" i="515" s="1"/>
  <c r="R139" i="515"/>
  <c r="U139" i="515" s="1"/>
  <c r="Q140" i="515"/>
  <c r="T140" i="515" s="1"/>
  <c r="R144" i="515"/>
  <c r="U144" i="515" s="1"/>
  <c r="Q145" i="515"/>
  <c r="T145" i="515" s="1"/>
  <c r="Q120" i="515"/>
  <c r="T120" i="515" s="1"/>
  <c r="R124" i="515"/>
  <c r="U124" i="515" s="1"/>
  <c r="Q125" i="515"/>
  <c r="T125" i="515" s="1"/>
  <c r="R130" i="515"/>
  <c r="U130" i="515" s="1"/>
  <c r="Q131" i="515"/>
  <c r="T131" i="515" s="1"/>
  <c r="R135" i="515"/>
  <c r="U135" i="515" s="1"/>
  <c r="Q136" i="515"/>
  <c r="T136" i="515" s="1"/>
  <c r="R140" i="515"/>
  <c r="U140" i="515" s="1"/>
  <c r="Q141" i="515"/>
  <c r="T141" i="515" s="1"/>
  <c r="R146" i="515"/>
  <c r="U146" i="515" s="1"/>
  <c r="Q147" i="515"/>
  <c r="T147" i="515" s="1"/>
  <c r="R120" i="515"/>
  <c r="U120" i="515" s="1"/>
  <c r="Q121" i="515"/>
  <c r="T121" i="515" s="1"/>
  <c r="R126" i="515"/>
  <c r="U126" i="515" s="1"/>
  <c r="Q127" i="515"/>
  <c r="T127" i="515" s="1"/>
  <c r="R131" i="515"/>
  <c r="U131" i="515" s="1"/>
  <c r="Q132" i="515"/>
  <c r="T132" i="515" s="1"/>
  <c r="R136" i="515"/>
  <c r="U136" i="515" s="1"/>
  <c r="Q137" i="515"/>
  <c r="T137" i="515" s="1"/>
  <c r="R142" i="515"/>
  <c r="U142" i="515" s="1"/>
  <c r="Q143" i="515"/>
  <c r="T143" i="515" s="1"/>
  <c r="R147" i="515"/>
  <c r="U147" i="515" s="1"/>
  <c r="Q148" i="515"/>
  <c r="T148" i="515" s="1"/>
  <c r="J149" i="514"/>
  <c r="I149" i="514"/>
  <c r="J148" i="514"/>
  <c r="I148" i="514"/>
  <c r="J147" i="514"/>
  <c r="I147" i="514"/>
  <c r="J146" i="514"/>
  <c r="I146" i="514"/>
  <c r="J145" i="514"/>
  <c r="I145" i="514"/>
  <c r="J144" i="514"/>
  <c r="I144" i="514"/>
  <c r="J143" i="514"/>
  <c r="I143" i="514"/>
  <c r="J142" i="514"/>
  <c r="I142" i="514"/>
  <c r="J141" i="514"/>
  <c r="I141" i="514"/>
  <c r="J140" i="514"/>
  <c r="I140" i="514"/>
  <c r="J139" i="514"/>
  <c r="I139" i="514"/>
  <c r="J138" i="514"/>
  <c r="I138" i="514"/>
  <c r="J137" i="514"/>
  <c r="I137" i="514"/>
  <c r="J136" i="514"/>
  <c r="I136" i="514"/>
  <c r="J135" i="514"/>
  <c r="I135" i="514"/>
  <c r="J134" i="514"/>
  <c r="I134" i="514"/>
  <c r="J133" i="514"/>
  <c r="I133" i="514"/>
  <c r="J132" i="514"/>
  <c r="I132" i="514"/>
  <c r="J131" i="514"/>
  <c r="I131" i="514"/>
  <c r="J130" i="514"/>
  <c r="I130" i="514"/>
  <c r="J129" i="514"/>
  <c r="I129" i="514"/>
  <c r="J128" i="514"/>
  <c r="I128" i="514"/>
  <c r="J127" i="514"/>
  <c r="I127" i="514"/>
  <c r="J126" i="514"/>
  <c r="I126" i="514"/>
  <c r="J125" i="514"/>
  <c r="I125" i="514"/>
  <c r="J124" i="514"/>
  <c r="I124" i="514"/>
  <c r="J123" i="514"/>
  <c r="I123" i="514"/>
  <c r="J122" i="514"/>
  <c r="I122" i="514"/>
  <c r="J121" i="514"/>
  <c r="I121" i="514"/>
  <c r="J120" i="514"/>
  <c r="I120" i="514"/>
  <c r="J119" i="514"/>
  <c r="I119" i="514"/>
  <c r="J118" i="514"/>
  <c r="I118" i="514"/>
  <c r="J117" i="514"/>
  <c r="I117" i="514"/>
  <c r="J116" i="514"/>
  <c r="I116" i="514"/>
  <c r="J115" i="514"/>
  <c r="I115" i="514"/>
  <c r="J114" i="514"/>
  <c r="I114" i="514"/>
  <c r="J113" i="514"/>
  <c r="I113" i="514"/>
  <c r="J112" i="514"/>
  <c r="I112" i="514"/>
  <c r="J111" i="514"/>
  <c r="I111" i="514"/>
  <c r="J110" i="514"/>
  <c r="I110" i="514"/>
  <c r="J109" i="514"/>
  <c r="I109" i="514"/>
  <c r="J108" i="514"/>
  <c r="I108" i="514"/>
  <c r="J107" i="514"/>
  <c r="I107" i="514"/>
  <c r="J106" i="514"/>
  <c r="I106" i="514"/>
  <c r="J105" i="514"/>
  <c r="I105" i="514"/>
  <c r="J104" i="514"/>
  <c r="I104" i="514"/>
  <c r="J103" i="514"/>
  <c r="I103" i="514"/>
  <c r="J102" i="514"/>
  <c r="I102" i="514"/>
  <c r="J101" i="514"/>
  <c r="I101" i="514"/>
  <c r="J100" i="514"/>
  <c r="I100" i="514"/>
  <c r="J99" i="514"/>
  <c r="I99" i="514"/>
  <c r="J98" i="514"/>
  <c r="I98" i="514"/>
  <c r="J97" i="514"/>
  <c r="I97" i="514"/>
  <c r="J96" i="514"/>
  <c r="I96" i="514"/>
  <c r="J95" i="514"/>
  <c r="I95" i="514"/>
  <c r="J94" i="514"/>
  <c r="I94" i="514"/>
  <c r="J93" i="514"/>
  <c r="I93" i="514"/>
  <c r="J92" i="514"/>
  <c r="I92" i="514"/>
  <c r="J91" i="514"/>
  <c r="I91" i="514"/>
  <c r="J90" i="514"/>
  <c r="I90" i="514"/>
  <c r="J89" i="514"/>
  <c r="I89" i="514"/>
  <c r="J88" i="514"/>
  <c r="I88" i="514"/>
  <c r="J87" i="514"/>
  <c r="I87" i="514"/>
  <c r="J86" i="514"/>
  <c r="I86" i="514"/>
  <c r="J85" i="514"/>
  <c r="I85" i="514"/>
  <c r="J84" i="514"/>
  <c r="I84" i="514"/>
  <c r="J83" i="514"/>
  <c r="I83" i="514"/>
  <c r="J82" i="514"/>
  <c r="I82" i="514"/>
  <c r="J81" i="514"/>
  <c r="I81" i="514"/>
  <c r="J80" i="514"/>
  <c r="I80" i="514"/>
  <c r="J79" i="514"/>
  <c r="I79" i="514"/>
  <c r="J78" i="514"/>
  <c r="I78" i="514"/>
  <c r="J77" i="514"/>
  <c r="I77" i="514"/>
  <c r="J76" i="514"/>
  <c r="I76" i="514"/>
  <c r="J75" i="514"/>
  <c r="I75" i="514"/>
  <c r="J74" i="514"/>
  <c r="I74" i="514"/>
  <c r="J73" i="514"/>
  <c r="I73" i="514"/>
  <c r="J72" i="514"/>
  <c r="I72" i="514"/>
  <c r="J71" i="514"/>
  <c r="I71" i="514"/>
  <c r="J70" i="514"/>
  <c r="I70" i="514"/>
  <c r="J69" i="514"/>
  <c r="I69" i="514"/>
  <c r="J68" i="514"/>
  <c r="I68" i="514"/>
  <c r="J67" i="514"/>
  <c r="I67" i="514"/>
  <c r="J66" i="514"/>
  <c r="I66" i="514"/>
  <c r="J65" i="514"/>
  <c r="I65" i="514"/>
  <c r="J64" i="514"/>
  <c r="I64" i="514"/>
  <c r="J63" i="514"/>
  <c r="I63" i="514"/>
  <c r="J62" i="514"/>
  <c r="I62" i="514"/>
  <c r="J61" i="514"/>
  <c r="I61" i="514"/>
  <c r="J60" i="514"/>
  <c r="I60" i="514"/>
  <c r="J59" i="514"/>
  <c r="I59" i="514"/>
  <c r="J58" i="514"/>
  <c r="I58" i="514"/>
  <c r="J57" i="514"/>
  <c r="I57" i="514"/>
  <c r="J56" i="514"/>
  <c r="I56" i="514"/>
  <c r="J55" i="514"/>
  <c r="I55" i="514"/>
  <c r="J54" i="514"/>
  <c r="I54" i="514"/>
  <c r="J53" i="514"/>
  <c r="I53" i="514"/>
  <c r="J52" i="514"/>
  <c r="I52" i="514"/>
  <c r="J51" i="514"/>
  <c r="I51" i="514"/>
  <c r="J50" i="514"/>
  <c r="I50" i="514"/>
  <c r="J49" i="514"/>
  <c r="I49" i="514"/>
  <c r="J48" i="514"/>
  <c r="I48" i="514"/>
  <c r="J47" i="514"/>
  <c r="I47" i="514"/>
  <c r="J46" i="514"/>
  <c r="I46" i="514"/>
  <c r="J45" i="514"/>
  <c r="I45" i="514"/>
  <c r="J44" i="514"/>
  <c r="I44" i="514"/>
  <c r="J43" i="514"/>
  <c r="I43" i="514"/>
  <c r="J42" i="514"/>
  <c r="I42" i="514"/>
  <c r="J41" i="514"/>
  <c r="I41" i="514"/>
  <c r="J40" i="514"/>
  <c r="I40" i="514"/>
  <c r="J39" i="514"/>
  <c r="I39" i="514"/>
  <c r="J38" i="514"/>
  <c r="I38" i="514"/>
  <c r="J37" i="514"/>
  <c r="I37" i="514"/>
  <c r="J36" i="514"/>
  <c r="I36" i="514"/>
  <c r="J35" i="514"/>
  <c r="I35" i="514"/>
  <c r="J34" i="514"/>
  <c r="I34" i="514"/>
  <c r="J33" i="514"/>
  <c r="I33" i="514"/>
  <c r="J32" i="514"/>
  <c r="I32" i="514"/>
  <c r="J31" i="514"/>
  <c r="I31" i="514"/>
  <c r="J30" i="514"/>
  <c r="I30" i="514"/>
  <c r="J29" i="514"/>
  <c r="I29" i="514"/>
  <c r="J28" i="514"/>
  <c r="I28" i="514"/>
  <c r="J27" i="514"/>
  <c r="I27" i="514"/>
  <c r="J26" i="514"/>
  <c r="I26" i="514"/>
  <c r="J25" i="514"/>
  <c r="I25" i="514"/>
  <c r="J24" i="514"/>
  <c r="I24" i="514"/>
  <c r="J23" i="514"/>
  <c r="I23" i="514"/>
  <c r="J22" i="514"/>
  <c r="I22" i="514"/>
  <c r="J21" i="514"/>
  <c r="I21" i="514"/>
  <c r="Z20" i="514"/>
  <c r="Z21" i="514" s="1"/>
  <c r="J20" i="514"/>
  <c r="I20" i="514"/>
  <c r="M13" i="514"/>
  <c r="M12" i="514"/>
  <c r="M11" i="514"/>
  <c r="J149" i="513"/>
  <c r="I149" i="513"/>
  <c r="J148" i="513"/>
  <c r="I148" i="513"/>
  <c r="J147" i="513"/>
  <c r="I147" i="513"/>
  <c r="J146" i="513"/>
  <c r="I146" i="513"/>
  <c r="J145" i="513"/>
  <c r="I145" i="513"/>
  <c r="J144" i="513"/>
  <c r="I144" i="513"/>
  <c r="J143" i="513"/>
  <c r="I143" i="513"/>
  <c r="J142" i="513"/>
  <c r="I142" i="513"/>
  <c r="J141" i="513"/>
  <c r="I141" i="513"/>
  <c r="J140" i="513"/>
  <c r="I140" i="513"/>
  <c r="J139" i="513"/>
  <c r="I139" i="513"/>
  <c r="J138" i="513"/>
  <c r="I138" i="513"/>
  <c r="J137" i="513"/>
  <c r="I137" i="513"/>
  <c r="J136" i="513"/>
  <c r="I136" i="513"/>
  <c r="J135" i="513"/>
  <c r="I135" i="513"/>
  <c r="J134" i="513"/>
  <c r="I134" i="513"/>
  <c r="J133" i="513"/>
  <c r="I133" i="513"/>
  <c r="J132" i="513"/>
  <c r="I132" i="513"/>
  <c r="J131" i="513"/>
  <c r="I131" i="513"/>
  <c r="J130" i="513"/>
  <c r="I130" i="513"/>
  <c r="J129" i="513"/>
  <c r="I129" i="513"/>
  <c r="J128" i="513"/>
  <c r="I128" i="513"/>
  <c r="J127" i="513"/>
  <c r="I127" i="513"/>
  <c r="J126" i="513"/>
  <c r="I126" i="513"/>
  <c r="J125" i="513"/>
  <c r="I125" i="513"/>
  <c r="J124" i="513"/>
  <c r="I124" i="513"/>
  <c r="J123" i="513"/>
  <c r="I123" i="513"/>
  <c r="J122" i="513"/>
  <c r="I122" i="513"/>
  <c r="J121" i="513"/>
  <c r="I121" i="513"/>
  <c r="J120" i="513"/>
  <c r="I120" i="513"/>
  <c r="J119" i="513"/>
  <c r="I119" i="513"/>
  <c r="J118" i="513"/>
  <c r="I118" i="513"/>
  <c r="J117" i="513"/>
  <c r="I117" i="513"/>
  <c r="J116" i="513"/>
  <c r="I116" i="513"/>
  <c r="J115" i="513"/>
  <c r="I115" i="513"/>
  <c r="J114" i="513"/>
  <c r="I114" i="513"/>
  <c r="J113" i="513"/>
  <c r="I113" i="513"/>
  <c r="J112" i="513"/>
  <c r="I112" i="513"/>
  <c r="J111" i="513"/>
  <c r="I111" i="513"/>
  <c r="J110" i="513"/>
  <c r="I110" i="513"/>
  <c r="J109" i="513"/>
  <c r="I109" i="513"/>
  <c r="J108" i="513"/>
  <c r="I108" i="513"/>
  <c r="J107" i="513"/>
  <c r="I107" i="513"/>
  <c r="J106" i="513"/>
  <c r="I106" i="513"/>
  <c r="J105" i="513"/>
  <c r="I105" i="513"/>
  <c r="J104" i="513"/>
  <c r="I104" i="513"/>
  <c r="J103" i="513"/>
  <c r="I103" i="513"/>
  <c r="J102" i="513"/>
  <c r="I102" i="513"/>
  <c r="J101" i="513"/>
  <c r="I101" i="513"/>
  <c r="J100" i="513"/>
  <c r="I100" i="513"/>
  <c r="J99" i="513"/>
  <c r="I99" i="513"/>
  <c r="J98" i="513"/>
  <c r="I98" i="513"/>
  <c r="J97" i="513"/>
  <c r="I97" i="513"/>
  <c r="J96" i="513"/>
  <c r="I96" i="513"/>
  <c r="J95" i="513"/>
  <c r="I95" i="513"/>
  <c r="J94" i="513"/>
  <c r="I94" i="513"/>
  <c r="J93" i="513"/>
  <c r="I93" i="513"/>
  <c r="J92" i="513"/>
  <c r="I92" i="513"/>
  <c r="J91" i="513"/>
  <c r="I91" i="513"/>
  <c r="J90" i="513"/>
  <c r="I90" i="513"/>
  <c r="J89" i="513"/>
  <c r="I89" i="513"/>
  <c r="J88" i="513"/>
  <c r="I88" i="513"/>
  <c r="J87" i="513"/>
  <c r="I87" i="513"/>
  <c r="J86" i="513"/>
  <c r="I86" i="513"/>
  <c r="J85" i="513"/>
  <c r="I85" i="513"/>
  <c r="J84" i="513"/>
  <c r="I84" i="513"/>
  <c r="J83" i="513"/>
  <c r="I83" i="513"/>
  <c r="J82" i="513"/>
  <c r="I82" i="513"/>
  <c r="J81" i="513"/>
  <c r="I81" i="513"/>
  <c r="J80" i="513"/>
  <c r="I80" i="513"/>
  <c r="J79" i="513"/>
  <c r="I79" i="513"/>
  <c r="J78" i="513"/>
  <c r="I78" i="513"/>
  <c r="J77" i="513"/>
  <c r="I77" i="513"/>
  <c r="J76" i="513"/>
  <c r="I76" i="513"/>
  <c r="J75" i="513"/>
  <c r="I75" i="513"/>
  <c r="J74" i="513"/>
  <c r="I74" i="513"/>
  <c r="J73" i="513"/>
  <c r="I73" i="513"/>
  <c r="J72" i="513"/>
  <c r="I72" i="513"/>
  <c r="J71" i="513"/>
  <c r="I71" i="513"/>
  <c r="J70" i="513"/>
  <c r="I70" i="513"/>
  <c r="J69" i="513"/>
  <c r="I69" i="513"/>
  <c r="J68" i="513"/>
  <c r="I68" i="513"/>
  <c r="J67" i="513"/>
  <c r="I67" i="513"/>
  <c r="J66" i="513"/>
  <c r="I66" i="513"/>
  <c r="J65" i="513"/>
  <c r="I65" i="513"/>
  <c r="J64" i="513"/>
  <c r="I64" i="513"/>
  <c r="J63" i="513"/>
  <c r="I63" i="513"/>
  <c r="J62" i="513"/>
  <c r="I62" i="513"/>
  <c r="J61" i="513"/>
  <c r="I61" i="513"/>
  <c r="J60" i="513"/>
  <c r="I60" i="513"/>
  <c r="J59" i="513"/>
  <c r="I59" i="513"/>
  <c r="J58" i="513"/>
  <c r="I58" i="513"/>
  <c r="J57" i="513"/>
  <c r="I57" i="513"/>
  <c r="J56" i="513"/>
  <c r="I56" i="513"/>
  <c r="J55" i="513"/>
  <c r="I55" i="513"/>
  <c r="J54" i="513"/>
  <c r="I54" i="513"/>
  <c r="J53" i="513"/>
  <c r="I53" i="513"/>
  <c r="J52" i="513"/>
  <c r="I52" i="513"/>
  <c r="J51" i="513"/>
  <c r="I51" i="513"/>
  <c r="J50" i="513"/>
  <c r="I50" i="513"/>
  <c r="J49" i="513"/>
  <c r="I49" i="513"/>
  <c r="J48" i="513"/>
  <c r="I48" i="513"/>
  <c r="J47" i="513"/>
  <c r="I47" i="513"/>
  <c r="J46" i="513"/>
  <c r="I46" i="513"/>
  <c r="J45" i="513"/>
  <c r="I45" i="513"/>
  <c r="J44" i="513"/>
  <c r="I44" i="513"/>
  <c r="J43" i="513"/>
  <c r="I43" i="513"/>
  <c r="J42" i="513"/>
  <c r="I42" i="513"/>
  <c r="J41" i="513"/>
  <c r="I41" i="513"/>
  <c r="J40" i="513"/>
  <c r="I40" i="513"/>
  <c r="J39" i="513"/>
  <c r="I39" i="513"/>
  <c r="J38" i="513"/>
  <c r="I38" i="513"/>
  <c r="J37" i="513"/>
  <c r="I37" i="513"/>
  <c r="J36" i="513"/>
  <c r="I36" i="513"/>
  <c r="J35" i="513"/>
  <c r="I35" i="513"/>
  <c r="J34" i="513"/>
  <c r="I34" i="513"/>
  <c r="J33" i="513"/>
  <c r="I33" i="513"/>
  <c r="J32" i="513"/>
  <c r="I32" i="513"/>
  <c r="J31" i="513"/>
  <c r="I31" i="513"/>
  <c r="J30" i="513"/>
  <c r="I30" i="513"/>
  <c r="J29" i="513"/>
  <c r="I29" i="513"/>
  <c r="J28" i="513"/>
  <c r="I28" i="513"/>
  <c r="J27" i="513"/>
  <c r="I27" i="513"/>
  <c r="J26" i="513"/>
  <c r="I26" i="513"/>
  <c r="J25" i="513"/>
  <c r="I25" i="513"/>
  <c r="J24" i="513"/>
  <c r="I24" i="513"/>
  <c r="J23" i="513"/>
  <c r="I23" i="513"/>
  <c r="J22" i="513"/>
  <c r="I22" i="513"/>
  <c r="J21" i="513"/>
  <c r="I21" i="513"/>
  <c r="Z20" i="513"/>
  <c r="J20" i="513"/>
  <c r="I20" i="513"/>
  <c r="M13" i="513"/>
  <c r="M12" i="513"/>
  <c r="M11" i="513"/>
  <c r="J149" i="512"/>
  <c r="I149" i="512"/>
  <c r="J148" i="512"/>
  <c r="I148" i="512"/>
  <c r="J147" i="512"/>
  <c r="I147" i="512"/>
  <c r="J146" i="512"/>
  <c r="I146" i="512"/>
  <c r="J145" i="512"/>
  <c r="I145" i="512"/>
  <c r="J144" i="512"/>
  <c r="I144" i="512"/>
  <c r="J143" i="512"/>
  <c r="I143" i="512"/>
  <c r="J142" i="512"/>
  <c r="I142" i="512"/>
  <c r="J141" i="512"/>
  <c r="I141" i="512"/>
  <c r="J140" i="512"/>
  <c r="I140" i="512"/>
  <c r="J139" i="512"/>
  <c r="I139" i="512"/>
  <c r="J138" i="512"/>
  <c r="I138" i="512"/>
  <c r="J137" i="512"/>
  <c r="I137" i="512"/>
  <c r="J136" i="512"/>
  <c r="I136" i="512"/>
  <c r="J135" i="512"/>
  <c r="I135" i="512"/>
  <c r="J134" i="512"/>
  <c r="I134" i="512"/>
  <c r="J133" i="512"/>
  <c r="I133" i="512"/>
  <c r="J132" i="512"/>
  <c r="I132" i="512"/>
  <c r="J131" i="512"/>
  <c r="I131" i="512"/>
  <c r="J130" i="512"/>
  <c r="I130" i="512"/>
  <c r="J129" i="512"/>
  <c r="I129" i="512"/>
  <c r="J128" i="512"/>
  <c r="I128" i="512"/>
  <c r="J127" i="512"/>
  <c r="I127" i="512"/>
  <c r="J126" i="512"/>
  <c r="I126" i="512"/>
  <c r="J125" i="512"/>
  <c r="I125" i="512"/>
  <c r="J124" i="512"/>
  <c r="I124" i="512"/>
  <c r="J123" i="512"/>
  <c r="I123" i="512"/>
  <c r="J122" i="512"/>
  <c r="I122" i="512"/>
  <c r="J121" i="512"/>
  <c r="I121" i="512"/>
  <c r="J120" i="512"/>
  <c r="I120" i="512"/>
  <c r="J119" i="512"/>
  <c r="I119" i="512"/>
  <c r="J118" i="512"/>
  <c r="I118" i="512"/>
  <c r="J117" i="512"/>
  <c r="I117" i="512"/>
  <c r="J116" i="512"/>
  <c r="I116" i="512"/>
  <c r="J115" i="512"/>
  <c r="I115" i="512"/>
  <c r="J114" i="512"/>
  <c r="I114" i="512"/>
  <c r="J113" i="512"/>
  <c r="I113" i="512"/>
  <c r="J112" i="512"/>
  <c r="I112" i="512"/>
  <c r="J111" i="512"/>
  <c r="I111" i="512"/>
  <c r="J110" i="512"/>
  <c r="I110" i="512"/>
  <c r="J109" i="512"/>
  <c r="I109" i="512"/>
  <c r="J108" i="512"/>
  <c r="I108" i="512"/>
  <c r="J107" i="512"/>
  <c r="I107" i="512"/>
  <c r="J106" i="512"/>
  <c r="I106" i="512"/>
  <c r="J105" i="512"/>
  <c r="I105" i="512"/>
  <c r="J104" i="512"/>
  <c r="I104" i="512"/>
  <c r="J103" i="512"/>
  <c r="I103" i="512"/>
  <c r="J102" i="512"/>
  <c r="I102" i="512"/>
  <c r="J101" i="512"/>
  <c r="I101" i="512"/>
  <c r="J100" i="512"/>
  <c r="I100" i="512"/>
  <c r="J99" i="512"/>
  <c r="I99" i="512"/>
  <c r="J98" i="512"/>
  <c r="I98" i="512"/>
  <c r="J97" i="512"/>
  <c r="I97" i="512"/>
  <c r="J96" i="512"/>
  <c r="I96" i="512"/>
  <c r="J95" i="512"/>
  <c r="I95" i="512"/>
  <c r="J94" i="512"/>
  <c r="I94" i="512"/>
  <c r="J93" i="512"/>
  <c r="I93" i="512"/>
  <c r="J92" i="512"/>
  <c r="I92" i="512"/>
  <c r="J91" i="512"/>
  <c r="I91" i="512"/>
  <c r="J90" i="512"/>
  <c r="I90" i="512"/>
  <c r="J89" i="512"/>
  <c r="I89" i="512"/>
  <c r="J88" i="512"/>
  <c r="I88" i="512"/>
  <c r="J87" i="512"/>
  <c r="I87" i="512"/>
  <c r="J86" i="512"/>
  <c r="I86" i="512"/>
  <c r="J85" i="512"/>
  <c r="I85" i="512"/>
  <c r="J84" i="512"/>
  <c r="I84" i="512"/>
  <c r="J83" i="512"/>
  <c r="I83" i="512"/>
  <c r="J82" i="512"/>
  <c r="I82" i="512"/>
  <c r="J81" i="512"/>
  <c r="I81" i="512"/>
  <c r="J80" i="512"/>
  <c r="I80" i="512"/>
  <c r="J79" i="512"/>
  <c r="I79" i="512"/>
  <c r="J78" i="512"/>
  <c r="I78" i="512"/>
  <c r="J77" i="512"/>
  <c r="I77" i="512"/>
  <c r="J76" i="512"/>
  <c r="I76" i="512"/>
  <c r="J75" i="512"/>
  <c r="I75" i="512"/>
  <c r="J74" i="512"/>
  <c r="I74" i="512"/>
  <c r="J73" i="512"/>
  <c r="I73" i="512"/>
  <c r="J72" i="512"/>
  <c r="I72" i="512"/>
  <c r="J71" i="512"/>
  <c r="I71" i="512"/>
  <c r="J70" i="512"/>
  <c r="I70" i="512"/>
  <c r="J69" i="512"/>
  <c r="I69" i="512"/>
  <c r="J68" i="512"/>
  <c r="I68" i="512"/>
  <c r="J67" i="512"/>
  <c r="I67" i="512"/>
  <c r="J66" i="512"/>
  <c r="I66" i="512"/>
  <c r="J65" i="512"/>
  <c r="I65" i="512"/>
  <c r="J64" i="512"/>
  <c r="I64" i="512"/>
  <c r="J63" i="512"/>
  <c r="I63" i="512"/>
  <c r="J62" i="512"/>
  <c r="I62" i="512"/>
  <c r="J61" i="512"/>
  <c r="I61" i="512"/>
  <c r="J60" i="512"/>
  <c r="I60" i="512"/>
  <c r="J59" i="512"/>
  <c r="I59" i="512"/>
  <c r="J58" i="512"/>
  <c r="I58" i="512"/>
  <c r="J57" i="512"/>
  <c r="I57" i="512"/>
  <c r="J56" i="512"/>
  <c r="I56" i="512"/>
  <c r="J55" i="512"/>
  <c r="I55" i="512"/>
  <c r="J54" i="512"/>
  <c r="I54" i="512"/>
  <c r="J53" i="512"/>
  <c r="I53" i="512"/>
  <c r="J52" i="512"/>
  <c r="I52" i="512"/>
  <c r="J51" i="512"/>
  <c r="I51" i="512"/>
  <c r="J50" i="512"/>
  <c r="I50" i="512"/>
  <c r="J49" i="512"/>
  <c r="I49" i="512"/>
  <c r="J48" i="512"/>
  <c r="I48" i="512"/>
  <c r="J47" i="512"/>
  <c r="I47" i="512"/>
  <c r="J46" i="512"/>
  <c r="I46" i="512"/>
  <c r="J45" i="512"/>
  <c r="I45" i="512"/>
  <c r="J44" i="512"/>
  <c r="I44" i="512"/>
  <c r="J43" i="512"/>
  <c r="I43" i="512"/>
  <c r="J42" i="512"/>
  <c r="I42" i="512"/>
  <c r="J41" i="512"/>
  <c r="I41" i="512"/>
  <c r="J40" i="512"/>
  <c r="I40" i="512"/>
  <c r="J39" i="512"/>
  <c r="I39" i="512"/>
  <c r="J38" i="512"/>
  <c r="I38" i="512"/>
  <c r="J37" i="512"/>
  <c r="I37" i="512"/>
  <c r="J36" i="512"/>
  <c r="I36" i="512"/>
  <c r="J35" i="512"/>
  <c r="I35" i="512"/>
  <c r="J34" i="512"/>
  <c r="I34" i="512"/>
  <c r="J33" i="512"/>
  <c r="I33" i="512"/>
  <c r="J32" i="512"/>
  <c r="I32" i="512"/>
  <c r="J31" i="512"/>
  <c r="I31" i="512"/>
  <c r="J30" i="512"/>
  <c r="I30" i="512"/>
  <c r="J29" i="512"/>
  <c r="I29" i="512"/>
  <c r="J28" i="512"/>
  <c r="I28" i="512"/>
  <c r="J27" i="512"/>
  <c r="I27" i="512"/>
  <c r="J26" i="512"/>
  <c r="I26" i="512"/>
  <c r="J25" i="512"/>
  <c r="I25" i="512"/>
  <c r="J24" i="512"/>
  <c r="I24" i="512"/>
  <c r="J23" i="512"/>
  <c r="I23" i="512"/>
  <c r="J22" i="512"/>
  <c r="I22" i="512"/>
  <c r="J21" i="512"/>
  <c r="I21" i="512"/>
  <c r="Z20" i="512"/>
  <c r="Z21" i="512" s="1"/>
  <c r="J20" i="512"/>
  <c r="I20" i="512"/>
  <c r="M13" i="512"/>
  <c r="M12" i="512"/>
  <c r="M11" i="512"/>
  <c r="J149" i="511"/>
  <c r="I149" i="511"/>
  <c r="J148" i="511"/>
  <c r="I148" i="511"/>
  <c r="J147" i="511"/>
  <c r="I147" i="511"/>
  <c r="J146" i="511"/>
  <c r="I146" i="511"/>
  <c r="J145" i="511"/>
  <c r="I145" i="511"/>
  <c r="J144" i="511"/>
  <c r="I144" i="511"/>
  <c r="J143" i="511"/>
  <c r="I143" i="511"/>
  <c r="J142" i="511"/>
  <c r="I142" i="511"/>
  <c r="J141" i="511"/>
  <c r="I141" i="511"/>
  <c r="J140" i="511"/>
  <c r="I140" i="511"/>
  <c r="J139" i="511"/>
  <c r="I139" i="511"/>
  <c r="J138" i="511"/>
  <c r="I138" i="511"/>
  <c r="J137" i="511"/>
  <c r="I137" i="511"/>
  <c r="J136" i="511"/>
  <c r="I136" i="511"/>
  <c r="J135" i="511"/>
  <c r="I135" i="511"/>
  <c r="J134" i="511"/>
  <c r="I134" i="511"/>
  <c r="J133" i="511"/>
  <c r="I133" i="511"/>
  <c r="J132" i="511"/>
  <c r="I132" i="511"/>
  <c r="J131" i="511"/>
  <c r="I131" i="511"/>
  <c r="J130" i="511"/>
  <c r="I130" i="511"/>
  <c r="J129" i="511"/>
  <c r="I129" i="511"/>
  <c r="J128" i="511"/>
  <c r="I128" i="511"/>
  <c r="J127" i="511"/>
  <c r="I127" i="511"/>
  <c r="J126" i="511"/>
  <c r="I126" i="511"/>
  <c r="J125" i="511"/>
  <c r="I125" i="511"/>
  <c r="J124" i="511"/>
  <c r="I124" i="511"/>
  <c r="J123" i="511"/>
  <c r="I123" i="511"/>
  <c r="J122" i="511"/>
  <c r="I122" i="511"/>
  <c r="J121" i="511"/>
  <c r="I121" i="511"/>
  <c r="J120" i="511"/>
  <c r="I120" i="511"/>
  <c r="J119" i="511"/>
  <c r="I119" i="511"/>
  <c r="J118" i="511"/>
  <c r="I118" i="511"/>
  <c r="J117" i="511"/>
  <c r="I117" i="511"/>
  <c r="J116" i="511"/>
  <c r="I116" i="511"/>
  <c r="J115" i="511"/>
  <c r="I115" i="511"/>
  <c r="J114" i="511"/>
  <c r="I114" i="511"/>
  <c r="J113" i="511"/>
  <c r="I113" i="511"/>
  <c r="J112" i="511"/>
  <c r="I112" i="511"/>
  <c r="J111" i="511"/>
  <c r="I111" i="511"/>
  <c r="J110" i="511"/>
  <c r="I110" i="511"/>
  <c r="J109" i="511"/>
  <c r="I109" i="511"/>
  <c r="J108" i="511"/>
  <c r="I108" i="511"/>
  <c r="J107" i="511"/>
  <c r="I107" i="511"/>
  <c r="J106" i="511"/>
  <c r="I106" i="511"/>
  <c r="J105" i="511"/>
  <c r="I105" i="511"/>
  <c r="J104" i="511"/>
  <c r="I104" i="511"/>
  <c r="J103" i="511"/>
  <c r="I103" i="511"/>
  <c r="J102" i="511"/>
  <c r="I102" i="511"/>
  <c r="J101" i="511"/>
  <c r="I101" i="511"/>
  <c r="J100" i="511"/>
  <c r="I100" i="511"/>
  <c r="J99" i="511"/>
  <c r="I99" i="511"/>
  <c r="J98" i="511"/>
  <c r="I98" i="511"/>
  <c r="J97" i="511"/>
  <c r="I97" i="511"/>
  <c r="J96" i="511"/>
  <c r="I96" i="511"/>
  <c r="J95" i="511"/>
  <c r="I95" i="511"/>
  <c r="J94" i="511"/>
  <c r="I94" i="511"/>
  <c r="J93" i="511"/>
  <c r="I93" i="511"/>
  <c r="J92" i="511"/>
  <c r="I92" i="511"/>
  <c r="J91" i="511"/>
  <c r="I91" i="511"/>
  <c r="J90" i="511"/>
  <c r="I90" i="511"/>
  <c r="J89" i="511"/>
  <c r="I89" i="511"/>
  <c r="J88" i="511"/>
  <c r="I88" i="511"/>
  <c r="J87" i="511"/>
  <c r="I87" i="511"/>
  <c r="J86" i="511"/>
  <c r="I86" i="511"/>
  <c r="J85" i="511"/>
  <c r="I85" i="511"/>
  <c r="J84" i="511"/>
  <c r="I84" i="511"/>
  <c r="J83" i="511"/>
  <c r="I83" i="511"/>
  <c r="J82" i="511"/>
  <c r="I82" i="511"/>
  <c r="J81" i="511"/>
  <c r="I81" i="511"/>
  <c r="J80" i="511"/>
  <c r="I80" i="511"/>
  <c r="J79" i="511"/>
  <c r="I79" i="511"/>
  <c r="J78" i="511"/>
  <c r="I78" i="511"/>
  <c r="J77" i="511"/>
  <c r="I77" i="511"/>
  <c r="J76" i="511"/>
  <c r="I76" i="511"/>
  <c r="J75" i="511"/>
  <c r="I75" i="511"/>
  <c r="J74" i="511"/>
  <c r="I74" i="511"/>
  <c r="J73" i="511"/>
  <c r="I73" i="511"/>
  <c r="J72" i="511"/>
  <c r="I72" i="511"/>
  <c r="J71" i="511"/>
  <c r="I71" i="511"/>
  <c r="J70" i="511"/>
  <c r="I70" i="511"/>
  <c r="J69" i="511"/>
  <c r="I69" i="511"/>
  <c r="J68" i="511"/>
  <c r="I68" i="511"/>
  <c r="J67" i="511"/>
  <c r="I67" i="511"/>
  <c r="J66" i="511"/>
  <c r="I66" i="511"/>
  <c r="J65" i="511"/>
  <c r="I65" i="511"/>
  <c r="J64" i="511"/>
  <c r="I64" i="511"/>
  <c r="J63" i="511"/>
  <c r="I63" i="511"/>
  <c r="J62" i="511"/>
  <c r="I62" i="511"/>
  <c r="J61" i="511"/>
  <c r="I61" i="511"/>
  <c r="J60" i="511"/>
  <c r="I60" i="511"/>
  <c r="J59" i="511"/>
  <c r="I59" i="511"/>
  <c r="J58" i="511"/>
  <c r="I58" i="511"/>
  <c r="J57" i="511"/>
  <c r="I57" i="511"/>
  <c r="J56" i="511"/>
  <c r="I56" i="511"/>
  <c r="J55" i="511"/>
  <c r="I55" i="511"/>
  <c r="J54" i="511"/>
  <c r="I54" i="511"/>
  <c r="J53" i="511"/>
  <c r="I53" i="511"/>
  <c r="J52" i="511"/>
  <c r="I52" i="511"/>
  <c r="J51" i="511"/>
  <c r="I51" i="511"/>
  <c r="J50" i="511"/>
  <c r="I50" i="511"/>
  <c r="J49" i="511"/>
  <c r="I49" i="511"/>
  <c r="J48" i="511"/>
  <c r="I48" i="511"/>
  <c r="J47" i="511"/>
  <c r="I47" i="511"/>
  <c r="J46" i="511"/>
  <c r="I46" i="511"/>
  <c r="J45" i="511"/>
  <c r="I45" i="511"/>
  <c r="J44" i="511"/>
  <c r="I44" i="511"/>
  <c r="J43" i="511"/>
  <c r="I43" i="511"/>
  <c r="J42" i="511"/>
  <c r="I42" i="511"/>
  <c r="J41" i="511"/>
  <c r="I41" i="511"/>
  <c r="J40" i="511"/>
  <c r="I40" i="511"/>
  <c r="J39" i="511"/>
  <c r="I39" i="511"/>
  <c r="J38" i="511"/>
  <c r="I38" i="511"/>
  <c r="J37" i="511"/>
  <c r="I37" i="511"/>
  <c r="J36" i="511"/>
  <c r="I36" i="511"/>
  <c r="J35" i="511"/>
  <c r="I35" i="511"/>
  <c r="J34" i="511"/>
  <c r="I34" i="511"/>
  <c r="J33" i="511"/>
  <c r="I33" i="511"/>
  <c r="J32" i="511"/>
  <c r="I32" i="511"/>
  <c r="J31" i="511"/>
  <c r="I31" i="511"/>
  <c r="J30" i="511"/>
  <c r="I30" i="511"/>
  <c r="J29" i="511"/>
  <c r="I29" i="511"/>
  <c r="J28" i="511"/>
  <c r="I28" i="511"/>
  <c r="J27" i="511"/>
  <c r="I27" i="511"/>
  <c r="J26" i="511"/>
  <c r="I26" i="511"/>
  <c r="J25" i="511"/>
  <c r="I25" i="511"/>
  <c r="J24" i="511"/>
  <c r="I24" i="511"/>
  <c r="J23" i="511"/>
  <c r="I23" i="511"/>
  <c r="J22" i="511"/>
  <c r="I22" i="511"/>
  <c r="J21" i="511"/>
  <c r="I21" i="511"/>
  <c r="Z20" i="511"/>
  <c r="AA20" i="511" s="1"/>
  <c r="L20" i="511"/>
  <c r="J20" i="511"/>
  <c r="I20" i="511"/>
  <c r="M13" i="511"/>
  <c r="M12" i="511"/>
  <c r="M11" i="511"/>
  <c r="J149" i="510"/>
  <c r="I149" i="510"/>
  <c r="J148" i="510"/>
  <c r="I148" i="510"/>
  <c r="J147" i="510"/>
  <c r="I147" i="510"/>
  <c r="J146" i="510"/>
  <c r="I146" i="510"/>
  <c r="J145" i="510"/>
  <c r="I145" i="510"/>
  <c r="J144" i="510"/>
  <c r="I144" i="510"/>
  <c r="J143" i="510"/>
  <c r="I143" i="510"/>
  <c r="J142" i="510"/>
  <c r="I142" i="510"/>
  <c r="J141" i="510"/>
  <c r="I141" i="510"/>
  <c r="J140" i="510"/>
  <c r="I140" i="510"/>
  <c r="J139" i="510"/>
  <c r="I139" i="510"/>
  <c r="J138" i="510"/>
  <c r="I138" i="510"/>
  <c r="J137" i="510"/>
  <c r="I137" i="510"/>
  <c r="J136" i="510"/>
  <c r="I136" i="510"/>
  <c r="J135" i="510"/>
  <c r="I135" i="510"/>
  <c r="J134" i="510"/>
  <c r="I134" i="510"/>
  <c r="J133" i="510"/>
  <c r="I133" i="510"/>
  <c r="J132" i="510"/>
  <c r="I132" i="510"/>
  <c r="J131" i="510"/>
  <c r="I131" i="510"/>
  <c r="J130" i="510"/>
  <c r="I130" i="510"/>
  <c r="J129" i="510"/>
  <c r="I129" i="510"/>
  <c r="J128" i="510"/>
  <c r="I128" i="510"/>
  <c r="J127" i="510"/>
  <c r="I127" i="510"/>
  <c r="J126" i="510"/>
  <c r="I126" i="510"/>
  <c r="J125" i="510"/>
  <c r="I125" i="510"/>
  <c r="J124" i="510"/>
  <c r="I124" i="510"/>
  <c r="J123" i="510"/>
  <c r="I123" i="510"/>
  <c r="J122" i="510"/>
  <c r="I122" i="510"/>
  <c r="J121" i="510"/>
  <c r="I121" i="510"/>
  <c r="J120" i="510"/>
  <c r="I120" i="510"/>
  <c r="J119" i="510"/>
  <c r="I119" i="510"/>
  <c r="J118" i="510"/>
  <c r="I118" i="510"/>
  <c r="J117" i="510"/>
  <c r="I117" i="510"/>
  <c r="J116" i="510"/>
  <c r="I116" i="510"/>
  <c r="J115" i="510"/>
  <c r="I115" i="510"/>
  <c r="J114" i="510"/>
  <c r="I114" i="510"/>
  <c r="J113" i="510"/>
  <c r="I113" i="510"/>
  <c r="J112" i="510"/>
  <c r="I112" i="510"/>
  <c r="J111" i="510"/>
  <c r="I111" i="510"/>
  <c r="J110" i="510"/>
  <c r="I110" i="510"/>
  <c r="J109" i="510"/>
  <c r="I109" i="510"/>
  <c r="J108" i="510"/>
  <c r="I108" i="510"/>
  <c r="J107" i="510"/>
  <c r="I107" i="510"/>
  <c r="J106" i="510"/>
  <c r="I106" i="510"/>
  <c r="J105" i="510"/>
  <c r="I105" i="510"/>
  <c r="J104" i="510"/>
  <c r="I104" i="510"/>
  <c r="J103" i="510"/>
  <c r="I103" i="510"/>
  <c r="J102" i="510"/>
  <c r="I102" i="510"/>
  <c r="J101" i="510"/>
  <c r="I101" i="510"/>
  <c r="J100" i="510"/>
  <c r="I100" i="510"/>
  <c r="J99" i="510"/>
  <c r="I99" i="510"/>
  <c r="J98" i="510"/>
  <c r="I98" i="510"/>
  <c r="J97" i="510"/>
  <c r="I97" i="510"/>
  <c r="J96" i="510"/>
  <c r="I96" i="510"/>
  <c r="J95" i="510"/>
  <c r="I95" i="510"/>
  <c r="J94" i="510"/>
  <c r="I94" i="510"/>
  <c r="J93" i="510"/>
  <c r="I93" i="510"/>
  <c r="J92" i="510"/>
  <c r="I92" i="510"/>
  <c r="J91" i="510"/>
  <c r="I91" i="510"/>
  <c r="J90" i="510"/>
  <c r="I90" i="510"/>
  <c r="J89" i="510"/>
  <c r="I89" i="510"/>
  <c r="J88" i="510"/>
  <c r="I88" i="510"/>
  <c r="J87" i="510"/>
  <c r="I87" i="510"/>
  <c r="J86" i="510"/>
  <c r="I86" i="510"/>
  <c r="J85" i="510"/>
  <c r="I85" i="510"/>
  <c r="J84" i="510"/>
  <c r="I84" i="510"/>
  <c r="J83" i="510"/>
  <c r="I83" i="510"/>
  <c r="J82" i="510"/>
  <c r="I82" i="510"/>
  <c r="J81" i="510"/>
  <c r="I81" i="510"/>
  <c r="J80" i="510"/>
  <c r="I80" i="510"/>
  <c r="J79" i="510"/>
  <c r="I79" i="510"/>
  <c r="J78" i="510"/>
  <c r="I78" i="510"/>
  <c r="J77" i="510"/>
  <c r="I77" i="510"/>
  <c r="J76" i="510"/>
  <c r="I76" i="510"/>
  <c r="J75" i="510"/>
  <c r="I75" i="510"/>
  <c r="J74" i="510"/>
  <c r="I74" i="510"/>
  <c r="J73" i="510"/>
  <c r="I73" i="510"/>
  <c r="J72" i="510"/>
  <c r="I72" i="510"/>
  <c r="J71" i="510"/>
  <c r="I71" i="510"/>
  <c r="J70" i="510"/>
  <c r="I70" i="510"/>
  <c r="J69" i="510"/>
  <c r="I69" i="510"/>
  <c r="J68" i="510"/>
  <c r="I68" i="510"/>
  <c r="J67" i="510"/>
  <c r="I67" i="510"/>
  <c r="J66" i="510"/>
  <c r="I66" i="510"/>
  <c r="J65" i="510"/>
  <c r="I65" i="510"/>
  <c r="J64" i="510"/>
  <c r="I64" i="510"/>
  <c r="J63" i="510"/>
  <c r="I63" i="510"/>
  <c r="J62" i="510"/>
  <c r="I62" i="510"/>
  <c r="J61" i="510"/>
  <c r="I61" i="510"/>
  <c r="J60" i="510"/>
  <c r="I60" i="510"/>
  <c r="J59" i="510"/>
  <c r="I59" i="510"/>
  <c r="J58" i="510"/>
  <c r="I58" i="510"/>
  <c r="J57" i="510"/>
  <c r="I57" i="510"/>
  <c r="J56" i="510"/>
  <c r="I56" i="510"/>
  <c r="J55" i="510"/>
  <c r="I55" i="510"/>
  <c r="J54" i="510"/>
  <c r="I54" i="510"/>
  <c r="J53" i="510"/>
  <c r="I53" i="510"/>
  <c r="J52" i="510"/>
  <c r="I52" i="510"/>
  <c r="J51" i="510"/>
  <c r="I51" i="510"/>
  <c r="J50" i="510"/>
  <c r="I50" i="510"/>
  <c r="J49" i="510"/>
  <c r="I49" i="510"/>
  <c r="J48" i="510"/>
  <c r="I48" i="510"/>
  <c r="J47" i="510"/>
  <c r="I47" i="510"/>
  <c r="J46" i="510"/>
  <c r="I46" i="510"/>
  <c r="J45" i="510"/>
  <c r="I45" i="510"/>
  <c r="J44" i="510"/>
  <c r="I44" i="510"/>
  <c r="J43" i="510"/>
  <c r="I43" i="510"/>
  <c r="J42" i="510"/>
  <c r="I42" i="510"/>
  <c r="J41" i="510"/>
  <c r="I41" i="510"/>
  <c r="J40" i="510"/>
  <c r="I40" i="510"/>
  <c r="J39" i="510"/>
  <c r="I39" i="510"/>
  <c r="J38" i="510"/>
  <c r="I38" i="510"/>
  <c r="J37" i="510"/>
  <c r="I37" i="510"/>
  <c r="J36" i="510"/>
  <c r="I36" i="510"/>
  <c r="J35" i="510"/>
  <c r="I35" i="510"/>
  <c r="J34" i="510"/>
  <c r="I34" i="510"/>
  <c r="J33" i="510"/>
  <c r="I33" i="510"/>
  <c r="J32" i="510"/>
  <c r="I32" i="510"/>
  <c r="J31" i="510"/>
  <c r="I31" i="510"/>
  <c r="J30" i="510"/>
  <c r="I30" i="510"/>
  <c r="J29" i="510"/>
  <c r="I29" i="510"/>
  <c r="J28" i="510"/>
  <c r="I28" i="510"/>
  <c r="J27" i="510"/>
  <c r="I27" i="510"/>
  <c r="J26" i="510"/>
  <c r="I26" i="510"/>
  <c r="J25" i="510"/>
  <c r="I25" i="510"/>
  <c r="J24" i="510"/>
  <c r="I24" i="510"/>
  <c r="J23" i="510"/>
  <c r="I23" i="510"/>
  <c r="J22" i="510"/>
  <c r="I22" i="510"/>
  <c r="J21" i="510"/>
  <c r="I21" i="510"/>
  <c r="Z20" i="510"/>
  <c r="Z21" i="510" s="1"/>
  <c r="J20" i="510"/>
  <c r="I20" i="510"/>
  <c r="M13" i="510"/>
  <c r="M12" i="510"/>
  <c r="M11" i="510"/>
  <c r="J149" i="509"/>
  <c r="I149" i="509"/>
  <c r="J148" i="509"/>
  <c r="I148" i="509"/>
  <c r="J147" i="509"/>
  <c r="I147" i="509"/>
  <c r="J146" i="509"/>
  <c r="I146" i="509"/>
  <c r="J145" i="509"/>
  <c r="I145" i="509"/>
  <c r="J144" i="509"/>
  <c r="I144" i="509"/>
  <c r="J143" i="509"/>
  <c r="I143" i="509"/>
  <c r="J142" i="509"/>
  <c r="I142" i="509"/>
  <c r="J141" i="509"/>
  <c r="I141" i="509"/>
  <c r="J140" i="509"/>
  <c r="I140" i="509"/>
  <c r="J139" i="509"/>
  <c r="I139" i="509"/>
  <c r="J138" i="509"/>
  <c r="I138" i="509"/>
  <c r="J137" i="509"/>
  <c r="I137" i="509"/>
  <c r="J136" i="509"/>
  <c r="I136" i="509"/>
  <c r="J135" i="509"/>
  <c r="I135" i="509"/>
  <c r="J134" i="509"/>
  <c r="I134" i="509"/>
  <c r="J133" i="509"/>
  <c r="I133" i="509"/>
  <c r="J132" i="509"/>
  <c r="I132" i="509"/>
  <c r="J131" i="509"/>
  <c r="I131" i="509"/>
  <c r="J130" i="509"/>
  <c r="I130" i="509"/>
  <c r="J129" i="509"/>
  <c r="I129" i="509"/>
  <c r="J128" i="509"/>
  <c r="I128" i="509"/>
  <c r="J127" i="509"/>
  <c r="I127" i="509"/>
  <c r="J126" i="509"/>
  <c r="I126" i="509"/>
  <c r="J125" i="509"/>
  <c r="I125" i="509"/>
  <c r="J124" i="509"/>
  <c r="I124" i="509"/>
  <c r="J123" i="509"/>
  <c r="I123" i="509"/>
  <c r="J122" i="509"/>
  <c r="I122" i="509"/>
  <c r="J121" i="509"/>
  <c r="I121" i="509"/>
  <c r="J120" i="509"/>
  <c r="I120" i="509"/>
  <c r="J119" i="509"/>
  <c r="I119" i="509"/>
  <c r="J118" i="509"/>
  <c r="I118" i="509"/>
  <c r="J117" i="509"/>
  <c r="I117" i="509"/>
  <c r="J116" i="509"/>
  <c r="I116" i="509"/>
  <c r="J115" i="509"/>
  <c r="I115" i="509"/>
  <c r="J114" i="509"/>
  <c r="I114" i="509"/>
  <c r="J113" i="509"/>
  <c r="I113" i="509"/>
  <c r="J112" i="509"/>
  <c r="I112" i="509"/>
  <c r="J111" i="509"/>
  <c r="I111" i="509"/>
  <c r="J110" i="509"/>
  <c r="I110" i="509"/>
  <c r="J109" i="509"/>
  <c r="I109" i="509"/>
  <c r="J108" i="509"/>
  <c r="I108" i="509"/>
  <c r="J107" i="509"/>
  <c r="I107" i="509"/>
  <c r="J106" i="509"/>
  <c r="I106" i="509"/>
  <c r="J105" i="509"/>
  <c r="I105" i="509"/>
  <c r="J104" i="509"/>
  <c r="I104" i="509"/>
  <c r="J103" i="509"/>
  <c r="I103" i="509"/>
  <c r="J102" i="509"/>
  <c r="I102" i="509"/>
  <c r="J101" i="509"/>
  <c r="I101" i="509"/>
  <c r="J100" i="509"/>
  <c r="I100" i="509"/>
  <c r="J99" i="509"/>
  <c r="I99" i="509"/>
  <c r="J98" i="509"/>
  <c r="I98" i="509"/>
  <c r="J97" i="509"/>
  <c r="I97" i="509"/>
  <c r="J96" i="509"/>
  <c r="I96" i="509"/>
  <c r="J95" i="509"/>
  <c r="I95" i="509"/>
  <c r="J94" i="509"/>
  <c r="I94" i="509"/>
  <c r="J93" i="509"/>
  <c r="I93" i="509"/>
  <c r="J92" i="509"/>
  <c r="I92" i="509"/>
  <c r="J91" i="509"/>
  <c r="I91" i="509"/>
  <c r="J90" i="509"/>
  <c r="I90" i="509"/>
  <c r="J89" i="509"/>
  <c r="I89" i="509"/>
  <c r="J88" i="509"/>
  <c r="I88" i="509"/>
  <c r="J87" i="509"/>
  <c r="I87" i="509"/>
  <c r="J86" i="509"/>
  <c r="I86" i="509"/>
  <c r="J85" i="509"/>
  <c r="I85" i="509"/>
  <c r="J84" i="509"/>
  <c r="I84" i="509"/>
  <c r="J83" i="509"/>
  <c r="I83" i="509"/>
  <c r="J82" i="509"/>
  <c r="I82" i="509"/>
  <c r="J81" i="509"/>
  <c r="I81" i="509"/>
  <c r="J80" i="509"/>
  <c r="I80" i="509"/>
  <c r="J79" i="509"/>
  <c r="I79" i="509"/>
  <c r="J78" i="509"/>
  <c r="I78" i="509"/>
  <c r="J77" i="509"/>
  <c r="I77" i="509"/>
  <c r="J76" i="509"/>
  <c r="I76" i="509"/>
  <c r="J75" i="509"/>
  <c r="I75" i="509"/>
  <c r="J74" i="509"/>
  <c r="I74" i="509"/>
  <c r="J73" i="509"/>
  <c r="I73" i="509"/>
  <c r="J72" i="509"/>
  <c r="I72" i="509"/>
  <c r="J71" i="509"/>
  <c r="I71" i="509"/>
  <c r="J70" i="509"/>
  <c r="I70" i="509"/>
  <c r="J69" i="509"/>
  <c r="I69" i="509"/>
  <c r="J68" i="509"/>
  <c r="I68" i="509"/>
  <c r="J67" i="509"/>
  <c r="I67" i="509"/>
  <c r="J66" i="509"/>
  <c r="I66" i="509"/>
  <c r="J65" i="509"/>
  <c r="I65" i="509"/>
  <c r="J64" i="509"/>
  <c r="I64" i="509"/>
  <c r="J63" i="509"/>
  <c r="I63" i="509"/>
  <c r="J62" i="509"/>
  <c r="I62" i="509"/>
  <c r="J61" i="509"/>
  <c r="I61" i="509"/>
  <c r="J60" i="509"/>
  <c r="I60" i="509"/>
  <c r="J59" i="509"/>
  <c r="I59" i="509"/>
  <c r="J58" i="509"/>
  <c r="I58" i="509"/>
  <c r="J57" i="509"/>
  <c r="I57" i="509"/>
  <c r="J56" i="509"/>
  <c r="I56" i="509"/>
  <c r="J55" i="509"/>
  <c r="I55" i="509"/>
  <c r="J54" i="509"/>
  <c r="I54" i="509"/>
  <c r="J53" i="509"/>
  <c r="I53" i="509"/>
  <c r="J52" i="509"/>
  <c r="I52" i="509"/>
  <c r="J51" i="509"/>
  <c r="I51" i="509"/>
  <c r="J50" i="509"/>
  <c r="I50" i="509"/>
  <c r="J49" i="509"/>
  <c r="I49" i="509"/>
  <c r="J48" i="509"/>
  <c r="I48" i="509"/>
  <c r="J47" i="509"/>
  <c r="I47" i="509"/>
  <c r="J46" i="509"/>
  <c r="I46" i="509"/>
  <c r="J45" i="509"/>
  <c r="I45" i="509"/>
  <c r="J44" i="509"/>
  <c r="I44" i="509"/>
  <c r="J43" i="509"/>
  <c r="I43" i="509"/>
  <c r="J42" i="509"/>
  <c r="I42" i="509"/>
  <c r="J41" i="509"/>
  <c r="I41" i="509"/>
  <c r="J40" i="509"/>
  <c r="I40" i="509"/>
  <c r="J39" i="509"/>
  <c r="I39" i="509"/>
  <c r="J38" i="509"/>
  <c r="I38" i="509"/>
  <c r="J37" i="509"/>
  <c r="I37" i="509"/>
  <c r="J36" i="509"/>
  <c r="I36" i="509"/>
  <c r="J35" i="509"/>
  <c r="I35" i="509"/>
  <c r="J34" i="509"/>
  <c r="I34" i="509"/>
  <c r="J33" i="509"/>
  <c r="I33" i="509"/>
  <c r="J32" i="509"/>
  <c r="I32" i="509"/>
  <c r="J31" i="509"/>
  <c r="I31" i="509"/>
  <c r="J30" i="509"/>
  <c r="I30" i="509"/>
  <c r="J29" i="509"/>
  <c r="I29" i="509"/>
  <c r="J28" i="509"/>
  <c r="I28" i="509"/>
  <c r="J27" i="509"/>
  <c r="I27" i="509"/>
  <c r="J26" i="509"/>
  <c r="I26" i="509"/>
  <c r="J25" i="509"/>
  <c r="I25" i="509"/>
  <c r="J24" i="509"/>
  <c r="I24" i="509"/>
  <c r="J23" i="509"/>
  <c r="I23" i="509"/>
  <c r="J22" i="509"/>
  <c r="I22" i="509"/>
  <c r="J21" i="509"/>
  <c r="I21" i="509"/>
  <c r="Z20" i="509"/>
  <c r="AA20" i="509" s="1"/>
  <c r="J20" i="509"/>
  <c r="I20" i="509"/>
  <c r="M13" i="509"/>
  <c r="M12" i="509"/>
  <c r="M11" i="509"/>
  <c r="J149" i="508"/>
  <c r="I149" i="508"/>
  <c r="J148" i="508"/>
  <c r="I148" i="508"/>
  <c r="J147" i="508"/>
  <c r="I147" i="508"/>
  <c r="J146" i="508"/>
  <c r="I146" i="508"/>
  <c r="J145" i="508"/>
  <c r="I145" i="508"/>
  <c r="J144" i="508"/>
  <c r="I144" i="508"/>
  <c r="J143" i="508"/>
  <c r="I143" i="508"/>
  <c r="J142" i="508"/>
  <c r="I142" i="508"/>
  <c r="J141" i="508"/>
  <c r="I141" i="508"/>
  <c r="J140" i="508"/>
  <c r="I140" i="508"/>
  <c r="J139" i="508"/>
  <c r="I139" i="508"/>
  <c r="J138" i="508"/>
  <c r="I138" i="508"/>
  <c r="J137" i="508"/>
  <c r="I137" i="508"/>
  <c r="J136" i="508"/>
  <c r="I136" i="508"/>
  <c r="J135" i="508"/>
  <c r="I135" i="508"/>
  <c r="J134" i="508"/>
  <c r="I134" i="508"/>
  <c r="J133" i="508"/>
  <c r="I133" i="508"/>
  <c r="J132" i="508"/>
  <c r="I132" i="508"/>
  <c r="J131" i="508"/>
  <c r="I131" i="508"/>
  <c r="J130" i="508"/>
  <c r="I130" i="508"/>
  <c r="J129" i="508"/>
  <c r="I129" i="508"/>
  <c r="J128" i="508"/>
  <c r="I128" i="508"/>
  <c r="J127" i="508"/>
  <c r="I127" i="508"/>
  <c r="J126" i="508"/>
  <c r="I126" i="508"/>
  <c r="J125" i="508"/>
  <c r="I125" i="508"/>
  <c r="J124" i="508"/>
  <c r="I124" i="508"/>
  <c r="J123" i="508"/>
  <c r="I123" i="508"/>
  <c r="J122" i="508"/>
  <c r="I122" i="508"/>
  <c r="J121" i="508"/>
  <c r="I121" i="508"/>
  <c r="J120" i="508"/>
  <c r="I120" i="508"/>
  <c r="J119" i="508"/>
  <c r="I119" i="508"/>
  <c r="J118" i="508"/>
  <c r="I118" i="508"/>
  <c r="J117" i="508"/>
  <c r="I117" i="508"/>
  <c r="J116" i="508"/>
  <c r="I116" i="508"/>
  <c r="J115" i="508"/>
  <c r="I115" i="508"/>
  <c r="J114" i="508"/>
  <c r="I114" i="508"/>
  <c r="J113" i="508"/>
  <c r="I113" i="508"/>
  <c r="J112" i="508"/>
  <c r="I112" i="508"/>
  <c r="J111" i="508"/>
  <c r="I111" i="508"/>
  <c r="J110" i="508"/>
  <c r="I110" i="508"/>
  <c r="J109" i="508"/>
  <c r="I109" i="508"/>
  <c r="J108" i="508"/>
  <c r="I108" i="508"/>
  <c r="J107" i="508"/>
  <c r="I107" i="508"/>
  <c r="J106" i="508"/>
  <c r="I106" i="508"/>
  <c r="J105" i="508"/>
  <c r="I105" i="508"/>
  <c r="J104" i="508"/>
  <c r="I104" i="508"/>
  <c r="J103" i="508"/>
  <c r="I103" i="508"/>
  <c r="J102" i="508"/>
  <c r="I102" i="508"/>
  <c r="J101" i="508"/>
  <c r="I101" i="508"/>
  <c r="J100" i="508"/>
  <c r="I100" i="508"/>
  <c r="J99" i="508"/>
  <c r="I99" i="508"/>
  <c r="J98" i="508"/>
  <c r="I98" i="508"/>
  <c r="J97" i="508"/>
  <c r="I97" i="508"/>
  <c r="J96" i="508"/>
  <c r="I96" i="508"/>
  <c r="J95" i="508"/>
  <c r="I95" i="508"/>
  <c r="J94" i="508"/>
  <c r="I94" i="508"/>
  <c r="J93" i="508"/>
  <c r="I93" i="508"/>
  <c r="J92" i="508"/>
  <c r="I92" i="508"/>
  <c r="J91" i="508"/>
  <c r="I91" i="508"/>
  <c r="J90" i="508"/>
  <c r="I90" i="508"/>
  <c r="J89" i="508"/>
  <c r="I89" i="508"/>
  <c r="J88" i="508"/>
  <c r="I88" i="508"/>
  <c r="J87" i="508"/>
  <c r="I87" i="508"/>
  <c r="J86" i="508"/>
  <c r="I86" i="508"/>
  <c r="J85" i="508"/>
  <c r="I85" i="508"/>
  <c r="J84" i="508"/>
  <c r="I84" i="508"/>
  <c r="J83" i="508"/>
  <c r="I83" i="508"/>
  <c r="J82" i="508"/>
  <c r="I82" i="508"/>
  <c r="J81" i="508"/>
  <c r="I81" i="508"/>
  <c r="J80" i="508"/>
  <c r="I80" i="508"/>
  <c r="J79" i="508"/>
  <c r="I79" i="508"/>
  <c r="J78" i="508"/>
  <c r="I78" i="508"/>
  <c r="J77" i="508"/>
  <c r="I77" i="508"/>
  <c r="J76" i="508"/>
  <c r="I76" i="508"/>
  <c r="J75" i="508"/>
  <c r="I75" i="508"/>
  <c r="J74" i="508"/>
  <c r="I74" i="508"/>
  <c r="J73" i="508"/>
  <c r="I73" i="508"/>
  <c r="J72" i="508"/>
  <c r="I72" i="508"/>
  <c r="J71" i="508"/>
  <c r="I71" i="508"/>
  <c r="J70" i="508"/>
  <c r="I70" i="508"/>
  <c r="J69" i="508"/>
  <c r="I69" i="508"/>
  <c r="J68" i="508"/>
  <c r="I68" i="508"/>
  <c r="J67" i="508"/>
  <c r="I67" i="508"/>
  <c r="J66" i="508"/>
  <c r="I66" i="508"/>
  <c r="J65" i="508"/>
  <c r="I65" i="508"/>
  <c r="J64" i="508"/>
  <c r="I64" i="508"/>
  <c r="J63" i="508"/>
  <c r="I63" i="508"/>
  <c r="J62" i="508"/>
  <c r="I62" i="508"/>
  <c r="J61" i="508"/>
  <c r="I61" i="508"/>
  <c r="J60" i="508"/>
  <c r="I60" i="508"/>
  <c r="J59" i="508"/>
  <c r="I59" i="508"/>
  <c r="J58" i="508"/>
  <c r="I58" i="508"/>
  <c r="J57" i="508"/>
  <c r="I57" i="508"/>
  <c r="J56" i="508"/>
  <c r="I56" i="508"/>
  <c r="J55" i="508"/>
  <c r="I55" i="508"/>
  <c r="J54" i="508"/>
  <c r="I54" i="508"/>
  <c r="J53" i="508"/>
  <c r="I53" i="508"/>
  <c r="J52" i="508"/>
  <c r="I52" i="508"/>
  <c r="J51" i="508"/>
  <c r="I51" i="508"/>
  <c r="J50" i="508"/>
  <c r="I50" i="508"/>
  <c r="J49" i="508"/>
  <c r="I49" i="508"/>
  <c r="J48" i="508"/>
  <c r="I48" i="508"/>
  <c r="J47" i="508"/>
  <c r="I47" i="508"/>
  <c r="J46" i="508"/>
  <c r="I46" i="508"/>
  <c r="J45" i="508"/>
  <c r="I45" i="508"/>
  <c r="J44" i="508"/>
  <c r="I44" i="508"/>
  <c r="J43" i="508"/>
  <c r="I43" i="508"/>
  <c r="J42" i="508"/>
  <c r="I42" i="508"/>
  <c r="J41" i="508"/>
  <c r="I41" i="508"/>
  <c r="J40" i="508"/>
  <c r="I40" i="508"/>
  <c r="J39" i="508"/>
  <c r="I39" i="508"/>
  <c r="J38" i="508"/>
  <c r="I38" i="508"/>
  <c r="J37" i="508"/>
  <c r="I37" i="508"/>
  <c r="J36" i="508"/>
  <c r="I36" i="508"/>
  <c r="J35" i="508"/>
  <c r="I35" i="508"/>
  <c r="J34" i="508"/>
  <c r="I34" i="508"/>
  <c r="J33" i="508"/>
  <c r="I33" i="508"/>
  <c r="J32" i="508"/>
  <c r="I32" i="508"/>
  <c r="J31" i="508"/>
  <c r="I31" i="508"/>
  <c r="J30" i="508"/>
  <c r="I30" i="508"/>
  <c r="J29" i="508"/>
  <c r="I29" i="508"/>
  <c r="J28" i="508"/>
  <c r="I28" i="508"/>
  <c r="J27" i="508"/>
  <c r="I27" i="508"/>
  <c r="J26" i="508"/>
  <c r="I26" i="508"/>
  <c r="J25" i="508"/>
  <c r="I25" i="508"/>
  <c r="J24" i="508"/>
  <c r="I24" i="508"/>
  <c r="J23" i="508"/>
  <c r="I23" i="508"/>
  <c r="J22" i="508"/>
  <c r="I22" i="508"/>
  <c r="J21" i="508"/>
  <c r="I21" i="508"/>
  <c r="Z20" i="508"/>
  <c r="AA20" i="508" s="1"/>
  <c r="L20" i="508"/>
  <c r="J20" i="508"/>
  <c r="I20" i="508"/>
  <c r="M13" i="508"/>
  <c r="M12" i="508"/>
  <c r="M11" i="508"/>
  <c r="J149" i="507"/>
  <c r="I149" i="507"/>
  <c r="J148" i="507"/>
  <c r="I148" i="507"/>
  <c r="J147" i="507"/>
  <c r="I147" i="507"/>
  <c r="J146" i="507"/>
  <c r="I146" i="507"/>
  <c r="J145" i="507"/>
  <c r="I145" i="507"/>
  <c r="J144" i="507"/>
  <c r="I144" i="507"/>
  <c r="J143" i="507"/>
  <c r="I143" i="507"/>
  <c r="J142" i="507"/>
  <c r="I142" i="507"/>
  <c r="J141" i="507"/>
  <c r="I141" i="507"/>
  <c r="J140" i="507"/>
  <c r="I140" i="507"/>
  <c r="J139" i="507"/>
  <c r="I139" i="507"/>
  <c r="J138" i="507"/>
  <c r="I138" i="507"/>
  <c r="J137" i="507"/>
  <c r="I137" i="507"/>
  <c r="J136" i="507"/>
  <c r="I136" i="507"/>
  <c r="J135" i="507"/>
  <c r="I135" i="507"/>
  <c r="J134" i="507"/>
  <c r="I134" i="507"/>
  <c r="J133" i="507"/>
  <c r="I133" i="507"/>
  <c r="J132" i="507"/>
  <c r="I132" i="507"/>
  <c r="J131" i="507"/>
  <c r="I131" i="507"/>
  <c r="J130" i="507"/>
  <c r="I130" i="507"/>
  <c r="J129" i="507"/>
  <c r="I129" i="507"/>
  <c r="J128" i="507"/>
  <c r="I128" i="507"/>
  <c r="J127" i="507"/>
  <c r="I127" i="507"/>
  <c r="J126" i="507"/>
  <c r="I126" i="507"/>
  <c r="J125" i="507"/>
  <c r="I125" i="507"/>
  <c r="J124" i="507"/>
  <c r="I124" i="507"/>
  <c r="J123" i="507"/>
  <c r="I123" i="507"/>
  <c r="J122" i="507"/>
  <c r="I122" i="507"/>
  <c r="J121" i="507"/>
  <c r="I121" i="507"/>
  <c r="J120" i="507"/>
  <c r="I120" i="507"/>
  <c r="J119" i="507"/>
  <c r="I119" i="507"/>
  <c r="J118" i="507"/>
  <c r="I118" i="507"/>
  <c r="J117" i="507"/>
  <c r="I117" i="507"/>
  <c r="J116" i="507"/>
  <c r="I116" i="507"/>
  <c r="J115" i="507"/>
  <c r="I115" i="507"/>
  <c r="J114" i="507"/>
  <c r="I114" i="507"/>
  <c r="J113" i="507"/>
  <c r="I113" i="507"/>
  <c r="J112" i="507"/>
  <c r="I112" i="507"/>
  <c r="J111" i="507"/>
  <c r="I111" i="507"/>
  <c r="J110" i="507"/>
  <c r="I110" i="507"/>
  <c r="J109" i="507"/>
  <c r="I109" i="507"/>
  <c r="J108" i="507"/>
  <c r="I108" i="507"/>
  <c r="J107" i="507"/>
  <c r="I107" i="507"/>
  <c r="J106" i="507"/>
  <c r="I106" i="507"/>
  <c r="J105" i="507"/>
  <c r="I105" i="507"/>
  <c r="J104" i="507"/>
  <c r="I104" i="507"/>
  <c r="J103" i="507"/>
  <c r="I103" i="507"/>
  <c r="J102" i="507"/>
  <c r="I102" i="507"/>
  <c r="J101" i="507"/>
  <c r="I101" i="507"/>
  <c r="J100" i="507"/>
  <c r="I100" i="507"/>
  <c r="J99" i="507"/>
  <c r="I99" i="507"/>
  <c r="J98" i="507"/>
  <c r="I98" i="507"/>
  <c r="J97" i="507"/>
  <c r="I97" i="507"/>
  <c r="J96" i="507"/>
  <c r="I96" i="507"/>
  <c r="J95" i="507"/>
  <c r="I95" i="507"/>
  <c r="J94" i="507"/>
  <c r="I94" i="507"/>
  <c r="J93" i="507"/>
  <c r="I93" i="507"/>
  <c r="J92" i="507"/>
  <c r="I92" i="507"/>
  <c r="J91" i="507"/>
  <c r="I91" i="507"/>
  <c r="J90" i="507"/>
  <c r="I90" i="507"/>
  <c r="J89" i="507"/>
  <c r="I89" i="507"/>
  <c r="J88" i="507"/>
  <c r="I88" i="507"/>
  <c r="J87" i="507"/>
  <c r="I87" i="507"/>
  <c r="J86" i="507"/>
  <c r="I86" i="507"/>
  <c r="J85" i="507"/>
  <c r="I85" i="507"/>
  <c r="J84" i="507"/>
  <c r="I84" i="507"/>
  <c r="J83" i="507"/>
  <c r="I83" i="507"/>
  <c r="J82" i="507"/>
  <c r="I82" i="507"/>
  <c r="J81" i="507"/>
  <c r="I81" i="507"/>
  <c r="J80" i="507"/>
  <c r="I80" i="507"/>
  <c r="J79" i="507"/>
  <c r="I79" i="507"/>
  <c r="J78" i="507"/>
  <c r="I78" i="507"/>
  <c r="J77" i="507"/>
  <c r="I77" i="507"/>
  <c r="J76" i="507"/>
  <c r="I76" i="507"/>
  <c r="J75" i="507"/>
  <c r="I75" i="507"/>
  <c r="J74" i="507"/>
  <c r="I74" i="507"/>
  <c r="J73" i="507"/>
  <c r="I73" i="507"/>
  <c r="J72" i="507"/>
  <c r="I72" i="507"/>
  <c r="J71" i="507"/>
  <c r="I71" i="507"/>
  <c r="J70" i="507"/>
  <c r="I70" i="507"/>
  <c r="J69" i="507"/>
  <c r="I69" i="507"/>
  <c r="J68" i="507"/>
  <c r="I68" i="507"/>
  <c r="J67" i="507"/>
  <c r="I67" i="507"/>
  <c r="J66" i="507"/>
  <c r="I66" i="507"/>
  <c r="J65" i="507"/>
  <c r="I65" i="507"/>
  <c r="J64" i="507"/>
  <c r="I64" i="507"/>
  <c r="J63" i="507"/>
  <c r="I63" i="507"/>
  <c r="J62" i="507"/>
  <c r="I62" i="507"/>
  <c r="J61" i="507"/>
  <c r="I61" i="507"/>
  <c r="J60" i="507"/>
  <c r="I60" i="507"/>
  <c r="J59" i="507"/>
  <c r="I59" i="507"/>
  <c r="J58" i="507"/>
  <c r="I58" i="507"/>
  <c r="J57" i="507"/>
  <c r="I57" i="507"/>
  <c r="J56" i="507"/>
  <c r="I56" i="507"/>
  <c r="J55" i="507"/>
  <c r="I55" i="507"/>
  <c r="J54" i="507"/>
  <c r="I54" i="507"/>
  <c r="J53" i="507"/>
  <c r="I53" i="507"/>
  <c r="J52" i="507"/>
  <c r="I52" i="507"/>
  <c r="J51" i="507"/>
  <c r="I51" i="507"/>
  <c r="J50" i="507"/>
  <c r="I50" i="507"/>
  <c r="J49" i="507"/>
  <c r="I49" i="507"/>
  <c r="J48" i="507"/>
  <c r="I48" i="507"/>
  <c r="J47" i="507"/>
  <c r="I47" i="507"/>
  <c r="J46" i="507"/>
  <c r="I46" i="507"/>
  <c r="J45" i="507"/>
  <c r="I45" i="507"/>
  <c r="J44" i="507"/>
  <c r="I44" i="507"/>
  <c r="J43" i="507"/>
  <c r="I43" i="507"/>
  <c r="J42" i="507"/>
  <c r="I42" i="507"/>
  <c r="J41" i="507"/>
  <c r="I41" i="507"/>
  <c r="J40" i="507"/>
  <c r="I40" i="507"/>
  <c r="J39" i="507"/>
  <c r="I39" i="507"/>
  <c r="J38" i="507"/>
  <c r="I38" i="507"/>
  <c r="J37" i="507"/>
  <c r="I37" i="507"/>
  <c r="J36" i="507"/>
  <c r="I36" i="507"/>
  <c r="J35" i="507"/>
  <c r="I35" i="507"/>
  <c r="J34" i="507"/>
  <c r="I34" i="507"/>
  <c r="J33" i="507"/>
  <c r="I33" i="507"/>
  <c r="J32" i="507"/>
  <c r="I32" i="507"/>
  <c r="J31" i="507"/>
  <c r="I31" i="507"/>
  <c r="J30" i="507"/>
  <c r="I30" i="507"/>
  <c r="J29" i="507"/>
  <c r="I29" i="507"/>
  <c r="J28" i="507"/>
  <c r="I28" i="507"/>
  <c r="J27" i="507"/>
  <c r="I27" i="507"/>
  <c r="J26" i="507"/>
  <c r="I26" i="507"/>
  <c r="J25" i="507"/>
  <c r="I25" i="507"/>
  <c r="J24" i="507"/>
  <c r="I24" i="507"/>
  <c r="J23" i="507"/>
  <c r="I23" i="507"/>
  <c r="J22" i="507"/>
  <c r="I22" i="507"/>
  <c r="J21" i="507"/>
  <c r="I21" i="507"/>
  <c r="Z20" i="507"/>
  <c r="AA20" i="507" s="1"/>
  <c r="J20" i="507"/>
  <c r="I20" i="507"/>
  <c r="M13" i="507"/>
  <c r="M12" i="507"/>
  <c r="M11" i="507"/>
  <c r="J149" i="506"/>
  <c r="I149" i="506"/>
  <c r="J148" i="506"/>
  <c r="I148" i="506"/>
  <c r="J147" i="506"/>
  <c r="I147" i="506"/>
  <c r="J146" i="506"/>
  <c r="I146" i="506"/>
  <c r="J145" i="506"/>
  <c r="I145" i="506"/>
  <c r="J144" i="506"/>
  <c r="I144" i="506"/>
  <c r="J143" i="506"/>
  <c r="I143" i="506"/>
  <c r="J142" i="506"/>
  <c r="I142" i="506"/>
  <c r="J141" i="506"/>
  <c r="I141" i="506"/>
  <c r="J140" i="506"/>
  <c r="I140" i="506"/>
  <c r="J139" i="506"/>
  <c r="I139" i="506"/>
  <c r="J138" i="506"/>
  <c r="I138" i="506"/>
  <c r="J137" i="506"/>
  <c r="I137" i="506"/>
  <c r="J136" i="506"/>
  <c r="I136" i="506"/>
  <c r="J135" i="506"/>
  <c r="I135" i="506"/>
  <c r="J134" i="506"/>
  <c r="I134" i="506"/>
  <c r="J133" i="506"/>
  <c r="I133" i="506"/>
  <c r="J132" i="506"/>
  <c r="I132" i="506"/>
  <c r="J131" i="506"/>
  <c r="I131" i="506"/>
  <c r="J130" i="506"/>
  <c r="I130" i="506"/>
  <c r="J129" i="506"/>
  <c r="I129" i="506"/>
  <c r="J128" i="506"/>
  <c r="I128" i="506"/>
  <c r="J127" i="506"/>
  <c r="I127" i="506"/>
  <c r="J126" i="506"/>
  <c r="I126" i="506"/>
  <c r="J125" i="506"/>
  <c r="I125" i="506"/>
  <c r="J124" i="506"/>
  <c r="I124" i="506"/>
  <c r="J123" i="506"/>
  <c r="I123" i="506"/>
  <c r="J122" i="506"/>
  <c r="I122" i="506"/>
  <c r="J121" i="506"/>
  <c r="I121" i="506"/>
  <c r="J120" i="506"/>
  <c r="I120" i="506"/>
  <c r="J119" i="506"/>
  <c r="I119" i="506"/>
  <c r="J118" i="506"/>
  <c r="I118" i="506"/>
  <c r="J117" i="506"/>
  <c r="I117" i="506"/>
  <c r="J116" i="506"/>
  <c r="I116" i="506"/>
  <c r="J115" i="506"/>
  <c r="I115" i="506"/>
  <c r="J114" i="506"/>
  <c r="I114" i="506"/>
  <c r="J113" i="506"/>
  <c r="I113" i="506"/>
  <c r="J112" i="506"/>
  <c r="I112" i="506"/>
  <c r="J111" i="506"/>
  <c r="I111" i="506"/>
  <c r="J110" i="506"/>
  <c r="I110" i="506"/>
  <c r="J109" i="506"/>
  <c r="I109" i="506"/>
  <c r="J108" i="506"/>
  <c r="I108" i="506"/>
  <c r="J107" i="506"/>
  <c r="I107" i="506"/>
  <c r="J106" i="506"/>
  <c r="I106" i="506"/>
  <c r="J105" i="506"/>
  <c r="I105" i="506"/>
  <c r="J104" i="506"/>
  <c r="I104" i="506"/>
  <c r="J103" i="506"/>
  <c r="I103" i="506"/>
  <c r="J102" i="506"/>
  <c r="I102" i="506"/>
  <c r="J101" i="506"/>
  <c r="I101" i="506"/>
  <c r="J100" i="506"/>
  <c r="I100" i="506"/>
  <c r="J99" i="506"/>
  <c r="I99" i="506"/>
  <c r="J98" i="506"/>
  <c r="I98" i="506"/>
  <c r="J97" i="506"/>
  <c r="I97" i="506"/>
  <c r="J96" i="506"/>
  <c r="I96" i="506"/>
  <c r="J95" i="506"/>
  <c r="I95" i="506"/>
  <c r="J94" i="506"/>
  <c r="I94" i="506"/>
  <c r="J93" i="506"/>
  <c r="I93" i="506"/>
  <c r="J92" i="506"/>
  <c r="I92" i="506"/>
  <c r="J91" i="506"/>
  <c r="I91" i="506"/>
  <c r="J90" i="506"/>
  <c r="I90" i="506"/>
  <c r="J89" i="506"/>
  <c r="I89" i="506"/>
  <c r="J88" i="506"/>
  <c r="I88" i="506"/>
  <c r="J87" i="506"/>
  <c r="I87" i="506"/>
  <c r="J86" i="506"/>
  <c r="I86" i="506"/>
  <c r="J85" i="506"/>
  <c r="I85" i="506"/>
  <c r="J84" i="506"/>
  <c r="I84" i="506"/>
  <c r="J83" i="506"/>
  <c r="I83" i="506"/>
  <c r="J82" i="506"/>
  <c r="I82" i="506"/>
  <c r="J81" i="506"/>
  <c r="I81" i="506"/>
  <c r="J80" i="506"/>
  <c r="I80" i="506"/>
  <c r="J79" i="506"/>
  <c r="I79" i="506"/>
  <c r="J78" i="506"/>
  <c r="I78" i="506"/>
  <c r="J77" i="506"/>
  <c r="I77" i="506"/>
  <c r="J76" i="506"/>
  <c r="I76" i="506"/>
  <c r="J75" i="506"/>
  <c r="I75" i="506"/>
  <c r="J74" i="506"/>
  <c r="I74" i="506"/>
  <c r="J73" i="506"/>
  <c r="I73" i="506"/>
  <c r="J72" i="506"/>
  <c r="I72" i="506"/>
  <c r="J71" i="506"/>
  <c r="I71" i="506"/>
  <c r="J70" i="506"/>
  <c r="I70" i="506"/>
  <c r="J69" i="506"/>
  <c r="I69" i="506"/>
  <c r="J68" i="506"/>
  <c r="I68" i="506"/>
  <c r="J67" i="506"/>
  <c r="I67" i="506"/>
  <c r="J66" i="506"/>
  <c r="I66" i="506"/>
  <c r="J65" i="506"/>
  <c r="I65" i="506"/>
  <c r="J64" i="506"/>
  <c r="I64" i="506"/>
  <c r="J63" i="506"/>
  <c r="I63" i="506"/>
  <c r="J62" i="506"/>
  <c r="I62" i="506"/>
  <c r="J61" i="506"/>
  <c r="I61" i="506"/>
  <c r="J60" i="506"/>
  <c r="I60" i="506"/>
  <c r="J59" i="506"/>
  <c r="I59" i="506"/>
  <c r="J58" i="506"/>
  <c r="I58" i="506"/>
  <c r="J57" i="506"/>
  <c r="I57" i="506"/>
  <c r="J56" i="506"/>
  <c r="I56" i="506"/>
  <c r="J55" i="506"/>
  <c r="I55" i="506"/>
  <c r="J54" i="506"/>
  <c r="I54" i="506"/>
  <c r="J53" i="506"/>
  <c r="I53" i="506"/>
  <c r="J52" i="506"/>
  <c r="I52" i="506"/>
  <c r="J51" i="506"/>
  <c r="I51" i="506"/>
  <c r="J50" i="506"/>
  <c r="I50" i="506"/>
  <c r="J49" i="506"/>
  <c r="I49" i="506"/>
  <c r="J48" i="506"/>
  <c r="I48" i="506"/>
  <c r="J47" i="506"/>
  <c r="I47" i="506"/>
  <c r="J46" i="506"/>
  <c r="I46" i="506"/>
  <c r="J45" i="506"/>
  <c r="I45" i="506"/>
  <c r="J44" i="506"/>
  <c r="I44" i="506"/>
  <c r="J43" i="506"/>
  <c r="I43" i="506"/>
  <c r="J42" i="506"/>
  <c r="I42" i="506"/>
  <c r="J41" i="506"/>
  <c r="I41" i="506"/>
  <c r="J40" i="506"/>
  <c r="I40" i="506"/>
  <c r="J39" i="506"/>
  <c r="I39" i="506"/>
  <c r="J38" i="506"/>
  <c r="I38" i="506"/>
  <c r="J37" i="506"/>
  <c r="I37" i="506"/>
  <c r="J36" i="506"/>
  <c r="I36" i="506"/>
  <c r="J35" i="506"/>
  <c r="I35" i="506"/>
  <c r="J34" i="506"/>
  <c r="I34" i="506"/>
  <c r="J33" i="506"/>
  <c r="I33" i="506"/>
  <c r="J32" i="506"/>
  <c r="I32" i="506"/>
  <c r="J31" i="506"/>
  <c r="I31" i="506"/>
  <c r="J30" i="506"/>
  <c r="I30" i="506"/>
  <c r="J29" i="506"/>
  <c r="I29" i="506"/>
  <c r="J28" i="506"/>
  <c r="I28" i="506"/>
  <c r="J27" i="506"/>
  <c r="I27" i="506"/>
  <c r="J26" i="506"/>
  <c r="I26" i="506"/>
  <c r="J25" i="506"/>
  <c r="I25" i="506"/>
  <c r="J24" i="506"/>
  <c r="I24" i="506"/>
  <c r="J23" i="506"/>
  <c r="I23" i="506"/>
  <c r="J22" i="506"/>
  <c r="I22" i="506"/>
  <c r="J21" i="506"/>
  <c r="I21" i="506"/>
  <c r="Z20" i="506"/>
  <c r="AA20" i="506" s="1"/>
  <c r="L20" i="506"/>
  <c r="J20" i="506"/>
  <c r="I20" i="506"/>
  <c r="M13" i="506"/>
  <c r="M12" i="506"/>
  <c r="M11" i="506"/>
  <c r="J149" i="505"/>
  <c r="I149" i="505"/>
  <c r="J148" i="505"/>
  <c r="I148" i="505"/>
  <c r="J147" i="505"/>
  <c r="I147" i="505"/>
  <c r="J146" i="505"/>
  <c r="I146" i="505"/>
  <c r="J145" i="505"/>
  <c r="I145" i="505"/>
  <c r="J144" i="505"/>
  <c r="I144" i="505"/>
  <c r="J143" i="505"/>
  <c r="I143" i="505"/>
  <c r="J142" i="505"/>
  <c r="I142" i="505"/>
  <c r="J141" i="505"/>
  <c r="I141" i="505"/>
  <c r="J140" i="505"/>
  <c r="I140" i="505"/>
  <c r="J139" i="505"/>
  <c r="I139" i="505"/>
  <c r="J138" i="505"/>
  <c r="I138" i="505"/>
  <c r="J137" i="505"/>
  <c r="I137" i="505"/>
  <c r="J136" i="505"/>
  <c r="I136" i="505"/>
  <c r="J135" i="505"/>
  <c r="I135" i="505"/>
  <c r="J134" i="505"/>
  <c r="I134" i="505"/>
  <c r="J133" i="505"/>
  <c r="I133" i="505"/>
  <c r="J132" i="505"/>
  <c r="I132" i="505"/>
  <c r="J131" i="505"/>
  <c r="I131" i="505"/>
  <c r="J130" i="505"/>
  <c r="I130" i="505"/>
  <c r="J129" i="505"/>
  <c r="I129" i="505"/>
  <c r="J128" i="505"/>
  <c r="I128" i="505"/>
  <c r="J127" i="505"/>
  <c r="I127" i="505"/>
  <c r="J126" i="505"/>
  <c r="I126" i="505"/>
  <c r="J125" i="505"/>
  <c r="I125" i="505"/>
  <c r="J124" i="505"/>
  <c r="I124" i="505"/>
  <c r="J123" i="505"/>
  <c r="I123" i="505"/>
  <c r="J122" i="505"/>
  <c r="I122" i="505"/>
  <c r="J121" i="505"/>
  <c r="I121" i="505"/>
  <c r="J120" i="505"/>
  <c r="I120" i="505"/>
  <c r="J119" i="505"/>
  <c r="I119" i="505"/>
  <c r="J118" i="505"/>
  <c r="I118" i="505"/>
  <c r="J117" i="505"/>
  <c r="I117" i="505"/>
  <c r="J116" i="505"/>
  <c r="I116" i="505"/>
  <c r="J115" i="505"/>
  <c r="I115" i="505"/>
  <c r="J114" i="505"/>
  <c r="I114" i="505"/>
  <c r="J113" i="505"/>
  <c r="I113" i="505"/>
  <c r="J112" i="505"/>
  <c r="I112" i="505"/>
  <c r="J111" i="505"/>
  <c r="I111" i="505"/>
  <c r="J110" i="505"/>
  <c r="I110" i="505"/>
  <c r="J109" i="505"/>
  <c r="I109" i="505"/>
  <c r="J108" i="505"/>
  <c r="I108" i="505"/>
  <c r="J107" i="505"/>
  <c r="I107" i="505"/>
  <c r="J106" i="505"/>
  <c r="I106" i="505"/>
  <c r="J105" i="505"/>
  <c r="I105" i="505"/>
  <c r="J104" i="505"/>
  <c r="I104" i="505"/>
  <c r="J103" i="505"/>
  <c r="I103" i="505"/>
  <c r="J102" i="505"/>
  <c r="I102" i="505"/>
  <c r="J101" i="505"/>
  <c r="I101" i="505"/>
  <c r="J100" i="505"/>
  <c r="I100" i="505"/>
  <c r="J99" i="505"/>
  <c r="I99" i="505"/>
  <c r="J98" i="505"/>
  <c r="I98" i="505"/>
  <c r="J97" i="505"/>
  <c r="I97" i="505"/>
  <c r="J96" i="505"/>
  <c r="I96" i="505"/>
  <c r="J95" i="505"/>
  <c r="I95" i="505"/>
  <c r="J94" i="505"/>
  <c r="I94" i="505"/>
  <c r="J93" i="505"/>
  <c r="I93" i="505"/>
  <c r="J92" i="505"/>
  <c r="I92" i="505"/>
  <c r="J91" i="505"/>
  <c r="I91" i="505"/>
  <c r="J90" i="505"/>
  <c r="I90" i="505"/>
  <c r="J89" i="505"/>
  <c r="I89" i="505"/>
  <c r="J88" i="505"/>
  <c r="I88" i="505"/>
  <c r="J87" i="505"/>
  <c r="I87" i="505"/>
  <c r="J86" i="505"/>
  <c r="I86" i="505"/>
  <c r="J85" i="505"/>
  <c r="I85" i="505"/>
  <c r="J84" i="505"/>
  <c r="I84" i="505"/>
  <c r="J83" i="505"/>
  <c r="I83" i="505"/>
  <c r="J82" i="505"/>
  <c r="I82" i="505"/>
  <c r="J81" i="505"/>
  <c r="I81" i="505"/>
  <c r="J80" i="505"/>
  <c r="I80" i="505"/>
  <c r="J79" i="505"/>
  <c r="I79" i="505"/>
  <c r="J78" i="505"/>
  <c r="I78" i="505"/>
  <c r="J77" i="505"/>
  <c r="I77" i="505"/>
  <c r="J76" i="505"/>
  <c r="I76" i="505"/>
  <c r="J75" i="505"/>
  <c r="I75" i="505"/>
  <c r="J74" i="505"/>
  <c r="I74" i="505"/>
  <c r="J73" i="505"/>
  <c r="I73" i="505"/>
  <c r="J72" i="505"/>
  <c r="I72" i="505"/>
  <c r="J71" i="505"/>
  <c r="I71" i="505"/>
  <c r="J70" i="505"/>
  <c r="I70" i="505"/>
  <c r="J69" i="505"/>
  <c r="I69" i="505"/>
  <c r="J68" i="505"/>
  <c r="I68" i="505"/>
  <c r="J67" i="505"/>
  <c r="I67" i="505"/>
  <c r="J66" i="505"/>
  <c r="I66" i="505"/>
  <c r="J65" i="505"/>
  <c r="I65" i="505"/>
  <c r="J64" i="505"/>
  <c r="I64" i="505"/>
  <c r="J63" i="505"/>
  <c r="I63" i="505"/>
  <c r="J62" i="505"/>
  <c r="I62" i="505"/>
  <c r="J61" i="505"/>
  <c r="I61" i="505"/>
  <c r="J60" i="505"/>
  <c r="I60" i="505"/>
  <c r="J59" i="505"/>
  <c r="I59" i="505"/>
  <c r="J58" i="505"/>
  <c r="I58" i="505"/>
  <c r="J57" i="505"/>
  <c r="I57" i="505"/>
  <c r="J56" i="505"/>
  <c r="I56" i="505"/>
  <c r="J55" i="505"/>
  <c r="I55" i="505"/>
  <c r="J54" i="505"/>
  <c r="I54" i="505"/>
  <c r="J53" i="505"/>
  <c r="I53" i="505"/>
  <c r="J52" i="505"/>
  <c r="I52" i="505"/>
  <c r="J51" i="505"/>
  <c r="I51" i="505"/>
  <c r="J50" i="505"/>
  <c r="I50" i="505"/>
  <c r="J49" i="505"/>
  <c r="I49" i="505"/>
  <c r="J48" i="505"/>
  <c r="I48" i="505"/>
  <c r="J47" i="505"/>
  <c r="I47" i="505"/>
  <c r="J46" i="505"/>
  <c r="I46" i="505"/>
  <c r="J45" i="505"/>
  <c r="I45" i="505"/>
  <c r="J44" i="505"/>
  <c r="I44" i="505"/>
  <c r="J43" i="505"/>
  <c r="I43" i="505"/>
  <c r="J42" i="505"/>
  <c r="I42" i="505"/>
  <c r="J41" i="505"/>
  <c r="I41" i="505"/>
  <c r="J40" i="505"/>
  <c r="I40" i="505"/>
  <c r="J39" i="505"/>
  <c r="I39" i="505"/>
  <c r="J38" i="505"/>
  <c r="I38" i="505"/>
  <c r="J37" i="505"/>
  <c r="I37" i="505"/>
  <c r="J36" i="505"/>
  <c r="I36" i="505"/>
  <c r="J35" i="505"/>
  <c r="I35" i="505"/>
  <c r="J34" i="505"/>
  <c r="I34" i="505"/>
  <c r="J33" i="505"/>
  <c r="I33" i="505"/>
  <c r="J32" i="505"/>
  <c r="I32" i="505"/>
  <c r="J31" i="505"/>
  <c r="I31" i="505"/>
  <c r="J30" i="505"/>
  <c r="I30" i="505"/>
  <c r="J29" i="505"/>
  <c r="I29" i="505"/>
  <c r="J28" i="505"/>
  <c r="I28" i="505"/>
  <c r="J27" i="505"/>
  <c r="I27" i="505"/>
  <c r="J26" i="505"/>
  <c r="I26" i="505"/>
  <c r="J25" i="505"/>
  <c r="I25" i="505"/>
  <c r="J24" i="505"/>
  <c r="I24" i="505"/>
  <c r="J23" i="505"/>
  <c r="I23" i="505"/>
  <c r="J22" i="505"/>
  <c r="I22" i="505"/>
  <c r="J21" i="505"/>
  <c r="I21" i="505"/>
  <c r="Z20" i="505"/>
  <c r="Z21" i="505" s="1"/>
  <c r="L20" i="505"/>
  <c r="J20" i="505"/>
  <c r="I20" i="505"/>
  <c r="M13" i="505"/>
  <c r="M12" i="505"/>
  <c r="M11" i="505"/>
  <c r="J149" i="504"/>
  <c r="I149" i="504"/>
  <c r="J148" i="504"/>
  <c r="I148" i="504"/>
  <c r="J147" i="504"/>
  <c r="I147" i="504"/>
  <c r="J146" i="504"/>
  <c r="I146" i="504"/>
  <c r="J145" i="504"/>
  <c r="I145" i="504"/>
  <c r="J144" i="504"/>
  <c r="I144" i="504"/>
  <c r="J143" i="504"/>
  <c r="I143" i="504"/>
  <c r="J142" i="504"/>
  <c r="I142" i="504"/>
  <c r="J141" i="504"/>
  <c r="I141" i="504"/>
  <c r="J140" i="504"/>
  <c r="I140" i="504"/>
  <c r="J139" i="504"/>
  <c r="I139" i="504"/>
  <c r="J138" i="504"/>
  <c r="I138" i="504"/>
  <c r="J137" i="504"/>
  <c r="I137" i="504"/>
  <c r="J136" i="504"/>
  <c r="I136" i="504"/>
  <c r="J135" i="504"/>
  <c r="I135" i="504"/>
  <c r="J134" i="504"/>
  <c r="I134" i="504"/>
  <c r="J133" i="504"/>
  <c r="I133" i="504"/>
  <c r="J132" i="504"/>
  <c r="I132" i="504"/>
  <c r="J131" i="504"/>
  <c r="I131" i="504"/>
  <c r="J130" i="504"/>
  <c r="I130" i="504"/>
  <c r="J129" i="504"/>
  <c r="I129" i="504"/>
  <c r="J128" i="504"/>
  <c r="I128" i="504"/>
  <c r="J127" i="504"/>
  <c r="I127" i="504"/>
  <c r="J126" i="504"/>
  <c r="I126" i="504"/>
  <c r="J125" i="504"/>
  <c r="I125" i="504"/>
  <c r="J124" i="504"/>
  <c r="I124" i="504"/>
  <c r="J123" i="504"/>
  <c r="I123" i="504"/>
  <c r="J122" i="504"/>
  <c r="I122" i="504"/>
  <c r="J121" i="504"/>
  <c r="I121" i="504"/>
  <c r="J120" i="504"/>
  <c r="I120" i="504"/>
  <c r="J119" i="504"/>
  <c r="I119" i="504"/>
  <c r="J118" i="504"/>
  <c r="I118" i="504"/>
  <c r="J117" i="504"/>
  <c r="I117" i="504"/>
  <c r="J116" i="504"/>
  <c r="I116" i="504"/>
  <c r="J115" i="504"/>
  <c r="I115" i="504"/>
  <c r="J114" i="504"/>
  <c r="I114" i="504"/>
  <c r="J113" i="504"/>
  <c r="I113" i="504"/>
  <c r="J112" i="504"/>
  <c r="I112" i="504"/>
  <c r="J111" i="504"/>
  <c r="I111" i="504"/>
  <c r="J110" i="504"/>
  <c r="I110" i="504"/>
  <c r="J109" i="504"/>
  <c r="I109" i="504"/>
  <c r="J108" i="504"/>
  <c r="I108" i="504"/>
  <c r="J107" i="504"/>
  <c r="I107" i="504"/>
  <c r="J106" i="504"/>
  <c r="I106" i="504"/>
  <c r="J105" i="504"/>
  <c r="I105" i="504"/>
  <c r="J104" i="504"/>
  <c r="I104" i="504"/>
  <c r="J103" i="504"/>
  <c r="I103" i="504"/>
  <c r="J102" i="504"/>
  <c r="I102" i="504"/>
  <c r="J101" i="504"/>
  <c r="I101" i="504"/>
  <c r="J100" i="504"/>
  <c r="I100" i="504"/>
  <c r="J99" i="504"/>
  <c r="I99" i="504"/>
  <c r="J98" i="504"/>
  <c r="I98" i="504"/>
  <c r="J97" i="504"/>
  <c r="I97" i="504"/>
  <c r="J96" i="504"/>
  <c r="I96" i="504"/>
  <c r="J95" i="504"/>
  <c r="I95" i="504"/>
  <c r="J94" i="504"/>
  <c r="I94" i="504"/>
  <c r="J93" i="504"/>
  <c r="I93" i="504"/>
  <c r="J92" i="504"/>
  <c r="I92" i="504"/>
  <c r="J91" i="504"/>
  <c r="I91" i="504"/>
  <c r="J90" i="504"/>
  <c r="I90" i="504"/>
  <c r="J89" i="504"/>
  <c r="I89" i="504"/>
  <c r="J88" i="504"/>
  <c r="I88" i="504"/>
  <c r="J87" i="504"/>
  <c r="I87" i="504"/>
  <c r="J86" i="504"/>
  <c r="I86" i="504"/>
  <c r="J85" i="504"/>
  <c r="I85" i="504"/>
  <c r="J84" i="504"/>
  <c r="I84" i="504"/>
  <c r="J83" i="504"/>
  <c r="I83" i="504"/>
  <c r="J82" i="504"/>
  <c r="I82" i="504"/>
  <c r="J81" i="504"/>
  <c r="I81" i="504"/>
  <c r="J80" i="504"/>
  <c r="I80" i="504"/>
  <c r="J79" i="504"/>
  <c r="I79" i="504"/>
  <c r="J78" i="504"/>
  <c r="I78" i="504"/>
  <c r="J77" i="504"/>
  <c r="I77" i="504"/>
  <c r="J76" i="504"/>
  <c r="I76" i="504"/>
  <c r="J75" i="504"/>
  <c r="I75" i="504"/>
  <c r="J74" i="504"/>
  <c r="I74" i="504"/>
  <c r="J73" i="504"/>
  <c r="I73" i="504"/>
  <c r="J72" i="504"/>
  <c r="I72" i="504"/>
  <c r="J71" i="504"/>
  <c r="I71" i="504"/>
  <c r="J70" i="504"/>
  <c r="I70" i="504"/>
  <c r="J69" i="504"/>
  <c r="I69" i="504"/>
  <c r="J68" i="504"/>
  <c r="I68" i="504"/>
  <c r="J67" i="504"/>
  <c r="I67" i="504"/>
  <c r="J66" i="504"/>
  <c r="I66" i="504"/>
  <c r="J65" i="504"/>
  <c r="I65" i="504"/>
  <c r="J64" i="504"/>
  <c r="I64" i="504"/>
  <c r="J63" i="504"/>
  <c r="I63" i="504"/>
  <c r="J62" i="504"/>
  <c r="I62" i="504"/>
  <c r="J61" i="504"/>
  <c r="I61" i="504"/>
  <c r="J60" i="504"/>
  <c r="I60" i="504"/>
  <c r="J59" i="504"/>
  <c r="I59" i="504"/>
  <c r="J58" i="504"/>
  <c r="I58" i="504"/>
  <c r="J57" i="504"/>
  <c r="I57" i="504"/>
  <c r="J56" i="504"/>
  <c r="I56" i="504"/>
  <c r="J55" i="504"/>
  <c r="I55" i="504"/>
  <c r="J54" i="504"/>
  <c r="I54" i="504"/>
  <c r="J53" i="504"/>
  <c r="I53" i="504"/>
  <c r="J52" i="504"/>
  <c r="I52" i="504"/>
  <c r="J51" i="504"/>
  <c r="I51" i="504"/>
  <c r="J50" i="504"/>
  <c r="I50" i="504"/>
  <c r="J49" i="504"/>
  <c r="I49" i="504"/>
  <c r="J48" i="504"/>
  <c r="I48" i="504"/>
  <c r="J47" i="504"/>
  <c r="I47" i="504"/>
  <c r="J46" i="504"/>
  <c r="I46" i="504"/>
  <c r="J45" i="504"/>
  <c r="I45" i="504"/>
  <c r="J44" i="504"/>
  <c r="I44" i="504"/>
  <c r="J43" i="504"/>
  <c r="I43" i="504"/>
  <c r="J42" i="504"/>
  <c r="I42" i="504"/>
  <c r="J41" i="504"/>
  <c r="I41" i="504"/>
  <c r="J40" i="504"/>
  <c r="I40" i="504"/>
  <c r="J39" i="504"/>
  <c r="I39" i="504"/>
  <c r="J38" i="504"/>
  <c r="I38" i="504"/>
  <c r="J37" i="504"/>
  <c r="I37" i="504"/>
  <c r="J36" i="504"/>
  <c r="I36" i="504"/>
  <c r="J35" i="504"/>
  <c r="I35" i="504"/>
  <c r="J34" i="504"/>
  <c r="I34" i="504"/>
  <c r="J33" i="504"/>
  <c r="I33" i="504"/>
  <c r="J32" i="504"/>
  <c r="I32" i="504"/>
  <c r="J31" i="504"/>
  <c r="I31" i="504"/>
  <c r="J30" i="504"/>
  <c r="I30" i="504"/>
  <c r="J29" i="504"/>
  <c r="I29" i="504"/>
  <c r="J28" i="504"/>
  <c r="I28" i="504"/>
  <c r="J27" i="504"/>
  <c r="I27" i="504"/>
  <c r="J26" i="504"/>
  <c r="I26" i="504"/>
  <c r="J25" i="504"/>
  <c r="I25" i="504"/>
  <c r="J24" i="504"/>
  <c r="I24" i="504"/>
  <c r="J23" i="504"/>
  <c r="I23" i="504"/>
  <c r="J22" i="504"/>
  <c r="I22" i="504"/>
  <c r="J21" i="504"/>
  <c r="I21" i="504"/>
  <c r="Z20" i="504"/>
  <c r="Z21" i="504" s="1"/>
  <c r="L20" i="504"/>
  <c r="J20" i="504"/>
  <c r="I20" i="504"/>
  <c r="M13" i="504"/>
  <c r="M12" i="504"/>
  <c r="M11" i="504"/>
  <c r="J149" i="503"/>
  <c r="I149" i="503"/>
  <c r="J148" i="503"/>
  <c r="I148" i="503"/>
  <c r="J147" i="503"/>
  <c r="I147" i="503"/>
  <c r="J146" i="503"/>
  <c r="I146" i="503"/>
  <c r="J145" i="503"/>
  <c r="I145" i="503"/>
  <c r="J144" i="503"/>
  <c r="I144" i="503"/>
  <c r="J143" i="503"/>
  <c r="I143" i="503"/>
  <c r="J142" i="503"/>
  <c r="I142" i="503"/>
  <c r="J141" i="503"/>
  <c r="I141" i="503"/>
  <c r="J140" i="503"/>
  <c r="I140" i="503"/>
  <c r="J139" i="503"/>
  <c r="I139" i="503"/>
  <c r="J138" i="503"/>
  <c r="I138" i="503"/>
  <c r="J137" i="503"/>
  <c r="I137" i="503"/>
  <c r="J136" i="503"/>
  <c r="I136" i="503"/>
  <c r="J135" i="503"/>
  <c r="I135" i="503"/>
  <c r="J134" i="503"/>
  <c r="I134" i="503"/>
  <c r="J133" i="503"/>
  <c r="I133" i="503"/>
  <c r="J132" i="503"/>
  <c r="I132" i="503"/>
  <c r="J131" i="503"/>
  <c r="I131" i="503"/>
  <c r="J130" i="503"/>
  <c r="I130" i="503"/>
  <c r="J129" i="503"/>
  <c r="I129" i="503"/>
  <c r="J128" i="503"/>
  <c r="I128" i="503"/>
  <c r="J127" i="503"/>
  <c r="I127" i="503"/>
  <c r="J126" i="503"/>
  <c r="I126" i="503"/>
  <c r="J125" i="503"/>
  <c r="I125" i="503"/>
  <c r="J124" i="503"/>
  <c r="I124" i="503"/>
  <c r="J123" i="503"/>
  <c r="I123" i="503"/>
  <c r="J122" i="503"/>
  <c r="I122" i="503"/>
  <c r="J121" i="503"/>
  <c r="I121" i="503"/>
  <c r="J120" i="503"/>
  <c r="I120" i="503"/>
  <c r="J119" i="503"/>
  <c r="I119" i="503"/>
  <c r="J118" i="503"/>
  <c r="I118" i="503"/>
  <c r="J117" i="503"/>
  <c r="I117" i="503"/>
  <c r="J116" i="503"/>
  <c r="I116" i="503"/>
  <c r="J115" i="503"/>
  <c r="I115" i="503"/>
  <c r="J114" i="503"/>
  <c r="I114" i="503"/>
  <c r="J113" i="503"/>
  <c r="I113" i="503"/>
  <c r="J112" i="503"/>
  <c r="I112" i="503"/>
  <c r="J111" i="503"/>
  <c r="I111" i="503"/>
  <c r="J110" i="503"/>
  <c r="I110" i="503"/>
  <c r="J109" i="503"/>
  <c r="I109" i="503"/>
  <c r="J108" i="503"/>
  <c r="I108" i="503"/>
  <c r="J107" i="503"/>
  <c r="I107" i="503"/>
  <c r="J106" i="503"/>
  <c r="I106" i="503"/>
  <c r="J105" i="503"/>
  <c r="I105" i="503"/>
  <c r="J104" i="503"/>
  <c r="I104" i="503"/>
  <c r="J103" i="503"/>
  <c r="I103" i="503"/>
  <c r="J102" i="503"/>
  <c r="I102" i="503"/>
  <c r="J101" i="503"/>
  <c r="I101" i="503"/>
  <c r="J100" i="503"/>
  <c r="I100" i="503"/>
  <c r="J99" i="503"/>
  <c r="I99" i="503"/>
  <c r="J98" i="503"/>
  <c r="I98" i="503"/>
  <c r="J97" i="503"/>
  <c r="I97" i="503"/>
  <c r="J96" i="503"/>
  <c r="I96" i="503"/>
  <c r="J95" i="503"/>
  <c r="I95" i="503"/>
  <c r="J94" i="503"/>
  <c r="I94" i="503"/>
  <c r="J93" i="503"/>
  <c r="I93" i="503"/>
  <c r="J92" i="503"/>
  <c r="I92" i="503"/>
  <c r="J91" i="503"/>
  <c r="I91" i="503"/>
  <c r="J90" i="503"/>
  <c r="I90" i="503"/>
  <c r="J89" i="503"/>
  <c r="I89" i="503"/>
  <c r="J88" i="503"/>
  <c r="I88" i="503"/>
  <c r="J87" i="503"/>
  <c r="I87" i="503"/>
  <c r="J86" i="503"/>
  <c r="I86" i="503"/>
  <c r="J85" i="503"/>
  <c r="I85" i="503"/>
  <c r="J84" i="503"/>
  <c r="I84" i="503"/>
  <c r="J83" i="503"/>
  <c r="I83" i="503"/>
  <c r="J82" i="503"/>
  <c r="I82" i="503"/>
  <c r="J81" i="503"/>
  <c r="I81" i="503"/>
  <c r="J80" i="503"/>
  <c r="I80" i="503"/>
  <c r="J79" i="503"/>
  <c r="I79" i="503"/>
  <c r="J78" i="503"/>
  <c r="I78" i="503"/>
  <c r="J77" i="503"/>
  <c r="I77" i="503"/>
  <c r="J76" i="503"/>
  <c r="I76" i="503"/>
  <c r="J75" i="503"/>
  <c r="I75" i="503"/>
  <c r="J74" i="503"/>
  <c r="I74" i="503"/>
  <c r="J73" i="503"/>
  <c r="I73" i="503"/>
  <c r="J72" i="503"/>
  <c r="I72" i="503"/>
  <c r="J71" i="503"/>
  <c r="I71" i="503"/>
  <c r="J70" i="503"/>
  <c r="I70" i="503"/>
  <c r="J69" i="503"/>
  <c r="I69" i="503"/>
  <c r="J68" i="503"/>
  <c r="I68" i="503"/>
  <c r="J67" i="503"/>
  <c r="I67" i="503"/>
  <c r="J66" i="503"/>
  <c r="I66" i="503"/>
  <c r="J65" i="503"/>
  <c r="I65" i="503"/>
  <c r="J64" i="503"/>
  <c r="I64" i="503"/>
  <c r="J63" i="503"/>
  <c r="I63" i="503"/>
  <c r="J62" i="503"/>
  <c r="I62" i="503"/>
  <c r="J61" i="503"/>
  <c r="I61" i="503"/>
  <c r="J60" i="503"/>
  <c r="I60" i="503"/>
  <c r="J59" i="503"/>
  <c r="I59" i="503"/>
  <c r="J58" i="503"/>
  <c r="I58" i="503"/>
  <c r="J57" i="503"/>
  <c r="I57" i="503"/>
  <c r="J56" i="503"/>
  <c r="I56" i="503"/>
  <c r="J55" i="503"/>
  <c r="I55" i="503"/>
  <c r="J54" i="503"/>
  <c r="I54" i="503"/>
  <c r="J53" i="503"/>
  <c r="I53" i="503"/>
  <c r="J52" i="503"/>
  <c r="I52" i="503"/>
  <c r="J51" i="503"/>
  <c r="I51" i="503"/>
  <c r="J50" i="503"/>
  <c r="I50" i="503"/>
  <c r="J49" i="503"/>
  <c r="I49" i="503"/>
  <c r="J48" i="503"/>
  <c r="I48" i="503"/>
  <c r="J47" i="503"/>
  <c r="I47" i="503"/>
  <c r="J46" i="503"/>
  <c r="I46" i="503"/>
  <c r="J45" i="503"/>
  <c r="I45" i="503"/>
  <c r="J44" i="503"/>
  <c r="I44" i="503"/>
  <c r="J43" i="503"/>
  <c r="I43" i="503"/>
  <c r="J42" i="503"/>
  <c r="I42" i="503"/>
  <c r="J41" i="503"/>
  <c r="I41" i="503"/>
  <c r="J40" i="503"/>
  <c r="I40" i="503"/>
  <c r="J39" i="503"/>
  <c r="I39" i="503"/>
  <c r="J38" i="503"/>
  <c r="I38" i="503"/>
  <c r="J37" i="503"/>
  <c r="I37" i="503"/>
  <c r="J36" i="503"/>
  <c r="I36" i="503"/>
  <c r="J35" i="503"/>
  <c r="I35" i="503"/>
  <c r="J34" i="503"/>
  <c r="I34" i="503"/>
  <c r="J33" i="503"/>
  <c r="I33" i="503"/>
  <c r="J32" i="503"/>
  <c r="I32" i="503"/>
  <c r="J31" i="503"/>
  <c r="I31" i="503"/>
  <c r="J30" i="503"/>
  <c r="I30" i="503"/>
  <c r="J29" i="503"/>
  <c r="I29" i="503"/>
  <c r="J28" i="503"/>
  <c r="I28" i="503"/>
  <c r="J27" i="503"/>
  <c r="I27" i="503"/>
  <c r="J26" i="503"/>
  <c r="I26" i="503"/>
  <c r="J25" i="503"/>
  <c r="I25" i="503"/>
  <c r="J24" i="503"/>
  <c r="I24" i="503"/>
  <c r="J23" i="503"/>
  <c r="I23" i="503"/>
  <c r="J22" i="503"/>
  <c r="I22" i="503"/>
  <c r="J21" i="503"/>
  <c r="I21" i="503"/>
  <c r="Z20" i="503"/>
  <c r="L20" i="503" s="1"/>
  <c r="J20" i="503"/>
  <c r="I20" i="503"/>
  <c r="M13" i="503"/>
  <c r="M12" i="503"/>
  <c r="M11" i="503"/>
  <c r="J149" i="502"/>
  <c r="I149" i="502"/>
  <c r="J148" i="502"/>
  <c r="I148" i="502"/>
  <c r="J147" i="502"/>
  <c r="I147" i="502"/>
  <c r="J146" i="502"/>
  <c r="I146" i="502"/>
  <c r="J145" i="502"/>
  <c r="I145" i="502"/>
  <c r="J144" i="502"/>
  <c r="I144" i="502"/>
  <c r="J143" i="502"/>
  <c r="I143" i="502"/>
  <c r="J142" i="502"/>
  <c r="I142" i="502"/>
  <c r="J141" i="502"/>
  <c r="I141" i="502"/>
  <c r="J140" i="502"/>
  <c r="I140" i="502"/>
  <c r="J139" i="502"/>
  <c r="I139" i="502"/>
  <c r="J138" i="502"/>
  <c r="I138" i="502"/>
  <c r="J137" i="502"/>
  <c r="I137" i="502"/>
  <c r="J136" i="502"/>
  <c r="I136" i="502"/>
  <c r="J135" i="502"/>
  <c r="I135" i="502"/>
  <c r="J134" i="502"/>
  <c r="I134" i="502"/>
  <c r="J133" i="502"/>
  <c r="I133" i="502"/>
  <c r="J132" i="502"/>
  <c r="I132" i="502"/>
  <c r="J131" i="502"/>
  <c r="I131" i="502"/>
  <c r="J130" i="502"/>
  <c r="I130" i="502"/>
  <c r="J129" i="502"/>
  <c r="I129" i="502"/>
  <c r="J128" i="502"/>
  <c r="I128" i="502"/>
  <c r="J127" i="502"/>
  <c r="I127" i="502"/>
  <c r="J126" i="502"/>
  <c r="I126" i="502"/>
  <c r="J125" i="502"/>
  <c r="I125" i="502"/>
  <c r="J124" i="502"/>
  <c r="I124" i="502"/>
  <c r="J123" i="502"/>
  <c r="I123" i="502"/>
  <c r="J122" i="502"/>
  <c r="I122" i="502"/>
  <c r="J121" i="502"/>
  <c r="I121" i="502"/>
  <c r="J120" i="502"/>
  <c r="I120" i="502"/>
  <c r="J119" i="502"/>
  <c r="I119" i="502"/>
  <c r="J118" i="502"/>
  <c r="I118" i="502"/>
  <c r="J117" i="502"/>
  <c r="I117" i="502"/>
  <c r="J116" i="502"/>
  <c r="I116" i="502"/>
  <c r="J115" i="502"/>
  <c r="I115" i="502"/>
  <c r="J114" i="502"/>
  <c r="I114" i="502"/>
  <c r="J113" i="502"/>
  <c r="I113" i="502"/>
  <c r="J112" i="502"/>
  <c r="I112" i="502"/>
  <c r="J111" i="502"/>
  <c r="I111" i="502"/>
  <c r="J110" i="502"/>
  <c r="I110" i="502"/>
  <c r="J109" i="502"/>
  <c r="I109" i="502"/>
  <c r="J108" i="502"/>
  <c r="I108" i="502"/>
  <c r="J107" i="502"/>
  <c r="I107" i="502"/>
  <c r="J106" i="502"/>
  <c r="I106" i="502"/>
  <c r="J105" i="502"/>
  <c r="I105" i="502"/>
  <c r="J104" i="502"/>
  <c r="I104" i="502"/>
  <c r="J103" i="502"/>
  <c r="I103" i="502"/>
  <c r="J102" i="502"/>
  <c r="I102" i="502"/>
  <c r="J101" i="502"/>
  <c r="I101" i="502"/>
  <c r="J100" i="502"/>
  <c r="I100" i="502"/>
  <c r="J99" i="502"/>
  <c r="I99" i="502"/>
  <c r="J98" i="502"/>
  <c r="I98" i="502"/>
  <c r="J97" i="502"/>
  <c r="I97" i="502"/>
  <c r="J96" i="502"/>
  <c r="I96" i="502"/>
  <c r="J95" i="502"/>
  <c r="I95" i="502"/>
  <c r="J94" i="502"/>
  <c r="I94" i="502"/>
  <c r="J93" i="502"/>
  <c r="I93" i="502"/>
  <c r="J92" i="502"/>
  <c r="I92" i="502"/>
  <c r="J91" i="502"/>
  <c r="I91" i="502"/>
  <c r="J90" i="502"/>
  <c r="I90" i="502"/>
  <c r="J89" i="502"/>
  <c r="I89" i="502"/>
  <c r="J88" i="502"/>
  <c r="I88" i="502"/>
  <c r="J87" i="502"/>
  <c r="I87" i="502"/>
  <c r="J86" i="502"/>
  <c r="I86" i="502"/>
  <c r="J85" i="502"/>
  <c r="I85" i="502"/>
  <c r="J84" i="502"/>
  <c r="I84" i="502"/>
  <c r="J83" i="502"/>
  <c r="I83" i="502"/>
  <c r="J82" i="502"/>
  <c r="I82" i="502"/>
  <c r="J81" i="502"/>
  <c r="I81" i="502"/>
  <c r="J80" i="502"/>
  <c r="I80" i="502"/>
  <c r="J79" i="502"/>
  <c r="I79" i="502"/>
  <c r="J78" i="502"/>
  <c r="I78" i="502"/>
  <c r="J77" i="502"/>
  <c r="I77" i="502"/>
  <c r="J76" i="502"/>
  <c r="I76" i="502"/>
  <c r="J75" i="502"/>
  <c r="I75" i="502"/>
  <c r="J74" i="502"/>
  <c r="I74" i="502"/>
  <c r="J73" i="502"/>
  <c r="I73" i="502"/>
  <c r="J72" i="502"/>
  <c r="I72" i="502"/>
  <c r="J71" i="502"/>
  <c r="I71" i="502"/>
  <c r="J70" i="502"/>
  <c r="I70" i="502"/>
  <c r="J69" i="502"/>
  <c r="I69" i="502"/>
  <c r="J68" i="502"/>
  <c r="I68" i="502"/>
  <c r="J67" i="502"/>
  <c r="I67" i="502"/>
  <c r="J66" i="502"/>
  <c r="I66" i="502"/>
  <c r="J65" i="502"/>
  <c r="I65" i="502"/>
  <c r="J64" i="502"/>
  <c r="I64" i="502"/>
  <c r="J63" i="502"/>
  <c r="I63" i="502"/>
  <c r="J62" i="502"/>
  <c r="I62" i="502"/>
  <c r="J61" i="502"/>
  <c r="I61" i="502"/>
  <c r="J60" i="502"/>
  <c r="I60" i="502"/>
  <c r="J59" i="502"/>
  <c r="I59" i="502"/>
  <c r="J58" i="502"/>
  <c r="I58" i="502"/>
  <c r="J57" i="502"/>
  <c r="I57" i="502"/>
  <c r="J56" i="502"/>
  <c r="I56" i="502"/>
  <c r="J55" i="502"/>
  <c r="I55" i="502"/>
  <c r="J54" i="502"/>
  <c r="I54" i="502"/>
  <c r="J53" i="502"/>
  <c r="I53" i="502"/>
  <c r="J52" i="502"/>
  <c r="I52" i="502"/>
  <c r="J51" i="502"/>
  <c r="I51" i="502"/>
  <c r="J50" i="502"/>
  <c r="I50" i="502"/>
  <c r="J49" i="502"/>
  <c r="I49" i="502"/>
  <c r="J48" i="502"/>
  <c r="I48" i="502"/>
  <c r="J47" i="502"/>
  <c r="I47" i="502"/>
  <c r="J46" i="502"/>
  <c r="I46" i="502"/>
  <c r="J45" i="502"/>
  <c r="I45" i="502"/>
  <c r="J44" i="502"/>
  <c r="I44" i="502"/>
  <c r="J43" i="502"/>
  <c r="I43" i="502"/>
  <c r="J42" i="502"/>
  <c r="I42" i="502"/>
  <c r="J41" i="502"/>
  <c r="I41" i="502"/>
  <c r="J40" i="502"/>
  <c r="I40" i="502"/>
  <c r="J39" i="502"/>
  <c r="I39" i="502"/>
  <c r="J38" i="502"/>
  <c r="I38" i="502"/>
  <c r="J37" i="502"/>
  <c r="I37" i="502"/>
  <c r="J36" i="502"/>
  <c r="I36" i="502"/>
  <c r="J35" i="502"/>
  <c r="I35" i="502"/>
  <c r="J34" i="502"/>
  <c r="I34" i="502"/>
  <c r="J33" i="502"/>
  <c r="I33" i="502"/>
  <c r="J32" i="502"/>
  <c r="I32" i="502"/>
  <c r="J31" i="502"/>
  <c r="I31" i="502"/>
  <c r="J30" i="502"/>
  <c r="I30" i="502"/>
  <c r="J29" i="502"/>
  <c r="I29" i="502"/>
  <c r="J28" i="502"/>
  <c r="I28" i="502"/>
  <c r="J27" i="502"/>
  <c r="I27" i="502"/>
  <c r="J26" i="502"/>
  <c r="I26" i="502"/>
  <c r="J25" i="502"/>
  <c r="I25" i="502"/>
  <c r="J24" i="502"/>
  <c r="I24" i="502"/>
  <c r="J23" i="502"/>
  <c r="I23" i="502"/>
  <c r="J22" i="502"/>
  <c r="I22" i="502"/>
  <c r="J21" i="502"/>
  <c r="I21" i="502"/>
  <c r="Z20" i="502"/>
  <c r="AA20" i="502" s="1"/>
  <c r="L20" i="502"/>
  <c r="J20" i="502"/>
  <c r="I20" i="502"/>
  <c r="M13" i="502"/>
  <c r="M12" i="502"/>
  <c r="M11" i="502"/>
  <c r="J149" i="501"/>
  <c r="I149" i="501"/>
  <c r="J148" i="501"/>
  <c r="I148" i="501"/>
  <c r="J147" i="501"/>
  <c r="I147" i="501"/>
  <c r="J146" i="501"/>
  <c r="I146" i="501"/>
  <c r="J145" i="501"/>
  <c r="I145" i="501"/>
  <c r="J144" i="501"/>
  <c r="I144" i="501"/>
  <c r="J143" i="501"/>
  <c r="I143" i="501"/>
  <c r="J142" i="501"/>
  <c r="I142" i="501"/>
  <c r="J141" i="501"/>
  <c r="I141" i="501"/>
  <c r="J140" i="501"/>
  <c r="I140" i="501"/>
  <c r="J139" i="501"/>
  <c r="I139" i="501"/>
  <c r="J138" i="501"/>
  <c r="I138" i="501"/>
  <c r="J137" i="501"/>
  <c r="I137" i="501"/>
  <c r="J136" i="501"/>
  <c r="I136" i="501"/>
  <c r="J135" i="501"/>
  <c r="I135" i="501"/>
  <c r="J134" i="501"/>
  <c r="I134" i="501"/>
  <c r="J133" i="501"/>
  <c r="I133" i="501"/>
  <c r="J132" i="501"/>
  <c r="I132" i="501"/>
  <c r="J131" i="501"/>
  <c r="I131" i="501"/>
  <c r="J130" i="501"/>
  <c r="I130" i="501"/>
  <c r="J129" i="501"/>
  <c r="I129" i="501"/>
  <c r="J128" i="501"/>
  <c r="I128" i="501"/>
  <c r="J127" i="501"/>
  <c r="I127" i="501"/>
  <c r="J126" i="501"/>
  <c r="I126" i="501"/>
  <c r="J125" i="501"/>
  <c r="I125" i="501"/>
  <c r="J124" i="501"/>
  <c r="I124" i="501"/>
  <c r="J123" i="501"/>
  <c r="I123" i="501"/>
  <c r="J122" i="501"/>
  <c r="I122" i="501"/>
  <c r="J121" i="501"/>
  <c r="I121" i="501"/>
  <c r="J120" i="501"/>
  <c r="I120" i="501"/>
  <c r="J119" i="501"/>
  <c r="I119" i="501"/>
  <c r="J118" i="501"/>
  <c r="I118" i="501"/>
  <c r="J117" i="501"/>
  <c r="I117" i="501"/>
  <c r="J116" i="501"/>
  <c r="I116" i="501"/>
  <c r="J115" i="501"/>
  <c r="I115" i="501"/>
  <c r="J114" i="501"/>
  <c r="I114" i="501"/>
  <c r="J113" i="501"/>
  <c r="I113" i="501"/>
  <c r="J112" i="501"/>
  <c r="I112" i="501"/>
  <c r="J111" i="501"/>
  <c r="I111" i="501"/>
  <c r="J110" i="501"/>
  <c r="I110" i="501"/>
  <c r="J109" i="501"/>
  <c r="I109" i="501"/>
  <c r="J108" i="501"/>
  <c r="I108" i="501"/>
  <c r="J107" i="501"/>
  <c r="I107" i="501"/>
  <c r="J106" i="501"/>
  <c r="I106" i="501"/>
  <c r="J105" i="501"/>
  <c r="I105" i="501"/>
  <c r="J104" i="501"/>
  <c r="I104" i="501"/>
  <c r="J103" i="501"/>
  <c r="I103" i="501"/>
  <c r="J102" i="501"/>
  <c r="I102" i="501"/>
  <c r="J101" i="501"/>
  <c r="I101" i="501"/>
  <c r="J100" i="501"/>
  <c r="I100" i="501"/>
  <c r="J99" i="501"/>
  <c r="I99" i="501"/>
  <c r="J98" i="501"/>
  <c r="I98" i="501"/>
  <c r="J97" i="501"/>
  <c r="I97" i="501"/>
  <c r="J96" i="501"/>
  <c r="I96" i="501"/>
  <c r="J95" i="501"/>
  <c r="I95" i="501"/>
  <c r="J94" i="501"/>
  <c r="I94" i="501"/>
  <c r="J93" i="501"/>
  <c r="I93" i="501"/>
  <c r="J92" i="501"/>
  <c r="I92" i="501"/>
  <c r="J91" i="501"/>
  <c r="I91" i="501"/>
  <c r="J90" i="501"/>
  <c r="I90" i="501"/>
  <c r="J89" i="501"/>
  <c r="I89" i="501"/>
  <c r="J88" i="501"/>
  <c r="I88" i="501"/>
  <c r="J87" i="501"/>
  <c r="I87" i="501"/>
  <c r="J86" i="501"/>
  <c r="I86" i="501"/>
  <c r="J85" i="501"/>
  <c r="I85" i="501"/>
  <c r="J84" i="501"/>
  <c r="I84" i="501"/>
  <c r="J83" i="501"/>
  <c r="I83" i="501"/>
  <c r="J82" i="501"/>
  <c r="I82" i="501"/>
  <c r="J81" i="501"/>
  <c r="I81" i="501"/>
  <c r="J80" i="501"/>
  <c r="I80" i="501"/>
  <c r="J79" i="501"/>
  <c r="I79" i="501"/>
  <c r="J78" i="501"/>
  <c r="I78" i="501"/>
  <c r="J77" i="501"/>
  <c r="I77" i="501"/>
  <c r="J76" i="501"/>
  <c r="I76" i="501"/>
  <c r="J75" i="501"/>
  <c r="I75" i="501"/>
  <c r="J74" i="501"/>
  <c r="I74" i="501"/>
  <c r="J73" i="501"/>
  <c r="I73" i="501"/>
  <c r="J72" i="501"/>
  <c r="I72" i="501"/>
  <c r="J71" i="501"/>
  <c r="I71" i="501"/>
  <c r="J70" i="501"/>
  <c r="I70" i="501"/>
  <c r="J69" i="501"/>
  <c r="I69" i="501"/>
  <c r="J68" i="501"/>
  <c r="I68" i="501"/>
  <c r="J67" i="501"/>
  <c r="I67" i="501"/>
  <c r="J66" i="501"/>
  <c r="I66" i="501"/>
  <c r="J65" i="501"/>
  <c r="I65" i="501"/>
  <c r="J64" i="501"/>
  <c r="I64" i="501"/>
  <c r="J63" i="501"/>
  <c r="I63" i="501"/>
  <c r="J62" i="501"/>
  <c r="I62" i="501"/>
  <c r="J61" i="501"/>
  <c r="I61" i="501"/>
  <c r="J60" i="501"/>
  <c r="I60" i="501"/>
  <c r="J59" i="501"/>
  <c r="I59" i="501"/>
  <c r="J58" i="501"/>
  <c r="I58" i="501"/>
  <c r="J57" i="501"/>
  <c r="I57" i="501"/>
  <c r="J56" i="501"/>
  <c r="I56" i="501"/>
  <c r="J55" i="501"/>
  <c r="I55" i="501"/>
  <c r="J54" i="501"/>
  <c r="I54" i="501"/>
  <c r="J53" i="501"/>
  <c r="I53" i="501"/>
  <c r="J52" i="501"/>
  <c r="I52" i="501"/>
  <c r="J51" i="501"/>
  <c r="I51" i="501"/>
  <c r="J50" i="501"/>
  <c r="I50" i="501"/>
  <c r="J49" i="501"/>
  <c r="I49" i="501"/>
  <c r="J48" i="501"/>
  <c r="I48" i="501"/>
  <c r="J47" i="501"/>
  <c r="I47" i="501"/>
  <c r="J46" i="501"/>
  <c r="I46" i="501"/>
  <c r="J45" i="501"/>
  <c r="I45" i="501"/>
  <c r="J44" i="501"/>
  <c r="I44" i="501"/>
  <c r="J43" i="501"/>
  <c r="I43" i="501"/>
  <c r="J42" i="501"/>
  <c r="I42" i="501"/>
  <c r="J41" i="501"/>
  <c r="I41" i="501"/>
  <c r="J40" i="501"/>
  <c r="I40" i="501"/>
  <c r="J39" i="501"/>
  <c r="I39" i="501"/>
  <c r="J38" i="501"/>
  <c r="I38" i="501"/>
  <c r="J37" i="501"/>
  <c r="I37" i="501"/>
  <c r="J36" i="501"/>
  <c r="I36" i="501"/>
  <c r="J35" i="501"/>
  <c r="I35" i="501"/>
  <c r="J34" i="501"/>
  <c r="I34" i="501"/>
  <c r="J33" i="501"/>
  <c r="I33" i="501"/>
  <c r="J32" i="501"/>
  <c r="I32" i="501"/>
  <c r="J31" i="501"/>
  <c r="I31" i="501"/>
  <c r="J30" i="501"/>
  <c r="I30" i="501"/>
  <c r="J29" i="501"/>
  <c r="I29" i="501"/>
  <c r="J28" i="501"/>
  <c r="I28" i="501"/>
  <c r="J27" i="501"/>
  <c r="I27" i="501"/>
  <c r="J26" i="501"/>
  <c r="I26" i="501"/>
  <c r="J25" i="501"/>
  <c r="I25" i="501"/>
  <c r="J24" i="501"/>
  <c r="I24" i="501"/>
  <c r="J23" i="501"/>
  <c r="I23" i="501"/>
  <c r="J22" i="501"/>
  <c r="I22" i="501"/>
  <c r="J21" i="501"/>
  <c r="I21" i="501"/>
  <c r="Z20" i="501"/>
  <c r="AA20" i="501" s="1"/>
  <c r="J20" i="501"/>
  <c r="I20" i="501"/>
  <c r="M13" i="501"/>
  <c r="M12" i="501"/>
  <c r="M11" i="501"/>
  <c r="J149" i="500"/>
  <c r="I149" i="500"/>
  <c r="J148" i="500"/>
  <c r="I148" i="500"/>
  <c r="J147" i="500"/>
  <c r="I147" i="500"/>
  <c r="J146" i="500"/>
  <c r="I146" i="500"/>
  <c r="J145" i="500"/>
  <c r="I145" i="500"/>
  <c r="J144" i="500"/>
  <c r="I144" i="500"/>
  <c r="J143" i="500"/>
  <c r="I143" i="500"/>
  <c r="J142" i="500"/>
  <c r="I142" i="500"/>
  <c r="J141" i="500"/>
  <c r="I141" i="500"/>
  <c r="J140" i="500"/>
  <c r="I140" i="500"/>
  <c r="J139" i="500"/>
  <c r="I139" i="500"/>
  <c r="J138" i="500"/>
  <c r="I138" i="500"/>
  <c r="J137" i="500"/>
  <c r="I137" i="500"/>
  <c r="J136" i="500"/>
  <c r="I136" i="500"/>
  <c r="J135" i="500"/>
  <c r="I135" i="500"/>
  <c r="J134" i="500"/>
  <c r="I134" i="500"/>
  <c r="J133" i="500"/>
  <c r="I133" i="500"/>
  <c r="J132" i="500"/>
  <c r="I132" i="500"/>
  <c r="J131" i="500"/>
  <c r="I131" i="500"/>
  <c r="J130" i="500"/>
  <c r="I130" i="500"/>
  <c r="J129" i="500"/>
  <c r="I129" i="500"/>
  <c r="J128" i="500"/>
  <c r="I128" i="500"/>
  <c r="J127" i="500"/>
  <c r="I127" i="500"/>
  <c r="J126" i="500"/>
  <c r="I126" i="500"/>
  <c r="J125" i="500"/>
  <c r="I125" i="500"/>
  <c r="J124" i="500"/>
  <c r="I124" i="500"/>
  <c r="J123" i="500"/>
  <c r="I123" i="500"/>
  <c r="J122" i="500"/>
  <c r="I122" i="500"/>
  <c r="J121" i="500"/>
  <c r="I121" i="500"/>
  <c r="J120" i="500"/>
  <c r="I120" i="500"/>
  <c r="J119" i="500"/>
  <c r="I119" i="500"/>
  <c r="J118" i="500"/>
  <c r="I118" i="500"/>
  <c r="J117" i="500"/>
  <c r="I117" i="500"/>
  <c r="J116" i="500"/>
  <c r="I116" i="500"/>
  <c r="J115" i="500"/>
  <c r="I115" i="500"/>
  <c r="J114" i="500"/>
  <c r="I114" i="500"/>
  <c r="J113" i="500"/>
  <c r="I113" i="500"/>
  <c r="J112" i="500"/>
  <c r="I112" i="500"/>
  <c r="J111" i="500"/>
  <c r="I111" i="500"/>
  <c r="J110" i="500"/>
  <c r="I110" i="500"/>
  <c r="J109" i="500"/>
  <c r="I109" i="500"/>
  <c r="J108" i="500"/>
  <c r="I108" i="500"/>
  <c r="J107" i="500"/>
  <c r="I107" i="500"/>
  <c r="J106" i="500"/>
  <c r="I106" i="500"/>
  <c r="J105" i="500"/>
  <c r="I105" i="500"/>
  <c r="J104" i="500"/>
  <c r="I104" i="500"/>
  <c r="J103" i="500"/>
  <c r="I103" i="500"/>
  <c r="J102" i="500"/>
  <c r="I102" i="500"/>
  <c r="J101" i="500"/>
  <c r="I101" i="500"/>
  <c r="J100" i="500"/>
  <c r="I100" i="500"/>
  <c r="J99" i="500"/>
  <c r="I99" i="500"/>
  <c r="J98" i="500"/>
  <c r="I98" i="500"/>
  <c r="J97" i="500"/>
  <c r="I97" i="500"/>
  <c r="J96" i="500"/>
  <c r="I96" i="500"/>
  <c r="J95" i="500"/>
  <c r="I95" i="500"/>
  <c r="J94" i="500"/>
  <c r="I94" i="500"/>
  <c r="J93" i="500"/>
  <c r="I93" i="500"/>
  <c r="J92" i="500"/>
  <c r="I92" i="500"/>
  <c r="J91" i="500"/>
  <c r="I91" i="500"/>
  <c r="J90" i="500"/>
  <c r="I90" i="500"/>
  <c r="J89" i="500"/>
  <c r="I89" i="500"/>
  <c r="J88" i="500"/>
  <c r="I88" i="500"/>
  <c r="J87" i="500"/>
  <c r="I87" i="500"/>
  <c r="J86" i="500"/>
  <c r="I86" i="500"/>
  <c r="J85" i="500"/>
  <c r="I85" i="500"/>
  <c r="J84" i="500"/>
  <c r="I84" i="500"/>
  <c r="J83" i="500"/>
  <c r="I83" i="500"/>
  <c r="J82" i="500"/>
  <c r="I82" i="500"/>
  <c r="J81" i="500"/>
  <c r="I81" i="500"/>
  <c r="J80" i="500"/>
  <c r="I80" i="500"/>
  <c r="J79" i="500"/>
  <c r="I79" i="500"/>
  <c r="J78" i="500"/>
  <c r="I78" i="500"/>
  <c r="J77" i="500"/>
  <c r="I77" i="500"/>
  <c r="J76" i="500"/>
  <c r="I76" i="500"/>
  <c r="J75" i="500"/>
  <c r="I75" i="500"/>
  <c r="J74" i="500"/>
  <c r="I74" i="500"/>
  <c r="J73" i="500"/>
  <c r="I73" i="500"/>
  <c r="J72" i="500"/>
  <c r="I72" i="500"/>
  <c r="J71" i="500"/>
  <c r="I71" i="500"/>
  <c r="J70" i="500"/>
  <c r="I70" i="500"/>
  <c r="J69" i="500"/>
  <c r="I69" i="500"/>
  <c r="J68" i="500"/>
  <c r="I68" i="500"/>
  <c r="J67" i="500"/>
  <c r="I67" i="500"/>
  <c r="J66" i="500"/>
  <c r="I66" i="500"/>
  <c r="J65" i="500"/>
  <c r="I65" i="500"/>
  <c r="J64" i="500"/>
  <c r="I64" i="500"/>
  <c r="J63" i="500"/>
  <c r="I63" i="500"/>
  <c r="J62" i="500"/>
  <c r="I62" i="500"/>
  <c r="J61" i="500"/>
  <c r="I61" i="500"/>
  <c r="J60" i="500"/>
  <c r="I60" i="500"/>
  <c r="J59" i="500"/>
  <c r="I59" i="500"/>
  <c r="J58" i="500"/>
  <c r="I58" i="500"/>
  <c r="J57" i="500"/>
  <c r="I57" i="500"/>
  <c r="J56" i="500"/>
  <c r="I56" i="500"/>
  <c r="J55" i="500"/>
  <c r="I55" i="500"/>
  <c r="J54" i="500"/>
  <c r="I54" i="500"/>
  <c r="J53" i="500"/>
  <c r="I53" i="500"/>
  <c r="J52" i="500"/>
  <c r="I52" i="500"/>
  <c r="J51" i="500"/>
  <c r="I51" i="500"/>
  <c r="J50" i="500"/>
  <c r="I50" i="500"/>
  <c r="J49" i="500"/>
  <c r="I49" i="500"/>
  <c r="J48" i="500"/>
  <c r="I48" i="500"/>
  <c r="J47" i="500"/>
  <c r="I47" i="500"/>
  <c r="J46" i="500"/>
  <c r="I46" i="500"/>
  <c r="J45" i="500"/>
  <c r="I45" i="500"/>
  <c r="J44" i="500"/>
  <c r="I44" i="500"/>
  <c r="J43" i="500"/>
  <c r="I43" i="500"/>
  <c r="J42" i="500"/>
  <c r="I42" i="500"/>
  <c r="J41" i="500"/>
  <c r="I41" i="500"/>
  <c r="J40" i="500"/>
  <c r="I40" i="500"/>
  <c r="J39" i="500"/>
  <c r="I39" i="500"/>
  <c r="J38" i="500"/>
  <c r="I38" i="500"/>
  <c r="J37" i="500"/>
  <c r="I37" i="500"/>
  <c r="J36" i="500"/>
  <c r="I36" i="500"/>
  <c r="J35" i="500"/>
  <c r="I35" i="500"/>
  <c r="J34" i="500"/>
  <c r="I34" i="500"/>
  <c r="J33" i="500"/>
  <c r="I33" i="500"/>
  <c r="J32" i="500"/>
  <c r="I32" i="500"/>
  <c r="J31" i="500"/>
  <c r="I31" i="500"/>
  <c r="J30" i="500"/>
  <c r="I30" i="500"/>
  <c r="J29" i="500"/>
  <c r="I29" i="500"/>
  <c r="J28" i="500"/>
  <c r="I28" i="500"/>
  <c r="J27" i="500"/>
  <c r="I27" i="500"/>
  <c r="J26" i="500"/>
  <c r="I26" i="500"/>
  <c r="J25" i="500"/>
  <c r="I25" i="500"/>
  <c r="J24" i="500"/>
  <c r="I24" i="500"/>
  <c r="J23" i="500"/>
  <c r="I23" i="500"/>
  <c r="J22" i="500"/>
  <c r="I22" i="500"/>
  <c r="J21" i="500"/>
  <c r="I21" i="500"/>
  <c r="Z20" i="500"/>
  <c r="Z21" i="500" s="1"/>
  <c r="L20" i="500"/>
  <c r="J20" i="500"/>
  <c r="I20" i="500"/>
  <c r="M13" i="500"/>
  <c r="M12" i="500"/>
  <c r="M11" i="500"/>
  <c r="J149" i="499"/>
  <c r="I149" i="499"/>
  <c r="J148" i="499"/>
  <c r="I148" i="499"/>
  <c r="J147" i="499"/>
  <c r="I147" i="499"/>
  <c r="J146" i="499"/>
  <c r="I146" i="499"/>
  <c r="J145" i="499"/>
  <c r="I145" i="499"/>
  <c r="J144" i="499"/>
  <c r="I144" i="499"/>
  <c r="J143" i="499"/>
  <c r="I143" i="499"/>
  <c r="J142" i="499"/>
  <c r="I142" i="499"/>
  <c r="J141" i="499"/>
  <c r="I141" i="499"/>
  <c r="J140" i="499"/>
  <c r="I140" i="499"/>
  <c r="J139" i="499"/>
  <c r="I139" i="499"/>
  <c r="J138" i="499"/>
  <c r="I138" i="499"/>
  <c r="J137" i="499"/>
  <c r="I137" i="499"/>
  <c r="J136" i="499"/>
  <c r="I136" i="499"/>
  <c r="J135" i="499"/>
  <c r="I135" i="499"/>
  <c r="J134" i="499"/>
  <c r="I134" i="499"/>
  <c r="J133" i="499"/>
  <c r="I133" i="499"/>
  <c r="J132" i="499"/>
  <c r="I132" i="499"/>
  <c r="J131" i="499"/>
  <c r="I131" i="499"/>
  <c r="J130" i="499"/>
  <c r="I130" i="499"/>
  <c r="J129" i="499"/>
  <c r="I129" i="499"/>
  <c r="J128" i="499"/>
  <c r="I128" i="499"/>
  <c r="J127" i="499"/>
  <c r="I127" i="499"/>
  <c r="J126" i="499"/>
  <c r="I126" i="499"/>
  <c r="J125" i="499"/>
  <c r="I125" i="499"/>
  <c r="J124" i="499"/>
  <c r="I124" i="499"/>
  <c r="J123" i="499"/>
  <c r="I123" i="499"/>
  <c r="J122" i="499"/>
  <c r="I122" i="499"/>
  <c r="J121" i="499"/>
  <c r="I121" i="499"/>
  <c r="J120" i="499"/>
  <c r="I120" i="499"/>
  <c r="J119" i="499"/>
  <c r="I119" i="499"/>
  <c r="J118" i="499"/>
  <c r="I118" i="499"/>
  <c r="J117" i="499"/>
  <c r="I117" i="499"/>
  <c r="J116" i="499"/>
  <c r="I116" i="499"/>
  <c r="J115" i="499"/>
  <c r="I115" i="499"/>
  <c r="J114" i="499"/>
  <c r="I114" i="499"/>
  <c r="J113" i="499"/>
  <c r="I113" i="499"/>
  <c r="J112" i="499"/>
  <c r="I112" i="499"/>
  <c r="J111" i="499"/>
  <c r="I111" i="499"/>
  <c r="J110" i="499"/>
  <c r="I110" i="499"/>
  <c r="J109" i="499"/>
  <c r="I109" i="499"/>
  <c r="J108" i="499"/>
  <c r="I108" i="499"/>
  <c r="J107" i="499"/>
  <c r="I107" i="499"/>
  <c r="J106" i="499"/>
  <c r="I106" i="499"/>
  <c r="J105" i="499"/>
  <c r="I105" i="499"/>
  <c r="J104" i="499"/>
  <c r="I104" i="499"/>
  <c r="J103" i="499"/>
  <c r="I103" i="499"/>
  <c r="J102" i="499"/>
  <c r="I102" i="499"/>
  <c r="J101" i="499"/>
  <c r="I101" i="499"/>
  <c r="J100" i="499"/>
  <c r="I100" i="499"/>
  <c r="J99" i="499"/>
  <c r="I99" i="499"/>
  <c r="J98" i="499"/>
  <c r="I98" i="499"/>
  <c r="J97" i="499"/>
  <c r="I97" i="499"/>
  <c r="J96" i="499"/>
  <c r="I96" i="499"/>
  <c r="J95" i="499"/>
  <c r="I95" i="499"/>
  <c r="J94" i="499"/>
  <c r="I94" i="499"/>
  <c r="J93" i="499"/>
  <c r="I93" i="499"/>
  <c r="J92" i="499"/>
  <c r="I92" i="499"/>
  <c r="J91" i="499"/>
  <c r="I91" i="499"/>
  <c r="J90" i="499"/>
  <c r="I90" i="499"/>
  <c r="J89" i="499"/>
  <c r="I89" i="499"/>
  <c r="J88" i="499"/>
  <c r="I88" i="499"/>
  <c r="J87" i="499"/>
  <c r="I87" i="499"/>
  <c r="J86" i="499"/>
  <c r="I86" i="499"/>
  <c r="J85" i="499"/>
  <c r="I85" i="499"/>
  <c r="J84" i="499"/>
  <c r="I84" i="499"/>
  <c r="J83" i="499"/>
  <c r="I83" i="499"/>
  <c r="J82" i="499"/>
  <c r="I82" i="499"/>
  <c r="J81" i="499"/>
  <c r="I81" i="499"/>
  <c r="J80" i="499"/>
  <c r="I80" i="499"/>
  <c r="J79" i="499"/>
  <c r="I79" i="499"/>
  <c r="J78" i="499"/>
  <c r="I78" i="499"/>
  <c r="J77" i="499"/>
  <c r="I77" i="499"/>
  <c r="J76" i="499"/>
  <c r="I76" i="499"/>
  <c r="J75" i="499"/>
  <c r="I75" i="499"/>
  <c r="J74" i="499"/>
  <c r="I74" i="499"/>
  <c r="J73" i="499"/>
  <c r="I73" i="499"/>
  <c r="J72" i="499"/>
  <c r="I72" i="499"/>
  <c r="J71" i="499"/>
  <c r="I71" i="499"/>
  <c r="J70" i="499"/>
  <c r="I70" i="499"/>
  <c r="J69" i="499"/>
  <c r="I69" i="499"/>
  <c r="J68" i="499"/>
  <c r="I68" i="499"/>
  <c r="J67" i="499"/>
  <c r="I67" i="499"/>
  <c r="J66" i="499"/>
  <c r="I66" i="499"/>
  <c r="J65" i="499"/>
  <c r="I65" i="499"/>
  <c r="J64" i="499"/>
  <c r="I64" i="499"/>
  <c r="J63" i="499"/>
  <c r="I63" i="499"/>
  <c r="J62" i="499"/>
  <c r="I62" i="499"/>
  <c r="J61" i="499"/>
  <c r="I61" i="499"/>
  <c r="J60" i="499"/>
  <c r="I60" i="499"/>
  <c r="J59" i="499"/>
  <c r="I59" i="499"/>
  <c r="J58" i="499"/>
  <c r="I58" i="499"/>
  <c r="J57" i="499"/>
  <c r="I57" i="499"/>
  <c r="J56" i="499"/>
  <c r="I56" i="499"/>
  <c r="J55" i="499"/>
  <c r="I55" i="499"/>
  <c r="J54" i="499"/>
  <c r="I54" i="499"/>
  <c r="J53" i="499"/>
  <c r="I53" i="499"/>
  <c r="J52" i="499"/>
  <c r="I52" i="499"/>
  <c r="J51" i="499"/>
  <c r="I51" i="499"/>
  <c r="J50" i="499"/>
  <c r="I50" i="499"/>
  <c r="J49" i="499"/>
  <c r="I49" i="499"/>
  <c r="J48" i="499"/>
  <c r="I48" i="499"/>
  <c r="J47" i="499"/>
  <c r="I47" i="499"/>
  <c r="J46" i="499"/>
  <c r="I46" i="499"/>
  <c r="J45" i="499"/>
  <c r="I45" i="499"/>
  <c r="J44" i="499"/>
  <c r="I44" i="499"/>
  <c r="J43" i="499"/>
  <c r="I43" i="499"/>
  <c r="J42" i="499"/>
  <c r="I42" i="499"/>
  <c r="J41" i="499"/>
  <c r="I41" i="499"/>
  <c r="J40" i="499"/>
  <c r="I40" i="499"/>
  <c r="J39" i="499"/>
  <c r="I39" i="499"/>
  <c r="J38" i="499"/>
  <c r="I38" i="499"/>
  <c r="J37" i="499"/>
  <c r="I37" i="499"/>
  <c r="J36" i="499"/>
  <c r="I36" i="499"/>
  <c r="J35" i="499"/>
  <c r="I35" i="499"/>
  <c r="J34" i="499"/>
  <c r="I34" i="499"/>
  <c r="J33" i="499"/>
  <c r="I33" i="499"/>
  <c r="J32" i="499"/>
  <c r="I32" i="499"/>
  <c r="J31" i="499"/>
  <c r="I31" i="499"/>
  <c r="J30" i="499"/>
  <c r="I30" i="499"/>
  <c r="J29" i="499"/>
  <c r="I29" i="499"/>
  <c r="J28" i="499"/>
  <c r="I28" i="499"/>
  <c r="J27" i="499"/>
  <c r="I27" i="499"/>
  <c r="J26" i="499"/>
  <c r="I26" i="499"/>
  <c r="J25" i="499"/>
  <c r="I25" i="499"/>
  <c r="J24" i="499"/>
  <c r="I24" i="499"/>
  <c r="J23" i="499"/>
  <c r="I23" i="499"/>
  <c r="J22" i="499"/>
  <c r="I22" i="499"/>
  <c r="J21" i="499"/>
  <c r="I21" i="499"/>
  <c r="Z20" i="499"/>
  <c r="AA20" i="499" s="1"/>
  <c r="J20" i="499"/>
  <c r="I20" i="499"/>
  <c r="M13" i="499"/>
  <c r="M12" i="499"/>
  <c r="M11" i="499"/>
  <c r="J149" i="498"/>
  <c r="I149" i="498"/>
  <c r="J148" i="498"/>
  <c r="I148" i="498"/>
  <c r="J147" i="498"/>
  <c r="I147" i="498"/>
  <c r="J146" i="498"/>
  <c r="I146" i="498"/>
  <c r="J145" i="498"/>
  <c r="I145" i="498"/>
  <c r="J144" i="498"/>
  <c r="I144" i="498"/>
  <c r="J143" i="498"/>
  <c r="I143" i="498"/>
  <c r="J142" i="498"/>
  <c r="I142" i="498"/>
  <c r="J141" i="498"/>
  <c r="I141" i="498"/>
  <c r="J140" i="498"/>
  <c r="I140" i="498"/>
  <c r="J139" i="498"/>
  <c r="I139" i="498"/>
  <c r="J138" i="498"/>
  <c r="I138" i="498"/>
  <c r="J137" i="498"/>
  <c r="I137" i="498"/>
  <c r="J136" i="498"/>
  <c r="I136" i="498"/>
  <c r="J135" i="498"/>
  <c r="I135" i="498"/>
  <c r="J134" i="498"/>
  <c r="I134" i="498"/>
  <c r="J133" i="498"/>
  <c r="I133" i="498"/>
  <c r="J132" i="498"/>
  <c r="I132" i="498"/>
  <c r="J131" i="498"/>
  <c r="I131" i="498"/>
  <c r="J130" i="498"/>
  <c r="I130" i="498"/>
  <c r="J129" i="498"/>
  <c r="I129" i="498"/>
  <c r="J128" i="498"/>
  <c r="I128" i="498"/>
  <c r="J127" i="498"/>
  <c r="I127" i="498"/>
  <c r="J126" i="498"/>
  <c r="I126" i="498"/>
  <c r="J125" i="498"/>
  <c r="I125" i="498"/>
  <c r="J124" i="498"/>
  <c r="I124" i="498"/>
  <c r="J123" i="498"/>
  <c r="I123" i="498"/>
  <c r="J122" i="498"/>
  <c r="I122" i="498"/>
  <c r="J121" i="498"/>
  <c r="I121" i="498"/>
  <c r="J120" i="498"/>
  <c r="I120" i="498"/>
  <c r="J119" i="498"/>
  <c r="I119" i="498"/>
  <c r="J118" i="498"/>
  <c r="I118" i="498"/>
  <c r="J117" i="498"/>
  <c r="I117" i="498"/>
  <c r="J116" i="498"/>
  <c r="I116" i="498"/>
  <c r="J115" i="498"/>
  <c r="I115" i="498"/>
  <c r="J114" i="498"/>
  <c r="I114" i="498"/>
  <c r="J113" i="498"/>
  <c r="I113" i="498"/>
  <c r="J112" i="498"/>
  <c r="I112" i="498"/>
  <c r="J111" i="498"/>
  <c r="I111" i="498"/>
  <c r="J110" i="498"/>
  <c r="I110" i="498"/>
  <c r="J109" i="498"/>
  <c r="I109" i="498"/>
  <c r="J108" i="498"/>
  <c r="I108" i="498"/>
  <c r="J107" i="498"/>
  <c r="I107" i="498"/>
  <c r="J106" i="498"/>
  <c r="I106" i="498"/>
  <c r="J105" i="498"/>
  <c r="I105" i="498"/>
  <c r="J104" i="498"/>
  <c r="I104" i="498"/>
  <c r="J103" i="498"/>
  <c r="I103" i="498"/>
  <c r="J102" i="498"/>
  <c r="I102" i="498"/>
  <c r="J101" i="498"/>
  <c r="I101" i="498"/>
  <c r="J100" i="498"/>
  <c r="I100" i="498"/>
  <c r="J99" i="498"/>
  <c r="I99" i="498"/>
  <c r="J98" i="498"/>
  <c r="I98" i="498"/>
  <c r="J97" i="498"/>
  <c r="I97" i="498"/>
  <c r="J96" i="498"/>
  <c r="I96" i="498"/>
  <c r="J95" i="498"/>
  <c r="I95" i="498"/>
  <c r="J94" i="498"/>
  <c r="I94" i="498"/>
  <c r="J93" i="498"/>
  <c r="I93" i="498"/>
  <c r="J92" i="498"/>
  <c r="I92" i="498"/>
  <c r="J91" i="498"/>
  <c r="I91" i="498"/>
  <c r="J90" i="498"/>
  <c r="I90" i="498"/>
  <c r="J89" i="498"/>
  <c r="I89" i="498"/>
  <c r="J88" i="498"/>
  <c r="I88" i="498"/>
  <c r="J87" i="498"/>
  <c r="I87" i="498"/>
  <c r="J86" i="498"/>
  <c r="I86" i="498"/>
  <c r="J85" i="498"/>
  <c r="I85" i="498"/>
  <c r="J84" i="498"/>
  <c r="I84" i="498"/>
  <c r="J83" i="498"/>
  <c r="I83" i="498"/>
  <c r="J82" i="498"/>
  <c r="I82" i="498"/>
  <c r="J81" i="498"/>
  <c r="I81" i="498"/>
  <c r="J80" i="498"/>
  <c r="I80" i="498"/>
  <c r="J79" i="498"/>
  <c r="I79" i="498"/>
  <c r="J78" i="498"/>
  <c r="I78" i="498"/>
  <c r="J77" i="498"/>
  <c r="I77" i="498"/>
  <c r="J76" i="498"/>
  <c r="I76" i="498"/>
  <c r="J75" i="498"/>
  <c r="I75" i="498"/>
  <c r="J74" i="498"/>
  <c r="I74" i="498"/>
  <c r="J73" i="498"/>
  <c r="I73" i="498"/>
  <c r="J72" i="498"/>
  <c r="I72" i="498"/>
  <c r="J71" i="498"/>
  <c r="I71" i="498"/>
  <c r="J70" i="498"/>
  <c r="I70" i="498"/>
  <c r="J69" i="498"/>
  <c r="I69" i="498"/>
  <c r="J68" i="498"/>
  <c r="I68" i="498"/>
  <c r="J67" i="498"/>
  <c r="I67" i="498"/>
  <c r="J66" i="498"/>
  <c r="I66" i="498"/>
  <c r="J65" i="498"/>
  <c r="I65" i="498"/>
  <c r="J64" i="498"/>
  <c r="I64" i="498"/>
  <c r="J63" i="498"/>
  <c r="I63" i="498"/>
  <c r="J62" i="498"/>
  <c r="I62" i="498"/>
  <c r="J61" i="498"/>
  <c r="I61" i="498"/>
  <c r="J60" i="498"/>
  <c r="I60" i="498"/>
  <c r="J59" i="498"/>
  <c r="I59" i="498"/>
  <c r="J58" i="498"/>
  <c r="I58" i="498"/>
  <c r="J57" i="498"/>
  <c r="I57" i="498"/>
  <c r="J56" i="498"/>
  <c r="I56" i="498"/>
  <c r="J55" i="498"/>
  <c r="I55" i="498"/>
  <c r="J54" i="498"/>
  <c r="I54" i="498"/>
  <c r="J53" i="498"/>
  <c r="I53" i="498"/>
  <c r="J52" i="498"/>
  <c r="I52" i="498"/>
  <c r="J51" i="498"/>
  <c r="I51" i="498"/>
  <c r="J50" i="498"/>
  <c r="I50" i="498"/>
  <c r="J49" i="498"/>
  <c r="I49" i="498"/>
  <c r="J48" i="498"/>
  <c r="I48" i="498"/>
  <c r="J47" i="498"/>
  <c r="I47" i="498"/>
  <c r="J46" i="498"/>
  <c r="I46" i="498"/>
  <c r="J45" i="498"/>
  <c r="I45" i="498"/>
  <c r="J44" i="498"/>
  <c r="I44" i="498"/>
  <c r="J43" i="498"/>
  <c r="I43" i="498"/>
  <c r="J42" i="498"/>
  <c r="I42" i="498"/>
  <c r="J41" i="498"/>
  <c r="I41" i="498"/>
  <c r="J40" i="498"/>
  <c r="I40" i="498"/>
  <c r="J39" i="498"/>
  <c r="I39" i="498"/>
  <c r="J38" i="498"/>
  <c r="I38" i="498"/>
  <c r="J37" i="498"/>
  <c r="I37" i="498"/>
  <c r="J36" i="498"/>
  <c r="I36" i="498"/>
  <c r="J35" i="498"/>
  <c r="I35" i="498"/>
  <c r="J34" i="498"/>
  <c r="I34" i="498"/>
  <c r="J33" i="498"/>
  <c r="I33" i="498"/>
  <c r="J32" i="498"/>
  <c r="I32" i="498"/>
  <c r="J31" i="498"/>
  <c r="I31" i="498"/>
  <c r="J30" i="498"/>
  <c r="I30" i="498"/>
  <c r="J29" i="498"/>
  <c r="I29" i="498"/>
  <c r="J28" i="498"/>
  <c r="I28" i="498"/>
  <c r="J27" i="498"/>
  <c r="I27" i="498"/>
  <c r="J26" i="498"/>
  <c r="I26" i="498"/>
  <c r="J25" i="498"/>
  <c r="I25" i="498"/>
  <c r="J24" i="498"/>
  <c r="I24" i="498"/>
  <c r="J23" i="498"/>
  <c r="I23" i="498"/>
  <c r="J22" i="498"/>
  <c r="I22" i="498"/>
  <c r="J21" i="498"/>
  <c r="I21" i="498"/>
  <c r="Z20" i="498"/>
  <c r="Z21" i="498" s="1"/>
  <c r="J20" i="498"/>
  <c r="I20" i="498"/>
  <c r="M13" i="498"/>
  <c r="M12" i="498"/>
  <c r="M11" i="498"/>
  <c r="J149" i="497"/>
  <c r="I149" i="497"/>
  <c r="J148" i="497"/>
  <c r="I148" i="497"/>
  <c r="J147" i="497"/>
  <c r="I147" i="497"/>
  <c r="J146" i="497"/>
  <c r="I146" i="497"/>
  <c r="J145" i="497"/>
  <c r="I145" i="497"/>
  <c r="J144" i="497"/>
  <c r="I144" i="497"/>
  <c r="J143" i="497"/>
  <c r="I143" i="497"/>
  <c r="J142" i="497"/>
  <c r="I142" i="497"/>
  <c r="J141" i="497"/>
  <c r="I141" i="497"/>
  <c r="J140" i="497"/>
  <c r="I140" i="497"/>
  <c r="J139" i="497"/>
  <c r="I139" i="497"/>
  <c r="J138" i="497"/>
  <c r="I138" i="497"/>
  <c r="J137" i="497"/>
  <c r="I137" i="497"/>
  <c r="J136" i="497"/>
  <c r="I136" i="497"/>
  <c r="J135" i="497"/>
  <c r="I135" i="497"/>
  <c r="J134" i="497"/>
  <c r="I134" i="497"/>
  <c r="J133" i="497"/>
  <c r="I133" i="497"/>
  <c r="J132" i="497"/>
  <c r="I132" i="497"/>
  <c r="J131" i="497"/>
  <c r="I131" i="497"/>
  <c r="J130" i="497"/>
  <c r="I130" i="497"/>
  <c r="J129" i="497"/>
  <c r="I129" i="497"/>
  <c r="J128" i="497"/>
  <c r="I128" i="497"/>
  <c r="J127" i="497"/>
  <c r="I127" i="497"/>
  <c r="J126" i="497"/>
  <c r="I126" i="497"/>
  <c r="J125" i="497"/>
  <c r="I125" i="497"/>
  <c r="J124" i="497"/>
  <c r="I124" i="497"/>
  <c r="J123" i="497"/>
  <c r="I123" i="497"/>
  <c r="J122" i="497"/>
  <c r="I122" i="497"/>
  <c r="J121" i="497"/>
  <c r="I121" i="497"/>
  <c r="J120" i="497"/>
  <c r="I120" i="497"/>
  <c r="J119" i="497"/>
  <c r="I119" i="497"/>
  <c r="J118" i="497"/>
  <c r="I118" i="497"/>
  <c r="J117" i="497"/>
  <c r="I117" i="497"/>
  <c r="J116" i="497"/>
  <c r="I116" i="497"/>
  <c r="J115" i="497"/>
  <c r="I115" i="497"/>
  <c r="J114" i="497"/>
  <c r="I114" i="497"/>
  <c r="J113" i="497"/>
  <c r="I113" i="497"/>
  <c r="J112" i="497"/>
  <c r="I112" i="497"/>
  <c r="J111" i="497"/>
  <c r="I111" i="497"/>
  <c r="J110" i="497"/>
  <c r="I110" i="497"/>
  <c r="J109" i="497"/>
  <c r="I109" i="497"/>
  <c r="J108" i="497"/>
  <c r="I108" i="497"/>
  <c r="J107" i="497"/>
  <c r="I107" i="497"/>
  <c r="J106" i="497"/>
  <c r="I106" i="497"/>
  <c r="J105" i="497"/>
  <c r="I105" i="497"/>
  <c r="J104" i="497"/>
  <c r="I104" i="497"/>
  <c r="J103" i="497"/>
  <c r="I103" i="497"/>
  <c r="J102" i="497"/>
  <c r="I102" i="497"/>
  <c r="J101" i="497"/>
  <c r="I101" i="497"/>
  <c r="J100" i="497"/>
  <c r="I100" i="497"/>
  <c r="J99" i="497"/>
  <c r="I99" i="497"/>
  <c r="J98" i="497"/>
  <c r="I98" i="497"/>
  <c r="J97" i="497"/>
  <c r="I97" i="497"/>
  <c r="J96" i="497"/>
  <c r="I96" i="497"/>
  <c r="J95" i="497"/>
  <c r="I95" i="497"/>
  <c r="J94" i="497"/>
  <c r="I94" i="497"/>
  <c r="J93" i="497"/>
  <c r="I93" i="497"/>
  <c r="J92" i="497"/>
  <c r="I92" i="497"/>
  <c r="J91" i="497"/>
  <c r="I91" i="497"/>
  <c r="J90" i="497"/>
  <c r="I90" i="497"/>
  <c r="J89" i="497"/>
  <c r="I89" i="497"/>
  <c r="J88" i="497"/>
  <c r="I88" i="497"/>
  <c r="J87" i="497"/>
  <c r="I87" i="497"/>
  <c r="J86" i="497"/>
  <c r="I86" i="497"/>
  <c r="J85" i="497"/>
  <c r="I85" i="497"/>
  <c r="J84" i="497"/>
  <c r="I84" i="497"/>
  <c r="J83" i="497"/>
  <c r="I83" i="497"/>
  <c r="J82" i="497"/>
  <c r="I82" i="497"/>
  <c r="J81" i="497"/>
  <c r="I81" i="497"/>
  <c r="J80" i="497"/>
  <c r="I80" i="497"/>
  <c r="J79" i="497"/>
  <c r="I79" i="497"/>
  <c r="J78" i="497"/>
  <c r="I78" i="497"/>
  <c r="J77" i="497"/>
  <c r="I77" i="497"/>
  <c r="J76" i="497"/>
  <c r="I76" i="497"/>
  <c r="J75" i="497"/>
  <c r="I75" i="497"/>
  <c r="J74" i="497"/>
  <c r="I74" i="497"/>
  <c r="J73" i="497"/>
  <c r="I73" i="497"/>
  <c r="J72" i="497"/>
  <c r="I72" i="497"/>
  <c r="J71" i="497"/>
  <c r="I71" i="497"/>
  <c r="J70" i="497"/>
  <c r="I70" i="497"/>
  <c r="J69" i="497"/>
  <c r="I69" i="497"/>
  <c r="J68" i="497"/>
  <c r="I68" i="497"/>
  <c r="J67" i="497"/>
  <c r="I67" i="497"/>
  <c r="J66" i="497"/>
  <c r="I66" i="497"/>
  <c r="J65" i="497"/>
  <c r="I65" i="497"/>
  <c r="J64" i="497"/>
  <c r="I64" i="497"/>
  <c r="J63" i="497"/>
  <c r="I63" i="497"/>
  <c r="J62" i="497"/>
  <c r="I62" i="497"/>
  <c r="J61" i="497"/>
  <c r="I61" i="497"/>
  <c r="J60" i="497"/>
  <c r="I60" i="497"/>
  <c r="J59" i="497"/>
  <c r="I59" i="497"/>
  <c r="J58" i="497"/>
  <c r="I58" i="497"/>
  <c r="J57" i="497"/>
  <c r="I57" i="497"/>
  <c r="J56" i="497"/>
  <c r="I56" i="497"/>
  <c r="J55" i="497"/>
  <c r="I55" i="497"/>
  <c r="J54" i="497"/>
  <c r="I54" i="497"/>
  <c r="J53" i="497"/>
  <c r="I53" i="497"/>
  <c r="J52" i="497"/>
  <c r="I52" i="497"/>
  <c r="J51" i="497"/>
  <c r="I51" i="497"/>
  <c r="J50" i="497"/>
  <c r="I50" i="497"/>
  <c r="J49" i="497"/>
  <c r="I49" i="497"/>
  <c r="J48" i="497"/>
  <c r="I48" i="497"/>
  <c r="J47" i="497"/>
  <c r="I47" i="497"/>
  <c r="J46" i="497"/>
  <c r="I46" i="497"/>
  <c r="J45" i="497"/>
  <c r="I45" i="497"/>
  <c r="J44" i="497"/>
  <c r="I44" i="497"/>
  <c r="J43" i="497"/>
  <c r="I43" i="497"/>
  <c r="J42" i="497"/>
  <c r="I42" i="497"/>
  <c r="J41" i="497"/>
  <c r="I41" i="497"/>
  <c r="J40" i="497"/>
  <c r="I40" i="497"/>
  <c r="J39" i="497"/>
  <c r="I39" i="497"/>
  <c r="J38" i="497"/>
  <c r="I38" i="497"/>
  <c r="J37" i="497"/>
  <c r="I37" i="497"/>
  <c r="J36" i="497"/>
  <c r="I36" i="497"/>
  <c r="J35" i="497"/>
  <c r="I35" i="497"/>
  <c r="J34" i="497"/>
  <c r="I34" i="497"/>
  <c r="J33" i="497"/>
  <c r="I33" i="497"/>
  <c r="J32" i="497"/>
  <c r="I32" i="497"/>
  <c r="J31" i="497"/>
  <c r="I31" i="497"/>
  <c r="J30" i="497"/>
  <c r="I30" i="497"/>
  <c r="J29" i="497"/>
  <c r="I29" i="497"/>
  <c r="J28" i="497"/>
  <c r="I28" i="497"/>
  <c r="J27" i="497"/>
  <c r="I27" i="497"/>
  <c r="J26" i="497"/>
  <c r="I26" i="497"/>
  <c r="J25" i="497"/>
  <c r="I25" i="497"/>
  <c r="J24" i="497"/>
  <c r="I24" i="497"/>
  <c r="J23" i="497"/>
  <c r="I23" i="497"/>
  <c r="J22" i="497"/>
  <c r="I22" i="497"/>
  <c r="J21" i="497"/>
  <c r="I21" i="497"/>
  <c r="Z20" i="497"/>
  <c r="Z21" i="497" s="1"/>
  <c r="L21" i="497" s="1"/>
  <c r="J20" i="497"/>
  <c r="I20" i="497"/>
  <c r="M13" i="497"/>
  <c r="M12" i="497"/>
  <c r="M11" i="497"/>
  <c r="W102" i="522" l="1"/>
  <c r="W48" i="519"/>
  <c r="W76" i="515"/>
  <c r="X76" i="515" s="1"/>
  <c r="W60" i="515"/>
  <c r="W92" i="520"/>
  <c r="X92" i="520" s="1"/>
  <c r="W104" i="523"/>
  <c r="X104" i="523" s="1"/>
  <c r="W88" i="523"/>
  <c r="X88" i="523" s="1"/>
  <c r="W83" i="523"/>
  <c r="X83" i="523" s="1"/>
  <c r="W67" i="523"/>
  <c r="X67" i="523" s="1"/>
  <c r="W65" i="523"/>
  <c r="X65" i="523" s="1"/>
  <c r="W146" i="518"/>
  <c r="X146" i="518" s="1"/>
  <c r="W133" i="523"/>
  <c r="X133" i="523" s="1"/>
  <c r="W137" i="523"/>
  <c r="X137" i="523" s="1"/>
  <c r="W121" i="523"/>
  <c r="X121" i="523" s="1"/>
  <c r="W112" i="523"/>
  <c r="X112" i="523" s="1"/>
  <c r="W141" i="523"/>
  <c r="X141" i="523" s="1"/>
  <c r="W125" i="523"/>
  <c r="X125" i="523" s="1"/>
  <c r="W52" i="523"/>
  <c r="X52" i="523" s="1"/>
  <c r="W98" i="523"/>
  <c r="X98" i="523" s="1"/>
  <c r="W34" i="523"/>
  <c r="X34" i="523" s="1"/>
  <c r="W149" i="523"/>
  <c r="X149" i="523" s="1"/>
  <c r="W54" i="523"/>
  <c r="X54" i="523" s="1"/>
  <c r="W64" i="523"/>
  <c r="X64" i="523" s="1"/>
  <c r="W60" i="523"/>
  <c r="X60" i="523" s="1"/>
  <c r="W90" i="523"/>
  <c r="X90" i="523" s="1"/>
  <c r="W48" i="523"/>
  <c r="X48" i="523" s="1"/>
  <c r="W71" i="523"/>
  <c r="X71" i="523" s="1"/>
  <c r="W46" i="523"/>
  <c r="X46" i="523" s="1"/>
  <c r="W62" i="523"/>
  <c r="X62" i="523" s="1"/>
  <c r="W115" i="523"/>
  <c r="X115" i="523" s="1"/>
  <c r="W130" i="523"/>
  <c r="X130" i="523" s="1"/>
  <c r="W26" i="523"/>
  <c r="X26" i="523" s="1"/>
  <c r="W42" i="523"/>
  <c r="X42" i="523" s="1"/>
  <c r="W58" i="523"/>
  <c r="X58" i="523" s="1"/>
  <c r="W49" i="523"/>
  <c r="X49" i="523" s="1"/>
  <c r="W40" i="523"/>
  <c r="X40" i="523" s="1"/>
  <c r="W24" i="523"/>
  <c r="X24" i="523" s="1"/>
  <c r="W76" i="523"/>
  <c r="X76" i="523" s="1"/>
  <c r="W32" i="523"/>
  <c r="X32" i="523" s="1"/>
  <c r="W61" i="523"/>
  <c r="X61" i="523" s="1"/>
  <c r="W45" i="523"/>
  <c r="X45" i="523" s="1"/>
  <c r="W102" i="523"/>
  <c r="X102" i="523" s="1"/>
  <c r="W31" i="523"/>
  <c r="X31" i="523" s="1"/>
  <c r="W25" i="523"/>
  <c r="X25" i="523" s="1"/>
  <c r="W41" i="523"/>
  <c r="X41" i="523" s="1"/>
  <c r="W114" i="523"/>
  <c r="X114" i="523" s="1"/>
  <c r="W106" i="523"/>
  <c r="X106" i="523" s="1"/>
  <c r="W101" i="522"/>
  <c r="X101" i="522" s="1"/>
  <c r="W53" i="523"/>
  <c r="X53" i="523" s="1"/>
  <c r="W101" i="523"/>
  <c r="X101" i="523" s="1"/>
  <c r="W79" i="523"/>
  <c r="X79" i="523" s="1"/>
  <c r="W108" i="523"/>
  <c r="X108" i="523" s="1"/>
  <c r="W56" i="523"/>
  <c r="X56" i="523" s="1"/>
  <c r="W144" i="523"/>
  <c r="X144" i="523" s="1"/>
  <c r="W128" i="523"/>
  <c r="X128" i="523" s="1"/>
  <c r="W119" i="523"/>
  <c r="X119" i="523" s="1"/>
  <c r="W142" i="523"/>
  <c r="X142" i="523" s="1"/>
  <c r="W126" i="523"/>
  <c r="X126" i="523" s="1"/>
  <c r="W124" i="523"/>
  <c r="X124" i="523" s="1"/>
  <c r="W105" i="523"/>
  <c r="X105" i="523" s="1"/>
  <c r="W89" i="523"/>
  <c r="X89" i="523" s="1"/>
  <c r="W134" i="523"/>
  <c r="X134" i="523" s="1"/>
  <c r="W109" i="523"/>
  <c r="X109" i="523" s="1"/>
  <c r="W100" i="523"/>
  <c r="X100" i="523" s="1"/>
  <c r="W92" i="523"/>
  <c r="X92" i="523" s="1"/>
  <c r="W80" i="523"/>
  <c r="X80" i="523" s="1"/>
  <c r="W99" i="523"/>
  <c r="X99" i="523" s="1"/>
  <c r="W21" i="523"/>
  <c r="W20" i="523"/>
  <c r="X20" i="523" s="1"/>
  <c r="AC20" i="523" s="1"/>
  <c r="W111" i="523"/>
  <c r="X111" i="523" s="1"/>
  <c r="X136" i="523"/>
  <c r="X120" i="523"/>
  <c r="W97" i="523"/>
  <c r="W135" i="523"/>
  <c r="X135" i="523" s="1"/>
  <c r="W117" i="523"/>
  <c r="X117" i="523" s="1"/>
  <c r="W81" i="523"/>
  <c r="X81" i="523" s="1"/>
  <c r="W73" i="523"/>
  <c r="W110" i="523"/>
  <c r="W72" i="523"/>
  <c r="X72" i="523" s="1"/>
  <c r="W51" i="523"/>
  <c r="W94" i="523"/>
  <c r="X94" i="523" s="1"/>
  <c r="W74" i="523"/>
  <c r="X30" i="523"/>
  <c r="W57" i="523"/>
  <c r="W22" i="523"/>
  <c r="X22" i="523" s="1"/>
  <c r="W27" i="523"/>
  <c r="X27" i="523" s="1"/>
  <c r="W29" i="523"/>
  <c r="X29" i="523" s="1"/>
  <c r="W87" i="523"/>
  <c r="W103" i="523"/>
  <c r="W113" i="523"/>
  <c r="X113" i="523" s="1"/>
  <c r="W146" i="523"/>
  <c r="X44" i="523"/>
  <c r="X116" i="523"/>
  <c r="W107" i="523"/>
  <c r="X107" i="523" s="1"/>
  <c r="W78" i="523"/>
  <c r="X78" i="523" s="1"/>
  <c r="W147" i="523"/>
  <c r="X147" i="523" s="1"/>
  <c r="X75" i="523"/>
  <c r="W145" i="523"/>
  <c r="W143" i="523"/>
  <c r="W127" i="523"/>
  <c r="X129" i="523"/>
  <c r="W96" i="523"/>
  <c r="W139" i="523"/>
  <c r="W118" i="523"/>
  <c r="W123" i="523"/>
  <c r="X123" i="523" s="1"/>
  <c r="W140" i="523"/>
  <c r="W84" i="523"/>
  <c r="X84" i="523" s="1"/>
  <c r="W68" i="523"/>
  <c r="X68" i="523" s="1"/>
  <c r="W63" i="523"/>
  <c r="X63" i="523" s="1"/>
  <c r="W47" i="523"/>
  <c r="W36" i="523"/>
  <c r="X36" i="523" s="1"/>
  <c r="W28" i="523"/>
  <c r="X28" i="523" s="1"/>
  <c r="W70" i="523"/>
  <c r="X70" i="523" s="1"/>
  <c r="W59" i="523"/>
  <c r="W43" i="523"/>
  <c r="W55" i="523"/>
  <c r="X55" i="523" s="1"/>
  <c r="W39" i="523"/>
  <c r="W23" i="523"/>
  <c r="X23" i="523" s="1"/>
  <c r="W33" i="523"/>
  <c r="W86" i="523"/>
  <c r="W122" i="523"/>
  <c r="X122" i="523" s="1"/>
  <c r="X138" i="523"/>
  <c r="W148" i="523"/>
  <c r="W132" i="523"/>
  <c r="X132" i="523" s="1"/>
  <c r="W93" i="523"/>
  <c r="W85" i="523"/>
  <c r="X85" i="523" s="1"/>
  <c r="AA21" i="523"/>
  <c r="L21" i="523"/>
  <c r="Z22" i="523"/>
  <c r="W82" i="523"/>
  <c r="W66" i="523"/>
  <c r="X38" i="523"/>
  <c r="W35" i="523"/>
  <c r="W37" i="523"/>
  <c r="W95" i="523"/>
  <c r="X95" i="523" s="1"/>
  <c r="W50" i="523"/>
  <c r="X50" i="523" s="1"/>
  <c r="W91" i="523"/>
  <c r="W131" i="523"/>
  <c r="X131" i="523" s="1"/>
  <c r="X77" i="523"/>
  <c r="X69" i="523"/>
  <c r="W137" i="515"/>
  <c r="X137" i="515" s="1"/>
  <c r="W20" i="518"/>
  <c r="M20" i="518" s="1"/>
  <c r="W83" i="518"/>
  <c r="X83" i="518" s="1"/>
  <c r="W124" i="518"/>
  <c r="X124" i="518" s="1"/>
  <c r="W112" i="521"/>
  <c r="X112" i="521" s="1"/>
  <c r="W84" i="515"/>
  <c r="X84" i="515" s="1"/>
  <c r="W72" i="517"/>
  <c r="X72" i="517" s="1"/>
  <c r="W51" i="520"/>
  <c r="X51" i="520" s="1"/>
  <c r="W123" i="522"/>
  <c r="X123" i="522" s="1"/>
  <c r="W53" i="522"/>
  <c r="X53" i="522" s="1"/>
  <c r="W85" i="522"/>
  <c r="X85" i="522" s="1"/>
  <c r="W59" i="522"/>
  <c r="X59" i="522" s="1"/>
  <c r="W69" i="522"/>
  <c r="X69" i="522" s="1"/>
  <c r="W143" i="522"/>
  <c r="X143" i="522" s="1"/>
  <c r="W114" i="522"/>
  <c r="X114" i="522" s="1"/>
  <c r="W98" i="522"/>
  <c r="X98" i="522" s="1"/>
  <c r="W81" i="522"/>
  <c r="X81" i="522" s="1"/>
  <c r="W79" i="522"/>
  <c r="X79" i="522" s="1"/>
  <c r="W97" i="522"/>
  <c r="X97" i="522" s="1"/>
  <c r="W100" i="518"/>
  <c r="X100" i="518" s="1"/>
  <c r="W117" i="522"/>
  <c r="X117" i="522" s="1"/>
  <c r="W24" i="522"/>
  <c r="X24" i="522" s="1"/>
  <c r="W63" i="522"/>
  <c r="X63" i="522" s="1"/>
  <c r="W38" i="522"/>
  <c r="X38" i="522" s="1"/>
  <c r="W46" i="522"/>
  <c r="X46" i="522" s="1"/>
  <c r="W148" i="522"/>
  <c r="X148" i="522" s="1"/>
  <c r="W137" i="522"/>
  <c r="X137" i="522" s="1"/>
  <c r="W144" i="522"/>
  <c r="X144" i="522" s="1"/>
  <c r="W54" i="522"/>
  <c r="X54" i="522" s="1"/>
  <c r="W30" i="522"/>
  <c r="X30" i="522" s="1"/>
  <c r="W74" i="522"/>
  <c r="X74" i="522" s="1"/>
  <c r="W133" i="522"/>
  <c r="X133" i="522" s="1"/>
  <c r="W33" i="522"/>
  <c r="X33" i="522" s="1"/>
  <c r="W103" i="522"/>
  <c r="X103" i="522" s="1"/>
  <c r="W25" i="522"/>
  <c r="X25" i="522" s="1"/>
  <c r="W142" i="522"/>
  <c r="X142" i="522" s="1"/>
  <c r="W116" i="522"/>
  <c r="X116" i="522" s="1"/>
  <c r="W147" i="522"/>
  <c r="X147" i="522" s="1"/>
  <c r="W136" i="522"/>
  <c r="X136" i="522" s="1"/>
  <c r="W70" i="522"/>
  <c r="X70" i="522" s="1"/>
  <c r="W112" i="522"/>
  <c r="X112" i="522" s="1"/>
  <c r="W146" i="522"/>
  <c r="X146" i="522" s="1"/>
  <c r="W80" i="522"/>
  <c r="X80" i="522" s="1"/>
  <c r="W64" i="522"/>
  <c r="X64" i="522" s="1"/>
  <c r="W135" i="522"/>
  <c r="X135" i="522" s="1"/>
  <c r="W31" i="522"/>
  <c r="X31" i="522" s="1"/>
  <c r="W48" i="522"/>
  <c r="X48" i="522" s="1"/>
  <c r="W119" i="522"/>
  <c r="X119" i="522" s="1"/>
  <c r="W126" i="522"/>
  <c r="X126" i="522" s="1"/>
  <c r="W110" i="522"/>
  <c r="W129" i="522"/>
  <c r="X129" i="522" s="1"/>
  <c r="W58" i="522"/>
  <c r="X58" i="522" s="1"/>
  <c r="W36" i="522"/>
  <c r="W39" i="522"/>
  <c r="X39" i="522" s="1"/>
  <c r="W23" i="522"/>
  <c r="X23" i="522" s="1"/>
  <c r="X34" i="522"/>
  <c r="X75" i="522"/>
  <c r="X77" i="522"/>
  <c r="W127" i="522"/>
  <c r="X127" i="522" s="1"/>
  <c r="W128" i="522"/>
  <c r="X128" i="522" s="1"/>
  <c r="W109" i="522"/>
  <c r="W140" i="522"/>
  <c r="X140" i="522" s="1"/>
  <c r="W124" i="522"/>
  <c r="W94" i="522"/>
  <c r="X94" i="522" s="1"/>
  <c r="W96" i="522"/>
  <c r="X96" i="522" s="1"/>
  <c r="W76" i="522"/>
  <c r="X76" i="522" s="1"/>
  <c r="W60" i="522"/>
  <c r="X60" i="522" s="1"/>
  <c r="W82" i="522"/>
  <c r="X82" i="522" s="1"/>
  <c r="W66" i="522"/>
  <c r="X66" i="522" s="1"/>
  <c r="W42" i="522"/>
  <c r="X42" i="522" s="1"/>
  <c r="W90" i="522"/>
  <c r="X90" i="522" s="1"/>
  <c r="W55" i="522"/>
  <c r="X55" i="522" s="1"/>
  <c r="W45" i="522"/>
  <c r="X45" i="522" s="1"/>
  <c r="W37" i="522"/>
  <c r="X37" i="522" s="1"/>
  <c r="W29" i="522"/>
  <c r="X29" i="522" s="1"/>
  <c r="X32" i="522"/>
  <c r="X65" i="522"/>
  <c r="X71" i="522"/>
  <c r="W111" i="522"/>
  <c r="W49" i="522"/>
  <c r="X49" i="522" s="1"/>
  <c r="W100" i="522"/>
  <c r="W122" i="522"/>
  <c r="W138" i="522"/>
  <c r="X138" i="522" s="1"/>
  <c r="W149" i="522"/>
  <c r="X149" i="522" s="1"/>
  <c r="X132" i="522"/>
  <c r="W84" i="522"/>
  <c r="X84" i="522" s="1"/>
  <c r="W68" i="522"/>
  <c r="W52" i="522"/>
  <c r="Z23" i="522"/>
  <c r="AA22" i="522"/>
  <c r="L22" i="522"/>
  <c r="W41" i="522"/>
  <c r="X41" i="522" s="1"/>
  <c r="X44" i="522"/>
  <c r="W92" i="522"/>
  <c r="X92" i="522" s="1"/>
  <c r="W125" i="522"/>
  <c r="X125" i="522" s="1"/>
  <c r="W105" i="522"/>
  <c r="X105" i="522" s="1"/>
  <c r="W106" i="522"/>
  <c r="X106" i="522" s="1"/>
  <c r="W50" i="522"/>
  <c r="X50" i="522" s="1"/>
  <c r="W73" i="522"/>
  <c r="X73" i="522" s="1"/>
  <c r="W20" i="522"/>
  <c r="X20" i="522" s="1"/>
  <c r="AC20" i="522" s="1"/>
  <c r="X47" i="522"/>
  <c r="W99" i="522"/>
  <c r="W91" i="522"/>
  <c r="W141" i="522"/>
  <c r="W131" i="522"/>
  <c r="X131" i="522" s="1"/>
  <c r="W139" i="522"/>
  <c r="W118" i="522"/>
  <c r="X118" i="522" s="1"/>
  <c r="W134" i="522"/>
  <c r="W145" i="522"/>
  <c r="X145" i="522" s="1"/>
  <c r="W115" i="522"/>
  <c r="X115" i="522" s="1"/>
  <c r="W93" i="522"/>
  <c r="X93" i="522" s="1"/>
  <c r="X102" i="522"/>
  <c r="W95" i="522"/>
  <c r="W107" i="522"/>
  <c r="X107" i="522" s="1"/>
  <c r="W89" i="522"/>
  <c r="X89" i="522" s="1"/>
  <c r="W72" i="522"/>
  <c r="X72" i="522" s="1"/>
  <c r="W56" i="522"/>
  <c r="X56" i="522" s="1"/>
  <c r="W113" i="522"/>
  <c r="W78" i="522"/>
  <c r="W62" i="522"/>
  <c r="W86" i="522"/>
  <c r="W61" i="522"/>
  <c r="W40" i="522"/>
  <c r="W28" i="522"/>
  <c r="X28" i="522" s="1"/>
  <c r="W67" i="522"/>
  <c r="X67" i="522" s="1"/>
  <c r="W51" i="522"/>
  <c r="W130" i="522"/>
  <c r="W88" i="522"/>
  <c r="X88" i="522" s="1"/>
  <c r="W57" i="522"/>
  <c r="X57" i="522" s="1"/>
  <c r="W26" i="522"/>
  <c r="W43" i="522"/>
  <c r="X43" i="522" s="1"/>
  <c r="W35" i="522"/>
  <c r="W27" i="522"/>
  <c r="X27" i="522" s="1"/>
  <c r="W21" i="522"/>
  <c r="M21" i="522" s="1"/>
  <c r="X83" i="522"/>
  <c r="X121" i="522"/>
  <c r="W22" i="522"/>
  <c r="M22" i="522" s="1"/>
  <c r="W87" i="522"/>
  <c r="W104" i="522"/>
  <c r="W108" i="522"/>
  <c r="X108" i="522" s="1"/>
  <c r="W120" i="522"/>
  <c r="W128" i="517"/>
  <c r="X128" i="517" s="1"/>
  <c r="W64" i="519"/>
  <c r="X64" i="519" s="1"/>
  <c r="W61" i="518"/>
  <c r="X61" i="518" s="1"/>
  <c r="W119" i="521"/>
  <c r="W112" i="520"/>
  <c r="X112" i="520" s="1"/>
  <c r="W106" i="520"/>
  <c r="X106" i="520" s="1"/>
  <c r="W84" i="521"/>
  <c r="X84" i="521" s="1"/>
  <c r="W76" i="521"/>
  <c r="X76" i="521" s="1"/>
  <c r="W68" i="521"/>
  <c r="X68" i="521" s="1"/>
  <c r="W60" i="521"/>
  <c r="X60" i="521" s="1"/>
  <c r="W52" i="521"/>
  <c r="X52" i="521" s="1"/>
  <c r="W72" i="519"/>
  <c r="X72" i="519" s="1"/>
  <c r="W56" i="519"/>
  <c r="X56" i="519" s="1"/>
  <c r="W136" i="519"/>
  <c r="X136" i="519" s="1"/>
  <c r="W20" i="520"/>
  <c r="M20" i="520" s="1"/>
  <c r="W111" i="521"/>
  <c r="X111" i="521" s="1"/>
  <c r="W97" i="521"/>
  <c r="X97" i="521" s="1"/>
  <c r="W121" i="521"/>
  <c r="X121" i="521" s="1"/>
  <c r="W80" i="521"/>
  <c r="X80" i="521" s="1"/>
  <c r="W72" i="521"/>
  <c r="X72" i="521" s="1"/>
  <c r="W64" i="521"/>
  <c r="X64" i="521" s="1"/>
  <c r="W56" i="521"/>
  <c r="X56" i="521" s="1"/>
  <c r="W48" i="521"/>
  <c r="X48" i="521" s="1"/>
  <c r="W21" i="521"/>
  <c r="M21" i="521" s="1"/>
  <c r="W108" i="521"/>
  <c r="X108" i="521" s="1"/>
  <c r="W30" i="521"/>
  <c r="X30" i="521" s="1"/>
  <c r="W134" i="521"/>
  <c r="X134" i="521" s="1"/>
  <c r="W106" i="521"/>
  <c r="X106" i="521" s="1"/>
  <c r="W89" i="521"/>
  <c r="X89" i="521" s="1"/>
  <c r="W99" i="521"/>
  <c r="X99" i="521" s="1"/>
  <c r="W123" i="521"/>
  <c r="X123" i="521" s="1"/>
  <c r="W38" i="521"/>
  <c r="X38" i="521" s="1"/>
  <c r="W37" i="521"/>
  <c r="X37" i="521" s="1"/>
  <c r="W29" i="521"/>
  <c r="X29" i="521" s="1"/>
  <c r="W120" i="521"/>
  <c r="X120" i="521" s="1"/>
  <c r="W148" i="521"/>
  <c r="X148" i="521" s="1"/>
  <c r="W137" i="521"/>
  <c r="X137" i="521" s="1"/>
  <c r="W127" i="521"/>
  <c r="X127" i="521" s="1"/>
  <c r="W116" i="521"/>
  <c r="X116" i="521" s="1"/>
  <c r="W34" i="521"/>
  <c r="X34" i="521" s="1"/>
  <c r="W125" i="521"/>
  <c r="X125" i="521" s="1"/>
  <c r="W82" i="521"/>
  <c r="X82" i="521" s="1"/>
  <c r="W74" i="521"/>
  <c r="X74" i="521" s="1"/>
  <c r="W66" i="521"/>
  <c r="X66" i="521" s="1"/>
  <c r="W58" i="521"/>
  <c r="X58" i="521" s="1"/>
  <c r="W50" i="521"/>
  <c r="X50" i="521" s="1"/>
  <c r="W103" i="521"/>
  <c r="X103" i="521" s="1"/>
  <c r="W23" i="521"/>
  <c r="X23" i="521" s="1"/>
  <c r="W139" i="521"/>
  <c r="X139" i="521" s="1"/>
  <c r="W104" i="521"/>
  <c r="X104" i="521" s="1"/>
  <c r="W24" i="521"/>
  <c r="X24" i="521" s="1"/>
  <c r="W133" i="521"/>
  <c r="X133" i="521" s="1"/>
  <c r="W45" i="521"/>
  <c r="X45" i="521" s="1"/>
  <c r="W83" i="521"/>
  <c r="X83" i="521" s="1"/>
  <c r="W53" i="521"/>
  <c r="X53" i="521" s="1"/>
  <c r="W95" i="521"/>
  <c r="X95" i="521" s="1"/>
  <c r="W94" i="521"/>
  <c r="X94" i="521" s="1"/>
  <c r="W141" i="521"/>
  <c r="X141" i="521" s="1"/>
  <c r="W115" i="521"/>
  <c r="X115" i="521" s="1"/>
  <c r="W32" i="521"/>
  <c r="X32" i="521" s="1"/>
  <c r="W35" i="521"/>
  <c r="X35" i="521" s="1"/>
  <c r="W27" i="521"/>
  <c r="X27" i="521" s="1"/>
  <c r="W88" i="521"/>
  <c r="X88" i="521" s="1"/>
  <c r="W93" i="521"/>
  <c r="X93" i="521" s="1"/>
  <c r="W22" i="521"/>
  <c r="X22" i="521" s="1"/>
  <c r="AC22" i="521" s="1"/>
  <c r="W63" i="521"/>
  <c r="X63" i="521" s="1"/>
  <c r="W57" i="521"/>
  <c r="X57" i="521" s="1"/>
  <c r="W47" i="521"/>
  <c r="X47" i="521" s="1"/>
  <c r="W55" i="521"/>
  <c r="X55" i="521" s="1"/>
  <c r="W65" i="521"/>
  <c r="W73" i="521"/>
  <c r="X73" i="521" s="1"/>
  <c r="W101" i="521"/>
  <c r="X101" i="521" s="1"/>
  <c r="W113" i="521"/>
  <c r="X43" i="521"/>
  <c r="W71" i="521"/>
  <c r="X119" i="521"/>
  <c r="W124" i="521"/>
  <c r="X124" i="521" s="1"/>
  <c r="W102" i="521"/>
  <c r="X102" i="521" s="1"/>
  <c r="W70" i="521"/>
  <c r="X70" i="521" s="1"/>
  <c r="W54" i="521"/>
  <c r="X54" i="521" s="1"/>
  <c r="W85" i="521"/>
  <c r="W135" i="521"/>
  <c r="X135" i="521" s="1"/>
  <c r="W146" i="521"/>
  <c r="W114" i="521"/>
  <c r="W129" i="521"/>
  <c r="W144" i="521"/>
  <c r="W105" i="521"/>
  <c r="X105" i="521" s="1"/>
  <c r="W109" i="521"/>
  <c r="X109" i="521" s="1"/>
  <c r="Z23" i="521"/>
  <c r="L22" i="521"/>
  <c r="AA22" i="521"/>
  <c r="W44" i="521"/>
  <c r="X44" i="521" s="1"/>
  <c r="W92" i="521"/>
  <c r="X92" i="521" s="1"/>
  <c r="W86" i="521"/>
  <c r="W28" i="521"/>
  <c r="X28" i="521" s="1"/>
  <c r="W20" i="521"/>
  <c r="X20" i="521" s="1"/>
  <c r="AC20" i="521" s="1"/>
  <c r="W90" i="521"/>
  <c r="W41" i="521"/>
  <c r="W33" i="521"/>
  <c r="X33" i="521" s="1"/>
  <c r="W25" i="521"/>
  <c r="W77" i="521"/>
  <c r="X77" i="521" s="1"/>
  <c r="W49" i="521"/>
  <c r="X49" i="521" s="1"/>
  <c r="W59" i="521"/>
  <c r="X59" i="521" s="1"/>
  <c r="W67" i="521"/>
  <c r="X67" i="521" s="1"/>
  <c r="W75" i="521"/>
  <c r="X75" i="521" s="1"/>
  <c r="W142" i="521"/>
  <c r="W117" i="521"/>
  <c r="W126" i="521"/>
  <c r="W122" i="521"/>
  <c r="W131" i="521"/>
  <c r="W149" i="521"/>
  <c r="W98" i="521"/>
  <c r="X98" i="521" s="1"/>
  <c r="W78" i="521"/>
  <c r="W62" i="521"/>
  <c r="X62" i="521" s="1"/>
  <c r="W118" i="521"/>
  <c r="W91" i="521"/>
  <c r="W36" i="521"/>
  <c r="X36" i="521" s="1"/>
  <c r="W132" i="521"/>
  <c r="W147" i="521"/>
  <c r="W136" i="521"/>
  <c r="X136" i="521" s="1"/>
  <c r="X143" i="521"/>
  <c r="W128" i="521"/>
  <c r="W107" i="521"/>
  <c r="W140" i="521"/>
  <c r="W145" i="521"/>
  <c r="X145" i="521" s="1"/>
  <c r="W110" i="521"/>
  <c r="W96" i="521"/>
  <c r="X96" i="521" s="1"/>
  <c r="W100" i="521"/>
  <c r="X100" i="521" s="1"/>
  <c r="W42" i="521"/>
  <c r="W130" i="521"/>
  <c r="W40" i="521"/>
  <c r="W26" i="521"/>
  <c r="X26" i="521" s="1"/>
  <c r="W46" i="521"/>
  <c r="W31" i="521"/>
  <c r="X31" i="521" s="1"/>
  <c r="W81" i="521"/>
  <c r="X81" i="521" s="1"/>
  <c r="W51" i="521"/>
  <c r="W61" i="521"/>
  <c r="X61" i="521" s="1"/>
  <c r="W69" i="521"/>
  <c r="X69" i="521" s="1"/>
  <c r="W79" i="521"/>
  <c r="X79" i="521" s="1"/>
  <c r="W87" i="521"/>
  <c r="W138" i="521"/>
  <c r="X39" i="521"/>
  <c r="L20" i="510"/>
  <c r="W133" i="520"/>
  <c r="X133" i="520" s="1"/>
  <c r="W63" i="520"/>
  <c r="X63" i="520" s="1"/>
  <c r="W31" i="520"/>
  <c r="X31" i="520" s="1"/>
  <c r="W62" i="520"/>
  <c r="X62" i="520" s="1"/>
  <c r="W143" i="520"/>
  <c r="X143" i="520" s="1"/>
  <c r="W84" i="520"/>
  <c r="X84" i="520" s="1"/>
  <c r="W74" i="520"/>
  <c r="X74" i="520" s="1"/>
  <c r="W40" i="519"/>
  <c r="X40" i="519" s="1"/>
  <c r="W121" i="520"/>
  <c r="X121" i="520" s="1"/>
  <c r="W81" i="520"/>
  <c r="X81" i="520" s="1"/>
  <c r="W65" i="520"/>
  <c r="X65" i="520" s="1"/>
  <c r="W97" i="520"/>
  <c r="X97" i="520" s="1"/>
  <c r="W82" i="520"/>
  <c r="X82" i="520" s="1"/>
  <c r="W109" i="520"/>
  <c r="X109" i="520" s="1"/>
  <c r="W79" i="520"/>
  <c r="X79" i="520" s="1"/>
  <c r="W93" i="520"/>
  <c r="X93" i="520" s="1"/>
  <c r="W148" i="520"/>
  <c r="X148" i="520" s="1"/>
  <c r="W118" i="520"/>
  <c r="X118" i="520" s="1"/>
  <c r="W43" i="520"/>
  <c r="X43" i="520" s="1"/>
  <c r="W127" i="520"/>
  <c r="X127" i="520" s="1"/>
  <c r="W46" i="520"/>
  <c r="X46" i="520" s="1"/>
  <c r="W25" i="520"/>
  <c r="X25" i="520" s="1"/>
  <c r="M21" i="520"/>
  <c r="W69" i="520"/>
  <c r="X69" i="520" s="1"/>
  <c r="W53" i="520"/>
  <c r="X53" i="520" s="1"/>
  <c r="W41" i="520"/>
  <c r="X41" i="520" s="1"/>
  <c r="W70" i="520"/>
  <c r="X70" i="520" s="1"/>
  <c r="W55" i="520"/>
  <c r="X55" i="520" s="1"/>
  <c r="W23" i="520"/>
  <c r="X23" i="520" s="1"/>
  <c r="W78" i="520"/>
  <c r="X78" i="520" s="1"/>
  <c r="W58" i="520"/>
  <c r="X58" i="520" s="1"/>
  <c r="W108" i="520"/>
  <c r="X108" i="520" s="1"/>
  <c r="W30" i="520"/>
  <c r="X30" i="520" s="1"/>
  <c r="W45" i="520"/>
  <c r="X45" i="520" s="1"/>
  <c r="W29" i="520"/>
  <c r="X29" i="520" s="1"/>
  <c r="W83" i="520"/>
  <c r="X83" i="520" s="1"/>
  <c r="W144" i="520"/>
  <c r="X144" i="520" s="1"/>
  <c r="W24" i="520"/>
  <c r="X24" i="520" s="1"/>
  <c r="W105" i="520"/>
  <c r="X105" i="520" s="1"/>
  <c r="W56" i="520"/>
  <c r="X56" i="520" s="1"/>
  <c r="W72" i="520"/>
  <c r="X72" i="520" s="1"/>
  <c r="W110" i="520"/>
  <c r="X110" i="520" s="1"/>
  <c r="W135" i="520"/>
  <c r="X135" i="520" s="1"/>
  <c r="W95" i="520"/>
  <c r="X95" i="520" s="1"/>
  <c r="W123" i="520"/>
  <c r="X123" i="520" s="1"/>
  <c r="W96" i="520"/>
  <c r="X96" i="520" s="1"/>
  <c r="W141" i="520"/>
  <c r="X141" i="520" s="1"/>
  <c r="W71" i="520"/>
  <c r="X71" i="520" s="1"/>
  <c r="W39" i="520"/>
  <c r="X39" i="520" s="1"/>
  <c r="W77" i="520"/>
  <c r="X77" i="520" s="1"/>
  <c r="W61" i="520"/>
  <c r="X61" i="520" s="1"/>
  <c r="W67" i="520"/>
  <c r="X67" i="520" s="1"/>
  <c r="W86" i="520"/>
  <c r="X86" i="520" s="1"/>
  <c r="W137" i="520"/>
  <c r="X137" i="520" s="1"/>
  <c r="W145" i="520"/>
  <c r="X145" i="520" s="1"/>
  <c r="W134" i="520"/>
  <c r="X134" i="520" s="1"/>
  <c r="W107" i="520"/>
  <c r="X107" i="520" s="1"/>
  <c r="W66" i="520"/>
  <c r="X66" i="520" s="1"/>
  <c r="W50" i="520"/>
  <c r="X50" i="520" s="1"/>
  <c r="W34" i="520"/>
  <c r="X34" i="520" s="1"/>
  <c r="W36" i="520"/>
  <c r="X36" i="520" s="1"/>
  <c r="W75" i="520"/>
  <c r="X75" i="520" s="1"/>
  <c r="W27" i="520"/>
  <c r="X27" i="520" s="1"/>
  <c r="X59" i="520"/>
  <c r="W38" i="520"/>
  <c r="X38" i="520" s="1"/>
  <c r="W22" i="520"/>
  <c r="X22" i="520" s="1"/>
  <c r="AC22" i="520" s="1"/>
  <c r="W42" i="520"/>
  <c r="X42" i="520" s="1"/>
  <c r="W26" i="520"/>
  <c r="X26" i="520" s="1"/>
  <c r="W136" i="520"/>
  <c r="W100" i="520"/>
  <c r="X100" i="520" s="1"/>
  <c r="W126" i="520"/>
  <c r="X126" i="520" s="1"/>
  <c r="W44" i="520"/>
  <c r="X44" i="520" s="1"/>
  <c r="W32" i="520"/>
  <c r="X32" i="520" s="1"/>
  <c r="W131" i="520"/>
  <c r="W60" i="520"/>
  <c r="X60" i="520" s="1"/>
  <c r="W76" i="520"/>
  <c r="X76" i="520" s="1"/>
  <c r="W111" i="520"/>
  <c r="X111" i="520" s="1"/>
  <c r="W140" i="520"/>
  <c r="X140" i="520" s="1"/>
  <c r="W114" i="520"/>
  <c r="W124" i="520"/>
  <c r="X124" i="520" s="1"/>
  <c r="W139" i="520"/>
  <c r="X47" i="520"/>
  <c r="W87" i="520"/>
  <c r="X87" i="520" s="1"/>
  <c r="X88" i="520"/>
  <c r="W116" i="520"/>
  <c r="X116" i="520" s="1"/>
  <c r="W129" i="520"/>
  <c r="W49" i="520"/>
  <c r="W149" i="520"/>
  <c r="X149" i="520" s="1"/>
  <c r="W102" i="520"/>
  <c r="L22" i="520"/>
  <c r="Z23" i="520"/>
  <c r="AA22" i="520"/>
  <c r="W37" i="520"/>
  <c r="W132" i="520"/>
  <c r="X132" i="520" s="1"/>
  <c r="W103" i="520"/>
  <c r="X21" i="520"/>
  <c r="AC21" i="520" s="1"/>
  <c r="X33" i="520"/>
  <c r="X54" i="520"/>
  <c r="W138" i="520"/>
  <c r="W85" i="520"/>
  <c r="X85" i="520" s="1"/>
  <c r="W40" i="520"/>
  <c r="W147" i="520"/>
  <c r="X147" i="520" s="1"/>
  <c r="W64" i="520"/>
  <c r="W80" i="520"/>
  <c r="X80" i="520" s="1"/>
  <c r="W113" i="520"/>
  <c r="X113" i="520" s="1"/>
  <c r="W142" i="520"/>
  <c r="X142" i="520" s="1"/>
  <c r="W115" i="520"/>
  <c r="X115" i="520" s="1"/>
  <c r="W98" i="520"/>
  <c r="X98" i="520" s="1"/>
  <c r="W146" i="520"/>
  <c r="X146" i="520" s="1"/>
  <c r="X101" i="520"/>
  <c r="W119" i="520"/>
  <c r="W128" i="520"/>
  <c r="W35" i="520"/>
  <c r="X35" i="520" s="1"/>
  <c r="W91" i="520"/>
  <c r="X91" i="520" s="1"/>
  <c r="W104" i="520"/>
  <c r="W73" i="520"/>
  <c r="W57" i="520"/>
  <c r="X57" i="520" s="1"/>
  <c r="W99" i="520"/>
  <c r="X125" i="520"/>
  <c r="W28" i="520"/>
  <c r="W90" i="520"/>
  <c r="X90" i="520" s="1"/>
  <c r="W48" i="520"/>
  <c r="W52" i="520"/>
  <c r="X52" i="520" s="1"/>
  <c r="W68" i="520"/>
  <c r="X68" i="520" s="1"/>
  <c r="W89" i="520"/>
  <c r="W120" i="520"/>
  <c r="W94" i="520"/>
  <c r="X94" i="520" s="1"/>
  <c r="W117" i="520"/>
  <c r="X117" i="520" s="1"/>
  <c r="W122" i="520"/>
  <c r="W130" i="520"/>
  <c r="X130" i="520" s="1"/>
  <c r="W20" i="519"/>
  <c r="M20" i="519" s="1"/>
  <c r="W53" i="518"/>
  <c r="X53" i="518" s="1"/>
  <c r="W23" i="518"/>
  <c r="X23" i="518" s="1"/>
  <c r="W68" i="519"/>
  <c r="X68" i="519" s="1"/>
  <c r="W37" i="519"/>
  <c r="X37" i="519" s="1"/>
  <c r="W29" i="518"/>
  <c r="X29" i="518" s="1"/>
  <c r="W105" i="519"/>
  <c r="X105" i="519" s="1"/>
  <c r="W114" i="519"/>
  <c r="X114" i="519" s="1"/>
  <c r="W144" i="519"/>
  <c r="X144" i="519" s="1"/>
  <c r="W26" i="519"/>
  <c r="X26" i="519" s="1"/>
  <c r="W106" i="519"/>
  <c r="X106" i="519" s="1"/>
  <c r="W125" i="519"/>
  <c r="X125" i="519" s="1"/>
  <c r="W110" i="519"/>
  <c r="X110" i="519" s="1"/>
  <c r="W28" i="519"/>
  <c r="X28" i="519" s="1"/>
  <c r="W21" i="519"/>
  <c r="M21" i="519" s="1"/>
  <c r="W138" i="519"/>
  <c r="X138" i="519" s="1"/>
  <c r="W33" i="518"/>
  <c r="X33" i="518" s="1"/>
  <c r="W148" i="519"/>
  <c r="X148" i="519" s="1"/>
  <c r="W132" i="519"/>
  <c r="X132" i="519" s="1"/>
  <c r="W142" i="519"/>
  <c r="X142" i="519" s="1"/>
  <c r="W149" i="519"/>
  <c r="X149" i="519" s="1"/>
  <c r="W111" i="519"/>
  <c r="X111" i="519" s="1"/>
  <c r="W34" i="519"/>
  <c r="X34" i="519" s="1"/>
  <c r="W29" i="519"/>
  <c r="X29" i="519" s="1"/>
  <c r="W130" i="519"/>
  <c r="X130" i="519" s="1"/>
  <c r="W128" i="519"/>
  <c r="X128" i="519" s="1"/>
  <c r="W119" i="519"/>
  <c r="X119" i="519" s="1"/>
  <c r="W80" i="519"/>
  <c r="X80" i="519" s="1"/>
  <c r="W88" i="519"/>
  <c r="X88" i="519" s="1"/>
  <c r="W73" i="519"/>
  <c r="X73" i="519" s="1"/>
  <c r="W38" i="519"/>
  <c r="X38" i="519" s="1"/>
  <c r="W58" i="519"/>
  <c r="X58" i="519" s="1"/>
  <c r="W50" i="519"/>
  <c r="X50" i="519" s="1"/>
  <c r="W25" i="519"/>
  <c r="X25" i="519" s="1"/>
  <c r="W42" i="519"/>
  <c r="X42" i="519" s="1"/>
  <c r="W95" i="519"/>
  <c r="X95" i="519" s="1"/>
  <c r="W77" i="519"/>
  <c r="X77" i="519" s="1"/>
  <c r="W45" i="519"/>
  <c r="X45" i="519" s="1"/>
  <c r="W53" i="519"/>
  <c r="X53" i="519" s="1"/>
  <c r="W61" i="519"/>
  <c r="X61" i="519" s="1"/>
  <c r="W115" i="519"/>
  <c r="X115" i="519" s="1"/>
  <c r="W122" i="519"/>
  <c r="X122" i="519" s="1"/>
  <c r="W137" i="519"/>
  <c r="X137" i="519" s="1"/>
  <c r="W118" i="519"/>
  <c r="X118" i="519" s="1"/>
  <c r="W70" i="519"/>
  <c r="X70" i="519" s="1"/>
  <c r="W98" i="519"/>
  <c r="X98" i="519" s="1"/>
  <c r="W24" i="519"/>
  <c r="W65" i="519"/>
  <c r="X65" i="519" s="1"/>
  <c r="W99" i="519"/>
  <c r="X99" i="519" s="1"/>
  <c r="W30" i="519"/>
  <c r="X30" i="519" s="1"/>
  <c r="W123" i="519"/>
  <c r="X123" i="519" s="1"/>
  <c r="W71" i="519"/>
  <c r="X71" i="519" s="1"/>
  <c r="W145" i="519"/>
  <c r="X145" i="519" s="1"/>
  <c r="W133" i="519"/>
  <c r="X133" i="519" s="1"/>
  <c r="W83" i="519"/>
  <c r="X83" i="519" s="1"/>
  <c r="W75" i="519"/>
  <c r="X75" i="519" s="1"/>
  <c r="W62" i="519"/>
  <c r="X62" i="519" s="1"/>
  <c r="W54" i="519"/>
  <c r="X54" i="519" s="1"/>
  <c r="W46" i="519"/>
  <c r="X46" i="519" s="1"/>
  <c r="W141" i="519"/>
  <c r="X141" i="519" s="1"/>
  <c r="W121" i="519"/>
  <c r="X121" i="519" s="1"/>
  <c r="W104" i="519"/>
  <c r="X104" i="519" s="1"/>
  <c r="W139" i="519"/>
  <c r="X139" i="519" s="1"/>
  <c r="W103" i="519"/>
  <c r="X103" i="519" s="1"/>
  <c r="W87" i="519"/>
  <c r="X87" i="519" s="1"/>
  <c r="W22" i="519"/>
  <c r="M22" i="519" s="1"/>
  <c r="W36" i="519"/>
  <c r="X36" i="519" s="1"/>
  <c r="W84" i="519"/>
  <c r="W86" i="519"/>
  <c r="W35" i="519"/>
  <c r="X35" i="519" s="1"/>
  <c r="W94" i="519"/>
  <c r="X89" i="519"/>
  <c r="X44" i="519"/>
  <c r="X52" i="519"/>
  <c r="X60" i="519"/>
  <c r="W109" i="519"/>
  <c r="W112" i="519"/>
  <c r="W100" i="519"/>
  <c r="X100" i="519" s="1"/>
  <c r="W79" i="519"/>
  <c r="X79" i="519" s="1"/>
  <c r="W92" i="519"/>
  <c r="X92" i="519" s="1"/>
  <c r="Z25" i="519"/>
  <c r="AA24" i="519"/>
  <c r="L24" i="519"/>
  <c r="W113" i="519"/>
  <c r="X113" i="519" s="1"/>
  <c r="W82" i="519"/>
  <c r="X74" i="519"/>
  <c r="W93" i="519"/>
  <c r="X93" i="519" s="1"/>
  <c r="W23" i="519"/>
  <c r="M23" i="519" s="1"/>
  <c r="W39" i="519"/>
  <c r="W101" i="519"/>
  <c r="X101" i="519" s="1"/>
  <c r="W33" i="519"/>
  <c r="X33" i="519" s="1"/>
  <c r="W47" i="519"/>
  <c r="X47" i="519" s="1"/>
  <c r="W55" i="519"/>
  <c r="W63" i="519"/>
  <c r="X63" i="519" s="1"/>
  <c r="W131" i="519"/>
  <c r="X131" i="519" s="1"/>
  <c r="W127" i="519"/>
  <c r="X127" i="519" s="1"/>
  <c r="W76" i="519"/>
  <c r="W91" i="519"/>
  <c r="X91" i="519" s="1"/>
  <c r="W81" i="519"/>
  <c r="X81" i="519" s="1"/>
  <c r="W27" i="519"/>
  <c r="X27" i="519" s="1"/>
  <c r="W43" i="519"/>
  <c r="X43" i="519" s="1"/>
  <c r="W116" i="519"/>
  <c r="W102" i="519"/>
  <c r="X102" i="519" s="1"/>
  <c r="W49" i="519"/>
  <c r="X49" i="519" s="1"/>
  <c r="W57" i="519"/>
  <c r="X57" i="519" s="1"/>
  <c r="W135" i="519"/>
  <c r="X48" i="519"/>
  <c r="W140" i="519"/>
  <c r="X124" i="519"/>
  <c r="W120" i="519"/>
  <c r="W126" i="519"/>
  <c r="X126" i="519" s="1"/>
  <c r="W117" i="519"/>
  <c r="X129" i="519"/>
  <c r="W66" i="519"/>
  <c r="W134" i="519"/>
  <c r="X134" i="519" s="1"/>
  <c r="W69" i="519"/>
  <c r="X69" i="519" s="1"/>
  <c r="W90" i="519"/>
  <c r="X90" i="519" s="1"/>
  <c r="W97" i="519"/>
  <c r="X97" i="519" s="1"/>
  <c r="W78" i="519"/>
  <c r="W67" i="519"/>
  <c r="X67" i="519" s="1"/>
  <c r="W31" i="519"/>
  <c r="X31" i="519" s="1"/>
  <c r="W85" i="519"/>
  <c r="X85" i="519" s="1"/>
  <c r="W147" i="519"/>
  <c r="W107" i="519"/>
  <c r="W51" i="519"/>
  <c r="W59" i="519"/>
  <c r="W108" i="519"/>
  <c r="W143" i="519"/>
  <c r="X143" i="519" s="1"/>
  <c r="X41" i="519"/>
  <c r="X32" i="519"/>
  <c r="X96" i="519"/>
  <c r="X146" i="519"/>
  <c r="W76" i="518"/>
  <c r="X76" i="518" s="1"/>
  <c r="W132" i="515"/>
  <c r="X132" i="515" s="1"/>
  <c r="W136" i="518"/>
  <c r="X136" i="518" s="1"/>
  <c r="W115" i="518"/>
  <c r="X115" i="518" s="1"/>
  <c r="W130" i="518"/>
  <c r="X130" i="518" s="1"/>
  <c r="W86" i="518"/>
  <c r="X86" i="518" s="1"/>
  <c r="W73" i="518"/>
  <c r="X73" i="518" s="1"/>
  <c r="W69" i="518"/>
  <c r="X69" i="518" s="1"/>
  <c r="W75" i="518"/>
  <c r="X75" i="518" s="1"/>
  <c r="W106" i="518"/>
  <c r="X106" i="518" s="1"/>
  <c r="W121" i="518"/>
  <c r="X121" i="518" s="1"/>
  <c r="W91" i="518"/>
  <c r="X91" i="518" s="1"/>
  <c r="W67" i="518"/>
  <c r="X67" i="518" s="1"/>
  <c r="W49" i="518"/>
  <c r="X49" i="518" s="1"/>
  <c r="W51" i="518"/>
  <c r="X51" i="518" s="1"/>
  <c r="W35" i="518"/>
  <c r="X35" i="518" s="1"/>
  <c r="W80" i="518"/>
  <c r="X80" i="518" s="1"/>
  <c r="W112" i="518"/>
  <c r="X112" i="518" s="1"/>
  <c r="W107" i="518"/>
  <c r="X107" i="518" s="1"/>
  <c r="W145" i="518"/>
  <c r="X145" i="518" s="1"/>
  <c r="W79" i="518"/>
  <c r="X79" i="518" s="1"/>
  <c r="W88" i="518"/>
  <c r="X88" i="518" s="1"/>
  <c r="W132" i="518"/>
  <c r="X132" i="518" s="1"/>
  <c r="W101" i="518"/>
  <c r="X101" i="518" s="1"/>
  <c r="W139" i="518"/>
  <c r="X139" i="518" s="1"/>
  <c r="W63" i="518"/>
  <c r="X63" i="518" s="1"/>
  <c r="W28" i="518"/>
  <c r="X28" i="518" s="1"/>
  <c r="W104" i="518"/>
  <c r="X104" i="518" s="1"/>
  <c r="W34" i="518"/>
  <c r="X34" i="518" s="1"/>
  <c r="W50" i="518"/>
  <c r="X50" i="518" s="1"/>
  <c r="W70" i="518"/>
  <c r="X70" i="518" s="1"/>
  <c r="W92" i="518"/>
  <c r="X92" i="518" s="1"/>
  <c r="W93" i="518"/>
  <c r="X93" i="518" s="1"/>
  <c r="W97" i="518"/>
  <c r="X97" i="518" s="1"/>
  <c r="W103" i="518"/>
  <c r="X103" i="518" s="1"/>
  <c r="W125" i="518"/>
  <c r="X125" i="518" s="1"/>
  <c r="W137" i="518"/>
  <c r="X137" i="518" s="1"/>
  <c r="W89" i="518"/>
  <c r="X89" i="518" s="1"/>
  <c r="W45" i="518"/>
  <c r="X45" i="518" s="1"/>
  <c r="W25" i="518"/>
  <c r="X25" i="518" s="1"/>
  <c r="W32" i="518"/>
  <c r="X32" i="518" s="1"/>
  <c r="W48" i="518"/>
  <c r="X48" i="518" s="1"/>
  <c r="W22" i="518"/>
  <c r="X22" i="518" s="1"/>
  <c r="AC22" i="518" s="1"/>
  <c r="W38" i="518"/>
  <c r="X38" i="518" s="1"/>
  <c r="W54" i="518"/>
  <c r="X54" i="518" s="1"/>
  <c r="W60" i="518"/>
  <c r="X60" i="518" s="1"/>
  <c r="W116" i="518"/>
  <c r="X116" i="518" s="1"/>
  <c r="W95" i="518"/>
  <c r="X95" i="518" s="1"/>
  <c r="W99" i="518"/>
  <c r="X99" i="518" s="1"/>
  <c r="W129" i="518"/>
  <c r="X129" i="518" s="1"/>
  <c r="W149" i="518"/>
  <c r="X149" i="518" s="1"/>
  <c r="W119" i="518"/>
  <c r="X119" i="518" s="1"/>
  <c r="W85" i="518"/>
  <c r="X85" i="518" s="1"/>
  <c r="W134" i="518"/>
  <c r="W122" i="518"/>
  <c r="X122" i="518" s="1"/>
  <c r="W126" i="518"/>
  <c r="X94" i="518"/>
  <c r="X84" i="518"/>
  <c r="X98" i="518"/>
  <c r="L22" i="518"/>
  <c r="AA22" i="518"/>
  <c r="Z23" i="518"/>
  <c r="X39" i="518"/>
  <c r="W44" i="518"/>
  <c r="X44" i="518" s="1"/>
  <c r="W123" i="518"/>
  <c r="X123" i="518" s="1"/>
  <c r="W144" i="518"/>
  <c r="W111" i="518"/>
  <c r="W141" i="518"/>
  <c r="W110" i="518"/>
  <c r="X110" i="518" s="1"/>
  <c r="W81" i="518"/>
  <c r="W140" i="518"/>
  <c r="X140" i="518" s="1"/>
  <c r="W120" i="518"/>
  <c r="W65" i="518"/>
  <c r="X65" i="518" s="1"/>
  <c r="W135" i="518"/>
  <c r="X135" i="518" s="1"/>
  <c r="W102" i="518"/>
  <c r="W114" i="518"/>
  <c r="W118" i="518"/>
  <c r="X118" i="518" s="1"/>
  <c r="W41" i="518"/>
  <c r="X41" i="518" s="1"/>
  <c r="W109" i="518"/>
  <c r="W37" i="518"/>
  <c r="X31" i="518"/>
  <c r="X47" i="518"/>
  <c r="W62" i="518"/>
  <c r="W52" i="518"/>
  <c r="X52" i="518" s="1"/>
  <c r="W26" i="518"/>
  <c r="X26" i="518" s="1"/>
  <c r="W42" i="518"/>
  <c r="X42" i="518" s="1"/>
  <c r="W58" i="518"/>
  <c r="X58" i="518" s="1"/>
  <c r="W138" i="518"/>
  <c r="X138" i="518" s="1"/>
  <c r="W64" i="518"/>
  <c r="X64" i="518" s="1"/>
  <c r="W74" i="518"/>
  <c r="X74" i="518" s="1"/>
  <c r="W113" i="518"/>
  <c r="W108" i="518"/>
  <c r="X108" i="518" s="1"/>
  <c r="W87" i="518"/>
  <c r="X87" i="518" s="1"/>
  <c r="W127" i="518"/>
  <c r="W143" i="518"/>
  <c r="X143" i="518" s="1"/>
  <c r="X55" i="518"/>
  <c r="W36" i="518"/>
  <c r="X36" i="518" s="1"/>
  <c r="W128" i="518"/>
  <c r="X128" i="518" s="1"/>
  <c r="W131" i="518"/>
  <c r="W77" i="518"/>
  <c r="X77" i="518" s="1"/>
  <c r="W90" i="518"/>
  <c r="X90" i="518" s="1"/>
  <c r="W117" i="518"/>
  <c r="W57" i="518"/>
  <c r="X57" i="518" s="1"/>
  <c r="W59" i="518"/>
  <c r="X59" i="518" s="1"/>
  <c r="W43" i="518"/>
  <c r="X43" i="518" s="1"/>
  <c r="W27" i="518"/>
  <c r="X148" i="518"/>
  <c r="W105" i="518"/>
  <c r="X105" i="518" s="1"/>
  <c r="W21" i="518"/>
  <c r="M21" i="518" s="1"/>
  <c r="X71" i="518"/>
  <c r="W24" i="518"/>
  <c r="W72" i="518"/>
  <c r="X72" i="518" s="1"/>
  <c r="W56" i="518"/>
  <c r="W30" i="518"/>
  <c r="W46" i="518"/>
  <c r="X46" i="518" s="1"/>
  <c r="W66" i="518"/>
  <c r="X66" i="518" s="1"/>
  <c r="W40" i="518"/>
  <c r="X40" i="518" s="1"/>
  <c r="W68" i="518"/>
  <c r="X68" i="518" s="1"/>
  <c r="W82" i="518"/>
  <c r="W147" i="518"/>
  <c r="W78" i="518"/>
  <c r="X78" i="518" s="1"/>
  <c r="W96" i="518"/>
  <c r="W142" i="518"/>
  <c r="X142" i="518" s="1"/>
  <c r="W133" i="518"/>
  <c r="X133" i="518" s="1"/>
  <c r="W91" i="517"/>
  <c r="X91" i="517" s="1"/>
  <c r="W74" i="517"/>
  <c r="X74" i="517" s="1"/>
  <c r="W141" i="517"/>
  <c r="X141" i="517" s="1"/>
  <c r="W64" i="517"/>
  <c r="X64" i="517" s="1"/>
  <c r="W103" i="517"/>
  <c r="X103" i="517" s="1"/>
  <c r="W92" i="517"/>
  <c r="X92" i="517" s="1"/>
  <c r="W112" i="517"/>
  <c r="X112" i="517" s="1"/>
  <c r="W66" i="517"/>
  <c r="X66" i="517" s="1"/>
  <c r="W71" i="517"/>
  <c r="X71" i="517" s="1"/>
  <c r="W63" i="517"/>
  <c r="X63" i="517" s="1"/>
  <c r="W41" i="517"/>
  <c r="X41" i="517" s="1"/>
  <c r="W70" i="517"/>
  <c r="X70" i="517" s="1"/>
  <c r="W89" i="517"/>
  <c r="X89" i="517" s="1"/>
  <c r="W39" i="517"/>
  <c r="X39" i="517" s="1"/>
  <c r="W139" i="517"/>
  <c r="X139" i="517" s="1"/>
  <c r="W76" i="517"/>
  <c r="X76" i="517" s="1"/>
  <c r="W59" i="517"/>
  <c r="X59" i="517" s="1"/>
  <c r="W67" i="517"/>
  <c r="X67" i="517" s="1"/>
  <c r="AA21" i="517"/>
  <c r="Z22" i="517"/>
  <c r="L21" i="517"/>
  <c r="W132" i="517"/>
  <c r="X132" i="517" s="1"/>
  <c r="W121" i="517"/>
  <c r="X121" i="517" s="1"/>
  <c r="W60" i="517"/>
  <c r="X60" i="517" s="1"/>
  <c r="W51" i="517"/>
  <c r="X51" i="517" s="1"/>
  <c r="W43" i="517"/>
  <c r="X43" i="517" s="1"/>
  <c r="W62" i="517"/>
  <c r="X62" i="517" s="1"/>
  <c r="W143" i="517"/>
  <c r="X143" i="517" s="1"/>
  <c r="W131" i="517"/>
  <c r="X131" i="517" s="1"/>
  <c r="W120" i="517"/>
  <c r="X120" i="517" s="1"/>
  <c r="W140" i="517"/>
  <c r="X140" i="517" s="1"/>
  <c r="W102" i="517"/>
  <c r="X102" i="517" s="1"/>
  <c r="W84" i="517"/>
  <c r="X84" i="517" s="1"/>
  <c r="W148" i="517"/>
  <c r="X148" i="517" s="1"/>
  <c r="W145" i="517"/>
  <c r="X145" i="517" s="1"/>
  <c r="W55" i="517"/>
  <c r="X55" i="517" s="1"/>
  <c r="W47" i="517"/>
  <c r="X47" i="517" s="1"/>
  <c r="W114" i="517"/>
  <c r="X114" i="517" s="1"/>
  <c r="W133" i="517"/>
  <c r="X133" i="517" s="1"/>
  <c r="W35" i="517"/>
  <c r="X35" i="517" s="1"/>
  <c r="W23" i="517"/>
  <c r="X23" i="517" s="1"/>
  <c r="W32" i="517"/>
  <c r="X32" i="517" s="1"/>
  <c r="W30" i="517"/>
  <c r="X30" i="517" s="1"/>
  <c r="W48" i="517"/>
  <c r="X48" i="517" s="1"/>
  <c r="W90" i="517"/>
  <c r="X90" i="517" s="1"/>
  <c r="W137" i="517"/>
  <c r="X137" i="517" s="1"/>
  <c r="W68" i="517"/>
  <c r="X68" i="517" s="1"/>
  <c r="W101" i="517"/>
  <c r="X101" i="517" s="1"/>
  <c r="W97" i="517"/>
  <c r="X97" i="517" s="1"/>
  <c r="W111" i="517"/>
  <c r="X111" i="517" s="1"/>
  <c r="W78" i="517"/>
  <c r="X78" i="517" s="1"/>
  <c r="W149" i="517"/>
  <c r="X149" i="517" s="1"/>
  <c r="W57" i="517"/>
  <c r="X57" i="517" s="1"/>
  <c r="W49" i="517"/>
  <c r="X49" i="517" s="1"/>
  <c r="W110" i="517"/>
  <c r="X110" i="517" s="1"/>
  <c r="W129" i="517"/>
  <c r="X129" i="517" s="1"/>
  <c r="W115" i="517"/>
  <c r="X115" i="517" s="1"/>
  <c r="W144" i="517"/>
  <c r="X144" i="517" s="1"/>
  <c r="W53" i="517"/>
  <c r="X53" i="517" s="1"/>
  <c r="W27" i="517"/>
  <c r="X27" i="517" s="1"/>
  <c r="W69" i="517"/>
  <c r="X69" i="517" s="1"/>
  <c r="W40" i="517"/>
  <c r="X40" i="517" s="1"/>
  <c r="W58" i="517"/>
  <c r="W116" i="517"/>
  <c r="W77" i="517"/>
  <c r="X77" i="517" s="1"/>
  <c r="W122" i="517"/>
  <c r="W134" i="517"/>
  <c r="X134" i="517" s="1"/>
  <c r="W119" i="517"/>
  <c r="X119" i="517" s="1"/>
  <c r="W99" i="517"/>
  <c r="X99" i="517" s="1"/>
  <c r="W82" i="517"/>
  <c r="X82" i="517" s="1"/>
  <c r="W113" i="517"/>
  <c r="X113" i="517" s="1"/>
  <c r="W88" i="517"/>
  <c r="W135" i="517"/>
  <c r="X135" i="517" s="1"/>
  <c r="W75" i="517"/>
  <c r="W106" i="517"/>
  <c r="W33" i="517"/>
  <c r="X33" i="517" s="1"/>
  <c r="W25" i="517"/>
  <c r="W22" i="517"/>
  <c r="W20" i="517"/>
  <c r="X20" i="517" s="1"/>
  <c r="AC20" i="517" s="1"/>
  <c r="W36" i="517"/>
  <c r="W34" i="517"/>
  <c r="W42" i="517"/>
  <c r="X42" i="517" s="1"/>
  <c r="W50" i="517"/>
  <c r="W61" i="517"/>
  <c r="W65" i="517"/>
  <c r="X65" i="517" s="1"/>
  <c r="W79" i="517"/>
  <c r="X79" i="517" s="1"/>
  <c r="W98" i="517"/>
  <c r="W100" i="517"/>
  <c r="W127" i="517"/>
  <c r="W147" i="517"/>
  <c r="W136" i="517"/>
  <c r="X136" i="517" s="1"/>
  <c r="W125" i="517"/>
  <c r="W146" i="517"/>
  <c r="W118" i="517"/>
  <c r="X118" i="517" s="1"/>
  <c r="W80" i="517"/>
  <c r="W124" i="517"/>
  <c r="X124" i="517" s="1"/>
  <c r="W104" i="517"/>
  <c r="W123" i="517"/>
  <c r="W96" i="517"/>
  <c r="W86" i="517"/>
  <c r="X86" i="517" s="1"/>
  <c r="W31" i="517"/>
  <c r="W21" i="517"/>
  <c r="M21" i="517" s="1"/>
  <c r="W26" i="517"/>
  <c r="W24" i="517"/>
  <c r="W85" i="517"/>
  <c r="X85" i="517" s="1"/>
  <c r="W93" i="517"/>
  <c r="X93" i="517" s="1"/>
  <c r="W44" i="517"/>
  <c r="X44" i="517" s="1"/>
  <c r="W52" i="517"/>
  <c r="W94" i="517"/>
  <c r="X94" i="517" s="1"/>
  <c r="W73" i="517"/>
  <c r="X73" i="517" s="1"/>
  <c r="W81" i="517"/>
  <c r="W108" i="517"/>
  <c r="W126" i="517"/>
  <c r="W45" i="517"/>
  <c r="X45" i="517" s="1"/>
  <c r="W130" i="517"/>
  <c r="W107" i="517"/>
  <c r="X107" i="517" s="1"/>
  <c r="W87" i="517"/>
  <c r="W95" i="517"/>
  <c r="W37" i="517"/>
  <c r="X37" i="517" s="1"/>
  <c r="W29" i="517"/>
  <c r="W54" i="517"/>
  <c r="X54" i="517" s="1"/>
  <c r="W28" i="517"/>
  <c r="X28" i="517" s="1"/>
  <c r="W142" i="517"/>
  <c r="X142" i="517" s="1"/>
  <c r="W38" i="517"/>
  <c r="X38" i="517" s="1"/>
  <c r="W46" i="517"/>
  <c r="X46" i="517" s="1"/>
  <c r="W56" i="517"/>
  <c r="W109" i="517"/>
  <c r="X109" i="517" s="1"/>
  <c r="W105" i="517"/>
  <c r="W83" i="517"/>
  <c r="W117" i="517"/>
  <c r="X117" i="517" s="1"/>
  <c r="W138" i="517"/>
  <c r="X138" i="517" s="1"/>
  <c r="W117" i="515"/>
  <c r="X117" i="515" s="1"/>
  <c r="W105" i="515"/>
  <c r="X105" i="515" s="1"/>
  <c r="W114" i="515"/>
  <c r="X114" i="515" s="1"/>
  <c r="AA21" i="516"/>
  <c r="L21" i="516"/>
  <c r="Z22" i="516"/>
  <c r="W47" i="515"/>
  <c r="X47" i="515" s="1"/>
  <c r="W41" i="515"/>
  <c r="X41" i="515" s="1"/>
  <c r="W93" i="515"/>
  <c r="X93" i="515" s="1"/>
  <c r="W39" i="515"/>
  <c r="X39" i="515" s="1"/>
  <c r="W31" i="515"/>
  <c r="X31" i="515" s="1"/>
  <c r="W148" i="515"/>
  <c r="X148" i="515" s="1"/>
  <c r="W125" i="515"/>
  <c r="X125" i="515" s="1"/>
  <c r="W116" i="515"/>
  <c r="X116" i="515" s="1"/>
  <c r="W51" i="515"/>
  <c r="X51" i="515" s="1"/>
  <c r="W21" i="515"/>
  <c r="X21" i="515" s="1"/>
  <c r="AC21" i="515" s="1"/>
  <c r="W33" i="515"/>
  <c r="X33" i="515" s="1"/>
  <c r="W86" i="515"/>
  <c r="X86" i="515" s="1"/>
  <c r="W149" i="515"/>
  <c r="X149" i="515" s="1"/>
  <c r="W102" i="515"/>
  <c r="X102" i="515" s="1"/>
  <c r="W96" i="515"/>
  <c r="X96" i="515" s="1"/>
  <c r="W45" i="515"/>
  <c r="X45" i="515" s="1"/>
  <c r="W37" i="515"/>
  <c r="X37" i="515" s="1"/>
  <c r="W29" i="515"/>
  <c r="X29" i="515" s="1"/>
  <c r="W127" i="515"/>
  <c r="X127" i="515" s="1"/>
  <c r="W99" i="515"/>
  <c r="X99" i="515" s="1"/>
  <c r="W129" i="515"/>
  <c r="X129" i="515" s="1"/>
  <c r="W133" i="515"/>
  <c r="X133" i="515" s="1"/>
  <c r="W139" i="515"/>
  <c r="X139" i="515" s="1"/>
  <c r="W145" i="515"/>
  <c r="X145" i="515" s="1"/>
  <c r="W135" i="515"/>
  <c r="X135" i="515" s="1"/>
  <c r="W124" i="515"/>
  <c r="X124" i="515" s="1"/>
  <c r="W123" i="515"/>
  <c r="X123" i="515" s="1"/>
  <c r="W119" i="515"/>
  <c r="X119" i="515" s="1"/>
  <c r="W94" i="515"/>
  <c r="X94" i="515" s="1"/>
  <c r="W49" i="515"/>
  <c r="X49" i="515" s="1"/>
  <c r="W128" i="515"/>
  <c r="X128" i="515" s="1"/>
  <c r="W20" i="515"/>
  <c r="M20" i="515" s="1"/>
  <c r="W42" i="515"/>
  <c r="X42" i="515" s="1"/>
  <c r="W59" i="515"/>
  <c r="X59" i="515" s="1"/>
  <c r="W67" i="515"/>
  <c r="X67" i="515" s="1"/>
  <c r="W75" i="515"/>
  <c r="X75" i="515" s="1"/>
  <c r="W83" i="515"/>
  <c r="X83" i="515" s="1"/>
  <c r="W46" i="515"/>
  <c r="X46" i="515" s="1"/>
  <c r="W147" i="515"/>
  <c r="X147" i="515" s="1"/>
  <c r="W136" i="515"/>
  <c r="X136" i="515" s="1"/>
  <c r="W146" i="515"/>
  <c r="X146" i="515" s="1"/>
  <c r="W104" i="515"/>
  <c r="X104" i="515" s="1"/>
  <c r="W103" i="515"/>
  <c r="X103" i="515" s="1"/>
  <c r="W82" i="515"/>
  <c r="X82" i="515" s="1"/>
  <c r="W74" i="515"/>
  <c r="X74" i="515" s="1"/>
  <c r="W66" i="515"/>
  <c r="X66" i="515" s="1"/>
  <c r="W58" i="515"/>
  <c r="X58" i="515" s="1"/>
  <c r="W112" i="515"/>
  <c r="X112" i="515" s="1"/>
  <c r="W113" i="515"/>
  <c r="X113" i="515" s="1"/>
  <c r="W23" i="515"/>
  <c r="X23" i="515" s="1"/>
  <c r="W24" i="515"/>
  <c r="X24" i="515" s="1"/>
  <c r="W111" i="515"/>
  <c r="X111" i="515" s="1"/>
  <c r="W61" i="515"/>
  <c r="X61" i="515" s="1"/>
  <c r="W69" i="515"/>
  <c r="X69" i="515" s="1"/>
  <c r="W77" i="515"/>
  <c r="X77" i="515" s="1"/>
  <c r="W90" i="515"/>
  <c r="X90" i="515" s="1"/>
  <c r="W34" i="515"/>
  <c r="X34" i="515" s="1"/>
  <c r="W115" i="515"/>
  <c r="X115" i="515" s="1"/>
  <c r="W138" i="515"/>
  <c r="X138" i="515" s="1"/>
  <c r="AA21" i="515"/>
  <c r="Z22" i="515"/>
  <c r="L21" i="515"/>
  <c r="W50" i="515"/>
  <c r="X50" i="515" s="1"/>
  <c r="W32" i="515"/>
  <c r="W122" i="515"/>
  <c r="X122" i="515" s="1"/>
  <c r="W87" i="515"/>
  <c r="W98" i="515"/>
  <c r="X98" i="515" s="1"/>
  <c r="W118" i="515"/>
  <c r="X118" i="515" s="1"/>
  <c r="W101" i="515"/>
  <c r="X101" i="515" s="1"/>
  <c r="W85" i="515"/>
  <c r="X85" i="515" s="1"/>
  <c r="W25" i="515"/>
  <c r="W48" i="515"/>
  <c r="W140" i="515"/>
  <c r="X140" i="515" s="1"/>
  <c r="W144" i="515"/>
  <c r="X144" i="515" s="1"/>
  <c r="W92" i="515"/>
  <c r="X92" i="515" s="1"/>
  <c r="W80" i="515"/>
  <c r="W72" i="515"/>
  <c r="W64" i="515"/>
  <c r="W56" i="515"/>
  <c r="X56" i="515" s="1"/>
  <c r="W107" i="515"/>
  <c r="W54" i="515"/>
  <c r="W26" i="515"/>
  <c r="W52" i="515"/>
  <c r="W38" i="515"/>
  <c r="W55" i="515"/>
  <c r="X55" i="515" s="1"/>
  <c r="W63" i="515"/>
  <c r="X63" i="515" s="1"/>
  <c r="W71" i="515"/>
  <c r="W79" i="515"/>
  <c r="X79" i="515" s="1"/>
  <c r="W28" i="515"/>
  <c r="X28" i="515" s="1"/>
  <c r="W36" i="515"/>
  <c r="X36" i="515" s="1"/>
  <c r="W142" i="515"/>
  <c r="W143" i="515"/>
  <c r="X143" i="515" s="1"/>
  <c r="W121" i="515"/>
  <c r="W141" i="515"/>
  <c r="W131" i="515"/>
  <c r="X131" i="515" s="1"/>
  <c r="W120" i="515"/>
  <c r="X120" i="515" s="1"/>
  <c r="W130" i="515"/>
  <c r="X130" i="515" s="1"/>
  <c r="W110" i="515"/>
  <c r="X110" i="515" s="1"/>
  <c r="W100" i="515"/>
  <c r="X100" i="515" s="1"/>
  <c r="W109" i="515"/>
  <c r="X109" i="515" s="1"/>
  <c r="W134" i="515"/>
  <c r="W108" i="515"/>
  <c r="W106" i="515"/>
  <c r="W91" i="515"/>
  <c r="X91" i="515" s="1"/>
  <c r="W78" i="515"/>
  <c r="X78" i="515" s="1"/>
  <c r="W70" i="515"/>
  <c r="X70" i="515" s="1"/>
  <c r="W62" i="515"/>
  <c r="W88" i="515"/>
  <c r="X88" i="515" s="1"/>
  <c r="W95" i="515"/>
  <c r="X95" i="515" s="1"/>
  <c r="W43" i="515"/>
  <c r="W35" i="515"/>
  <c r="W27" i="515"/>
  <c r="W53" i="515"/>
  <c r="X53" i="515" s="1"/>
  <c r="W22" i="515"/>
  <c r="W97" i="515"/>
  <c r="X97" i="515" s="1"/>
  <c r="W40" i="515"/>
  <c r="X40" i="515" s="1"/>
  <c r="W89" i="515"/>
  <c r="W57" i="515"/>
  <c r="W65" i="515"/>
  <c r="X65" i="515" s="1"/>
  <c r="W73" i="515"/>
  <c r="X73" i="515" s="1"/>
  <c r="W81" i="515"/>
  <c r="W30" i="515"/>
  <c r="W44" i="515"/>
  <c r="W126" i="515"/>
  <c r="X60" i="515"/>
  <c r="X68" i="515"/>
  <c r="L20" i="509"/>
  <c r="AA20" i="514"/>
  <c r="L20" i="514"/>
  <c r="Z21" i="513"/>
  <c r="AA20" i="513"/>
  <c r="L20" i="513"/>
  <c r="L21" i="514"/>
  <c r="Z22" i="514"/>
  <c r="AA21" i="514"/>
  <c r="Z22" i="512"/>
  <c r="Z23" i="512" s="1"/>
  <c r="L21" i="512"/>
  <c r="L20" i="512"/>
  <c r="Z21" i="511"/>
  <c r="AA20" i="512"/>
  <c r="L22" i="512"/>
  <c r="AA21" i="512"/>
  <c r="Z21" i="509"/>
  <c r="AA21" i="509"/>
  <c r="Z22" i="510"/>
  <c r="AA21" i="510"/>
  <c r="L21" i="510"/>
  <c r="AA20" i="510"/>
  <c r="L20" i="507"/>
  <c r="Z21" i="508"/>
  <c r="AA21" i="508" s="1"/>
  <c r="Z21" i="507"/>
  <c r="AA20" i="505"/>
  <c r="Z21" i="506"/>
  <c r="Z22" i="505"/>
  <c r="AA21" i="505"/>
  <c r="L21" i="505"/>
  <c r="AA21" i="506"/>
  <c r="Z21" i="503"/>
  <c r="AA20" i="503"/>
  <c r="L21" i="504"/>
  <c r="Z22" i="504"/>
  <c r="AA21" i="504"/>
  <c r="AA20" i="504"/>
  <c r="L20" i="501"/>
  <c r="Z21" i="501"/>
  <c r="Z21" i="502"/>
  <c r="AA21" i="502" s="1"/>
  <c r="Z22" i="500"/>
  <c r="L21" i="500"/>
  <c r="AA21" i="500"/>
  <c r="L20" i="499"/>
  <c r="Z21" i="499"/>
  <c r="Z22" i="499" s="1"/>
  <c r="AA20" i="500"/>
  <c r="AA21" i="499"/>
  <c r="AA20" i="498"/>
  <c r="L20" i="498"/>
  <c r="AA21" i="497"/>
  <c r="Z22" i="498"/>
  <c r="L21" i="498"/>
  <c r="AA20" i="497"/>
  <c r="L20" i="497"/>
  <c r="Z22" i="497"/>
  <c r="AA21" i="498"/>
  <c r="E39" i="4"/>
  <c r="F62" i="4"/>
  <c r="F37" i="4"/>
  <c r="J10" i="4"/>
  <c r="E66" i="4"/>
  <c r="E22" i="4"/>
  <c r="E38" i="4"/>
  <c r="J13" i="4"/>
  <c r="F59" i="4"/>
  <c r="F33" i="4"/>
  <c r="E36" i="4"/>
  <c r="F61" i="4"/>
  <c r="J22" i="4"/>
  <c r="E59" i="4"/>
  <c r="J15" i="4"/>
  <c r="F57" i="4"/>
  <c r="F36" i="4"/>
  <c r="F32" i="4"/>
  <c r="F46" i="4"/>
  <c r="E83" i="4"/>
  <c r="F56" i="4"/>
  <c r="J20" i="4"/>
  <c r="E58" i="4"/>
  <c r="E37" i="4"/>
  <c r="E16" i="4"/>
  <c r="E11" i="4"/>
  <c r="E67" i="4"/>
  <c r="E73" i="4"/>
  <c r="E62" i="4"/>
  <c r="F60" i="4"/>
  <c r="F49" i="4"/>
  <c r="E76" i="4"/>
  <c r="E13" i="4"/>
  <c r="E45" i="4"/>
  <c r="F34" i="4"/>
  <c r="E84" i="4"/>
  <c r="E19" i="4"/>
  <c r="E81" i="4"/>
  <c r="J21" i="4"/>
  <c r="F38" i="4"/>
  <c r="E10" i="4"/>
  <c r="J11" i="4"/>
  <c r="E47" i="4"/>
  <c r="F45" i="4"/>
  <c r="J25" i="4"/>
  <c r="E54" i="4"/>
  <c r="E70" i="4"/>
  <c r="E56" i="4"/>
  <c r="E50" i="4"/>
  <c r="F48" i="4"/>
  <c r="J19" i="4"/>
  <c r="F51" i="4"/>
  <c r="E44" i="4"/>
  <c r="E35" i="4"/>
  <c r="E46" i="4"/>
  <c r="J23" i="4"/>
  <c r="E68" i="4"/>
  <c r="F50" i="4"/>
  <c r="F40" i="4"/>
  <c r="E27" i="4"/>
  <c r="E33" i="4"/>
  <c r="E8" i="4"/>
  <c r="J12" i="4"/>
  <c r="E23" i="4"/>
  <c r="J16" i="4"/>
  <c r="E34" i="4"/>
  <c r="E72" i="4"/>
  <c r="F44" i="4"/>
  <c r="F43" i="4"/>
  <c r="E14" i="4"/>
  <c r="E24" i="4"/>
  <c r="E61" i="4"/>
  <c r="E49" i="4"/>
  <c r="F47" i="4"/>
  <c r="E12" i="4"/>
  <c r="E77" i="4"/>
  <c r="E78" i="4"/>
  <c r="E69" i="4"/>
  <c r="E79" i="4"/>
  <c r="E60" i="4"/>
  <c r="E51" i="4"/>
  <c r="F35" i="4"/>
  <c r="E25" i="4"/>
  <c r="F54" i="4"/>
  <c r="E82" i="4"/>
  <c r="E26" i="4"/>
  <c r="E80" i="4"/>
  <c r="E55" i="4"/>
  <c r="E43" i="4"/>
  <c r="J27" i="4"/>
  <c r="J14" i="4"/>
  <c r="E9" i="4"/>
  <c r="F55" i="4"/>
  <c r="E32" i="4"/>
  <c r="E65" i="4"/>
  <c r="J24" i="4"/>
  <c r="E57" i="4"/>
  <c r="E71" i="4"/>
  <c r="E40" i="4"/>
  <c r="J26" i="4"/>
  <c r="E21" i="4"/>
  <c r="J8" i="4"/>
  <c r="F39" i="4"/>
  <c r="E48" i="4"/>
  <c r="E15" i="4"/>
  <c r="J9" i="4"/>
  <c r="F58" i="4"/>
  <c r="E20" i="4"/>
  <c r="AC22" i="523" l="1"/>
  <c r="M21" i="523"/>
  <c r="X21" i="523"/>
  <c r="AC21" i="523" s="1"/>
  <c r="AC23" i="523"/>
  <c r="X146" i="523"/>
  <c r="X33" i="523"/>
  <c r="X103" i="523"/>
  <c r="X57" i="523"/>
  <c r="AA22" i="523"/>
  <c r="Z23" i="523"/>
  <c r="L22" i="523"/>
  <c r="M22" i="523" s="1"/>
  <c r="X35" i="523"/>
  <c r="X43" i="523"/>
  <c r="X148" i="523"/>
  <c r="X139" i="523"/>
  <c r="X73" i="523"/>
  <c r="X93" i="523"/>
  <c r="X96" i="523"/>
  <c r="X39" i="523"/>
  <c r="X51" i="523"/>
  <c r="X127" i="523"/>
  <c r="X110" i="523"/>
  <c r="X140" i="523"/>
  <c r="R11" i="523"/>
  <c r="M20" i="523"/>
  <c r="R12" i="523"/>
  <c r="X145" i="523"/>
  <c r="X37" i="523"/>
  <c r="X97" i="523"/>
  <c r="X59" i="523"/>
  <c r="X82" i="523"/>
  <c r="X47" i="523"/>
  <c r="X87" i="523"/>
  <c r="X74" i="523"/>
  <c r="X66" i="523"/>
  <c r="X118" i="523"/>
  <c r="X86" i="523"/>
  <c r="X91" i="523"/>
  <c r="X143" i="523"/>
  <c r="X20" i="518"/>
  <c r="AC20" i="518" s="1"/>
  <c r="AC23" i="522"/>
  <c r="AA22" i="512"/>
  <c r="X21" i="522"/>
  <c r="AC21" i="522" s="1"/>
  <c r="X78" i="522"/>
  <c r="X99" i="522"/>
  <c r="L23" i="522"/>
  <c r="Z24" i="522"/>
  <c r="AA23" i="522"/>
  <c r="X68" i="522"/>
  <c r="X134" i="522"/>
  <c r="X120" i="522"/>
  <c r="X22" i="522"/>
  <c r="AC22" i="522" s="1"/>
  <c r="X109" i="522"/>
  <c r="X51" i="522"/>
  <c r="X61" i="522"/>
  <c r="X26" i="522"/>
  <c r="X86" i="522"/>
  <c r="X139" i="522"/>
  <c r="X113" i="522"/>
  <c r="M23" i="522"/>
  <c r="X124" i="522"/>
  <c r="X91" i="522"/>
  <c r="X62" i="522"/>
  <c r="X111" i="522"/>
  <c r="R12" i="522"/>
  <c r="R11" i="522"/>
  <c r="M20" i="522"/>
  <c r="X87" i="522"/>
  <c r="X104" i="522"/>
  <c r="X141" i="522"/>
  <c r="X36" i="522"/>
  <c r="X52" i="522"/>
  <c r="X110" i="522"/>
  <c r="X130" i="522"/>
  <c r="X95" i="522"/>
  <c r="X40" i="522"/>
  <c r="X35" i="522"/>
  <c r="X100" i="522"/>
  <c r="X122" i="522"/>
  <c r="X20" i="520"/>
  <c r="AC20" i="520" s="1"/>
  <c r="X21" i="521"/>
  <c r="AC21" i="521" s="1"/>
  <c r="M22" i="521"/>
  <c r="X110" i="521"/>
  <c r="X65" i="521"/>
  <c r="R11" i="521"/>
  <c r="R12" i="521"/>
  <c r="M20" i="521"/>
  <c r="AA23" i="521"/>
  <c r="L23" i="521"/>
  <c r="M23" i="521" s="1"/>
  <c r="Z24" i="521"/>
  <c r="AC24" i="521" s="1"/>
  <c r="X140" i="521"/>
  <c r="X118" i="521"/>
  <c r="X78" i="521"/>
  <c r="X40" i="521"/>
  <c r="X128" i="521"/>
  <c r="X86" i="521"/>
  <c r="X87" i="521"/>
  <c r="X146" i="521"/>
  <c r="X144" i="521"/>
  <c r="X130" i="521"/>
  <c r="X147" i="521"/>
  <c r="X41" i="521"/>
  <c r="X71" i="521"/>
  <c r="X85" i="521"/>
  <c r="X113" i="521"/>
  <c r="X42" i="521"/>
  <c r="X90" i="521"/>
  <c r="X122" i="521"/>
  <c r="AC23" i="521"/>
  <c r="X51" i="521"/>
  <c r="X117" i="521"/>
  <c r="X129" i="521"/>
  <c r="X126" i="521"/>
  <c r="X107" i="521"/>
  <c r="X91" i="521"/>
  <c r="X114" i="521"/>
  <c r="X132" i="521"/>
  <c r="X142" i="521"/>
  <c r="X25" i="521"/>
  <c r="X149" i="521"/>
  <c r="X46" i="521"/>
  <c r="X138" i="521"/>
  <c r="X131" i="521"/>
  <c r="X20" i="519"/>
  <c r="AC20" i="519" s="1"/>
  <c r="R11" i="520"/>
  <c r="X136" i="520"/>
  <c r="X128" i="520"/>
  <c r="X73" i="520"/>
  <c r="X103" i="520"/>
  <c r="X99" i="520"/>
  <c r="M22" i="520"/>
  <c r="X138" i="520"/>
  <c r="X120" i="520"/>
  <c r="X48" i="520"/>
  <c r="X37" i="520"/>
  <c r="X102" i="520"/>
  <c r="X89" i="520"/>
  <c r="X119" i="520"/>
  <c r="X104" i="520"/>
  <c r="X40" i="520"/>
  <c r="X114" i="520"/>
  <c r="Z24" i="520"/>
  <c r="L23" i="520"/>
  <c r="M23" i="520" s="1"/>
  <c r="AA23" i="520"/>
  <c r="X64" i="520"/>
  <c r="AC23" i="520"/>
  <c r="X28" i="520"/>
  <c r="X122" i="520"/>
  <c r="X129" i="520"/>
  <c r="AC24" i="520"/>
  <c r="R12" i="520"/>
  <c r="X131" i="520"/>
  <c r="X49" i="520"/>
  <c r="X139" i="520"/>
  <c r="X21" i="519"/>
  <c r="AC21" i="519" s="1"/>
  <c r="M24" i="519"/>
  <c r="X22" i="519"/>
  <c r="AC22" i="519" s="1"/>
  <c r="X23" i="519"/>
  <c r="AC23" i="519" s="1"/>
  <c r="X24" i="519"/>
  <c r="AC24" i="519" s="1"/>
  <c r="L25" i="519"/>
  <c r="M25" i="519" s="1"/>
  <c r="Z26" i="519"/>
  <c r="AA25" i="519"/>
  <c r="X140" i="519"/>
  <c r="R12" i="519"/>
  <c r="X39" i="519"/>
  <c r="X108" i="519"/>
  <c r="X147" i="519"/>
  <c r="X66" i="519"/>
  <c r="X51" i="519"/>
  <c r="X94" i="519"/>
  <c r="X112" i="519"/>
  <c r="X135" i="519"/>
  <c r="AC26" i="519"/>
  <c r="AC25" i="519"/>
  <c r="X76" i="519"/>
  <c r="X59" i="519"/>
  <c r="X107" i="519"/>
  <c r="X109" i="519"/>
  <c r="X84" i="519"/>
  <c r="X86" i="519"/>
  <c r="X82" i="519"/>
  <c r="X116" i="519"/>
  <c r="X120" i="519"/>
  <c r="X55" i="519"/>
  <c r="X117" i="519"/>
  <c r="X78" i="519"/>
  <c r="R11" i="519"/>
  <c r="M22" i="518"/>
  <c r="AC23" i="518"/>
  <c r="X21" i="518"/>
  <c r="AC21" i="518" s="1"/>
  <c r="R11" i="518"/>
  <c r="X117" i="518"/>
  <c r="X56" i="518"/>
  <c r="X120" i="518"/>
  <c r="X37" i="518"/>
  <c r="Z24" i="518"/>
  <c r="AA23" i="518"/>
  <c r="L23" i="518"/>
  <c r="M23" i="518" s="1"/>
  <c r="X127" i="518"/>
  <c r="X111" i="518"/>
  <c r="X27" i="518"/>
  <c r="X81" i="518"/>
  <c r="X114" i="518"/>
  <c r="X144" i="518"/>
  <c r="X82" i="518"/>
  <c r="X24" i="518"/>
  <c r="X96" i="518"/>
  <c r="X113" i="518"/>
  <c r="X131" i="518"/>
  <c r="X30" i="518"/>
  <c r="X147" i="518"/>
  <c r="X141" i="518"/>
  <c r="R12" i="518"/>
  <c r="X102" i="518"/>
  <c r="X62" i="518"/>
  <c r="X126" i="518"/>
  <c r="X109" i="518"/>
  <c r="X134" i="518"/>
  <c r="AA22" i="517"/>
  <c r="Z23" i="517"/>
  <c r="AC23" i="517" s="1"/>
  <c r="L22" i="517"/>
  <c r="M22" i="517" s="1"/>
  <c r="X22" i="517"/>
  <c r="AC22" i="517" s="1"/>
  <c r="X25" i="517"/>
  <c r="X105" i="517"/>
  <c r="X104" i="517"/>
  <c r="X96" i="517"/>
  <c r="X147" i="517"/>
  <c r="X24" i="517"/>
  <c r="X130" i="517"/>
  <c r="X21" i="517"/>
  <c r="AC21" i="517" s="1"/>
  <c r="X31" i="517"/>
  <c r="M20" i="517"/>
  <c r="R11" i="517"/>
  <c r="R12" i="517"/>
  <c r="X108" i="517"/>
  <c r="X87" i="517"/>
  <c r="X88" i="517"/>
  <c r="X146" i="517"/>
  <c r="X75" i="517"/>
  <c r="X98" i="517"/>
  <c r="X116" i="517"/>
  <c r="X122" i="517"/>
  <c r="X50" i="517"/>
  <c r="X34" i="517"/>
  <c r="X52" i="517"/>
  <c r="X81" i="517"/>
  <c r="X61" i="517"/>
  <c r="X36" i="517"/>
  <c r="X83" i="517"/>
  <c r="X26" i="517"/>
  <c r="X56" i="517"/>
  <c r="X29" i="517"/>
  <c r="X125" i="517"/>
  <c r="X95" i="517"/>
  <c r="X126" i="517"/>
  <c r="X80" i="517"/>
  <c r="X100" i="517"/>
  <c r="X106" i="517"/>
  <c r="X127" i="517"/>
  <c r="X123" i="517"/>
  <c r="X58" i="517"/>
  <c r="M21" i="515"/>
  <c r="L21" i="499"/>
  <c r="AA22" i="516"/>
  <c r="Z23" i="516"/>
  <c r="L22" i="516"/>
  <c r="X20" i="515"/>
  <c r="AC20" i="515" s="1"/>
  <c r="L22" i="515"/>
  <c r="M22" i="515" s="1"/>
  <c r="Z23" i="515"/>
  <c r="AA22" i="515"/>
  <c r="X22" i="515"/>
  <c r="AC22" i="515" s="1"/>
  <c r="X26" i="515"/>
  <c r="X80" i="515"/>
  <c r="X87" i="515"/>
  <c r="X62" i="515"/>
  <c r="R12" i="515"/>
  <c r="X141" i="515"/>
  <c r="X54" i="515"/>
  <c r="X57" i="515"/>
  <c r="X72" i="515"/>
  <c r="X30" i="515"/>
  <c r="X25" i="515"/>
  <c r="X32" i="515"/>
  <c r="X106" i="515"/>
  <c r="R11" i="515"/>
  <c r="X89" i="515"/>
  <c r="X44" i="515"/>
  <c r="X126" i="515"/>
  <c r="X43" i="515"/>
  <c r="X64" i="515"/>
  <c r="X38" i="515"/>
  <c r="X71" i="515"/>
  <c r="X134" i="515"/>
  <c r="X35" i="515"/>
  <c r="X27" i="515"/>
  <c r="X48" i="515"/>
  <c r="X121" i="515"/>
  <c r="X108" i="515"/>
  <c r="X52" i="515"/>
  <c r="X107" i="515"/>
  <c r="X81" i="515"/>
  <c r="X142" i="515"/>
  <c r="Z23" i="514"/>
  <c r="AA22" i="514"/>
  <c r="L22" i="514"/>
  <c r="AA21" i="513"/>
  <c r="L21" i="513"/>
  <c r="Z22" i="513"/>
  <c r="Z22" i="511"/>
  <c r="L21" i="511"/>
  <c r="AA21" i="511"/>
  <c r="Z24" i="512"/>
  <c r="AA23" i="512"/>
  <c r="L23" i="512"/>
  <c r="Z22" i="509"/>
  <c r="L21" i="509"/>
  <c r="L22" i="510"/>
  <c r="Z23" i="510"/>
  <c r="AA22" i="510"/>
  <c r="Z22" i="508"/>
  <c r="L21" i="508"/>
  <c r="AA21" i="507"/>
  <c r="L21" i="507"/>
  <c r="Z22" i="507"/>
  <c r="Z22" i="506"/>
  <c r="L21" i="506"/>
  <c r="AA22" i="505"/>
  <c r="L22" i="505"/>
  <c r="Z23" i="505"/>
  <c r="Z23" i="504"/>
  <c r="AA22" i="504"/>
  <c r="L22" i="504"/>
  <c r="L21" i="503"/>
  <c r="AA21" i="503"/>
  <c r="Z22" i="503"/>
  <c r="Z22" i="502"/>
  <c r="L21" i="502"/>
  <c r="Z22" i="501"/>
  <c r="AA21" i="501"/>
  <c r="L21" i="501"/>
  <c r="L22" i="500"/>
  <c r="AA22" i="500"/>
  <c r="Z23" i="500"/>
  <c r="AA22" i="499"/>
  <c r="Z23" i="499"/>
  <c r="L22" i="499"/>
  <c r="Z23" i="497"/>
  <c r="L22" i="497"/>
  <c r="AA22" i="497"/>
  <c r="L22" i="498"/>
  <c r="AA22" i="498"/>
  <c r="Z23" i="498"/>
  <c r="F63" i="4"/>
  <c r="F52" i="4"/>
  <c r="F41" i="4"/>
  <c r="AA23" i="523" l="1"/>
  <c r="L23" i="523"/>
  <c r="M23" i="523" s="1"/>
  <c r="Z24" i="523"/>
  <c r="Z25" i="522"/>
  <c r="AA24" i="522"/>
  <c r="L24" i="522"/>
  <c r="M24" i="522" s="1"/>
  <c r="AC24" i="522"/>
  <c r="Z25" i="521"/>
  <c r="AC25" i="521" s="1"/>
  <c r="L24" i="521"/>
  <c r="M24" i="521" s="1"/>
  <c r="AA24" i="521"/>
  <c r="L24" i="520"/>
  <c r="M24" i="520" s="1"/>
  <c r="AA24" i="520"/>
  <c r="Z25" i="520"/>
  <c r="Z27" i="519"/>
  <c r="L26" i="519"/>
  <c r="M26" i="519" s="1"/>
  <c r="AA26" i="519"/>
  <c r="L24" i="518"/>
  <c r="M24" i="518" s="1"/>
  <c r="AA24" i="518"/>
  <c r="Z25" i="518"/>
  <c r="AC24" i="518"/>
  <c r="Z24" i="517"/>
  <c r="AC24" i="517" s="1"/>
  <c r="L23" i="517"/>
  <c r="M23" i="517" s="1"/>
  <c r="AA23" i="517"/>
  <c r="AA23" i="516"/>
  <c r="L23" i="516"/>
  <c r="Z24" i="516"/>
  <c r="AA23" i="515"/>
  <c r="L23" i="515"/>
  <c r="M23" i="515" s="1"/>
  <c r="Z24" i="515"/>
  <c r="AC23" i="515"/>
  <c r="Z23" i="513"/>
  <c r="AA22" i="513"/>
  <c r="L22" i="513"/>
  <c r="L23" i="514"/>
  <c r="Z24" i="514"/>
  <c r="AA23" i="514"/>
  <c r="Z23" i="511"/>
  <c r="AA22" i="511"/>
  <c r="L22" i="511"/>
  <c r="AA24" i="512"/>
  <c r="L24" i="512"/>
  <c r="Z25" i="512"/>
  <c r="L22" i="509"/>
  <c r="Z23" i="509"/>
  <c r="AA22" i="509"/>
  <c r="Z24" i="510"/>
  <c r="AA23" i="510"/>
  <c r="L23" i="510"/>
  <c r="L22" i="508"/>
  <c r="Z23" i="508"/>
  <c r="AA22" i="508"/>
  <c r="Z23" i="507"/>
  <c r="L22" i="507"/>
  <c r="AA22" i="507"/>
  <c r="Z23" i="506"/>
  <c r="AA22" i="506"/>
  <c r="L22" i="506"/>
  <c r="Z24" i="505"/>
  <c r="AA23" i="505"/>
  <c r="L23" i="505"/>
  <c r="L23" i="504"/>
  <c r="Z24" i="504"/>
  <c r="AA23" i="504"/>
  <c r="Z23" i="503"/>
  <c r="AA22" i="503"/>
  <c r="L22" i="503"/>
  <c r="Z23" i="501"/>
  <c r="AA22" i="501"/>
  <c r="L22" i="501"/>
  <c r="L22" i="502"/>
  <c r="AA22" i="502"/>
  <c r="Z23" i="502"/>
  <c r="AA23" i="500"/>
  <c r="Z24" i="500"/>
  <c r="L23" i="500"/>
  <c r="Z24" i="499"/>
  <c r="L23" i="499"/>
  <c r="AA23" i="499"/>
  <c r="L23" i="497"/>
  <c r="Z24" i="497"/>
  <c r="AA23" i="497"/>
  <c r="Z24" i="498"/>
  <c r="AA23" i="498"/>
  <c r="L23" i="498"/>
  <c r="AA24" i="523" l="1"/>
  <c r="Z25" i="523"/>
  <c r="L24" i="523"/>
  <c r="M24" i="523" s="1"/>
  <c r="AC24" i="523"/>
  <c r="L25" i="522"/>
  <c r="M25" i="522" s="1"/>
  <c r="Z26" i="522"/>
  <c r="AA25" i="522"/>
  <c r="AC25" i="522"/>
  <c r="AA25" i="521"/>
  <c r="L25" i="521"/>
  <c r="M25" i="521" s="1"/>
  <c r="Z26" i="521"/>
  <c r="Z26" i="520"/>
  <c r="L25" i="520"/>
  <c r="M25" i="520" s="1"/>
  <c r="AA25" i="520"/>
  <c r="AC25" i="520"/>
  <c r="L27" i="519"/>
  <c r="M27" i="519" s="1"/>
  <c r="AA27" i="519"/>
  <c r="Z28" i="519"/>
  <c r="AC27" i="519"/>
  <c r="Z26" i="518"/>
  <c r="L25" i="518"/>
  <c r="M25" i="518" s="1"/>
  <c r="AA25" i="518"/>
  <c r="AC25" i="518"/>
  <c r="Z25" i="517"/>
  <c r="L24" i="517"/>
  <c r="M24" i="517" s="1"/>
  <c r="AA24" i="517"/>
  <c r="Z25" i="516"/>
  <c r="AA24" i="516"/>
  <c r="L24" i="516"/>
  <c r="Z25" i="515"/>
  <c r="L24" i="515"/>
  <c r="M24" i="515" s="1"/>
  <c r="AA24" i="515"/>
  <c r="AC24" i="515"/>
  <c r="Z25" i="514"/>
  <c r="AA24" i="514"/>
  <c r="L24" i="514"/>
  <c r="AA23" i="513"/>
  <c r="L23" i="513"/>
  <c r="Z24" i="513"/>
  <c r="AA23" i="511"/>
  <c r="L23" i="511"/>
  <c r="Z24" i="511"/>
  <c r="Z26" i="512"/>
  <c r="AA25" i="512"/>
  <c r="L25" i="512"/>
  <c r="L23" i="509"/>
  <c r="AA23" i="509"/>
  <c r="Z24" i="509"/>
  <c r="L24" i="510"/>
  <c r="Z25" i="510"/>
  <c r="AA24" i="510"/>
  <c r="Z24" i="508"/>
  <c r="AA23" i="508"/>
  <c r="L23" i="508"/>
  <c r="AA23" i="507"/>
  <c r="Z24" i="507"/>
  <c r="L23" i="507"/>
  <c r="L23" i="506"/>
  <c r="Z24" i="506"/>
  <c r="AA23" i="506"/>
  <c r="AA24" i="505"/>
  <c r="L24" i="505"/>
  <c r="Z25" i="505"/>
  <c r="Z25" i="504"/>
  <c r="AA24" i="504"/>
  <c r="L24" i="504"/>
  <c r="L23" i="503"/>
  <c r="AA23" i="503"/>
  <c r="Z24" i="503"/>
  <c r="L23" i="502"/>
  <c r="Z24" i="502"/>
  <c r="AA23" i="502"/>
  <c r="L23" i="501"/>
  <c r="Z24" i="501"/>
  <c r="AA23" i="501"/>
  <c r="Z25" i="500"/>
  <c r="L24" i="500"/>
  <c r="AA24" i="500"/>
  <c r="AA24" i="499"/>
  <c r="Z25" i="499"/>
  <c r="L24" i="499"/>
  <c r="Z25" i="497"/>
  <c r="L24" i="497"/>
  <c r="AA24" i="497"/>
  <c r="L24" i="498"/>
  <c r="AA24" i="498"/>
  <c r="Z25" i="498"/>
  <c r="AA25" i="523" l="1"/>
  <c r="L25" i="523"/>
  <c r="M25" i="523" s="1"/>
  <c r="Z26" i="523"/>
  <c r="AC25" i="523"/>
  <c r="Z27" i="522"/>
  <c r="AA26" i="522"/>
  <c r="L26" i="522"/>
  <c r="M26" i="522" s="1"/>
  <c r="AC26" i="522"/>
  <c r="Z27" i="521"/>
  <c r="L26" i="521"/>
  <c r="M26" i="521" s="1"/>
  <c r="AA26" i="521"/>
  <c r="AC26" i="521"/>
  <c r="L26" i="520"/>
  <c r="M26" i="520" s="1"/>
  <c r="Z27" i="520"/>
  <c r="AA26" i="520"/>
  <c r="AC26" i="520"/>
  <c r="Z29" i="519"/>
  <c r="AA28" i="519"/>
  <c r="L28" i="519"/>
  <c r="M28" i="519" s="1"/>
  <c r="AC28" i="519"/>
  <c r="L26" i="518"/>
  <c r="M26" i="518" s="1"/>
  <c r="AA26" i="518"/>
  <c r="Z27" i="518"/>
  <c r="AC26" i="518"/>
  <c r="AA25" i="517"/>
  <c r="L25" i="517"/>
  <c r="M25" i="517" s="1"/>
  <c r="Z26" i="517"/>
  <c r="AC25" i="517"/>
  <c r="AA25" i="516"/>
  <c r="L25" i="516"/>
  <c r="Z26" i="516"/>
  <c r="L25" i="515"/>
  <c r="M25" i="515" s="1"/>
  <c r="AA25" i="515"/>
  <c r="Z26" i="515"/>
  <c r="AC25" i="515"/>
  <c r="Z25" i="513"/>
  <c r="AA24" i="513"/>
  <c r="L24" i="513"/>
  <c r="L25" i="514"/>
  <c r="Z26" i="514"/>
  <c r="AA25" i="514"/>
  <c r="L24" i="511"/>
  <c r="AA24" i="511"/>
  <c r="Z25" i="511"/>
  <c r="AA26" i="512"/>
  <c r="L26" i="512"/>
  <c r="Z27" i="512"/>
  <c r="L24" i="509"/>
  <c r="Z25" i="509"/>
  <c r="AA24" i="509"/>
  <c r="Z26" i="510"/>
  <c r="AA25" i="510"/>
  <c r="L25" i="510"/>
  <c r="AA24" i="508"/>
  <c r="L24" i="508"/>
  <c r="Z25" i="508"/>
  <c r="Z25" i="507"/>
  <c r="AA24" i="507"/>
  <c r="L24" i="507"/>
  <c r="L24" i="506"/>
  <c r="Z25" i="506"/>
  <c r="AA24" i="506"/>
  <c r="Z26" i="505"/>
  <c r="AA25" i="505"/>
  <c r="L25" i="505"/>
  <c r="L25" i="504"/>
  <c r="Z26" i="504"/>
  <c r="AA25" i="504"/>
  <c r="Z25" i="503"/>
  <c r="AA24" i="503"/>
  <c r="L24" i="503"/>
  <c r="Z25" i="501"/>
  <c r="AA24" i="501"/>
  <c r="L24" i="501"/>
  <c r="AA24" i="502"/>
  <c r="L24" i="502"/>
  <c r="Z25" i="502"/>
  <c r="Z26" i="500"/>
  <c r="AA25" i="500"/>
  <c r="L25" i="500"/>
  <c r="L25" i="499"/>
  <c r="AA25" i="499"/>
  <c r="Z26" i="499"/>
  <c r="Z26" i="498"/>
  <c r="L25" i="498"/>
  <c r="AA25" i="498"/>
  <c r="L25" i="497"/>
  <c r="Z26" i="497"/>
  <c r="AA25" i="497"/>
  <c r="AA26" i="523" l="1"/>
  <c r="Z27" i="523"/>
  <c r="L26" i="523"/>
  <c r="M26" i="523" s="1"/>
  <c r="AC26" i="523"/>
  <c r="L27" i="522"/>
  <c r="M27" i="522" s="1"/>
  <c r="Z28" i="522"/>
  <c r="AA27" i="522"/>
  <c r="AC27" i="522"/>
  <c r="AA27" i="521"/>
  <c r="L27" i="521"/>
  <c r="M27" i="521" s="1"/>
  <c r="Z28" i="521"/>
  <c r="AC27" i="521"/>
  <c r="Z28" i="520"/>
  <c r="L27" i="520"/>
  <c r="M27" i="520" s="1"/>
  <c r="AA27" i="520"/>
  <c r="AC27" i="520"/>
  <c r="L29" i="519"/>
  <c r="M29" i="519" s="1"/>
  <c r="AA29" i="519"/>
  <c r="Z30" i="519"/>
  <c r="AC29" i="519"/>
  <c r="Z28" i="518"/>
  <c r="AA27" i="518"/>
  <c r="L27" i="518"/>
  <c r="M27" i="518" s="1"/>
  <c r="AC27" i="518"/>
  <c r="Z27" i="517"/>
  <c r="AA26" i="517"/>
  <c r="L26" i="517"/>
  <c r="M26" i="517" s="1"/>
  <c r="AC26" i="517"/>
  <c r="Z27" i="516"/>
  <c r="AA26" i="516"/>
  <c r="L26" i="516"/>
  <c r="L26" i="515"/>
  <c r="M26" i="515" s="1"/>
  <c r="AC26" i="515"/>
  <c r="AA26" i="515"/>
  <c r="Z27" i="515"/>
  <c r="Z27" i="514"/>
  <c r="AA26" i="514"/>
  <c r="L26" i="514"/>
  <c r="AA25" i="513"/>
  <c r="L25" i="513"/>
  <c r="Z26" i="513"/>
  <c r="L25" i="511"/>
  <c r="Z26" i="511"/>
  <c r="AA25" i="511"/>
  <c r="Z28" i="512"/>
  <c r="AA27" i="512"/>
  <c r="L27" i="512"/>
  <c r="Z26" i="509"/>
  <c r="L25" i="509"/>
  <c r="AA25" i="509"/>
  <c r="L26" i="510"/>
  <c r="Z27" i="510"/>
  <c r="AA26" i="510"/>
  <c r="L25" i="508"/>
  <c r="Z26" i="508"/>
  <c r="AA25" i="508"/>
  <c r="AA25" i="507"/>
  <c r="L25" i="507"/>
  <c r="Z26" i="507"/>
  <c r="AA25" i="506"/>
  <c r="L25" i="506"/>
  <c r="Z26" i="506"/>
  <c r="AA26" i="505"/>
  <c r="L26" i="505"/>
  <c r="Z27" i="505"/>
  <c r="L25" i="503"/>
  <c r="Z26" i="503"/>
  <c r="AA25" i="503"/>
  <c r="Z27" i="504"/>
  <c r="AA26" i="504"/>
  <c r="L26" i="504"/>
  <c r="L25" i="502"/>
  <c r="Z26" i="502"/>
  <c r="AA25" i="502"/>
  <c r="AA25" i="501"/>
  <c r="L25" i="501"/>
  <c r="Z26" i="501"/>
  <c r="L26" i="500"/>
  <c r="AA26" i="500"/>
  <c r="Z27" i="500"/>
  <c r="AA26" i="499"/>
  <c r="Z27" i="499"/>
  <c r="L26" i="499"/>
  <c r="L26" i="498"/>
  <c r="AA26" i="498"/>
  <c r="Z27" i="498"/>
  <c r="Z27" i="497"/>
  <c r="L26" i="497"/>
  <c r="AA26" i="497"/>
  <c r="AA27" i="523" l="1"/>
  <c r="L27" i="523"/>
  <c r="M27" i="523" s="1"/>
  <c r="Z28" i="523"/>
  <c r="AC27" i="523"/>
  <c r="Z29" i="522"/>
  <c r="AA28" i="522"/>
  <c r="L28" i="522"/>
  <c r="M28" i="522" s="1"/>
  <c r="AC28" i="522"/>
  <c r="Z29" i="521"/>
  <c r="L28" i="521"/>
  <c r="M28" i="521" s="1"/>
  <c r="AA28" i="521"/>
  <c r="AC28" i="521"/>
  <c r="L28" i="520"/>
  <c r="M28" i="520" s="1"/>
  <c r="AA28" i="520"/>
  <c r="Z29" i="520"/>
  <c r="AC28" i="520"/>
  <c r="Z31" i="519"/>
  <c r="AA30" i="519"/>
  <c r="L30" i="519"/>
  <c r="M30" i="519" s="1"/>
  <c r="AC30" i="519"/>
  <c r="L28" i="518"/>
  <c r="M28" i="518" s="1"/>
  <c r="AA28" i="518"/>
  <c r="Z29" i="518"/>
  <c r="AC28" i="518"/>
  <c r="AC27" i="517"/>
  <c r="AA27" i="517"/>
  <c r="L27" i="517"/>
  <c r="M27" i="517" s="1"/>
  <c r="Z28" i="517"/>
  <c r="AA27" i="516"/>
  <c r="L27" i="516"/>
  <c r="Z28" i="516"/>
  <c r="AC27" i="515"/>
  <c r="Z28" i="515"/>
  <c r="AA27" i="515"/>
  <c r="L27" i="515"/>
  <c r="M27" i="515" s="1"/>
  <c r="Z27" i="513"/>
  <c r="AA26" i="513"/>
  <c r="L26" i="513"/>
  <c r="L27" i="514"/>
  <c r="Z28" i="514"/>
  <c r="AA27" i="514"/>
  <c r="Z27" i="511"/>
  <c r="AA26" i="511"/>
  <c r="L26" i="511"/>
  <c r="AA28" i="512"/>
  <c r="L28" i="512"/>
  <c r="Z29" i="512"/>
  <c r="AA26" i="509"/>
  <c r="L26" i="509"/>
  <c r="Z27" i="509"/>
  <c r="Z28" i="510"/>
  <c r="AA27" i="510"/>
  <c r="L27" i="510"/>
  <c r="L26" i="508"/>
  <c r="Z27" i="508"/>
  <c r="AA26" i="508"/>
  <c r="Z27" i="507"/>
  <c r="AA26" i="507"/>
  <c r="L26" i="507"/>
  <c r="Z27" i="506"/>
  <c r="AA26" i="506"/>
  <c r="L26" i="506"/>
  <c r="Z28" i="505"/>
  <c r="AA27" i="505"/>
  <c r="L27" i="505"/>
  <c r="L27" i="504"/>
  <c r="Z28" i="504"/>
  <c r="AA27" i="504"/>
  <c r="Z27" i="503"/>
  <c r="AA26" i="503"/>
  <c r="L26" i="503"/>
  <c r="Z27" i="502"/>
  <c r="L26" i="502"/>
  <c r="AA26" i="502"/>
  <c r="Z27" i="501"/>
  <c r="AA26" i="501"/>
  <c r="L26" i="501"/>
  <c r="L27" i="500"/>
  <c r="AA27" i="500"/>
  <c r="Z28" i="500"/>
  <c r="Z28" i="499"/>
  <c r="L27" i="499"/>
  <c r="AA27" i="499"/>
  <c r="Z28" i="498"/>
  <c r="AA27" i="498"/>
  <c r="L27" i="498"/>
  <c r="L27" i="497"/>
  <c r="AA27" i="497"/>
  <c r="Z28" i="497"/>
  <c r="Z29" i="523" l="1"/>
  <c r="AA28" i="523"/>
  <c r="L28" i="523"/>
  <c r="M28" i="523" s="1"/>
  <c r="AC28" i="523"/>
  <c r="L29" i="522"/>
  <c r="M29" i="522" s="1"/>
  <c r="Z30" i="522"/>
  <c r="AA29" i="522"/>
  <c r="AC29" i="522"/>
  <c r="AA29" i="521"/>
  <c r="L29" i="521"/>
  <c r="M29" i="521" s="1"/>
  <c r="Z30" i="521"/>
  <c r="AC29" i="521"/>
  <c r="Z30" i="520"/>
  <c r="L29" i="520"/>
  <c r="M29" i="520" s="1"/>
  <c r="AA29" i="520"/>
  <c r="AC29" i="520"/>
  <c r="L31" i="519"/>
  <c r="M31" i="519" s="1"/>
  <c r="AA31" i="519"/>
  <c r="Z32" i="519"/>
  <c r="AC31" i="519"/>
  <c r="Z30" i="518"/>
  <c r="L29" i="518"/>
  <c r="M29" i="518" s="1"/>
  <c r="AA29" i="518"/>
  <c r="AC29" i="518"/>
  <c r="L28" i="517"/>
  <c r="M28" i="517" s="1"/>
  <c r="AA28" i="517"/>
  <c r="Z29" i="517"/>
  <c r="AC28" i="517"/>
  <c r="Z29" i="516"/>
  <c r="AA28" i="516"/>
  <c r="L28" i="516"/>
  <c r="L28" i="515"/>
  <c r="M28" i="515" s="1"/>
  <c r="Z29" i="515"/>
  <c r="AC28" i="515"/>
  <c r="AA28" i="515"/>
  <c r="Z29" i="514"/>
  <c r="AA28" i="514"/>
  <c r="L28" i="514"/>
  <c r="AA27" i="513"/>
  <c r="L27" i="513"/>
  <c r="Z28" i="513"/>
  <c r="L27" i="511"/>
  <c r="Z28" i="511"/>
  <c r="AA27" i="511"/>
  <c r="Z30" i="512"/>
  <c r="AA29" i="512"/>
  <c r="L29" i="512"/>
  <c r="L27" i="509"/>
  <c r="Z28" i="509"/>
  <c r="AA27" i="509"/>
  <c r="L28" i="510"/>
  <c r="Z29" i="510"/>
  <c r="AA28" i="510"/>
  <c r="Z28" i="508"/>
  <c r="AA27" i="508"/>
  <c r="L27" i="508"/>
  <c r="AA27" i="507"/>
  <c r="L27" i="507"/>
  <c r="Z28" i="507"/>
  <c r="L27" i="506"/>
  <c r="Z28" i="506"/>
  <c r="AA27" i="506"/>
  <c r="L28" i="505"/>
  <c r="Z29" i="505"/>
  <c r="AA28" i="505"/>
  <c r="L27" i="503"/>
  <c r="Z28" i="503"/>
  <c r="AA27" i="503"/>
  <c r="Z29" i="504"/>
  <c r="AA28" i="504"/>
  <c r="L28" i="504"/>
  <c r="L27" i="501"/>
  <c r="Z28" i="501"/>
  <c r="AA27" i="501"/>
  <c r="L27" i="502"/>
  <c r="Z28" i="502"/>
  <c r="AA27" i="502"/>
  <c r="L28" i="500"/>
  <c r="AA28" i="500"/>
  <c r="Z29" i="500"/>
  <c r="AA28" i="499"/>
  <c r="Z29" i="499"/>
  <c r="L28" i="499"/>
  <c r="Z29" i="497"/>
  <c r="L28" i="497"/>
  <c r="AA28" i="497"/>
  <c r="L28" i="498"/>
  <c r="AA28" i="498"/>
  <c r="Z29" i="498"/>
  <c r="AA29" i="523" l="1"/>
  <c r="L29" i="523"/>
  <c r="M29" i="523" s="1"/>
  <c r="Z30" i="523"/>
  <c r="AC29" i="523"/>
  <c r="Z31" i="522"/>
  <c r="AA30" i="522"/>
  <c r="L30" i="522"/>
  <c r="M30" i="522" s="1"/>
  <c r="AC30" i="522"/>
  <c r="Z31" i="521"/>
  <c r="L30" i="521"/>
  <c r="M30" i="521" s="1"/>
  <c r="AA30" i="521"/>
  <c r="AC30" i="521"/>
  <c r="L30" i="520"/>
  <c r="M30" i="520" s="1"/>
  <c r="Z31" i="520"/>
  <c r="AA30" i="520"/>
  <c r="AC30" i="520"/>
  <c r="Z33" i="519"/>
  <c r="AA32" i="519"/>
  <c r="L32" i="519"/>
  <c r="M32" i="519" s="1"/>
  <c r="AC32" i="519"/>
  <c r="L30" i="518"/>
  <c r="M30" i="518" s="1"/>
  <c r="AA30" i="518"/>
  <c r="Z31" i="518"/>
  <c r="AC30" i="518"/>
  <c r="AA29" i="517"/>
  <c r="L29" i="517"/>
  <c r="M29" i="517" s="1"/>
  <c r="AC29" i="517"/>
  <c r="Z30" i="517"/>
  <c r="AA29" i="516"/>
  <c r="L29" i="516"/>
  <c r="Z30" i="516"/>
  <c r="Z30" i="515"/>
  <c r="AC29" i="515"/>
  <c r="AA29" i="515"/>
  <c r="L29" i="515"/>
  <c r="M29" i="515" s="1"/>
  <c r="Z29" i="513"/>
  <c r="AA28" i="513"/>
  <c r="L28" i="513"/>
  <c r="L29" i="514"/>
  <c r="Z30" i="514"/>
  <c r="AA29" i="514"/>
  <c r="Z29" i="511"/>
  <c r="AA28" i="511"/>
  <c r="L28" i="511"/>
  <c r="AA30" i="512"/>
  <c r="L30" i="512"/>
  <c r="Z31" i="512"/>
  <c r="Z29" i="509"/>
  <c r="AA28" i="509"/>
  <c r="L28" i="509"/>
  <c r="Z30" i="510"/>
  <c r="AA29" i="510"/>
  <c r="L29" i="510"/>
  <c r="AA28" i="508"/>
  <c r="L28" i="508"/>
  <c r="Z29" i="508"/>
  <c r="Z29" i="507"/>
  <c r="AA28" i="507"/>
  <c r="L28" i="507"/>
  <c r="Z29" i="506"/>
  <c r="AA28" i="506"/>
  <c r="L28" i="506"/>
  <c r="Z30" i="505"/>
  <c r="L29" i="505"/>
  <c r="AA29" i="505"/>
  <c r="L29" i="504"/>
  <c r="Z30" i="504"/>
  <c r="AA29" i="504"/>
  <c r="Z29" i="503"/>
  <c r="AA28" i="503"/>
  <c r="L28" i="503"/>
  <c r="Z29" i="502"/>
  <c r="AA28" i="502"/>
  <c r="L28" i="502"/>
  <c r="Z29" i="501"/>
  <c r="AA28" i="501"/>
  <c r="L28" i="501"/>
  <c r="Z30" i="500"/>
  <c r="L29" i="500"/>
  <c r="AA29" i="500"/>
  <c r="L29" i="499"/>
  <c r="AA29" i="499"/>
  <c r="Z30" i="499"/>
  <c r="Z30" i="498"/>
  <c r="L29" i="498"/>
  <c r="AA29" i="498"/>
  <c r="L29" i="497"/>
  <c r="Z30" i="497"/>
  <c r="AA29" i="497"/>
  <c r="Z31" i="523" l="1"/>
  <c r="AA30" i="523"/>
  <c r="L30" i="523"/>
  <c r="M30" i="523" s="1"/>
  <c r="AC30" i="523"/>
  <c r="L31" i="522"/>
  <c r="M31" i="522" s="1"/>
  <c r="Z32" i="522"/>
  <c r="AA31" i="522"/>
  <c r="AC31" i="522"/>
  <c r="AA31" i="521"/>
  <c r="L31" i="521"/>
  <c r="M31" i="521" s="1"/>
  <c r="Z32" i="521"/>
  <c r="AC31" i="521"/>
  <c r="Z32" i="520"/>
  <c r="L31" i="520"/>
  <c r="M31" i="520" s="1"/>
  <c r="AA31" i="520"/>
  <c r="AC31" i="520"/>
  <c r="L33" i="519"/>
  <c r="M33" i="519" s="1"/>
  <c r="AA33" i="519"/>
  <c r="Z34" i="519"/>
  <c r="AC33" i="519"/>
  <c r="Z32" i="518"/>
  <c r="AA31" i="518"/>
  <c r="L31" i="518"/>
  <c r="M31" i="518" s="1"/>
  <c r="AC31" i="518"/>
  <c r="AA30" i="517"/>
  <c r="Z31" i="517"/>
  <c r="L30" i="517"/>
  <c r="M30" i="517" s="1"/>
  <c r="AC30" i="517"/>
  <c r="Z31" i="516"/>
  <c r="AA30" i="516"/>
  <c r="L30" i="516"/>
  <c r="L30" i="515"/>
  <c r="M30" i="515" s="1"/>
  <c r="Z31" i="515"/>
  <c r="AC30" i="515"/>
  <c r="AA30" i="515"/>
  <c r="AA29" i="513"/>
  <c r="L29" i="513"/>
  <c r="Z30" i="513"/>
  <c r="Z31" i="514"/>
  <c r="AA30" i="514"/>
  <c r="L30" i="514"/>
  <c r="L29" i="511"/>
  <c r="Z30" i="511"/>
  <c r="AA29" i="511"/>
  <c r="Z32" i="512"/>
  <c r="AA31" i="512"/>
  <c r="L31" i="512"/>
  <c r="L29" i="509"/>
  <c r="Z30" i="509"/>
  <c r="AA29" i="509"/>
  <c r="L30" i="510"/>
  <c r="Z31" i="510"/>
  <c r="AA30" i="510"/>
  <c r="Z30" i="508"/>
  <c r="AA29" i="508"/>
  <c r="L29" i="508"/>
  <c r="AA29" i="507"/>
  <c r="L29" i="507"/>
  <c r="Z30" i="507"/>
  <c r="L29" i="506"/>
  <c r="Z30" i="506"/>
  <c r="AA29" i="506"/>
  <c r="L30" i="505"/>
  <c r="Z31" i="505"/>
  <c r="AA30" i="505"/>
  <c r="L29" i="503"/>
  <c r="AA29" i="503"/>
  <c r="Z30" i="503"/>
  <c r="Z31" i="504"/>
  <c r="AA30" i="504"/>
  <c r="L30" i="504"/>
  <c r="L29" i="501"/>
  <c r="Z30" i="501"/>
  <c r="AA29" i="501"/>
  <c r="L29" i="502"/>
  <c r="Z30" i="502"/>
  <c r="AA29" i="502"/>
  <c r="L30" i="500"/>
  <c r="Z31" i="500"/>
  <c r="AA30" i="500"/>
  <c r="AA30" i="499"/>
  <c r="Z31" i="499"/>
  <c r="L30" i="499"/>
  <c r="Z31" i="497"/>
  <c r="L30" i="497"/>
  <c r="AA30" i="497"/>
  <c r="L30" i="498"/>
  <c r="AA30" i="498"/>
  <c r="Z31" i="498"/>
  <c r="AA31" i="523" l="1"/>
  <c r="L31" i="523"/>
  <c r="M31" i="523" s="1"/>
  <c r="Z32" i="523"/>
  <c r="AC31" i="523"/>
  <c r="Z33" i="522"/>
  <c r="AA32" i="522"/>
  <c r="L32" i="522"/>
  <c r="M32" i="522" s="1"/>
  <c r="AC32" i="522"/>
  <c r="Z33" i="521"/>
  <c r="L32" i="521"/>
  <c r="M32" i="521" s="1"/>
  <c r="AA32" i="521"/>
  <c r="AC32" i="521"/>
  <c r="L32" i="520"/>
  <c r="M32" i="520" s="1"/>
  <c r="AA32" i="520"/>
  <c r="Z33" i="520"/>
  <c r="AC32" i="520"/>
  <c r="Z35" i="519"/>
  <c r="AA34" i="519"/>
  <c r="L34" i="519"/>
  <c r="M34" i="519" s="1"/>
  <c r="AC34" i="519"/>
  <c r="L32" i="518"/>
  <c r="M32" i="518" s="1"/>
  <c r="AA32" i="518"/>
  <c r="Z33" i="518"/>
  <c r="AC32" i="518"/>
  <c r="Z32" i="517"/>
  <c r="AA31" i="517"/>
  <c r="L31" i="517"/>
  <c r="M31" i="517" s="1"/>
  <c r="AC31" i="517"/>
  <c r="AA31" i="516"/>
  <c r="L31" i="516"/>
  <c r="Z32" i="516"/>
  <c r="Z32" i="515"/>
  <c r="AA31" i="515"/>
  <c r="AC31" i="515"/>
  <c r="L31" i="515"/>
  <c r="M31" i="515" s="1"/>
  <c r="L31" i="514"/>
  <c r="Z32" i="514"/>
  <c r="AA31" i="514"/>
  <c r="Z31" i="513"/>
  <c r="AA30" i="513"/>
  <c r="L30" i="513"/>
  <c r="Z31" i="511"/>
  <c r="AA30" i="511"/>
  <c r="L30" i="511"/>
  <c r="AA32" i="512"/>
  <c r="L32" i="512"/>
  <c r="Z33" i="512"/>
  <c r="Z31" i="509"/>
  <c r="L30" i="509"/>
  <c r="AA30" i="509"/>
  <c r="Z32" i="510"/>
  <c r="AA31" i="510"/>
  <c r="L31" i="510"/>
  <c r="AA30" i="508"/>
  <c r="L30" i="508"/>
  <c r="Z31" i="508"/>
  <c r="Z31" i="507"/>
  <c r="AA30" i="507"/>
  <c r="L30" i="507"/>
  <c r="Z31" i="506"/>
  <c r="AA30" i="506"/>
  <c r="L30" i="506"/>
  <c r="Z32" i="505"/>
  <c r="L31" i="505"/>
  <c r="AA31" i="505"/>
  <c r="Z31" i="503"/>
  <c r="AA30" i="503"/>
  <c r="L30" i="503"/>
  <c r="L31" i="504"/>
  <c r="Z32" i="504"/>
  <c r="AA31" i="504"/>
  <c r="Z31" i="502"/>
  <c r="AA30" i="502"/>
  <c r="L30" i="502"/>
  <c r="Z31" i="501"/>
  <c r="AA30" i="501"/>
  <c r="L30" i="501"/>
  <c r="Z32" i="500"/>
  <c r="L31" i="500"/>
  <c r="AA31" i="500"/>
  <c r="Z32" i="499"/>
  <c r="L31" i="499"/>
  <c r="AA31" i="499"/>
  <c r="Z32" i="498"/>
  <c r="AA31" i="498"/>
  <c r="L31" i="498"/>
  <c r="L31" i="497"/>
  <c r="AA31" i="497"/>
  <c r="Z32" i="497"/>
  <c r="Z33" i="523" l="1"/>
  <c r="AA32" i="523"/>
  <c r="L32" i="523"/>
  <c r="M32" i="523" s="1"/>
  <c r="AC32" i="523"/>
  <c r="L33" i="522"/>
  <c r="M33" i="522" s="1"/>
  <c r="Z34" i="522"/>
  <c r="AA33" i="522"/>
  <c r="AC33" i="522"/>
  <c r="AA33" i="521"/>
  <c r="L33" i="521"/>
  <c r="M33" i="521" s="1"/>
  <c r="Z34" i="521"/>
  <c r="AC33" i="521"/>
  <c r="Z34" i="520"/>
  <c r="L33" i="520"/>
  <c r="M33" i="520" s="1"/>
  <c r="AA33" i="520"/>
  <c r="AC33" i="520"/>
  <c r="L35" i="519"/>
  <c r="M35" i="519" s="1"/>
  <c r="AA35" i="519"/>
  <c r="Z36" i="519"/>
  <c r="AC35" i="519"/>
  <c r="Z34" i="518"/>
  <c r="L33" i="518"/>
  <c r="M33" i="518" s="1"/>
  <c r="AA33" i="518"/>
  <c r="AC33" i="518"/>
  <c r="AA32" i="517"/>
  <c r="L32" i="517"/>
  <c r="M32" i="517" s="1"/>
  <c r="AC32" i="517"/>
  <c r="Z33" i="517"/>
  <c r="Z33" i="516"/>
  <c r="AA32" i="516"/>
  <c r="L32" i="516"/>
  <c r="L32" i="515"/>
  <c r="M32" i="515" s="1"/>
  <c r="AC32" i="515"/>
  <c r="Z33" i="515"/>
  <c r="AA32" i="515"/>
  <c r="Z33" i="514"/>
  <c r="AA32" i="514"/>
  <c r="L32" i="514"/>
  <c r="AA31" i="513"/>
  <c r="L31" i="513"/>
  <c r="Z32" i="513"/>
  <c r="L31" i="511"/>
  <c r="Z32" i="511"/>
  <c r="AA31" i="511"/>
  <c r="Z34" i="512"/>
  <c r="AA33" i="512"/>
  <c r="L33" i="512"/>
  <c r="L31" i="509"/>
  <c r="Z32" i="509"/>
  <c r="AA31" i="509"/>
  <c r="L32" i="510"/>
  <c r="Z33" i="510"/>
  <c r="AA32" i="510"/>
  <c r="Z32" i="508"/>
  <c r="AA31" i="508"/>
  <c r="L31" i="508"/>
  <c r="AA31" i="507"/>
  <c r="L31" i="507"/>
  <c r="Z32" i="507"/>
  <c r="L31" i="506"/>
  <c r="Z32" i="506"/>
  <c r="AA31" i="506"/>
  <c r="L32" i="505"/>
  <c r="Z33" i="505"/>
  <c r="AA32" i="505"/>
  <c r="Z33" i="504"/>
  <c r="AA32" i="504"/>
  <c r="L32" i="504"/>
  <c r="L31" i="503"/>
  <c r="Z32" i="503"/>
  <c r="AA31" i="503"/>
  <c r="L31" i="501"/>
  <c r="Z32" i="501"/>
  <c r="AA31" i="501"/>
  <c r="L31" i="502"/>
  <c r="Z32" i="502"/>
  <c r="AA31" i="502"/>
  <c r="L32" i="500"/>
  <c r="AA32" i="500"/>
  <c r="Z33" i="500"/>
  <c r="AA32" i="499"/>
  <c r="Z33" i="499"/>
  <c r="L32" i="499"/>
  <c r="L32" i="498"/>
  <c r="AA32" i="498"/>
  <c r="Z33" i="498"/>
  <c r="Z33" i="497"/>
  <c r="L32" i="497"/>
  <c r="AA32" i="497"/>
  <c r="AA33" i="523" l="1"/>
  <c r="L33" i="523"/>
  <c r="M33" i="523" s="1"/>
  <c r="Z34" i="523"/>
  <c r="AC33" i="523"/>
  <c r="Z35" i="522"/>
  <c r="AA34" i="522"/>
  <c r="L34" i="522"/>
  <c r="M34" i="522" s="1"/>
  <c r="AC34" i="522"/>
  <c r="Z35" i="521"/>
  <c r="L34" i="521"/>
  <c r="M34" i="521" s="1"/>
  <c r="AA34" i="521"/>
  <c r="AC34" i="521"/>
  <c r="L34" i="520"/>
  <c r="M34" i="520" s="1"/>
  <c r="Z35" i="520"/>
  <c r="AA34" i="520"/>
  <c r="AC34" i="520"/>
  <c r="Z37" i="519"/>
  <c r="AA36" i="519"/>
  <c r="L36" i="519"/>
  <c r="M36" i="519" s="1"/>
  <c r="AC36" i="519"/>
  <c r="L34" i="518"/>
  <c r="M34" i="518" s="1"/>
  <c r="AA34" i="518"/>
  <c r="Z35" i="518"/>
  <c r="AC34" i="518"/>
  <c r="AA33" i="517"/>
  <c r="AC33" i="517"/>
  <c r="L33" i="517"/>
  <c r="M33" i="517" s="1"/>
  <c r="Z34" i="517"/>
  <c r="AA33" i="516"/>
  <c r="L33" i="516"/>
  <c r="Z34" i="516"/>
  <c r="Z34" i="515"/>
  <c r="AA33" i="515"/>
  <c r="AC33" i="515"/>
  <c r="L33" i="515"/>
  <c r="M33" i="515" s="1"/>
  <c r="Z33" i="513"/>
  <c r="AA32" i="513"/>
  <c r="L32" i="513"/>
  <c r="L33" i="514"/>
  <c r="Z34" i="514"/>
  <c r="AA33" i="514"/>
  <c r="Z33" i="511"/>
  <c r="AA32" i="511"/>
  <c r="L32" i="511"/>
  <c r="AA34" i="512"/>
  <c r="L34" i="512"/>
  <c r="Z35" i="512"/>
  <c r="Z33" i="509"/>
  <c r="AA32" i="509"/>
  <c r="L32" i="509"/>
  <c r="Z34" i="510"/>
  <c r="AA33" i="510"/>
  <c r="L33" i="510"/>
  <c r="AA32" i="508"/>
  <c r="L32" i="508"/>
  <c r="Z33" i="508"/>
  <c r="Z33" i="507"/>
  <c r="AA32" i="507"/>
  <c r="L32" i="507"/>
  <c r="Z33" i="506"/>
  <c r="AA32" i="506"/>
  <c r="L32" i="506"/>
  <c r="Z34" i="505"/>
  <c r="L33" i="505"/>
  <c r="AA33" i="505"/>
  <c r="Z33" i="503"/>
  <c r="AA32" i="503"/>
  <c r="L32" i="503"/>
  <c r="L33" i="504"/>
  <c r="Z34" i="504"/>
  <c r="AA33" i="504"/>
  <c r="Z33" i="501"/>
  <c r="AA32" i="501"/>
  <c r="L32" i="501"/>
  <c r="Z33" i="502"/>
  <c r="L32" i="502"/>
  <c r="AA32" i="502"/>
  <c r="Z34" i="500"/>
  <c r="L33" i="500"/>
  <c r="AA33" i="500"/>
  <c r="L33" i="499"/>
  <c r="AA33" i="499"/>
  <c r="Z34" i="499"/>
  <c r="Z34" i="498"/>
  <c r="L33" i="498"/>
  <c r="AA33" i="498"/>
  <c r="L33" i="497"/>
  <c r="Z34" i="497"/>
  <c r="AA33" i="497"/>
  <c r="Z35" i="523" l="1"/>
  <c r="AA34" i="523"/>
  <c r="L34" i="523"/>
  <c r="M34" i="523" s="1"/>
  <c r="AC34" i="523"/>
  <c r="L35" i="522"/>
  <c r="M35" i="522" s="1"/>
  <c r="Z36" i="522"/>
  <c r="AA35" i="522"/>
  <c r="AC35" i="522"/>
  <c r="AA35" i="521"/>
  <c r="L35" i="521"/>
  <c r="M35" i="521" s="1"/>
  <c r="Z36" i="521"/>
  <c r="AC35" i="521"/>
  <c r="Z36" i="520"/>
  <c r="L35" i="520"/>
  <c r="M35" i="520" s="1"/>
  <c r="AA35" i="520"/>
  <c r="AC35" i="520"/>
  <c r="L37" i="519"/>
  <c r="M37" i="519" s="1"/>
  <c r="AA37" i="519"/>
  <c r="Z38" i="519"/>
  <c r="AC37" i="519"/>
  <c r="Z36" i="518"/>
  <c r="AA35" i="518"/>
  <c r="L35" i="518"/>
  <c r="M35" i="518" s="1"/>
  <c r="AC35" i="518"/>
  <c r="AA34" i="517"/>
  <c r="AC34" i="517"/>
  <c r="L34" i="517"/>
  <c r="M34" i="517" s="1"/>
  <c r="Z35" i="517"/>
  <c r="Z35" i="516"/>
  <c r="AA34" i="516"/>
  <c r="L34" i="516"/>
  <c r="L34" i="515"/>
  <c r="M34" i="515" s="1"/>
  <c r="Z35" i="515"/>
  <c r="AC34" i="515"/>
  <c r="AA34" i="515"/>
  <c r="Z35" i="514"/>
  <c r="AA34" i="514"/>
  <c r="L34" i="514"/>
  <c r="AA33" i="513"/>
  <c r="L33" i="513"/>
  <c r="Z34" i="513"/>
  <c r="L33" i="511"/>
  <c r="Z34" i="511"/>
  <c r="AA33" i="511"/>
  <c r="Z36" i="512"/>
  <c r="AA35" i="512"/>
  <c r="L35" i="512"/>
  <c r="L33" i="509"/>
  <c r="Z34" i="509"/>
  <c r="AA33" i="509"/>
  <c r="L34" i="510"/>
  <c r="Z35" i="510"/>
  <c r="AA34" i="510"/>
  <c r="Z34" i="508"/>
  <c r="AA33" i="508"/>
  <c r="L33" i="508"/>
  <c r="AA33" i="507"/>
  <c r="L33" i="507"/>
  <c r="Z34" i="507"/>
  <c r="L33" i="506"/>
  <c r="Z34" i="506"/>
  <c r="AA33" i="506"/>
  <c r="L34" i="505"/>
  <c r="Z35" i="505"/>
  <c r="AA34" i="505"/>
  <c r="Z35" i="504"/>
  <c r="AA34" i="504"/>
  <c r="L34" i="504"/>
  <c r="L33" i="503"/>
  <c r="AA33" i="503"/>
  <c r="Z34" i="503"/>
  <c r="L33" i="502"/>
  <c r="Z34" i="502"/>
  <c r="AA33" i="502"/>
  <c r="L33" i="501"/>
  <c r="Z34" i="501"/>
  <c r="AA33" i="501"/>
  <c r="L34" i="500"/>
  <c r="Z35" i="500"/>
  <c r="AA34" i="500"/>
  <c r="AA34" i="499"/>
  <c r="Z35" i="499"/>
  <c r="L34" i="499"/>
  <c r="Z35" i="497"/>
  <c r="L34" i="497"/>
  <c r="AA34" i="497"/>
  <c r="L34" i="498"/>
  <c r="AA34" i="498"/>
  <c r="Z35" i="498"/>
  <c r="AA35" i="523" l="1"/>
  <c r="L35" i="523"/>
  <c r="M35" i="523" s="1"/>
  <c r="Z36" i="523"/>
  <c r="AC35" i="523"/>
  <c r="Z37" i="522"/>
  <c r="AA36" i="522"/>
  <c r="L36" i="522"/>
  <c r="M36" i="522" s="1"/>
  <c r="AC36" i="522"/>
  <c r="Z37" i="521"/>
  <c r="L36" i="521"/>
  <c r="M36" i="521" s="1"/>
  <c r="AA36" i="521"/>
  <c r="AC36" i="521"/>
  <c r="L36" i="520"/>
  <c r="M36" i="520" s="1"/>
  <c r="AA36" i="520"/>
  <c r="Z37" i="520"/>
  <c r="AC36" i="520"/>
  <c r="Z39" i="519"/>
  <c r="L38" i="519"/>
  <c r="M38" i="519" s="1"/>
  <c r="AA38" i="519"/>
  <c r="AC38" i="519"/>
  <c r="L36" i="518"/>
  <c r="M36" i="518" s="1"/>
  <c r="Z37" i="518"/>
  <c r="AA36" i="518"/>
  <c r="AC36" i="518"/>
  <c r="Z36" i="517"/>
  <c r="AC35" i="517"/>
  <c r="L35" i="517"/>
  <c r="M35" i="517" s="1"/>
  <c r="AA35" i="517"/>
  <c r="AA35" i="516"/>
  <c r="L35" i="516"/>
  <c r="Z36" i="516"/>
  <c r="Z36" i="515"/>
  <c r="AA35" i="515"/>
  <c r="L35" i="515"/>
  <c r="M35" i="515" s="1"/>
  <c r="AC35" i="515"/>
  <c r="Z35" i="513"/>
  <c r="AA34" i="513"/>
  <c r="L34" i="513"/>
  <c r="L35" i="514"/>
  <c r="Z36" i="514"/>
  <c r="AA35" i="514"/>
  <c r="Z35" i="511"/>
  <c r="AA34" i="511"/>
  <c r="L34" i="511"/>
  <c r="AA36" i="512"/>
  <c r="L36" i="512"/>
  <c r="Z37" i="512"/>
  <c r="Z35" i="509"/>
  <c r="L34" i="509"/>
  <c r="AA34" i="509"/>
  <c r="Z36" i="510"/>
  <c r="AA35" i="510"/>
  <c r="L35" i="510"/>
  <c r="AA34" i="508"/>
  <c r="L34" i="508"/>
  <c r="Z35" i="508"/>
  <c r="Z35" i="507"/>
  <c r="AA34" i="507"/>
  <c r="L34" i="507"/>
  <c r="Z35" i="506"/>
  <c r="L34" i="506"/>
  <c r="AA34" i="506"/>
  <c r="Z36" i="505"/>
  <c r="L35" i="505"/>
  <c r="AA35" i="505"/>
  <c r="Z35" i="503"/>
  <c r="AA34" i="503"/>
  <c r="L34" i="503"/>
  <c r="Z36" i="504"/>
  <c r="L35" i="504"/>
  <c r="AA35" i="504"/>
  <c r="Z35" i="502"/>
  <c r="L34" i="502"/>
  <c r="AA34" i="502"/>
  <c r="Z35" i="501"/>
  <c r="AA34" i="501"/>
  <c r="L34" i="501"/>
  <c r="Z36" i="500"/>
  <c r="L35" i="500"/>
  <c r="AA35" i="500"/>
  <c r="Z36" i="499"/>
  <c r="AA35" i="499"/>
  <c r="L35" i="499"/>
  <c r="Z36" i="498"/>
  <c r="AA35" i="498"/>
  <c r="L35" i="498"/>
  <c r="L35" i="497"/>
  <c r="Z36" i="497"/>
  <c r="AA35" i="497"/>
  <c r="Z37" i="523" l="1"/>
  <c r="AA36" i="523"/>
  <c r="L36" i="523"/>
  <c r="M36" i="523" s="1"/>
  <c r="AC36" i="523"/>
  <c r="L37" i="522"/>
  <c r="M37" i="522" s="1"/>
  <c r="Z38" i="522"/>
  <c r="AA37" i="522"/>
  <c r="AC37" i="522"/>
  <c r="AA37" i="521"/>
  <c r="L37" i="521"/>
  <c r="M37" i="521" s="1"/>
  <c r="Z38" i="521"/>
  <c r="AC37" i="521"/>
  <c r="Z38" i="520"/>
  <c r="L37" i="520"/>
  <c r="M37" i="520" s="1"/>
  <c r="AA37" i="520"/>
  <c r="AC37" i="520"/>
  <c r="L39" i="519"/>
  <c r="M39" i="519" s="1"/>
  <c r="AA39" i="519"/>
  <c r="Z40" i="519"/>
  <c r="AC39" i="519"/>
  <c r="Z38" i="518"/>
  <c r="L37" i="518"/>
  <c r="M37" i="518" s="1"/>
  <c r="AA37" i="518"/>
  <c r="AC37" i="518"/>
  <c r="AA36" i="517"/>
  <c r="L36" i="517"/>
  <c r="M36" i="517" s="1"/>
  <c r="AC36" i="517"/>
  <c r="Z37" i="517"/>
  <c r="Z37" i="516"/>
  <c r="AA36" i="516"/>
  <c r="L36" i="516"/>
  <c r="L36" i="515"/>
  <c r="M36" i="515" s="1"/>
  <c r="Z37" i="515"/>
  <c r="AA36" i="515"/>
  <c r="AC36" i="515"/>
  <c r="Z37" i="514"/>
  <c r="AA36" i="514"/>
  <c r="L36" i="514"/>
  <c r="AA35" i="513"/>
  <c r="L35" i="513"/>
  <c r="Z36" i="513"/>
  <c r="L35" i="511"/>
  <c r="Z36" i="511"/>
  <c r="AA35" i="511"/>
  <c r="Z38" i="512"/>
  <c r="AA37" i="512"/>
  <c r="L37" i="512"/>
  <c r="L35" i="509"/>
  <c r="AA35" i="509"/>
  <c r="Z36" i="509"/>
  <c r="L36" i="510"/>
  <c r="Z37" i="510"/>
  <c r="AA36" i="510"/>
  <c r="Z36" i="508"/>
  <c r="AA35" i="508"/>
  <c r="L35" i="508"/>
  <c r="AA35" i="507"/>
  <c r="L35" i="507"/>
  <c r="Z36" i="507"/>
  <c r="L35" i="506"/>
  <c r="Z36" i="506"/>
  <c r="AA35" i="506"/>
  <c r="L36" i="505"/>
  <c r="Z37" i="505"/>
  <c r="AA36" i="505"/>
  <c r="AA36" i="504"/>
  <c r="L36" i="504"/>
  <c r="Z37" i="504"/>
  <c r="L35" i="503"/>
  <c r="Z36" i="503"/>
  <c r="AA35" i="503"/>
  <c r="L35" i="501"/>
  <c r="Z36" i="501"/>
  <c r="AA35" i="501"/>
  <c r="L35" i="502"/>
  <c r="Z36" i="502"/>
  <c r="AA35" i="502"/>
  <c r="L36" i="500"/>
  <c r="Z37" i="500"/>
  <c r="AA36" i="500"/>
  <c r="AA36" i="499"/>
  <c r="Z37" i="499"/>
  <c r="L36" i="499"/>
  <c r="Z37" i="497"/>
  <c r="L36" i="497"/>
  <c r="AA36" i="497"/>
  <c r="L36" i="498"/>
  <c r="AA36" i="498"/>
  <c r="Z37" i="498"/>
  <c r="AA37" i="523" l="1"/>
  <c r="L37" i="523"/>
  <c r="M37" i="523" s="1"/>
  <c r="Z38" i="523"/>
  <c r="AC37" i="523"/>
  <c r="Z39" i="522"/>
  <c r="AA38" i="522"/>
  <c r="L38" i="522"/>
  <c r="M38" i="522" s="1"/>
  <c r="AC38" i="522"/>
  <c r="Z39" i="521"/>
  <c r="L38" i="521"/>
  <c r="M38" i="521" s="1"/>
  <c r="AA38" i="521"/>
  <c r="AC38" i="521"/>
  <c r="L38" i="520"/>
  <c r="M38" i="520" s="1"/>
  <c r="Z39" i="520"/>
  <c r="AA38" i="520"/>
  <c r="AC38" i="520"/>
  <c r="Z41" i="519"/>
  <c r="AA40" i="519"/>
  <c r="L40" i="519"/>
  <c r="M40" i="519" s="1"/>
  <c r="AC40" i="519"/>
  <c r="L38" i="518"/>
  <c r="M38" i="518" s="1"/>
  <c r="AA38" i="518"/>
  <c r="Z39" i="518"/>
  <c r="AC38" i="518"/>
  <c r="Z38" i="517"/>
  <c r="AC37" i="517"/>
  <c r="L37" i="517"/>
  <c r="M37" i="517" s="1"/>
  <c r="AA37" i="517"/>
  <c r="AA37" i="516"/>
  <c r="L37" i="516"/>
  <c r="Z38" i="516"/>
  <c r="Z38" i="515"/>
  <c r="AA37" i="515"/>
  <c r="L37" i="515"/>
  <c r="M37" i="515" s="1"/>
  <c r="AC37" i="515"/>
  <c r="Z37" i="513"/>
  <c r="AA36" i="513"/>
  <c r="L36" i="513"/>
  <c r="L37" i="514"/>
  <c r="Z38" i="514"/>
  <c r="AA37" i="514"/>
  <c r="Z37" i="511"/>
  <c r="AA36" i="511"/>
  <c r="L36" i="511"/>
  <c r="AA38" i="512"/>
  <c r="L38" i="512"/>
  <c r="Z39" i="512"/>
  <c r="Z37" i="509"/>
  <c r="AA36" i="509"/>
  <c r="L36" i="509"/>
  <c r="Z38" i="510"/>
  <c r="AA37" i="510"/>
  <c r="L37" i="510"/>
  <c r="AA36" i="508"/>
  <c r="Z37" i="508"/>
  <c r="L36" i="508"/>
  <c r="Z37" i="507"/>
  <c r="AA36" i="507"/>
  <c r="L36" i="507"/>
  <c r="Z37" i="506"/>
  <c r="AA36" i="506"/>
  <c r="L36" i="506"/>
  <c r="Z38" i="505"/>
  <c r="L37" i="505"/>
  <c r="AA37" i="505"/>
  <c r="Z38" i="504"/>
  <c r="AA37" i="504"/>
  <c r="L37" i="504"/>
  <c r="Z37" i="503"/>
  <c r="AA36" i="503"/>
  <c r="L36" i="503"/>
  <c r="Z37" i="501"/>
  <c r="AA36" i="501"/>
  <c r="L36" i="501"/>
  <c r="Z37" i="502"/>
  <c r="AA36" i="502"/>
  <c r="L36" i="502"/>
  <c r="Z38" i="500"/>
  <c r="AA37" i="500"/>
  <c r="L37" i="500"/>
  <c r="L37" i="499"/>
  <c r="AA37" i="499"/>
  <c r="Z38" i="499"/>
  <c r="Z38" i="498"/>
  <c r="L37" i="498"/>
  <c r="AA37" i="498"/>
  <c r="L37" i="497"/>
  <c r="Z38" i="497"/>
  <c r="AA37" i="497"/>
  <c r="Z39" i="523" l="1"/>
  <c r="AA38" i="523"/>
  <c r="L38" i="523"/>
  <c r="M38" i="523" s="1"/>
  <c r="AC38" i="523"/>
  <c r="L39" i="522"/>
  <c r="M39" i="522" s="1"/>
  <c r="Z40" i="522"/>
  <c r="AA39" i="522"/>
  <c r="AC39" i="522"/>
  <c r="AA39" i="521"/>
  <c r="L39" i="521"/>
  <c r="M39" i="521" s="1"/>
  <c r="Z40" i="521"/>
  <c r="AC39" i="521"/>
  <c r="Z40" i="520"/>
  <c r="L39" i="520"/>
  <c r="M39" i="520" s="1"/>
  <c r="AA39" i="520"/>
  <c r="AC39" i="520"/>
  <c r="L41" i="519"/>
  <c r="M41" i="519" s="1"/>
  <c r="AA41" i="519"/>
  <c r="Z42" i="519"/>
  <c r="AC41" i="519"/>
  <c r="Z40" i="518"/>
  <c r="AA39" i="518"/>
  <c r="L39" i="518"/>
  <c r="M39" i="518" s="1"/>
  <c r="AC39" i="518"/>
  <c r="AA38" i="517"/>
  <c r="L38" i="517"/>
  <c r="M38" i="517" s="1"/>
  <c r="Z39" i="517"/>
  <c r="AC38" i="517"/>
  <c r="AA38" i="516"/>
  <c r="Z39" i="516"/>
  <c r="L38" i="516"/>
  <c r="L38" i="515"/>
  <c r="M38" i="515" s="1"/>
  <c r="Z39" i="515"/>
  <c r="AA38" i="515"/>
  <c r="AC38" i="515"/>
  <c r="Z39" i="514"/>
  <c r="AA38" i="514"/>
  <c r="L38" i="514"/>
  <c r="AA37" i="513"/>
  <c r="L37" i="513"/>
  <c r="Z38" i="513"/>
  <c r="L37" i="511"/>
  <c r="Z38" i="511"/>
  <c r="AA37" i="511"/>
  <c r="Z40" i="512"/>
  <c r="AA39" i="512"/>
  <c r="L39" i="512"/>
  <c r="L37" i="509"/>
  <c r="AA37" i="509"/>
  <c r="Z38" i="509"/>
  <c r="L38" i="510"/>
  <c r="Z39" i="510"/>
  <c r="AA38" i="510"/>
  <c r="Z38" i="508"/>
  <c r="AA37" i="508"/>
  <c r="L37" i="508"/>
  <c r="AA37" i="507"/>
  <c r="L37" i="507"/>
  <c r="Z38" i="507"/>
  <c r="Z38" i="506"/>
  <c r="L37" i="506"/>
  <c r="AA37" i="506"/>
  <c r="L38" i="505"/>
  <c r="Z39" i="505"/>
  <c r="AA38" i="505"/>
  <c r="L37" i="503"/>
  <c r="AA37" i="503"/>
  <c r="Z38" i="503"/>
  <c r="AA38" i="504"/>
  <c r="L38" i="504"/>
  <c r="Z39" i="504"/>
  <c r="L37" i="502"/>
  <c r="Z38" i="502"/>
  <c r="AA37" i="502"/>
  <c r="L37" i="501"/>
  <c r="Z38" i="501"/>
  <c r="AA37" i="501"/>
  <c r="L38" i="500"/>
  <c r="AA38" i="500"/>
  <c r="Z39" i="500"/>
  <c r="AA38" i="499"/>
  <c r="Z39" i="499"/>
  <c r="L38" i="499"/>
  <c r="Z39" i="497"/>
  <c r="L38" i="497"/>
  <c r="AA38" i="497"/>
  <c r="L38" i="498"/>
  <c r="AA38" i="498"/>
  <c r="Z39" i="498"/>
  <c r="AA39" i="523" l="1"/>
  <c r="L39" i="523"/>
  <c r="M39" i="523" s="1"/>
  <c r="Z40" i="523"/>
  <c r="AC39" i="523"/>
  <c r="Z41" i="522"/>
  <c r="AA40" i="522"/>
  <c r="L40" i="522"/>
  <c r="M40" i="522" s="1"/>
  <c r="AC40" i="522"/>
  <c r="Z41" i="521"/>
  <c r="L40" i="521"/>
  <c r="M40" i="521" s="1"/>
  <c r="AA40" i="521"/>
  <c r="AC40" i="521"/>
  <c r="L40" i="520"/>
  <c r="M40" i="520" s="1"/>
  <c r="AA40" i="520"/>
  <c r="Z41" i="520"/>
  <c r="AC40" i="520"/>
  <c r="Z43" i="519"/>
  <c r="AA42" i="519"/>
  <c r="L42" i="519"/>
  <c r="M42" i="519" s="1"/>
  <c r="AC42" i="519"/>
  <c r="L40" i="518"/>
  <c r="M40" i="518" s="1"/>
  <c r="AA40" i="518"/>
  <c r="Z41" i="518"/>
  <c r="AC40" i="518"/>
  <c r="Z40" i="517"/>
  <c r="AC39" i="517"/>
  <c r="AA39" i="517"/>
  <c r="L39" i="517"/>
  <c r="M39" i="517" s="1"/>
  <c r="AA39" i="516"/>
  <c r="L39" i="516"/>
  <c r="Z40" i="516"/>
  <c r="Z40" i="515"/>
  <c r="AC39" i="515"/>
  <c r="AA39" i="515"/>
  <c r="L39" i="515"/>
  <c r="M39" i="515" s="1"/>
  <c r="Z39" i="513"/>
  <c r="AA38" i="513"/>
  <c r="L38" i="513"/>
  <c r="AA39" i="514"/>
  <c r="L39" i="514"/>
  <c r="Z40" i="514"/>
  <c r="Z39" i="511"/>
  <c r="AA38" i="511"/>
  <c r="L38" i="511"/>
  <c r="AA40" i="512"/>
  <c r="L40" i="512"/>
  <c r="Z41" i="512"/>
  <c r="Z39" i="509"/>
  <c r="AA38" i="509"/>
  <c r="L38" i="509"/>
  <c r="Z40" i="510"/>
  <c r="AA39" i="510"/>
  <c r="L39" i="510"/>
  <c r="AA38" i="508"/>
  <c r="Z39" i="508"/>
  <c r="L38" i="508"/>
  <c r="Z39" i="507"/>
  <c r="AA38" i="507"/>
  <c r="L38" i="507"/>
  <c r="Z39" i="506"/>
  <c r="AA38" i="506"/>
  <c r="L38" i="506"/>
  <c r="Z40" i="505"/>
  <c r="AA39" i="505"/>
  <c r="L39" i="505"/>
  <c r="Z40" i="504"/>
  <c r="AA39" i="504"/>
  <c r="L39" i="504"/>
  <c r="Z39" i="503"/>
  <c r="AA38" i="503"/>
  <c r="L38" i="503"/>
  <c r="Z39" i="501"/>
  <c r="AA38" i="501"/>
  <c r="L38" i="501"/>
  <c r="Z39" i="502"/>
  <c r="AA38" i="502"/>
  <c r="L38" i="502"/>
  <c r="Z40" i="500"/>
  <c r="L39" i="500"/>
  <c r="AA39" i="500"/>
  <c r="Z40" i="499"/>
  <c r="L39" i="499"/>
  <c r="AA39" i="499"/>
  <c r="Z40" i="498"/>
  <c r="AA39" i="498"/>
  <c r="L39" i="498"/>
  <c r="L39" i="497"/>
  <c r="Z40" i="497"/>
  <c r="AA39" i="497"/>
  <c r="AA40" i="523" l="1"/>
  <c r="Z41" i="523"/>
  <c r="L40" i="523"/>
  <c r="M40" i="523" s="1"/>
  <c r="AC40" i="523"/>
  <c r="L41" i="522"/>
  <c r="M41" i="522" s="1"/>
  <c r="Z42" i="522"/>
  <c r="AA41" i="522"/>
  <c r="AC41" i="522"/>
  <c r="AA41" i="521"/>
  <c r="L41" i="521"/>
  <c r="M41" i="521" s="1"/>
  <c r="Z42" i="521"/>
  <c r="AC41" i="521"/>
  <c r="Z42" i="520"/>
  <c r="L41" i="520"/>
  <c r="M41" i="520" s="1"/>
  <c r="AA41" i="520"/>
  <c r="AC41" i="520"/>
  <c r="L43" i="519"/>
  <c r="M43" i="519" s="1"/>
  <c r="AA43" i="519"/>
  <c r="Z44" i="519"/>
  <c r="AC43" i="519"/>
  <c r="Z42" i="518"/>
  <c r="L41" i="518"/>
  <c r="M41" i="518" s="1"/>
  <c r="AA41" i="518"/>
  <c r="AC41" i="518"/>
  <c r="AA40" i="517"/>
  <c r="L40" i="517"/>
  <c r="M40" i="517" s="1"/>
  <c r="Z41" i="517"/>
  <c r="AC40" i="517"/>
  <c r="Z41" i="516"/>
  <c r="AA40" i="516"/>
  <c r="L40" i="516"/>
  <c r="L40" i="515"/>
  <c r="M40" i="515" s="1"/>
  <c r="AA40" i="515"/>
  <c r="AC40" i="515"/>
  <c r="Z41" i="515"/>
  <c r="AA40" i="514"/>
  <c r="Z41" i="514"/>
  <c r="L40" i="514"/>
  <c r="AA39" i="513"/>
  <c r="L39" i="513"/>
  <c r="Z40" i="513"/>
  <c r="L39" i="511"/>
  <c r="Z40" i="511"/>
  <c r="AA39" i="511"/>
  <c r="Z42" i="512"/>
  <c r="AA41" i="512"/>
  <c r="L41" i="512"/>
  <c r="L39" i="509"/>
  <c r="Z40" i="509"/>
  <c r="AA39" i="509"/>
  <c r="L40" i="510"/>
  <c r="Z41" i="510"/>
  <c r="AA40" i="510"/>
  <c r="Z40" i="508"/>
  <c r="AA39" i="508"/>
  <c r="L39" i="508"/>
  <c r="AA39" i="507"/>
  <c r="L39" i="507"/>
  <c r="Z40" i="507"/>
  <c r="Z40" i="506"/>
  <c r="AA39" i="506"/>
  <c r="L39" i="506"/>
  <c r="L40" i="505"/>
  <c r="Z41" i="505"/>
  <c r="AA40" i="505"/>
  <c r="L39" i="503"/>
  <c r="Z40" i="503"/>
  <c r="AA39" i="503"/>
  <c r="AA40" i="504"/>
  <c r="L40" i="504"/>
  <c r="Z41" i="504"/>
  <c r="L39" i="502"/>
  <c r="Z40" i="502"/>
  <c r="AA39" i="502"/>
  <c r="L39" i="501"/>
  <c r="Z40" i="501"/>
  <c r="AA39" i="501"/>
  <c r="L40" i="500"/>
  <c r="AA40" i="500"/>
  <c r="Z41" i="500"/>
  <c r="AA40" i="499"/>
  <c r="L40" i="499"/>
  <c r="Z41" i="499"/>
  <c r="Z41" i="497"/>
  <c r="L40" i="497"/>
  <c r="AA40" i="497"/>
  <c r="L40" i="498"/>
  <c r="AA40" i="498"/>
  <c r="Z41" i="498"/>
  <c r="AA41" i="523" l="1"/>
  <c r="Z42" i="523"/>
  <c r="L41" i="523"/>
  <c r="M41" i="523" s="1"/>
  <c r="AC41" i="523"/>
  <c r="Z43" i="522"/>
  <c r="AA42" i="522"/>
  <c r="L42" i="522"/>
  <c r="M42" i="522" s="1"/>
  <c r="AC42" i="522"/>
  <c r="Z43" i="521"/>
  <c r="L42" i="521"/>
  <c r="M42" i="521" s="1"/>
  <c r="AA42" i="521"/>
  <c r="AC42" i="521"/>
  <c r="L42" i="520"/>
  <c r="M42" i="520" s="1"/>
  <c r="Z43" i="520"/>
  <c r="AA42" i="520"/>
  <c r="AC42" i="520"/>
  <c r="Z45" i="519"/>
  <c r="AA44" i="519"/>
  <c r="L44" i="519"/>
  <c r="M44" i="519" s="1"/>
  <c r="AC44" i="519"/>
  <c r="L42" i="518"/>
  <c r="M42" i="518" s="1"/>
  <c r="AA42" i="518"/>
  <c r="Z43" i="518"/>
  <c r="AC42" i="518"/>
  <c r="Z42" i="517"/>
  <c r="L41" i="517"/>
  <c r="M41" i="517" s="1"/>
  <c r="AA41" i="517"/>
  <c r="AC41" i="517"/>
  <c r="AA41" i="516"/>
  <c r="L41" i="516"/>
  <c r="Z42" i="516"/>
  <c r="Z42" i="515"/>
  <c r="AA41" i="515"/>
  <c r="AC41" i="515"/>
  <c r="L41" i="515"/>
  <c r="M41" i="515" s="1"/>
  <c r="Z41" i="513"/>
  <c r="AA40" i="513"/>
  <c r="L40" i="513"/>
  <c r="AA41" i="514"/>
  <c r="Z42" i="514"/>
  <c r="L41" i="514"/>
  <c r="Z41" i="511"/>
  <c r="AA40" i="511"/>
  <c r="L40" i="511"/>
  <c r="AA42" i="512"/>
  <c r="L42" i="512"/>
  <c r="Z43" i="512"/>
  <c r="Z41" i="509"/>
  <c r="L40" i="509"/>
  <c r="AA40" i="509"/>
  <c r="Z42" i="510"/>
  <c r="AA41" i="510"/>
  <c r="L41" i="510"/>
  <c r="Z41" i="508"/>
  <c r="L40" i="508"/>
  <c r="AA40" i="508"/>
  <c r="Z41" i="507"/>
  <c r="AA40" i="507"/>
  <c r="L40" i="507"/>
  <c r="L40" i="506"/>
  <c r="AA40" i="506"/>
  <c r="Z41" i="506"/>
  <c r="Z42" i="505"/>
  <c r="AA41" i="505"/>
  <c r="L41" i="505"/>
  <c r="Z42" i="504"/>
  <c r="AA41" i="504"/>
  <c r="L41" i="504"/>
  <c r="Z41" i="503"/>
  <c r="AA40" i="503"/>
  <c r="L40" i="503"/>
  <c r="Z41" i="501"/>
  <c r="L40" i="501"/>
  <c r="AA40" i="501"/>
  <c r="AA40" i="502"/>
  <c r="L40" i="502"/>
  <c r="Z41" i="502"/>
  <c r="Z42" i="500"/>
  <c r="L41" i="500"/>
  <c r="AA41" i="500"/>
  <c r="L41" i="499"/>
  <c r="AA41" i="499"/>
  <c r="Z42" i="499"/>
  <c r="Z42" i="498"/>
  <c r="L41" i="498"/>
  <c r="AA41" i="498"/>
  <c r="L41" i="497"/>
  <c r="Z42" i="497"/>
  <c r="AA41" i="497"/>
  <c r="AA42" i="523" l="1"/>
  <c r="Z43" i="523"/>
  <c r="L42" i="523"/>
  <c r="M42" i="523" s="1"/>
  <c r="AC42" i="523"/>
  <c r="L43" i="522"/>
  <c r="M43" i="522" s="1"/>
  <c r="Z44" i="522"/>
  <c r="AA43" i="522"/>
  <c r="AC43" i="522"/>
  <c r="AA43" i="521"/>
  <c r="L43" i="521"/>
  <c r="M43" i="521" s="1"/>
  <c r="Z44" i="521"/>
  <c r="AC43" i="521"/>
  <c r="Z44" i="520"/>
  <c r="L43" i="520"/>
  <c r="M43" i="520" s="1"/>
  <c r="AA43" i="520"/>
  <c r="AC43" i="520"/>
  <c r="L45" i="519"/>
  <c r="M45" i="519" s="1"/>
  <c r="Z46" i="519"/>
  <c r="AA45" i="519"/>
  <c r="AC45" i="519"/>
  <c r="Z44" i="518"/>
  <c r="AA43" i="518"/>
  <c r="L43" i="518"/>
  <c r="M43" i="518" s="1"/>
  <c r="AC43" i="518"/>
  <c r="AA42" i="517"/>
  <c r="L42" i="517"/>
  <c r="M42" i="517" s="1"/>
  <c r="Z43" i="517"/>
  <c r="AC42" i="517"/>
  <c r="Z43" i="516"/>
  <c r="AA42" i="516"/>
  <c r="L42" i="516"/>
  <c r="L42" i="515"/>
  <c r="M42" i="515" s="1"/>
  <c r="AC42" i="515"/>
  <c r="Z43" i="515"/>
  <c r="AA42" i="515"/>
  <c r="AA42" i="514"/>
  <c r="Z43" i="514"/>
  <c r="L42" i="514"/>
  <c r="AA41" i="513"/>
  <c r="L41" i="513"/>
  <c r="Z42" i="513"/>
  <c r="L41" i="511"/>
  <c r="Z42" i="511"/>
  <c r="AA41" i="511"/>
  <c r="Z44" i="512"/>
  <c r="AA43" i="512"/>
  <c r="L43" i="512"/>
  <c r="L41" i="509"/>
  <c r="Z42" i="509"/>
  <c r="AA41" i="509"/>
  <c r="AA42" i="510"/>
  <c r="L42" i="510"/>
  <c r="Z43" i="510"/>
  <c r="L41" i="508"/>
  <c r="AA41" i="508"/>
  <c r="Z42" i="508"/>
  <c r="AA41" i="507"/>
  <c r="L41" i="507"/>
  <c r="Z42" i="507"/>
  <c r="Z42" i="506"/>
  <c r="L41" i="506"/>
  <c r="AA41" i="506"/>
  <c r="L42" i="505"/>
  <c r="Z43" i="505"/>
  <c r="AA42" i="505"/>
  <c r="L41" i="503"/>
  <c r="AA41" i="503"/>
  <c r="Z42" i="503"/>
  <c r="AA42" i="504"/>
  <c r="L42" i="504"/>
  <c r="Z43" i="504"/>
  <c r="AA41" i="502"/>
  <c r="Z42" i="502"/>
  <c r="L41" i="502"/>
  <c r="L41" i="501"/>
  <c r="AA41" i="501"/>
  <c r="Z42" i="501"/>
  <c r="L42" i="500"/>
  <c r="Z43" i="500"/>
  <c r="AA42" i="500"/>
  <c r="AA42" i="499"/>
  <c r="Z43" i="499"/>
  <c r="L42" i="499"/>
  <c r="Z43" i="497"/>
  <c r="L42" i="497"/>
  <c r="AA42" i="497"/>
  <c r="L42" i="498"/>
  <c r="AA42" i="498"/>
  <c r="Z43" i="498"/>
  <c r="L43" i="523" l="1"/>
  <c r="M43" i="523" s="1"/>
  <c r="AA43" i="523"/>
  <c r="Z44" i="523"/>
  <c r="AC43" i="523"/>
  <c r="Z45" i="522"/>
  <c r="AA44" i="522"/>
  <c r="L44" i="522"/>
  <c r="M44" i="522" s="1"/>
  <c r="AC44" i="522"/>
  <c r="Z45" i="521"/>
  <c r="L44" i="521"/>
  <c r="M44" i="521" s="1"/>
  <c r="AA44" i="521"/>
  <c r="AC44" i="521"/>
  <c r="L44" i="520"/>
  <c r="M44" i="520" s="1"/>
  <c r="AA44" i="520"/>
  <c r="Z45" i="520"/>
  <c r="AC44" i="520"/>
  <c r="Z47" i="519"/>
  <c r="AA46" i="519"/>
  <c r="L46" i="519"/>
  <c r="M46" i="519" s="1"/>
  <c r="AC46" i="519"/>
  <c r="L44" i="518"/>
  <c r="M44" i="518" s="1"/>
  <c r="Z45" i="518"/>
  <c r="AA44" i="518"/>
  <c r="AC44" i="518"/>
  <c r="Z44" i="517"/>
  <c r="AC43" i="517"/>
  <c r="AA43" i="517"/>
  <c r="L43" i="517"/>
  <c r="M43" i="517" s="1"/>
  <c r="AA43" i="516"/>
  <c r="L43" i="516"/>
  <c r="Z44" i="516"/>
  <c r="Z44" i="515"/>
  <c r="AC43" i="515"/>
  <c r="AA43" i="515"/>
  <c r="L43" i="515"/>
  <c r="M43" i="515" s="1"/>
  <c r="Z43" i="513"/>
  <c r="AA42" i="513"/>
  <c r="L42" i="513"/>
  <c r="AA43" i="514"/>
  <c r="Z44" i="514"/>
  <c r="L43" i="514"/>
  <c r="Z43" i="511"/>
  <c r="AA42" i="511"/>
  <c r="L42" i="511"/>
  <c r="AA44" i="512"/>
  <c r="L44" i="512"/>
  <c r="Z45" i="512"/>
  <c r="Z43" i="509"/>
  <c r="AA42" i="509"/>
  <c r="L42" i="509"/>
  <c r="Z44" i="510"/>
  <c r="AA43" i="510"/>
  <c r="L43" i="510"/>
  <c r="Z43" i="508"/>
  <c r="AA42" i="508"/>
  <c r="L42" i="508"/>
  <c r="Z43" i="507"/>
  <c r="AA42" i="507"/>
  <c r="L42" i="507"/>
  <c r="L42" i="506"/>
  <c r="Z43" i="506"/>
  <c r="AA42" i="506"/>
  <c r="Z44" i="505"/>
  <c r="AA43" i="505"/>
  <c r="L43" i="505"/>
  <c r="Z44" i="504"/>
  <c r="AA43" i="504"/>
  <c r="L43" i="504"/>
  <c r="Z43" i="503"/>
  <c r="AA42" i="503"/>
  <c r="L42" i="503"/>
  <c r="Z43" i="502"/>
  <c r="AA42" i="502"/>
  <c r="L42" i="502"/>
  <c r="Z43" i="501"/>
  <c r="AA42" i="501"/>
  <c r="L42" i="501"/>
  <c r="Z44" i="500"/>
  <c r="AA43" i="500"/>
  <c r="L43" i="500"/>
  <c r="Z44" i="499"/>
  <c r="L43" i="499"/>
  <c r="AA43" i="499"/>
  <c r="Z44" i="498"/>
  <c r="AA43" i="498"/>
  <c r="L43" i="498"/>
  <c r="L43" i="497"/>
  <c r="Z44" i="497"/>
  <c r="AA43" i="497"/>
  <c r="AA44" i="523" l="1"/>
  <c r="Z45" i="523"/>
  <c r="L44" i="523"/>
  <c r="M44" i="523" s="1"/>
  <c r="AC44" i="523"/>
  <c r="L45" i="522"/>
  <c r="M45" i="522" s="1"/>
  <c r="Z46" i="522"/>
  <c r="AA45" i="522"/>
  <c r="AC45" i="522"/>
  <c r="AA45" i="521"/>
  <c r="L45" i="521"/>
  <c r="M45" i="521" s="1"/>
  <c r="Z46" i="521"/>
  <c r="AC45" i="521"/>
  <c r="Z46" i="520"/>
  <c r="L45" i="520"/>
  <c r="M45" i="520" s="1"/>
  <c r="AA45" i="520"/>
  <c r="AC45" i="520"/>
  <c r="L47" i="519"/>
  <c r="M47" i="519" s="1"/>
  <c r="Z48" i="519"/>
  <c r="AA47" i="519"/>
  <c r="AC47" i="519"/>
  <c r="Z46" i="518"/>
  <c r="L45" i="518"/>
  <c r="M45" i="518" s="1"/>
  <c r="AA45" i="518"/>
  <c r="AC45" i="518"/>
  <c r="AA44" i="517"/>
  <c r="L44" i="517"/>
  <c r="M44" i="517" s="1"/>
  <c r="AC44" i="517"/>
  <c r="Z45" i="517"/>
  <c r="AA44" i="516"/>
  <c r="Z45" i="516"/>
  <c r="L44" i="516"/>
  <c r="L44" i="515"/>
  <c r="M44" i="515" s="1"/>
  <c r="AC44" i="515"/>
  <c r="Z45" i="515"/>
  <c r="AA44" i="515"/>
  <c r="AA44" i="514"/>
  <c r="Z45" i="514"/>
  <c r="L44" i="514"/>
  <c r="AA43" i="513"/>
  <c r="L43" i="513"/>
  <c r="Z44" i="513"/>
  <c r="L43" i="511"/>
  <c r="Z44" i="511"/>
  <c r="AA43" i="511"/>
  <c r="Z46" i="512"/>
  <c r="AA45" i="512"/>
  <c r="L45" i="512"/>
  <c r="L43" i="509"/>
  <c r="Z44" i="509"/>
  <c r="AA43" i="509"/>
  <c r="AA44" i="510"/>
  <c r="L44" i="510"/>
  <c r="Z45" i="510"/>
  <c r="AA43" i="508"/>
  <c r="L43" i="508"/>
  <c r="Z44" i="508"/>
  <c r="AA43" i="507"/>
  <c r="L43" i="507"/>
  <c r="Z44" i="507"/>
  <c r="Z44" i="506"/>
  <c r="AA43" i="506"/>
  <c r="L43" i="506"/>
  <c r="L44" i="505"/>
  <c r="Z45" i="505"/>
  <c r="AA44" i="505"/>
  <c r="L43" i="503"/>
  <c r="AA43" i="503"/>
  <c r="Z44" i="503"/>
  <c r="AA44" i="504"/>
  <c r="L44" i="504"/>
  <c r="Z45" i="504"/>
  <c r="L43" i="501"/>
  <c r="Z44" i="501"/>
  <c r="AA43" i="501"/>
  <c r="AA43" i="502"/>
  <c r="L43" i="502"/>
  <c r="Z44" i="502"/>
  <c r="L44" i="500"/>
  <c r="Z45" i="500"/>
  <c r="AA44" i="500"/>
  <c r="AA44" i="499"/>
  <c r="L44" i="499"/>
  <c r="Z45" i="499"/>
  <c r="Z45" i="497"/>
  <c r="L44" i="497"/>
  <c r="AA44" i="497"/>
  <c r="L44" i="498"/>
  <c r="Z45" i="498"/>
  <c r="AA44" i="498"/>
  <c r="L45" i="523" l="1"/>
  <c r="M45" i="523" s="1"/>
  <c r="Z46" i="523"/>
  <c r="AA45" i="523"/>
  <c r="AC45" i="523"/>
  <c r="AA46" i="522"/>
  <c r="Z47" i="522"/>
  <c r="L46" i="522"/>
  <c r="M46" i="522" s="1"/>
  <c r="AC46" i="522"/>
  <c r="Z47" i="521"/>
  <c r="AA46" i="521"/>
  <c r="L46" i="521"/>
  <c r="M46" i="521" s="1"/>
  <c r="AC46" i="521"/>
  <c r="L46" i="520"/>
  <c r="M46" i="520" s="1"/>
  <c r="Z47" i="520"/>
  <c r="AA46" i="520"/>
  <c r="AC46" i="520"/>
  <c r="Z49" i="519"/>
  <c r="AA48" i="519"/>
  <c r="L48" i="519"/>
  <c r="M48" i="519" s="1"/>
  <c r="AC48" i="519"/>
  <c r="L46" i="518"/>
  <c r="M46" i="518" s="1"/>
  <c r="AA46" i="518"/>
  <c r="Z47" i="518"/>
  <c r="AC46" i="518"/>
  <c r="Z46" i="517"/>
  <c r="AA45" i="517"/>
  <c r="AC45" i="517"/>
  <c r="L45" i="517"/>
  <c r="M45" i="517" s="1"/>
  <c r="AA45" i="516"/>
  <c r="L45" i="516"/>
  <c r="Z46" i="516"/>
  <c r="Z46" i="515"/>
  <c r="AA45" i="515"/>
  <c r="AC45" i="515"/>
  <c r="L45" i="515"/>
  <c r="M45" i="515" s="1"/>
  <c r="Z45" i="513"/>
  <c r="AA44" i="513"/>
  <c r="L44" i="513"/>
  <c r="AA45" i="514"/>
  <c r="Z46" i="514"/>
  <c r="L45" i="514"/>
  <c r="Z45" i="511"/>
  <c r="AA44" i="511"/>
  <c r="L44" i="511"/>
  <c r="AA46" i="512"/>
  <c r="L46" i="512"/>
  <c r="Z47" i="512"/>
  <c r="Z45" i="509"/>
  <c r="AA44" i="509"/>
  <c r="L44" i="509"/>
  <c r="Z46" i="510"/>
  <c r="AA45" i="510"/>
  <c r="L45" i="510"/>
  <c r="Z45" i="508"/>
  <c r="AA44" i="508"/>
  <c r="L44" i="508"/>
  <c r="Z45" i="507"/>
  <c r="AA44" i="507"/>
  <c r="L44" i="507"/>
  <c r="L44" i="506"/>
  <c r="AA44" i="506"/>
  <c r="Z45" i="506"/>
  <c r="Z46" i="505"/>
  <c r="AA45" i="505"/>
  <c r="L45" i="505"/>
  <c r="Z46" i="504"/>
  <c r="AA45" i="504"/>
  <c r="L45" i="504"/>
  <c r="Z45" i="503"/>
  <c r="AA44" i="503"/>
  <c r="L44" i="503"/>
  <c r="Z45" i="502"/>
  <c r="L44" i="502"/>
  <c r="AA44" i="502"/>
  <c r="Z45" i="501"/>
  <c r="AA44" i="501"/>
  <c r="L44" i="501"/>
  <c r="Z46" i="500"/>
  <c r="L45" i="500"/>
  <c r="AA45" i="500"/>
  <c r="L45" i="499"/>
  <c r="AA45" i="499"/>
  <c r="Z46" i="499"/>
  <c r="Z46" i="498"/>
  <c r="L45" i="498"/>
  <c r="AA45" i="498"/>
  <c r="L45" i="497"/>
  <c r="Z46" i="497"/>
  <c r="AA45" i="497"/>
  <c r="AA46" i="523" l="1"/>
  <c r="Z47" i="523"/>
  <c r="L46" i="523"/>
  <c r="M46" i="523" s="1"/>
  <c r="AC46" i="523"/>
  <c r="AA47" i="522"/>
  <c r="L47" i="522"/>
  <c r="M47" i="522" s="1"/>
  <c r="Z48" i="522"/>
  <c r="AC47" i="522"/>
  <c r="L47" i="521"/>
  <c r="M47" i="521" s="1"/>
  <c r="Z48" i="521"/>
  <c r="AA47" i="521"/>
  <c r="AC47" i="521"/>
  <c r="Z48" i="520"/>
  <c r="L47" i="520"/>
  <c r="M47" i="520" s="1"/>
  <c r="AA47" i="520"/>
  <c r="AC47" i="520"/>
  <c r="L49" i="519"/>
  <c r="M49" i="519" s="1"/>
  <c r="Z50" i="519"/>
  <c r="AA49" i="519"/>
  <c r="AC49" i="519"/>
  <c r="Z48" i="518"/>
  <c r="AA47" i="518"/>
  <c r="L47" i="518"/>
  <c r="M47" i="518" s="1"/>
  <c r="AC47" i="518"/>
  <c r="AA46" i="517"/>
  <c r="L46" i="517"/>
  <c r="M46" i="517" s="1"/>
  <c r="AC46" i="517"/>
  <c r="Z47" i="517"/>
  <c r="AA46" i="516"/>
  <c r="Z47" i="516"/>
  <c r="L46" i="516"/>
  <c r="L46" i="515"/>
  <c r="M46" i="515" s="1"/>
  <c r="AC46" i="515"/>
  <c r="Z47" i="515"/>
  <c r="AA46" i="515"/>
  <c r="Z47" i="514"/>
  <c r="AA46" i="514"/>
  <c r="L46" i="514"/>
  <c r="AA45" i="513"/>
  <c r="L45" i="513"/>
  <c r="Z46" i="513"/>
  <c r="AA45" i="511"/>
  <c r="L45" i="511"/>
  <c r="Z46" i="511"/>
  <c r="Z48" i="512"/>
  <c r="AA47" i="512"/>
  <c r="L47" i="512"/>
  <c r="L45" i="509"/>
  <c r="Z46" i="509"/>
  <c r="AA45" i="509"/>
  <c r="AA46" i="510"/>
  <c r="L46" i="510"/>
  <c r="Z47" i="510"/>
  <c r="AA45" i="508"/>
  <c r="L45" i="508"/>
  <c r="Z46" i="508"/>
  <c r="AA45" i="507"/>
  <c r="L45" i="507"/>
  <c r="Z46" i="507"/>
  <c r="Z46" i="506"/>
  <c r="L45" i="506"/>
  <c r="AA45" i="506"/>
  <c r="L46" i="505"/>
  <c r="Z47" i="505"/>
  <c r="AA46" i="505"/>
  <c r="L45" i="503"/>
  <c r="Z46" i="503"/>
  <c r="AA45" i="503"/>
  <c r="AA46" i="504"/>
  <c r="L46" i="504"/>
  <c r="Z47" i="504"/>
  <c r="L45" i="501"/>
  <c r="Z46" i="501"/>
  <c r="AA45" i="501"/>
  <c r="Z46" i="502"/>
  <c r="AA45" i="502"/>
  <c r="L45" i="502"/>
  <c r="L46" i="500"/>
  <c r="AA46" i="500"/>
  <c r="Z47" i="500"/>
  <c r="AA46" i="499"/>
  <c r="Z47" i="499"/>
  <c r="L46" i="499"/>
  <c r="Z47" i="497"/>
  <c r="L46" i="497"/>
  <c r="AA46" i="497"/>
  <c r="L46" i="498"/>
  <c r="Z47" i="498"/>
  <c r="AA46" i="498"/>
  <c r="L47" i="523" l="1"/>
  <c r="M47" i="523" s="1"/>
  <c r="AA47" i="523"/>
  <c r="Z48" i="523"/>
  <c r="AC47" i="523"/>
  <c r="Z49" i="522"/>
  <c r="L48" i="522"/>
  <c r="M48" i="522" s="1"/>
  <c r="AA48" i="522"/>
  <c r="AC48" i="522"/>
  <c r="Z49" i="521"/>
  <c r="AA48" i="521"/>
  <c r="L48" i="521"/>
  <c r="M48" i="521" s="1"/>
  <c r="AC48" i="521"/>
  <c r="L48" i="520"/>
  <c r="M48" i="520" s="1"/>
  <c r="AA48" i="520"/>
  <c r="Z49" i="520"/>
  <c r="AC48" i="520"/>
  <c r="Z51" i="519"/>
  <c r="AA50" i="519"/>
  <c r="L50" i="519"/>
  <c r="M50" i="519" s="1"/>
  <c r="AC50" i="519"/>
  <c r="L48" i="518"/>
  <c r="M48" i="518" s="1"/>
  <c r="AA48" i="518"/>
  <c r="Z49" i="518"/>
  <c r="AC48" i="518"/>
  <c r="Z48" i="517"/>
  <c r="AA47" i="517"/>
  <c r="AC47" i="517"/>
  <c r="L47" i="517"/>
  <c r="M47" i="517" s="1"/>
  <c r="AA47" i="516"/>
  <c r="L47" i="516"/>
  <c r="Z48" i="516"/>
  <c r="Z48" i="515"/>
  <c r="AA47" i="515"/>
  <c r="AC47" i="515"/>
  <c r="L47" i="515"/>
  <c r="M47" i="515" s="1"/>
  <c r="Z47" i="513"/>
  <c r="AA46" i="513"/>
  <c r="L46" i="513"/>
  <c r="AA47" i="514"/>
  <c r="L47" i="514"/>
  <c r="Z48" i="514"/>
  <c r="Z47" i="511"/>
  <c r="AA46" i="511"/>
  <c r="L46" i="511"/>
  <c r="AA48" i="512"/>
  <c r="L48" i="512"/>
  <c r="Z49" i="512"/>
  <c r="Z47" i="509"/>
  <c r="AA46" i="509"/>
  <c r="L46" i="509"/>
  <c r="Z48" i="510"/>
  <c r="AA47" i="510"/>
  <c r="L47" i="510"/>
  <c r="Z47" i="508"/>
  <c r="L46" i="508"/>
  <c r="AA46" i="508"/>
  <c r="Z47" i="507"/>
  <c r="AA46" i="507"/>
  <c r="L46" i="507"/>
  <c r="L46" i="506"/>
  <c r="AA46" i="506"/>
  <c r="Z47" i="506"/>
  <c r="Z48" i="505"/>
  <c r="AA47" i="505"/>
  <c r="L47" i="505"/>
  <c r="Z48" i="504"/>
  <c r="AA47" i="504"/>
  <c r="L47" i="504"/>
  <c r="Z47" i="503"/>
  <c r="AA46" i="503"/>
  <c r="L46" i="503"/>
  <c r="Z47" i="501"/>
  <c r="L46" i="501"/>
  <c r="AA46" i="501"/>
  <c r="L46" i="502"/>
  <c r="AA46" i="502"/>
  <c r="Z47" i="502"/>
  <c r="Z48" i="500"/>
  <c r="L47" i="500"/>
  <c r="AA47" i="500"/>
  <c r="Z48" i="499"/>
  <c r="L47" i="499"/>
  <c r="AA47" i="499"/>
  <c r="L47" i="497"/>
  <c r="AA47" i="497"/>
  <c r="Z48" i="497"/>
  <c r="Z48" i="498"/>
  <c r="L47" i="498"/>
  <c r="AA47" i="498"/>
  <c r="AA48" i="523" l="1"/>
  <c r="Z49" i="523"/>
  <c r="L48" i="523"/>
  <c r="M48" i="523" s="1"/>
  <c r="AC48" i="523"/>
  <c r="AA49" i="522"/>
  <c r="Z50" i="522"/>
  <c r="L49" i="522"/>
  <c r="M49" i="522" s="1"/>
  <c r="AC49" i="522"/>
  <c r="L49" i="521"/>
  <c r="M49" i="521" s="1"/>
  <c r="Z50" i="521"/>
  <c r="AA49" i="521"/>
  <c r="AC49" i="521"/>
  <c r="Z50" i="520"/>
  <c r="L49" i="520"/>
  <c r="M49" i="520" s="1"/>
  <c r="AA49" i="520"/>
  <c r="AC49" i="520"/>
  <c r="L51" i="519"/>
  <c r="M51" i="519" s="1"/>
  <c r="Z52" i="519"/>
  <c r="AA51" i="519"/>
  <c r="AC51" i="519"/>
  <c r="Z50" i="518"/>
  <c r="L49" i="518"/>
  <c r="M49" i="518" s="1"/>
  <c r="AA49" i="518"/>
  <c r="AC49" i="518"/>
  <c r="AA48" i="517"/>
  <c r="AC48" i="517"/>
  <c r="L48" i="517"/>
  <c r="M48" i="517" s="1"/>
  <c r="Z49" i="517"/>
  <c r="Z49" i="516"/>
  <c r="AA48" i="516"/>
  <c r="L48" i="516"/>
  <c r="L48" i="515"/>
  <c r="M48" i="515" s="1"/>
  <c r="Z49" i="515"/>
  <c r="AC48" i="515"/>
  <c r="AA48" i="515"/>
  <c r="Z49" i="514"/>
  <c r="AA48" i="514"/>
  <c r="L48" i="514"/>
  <c r="AA47" i="513"/>
  <c r="L47" i="513"/>
  <c r="Z48" i="513"/>
  <c r="AA47" i="511"/>
  <c r="Z48" i="511"/>
  <c r="L47" i="511"/>
  <c r="Z50" i="512"/>
  <c r="AA49" i="512"/>
  <c r="L49" i="512"/>
  <c r="L47" i="509"/>
  <c r="AA47" i="509"/>
  <c r="Z48" i="509"/>
  <c r="AA48" i="510"/>
  <c r="L48" i="510"/>
  <c r="Z49" i="510"/>
  <c r="AA47" i="508"/>
  <c r="L47" i="508"/>
  <c r="Z48" i="508"/>
  <c r="AA47" i="507"/>
  <c r="L47" i="507"/>
  <c r="Z48" i="507"/>
  <c r="Z48" i="506"/>
  <c r="AA47" i="506"/>
  <c r="L47" i="506"/>
  <c r="AA48" i="505"/>
  <c r="L48" i="505"/>
  <c r="Z49" i="505"/>
  <c r="L47" i="503"/>
  <c r="Z48" i="503"/>
  <c r="AA47" i="503"/>
  <c r="AA48" i="504"/>
  <c r="L48" i="504"/>
  <c r="Z49" i="504"/>
  <c r="Z48" i="502"/>
  <c r="AA47" i="502"/>
  <c r="L47" i="502"/>
  <c r="L47" i="501"/>
  <c r="AA47" i="501"/>
  <c r="Z48" i="501"/>
  <c r="L48" i="500"/>
  <c r="Z49" i="500"/>
  <c r="AA48" i="500"/>
  <c r="AA48" i="499"/>
  <c r="Z49" i="499"/>
  <c r="L48" i="499"/>
  <c r="Z49" i="497"/>
  <c r="L48" i="497"/>
  <c r="AA48" i="497"/>
  <c r="L48" i="498"/>
  <c r="Z49" i="498"/>
  <c r="AA48" i="498"/>
  <c r="L49" i="523" l="1"/>
  <c r="M49" i="523" s="1"/>
  <c r="Z50" i="523"/>
  <c r="AA49" i="523"/>
  <c r="AC49" i="523"/>
  <c r="Z51" i="522"/>
  <c r="AA50" i="522"/>
  <c r="L50" i="522"/>
  <c r="M50" i="522" s="1"/>
  <c r="AC50" i="522"/>
  <c r="Z51" i="521"/>
  <c r="AA50" i="521"/>
  <c r="L50" i="521"/>
  <c r="M50" i="521" s="1"/>
  <c r="AC50" i="521"/>
  <c r="L50" i="520"/>
  <c r="M50" i="520" s="1"/>
  <c r="Z51" i="520"/>
  <c r="AA50" i="520"/>
  <c r="AC50" i="520"/>
  <c r="Z53" i="519"/>
  <c r="AA52" i="519"/>
  <c r="L52" i="519"/>
  <c r="M52" i="519" s="1"/>
  <c r="AC52" i="519"/>
  <c r="L50" i="518"/>
  <c r="M50" i="518" s="1"/>
  <c r="AA50" i="518"/>
  <c r="Z51" i="518"/>
  <c r="AC50" i="518"/>
  <c r="Z50" i="517"/>
  <c r="AA49" i="517"/>
  <c r="L49" i="517"/>
  <c r="M49" i="517" s="1"/>
  <c r="AC49" i="517"/>
  <c r="AA49" i="516"/>
  <c r="L49" i="516"/>
  <c r="Z50" i="516"/>
  <c r="Z50" i="515"/>
  <c r="AA49" i="515"/>
  <c r="L49" i="515"/>
  <c r="M49" i="515" s="1"/>
  <c r="AC49" i="515"/>
  <c r="Z49" i="513"/>
  <c r="AA48" i="513"/>
  <c r="L48" i="513"/>
  <c r="AA49" i="514"/>
  <c r="L49" i="514"/>
  <c r="Z50" i="514"/>
  <c r="Z49" i="511"/>
  <c r="AA48" i="511"/>
  <c r="L48" i="511"/>
  <c r="AA50" i="512"/>
  <c r="L50" i="512"/>
  <c r="Z51" i="512"/>
  <c r="Z49" i="509"/>
  <c r="L48" i="509"/>
  <c r="AA48" i="509"/>
  <c r="Z50" i="510"/>
  <c r="AA49" i="510"/>
  <c r="L49" i="510"/>
  <c r="Z49" i="508"/>
  <c r="AA48" i="508"/>
  <c r="L48" i="508"/>
  <c r="Z49" i="507"/>
  <c r="AA48" i="507"/>
  <c r="L48" i="507"/>
  <c r="L48" i="506"/>
  <c r="Z49" i="506"/>
  <c r="AA48" i="506"/>
  <c r="Z50" i="505"/>
  <c r="AA49" i="505"/>
  <c r="L49" i="505"/>
  <c r="Z50" i="504"/>
  <c r="AA49" i="504"/>
  <c r="L49" i="504"/>
  <c r="Z49" i="503"/>
  <c r="AA48" i="503"/>
  <c r="L48" i="503"/>
  <c r="Z49" i="501"/>
  <c r="AA48" i="501"/>
  <c r="L48" i="501"/>
  <c r="L48" i="502"/>
  <c r="Z49" i="502"/>
  <c r="AA48" i="502"/>
  <c r="Z50" i="500"/>
  <c r="AA49" i="500"/>
  <c r="L49" i="500"/>
  <c r="L49" i="499"/>
  <c r="AA49" i="499"/>
  <c r="Z50" i="499"/>
  <c r="Z50" i="498"/>
  <c r="L49" i="498"/>
  <c r="AA49" i="498"/>
  <c r="L49" i="497"/>
  <c r="Z50" i="497"/>
  <c r="AA49" i="497"/>
  <c r="AA50" i="523" l="1"/>
  <c r="Z51" i="523"/>
  <c r="L50" i="523"/>
  <c r="M50" i="523" s="1"/>
  <c r="AC50" i="523"/>
  <c r="AA51" i="522"/>
  <c r="L51" i="522"/>
  <c r="M51" i="522" s="1"/>
  <c r="Z52" i="522"/>
  <c r="AC51" i="522"/>
  <c r="L51" i="521"/>
  <c r="M51" i="521" s="1"/>
  <c r="AA51" i="521"/>
  <c r="Z52" i="521"/>
  <c r="AC51" i="521"/>
  <c r="Z52" i="520"/>
  <c r="AA51" i="520"/>
  <c r="L51" i="520"/>
  <c r="M51" i="520" s="1"/>
  <c r="AC51" i="520"/>
  <c r="L53" i="519"/>
  <c r="M53" i="519" s="1"/>
  <c r="Z54" i="519"/>
  <c r="AA53" i="519"/>
  <c r="AC53" i="519"/>
  <c r="Z52" i="518"/>
  <c r="AA51" i="518"/>
  <c r="L51" i="518"/>
  <c r="M51" i="518" s="1"/>
  <c r="AC51" i="518"/>
  <c r="AA50" i="517"/>
  <c r="AC50" i="517"/>
  <c r="L50" i="517"/>
  <c r="M50" i="517" s="1"/>
  <c r="Z51" i="517"/>
  <c r="Z51" i="516"/>
  <c r="AA50" i="516"/>
  <c r="L50" i="516"/>
  <c r="L50" i="515"/>
  <c r="M50" i="515" s="1"/>
  <c r="AC50" i="515"/>
  <c r="Z51" i="515"/>
  <c r="AA50" i="515"/>
  <c r="Z51" i="514"/>
  <c r="AA50" i="514"/>
  <c r="L50" i="514"/>
  <c r="AA49" i="513"/>
  <c r="L49" i="513"/>
  <c r="Z50" i="513"/>
  <c r="AA49" i="511"/>
  <c r="L49" i="511"/>
  <c r="Z50" i="511"/>
  <c r="Z52" i="512"/>
  <c r="AA51" i="512"/>
  <c r="L51" i="512"/>
  <c r="L49" i="509"/>
  <c r="AA49" i="509"/>
  <c r="Z50" i="509"/>
  <c r="AA50" i="510"/>
  <c r="L50" i="510"/>
  <c r="Z51" i="510"/>
  <c r="AA49" i="508"/>
  <c r="L49" i="508"/>
  <c r="Z50" i="508"/>
  <c r="AA49" i="507"/>
  <c r="L49" i="507"/>
  <c r="Z50" i="507"/>
  <c r="Z50" i="506"/>
  <c r="AA49" i="506"/>
  <c r="L49" i="506"/>
  <c r="AA50" i="505"/>
  <c r="L50" i="505"/>
  <c r="Z51" i="505"/>
  <c r="L49" i="503"/>
  <c r="AA49" i="503"/>
  <c r="Z50" i="503"/>
  <c r="AA50" i="504"/>
  <c r="L50" i="504"/>
  <c r="Z51" i="504"/>
  <c r="Z50" i="502"/>
  <c r="L49" i="502"/>
  <c r="AA49" i="502"/>
  <c r="L49" i="501"/>
  <c r="Z50" i="501"/>
  <c r="AA49" i="501"/>
  <c r="L50" i="500"/>
  <c r="AA50" i="500"/>
  <c r="Z51" i="500"/>
  <c r="AA50" i="499"/>
  <c r="Z51" i="499"/>
  <c r="L50" i="499"/>
  <c r="Z51" i="497"/>
  <c r="L50" i="497"/>
  <c r="AA50" i="497"/>
  <c r="L50" i="498"/>
  <c r="AA50" i="498"/>
  <c r="Z51" i="498"/>
  <c r="L51" i="523" l="1"/>
  <c r="M51" i="523" s="1"/>
  <c r="AA51" i="523"/>
  <c r="Z52" i="523"/>
  <c r="AC51" i="523"/>
  <c r="Z53" i="522"/>
  <c r="L52" i="522"/>
  <c r="M52" i="522" s="1"/>
  <c r="AA52" i="522"/>
  <c r="AC52" i="522"/>
  <c r="Z53" i="521"/>
  <c r="AA52" i="521"/>
  <c r="L52" i="521"/>
  <c r="M52" i="521" s="1"/>
  <c r="AC52" i="521"/>
  <c r="L52" i="520"/>
  <c r="M52" i="520" s="1"/>
  <c r="AA52" i="520"/>
  <c r="Z53" i="520"/>
  <c r="AC52" i="520"/>
  <c r="Z55" i="519"/>
  <c r="AA54" i="519"/>
  <c r="L54" i="519"/>
  <c r="M54" i="519" s="1"/>
  <c r="AC54" i="519"/>
  <c r="L52" i="518"/>
  <c r="M52" i="518" s="1"/>
  <c r="AA52" i="518"/>
  <c r="Z53" i="518"/>
  <c r="AC52" i="518"/>
  <c r="Z52" i="517"/>
  <c r="AA51" i="517"/>
  <c r="L51" i="517"/>
  <c r="M51" i="517" s="1"/>
  <c r="AC51" i="517"/>
  <c r="AA51" i="516"/>
  <c r="L51" i="516"/>
  <c r="Z52" i="516"/>
  <c r="AA51" i="515"/>
  <c r="Z52" i="515"/>
  <c r="L51" i="515"/>
  <c r="M51" i="515" s="1"/>
  <c r="AC51" i="515"/>
  <c r="Z51" i="513"/>
  <c r="AA50" i="513"/>
  <c r="L50" i="513"/>
  <c r="AA51" i="514"/>
  <c r="L51" i="514"/>
  <c r="Z52" i="514"/>
  <c r="Z51" i="511"/>
  <c r="AA50" i="511"/>
  <c r="L50" i="511"/>
  <c r="AA52" i="512"/>
  <c r="L52" i="512"/>
  <c r="Z53" i="512"/>
  <c r="Z51" i="509"/>
  <c r="AA50" i="509"/>
  <c r="L50" i="509"/>
  <c r="Z52" i="510"/>
  <c r="AA51" i="510"/>
  <c r="L51" i="510"/>
  <c r="Z51" i="508"/>
  <c r="AA50" i="508"/>
  <c r="L50" i="508"/>
  <c r="Z51" i="507"/>
  <c r="AA50" i="507"/>
  <c r="L50" i="507"/>
  <c r="L50" i="506"/>
  <c r="Z51" i="506"/>
  <c r="AA50" i="506"/>
  <c r="Z52" i="505"/>
  <c r="AA51" i="505"/>
  <c r="L51" i="505"/>
  <c r="Z52" i="504"/>
  <c r="AA51" i="504"/>
  <c r="L51" i="504"/>
  <c r="Z51" i="503"/>
  <c r="AA50" i="503"/>
  <c r="L50" i="503"/>
  <c r="Z51" i="501"/>
  <c r="AA50" i="501"/>
  <c r="L50" i="501"/>
  <c r="L50" i="502"/>
  <c r="Z51" i="502"/>
  <c r="AA50" i="502"/>
  <c r="Z52" i="500"/>
  <c r="AA51" i="500"/>
  <c r="L51" i="500"/>
  <c r="Z52" i="499"/>
  <c r="AA51" i="499"/>
  <c r="L51" i="499"/>
  <c r="Z52" i="498"/>
  <c r="AA51" i="498"/>
  <c r="L51" i="498"/>
  <c r="L51" i="497"/>
  <c r="AA51" i="497"/>
  <c r="Z52" i="497"/>
  <c r="AA52" i="523" l="1"/>
  <c r="Z53" i="523"/>
  <c r="L52" i="523"/>
  <c r="M52" i="523" s="1"/>
  <c r="AC52" i="523"/>
  <c r="AA53" i="522"/>
  <c r="L53" i="522"/>
  <c r="M53" i="522" s="1"/>
  <c r="Z54" i="522"/>
  <c r="AC53" i="522"/>
  <c r="L53" i="521"/>
  <c r="M53" i="521" s="1"/>
  <c r="AA53" i="521"/>
  <c r="Z54" i="521"/>
  <c r="AC53" i="521"/>
  <c r="Z54" i="520"/>
  <c r="L53" i="520"/>
  <c r="M53" i="520" s="1"/>
  <c r="AA53" i="520"/>
  <c r="AC53" i="520"/>
  <c r="L55" i="519"/>
  <c r="M55" i="519" s="1"/>
  <c r="Z56" i="519"/>
  <c r="AA55" i="519"/>
  <c r="AC55" i="519"/>
  <c r="Z54" i="518"/>
  <c r="L53" i="518"/>
  <c r="M53" i="518" s="1"/>
  <c r="AA53" i="518"/>
  <c r="AC53" i="518"/>
  <c r="AA52" i="517"/>
  <c r="L52" i="517"/>
  <c r="M52" i="517" s="1"/>
  <c r="AC52" i="517"/>
  <c r="Z53" i="517"/>
  <c r="Z53" i="516"/>
  <c r="AA52" i="516"/>
  <c r="L52" i="516"/>
  <c r="AA52" i="515"/>
  <c r="L52" i="515"/>
  <c r="M52" i="515" s="1"/>
  <c r="AC52" i="515"/>
  <c r="Z53" i="515"/>
  <c r="Z53" i="514"/>
  <c r="AA52" i="514"/>
  <c r="L52" i="514"/>
  <c r="AA51" i="513"/>
  <c r="L51" i="513"/>
  <c r="Z52" i="513"/>
  <c r="AA51" i="511"/>
  <c r="L51" i="511"/>
  <c r="Z52" i="511"/>
  <c r="Z54" i="512"/>
  <c r="AA53" i="512"/>
  <c r="L53" i="512"/>
  <c r="L51" i="509"/>
  <c r="Z52" i="509"/>
  <c r="AA51" i="509"/>
  <c r="AA52" i="510"/>
  <c r="L52" i="510"/>
  <c r="Z53" i="510"/>
  <c r="AA51" i="508"/>
  <c r="L51" i="508"/>
  <c r="Z52" i="508"/>
  <c r="AA51" i="507"/>
  <c r="L51" i="507"/>
  <c r="Z52" i="507"/>
  <c r="Z52" i="506"/>
  <c r="AA51" i="506"/>
  <c r="L51" i="506"/>
  <c r="AA52" i="505"/>
  <c r="L52" i="505"/>
  <c r="Z53" i="505"/>
  <c r="L51" i="503"/>
  <c r="Z52" i="503"/>
  <c r="AA51" i="503"/>
  <c r="AA52" i="504"/>
  <c r="L52" i="504"/>
  <c r="Z53" i="504"/>
  <c r="Z52" i="502"/>
  <c r="AA51" i="502"/>
  <c r="L51" i="502"/>
  <c r="L51" i="501"/>
  <c r="Z52" i="501"/>
  <c r="AA51" i="501"/>
  <c r="L52" i="500"/>
  <c r="Z53" i="500"/>
  <c r="AA52" i="500"/>
  <c r="AA52" i="499"/>
  <c r="L52" i="499"/>
  <c r="Z53" i="499"/>
  <c r="Z53" i="497"/>
  <c r="L52" i="497"/>
  <c r="AA52" i="497"/>
  <c r="L52" i="498"/>
  <c r="Z53" i="498"/>
  <c r="AA52" i="498"/>
  <c r="Z54" i="523" l="1"/>
  <c r="L53" i="523"/>
  <c r="M53" i="523" s="1"/>
  <c r="AA53" i="523"/>
  <c r="AC53" i="523"/>
  <c r="Z55" i="522"/>
  <c r="L54" i="522"/>
  <c r="M54" i="522" s="1"/>
  <c r="AA54" i="522"/>
  <c r="AC54" i="522"/>
  <c r="Z55" i="521"/>
  <c r="AA54" i="521"/>
  <c r="L54" i="521"/>
  <c r="M54" i="521" s="1"/>
  <c r="AC54" i="521"/>
  <c r="L54" i="520"/>
  <c r="M54" i="520" s="1"/>
  <c r="Z55" i="520"/>
  <c r="AA54" i="520"/>
  <c r="AC54" i="520"/>
  <c r="Z57" i="519"/>
  <c r="AA56" i="519"/>
  <c r="L56" i="519"/>
  <c r="M56" i="519" s="1"/>
  <c r="AC56" i="519"/>
  <c r="L54" i="518"/>
  <c r="M54" i="518" s="1"/>
  <c r="AA54" i="518"/>
  <c r="Z55" i="518"/>
  <c r="AC54" i="518"/>
  <c r="Z54" i="517"/>
  <c r="AA53" i="517"/>
  <c r="L53" i="517"/>
  <c r="M53" i="517" s="1"/>
  <c r="AC53" i="517"/>
  <c r="Z54" i="516"/>
  <c r="AA53" i="516"/>
  <c r="L53" i="516"/>
  <c r="Z54" i="515"/>
  <c r="L53" i="515"/>
  <c r="M53" i="515" s="1"/>
  <c r="AC53" i="515"/>
  <c r="AA53" i="515"/>
  <c r="Z53" i="513"/>
  <c r="AA52" i="513"/>
  <c r="L52" i="513"/>
  <c r="AA53" i="514"/>
  <c r="L53" i="514"/>
  <c r="Z54" i="514"/>
  <c r="Z53" i="511"/>
  <c r="AA52" i="511"/>
  <c r="L52" i="511"/>
  <c r="AA54" i="512"/>
  <c r="L54" i="512"/>
  <c r="Z55" i="512"/>
  <c r="Z53" i="509"/>
  <c r="AA52" i="509"/>
  <c r="L52" i="509"/>
  <c r="Z54" i="510"/>
  <c r="AA53" i="510"/>
  <c r="L53" i="510"/>
  <c r="Z53" i="508"/>
  <c r="L52" i="508"/>
  <c r="AA52" i="508"/>
  <c r="Z53" i="507"/>
  <c r="AA52" i="507"/>
  <c r="L52" i="507"/>
  <c r="L52" i="506"/>
  <c r="AA52" i="506"/>
  <c r="Z53" i="506"/>
  <c r="Z54" i="505"/>
  <c r="AA53" i="505"/>
  <c r="L53" i="505"/>
  <c r="Z54" i="504"/>
  <c r="AA53" i="504"/>
  <c r="L53" i="504"/>
  <c r="Z53" i="503"/>
  <c r="AA52" i="503"/>
  <c r="L52" i="503"/>
  <c r="Z53" i="501"/>
  <c r="AA52" i="501"/>
  <c r="L52" i="501"/>
  <c r="L52" i="502"/>
  <c r="Z53" i="502"/>
  <c r="AA52" i="502"/>
  <c r="Z54" i="500"/>
  <c r="L53" i="500"/>
  <c r="AA53" i="500"/>
  <c r="L53" i="499"/>
  <c r="AA53" i="499"/>
  <c r="Z54" i="499"/>
  <c r="Z54" i="498"/>
  <c r="L53" i="498"/>
  <c r="AA53" i="498"/>
  <c r="L53" i="497"/>
  <c r="Z54" i="497"/>
  <c r="AA53" i="497"/>
  <c r="AA54" i="523" l="1"/>
  <c r="Z55" i="523"/>
  <c r="L54" i="523"/>
  <c r="M54" i="523" s="1"/>
  <c r="AC54" i="523"/>
  <c r="AA55" i="522"/>
  <c r="L55" i="522"/>
  <c r="M55" i="522" s="1"/>
  <c r="Z56" i="522"/>
  <c r="AC55" i="522"/>
  <c r="L55" i="521"/>
  <c r="M55" i="521" s="1"/>
  <c r="Z56" i="521"/>
  <c r="AA55" i="521"/>
  <c r="AC55" i="521"/>
  <c r="Z56" i="520"/>
  <c r="L55" i="520"/>
  <c r="M55" i="520" s="1"/>
  <c r="AA55" i="520"/>
  <c r="AC55" i="520"/>
  <c r="L57" i="519"/>
  <c r="M57" i="519" s="1"/>
  <c r="Z58" i="519"/>
  <c r="AA57" i="519"/>
  <c r="AC57" i="519"/>
  <c r="Z56" i="518"/>
  <c r="AA55" i="518"/>
  <c r="L55" i="518"/>
  <c r="M55" i="518" s="1"/>
  <c r="AC55" i="518"/>
  <c r="AA54" i="517"/>
  <c r="AC54" i="517"/>
  <c r="L54" i="517"/>
  <c r="M54" i="517" s="1"/>
  <c r="Z55" i="517"/>
  <c r="AA54" i="516"/>
  <c r="Z55" i="516"/>
  <c r="L54" i="516"/>
  <c r="Z55" i="515"/>
  <c r="AC54" i="515"/>
  <c r="AA54" i="515"/>
  <c r="L54" i="515"/>
  <c r="M54" i="515" s="1"/>
  <c r="Z55" i="514"/>
  <c r="AA54" i="514"/>
  <c r="L54" i="514"/>
  <c r="AA53" i="513"/>
  <c r="L53" i="513"/>
  <c r="Z54" i="513"/>
  <c r="AA53" i="511"/>
  <c r="L53" i="511"/>
  <c r="Z54" i="511"/>
  <c r="Z56" i="512"/>
  <c r="AA55" i="512"/>
  <c r="L55" i="512"/>
  <c r="L53" i="509"/>
  <c r="Z54" i="509"/>
  <c r="AA53" i="509"/>
  <c r="AA54" i="510"/>
  <c r="L54" i="510"/>
  <c r="Z55" i="510"/>
  <c r="AA53" i="508"/>
  <c r="L53" i="508"/>
  <c r="Z54" i="508"/>
  <c r="AA53" i="507"/>
  <c r="L53" i="507"/>
  <c r="Z54" i="507"/>
  <c r="Z54" i="506"/>
  <c r="AA53" i="506"/>
  <c r="L53" i="506"/>
  <c r="AA54" i="505"/>
  <c r="L54" i="505"/>
  <c r="Z55" i="505"/>
  <c r="L53" i="503"/>
  <c r="AA53" i="503"/>
  <c r="Z54" i="503"/>
  <c r="AA54" i="504"/>
  <c r="L54" i="504"/>
  <c r="Z55" i="504"/>
  <c r="Z54" i="502"/>
  <c r="AA53" i="502"/>
  <c r="L53" i="502"/>
  <c r="L53" i="501"/>
  <c r="Z54" i="501"/>
  <c r="AA53" i="501"/>
  <c r="L54" i="500"/>
  <c r="AA54" i="500"/>
  <c r="Z55" i="500"/>
  <c r="AA54" i="499"/>
  <c r="Z55" i="499"/>
  <c r="L54" i="499"/>
  <c r="Z55" i="497"/>
  <c r="L54" i="497"/>
  <c r="AA54" i="497"/>
  <c r="L54" i="498"/>
  <c r="AA54" i="498"/>
  <c r="Z55" i="498"/>
  <c r="L55" i="523" l="1"/>
  <c r="M55" i="523" s="1"/>
  <c r="AA55" i="523"/>
  <c r="Z56" i="523"/>
  <c r="AC55" i="523"/>
  <c r="Z57" i="522"/>
  <c r="L56" i="522"/>
  <c r="M56" i="522" s="1"/>
  <c r="AA56" i="522"/>
  <c r="AC56" i="522"/>
  <c r="Z57" i="521"/>
  <c r="AA56" i="521"/>
  <c r="L56" i="521"/>
  <c r="M56" i="521" s="1"/>
  <c r="AC56" i="521"/>
  <c r="L56" i="520"/>
  <c r="M56" i="520" s="1"/>
  <c r="AA56" i="520"/>
  <c r="Z57" i="520"/>
  <c r="AC56" i="520"/>
  <c r="Z59" i="519"/>
  <c r="AA58" i="519"/>
  <c r="L58" i="519"/>
  <c r="M58" i="519" s="1"/>
  <c r="AC58" i="519"/>
  <c r="L56" i="518"/>
  <c r="M56" i="518" s="1"/>
  <c r="Z57" i="518"/>
  <c r="AA56" i="518"/>
  <c r="AC56" i="518"/>
  <c r="Z56" i="517"/>
  <c r="AC55" i="517"/>
  <c r="L55" i="517"/>
  <c r="M55" i="517" s="1"/>
  <c r="AA55" i="517"/>
  <c r="Z56" i="516"/>
  <c r="AA55" i="516"/>
  <c r="L55" i="516"/>
  <c r="L55" i="515"/>
  <c r="M55" i="515" s="1"/>
  <c r="AC55" i="515"/>
  <c r="Z56" i="515"/>
  <c r="AA55" i="515"/>
  <c r="Z55" i="513"/>
  <c r="AA54" i="513"/>
  <c r="L54" i="513"/>
  <c r="AA55" i="514"/>
  <c r="L55" i="514"/>
  <c r="Z56" i="514"/>
  <c r="Z55" i="511"/>
  <c r="AA54" i="511"/>
  <c r="L54" i="511"/>
  <c r="AA56" i="512"/>
  <c r="L56" i="512"/>
  <c r="Z57" i="512"/>
  <c r="Z55" i="509"/>
  <c r="AA54" i="509"/>
  <c r="L54" i="509"/>
  <c r="Z56" i="510"/>
  <c r="AA55" i="510"/>
  <c r="L55" i="510"/>
  <c r="Z55" i="508"/>
  <c r="AA54" i="508"/>
  <c r="L54" i="508"/>
  <c r="Z55" i="507"/>
  <c r="AA54" i="507"/>
  <c r="L54" i="507"/>
  <c r="L54" i="506"/>
  <c r="AA54" i="506"/>
  <c r="Z55" i="506"/>
  <c r="Z56" i="505"/>
  <c r="AA55" i="505"/>
  <c r="L55" i="505"/>
  <c r="Z56" i="504"/>
  <c r="AA55" i="504"/>
  <c r="L55" i="504"/>
  <c r="Z55" i="503"/>
  <c r="AA54" i="503"/>
  <c r="L54" i="503"/>
  <c r="Z55" i="501"/>
  <c r="AA54" i="501"/>
  <c r="L54" i="501"/>
  <c r="L54" i="502"/>
  <c r="Z55" i="502"/>
  <c r="AA54" i="502"/>
  <c r="Z56" i="500"/>
  <c r="L55" i="500"/>
  <c r="AA55" i="500"/>
  <c r="Z56" i="499"/>
  <c r="L55" i="499"/>
  <c r="AA55" i="499"/>
  <c r="Z56" i="498"/>
  <c r="AA55" i="498"/>
  <c r="L55" i="498"/>
  <c r="L55" i="497"/>
  <c r="AA55" i="497"/>
  <c r="Z56" i="497"/>
  <c r="AA56" i="523" l="1"/>
  <c r="Z57" i="523"/>
  <c r="L56" i="523"/>
  <c r="M56" i="523" s="1"/>
  <c r="AC56" i="523"/>
  <c r="AA57" i="522"/>
  <c r="L57" i="522"/>
  <c r="M57" i="522" s="1"/>
  <c r="Z58" i="522"/>
  <c r="AC57" i="522"/>
  <c r="L57" i="521"/>
  <c r="M57" i="521" s="1"/>
  <c r="Z58" i="521"/>
  <c r="AA57" i="521"/>
  <c r="AC57" i="521"/>
  <c r="Z58" i="520"/>
  <c r="L57" i="520"/>
  <c r="M57" i="520" s="1"/>
  <c r="AA57" i="520"/>
  <c r="AC57" i="520"/>
  <c r="L59" i="519"/>
  <c r="M59" i="519" s="1"/>
  <c r="Z60" i="519"/>
  <c r="AA59" i="519"/>
  <c r="AC59" i="519"/>
  <c r="Z58" i="518"/>
  <c r="L57" i="518"/>
  <c r="M57" i="518" s="1"/>
  <c r="AA57" i="518"/>
  <c r="AC57" i="518"/>
  <c r="AA56" i="517"/>
  <c r="AC56" i="517"/>
  <c r="L56" i="517"/>
  <c r="M56" i="517" s="1"/>
  <c r="Z57" i="517"/>
  <c r="AA56" i="516"/>
  <c r="L56" i="516"/>
  <c r="Z57" i="516"/>
  <c r="Z57" i="515"/>
  <c r="AA56" i="515"/>
  <c r="AC56" i="515"/>
  <c r="L56" i="515"/>
  <c r="M56" i="515" s="1"/>
  <c r="Z57" i="514"/>
  <c r="AA56" i="514"/>
  <c r="L56" i="514"/>
  <c r="AA55" i="513"/>
  <c r="L55" i="513"/>
  <c r="Z56" i="513"/>
  <c r="AA55" i="511"/>
  <c r="L55" i="511"/>
  <c r="Z56" i="511"/>
  <c r="Z58" i="512"/>
  <c r="AA57" i="512"/>
  <c r="L57" i="512"/>
  <c r="L55" i="509"/>
  <c r="Z56" i="509"/>
  <c r="AA55" i="509"/>
  <c r="AA56" i="510"/>
  <c r="L56" i="510"/>
  <c r="Z57" i="510"/>
  <c r="AA55" i="508"/>
  <c r="L55" i="508"/>
  <c r="Z56" i="508"/>
  <c r="AA55" i="507"/>
  <c r="L55" i="507"/>
  <c r="Z56" i="507"/>
  <c r="Z56" i="506"/>
  <c r="AA55" i="506"/>
  <c r="L55" i="506"/>
  <c r="AA56" i="505"/>
  <c r="L56" i="505"/>
  <c r="Z57" i="505"/>
  <c r="L55" i="503"/>
  <c r="Z56" i="503"/>
  <c r="AA55" i="503"/>
  <c r="AA56" i="504"/>
  <c r="L56" i="504"/>
  <c r="Z57" i="504"/>
  <c r="Z56" i="502"/>
  <c r="AA55" i="502"/>
  <c r="L55" i="502"/>
  <c r="L55" i="501"/>
  <c r="AA55" i="501"/>
  <c r="Z56" i="501"/>
  <c r="L56" i="500"/>
  <c r="Z57" i="500"/>
  <c r="AA56" i="500"/>
  <c r="AA56" i="499"/>
  <c r="Z57" i="499"/>
  <c r="L56" i="499"/>
  <c r="Z57" i="497"/>
  <c r="L56" i="497"/>
  <c r="AA56" i="497"/>
  <c r="L56" i="498"/>
  <c r="Z57" i="498"/>
  <c r="AA56" i="498"/>
  <c r="L57" i="523" l="1"/>
  <c r="M57" i="523" s="1"/>
  <c r="Z58" i="523"/>
  <c r="AA57" i="523"/>
  <c r="AC57" i="523"/>
  <c r="Z59" i="522"/>
  <c r="L58" i="522"/>
  <c r="M58" i="522" s="1"/>
  <c r="AA58" i="522"/>
  <c r="AC58" i="522"/>
  <c r="Z59" i="521"/>
  <c r="AA58" i="521"/>
  <c r="L58" i="521"/>
  <c r="M58" i="521" s="1"/>
  <c r="AC58" i="521"/>
  <c r="L58" i="520"/>
  <c r="M58" i="520" s="1"/>
  <c r="Z59" i="520"/>
  <c r="AA58" i="520"/>
  <c r="AC58" i="520"/>
  <c r="Z61" i="519"/>
  <c r="AA60" i="519"/>
  <c r="L60" i="519"/>
  <c r="M60" i="519" s="1"/>
  <c r="AC60" i="519"/>
  <c r="L58" i="518"/>
  <c r="M58" i="518" s="1"/>
  <c r="AA58" i="518"/>
  <c r="Z59" i="518"/>
  <c r="AC58" i="518"/>
  <c r="Z58" i="517"/>
  <c r="L57" i="517"/>
  <c r="M57" i="517" s="1"/>
  <c r="AA57" i="517"/>
  <c r="AC57" i="517"/>
  <c r="Z58" i="516"/>
  <c r="L57" i="516"/>
  <c r="AA57" i="516"/>
  <c r="L57" i="515"/>
  <c r="M57" i="515" s="1"/>
  <c r="AC57" i="515"/>
  <c r="Z58" i="515"/>
  <c r="AA57" i="515"/>
  <c r="Z57" i="513"/>
  <c r="AA56" i="513"/>
  <c r="L56" i="513"/>
  <c r="AA57" i="514"/>
  <c r="L57" i="514"/>
  <c r="Z58" i="514"/>
  <c r="Z57" i="511"/>
  <c r="AA56" i="511"/>
  <c r="L56" i="511"/>
  <c r="AA58" i="512"/>
  <c r="L58" i="512"/>
  <c r="Z59" i="512"/>
  <c r="Z57" i="509"/>
  <c r="AA56" i="509"/>
  <c r="L56" i="509"/>
  <c r="Z58" i="510"/>
  <c r="AA57" i="510"/>
  <c r="L57" i="510"/>
  <c r="Z57" i="508"/>
  <c r="L56" i="508"/>
  <c r="AA56" i="508"/>
  <c r="Z57" i="507"/>
  <c r="AA56" i="507"/>
  <c r="L56" i="507"/>
  <c r="AA56" i="506"/>
  <c r="Z57" i="506"/>
  <c r="L56" i="506"/>
  <c r="Z58" i="505"/>
  <c r="AA57" i="505"/>
  <c r="L57" i="505"/>
  <c r="Z58" i="504"/>
  <c r="AA57" i="504"/>
  <c r="L57" i="504"/>
  <c r="Z57" i="503"/>
  <c r="AA56" i="503"/>
  <c r="L56" i="503"/>
  <c r="Z57" i="501"/>
  <c r="L56" i="501"/>
  <c r="AA56" i="501"/>
  <c r="L56" i="502"/>
  <c r="Z57" i="502"/>
  <c r="AA56" i="502"/>
  <c r="Z58" i="500"/>
  <c r="AA57" i="500"/>
  <c r="L57" i="500"/>
  <c r="L57" i="499"/>
  <c r="AA57" i="499"/>
  <c r="Z58" i="499"/>
  <c r="Z58" i="498"/>
  <c r="L57" i="498"/>
  <c r="AA57" i="498"/>
  <c r="L57" i="497"/>
  <c r="Z58" i="497"/>
  <c r="AA57" i="497"/>
  <c r="AA58" i="523" l="1"/>
  <c r="Z59" i="523"/>
  <c r="L58" i="523"/>
  <c r="M58" i="523" s="1"/>
  <c r="AC58" i="523"/>
  <c r="AA59" i="522"/>
  <c r="L59" i="522"/>
  <c r="M59" i="522" s="1"/>
  <c r="Z60" i="522"/>
  <c r="AC59" i="522"/>
  <c r="L59" i="521"/>
  <c r="M59" i="521" s="1"/>
  <c r="Z60" i="521"/>
  <c r="AA59" i="521"/>
  <c r="AC59" i="521"/>
  <c r="Z60" i="520"/>
  <c r="L59" i="520"/>
  <c r="M59" i="520" s="1"/>
  <c r="AA59" i="520"/>
  <c r="AC59" i="520"/>
  <c r="L61" i="519"/>
  <c r="M61" i="519" s="1"/>
  <c r="Z62" i="519"/>
  <c r="AA61" i="519"/>
  <c r="AC61" i="519"/>
  <c r="Z60" i="518"/>
  <c r="AA59" i="518"/>
  <c r="L59" i="518"/>
  <c r="M59" i="518" s="1"/>
  <c r="AC59" i="518"/>
  <c r="Z59" i="517"/>
  <c r="AC58" i="517"/>
  <c r="AA58" i="517"/>
  <c r="L58" i="517"/>
  <c r="M58" i="517" s="1"/>
  <c r="AA58" i="516"/>
  <c r="L58" i="516"/>
  <c r="Z59" i="516"/>
  <c r="Z59" i="515"/>
  <c r="AC58" i="515"/>
  <c r="AA58" i="515"/>
  <c r="L58" i="515"/>
  <c r="M58" i="515" s="1"/>
  <c r="Z59" i="514"/>
  <c r="AA58" i="514"/>
  <c r="L58" i="514"/>
  <c r="AA57" i="513"/>
  <c r="L57" i="513"/>
  <c r="Z58" i="513"/>
  <c r="AA57" i="511"/>
  <c r="L57" i="511"/>
  <c r="Z58" i="511"/>
  <c r="Z60" i="512"/>
  <c r="AA59" i="512"/>
  <c r="L59" i="512"/>
  <c r="L57" i="509"/>
  <c r="Z58" i="509"/>
  <c r="AA57" i="509"/>
  <c r="AA58" i="510"/>
  <c r="L58" i="510"/>
  <c r="Z59" i="510"/>
  <c r="AA57" i="508"/>
  <c r="L57" i="508"/>
  <c r="Z58" i="508"/>
  <c r="AA57" i="507"/>
  <c r="L57" i="507"/>
  <c r="Z58" i="507"/>
  <c r="Z58" i="506"/>
  <c r="AA57" i="506"/>
  <c r="L57" i="506"/>
  <c r="AA58" i="505"/>
  <c r="L58" i="505"/>
  <c r="Z59" i="505"/>
  <c r="L57" i="503"/>
  <c r="AA57" i="503"/>
  <c r="Z58" i="503"/>
  <c r="AA58" i="504"/>
  <c r="L58" i="504"/>
  <c r="Z59" i="504"/>
  <c r="Z58" i="502"/>
  <c r="AA57" i="502"/>
  <c r="L57" i="502"/>
  <c r="L57" i="501"/>
  <c r="Z58" i="501"/>
  <c r="AA57" i="501"/>
  <c r="L58" i="500"/>
  <c r="Z59" i="500"/>
  <c r="AA58" i="500"/>
  <c r="AA58" i="499"/>
  <c r="Z59" i="499"/>
  <c r="L58" i="499"/>
  <c r="Z59" i="497"/>
  <c r="L58" i="497"/>
  <c r="AA58" i="497"/>
  <c r="L58" i="498"/>
  <c r="AA58" i="498"/>
  <c r="Z59" i="498"/>
  <c r="L59" i="523" l="1"/>
  <c r="M59" i="523" s="1"/>
  <c r="AA59" i="523"/>
  <c r="Z60" i="523"/>
  <c r="AC59" i="523"/>
  <c r="Z61" i="522"/>
  <c r="L60" i="522"/>
  <c r="M60" i="522" s="1"/>
  <c r="AA60" i="522"/>
  <c r="AC60" i="522"/>
  <c r="Z61" i="521"/>
  <c r="AA60" i="521"/>
  <c r="L60" i="521"/>
  <c r="M60" i="521" s="1"/>
  <c r="AC60" i="521"/>
  <c r="L60" i="520"/>
  <c r="M60" i="520" s="1"/>
  <c r="AA60" i="520"/>
  <c r="Z61" i="520"/>
  <c r="AC60" i="520"/>
  <c r="Z63" i="519"/>
  <c r="AA62" i="519"/>
  <c r="L62" i="519"/>
  <c r="M62" i="519" s="1"/>
  <c r="AC62" i="519"/>
  <c r="L60" i="518"/>
  <c r="M60" i="518" s="1"/>
  <c r="Z61" i="518"/>
  <c r="AA60" i="518"/>
  <c r="AC60" i="518"/>
  <c r="Z60" i="517"/>
  <c r="L59" i="517"/>
  <c r="M59" i="517" s="1"/>
  <c r="AC59" i="517"/>
  <c r="AA59" i="517"/>
  <c r="Z60" i="516"/>
  <c r="L59" i="516"/>
  <c r="AA59" i="516"/>
  <c r="L59" i="515"/>
  <c r="M59" i="515" s="1"/>
  <c r="Z60" i="515"/>
  <c r="AA59" i="515"/>
  <c r="AC59" i="515"/>
  <c r="Z59" i="513"/>
  <c r="AA58" i="513"/>
  <c r="L58" i="513"/>
  <c r="AA59" i="514"/>
  <c r="L59" i="514"/>
  <c r="Z60" i="514"/>
  <c r="Z59" i="511"/>
  <c r="AA58" i="511"/>
  <c r="L58" i="511"/>
  <c r="AA60" i="512"/>
  <c r="L60" i="512"/>
  <c r="Z61" i="512"/>
  <c r="AA58" i="509"/>
  <c r="L58" i="509"/>
  <c r="Z59" i="509"/>
  <c r="Z60" i="510"/>
  <c r="AA59" i="510"/>
  <c r="L59" i="510"/>
  <c r="Z59" i="508"/>
  <c r="AA58" i="508"/>
  <c r="L58" i="508"/>
  <c r="Z59" i="507"/>
  <c r="AA58" i="507"/>
  <c r="L58" i="507"/>
  <c r="AA58" i="506"/>
  <c r="Z59" i="506"/>
  <c r="L58" i="506"/>
  <c r="Z60" i="505"/>
  <c r="AA59" i="505"/>
  <c r="L59" i="505"/>
  <c r="Z60" i="504"/>
  <c r="AA59" i="504"/>
  <c r="L59" i="504"/>
  <c r="Z59" i="503"/>
  <c r="AA58" i="503"/>
  <c r="L58" i="503"/>
  <c r="Z59" i="501"/>
  <c r="AA58" i="501"/>
  <c r="L58" i="501"/>
  <c r="L58" i="502"/>
  <c r="Z59" i="502"/>
  <c r="AA58" i="502"/>
  <c r="Z60" i="500"/>
  <c r="AA59" i="500"/>
  <c r="L59" i="500"/>
  <c r="Z60" i="499"/>
  <c r="AA59" i="499"/>
  <c r="L59" i="499"/>
  <c r="Z60" i="498"/>
  <c r="AA59" i="498"/>
  <c r="L59" i="498"/>
  <c r="L59" i="497"/>
  <c r="Z60" i="497"/>
  <c r="AA59" i="497"/>
  <c r="AA60" i="523" l="1"/>
  <c r="Z61" i="523"/>
  <c r="L60" i="523"/>
  <c r="M60" i="523" s="1"/>
  <c r="AC60" i="523"/>
  <c r="AA61" i="522"/>
  <c r="L61" i="522"/>
  <c r="M61" i="522" s="1"/>
  <c r="Z62" i="522"/>
  <c r="AC61" i="522"/>
  <c r="L61" i="521"/>
  <c r="M61" i="521" s="1"/>
  <c r="AA61" i="521"/>
  <c r="Z62" i="521"/>
  <c r="AC61" i="521"/>
  <c r="Z62" i="520"/>
  <c r="L61" i="520"/>
  <c r="M61" i="520" s="1"/>
  <c r="AA61" i="520"/>
  <c r="AC61" i="520"/>
  <c r="L63" i="519"/>
  <c r="M63" i="519" s="1"/>
  <c r="Z64" i="519"/>
  <c r="AA63" i="519"/>
  <c r="AC63" i="519"/>
  <c r="Z62" i="518"/>
  <c r="AA61" i="518"/>
  <c r="L61" i="518"/>
  <c r="M61" i="518" s="1"/>
  <c r="AC61" i="518"/>
  <c r="Z61" i="517"/>
  <c r="AC60" i="517"/>
  <c r="L60" i="517"/>
  <c r="M60" i="517" s="1"/>
  <c r="AA60" i="517"/>
  <c r="AA60" i="516"/>
  <c r="L60" i="516"/>
  <c r="Z61" i="516"/>
  <c r="Z61" i="515"/>
  <c r="AA60" i="515"/>
  <c r="L60" i="515"/>
  <c r="M60" i="515" s="1"/>
  <c r="AC60" i="515"/>
  <c r="Z61" i="514"/>
  <c r="AA60" i="514"/>
  <c r="L60" i="514"/>
  <c r="AA59" i="513"/>
  <c r="L59" i="513"/>
  <c r="Z60" i="513"/>
  <c r="AA59" i="511"/>
  <c r="L59" i="511"/>
  <c r="Z60" i="511"/>
  <c r="Z62" i="512"/>
  <c r="AA61" i="512"/>
  <c r="L61" i="512"/>
  <c r="L59" i="509"/>
  <c r="Z60" i="509"/>
  <c r="AA59" i="509"/>
  <c r="AA60" i="510"/>
  <c r="L60" i="510"/>
  <c r="Z61" i="510"/>
  <c r="AA59" i="508"/>
  <c r="L59" i="508"/>
  <c r="Z60" i="508"/>
  <c r="AA59" i="507"/>
  <c r="L59" i="507"/>
  <c r="Z60" i="507"/>
  <c r="Z60" i="506"/>
  <c r="AA59" i="506"/>
  <c r="L59" i="506"/>
  <c r="AA60" i="505"/>
  <c r="L60" i="505"/>
  <c r="Z61" i="505"/>
  <c r="L59" i="503"/>
  <c r="Z60" i="503"/>
  <c r="AA59" i="503"/>
  <c r="AA60" i="504"/>
  <c r="L60" i="504"/>
  <c r="Z61" i="504"/>
  <c r="Z60" i="502"/>
  <c r="AA59" i="502"/>
  <c r="L59" i="502"/>
  <c r="L59" i="501"/>
  <c r="Z60" i="501"/>
  <c r="AA59" i="501"/>
  <c r="L60" i="500"/>
  <c r="Z61" i="500"/>
  <c r="AA60" i="500"/>
  <c r="AA60" i="499"/>
  <c r="L60" i="499"/>
  <c r="Z61" i="499"/>
  <c r="Z61" i="497"/>
  <c r="L60" i="497"/>
  <c r="AA60" i="497"/>
  <c r="L60" i="498"/>
  <c r="Z61" i="498"/>
  <c r="AA60" i="498"/>
  <c r="L61" i="523" l="1"/>
  <c r="M61" i="523" s="1"/>
  <c r="Z62" i="523"/>
  <c r="AA61" i="523"/>
  <c r="AC61" i="523"/>
  <c r="Z63" i="522"/>
  <c r="L62" i="522"/>
  <c r="M62" i="522" s="1"/>
  <c r="AA62" i="522"/>
  <c r="AC62" i="522"/>
  <c r="Z63" i="521"/>
  <c r="AA62" i="521"/>
  <c r="L62" i="521"/>
  <c r="M62" i="521" s="1"/>
  <c r="AC62" i="521"/>
  <c r="L62" i="520"/>
  <c r="M62" i="520" s="1"/>
  <c r="Z63" i="520"/>
  <c r="AA62" i="520"/>
  <c r="AC62" i="520"/>
  <c r="Z65" i="519"/>
  <c r="AA64" i="519"/>
  <c r="L64" i="519"/>
  <c r="M64" i="519" s="1"/>
  <c r="AC64" i="519"/>
  <c r="L62" i="518"/>
  <c r="M62" i="518" s="1"/>
  <c r="Z63" i="518"/>
  <c r="AA62" i="518"/>
  <c r="AC62" i="518"/>
  <c r="L61" i="517"/>
  <c r="M61" i="517" s="1"/>
  <c r="AA61" i="517"/>
  <c r="AC61" i="517"/>
  <c r="Z62" i="517"/>
  <c r="Z62" i="516"/>
  <c r="L61" i="516"/>
  <c r="AA61" i="516"/>
  <c r="L61" i="515"/>
  <c r="M61" i="515" s="1"/>
  <c r="Z62" i="515"/>
  <c r="AA61" i="515"/>
  <c r="AC61" i="515"/>
  <c r="Z61" i="513"/>
  <c r="AA60" i="513"/>
  <c r="L60" i="513"/>
  <c r="AA61" i="514"/>
  <c r="L61" i="514"/>
  <c r="Z62" i="514"/>
  <c r="Z61" i="511"/>
  <c r="AA60" i="511"/>
  <c r="L60" i="511"/>
  <c r="AA62" i="512"/>
  <c r="L62" i="512"/>
  <c r="Z63" i="512"/>
  <c r="Z61" i="509"/>
  <c r="AA60" i="509"/>
  <c r="L60" i="509"/>
  <c r="Z62" i="510"/>
  <c r="AA61" i="510"/>
  <c r="L61" i="510"/>
  <c r="Z61" i="508"/>
  <c r="AA60" i="508"/>
  <c r="L60" i="508"/>
  <c r="Z61" i="507"/>
  <c r="AA60" i="507"/>
  <c r="L60" i="507"/>
  <c r="AA60" i="506"/>
  <c r="Z61" i="506"/>
  <c r="L60" i="506"/>
  <c r="Z62" i="505"/>
  <c r="AA61" i="505"/>
  <c r="L61" i="505"/>
  <c r="Z62" i="504"/>
  <c r="AA61" i="504"/>
  <c r="L61" i="504"/>
  <c r="Z61" i="503"/>
  <c r="AA60" i="503"/>
  <c r="L60" i="503"/>
  <c r="Z61" i="501"/>
  <c r="AA60" i="501"/>
  <c r="L60" i="501"/>
  <c r="L60" i="502"/>
  <c r="Z61" i="502"/>
  <c r="AA60" i="502"/>
  <c r="Z62" i="500"/>
  <c r="L61" i="500"/>
  <c r="AA61" i="500"/>
  <c r="L61" i="499"/>
  <c r="AA61" i="499"/>
  <c r="Z62" i="499"/>
  <c r="Z62" i="498"/>
  <c r="L61" i="498"/>
  <c r="AA61" i="498"/>
  <c r="L61" i="497"/>
  <c r="Z62" i="497"/>
  <c r="AA61" i="497"/>
  <c r="AA62" i="523" l="1"/>
  <c r="Z63" i="523"/>
  <c r="L62" i="523"/>
  <c r="M62" i="523" s="1"/>
  <c r="AC62" i="523"/>
  <c r="AA63" i="522"/>
  <c r="L63" i="522"/>
  <c r="M63" i="522" s="1"/>
  <c r="Z64" i="522"/>
  <c r="AC63" i="522"/>
  <c r="L63" i="521"/>
  <c r="M63" i="521" s="1"/>
  <c r="Z64" i="521"/>
  <c r="AA63" i="521"/>
  <c r="AC63" i="521"/>
  <c r="Z64" i="520"/>
  <c r="L63" i="520"/>
  <c r="M63" i="520" s="1"/>
  <c r="AA63" i="520"/>
  <c r="AC63" i="520"/>
  <c r="L65" i="519"/>
  <c r="M65" i="519" s="1"/>
  <c r="Z66" i="519"/>
  <c r="AA65" i="519"/>
  <c r="AC65" i="519"/>
  <c r="Z64" i="518"/>
  <c r="AA63" i="518"/>
  <c r="L63" i="518"/>
  <c r="M63" i="518" s="1"/>
  <c r="AC63" i="518"/>
  <c r="Z63" i="517"/>
  <c r="L62" i="517"/>
  <c r="M62" i="517" s="1"/>
  <c r="AC62" i="517"/>
  <c r="AA62" i="517"/>
  <c r="AA62" i="516"/>
  <c r="L62" i="516"/>
  <c r="Z63" i="516"/>
  <c r="Z63" i="515"/>
  <c r="AA62" i="515"/>
  <c r="AC62" i="515"/>
  <c r="L62" i="515"/>
  <c r="M62" i="515" s="1"/>
  <c r="Z63" i="514"/>
  <c r="AA62" i="514"/>
  <c r="L62" i="514"/>
  <c r="AA61" i="513"/>
  <c r="L61" i="513"/>
  <c r="Z62" i="513"/>
  <c r="AA61" i="511"/>
  <c r="L61" i="511"/>
  <c r="Z62" i="511"/>
  <c r="Z64" i="512"/>
  <c r="AA63" i="512"/>
  <c r="L63" i="512"/>
  <c r="L61" i="509"/>
  <c r="Z62" i="509"/>
  <c r="AA61" i="509"/>
  <c r="AA62" i="510"/>
  <c r="L62" i="510"/>
  <c r="Z63" i="510"/>
  <c r="AA61" i="508"/>
  <c r="Z62" i="508"/>
  <c r="L61" i="508"/>
  <c r="AA61" i="507"/>
  <c r="L61" i="507"/>
  <c r="Z62" i="507"/>
  <c r="Z62" i="506"/>
  <c r="AA61" i="506"/>
  <c r="L61" i="506"/>
  <c r="AA62" i="505"/>
  <c r="L62" i="505"/>
  <c r="Z63" i="505"/>
  <c r="L61" i="503"/>
  <c r="AA61" i="503"/>
  <c r="Z62" i="503"/>
  <c r="AA62" i="504"/>
  <c r="L62" i="504"/>
  <c r="Z63" i="504"/>
  <c r="Z62" i="502"/>
  <c r="AA61" i="502"/>
  <c r="L61" i="502"/>
  <c r="L61" i="501"/>
  <c r="Z62" i="501"/>
  <c r="AA61" i="501"/>
  <c r="L62" i="500"/>
  <c r="AA62" i="500"/>
  <c r="Z63" i="500"/>
  <c r="AA62" i="499"/>
  <c r="Z63" i="499"/>
  <c r="L62" i="499"/>
  <c r="Z63" i="497"/>
  <c r="L62" i="497"/>
  <c r="AA62" i="497"/>
  <c r="L62" i="498"/>
  <c r="AA62" i="498"/>
  <c r="Z63" i="498"/>
  <c r="L63" i="523" l="1"/>
  <c r="M63" i="523" s="1"/>
  <c r="AA63" i="523"/>
  <c r="Z64" i="523"/>
  <c r="AC63" i="523"/>
  <c r="Z65" i="522"/>
  <c r="L64" i="522"/>
  <c r="M64" i="522" s="1"/>
  <c r="AA64" i="522"/>
  <c r="AC64" i="522"/>
  <c r="Z65" i="521"/>
  <c r="AA64" i="521"/>
  <c r="L64" i="521"/>
  <c r="M64" i="521" s="1"/>
  <c r="AC64" i="521"/>
  <c r="L64" i="520"/>
  <c r="M64" i="520" s="1"/>
  <c r="AA64" i="520"/>
  <c r="Z65" i="520"/>
  <c r="AC64" i="520"/>
  <c r="Z67" i="519"/>
  <c r="L66" i="519"/>
  <c r="M66" i="519" s="1"/>
  <c r="AA66" i="519"/>
  <c r="AC66" i="519"/>
  <c r="L64" i="518"/>
  <c r="M64" i="518" s="1"/>
  <c r="AA64" i="518"/>
  <c r="Z65" i="518"/>
  <c r="AC64" i="518"/>
  <c r="L63" i="517"/>
  <c r="M63" i="517" s="1"/>
  <c r="Z64" i="517"/>
  <c r="AC63" i="517"/>
  <c r="AA63" i="517"/>
  <c r="Z64" i="516"/>
  <c r="L63" i="516"/>
  <c r="AA63" i="516"/>
  <c r="L63" i="515"/>
  <c r="M63" i="515" s="1"/>
  <c r="Z64" i="515"/>
  <c r="AA63" i="515"/>
  <c r="AC63" i="515"/>
  <c r="Z63" i="513"/>
  <c r="AA62" i="513"/>
  <c r="L62" i="513"/>
  <c r="AA63" i="514"/>
  <c r="L63" i="514"/>
  <c r="Z64" i="514"/>
  <c r="Z63" i="511"/>
  <c r="AA62" i="511"/>
  <c r="L62" i="511"/>
  <c r="AA64" i="512"/>
  <c r="L64" i="512"/>
  <c r="Z65" i="512"/>
  <c r="Z63" i="509"/>
  <c r="AA62" i="509"/>
  <c r="L62" i="509"/>
  <c r="Z64" i="510"/>
  <c r="AA63" i="510"/>
  <c r="L63" i="510"/>
  <c r="Z63" i="508"/>
  <c r="AA62" i="508"/>
  <c r="L62" i="508"/>
  <c r="Z63" i="507"/>
  <c r="AA62" i="507"/>
  <c r="L62" i="507"/>
  <c r="AA62" i="506"/>
  <c r="L62" i="506"/>
  <c r="Z63" i="506"/>
  <c r="Z64" i="505"/>
  <c r="AA63" i="505"/>
  <c r="L63" i="505"/>
  <c r="Z64" i="504"/>
  <c r="AA63" i="504"/>
  <c r="L63" i="504"/>
  <c r="Z63" i="503"/>
  <c r="AA62" i="503"/>
  <c r="L62" i="503"/>
  <c r="Z63" i="501"/>
  <c r="AA62" i="501"/>
  <c r="L62" i="501"/>
  <c r="L62" i="502"/>
  <c r="Z63" i="502"/>
  <c r="AA62" i="502"/>
  <c r="Z64" i="500"/>
  <c r="AA63" i="500"/>
  <c r="L63" i="500"/>
  <c r="Z64" i="499"/>
  <c r="L63" i="499"/>
  <c r="AA63" i="499"/>
  <c r="Z64" i="498"/>
  <c r="AA63" i="498"/>
  <c r="L63" i="498"/>
  <c r="L63" i="497"/>
  <c r="Z64" i="497"/>
  <c r="AA63" i="497"/>
  <c r="Z65" i="523" l="1"/>
  <c r="AA64" i="523"/>
  <c r="L64" i="523"/>
  <c r="M64" i="523" s="1"/>
  <c r="AC64" i="523"/>
  <c r="AA65" i="522"/>
  <c r="L65" i="522"/>
  <c r="M65" i="522" s="1"/>
  <c r="Z66" i="522"/>
  <c r="AC65" i="522"/>
  <c r="L65" i="521"/>
  <c r="M65" i="521" s="1"/>
  <c r="Z66" i="521"/>
  <c r="AA65" i="521"/>
  <c r="AC65" i="521"/>
  <c r="Z66" i="520"/>
  <c r="L65" i="520"/>
  <c r="M65" i="520" s="1"/>
  <c r="AA65" i="520"/>
  <c r="AC65" i="520"/>
  <c r="L67" i="519"/>
  <c r="M67" i="519" s="1"/>
  <c r="AA67" i="519"/>
  <c r="Z68" i="519"/>
  <c r="AC67" i="519"/>
  <c r="Z66" i="518"/>
  <c r="AA65" i="518"/>
  <c r="L65" i="518"/>
  <c r="M65" i="518" s="1"/>
  <c r="AC65" i="518"/>
  <c r="Z65" i="517"/>
  <c r="L64" i="517"/>
  <c r="M64" i="517" s="1"/>
  <c r="AC64" i="517"/>
  <c r="AA64" i="517"/>
  <c r="AA64" i="516"/>
  <c r="L64" i="516"/>
  <c r="Z65" i="516"/>
  <c r="Z65" i="515"/>
  <c r="AA64" i="515"/>
  <c r="L64" i="515"/>
  <c r="M64" i="515" s="1"/>
  <c r="AC64" i="515"/>
  <c r="Z65" i="514"/>
  <c r="AA64" i="514"/>
  <c r="L64" i="514"/>
  <c r="AA63" i="513"/>
  <c r="L63" i="513"/>
  <c r="Z64" i="513"/>
  <c r="AA63" i="511"/>
  <c r="L63" i="511"/>
  <c r="Z64" i="511"/>
  <c r="Z66" i="512"/>
  <c r="AA65" i="512"/>
  <c r="L65" i="512"/>
  <c r="L63" i="509"/>
  <c r="Z64" i="509"/>
  <c r="AA63" i="509"/>
  <c r="AA64" i="510"/>
  <c r="L64" i="510"/>
  <c r="Z65" i="510"/>
  <c r="AA63" i="508"/>
  <c r="L63" i="508"/>
  <c r="Z64" i="508"/>
  <c r="AA63" i="507"/>
  <c r="L63" i="507"/>
  <c r="Z64" i="507"/>
  <c r="Z64" i="506"/>
  <c r="AA63" i="506"/>
  <c r="L63" i="506"/>
  <c r="AA64" i="505"/>
  <c r="L64" i="505"/>
  <c r="Z65" i="505"/>
  <c r="L63" i="503"/>
  <c r="AA63" i="503"/>
  <c r="Z64" i="503"/>
  <c r="AA64" i="504"/>
  <c r="L64" i="504"/>
  <c r="Z65" i="504"/>
  <c r="Z64" i="502"/>
  <c r="AA63" i="502"/>
  <c r="L63" i="502"/>
  <c r="L63" i="501"/>
  <c r="AA63" i="501"/>
  <c r="Z64" i="501"/>
  <c r="L64" i="500"/>
  <c r="AA64" i="500"/>
  <c r="Z65" i="500"/>
  <c r="AA64" i="499"/>
  <c r="Z65" i="499"/>
  <c r="L64" i="499"/>
  <c r="Z65" i="497"/>
  <c r="AA64" i="497"/>
  <c r="L64" i="497"/>
  <c r="L64" i="498"/>
  <c r="Z65" i="498"/>
  <c r="AA64" i="498"/>
  <c r="AA65" i="523" l="1"/>
  <c r="L65" i="523"/>
  <c r="M65" i="523" s="1"/>
  <c r="Z66" i="523"/>
  <c r="AC65" i="523"/>
  <c r="Z67" i="522"/>
  <c r="L66" i="522"/>
  <c r="M66" i="522" s="1"/>
  <c r="AA66" i="522"/>
  <c r="AC66" i="522"/>
  <c r="Z67" i="521"/>
  <c r="AA66" i="521"/>
  <c r="L66" i="521"/>
  <c r="M66" i="521" s="1"/>
  <c r="AC66" i="521"/>
  <c r="L66" i="520"/>
  <c r="M66" i="520" s="1"/>
  <c r="Z67" i="520"/>
  <c r="AA66" i="520"/>
  <c r="AC66" i="520"/>
  <c r="Z69" i="519"/>
  <c r="L68" i="519"/>
  <c r="M68" i="519" s="1"/>
  <c r="AA68" i="519"/>
  <c r="AC68" i="519"/>
  <c r="L66" i="518"/>
  <c r="M66" i="518" s="1"/>
  <c r="Z67" i="518"/>
  <c r="AA66" i="518"/>
  <c r="AC66" i="518"/>
  <c r="L65" i="517"/>
  <c r="M65" i="517" s="1"/>
  <c r="AC65" i="517"/>
  <c r="AA65" i="517"/>
  <c r="Z66" i="517"/>
  <c r="Z66" i="516"/>
  <c r="L65" i="516"/>
  <c r="AA65" i="516"/>
  <c r="L65" i="515"/>
  <c r="M65" i="515" s="1"/>
  <c r="AC65" i="515"/>
  <c r="Z66" i="515"/>
  <c r="AA65" i="515"/>
  <c r="Z65" i="513"/>
  <c r="AA64" i="513"/>
  <c r="L64" i="513"/>
  <c r="AA65" i="514"/>
  <c r="L65" i="514"/>
  <c r="Z66" i="514"/>
  <c r="Z65" i="511"/>
  <c r="AA64" i="511"/>
  <c r="L64" i="511"/>
  <c r="AA66" i="512"/>
  <c r="L66" i="512"/>
  <c r="Z67" i="512"/>
  <c r="Z65" i="509"/>
  <c r="L64" i="509"/>
  <c r="AA64" i="509"/>
  <c r="Z66" i="510"/>
  <c r="AA65" i="510"/>
  <c r="L65" i="510"/>
  <c r="Z65" i="508"/>
  <c r="AA64" i="508"/>
  <c r="L64" i="508"/>
  <c r="Z65" i="507"/>
  <c r="AA64" i="507"/>
  <c r="L64" i="507"/>
  <c r="AA64" i="506"/>
  <c r="L64" i="506"/>
  <c r="Z65" i="506"/>
  <c r="Z66" i="505"/>
  <c r="AA65" i="505"/>
  <c r="L65" i="505"/>
  <c r="Z66" i="504"/>
  <c r="AA65" i="504"/>
  <c r="L65" i="504"/>
  <c r="Z65" i="503"/>
  <c r="AA64" i="503"/>
  <c r="L64" i="503"/>
  <c r="Z65" i="501"/>
  <c r="L64" i="501"/>
  <c r="AA64" i="501"/>
  <c r="L64" i="502"/>
  <c r="AA64" i="502"/>
  <c r="Z65" i="502"/>
  <c r="Z66" i="500"/>
  <c r="AA65" i="500"/>
  <c r="L65" i="500"/>
  <c r="L65" i="499"/>
  <c r="AA65" i="499"/>
  <c r="Z66" i="499"/>
  <c r="Z66" i="498"/>
  <c r="L65" i="498"/>
  <c r="AA65" i="498"/>
  <c r="L65" i="497"/>
  <c r="Z66" i="497"/>
  <c r="AA65" i="497"/>
  <c r="Z67" i="523" l="1"/>
  <c r="L66" i="523"/>
  <c r="M66" i="523" s="1"/>
  <c r="AA66" i="523"/>
  <c r="AC66" i="523"/>
  <c r="AA67" i="522"/>
  <c r="L67" i="522"/>
  <c r="M67" i="522" s="1"/>
  <c r="Z68" i="522"/>
  <c r="AC67" i="522"/>
  <c r="L67" i="521"/>
  <c r="M67" i="521" s="1"/>
  <c r="AA67" i="521"/>
  <c r="Z68" i="521"/>
  <c r="AC67" i="521"/>
  <c r="Z68" i="520"/>
  <c r="L67" i="520"/>
  <c r="M67" i="520" s="1"/>
  <c r="AA67" i="520"/>
  <c r="AC67" i="520"/>
  <c r="L69" i="519"/>
  <c r="M69" i="519" s="1"/>
  <c r="Z70" i="519"/>
  <c r="AA69" i="519"/>
  <c r="AC69" i="519"/>
  <c r="Z68" i="518"/>
  <c r="AA67" i="518"/>
  <c r="L67" i="518"/>
  <c r="M67" i="518" s="1"/>
  <c r="AC67" i="518"/>
  <c r="Z67" i="517"/>
  <c r="AC66" i="517"/>
  <c r="L66" i="517"/>
  <c r="M66" i="517" s="1"/>
  <c r="AA66" i="517"/>
  <c r="AA66" i="516"/>
  <c r="L66" i="516"/>
  <c r="Z67" i="516"/>
  <c r="Z67" i="515"/>
  <c r="AA66" i="515"/>
  <c r="L66" i="515"/>
  <c r="M66" i="515" s="1"/>
  <c r="AC66" i="515"/>
  <c r="Z67" i="514"/>
  <c r="AA66" i="514"/>
  <c r="L66" i="514"/>
  <c r="AA65" i="513"/>
  <c r="L65" i="513"/>
  <c r="Z66" i="513"/>
  <c r="AA65" i="511"/>
  <c r="L65" i="511"/>
  <c r="Z66" i="511"/>
  <c r="Z68" i="512"/>
  <c r="AA67" i="512"/>
  <c r="L67" i="512"/>
  <c r="L65" i="509"/>
  <c r="Z66" i="509"/>
  <c r="AA65" i="509"/>
  <c r="AA66" i="510"/>
  <c r="L66" i="510"/>
  <c r="Z67" i="510"/>
  <c r="AA65" i="508"/>
  <c r="L65" i="508"/>
  <c r="Z66" i="508"/>
  <c r="AA65" i="507"/>
  <c r="L65" i="507"/>
  <c r="Z66" i="507"/>
  <c r="Z66" i="506"/>
  <c r="AA65" i="506"/>
  <c r="L65" i="506"/>
  <c r="AA66" i="505"/>
  <c r="L66" i="505"/>
  <c r="Z67" i="505"/>
  <c r="L65" i="503"/>
  <c r="Z66" i="503"/>
  <c r="AA65" i="503"/>
  <c r="AA66" i="504"/>
  <c r="L66" i="504"/>
  <c r="Z67" i="504"/>
  <c r="Z66" i="502"/>
  <c r="AA65" i="502"/>
  <c r="L65" i="502"/>
  <c r="L65" i="501"/>
  <c r="AA65" i="501"/>
  <c r="Z66" i="501"/>
  <c r="L66" i="500"/>
  <c r="Z67" i="500"/>
  <c r="AA66" i="500"/>
  <c r="AA66" i="499"/>
  <c r="Z67" i="499"/>
  <c r="L66" i="499"/>
  <c r="Z67" i="497"/>
  <c r="AA66" i="497"/>
  <c r="L66" i="497"/>
  <c r="L66" i="498"/>
  <c r="AA66" i="498"/>
  <c r="Z67" i="498"/>
  <c r="AA67" i="523" l="1"/>
  <c r="L67" i="523"/>
  <c r="M67" i="523" s="1"/>
  <c r="Z68" i="523"/>
  <c r="AC67" i="523"/>
  <c r="Z69" i="522"/>
  <c r="L68" i="522"/>
  <c r="M68" i="522" s="1"/>
  <c r="AA68" i="522"/>
  <c r="AC68" i="522"/>
  <c r="Z69" i="521"/>
  <c r="AA68" i="521"/>
  <c r="L68" i="521"/>
  <c r="M68" i="521" s="1"/>
  <c r="AC68" i="521"/>
  <c r="L68" i="520"/>
  <c r="M68" i="520" s="1"/>
  <c r="AA68" i="520"/>
  <c r="Z69" i="520"/>
  <c r="AC68" i="520"/>
  <c r="Z71" i="519"/>
  <c r="L70" i="519"/>
  <c r="M70" i="519" s="1"/>
  <c r="AA70" i="519"/>
  <c r="AC70" i="519"/>
  <c r="L68" i="518"/>
  <c r="M68" i="518" s="1"/>
  <c r="AA68" i="518"/>
  <c r="Z69" i="518"/>
  <c r="AC68" i="518"/>
  <c r="L67" i="517"/>
  <c r="M67" i="517" s="1"/>
  <c r="AC67" i="517"/>
  <c r="Z68" i="517"/>
  <c r="AA67" i="517"/>
  <c r="Z68" i="516"/>
  <c r="L67" i="516"/>
  <c r="AA67" i="516"/>
  <c r="L67" i="515"/>
  <c r="M67" i="515" s="1"/>
  <c r="Z68" i="515"/>
  <c r="AA67" i="515"/>
  <c r="AC67" i="515"/>
  <c r="Z67" i="513"/>
  <c r="AA66" i="513"/>
  <c r="L66" i="513"/>
  <c r="AA67" i="514"/>
  <c r="L67" i="514"/>
  <c r="Z68" i="514"/>
  <c r="Z67" i="511"/>
  <c r="AA66" i="511"/>
  <c r="L66" i="511"/>
  <c r="AA68" i="512"/>
  <c r="L68" i="512"/>
  <c r="Z69" i="512"/>
  <c r="Z67" i="509"/>
  <c r="AA66" i="509"/>
  <c r="L66" i="509"/>
  <c r="Z68" i="510"/>
  <c r="AA67" i="510"/>
  <c r="L67" i="510"/>
  <c r="Z67" i="508"/>
  <c r="AA66" i="508"/>
  <c r="L66" i="508"/>
  <c r="Z67" i="507"/>
  <c r="AA66" i="507"/>
  <c r="L66" i="507"/>
  <c r="AA66" i="506"/>
  <c r="L66" i="506"/>
  <c r="Z67" i="506"/>
  <c r="Z68" i="505"/>
  <c r="AA67" i="505"/>
  <c r="L67" i="505"/>
  <c r="Z68" i="504"/>
  <c r="AA67" i="504"/>
  <c r="L67" i="504"/>
  <c r="Z67" i="503"/>
  <c r="AA66" i="503"/>
  <c r="L66" i="503"/>
  <c r="Z67" i="501"/>
  <c r="L66" i="501"/>
  <c r="AA66" i="501"/>
  <c r="L66" i="502"/>
  <c r="Z67" i="502"/>
  <c r="AA66" i="502"/>
  <c r="Z68" i="500"/>
  <c r="L67" i="500"/>
  <c r="AA67" i="500"/>
  <c r="Z68" i="499"/>
  <c r="L67" i="499"/>
  <c r="AA67" i="499"/>
  <c r="Z68" i="498"/>
  <c r="AA67" i="498"/>
  <c r="L67" i="498"/>
  <c r="L67" i="497"/>
  <c r="Z68" i="497"/>
  <c r="AA67" i="497"/>
  <c r="Z69" i="523" l="1"/>
  <c r="L68" i="523"/>
  <c r="M68" i="523" s="1"/>
  <c r="AA68" i="523"/>
  <c r="AC68" i="523"/>
  <c r="AA69" i="522"/>
  <c r="L69" i="522"/>
  <c r="M69" i="522" s="1"/>
  <c r="Z70" i="522"/>
  <c r="AC69" i="522"/>
  <c r="L69" i="521"/>
  <c r="M69" i="521" s="1"/>
  <c r="Z70" i="521"/>
  <c r="AA69" i="521"/>
  <c r="AC69" i="521"/>
  <c r="Z70" i="520"/>
  <c r="L69" i="520"/>
  <c r="M69" i="520" s="1"/>
  <c r="AA69" i="520"/>
  <c r="AC69" i="520"/>
  <c r="L71" i="519"/>
  <c r="M71" i="519" s="1"/>
  <c r="AA71" i="519"/>
  <c r="Z72" i="519"/>
  <c r="AC71" i="519"/>
  <c r="Z70" i="518"/>
  <c r="AA69" i="518"/>
  <c r="L69" i="518"/>
  <c r="M69" i="518" s="1"/>
  <c r="AC69" i="518"/>
  <c r="Z69" i="517"/>
  <c r="L68" i="517"/>
  <c r="M68" i="517" s="1"/>
  <c r="AA68" i="517"/>
  <c r="AC68" i="517"/>
  <c r="AA68" i="516"/>
  <c r="L68" i="516"/>
  <c r="Z69" i="516"/>
  <c r="Z69" i="515"/>
  <c r="AC68" i="515"/>
  <c r="AA68" i="515"/>
  <c r="L68" i="515"/>
  <c r="M68" i="515" s="1"/>
  <c r="Z69" i="514"/>
  <c r="AA68" i="514"/>
  <c r="L68" i="514"/>
  <c r="AA67" i="513"/>
  <c r="L67" i="513"/>
  <c r="Z68" i="513"/>
  <c r="AA67" i="511"/>
  <c r="L67" i="511"/>
  <c r="Z68" i="511"/>
  <c r="Z70" i="512"/>
  <c r="AA69" i="512"/>
  <c r="L69" i="512"/>
  <c r="L67" i="509"/>
  <c r="Z68" i="509"/>
  <c r="AA67" i="509"/>
  <c r="AA68" i="510"/>
  <c r="Z69" i="510"/>
  <c r="L68" i="510"/>
  <c r="AA67" i="508"/>
  <c r="L67" i="508"/>
  <c r="Z68" i="508"/>
  <c r="AA67" i="507"/>
  <c r="L67" i="507"/>
  <c r="Z68" i="507"/>
  <c r="Z68" i="506"/>
  <c r="AA67" i="506"/>
  <c r="L67" i="506"/>
  <c r="AA68" i="505"/>
  <c r="L68" i="505"/>
  <c r="Z69" i="505"/>
  <c r="L67" i="503"/>
  <c r="AA67" i="503"/>
  <c r="Z68" i="503"/>
  <c r="AA68" i="504"/>
  <c r="L68" i="504"/>
  <c r="Z69" i="504"/>
  <c r="Z68" i="502"/>
  <c r="L67" i="502"/>
  <c r="AA67" i="502"/>
  <c r="L67" i="501"/>
  <c r="Z68" i="501"/>
  <c r="AA67" i="501"/>
  <c r="L68" i="500"/>
  <c r="AA68" i="500"/>
  <c r="Z69" i="500"/>
  <c r="AA68" i="499"/>
  <c r="Z69" i="499"/>
  <c r="L68" i="499"/>
  <c r="Z69" i="497"/>
  <c r="AA68" i="497"/>
  <c r="L68" i="497"/>
  <c r="L68" i="498"/>
  <c r="Z69" i="498"/>
  <c r="AA68" i="498"/>
  <c r="AA69" i="523" l="1"/>
  <c r="L69" i="523"/>
  <c r="M69" i="523" s="1"/>
  <c r="Z70" i="523"/>
  <c r="AC69" i="523"/>
  <c r="Z71" i="522"/>
  <c r="L70" i="522"/>
  <c r="M70" i="522" s="1"/>
  <c r="AA70" i="522"/>
  <c r="AC70" i="522"/>
  <c r="Z71" i="521"/>
  <c r="AA70" i="521"/>
  <c r="L70" i="521"/>
  <c r="M70" i="521" s="1"/>
  <c r="AC70" i="521"/>
  <c r="L70" i="520"/>
  <c r="M70" i="520" s="1"/>
  <c r="Z71" i="520"/>
  <c r="AA70" i="520"/>
  <c r="AC70" i="520"/>
  <c r="Z73" i="519"/>
  <c r="L72" i="519"/>
  <c r="M72" i="519" s="1"/>
  <c r="AA72" i="519"/>
  <c r="AC72" i="519"/>
  <c r="L70" i="518"/>
  <c r="M70" i="518" s="1"/>
  <c r="Z71" i="518"/>
  <c r="AA70" i="518"/>
  <c r="AC70" i="518"/>
  <c r="L69" i="517"/>
  <c r="M69" i="517" s="1"/>
  <c r="AA69" i="517"/>
  <c r="AC69" i="517"/>
  <c r="Z70" i="517"/>
  <c r="L69" i="516"/>
  <c r="Z70" i="516"/>
  <c r="AA69" i="516"/>
  <c r="L69" i="515"/>
  <c r="M69" i="515" s="1"/>
  <c r="Z70" i="515"/>
  <c r="AC69" i="515"/>
  <c r="AA69" i="515"/>
  <c r="Z69" i="513"/>
  <c r="AA68" i="513"/>
  <c r="L68" i="513"/>
  <c r="AA69" i="514"/>
  <c r="L69" i="514"/>
  <c r="Z70" i="514"/>
  <c r="Z69" i="511"/>
  <c r="AA68" i="511"/>
  <c r="L68" i="511"/>
  <c r="AA70" i="512"/>
  <c r="L70" i="512"/>
  <c r="Z71" i="512"/>
  <c r="AA68" i="509"/>
  <c r="L68" i="509"/>
  <c r="Z69" i="509"/>
  <c r="Z70" i="510"/>
  <c r="AA69" i="510"/>
  <c r="L69" i="510"/>
  <c r="Z69" i="508"/>
  <c r="AA68" i="508"/>
  <c r="L68" i="508"/>
  <c r="Z69" i="507"/>
  <c r="AA68" i="507"/>
  <c r="L68" i="507"/>
  <c r="AA68" i="506"/>
  <c r="L68" i="506"/>
  <c r="Z69" i="506"/>
  <c r="Z70" i="505"/>
  <c r="AA69" i="505"/>
  <c r="L69" i="505"/>
  <c r="Z70" i="504"/>
  <c r="AA69" i="504"/>
  <c r="L69" i="504"/>
  <c r="Z69" i="503"/>
  <c r="AA68" i="503"/>
  <c r="L68" i="503"/>
  <c r="AA68" i="501"/>
  <c r="L68" i="501"/>
  <c r="Z69" i="501"/>
  <c r="Z69" i="502"/>
  <c r="AA68" i="502"/>
  <c r="L68" i="502"/>
  <c r="Z70" i="500"/>
  <c r="AA69" i="500"/>
  <c r="L69" i="500"/>
  <c r="L69" i="499"/>
  <c r="AA69" i="499"/>
  <c r="Z70" i="499"/>
  <c r="Z70" i="498"/>
  <c r="L69" i="498"/>
  <c r="AA69" i="498"/>
  <c r="L69" i="497"/>
  <c r="Z70" i="497"/>
  <c r="AA69" i="497"/>
  <c r="Z71" i="523" l="1"/>
  <c r="L70" i="523"/>
  <c r="M70" i="523" s="1"/>
  <c r="AA70" i="523"/>
  <c r="AC70" i="523"/>
  <c r="AA71" i="522"/>
  <c r="L71" i="522"/>
  <c r="M71" i="522" s="1"/>
  <c r="Z72" i="522"/>
  <c r="AC71" i="522"/>
  <c r="L71" i="521"/>
  <c r="M71" i="521" s="1"/>
  <c r="AA71" i="521"/>
  <c r="Z72" i="521"/>
  <c r="AC71" i="521"/>
  <c r="Z72" i="520"/>
  <c r="L71" i="520"/>
  <c r="M71" i="520" s="1"/>
  <c r="AA71" i="520"/>
  <c r="AC71" i="520"/>
  <c r="L73" i="519"/>
  <c r="M73" i="519" s="1"/>
  <c r="Z74" i="519"/>
  <c r="AA73" i="519"/>
  <c r="AC73" i="519"/>
  <c r="Z72" i="518"/>
  <c r="AA71" i="518"/>
  <c r="L71" i="518"/>
  <c r="M71" i="518" s="1"/>
  <c r="AC71" i="518"/>
  <c r="Z71" i="517"/>
  <c r="AC70" i="517"/>
  <c r="L70" i="517"/>
  <c r="M70" i="517" s="1"/>
  <c r="AA70" i="517"/>
  <c r="AA70" i="516"/>
  <c r="L70" i="516"/>
  <c r="Z71" i="516"/>
  <c r="Z71" i="515"/>
  <c r="AA70" i="515"/>
  <c r="L70" i="515"/>
  <c r="M70" i="515" s="1"/>
  <c r="AC70" i="515"/>
  <c r="Z71" i="514"/>
  <c r="AA70" i="514"/>
  <c r="L70" i="514"/>
  <c r="AA69" i="513"/>
  <c r="L69" i="513"/>
  <c r="Z70" i="513"/>
  <c r="AA69" i="511"/>
  <c r="L69" i="511"/>
  <c r="Z70" i="511"/>
  <c r="Z72" i="512"/>
  <c r="AA71" i="512"/>
  <c r="L71" i="512"/>
  <c r="Z70" i="509"/>
  <c r="AA69" i="509"/>
  <c r="L69" i="509"/>
  <c r="Z71" i="510"/>
  <c r="AA70" i="510"/>
  <c r="L70" i="510"/>
  <c r="Z70" i="508"/>
  <c r="L69" i="508"/>
  <c r="AA69" i="508"/>
  <c r="AA69" i="507"/>
  <c r="Z70" i="507"/>
  <c r="L69" i="507"/>
  <c r="Z70" i="506"/>
  <c r="AA69" i="506"/>
  <c r="L69" i="506"/>
  <c r="AA70" i="505"/>
  <c r="L70" i="505"/>
  <c r="Z71" i="505"/>
  <c r="L69" i="503"/>
  <c r="Z70" i="503"/>
  <c r="AA69" i="503"/>
  <c r="AA70" i="504"/>
  <c r="L70" i="504"/>
  <c r="Z71" i="504"/>
  <c r="Z70" i="501"/>
  <c r="L69" i="501"/>
  <c r="AA69" i="501"/>
  <c r="Z70" i="502"/>
  <c r="AA69" i="502"/>
  <c r="L69" i="502"/>
  <c r="Z71" i="500"/>
  <c r="L70" i="500"/>
  <c r="AA70" i="500"/>
  <c r="AA70" i="499"/>
  <c r="Z71" i="499"/>
  <c r="L70" i="499"/>
  <c r="Z71" i="497"/>
  <c r="AA70" i="497"/>
  <c r="L70" i="497"/>
  <c r="Z71" i="498"/>
  <c r="AA70" i="498"/>
  <c r="L70" i="498"/>
  <c r="AA71" i="523" l="1"/>
  <c r="L71" i="523"/>
  <c r="M71" i="523" s="1"/>
  <c r="Z72" i="523"/>
  <c r="AC71" i="523"/>
  <c r="Z73" i="522"/>
  <c r="L72" i="522"/>
  <c r="M72" i="522" s="1"/>
  <c r="AA72" i="522"/>
  <c r="AC72" i="522"/>
  <c r="Z73" i="521"/>
  <c r="AA72" i="521"/>
  <c r="L72" i="521"/>
  <c r="M72" i="521" s="1"/>
  <c r="AC72" i="521"/>
  <c r="L72" i="520"/>
  <c r="M72" i="520" s="1"/>
  <c r="AA72" i="520"/>
  <c r="Z73" i="520"/>
  <c r="AC72" i="520"/>
  <c r="Z75" i="519"/>
  <c r="AA74" i="519"/>
  <c r="L74" i="519"/>
  <c r="M74" i="519" s="1"/>
  <c r="AC74" i="519"/>
  <c r="Z73" i="518"/>
  <c r="L72" i="518"/>
  <c r="M72" i="518" s="1"/>
  <c r="AA72" i="518"/>
  <c r="AC72" i="518"/>
  <c r="L71" i="517"/>
  <c r="M71" i="517" s="1"/>
  <c r="Z72" i="517"/>
  <c r="AC71" i="517"/>
  <c r="AA71" i="517"/>
  <c r="Z72" i="516"/>
  <c r="L71" i="516"/>
  <c r="AA71" i="516"/>
  <c r="L71" i="515"/>
  <c r="M71" i="515" s="1"/>
  <c r="Z72" i="515"/>
  <c r="AC71" i="515"/>
  <c r="AA71" i="515"/>
  <c r="Z71" i="513"/>
  <c r="AA70" i="513"/>
  <c r="L70" i="513"/>
  <c r="AA71" i="514"/>
  <c r="L71" i="514"/>
  <c r="Z72" i="514"/>
  <c r="Z71" i="511"/>
  <c r="AA70" i="511"/>
  <c r="L70" i="511"/>
  <c r="AA72" i="512"/>
  <c r="L72" i="512"/>
  <c r="Z73" i="512"/>
  <c r="L70" i="509"/>
  <c r="Z71" i="509"/>
  <c r="AA70" i="509"/>
  <c r="AA71" i="510"/>
  <c r="L71" i="510"/>
  <c r="Z72" i="510"/>
  <c r="AA70" i="508"/>
  <c r="Z71" i="508"/>
  <c r="L70" i="508"/>
  <c r="Z71" i="507"/>
  <c r="AA70" i="507"/>
  <c r="L70" i="507"/>
  <c r="AA70" i="506"/>
  <c r="L70" i="506"/>
  <c r="Z71" i="506"/>
  <c r="Z72" i="505"/>
  <c r="AA71" i="505"/>
  <c r="L71" i="505"/>
  <c r="Z72" i="504"/>
  <c r="AA71" i="504"/>
  <c r="L71" i="504"/>
  <c r="Z71" i="503"/>
  <c r="AA70" i="503"/>
  <c r="L70" i="503"/>
  <c r="AA70" i="502"/>
  <c r="L70" i="502"/>
  <c r="Z71" i="502"/>
  <c r="AA70" i="501"/>
  <c r="Z71" i="501"/>
  <c r="L70" i="501"/>
  <c r="Z72" i="500"/>
  <c r="AA71" i="500"/>
  <c r="L71" i="500"/>
  <c r="Z72" i="499"/>
  <c r="L71" i="499"/>
  <c r="AA71" i="499"/>
  <c r="L71" i="498"/>
  <c r="Z72" i="498"/>
  <c r="AA71" i="498"/>
  <c r="L71" i="497"/>
  <c r="Z72" i="497"/>
  <c r="AA71" i="497"/>
  <c r="Z73" i="523" l="1"/>
  <c r="L72" i="523"/>
  <c r="M72" i="523" s="1"/>
  <c r="AA72" i="523"/>
  <c r="AC72" i="523"/>
  <c r="AA73" i="522"/>
  <c r="L73" i="522"/>
  <c r="M73" i="522" s="1"/>
  <c r="Z74" i="522"/>
  <c r="AC73" i="522"/>
  <c r="L73" i="521"/>
  <c r="M73" i="521" s="1"/>
  <c r="Z74" i="521"/>
  <c r="AA73" i="521"/>
  <c r="AC73" i="521"/>
  <c r="Z74" i="520"/>
  <c r="L73" i="520"/>
  <c r="M73" i="520" s="1"/>
  <c r="AA73" i="520"/>
  <c r="AC73" i="520"/>
  <c r="L75" i="519"/>
  <c r="M75" i="519" s="1"/>
  <c r="Z76" i="519"/>
  <c r="AA75" i="519"/>
  <c r="AC75" i="519"/>
  <c r="Z74" i="518"/>
  <c r="L73" i="518"/>
  <c r="M73" i="518" s="1"/>
  <c r="AA73" i="518"/>
  <c r="AC73" i="518"/>
  <c r="Z73" i="517"/>
  <c r="AC72" i="517"/>
  <c r="L72" i="517"/>
  <c r="M72" i="517" s="1"/>
  <c r="AA72" i="517"/>
  <c r="AA72" i="516"/>
  <c r="Z73" i="516"/>
  <c r="L72" i="516"/>
  <c r="Z73" i="515"/>
  <c r="AC72" i="515"/>
  <c r="AA72" i="515"/>
  <c r="L72" i="515"/>
  <c r="M72" i="515" s="1"/>
  <c r="Z73" i="514"/>
  <c r="AA72" i="514"/>
  <c r="L72" i="514"/>
  <c r="AA71" i="513"/>
  <c r="L71" i="513"/>
  <c r="Z72" i="513"/>
  <c r="AA71" i="511"/>
  <c r="L71" i="511"/>
  <c r="Z72" i="511"/>
  <c r="Z74" i="512"/>
  <c r="AA73" i="512"/>
  <c r="L73" i="512"/>
  <c r="Z72" i="509"/>
  <c r="AA71" i="509"/>
  <c r="L71" i="509"/>
  <c r="Z73" i="510"/>
  <c r="AA72" i="510"/>
  <c r="L72" i="510"/>
  <c r="Z72" i="508"/>
  <c r="AA71" i="508"/>
  <c r="L71" i="508"/>
  <c r="AA71" i="507"/>
  <c r="L71" i="507"/>
  <c r="Z72" i="507"/>
  <c r="Z72" i="506"/>
  <c r="AA71" i="506"/>
  <c r="L71" i="506"/>
  <c r="AA72" i="505"/>
  <c r="L72" i="505"/>
  <c r="Z73" i="505"/>
  <c r="L71" i="503"/>
  <c r="AA71" i="503"/>
  <c r="Z72" i="503"/>
  <c r="AA72" i="504"/>
  <c r="L72" i="504"/>
  <c r="Z73" i="504"/>
  <c r="Z72" i="502"/>
  <c r="L71" i="502"/>
  <c r="AA71" i="502"/>
  <c r="Z72" i="501"/>
  <c r="AA71" i="501"/>
  <c r="L71" i="501"/>
  <c r="Z73" i="500"/>
  <c r="AA72" i="500"/>
  <c r="L72" i="500"/>
  <c r="AA72" i="499"/>
  <c r="Z73" i="499"/>
  <c r="L72" i="499"/>
  <c r="Z73" i="497"/>
  <c r="AA72" i="497"/>
  <c r="L72" i="497"/>
  <c r="Z73" i="498"/>
  <c r="AA72" i="498"/>
  <c r="L72" i="498"/>
  <c r="AA73" i="523" l="1"/>
  <c r="L73" i="523"/>
  <c r="M73" i="523" s="1"/>
  <c r="Z74" i="523"/>
  <c r="AC73" i="523"/>
  <c r="Z75" i="522"/>
  <c r="L74" i="522"/>
  <c r="M74" i="522" s="1"/>
  <c r="AA74" i="522"/>
  <c r="AC74" i="522"/>
  <c r="Z75" i="521"/>
  <c r="AA74" i="521"/>
  <c r="L74" i="521"/>
  <c r="M74" i="521" s="1"/>
  <c r="AC74" i="521"/>
  <c r="L74" i="520"/>
  <c r="M74" i="520" s="1"/>
  <c r="Z75" i="520"/>
  <c r="AA74" i="520"/>
  <c r="AC74" i="520"/>
  <c r="Z77" i="519"/>
  <c r="AA76" i="519"/>
  <c r="L76" i="519"/>
  <c r="M76" i="519" s="1"/>
  <c r="AC76" i="519"/>
  <c r="L74" i="518"/>
  <c r="M74" i="518" s="1"/>
  <c r="AA74" i="518"/>
  <c r="Z75" i="518"/>
  <c r="AC74" i="518"/>
  <c r="L73" i="517"/>
  <c r="M73" i="517" s="1"/>
  <c r="AA73" i="517"/>
  <c r="AC73" i="517"/>
  <c r="Z74" i="517"/>
  <c r="AA73" i="516"/>
  <c r="L73" i="516"/>
  <c r="Z74" i="516"/>
  <c r="L73" i="515"/>
  <c r="M73" i="515" s="1"/>
  <c r="AC73" i="515"/>
  <c r="Z74" i="515"/>
  <c r="AA73" i="515"/>
  <c r="Z73" i="513"/>
  <c r="AA72" i="513"/>
  <c r="L72" i="513"/>
  <c r="AA73" i="514"/>
  <c r="L73" i="514"/>
  <c r="Z74" i="514"/>
  <c r="Z73" i="511"/>
  <c r="AA72" i="511"/>
  <c r="L72" i="511"/>
  <c r="AA74" i="512"/>
  <c r="L74" i="512"/>
  <c r="Z75" i="512"/>
  <c r="L72" i="509"/>
  <c r="Z73" i="509"/>
  <c r="AA72" i="509"/>
  <c r="AA73" i="510"/>
  <c r="L73" i="510"/>
  <c r="Z74" i="510"/>
  <c r="AA72" i="508"/>
  <c r="L72" i="508"/>
  <c r="Z73" i="508"/>
  <c r="Z73" i="507"/>
  <c r="AA72" i="507"/>
  <c r="L72" i="507"/>
  <c r="AA72" i="506"/>
  <c r="L72" i="506"/>
  <c r="Z73" i="506"/>
  <c r="Z74" i="505"/>
  <c r="AA73" i="505"/>
  <c r="L73" i="505"/>
  <c r="Z74" i="504"/>
  <c r="AA73" i="504"/>
  <c r="L73" i="504"/>
  <c r="Z73" i="503"/>
  <c r="AA72" i="503"/>
  <c r="L72" i="503"/>
  <c r="AA72" i="501"/>
  <c r="L72" i="501"/>
  <c r="Z73" i="501"/>
  <c r="AA72" i="502"/>
  <c r="L72" i="502"/>
  <c r="Z73" i="502"/>
  <c r="L73" i="500"/>
  <c r="Z74" i="500"/>
  <c r="AA73" i="500"/>
  <c r="L73" i="499"/>
  <c r="AA73" i="499"/>
  <c r="Z74" i="499"/>
  <c r="L73" i="498"/>
  <c r="AA73" i="498"/>
  <c r="Z74" i="498"/>
  <c r="L73" i="497"/>
  <c r="Z74" i="497"/>
  <c r="AA73" i="497"/>
  <c r="Z75" i="523" l="1"/>
  <c r="L74" i="523"/>
  <c r="M74" i="523" s="1"/>
  <c r="AA74" i="523"/>
  <c r="AC74" i="523"/>
  <c r="AA75" i="522"/>
  <c r="L75" i="522"/>
  <c r="M75" i="522" s="1"/>
  <c r="Z76" i="522"/>
  <c r="AC75" i="522"/>
  <c r="L75" i="521"/>
  <c r="M75" i="521" s="1"/>
  <c r="Z76" i="521"/>
  <c r="AA75" i="521"/>
  <c r="AC75" i="521"/>
  <c r="Z76" i="520"/>
  <c r="L75" i="520"/>
  <c r="M75" i="520" s="1"/>
  <c r="AA75" i="520"/>
  <c r="AC75" i="520"/>
  <c r="L77" i="519"/>
  <c r="M77" i="519" s="1"/>
  <c r="Z78" i="519"/>
  <c r="AA77" i="519"/>
  <c r="AC77" i="519"/>
  <c r="Z76" i="518"/>
  <c r="L75" i="518"/>
  <c r="M75" i="518" s="1"/>
  <c r="AA75" i="518"/>
  <c r="AC75" i="518"/>
  <c r="Z75" i="517"/>
  <c r="AC74" i="517"/>
  <c r="L74" i="517"/>
  <c r="M74" i="517" s="1"/>
  <c r="AA74" i="517"/>
  <c r="AA74" i="516"/>
  <c r="L74" i="516"/>
  <c r="Z75" i="516"/>
  <c r="Z75" i="515"/>
  <c r="AA74" i="515"/>
  <c r="AC74" i="515"/>
  <c r="L74" i="515"/>
  <c r="M74" i="515" s="1"/>
  <c r="Z75" i="514"/>
  <c r="AA74" i="514"/>
  <c r="L74" i="514"/>
  <c r="AA73" i="513"/>
  <c r="L73" i="513"/>
  <c r="Z74" i="513"/>
  <c r="AA73" i="511"/>
  <c r="Z74" i="511"/>
  <c r="L73" i="511"/>
  <c r="Z76" i="512"/>
  <c r="AA75" i="512"/>
  <c r="L75" i="512"/>
  <c r="Z74" i="509"/>
  <c r="L73" i="509"/>
  <c r="AA73" i="509"/>
  <c r="Z75" i="510"/>
  <c r="AA74" i="510"/>
  <c r="L74" i="510"/>
  <c r="Z74" i="508"/>
  <c r="AA73" i="508"/>
  <c r="L73" i="508"/>
  <c r="AA73" i="507"/>
  <c r="L73" i="507"/>
  <c r="Z74" i="507"/>
  <c r="Z74" i="506"/>
  <c r="AA73" i="506"/>
  <c r="L73" i="506"/>
  <c r="AA74" i="505"/>
  <c r="L74" i="505"/>
  <c r="Z75" i="505"/>
  <c r="L73" i="503"/>
  <c r="Z74" i="503"/>
  <c r="AA73" i="503"/>
  <c r="AA74" i="504"/>
  <c r="L74" i="504"/>
  <c r="Z75" i="504"/>
  <c r="Z74" i="501"/>
  <c r="AA73" i="501"/>
  <c r="L73" i="501"/>
  <c r="Z74" i="502"/>
  <c r="L73" i="502"/>
  <c r="AA73" i="502"/>
  <c r="Z75" i="500"/>
  <c r="L74" i="500"/>
  <c r="AA74" i="500"/>
  <c r="AA74" i="499"/>
  <c r="Z75" i="499"/>
  <c r="L74" i="499"/>
  <c r="Z75" i="498"/>
  <c r="AA74" i="498"/>
  <c r="L74" i="498"/>
  <c r="Z75" i="497"/>
  <c r="AA74" i="497"/>
  <c r="L74" i="497"/>
  <c r="AA75" i="523" l="1"/>
  <c r="L75" i="523"/>
  <c r="M75" i="523" s="1"/>
  <c r="Z76" i="523"/>
  <c r="AC75" i="523"/>
  <c r="Z77" i="522"/>
  <c r="L76" i="522"/>
  <c r="M76" i="522" s="1"/>
  <c r="AA76" i="522"/>
  <c r="AC76" i="522"/>
  <c r="Z77" i="521"/>
  <c r="AA76" i="521"/>
  <c r="L76" i="521"/>
  <c r="M76" i="521" s="1"/>
  <c r="AC76" i="521"/>
  <c r="L76" i="520"/>
  <c r="M76" i="520" s="1"/>
  <c r="AA76" i="520"/>
  <c r="Z77" i="520"/>
  <c r="AC76" i="520"/>
  <c r="Z79" i="519"/>
  <c r="AA78" i="519"/>
  <c r="L78" i="519"/>
  <c r="M78" i="519" s="1"/>
  <c r="AC78" i="519"/>
  <c r="L76" i="518"/>
  <c r="M76" i="518" s="1"/>
  <c r="Z77" i="518"/>
  <c r="AA76" i="518"/>
  <c r="AC76" i="518"/>
  <c r="L75" i="517"/>
  <c r="M75" i="517" s="1"/>
  <c r="AC75" i="517"/>
  <c r="Z76" i="517"/>
  <c r="AA75" i="517"/>
  <c r="Z76" i="516"/>
  <c r="L75" i="516"/>
  <c r="AA75" i="516"/>
  <c r="L75" i="515"/>
  <c r="M75" i="515" s="1"/>
  <c r="AC75" i="515"/>
  <c r="Z76" i="515"/>
  <c r="AA75" i="515"/>
  <c r="Z75" i="513"/>
  <c r="AA74" i="513"/>
  <c r="L74" i="513"/>
  <c r="AA75" i="514"/>
  <c r="L75" i="514"/>
  <c r="Z76" i="514"/>
  <c r="Z75" i="511"/>
  <c r="AA74" i="511"/>
  <c r="L74" i="511"/>
  <c r="AA76" i="512"/>
  <c r="L76" i="512"/>
  <c r="Z77" i="512"/>
  <c r="AA74" i="509"/>
  <c r="L74" i="509"/>
  <c r="Z75" i="509"/>
  <c r="AA75" i="510"/>
  <c r="L75" i="510"/>
  <c r="Z76" i="510"/>
  <c r="AA74" i="508"/>
  <c r="L74" i="508"/>
  <c r="Z75" i="508"/>
  <c r="Z75" i="507"/>
  <c r="AA74" i="507"/>
  <c r="L74" i="507"/>
  <c r="AA74" i="506"/>
  <c r="L74" i="506"/>
  <c r="Z75" i="506"/>
  <c r="Z76" i="505"/>
  <c r="AA75" i="505"/>
  <c r="L75" i="505"/>
  <c r="Z76" i="504"/>
  <c r="AA75" i="504"/>
  <c r="L75" i="504"/>
  <c r="Z75" i="503"/>
  <c r="AA74" i="503"/>
  <c r="L74" i="503"/>
  <c r="AA74" i="502"/>
  <c r="Z75" i="502"/>
  <c r="L74" i="502"/>
  <c r="Z75" i="501"/>
  <c r="AA74" i="501"/>
  <c r="L74" i="501"/>
  <c r="L75" i="500"/>
  <c r="Z76" i="500"/>
  <c r="AA75" i="500"/>
  <c r="Z76" i="499"/>
  <c r="L75" i="499"/>
  <c r="AA75" i="499"/>
  <c r="L75" i="497"/>
  <c r="Z76" i="497"/>
  <c r="AA75" i="497"/>
  <c r="L75" i="498"/>
  <c r="AA75" i="498"/>
  <c r="Z76" i="498"/>
  <c r="Z77" i="523" l="1"/>
  <c r="L76" i="523"/>
  <c r="M76" i="523" s="1"/>
  <c r="AA76" i="523"/>
  <c r="AC76" i="523"/>
  <c r="AA77" i="522"/>
  <c r="L77" i="522"/>
  <c r="M77" i="522" s="1"/>
  <c r="Z78" i="522"/>
  <c r="AC77" i="522"/>
  <c r="L77" i="521"/>
  <c r="M77" i="521" s="1"/>
  <c r="AA77" i="521"/>
  <c r="Z78" i="521"/>
  <c r="AC77" i="521"/>
  <c r="Z78" i="520"/>
  <c r="L77" i="520"/>
  <c r="M77" i="520" s="1"/>
  <c r="AA77" i="520"/>
  <c r="AC77" i="520"/>
  <c r="L79" i="519"/>
  <c r="M79" i="519" s="1"/>
  <c r="Z80" i="519"/>
  <c r="AA79" i="519"/>
  <c r="AC79" i="519"/>
  <c r="Z78" i="518"/>
  <c r="L77" i="518"/>
  <c r="M77" i="518" s="1"/>
  <c r="AA77" i="518"/>
  <c r="AC77" i="518"/>
  <c r="Z77" i="517"/>
  <c r="AA76" i="517"/>
  <c r="AC76" i="517"/>
  <c r="L76" i="517"/>
  <c r="M76" i="517" s="1"/>
  <c r="AA76" i="516"/>
  <c r="Z77" i="516"/>
  <c r="L76" i="516"/>
  <c r="Z77" i="515"/>
  <c r="AC76" i="515"/>
  <c r="AA76" i="515"/>
  <c r="L76" i="515"/>
  <c r="M76" i="515" s="1"/>
  <c r="Z77" i="514"/>
  <c r="AA76" i="514"/>
  <c r="L76" i="514"/>
  <c r="AA75" i="513"/>
  <c r="L75" i="513"/>
  <c r="Z76" i="513"/>
  <c r="AA75" i="511"/>
  <c r="L75" i="511"/>
  <c r="Z76" i="511"/>
  <c r="Z78" i="512"/>
  <c r="AA77" i="512"/>
  <c r="L77" i="512"/>
  <c r="Z76" i="509"/>
  <c r="AA75" i="509"/>
  <c r="L75" i="509"/>
  <c r="Z77" i="510"/>
  <c r="AA76" i="510"/>
  <c r="L76" i="510"/>
  <c r="Z76" i="508"/>
  <c r="AA75" i="508"/>
  <c r="L75" i="508"/>
  <c r="Z76" i="507"/>
  <c r="AA75" i="507"/>
  <c r="L75" i="507"/>
  <c r="Z76" i="506"/>
  <c r="AA75" i="506"/>
  <c r="L75" i="506"/>
  <c r="AA76" i="505"/>
  <c r="L76" i="505"/>
  <c r="Z77" i="505"/>
  <c r="L75" i="503"/>
  <c r="AA75" i="503"/>
  <c r="Z76" i="503"/>
  <c r="AA76" i="504"/>
  <c r="L76" i="504"/>
  <c r="Z77" i="504"/>
  <c r="Z76" i="502"/>
  <c r="AA75" i="502"/>
  <c r="L75" i="502"/>
  <c r="L75" i="501"/>
  <c r="Z76" i="501"/>
  <c r="AA75" i="501"/>
  <c r="Z77" i="500"/>
  <c r="AA76" i="500"/>
  <c r="L76" i="500"/>
  <c r="AA76" i="499"/>
  <c r="Z77" i="499"/>
  <c r="L76" i="499"/>
  <c r="Z77" i="498"/>
  <c r="AA76" i="498"/>
  <c r="L76" i="498"/>
  <c r="Z77" i="497"/>
  <c r="AA76" i="497"/>
  <c r="L76" i="497"/>
  <c r="AA77" i="523" l="1"/>
  <c r="L77" i="523"/>
  <c r="M77" i="523" s="1"/>
  <c r="Z78" i="523"/>
  <c r="AC77" i="523"/>
  <c r="Z79" i="522"/>
  <c r="L78" i="522"/>
  <c r="M78" i="522" s="1"/>
  <c r="AA78" i="522"/>
  <c r="AC78" i="522"/>
  <c r="Z79" i="521"/>
  <c r="AA78" i="521"/>
  <c r="L78" i="521"/>
  <c r="M78" i="521" s="1"/>
  <c r="AC78" i="521"/>
  <c r="L78" i="520"/>
  <c r="M78" i="520" s="1"/>
  <c r="Z79" i="520"/>
  <c r="AA78" i="520"/>
  <c r="AC78" i="520"/>
  <c r="Z81" i="519"/>
  <c r="AA80" i="519"/>
  <c r="L80" i="519"/>
  <c r="M80" i="519" s="1"/>
  <c r="AC80" i="519"/>
  <c r="L78" i="518"/>
  <c r="M78" i="518" s="1"/>
  <c r="AA78" i="518"/>
  <c r="Z79" i="518"/>
  <c r="AC78" i="518"/>
  <c r="L77" i="517"/>
  <c r="M77" i="517" s="1"/>
  <c r="Z78" i="517"/>
  <c r="AC77" i="517"/>
  <c r="AA77" i="517"/>
  <c r="AA77" i="516"/>
  <c r="Z78" i="516"/>
  <c r="L77" i="516"/>
  <c r="L77" i="515"/>
  <c r="M77" i="515" s="1"/>
  <c r="Z78" i="515"/>
  <c r="AC77" i="515"/>
  <c r="AA77" i="515"/>
  <c r="Z77" i="513"/>
  <c r="L76" i="513"/>
  <c r="AA76" i="513"/>
  <c r="AA77" i="514"/>
  <c r="L77" i="514"/>
  <c r="Z78" i="514"/>
  <c r="Z77" i="511"/>
  <c r="AA76" i="511"/>
  <c r="L76" i="511"/>
  <c r="AA78" i="512"/>
  <c r="L78" i="512"/>
  <c r="Z79" i="512"/>
  <c r="AA76" i="509"/>
  <c r="L76" i="509"/>
  <c r="Z77" i="509"/>
  <c r="AA77" i="510"/>
  <c r="L77" i="510"/>
  <c r="Z78" i="510"/>
  <c r="AA76" i="508"/>
  <c r="L76" i="508"/>
  <c r="Z77" i="508"/>
  <c r="L76" i="507"/>
  <c r="Z77" i="507"/>
  <c r="AA76" i="507"/>
  <c r="AA76" i="506"/>
  <c r="L76" i="506"/>
  <c r="Z77" i="506"/>
  <c r="Z78" i="505"/>
  <c r="AA77" i="505"/>
  <c r="L77" i="505"/>
  <c r="Z78" i="504"/>
  <c r="AA77" i="504"/>
  <c r="L77" i="504"/>
  <c r="Z77" i="503"/>
  <c r="AA76" i="503"/>
  <c r="L76" i="503"/>
  <c r="Z77" i="501"/>
  <c r="L76" i="501"/>
  <c r="AA76" i="501"/>
  <c r="AA76" i="502"/>
  <c r="L76" i="502"/>
  <c r="Z77" i="502"/>
  <c r="L77" i="500"/>
  <c r="AA77" i="500"/>
  <c r="Z78" i="500"/>
  <c r="L77" i="499"/>
  <c r="AA77" i="499"/>
  <c r="Z78" i="499"/>
  <c r="L77" i="497"/>
  <c r="Z78" i="497"/>
  <c r="AA77" i="497"/>
  <c r="L77" i="498"/>
  <c r="AA77" i="498"/>
  <c r="Z78" i="498"/>
  <c r="Z79" i="523" l="1"/>
  <c r="L78" i="523"/>
  <c r="M78" i="523" s="1"/>
  <c r="AA78" i="523"/>
  <c r="AC78" i="523"/>
  <c r="AA79" i="522"/>
  <c r="L79" i="522"/>
  <c r="M79" i="522" s="1"/>
  <c r="Z80" i="522"/>
  <c r="AC79" i="522"/>
  <c r="L79" i="521"/>
  <c r="M79" i="521" s="1"/>
  <c r="AA79" i="521"/>
  <c r="Z80" i="521"/>
  <c r="AC79" i="521"/>
  <c r="Z80" i="520"/>
  <c r="L79" i="520"/>
  <c r="M79" i="520" s="1"/>
  <c r="AA79" i="520"/>
  <c r="AC79" i="520"/>
  <c r="L81" i="519"/>
  <c r="M81" i="519" s="1"/>
  <c r="Z82" i="519"/>
  <c r="AA81" i="519"/>
  <c r="AC81" i="519"/>
  <c r="Z80" i="518"/>
  <c r="L79" i="518"/>
  <c r="M79" i="518" s="1"/>
  <c r="AA79" i="518"/>
  <c r="AC79" i="518"/>
  <c r="Z79" i="517"/>
  <c r="AA78" i="517"/>
  <c r="AC78" i="517"/>
  <c r="L78" i="517"/>
  <c r="M78" i="517" s="1"/>
  <c r="AA78" i="516"/>
  <c r="L78" i="516"/>
  <c r="Z79" i="516"/>
  <c r="Z79" i="515"/>
  <c r="AA78" i="515"/>
  <c r="AC78" i="515"/>
  <c r="L78" i="515"/>
  <c r="M78" i="515" s="1"/>
  <c r="Z79" i="514"/>
  <c r="AA78" i="514"/>
  <c r="L78" i="514"/>
  <c r="AA77" i="513"/>
  <c r="L77" i="513"/>
  <c r="Z78" i="513"/>
  <c r="AA77" i="511"/>
  <c r="L77" i="511"/>
  <c r="Z78" i="511"/>
  <c r="Z80" i="512"/>
  <c r="AA79" i="512"/>
  <c r="L79" i="512"/>
  <c r="Z78" i="509"/>
  <c r="AA77" i="509"/>
  <c r="L77" i="509"/>
  <c r="Z79" i="510"/>
  <c r="AA78" i="510"/>
  <c r="L78" i="510"/>
  <c r="Z78" i="508"/>
  <c r="AA77" i="508"/>
  <c r="L77" i="508"/>
  <c r="Z78" i="507"/>
  <c r="AA77" i="507"/>
  <c r="L77" i="507"/>
  <c r="Z78" i="506"/>
  <c r="AA77" i="506"/>
  <c r="L77" i="506"/>
  <c r="AA78" i="505"/>
  <c r="L78" i="505"/>
  <c r="Z79" i="505"/>
  <c r="L77" i="503"/>
  <c r="AA77" i="503"/>
  <c r="Z78" i="503"/>
  <c r="AA78" i="504"/>
  <c r="L78" i="504"/>
  <c r="Z79" i="504"/>
  <c r="Z78" i="502"/>
  <c r="L77" i="502"/>
  <c r="AA77" i="502"/>
  <c r="L77" i="501"/>
  <c r="AA77" i="501"/>
  <c r="Z78" i="501"/>
  <c r="Z79" i="500"/>
  <c r="L78" i="500"/>
  <c r="AA78" i="500"/>
  <c r="AA78" i="499"/>
  <c r="Z79" i="499"/>
  <c r="L78" i="499"/>
  <c r="Z79" i="498"/>
  <c r="AA78" i="498"/>
  <c r="L78" i="498"/>
  <c r="Z79" i="497"/>
  <c r="AA78" i="497"/>
  <c r="L78" i="497"/>
  <c r="AA79" i="523" l="1"/>
  <c r="L79" i="523"/>
  <c r="M79" i="523" s="1"/>
  <c r="Z80" i="523"/>
  <c r="AC79" i="523"/>
  <c r="Z81" i="522"/>
  <c r="L80" i="522"/>
  <c r="M80" i="522" s="1"/>
  <c r="AA80" i="522"/>
  <c r="AC80" i="522"/>
  <c r="Z81" i="521"/>
  <c r="AA80" i="521"/>
  <c r="L80" i="521"/>
  <c r="M80" i="521" s="1"/>
  <c r="AC80" i="521"/>
  <c r="L80" i="520"/>
  <c r="M80" i="520" s="1"/>
  <c r="AA80" i="520"/>
  <c r="Z81" i="520"/>
  <c r="AC80" i="520"/>
  <c r="Z83" i="519"/>
  <c r="AA82" i="519"/>
  <c r="L82" i="519"/>
  <c r="M82" i="519" s="1"/>
  <c r="AC82" i="519"/>
  <c r="L80" i="518"/>
  <c r="M80" i="518" s="1"/>
  <c r="Z81" i="518"/>
  <c r="AA80" i="518"/>
  <c r="AC80" i="518"/>
  <c r="L79" i="517"/>
  <c r="M79" i="517" s="1"/>
  <c r="Z80" i="517"/>
  <c r="AC79" i="517"/>
  <c r="AA79" i="517"/>
  <c r="Z80" i="516"/>
  <c r="L79" i="516"/>
  <c r="AA79" i="516"/>
  <c r="L79" i="515"/>
  <c r="M79" i="515" s="1"/>
  <c r="Z80" i="515"/>
  <c r="AC79" i="515"/>
  <c r="AA79" i="515"/>
  <c r="Z79" i="513"/>
  <c r="AA78" i="513"/>
  <c r="L78" i="513"/>
  <c r="AA79" i="514"/>
  <c r="L79" i="514"/>
  <c r="Z80" i="514"/>
  <c r="Z79" i="511"/>
  <c r="AA78" i="511"/>
  <c r="L78" i="511"/>
  <c r="AA80" i="512"/>
  <c r="L80" i="512"/>
  <c r="Z81" i="512"/>
  <c r="AA78" i="509"/>
  <c r="L78" i="509"/>
  <c r="Z79" i="509"/>
  <c r="AA79" i="510"/>
  <c r="L79" i="510"/>
  <c r="Z80" i="510"/>
  <c r="AA78" i="508"/>
  <c r="Z79" i="508"/>
  <c r="L78" i="508"/>
  <c r="L78" i="507"/>
  <c r="Z79" i="507"/>
  <c r="AA78" i="507"/>
  <c r="AA78" i="506"/>
  <c r="Z79" i="506"/>
  <c r="L78" i="506"/>
  <c r="Z80" i="505"/>
  <c r="L79" i="505"/>
  <c r="AA79" i="505"/>
  <c r="Z80" i="504"/>
  <c r="AA79" i="504"/>
  <c r="L79" i="504"/>
  <c r="Z79" i="503"/>
  <c r="AA78" i="503"/>
  <c r="L78" i="503"/>
  <c r="Z79" i="501"/>
  <c r="L78" i="501"/>
  <c r="AA78" i="501"/>
  <c r="AA78" i="502"/>
  <c r="L78" i="502"/>
  <c r="Z79" i="502"/>
  <c r="L79" i="500"/>
  <c r="Z80" i="500"/>
  <c r="AA79" i="500"/>
  <c r="Z80" i="499"/>
  <c r="L79" i="499"/>
  <c r="AA79" i="499"/>
  <c r="L79" i="497"/>
  <c r="Z80" i="497"/>
  <c r="AA79" i="497"/>
  <c r="L79" i="498"/>
  <c r="Z80" i="498"/>
  <c r="AA79" i="498"/>
  <c r="Z81" i="523" l="1"/>
  <c r="L80" i="523"/>
  <c r="M80" i="523" s="1"/>
  <c r="AA80" i="523"/>
  <c r="AC80" i="523"/>
  <c r="AA81" i="522"/>
  <c r="L81" i="522"/>
  <c r="M81" i="522" s="1"/>
  <c r="Z82" i="522"/>
  <c r="AC81" i="522"/>
  <c r="L81" i="521"/>
  <c r="M81" i="521" s="1"/>
  <c r="Z82" i="521"/>
  <c r="AA81" i="521"/>
  <c r="AC81" i="521"/>
  <c r="Z82" i="520"/>
  <c r="L81" i="520"/>
  <c r="M81" i="520" s="1"/>
  <c r="AA81" i="520"/>
  <c r="AC81" i="520"/>
  <c r="L83" i="519"/>
  <c r="M83" i="519" s="1"/>
  <c r="Z84" i="519"/>
  <c r="AA83" i="519"/>
  <c r="AC83" i="519"/>
  <c r="Z82" i="518"/>
  <c r="L81" i="518"/>
  <c r="M81" i="518" s="1"/>
  <c r="AA81" i="518"/>
  <c r="AC81" i="518"/>
  <c r="Z81" i="517"/>
  <c r="AC80" i="517"/>
  <c r="AA80" i="517"/>
  <c r="L80" i="517"/>
  <c r="M80" i="517" s="1"/>
  <c r="AA80" i="516"/>
  <c r="Z81" i="516"/>
  <c r="L80" i="516"/>
  <c r="Z81" i="515"/>
  <c r="L80" i="515"/>
  <c r="M80" i="515" s="1"/>
  <c r="AA80" i="515"/>
  <c r="AC80" i="515"/>
  <c r="Z81" i="514"/>
  <c r="AA80" i="514"/>
  <c r="L80" i="514"/>
  <c r="AA79" i="513"/>
  <c r="L79" i="513"/>
  <c r="Z80" i="513"/>
  <c r="AA79" i="511"/>
  <c r="L79" i="511"/>
  <c r="Z80" i="511"/>
  <c r="Z82" i="512"/>
  <c r="AA81" i="512"/>
  <c r="L81" i="512"/>
  <c r="Z80" i="509"/>
  <c r="AA79" i="509"/>
  <c r="L79" i="509"/>
  <c r="Z81" i="510"/>
  <c r="AA80" i="510"/>
  <c r="L80" i="510"/>
  <c r="Z80" i="508"/>
  <c r="AA79" i="508"/>
  <c r="L79" i="508"/>
  <c r="Z80" i="507"/>
  <c r="AA79" i="507"/>
  <c r="L79" i="507"/>
  <c r="Z80" i="506"/>
  <c r="AA79" i="506"/>
  <c r="L79" i="506"/>
  <c r="L80" i="505"/>
  <c r="Z81" i="505"/>
  <c r="AA80" i="505"/>
  <c r="L79" i="503"/>
  <c r="AA79" i="503"/>
  <c r="Z80" i="503"/>
  <c r="AA80" i="504"/>
  <c r="L80" i="504"/>
  <c r="Z81" i="504"/>
  <c r="Z80" i="502"/>
  <c r="AA79" i="502"/>
  <c r="L79" i="502"/>
  <c r="L79" i="501"/>
  <c r="Z80" i="501"/>
  <c r="AA79" i="501"/>
  <c r="Z81" i="500"/>
  <c r="L80" i="500"/>
  <c r="AA80" i="500"/>
  <c r="AA80" i="499"/>
  <c r="Z81" i="499"/>
  <c r="L80" i="499"/>
  <c r="Z81" i="498"/>
  <c r="AA80" i="498"/>
  <c r="L80" i="498"/>
  <c r="Z81" i="497"/>
  <c r="AA80" i="497"/>
  <c r="L80" i="497"/>
  <c r="AA81" i="523" l="1"/>
  <c r="L81" i="523"/>
  <c r="M81" i="523" s="1"/>
  <c r="Z82" i="523"/>
  <c r="AC81" i="523"/>
  <c r="Z83" i="522"/>
  <c r="L82" i="522"/>
  <c r="M82" i="522" s="1"/>
  <c r="AA82" i="522"/>
  <c r="AC82" i="522"/>
  <c r="Z83" i="521"/>
  <c r="AA82" i="521"/>
  <c r="L82" i="521"/>
  <c r="M82" i="521" s="1"/>
  <c r="AC82" i="521"/>
  <c r="Z83" i="520"/>
  <c r="AA82" i="520"/>
  <c r="L82" i="520"/>
  <c r="M82" i="520" s="1"/>
  <c r="AC82" i="520"/>
  <c r="Z85" i="519"/>
  <c r="AA84" i="519"/>
  <c r="L84" i="519"/>
  <c r="M84" i="519" s="1"/>
  <c r="M7" i="519" s="1"/>
  <c r="AC84" i="519"/>
  <c r="L82" i="518"/>
  <c r="M82" i="518" s="1"/>
  <c r="AA82" i="518"/>
  <c r="Z83" i="518"/>
  <c r="AC82" i="518"/>
  <c r="L81" i="517"/>
  <c r="M81" i="517" s="1"/>
  <c r="AC81" i="517"/>
  <c r="Z82" i="517"/>
  <c r="AA81" i="517"/>
  <c r="AA81" i="516"/>
  <c r="Z82" i="516"/>
  <c r="L81" i="516"/>
  <c r="L81" i="515"/>
  <c r="M81" i="515" s="1"/>
  <c r="AA81" i="515"/>
  <c r="Z82" i="515"/>
  <c r="AC81" i="515"/>
  <c r="L80" i="513"/>
  <c r="Z81" i="513"/>
  <c r="AA80" i="513"/>
  <c r="AA81" i="514"/>
  <c r="L81" i="514"/>
  <c r="Z82" i="514"/>
  <c r="Z81" i="511"/>
  <c r="AA80" i="511"/>
  <c r="L80" i="511"/>
  <c r="AA82" i="512"/>
  <c r="L82" i="512"/>
  <c r="Z83" i="512"/>
  <c r="AA80" i="509"/>
  <c r="L80" i="509"/>
  <c r="Z81" i="509"/>
  <c r="AA81" i="510"/>
  <c r="L81" i="510"/>
  <c r="Z82" i="510"/>
  <c r="AA80" i="508"/>
  <c r="Z81" i="508"/>
  <c r="L80" i="508"/>
  <c r="L80" i="507"/>
  <c r="Z81" i="507"/>
  <c r="AA80" i="507"/>
  <c r="Z81" i="506"/>
  <c r="AA80" i="506"/>
  <c r="L80" i="506"/>
  <c r="Z82" i="505"/>
  <c r="L81" i="505"/>
  <c r="AA81" i="505"/>
  <c r="Z82" i="504"/>
  <c r="AA81" i="504"/>
  <c r="L81" i="504"/>
  <c r="Z81" i="503"/>
  <c r="AA80" i="503"/>
  <c r="L80" i="503"/>
  <c r="Z81" i="501"/>
  <c r="AA80" i="501"/>
  <c r="L80" i="501"/>
  <c r="AA80" i="502"/>
  <c r="L80" i="502"/>
  <c r="Z81" i="502"/>
  <c r="L81" i="500"/>
  <c r="AA81" i="500"/>
  <c r="Z82" i="500"/>
  <c r="L81" i="499"/>
  <c r="AA81" i="499"/>
  <c r="Z82" i="499"/>
  <c r="L81" i="497"/>
  <c r="Z82" i="497"/>
  <c r="AA81" i="497"/>
  <c r="L81" i="498"/>
  <c r="AA81" i="498"/>
  <c r="Z82" i="498"/>
  <c r="Z83" i="523" l="1"/>
  <c r="L82" i="523"/>
  <c r="M82" i="523" s="1"/>
  <c r="AA82" i="523"/>
  <c r="AC82" i="523"/>
  <c r="AA83" i="522"/>
  <c r="L83" i="522"/>
  <c r="M83" i="522" s="1"/>
  <c r="Z84" i="522"/>
  <c r="AC83" i="522"/>
  <c r="L83" i="521"/>
  <c r="M83" i="521" s="1"/>
  <c r="Z84" i="521"/>
  <c r="AA83" i="521"/>
  <c r="AC83" i="521"/>
  <c r="L83" i="520"/>
  <c r="M83" i="520" s="1"/>
  <c r="Z84" i="520"/>
  <c r="AA83" i="520"/>
  <c r="AC83" i="520"/>
  <c r="Z86" i="519"/>
  <c r="AA85" i="519"/>
  <c r="L85" i="519"/>
  <c r="M85" i="519" s="1"/>
  <c r="AC85" i="519"/>
  <c r="Z84" i="518"/>
  <c r="L83" i="518"/>
  <c r="M83" i="518" s="1"/>
  <c r="AA83" i="518"/>
  <c r="AC83" i="518"/>
  <c r="Z83" i="517"/>
  <c r="AC82" i="517"/>
  <c r="AA82" i="517"/>
  <c r="L82" i="517"/>
  <c r="M82" i="517" s="1"/>
  <c r="AA82" i="516"/>
  <c r="L82" i="516"/>
  <c r="Z83" i="516"/>
  <c r="Z83" i="515"/>
  <c r="AC82" i="515"/>
  <c r="AA82" i="515"/>
  <c r="L82" i="515"/>
  <c r="M82" i="515" s="1"/>
  <c r="Z83" i="514"/>
  <c r="AA82" i="514"/>
  <c r="L82" i="514"/>
  <c r="AA81" i="513"/>
  <c r="L81" i="513"/>
  <c r="Z82" i="513"/>
  <c r="AA81" i="511"/>
  <c r="L81" i="511"/>
  <c r="Z82" i="511"/>
  <c r="Z84" i="512"/>
  <c r="AA83" i="512"/>
  <c r="L83" i="512"/>
  <c r="Z82" i="509"/>
  <c r="AA81" i="509"/>
  <c r="L81" i="509"/>
  <c r="Z83" i="510"/>
  <c r="AA82" i="510"/>
  <c r="L82" i="510"/>
  <c r="Z82" i="508"/>
  <c r="L81" i="508"/>
  <c r="AA81" i="508"/>
  <c r="Z82" i="507"/>
  <c r="AA81" i="507"/>
  <c r="L81" i="507"/>
  <c r="AA81" i="506"/>
  <c r="L81" i="506"/>
  <c r="Z82" i="506"/>
  <c r="L82" i="505"/>
  <c r="Z83" i="505"/>
  <c r="AA82" i="505"/>
  <c r="L81" i="503"/>
  <c r="AA81" i="503"/>
  <c r="Z82" i="503"/>
  <c r="Z83" i="504"/>
  <c r="AA82" i="504"/>
  <c r="L82" i="504"/>
  <c r="Z82" i="502"/>
  <c r="L81" i="502"/>
  <c r="AA81" i="502"/>
  <c r="L81" i="501"/>
  <c r="AA81" i="501"/>
  <c r="Z82" i="501"/>
  <c r="Z83" i="500"/>
  <c r="L82" i="500"/>
  <c r="AA82" i="500"/>
  <c r="AA82" i="499"/>
  <c r="Z83" i="499"/>
  <c r="L82" i="499"/>
  <c r="Z83" i="498"/>
  <c r="AA82" i="498"/>
  <c r="L82" i="498"/>
  <c r="Z83" i="497"/>
  <c r="AA82" i="497"/>
  <c r="L82" i="497"/>
  <c r="AA83" i="523" l="1"/>
  <c r="L83" i="523"/>
  <c r="M83" i="523" s="1"/>
  <c r="Z84" i="523"/>
  <c r="AC83" i="523"/>
  <c r="Z85" i="522"/>
  <c r="L84" i="522"/>
  <c r="M84" i="522" s="1"/>
  <c r="M7" i="522" s="1"/>
  <c r="AA84" i="522"/>
  <c r="AC84" i="522"/>
  <c r="Z85" i="521"/>
  <c r="AA84" i="521"/>
  <c r="L84" i="521"/>
  <c r="M84" i="521" s="1"/>
  <c r="M7" i="521" s="1"/>
  <c r="AC84" i="521"/>
  <c r="L84" i="520"/>
  <c r="M84" i="520" s="1"/>
  <c r="M7" i="520" s="1"/>
  <c r="Z85" i="520"/>
  <c r="AA84" i="520"/>
  <c r="AC84" i="520"/>
  <c r="L86" i="519"/>
  <c r="M86" i="519" s="1"/>
  <c r="Z87" i="519"/>
  <c r="AA86" i="519"/>
  <c r="AC86" i="519"/>
  <c r="L84" i="518"/>
  <c r="M84" i="518" s="1"/>
  <c r="M7" i="518" s="1"/>
  <c r="Z85" i="518"/>
  <c r="AA84" i="518"/>
  <c r="AC84" i="518"/>
  <c r="L83" i="517"/>
  <c r="M83" i="517" s="1"/>
  <c r="AC83" i="517"/>
  <c r="Z84" i="517"/>
  <c r="AA83" i="517"/>
  <c r="Z84" i="516"/>
  <c r="L83" i="516"/>
  <c r="AA83" i="516"/>
  <c r="L83" i="515"/>
  <c r="M83" i="515" s="1"/>
  <c r="Z84" i="515"/>
  <c r="AA83" i="515"/>
  <c r="AC83" i="515"/>
  <c r="L82" i="513"/>
  <c r="Z83" i="513"/>
  <c r="AA82" i="513"/>
  <c r="AA83" i="514"/>
  <c r="L83" i="514"/>
  <c r="Z84" i="514"/>
  <c r="Z83" i="511"/>
  <c r="AA82" i="511"/>
  <c r="L82" i="511"/>
  <c r="Z85" i="512"/>
  <c r="AA84" i="512"/>
  <c r="L84" i="512"/>
  <c r="AA82" i="509"/>
  <c r="L82" i="509"/>
  <c r="Z83" i="509"/>
  <c r="AA83" i="510"/>
  <c r="L83" i="510"/>
  <c r="Z84" i="510"/>
  <c r="AA82" i="508"/>
  <c r="L82" i="508"/>
  <c r="Z83" i="508"/>
  <c r="L82" i="507"/>
  <c r="Z83" i="507"/>
  <c r="AA82" i="507"/>
  <c r="Z83" i="506"/>
  <c r="AA82" i="506"/>
  <c r="L82" i="506"/>
  <c r="Z84" i="505"/>
  <c r="L83" i="505"/>
  <c r="AA83" i="505"/>
  <c r="Z83" i="503"/>
  <c r="AA82" i="503"/>
  <c r="L82" i="503"/>
  <c r="AA83" i="504"/>
  <c r="L83" i="504"/>
  <c r="Z84" i="504"/>
  <c r="Z83" i="501"/>
  <c r="AA82" i="501"/>
  <c r="L82" i="501"/>
  <c r="AA82" i="502"/>
  <c r="L82" i="502"/>
  <c r="Z83" i="502"/>
  <c r="L83" i="500"/>
  <c r="Z84" i="500"/>
  <c r="AA83" i="500"/>
  <c r="Z84" i="499"/>
  <c r="L83" i="499"/>
  <c r="AA83" i="499"/>
  <c r="L83" i="497"/>
  <c r="Z84" i="497"/>
  <c r="AA83" i="497"/>
  <c r="L83" i="498"/>
  <c r="Z84" i="498"/>
  <c r="AA83" i="498"/>
  <c r="AD83" i="519"/>
  <c r="Z85" i="523" l="1"/>
  <c r="L84" i="523"/>
  <c r="M84" i="523" s="1"/>
  <c r="M7" i="523" s="1"/>
  <c r="AA84" i="523"/>
  <c r="AC84" i="523"/>
  <c r="Z86" i="522"/>
  <c r="AA85" i="522"/>
  <c r="L85" i="522"/>
  <c r="M85" i="522" s="1"/>
  <c r="AC85" i="522"/>
  <c r="Z86" i="521"/>
  <c r="AA85" i="521"/>
  <c r="L85" i="521"/>
  <c r="M85" i="521" s="1"/>
  <c r="AC85" i="521"/>
  <c r="Z86" i="520"/>
  <c r="AA85" i="520"/>
  <c r="L85" i="520"/>
  <c r="M85" i="520" s="1"/>
  <c r="AC85" i="520"/>
  <c r="Z88" i="519"/>
  <c r="AA87" i="519"/>
  <c r="L87" i="519"/>
  <c r="M87" i="519" s="1"/>
  <c r="AC87" i="519"/>
  <c r="AA85" i="518"/>
  <c r="L85" i="518"/>
  <c r="M85" i="518" s="1"/>
  <c r="Z86" i="518"/>
  <c r="AC85" i="518"/>
  <c r="Z85" i="517"/>
  <c r="AA84" i="517"/>
  <c r="AC84" i="517"/>
  <c r="L84" i="517"/>
  <c r="M84" i="517" s="1"/>
  <c r="M7" i="517" s="1"/>
  <c r="Z85" i="516"/>
  <c r="AA84" i="516"/>
  <c r="L84" i="516"/>
  <c r="Z85" i="515"/>
  <c r="L84" i="515"/>
  <c r="M84" i="515" s="1"/>
  <c r="M7" i="515" s="1"/>
  <c r="AA84" i="515"/>
  <c r="AC84" i="515"/>
  <c r="AA84" i="514"/>
  <c r="L84" i="514"/>
  <c r="Z85" i="514"/>
  <c r="AA83" i="513"/>
  <c r="L83" i="513"/>
  <c r="Z84" i="513"/>
  <c r="AA83" i="511"/>
  <c r="L83" i="511"/>
  <c r="Z84" i="511"/>
  <c r="L85" i="512"/>
  <c r="Z86" i="512"/>
  <c r="AA85" i="512"/>
  <c r="Z84" i="509"/>
  <c r="AA83" i="509"/>
  <c r="L83" i="509"/>
  <c r="Z85" i="510"/>
  <c r="AA84" i="510"/>
  <c r="L84" i="510"/>
  <c r="Z84" i="508"/>
  <c r="AA83" i="508"/>
  <c r="L83" i="508"/>
  <c r="Z84" i="507"/>
  <c r="AA83" i="507"/>
  <c r="L83" i="507"/>
  <c r="AA83" i="506"/>
  <c r="L83" i="506"/>
  <c r="Z84" i="506"/>
  <c r="L84" i="505"/>
  <c r="AA84" i="505"/>
  <c r="Z85" i="505"/>
  <c r="Z85" i="504"/>
  <c r="AA84" i="504"/>
  <c r="L84" i="504"/>
  <c r="L83" i="503"/>
  <c r="Z84" i="503"/>
  <c r="AA83" i="503"/>
  <c r="Z84" i="502"/>
  <c r="L83" i="502"/>
  <c r="AA83" i="502"/>
  <c r="L83" i="501"/>
  <c r="Z84" i="501"/>
  <c r="AA83" i="501"/>
  <c r="AA84" i="500"/>
  <c r="L84" i="500"/>
  <c r="Z85" i="500"/>
  <c r="Z85" i="499"/>
  <c r="AA84" i="499"/>
  <c r="L84" i="499"/>
  <c r="L84" i="498"/>
  <c r="AA84" i="498"/>
  <c r="Z85" i="498"/>
  <c r="Z85" i="497"/>
  <c r="AA84" i="497"/>
  <c r="L84" i="497"/>
  <c r="AD82" i="519"/>
  <c r="Z86" i="523" l="1"/>
  <c r="AA85" i="523"/>
  <c r="L85" i="523"/>
  <c r="M85" i="523" s="1"/>
  <c r="AC85" i="523"/>
  <c r="Z87" i="522"/>
  <c r="AA86" i="522"/>
  <c r="L86" i="522"/>
  <c r="M86" i="522" s="1"/>
  <c r="AC86" i="522"/>
  <c r="Z87" i="521"/>
  <c r="L86" i="521"/>
  <c r="M86" i="521" s="1"/>
  <c r="AA86" i="521"/>
  <c r="AC86" i="521"/>
  <c r="L86" i="520"/>
  <c r="M86" i="520" s="1"/>
  <c r="AA86" i="520"/>
  <c r="Z87" i="520"/>
  <c r="AC86" i="520"/>
  <c r="Z89" i="519"/>
  <c r="AA88" i="519"/>
  <c r="L88" i="519"/>
  <c r="M88" i="519" s="1"/>
  <c r="AC88" i="519"/>
  <c r="Z87" i="518"/>
  <c r="L86" i="518"/>
  <c r="M86" i="518" s="1"/>
  <c r="AA86" i="518"/>
  <c r="AC86" i="518"/>
  <c r="Z86" i="517"/>
  <c r="AA85" i="517"/>
  <c r="AC85" i="517"/>
  <c r="L85" i="517"/>
  <c r="M85" i="517" s="1"/>
  <c r="L85" i="516"/>
  <c r="Z86" i="516"/>
  <c r="AA85" i="516"/>
  <c r="Z86" i="515"/>
  <c r="AC85" i="515"/>
  <c r="AA85" i="515"/>
  <c r="L85" i="515"/>
  <c r="M85" i="515" s="1"/>
  <c r="L84" i="513"/>
  <c r="Z85" i="513"/>
  <c r="AA84" i="513"/>
  <c r="Z86" i="514"/>
  <c r="AA85" i="514"/>
  <c r="L85" i="514"/>
  <c r="Z85" i="511"/>
  <c r="AA84" i="511"/>
  <c r="L84" i="511"/>
  <c r="Z87" i="512"/>
  <c r="AA86" i="512"/>
  <c r="L86" i="512"/>
  <c r="Z85" i="509"/>
  <c r="AA84" i="509"/>
  <c r="L84" i="509"/>
  <c r="Z86" i="510"/>
  <c r="AA85" i="510"/>
  <c r="L85" i="510"/>
  <c r="Z85" i="508"/>
  <c r="AA84" i="508"/>
  <c r="L84" i="508"/>
  <c r="L84" i="507"/>
  <c r="Z85" i="507"/>
  <c r="AA84" i="507"/>
  <c r="Z85" i="506"/>
  <c r="AA84" i="506"/>
  <c r="L84" i="506"/>
  <c r="Z86" i="505"/>
  <c r="AA85" i="505"/>
  <c r="L85" i="505"/>
  <c r="Z85" i="503"/>
  <c r="AA84" i="503"/>
  <c r="L84" i="503"/>
  <c r="Z86" i="504"/>
  <c r="AA85" i="504"/>
  <c r="L85" i="504"/>
  <c r="Z85" i="501"/>
  <c r="AA84" i="501"/>
  <c r="L84" i="501"/>
  <c r="Z85" i="502"/>
  <c r="AA84" i="502"/>
  <c r="L84" i="502"/>
  <c r="AA85" i="500"/>
  <c r="L85" i="500"/>
  <c r="Z86" i="500"/>
  <c r="L85" i="499"/>
  <c r="Z86" i="499"/>
  <c r="AA85" i="499"/>
  <c r="Z86" i="498"/>
  <c r="AA85" i="498"/>
  <c r="L85" i="498"/>
  <c r="Z86" i="497"/>
  <c r="AA85" i="497"/>
  <c r="L85" i="497"/>
  <c r="AD83" i="518"/>
  <c r="AD83" i="521"/>
  <c r="AD81" i="519"/>
  <c r="AD83" i="520"/>
  <c r="AD83" i="522"/>
  <c r="Z87" i="523" l="1"/>
  <c r="AA86" i="523"/>
  <c r="L86" i="523"/>
  <c r="M86" i="523" s="1"/>
  <c r="AC86" i="523"/>
  <c r="Z88" i="522"/>
  <c r="AA87" i="522"/>
  <c r="L87" i="522"/>
  <c r="M87" i="522" s="1"/>
  <c r="AC87" i="522"/>
  <c r="L87" i="521"/>
  <c r="M87" i="521" s="1"/>
  <c r="Z88" i="521"/>
  <c r="AA87" i="521"/>
  <c r="AC87" i="521"/>
  <c r="AA87" i="520"/>
  <c r="L87" i="520"/>
  <c r="M87" i="520" s="1"/>
  <c r="Z88" i="520"/>
  <c r="AC87" i="520"/>
  <c r="Z90" i="519"/>
  <c r="AA89" i="519"/>
  <c r="L89" i="519"/>
  <c r="M89" i="519" s="1"/>
  <c r="AC89" i="519"/>
  <c r="Z88" i="518"/>
  <c r="AA87" i="518"/>
  <c r="L87" i="518"/>
  <c r="M87" i="518" s="1"/>
  <c r="AC87" i="518"/>
  <c r="L86" i="517"/>
  <c r="M86" i="517" s="1"/>
  <c r="Z87" i="517"/>
  <c r="AC86" i="517"/>
  <c r="AA86" i="517"/>
  <c r="Z87" i="516"/>
  <c r="L86" i="516"/>
  <c r="AA86" i="516"/>
  <c r="L86" i="515"/>
  <c r="M86" i="515" s="1"/>
  <c r="Z87" i="515"/>
  <c r="AA86" i="515"/>
  <c r="AC86" i="515"/>
  <c r="Z86" i="513"/>
  <c r="AA85" i="513"/>
  <c r="L85" i="513"/>
  <c r="L86" i="514"/>
  <c r="AA86" i="514"/>
  <c r="Z87" i="514"/>
  <c r="Z86" i="511"/>
  <c r="AA85" i="511"/>
  <c r="L85" i="511"/>
  <c r="Z88" i="512"/>
  <c r="AA87" i="512"/>
  <c r="L87" i="512"/>
  <c r="L85" i="509"/>
  <c r="Z86" i="509"/>
  <c r="AA85" i="509"/>
  <c r="Z87" i="510"/>
  <c r="AA86" i="510"/>
  <c r="L86" i="510"/>
  <c r="L85" i="508"/>
  <c r="Z86" i="508"/>
  <c r="AA85" i="508"/>
  <c r="Z86" i="507"/>
  <c r="AA85" i="507"/>
  <c r="L85" i="507"/>
  <c r="Z86" i="506"/>
  <c r="AA85" i="506"/>
  <c r="L85" i="506"/>
  <c r="L86" i="505"/>
  <c r="Z87" i="505"/>
  <c r="AA86" i="505"/>
  <c r="Z87" i="504"/>
  <c r="AA86" i="504"/>
  <c r="L86" i="504"/>
  <c r="Z86" i="503"/>
  <c r="AA85" i="503"/>
  <c r="L85" i="503"/>
  <c r="L85" i="502"/>
  <c r="Z86" i="502"/>
  <c r="AA85" i="502"/>
  <c r="Z86" i="501"/>
  <c r="AA85" i="501"/>
  <c r="L85" i="501"/>
  <c r="L86" i="500"/>
  <c r="AA86" i="500"/>
  <c r="Z87" i="500"/>
  <c r="AA86" i="499"/>
  <c r="Z87" i="499"/>
  <c r="L86" i="499"/>
  <c r="L86" i="497"/>
  <c r="Z87" i="497"/>
  <c r="AA86" i="497"/>
  <c r="L86" i="498"/>
  <c r="AA86" i="498"/>
  <c r="Z87" i="498"/>
  <c r="AD82" i="520"/>
  <c r="AD82" i="521"/>
  <c r="AD80" i="519"/>
  <c r="AD83" i="515"/>
  <c r="AD83" i="523"/>
  <c r="AD82" i="518"/>
  <c r="AD83" i="517"/>
  <c r="AD82" i="522"/>
  <c r="L87" i="523" l="1"/>
  <c r="M87" i="523" s="1"/>
  <c r="Z88" i="523"/>
  <c r="AA87" i="523"/>
  <c r="AC87" i="523"/>
  <c r="L88" i="522"/>
  <c r="M88" i="522" s="1"/>
  <c r="Z89" i="522"/>
  <c r="AA88" i="522"/>
  <c r="AC88" i="522"/>
  <c r="AA88" i="521"/>
  <c r="Z89" i="521"/>
  <c r="L88" i="521"/>
  <c r="M88" i="521" s="1"/>
  <c r="AC88" i="521"/>
  <c r="Z89" i="520"/>
  <c r="L88" i="520"/>
  <c r="M88" i="520" s="1"/>
  <c r="AA88" i="520"/>
  <c r="AC88" i="520"/>
  <c r="L90" i="519"/>
  <c r="M90" i="519" s="1"/>
  <c r="Z91" i="519"/>
  <c r="AA90" i="519"/>
  <c r="AC90" i="519"/>
  <c r="L88" i="518"/>
  <c r="M88" i="518" s="1"/>
  <c r="Z89" i="518"/>
  <c r="AA88" i="518"/>
  <c r="AC88" i="518"/>
  <c r="Z88" i="517"/>
  <c r="L87" i="517"/>
  <c r="M87" i="517" s="1"/>
  <c r="AC87" i="517"/>
  <c r="AA87" i="517"/>
  <c r="AA87" i="516"/>
  <c r="Z88" i="516"/>
  <c r="L87" i="516"/>
  <c r="AA87" i="515"/>
  <c r="Z88" i="515"/>
  <c r="L87" i="515"/>
  <c r="M87" i="515" s="1"/>
  <c r="AC87" i="515"/>
  <c r="Z87" i="513"/>
  <c r="AA86" i="513"/>
  <c r="L86" i="513"/>
  <c r="Z88" i="514"/>
  <c r="AA87" i="514"/>
  <c r="L87" i="514"/>
  <c r="Z87" i="511"/>
  <c r="AA86" i="511"/>
  <c r="L86" i="511"/>
  <c r="Z89" i="512"/>
  <c r="AA88" i="512"/>
  <c r="L88" i="512"/>
  <c r="Z87" i="509"/>
  <c r="AA86" i="509"/>
  <c r="L86" i="509"/>
  <c r="L87" i="510"/>
  <c r="Z88" i="510"/>
  <c r="AA87" i="510"/>
  <c r="Z87" i="508"/>
  <c r="AA86" i="508"/>
  <c r="L86" i="508"/>
  <c r="Z87" i="507"/>
  <c r="AA86" i="507"/>
  <c r="L86" i="507"/>
  <c r="Z87" i="506"/>
  <c r="AA86" i="506"/>
  <c r="L86" i="506"/>
  <c r="Z88" i="505"/>
  <c r="AA87" i="505"/>
  <c r="L87" i="505"/>
  <c r="L86" i="503"/>
  <c r="Z87" i="503"/>
  <c r="AA86" i="503"/>
  <c r="L87" i="504"/>
  <c r="AA87" i="504"/>
  <c r="Z88" i="504"/>
  <c r="Z87" i="502"/>
  <c r="AA86" i="502"/>
  <c r="L86" i="502"/>
  <c r="L86" i="501"/>
  <c r="AA86" i="501"/>
  <c r="Z87" i="501"/>
  <c r="L87" i="500"/>
  <c r="AA87" i="500"/>
  <c r="Z88" i="500"/>
  <c r="Z88" i="499"/>
  <c r="L87" i="499"/>
  <c r="AA87" i="499"/>
  <c r="AA87" i="497"/>
  <c r="Z88" i="497"/>
  <c r="L87" i="497"/>
  <c r="AA87" i="498"/>
  <c r="L87" i="498"/>
  <c r="Z88" i="498"/>
  <c r="AD81" i="522"/>
  <c r="AD81" i="518"/>
  <c r="AD81" i="520"/>
  <c r="AD82" i="517"/>
  <c r="AD81" i="521"/>
  <c r="AD82" i="523"/>
  <c r="AD82" i="515"/>
  <c r="AD79" i="519"/>
  <c r="Z89" i="523" l="1"/>
  <c r="AA88" i="523"/>
  <c r="L88" i="523"/>
  <c r="M88" i="523" s="1"/>
  <c r="AC88" i="523"/>
  <c r="AA89" i="522"/>
  <c r="Z90" i="522"/>
  <c r="L89" i="522"/>
  <c r="M89" i="522" s="1"/>
  <c r="AC89" i="522"/>
  <c r="Z90" i="521"/>
  <c r="AA89" i="521"/>
  <c r="L89" i="521"/>
  <c r="M89" i="521" s="1"/>
  <c r="AC89" i="521"/>
  <c r="Z90" i="520"/>
  <c r="AA89" i="520"/>
  <c r="L89" i="520"/>
  <c r="M89" i="520" s="1"/>
  <c r="AC89" i="520"/>
  <c r="AA91" i="519"/>
  <c r="Z92" i="519"/>
  <c r="L91" i="519"/>
  <c r="M91" i="519" s="1"/>
  <c r="AC91" i="519"/>
  <c r="Z90" i="518"/>
  <c r="AA89" i="518"/>
  <c r="L89" i="518"/>
  <c r="M89" i="518" s="1"/>
  <c r="AC89" i="518"/>
  <c r="Z89" i="517"/>
  <c r="AC88" i="517"/>
  <c r="AA88" i="517"/>
  <c r="L88" i="517"/>
  <c r="M88" i="517" s="1"/>
  <c r="Z89" i="516"/>
  <c r="AA88" i="516"/>
  <c r="L88" i="516"/>
  <c r="Z89" i="515"/>
  <c r="AA88" i="515"/>
  <c r="L88" i="515"/>
  <c r="M88" i="515" s="1"/>
  <c r="AC88" i="515"/>
  <c r="Z89" i="514"/>
  <c r="AA88" i="514"/>
  <c r="L88" i="514"/>
  <c r="L87" i="513"/>
  <c r="Z88" i="513"/>
  <c r="AA87" i="513"/>
  <c r="L87" i="511"/>
  <c r="Z88" i="511"/>
  <c r="AA87" i="511"/>
  <c r="L89" i="512"/>
  <c r="Z90" i="512"/>
  <c r="AA89" i="512"/>
  <c r="Z88" i="509"/>
  <c r="AA87" i="509"/>
  <c r="L87" i="509"/>
  <c r="Z89" i="510"/>
  <c r="AA88" i="510"/>
  <c r="L88" i="510"/>
  <c r="Z88" i="508"/>
  <c r="AA87" i="508"/>
  <c r="L87" i="508"/>
  <c r="Z88" i="507"/>
  <c r="AA87" i="507"/>
  <c r="L87" i="507"/>
  <c r="L87" i="506"/>
  <c r="Z88" i="506"/>
  <c r="AA87" i="506"/>
  <c r="L88" i="505"/>
  <c r="AA88" i="505"/>
  <c r="Z89" i="505"/>
  <c r="Z88" i="503"/>
  <c r="AA87" i="503"/>
  <c r="L87" i="503"/>
  <c r="Z89" i="504"/>
  <c r="AA88" i="504"/>
  <c r="L88" i="504"/>
  <c r="Z88" i="501"/>
  <c r="AA87" i="501"/>
  <c r="L87" i="501"/>
  <c r="Z88" i="502"/>
  <c r="AA87" i="502"/>
  <c r="L87" i="502"/>
  <c r="Z89" i="500"/>
  <c r="AA88" i="500"/>
  <c r="L88" i="500"/>
  <c r="Z89" i="499"/>
  <c r="AA88" i="499"/>
  <c r="L88" i="499"/>
  <c r="Z89" i="497"/>
  <c r="AA88" i="497"/>
  <c r="L88" i="497"/>
  <c r="Z89" i="498"/>
  <c r="L88" i="498"/>
  <c r="AA88" i="498"/>
  <c r="AD78" i="519"/>
  <c r="AD80" i="518"/>
  <c r="AD80" i="522"/>
  <c r="AD81" i="517"/>
  <c r="AD80" i="521"/>
  <c r="AD80" i="520"/>
  <c r="AD81" i="523"/>
  <c r="AD81" i="515"/>
  <c r="Z90" i="523" l="1"/>
  <c r="AA89" i="523"/>
  <c r="L89" i="523"/>
  <c r="M89" i="523" s="1"/>
  <c r="AC89" i="523"/>
  <c r="Z91" i="522"/>
  <c r="AA90" i="522"/>
  <c r="L90" i="522"/>
  <c r="M90" i="522" s="1"/>
  <c r="AC90" i="522"/>
  <c r="Z91" i="521"/>
  <c r="AA90" i="521"/>
  <c r="L90" i="521"/>
  <c r="M90" i="521" s="1"/>
  <c r="AC90" i="521"/>
  <c r="L90" i="520"/>
  <c r="M90" i="520" s="1"/>
  <c r="Z91" i="520"/>
  <c r="AA90" i="520"/>
  <c r="AC90" i="520"/>
  <c r="Z93" i="519"/>
  <c r="AA92" i="519"/>
  <c r="L92" i="519"/>
  <c r="M92" i="519" s="1"/>
  <c r="AC92" i="519"/>
  <c r="AA90" i="518"/>
  <c r="Z91" i="518"/>
  <c r="L90" i="518"/>
  <c r="M90" i="518" s="1"/>
  <c r="AC90" i="518"/>
  <c r="Z90" i="517"/>
  <c r="AA89" i="517"/>
  <c r="L89" i="517"/>
  <c r="M89" i="517" s="1"/>
  <c r="AC89" i="517"/>
  <c r="L89" i="516"/>
  <c r="AA89" i="516"/>
  <c r="Z90" i="516"/>
  <c r="Z90" i="515"/>
  <c r="L89" i="515"/>
  <c r="M89" i="515" s="1"/>
  <c r="AC89" i="515"/>
  <c r="AA89" i="515"/>
  <c r="Z89" i="513"/>
  <c r="AA88" i="513"/>
  <c r="L88" i="513"/>
  <c r="Z90" i="514"/>
  <c r="AA89" i="514"/>
  <c r="L89" i="514"/>
  <c r="Z89" i="511"/>
  <c r="AA88" i="511"/>
  <c r="L88" i="511"/>
  <c r="Z91" i="512"/>
  <c r="AA90" i="512"/>
  <c r="L90" i="512"/>
  <c r="Z89" i="509"/>
  <c r="AA88" i="509"/>
  <c r="L88" i="509"/>
  <c r="Z90" i="510"/>
  <c r="AA89" i="510"/>
  <c r="L89" i="510"/>
  <c r="Z89" i="508"/>
  <c r="AA88" i="508"/>
  <c r="L88" i="508"/>
  <c r="L88" i="507"/>
  <c r="Z89" i="507"/>
  <c r="AA88" i="507"/>
  <c r="Z89" i="506"/>
  <c r="L88" i="506"/>
  <c r="AA88" i="506"/>
  <c r="Z90" i="505"/>
  <c r="AA89" i="505"/>
  <c r="L89" i="505"/>
  <c r="Z90" i="504"/>
  <c r="AA89" i="504"/>
  <c r="L89" i="504"/>
  <c r="Z89" i="503"/>
  <c r="AA88" i="503"/>
  <c r="L88" i="503"/>
  <c r="Z89" i="502"/>
  <c r="AA88" i="502"/>
  <c r="L88" i="502"/>
  <c r="Z89" i="501"/>
  <c r="AA88" i="501"/>
  <c r="L88" i="501"/>
  <c r="Z90" i="500"/>
  <c r="AA89" i="500"/>
  <c r="L89" i="500"/>
  <c r="L89" i="499"/>
  <c r="Z90" i="499"/>
  <c r="AA89" i="499"/>
  <c r="Z90" i="498"/>
  <c r="AA89" i="498"/>
  <c r="L89" i="498"/>
  <c r="Z90" i="497"/>
  <c r="AA89" i="497"/>
  <c r="L89" i="497"/>
  <c r="AD79" i="522"/>
  <c r="AD80" i="517"/>
  <c r="AD77" i="519"/>
  <c r="AD80" i="523"/>
  <c r="AD79" i="520"/>
  <c r="AD80" i="515"/>
  <c r="AD79" i="521"/>
  <c r="AD79" i="518"/>
  <c r="Z91" i="523" l="1"/>
  <c r="AA90" i="523"/>
  <c r="L90" i="523"/>
  <c r="M90" i="523" s="1"/>
  <c r="AC90" i="523"/>
  <c r="Z92" i="522"/>
  <c r="AA91" i="522"/>
  <c r="L91" i="522"/>
  <c r="M91" i="522" s="1"/>
  <c r="AC91" i="522"/>
  <c r="L91" i="521"/>
  <c r="M91" i="521" s="1"/>
  <c r="Z92" i="521"/>
  <c r="AA91" i="521"/>
  <c r="AC91" i="521"/>
  <c r="Z92" i="520"/>
  <c r="AA91" i="520"/>
  <c r="L91" i="520"/>
  <c r="M91" i="520" s="1"/>
  <c r="AC91" i="520"/>
  <c r="Z94" i="519"/>
  <c r="AA93" i="519"/>
  <c r="L93" i="519"/>
  <c r="M93" i="519" s="1"/>
  <c r="AC93" i="519"/>
  <c r="Z92" i="518"/>
  <c r="AA91" i="518"/>
  <c r="L91" i="518"/>
  <c r="M91" i="518" s="1"/>
  <c r="AC91" i="518"/>
  <c r="L90" i="517"/>
  <c r="M90" i="517" s="1"/>
  <c r="AC90" i="517"/>
  <c r="AA90" i="517"/>
  <c r="Z91" i="517"/>
  <c r="Z91" i="516"/>
  <c r="L90" i="516"/>
  <c r="AA90" i="516"/>
  <c r="L90" i="515"/>
  <c r="M90" i="515" s="1"/>
  <c r="AA90" i="515"/>
  <c r="AC90" i="515"/>
  <c r="Z91" i="515"/>
  <c r="L90" i="514"/>
  <c r="Z91" i="514"/>
  <c r="AA90" i="514"/>
  <c r="Z90" i="513"/>
  <c r="AA89" i="513"/>
  <c r="L89" i="513"/>
  <c r="Z90" i="511"/>
  <c r="AA89" i="511"/>
  <c r="L89" i="511"/>
  <c r="Z92" i="512"/>
  <c r="AA91" i="512"/>
  <c r="L91" i="512"/>
  <c r="L89" i="509"/>
  <c r="Z90" i="509"/>
  <c r="AA89" i="509"/>
  <c r="Z91" i="510"/>
  <c r="AA90" i="510"/>
  <c r="L90" i="510"/>
  <c r="L89" i="508"/>
  <c r="Z90" i="508"/>
  <c r="AA89" i="508"/>
  <c r="Z90" i="507"/>
  <c r="AA89" i="507"/>
  <c r="L89" i="507"/>
  <c r="Z90" i="506"/>
  <c r="AA89" i="506"/>
  <c r="L89" i="506"/>
  <c r="L90" i="505"/>
  <c r="AA90" i="505"/>
  <c r="Z91" i="505"/>
  <c r="L89" i="503"/>
  <c r="AA89" i="503"/>
  <c r="Z90" i="503"/>
  <c r="Z91" i="504"/>
  <c r="AA90" i="504"/>
  <c r="L90" i="504"/>
  <c r="Z90" i="501"/>
  <c r="AA89" i="501"/>
  <c r="L89" i="501"/>
  <c r="L89" i="502"/>
  <c r="Z90" i="502"/>
  <c r="AA89" i="502"/>
  <c r="L90" i="500"/>
  <c r="Z91" i="500"/>
  <c r="AA90" i="500"/>
  <c r="Z91" i="499"/>
  <c r="L90" i="499"/>
  <c r="AA90" i="499"/>
  <c r="L90" i="497"/>
  <c r="Z91" i="497"/>
  <c r="AA90" i="497"/>
  <c r="L90" i="498"/>
  <c r="Z91" i="498"/>
  <c r="AA90" i="498"/>
  <c r="AD76" i="519"/>
  <c r="AD78" i="518"/>
  <c r="AD78" i="522"/>
  <c r="AD79" i="515"/>
  <c r="AD79" i="517"/>
  <c r="AD78" i="520"/>
  <c r="AD78" i="521"/>
  <c r="AD79" i="523"/>
  <c r="L91" i="523" l="1"/>
  <c r="M91" i="523" s="1"/>
  <c r="Z92" i="523"/>
  <c r="AA91" i="523"/>
  <c r="AC91" i="523"/>
  <c r="L92" i="522"/>
  <c r="M92" i="522" s="1"/>
  <c r="AA92" i="522"/>
  <c r="Z93" i="522"/>
  <c r="AC92" i="522"/>
  <c r="AA92" i="521"/>
  <c r="Z93" i="521"/>
  <c r="L92" i="521"/>
  <c r="M92" i="521" s="1"/>
  <c r="AC92" i="521"/>
  <c r="AA92" i="520"/>
  <c r="Z93" i="520"/>
  <c r="L92" i="520"/>
  <c r="M92" i="520" s="1"/>
  <c r="AC92" i="520"/>
  <c r="L94" i="519"/>
  <c r="M94" i="519" s="1"/>
  <c r="AA94" i="519"/>
  <c r="Z95" i="519"/>
  <c r="AC94" i="519"/>
  <c r="L92" i="518"/>
  <c r="M92" i="518" s="1"/>
  <c r="AA92" i="518"/>
  <c r="Z93" i="518"/>
  <c r="AC92" i="518"/>
  <c r="AA91" i="517"/>
  <c r="AC91" i="517"/>
  <c r="Z92" i="517"/>
  <c r="L91" i="517"/>
  <c r="M91" i="517" s="1"/>
  <c r="AA91" i="516"/>
  <c r="Z92" i="516"/>
  <c r="L91" i="516"/>
  <c r="Z92" i="515"/>
  <c r="AC91" i="515"/>
  <c r="L91" i="515"/>
  <c r="M91" i="515" s="1"/>
  <c r="AA91" i="515"/>
  <c r="Z92" i="514"/>
  <c r="AA91" i="514"/>
  <c r="L91" i="514"/>
  <c r="Z91" i="513"/>
  <c r="AA90" i="513"/>
  <c r="L90" i="513"/>
  <c r="Z91" i="511"/>
  <c r="AA90" i="511"/>
  <c r="L90" i="511"/>
  <c r="Z93" i="512"/>
  <c r="AA92" i="512"/>
  <c r="L92" i="512"/>
  <c r="Z91" i="509"/>
  <c r="AA90" i="509"/>
  <c r="L90" i="509"/>
  <c r="L91" i="510"/>
  <c r="Z92" i="510"/>
  <c r="AA91" i="510"/>
  <c r="Z91" i="508"/>
  <c r="AA90" i="508"/>
  <c r="L90" i="508"/>
  <c r="Z91" i="507"/>
  <c r="AA90" i="507"/>
  <c r="L90" i="507"/>
  <c r="Z91" i="506"/>
  <c r="AA90" i="506"/>
  <c r="L90" i="506"/>
  <c r="Z92" i="505"/>
  <c r="AA91" i="505"/>
  <c r="L91" i="505"/>
  <c r="Z91" i="503"/>
  <c r="AA90" i="503"/>
  <c r="L90" i="503"/>
  <c r="L91" i="504"/>
  <c r="Z92" i="504"/>
  <c r="AA91" i="504"/>
  <c r="Z91" i="502"/>
  <c r="AA90" i="502"/>
  <c r="L90" i="502"/>
  <c r="L90" i="501"/>
  <c r="Z91" i="501"/>
  <c r="AA90" i="501"/>
  <c r="AA91" i="500"/>
  <c r="Z92" i="500"/>
  <c r="L91" i="500"/>
  <c r="AA91" i="499"/>
  <c r="Z92" i="499"/>
  <c r="L91" i="499"/>
  <c r="Z92" i="498"/>
  <c r="AA91" i="498"/>
  <c r="L91" i="498"/>
  <c r="Z92" i="497"/>
  <c r="L91" i="497"/>
  <c r="AA91" i="497"/>
  <c r="AD77" i="520"/>
  <c r="AD77" i="522"/>
  <c r="AD78" i="517"/>
  <c r="AD78" i="523"/>
  <c r="AD77" i="521"/>
  <c r="AD78" i="515"/>
  <c r="AD75" i="519"/>
  <c r="AD77" i="518"/>
  <c r="Z93" i="523" l="1"/>
  <c r="L92" i="523"/>
  <c r="M92" i="523" s="1"/>
  <c r="AA92" i="523"/>
  <c r="AC92" i="523"/>
  <c r="Z94" i="522"/>
  <c r="L93" i="522"/>
  <c r="M93" i="522" s="1"/>
  <c r="AA93" i="522"/>
  <c r="AC93" i="522"/>
  <c r="Z94" i="521"/>
  <c r="AA93" i="521"/>
  <c r="L93" i="521"/>
  <c r="M93" i="521" s="1"/>
  <c r="AC93" i="521"/>
  <c r="Z94" i="520"/>
  <c r="AA93" i="520"/>
  <c r="L93" i="520"/>
  <c r="M93" i="520" s="1"/>
  <c r="AC93" i="520"/>
  <c r="Z96" i="519"/>
  <c r="L95" i="519"/>
  <c r="M95" i="519" s="1"/>
  <c r="AA95" i="519"/>
  <c r="AC95" i="519"/>
  <c r="Z94" i="518"/>
  <c r="L93" i="518"/>
  <c r="M93" i="518" s="1"/>
  <c r="AA93" i="518"/>
  <c r="AC93" i="518"/>
  <c r="Z93" i="517"/>
  <c r="AA92" i="517"/>
  <c r="AC92" i="517"/>
  <c r="L92" i="517"/>
  <c r="M92" i="517" s="1"/>
  <c r="Z93" i="516"/>
  <c r="AA92" i="516"/>
  <c r="L92" i="516"/>
  <c r="Z93" i="515"/>
  <c r="AA92" i="515"/>
  <c r="L92" i="515"/>
  <c r="M92" i="515" s="1"/>
  <c r="AC92" i="515"/>
  <c r="L91" i="513"/>
  <c r="Z92" i="513"/>
  <c r="AA91" i="513"/>
  <c r="Z93" i="514"/>
  <c r="AA92" i="514"/>
  <c r="L92" i="514"/>
  <c r="L91" i="511"/>
  <c r="Z92" i="511"/>
  <c r="AA91" i="511"/>
  <c r="L93" i="512"/>
  <c r="Z94" i="512"/>
  <c r="AA93" i="512"/>
  <c r="Z92" i="509"/>
  <c r="AA91" i="509"/>
  <c r="L91" i="509"/>
  <c r="Z93" i="510"/>
  <c r="AA92" i="510"/>
  <c r="L92" i="510"/>
  <c r="Z92" i="508"/>
  <c r="AA91" i="508"/>
  <c r="L91" i="508"/>
  <c r="Z92" i="507"/>
  <c r="AA91" i="507"/>
  <c r="L91" i="507"/>
  <c r="L91" i="506"/>
  <c r="Z92" i="506"/>
  <c r="AA91" i="506"/>
  <c r="L92" i="505"/>
  <c r="AA92" i="505"/>
  <c r="Z93" i="505"/>
  <c r="Z93" i="504"/>
  <c r="AA92" i="504"/>
  <c r="L92" i="504"/>
  <c r="Z92" i="503"/>
  <c r="AA91" i="503"/>
  <c r="L91" i="503"/>
  <c r="Z92" i="501"/>
  <c r="AA91" i="501"/>
  <c r="L91" i="501"/>
  <c r="Z92" i="502"/>
  <c r="AA91" i="502"/>
  <c r="L91" i="502"/>
  <c r="Z93" i="500"/>
  <c r="AA92" i="500"/>
  <c r="L92" i="500"/>
  <c r="Z93" i="499"/>
  <c r="AA92" i="499"/>
  <c r="L92" i="499"/>
  <c r="Z93" i="497"/>
  <c r="AA92" i="497"/>
  <c r="L92" i="497"/>
  <c r="AA92" i="498"/>
  <c r="L92" i="498"/>
  <c r="Z93" i="498"/>
  <c r="AD76" i="520"/>
  <c r="AD77" i="515"/>
  <c r="AD76" i="518"/>
  <c r="AD76" i="522"/>
  <c r="AD76" i="521"/>
  <c r="AD77" i="517"/>
  <c r="AD77" i="523"/>
  <c r="AD74" i="519"/>
  <c r="Z94" i="523" l="1"/>
  <c r="AA93" i="523"/>
  <c r="L93" i="523"/>
  <c r="M93" i="523" s="1"/>
  <c r="AC93" i="523"/>
  <c r="Z95" i="522"/>
  <c r="AA94" i="522"/>
  <c r="L94" i="522"/>
  <c r="M94" i="522" s="1"/>
  <c r="AC94" i="522"/>
  <c r="Z95" i="521"/>
  <c r="AA94" i="521"/>
  <c r="L94" i="521"/>
  <c r="M94" i="521" s="1"/>
  <c r="AC94" i="521"/>
  <c r="L94" i="520"/>
  <c r="M94" i="520" s="1"/>
  <c r="AA94" i="520"/>
  <c r="Z95" i="520"/>
  <c r="AC94" i="520"/>
  <c r="Z97" i="519"/>
  <c r="AA96" i="519"/>
  <c r="L96" i="519"/>
  <c r="M96" i="519" s="1"/>
  <c r="AC96" i="519"/>
  <c r="L94" i="518"/>
  <c r="M94" i="518" s="1"/>
  <c r="AA94" i="518"/>
  <c r="Z95" i="518"/>
  <c r="AC94" i="518"/>
  <c r="Z94" i="517"/>
  <c r="AA93" i="517"/>
  <c r="AC93" i="517"/>
  <c r="L93" i="517"/>
  <c r="M93" i="517" s="1"/>
  <c r="L93" i="516"/>
  <c r="AA93" i="516"/>
  <c r="Z94" i="516"/>
  <c r="Z94" i="515"/>
  <c r="L93" i="515"/>
  <c r="M93" i="515" s="1"/>
  <c r="AA93" i="515"/>
  <c r="AC93" i="515"/>
  <c r="L92" i="513"/>
  <c r="Z93" i="513"/>
  <c r="AA92" i="513"/>
  <c r="Z94" i="514"/>
  <c r="AA93" i="514"/>
  <c r="L93" i="514"/>
  <c r="Z93" i="511"/>
  <c r="AA92" i="511"/>
  <c r="L92" i="511"/>
  <c r="Z95" i="512"/>
  <c r="AA94" i="512"/>
  <c r="L94" i="512"/>
  <c r="Z93" i="509"/>
  <c r="AA92" i="509"/>
  <c r="L92" i="509"/>
  <c r="Z94" i="510"/>
  <c r="AA93" i="510"/>
  <c r="L93" i="510"/>
  <c r="Z93" i="508"/>
  <c r="AA92" i="508"/>
  <c r="L92" i="508"/>
  <c r="L92" i="507"/>
  <c r="Z93" i="507"/>
  <c r="AA92" i="507"/>
  <c r="Z93" i="506"/>
  <c r="AA92" i="506"/>
  <c r="L92" i="506"/>
  <c r="Z94" i="505"/>
  <c r="AA93" i="505"/>
  <c r="L93" i="505"/>
  <c r="Z93" i="503"/>
  <c r="AA92" i="503"/>
  <c r="L92" i="503"/>
  <c r="Z94" i="504"/>
  <c r="AA93" i="504"/>
  <c r="L93" i="504"/>
  <c r="Z93" i="502"/>
  <c r="L92" i="502"/>
  <c r="AA92" i="502"/>
  <c r="Z93" i="501"/>
  <c r="AA92" i="501"/>
  <c r="L92" i="501"/>
  <c r="Z94" i="500"/>
  <c r="L93" i="500"/>
  <c r="AA93" i="500"/>
  <c r="L93" i="499"/>
  <c r="AA93" i="499"/>
  <c r="Z94" i="499"/>
  <c r="Z94" i="498"/>
  <c r="AA93" i="498"/>
  <c r="L93" i="498"/>
  <c r="Z94" i="497"/>
  <c r="AA93" i="497"/>
  <c r="L93" i="497"/>
  <c r="AD76" i="523"/>
  <c r="AD75" i="518"/>
  <c r="AD75" i="522"/>
  <c r="AD73" i="519"/>
  <c r="AD76" i="517"/>
  <c r="AD76" i="515"/>
  <c r="AD75" i="521"/>
  <c r="AD75" i="520"/>
  <c r="Z95" i="523" l="1"/>
  <c r="AA94" i="523"/>
  <c r="L94" i="523"/>
  <c r="M94" i="523" s="1"/>
  <c r="AC94" i="523"/>
  <c r="Z96" i="522"/>
  <c r="AA95" i="522"/>
  <c r="L95" i="522"/>
  <c r="M95" i="522" s="1"/>
  <c r="AC95" i="522"/>
  <c r="L95" i="521"/>
  <c r="M95" i="521" s="1"/>
  <c r="AA95" i="521"/>
  <c r="Z96" i="521"/>
  <c r="AC95" i="521"/>
  <c r="Z96" i="520"/>
  <c r="AA95" i="520"/>
  <c r="L95" i="520"/>
  <c r="M95" i="520" s="1"/>
  <c r="AC95" i="520"/>
  <c r="Z98" i="519"/>
  <c r="AA97" i="519"/>
  <c r="L97" i="519"/>
  <c r="M97" i="519" s="1"/>
  <c r="AC97" i="519"/>
  <c r="Z96" i="518"/>
  <c r="AA95" i="518"/>
  <c r="L95" i="518"/>
  <c r="M95" i="518" s="1"/>
  <c r="AC95" i="518"/>
  <c r="L94" i="517"/>
  <c r="M94" i="517" s="1"/>
  <c r="Z95" i="517"/>
  <c r="AC94" i="517"/>
  <c r="AA94" i="517"/>
  <c r="L94" i="516"/>
  <c r="AA94" i="516"/>
  <c r="Z95" i="516"/>
  <c r="L94" i="515"/>
  <c r="M94" i="515" s="1"/>
  <c r="Z95" i="515"/>
  <c r="AA94" i="515"/>
  <c r="AC94" i="515"/>
  <c r="Z94" i="513"/>
  <c r="AA93" i="513"/>
  <c r="L93" i="513"/>
  <c r="L94" i="514"/>
  <c r="Z95" i="514"/>
  <c r="AA94" i="514"/>
  <c r="Z94" i="511"/>
  <c r="AA93" i="511"/>
  <c r="L93" i="511"/>
  <c r="Z96" i="512"/>
  <c r="AA95" i="512"/>
  <c r="L95" i="512"/>
  <c r="L93" i="509"/>
  <c r="AA93" i="509"/>
  <c r="Z94" i="509"/>
  <c r="Z95" i="510"/>
  <c r="AA94" i="510"/>
  <c r="L94" i="510"/>
  <c r="L93" i="508"/>
  <c r="Z94" i="508"/>
  <c r="AA93" i="508"/>
  <c r="Z94" i="507"/>
  <c r="AA93" i="507"/>
  <c r="L93" i="507"/>
  <c r="Z94" i="506"/>
  <c r="AA93" i="506"/>
  <c r="L93" i="506"/>
  <c r="Z95" i="505"/>
  <c r="L94" i="505"/>
  <c r="AA94" i="505"/>
  <c r="Z95" i="504"/>
  <c r="AA94" i="504"/>
  <c r="L94" i="504"/>
  <c r="L93" i="503"/>
  <c r="Z94" i="503"/>
  <c r="AA93" i="503"/>
  <c r="Z94" i="501"/>
  <c r="AA93" i="501"/>
  <c r="L93" i="501"/>
  <c r="L93" i="502"/>
  <c r="Z94" i="502"/>
  <c r="AA93" i="502"/>
  <c r="L94" i="500"/>
  <c r="AA94" i="500"/>
  <c r="Z95" i="500"/>
  <c r="Z95" i="499"/>
  <c r="L94" i="499"/>
  <c r="AA94" i="499"/>
  <c r="L94" i="497"/>
  <c r="Z95" i="497"/>
  <c r="AA94" i="497"/>
  <c r="L94" i="498"/>
  <c r="AA94" i="498"/>
  <c r="Z95" i="498"/>
  <c r="AD74" i="520"/>
  <c r="AD75" i="515"/>
  <c r="AD74" i="521"/>
  <c r="AD75" i="523"/>
  <c r="AD72" i="519"/>
  <c r="AD74" i="522"/>
  <c r="AD74" i="518"/>
  <c r="AD75" i="517"/>
  <c r="L95" i="523" l="1"/>
  <c r="M95" i="523" s="1"/>
  <c r="AA95" i="523"/>
  <c r="Z96" i="523"/>
  <c r="AC95" i="523"/>
  <c r="L96" i="522"/>
  <c r="M96" i="522" s="1"/>
  <c r="Z97" i="522"/>
  <c r="AA96" i="522"/>
  <c r="AC96" i="522"/>
  <c r="Z97" i="521"/>
  <c r="L96" i="521"/>
  <c r="M96" i="521" s="1"/>
  <c r="AA96" i="521"/>
  <c r="AC96" i="521"/>
  <c r="AA96" i="520"/>
  <c r="Z97" i="520"/>
  <c r="L96" i="520"/>
  <c r="M96" i="520" s="1"/>
  <c r="AC96" i="520"/>
  <c r="L98" i="519"/>
  <c r="M98" i="519" s="1"/>
  <c r="Z99" i="519"/>
  <c r="AA98" i="519"/>
  <c r="AC98" i="519"/>
  <c r="L96" i="518"/>
  <c r="M96" i="518" s="1"/>
  <c r="AA96" i="518"/>
  <c r="Z97" i="518"/>
  <c r="AC96" i="518"/>
  <c r="Z96" i="517"/>
  <c r="AC95" i="517"/>
  <c r="L95" i="517"/>
  <c r="M95" i="517" s="1"/>
  <c r="AA95" i="517"/>
  <c r="Z96" i="516"/>
  <c r="L95" i="516"/>
  <c r="AA95" i="516"/>
  <c r="AA95" i="515"/>
  <c r="AC95" i="515"/>
  <c r="Z96" i="515"/>
  <c r="L95" i="515"/>
  <c r="M95" i="515" s="1"/>
  <c r="Z96" i="514"/>
  <c r="AA95" i="514"/>
  <c r="L95" i="514"/>
  <c r="Z95" i="513"/>
  <c r="AA94" i="513"/>
  <c r="L94" i="513"/>
  <c r="Z95" i="511"/>
  <c r="AA94" i="511"/>
  <c r="L94" i="511"/>
  <c r="Z97" i="512"/>
  <c r="AA96" i="512"/>
  <c r="L96" i="512"/>
  <c r="Z95" i="509"/>
  <c r="AA94" i="509"/>
  <c r="L94" i="509"/>
  <c r="Z96" i="510"/>
  <c r="AA95" i="510"/>
  <c r="L95" i="510"/>
  <c r="Z95" i="508"/>
  <c r="L94" i="508"/>
  <c r="AA94" i="508"/>
  <c r="Z95" i="507"/>
  <c r="AA94" i="507"/>
  <c r="L94" i="507"/>
  <c r="AA94" i="506"/>
  <c r="Z95" i="506"/>
  <c r="L94" i="506"/>
  <c r="Z96" i="505"/>
  <c r="AA95" i="505"/>
  <c r="L95" i="505"/>
  <c r="Z95" i="503"/>
  <c r="AA94" i="503"/>
  <c r="L94" i="503"/>
  <c r="L95" i="504"/>
  <c r="Z96" i="504"/>
  <c r="AA95" i="504"/>
  <c r="Z95" i="502"/>
  <c r="L94" i="502"/>
  <c r="AA94" i="502"/>
  <c r="L94" i="501"/>
  <c r="AA94" i="501"/>
  <c r="Z95" i="501"/>
  <c r="L95" i="500"/>
  <c r="Z96" i="500"/>
  <c r="AA95" i="500"/>
  <c r="Z96" i="499"/>
  <c r="L95" i="499"/>
  <c r="AA95" i="499"/>
  <c r="Z96" i="498"/>
  <c r="AA95" i="498"/>
  <c r="L95" i="498"/>
  <c r="AA95" i="497"/>
  <c r="L95" i="497"/>
  <c r="Z96" i="497"/>
  <c r="AD73" i="522"/>
  <c r="AD74" i="515"/>
  <c r="AD73" i="521"/>
  <c r="AD73" i="520"/>
  <c r="AD74" i="517"/>
  <c r="AD74" i="523"/>
  <c r="AD73" i="518"/>
  <c r="AD71" i="519"/>
  <c r="AA96" i="523" l="1"/>
  <c r="L96" i="523"/>
  <c r="M96" i="523" s="1"/>
  <c r="Z97" i="523"/>
  <c r="AC96" i="523"/>
  <c r="AA97" i="522"/>
  <c r="Z98" i="522"/>
  <c r="L97" i="522"/>
  <c r="M97" i="522" s="1"/>
  <c r="AC97" i="522"/>
  <c r="Z98" i="521"/>
  <c r="AA97" i="521"/>
  <c r="L97" i="521"/>
  <c r="M97" i="521" s="1"/>
  <c r="AC97" i="521"/>
  <c r="Z98" i="520"/>
  <c r="AA97" i="520"/>
  <c r="L97" i="520"/>
  <c r="M97" i="520" s="1"/>
  <c r="AC97" i="520"/>
  <c r="AA99" i="519"/>
  <c r="Z100" i="519"/>
  <c r="L99" i="519"/>
  <c r="M99" i="519" s="1"/>
  <c r="AC99" i="519"/>
  <c r="L97" i="518"/>
  <c r="M97" i="518" s="1"/>
  <c r="AA97" i="518"/>
  <c r="Z98" i="518"/>
  <c r="AC97" i="518"/>
  <c r="Z97" i="517"/>
  <c r="AC96" i="517"/>
  <c r="AA96" i="517"/>
  <c r="L96" i="517"/>
  <c r="M96" i="517" s="1"/>
  <c r="Z97" i="516"/>
  <c r="AA96" i="516"/>
  <c r="L96" i="516"/>
  <c r="Z97" i="515"/>
  <c r="AA96" i="515"/>
  <c r="L96" i="515"/>
  <c r="M96" i="515" s="1"/>
  <c r="AC96" i="515"/>
  <c r="Z96" i="513"/>
  <c r="L95" i="513"/>
  <c r="AA95" i="513"/>
  <c r="Z97" i="514"/>
  <c r="AA96" i="514"/>
  <c r="L96" i="514"/>
  <c r="L95" i="511"/>
  <c r="Z96" i="511"/>
  <c r="AA95" i="511"/>
  <c r="Z98" i="512"/>
  <c r="AA97" i="512"/>
  <c r="L97" i="512"/>
  <c r="Z96" i="509"/>
  <c r="AA95" i="509"/>
  <c r="L95" i="509"/>
  <c r="Z97" i="510"/>
  <c r="AA96" i="510"/>
  <c r="L96" i="510"/>
  <c r="Z96" i="508"/>
  <c r="AA95" i="508"/>
  <c r="L95" i="508"/>
  <c r="Z96" i="507"/>
  <c r="AA95" i="507"/>
  <c r="L95" i="507"/>
  <c r="L95" i="506"/>
  <c r="Z96" i="506"/>
  <c r="AA95" i="506"/>
  <c r="L96" i="505"/>
  <c r="AA96" i="505"/>
  <c r="Z97" i="505"/>
  <c r="Z97" i="504"/>
  <c r="AA96" i="504"/>
  <c r="L96" i="504"/>
  <c r="Z96" i="503"/>
  <c r="AA95" i="503"/>
  <c r="L95" i="503"/>
  <c r="Z96" i="501"/>
  <c r="AA95" i="501"/>
  <c r="L95" i="501"/>
  <c r="Z96" i="502"/>
  <c r="L95" i="502"/>
  <c r="AA95" i="502"/>
  <c r="AA96" i="500"/>
  <c r="Z97" i="500"/>
  <c r="L96" i="500"/>
  <c r="Z97" i="499"/>
  <c r="AA96" i="499"/>
  <c r="L96" i="499"/>
  <c r="Z97" i="497"/>
  <c r="AA96" i="497"/>
  <c r="L96" i="497"/>
  <c r="AA96" i="498"/>
  <c r="Z97" i="498"/>
  <c r="L96" i="498"/>
  <c r="AD72" i="520"/>
  <c r="AD73" i="523"/>
  <c r="AD72" i="522"/>
  <c r="AD73" i="515"/>
  <c r="AD70" i="519"/>
  <c r="AD72" i="521"/>
  <c r="AD73" i="517"/>
  <c r="AD72" i="518"/>
  <c r="Z98" i="523" l="1"/>
  <c r="AA97" i="523"/>
  <c r="L97" i="523"/>
  <c r="M97" i="523" s="1"/>
  <c r="AC97" i="523"/>
  <c r="Z99" i="522"/>
  <c r="AA98" i="522"/>
  <c r="L98" i="522"/>
  <c r="M98" i="522" s="1"/>
  <c r="AC98" i="522"/>
  <c r="Z99" i="521"/>
  <c r="AA98" i="521"/>
  <c r="L98" i="521"/>
  <c r="M98" i="521" s="1"/>
  <c r="AC98" i="521"/>
  <c r="L98" i="520"/>
  <c r="M98" i="520" s="1"/>
  <c r="AA98" i="520"/>
  <c r="Z99" i="520"/>
  <c r="AC98" i="520"/>
  <c r="Z101" i="519"/>
  <c r="AA100" i="519"/>
  <c r="L100" i="519"/>
  <c r="M100" i="519" s="1"/>
  <c r="AC100" i="519"/>
  <c r="Z99" i="518"/>
  <c r="L98" i="518"/>
  <c r="M98" i="518" s="1"/>
  <c r="AA98" i="518"/>
  <c r="AC98" i="518"/>
  <c r="Z98" i="517"/>
  <c r="AC97" i="517"/>
  <c r="AA97" i="517"/>
  <c r="L97" i="517"/>
  <c r="M97" i="517" s="1"/>
  <c r="L97" i="516"/>
  <c r="Z98" i="516"/>
  <c r="AA97" i="516"/>
  <c r="Z98" i="515"/>
  <c r="AA97" i="515"/>
  <c r="L97" i="515"/>
  <c r="M97" i="515" s="1"/>
  <c r="AC97" i="515"/>
  <c r="Z98" i="514"/>
  <c r="AA97" i="514"/>
  <c r="L97" i="514"/>
  <c r="Z97" i="513"/>
  <c r="AA96" i="513"/>
  <c r="L96" i="513"/>
  <c r="AA96" i="511"/>
  <c r="Z97" i="511"/>
  <c r="L96" i="511"/>
  <c r="L98" i="512"/>
  <c r="Z99" i="512"/>
  <c r="AA98" i="512"/>
  <c r="Z97" i="509"/>
  <c r="AA96" i="509"/>
  <c r="L96" i="509"/>
  <c r="L97" i="510"/>
  <c r="Z98" i="510"/>
  <c r="AA97" i="510"/>
  <c r="L96" i="508"/>
  <c r="Z97" i="508"/>
  <c r="AA96" i="508"/>
  <c r="L96" i="507"/>
  <c r="Z97" i="507"/>
  <c r="AA96" i="507"/>
  <c r="Z97" i="506"/>
  <c r="AA96" i="506"/>
  <c r="L96" i="506"/>
  <c r="Z98" i="505"/>
  <c r="AA97" i="505"/>
  <c r="L97" i="505"/>
  <c r="Z97" i="503"/>
  <c r="AA96" i="503"/>
  <c r="L96" i="503"/>
  <c r="Z98" i="504"/>
  <c r="AA97" i="504"/>
  <c r="L97" i="504"/>
  <c r="Z97" i="502"/>
  <c r="L96" i="502"/>
  <c r="AA96" i="502"/>
  <c r="Z97" i="501"/>
  <c r="AA96" i="501"/>
  <c r="L96" i="501"/>
  <c r="Z98" i="500"/>
  <c r="L97" i="500"/>
  <c r="AA97" i="500"/>
  <c r="L97" i="499"/>
  <c r="AA97" i="499"/>
  <c r="Z98" i="499"/>
  <c r="Z98" i="498"/>
  <c r="AA97" i="498"/>
  <c r="L97" i="498"/>
  <c r="Z98" i="497"/>
  <c r="AA97" i="497"/>
  <c r="L97" i="497"/>
  <c r="AD71" i="518"/>
  <c r="AD69" i="519"/>
  <c r="AD71" i="521"/>
  <c r="AD72" i="515"/>
  <c r="AD71" i="522"/>
  <c r="AD71" i="520"/>
  <c r="AD72" i="517"/>
  <c r="AD72" i="523"/>
  <c r="Z99" i="523" l="1"/>
  <c r="AA98" i="523"/>
  <c r="L98" i="523"/>
  <c r="M98" i="523" s="1"/>
  <c r="AC98" i="523"/>
  <c r="Z100" i="522"/>
  <c r="AA99" i="522"/>
  <c r="L99" i="522"/>
  <c r="M99" i="522" s="1"/>
  <c r="AC99" i="522"/>
  <c r="Z100" i="521"/>
  <c r="L99" i="521"/>
  <c r="M99" i="521" s="1"/>
  <c r="AA99" i="521"/>
  <c r="AC99" i="521"/>
  <c r="L99" i="520"/>
  <c r="M99" i="520" s="1"/>
  <c r="AA99" i="520"/>
  <c r="Z100" i="520"/>
  <c r="AC99" i="520"/>
  <c r="Z102" i="519"/>
  <c r="AA101" i="519"/>
  <c r="L101" i="519"/>
  <c r="M101" i="519" s="1"/>
  <c r="AC101" i="519"/>
  <c r="Z100" i="518"/>
  <c r="AA99" i="518"/>
  <c r="L99" i="518"/>
  <c r="M99" i="518" s="1"/>
  <c r="AC99" i="518"/>
  <c r="L98" i="517"/>
  <c r="M98" i="517" s="1"/>
  <c r="Z99" i="517"/>
  <c r="AC98" i="517"/>
  <c r="AA98" i="517"/>
  <c r="AA98" i="516"/>
  <c r="L98" i="516"/>
  <c r="Z99" i="516"/>
  <c r="L98" i="515"/>
  <c r="M98" i="515" s="1"/>
  <c r="Z99" i="515"/>
  <c r="AC98" i="515"/>
  <c r="AA98" i="515"/>
  <c r="L97" i="513"/>
  <c r="Z98" i="513"/>
  <c r="AA97" i="513"/>
  <c r="L98" i="514"/>
  <c r="Z99" i="514"/>
  <c r="AA98" i="514"/>
  <c r="Z98" i="511"/>
  <c r="AA97" i="511"/>
  <c r="L97" i="511"/>
  <c r="Z100" i="512"/>
  <c r="AA99" i="512"/>
  <c r="L99" i="512"/>
  <c r="L97" i="509"/>
  <c r="Z98" i="509"/>
  <c r="AA97" i="509"/>
  <c r="Z99" i="510"/>
  <c r="AA98" i="510"/>
  <c r="L98" i="510"/>
  <c r="Z98" i="508"/>
  <c r="AA97" i="508"/>
  <c r="L97" i="508"/>
  <c r="Z98" i="507"/>
  <c r="AA97" i="507"/>
  <c r="L97" i="507"/>
  <c r="Z98" i="506"/>
  <c r="AA97" i="506"/>
  <c r="L97" i="506"/>
  <c r="Z99" i="505"/>
  <c r="AA98" i="505"/>
  <c r="L98" i="505"/>
  <c r="Z99" i="504"/>
  <c r="AA98" i="504"/>
  <c r="L98" i="504"/>
  <c r="L97" i="503"/>
  <c r="Z98" i="503"/>
  <c r="AA97" i="503"/>
  <c r="Z98" i="501"/>
  <c r="AA97" i="501"/>
  <c r="L97" i="501"/>
  <c r="Z98" i="502"/>
  <c r="AA97" i="502"/>
  <c r="L97" i="502"/>
  <c r="L98" i="500"/>
  <c r="Z99" i="500"/>
  <c r="AA98" i="500"/>
  <c r="L98" i="499"/>
  <c r="AA98" i="499"/>
  <c r="Z99" i="499"/>
  <c r="L98" i="497"/>
  <c r="Z99" i="497"/>
  <c r="AA98" i="497"/>
  <c r="L98" i="498"/>
  <c r="AA98" i="498"/>
  <c r="Z99" i="498"/>
  <c r="AD70" i="520"/>
  <c r="AD70" i="518"/>
  <c r="AD71" i="515"/>
  <c r="AD68" i="519"/>
  <c r="AD71" i="517"/>
  <c r="AD71" i="523"/>
  <c r="AD70" i="521"/>
  <c r="AD70" i="522"/>
  <c r="L99" i="523" l="1"/>
  <c r="M99" i="523" s="1"/>
  <c r="Z100" i="523"/>
  <c r="AA99" i="523"/>
  <c r="AC99" i="523"/>
  <c r="L100" i="522"/>
  <c r="M100" i="522" s="1"/>
  <c r="Z101" i="522"/>
  <c r="AA100" i="522"/>
  <c r="AC100" i="522"/>
  <c r="Z101" i="521"/>
  <c r="AA100" i="521"/>
  <c r="L100" i="521"/>
  <c r="M100" i="521" s="1"/>
  <c r="AC100" i="521"/>
  <c r="Z101" i="520"/>
  <c r="AA100" i="520"/>
  <c r="L100" i="520"/>
  <c r="M100" i="520" s="1"/>
  <c r="AC100" i="520"/>
  <c r="L102" i="519"/>
  <c r="M102" i="519" s="1"/>
  <c r="Z103" i="519"/>
  <c r="AA102" i="519"/>
  <c r="AC102" i="519"/>
  <c r="L100" i="518"/>
  <c r="M100" i="518" s="1"/>
  <c r="Z101" i="518"/>
  <c r="AA100" i="518"/>
  <c r="AC100" i="518"/>
  <c r="Z100" i="517"/>
  <c r="AA99" i="517"/>
  <c r="L99" i="517"/>
  <c r="M99" i="517" s="1"/>
  <c r="AC99" i="517"/>
  <c r="Z100" i="516"/>
  <c r="L99" i="516"/>
  <c r="AA99" i="516"/>
  <c r="Z100" i="515"/>
  <c r="AA99" i="515"/>
  <c r="AC99" i="515"/>
  <c r="L99" i="515"/>
  <c r="M99" i="515" s="1"/>
  <c r="Z100" i="514"/>
  <c r="AA99" i="514"/>
  <c r="L99" i="514"/>
  <c r="Z99" i="513"/>
  <c r="AA98" i="513"/>
  <c r="L98" i="513"/>
  <c r="Z99" i="511"/>
  <c r="AA98" i="511"/>
  <c r="L98" i="511"/>
  <c r="Z101" i="512"/>
  <c r="AA100" i="512"/>
  <c r="L100" i="512"/>
  <c r="Z99" i="509"/>
  <c r="AA98" i="509"/>
  <c r="L98" i="509"/>
  <c r="Z100" i="510"/>
  <c r="AA99" i="510"/>
  <c r="L99" i="510"/>
  <c r="Z99" i="508"/>
  <c r="AA98" i="508"/>
  <c r="L98" i="508"/>
  <c r="Z99" i="507"/>
  <c r="AA98" i="507"/>
  <c r="L98" i="507"/>
  <c r="L98" i="506"/>
  <c r="AA98" i="506"/>
  <c r="Z99" i="506"/>
  <c r="Z100" i="505"/>
  <c r="AA99" i="505"/>
  <c r="L99" i="505"/>
  <c r="Z99" i="503"/>
  <c r="AA98" i="503"/>
  <c r="L98" i="503"/>
  <c r="L99" i="504"/>
  <c r="Z100" i="504"/>
  <c r="AA99" i="504"/>
  <c r="Z99" i="502"/>
  <c r="AA98" i="502"/>
  <c r="L98" i="502"/>
  <c r="L98" i="501"/>
  <c r="Z99" i="501"/>
  <c r="AA98" i="501"/>
  <c r="Z100" i="500"/>
  <c r="L99" i="500"/>
  <c r="AA99" i="500"/>
  <c r="Z100" i="499"/>
  <c r="L99" i="499"/>
  <c r="AA99" i="499"/>
  <c r="L99" i="498"/>
  <c r="AA99" i="498"/>
  <c r="Z100" i="498"/>
  <c r="Z100" i="497"/>
  <c r="L99" i="497"/>
  <c r="AA99" i="497"/>
  <c r="AD70" i="523"/>
  <c r="AD69" i="521"/>
  <c r="AD67" i="519"/>
  <c r="AD69" i="520"/>
  <c r="AD70" i="517"/>
  <c r="AD69" i="522"/>
  <c r="AD69" i="518"/>
  <c r="AD70" i="515"/>
  <c r="Z101" i="523" l="1"/>
  <c r="L100" i="523"/>
  <c r="M100" i="523" s="1"/>
  <c r="AA100" i="523"/>
  <c r="AC100" i="523"/>
  <c r="AA101" i="522"/>
  <c r="Z102" i="522"/>
  <c r="L101" i="522"/>
  <c r="M101" i="522" s="1"/>
  <c r="AC101" i="522"/>
  <c r="L101" i="521"/>
  <c r="M101" i="521" s="1"/>
  <c r="Z102" i="521"/>
  <c r="AA101" i="521"/>
  <c r="AC101" i="521"/>
  <c r="Z102" i="520"/>
  <c r="AA101" i="520"/>
  <c r="L101" i="520"/>
  <c r="M101" i="520" s="1"/>
  <c r="AC101" i="520"/>
  <c r="L103" i="519"/>
  <c r="M103" i="519" s="1"/>
  <c r="Z104" i="519"/>
  <c r="AA103" i="519"/>
  <c r="AC103" i="519"/>
  <c r="AA101" i="518"/>
  <c r="Z102" i="518"/>
  <c r="L101" i="518"/>
  <c r="M101" i="518" s="1"/>
  <c r="AC101" i="518"/>
  <c r="Z101" i="517"/>
  <c r="AA100" i="517"/>
  <c r="L100" i="517"/>
  <c r="M100" i="517" s="1"/>
  <c r="AC100" i="517"/>
  <c r="Z101" i="516"/>
  <c r="AA100" i="516"/>
  <c r="L100" i="516"/>
  <c r="L100" i="515"/>
  <c r="M100" i="515" s="1"/>
  <c r="AC100" i="515"/>
  <c r="AA100" i="515"/>
  <c r="Z101" i="515"/>
  <c r="Z100" i="513"/>
  <c r="AA99" i="513"/>
  <c r="L99" i="513"/>
  <c r="Z101" i="514"/>
  <c r="AA100" i="514"/>
  <c r="L100" i="514"/>
  <c r="Z100" i="511"/>
  <c r="AA99" i="511"/>
  <c r="L99" i="511"/>
  <c r="Z102" i="512"/>
  <c r="AA101" i="512"/>
  <c r="L101" i="512"/>
  <c r="Z100" i="509"/>
  <c r="AA99" i="509"/>
  <c r="L99" i="509"/>
  <c r="Z101" i="510"/>
  <c r="AA100" i="510"/>
  <c r="L100" i="510"/>
  <c r="Z100" i="508"/>
  <c r="AA99" i="508"/>
  <c r="L99" i="508"/>
  <c r="Z100" i="507"/>
  <c r="AA99" i="507"/>
  <c r="L99" i="507"/>
  <c r="Z100" i="506"/>
  <c r="AA99" i="506"/>
  <c r="L99" i="506"/>
  <c r="L100" i="505"/>
  <c r="Z101" i="505"/>
  <c r="AA100" i="505"/>
  <c r="Z101" i="504"/>
  <c r="AA100" i="504"/>
  <c r="L100" i="504"/>
  <c r="Z100" i="503"/>
  <c r="AA99" i="503"/>
  <c r="L99" i="503"/>
  <c r="Z100" i="501"/>
  <c r="L99" i="501"/>
  <c r="AA99" i="501"/>
  <c r="L99" i="502"/>
  <c r="Z100" i="502"/>
  <c r="AA99" i="502"/>
  <c r="AA100" i="500"/>
  <c r="Z101" i="500"/>
  <c r="L100" i="500"/>
  <c r="Z101" i="499"/>
  <c r="AA100" i="499"/>
  <c r="L100" i="499"/>
  <c r="Z101" i="498"/>
  <c r="AA100" i="498"/>
  <c r="L100" i="498"/>
  <c r="Z101" i="497"/>
  <c r="AA100" i="497"/>
  <c r="L100" i="497"/>
  <c r="AD68" i="518"/>
  <c r="AD69" i="523"/>
  <c r="AD68" i="522"/>
  <c r="AD66" i="519"/>
  <c r="AD68" i="521"/>
  <c r="AD69" i="515"/>
  <c r="AD69" i="517"/>
  <c r="AD68" i="520"/>
  <c r="Z102" i="523" l="1"/>
  <c r="AA101" i="523"/>
  <c r="L101" i="523"/>
  <c r="M101" i="523" s="1"/>
  <c r="AC101" i="523"/>
  <c r="Z103" i="522"/>
  <c r="AA102" i="522"/>
  <c r="L102" i="522"/>
  <c r="M102" i="522" s="1"/>
  <c r="AC102" i="522"/>
  <c r="Z103" i="521"/>
  <c r="L102" i="521"/>
  <c r="M102" i="521" s="1"/>
  <c r="AA102" i="521"/>
  <c r="AC102" i="521"/>
  <c r="L102" i="520"/>
  <c r="M102" i="520" s="1"/>
  <c r="Z103" i="520"/>
  <c r="AA102" i="520"/>
  <c r="AC102" i="520"/>
  <c r="Z105" i="519"/>
  <c r="AA104" i="519"/>
  <c r="L104" i="519"/>
  <c r="M104" i="519" s="1"/>
  <c r="AC104" i="519"/>
  <c r="Z103" i="518"/>
  <c r="L102" i="518"/>
  <c r="M102" i="518" s="1"/>
  <c r="AA102" i="518"/>
  <c r="AC102" i="518"/>
  <c r="L101" i="517"/>
  <c r="M101" i="517" s="1"/>
  <c r="AC101" i="517"/>
  <c r="Z102" i="517"/>
  <c r="AA101" i="517"/>
  <c r="L101" i="516"/>
  <c r="Z102" i="516"/>
  <c r="AA101" i="516"/>
  <c r="Z102" i="515"/>
  <c r="L101" i="515"/>
  <c r="M101" i="515" s="1"/>
  <c r="AC101" i="515"/>
  <c r="AA101" i="515"/>
  <c r="Z102" i="514"/>
  <c r="AA101" i="514"/>
  <c r="L101" i="514"/>
  <c r="Z101" i="513"/>
  <c r="AA100" i="513"/>
  <c r="L100" i="513"/>
  <c r="L100" i="511"/>
  <c r="Z101" i="511"/>
  <c r="AA100" i="511"/>
  <c r="L102" i="512"/>
  <c r="Z103" i="512"/>
  <c r="AA102" i="512"/>
  <c r="Z101" i="509"/>
  <c r="AA100" i="509"/>
  <c r="L100" i="509"/>
  <c r="L101" i="510"/>
  <c r="Z102" i="510"/>
  <c r="AA101" i="510"/>
  <c r="L100" i="508"/>
  <c r="Z101" i="508"/>
  <c r="AA100" i="508"/>
  <c r="L100" i="507"/>
  <c r="Z101" i="507"/>
  <c r="AA100" i="507"/>
  <c r="L100" i="506"/>
  <c r="AA100" i="506"/>
  <c r="Z101" i="506"/>
  <c r="Z102" i="505"/>
  <c r="AA101" i="505"/>
  <c r="L101" i="505"/>
  <c r="Z101" i="503"/>
  <c r="AA100" i="503"/>
  <c r="L100" i="503"/>
  <c r="Z102" i="504"/>
  <c r="AA101" i="504"/>
  <c r="L101" i="504"/>
  <c r="Z101" i="502"/>
  <c r="AA100" i="502"/>
  <c r="L100" i="502"/>
  <c r="Z101" i="501"/>
  <c r="L100" i="501"/>
  <c r="AA100" i="501"/>
  <c r="Z102" i="500"/>
  <c r="AA101" i="500"/>
  <c r="L101" i="500"/>
  <c r="L101" i="499"/>
  <c r="Z102" i="499"/>
  <c r="AA101" i="499"/>
  <c r="Z102" i="497"/>
  <c r="AA101" i="497"/>
  <c r="L101" i="497"/>
  <c r="Z102" i="498"/>
  <c r="AA101" i="498"/>
  <c r="L101" i="498"/>
  <c r="AD67" i="522"/>
  <c r="AD67" i="521"/>
  <c r="AD68" i="523"/>
  <c r="AD65" i="519"/>
  <c r="AD68" i="517"/>
  <c r="AD68" i="515"/>
  <c r="AD67" i="518"/>
  <c r="AD67" i="520"/>
  <c r="Z103" i="523" l="1"/>
  <c r="AA102" i="523"/>
  <c r="L102" i="523"/>
  <c r="M102" i="523" s="1"/>
  <c r="AC102" i="523"/>
  <c r="Z104" i="522"/>
  <c r="AA103" i="522"/>
  <c r="L103" i="522"/>
  <c r="M103" i="522" s="1"/>
  <c r="AC103" i="522"/>
  <c r="Z104" i="521"/>
  <c r="AA103" i="521"/>
  <c r="L103" i="521"/>
  <c r="M103" i="521" s="1"/>
  <c r="AC103" i="521"/>
  <c r="AA103" i="520"/>
  <c r="Z104" i="520"/>
  <c r="L103" i="520"/>
  <c r="M103" i="520" s="1"/>
  <c r="AC103" i="520"/>
  <c r="AA105" i="519"/>
  <c r="L105" i="519"/>
  <c r="M105" i="519" s="1"/>
  <c r="Z106" i="519"/>
  <c r="AC105" i="519"/>
  <c r="Z104" i="518"/>
  <c r="AA103" i="518"/>
  <c r="L103" i="518"/>
  <c r="M103" i="518" s="1"/>
  <c r="AC103" i="518"/>
  <c r="Z103" i="517"/>
  <c r="AA102" i="517"/>
  <c r="AC102" i="517"/>
  <c r="L102" i="517"/>
  <c r="M102" i="517" s="1"/>
  <c r="Z103" i="516"/>
  <c r="L102" i="516"/>
  <c r="AA102" i="516"/>
  <c r="Z103" i="515"/>
  <c r="AA102" i="515"/>
  <c r="AC102" i="515"/>
  <c r="L102" i="515"/>
  <c r="M102" i="515" s="1"/>
  <c r="L101" i="513"/>
  <c r="AA101" i="513"/>
  <c r="Z102" i="513"/>
  <c r="L102" i="514"/>
  <c r="AA102" i="514"/>
  <c r="Z103" i="514"/>
  <c r="Z102" i="511"/>
  <c r="AA101" i="511"/>
  <c r="L101" i="511"/>
  <c r="Z104" i="512"/>
  <c r="AA103" i="512"/>
  <c r="L103" i="512"/>
  <c r="L101" i="509"/>
  <c r="Z102" i="509"/>
  <c r="AA101" i="509"/>
  <c r="Z103" i="510"/>
  <c r="AA102" i="510"/>
  <c r="L102" i="510"/>
  <c r="Z102" i="508"/>
  <c r="AA101" i="508"/>
  <c r="L101" i="508"/>
  <c r="Z102" i="507"/>
  <c r="AA101" i="507"/>
  <c r="L101" i="507"/>
  <c r="Z102" i="506"/>
  <c r="AA101" i="506"/>
  <c r="L101" i="506"/>
  <c r="Z103" i="505"/>
  <c r="AA102" i="505"/>
  <c r="L102" i="505"/>
  <c r="Z103" i="504"/>
  <c r="AA102" i="504"/>
  <c r="L102" i="504"/>
  <c r="L101" i="503"/>
  <c r="Z102" i="503"/>
  <c r="AA101" i="503"/>
  <c r="Z102" i="501"/>
  <c r="AA101" i="501"/>
  <c r="L101" i="501"/>
  <c r="Z102" i="502"/>
  <c r="L101" i="502"/>
  <c r="AA101" i="502"/>
  <c r="L102" i="500"/>
  <c r="AA102" i="500"/>
  <c r="Z103" i="500"/>
  <c r="AA102" i="499"/>
  <c r="Z103" i="499"/>
  <c r="L102" i="499"/>
  <c r="L102" i="498"/>
  <c r="Z103" i="498"/>
  <c r="AA102" i="498"/>
  <c r="L102" i="497"/>
  <c r="Z103" i="497"/>
  <c r="AA102" i="497"/>
  <c r="AD66" i="520"/>
  <c r="AD66" i="522"/>
  <c r="AD67" i="523"/>
  <c r="AD66" i="521"/>
  <c r="AD67" i="517"/>
  <c r="AD64" i="519"/>
  <c r="AD67" i="515"/>
  <c r="AD66" i="518"/>
  <c r="L103" i="523" l="1"/>
  <c r="M103" i="523" s="1"/>
  <c r="Z104" i="523"/>
  <c r="AA103" i="523"/>
  <c r="AC103" i="523"/>
  <c r="L104" i="522"/>
  <c r="M104" i="522" s="1"/>
  <c r="Z105" i="522"/>
  <c r="AA104" i="522"/>
  <c r="AC104" i="522"/>
  <c r="Z105" i="521"/>
  <c r="AA104" i="521"/>
  <c r="L104" i="521"/>
  <c r="M104" i="521" s="1"/>
  <c r="AC104" i="521"/>
  <c r="Z105" i="520"/>
  <c r="L104" i="520"/>
  <c r="M104" i="520" s="1"/>
  <c r="AA104" i="520"/>
  <c r="AC104" i="520"/>
  <c r="Z107" i="519"/>
  <c r="L106" i="519"/>
  <c r="M106" i="519" s="1"/>
  <c r="AA106" i="519"/>
  <c r="AC106" i="519"/>
  <c r="L104" i="518"/>
  <c r="M104" i="518" s="1"/>
  <c r="Z105" i="518"/>
  <c r="AA104" i="518"/>
  <c r="AC104" i="518"/>
  <c r="AA103" i="517"/>
  <c r="AC103" i="517"/>
  <c r="Z104" i="517"/>
  <c r="L103" i="517"/>
  <c r="M103" i="517" s="1"/>
  <c r="AA103" i="516"/>
  <c r="Z104" i="516"/>
  <c r="L103" i="516"/>
  <c r="Z104" i="515"/>
  <c r="AA103" i="515"/>
  <c r="AC103" i="515"/>
  <c r="L103" i="515"/>
  <c r="M103" i="515" s="1"/>
  <c r="Z104" i="514"/>
  <c r="AA103" i="514"/>
  <c r="L103" i="514"/>
  <c r="Z103" i="513"/>
  <c r="AA102" i="513"/>
  <c r="L102" i="513"/>
  <c r="Z103" i="511"/>
  <c r="AA102" i="511"/>
  <c r="L102" i="511"/>
  <c r="Z105" i="512"/>
  <c r="AA104" i="512"/>
  <c r="L104" i="512"/>
  <c r="Z103" i="509"/>
  <c r="AA102" i="509"/>
  <c r="L102" i="509"/>
  <c r="Z104" i="510"/>
  <c r="AA103" i="510"/>
  <c r="L103" i="510"/>
  <c r="Z103" i="508"/>
  <c r="AA102" i="508"/>
  <c r="L102" i="508"/>
  <c r="Z103" i="507"/>
  <c r="AA102" i="507"/>
  <c r="L102" i="507"/>
  <c r="L102" i="506"/>
  <c r="AA102" i="506"/>
  <c r="Z103" i="506"/>
  <c r="Z104" i="505"/>
  <c r="AA103" i="505"/>
  <c r="L103" i="505"/>
  <c r="Z103" i="503"/>
  <c r="AA102" i="503"/>
  <c r="L102" i="503"/>
  <c r="L103" i="504"/>
  <c r="Z104" i="504"/>
  <c r="AA103" i="504"/>
  <c r="Z103" i="502"/>
  <c r="L102" i="502"/>
  <c r="AA102" i="502"/>
  <c r="L102" i="501"/>
  <c r="AA102" i="501"/>
  <c r="Z103" i="501"/>
  <c r="L103" i="500"/>
  <c r="AA103" i="500"/>
  <c r="Z104" i="500"/>
  <c r="Z104" i="499"/>
  <c r="L103" i="499"/>
  <c r="AA103" i="499"/>
  <c r="Z104" i="497"/>
  <c r="AA103" i="497"/>
  <c r="L103" i="497"/>
  <c r="AA103" i="498"/>
  <c r="Z104" i="498"/>
  <c r="L103" i="498"/>
  <c r="AD65" i="520"/>
  <c r="AD66" i="517"/>
  <c r="AD66" i="515"/>
  <c r="AD66" i="523"/>
  <c r="AD65" i="518"/>
  <c r="AD65" i="521"/>
  <c r="AD65" i="522"/>
  <c r="AD63" i="519"/>
  <c r="L104" i="523" l="1"/>
  <c r="M104" i="523" s="1"/>
  <c r="Z105" i="523"/>
  <c r="AA104" i="523"/>
  <c r="AC104" i="523"/>
  <c r="Z106" i="522"/>
  <c r="L105" i="522"/>
  <c r="M105" i="522" s="1"/>
  <c r="AA105" i="522"/>
  <c r="AC105" i="522"/>
  <c r="L105" i="521"/>
  <c r="M105" i="521" s="1"/>
  <c r="Z106" i="521"/>
  <c r="AA105" i="521"/>
  <c r="AC105" i="521"/>
  <c r="Z106" i="520"/>
  <c r="AA105" i="520"/>
  <c r="L105" i="520"/>
  <c r="M105" i="520" s="1"/>
  <c r="AC105" i="520"/>
  <c r="Z108" i="519"/>
  <c r="AA107" i="519"/>
  <c r="L107" i="519"/>
  <c r="M107" i="519" s="1"/>
  <c r="AC107" i="519"/>
  <c r="Z106" i="518"/>
  <c r="L105" i="518"/>
  <c r="M105" i="518" s="1"/>
  <c r="AA105" i="518"/>
  <c r="AC105" i="518"/>
  <c r="Z105" i="517"/>
  <c r="AC104" i="517"/>
  <c r="AA104" i="517"/>
  <c r="L104" i="517"/>
  <c r="M104" i="517" s="1"/>
  <c r="Z105" i="516"/>
  <c r="AA104" i="516"/>
  <c r="L104" i="516"/>
  <c r="L104" i="515"/>
  <c r="M104" i="515" s="1"/>
  <c r="Z105" i="515"/>
  <c r="AC104" i="515"/>
  <c r="AA104" i="515"/>
  <c r="Z104" i="513"/>
  <c r="AA103" i="513"/>
  <c r="L103" i="513"/>
  <c r="Z105" i="514"/>
  <c r="AA104" i="514"/>
  <c r="L104" i="514"/>
  <c r="Z104" i="511"/>
  <c r="AA103" i="511"/>
  <c r="L103" i="511"/>
  <c r="Z106" i="512"/>
  <c r="AA105" i="512"/>
  <c r="L105" i="512"/>
  <c r="Z104" i="509"/>
  <c r="AA103" i="509"/>
  <c r="L103" i="509"/>
  <c r="Z105" i="510"/>
  <c r="AA104" i="510"/>
  <c r="L104" i="510"/>
  <c r="Z104" i="508"/>
  <c r="AA103" i="508"/>
  <c r="L103" i="508"/>
  <c r="Z104" i="507"/>
  <c r="AA103" i="507"/>
  <c r="L103" i="507"/>
  <c r="Z104" i="506"/>
  <c r="AA103" i="506"/>
  <c r="L103" i="506"/>
  <c r="Z105" i="505"/>
  <c r="AA104" i="505"/>
  <c r="L104" i="505"/>
  <c r="Z105" i="504"/>
  <c r="AA104" i="504"/>
  <c r="L104" i="504"/>
  <c r="Z104" i="503"/>
  <c r="AA103" i="503"/>
  <c r="L103" i="503"/>
  <c r="Z104" i="501"/>
  <c r="L103" i="501"/>
  <c r="AA103" i="501"/>
  <c r="L103" i="502"/>
  <c r="Z104" i="502"/>
  <c r="AA103" i="502"/>
  <c r="Z105" i="500"/>
  <c r="AA104" i="500"/>
  <c r="L104" i="500"/>
  <c r="Z105" i="499"/>
  <c r="AA104" i="499"/>
  <c r="L104" i="499"/>
  <c r="Z105" i="498"/>
  <c r="L104" i="498"/>
  <c r="AA104" i="498"/>
  <c r="Z105" i="497"/>
  <c r="AA104" i="497"/>
  <c r="L104" i="497"/>
  <c r="AD64" i="520"/>
  <c r="AD64" i="522"/>
  <c r="AD65" i="515"/>
  <c r="AD64" i="518"/>
  <c r="AD65" i="517"/>
  <c r="AD64" i="521"/>
  <c r="AD62" i="519"/>
  <c r="AD65" i="523"/>
  <c r="Z106" i="523" l="1"/>
  <c r="AA105" i="523"/>
  <c r="L105" i="523"/>
  <c r="M105" i="523" s="1"/>
  <c r="AC105" i="523"/>
  <c r="Z107" i="522"/>
  <c r="AA106" i="522"/>
  <c r="L106" i="522"/>
  <c r="M106" i="522" s="1"/>
  <c r="AC106" i="522"/>
  <c r="AA106" i="521"/>
  <c r="Z107" i="521"/>
  <c r="L106" i="521"/>
  <c r="M106" i="521" s="1"/>
  <c r="AC106" i="521"/>
  <c r="L106" i="520"/>
  <c r="M106" i="520" s="1"/>
  <c r="Z107" i="520"/>
  <c r="AA106" i="520"/>
  <c r="AC106" i="520"/>
  <c r="L108" i="519"/>
  <c r="M108" i="519" s="1"/>
  <c r="AA108" i="519"/>
  <c r="Z109" i="519"/>
  <c r="AC108" i="519"/>
  <c r="AA106" i="518"/>
  <c r="Z107" i="518"/>
  <c r="L106" i="518"/>
  <c r="M106" i="518" s="1"/>
  <c r="AC106" i="518"/>
  <c r="L105" i="517"/>
  <c r="M105" i="517" s="1"/>
  <c r="Z106" i="517"/>
  <c r="AA105" i="517"/>
  <c r="AC105" i="517"/>
  <c r="L105" i="516"/>
  <c r="AA105" i="516"/>
  <c r="Z106" i="516"/>
  <c r="Z106" i="515"/>
  <c r="AA105" i="515"/>
  <c r="AC105" i="515"/>
  <c r="L105" i="515"/>
  <c r="M105" i="515" s="1"/>
  <c r="AA105" i="514"/>
  <c r="L105" i="514"/>
  <c r="Z106" i="514"/>
  <c r="Z105" i="513"/>
  <c r="AA104" i="513"/>
  <c r="L104" i="513"/>
  <c r="L104" i="511"/>
  <c r="Z105" i="511"/>
  <c r="AA104" i="511"/>
  <c r="L106" i="512"/>
  <c r="Z107" i="512"/>
  <c r="AA106" i="512"/>
  <c r="Z105" i="509"/>
  <c r="L104" i="509"/>
  <c r="AA104" i="509"/>
  <c r="L105" i="510"/>
  <c r="Z106" i="510"/>
  <c r="AA105" i="510"/>
  <c r="L104" i="508"/>
  <c r="Z105" i="508"/>
  <c r="AA104" i="508"/>
  <c r="L104" i="507"/>
  <c r="Z105" i="507"/>
  <c r="AA104" i="507"/>
  <c r="L104" i="506"/>
  <c r="Z105" i="506"/>
  <c r="AA104" i="506"/>
  <c r="L105" i="505"/>
  <c r="Z106" i="505"/>
  <c r="AA105" i="505"/>
  <c r="Z105" i="503"/>
  <c r="AA104" i="503"/>
  <c r="L104" i="503"/>
  <c r="Z106" i="504"/>
  <c r="AA105" i="504"/>
  <c r="L105" i="504"/>
  <c r="Z105" i="502"/>
  <c r="AA104" i="502"/>
  <c r="L104" i="502"/>
  <c r="Z105" i="501"/>
  <c r="L104" i="501"/>
  <c r="AA104" i="501"/>
  <c r="Z106" i="500"/>
  <c r="AA105" i="500"/>
  <c r="L105" i="500"/>
  <c r="L105" i="499"/>
  <c r="Z106" i="499"/>
  <c r="AA105" i="499"/>
  <c r="Z106" i="497"/>
  <c r="AA105" i="497"/>
  <c r="L105" i="497"/>
  <c r="Z106" i="498"/>
  <c r="AA105" i="498"/>
  <c r="L105" i="498"/>
  <c r="AD61" i="519"/>
  <c r="AD63" i="518"/>
  <c r="AD63" i="521"/>
  <c r="AD64" i="523"/>
  <c r="AD64" i="515"/>
  <c r="AD64" i="517"/>
  <c r="AD63" i="522"/>
  <c r="AD63" i="520"/>
  <c r="Z107" i="523" l="1"/>
  <c r="AA106" i="523"/>
  <c r="L106" i="523"/>
  <c r="M106" i="523" s="1"/>
  <c r="AC106" i="523"/>
  <c r="Z108" i="522"/>
  <c r="AA107" i="522"/>
  <c r="L107" i="522"/>
  <c r="M107" i="522" s="1"/>
  <c r="AC107" i="522"/>
  <c r="Z108" i="521"/>
  <c r="AA107" i="521"/>
  <c r="L107" i="521"/>
  <c r="M107" i="521" s="1"/>
  <c r="AC107" i="521"/>
  <c r="L107" i="520"/>
  <c r="M107" i="520" s="1"/>
  <c r="Z108" i="520"/>
  <c r="AA107" i="520"/>
  <c r="AC107" i="520"/>
  <c r="Z110" i="519"/>
  <c r="L109" i="519"/>
  <c r="M109" i="519" s="1"/>
  <c r="AA109" i="519"/>
  <c r="AC109" i="519"/>
  <c r="Z108" i="518"/>
  <c r="AA107" i="518"/>
  <c r="L107" i="518"/>
  <c r="M107" i="518" s="1"/>
  <c r="AC107" i="518"/>
  <c r="AA106" i="517"/>
  <c r="L106" i="517"/>
  <c r="M106" i="517" s="1"/>
  <c r="Z107" i="517"/>
  <c r="AC106" i="517"/>
  <c r="Z107" i="516"/>
  <c r="L106" i="516"/>
  <c r="AA106" i="516"/>
  <c r="Z107" i="515"/>
  <c r="AA106" i="515"/>
  <c r="L106" i="515"/>
  <c r="M106" i="515" s="1"/>
  <c r="AC106" i="515"/>
  <c r="Z107" i="514"/>
  <c r="L106" i="514"/>
  <c r="AA106" i="514"/>
  <c r="L105" i="513"/>
  <c r="Z106" i="513"/>
  <c r="AA105" i="513"/>
  <c r="Z106" i="511"/>
  <c r="AA105" i="511"/>
  <c r="L105" i="511"/>
  <c r="Z108" i="512"/>
  <c r="AA107" i="512"/>
  <c r="L107" i="512"/>
  <c r="L105" i="509"/>
  <c r="Z106" i="509"/>
  <c r="AA105" i="509"/>
  <c r="Z107" i="510"/>
  <c r="AA106" i="510"/>
  <c r="L106" i="510"/>
  <c r="Z106" i="508"/>
  <c r="L105" i="508"/>
  <c r="AA105" i="508"/>
  <c r="Z106" i="507"/>
  <c r="AA105" i="507"/>
  <c r="L105" i="507"/>
  <c r="Z106" i="506"/>
  <c r="AA105" i="506"/>
  <c r="L105" i="506"/>
  <c r="Z107" i="505"/>
  <c r="AA106" i="505"/>
  <c r="L106" i="505"/>
  <c r="Z107" i="504"/>
  <c r="AA106" i="504"/>
  <c r="L106" i="504"/>
  <c r="L105" i="503"/>
  <c r="AA105" i="503"/>
  <c r="Z106" i="503"/>
  <c r="Z106" i="501"/>
  <c r="L105" i="501"/>
  <c r="AA105" i="501"/>
  <c r="Z106" i="502"/>
  <c r="AA105" i="502"/>
  <c r="L105" i="502"/>
  <c r="Z107" i="500"/>
  <c r="AA106" i="500"/>
  <c r="L106" i="500"/>
  <c r="Z107" i="499"/>
  <c r="L106" i="499"/>
  <c r="AA106" i="499"/>
  <c r="L106" i="498"/>
  <c r="Z107" i="498"/>
  <c r="AA106" i="498"/>
  <c r="L106" i="497"/>
  <c r="Z107" i="497"/>
  <c r="AA106" i="497"/>
  <c r="AD62" i="520"/>
  <c r="AD62" i="521"/>
  <c r="AD62" i="518"/>
  <c r="AD63" i="515"/>
  <c r="AD63" i="523"/>
  <c r="AD63" i="517"/>
  <c r="AD62" i="522"/>
  <c r="AD60" i="519"/>
  <c r="Z108" i="523" l="1"/>
  <c r="L107" i="523"/>
  <c r="M107" i="523" s="1"/>
  <c r="AA107" i="523"/>
  <c r="AC107" i="523"/>
  <c r="L108" i="522"/>
  <c r="M108" i="522" s="1"/>
  <c r="Z109" i="522"/>
  <c r="AA108" i="522"/>
  <c r="AC108" i="522"/>
  <c r="Z109" i="521"/>
  <c r="AA108" i="521"/>
  <c r="L108" i="521"/>
  <c r="M108" i="521" s="1"/>
  <c r="AC108" i="521"/>
  <c r="AA108" i="520"/>
  <c r="L108" i="520"/>
  <c r="M108" i="520" s="1"/>
  <c r="Z109" i="520"/>
  <c r="AC108" i="520"/>
  <c r="Z111" i="519"/>
  <c r="AA110" i="519"/>
  <c r="L110" i="519"/>
  <c r="M110" i="519" s="1"/>
  <c r="AC110" i="519"/>
  <c r="L108" i="518"/>
  <c r="M108" i="518" s="1"/>
  <c r="AA108" i="518"/>
  <c r="Z109" i="518"/>
  <c r="AC108" i="518"/>
  <c r="Z108" i="517"/>
  <c r="AC107" i="517"/>
  <c r="AA107" i="517"/>
  <c r="L107" i="517"/>
  <c r="M107" i="517" s="1"/>
  <c r="L107" i="516"/>
  <c r="AA107" i="516"/>
  <c r="Z108" i="516"/>
  <c r="Z108" i="515"/>
  <c r="AC107" i="515"/>
  <c r="AA107" i="515"/>
  <c r="L107" i="515"/>
  <c r="M107" i="515" s="1"/>
  <c r="Z107" i="513"/>
  <c r="AA106" i="513"/>
  <c r="L106" i="513"/>
  <c r="L107" i="514"/>
  <c r="AA107" i="514"/>
  <c r="Z108" i="514"/>
  <c r="Z107" i="511"/>
  <c r="AA106" i="511"/>
  <c r="L106" i="511"/>
  <c r="Z109" i="512"/>
  <c r="AA108" i="512"/>
  <c r="L108" i="512"/>
  <c r="Z107" i="509"/>
  <c r="AA106" i="509"/>
  <c r="L106" i="509"/>
  <c r="Z108" i="510"/>
  <c r="AA107" i="510"/>
  <c r="L107" i="510"/>
  <c r="Z107" i="508"/>
  <c r="AA106" i="508"/>
  <c r="L106" i="508"/>
  <c r="Z107" i="507"/>
  <c r="AA106" i="507"/>
  <c r="L106" i="507"/>
  <c r="L106" i="506"/>
  <c r="AA106" i="506"/>
  <c r="Z107" i="506"/>
  <c r="Z108" i="505"/>
  <c r="AA107" i="505"/>
  <c r="L107" i="505"/>
  <c r="Z107" i="503"/>
  <c r="AA106" i="503"/>
  <c r="L106" i="503"/>
  <c r="L107" i="504"/>
  <c r="Z108" i="504"/>
  <c r="AA107" i="504"/>
  <c r="Z107" i="502"/>
  <c r="AA106" i="502"/>
  <c r="L106" i="502"/>
  <c r="L106" i="501"/>
  <c r="Z107" i="501"/>
  <c r="AA106" i="501"/>
  <c r="Z108" i="500"/>
  <c r="L107" i="500"/>
  <c r="AA107" i="500"/>
  <c r="AA107" i="499"/>
  <c r="Z108" i="499"/>
  <c r="L107" i="499"/>
  <c r="Z108" i="497"/>
  <c r="L107" i="497"/>
  <c r="AA107" i="497"/>
  <c r="AA107" i="498"/>
  <c r="L107" i="498"/>
  <c r="Z108" i="498"/>
  <c r="AD62" i="523"/>
  <c r="AD61" i="518"/>
  <c r="AD62" i="515"/>
  <c r="AD61" i="521"/>
  <c r="AD62" i="517"/>
  <c r="AD59" i="519"/>
  <c r="AD61" i="522"/>
  <c r="AD61" i="520"/>
  <c r="Z109" i="523" l="1"/>
  <c r="AA108" i="523"/>
  <c r="L108" i="523"/>
  <c r="M108" i="523" s="1"/>
  <c r="AC108" i="523"/>
  <c r="AA109" i="522"/>
  <c r="L109" i="522"/>
  <c r="M109" i="522" s="1"/>
  <c r="Z110" i="522"/>
  <c r="AC109" i="522"/>
  <c r="L109" i="521"/>
  <c r="M109" i="521" s="1"/>
  <c r="Z110" i="521"/>
  <c r="AA109" i="521"/>
  <c r="AC109" i="521"/>
  <c r="Z110" i="520"/>
  <c r="AA109" i="520"/>
  <c r="L109" i="520"/>
  <c r="M109" i="520" s="1"/>
  <c r="AC109" i="520"/>
  <c r="Z112" i="519"/>
  <c r="AA111" i="519"/>
  <c r="L111" i="519"/>
  <c r="M111" i="519" s="1"/>
  <c r="AC111" i="519"/>
  <c r="Z110" i="518"/>
  <c r="L109" i="518"/>
  <c r="M109" i="518" s="1"/>
  <c r="AA109" i="518"/>
  <c r="AC109" i="518"/>
  <c r="Z109" i="517"/>
  <c r="AC108" i="517"/>
  <c r="AA108" i="517"/>
  <c r="L108" i="517"/>
  <c r="M108" i="517" s="1"/>
  <c r="L108" i="516"/>
  <c r="AA108" i="516"/>
  <c r="Z109" i="516"/>
  <c r="L108" i="515"/>
  <c r="M108" i="515" s="1"/>
  <c r="Z109" i="515"/>
  <c r="AA108" i="515"/>
  <c r="AC108" i="515"/>
  <c r="Z109" i="514"/>
  <c r="AA108" i="514"/>
  <c r="L108" i="514"/>
  <c r="Z108" i="513"/>
  <c r="AA107" i="513"/>
  <c r="L107" i="513"/>
  <c r="Z108" i="511"/>
  <c r="L107" i="511"/>
  <c r="AA107" i="511"/>
  <c r="Z110" i="512"/>
  <c r="AA109" i="512"/>
  <c r="L109" i="512"/>
  <c r="Z108" i="509"/>
  <c r="AA107" i="509"/>
  <c r="L107" i="509"/>
  <c r="Z109" i="510"/>
  <c r="AA108" i="510"/>
  <c r="L108" i="510"/>
  <c r="Z108" i="508"/>
  <c r="AA107" i="508"/>
  <c r="L107" i="508"/>
  <c r="Z108" i="507"/>
  <c r="AA107" i="507"/>
  <c r="L107" i="507"/>
  <c r="Z108" i="506"/>
  <c r="AA107" i="506"/>
  <c r="L107" i="506"/>
  <c r="Z109" i="505"/>
  <c r="AA108" i="505"/>
  <c r="L108" i="505"/>
  <c r="Z109" i="504"/>
  <c r="AA108" i="504"/>
  <c r="L108" i="504"/>
  <c r="Z108" i="503"/>
  <c r="AA107" i="503"/>
  <c r="L107" i="503"/>
  <c r="Z108" i="501"/>
  <c r="L107" i="501"/>
  <c r="AA107" i="501"/>
  <c r="L107" i="502"/>
  <c r="Z108" i="502"/>
  <c r="AA107" i="502"/>
  <c r="L108" i="500"/>
  <c r="AA108" i="500"/>
  <c r="Z109" i="500"/>
  <c r="Z109" i="499"/>
  <c r="AA108" i="499"/>
  <c r="L108" i="499"/>
  <c r="Z109" i="498"/>
  <c r="L108" i="498"/>
  <c r="AA108" i="498"/>
  <c r="AA108" i="497"/>
  <c r="Z109" i="497"/>
  <c r="L108" i="497"/>
  <c r="AD58" i="519"/>
  <c r="AD60" i="522"/>
  <c r="AD60" i="520"/>
  <c r="AD61" i="515"/>
  <c r="AD60" i="518"/>
  <c r="AD60" i="521"/>
  <c r="AD61" i="517"/>
  <c r="AD61" i="523"/>
  <c r="Z110" i="523" l="1"/>
  <c r="AA109" i="523"/>
  <c r="L109" i="523"/>
  <c r="M109" i="523" s="1"/>
  <c r="AC109" i="523"/>
  <c r="Z111" i="522"/>
  <c r="AA110" i="522"/>
  <c r="L110" i="522"/>
  <c r="M110" i="522" s="1"/>
  <c r="AC110" i="522"/>
  <c r="Z111" i="521"/>
  <c r="L110" i="521"/>
  <c r="M110" i="521" s="1"/>
  <c r="AA110" i="521"/>
  <c r="AC110" i="521"/>
  <c r="L110" i="520"/>
  <c r="M110" i="520" s="1"/>
  <c r="AA110" i="520"/>
  <c r="Z111" i="520"/>
  <c r="AC110" i="520"/>
  <c r="L112" i="519"/>
  <c r="M112" i="519" s="1"/>
  <c r="Z113" i="519"/>
  <c r="AA112" i="519"/>
  <c r="AC112" i="519"/>
  <c r="Z111" i="518"/>
  <c r="AA110" i="518"/>
  <c r="L110" i="518"/>
  <c r="M110" i="518" s="1"/>
  <c r="AC110" i="518"/>
  <c r="L109" i="517"/>
  <c r="M109" i="517" s="1"/>
  <c r="AC109" i="517"/>
  <c r="Z110" i="517"/>
  <c r="AA109" i="517"/>
  <c r="AA109" i="516"/>
  <c r="Z110" i="516"/>
  <c r="L109" i="516"/>
  <c r="Z110" i="515"/>
  <c r="AA109" i="515"/>
  <c r="L109" i="515"/>
  <c r="M109" i="515" s="1"/>
  <c r="AC109" i="515"/>
  <c r="Z109" i="513"/>
  <c r="AA108" i="513"/>
  <c r="L108" i="513"/>
  <c r="L109" i="514"/>
  <c r="AA109" i="514"/>
  <c r="Z110" i="514"/>
  <c r="L108" i="511"/>
  <c r="Z109" i="511"/>
  <c r="AA108" i="511"/>
  <c r="L110" i="512"/>
  <c r="Z111" i="512"/>
  <c r="AA110" i="512"/>
  <c r="Z109" i="509"/>
  <c r="AA108" i="509"/>
  <c r="L108" i="509"/>
  <c r="L109" i="510"/>
  <c r="Z110" i="510"/>
  <c r="AA109" i="510"/>
  <c r="L108" i="508"/>
  <c r="Z109" i="508"/>
  <c r="AA108" i="508"/>
  <c r="L108" i="507"/>
  <c r="Z109" i="507"/>
  <c r="AA108" i="507"/>
  <c r="L108" i="506"/>
  <c r="Z109" i="506"/>
  <c r="AA108" i="506"/>
  <c r="L109" i="505"/>
  <c r="Z110" i="505"/>
  <c r="AA109" i="505"/>
  <c r="Z109" i="503"/>
  <c r="AA108" i="503"/>
  <c r="L108" i="503"/>
  <c r="Z110" i="504"/>
  <c r="AA109" i="504"/>
  <c r="L109" i="504"/>
  <c r="Z109" i="502"/>
  <c r="AA108" i="502"/>
  <c r="L108" i="502"/>
  <c r="Z109" i="501"/>
  <c r="AA108" i="501"/>
  <c r="L108" i="501"/>
  <c r="Z110" i="500"/>
  <c r="AA109" i="500"/>
  <c r="L109" i="500"/>
  <c r="L109" i="499"/>
  <c r="AA109" i="499"/>
  <c r="Z110" i="499"/>
  <c r="Z110" i="497"/>
  <c r="AA109" i="497"/>
  <c r="L109" i="497"/>
  <c r="Z110" i="498"/>
  <c r="AA109" i="498"/>
  <c r="L109" i="498"/>
  <c r="AD60" i="523"/>
  <c r="AD59" i="522"/>
  <c r="AD60" i="515"/>
  <c r="AD60" i="517"/>
  <c r="AD59" i="521"/>
  <c r="AD57" i="519"/>
  <c r="AD59" i="518"/>
  <c r="AD59" i="520"/>
  <c r="L110" i="523" l="1"/>
  <c r="M110" i="523" s="1"/>
  <c r="Z111" i="523"/>
  <c r="AA110" i="523"/>
  <c r="AC110" i="523"/>
  <c r="Z112" i="522"/>
  <c r="AA111" i="522"/>
  <c r="L111" i="522"/>
  <c r="M111" i="522" s="1"/>
  <c r="AC111" i="522"/>
  <c r="Z112" i="521"/>
  <c r="AA111" i="521"/>
  <c r="L111" i="521"/>
  <c r="M111" i="521" s="1"/>
  <c r="AC111" i="521"/>
  <c r="Z112" i="520"/>
  <c r="AA111" i="520"/>
  <c r="L111" i="520"/>
  <c r="M111" i="520" s="1"/>
  <c r="AC111" i="520"/>
  <c r="AA113" i="519"/>
  <c r="Z114" i="519"/>
  <c r="L113" i="519"/>
  <c r="M113" i="519" s="1"/>
  <c r="AC113" i="519"/>
  <c r="Z112" i="518"/>
  <c r="L111" i="518"/>
  <c r="M111" i="518" s="1"/>
  <c r="AA111" i="518"/>
  <c r="AC111" i="518"/>
  <c r="L110" i="517"/>
  <c r="M110" i="517" s="1"/>
  <c r="AC110" i="517"/>
  <c r="Z111" i="517"/>
  <c r="AA110" i="517"/>
  <c r="Z111" i="516"/>
  <c r="AA110" i="516"/>
  <c r="L110" i="516"/>
  <c r="Z111" i="515"/>
  <c r="AA110" i="515"/>
  <c r="AC110" i="515"/>
  <c r="L110" i="515"/>
  <c r="M110" i="515" s="1"/>
  <c r="Z111" i="514"/>
  <c r="AA110" i="514"/>
  <c r="L110" i="514"/>
  <c r="L109" i="513"/>
  <c r="Z110" i="513"/>
  <c r="AA109" i="513"/>
  <c r="Z110" i="511"/>
  <c r="AA109" i="511"/>
  <c r="L109" i="511"/>
  <c r="Z112" i="512"/>
  <c r="AA111" i="512"/>
  <c r="L111" i="512"/>
  <c r="L109" i="509"/>
  <c r="Z110" i="509"/>
  <c r="AA109" i="509"/>
  <c r="Z111" i="510"/>
  <c r="AA110" i="510"/>
  <c r="L110" i="510"/>
  <c r="Z110" i="508"/>
  <c r="AA109" i="508"/>
  <c r="L109" i="508"/>
  <c r="Z110" i="507"/>
  <c r="AA109" i="507"/>
  <c r="L109" i="507"/>
  <c r="Z110" i="506"/>
  <c r="AA109" i="506"/>
  <c r="L109" i="506"/>
  <c r="Z111" i="505"/>
  <c r="AA110" i="505"/>
  <c r="L110" i="505"/>
  <c r="Z111" i="504"/>
  <c r="AA110" i="504"/>
  <c r="L110" i="504"/>
  <c r="L109" i="503"/>
  <c r="Z110" i="503"/>
  <c r="AA109" i="503"/>
  <c r="Z110" i="501"/>
  <c r="L109" i="501"/>
  <c r="AA109" i="501"/>
  <c r="Z110" i="502"/>
  <c r="AA109" i="502"/>
  <c r="L109" i="502"/>
  <c r="Z111" i="500"/>
  <c r="AA110" i="500"/>
  <c r="L110" i="500"/>
  <c r="Z111" i="499"/>
  <c r="L110" i="499"/>
  <c r="AA110" i="499"/>
  <c r="L110" i="498"/>
  <c r="Z111" i="498"/>
  <c r="AA110" i="498"/>
  <c r="L110" i="497"/>
  <c r="Z111" i="497"/>
  <c r="AA110" i="497"/>
  <c r="AD58" i="520"/>
  <c r="AD56" i="519"/>
  <c r="AD59" i="515"/>
  <c r="AD58" i="522"/>
  <c r="AD58" i="521"/>
  <c r="AD58" i="518"/>
  <c r="AD59" i="517"/>
  <c r="AD59" i="523"/>
  <c r="AA111" i="523" l="1"/>
  <c r="Z112" i="523"/>
  <c r="L111" i="523"/>
  <c r="M111" i="523" s="1"/>
  <c r="AC111" i="523"/>
  <c r="L112" i="522"/>
  <c r="M112" i="522" s="1"/>
  <c r="Z113" i="522"/>
  <c r="AA112" i="522"/>
  <c r="AC112" i="522"/>
  <c r="Z113" i="521"/>
  <c r="AA112" i="521"/>
  <c r="L112" i="521"/>
  <c r="M112" i="521" s="1"/>
  <c r="AC112" i="521"/>
  <c r="AA112" i="520"/>
  <c r="Z113" i="520"/>
  <c r="L112" i="520"/>
  <c r="M112" i="520" s="1"/>
  <c r="AC112" i="520"/>
  <c r="Z115" i="519"/>
  <c r="AA114" i="519"/>
  <c r="L114" i="519"/>
  <c r="M114" i="519" s="1"/>
  <c r="AC114" i="519"/>
  <c r="Z113" i="518"/>
  <c r="AA112" i="518"/>
  <c r="L112" i="518"/>
  <c r="M112" i="518" s="1"/>
  <c r="AC112" i="518"/>
  <c r="Z112" i="517"/>
  <c r="AC111" i="517"/>
  <c r="AA111" i="517"/>
  <c r="L111" i="517"/>
  <c r="M111" i="517" s="1"/>
  <c r="L111" i="516"/>
  <c r="AA111" i="516"/>
  <c r="Z112" i="516"/>
  <c r="Z112" i="515"/>
  <c r="AA111" i="515"/>
  <c r="AC111" i="515"/>
  <c r="L111" i="515"/>
  <c r="M111" i="515" s="1"/>
  <c r="Z111" i="513"/>
  <c r="AA110" i="513"/>
  <c r="L110" i="513"/>
  <c r="Z112" i="514"/>
  <c r="AA111" i="514"/>
  <c r="L111" i="514"/>
  <c r="Z111" i="511"/>
  <c r="AA110" i="511"/>
  <c r="L110" i="511"/>
  <c r="Z113" i="512"/>
  <c r="AA112" i="512"/>
  <c r="L112" i="512"/>
  <c r="Z111" i="509"/>
  <c r="AA110" i="509"/>
  <c r="L110" i="509"/>
  <c r="Z112" i="510"/>
  <c r="AA111" i="510"/>
  <c r="L111" i="510"/>
  <c r="Z111" i="508"/>
  <c r="L110" i="508"/>
  <c r="AA110" i="508"/>
  <c r="Z111" i="507"/>
  <c r="AA110" i="507"/>
  <c r="L110" i="507"/>
  <c r="L110" i="506"/>
  <c r="AA110" i="506"/>
  <c r="Z111" i="506"/>
  <c r="Z112" i="505"/>
  <c r="AA111" i="505"/>
  <c r="L111" i="505"/>
  <c r="Z111" i="503"/>
  <c r="AA110" i="503"/>
  <c r="L110" i="503"/>
  <c r="L111" i="504"/>
  <c r="AA111" i="504"/>
  <c r="Z112" i="504"/>
  <c r="Z111" i="502"/>
  <c r="L110" i="502"/>
  <c r="AA110" i="502"/>
  <c r="L110" i="501"/>
  <c r="AA110" i="501"/>
  <c r="Z111" i="501"/>
  <c r="Z112" i="500"/>
  <c r="L111" i="500"/>
  <c r="AA111" i="500"/>
  <c r="Z112" i="499"/>
  <c r="L111" i="499"/>
  <c r="AA111" i="499"/>
  <c r="L111" i="497"/>
  <c r="AA111" i="497"/>
  <c r="Z112" i="497"/>
  <c r="AA111" i="498"/>
  <c r="Z112" i="498"/>
  <c r="L111" i="498"/>
  <c r="AD55" i="519"/>
  <c r="AD57" i="518"/>
  <c r="AD57" i="520"/>
  <c r="AD58" i="515"/>
  <c r="AD58" i="523"/>
  <c r="AD57" i="521"/>
  <c r="AD58" i="517"/>
  <c r="AD57" i="522"/>
  <c r="Z113" i="523" l="1"/>
  <c r="AA112" i="523"/>
  <c r="L112" i="523"/>
  <c r="M112" i="523" s="1"/>
  <c r="AC112" i="523"/>
  <c r="Z114" i="522"/>
  <c r="L113" i="522"/>
  <c r="M113" i="522" s="1"/>
  <c r="AA113" i="522"/>
  <c r="AC113" i="522"/>
  <c r="L113" i="521"/>
  <c r="M113" i="521" s="1"/>
  <c r="AA113" i="521"/>
  <c r="Z114" i="521"/>
  <c r="AC113" i="521"/>
  <c r="Z114" i="520"/>
  <c r="AA113" i="520"/>
  <c r="L113" i="520"/>
  <c r="M113" i="520" s="1"/>
  <c r="AC113" i="520"/>
  <c r="Z116" i="519"/>
  <c r="AA115" i="519"/>
  <c r="L115" i="519"/>
  <c r="M115" i="519" s="1"/>
  <c r="AC115" i="519"/>
  <c r="L113" i="518"/>
  <c r="M113" i="518" s="1"/>
  <c r="AA113" i="518"/>
  <c r="Z114" i="518"/>
  <c r="AC113" i="518"/>
  <c r="Z113" i="517"/>
  <c r="AC112" i="517"/>
  <c r="AA112" i="517"/>
  <c r="L112" i="517"/>
  <c r="M112" i="517" s="1"/>
  <c r="L112" i="516"/>
  <c r="AA112" i="516"/>
  <c r="Z113" i="516"/>
  <c r="L112" i="515"/>
  <c r="M112" i="515" s="1"/>
  <c r="AC112" i="515"/>
  <c r="Z113" i="515"/>
  <c r="AA112" i="515"/>
  <c r="Z113" i="514"/>
  <c r="AA112" i="514"/>
  <c r="L112" i="514"/>
  <c r="Z112" i="513"/>
  <c r="AA111" i="513"/>
  <c r="L111" i="513"/>
  <c r="Z112" i="511"/>
  <c r="AA111" i="511"/>
  <c r="L111" i="511"/>
  <c r="Z114" i="512"/>
  <c r="AA113" i="512"/>
  <c r="L113" i="512"/>
  <c r="Z112" i="509"/>
  <c r="AA111" i="509"/>
  <c r="L111" i="509"/>
  <c r="Z113" i="510"/>
  <c r="AA112" i="510"/>
  <c r="L112" i="510"/>
  <c r="Z112" i="508"/>
  <c r="AA111" i="508"/>
  <c r="L111" i="508"/>
  <c r="Z112" i="507"/>
  <c r="AA111" i="507"/>
  <c r="L111" i="507"/>
  <c r="Z112" i="506"/>
  <c r="AA111" i="506"/>
  <c r="L111" i="506"/>
  <c r="Z113" i="505"/>
  <c r="AA112" i="505"/>
  <c r="L112" i="505"/>
  <c r="Z113" i="504"/>
  <c r="AA112" i="504"/>
  <c r="L112" i="504"/>
  <c r="Z112" i="503"/>
  <c r="AA111" i="503"/>
  <c r="L111" i="503"/>
  <c r="Z112" i="501"/>
  <c r="AA111" i="501"/>
  <c r="L111" i="501"/>
  <c r="L111" i="502"/>
  <c r="AA111" i="502"/>
  <c r="Z112" i="502"/>
  <c r="L112" i="500"/>
  <c r="AA112" i="500"/>
  <c r="Z113" i="500"/>
  <c r="Z113" i="499"/>
  <c r="AA112" i="499"/>
  <c r="L112" i="499"/>
  <c r="Z113" i="497"/>
  <c r="AA112" i="497"/>
  <c r="L112" i="497"/>
  <c r="AA112" i="498"/>
  <c r="Z113" i="498"/>
  <c r="L112" i="498"/>
  <c r="AD57" i="523"/>
  <c r="AD56" i="522"/>
  <c r="AD57" i="517"/>
  <c r="AD57" i="515"/>
  <c r="AD56" i="521"/>
  <c r="AD54" i="519"/>
  <c r="AD56" i="518"/>
  <c r="AD56" i="520"/>
  <c r="Z114" i="523" l="1"/>
  <c r="AA113" i="523"/>
  <c r="L113" i="523"/>
  <c r="M113" i="523" s="1"/>
  <c r="AC113" i="523"/>
  <c r="Z115" i="522"/>
  <c r="AA114" i="522"/>
  <c r="L114" i="522"/>
  <c r="M114" i="522" s="1"/>
  <c r="AC114" i="522"/>
  <c r="AA114" i="521"/>
  <c r="L114" i="521"/>
  <c r="M114" i="521" s="1"/>
  <c r="Z115" i="521"/>
  <c r="AC114" i="521"/>
  <c r="L114" i="520"/>
  <c r="M114" i="520" s="1"/>
  <c r="AA114" i="520"/>
  <c r="Z115" i="520"/>
  <c r="AC114" i="520"/>
  <c r="L116" i="519"/>
  <c r="M116" i="519" s="1"/>
  <c r="Z117" i="519"/>
  <c r="AA116" i="519"/>
  <c r="AC116" i="519"/>
  <c r="L114" i="518"/>
  <c r="M114" i="518" s="1"/>
  <c r="Z115" i="518"/>
  <c r="AA114" i="518"/>
  <c r="AC114" i="518"/>
  <c r="L113" i="517"/>
  <c r="M113" i="517" s="1"/>
  <c r="AA113" i="517"/>
  <c r="AC113" i="517"/>
  <c r="Z114" i="517"/>
  <c r="Z114" i="516"/>
  <c r="L113" i="516"/>
  <c r="AA113" i="516"/>
  <c r="Z114" i="515"/>
  <c r="AA113" i="515"/>
  <c r="L113" i="515"/>
  <c r="M113" i="515" s="1"/>
  <c r="AC113" i="515"/>
  <c r="Z113" i="513"/>
  <c r="AA112" i="513"/>
  <c r="L112" i="513"/>
  <c r="L113" i="514"/>
  <c r="Z114" i="514"/>
  <c r="AA113" i="514"/>
  <c r="L112" i="511"/>
  <c r="Z113" i="511"/>
  <c r="AA112" i="511"/>
  <c r="L114" i="512"/>
  <c r="Z115" i="512"/>
  <c r="AA114" i="512"/>
  <c r="Z113" i="509"/>
  <c r="AA112" i="509"/>
  <c r="L112" i="509"/>
  <c r="L113" i="510"/>
  <c r="Z114" i="510"/>
  <c r="AA113" i="510"/>
  <c r="Z113" i="508"/>
  <c r="AA112" i="508"/>
  <c r="L112" i="508"/>
  <c r="L112" i="507"/>
  <c r="Z113" i="507"/>
  <c r="AA112" i="507"/>
  <c r="L112" i="506"/>
  <c r="Z113" i="506"/>
  <c r="AA112" i="506"/>
  <c r="L113" i="505"/>
  <c r="Z114" i="505"/>
  <c r="AA113" i="505"/>
  <c r="Z113" i="503"/>
  <c r="AA112" i="503"/>
  <c r="L112" i="503"/>
  <c r="Z114" i="504"/>
  <c r="AA113" i="504"/>
  <c r="L113" i="504"/>
  <c r="Z113" i="502"/>
  <c r="AA112" i="502"/>
  <c r="L112" i="502"/>
  <c r="Z113" i="501"/>
  <c r="AA112" i="501"/>
  <c r="L112" i="501"/>
  <c r="L113" i="500"/>
  <c r="Z114" i="500"/>
  <c r="AA113" i="500"/>
  <c r="L113" i="499"/>
  <c r="AA113" i="499"/>
  <c r="Z114" i="499"/>
  <c r="Z114" i="498"/>
  <c r="AA113" i="498"/>
  <c r="L113" i="498"/>
  <c r="Z114" i="497"/>
  <c r="AA113" i="497"/>
  <c r="L113" i="497"/>
  <c r="AD56" i="523"/>
  <c r="AD55" i="518"/>
  <c r="AD55" i="520"/>
  <c r="AD56" i="517"/>
  <c r="AD56" i="515"/>
  <c r="AD55" i="521"/>
  <c r="AD53" i="519"/>
  <c r="AD55" i="522"/>
  <c r="L114" i="523" l="1"/>
  <c r="M114" i="523" s="1"/>
  <c r="Z115" i="523"/>
  <c r="AA114" i="523"/>
  <c r="AC114" i="523"/>
  <c r="Z116" i="522"/>
  <c r="AA115" i="522"/>
  <c r="L115" i="522"/>
  <c r="M115" i="522" s="1"/>
  <c r="AC115" i="522"/>
  <c r="Z116" i="521"/>
  <c r="AA115" i="521"/>
  <c r="L115" i="521"/>
  <c r="M115" i="521" s="1"/>
  <c r="AC115" i="521"/>
  <c r="L115" i="520"/>
  <c r="M115" i="520" s="1"/>
  <c r="AA115" i="520"/>
  <c r="Z116" i="520"/>
  <c r="AC115" i="520"/>
  <c r="Z118" i="519"/>
  <c r="AA117" i="519"/>
  <c r="L117" i="519"/>
  <c r="M117" i="519" s="1"/>
  <c r="AC117" i="519"/>
  <c r="L115" i="518"/>
  <c r="M115" i="518" s="1"/>
  <c r="Z116" i="518"/>
  <c r="AA115" i="518"/>
  <c r="AC115" i="518"/>
  <c r="AA114" i="517"/>
  <c r="Z115" i="517"/>
  <c r="AC114" i="517"/>
  <c r="L114" i="517"/>
  <c r="M114" i="517" s="1"/>
  <c r="Z115" i="516"/>
  <c r="AA114" i="516"/>
  <c r="L114" i="516"/>
  <c r="Z115" i="515"/>
  <c r="AC114" i="515"/>
  <c r="AA114" i="515"/>
  <c r="L114" i="515"/>
  <c r="M114" i="515" s="1"/>
  <c r="Z115" i="514"/>
  <c r="AA114" i="514"/>
  <c r="L114" i="514"/>
  <c r="L113" i="513"/>
  <c r="AA113" i="513"/>
  <c r="Z114" i="513"/>
  <c r="Z114" i="511"/>
  <c r="AA113" i="511"/>
  <c r="L113" i="511"/>
  <c r="Z116" i="512"/>
  <c r="AA115" i="512"/>
  <c r="L115" i="512"/>
  <c r="L113" i="509"/>
  <c r="Z114" i="509"/>
  <c r="AA113" i="509"/>
  <c r="Z115" i="510"/>
  <c r="AA114" i="510"/>
  <c r="L114" i="510"/>
  <c r="AA113" i="508"/>
  <c r="L113" i="508"/>
  <c r="Z114" i="508"/>
  <c r="Z114" i="507"/>
  <c r="AA113" i="507"/>
  <c r="L113" i="507"/>
  <c r="Z114" i="506"/>
  <c r="AA113" i="506"/>
  <c r="L113" i="506"/>
  <c r="Z115" i="505"/>
  <c r="AA114" i="505"/>
  <c r="L114" i="505"/>
  <c r="Z115" i="504"/>
  <c r="AA114" i="504"/>
  <c r="L114" i="504"/>
  <c r="L113" i="503"/>
  <c r="Z114" i="503"/>
  <c r="AA113" i="503"/>
  <c r="Z114" i="501"/>
  <c r="L113" i="501"/>
  <c r="AA113" i="501"/>
  <c r="Z114" i="502"/>
  <c r="AA113" i="502"/>
  <c r="L113" i="502"/>
  <c r="L114" i="500"/>
  <c r="Z115" i="500"/>
  <c r="AA114" i="500"/>
  <c r="L114" i="499"/>
  <c r="AA114" i="499"/>
  <c r="Z115" i="499"/>
  <c r="L114" i="497"/>
  <c r="Z115" i="497"/>
  <c r="AA114" i="497"/>
  <c r="L114" i="498"/>
  <c r="Z115" i="498"/>
  <c r="AA114" i="498"/>
  <c r="AD54" i="520"/>
  <c r="AD52" i="519"/>
  <c r="AD54" i="521"/>
  <c r="AD55" i="515"/>
  <c r="AD54" i="518"/>
  <c r="AD55" i="517"/>
  <c r="AD54" i="522"/>
  <c r="AD55" i="523"/>
  <c r="Z116" i="523" l="1"/>
  <c r="L115" i="523"/>
  <c r="M115" i="523" s="1"/>
  <c r="AA115" i="523"/>
  <c r="AC115" i="523"/>
  <c r="L116" i="522"/>
  <c r="M116" i="522" s="1"/>
  <c r="Z117" i="522"/>
  <c r="AA116" i="522"/>
  <c r="AC116" i="522"/>
  <c r="Z117" i="521"/>
  <c r="AA116" i="521"/>
  <c r="L116" i="521"/>
  <c r="M116" i="521" s="1"/>
  <c r="AC116" i="521"/>
  <c r="Z117" i="520"/>
  <c r="AA116" i="520"/>
  <c r="L116" i="520"/>
  <c r="M116" i="520" s="1"/>
  <c r="AC116" i="520"/>
  <c r="Z119" i="519"/>
  <c r="AA118" i="519"/>
  <c r="L118" i="519"/>
  <c r="M118" i="519" s="1"/>
  <c r="AC118" i="519"/>
  <c r="Z117" i="518"/>
  <c r="AA116" i="518"/>
  <c r="L116" i="518"/>
  <c r="M116" i="518" s="1"/>
  <c r="AC116" i="518"/>
  <c r="Z116" i="517"/>
  <c r="AA115" i="517"/>
  <c r="AC115" i="517"/>
  <c r="L115" i="517"/>
  <c r="M115" i="517" s="1"/>
  <c r="L115" i="516"/>
  <c r="Z116" i="516"/>
  <c r="AA115" i="516"/>
  <c r="Z116" i="515"/>
  <c r="AA115" i="515"/>
  <c r="AC115" i="515"/>
  <c r="L115" i="515"/>
  <c r="M115" i="515" s="1"/>
  <c r="Z115" i="513"/>
  <c r="AA114" i="513"/>
  <c r="L114" i="513"/>
  <c r="Z116" i="514"/>
  <c r="AA115" i="514"/>
  <c r="L115" i="514"/>
  <c r="Z115" i="511"/>
  <c r="AA114" i="511"/>
  <c r="L114" i="511"/>
  <c r="Z117" i="512"/>
  <c r="AA116" i="512"/>
  <c r="L116" i="512"/>
  <c r="Z115" i="509"/>
  <c r="AA114" i="509"/>
  <c r="L114" i="509"/>
  <c r="Z116" i="510"/>
  <c r="AA115" i="510"/>
  <c r="L115" i="510"/>
  <c r="AA114" i="508"/>
  <c r="L114" i="508"/>
  <c r="Z115" i="508"/>
  <c r="Z115" i="507"/>
  <c r="AA114" i="507"/>
  <c r="L114" i="507"/>
  <c r="L114" i="506"/>
  <c r="AA114" i="506"/>
  <c r="Z115" i="506"/>
  <c r="Z116" i="505"/>
  <c r="AA115" i="505"/>
  <c r="L115" i="505"/>
  <c r="Z115" i="503"/>
  <c r="AA114" i="503"/>
  <c r="L114" i="503"/>
  <c r="L115" i="504"/>
  <c r="Z116" i="504"/>
  <c r="AA115" i="504"/>
  <c r="Z115" i="502"/>
  <c r="AA114" i="502"/>
  <c r="L114" i="502"/>
  <c r="L114" i="501"/>
  <c r="AA114" i="501"/>
  <c r="Z115" i="501"/>
  <c r="Z116" i="500"/>
  <c r="AA115" i="500"/>
  <c r="L115" i="500"/>
  <c r="Z116" i="499"/>
  <c r="L115" i="499"/>
  <c r="AA115" i="499"/>
  <c r="Z116" i="498"/>
  <c r="L115" i="498"/>
  <c r="AA115" i="498"/>
  <c r="Z116" i="497"/>
  <c r="L115" i="497"/>
  <c r="AA115" i="497"/>
  <c r="AD54" i="523"/>
  <c r="AD53" i="522"/>
  <c r="AD53" i="518"/>
  <c r="AD54" i="517"/>
  <c r="AD53" i="521"/>
  <c r="AD51" i="519"/>
  <c r="AD54" i="515"/>
  <c r="AD53" i="520"/>
  <c r="Z117" i="523" l="1"/>
  <c r="AA116" i="523"/>
  <c r="L116" i="523"/>
  <c r="M116" i="523" s="1"/>
  <c r="AC116" i="523"/>
  <c r="AA117" i="522"/>
  <c r="L117" i="522"/>
  <c r="M117" i="522" s="1"/>
  <c r="Z118" i="522"/>
  <c r="AC117" i="522"/>
  <c r="L117" i="521"/>
  <c r="M117" i="521" s="1"/>
  <c r="Z118" i="521"/>
  <c r="AA117" i="521"/>
  <c r="AC117" i="521"/>
  <c r="Z118" i="520"/>
  <c r="AA117" i="520"/>
  <c r="L117" i="520"/>
  <c r="M117" i="520" s="1"/>
  <c r="AC117" i="520"/>
  <c r="L119" i="519"/>
  <c r="M119" i="519" s="1"/>
  <c r="Z120" i="519"/>
  <c r="AA119" i="519"/>
  <c r="AC119" i="519"/>
  <c r="L117" i="518"/>
  <c r="M117" i="518" s="1"/>
  <c r="AA117" i="518"/>
  <c r="Z118" i="518"/>
  <c r="AC117" i="518"/>
  <c r="Z117" i="517"/>
  <c r="AC116" i="517"/>
  <c r="AA116" i="517"/>
  <c r="L116" i="517"/>
  <c r="M116" i="517" s="1"/>
  <c r="AA116" i="516"/>
  <c r="Z117" i="516"/>
  <c r="L116" i="516"/>
  <c r="L116" i="515"/>
  <c r="M116" i="515" s="1"/>
  <c r="AA116" i="515"/>
  <c r="AC116" i="515"/>
  <c r="Z117" i="515"/>
  <c r="Z117" i="514"/>
  <c r="AA116" i="514"/>
  <c r="L116" i="514"/>
  <c r="Z116" i="513"/>
  <c r="AA115" i="513"/>
  <c r="L115" i="513"/>
  <c r="Z116" i="511"/>
  <c r="AA115" i="511"/>
  <c r="L115" i="511"/>
  <c r="Z118" i="512"/>
  <c r="AA117" i="512"/>
  <c r="L117" i="512"/>
  <c r="Z116" i="509"/>
  <c r="AA115" i="509"/>
  <c r="L115" i="509"/>
  <c r="Z117" i="510"/>
  <c r="AA116" i="510"/>
  <c r="L116" i="510"/>
  <c r="AA115" i="508"/>
  <c r="L115" i="508"/>
  <c r="Z116" i="508"/>
  <c r="Z116" i="507"/>
  <c r="AA115" i="507"/>
  <c r="L115" i="507"/>
  <c r="Z116" i="506"/>
  <c r="AA115" i="506"/>
  <c r="L115" i="506"/>
  <c r="Z117" i="505"/>
  <c r="AA116" i="505"/>
  <c r="L116" i="505"/>
  <c r="Z117" i="504"/>
  <c r="AA116" i="504"/>
  <c r="L116" i="504"/>
  <c r="Z116" i="503"/>
  <c r="AA115" i="503"/>
  <c r="L115" i="503"/>
  <c r="Z116" i="501"/>
  <c r="AA115" i="501"/>
  <c r="L115" i="501"/>
  <c r="L115" i="502"/>
  <c r="Z116" i="502"/>
  <c r="AA115" i="502"/>
  <c r="L116" i="500"/>
  <c r="AA116" i="500"/>
  <c r="Z117" i="500"/>
  <c r="Z117" i="499"/>
  <c r="AA116" i="499"/>
  <c r="L116" i="499"/>
  <c r="Z117" i="497"/>
  <c r="AA116" i="497"/>
  <c r="L116" i="497"/>
  <c r="Z117" i="498"/>
  <c r="AA116" i="498"/>
  <c r="L116" i="498"/>
  <c r="AD53" i="523"/>
  <c r="AD52" i="522"/>
  <c r="AD53" i="515"/>
  <c r="AD53" i="517"/>
  <c r="AD52" i="520"/>
  <c r="AD52" i="521"/>
  <c r="AD50" i="519"/>
  <c r="AD52" i="518"/>
  <c r="Z118" i="523" l="1"/>
  <c r="AA117" i="523"/>
  <c r="L117" i="523"/>
  <c r="M117" i="523" s="1"/>
  <c r="AC117" i="523"/>
  <c r="Z119" i="522"/>
  <c r="AA118" i="522"/>
  <c r="L118" i="522"/>
  <c r="M118" i="522" s="1"/>
  <c r="AC118" i="522"/>
  <c r="L118" i="521"/>
  <c r="M118" i="521" s="1"/>
  <c r="Z119" i="521"/>
  <c r="AA118" i="521"/>
  <c r="AC118" i="521"/>
  <c r="Z119" i="520"/>
  <c r="L118" i="520"/>
  <c r="M118" i="520" s="1"/>
  <c r="AA118" i="520"/>
  <c r="AC118" i="520"/>
  <c r="AA120" i="519"/>
  <c r="Z121" i="519"/>
  <c r="L120" i="519"/>
  <c r="M120" i="519" s="1"/>
  <c r="AC120" i="519"/>
  <c r="Z119" i="518"/>
  <c r="AA118" i="518"/>
  <c r="L118" i="518"/>
  <c r="M118" i="518" s="1"/>
  <c r="AC118" i="518"/>
  <c r="L117" i="517"/>
  <c r="M117" i="517" s="1"/>
  <c r="AC117" i="517"/>
  <c r="AA117" i="517"/>
  <c r="Z118" i="517"/>
  <c r="Z118" i="516"/>
  <c r="L117" i="516"/>
  <c r="AA117" i="516"/>
  <c r="Z118" i="515"/>
  <c r="AA117" i="515"/>
  <c r="L117" i="515"/>
  <c r="M117" i="515" s="1"/>
  <c r="AC117" i="515"/>
  <c r="Z117" i="513"/>
  <c r="AA116" i="513"/>
  <c r="L116" i="513"/>
  <c r="L117" i="514"/>
  <c r="Z118" i="514"/>
  <c r="AA117" i="514"/>
  <c r="L116" i="511"/>
  <c r="Z117" i="511"/>
  <c r="AA116" i="511"/>
  <c r="L118" i="512"/>
  <c r="Z119" i="512"/>
  <c r="AA118" i="512"/>
  <c r="Z117" i="509"/>
  <c r="AA116" i="509"/>
  <c r="L116" i="509"/>
  <c r="L117" i="510"/>
  <c r="Z118" i="510"/>
  <c r="AA117" i="510"/>
  <c r="Z117" i="508"/>
  <c r="AA116" i="508"/>
  <c r="L116" i="508"/>
  <c r="L116" i="507"/>
  <c r="Z117" i="507"/>
  <c r="AA116" i="507"/>
  <c r="Z117" i="506"/>
  <c r="L116" i="506"/>
  <c r="AA116" i="506"/>
  <c r="L117" i="505"/>
  <c r="Z118" i="505"/>
  <c r="AA117" i="505"/>
  <c r="Z117" i="503"/>
  <c r="AA116" i="503"/>
  <c r="L116" i="503"/>
  <c r="Z118" i="504"/>
  <c r="AA117" i="504"/>
  <c r="L117" i="504"/>
  <c r="Z117" i="502"/>
  <c r="L116" i="502"/>
  <c r="AA116" i="502"/>
  <c r="Z117" i="501"/>
  <c r="AA116" i="501"/>
  <c r="L116" i="501"/>
  <c r="AA117" i="500"/>
  <c r="L117" i="500"/>
  <c r="Z118" i="500"/>
  <c r="L117" i="499"/>
  <c r="Z118" i="499"/>
  <c r="AA117" i="499"/>
  <c r="Z118" i="498"/>
  <c r="AA117" i="498"/>
  <c r="L117" i="498"/>
  <c r="Z118" i="497"/>
  <c r="AA117" i="497"/>
  <c r="L117" i="497"/>
  <c r="AD51" i="522"/>
  <c r="AD51" i="518"/>
  <c r="AD51" i="520"/>
  <c r="AD49" i="519"/>
  <c r="AD52" i="517"/>
  <c r="AD52" i="523"/>
  <c r="AD51" i="521"/>
  <c r="AD52" i="515"/>
  <c r="Z119" i="523" l="1"/>
  <c r="L118" i="523"/>
  <c r="M118" i="523" s="1"/>
  <c r="AA118" i="523"/>
  <c r="AC118" i="523"/>
  <c r="L119" i="522"/>
  <c r="M119" i="522" s="1"/>
  <c r="AA119" i="522"/>
  <c r="Z120" i="522"/>
  <c r="AC119" i="522"/>
  <c r="Z120" i="521"/>
  <c r="AA119" i="521"/>
  <c r="L119" i="521"/>
  <c r="M119" i="521" s="1"/>
  <c r="AC119" i="521"/>
  <c r="L119" i="520"/>
  <c r="M119" i="520" s="1"/>
  <c r="Z120" i="520"/>
  <c r="AA119" i="520"/>
  <c r="AC119" i="520"/>
  <c r="Z122" i="519"/>
  <c r="L121" i="519"/>
  <c r="M121" i="519" s="1"/>
  <c r="AA121" i="519"/>
  <c r="AC121" i="519"/>
  <c r="L119" i="518"/>
  <c r="M119" i="518" s="1"/>
  <c r="Z120" i="518"/>
  <c r="AA119" i="518"/>
  <c r="AC119" i="518"/>
  <c r="Z119" i="517"/>
  <c r="AC118" i="517"/>
  <c r="L118" i="517"/>
  <c r="M118" i="517" s="1"/>
  <c r="AA118" i="517"/>
  <c r="Z119" i="516"/>
  <c r="AA118" i="516"/>
  <c r="L118" i="516"/>
  <c r="Z119" i="515"/>
  <c r="AC118" i="515"/>
  <c r="AA118" i="515"/>
  <c r="L118" i="515"/>
  <c r="M118" i="515" s="1"/>
  <c r="Z119" i="514"/>
  <c r="AA118" i="514"/>
  <c r="L118" i="514"/>
  <c r="L117" i="513"/>
  <c r="AA117" i="513"/>
  <c r="Z118" i="513"/>
  <c r="Z118" i="511"/>
  <c r="AA117" i="511"/>
  <c r="L117" i="511"/>
  <c r="AA119" i="512"/>
  <c r="Z120" i="512"/>
  <c r="L119" i="512"/>
  <c r="L117" i="509"/>
  <c r="Z118" i="509"/>
  <c r="AA117" i="509"/>
  <c r="Z119" i="510"/>
  <c r="AA118" i="510"/>
  <c r="L118" i="510"/>
  <c r="AA117" i="508"/>
  <c r="L117" i="508"/>
  <c r="Z118" i="508"/>
  <c r="Z118" i="507"/>
  <c r="AA117" i="507"/>
  <c r="L117" i="507"/>
  <c r="Z118" i="506"/>
  <c r="L117" i="506"/>
  <c r="AA117" i="506"/>
  <c r="Z119" i="505"/>
  <c r="AA118" i="505"/>
  <c r="L118" i="505"/>
  <c r="Z119" i="504"/>
  <c r="AA118" i="504"/>
  <c r="L118" i="504"/>
  <c r="L117" i="503"/>
  <c r="Z118" i="503"/>
  <c r="AA117" i="503"/>
  <c r="Z118" i="501"/>
  <c r="L117" i="501"/>
  <c r="AA117" i="501"/>
  <c r="Z118" i="502"/>
  <c r="L117" i="502"/>
  <c r="AA117" i="502"/>
  <c r="L118" i="500"/>
  <c r="Z119" i="500"/>
  <c r="AA118" i="500"/>
  <c r="AA118" i="499"/>
  <c r="Z119" i="499"/>
  <c r="L118" i="499"/>
  <c r="L118" i="497"/>
  <c r="AA118" i="497"/>
  <c r="Z119" i="497"/>
  <c r="Z119" i="498"/>
  <c r="L118" i="498"/>
  <c r="AA118" i="498"/>
  <c r="AD50" i="518"/>
  <c r="AD50" i="522"/>
  <c r="AD50" i="521"/>
  <c r="AD50" i="520"/>
  <c r="AD51" i="517"/>
  <c r="AD51" i="523"/>
  <c r="AD48" i="519"/>
  <c r="AD51" i="515"/>
  <c r="L119" i="523" l="1"/>
  <c r="M119" i="523" s="1"/>
  <c r="AA119" i="523"/>
  <c r="Z120" i="523"/>
  <c r="AC119" i="523"/>
  <c r="Z121" i="522"/>
  <c r="AA120" i="522"/>
  <c r="L120" i="522"/>
  <c r="M120" i="522" s="1"/>
  <c r="AC120" i="522"/>
  <c r="Z121" i="521"/>
  <c r="AA120" i="521"/>
  <c r="L120" i="521"/>
  <c r="M120" i="521" s="1"/>
  <c r="AC120" i="521"/>
  <c r="Z121" i="520"/>
  <c r="L120" i="520"/>
  <c r="M120" i="520" s="1"/>
  <c r="AA120" i="520"/>
  <c r="AC120" i="520"/>
  <c r="Z123" i="519"/>
  <c r="AA122" i="519"/>
  <c r="L122" i="519"/>
  <c r="M122" i="519" s="1"/>
  <c r="AC122" i="519"/>
  <c r="AA120" i="518"/>
  <c r="L120" i="518"/>
  <c r="M120" i="518" s="1"/>
  <c r="Z121" i="518"/>
  <c r="AC120" i="518"/>
  <c r="Z120" i="517"/>
  <c r="AA119" i="517"/>
  <c r="L119" i="517"/>
  <c r="M119" i="517" s="1"/>
  <c r="AC119" i="517"/>
  <c r="L119" i="516"/>
  <c r="AA119" i="516"/>
  <c r="Z120" i="516"/>
  <c r="L119" i="515"/>
  <c r="M119" i="515" s="1"/>
  <c r="Z120" i="515"/>
  <c r="AC119" i="515"/>
  <c r="AA119" i="515"/>
  <c r="Z119" i="513"/>
  <c r="AA118" i="513"/>
  <c r="L118" i="513"/>
  <c r="L119" i="514"/>
  <c r="AA119" i="514"/>
  <c r="Z120" i="514"/>
  <c r="Z119" i="511"/>
  <c r="AA118" i="511"/>
  <c r="L118" i="511"/>
  <c r="Z121" i="512"/>
  <c r="AA120" i="512"/>
  <c r="L120" i="512"/>
  <c r="Z119" i="509"/>
  <c r="AA118" i="509"/>
  <c r="L118" i="509"/>
  <c r="AA119" i="510"/>
  <c r="Z120" i="510"/>
  <c r="L119" i="510"/>
  <c r="AA118" i="508"/>
  <c r="L118" i="508"/>
  <c r="Z119" i="508"/>
  <c r="Z119" i="507"/>
  <c r="AA118" i="507"/>
  <c r="L118" i="507"/>
  <c r="L118" i="506"/>
  <c r="Z119" i="506"/>
  <c r="AA118" i="506"/>
  <c r="Z120" i="505"/>
  <c r="AA119" i="505"/>
  <c r="L119" i="505"/>
  <c r="Z119" i="503"/>
  <c r="AA118" i="503"/>
  <c r="L118" i="503"/>
  <c r="L119" i="504"/>
  <c r="Z120" i="504"/>
  <c r="AA119" i="504"/>
  <c r="AA118" i="502"/>
  <c r="L118" i="502"/>
  <c r="Z119" i="502"/>
  <c r="L118" i="501"/>
  <c r="Z119" i="501"/>
  <c r="AA118" i="501"/>
  <c r="Z120" i="500"/>
  <c r="L119" i="500"/>
  <c r="AA119" i="500"/>
  <c r="Z120" i="499"/>
  <c r="L119" i="499"/>
  <c r="AA119" i="499"/>
  <c r="Z120" i="497"/>
  <c r="L119" i="497"/>
  <c r="AA119" i="497"/>
  <c r="AA119" i="498"/>
  <c r="L119" i="498"/>
  <c r="Z120" i="498"/>
  <c r="AD49" i="518"/>
  <c r="AD49" i="522"/>
  <c r="AD49" i="520"/>
  <c r="AD50" i="515"/>
  <c r="AD49" i="521"/>
  <c r="AD50" i="517"/>
  <c r="AD50" i="523"/>
  <c r="AD47" i="519"/>
  <c r="AA120" i="523" l="1"/>
  <c r="L120" i="523"/>
  <c r="M120" i="523" s="1"/>
  <c r="Z121" i="523"/>
  <c r="AC120" i="523"/>
  <c r="L121" i="522"/>
  <c r="M121" i="522" s="1"/>
  <c r="Z122" i="522"/>
  <c r="AA121" i="522"/>
  <c r="AC121" i="522"/>
  <c r="Z122" i="521"/>
  <c r="AA121" i="521"/>
  <c r="L121" i="521"/>
  <c r="M121" i="521" s="1"/>
  <c r="AC121" i="521"/>
  <c r="Z122" i="520"/>
  <c r="L121" i="520"/>
  <c r="M121" i="520" s="1"/>
  <c r="AA121" i="520"/>
  <c r="AC121" i="520"/>
  <c r="L123" i="519"/>
  <c r="M123" i="519" s="1"/>
  <c r="Z124" i="519"/>
  <c r="AA123" i="519"/>
  <c r="AC123" i="519"/>
  <c r="Z122" i="518"/>
  <c r="AA121" i="518"/>
  <c r="L121" i="518"/>
  <c r="M121" i="518" s="1"/>
  <c r="AC121" i="518"/>
  <c r="Z121" i="517"/>
  <c r="AC120" i="517"/>
  <c r="AA120" i="517"/>
  <c r="L120" i="517"/>
  <c r="M120" i="517" s="1"/>
  <c r="AA120" i="516"/>
  <c r="L120" i="516"/>
  <c r="Z121" i="516"/>
  <c r="Z121" i="515"/>
  <c r="AA120" i="515"/>
  <c r="L120" i="515"/>
  <c r="M120" i="515" s="1"/>
  <c r="AC120" i="515"/>
  <c r="Z121" i="514"/>
  <c r="AA120" i="514"/>
  <c r="L120" i="514"/>
  <c r="Z120" i="513"/>
  <c r="AA119" i="513"/>
  <c r="L119" i="513"/>
  <c r="Z120" i="511"/>
  <c r="AA119" i="511"/>
  <c r="L119" i="511"/>
  <c r="Z122" i="512"/>
  <c r="AA121" i="512"/>
  <c r="L121" i="512"/>
  <c r="Z120" i="509"/>
  <c r="L119" i="509"/>
  <c r="AA119" i="509"/>
  <c r="Z121" i="510"/>
  <c r="AA120" i="510"/>
  <c r="L120" i="510"/>
  <c r="L119" i="508"/>
  <c r="AA119" i="508"/>
  <c r="Z120" i="508"/>
  <c r="Z120" i="507"/>
  <c r="AA119" i="507"/>
  <c r="L119" i="507"/>
  <c r="Z120" i="506"/>
  <c r="AA119" i="506"/>
  <c r="L119" i="506"/>
  <c r="Z121" i="505"/>
  <c r="AA120" i="505"/>
  <c r="L120" i="505"/>
  <c r="Z121" i="504"/>
  <c r="AA120" i="504"/>
  <c r="L120" i="504"/>
  <c r="Z120" i="503"/>
  <c r="AA119" i="503"/>
  <c r="L119" i="503"/>
  <c r="Z120" i="501"/>
  <c r="AA119" i="501"/>
  <c r="L119" i="501"/>
  <c r="L119" i="502"/>
  <c r="AA119" i="502"/>
  <c r="Z120" i="502"/>
  <c r="AA120" i="500"/>
  <c r="Z121" i="500"/>
  <c r="L120" i="500"/>
  <c r="Z121" i="499"/>
  <c r="AA120" i="499"/>
  <c r="L120" i="499"/>
  <c r="AA120" i="498"/>
  <c r="L120" i="498"/>
  <c r="Z121" i="498"/>
  <c r="Z121" i="497"/>
  <c r="AA120" i="497"/>
  <c r="L120" i="497"/>
  <c r="AD48" i="522"/>
  <c r="AD48" i="518"/>
  <c r="AD48" i="520"/>
  <c r="AD48" i="521"/>
  <c r="AD49" i="517"/>
  <c r="AD49" i="523"/>
  <c r="AD46" i="519"/>
  <c r="AD49" i="515"/>
  <c r="Z122" i="523" l="1"/>
  <c r="AA121" i="523"/>
  <c r="L121" i="523"/>
  <c r="M121" i="523" s="1"/>
  <c r="AC121" i="523"/>
  <c r="Z123" i="522"/>
  <c r="AA122" i="522"/>
  <c r="L122" i="522"/>
  <c r="M122" i="522" s="1"/>
  <c r="AC122" i="522"/>
  <c r="Z123" i="521"/>
  <c r="AA122" i="521"/>
  <c r="L122" i="521"/>
  <c r="M122" i="521" s="1"/>
  <c r="AC122" i="521"/>
  <c r="Z123" i="520"/>
  <c r="AA122" i="520"/>
  <c r="L122" i="520"/>
  <c r="M122" i="520" s="1"/>
  <c r="AC122" i="520"/>
  <c r="Z125" i="519"/>
  <c r="L124" i="519"/>
  <c r="M124" i="519" s="1"/>
  <c r="AA124" i="519"/>
  <c r="AC124" i="519"/>
  <c r="L122" i="518"/>
  <c r="M122" i="518" s="1"/>
  <c r="Z123" i="518"/>
  <c r="AA122" i="518"/>
  <c r="AC122" i="518"/>
  <c r="Z122" i="517"/>
  <c r="AC121" i="517"/>
  <c r="AA121" i="517"/>
  <c r="L121" i="517"/>
  <c r="M121" i="517" s="1"/>
  <c r="Z122" i="516"/>
  <c r="AA121" i="516"/>
  <c r="L121" i="516"/>
  <c r="Z122" i="515"/>
  <c r="AA121" i="515"/>
  <c r="L121" i="515"/>
  <c r="M121" i="515" s="1"/>
  <c r="AC121" i="515"/>
  <c r="Z121" i="513"/>
  <c r="AA120" i="513"/>
  <c r="L120" i="513"/>
  <c r="L121" i="514"/>
  <c r="AA121" i="514"/>
  <c r="Z122" i="514"/>
  <c r="L120" i="511"/>
  <c r="AA120" i="511"/>
  <c r="Z121" i="511"/>
  <c r="Z123" i="512"/>
  <c r="AA122" i="512"/>
  <c r="L122" i="512"/>
  <c r="Z121" i="509"/>
  <c r="AA120" i="509"/>
  <c r="L120" i="509"/>
  <c r="Z122" i="510"/>
  <c r="AA121" i="510"/>
  <c r="L121" i="510"/>
  <c r="Z121" i="508"/>
  <c r="AA120" i="508"/>
  <c r="L120" i="508"/>
  <c r="Z121" i="507"/>
  <c r="AA120" i="507"/>
  <c r="L120" i="507"/>
  <c r="L120" i="506"/>
  <c r="AA120" i="506"/>
  <c r="Z121" i="506"/>
  <c r="L121" i="505"/>
  <c r="Z122" i="505"/>
  <c r="AA121" i="505"/>
  <c r="Z121" i="503"/>
  <c r="AA120" i="503"/>
  <c r="L120" i="503"/>
  <c r="L121" i="504"/>
  <c r="AA121" i="504"/>
  <c r="Z122" i="504"/>
  <c r="Z121" i="502"/>
  <c r="AA120" i="502"/>
  <c r="L120" i="502"/>
  <c r="Z121" i="501"/>
  <c r="AA120" i="501"/>
  <c r="L120" i="501"/>
  <c r="Z122" i="500"/>
  <c r="AA121" i="500"/>
  <c r="L121" i="500"/>
  <c r="L121" i="499"/>
  <c r="Z122" i="499"/>
  <c r="AA121" i="499"/>
  <c r="Z122" i="498"/>
  <c r="AA121" i="498"/>
  <c r="L121" i="498"/>
  <c r="Z122" i="497"/>
  <c r="AA121" i="497"/>
  <c r="L121" i="497"/>
  <c r="AD48" i="523"/>
  <c r="AD47" i="518"/>
  <c r="AD47" i="520"/>
  <c r="AD48" i="517"/>
  <c r="AD45" i="519"/>
  <c r="AD47" i="521"/>
  <c r="AD48" i="515"/>
  <c r="AD47" i="522"/>
  <c r="Z123" i="523" l="1"/>
  <c r="AA122" i="523"/>
  <c r="L122" i="523"/>
  <c r="M122" i="523" s="1"/>
  <c r="AC122" i="523"/>
  <c r="L123" i="522"/>
  <c r="M123" i="522" s="1"/>
  <c r="AA123" i="522"/>
  <c r="Z124" i="522"/>
  <c r="AC123" i="522"/>
  <c r="L123" i="521"/>
  <c r="M123" i="521" s="1"/>
  <c r="Z124" i="521"/>
  <c r="AA123" i="521"/>
  <c r="AC123" i="521"/>
  <c r="L123" i="520"/>
  <c r="M123" i="520" s="1"/>
  <c r="AA123" i="520"/>
  <c r="Z124" i="520"/>
  <c r="AC123" i="520"/>
  <c r="Z126" i="519"/>
  <c r="AA125" i="519"/>
  <c r="L125" i="519"/>
  <c r="M125" i="519" s="1"/>
  <c r="AC125" i="519"/>
  <c r="Z124" i="518"/>
  <c r="L123" i="518"/>
  <c r="M123" i="518" s="1"/>
  <c r="AA123" i="518"/>
  <c r="AC123" i="518"/>
  <c r="Z123" i="517"/>
  <c r="AC122" i="517"/>
  <c r="AA122" i="517"/>
  <c r="L122" i="517"/>
  <c r="M122" i="517" s="1"/>
  <c r="Z123" i="516"/>
  <c r="AA122" i="516"/>
  <c r="L122" i="516"/>
  <c r="Z123" i="515"/>
  <c r="AC122" i="515"/>
  <c r="AA122" i="515"/>
  <c r="L122" i="515"/>
  <c r="M122" i="515" s="1"/>
  <c r="Z123" i="514"/>
  <c r="AA122" i="514"/>
  <c r="L122" i="514"/>
  <c r="L121" i="513"/>
  <c r="Z122" i="513"/>
  <c r="AA121" i="513"/>
  <c r="Z122" i="511"/>
  <c r="AA121" i="511"/>
  <c r="L121" i="511"/>
  <c r="L123" i="512"/>
  <c r="Z124" i="512"/>
  <c r="AA123" i="512"/>
  <c r="Z122" i="509"/>
  <c r="L121" i="509"/>
  <c r="AA121" i="509"/>
  <c r="Z123" i="510"/>
  <c r="AA122" i="510"/>
  <c r="L122" i="510"/>
  <c r="Z122" i="508"/>
  <c r="AA121" i="508"/>
  <c r="L121" i="508"/>
  <c r="L121" i="507"/>
  <c r="Z122" i="507"/>
  <c r="AA121" i="507"/>
  <c r="Z122" i="506"/>
  <c r="L121" i="506"/>
  <c r="AA121" i="506"/>
  <c r="AA122" i="505"/>
  <c r="Z123" i="505"/>
  <c r="L122" i="505"/>
  <c r="Z123" i="504"/>
  <c r="AA122" i="504"/>
  <c r="L122" i="504"/>
  <c r="L121" i="503"/>
  <c r="AA121" i="503"/>
  <c r="Z122" i="503"/>
  <c r="Z122" i="501"/>
  <c r="L121" i="501"/>
  <c r="AA121" i="501"/>
  <c r="Z122" i="502"/>
  <c r="AA121" i="502"/>
  <c r="L121" i="502"/>
  <c r="Z123" i="500"/>
  <c r="L122" i="500"/>
  <c r="AA122" i="500"/>
  <c r="Z123" i="499"/>
  <c r="L122" i="499"/>
  <c r="AA122" i="499"/>
  <c r="L122" i="497"/>
  <c r="Z123" i="497"/>
  <c r="AA122" i="497"/>
  <c r="Z123" i="498"/>
  <c r="AA122" i="498"/>
  <c r="L122" i="498"/>
  <c r="AD46" i="518"/>
  <c r="AD46" i="521"/>
  <c r="AD47" i="515"/>
  <c r="AD47" i="523"/>
  <c r="AD46" i="520"/>
  <c r="AD47" i="517"/>
  <c r="AD44" i="519"/>
  <c r="AD46" i="522"/>
  <c r="L123" i="523" l="1"/>
  <c r="M123" i="523" s="1"/>
  <c r="Z124" i="523"/>
  <c r="AA123" i="523"/>
  <c r="AC123" i="523"/>
  <c r="Z125" i="522"/>
  <c r="AA124" i="522"/>
  <c r="L124" i="522"/>
  <c r="M124" i="522" s="1"/>
  <c r="AC124" i="522"/>
  <c r="Z125" i="521"/>
  <c r="AA124" i="521"/>
  <c r="L124" i="521"/>
  <c r="M124" i="521" s="1"/>
  <c r="AC124" i="521"/>
  <c r="L124" i="520"/>
  <c r="M124" i="520" s="1"/>
  <c r="Z125" i="520"/>
  <c r="AA124" i="520"/>
  <c r="AC124" i="520"/>
  <c r="Z127" i="519"/>
  <c r="AA126" i="519"/>
  <c r="L126" i="519"/>
  <c r="M126" i="519" s="1"/>
  <c r="AC126" i="519"/>
  <c r="Z125" i="518"/>
  <c r="AA124" i="518"/>
  <c r="L124" i="518"/>
  <c r="M124" i="518" s="1"/>
  <c r="AC124" i="518"/>
  <c r="L123" i="517"/>
  <c r="M123" i="517" s="1"/>
  <c r="Z124" i="517"/>
  <c r="AC123" i="517"/>
  <c r="AA123" i="517"/>
  <c r="L123" i="516"/>
  <c r="Z124" i="516"/>
  <c r="AA123" i="516"/>
  <c r="L123" i="515"/>
  <c r="M123" i="515" s="1"/>
  <c r="AC123" i="515"/>
  <c r="Z124" i="515"/>
  <c r="AA123" i="515"/>
  <c r="Z123" i="513"/>
  <c r="AA122" i="513"/>
  <c r="L122" i="513"/>
  <c r="L123" i="514"/>
  <c r="Z124" i="514"/>
  <c r="AA123" i="514"/>
  <c r="Z123" i="511"/>
  <c r="AA122" i="511"/>
  <c r="L122" i="511"/>
  <c r="Z125" i="512"/>
  <c r="AA124" i="512"/>
  <c r="L124" i="512"/>
  <c r="Z123" i="509"/>
  <c r="AA122" i="509"/>
  <c r="L122" i="509"/>
  <c r="L123" i="510"/>
  <c r="Z124" i="510"/>
  <c r="AA123" i="510"/>
  <c r="Z123" i="508"/>
  <c r="AA122" i="508"/>
  <c r="L122" i="508"/>
  <c r="Z123" i="507"/>
  <c r="AA122" i="507"/>
  <c r="L122" i="507"/>
  <c r="L122" i="506"/>
  <c r="AA122" i="506"/>
  <c r="Z123" i="506"/>
  <c r="AA123" i="505"/>
  <c r="L123" i="505"/>
  <c r="Z124" i="505"/>
  <c r="Z123" i="503"/>
  <c r="AA122" i="503"/>
  <c r="L122" i="503"/>
  <c r="L123" i="504"/>
  <c r="AA123" i="504"/>
  <c r="Z124" i="504"/>
  <c r="Z123" i="502"/>
  <c r="L122" i="502"/>
  <c r="AA122" i="502"/>
  <c r="Z123" i="501"/>
  <c r="AA122" i="501"/>
  <c r="L122" i="501"/>
  <c r="L123" i="500"/>
  <c r="Z124" i="500"/>
  <c r="AA123" i="500"/>
  <c r="AA123" i="499"/>
  <c r="L123" i="499"/>
  <c r="Z124" i="499"/>
  <c r="Z124" i="497"/>
  <c r="L123" i="497"/>
  <c r="AA123" i="497"/>
  <c r="L123" i="498"/>
  <c r="Z124" i="498"/>
  <c r="AA123" i="498"/>
  <c r="AD45" i="518"/>
  <c r="AD46" i="517"/>
  <c r="AD43" i="519"/>
  <c r="AD45" i="522"/>
  <c r="AD46" i="523"/>
  <c r="AD45" i="520"/>
  <c r="AD46" i="515"/>
  <c r="AD45" i="521"/>
  <c r="Z125" i="523" l="1"/>
  <c r="L124" i="523"/>
  <c r="M124" i="523" s="1"/>
  <c r="AA124" i="523"/>
  <c r="AC124" i="523"/>
  <c r="Z126" i="522"/>
  <c r="AA125" i="522"/>
  <c r="L125" i="522"/>
  <c r="M125" i="522" s="1"/>
  <c r="AC125" i="522"/>
  <c r="Z126" i="521"/>
  <c r="AA125" i="521"/>
  <c r="L125" i="521"/>
  <c r="M125" i="521" s="1"/>
  <c r="AC125" i="521"/>
  <c r="Z126" i="520"/>
  <c r="AA125" i="520"/>
  <c r="L125" i="520"/>
  <c r="M125" i="520" s="1"/>
  <c r="AC125" i="520"/>
  <c r="L127" i="519"/>
  <c r="M127" i="519" s="1"/>
  <c r="Z128" i="519"/>
  <c r="AA127" i="519"/>
  <c r="AC127" i="519"/>
  <c r="Z126" i="518"/>
  <c r="AA125" i="518"/>
  <c r="L125" i="518"/>
  <c r="M125" i="518" s="1"/>
  <c r="AC125" i="518"/>
  <c r="Z125" i="517"/>
  <c r="AC124" i="517"/>
  <c r="AA124" i="517"/>
  <c r="L124" i="517"/>
  <c r="M124" i="517" s="1"/>
  <c r="Z125" i="516"/>
  <c r="L124" i="516"/>
  <c r="AA124" i="516"/>
  <c r="Z125" i="515"/>
  <c r="AA124" i="515"/>
  <c r="L124" i="515"/>
  <c r="M124" i="515" s="1"/>
  <c r="AC124" i="515"/>
  <c r="Z125" i="514"/>
  <c r="AA124" i="514"/>
  <c r="L124" i="514"/>
  <c r="Z124" i="513"/>
  <c r="AA123" i="513"/>
  <c r="L123" i="513"/>
  <c r="Z124" i="511"/>
  <c r="AA123" i="511"/>
  <c r="L123" i="511"/>
  <c r="Z126" i="512"/>
  <c r="AA125" i="512"/>
  <c r="L125" i="512"/>
  <c r="Z124" i="509"/>
  <c r="AA123" i="509"/>
  <c r="L123" i="509"/>
  <c r="Z125" i="510"/>
  <c r="AA124" i="510"/>
  <c r="L124" i="510"/>
  <c r="L123" i="508"/>
  <c r="Z124" i="508"/>
  <c r="AA123" i="508"/>
  <c r="Z124" i="507"/>
  <c r="AA123" i="507"/>
  <c r="L123" i="507"/>
  <c r="Z124" i="506"/>
  <c r="AA123" i="506"/>
  <c r="L123" i="506"/>
  <c r="Z125" i="505"/>
  <c r="AA124" i="505"/>
  <c r="L124" i="505"/>
  <c r="Z125" i="504"/>
  <c r="AA124" i="504"/>
  <c r="L124" i="504"/>
  <c r="Z124" i="503"/>
  <c r="AA123" i="503"/>
  <c r="L123" i="503"/>
  <c r="Z124" i="501"/>
  <c r="AA123" i="501"/>
  <c r="L123" i="501"/>
  <c r="L123" i="502"/>
  <c r="Z124" i="502"/>
  <c r="AA123" i="502"/>
  <c r="Z125" i="500"/>
  <c r="L124" i="500"/>
  <c r="AA124" i="500"/>
  <c r="Z125" i="499"/>
  <c r="AA124" i="499"/>
  <c r="L124" i="499"/>
  <c r="Z125" i="498"/>
  <c r="L124" i="498"/>
  <c r="AA124" i="498"/>
  <c r="Z125" i="497"/>
  <c r="AA124" i="497"/>
  <c r="L124" i="497"/>
  <c r="AD45" i="523"/>
  <c r="AD44" i="521"/>
  <c r="AD44" i="520"/>
  <c r="AD44" i="522"/>
  <c r="AD44" i="518"/>
  <c r="AD42" i="519"/>
  <c r="AD45" i="517"/>
  <c r="AD45" i="515"/>
  <c r="Z126" i="523" l="1"/>
  <c r="AA125" i="523"/>
  <c r="L125" i="523"/>
  <c r="M125" i="523" s="1"/>
  <c r="AC125" i="523"/>
  <c r="Z127" i="522"/>
  <c r="AA126" i="522"/>
  <c r="L126" i="522"/>
  <c r="M126" i="522" s="1"/>
  <c r="AC126" i="522"/>
  <c r="Z127" i="521"/>
  <c r="AA126" i="521"/>
  <c r="L126" i="521"/>
  <c r="M126" i="521" s="1"/>
  <c r="AC126" i="521"/>
  <c r="Z127" i="520"/>
  <c r="AA126" i="520"/>
  <c r="L126" i="520"/>
  <c r="M126" i="520" s="1"/>
  <c r="AC126" i="520"/>
  <c r="AA128" i="519"/>
  <c r="L128" i="519"/>
  <c r="M128" i="519" s="1"/>
  <c r="Z129" i="519"/>
  <c r="AC128" i="519"/>
  <c r="L126" i="518"/>
  <c r="M126" i="518" s="1"/>
  <c r="AA126" i="518"/>
  <c r="Z127" i="518"/>
  <c r="AC126" i="518"/>
  <c r="Z126" i="517"/>
  <c r="AA125" i="517"/>
  <c r="AC125" i="517"/>
  <c r="L125" i="517"/>
  <c r="M125" i="517" s="1"/>
  <c r="Z126" i="516"/>
  <c r="AA125" i="516"/>
  <c r="L125" i="516"/>
  <c r="Z126" i="515"/>
  <c r="AC125" i="515"/>
  <c r="AA125" i="515"/>
  <c r="L125" i="515"/>
  <c r="M125" i="515" s="1"/>
  <c r="Z125" i="513"/>
  <c r="AA124" i="513"/>
  <c r="L124" i="513"/>
  <c r="L125" i="514"/>
  <c r="AA125" i="514"/>
  <c r="Z126" i="514"/>
  <c r="L124" i="511"/>
  <c r="Z125" i="511"/>
  <c r="AA124" i="511"/>
  <c r="Z127" i="512"/>
  <c r="AA126" i="512"/>
  <c r="L126" i="512"/>
  <c r="L124" i="509"/>
  <c r="Z125" i="509"/>
  <c r="AA124" i="509"/>
  <c r="Z126" i="510"/>
  <c r="AA125" i="510"/>
  <c r="L125" i="510"/>
  <c r="Z125" i="508"/>
  <c r="AA124" i="508"/>
  <c r="L124" i="508"/>
  <c r="Z125" i="507"/>
  <c r="AA124" i="507"/>
  <c r="L124" i="507"/>
  <c r="Z125" i="506"/>
  <c r="L124" i="506"/>
  <c r="AA124" i="506"/>
  <c r="L125" i="505"/>
  <c r="Z126" i="505"/>
  <c r="AA125" i="505"/>
  <c r="Z125" i="503"/>
  <c r="AA124" i="503"/>
  <c r="L124" i="503"/>
  <c r="Z126" i="504"/>
  <c r="L125" i="504"/>
  <c r="AA125" i="504"/>
  <c r="Z125" i="502"/>
  <c r="L124" i="502"/>
  <c r="AA124" i="502"/>
  <c r="Z125" i="501"/>
  <c r="AA124" i="501"/>
  <c r="L124" i="501"/>
  <c r="Z126" i="500"/>
  <c r="L125" i="500"/>
  <c r="AA125" i="500"/>
  <c r="L125" i="499"/>
  <c r="AA125" i="499"/>
  <c r="Z126" i="499"/>
  <c r="Z126" i="497"/>
  <c r="AA125" i="497"/>
  <c r="L125" i="497"/>
  <c r="Z126" i="498"/>
  <c r="AA125" i="498"/>
  <c r="L125" i="498"/>
  <c r="AD43" i="520"/>
  <c r="AD43" i="522"/>
  <c r="AD44" i="523"/>
  <c r="AD43" i="518"/>
  <c r="AD43" i="521"/>
  <c r="AD41" i="519"/>
  <c r="AD44" i="515"/>
  <c r="AD44" i="517"/>
  <c r="Z127" i="523" l="1"/>
  <c r="AA126" i="523"/>
  <c r="L126" i="523"/>
  <c r="M126" i="523" s="1"/>
  <c r="AC126" i="523"/>
  <c r="L127" i="522"/>
  <c r="M127" i="522" s="1"/>
  <c r="AA127" i="522"/>
  <c r="Z128" i="522"/>
  <c r="AC127" i="522"/>
  <c r="L127" i="521"/>
  <c r="M127" i="521" s="1"/>
  <c r="AA127" i="521"/>
  <c r="Z128" i="521"/>
  <c r="AC127" i="521"/>
  <c r="L127" i="520"/>
  <c r="M127" i="520" s="1"/>
  <c r="Z128" i="520"/>
  <c r="AA127" i="520"/>
  <c r="AC127" i="520"/>
  <c r="Z130" i="519"/>
  <c r="AA129" i="519"/>
  <c r="L129" i="519"/>
  <c r="M129" i="519" s="1"/>
  <c r="AC129" i="519"/>
  <c r="L127" i="518"/>
  <c r="M127" i="518" s="1"/>
  <c r="Z128" i="518"/>
  <c r="AA127" i="518"/>
  <c r="AC127" i="518"/>
  <c r="Z127" i="517"/>
  <c r="AC126" i="517"/>
  <c r="AA126" i="517"/>
  <c r="L126" i="517"/>
  <c r="M126" i="517" s="1"/>
  <c r="Z127" i="516"/>
  <c r="AA126" i="516"/>
  <c r="L126" i="516"/>
  <c r="Z127" i="515"/>
  <c r="AC126" i="515"/>
  <c r="AA126" i="515"/>
  <c r="L126" i="515"/>
  <c r="M126" i="515" s="1"/>
  <c r="Z127" i="514"/>
  <c r="AA126" i="514"/>
  <c r="L126" i="514"/>
  <c r="L125" i="513"/>
  <c r="Z126" i="513"/>
  <c r="AA125" i="513"/>
  <c r="Z126" i="511"/>
  <c r="AA125" i="511"/>
  <c r="L125" i="511"/>
  <c r="L127" i="512"/>
  <c r="Z128" i="512"/>
  <c r="AA127" i="512"/>
  <c r="Z126" i="509"/>
  <c r="L125" i="509"/>
  <c r="AA125" i="509"/>
  <c r="Z127" i="510"/>
  <c r="AA126" i="510"/>
  <c r="L126" i="510"/>
  <c r="Z126" i="508"/>
  <c r="AA125" i="508"/>
  <c r="L125" i="508"/>
  <c r="L125" i="507"/>
  <c r="Z126" i="507"/>
  <c r="AA125" i="507"/>
  <c r="Z126" i="506"/>
  <c r="AA125" i="506"/>
  <c r="L125" i="506"/>
  <c r="Z127" i="505"/>
  <c r="AA126" i="505"/>
  <c r="L126" i="505"/>
  <c r="Z127" i="504"/>
  <c r="AA126" i="504"/>
  <c r="L126" i="504"/>
  <c r="L125" i="503"/>
  <c r="Z126" i="503"/>
  <c r="AA125" i="503"/>
  <c r="Z126" i="501"/>
  <c r="AA125" i="501"/>
  <c r="L125" i="501"/>
  <c r="Z126" i="502"/>
  <c r="AA125" i="502"/>
  <c r="L125" i="502"/>
  <c r="Z127" i="500"/>
  <c r="AA126" i="500"/>
  <c r="L126" i="500"/>
  <c r="Z127" i="499"/>
  <c r="L126" i="499"/>
  <c r="AA126" i="499"/>
  <c r="Z127" i="498"/>
  <c r="AA126" i="498"/>
  <c r="L126" i="498"/>
  <c r="L126" i="497"/>
  <c r="Z127" i="497"/>
  <c r="AA126" i="497"/>
  <c r="AD43" i="517"/>
  <c r="AD43" i="523"/>
  <c r="AD40" i="519"/>
  <c r="AD43" i="515"/>
  <c r="AD42" i="521"/>
  <c r="AD42" i="522"/>
  <c r="AD42" i="518"/>
  <c r="AD42" i="520"/>
  <c r="L127" i="523" l="1"/>
  <c r="M127" i="523" s="1"/>
  <c r="Z128" i="523"/>
  <c r="AA127" i="523"/>
  <c r="AC127" i="523"/>
  <c r="Z129" i="522"/>
  <c r="AA128" i="522"/>
  <c r="L128" i="522"/>
  <c r="M128" i="522" s="1"/>
  <c r="AC128" i="522"/>
  <c r="Z129" i="521"/>
  <c r="AA128" i="521"/>
  <c r="L128" i="521"/>
  <c r="M128" i="521" s="1"/>
  <c r="AC128" i="521"/>
  <c r="AA128" i="520"/>
  <c r="Z129" i="520"/>
  <c r="L128" i="520"/>
  <c r="M128" i="520" s="1"/>
  <c r="AC128" i="520"/>
  <c r="Z131" i="519"/>
  <c r="AA130" i="519"/>
  <c r="L130" i="519"/>
  <c r="M130" i="519" s="1"/>
  <c r="AC130" i="519"/>
  <c r="Z129" i="518"/>
  <c r="L128" i="518"/>
  <c r="M128" i="518" s="1"/>
  <c r="AA128" i="518"/>
  <c r="AC128" i="518"/>
  <c r="L127" i="517"/>
  <c r="M127" i="517" s="1"/>
  <c r="AC127" i="517"/>
  <c r="AA127" i="517"/>
  <c r="Z128" i="517"/>
  <c r="L127" i="516"/>
  <c r="Z128" i="516"/>
  <c r="AA127" i="516"/>
  <c r="L127" i="515"/>
  <c r="M127" i="515" s="1"/>
  <c r="AA127" i="515"/>
  <c r="AC127" i="515"/>
  <c r="Z128" i="515"/>
  <c r="Z127" i="513"/>
  <c r="AA126" i="513"/>
  <c r="L126" i="513"/>
  <c r="L127" i="514"/>
  <c r="AA127" i="514"/>
  <c r="Z128" i="514"/>
  <c r="Z127" i="511"/>
  <c r="AA126" i="511"/>
  <c r="L126" i="511"/>
  <c r="Z129" i="512"/>
  <c r="AA128" i="512"/>
  <c r="L128" i="512"/>
  <c r="Z127" i="509"/>
  <c r="AA126" i="509"/>
  <c r="L126" i="509"/>
  <c r="L127" i="510"/>
  <c r="Z128" i="510"/>
  <c r="AA127" i="510"/>
  <c r="Z127" i="508"/>
  <c r="AA126" i="508"/>
  <c r="L126" i="508"/>
  <c r="Z127" i="507"/>
  <c r="AA126" i="507"/>
  <c r="L126" i="507"/>
  <c r="L126" i="506"/>
  <c r="AA126" i="506"/>
  <c r="Z127" i="506"/>
  <c r="L127" i="505"/>
  <c r="AA127" i="505"/>
  <c r="Z128" i="505"/>
  <c r="Z127" i="503"/>
  <c r="AA126" i="503"/>
  <c r="L126" i="503"/>
  <c r="L127" i="504"/>
  <c r="AA127" i="504"/>
  <c r="Z128" i="504"/>
  <c r="Z127" i="502"/>
  <c r="L126" i="502"/>
  <c r="AA126" i="502"/>
  <c r="L126" i="501"/>
  <c r="Z127" i="501"/>
  <c r="AA126" i="501"/>
  <c r="L127" i="500"/>
  <c r="Z128" i="500"/>
  <c r="AA127" i="500"/>
  <c r="Z128" i="499"/>
  <c r="L127" i="499"/>
  <c r="AA127" i="499"/>
  <c r="Z128" i="497"/>
  <c r="L127" i="497"/>
  <c r="AA127" i="497"/>
  <c r="L127" i="498"/>
  <c r="Z128" i="498"/>
  <c r="AA127" i="498"/>
  <c r="AD42" i="523"/>
  <c r="AD41" i="522"/>
  <c r="AD42" i="515"/>
  <c r="AD41" i="520"/>
  <c r="AD41" i="521"/>
  <c r="AD41" i="518"/>
  <c r="AD42" i="517"/>
  <c r="AD39" i="519"/>
  <c r="AA128" i="523" l="1"/>
  <c r="L128" i="523"/>
  <c r="M128" i="523" s="1"/>
  <c r="Z129" i="523"/>
  <c r="AC128" i="523"/>
  <c r="Z130" i="522"/>
  <c r="AA129" i="522"/>
  <c r="L129" i="522"/>
  <c r="M129" i="522" s="1"/>
  <c r="AC129" i="522"/>
  <c r="Z130" i="521"/>
  <c r="AA129" i="521"/>
  <c r="L129" i="521"/>
  <c r="M129" i="521" s="1"/>
  <c r="AC129" i="521"/>
  <c r="Z130" i="520"/>
  <c r="L129" i="520"/>
  <c r="M129" i="520" s="1"/>
  <c r="AA129" i="520"/>
  <c r="AC129" i="520"/>
  <c r="L131" i="519"/>
  <c r="M131" i="519" s="1"/>
  <c r="Z132" i="519"/>
  <c r="AA131" i="519"/>
  <c r="AC131" i="519"/>
  <c r="Z130" i="518"/>
  <c r="AA129" i="518"/>
  <c r="L129" i="518"/>
  <c r="M129" i="518" s="1"/>
  <c r="AC129" i="518"/>
  <c r="Z129" i="517"/>
  <c r="AC128" i="517"/>
  <c r="AA128" i="517"/>
  <c r="L128" i="517"/>
  <c r="M128" i="517" s="1"/>
  <c r="Z129" i="516"/>
  <c r="AA128" i="516"/>
  <c r="L128" i="516"/>
  <c r="Z129" i="515"/>
  <c r="AC128" i="515"/>
  <c r="AA128" i="515"/>
  <c r="L128" i="515"/>
  <c r="M128" i="515" s="1"/>
  <c r="Z129" i="514"/>
  <c r="AA128" i="514"/>
  <c r="L128" i="514"/>
  <c r="Z128" i="513"/>
  <c r="AA127" i="513"/>
  <c r="L127" i="513"/>
  <c r="Z128" i="511"/>
  <c r="AA127" i="511"/>
  <c r="L127" i="511"/>
  <c r="Z130" i="512"/>
  <c r="AA129" i="512"/>
  <c r="L129" i="512"/>
  <c r="Z128" i="509"/>
  <c r="AA127" i="509"/>
  <c r="L127" i="509"/>
  <c r="Z129" i="510"/>
  <c r="AA128" i="510"/>
  <c r="L128" i="510"/>
  <c r="L127" i="508"/>
  <c r="Z128" i="508"/>
  <c r="AA127" i="508"/>
  <c r="Z128" i="507"/>
  <c r="AA127" i="507"/>
  <c r="L127" i="507"/>
  <c r="Z128" i="506"/>
  <c r="AA127" i="506"/>
  <c r="L127" i="506"/>
  <c r="Z129" i="505"/>
  <c r="AA128" i="505"/>
  <c r="L128" i="505"/>
  <c r="Z129" i="504"/>
  <c r="AA128" i="504"/>
  <c r="L128" i="504"/>
  <c r="Z128" i="503"/>
  <c r="AA127" i="503"/>
  <c r="L127" i="503"/>
  <c r="Z128" i="501"/>
  <c r="L127" i="501"/>
  <c r="AA127" i="501"/>
  <c r="L127" i="502"/>
  <c r="Z128" i="502"/>
  <c r="AA127" i="502"/>
  <c r="L128" i="500"/>
  <c r="AA128" i="500"/>
  <c r="Z129" i="500"/>
  <c r="Z129" i="499"/>
  <c r="AA128" i="499"/>
  <c r="L128" i="499"/>
  <c r="L128" i="498"/>
  <c r="Z129" i="498"/>
  <c r="AA128" i="498"/>
  <c r="Z129" i="497"/>
  <c r="AA128" i="497"/>
  <c r="L128" i="497"/>
  <c r="AD40" i="520"/>
  <c r="AD38" i="519"/>
  <c r="AD41" i="515"/>
  <c r="AD40" i="518"/>
  <c r="AD41" i="517"/>
  <c r="AD40" i="521"/>
  <c r="AD40" i="522"/>
  <c r="AD41" i="523"/>
  <c r="Z130" i="523" l="1"/>
  <c r="AA129" i="523"/>
  <c r="L129" i="523"/>
  <c r="M129" i="523" s="1"/>
  <c r="AC129" i="523"/>
  <c r="Z131" i="522"/>
  <c r="AA130" i="522"/>
  <c r="L130" i="522"/>
  <c r="M130" i="522" s="1"/>
  <c r="AC130" i="522"/>
  <c r="Z131" i="521"/>
  <c r="AA130" i="521"/>
  <c r="L130" i="521"/>
  <c r="M130" i="521" s="1"/>
  <c r="AC130" i="521"/>
  <c r="Z131" i="520"/>
  <c r="AA130" i="520"/>
  <c r="L130" i="520"/>
  <c r="M130" i="520" s="1"/>
  <c r="AC130" i="520"/>
  <c r="Z133" i="519"/>
  <c r="L132" i="519"/>
  <c r="M132" i="519" s="1"/>
  <c r="AA132" i="519"/>
  <c r="AC132" i="519"/>
  <c r="L130" i="518"/>
  <c r="M130" i="518" s="1"/>
  <c r="Z131" i="518"/>
  <c r="AA130" i="518"/>
  <c r="AC130" i="518"/>
  <c r="Z130" i="517"/>
  <c r="L129" i="517"/>
  <c r="M129" i="517" s="1"/>
  <c r="AA129" i="517"/>
  <c r="AC129" i="517"/>
  <c r="Z130" i="516"/>
  <c r="AA129" i="516"/>
  <c r="L129" i="516"/>
  <c r="Z130" i="515"/>
  <c r="AA129" i="515"/>
  <c r="L129" i="515"/>
  <c r="M129" i="515" s="1"/>
  <c r="AC129" i="515"/>
  <c r="Z129" i="513"/>
  <c r="AA128" i="513"/>
  <c r="L128" i="513"/>
  <c r="L129" i="514"/>
  <c r="AA129" i="514"/>
  <c r="Z130" i="514"/>
  <c r="L128" i="511"/>
  <c r="Z129" i="511"/>
  <c r="AA128" i="511"/>
  <c r="Z131" i="512"/>
  <c r="AA130" i="512"/>
  <c r="L130" i="512"/>
  <c r="L128" i="509"/>
  <c r="Z129" i="509"/>
  <c r="AA128" i="509"/>
  <c r="Z130" i="510"/>
  <c r="AA129" i="510"/>
  <c r="L129" i="510"/>
  <c r="Z129" i="508"/>
  <c r="AA128" i="508"/>
  <c r="L128" i="508"/>
  <c r="Z129" i="507"/>
  <c r="AA128" i="507"/>
  <c r="L128" i="507"/>
  <c r="Z129" i="506"/>
  <c r="AA128" i="506"/>
  <c r="L128" i="506"/>
  <c r="L129" i="505"/>
  <c r="AA129" i="505"/>
  <c r="Z130" i="505"/>
  <c r="Z129" i="503"/>
  <c r="AA128" i="503"/>
  <c r="L128" i="503"/>
  <c r="Z130" i="504"/>
  <c r="AA129" i="504"/>
  <c r="L129" i="504"/>
  <c r="Z129" i="502"/>
  <c r="AA128" i="502"/>
  <c r="L128" i="502"/>
  <c r="Z129" i="501"/>
  <c r="AA128" i="501"/>
  <c r="L128" i="501"/>
  <c r="Z130" i="500"/>
  <c r="AA129" i="500"/>
  <c r="L129" i="500"/>
  <c r="L129" i="499"/>
  <c r="AA129" i="499"/>
  <c r="Z130" i="499"/>
  <c r="Z130" i="498"/>
  <c r="AA129" i="498"/>
  <c r="L129" i="498"/>
  <c r="Z130" i="497"/>
  <c r="AA129" i="497"/>
  <c r="L129" i="497"/>
  <c r="AD40" i="517"/>
  <c r="AD39" i="522"/>
  <c r="AD39" i="520"/>
  <c r="AD40" i="515"/>
  <c r="AD39" i="521"/>
  <c r="AD39" i="518"/>
  <c r="AD37" i="519"/>
  <c r="AD40" i="523"/>
  <c r="Z131" i="523" l="1"/>
  <c r="AA130" i="523"/>
  <c r="L130" i="523"/>
  <c r="M130" i="523" s="1"/>
  <c r="AC130" i="523"/>
  <c r="L131" i="522"/>
  <c r="M131" i="522" s="1"/>
  <c r="Z132" i="522"/>
  <c r="AA131" i="522"/>
  <c r="AC131" i="522"/>
  <c r="L131" i="521"/>
  <c r="M131" i="521" s="1"/>
  <c r="Z132" i="521"/>
  <c r="AA131" i="521"/>
  <c r="AC131" i="521"/>
  <c r="L131" i="520"/>
  <c r="M131" i="520" s="1"/>
  <c r="Z132" i="520"/>
  <c r="AA131" i="520"/>
  <c r="AC131" i="520"/>
  <c r="Z134" i="519"/>
  <c r="AA133" i="519"/>
  <c r="L133" i="519"/>
  <c r="M133" i="519" s="1"/>
  <c r="AC133" i="519"/>
  <c r="AA131" i="518"/>
  <c r="Z132" i="518"/>
  <c r="L131" i="518"/>
  <c r="M131" i="518" s="1"/>
  <c r="AC131" i="518"/>
  <c r="Z131" i="517"/>
  <c r="L130" i="517"/>
  <c r="M130" i="517" s="1"/>
  <c r="AA130" i="517"/>
  <c r="AC130" i="517"/>
  <c r="Z131" i="516"/>
  <c r="AA130" i="516"/>
  <c r="L130" i="516"/>
  <c r="Z131" i="515"/>
  <c r="AC130" i="515"/>
  <c r="AA130" i="515"/>
  <c r="L130" i="515"/>
  <c r="M130" i="515" s="1"/>
  <c r="Z131" i="514"/>
  <c r="AA130" i="514"/>
  <c r="L130" i="514"/>
  <c r="L129" i="513"/>
  <c r="AA129" i="513"/>
  <c r="Z130" i="513"/>
  <c r="Z130" i="511"/>
  <c r="AA129" i="511"/>
  <c r="L129" i="511"/>
  <c r="L131" i="512"/>
  <c r="Z132" i="512"/>
  <c r="AA131" i="512"/>
  <c r="Z130" i="509"/>
  <c r="AA129" i="509"/>
  <c r="L129" i="509"/>
  <c r="Z131" i="510"/>
  <c r="AA130" i="510"/>
  <c r="L130" i="510"/>
  <c r="Z130" i="508"/>
  <c r="AA129" i="508"/>
  <c r="L129" i="508"/>
  <c r="L129" i="507"/>
  <c r="Z130" i="507"/>
  <c r="AA129" i="507"/>
  <c r="Z130" i="506"/>
  <c r="AA129" i="506"/>
  <c r="L129" i="506"/>
  <c r="Z131" i="505"/>
  <c r="AA130" i="505"/>
  <c r="L130" i="505"/>
  <c r="Z131" i="504"/>
  <c r="AA130" i="504"/>
  <c r="L130" i="504"/>
  <c r="L129" i="503"/>
  <c r="Z130" i="503"/>
  <c r="AA129" i="503"/>
  <c r="Z130" i="501"/>
  <c r="L129" i="501"/>
  <c r="AA129" i="501"/>
  <c r="Z130" i="502"/>
  <c r="AA129" i="502"/>
  <c r="L129" i="502"/>
  <c r="Z131" i="500"/>
  <c r="L130" i="500"/>
  <c r="AA130" i="500"/>
  <c r="L130" i="499"/>
  <c r="AA130" i="499"/>
  <c r="Z131" i="499"/>
  <c r="Z131" i="497"/>
  <c r="L130" i="497"/>
  <c r="AA130" i="497"/>
  <c r="Z131" i="498"/>
  <c r="AA130" i="498"/>
  <c r="L130" i="498"/>
  <c r="AD39" i="523"/>
  <c r="AD38" i="518"/>
  <c r="AD39" i="517"/>
  <c r="AD39" i="515"/>
  <c r="AD38" i="521"/>
  <c r="AD36" i="519"/>
  <c r="AD38" i="522"/>
  <c r="AD38" i="520"/>
  <c r="L131" i="523" l="1"/>
  <c r="M131" i="523" s="1"/>
  <c r="Z132" i="523"/>
  <c r="AA131" i="523"/>
  <c r="AC131" i="523"/>
  <c r="Z133" i="522"/>
  <c r="AA132" i="522"/>
  <c r="L132" i="522"/>
  <c r="M132" i="522" s="1"/>
  <c r="AC132" i="522"/>
  <c r="Z133" i="521"/>
  <c r="AA132" i="521"/>
  <c r="L132" i="521"/>
  <c r="M132" i="521" s="1"/>
  <c r="AC132" i="521"/>
  <c r="AA132" i="520"/>
  <c r="L132" i="520"/>
  <c r="M132" i="520" s="1"/>
  <c r="Z133" i="520"/>
  <c r="AC132" i="520"/>
  <c r="Z135" i="519"/>
  <c r="AA134" i="519"/>
  <c r="L134" i="519"/>
  <c r="M134" i="519" s="1"/>
  <c r="AC134" i="519"/>
  <c r="Z133" i="518"/>
  <c r="L132" i="518"/>
  <c r="M132" i="518" s="1"/>
  <c r="AA132" i="518"/>
  <c r="AC132" i="518"/>
  <c r="L131" i="517"/>
  <c r="M131" i="517" s="1"/>
  <c r="AC131" i="517"/>
  <c r="Z132" i="517"/>
  <c r="AA131" i="517"/>
  <c r="L131" i="516"/>
  <c r="Z132" i="516"/>
  <c r="AA131" i="516"/>
  <c r="L131" i="515"/>
  <c r="M131" i="515" s="1"/>
  <c r="Z132" i="515"/>
  <c r="AA131" i="515"/>
  <c r="AC131" i="515"/>
  <c r="Z131" i="513"/>
  <c r="AA130" i="513"/>
  <c r="L130" i="513"/>
  <c r="L131" i="514"/>
  <c r="Z132" i="514"/>
  <c r="AA131" i="514"/>
  <c r="Z131" i="511"/>
  <c r="AA130" i="511"/>
  <c r="L130" i="511"/>
  <c r="Z133" i="512"/>
  <c r="AA132" i="512"/>
  <c r="L132" i="512"/>
  <c r="Z131" i="509"/>
  <c r="L130" i="509"/>
  <c r="AA130" i="509"/>
  <c r="L131" i="510"/>
  <c r="Z132" i="510"/>
  <c r="AA131" i="510"/>
  <c r="Z131" i="508"/>
  <c r="AA130" i="508"/>
  <c r="L130" i="508"/>
  <c r="Z131" i="507"/>
  <c r="AA130" i="507"/>
  <c r="L130" i="507"/>
  <c r="Z131" i="506"/>
  <c r="AA130" i="506"/>
  <c r="L130" i="506"/>
  <c r="L131" i="505"/>
  <c r="AA131" i="505"/>
  <c r="Z132" i="505"/>
  <c r="Z131" i="503"/>
  <c r="AA130" i="503"/>
  <c r="L130" i="503"/>
  <c r="L131" i="504"/>
  <c r="Z132" i="504"/>
  <c r="AA131" i="504"/>
  <c r="Z131" i="502"/>
  <c r="AA130" i="502"/>
  <c r="L130" i="502"/>
  <c r="L130" i="501"/>
  <c r="Z131" i="501"/>
  <c r="AA130" i="501"/>
  <c r="L131" i="500"/>
  <c r="Z132" i="500"/>
  <c r="AA131" i="500"/>
  <c r="Z132" i="499"/>
  <c r="L131" i="499"/>
  <c r="AA131" i="499"/>
  <c r="L131" i="498"/>
  <c r="Z132" i="498"/>
  <c r="AA131" i="498"/>
  <c r="Z132" i="497"/>
  <c r="AA131" i="497"/>
  <c r="L131" i="497"/>
  <c r="AD37" i="520"/>
  <c r="AD37" i="522"/>
  <c r="AD38" i="515"/>
  <c r="AD38" i="523"/>
  <c r="AD37" i="521"/>
  <c r="AD37" i="518"/>
  <c r="AD38" i="517"/>
  <c r="AD35" i="519"/>
  <c r="Z133" i="523" l="1"/>
  <c r="L132" i="523"/>
  <c r="M132" i="523" s="1"/>
  <c r="AA132" i="523"/>
  <c r="AC132" i="523"/>
  <c r="Z134" i="522"/>
  <c r="AA133" i="522"/>
  <c r="L133" i="522"/>
  <c r="M133" i="522" s="1"/>
  <c r="AC133" i="522"/>
  <c r="Z134" i="521"/>
  <c r="AA133" i="521"/>
  <c r="L133" i="521"/>
  <c r="M133" i="521" s="1"/>
  <c r="AC133" i="521"/>
  <c r="AA133" i="520"/>
  <c r="Z134" i="520"/>
  <c r="L133" i="520"/>
  <c r="M133" i="520" s="1"/>
  <c r="AC133" i="520"/>
  <c r="L135" i="519"/>
  <c r="M135" i="519" s="1"/>
  <c r="Z136" i="519"/>
  <c r="AA135" i="519"/>
  <c r="AC135" i="519"/>
  <c r="Z134" i="518"/>
  <c r="AA133" i="518"/>
  <c r="L133" i="518"/>
  <c r="M133" i="518" s="1"/>
  <c r="AC133" i="518"/>
  <c r="Z133" i="517"/>
  <c r="L132" i="517"/>
  <c r="M132" i="517" s="1"/>
  <c r="AC132" i="517"/>
  <c r="AA132" i="517"/>
  <c r="Z133" i="516"/>
  <c r="L132" i="516"/>
  <c r="AA132" i="516"/>
  <c r="Z133" i="515"/>
  <c r="AC132" i="515"/>
  <c r="AA132" i="515"/>
  <c r="L132" i="515"/>
  <c r="M132" i="515" s="1"/>
  <c r="Z133" i="514"/>
  <c r="AA132" i="514"/>
  <c r="L132" i="514"/>
  <c r="Z132" i="513"/>
  <c r="AA131" i="513"/>
  <c r="L131" i="513"/>
  <c r="Z132" i="511"/>
  <c r="AA131" i="511"/>
  <c r="L131" i="511"/>
  <c r="Z134" i="512"/>
  <c r="AA133" i="512"/>
  <c r="L133" i="512"/>
  <c r="Z132" i="509"/>
  <c r="AA131" i="509"/>
  <c r="L131" i="509"/>
  <c r="Z133" i="510"/>
  <c r="AA132" i="510"/>
  <c r="L132" i="510"/>
  <c r="L131" i="508"/>
  <c r="Z132" i="508"/>
  <c r="AA131" i="508"/>
  <c r="Z132" i="507"/>
  <c r="AA131" i="507"/>
  <c r="L131" i="507"/>
  <c r="L131" i="506"/>
  <c r="AA131" i="506"/>
  <c r="Z132" i="506"/>
  <c r="Z133" i="505"/>
  <c r="AA132" i="505"/>
  <c r="L132" i="505"/>
  <c r="Z133" i="504"/>
  <c r="AA132" i="504"/>
  <c r="L132" i="504"/>
  <c r="Z132" i="503"/>
  <c r="AA131" i="503"/>
  <c r="L131" i="503"/>
  <c r="Z132" i="501"/>
  <c r="AA131" i="501"/>
  <c r="L131" i="501"/>
  <c r="L131" i="502"/>
  <c r="Z132" i="502"/>
  <c r="AA131" i="502"/>
  <c r="Z133" i="500"/>
  <c r="L132" i="500"/>
  <c r="AA132" i="500"/>
  <c r="AA132" i="499"/>
  <c r="Z133" i="499"/>
  <c r="L132" i="499"/>
  <c r="Z133" i="498"/>
  <c r="L132" i="498"/>
  <c r="AA132" i="498"/>
  <c r="L132" i="497"/>
  <c r="Z133" i="497"/>
  <c r="AA132" i="497"/>
  <c r="AD36" i="520"/>
  <c r="AD36" i="518"/>
  <c r="AD34" i="519"/>
  <c r="AD36" i="522"/>
  <c r="AD36" i="521"/>
  <c r="AD37" i="515"/>
  <c r="AD37" i="517"/>
  <c r="AD37" i="523"/>
  <c r="Z134" i="523" l="1"/>
  <c r="AA133" i="523"/>
  <c r="L133" i="523"/>
  <c r="M133" i="523" s="1"/>
  <c r="AC133" i="523"/>
  <c r="Z135" i="522"/>
  <c r="AA134" i="522"/>
  <c r="L134" i="522"/>
  <c r="M134" i="522" s="1"/>
  <c r="AC134" i="522"/>
  <c r="Z135" i="521"/>
  <c r="AA134" i="521"/>
  <c r="L134" i="521"/>
  <c r="M134" i="521" s="1"/>
  <c r="AC134" i="521"/>
  <c r="Z135" i="520"/>
  <c r="AA134" i="520"/>
  <c r="L134" i="520"/>
  <c r="M134" i="520" s="1"/>
  <c r="AC134" i="520"/>
  <c r="AA136" i="519"/>
  <c r="L136" i="519"/>
  <c r="M136" i="519" s="1"/>
  <c r="Z137" i="519"/>
  <c r="AC136" i="519"/>
  <c r="L134" i="518"/>
  <c r="M134" i="518" s="1"/>
  <c r="Z135" i="518"/>
  <c r="AA134" i="518"/>
  <c r="AC134" i="518"/>
  <c r="Z134" i="517"/>
  <c r="AA133" i="517"/>
  <c r="AC133" i="517"/>
  <c r="L133" i="517"/>
  <c r="M133" i="517" s="1"/>
  <c r="Z134" i="516"/>
  <c r="AA133" i="516"/>
  <c r="L133" i="516"/>
  <c r="Z134" i="515"/>
  <c r="AA133" i="515"/>
  <c r="L133" i="515"/>
  <c r="M133" i="515" s="1"/>
  <c r="AC133" i="515"/>
  <c r="Z133" i="513"/>
  <c r="AA132" i="513"/>
  <c r="L132" i="513"/>
  <c r="L133" i="514"/>
  <c r="AA133" i="514"/>
  <c r="Z134" i="514"/>
  <c r="L132" i="511"/>
  <c r="Z133" i="511"/>
  <c r="AA132" i="511"/>
  <c r="Z135" i="512"/>
  <c r="AA134" i="512"/>
  <c r="L134" i="512"/>
  <c r="L132" i="509"/>
  <c r="Z133" i="509"/>
  <c r="AA132" i="509"/>
  <c r="Z134" i="510"/>
  <c r="AA133" i="510"/>
  <c r="L133" i="510"/>
  <c r="Z133" i="508"/>
  <c r="L132" i="508"/>
  <c r="AA132" i="508"/>
  <c r="Z133" i="507"/>
  <c r="AA132" i="507"/>
  <c r="L132" i="507"/>
  <c r="Z133" i="506"/>
  <c r="AA132" i="506"/>
  <c r="L132" i="506"/>
  <c r="L133" i="505"/>
  <c r="Z134" i="505"/>
  <c r="AA133" i="505"/>
  <c r="Z133" i="503"/>
  <c r="AA132" i="503"/>
  <c r="L132" i="503"/>
  <c r="Z134" i="504"/>
  <c r="AA133" i="504"/>
  <c r="L133" i="504"/>
  <c r="Z133" i="502"/>
  <c r="AA132" i="502"/>
  <c r="L132" i="502"/>
  <c r="Z133" i="501"/>
  <c r="L132" i="501"/>
  <c r="AA132" i="501"/>
  <c r="Z134" i="500"/>
  <c r="AA133" i="500"/>
  <c r="L133" i="500"/>
  <c r="AA133" i="499"/>
  <c r="L133" i="499"/>
  <c r="Z134" i="499"/>
  <c r="Z134" i="497"/>
  <c r="AA133" i="497"/>
  <c r="L133" i="497"/>
  <c r="Z134" i="498"/>
  <c r="AA133" i="498"/>
  <c r="L133" i="498"/>
  <c r="AD35" i="522"/>
  <c r="AD35" i="518"/>
  <c r="AD35" i="520"/>
  <c r="AD33" i="519"/>
  <c r="AD36" i="517"/>
  <c r="AD36" i="515"/>
  <c r="AD35" i="521"/>
  <c r="AD36" i="523"/>
  <c r="Z135" i="523" l="1"/>
  <c r="AA134" i="523"/>
  <c r="L134" i="523"/>
  <c r="M134" i="523" s="1"/>
  <c r="AC134" i="523"/>
  <c r="L135" i="522"/>
  <c r="M135" i="522" s="1"/>
  <c r="Z136" i="522"/>
  <c r="AA135" i="522"/>
  <c r="AC135" i="522"/>
  <c r="L135" i="521"/>
  <c r="M135" i="521" s="1"/>
  <c r="Z136" i="521"/>
  <c r="AA135" i="521"/>
  <c r="AC135" i="521"/>
  <c r="L135" i="520"/>
  <c r="M135" i="520" s="1"/>
  <c r="Z136" i="520"/>
  <c r="AA135" i="520"/>
  <c r="AC135" i="520"/>
  <c r="Z138" i="519"/>
  <c r="AA137" i="519"/>
  <c r="L137" i="519"/>
  <c r="M137" i="519" s="1"/>
  <c r="AC137" i="519"/>
  <c r="AA135" i="518"/>
  <c r="L135" i="518"/>
  <c r="M135" i="518" s="1"/>
  <c r="Z136" i="518"/>
  <c r="AC135" i="518"/>
  <c r="Z135" i="517"/>
  <c r="AC134" i="517"/>
  <c r="AA134" i="517"/>
  <c r="L134" i="517"/>
  <c r="M134" i="517" s="1"/>
  <c r="Z135" i="516"/>
  <c r="AA134" i="516"/>
  <c r="L134" i="516"/>
  <c r="Z135" i="515"/>
  <c r="AC134" i="515"/>
  <c r="AA134" i="515"/>
  <c r="L134" i="515"/>
  <c r="M134" i="515" s="1"/>
  <c r="Z135" i="514"/>
  <c r="AA134" i="514"/>
  <c r="L134" i="514"/>
  <c r="L133" i="513"/>
  <c r="AA133" i="513"/>
  <c r="Z134" i="513"/>
  <c r="Z134" i="511"/>
  <c r="AA133" i="511"/>
  <c r="L133" i="511"/>
  <c r="L135" i="512"/>
  <c r="Z136" i="512"/>
  <c r="AA135" i="512"/>
  <c r="Z134" i="509"/>
  <c r="AA133" i="509"/>
  <c r="L133" i="509"/>
  <c r="Z135" i="510"/>
  <c r="AA134" i="510"/>
  <c r="L134" i="510"/>
  <c r="Z134" i="508"/>
  <c r="AA133" i="508"/>
  <c r="L133" i="508"/>
  <c r="L133" i="507"/>
  <c r="Z134" i="507"/>
  <c r="AA133" i="507"/>
  <c r="Z134" i="506"/>
  <c r="AA133" i="506"/>
  <c r="L133" i="506"/>
  <c r="Z135" i="505"/>
  <c r="AA134" i="505"/>
  <c r="L134" i="505"/>
  <c r="Z135" i="504"/>
  <c r="AA134" i="504"/>
  <c r="L134" i="504"/>
  <c r="Z134" i="503"/>
  <c r="AA133" i="503"/>
  <c r="L133" i="503"/>
  <c r="Z134" i="501"/>
  <c r="AA133" i="501"/>
  <c r="L133" i="501"/>
  <c r="Z134" i="502"/>
  <c r="L133" i="502"/>
  <c r="AA133" i="502"/>
  <c r="Z135" i="500"/>
  <c r="AA134" i="500"/>
  <c r="L134" i="500"/>
  <c r="Z135" i="499"/>
  <c r="L134" i="499"/>
  <c r="AA134" i="499"/>
  <c r="Z135" i="498"/>
  <c r="AA134" i="498"/>
  <c r="L134" i="498"/>
  <c r="AA134" i="497"/>
  <c r="Z135" i="497"/>
  <c r="L134" i="497"/>
  <c r="AD34" i="518"/>
  <c r="AD34" i="522"/>
  <c r="AD35" i="523"/>
  <c r="AD32" i="519"/>
  <c r="AD35" i="515"/>
  <c r="AD34" i="521"/>
  <c r="AD35" i="517"/>
  <c r="AD34" i="520"/>
  <c r="L135" i="523" l="1"/>
  <c r="M135" i="523" s="1"/>
  <c r="Z136" i="523"/>
  <c r="AA135" i="523"/>
  <c r="AC135" i="523"/>
  <c r="Z137" i="522"/>
  <c r="AA136" i="522"/>
  <c r="L136" i="522"/>
  <c r="M136" i="522" s="1"/>
  <c r="AC136" i="522"/>
  <c r="Z137" i="521"/>
  <c r="AA136" i="521"/>
  <c r="L136" i="521"/>
  <c r="M136" i="521" s="1"/>
  <c r="AC136" i="521"/>
  <c r="Z137" i="520"/>
  <c r="L136" i="520"/>
  <c r="M136" i="520" s="1"/>
  <c r="AA136" i="520"/>
  <c r="AC136" i="520"/>
  <c r="Z139" i="519"/>
  <c r="AA138" i="519"/>
  <c r="L138" i="519"/>
  <c r="M138" i="519" s="1"/>
  <c r="AC138" i="519"/>
  <c r="AA136" i="518"/>
  <c r="Z137" i="518"/>
  <c r="L136" i="518"/>
  <c r="M136" i="518" s="1"/>
  <c r="AC136" i="518"/>
  <c r="L135" i="517"/>
  <c r="M135" i="517" s="1"/>
  <c r="Z136" i="517"/>
  <c r="AA135" i="517"/>
  <c r="AC135" i="517"/>
  <c r="L135" i="516"/>
  <c r="Z136" i="516"/>
  <c r="AA135" i="516"/>
  <c r="L135" i="515"/>
  <c r="M135" i="515" s="1"/>
  <c r="Z136" i="515"/>
  <c r="AC135" i="515"/>
  <c r="AA135" i="515"/>
  <c r="Z135" i="513"/>
  <c r="AA134" i="513"/>
  <c r="L134" i="513"/>
  <c r="L135" i="514"/>
  <c r="AA135" i="514"/>
  <c r="Z136" i="514"/>
  <c r="Z135" i="511"/>
  <c r="AA134" i="511"/>
  <c r="L134" i="511"/>
  <c r="Z137" i="512"/>
  <c r="AA136" i="512"/>
  <c r="L136" i="512"/>
  <c r="Z135" i="509"/>
  <c r="AA134" i="509"/>
  <c r="L134" i="509"/>
  <c r="L135" i="510"/>
  <c r="Z136" i="510"/>
  <c r="AA135" i="510"/>
  <c r="Z135" i="508"/>
  <c r="AA134" i="508"/>
  <c r="L134" i="508"/>
  <c r="Z135" i="507"/>
  <c r="AA134" i="507"/>
  <c r="L134" i="507"/>
  <c r="Z135" i="506"/>
  <c r="AA134" i="506"/>
  <c r="L134" i="506"/>
  <c r="L135" i="505"/>
  <c r="AA135" i="505"/>
  <c r="Z136" i="505"/>
  <c r="L134" i="503"/>
  <c r="Z135" i="503"/>
  <c r="AA134" i="503"/>
  <c r="L135" i="504"/>
  <c r="Z136" i="504"/>
  <c r="AA135" i="504"/>
  <c r="Z135" i="502"/>
  <c r="AA134" i="502"/>
  <c r="L134" i="502"/>
  <c r="L134" i="501"/>
  <c r="Z135" i="501"/>
  <c r="AA134" i="501"/>
  <c r="L135" i="500"/>
  <c r="Z136" i="500"/>
  <c r="AA135" i="500"/>
  <c r="Z136" i="499"/>
  <c r="AA135" i="499"/>
  <c r="L135" i="499"/>
  <c r="Z136" i="497"/>
  <c r="AA135" i="497"/>
  <c r="L135" i="497"/>
  <c r="L135" i="498"/>
  <c r="AA135" i="498"/>
  <c r="Z136" i="498"/>
  <c r="AD31" i="519"/>
  <c r="AD34" i="523"/>
  <c r="AD34" i="515"/>
  <c r="AD34" i="517"/>
  <c r="AD33" i="520"/>
  <c r="AD33" i="521"/>
  <c r="AD33" i="522"/>
  <c r="AD33" i="518"/>
  <c r="AA136" i="523" l="1"/>
  <c r="L136" i="523"/>
  <c r="M136" i="523" s="1"/>
  <c r="Z137" i="523"/>
  <c r="AC136" i="523"/>
  <c r="Z138" i="522"/>
  <c r="AA137" i="522"/>
  <c r="L137" i="522"/>
  <c r="M137" i="522" s="1"/>
  <c r="AC137" i="522"/>
  <c r="Z138" i="521"/>
  <c r="AA137" i="521"/>
  <c r="L137" i="521"/>
  <c r="M137" i="521" s="1"/>
  <c r="AC137" i="521"/>
  <c r="Z138" i="520"/>
  <c r="L137" i="520"/>
  <c r="M137" i="520" s="1"/>
  <c r="AA137" i="520"/>
  <c r="AC137" i="520"/>
  <c r="L139" i="519"/>
  <c r="M139" i="519" s="1"/>
  <c r="Z140" i="519"/>
  <c r="AA139" i="519"/>
  <c r="AC139" i="519"/>
  <c r="Z138" i="518"/>
  <c r="AA137" i="518"/>
  <c r="L137" i="518"/>
  <c r="M137" i="518" s="1"/>
  <c r="AC137" i="518"/>
  <c r="Z137" i="517"/>
  <c r="AC136" i="517"/>
  <c r="AA136" i="517"/>
  <c r="L136" i="517"/>
  <c r="M136" i="517" s="1"/>
  <c r="Z137" i="516"/>
  <c r="L136" i="516"/>
  <c r="AA136" i="516"/>
  <c r="Z137" i="515"/>
  <c r="AA136" i="515"/>
  <c r="L136" i="515"/>
  <c r="M136" i="515" s="1"/>
  <c r="AC136" i="515"/>
  <c r="Z137" i="514"/>
  <c r="AA136" i="514"/>
  <c r="L136" i="514"/>
  <c r="Z136" i="513"/>
  <c r="AA135" i="513"/>
  <c r="L135" i="513"/>
  <c r="Z136" i="511"/>
  <c r="AA135" i="511"/>
  <c r="L135" i="511"/>
  <c r="Z138" i="512"/>
  <c r="AA137" i="512"/>
  <c r="L137" i="512"/>
  <c r="Z136" i="509"/>
  <c r="AA135" i="509"/>
  <c r="L135" i="509"/>
  <c r="Z137" i="510"/>
  <c r="AA136" i="510"/>
  <c r="L136" i="510"/>
  <c r="L135" i="508"/>
  <c r="Z136" i="508"/>
  <c r="AA135" i="508"/>
  <c r="Z136" i="507"/>
  <c r="AA135" i="507"/>
  <c r="L135" i="507"/>
  <c r="L135" i="506"/>
  <c r="AA135" i="506"/>
  <c r="Z136" i="506"/>
  <c r="Z137" i="505"/>
  <c r="AA136" i="505"/>
  <c r="L136" i="505"/>
  <c r="Z137" i="504"/>
  <c r="AA136" i="504"/>
  <c r="L136" i="504"/>
  <c r="Z136" i="503"/>
  <c r="AA135" i="503"/>
  <c r="L135" i="503"/>
  <c r="Z136" i="501"/>
  <c r="AA135" i="501"/>
  <c r="L135" i="501"/>
  <c r="L135" i="502"/>
  <c r="Z136" i="502"/>
  <c r="AA135" i="502"/>
  <c r="Z137" i="500"/>
  <c r="L136" i="500"/>
  <c r="AA136" i="500"/>
  <c r="L136" i="499"/>
  <c r="Z137" i="499"/>
  <c r="AA136" i="499"/>
  <c r="Z137" i="498"/>
  <c r="L136" i="498"/>
  <c r="AA136" i="498"/>
  <c r="L136" i="497"/>
  <c r="AA136" i="497"/>
  <c r="Z137" i="497"/>
  <c r="AD32" i="521"/>
  <c r="AD32" i="522"/>
  <c r="AD30" i="519"/>
  <c r="AD32" i="518"/>
  <c r="AD33" i="523"/>
  <c r="AD33" i="517"/>
  <c r="AD33" i="515"/>
  <c r="AD32" i="520"/>
  <c r="Z138" i="523" l="1"/>
  <c r="AA137" i="523"/>
  <c r="L137" i="523"/>
  <c r="M137" i="523" s="1"/>
  <c r="AC137" i="523"/>
  <c r="Z139" i="522"/>
  <c r="AA138" i="522"/>
  <c r="L138" i="522"/>
  <c r="M138" i="522" s="1"/>
  <c r="AC138" i="522"/>
  <c r="Z139" i="521"/>
  <c r="AA138" i="521"/>
  <c r="L138" i="521"/>
  <c r="M138" i="521" s="1"/>
  <c r="AC138" i="521"/>
  <c r="Z139" i="520"/>
  <c r="AA138" i="520"/>
  <c r="L138" i="520"/>
  <c r="M138" i="520" s="1"/>
  <c r="AC138" i="520"/>
  <c r="Z141" i="519"/>
  <c r="L140" i="519"/>
  <c r="M140" i="519" s="1"/>
  <c r="AA140" i="519"/>
  <c r="AC140" i="519"/>
  <c r="Z139" i="518"/>
  <c r="L138" i="518"/>
  <c r="M138" i="518" s="1"/>
  <c r="AA138" i="518"/>
  <c r="AC138" i="518"/>
  <c r="Z138" i="517"/>
  <c r="AA137" i="517"/>
  <c r="AC137" i="517"/>
  <c r="L137" i="517"/>
  <c r="M137" i="517" s="1"/>
  <c r="Z138" i="516"/>
  <c r="AA137" i="516"/>
  <c r="L137" i="516"/>
  <c r="Z138" i="515"/>
  <c r="AA137" i="515"/>
  <c r="L137" i="515"/>
  <c r="M137" i="515" s="1"/>
  <c r="AC137" i="515"/>
  <c r="Z137" i="513"/>
  <c r="AA136" i="513"/>
  <c r="L136" i="513"/>
  <c r="L137" i="514"/>
  <c r="AA137" i="514"/>
  <c r="Z138" i="514"/>
  <c r="L136" i="511"/>
  <c r="Z137" i="511"/>
  <c r="AA136" i="511"/>
  <c r="Z139" i="512"/>
  <c r="AA138" i="512"/>
  <c r="L138" i="512"/>
  <c r="L136" i="509"/>
  <c r="Z137" i="509"/>
  <c r="AA136" i="509"/>
  <c r="Z138" i="510"/>
  <c r="AA137" i="510"/>
  <c r="L137" i="510"/>
  <c r="Z137" i="508"/>
  <c r="AA136" i="508"/>
  <c r="L136" i="508"/>
  <c r="Z137" i="507"/>
  <c r="AA136" i="507"/>
  <c r="L136" i="507"/>
  <c r="Z137" i="506"/>
  <c r="AA136" i="506"/>
  <c r="L136" i="506"/>
  <c r="L137" i="505"/>
  <c r="AA137" i="505"/>
  <c r="Z138" i="505"/>
  <c r="Z137" i="503"/>
  <c r="AA136" i="503"/>
  <c r="L136" i="503"/>
  <c r="Z138" i="504"/>
  <c r="AA137" i="504"/>
  <c r="L137" i="504"/>
  <c r="Z137" i="502"/>
  <c r="AA136" i="502"/>
  <c r="L136" i="502"/>
  <c r="Z137" i="501"/>
  <c r="AA136" i="501"/>
  <c r="L136" i="501"/>
  <c r="Z138" i="500"/>
  <c r="AA137" i="500"/>
  <c r="L137" i="500"/>
  <c r="L137" i="499"/>
  <c r="Z138" i="499"/>
  <c r="AA137" i="499"/>
  <c r="Z138" i="497"/>
  <c r="L137" i="497"/>
  <c r="AA137" i="497"/>
  <c r="Z138" i="498"/>
  <c r="AA137" i="498"/>
  <c r="L137" i="498"/>
  <c r="AD31" i="522"/>
  <c r="AD29" i="519"/>
  <c r="AD31" i="520"/>
  <c r="AD32" i="515"/>
  <c r="AD31" i="521"/>
  <c r="AD31" i="518"/>
  <c r="AD32" i="517"/>
  <c r="AD32" i="523"/>
  <c r="Z139" i="523" l="1"/>
  <c r="AA138" i="523"/>
  <c r="L138" i="523"/>
  <c r="M138" i="523" s="1"/>
  <c r="AC138" i="523"/>
  <c r="L139" i="522"/>
  <c r="M139" i="522" s="1"/>
  <c r="Z140" i="522"/>
  <c r="AA139" i="522"/>
  <c r="AC139" i="522"/>
  <c r="L139" i="521"/>
  <c r="M139" i="521" s="1"/>
  <c r="Z140" i="521"/>
  <c r="AA139" i="521"/>
  <c r="AC139" i="521"/>
  <c r="L139" i="520"/>
  <c r="M139" i="520" s="1"/>
  <c r="AA139" i="520"/>
  <c r="Z140" i="520"/>
  <c r="AC139" i="520"/>
  <c r="Z142" i="519"/>
  <c r="AA141" i="519"/>
  <c r="L141" i="519"/>
  <c r="M141" i="519" s="1"/>
  <c r="AC141" i="519"/>
  <c r="Z140" i="518"/>
  <c r="AA139" i="518"/>
  <c r="L139" i="518"/>
  <c r="M139" i="518" s="1"/>
  <c r="AC139" i="518"/>
  <c r="Z139" i="517"/>
  <c r="AA138" i="517"/>
  <c r="AC138" i="517"/>
  <c r="L138" i="517"/>
  <c r="M138" i="517" s="1"/>
  <c r="Z139" i="516"/>
  <c r="AA138" i="516"/>
  <c r="L138" i="516"/>
  <c r="Z139" i="515"/>
  <c r="AC138" i="515"/>
  <c r="AA138" i="515"/>
  <c r="L138" i="515"/>
  <c r="M138" i="515" s="1"/>
  <c r="Z139" i="514"/>
  <c r="AA138" i="514"/>
  <c r="L138" i="514"/>
  <c r="Z138" i="513"/>
  <c r="L137" i="513"/>
  <c r="AA137" i="513"/>
  <c r="L137" i="511"/>
  <c r="Z138" i="511"/>
  <c r="AA137" i="511"/>
  <c r="L139" i="512"/>
  <c r="Z140" i="512"/>
  <c r="AA139" i="512"/>
  <c r="Z138" i="509"/>
  <c r="AA137" i="509"/>
  <c r="L137" i="509"/>
  <c r="Z139" i="510"/>
  <c r="AA138" i="510"/>
  <c r="L138" i="510"/>
  <c r="Z138" i="508"/>
  <c r="AA137" i="508"/>
  <c r="L137" i="508"/>
  <c r="L137" i="507"/>
  <c r="Z138" i="507"/>
  <c r="AA137" i="507"/>
  <c r="Z138" i="506"/>
  <c r="AA137" i="506"/>
  <c r="L137" i="506"/>
  <c r="Z139" i="505"/>
  <c r="AA138" i="505"/>
  <c r="L138" i="505"/>
  <c r="Z139" i="504"/>
  <c r="AA138" i="504"/>
  <c r="L138" i="504"/>
  <c r="Z138" i="503"/>
  <c r="AA137" i="503"/>
  <c r="L137" i="503"/>
  <c r="Z138" i="501"/>
  <c r="L137" i="501"/>
  <c r="AA137" i="501"/>
  <c r="Z138" i="502"/>
  <c r="AA137" i="502"/>
  <c r="L137" i="502"/>
  <c r="Z139" i="500"/>
  <c r="AA138" i="500"/>
  <c r="L138" i="500"/>
  <c r="AA138" i="499"/>
  <c r="L138" i="499"/>
  <c r="Z139" i="499"/>
  <c r="Z139" i="498"/>
  <c r="AA138" i="498"/>
  <c r="L138" i="498"/>
  <c r="L138" i="497"/>
  <c r="Z139" i="497"/>
  <c r="AA138" i="497"/>
  <c r="AD31" i="523"/>
  <c r="AD30" i="522"/>
  <c r="AD30" i="521"/>
  <c r="AD31" i="517"/>
  <c r="AD31" i="515"/>
  <c r="AD30" i="518"/>
  <c r="AD28" i="519"/>
  <c r="AD30" i="520"/>
  <c r="L139" i="523" l="1"/>
  <c r="M139" i="523" s="1"/>
  <c r="Z140" i="523"/>
  <c r="AA139" i="523"/>
  <c r="AC139" i="523"/>
  <c r="Z141" i="522"/>
  <c r="AA140" i="522"/>
  <c r="L140" i="522"/>
  <c r="M140" i="522" s="1"/>
  <c r="AC140" i="522"/>
  <c r="Z141" i="521"/>
  <c r="AA140" i="521"/>
  <c r="L140" i="521"/>
  <c r="M140" i="521" s="1"/>
  <c r="AC140" i="521"/>
  <c r="L140" i="520"/>
  <c r="M140" i="520" s="1"/>
  <c r="AA140" i="520"/>
  <c r="Z141" i="520"/>
  <c r="AC140" i="520"/>
  <c r="Z143" i="519"/>
  <c r="AA142" i="519"/>
  <c r="L142" i="519"/>
  <c r="M142" i="519" s="1"/>
  <c r="AC142" i="519"/>
  <c r="Z141" i="518"/>
  <c r="L140" i="518"/>
  <c r="M140" i="518" s="1"/>
  <c r="AA140" i="518"/>
  <c r="AC140" i="518"/>
  <c r="L139" i="517"/>
  <c r="M139" i="517" s="1"/>
  <c r="Z140" i="517"/>
  <c r="AC139" i="517"/>
  <c r="AA139" i="517"/>
  <c r="L139" i="516"/>
  <c r="Z140" i="516"/>
  <c r="AA139" i="516"/>
  <c r="L139" i="515"/>
  <c r="M139" i="515" s="1"/>
  <c r="Z140" i="515"/>
  <c r="AA139" i="515"/>
  <c r="AC139" i="515"/>
  <c r="L138" i="513"/>
  <c r="Z139" i="513"/>
  <c r="AA138" i="513"/>
  <c r="L139" i="514"/>
  <c r="Z140" i="514"/>
  <c r="AA139" i="514"/>
  <c r="Z139" i="511"/>
  <c r="AA138" i="511"/>
  <c r="L138" i="511"/>
  <c r="Z141" i="512"/>
  <c r="AA140" i="512"/>
  <c r="L140" i="512"/>
  <c r="Z139" i="509"/>
  <c r="AA138" i="509"/>
  <c r="L138" i="509"/>
  <c r="L139" i="510"/>
  <c r="Z140" i="510"/>
  <c r="AA139" i="510"/>
  <c r="Z139" i="508"/>
  <c r="AA138" i="508"/>
  <c r="L138" i="508"/>
  <c r="Z139" i="507"/>
  <c r="AA138" i="507"/>
  <c r="L138" i="507"/>
  <c r="Z139" i="506"/>
  <c r="AA138" i="506"/>
  <c r="L138" i="506"/>
  <c r="L139" i="505"/>
  <c r="AA139" i="505"/>
  <c r="Z140" i="505"/>
  <c r="L138" i="503"/>
  <c r="Z139" i="503"/>
  <c r="AA138" i="503"/>
  <c r="L139" i="504"/>
  <c r="Z140" i="504"/>
  <c r="AA139" i="504"/>
  <c r="Z139" i="502"/>
  <c r="AA138" i="502"/>
  <c r="L138" i="502"/>
  <c r="L138" i="501"/>
  <c r="AA138" i="501"/>
  <c r="Z139" i="501"/>
  <c r="L139" i="500"/>
  <c r="Z140" i="500"/>
  <c r="AA139" i="500"/>
  <c r="Z140" i="499"/>
  <c r="AA139" i="499"/>
  <c r="L139" i="499"/>
  <c r="Z140" i="497"/>
  <c r="AA139" i="497"/>
  <c r="L139" i="497"/>
  <c r="L139" i="498"/>
  <c r="Z140" i="498"/>
  <c r="AA139" i="498"/>
  <c r="AD30" i="523"/>
  <c r="AD29" i="518"/>
  <c r="AD29" i="521"/>
  <c r="AD30" i="515"/>
  <c r="AD30" i="517"/>
  <c r="AD27" i="519"/>
  <c r="AD29" i="522"/>
  <c r="AD29" i="520"/>
  <c r="Z141" i="523" l="1"/>
  <c r="L140" i="523"/>
  <c r="M140" i="523" s="1"/>
  <c r="AA140" i="523"/>
  <c r="AC140" i="523"/>
  <c r="Z142" i="522"/>
  <c r="AA141" i="522"/>
  <c r="L141" i="522"/>
  <c r="M141" i="522" s="1"/>
  <c r="AC141" i="522"/>
  <c r="Z142" i="521"/>
  <c r="AA141" i="521"/>
  <c r="L141" i="521"/>
  <c r="M141" i="521" s="1"/>
  <c r="AC141" i="521"/>
  <c r="Z142" i="520"/>
  <c r="L141" i="520"/>
  <c r="M141" i="520" s="1"/>
  <c r="AA141" i="520"/>
  <c r="AC141" i="520"/>
  <c r="L143" i="519"/>
  <c r="M143" i="519" s="1"/>
  <c r="Z144" i="519"/>
  <c r="AA143" i="519"/>
  <c r="AC143" i="519"/>
  <c r="Z142" i="518"/>
  <c r="AA141" i="518"/>
  <c r="L141" i="518"/>
  <c r="M141" i="518" s="1"/>
  <c r="AC141" i="518"/>
  <c r="Z141" i="517"/>
  <c r="AC140" i="517"/>
  <c r="AA140" i="517"/>
  <c r="L140" i="517"/>
  <c r="M140" i="517" s="1"/>
  <c r="Z141" i="516"/>
  <c r="L140" i="516"/>
  <c r="AA140" i="516"/>
  <c r="Z141" i="515"/>
  <c r="AC140" i="515"/>
  <c r="AA140" i="515"/>
  <c r="L140" i="515"/>
  <c r="M140" i="515" s="1"/>
  <c r="Z141" i="514"/>
  <c r="AA140" i="514"/>
  <c r="L140" i="514"/>
  <c r="Z140" i="513"/>
  <c r="AA139" i="513"/>
  <c r="L139" i="513"/>
  <c r="Z140" i="511"/>
  <c r="AA139" i="511"/>
  <c r="L139" i="511"/>
  <c r="Z142" i="512"/>
  <c r="AA141" i="512"/>
  <c r="L141" i="512"/>
  <c r="Z140" i="509"/>
  <c r="L139" i="509"/>
  <c r="AA139" i="509"/>
  <c r="Z141" i="510"/>
  <c r="AA140" i="510"/>
  <c r="L140" i="510"/>
  <c r="Z140" i="508"/>
  <c r="AA139" i="508"/>
  <c r="L139" i="508"/>
  <c r="Z140" i="507"/>
  <c r="AA139" i="507"/>
  <c r="L139" i="507"/>
  <c r="L139" i="506"/>
  <c r="AA139" i="506"/>
  <c r="Z140" i="506"/>
  <c r="Z141" i="505"/>
  <c r="AA140" i="505"/>
  <c r="L140" i="505"/>
  <c r="Z141" i="504"/>
  <c r="AA140" i="504"/>
  <c r="L140" i="504"/>
  <c r="Z140" i="503"/>
  <c r="AA139" i="503"/>
  <c r="L139" i="503"/>
  <c r="Z140" i="501"/>
  <c r="L139" i="501"/>
  <c r="AA139" i="501"/>
  <c r="L139" i="502"/>
  <c r="Z140" i="502"/>
  <c r="AA139" i="502"/>
  <c r="Z141" i="500"/>
  <c r="AA140" i="500"/>
  <c r="L140" i="500"/>
  <c r="L140" i="499"/>
  <c r="AA140" i="499"/>
  <c r="Z141" i="499"/>
  <c r="Z141" i="498"/>
  <c r="L140" i="498"/>
  <c r="AA140" i="498"/>
  <c r="L140" i="497"/>
  <c r="AA140" i="497"/>
  <c r="Z141" i="497"/>
  <c r="AD28" i="520"/>
  <c r="AD28" i="522"/>
  <c r="AD29" i="523"/>
  <c r="AD28" i="521"/>
  <c r="AD29" i="517"/>
  <c r="AD29" i="515"/>
  <c r="AD26" i="519"/>
  <c r="AD28" i="518"/>
  <c r="Z142" i="523" l="1"/>
  <c r="AA141" i="523"/>
  <c r="L141" i="523"/>
  <c r="M141" i="523" s="1"/>
  <c r="AC141" i="523"/>
  <c r="Z143" i="522"/>
  <c r="AA142" i="522"/>
  <c r="L142" i="522"/>
  <c r="M142" i="522" s="1"/>
  <c r="AC142" i="522"/>
  <c r="Z143" i="521"/>
  <c r="AA142" i="521"/>
  <c r="L142" i="521"/>
  <c r="M142" i="521" s="1"/>
  <c r="AC142" i="521"/>
  <c r="Z143" i="520"/>
  <c r="AA142" i="520"/>
  <c r="L142" i="520"/>
  <c r="M142" i="520" s="1"/>
  <c r="AC142" i="520"/>
  <c r="AA144" i="519"/>
  <c r="L144" i="519"/>
  <c r="M144" i="519" s="1"/>
  <c r="Z145" i="519"/>
  <c r="AC144" i="519"/>
  <c r="Z143" i="518"/>
  <c r="AA142" i="518"/>
  <c r="L142" i="518"/>
  <c r="M142" i="518" s="1"/>
  <c r="AC142" i="518"/>
  <c r="Z142" i="517"/>
  <c r="AA141" i="517"/>
  <c r="L141" i="517"/>
  <c r="M141" i="517" s="1"/>
  <c r="AC141" i="517"/>
  <c r="Z142" i="516"/>
  <c r="AA141" i="516"/>
  <c r="L141" i="516"/>
  <c r="Z142" i="515"/>
  <c r="AC141" i="515"/>
  <c r="AA141" i="515"/>
  <c r="L141" i="515"/>
  <c r="M141" i="515" s="1"/>
  <c r="L140" i="513"/>
  <c r="AA140" i="513"/>
  <c r="Z141" i="513"/>
  <c r="L141" i="514"/>
  <c r="AA141" i="514"/>
  <c r="Z142" i="514"/>
  <c r="L140" i="511"/>
  <c r="Z141" i="511"/>
  <c r="AA140" i="511"/>
  <c r="Z143" i="512"/>
  <c r="AA142" i="512"/>
  <c r="L142" i="512"/>
  <c r="L140" i="509"/>
  <c r="Z141" i="509"/>
  <c r="AA140" i="509"/>
  <c r="Z142" i="510"/>
  <c r="AA141" i="510"/>
  <c r="L141" i="510"/>
  <c r="AA140" i="508"/>
  <c r="L140" i="508"/>
  <c r="Z141" i="508"/>
  <c r="Z141" i="507"/>
  <c r="AA140" i="507"/>
  <c r="L140" i="507"/>
  <c r="Z141" i="506"/>
  <c r="AA140" i="506"/>
  <c r="L140" i="506"/>
  <c r="L141" i="505"/>
  <c r="Z142" i="505"/>
  <c r="AA141" i="505"/>
  <c r="Z141" i="503"/>
  <c r="AA140" i="503"/>
  <c r="L140" i="503"/>
  <c r="Z142" i="504"/>
  <c r="AA141" i="504"/>
  <c r="L141" i="504"/>
  <c r="Z141" i="502"/>
  <c r="L140" i="502"/>
  <c r="AA140" i="502"/>
  <c r="Z141" i="501"/>
  <c r="AA140" i="501"/>
  <c r="L140" i="501"/>
  <c r="Z142" i="500"/>
  <c r="L141" i="500"/>
  <c r="AA141" i="500"/>
  <c r="Z142" i="499"/>
  <c r="AA141" i="499"/>
  <c r="L141" i="499"/>
  <c r="L141" i="497"/>
  <c r="AA141" i="497"/>
  <c r="Z142" i="497"/>
  <c r="Z142" i="498"/>
  <c r="AA141" i="498"/>
  <c r="L141" i="498"/>
  <c r="AD27" i="520"/>
  <c r="AD27" i="522"/>
  <c r="AD25" i="519"/>
  <c r="AD27" i="518"/>
  <c r="AD28" i="523"/>
  <c r="AD28" i="515"/>
  <c r="AD27" i="521"/>
  <c r="AD28" i="517"/>
  <c r="Z143" i="523" l="1"/>
  <c r="AA142" i="523"/>
  <c r="L142" i="523"/>
  <c r="M142" i="523" s="1"/>
  <c r="AC142" i="523"/>
  <c r="L143" i="522"/>
  <c r="M143" i="522" s="1"/>
  <c r="AA143" i="522"/>
  <c r="Z144" i="522"/>
  <c r="AC143" i="522"/>
  <c r="L143" i="521"/>
  <c r="M143" i="521" s="1"/>
  <c r="AA143" i="521"/>
  <c r="Z144" i="521"/>
  <c r="AC143" i="521"/>
  <c r="L143" i="520"/>
  <c r="M143" i="520" s="1"/>
  <c r="Z144" i="520"/>
  <c r="AA143" i="520"/>
  <c r="AC143" i="520"/>
  <c r="Z146" i="519"/>
  <c r="AA145" i="519"/>
  <c r="L145" i="519"/>
  <c r="M145" i="519" s="1"/>
  <c r="AC145" i="519"/>
  <c r="L143" i="518"/>
  <c r="M143" i="518" s="1"/>
  <c r="Z144" i="518"/>
  <c r="AA143" i="518"/>
  <c r="AC143" i="518"/>
  <c r="Z143" i="517"/>
  <c r="AC142" i="517"/>
  <c r="AA142" i="517"/>
  <c r="L142" i="517"/>
  <c r="M142" i="517" s="1"/>
  <c r="Z143" i="516"/>
  <c r="AA142" i="516"/>
  <c r="L142" i="516"/>
  <c r="Z143" i="515"/>
  <c r="AC142" i="515"/>
  <c r="AA142" i="515"/>
  <c r="L142" i="515"/>
  <c r="M142" i="515" s="1"/>
  <c r="Z143" i="514"/>
  <c r="AA142" i="514"/>
  <c r="L142" i="514"/>
  <c r="Z142" i="513"/>
  <c r="AA141" i="513"/>
  <c r="L141" i="513"/>
  <c r="Z142" i="511"/>
  <c r="AA141" i="511"/>
  <c r="L141" i="511"/>
  <c r="L143" i="512"/>
  <c r="Z144" i="512"/>
  <c r="AA143" i="512"/>
  <c r="Z142" i="509"/>
  <c r="AA141" i="509"/>
  <c r="L141" i="509"/>
  <c r="Z143" i="510"/>
  <c r="AA142" i="510"/>
  <c r="L142" i="510"/>
  <c r="AA141" i="508"/>
  <c r="L141" i="508"/>
  <c r="Z142" i="508"/>
  <c r="L141" i="507"/>
  <c r="Z142" i="507"/>
  <c r="AA141" i="507"/>
  <c r="Z142" i="506"/>
  <c r="AA141" i="506"/>
  <c r="L141" i="506"/>
  <c r="Z143" i="505"/>
  <c r="AA142" i="505"/>
  <c r="L142" i="505"/>
  <c r="Z143" i="504"/>
  <c r="AA142" i="504"/>
  <c r="L142" i="504"/>
  <c r="Z142" i="503"/>
  <c r="AA141" i="503"/>
  <c r="L141" i="503"/>
  <c r="Z142" i="501"/>
  <c r="AA141" i="501"/>
  <c r="L141" i="501"/>
  <c r="Z142" i="502"/>
  <c r="AA141" i="502"/>
  <c r="L141" i="502"/>
  <c r="AA142" i="500"/>
  <c r="L142" i="500"/>
  <c r="Z143" i="500"/>
  <c r="AA142" i="499"/>
  <c r="L142" i="499"/>
  <c r="Z143" i="499"/>
  <c r="Z143" i="497"/>
  <c r="L142" i="497"/>
  <c r="AA142" i="497"/>
  <c r="Z143" i="498"/>
  <c r="AA142" i="498"/>
  <c r="L142" i="498"/>
  <c r="AD24" i="519"/>
  <c r="AD26" i="522"/>
  <c r="AD27" i="523"/>
  <c r="AD27" i="515"/>
  <c r="AD26" i="518"/>
  <c r="AD27" i="517"/>
  <c r="AD26" i="521"/>
  <c r="AD26" i="520"/>
  <c r="L143" i="523" l="1"/>
  <c r="M143" i="523" s="1"/>
  <c r="Z144" i="523"/>
  <c r="AA143" i="523"/>
  <c r="AC143" i="523"/>
  <c r="Z145" i="522"/>
  <c r="AA144" i="522"/>
  <c r="L144" i="522"/>
  <c r="M144" i="522" s="1"/>
  <c r="AC144" i="522"/>
  <c r="Z145" i="521"/>
  <c r="AA144" i="521"/>
  <c r="L144" i="521"/>
  <c r="M144" i="521" s="1"/>
  <c r="AC144" i="521"/>
  <c r="AA144" i="520"/>
  <c r="L144" i="520"/>
  <c r="M144" i="520" s="1"/>
  <c r="Z145" i="520"/>
  <c r="AC144" i="520"/>
  <c r="Z147" i="519"/>
  <c r="AA146" i="519"/>
  <c r="L146" i="519"/>
  <c r="M146" i="519" s="1"/>
  <c r="AC146" i="519"/>
  <c r="AA144" i="518"/>
  <c r="Z145" i="518"/>
  <c r="L144" i="518"/>
  <c r="M144" i="518" s="1"/>
  <c r="AC144" i="518"/>
  <c r="L143" i="517"/>
  <c r="M143" i="517" s="1"/>
  <c r="AA143" i="517"/>
  <c r="AC143" i="517"/>
  <c r="Z144" i="517"/>
  <c r="L143" i="516"/>
  <c r="AA143" i="516"/>
  <c r="Z144" i="516"/>
  <c r="L143" i="515"/>
  <c r="M143" i="515" s="1"/>
  <c r="AA143" i="515"/>
  <c r="Z144" i="515"/>
  <c r="AC143" i="515"/>
  <c r="L142" i="513"/>
  <c r="AA142" i="513"/>
  <c r="Z143" i="513"/>
  <c r="L143" i="514"/>
  <c r="AA143" i="514"/>
  <c r="Z144" i="514"/>
  <c r="Z143" i="511"/>
  <c r="AA142" i="511"/>
  <c r="L142" i="511"/>
  <c r="Z145" i="512"/>
  <c r="AA144" i="512"/>
  <c r="L144" i="512"/>
  <c r="Z143" i="509"/>
  <c r="AA142" i="509"/>
  <c r="L142" i="509"/>
  <c r="L143" i="510"/>
  <c r="Z144" i="510"/>
  <c r="AA143" i="510"/>
  <c r="Z143" i="508"/>
  <c r="AA142" i="508"/>
  <c r="L142" i="508"/>
  <c r="Z143" i="507"/>
  <c r="AA142" i="507"/>
  <c r="L142" i="507"/>
  <c r="Z143" i="506"/>
  <c r="AA142" i="506"/>
  <c r="L142" i="506"/>
  <c r="L143" i="505"/>
  <c r="AA143" i="505"/>
  <c r="Z144" i="505"/>
  <c r="L142" i="503"/>
  <c r="AA142" i="503"/>
  <c r="Z143" i="503"/>
  <c r="L143" i="504"/>
  <c r="AA143" i="504"/>
  <c r="Z144" i="504"/>
  <c r="Z143" i="502"/>
  <c r="AA142" i="502"/>
  <c r="L142" i="502"/>
  <c r="L142" i="501"/>
  <c r="Z143" i="501"/>
  <c r="AA142" i="501"/>
  <c r="L143" i="500"/>
  <c r="Z144" i="500"/>
  <c r="AA143" i="500"/>
  <c r="Z144" i="499"/>
  <c r="AA143" i="499"/>
  <c r="L143" i="499"/>
  <c r="L143" i="498"/>
  <c r="Z144" i="498"/>
  <c r="AA143" i="498"/>
  <c r="Z144" i="497"/>
  <c r="AA143" i="497"/>
  <c r="L143" i="497"/>
  <c r="AD26" i="523"/>
  <c r="AD25" i="518"/>
  <c r="AD23" i="519"/>
  <c r="AD26" i="517"/>
  <c r="AD26" i="515"/>
  <c r="AD25" i="522"/>
  <c r="AD25" i="521"/>
  <c r="AD25" i="520"/>
  <c r="AA144" i="523" l="1"/>
  <c r="L144" i="523"/>
  <c r="M144" i="523" s="1"/>
  <c r="Z145" i="523"/>
  <c r="AC144" i="523"/>
  <c r="Z146" i="522"/>
  <c r="AA145" i="522"/>
  <c r="L145" i="522"/>
  <c r="M145" i="522" s="1"/>
  <c r="AC145" i="522"/>
  <c r="Z146" i="521"/>
  <c r="AA145" i="521"/>
  <c r="L145" i="521"/>
  <c r="M145" i="521" s="1"/>
  <c r="AC145" i="521"/>
  <c r="Z146" i="520"/>
  <c r="L145" i="520"/>
  <c r="M145" i="520" s="1"/>
  <c r="AA145" i="520"/>
  <c r="AC145" i="520"/>
  <c r="L147" i="519"/>
  <c r="M147" i="519" s="1"/>
  <c r="Z148" i="519"/>
  <c r="AA147" i="519"/>
  <c r="AC147" i="519"/>
  <c r="Z146" i="518"/>
  <c r="AA145" i="518"/>
  <c r="L145" i="518"/>
  <c r="M145" i="518" s="1"/>
  <c r="AC145" i="518"/>
  <c r="Z145" i="517"/>
  <c r="AC144" i="517"/>
  <c r="AA144" i="517"/>
  <c r="L144" i="517"/>
  <c r="M144" i="517" s="1"/>
  <c r="AA144" i="516"/>
  <c r="L144" i="516"/>
  <c r="Z145" i="516"/>
  <c r="Z145" i="515"/>
  <c r="AA144" i="515"/>
  <c r="AC144" i="515"/>
  <c r="L144" i="515"/>
  <c r="M144" i="515" s="1"/>
  <c r="Z145" i="514"/>
  <c r="AA144" i="514"/>
  <c r="L144" i="514"/>
  <c r="Z144" i="513"/>
  <c r="AA143" i="513"/>
  <c r="L143" i="513"/>
  <c r="Z144" i="511"/>
  <c r="AA143" i="511"/>
  <c r="L143" i="511"/>
  <c r="Z146" i="512"/>
  <c r="AA145" i="512"/>
  <c r="L145" i="512"/>
  <c r="Z144" i="509"/>
  <c r="L143" i="509"/>
  <c r="AA143" i="509"/>
  <c r="Z145" i="510"/>
  <c r="AA144" i="510"/>
  <c r="L144" i="510"/>
  <c r="Z144" i="508"/>
  <c r="AA143" i="508"/>
  <c r="L143" i="508"/>
  <c r="Z144" i="507"/>
  <c r="AA143" i="507"/>
  <c r="L143" i="507"/>
  <c r="L143" i="506"/>
  <c r="AA143" i="506"/>
  <c r="Z144" i="506"/>
  <c r="Z145" i="505"/>
  <c r="AA144" i="505"/>
  <c r="L144" i="505"/>
  <c r="Z144" i="503"/>
  <c r="AA143" i="503"/>
  <c r="L143" i="503"/>
  <c r="Z145" i="504"/>
  <c r="AA144" i="504"/>
  <c r="L144" i="504"/>
  <c r="Z144" i="501"/>
  <c r="AA143" i="501"/>
  <c r="L143" i="501"/>
  <c r="L143" i="502"/>
  <c r="Z144" i="502"/>
  <c r="AA143" i="502"/>
  <c r="AA144" i="500"/>
  <c r="Z145" i="500"/>
  <c r="L144" i="500"/>
  <c r="L144" i="499"/>
  <c r="AA144" i="499"/>
  <c r="Z145" i="499"/>
  <c r="AA144" i="498"/>
  <c r="Z145" i="498"/>
  <c r="L144" i="498"/>
  <c r="L144" i="497"/>
  <c r="Z145" i="497"/>
  <c r="AA144" i="497"/>
  <c r="AD22" i="519"/>
  <c r="AD24" i="518"/>
  <c r="AD24" i="522"/>
  <c r="AD24" i="520"/>
  <c r="AD25" i="523"/>
  <c r="AD25" i="517"/>
  <c r="AD25" i="515"/>
  <c r="AD24" i="521"/>
  <c r="Z146" i="523" l="1"/>
  <c r="AA145" i="523"/>
  <c r="L145" i="523"/>
  <c r="M145" i="523" s="1"/>
  <c r="AC145" i="523"/>
  <c r="Z147" i="522"/>
  <c r="AA146" i="522"/>
  <c r="L146" i="522"/>
  <c r="M146" i="522" s="1"/>
  <c r="AC146" i="522"/>
  <c r="Z147" i="521"/>
  <c r="AA146" i="521"/>
  <c r="L146" i="521"/>
  <c r="M146" i="521" s="1"/>
  <c r="AC146" i="521"/>
  <c r="Z147" i="520"/>
  <c r="AA146" i="520"/>
  <c r="L146" i="520"/>
  <c r="M146" i="520" s="1"/>
  <c r="AC146" i="520"/>
  <c r="Z149" i="519"/>
  <c r="L148" i="519"/>
  <c r="M148" i="519" s="1"/>
  <c r="AA148" i="519"/>
  <c r="AC148" i="519"/>
  <c r="Z147" i="518"/>
  <c r="AA146" i="518"/>
  <c r="L146" i="518"/>
  <c r="M146" i="518" s="1"/>
  <c r="AC146" i="518"/>
  <c r="Z146" i="517"/>
  <c r="AC145" i="517"/>
  <c r="AA145" i="517"/>
  <c r="L145" i="517"/>
  <c r="M145" i="517" s="1"/>
  <c r="Z146" i="516"/>
  <c r="AA145" i="516"/>
  <c r="L145" i="516"/>
  <c r="Z146" i="515"/>
  <c r="AA145" i="515"/>
  <c r="AC145" i="515"/>
  <c r="L145" i="515"/>
  <c r="M145" i="515" s="1"/>
  <c r="L144" i="513"/>
  <c r="AA144" i="513"/>
  <c r="Z145" i="513"/>
  <c r="L145" i="514"/>
  <c r="AA145" i="514"/>
  <c r="Z146" i="514"/>
  <c r="L144" i="511"/>
  <c r="Z145" i="511"/>
  <c r="AA144" i="511"/>
  <c r="Z147" i="512"/>
  <c r="AA146" i="512"/>
  <c r="L146" i="512"/>
  <c r="L144" i="509"/>
  <c r="Z145" i="509"/>
  <c r="AA144" i="509"/>
  <c r="Z146" i="510"/>
  <c r="AA145" i="510"/>
  <c r="L145" i="510"/>
  <c r="AA144" i="508"/>
  <c r="L144" i="508"/>
  <c r="Z145" i="508"/>
  <c r="Z145" i="507"/>
  <c r="AA144" i="507"/>
  <c r="L144" i="507"/>
  <c r="Z145" i="506"/>
  <c r="AA144" i="506"/>
  <c r="L144" i="506"/>
  <c r="Z146" i="505"/>
  <c r="AA145" i="505"/>
  <c r="L145" i="505"/>
  <c r="Z146" i="504"/>
  <c r="AA145" i="504"/>
  <c r="L145" i="504"/>
  <c r="Z145" i="503"/>
  <c r="AA144" i="503"/>
  <c r="L144" i="503"/>
  <c r="Z145" i="502"/>
  <c r="AA144" i="502"/>
  <c r="L144" i="502"/>
  <c r="Z145" i="501"/>
  <c r="AA144" i="501"/>
  <c r="L144" i="501"/>
  <c r="Z146" i="500"/>
  <c r="AA145" i="500"/>
  <c r="L145" i="500"/>
  <c r="L145" i="499"/>
  <c r="AA145" i="499"/>
  <c r="Z146" i="499"/>
  <c r="AA145" i="497"/>
  <c r="Z146" i="497"/>
  <c r="L145" i="497"/>
  <c r="Z146" i="498"/>
  <c r="AA145" i="498"/>
  <c r="L145" i="498"/>
  <c r="AD24" i="523"/>
  <c r="AD21" i="519"/>
  <c r="AD23" i="520"/>
  <c r="AD23" i="518"/>
  <c r="AD23" i="522"/>
  <c r="AD24" i="517"/>
  <c r="AD23" i="521"/>
  <c r="AD24" i="515"/>
  <c r="Z147" i="523" l="1"/>
  <c r="AA146" i="523"/>
  <c r="L146" i="523"/>
  <c r="M146" i="523" s="1"/>
  <c r="AC146" i="523"/>
  <c r="L147" i="522"/>
  <c r="M147" i="522" s="1"/>
  <c r="Z148" i="522"/>
  <c r="AA147" i="522"/>
  <c r="AC147" i="522"/>
  <c r="L147" i="521"/>
  <c r="M147" i="521" s="1"/>
  <c r="Z148" i="521"/>
  <c r="AA147" i="521"/>
  <c r="AC147" i="521"/>
  <c r="L147" i="520"/>
  <c r="M147" i="520" s="1"/>
  <c r="Z148" i="520"/>
  <c r="AA147" i="520"/>
  <c r="AC147" i="520"/>
  <c r="R8" i="519"/>
  <c r="R7" i="519"/>
  <c r="AA149" i="519"/>
  <c r="L149" i="519"/>
  <c r="M149" i="519" s="1"/>
  <c r="O7" i="519" s="1"/>
  <c r="AC149" i="519"/>
  <c r="L147" i="518"/>
  <c r="M147" i="518" s="1"/>
  <c r="Z148" i="518"/>
  <c r="AA147" i="518"/>
  <c r="AC147" i="518"/>
  <c r="Z147" i="517"/>
  <c r="AA146" i="517"/>
  <c r="AC146" i="517"/>
  <c r="L146" i="517"/>
  <c r="M146" i="517" s="1"/>
  <c r="Z147" i="516"/>
  <c r="AA146" i="516"/>
  <c r="L146" i="516"/>
  <c r="Z147" i="515"/>
  <c r="AC146" i="515"/>
  <c r="AA146" i="515"/>
  <c r="L146" i="515"/>
  <c r="M146" i="515" s="1"/>
  <c r="Z147" i="514"/>
  <c r="AA146" i="514"/>
  <c r="L146" i="514"/>
  <c r="Z146" i="513"/>
  <c r="AA145" i="513"/>
  <c r="L145" i="513"/>
  <c r="Z146" i="511"/>
  <c r="AA145" i="511"/>
  <c r="L145" i="511"/>
  <c r="L147" i="512"/>
  <c r="Z148" i="512"/>
  <c r="AA147" i="512"/>
  <c r="Z146" i="509"/>
  <c r="L145" i="509"/>
  <c r="AA145" i="509"/>
  <c r="Z147" i="510"/>
  <c r="AA146" i="510"/>
  <c r="L146" i="510"/>
  <c r="Z146" i="508"/>
  <c r="AA145" i="508"/>
  <c r="L145" i="508"/>
  <c r="L145" i="507"/>
  <c r="Z146" i="507"/>
  <c r="AA145" i="507"/>
  <c r="Z146" i="506"/>
  <c r="AA145" i="506"/>
  <c r="L145" i="506"/>
  <c r="L146" i="505"/>
  <c r="Z147" i="505"/>
  <c r="AA146" i="505"/>
  <c r="Z146" i="503"/>
  <c r="AA145" i="503"/>
  <c r="L145" i="503"/>
  <c r="Z147" i="504"/>
  <c r="AA146" i="504"/>
  <c r="L146" i="504"/>
  <c r="Z146" i="501"/>
  <c r="AA145" i="501"/>
  <c r="L145" i="501"/>
  <c r="Z146" i="502"/>
  <c r="AA145" i="502"/>
  <c r="L145" i="502"/>
  <c r="Z147" i="500"/>
  <c r="L146" i="500"/>
  <c r="AA146" i="500"/>
  <c r="Z147" i="499"/>
  <c r="AA146" i="499"/>
  <c r="L146" i="499"/>
  <c r="Z147" i="497"/>
  <c r="L146" i="497"/>
  <c r="AA146" i="497"/>
  <c r="Z147" i="498"/>
  <c r="AA146" i="498"/>
  <c r="L146" i="498"/>
  <c r="AD22" i="521"/>
  <c r="AD23" i="517"/>
  <c r="AD20" i="519"/>
  <c r="AD23" i="515"/>
  <c r="AD22" i="522"/>
  <c r="AD22" i="518"/>
  <c r="AD22" i="520"/>
  <c r="AD23" i="523"/>
  <c r="L147" i="523" l="1"/>
  <c r="M147" i="523" s="1"/>
  <c r="Z148" i="523"/>
  <c r="AA147" i="523"/>
  <c r="AC147" i="523"/>
  <c r="Z149" i="522"/>
  <c r="AA148" i="522"/>
  <c r="L148" i="522"/>
  <c r="M148" i="522" s="1"/>
  <c r="AC148" i="522"/>
  <c r="Z149" i="521"/>
  <c r="AA148" i="521"/>
  <c r="L148" i="521"/>
  <c r="M148" i="521" s="1"/>
  <c r="AC148" i="521"/>
  <c r="Z149" i="520"/>
  <c r="AA148" i="520"/>
  <c r="L148" i="520"/>
  <c r="M148" i="520" s="1"/>
  <c r="AC148" i="520"/>
  <c r="R4" i="519"/>
  <c r="R3" i="519"/>
  <c r="Z149" i="518"/>
  <c r="L148" i="518"/>
  <c r="M148" i="518" s="1"/>
  <c r="AA148" i="518"/>
  <c r="AC148" i="518"/>
  <c r="L147" i="517"/>
  <c r="M147" i="517" s="1"/>
  <c r="Z148" i="517"/>
  <c r="AC147" i="517"/>
  <c r="AA147" i="517"/>
  <c r="L147" i="516"/>
  <c r="Z148" i="516"/>
  <c r="AA147" i="516"/>
  <c r="L147" i="515"/>
  <c r="M147" i="515" s="1"/>
  <c r="AC147" i="515"/>
  <c r="Z148" i="515"/>
  <c r="AA147" i="515"/>
  <c r="L146" i="513"/>
  <c r="Z147" i="513"/>
  <c r="AA146" i="513"/>
  <c r="L147" i="514"/>
  <c r="Z148" i="514"/>
  <c r="AA147" i="514"/>
  <c r="Z147" i="511"/>
  <c r="AA146" i="511"/>
  <c r="L146" i="511"/>
  <c r="Z149" i="512"/>
  <c r="AA148" i="512"/>
  <c r="L148" i="512"/>
  <c r="Z147" i="509"/>
  <c r="AA146" i="509"/>
  <c r="L146" i="509"/>
  <c r="L147" i="510"/>
  <c r="Z148" i="510"/>
  <c r="AA147" i="510"/>
  <c r="AA146" i="508"/>
  <c r="L146" i="508"/>
  <c r="Z147" i="508"/>
  <c r="Z147" i="507"/>
  <c r="AA146" i="507"/>
  <c r="L146" i="507"/>
  <c r="Z147" i="506"/>
  <c r="L146" i="506"/>
  <c r="AA146" i="506"/>
  <c r="Z148" i="505"/>
  <c r="AA147" i="505"/>
  <c r="L147" i="505"/>
  <c r="L147" i="504"/>
  <c r="Z148" i="504"/>
  <c r="AA147" i="504"/>
  <c r="L146" i="503"/>
  <c r="Z147" i="503"/>
  <c r="AA146" i="503"/>
  <c r="Z147" i="502"/>
  <c r="L146" i="502"/>
  <c r="AA146" i="502"/>
  <c r="L146" i="501"/>
  <c r="AA146" i="501"/>
  <c r="Z147" i="501"/>
  <c r="L147" i="500"/>
  <c r="Z148" i="500"/>
  <c r="AA147" i="500"/>
  <c r="Z148" i="499"/>
  <c r="AA147" i="499"/>
  <c r="L147" i="499"/>
  <c r="L147" i="498"/>
  <c r="Z148" i="498"/>
  <c r="AA147" i="498"/>
  <c r="Z148" i="497"/>
  <c r="AA147" i="497"/>
  <c r="L147" i="497"/>
  <c r="AD21" i="520"/>
  <c r="AD21" i="518"/>
  <c r="AD22" i="523"/>
  <c r="AD21" i="522"/>
  <c r="AD21" i="521"/>
  <c r="AD22" i="517"/>
  <c r="AD22" i="515"/>
  <c r="Z149" i="523" l="1"/>
  <c r="L148" i="523"/>
  <c r="M148" i="523" s="1"/>
  <c r="AA148" i="523"/>
  <c r="AC148" i="523"/>
  <c r="R7" i="522"/>
  <c r="R8" i="522"/>
  <c r="AA149" i="522"/>
  <c r="L149" i="522"/>
  <c r="M149" i="522" s="1"/>
  <c r="O7" i="522" s="1"/>
  <c r="AC149" i="522"/>
  <c r="R8" i="521"/>
  <c r="R7" i="521"/>
  <c r="AA149" i="521"/>
  <c r="L149" i="521"/>
  <c r="M149" i="521" s="1"/>
  <c r="O7" i="521" s="1"/>
  <c r="AC149" i="521"/>
  <c r="R7" i="520"/>
  <c r="R8" i="520"/>
  <c r="AA149" i="520"/>
  <c r="L149" i="520"/>
  <c r="M149" i="520" s="1"/>
  <c r="O7" i="520" s="1"/>
  <c r="AC149" i="520"/>
  <c r="R7" i="518"/>
  <c r="R8" i="518"/>
  <c r="AA149" i="518"/>
  <c r="L149" i="518"/>
  <c r="M149" i="518" s="1"/>
  <c r="O7" i="518" s="1"/>
  <c r="AC149" i="518"/>
  <c r="Z149" i="517"/>
  <c r="AA148" i="517"/>
  <c r="AC148" i="517"/>
  <c r="L148" i="517"/>
  <c r="M148" i="517" s="1"/>
  <c r="Z149" i="516"/>
  <c r="L148" i="516"/>
  <c r="AA148" i="516"/>
  <c r="Z149" i="515"/>
  <c r="AA148" i="515"/>
  <c r="L148" i="515"/>
  <c r="M148" i="515" s="1"/>
  <c r="AC148" i="515"/>
  <c r="Z149" i="514"/>
  <c r="AA148" i="514"/>
  <c r="L148" i="514"/>
  <c r="Z148" i="513"/>
  <c r="AA147" i="513"/>
  <c r="L147" i="513"/>
  <c r="L147" i="511"/>
  <c r="AA147" i="511"/>
  <c r="Z148" i="511"/>
  <c r="AA149" i="512"/>
  <c r="L149" i="512"/>
  <c r="Z148" i="509"/>
  <c r="AA147" i="509"/>
  <c r="L147" i="509"/>
  <c r="Z149" i="510"/>
  <c r="AA148" i="510"/>
  <c r="L148" i="510"/>
  <c r="L147" i="508"/>
  <c r="Z148" i="508"/>
  <c r="AA147" i="508"/>
  <c r="Z148" i="507"/>
  <c r="AA147" i="507"/>
  <c r="L147" i="507"/>
  <c r="L147" i="506"/>
  <c r="Z148" i="506"/>
  <c r="AA147" i="506"/>
  <c r="Z149" i="505"/>
  <c r="AA148" i="505"/>
  <c r="L148" i="505"/>
  <c r="Z148" i="503"/>
  <c r="AA147" i="503"/>
  <c r="L147" i="503"/>
  <c r="Z149" i="504"/>
  <c r="AA148" i="504"/>
  <c r="L148" i="504"/>
  <c r="Z148" i="501"/>
  <c r="AA147" i="501"/>
  <c r="L147" i="501"/>
  <c r="L147" i="502"/>
  <c r="AA147" i="502"/>
  <c r="Z148" i="502"/>
  <c r="Z149" i="500"/>
  <c r="L148" i="500"/>
  <c r="AA148" i="500"/>
  <c r="L148" i="499"/>
  <c r="Z149" i="499"/>
  <c r="AA148" i="499"/>
  <c r="Z149" i="498"/>
  <c r="L148" i="498"/>
  <c r="AA148" i="498"/>
  <c r="L148" i="497"/>
  <c r="Z149" i="497"/>
  <c r="AA148" i="497"/>
  <c r="AD21" i="523"/>
  <c r="AD20" i="521"/>
  <c r="AD20" i="520"/>
  <c r="AD20" i="518"/>
  <c r="AD21" i="517"/>
  <c r="AD20" i="522"/>
  <c r="AD21" i="515"/>
  <c r="R8" i="523" l="1"/>
  <c r="R7" i="523"/>
  <c r="AA149" i="523"/>
  <c r="L149" i="523"/>
  <c r="M149" i="523" s="1"/>
  <c r="O7" i="523" s="1"/>
  <c r="AC149" i="523"/>
  <c r="R3" i="522"/>
  <c r="R4" i="522"/>
  <c r="R4" i="521"/>
  <c r="R3" i="521"/>
  <c r="R4" i="520"/>
  <c r="R3" i="520"/>
  <c r="R4" i="518"/>
  <c r="R3" i="518"/>
  <c r="R8" i="517"/>
  <c r="R7" i="517"/>
  <c r="AC149" i="517"/>
  <c r="R3" i="517" s="1"/>
  <c r="AA149" i="517"/>
  <c r="L149" i="517"/>
  <c r="M149" i="517" s="1"/>
  <c r="O7" i="517" s="1"/>
  <c r="AA149" i="516"/>
  <c r="L149" i="516"/>
  <c r="R8" i="515"/>
  <c r="R7" i="515"/>
  <c r="AC149" i="515"/>
  <c r="R3" i="515" s="1"/>
  <c r="L149" i="515"/>
  <c r="M149" i="515" s="1"/>
  <c r="O7" i="515" s="1"/>
  <c r="AA149" i="515"/>
  <c r="L148" i="513"/>
  <c r="AA148" i="513"/>
  <c r="Z149" i="513"/>
  <c r="L149" i="514"/>
  <c r="AA149" i="514"/>
  <c r="Z149" i="511"/>
  <c r="L148" i="511"/>
  <c r="AA148" i="511"/>
  <c r="L148" i="509"/>
  <c r="Z149" i="509"/>
  <c r="AA148" i="509"/>
  <c r="AA149" i="510"/>
  <c r="L149" i="510"/>
  <c r="Z149" i="508"/>
  <c r="AA148" i="508"/>
  <c r="L148" i="508"/>
  <c r="Z149" i="507"/>
  <c r="AA148" i="507"/>
  <c r="L148" i="507"/>
  <c r="Z149" i="506"/>
  <c r="AA148" i="506"/>
  <c r="L148" i="506"/>
  <c r="AA149" i="505"/>
  <c r="L149" i="505"/>
  <c r="AA149" i="504"/>
  <c r="L149" i="504"/>
  <c r="Z149" i="503"/>
  <c r="AA148" i="503"/>
  <c r="L148" i="503"/>
  <c r="Z149" i="502"/>
  <c r="AA148" i="502"/>
  <c r="L148" i="502"/>
  <c r="Z149" i="501"/>
  <c r="AA148" i="501"/>
  <c r="L148" i="501"/>
  <c r="AA149" i="500"/>
  <c r="L149" i="500"/>
  <c r="AA149" i="499"/>
  <c r="L149" i="499"/>
  <c r="AA149" i="497"/>
  <c r="L149" i="497"/>
  <c r="AA149" i="498"/>
  <c r="L149" i="498"/>
  <c r="AD20" i="523"/>
  <c r="P15" i="4"/>
  <c r="AD20" i="515"/>
  <c r="AD20" i="517"/>
  <c r="R3" i="523" l="1"/>
  <c r="R4" i="523"/>
  <c r="R4" i="517"/>
  <c r="R4" i="515"/>
  <c r="AA149" i="513"/>
  <c r="L149" i="513"/>
  <c r="AA149" i="511"/>
  <c r="L149" i="511"/>
  <c r="AA149" i="509"/>
  <c r="L149" i="509"/>
  <c r="AA149" i="508"/>
  <c r="L149" i="508"/>
  <c r="L149" i="507"/>
  <c r="AA149" i="507"/>
  <c r="AA149" i="506"/>
  <c r="L149" i="506"/>
  <c r="AA149" i="503"/>
  <c r="L149" i="503"/>
  <c r="AA149" i="501"/>
  <c r="L149" i="501"/>
  <c r="L149" i="502"/>
  <c r="AA149" i="502"/>
  <c r="J4" i="510"/>
  <c r="J6" i="516"/>
  <c r="J7" i="514"/>
  <c r="J6" i="502"/>
  <c r="J9" i="499"/>
  <c r="J10" i="506"/>
  <c r="J10" i="511"/>
  <c r="J9" i="513"/>
  <c r="J4" i="503"/>
  <c r="J3" i="505"/>
  <c r="J4" i="507"/>
  <c r="J4" i="498"/>
  <c r="J3" i="510"/>
  <c r="J6" i="499"/>
  <c r="J6" i="503"/>
  <c r="J9" i="507"/>
  <c r="J7" i="499"/>
  <c r="J4" i="512"/>
  <c r="J10" i="501"/>
  <c r="J6" i="514"/>
  <c r="J3" i="503"/>
  <c r="J9" i="506"/>
  <c r="J7" i="513"/>
  <c r="J6" i="501"/>
  <c r="J7" i="501"/>
  <c r="J4" i="506"/>
  <c r="J3" i="513"/>
  <c r="J6" i="508"/>
  <c r="J10" i="516"/>
  <c r="J6" i="500"/>
  <c r="J4" i="508"/>
  <c r="J4" i="497"/>
  <c r="J9" i="510"/>
  <c r="J9" i="516"/>
  <c r="J10" i="514"/>
  <c r="P13" i="4"/>
  <c r="J4" i="501"/>
  <c r="J4" i="511"/>
  <c r="J10" i="502"/>
  <c r="J7" i="497"/>
  <c r="J9" i="504"/>
  <c r="J3" i="507"/>
  <c r="J7" i="508"/>
  <c r="J9" i="498"/>
  <c r="P11" i="4"/>
  <c r="J4" i="505"/>
  <c r="J6" i="512"/>
  <c r="J7" i="510"/>
  <c r="J10" i="500"/>
  <c r="J3" i="512"/>
  <c r="J4" i="502"/>
  <c r="J6" i="513"/>
  <c r="J9" i="509"/>
  <c r="J9" i="500"/>
  <c r="J4" i="514"/>
  <c r="J7" i="503"/>
  <c r="P12" i="4"/>
  <c r="J9" i="505"/>
  <c r="J10" i="513"/>
  <c r="P14" i="4"/>
  <c r="J9" i="503"/>
  <c r="J10" i="510"/>
  <c r="J10" i="508"/>
  <c r="J6" i="497"/>
  <c r="J6" i="510"/>
  <c r="J3" i="516"/>
  <c r="J7" i="507"/>
  <c r="J7" i="509"/>
  <c r="J10" i="499"/>
  <c r="J9" i="512"/>
  <c r="J3" i="501"/>
  <c r="J3" i="498"/>
  <c r="J6" i="504"/>
  <c r="J6" i="507"/>
  <c r="J4" i="513"/>
  <c r="J7" i="504"/>
  <c r="J10" i="504"/>
  <c r="J6" i="506"/>
  <c r="J10" i="497"/>
  <c r="J10" i="509"/>
  <c r="J4" i="500"/>
  <c r="J9" i="502"/>
  <c r="J10" i="507"/>
  <c r="J6" i="498"/>
  <c r="J7" i="511"/>
  <c r="J3" i="499"/>
  <c r="J3" i="514"/>
  <c r="J10" i="503"/>
  <c r="J3" i="504"/>
  <c r="J9" i="511"/>
  <c r="J3" i="502"/>
  <c r="J7" i="500"/>
  <c r="J7" i="505"/>
  <c r="J6" i="509"/>
  <c r="J3" i="508"/>
  <c r="J3" i="497"/>
  <c r="J9" i="497"/>
  <c r="J6" i="505"/>
  <c r="J10" i="498"/>
  <c r="J4" i="509"/>
  <c r="J4" i="499"/>
  <c r="J6" i="511"/>
  <c r="J9" i="501"/>
  <c r="J4" i="516"/>
  <c r="J7" i="512"/>
  <c r="J3" i="500"/>
  <c r="J9" i="514"/>
  <c r="J4" i="504"/>
  <c r="J10" i="505"/>
  <c r="J3" i="506"/>
  <c r="J7" i="498"/>
  <c r="P16" i="4"/>
  <c r="J7" i="506"/>
  <c r="J3" i="511"/>
  <c r="J9" i="508"/>
  <c r="J7" i="516"/>
  <c r="J10" i="512"/>
  <c r="J7" i="502"/>
  <c r="J3" i="509"/>
  <c r="R146" i="513" l="1"/>
  <c r="U146" i="513" s="1"/>
  <c r="R115" i="513"/>
  <c r="U115" i="513" s="1"/>
  <c r="R26" i="513"/>
  <c r="U26" i="513" s="1"/>
  <c r="R54" i="513"/>
  <c r="U54" i="513" s="1"/>
  <c r="R31" i="513"/>
  <c r="U31" i="513" s="1"/>
  <c r="R47" i="513"/>
  <c r="U47" i="513" s="1"/>
  <c r="R63" i="513"/>
  <c r="U63" i="513" s="1"/>
  <c r="R77" i="513"/>
  <c r="U77" i="513" s="1"/>
  <c r="R85" i="513"/>
  <c r="U85" i="513" s="1"/>
  <c r="R93" i="513"/>
  <c r="U93" i="513" s="1"/>
  <c r="R111" i="513"/>
  <c r="U111" i="513" s="1"/>
  <c r="R135" i="513"/>
  <c r="U135" i="513" s="1"/>
  <c r="R32" i="513"/>
  <c r="U32" i="513" s="1"/>
  <c r="R48" i="513"/>
  <c r="U48" i="513" s="1"/>
  <c r="R64" i="513"/>
  <c r="U64" i="513" s="1"/>
  <c r="R30" i="513"/>
  <c r="U30" i="513" s="1"/>
  <c r="R70" i="513"/>
  <c r="U70" i="513" s="1"/>
  <c r="R29" i="513"/>
  <c r="U29" i="513" s="1"/>
  <c r="R45" i="513"/>
  <c r="U45" i="513" s="1"/>
  <c r="R61" i="513"/>
  <c r="U61" i="513" s="1"/>
  <c r="R76" i="513"/>
  <c r="U76" i="513" s="1"/>
  <c r="R84" i="513"/>
  <c r="U84" i="513" s="1"/>
  <c r="R92" i="513"/>
  <c r="U92" i="513" s="1"/>
  <c r="R128" i="513"/>
  <c r="U128" i="513" s="1"/>
  <c r="R108" i="513"/>
  <c r="U108" i="513" s="1"/>
  <c r="R129" i="513"/>
  <c r="U129" i="513" s="1"/>
  <c r="R104" i="513"/>
  <c r="U104" i="513" s="1"/>
  <c r="R125" i="513"/>
  <c r="U125" i="513" s="1"/>
  <c r="R106" i="513"/>
  <c r="U106" i="513" s="1"/>
  <c r="R105" i="513"/>
  <c r="U105" i="513" s="1"/>
  <c r="R126" i="513"/>
  <c r="U126" i="513" s="1"/>
  <c r="R141" i="513"/>
  <c r="U141" i="513" s="1"/>
  <c r="R139" i="513"/>
  <c r="U139" i="513" s="1"/>
  <c r="R138" i="513"/>
  <c r="U138" i="513" s="1"/>
  <c r="R140" i="513"/>
  <c r="U140" i="513" s="1"/>
  <c r="R34" i="513"/>
  <c r="U34" i="513" s="1"/>
  <c r="R58" i="513"/>
  <c r="U58" i="513" s="1"/>
  <c r="R35" i="513"/>
  <c r="U35" i="513" s="1"/>
  <c r="R51" i="513"/>
  <c r="U51" i="513" s="1"/>
  <c r="R67" i="513"/>
  <c r="U67" i="513" s="1"/>
  <c r="R79" i="513"/>
  <c r="U79" i="513" s="1"/>
  <c r="R87" i="513"/>
  <c r="U87" i="513" s="1"/>
  <c r="R95" i="513"/>
  <c r="U95" i="513" s="1"/>
  <c r="R119" i="513"/>
  <c r="U119" i="513" s="1"/>
  <c r="R20" i="513"/>
  <c r="U20" i="513" s="1"/>
  <c r="R36" i="513"/>
  <c r="U36" i="513" s="1"/>
  <c r="R52" i="513"/>
  <c r="U52" i="513" s="1"/>
  <c r="R68" i="513"/>
  <c r="U68" i="513" s="1"/>
  <c r="R38" i="513"/>
  <c r="U38" i="513" s="1"/>
  <c r="R33" i="513"/>
  <c r="U33" i="513" s="1"/>
  <c r="R49" i="513"/>
  <c r="U49" i="513" s="1"/>
  <c r="R65" i="513"/>
  <c r="U65" i="513" s="1"/>
  <c r="R78" i="513"/>
  <c r="U78" i="513" s="1"/>
  <c r="R86" i="513"/>
  <c r="U86" i="513" s="1"/>
  <c r="R94" i="513"/>
  <c r="U94" i="513" s="1"/>
  <c r="R133" i="513"/>
  <c r="U133" i="513" s="1"/>
  <c r="R113" i="513"/>
  <c r="U113" i="513" s="1"/>
  <c r="R134" i="513"/>
  <c r="U134" i="513" s="1"/>
  <c r="R112" i="513"/>
  <c r="U112" i="513" s="1"/>
  <c r="R109" i="513"/>
  <c r="U109" i="513" s="1"/>
  <c r="R130" i="513"/>
  <c r="U130" i="513" s="1"/>
  <c r="R110" i="513"/>
  <c r="U110" i="513" s="1"/>
  <c r="R132" i="513"/>
  <c r="U132" i="513" s="1"/>
  <c r="R149" i="513"/>
  <c r="U149" i="513" s="1"/>
  <c r="R147" i="513"/>
  <c r="U147" i="513" s="1"/>
  <c r="R131" i="513"/>
  <c r="U131" i="513" s="1"/>
  <c r="R97" i="513"/>
  <c r="U97" i="513" s="1"/>
  <c r="R42" i="513"/>
  <c r="U42" i="513" s="1"/>
  <c r="R66" i="513"/>
  <c r="U66" i="513" s="1"/>
  <c r="R23" i="513"/>
  <c r="U23" i="513" s="1"/>
  <c r="R39" i="513"/>
  <c r="U39" i="513" s="1"/>
  <c r="R55" i="513"/>
  <c r="U55" i="513" s="1"/>
  <c r="R71" i="513"/>
  <c r="U71" i="513" s="1"/>
  <c r="R81" i="513"/>
  <c r="U81" i="513" s="1"/>
  <c r="R89" i="513"/>
  <c r="U89" i="513" s="1"/>
  <c r="R103" i="513"/>
  <c r="U103" i="513" s="1"/>
  <c r="R123" i="513"/>
  <c r="U123" i="513" s="1"/>
  <c r="R24" i="513"/>
  <c r="U24" i="513" s="1"/>
  <c r="R40" i="513"/>
  <c r="U40" i="513" s="1"/>
  <c r="R56" i="513"/>
  <c r="U56" i="513" s="1"/>
  <c r="R72" i="513"/>
  <c r="U72" i="513" s="1"/>
  <c r="R46" i="513"/>
  <c r="U46" i="513" s="1"/>
  <c r="R21" i="513"/>
  <c r="U21" i="513" s="1"/>
  <c r="R37" i="513"/>
  <c r="U37" i="513" s="1"/>
  <c r="R53" i="513"/>
  <c r="U53" i="513" s="1"/>
  <c r="R69" i="513"/>
  <c r="U69" i="513" s="1"/>
  <c r="R80" i="513"/>
  <c r="U80" i="513" s="1"/>
  <c r="R88" i="513"/>
  <c r="U88" i="513" s="1"/>
  <c r="R96" i="513"/>
  <c r="U96" i="513" s="1"/>
  <c r="R144" i="513"/>
  <c r="U144" i="513" s="1"/>
  <c r="R118" i="513"/>
  <c r="U118" i="513" s="1"/>
  <c r="R143" i="513"/>
  <c r="U143" i="513" s="1"/>
  <c r="R122" i="513"/>
  <c r="U122" i="513" s="1"/>
  <c r="R114" i="513"/>
  <c r="U114" i="513" s="1"/>
  <c r="R136" i="513"/>
  <c r="U136" i="513" s="1"/>
  <c r="R116" i="513"/>
  <c r="U116" i="513" s="1"/>
  <c r="R137" i="513"/>
  <c r="U137" i="513" s="1"/>
  <c r="R145" i="513"/>
  <c r="U145" i="513" s="1"/>
  <c r="R99" i="513"/>
  <c r="U99" i="513" s="1"/>
  <c r="R148" i="513"/>
  <c r="U148" i="513" s="1"/>
  <c r="R50" i="513"/>
  <c r="U50" i="513" s="1"/>
  <c r="R74" i="513"/>
  <c r="U74" i="513" s="1"/>
  <c r="R27" i="513"/>
  <c r="U27" i="513" s="1"/>
  <c r="R43" i="513"/>
  <c r="U43" i="513" s="1"/>
  <c r="R59" i="513"/>
  <c r="U59" i="513" s="1"/>
  <c r="R75" i="513"/>
  <c r="U75" i="513" s="1"/>
  <c r="R83" i="513"/>
  <c r="U83" i="513" s="1"/>
  <c r="R91" i="513"/>
  <c r="U91" i="513" s="1"/>
  <c r="R107" i="513"/>
  <c r="U107" i="513" s="1"/>
  <c r="R127" i="513"/>
  <c r="U127" i="513" s="1"/>
  <c r="R28" i="513"/>
  <c r="U28" i="513" s="1"/>
  <c r="R44" i="513"/>
  <c r="U44" i="513" s="1"/>
  <c r="R60" i="513"/>
  <c r="U60" i="513" s="1"/>
  <c r="R22" i="513"/>
  <c r="U22" i="513" s="1"/>
  <c r="R62" i="513"/>
  <c r="U62" i="513" s="1"/>
  <c r="R25" i="513"/>
  <c r="U25" i="513" s="1"/>
  <c r="R41" i="513"/>
  <c r="U41" i="513" s="1"/>
  <c r="R57" i="513"/>
  <c r="U57" i="513" s="1"/>
  <c r="R73" i="513"/>
  <c r="U73" i="513" s="1"/>
  <c r="R82" i="513"/>
  <c r="U82" i="513" s="1"/>
  <c r="R90" i="513"/>
  <c r="U90" i="513" s="1"/>
  <c r="R117" i="513"/>
  <c r="U117" i="513" s="1"/>
  <c r="R102" i="513"/>
  <c r="U102" i="513" s="1"/>
  <c r="R124" i="513"/>
  <c r="U124" i="513" s="1"/>
  <c r="R98" i="513"/>
  <c r="U98" i="513" s="1"/>
  <c r="R120" i="513"/>
  <c r="U120" i="513" s="1"/>
  <c r="R142" i="513"/>
  <c r="U142" i="513" s="1"/>
  <c r="R101" i="513"/>
  <c r="U101" i="513" s="1"/>
  <c r="R100" i="513"/>
  <c r="U100" i="513" s="1"/>
  <c r="R121" i="513"/>
  <c r="U121" i="513" s="1"/>
  <c r="R147" i="514"/>
  <c r="U147" i="514" s="1"/>
  <c r="R149" i="514"/>
  <c r="U149" i="514" s="1"/>
  <c r="R92" i="514"/>
  <c r="U92" i="514" s="1"/>
  <c r="R30" i="514"/>
  <c r="U30" i="514" s="1"/>
  <c r="R24" i="514"/>
  <c r="U24" i="514" s="1"/>
  <c r="R25" i="514"/>
  <c r="U25" i="514" s="1"/>
  <c r="R21" i="514"/>
  <c r="U21" i="514" s="1"/>
  <c r="R31" i="514"/>
  <c r="U31" i="514" s="1"/>
  <c r="R74" i="514"/>
  <c r="U74" i="514" s="1"/>
  <c r="R70" i="514"/>
  <c r="U70" i="514" s="1"/>
  <c r="R42" i="514"/>
  <c r="U42" i="514" s="1"/>
  <c r="R46" i="514"/>
  <c r="U46" i="514" s="1"/>
  <c r="R59" i="514"/>
  <c r="U59" i="514" s="1"/>
  <c r="R75" i="514"/>
  <c r="U75" i="514" s="1"/>
  <c r="R119" i="514"/>
  <c r="U119" i="514" s="1"/>
  <c r="R60" i="514"/>
  <c r="U60" i="514" s="1"/>
  <c r="R76" i="514"/>
  <c r="U76" i="514" s="1"/>
  <c r="R97" i="514"/>
  <c r="U97" i="514" s="1"/>
  <c r="R61" i="514"/>
  <c r="U61" i="514" s="1"/>
  <c r="R77" i="514"/>
  <c r="U77" i="514" s="1"/>
  <c r="R93" i="514"/>
  <c r="U93" i="514" s="1"/>
  <c r="R115" i="514"/>
  <c r="U115" i="514" s="1"/>
  <c r="R99" i="514"/>
  <c r="U99" i="514" s="1"/>
  <c r="R87" i="514"/>
  <c r="U87" i="514" s="1"/>
  <c r="R107" i="514"/>
  <c r="U107" i="514" s="1"/>
  <c r="R116" i="514"/>
  <c r="U116" i="514" s="1"/>
  <c r="R106" i="514"/>
  <c r="U106" i="514" s="1"/>
  <c r="R128" i="514"/>
  <c r="U128" i="514" s="1"/>
  <c r="R120" i="514"/>
  <c r="U120" i="514" s="1"/>
  <c r="R134" i="514"/>
  <c r="U134" i="514" s="1"/>
  <c r="R140" i="514"/>
  <c r="U140" i="514" s="1"/>
  <c r="R138" i="514"/>
  <c r="U138" i="514" s="1"/>
  <c r="R139" i="514"/>
  <c r="U139" i="514" s="1"/>
  <c r="R125" i="514"/>
  <c r="U125" i="514" s="1"/>
  <c r="R100" i="514"/>
  <c r="U100" i="514" s="1"/>
  <c r="R26" i="514"/>
  <c r="U26" i="514" s="1"/>
  <c r="R36" i="514"/>
  <c r="U36" i="514" s="1"/>
  <c r="R37" i="514"/>
  <c r="U37" i="514" s="1"/>
  <c r="R29" i="514"/>
  <c r="U29" i="514" s="1"/>
  <c r="R35" i="514"/>
  <c r="U35" i="514" s="1"/>
  <c r="R96" i="514"/>
  <c r="U96" i="514" s="1"/>
  <c r="R102" i="514"/>
  <c r="U102" i="514" s="1"/>
  <c r="R43" i="514"/>
  <c r="U43" i="514" s="1"/>
  <c r="R47" i="514"/>
  <c r="U47" i="514" s="1"/>
  <c r="R63" i="514"/>
  <c r="U63" i="514" s="1"/>
  <c r="R79" i="514"/>
  <c r="U79" i="514" s="1"/>
  <c r="R48" i="514"/>
  <c r="U48" i="514" s="1"/>
  <c r="R64" i="514"/>
  <c r="U64" i="514" s="1"/>
  <c r="R80" i="514"/>
  <c r="U80" i="514" s="1"/>
  <c r="R49" i="514"/>
  <c r="U49" i="514" s="1"/>
  <c r="R65" i="514"/>
  <c r="U65" i="514" s="1"/>
  <c r="R81" i="514"/>
  <c r="U81" i="514" s="1"/>
  <c r="R98" i="514"/>
  <c r="U98" i="514" s="1"/>
  <c r="R144" i="514"/>
  <c r="U144" i="514" s="1"/>
  <c r="R105" i="514"/>
  <c r="U105" i="514" s="1"/>
  <c r="R90" i="514"/>
  <c r="U90" i="514" s="1"/>
  <c r="R114" i="514"/>
  <c r="U114" i="514" s="1"/>
  <c r="R129" i="514"/>
  <c r="U129" i="514" s="1"/>
  <c r="R112" i="514"/>
  <c r="U112" i="514" s="1"/>
  <c r="R135" i="514"/>
  <c r="U135" i="514" s="1"/>
  <c r="R127" i="514"/>
  <c r="U127" i="514" s="1"/>
  <c r="R142" i="514"/>
  <c r="U142" i="514" s="1"/>
  <c r="R148" i="514"/>
  <c r="U148" i="514" s="1"/>
  <c r="R146" i="514"/>
  <c r="U146" i="514" s="1"/>
  <c r="R131" i="514"/>
  <c r="U131" i="514" s="1"/>
  <c r="R133" i="514"/>
  <c r="U133" i="514" s="1"/>
  <c r="R38" i="514"/>
  <c r="U38" i="514" s="1"/>
  <c r="R22" i="514"/>
  <c r="U22" i="514" s="1"/>
  <c r="R28" i="514"/>
  <c r="U28" i="514" s="1"/>
  <c r="R82" i="514"/>
  <c r="U82" i="514" s="1"/>
  <c r="R50" i="514"/>
  <c r="U50" i="514" s="1"/>
  <c r="R33" i="514"/>
  <c r="U33" i="514" s="1"/>
  <c r="R62" i="514"/>
  <c r="U62" i="514" s="1"/>
  <c r="R23" i="514"/>
  <c r="U23" i="514" s="1"/>
  <c r="R39" i="514"/>
  <c r="U39" i="514" s="1"/>
  <c r="R40" i="514"/>
  <c r="U40" i="514" s="1"/>
  <c r="R44" i="514"/>
  <c r="U44" i="514" s="1"/>
  <c r="R51" i="514"/>
  <c r="U51" i="514" s="1"/>
  <c r="R67" i="514"/>
  <c r="U67" i="514" s="1"/>
  <c r="R83" i="514"/>
  <c r="U83" i="514" s="1"/>
  <c r="R52" i="514"/>
  <c r="U52" i="514" s="1"/>
  <c r="R68" i="514"/>
  <c r="U68" i="514" s="1"/>
  <c r="R84" i="514"/>
  <c r="U84" i="514" s="1"/>
  <c r="R53" i="514"/>
  <c r="U53" i="514" s="1"/>
  <c r="R69" i="514"/>
  <c r="U69" i="514" s="1"/>
  <c r="R86" i="514"/>
  <c r="U86" i="514" s="1"/>
  <c r="R103" i="514"/>
  <c r="U103" i="514" s="1"/>
  <c r="R89" i="514"/>
  <c r="U89" i="514" s="1"/>
  <c r="R108" i="514"/>
  <c r="U108" i="514" s="1"/>
  <c r="R95" i="514"/>
  <c r="U95" i="514" s="1"/>
  <c r="R137" i="514"/>
  <c r="U137" i="514" s="1"/>
  <c r="R136" i="514"/>
  <c r="U136" i="514" s="1"/>
  <c r="R117" i="514"/>
  <c r="U117" i="514" s="1"/>
  <c r="R113" i="514"/>
  <c r="U113" i="514" s="1"/>
  <c r="R145" i="514"/>
  <c r="U145" i="514" s="1"/>
  <c r="R124" i="514"/>
  <c r="U124" i="514" s="1"/>
  <c r="R122" i="514"/>
  <c r="U122" i="514" s="1"/>
  <c r="R123" i="514"/>
  <c r="U123" i="514" s="1"/>
  <c r="R141" i="514"/>
  <c r="U141" i="514" s="1"/>
  <c r="R34" i="514"/>
  <c r="U34" i="514" s="1"/>
  <c r="R85" i="514"/>
  <c r="U85" i="514" s="1"/>
  <c r="R32" i="514"/>
  <c r="U32" i="514" s="1"/>
  <c r="R20" i="514"/>
  <c r="U20" i="514" s="1"/>
  <c r="R66" i="514"/>
  <c r="U66" i="514" s="1"/>
  <c r="R78" i="514"/>
  <c r="U78" i="514" s="1"/>
  <c r="R27" i="514"/>
  <c r="U27" i="514" s="1"/>
  <c r="R58" i="514"/>
  <c r="U58" i="514" s="1"/>
  <c r="R54" i="514"/>
  <c r="U54" i="514" s="1"/>
  <c r="R41" i="514"/>
  <c r="U41" i="514" s="1"/>
  <c r="R45" i="514"/>
  <c r="U45" i="514" s="1"/>
  <c r="R55" i="514"/>
  <c r="U55" i="514" s="1"/>
  <c r="R71" i="514"/>
  <c r="U71" i="514" s="1"/>
  <c r="R104" i="514"/>
  <c r="U104" i="514" s="1"/>
  <c r="R56" i="514"/>
  <c r="U56" i="514" s="1"/>
  <c r="R72" i="514"/>
  <c r="U72" i="514" s="1"/>
  <c r="R88" i="514"/>
  <c r="U88" i="514" s="1"/>
  <c r="R57" i="514"/>
  <c r="U57" i="514" s="1"/>
  <c r="R73" i="514"/>
  <c r="U73" i="514" s="1"/>
  <c r="R91" i="514"/>
  <c r="U91" i="514" s="1"/>
  <c r="R109" i="514"/>
  <c r="U109" i="514" s="1"/>
  <c r="R94" i="514"/>
  <c r="U94" i="514" s="1"/>
  <c r="R111" i="514"/>
  <c r="U111" i="514" s="1"/>
  <c r="R101" i="514"/>
  <c r="U101" i="514" s="1"/>
  <c r="R110" i="514"/>
  <c r="U110" i="514" s="1"/>
  <c r="R143" i="514"/>
  <c r="U143" i="514" s="1"/>
  <c r="R121" i="514"/>
  <c r="U121" i="514" s="1"/>
  <c r="R118" i="514"/>
  <c r="U118" i="514" s="1"/>
  <c r="R126" i="514"/>
  <c r="U126" i="514" s="1"/>
  <c r="R132" i="514"/>
  <c r="U132" i="514" s="1"/>
  <c r="R130" i="514"/>
  <c r="U130" i="514" s="1"/>
  <c r="Q136" i="514"/>
  <c r="T136" i="514" s="1"/>
  <c r="Q146" i="514"/>
  <c r="T146" i="514" s="1"/>
  <c r="Q132" i="514"/>
  <c r="T132" i="514" s="1"/>
  <c r="Q61" i="514"/>
  <c r="T61" i="514" s="1"/>
  <c r="Q140" i="514"/>
  <c r="T140" i="514" s="1"/>
  <c r="Q73" i="514"/>
  <c r="T73" i="514" s="1"/>
  <c r="Q71" i="514"/>
  <c r="T71" i="514" s="1"/>
  <c r="Q45" i="514"/>
  <c r="T45" i="514" s="1"/>
  <c r="Q92" i="514"/>
  <c r="T92" i="514" s="1"/>
  <c r="Q22" i="514"/>
  <c r="T22" i="514" s="1"/>
  <c r="Q35" i="514"/>
  <c r="T35" i="514" s="1"/>
  <c r="Q51" i="514"/>
  <c r="T51" i="514" s="1"/>
  <c r="Q83" i="514"/>
  <c r="T83" i="514" s="1"/>
  <c r="Q28" i="514"/>
  <c r="T28" i="514" s="1"/>
  <c r="Q36" i="514"/>
  <c r="T36" i="514" s="1"/>
  <c r="Q89" i="514"/>
  <c r="T89" i="514" s="1"/>
  <c r="Q20" i="514"/>
  <c r="T20" i="514" s="1"/>
  <c r="Q33" i="514"/>
  <c r="T33" i="514" s="1"/>
  <c r="Q87" i="514"/>
  <c r="T87" i="514" s="1"/>
  <c r="Q50" i="514"/>
  <c r="T50" i="514" s="1"/>
  <c r="Q58" i="514"/>
  <c r="T58" i="514" s="1"/>
  <c r="Q66" i="514"/>
  <c r="T66" i="514" s="1"/>
  <c r="Q74" i="514"/>
  <c r="T74" i="514" s="1"/>
  <c r="Q82" i="514"/>
  <c r="T82" i="514" s="1"/>
  <c r="Q105" i="514"/>
  <c r="T105" i="514" s="1"/>
  <c r="Q94" i="514"/>
  <c r="T94" i="514" s="1"/>
  <c r="Q104" i="514"/>
  <c r="T104" i="514" s="1"/>
  <c r="Q107" i="514"/>
  <c r="T107" i="514" s="1"/>
  <c r="Q116" i="514"/>
  <c r="T116" i="514" s="1"/>
  <c r="Q96" i="514"/>
  <c r="T96" i="514" s="1"/>
  <c r="Q114" i="514"/>
  <c r="T114" i="514" s="1"/>
  <c r="Q131" i="514"/>
  <c r="T131" i="514" s="1"/>
  <c r="Q147" i="514"/>
  <c r="T147" i="514" s="1"/>
  <c r="Q128" i="514"/>
  <c r="T128" i="514" s="1"/>
  <c r="Q148" i="514"/>
  <c r="T148" i="514" s="1"/>
  <c r="Q97" i="514"/>
  <c r="T97" i="514" s="1"/>
  <c r="Q81" i="514"/>
  <c r="T81" i="514" s="1"/>
  <c r="Q69" i="514"/>
  <c r="T69" i="514" s="1"/>
  <c r="Q30" i="514"/>
  <c r="T30" i="514" s="1"/>
  <c r="Q26" i="514"/>
  <c r="T26" i="514" s="1"/>
  <c r="Q23" i="514"/>
  <c r="T23" i="514" s="1"/>
  <c r="Q39" i="514"/>
  <c r="T39" i="514" s="1"/>
  <c r="Q63" i="514"/>
  <c r="T63" i="514" s="1"/>
  <c r="Q21" i="514"/>
  <c r="T21" i="514" s="1"/>
  <c r="Q37" i="514"/>
  <c r="T37" i="514" s="1"/>
  <c r="Q59" i="514"/>
  <c r="T59" i="514" s="1"/>
  <c r="Q48" i="514"/>
  <c r="T48" i="514" s="1"/>
  <c r="Q56" i="514"/>
  <c r="T56" i="514" s="1"/>
  <c r="Q64" i="514"/>
  <c r="T64" i="514" s="1"/>
  <c r="Q72" i="514"/>
  <c r="T72" i="514" s="1"/>
  <c r="Q80" i="514"/>
  <c r="T80" i="514" s="1"/>
  <c r="Q103" i="514"/>
  <c r="T103" i="514" s="1"/>
  <c r="Q93" i="514"/>
  <c r="T93" i="514" s="1"/>
  <c r="Q115" i="514"/>
  <c r="T115" i="514" s="1"/>
  <c r="Q90" i="514"/>
  <c r="T90" i="514" s="1"/>
  <c r="Q100" i="514"/>
  <c r="T100" i="514" s="1"/>
  <c r="Q122" i="514"/>
  <c r="T122" i="514" s="1"/>
  <c r="Q117" i="514"/>
  <c r="T117" i="514" s="1"/>
  <c r="Q142" i="514"/>
  <c r="T142" i="514" s="1"/>
  <c r="Q113" i="514"/>
  <c r="T113" i="514" s="1"/>
  <c r="Q127" i="514"/>
  <c r="T127" i="514" s="1"/>
  <c r="Q138" i="514"/>
  <c r="T138" i="514" s="1"/>
  <c r="Q130" i="514"/>
  <c r="T130" i="514" s="1"/>
  <c r="Q133" i="514"/>
  <c r="T133" i="514" s="1"/>
  <c r="Q149" i="514"/>
  <c r="T149" i="514" s="1"/>
  <c r="Q145" i="514"/>
  <c r="T145" i="514" s="1"/>
  <c r="Q120" i="514"/>
  <c r="T120" i="514" s="1"/>
  <c r="Q124" i="514"/>
  <c r="T124" i="514" s="1"/>
  <c r="Q101" i="514"/>
  <c r="T101" i="514" s="1"/>
  <c r="Q65" i="514"/>
  <c r="T65" i="514" s="1"/>
  <c r="Q53" i="514"/>
  <c r="T53" i="514" s="1"/>
  <c r="Q55" i="514"/>
  <c r="T55" i="514" s="1"/>
  <c r="Q38" i="514"/>
  <c r="T38" i="514" s="1"/>
  <c r="Q27" i="514"/>
  <c r="T27" i="514" s="1"/>
  <c r="Q40" i="514"/>
  <c r="T40" i="514" s="1"/>
  <c r="Q67" i="514"/>
  <c r="T67" i="514" s="1"/>
  <c r="Q24" i="514"/>
  <c r="T24" i="514" s="1"/>
  <c r="Q32" i="514"/>
  <c r="T32" i="514" s="1"/>
  <c r="Q43" i="514"/>
  <c r="T43" i="514" s="1"/>
  <c r="Q25" i="514"/>
  <c r="T25" i="514" s="1"/>
  <c r="Q42" i="514"/>
  <c r="T42" i="514" s="1"/>
  <c r="Q54" i="514"/>
  <c r="T54" i="514" s="1"/>
  <c r="Q62" i="514"/>
  <c r="T62" i="514" s="1"/>
  <c r="Q70" i="514"/>
  <c r="T70" i="514" s="1"/>
  <c r="Q78" i="514"/>
  <c r="T78" i="514" s="1"/>
  <c r="Q88" i="514"/>
  <c r="T88" i="514" s="1"/>
  <c r="Q99" i="514"/>
  <c r="T99" i="514" s="1"/>
  <c r="Q110" i="514"/>
  <c r="T110" i="514" s="1"/>
  <c r="Q143" i="514"/>
  <c r="T143" i="514" s="1"/>
  <c r="Q91" i="514"/>
  <c r="T91" i="514" s="1"/>
  <c r="Q102" i="514"/>
  <c r="T102" i="514" s="1"/>
  <c r="Q109" i="514"/>
  <c r="T109" i="514" s="1"/>
  <c r="Q123" i="514"/>
  <c r="T123" i="514" s="1"/>
  <c r="Q139" i="514"/>
  <c r="T139" i="514" s="1"/>
  <c r="Q121" i="514"/>
  <c r="T121" i="514" s="1"/>
  <c r="Q137" i="514"/>
  <c r="T137" i="514" s="1"/>
  <c r="Q144" i="514"/>
  <c r="T144" i="514" s="1"/>
  <c r="Q119" i="514"/>
  <c r="T119" i="514" s="1"/>
  <c r="Q108" i="514"/>
  <c r="T108" i="514" s="1"/>
  <c r="Q77" i="514"/>
  <c r="T77" i="514" s="1"/>
  <c r="Q49" i="514"/>
  <c r="T49" i="514" s="1"/>
  <c r="Q57" i="514"/>
  <c r="T57" i="514" s="1"/>
  <c r="Q34" i="514"/>
  <c r="T34" i="514" s="1"/>
  <c r="Q41" i="514"/>
  <c r="T41" i="514" s="1"/>
  <c r="Q31" i="514"/>
  <c r="T31" i="514" s="1"/>
  <c r="Q44" i="514"/>
  <c r="T44" i="514" s="1"/>
  <c r="Q47" i="514"/>
  <c r="T47" i="514" s="1"/>
  <c r="Q79" i="514"/>
  <c r="T79" i="514" s="1"/>
  <c r="Q29" i="514"/>
  <c r="T29" i="514" s="1"/>
  <c r="Q46" i="514"/>
  <c r="T46" i="514" s="1"/>
  <c r="Q75" i="514"/>
  <c r="T75" i="514" s="1"/>
  <c r="Q52" i="514"/>
  <c r="T52" i="514" s="1"/>
  <c r="Q60" i="514"/>
  <c r="T60" i="514" s="1"/>
  <c r="Q68" i="514"/>
  <c r="T68" i="514" s="1"/>
  <c r="Q76" i="514"/>
  <c r="T76" i="514" s="1"/>
  <c r="Q84" i="514"/>
  <c r="T84" i="514" s="1"/>
  <c r="Q112" i="514"/>
  <c r="T112" i="514" s="1"/>
  <c r="Q85" i="514"/>
  <c r="T85" i="514" s="1"/>
  <c r="Q98" i="514"/>
  <c r="T98" i="514" s="1"/>
  <c r="Q95" i="514"/>
  <c r="T95" i="514" s="1"/>
  <c r="Q106" i="514"/>
  <c r="T106" i="514" s="1"/>
  <c r="Q86" i="514"/>
  <c r="T86" i="514" s="1"/>
  <c r="Q111" i="514"/>
  <c r="T111" i="514" s="1"/>
  <c r="Q135" i="514"/>
  <c r="T135" i="514" s="1"/>
  <c r="Q118" i="514"/>
  <c r="T118" i="514" s="1"/>
  <c r="Q134" i="514"/>
  <c r="T134" i="514" s="1"/>
  <c r="Q126" i="514"/>
  <c r="T126" i="514" s="1"/>
  <c r="Q125" i="514"/>
  <c r="T125" i="514" s="1"/>
  <c r="Q141" i="514"/>
  <c r="T141" i="514" s="1"/>
  <c r="Q129" i="514"/>
  <c r="T129" i="514" s="1"/>
  <c r="Q143" i="513"/>
  <c r="T143" i="513" s="1"/>
  <c r="Q132" i="513"/>
  <c r="T132" i="513" s="1"/>
  <c r="Q100" i="513"/>
  <c r="T100" i="513" s="1"/>
  <c r="Q49" i="513"/>
  <c r="T49" i="513" s="1"/>
  <c r="Q21" i="513"/>
  <c r="T21" i="513" s="1"/>
  <c r="Q33" i="513"/>
  <c r="T33" i="513" s="1"/>
  <c r="Q55" i="513"/>
  <c r="T55" i="513" s="1"/>
  <c r="Q27" i="513"/>
  <c r="T27" i="513" s="1"/>
  <c r="Q63" i="513"/>
  <c r="T63" i="513" s="1"/>
  <c r="Q85" i="513"/>
  <c r="T85" i="513" s="1"/>
  <c r="Q76" i="513"/>
  <c r="T76" i="513" s="1"/>
  <c r="Q84" i="513"/>
  <c r="T84" i="513" s="1"/>
  <c r="Q92" i="513"/>
  <c r="T92" i="513" s="1"/>
  <c r="Q108" i="513"/>
  <c r="T108" i="513" s="1"/>
  <c r="Q83" i="513"/>
  <c r="T83" i="513" s="1"/>
  <c r="Q26" i="513"/>
  <c r="T26" i="513" s="1"/>
  <c r="Q34" i="513"/>
  <c r="T34" i="513" s="1"/>
  <c r="Q42" i="513"/>
  <c r="T42" i="513" s="1"/>
  <c r="Q50" i="513"/>
  <c r="T50" i="513" s="1"/>
  <c r="Q58" i="513"/>
  <c r="T58" i="513" s="1"/>
  <c r="Q66" i="513"/>
  <c r="T66" i="513" s="1"/>
  <c r="Q74" i="513"/>
  <c r="T74" i="513" s="1"/>
  <c r="Q102" i="513"/>
  <c r="T102" i="513" s="1"/>
  <c r="Q142" i="513"/>
  <c r="T142" i="513" s="1"/>
  <c r="Q105" i="513"/>
  <c r="T105" i="513" s="1"/>
  <c r="Q115" i="513"/>
  <c r="T115" i="513" s="1"/>
  <c r="Q126" i="513"/>
  <c r="T126" i="513" s="1"/>
  <c r="Q137" i="513"/>
  <c r="T137" i="513" s="1"/>
  <c r="Q116" i="513"/>
  <c r="T116" i="513" s="1"/>
  <c r="Q139" i="513"/>
  <c r="T139" i="513" s="1"/>
  <c r="Q69" i="513"/>
  <c r="T69" i="513" s="1"/>
  <c r="Q41" i="513"/>
  <c r="T41" i="513" s="1"/>
  <c r="Q73" i="513"/>
  <c r="T73" i="513" s="1"/>
  <c r="Q29" i="513"/>
  <c r="T29" i="513" s="1"/>
  <c r="Q31" i="513"/>
  <c r="T31" i="513" s="1"/>
  <c r="Q59" i="513"/>
  <c r="T59" i="513" s="1"/>
  <c r="Q35" i="513"/>
  <c r="T35" i="513" s="1"/>
  <c r="Q71" i="513"/>
  <c r="T71" i="513" s="1"/>
  <c r="Q89" i="513"/>
  <c r="T89" i="513" s="1"/>
  <c r="Q28" i="513"/>
  <c r="T28" i="513" s="1"/>
  <c r="Q36" i="513"/>
  <c r="T36" i="513" s="1"/>
  <c r="Q44" i="513"/>
  <c r="T44" i="513" s="1"/>
  <c r="Q52" i="513"/>
  <c r="T52" i="513" s="1"/>
  <c r="Q60" i="513"/>
  <c r="T60" i="513" s="1"/>
  <c r="Q68" i="513"/>
  <c r="T68" i="513" s="1"/>
  <c r="Q78" i="513"/>
  <c r="T78" i="513" s="1"/>
  <c r="Q86" i="513"/>
  <c r="T86" i="513" s="1"/>
  <c r="Q94" i="513"/>
  <c r="T94" i="513" s="1"/>
  <c r="Q120" i="513"/>
  <c r="T120" i="513" s="1"/>
  <c r="Q87" i="513"/>
  <c r="T87" i="513" s="1"/>
  <c r="Q113" i="513"/>
  <c r="T113" i="513" s="1"/>
  <c r="Q99" i="513"/>
  <c r="T99" i="513" s="1"/>
  <c r="Q109" i="513"/>
  <c r="T109" i="513" s="1"/>
  <c r="Q119" i="513"/>
  <c r="T119" i="513" s="1"/>
  <c r="Q130" i="513"/>
  <c r="T130" i="513" s="1"/>
  <c r="Q118" i="513"/>
  <c r="T118" i="513" s="1"/>
  <c r="Q97" i="513"/>
  <c r="T97" i="513" s="1"/>
  <c r="Q141" i="513"/>
  <c r="T141" i="513" s="1"/>
  <c r="Q106" i="513"/>
  <c r="T106" i="513" s="1"/>
  <c r="Q117" i="513"/>
  <c r="T117" i="513" s="1"/>
  <c r="Q127" i="513"/>
  <c r="T127" i="513" s="1"/>
  <c r="Q140" i="513"/>
  <c r="T140" i="513" s="1"/>
  <c r="Q138" i="513"/>
  <c r="T138" i="513" s="1"/>
  <c r="Q98" i="513"/>
  <c r="T98" i="513" s="1"/>
  <c r="Q128" i="513"/>
  <c r="T128" i="513" s="1"/>
  <c r="Q65" i="513"/>
  <c r="T65" i="513" s="1"/>
  <c r="Q37" i="513"/>
  <c r="T37" i="513" s="1"/>
  <c r="Q61" i="513"/>
  <c r="T61" i="513" s="1"/>
  <c r="Q25" i="513"/>
  <c r="T25" i="513" s="1"/>
  <c r="Q39" i="513"/>
  <c r="T39" i="513" s="1"/>
  <c r="Q67" i="513"/>
  <c r="T67" i="513" s="1"/>
  <c r="Q47" i="513"/>
  <c r="T47" i="513" s="1"/>
  <c r="Q77" i="513"/>
  <c r="T77" i="513" s="1"/>
  <c r="Q95" i="513"/>
  <c r="T95" i="513" s="1"/>
  <c r="Q80" i="513"/>
  <c r="T80" i="513" s="1"/>
  <c r="Q88" i="513"/>
  <c r="T88" i="513" s="1"/>
  <c r="Q96" i="513"/>
  <c r="T96" i="513" s="1"/>
  <c r="Q124" i="513"/>
  <c r="T124" i="513" s="1"/>
  <c r="Q75" i="513"/>
  <c r="T75" i="513" s="1"/>
  <c r="Q91" i="513"/>
  <c r="T91" i="513" s="1"/>
  <c r="Q22" i="513"/>
  <c r="T22" i="513" s="1"/>
  <c r="Q30" i="513"/>
  <c r="T30" i="513" s="1"/>
  <c r="Q38" i="513"/>
  <c r="T38" i="513" s="1"/>
  <c r="Q46" i="513"/>
  <c r="T46" i="513" s="1"/>
  <c r="Q54" i="513"/>
  <c r="T54" i="513" s="1"/>
  <c r="Q62" i="513"/>
  <c r="T62" i="513" s="1"/>
  <c r="Q70" i="513"/>
  <c r="T70" i="513" s="1"/>
  <c r="Q149" i="513"/>
  <c r="T149" i="513" s="1"/>
  <c r="Q110" i="513"/>
  <c r="T110" i="513" s="1"/>
  <c r="Q121" i="513"/>
  <c r="T121" i="513" s="1"/>
  <c r="Q131" i="513"/>
  <c r="T131" i="513" s="1"/>
  <c r="Q144" i="513"/>
  <c r="T144" i="513" s="1"/>
  <c r="Q147" i="513"/>
  <c r="T147" i="513" s="1"/>
  <c r="Q112" i="513"/>
  <c r="T112" i="513" s="1"/>
  <c r="Q57" i="513"/>
  <c r="T57" i="513" s="1"/>
  <c r="Q53" i="513"/>
  <c r="T53" i="513" s="1"/>
  <c r="Q45" i="513"/>
  <c r="T45" i="513" s="1"/>
  <c r="Q43" i="513"/>
  <c r="T43" i="513" s="1"/>
  <c r="Q23" i="513"/>
  <c r="T23" i="513" s="1"/>
  <c r="Q51" i="513"/>
  <c r="T51" i="513" s="1"/>
  <c r="Q81" i="513"/>
  <c r="T81" i="513" s="1"/>
  <c r="Q20" i="513"/>
  <c r="T20" i="513" s="1"/>
  <c r="Q24" i="513"/>
  <c r="T24" i="513" s="1"/>
  <c r="Q32" i="513"/>
  <c r="T32" i="513" s="1"/>
  <c r="Q40" i="513"/>
  <c r="T40" i="513" s="1"/>
  <c r="Q48" i="513"/>
  <c r="T48" i="513" s="1"/>
  <c r="Q56" i="513"/>
  <c r="T56" i="513" s="1"/>
  <c r="Q64" i="513"/>
  <c r="T64" i="513" s="1"/>
  <c r="Q72" i="513"/>
  <c r="T72" i="513" s="1"/>
  <c r="Q82" i="513"/>
  <c r="T82" i="513" s="1"/>
  <c r="Q90" i="513"/>
  <c r="T90" i="513" s="1"/>
  <c r="Q104" i="513"/>
  <c r="T104" i="513" s="1"/>
  <c r="Q136" i="513"/>
  <c r="T136" i="513" s="1"/>
  <c r="Q79" i="513"/>
  <c r="T79" i="513" s="1"/>
  <c r="Q93" i="513"/>
  <c r="T93" i="513" s="1"/>
  <c r="Q123" i="513"/>
  <c r="T123" i="513" s="1"/>
  <c r="Q103" i="513"/>
  <c r="T103" i="513" s="1"/>
  <c r="Q114" i="513"/>
  <c r="T114" i="513" s="1"/>
  <c r="Q125" i="513"/>
  <c r="T125" i="513" s="1"/>
  <c r="Q135" i="513"/>
  <c r="T135" i="513" s="1"/>
  <c r="Q107" i="513"/>
  <c r="T107" i="513" s="1"/>
  <c r="Q134" i="513"/>
  <c r="T134" i="513" s="1"/>
  <c r="Q145" i="513"/>
  <c r="T145" i="513" s="1"/>
  <c r="Q129" i="513"/>
  <c r="T129" i="513" s="1"/>
  <c r="Q101" i="513"/>
  <c r="T101" i="513" s="1"/>
  <c r="Q111" i="513"/>
  <c r="T111" i="513" s="1"/>
  <c r="Q122" i="513"/>
  <c r="T122" i="513" s="1"/>
  <c r="Q133" i="513"/>
  <c r="T133" i="513" s="1"/>
  <c r="Q148" i="513"/>
  <c r="T148" i="513" s="1"/>
  <c r="Q146" i="513"/>
  <c r="T146" i="513" s="1"/>
  <c r="R98" i="511"/>
  <c r="U98" i="511" s="1"/>
  <c r="R22" i="511"/>
  <c r="U22" i="511" s="1"/>
  <c r="R30" i="511"/>
  <c r="U30" i="511" s="1"/>
  <c r="R38" i="511"/>
  <c r="U38" i="511" s="1"/>
  <c r="R46" i="511"/>
  <c r="U46" i="511" s="1"/>
  <c r="R29" i="511"/>
  <c r="U29" i="511" s="1"/>
  <c r="R37" i="511"/>
  <c r="U37" i="511" s="1"/>
  <c r="R45" i="511"/>
  <c r="U45" i="511" s="1"/>
  <c r="R52" i="511"/>
  <c r="U52" i="511" s="1"/>
  <c r="R60" i="511"/>
  <c r="U60" i="511" s="1"/>
  <c r="R68" i="511"/>
  <c r="U68" i="511" s="1"/>
  <c r="R76" i="511"/>
  <c r="U76" i="511" s="1"/>
  <c r="R84" i="511"/>
  <c r="U84" i="511" s="1"/>
  <c r="R92" i="511"/>
  <c r="U92" i="511" s="1"/>
  <c r="R53" i="511"/>
  <c r="U53" i="511" s="1"/>
  <c r="R61" i="511"/>
  <c r="U61" i="511" s="1"/>
  <c r="R69" i="511"/>
  <c r="U69" i="511" s="1"/>
  <c r="R77" i="511"/>
  <c r="U77" i="511" s="1"/>
  <c r="R85" i="511"/>
  <c r="U85" i="511" s="1"/>
  <c r="R93" i="511"/>
  <c r="U93" i="511" s="1"/>
  <c r="R100" i="511"/>
  <c r="U100" i="511" s="1"/>
  <c r="R108" i="511"/>
  <c r="U108" i="511" s="1"/>
  <c r="R116" i="511"/>
  <c r="U116" i="511" s="1"/>
  <c r="R124" i="511"/>
  <c r="U124" i="511" s="1"/>
  <c r="R132" i="511"/>
  <c r="U132" i="511" s="1"/>
  <c r="R140" i="511"/>
  <c r="U140" i="511" s="1"/>
  <c r="R99" i="511"/>
  <c r="U99" i="511" s="1"/>
  <c r="R107" i="511"/>
  <c r="U107" i="511" s="1"/>
  <c r="R115" i="511"/>
  <c r="U115" i="511" s="1"/>
  <c r="R123" i="511"/>
  <c r="U123" i="511" s="1"/>
  <c r="R131" i="511"/>
  <c r="U131" i="511" s="1"/>
  <c r="R139" i="511"/>
  <c r="U139" i="511" s="1"/>
  <c r="R24" i="511"/>
  <c r="U24" i="511" s="1"/>
  <c r="R32" i="511"/>
  <c r="U32" i="511" s="1"/>
  <c r="R40" i="511"/>
  <c r="U40" i="511" s="1"/>
  <c r="R23" i="511"/>
  <c r="U23" i="511" s="1"/>
  <c r="R31" i="511"/>
  <c r="U31" i="511" s="1"/>
  <c r="R39" i="511"/>
  <c r="U39" i="511" s="1"/>
  <c r="R47" i="511"/>
  <c r="U47" i="511" s="1"/>
  <c r="R54" i="511"/>
  <c r="U54" i="511" s="1"/>
  <c r="R62" i="511"/>
  <c r="U62" i="511" s="1"/>
  <c r="R70" i="511"/>
  <c r="U70" i="511" s="1"/>
  <c r="R78" i="511"/>
  <c r="U78" i="511" s="1"/>
  <c r="R86" i="511"/>
  <c r="U86" i="511" s="1"/>
  <c r="R94" i="511"/>
  <c r="U94" i="511" s="1"/>
  <c r="R55" i="511"/>
  <c r="U55" i="511" s="1"/>
  <c r="R63" i="511"/>
  <c r="U63" i="511" s="1"/>
  <c r="R71" i="511"/>
  <c r="U71" i="511" s="1"/>
  <c r="R79" i="511"/>
  <c r="U79" i="511" s="1"/>
  <c r="R87" i="511"/>
  <c r="U87" i="511" s="1"/>
  <c r="R97" i="511"/>
  <c r="U97" i="511" s="1"/>
  <c r="R102" i="511"/>
  <c r="U102" i="511" s="1"/>
  <c r="R110" i="511"/>
  <c r="U110" i="511" s="1"/>
  <c r="R118" i="511"/>
  <c r="U118" i="511" s="1"/>
  <c r="R126" i="511"/>
  <c r="U126" i="511" s="1"/>
  <c r="R134" i="511"/>
  <c r="U134" i="511" s="1"/>
  <c r="R142" i="511"/>
  <c r="U142" i="511" s="1"/>
  <c r="R101" i="511"/>
  <c r="U101" i="511" s="1"/>
  <c r="R109" i="511"/>
  <c r="U109" i="511" s="1"/>
  <c r="R117" i="511"/>
  <c r="U117" i="511" s="1"/>
  <c r="R125" i="511"/>
  <c r="U125" i="511" s="1"/>
  <c r="R133" i="511"/>
  <c r="U133" i="511" s="1"/>
  <c r="R141" i="511"/>
  <c r="U141" i="511" s="1"/>
  <c r="R148" i="511"/>
  <c r="U148" i="511" s="1"/>
  <c r="R149" i="511"/>
  <c r="U149" i="511" s="1"/>
  <c r="R20" i="511"/>
  <c r="U20" i="511" s="1"/>
  <c r="R26" i="511"/>
  <c r="U26" i="511" s="1"/>
  <c r="R34" i="511"/>
  <c r="U34" i="511" s="1"/>
  <c r="R42" i="511"/>
  <c r="U42" i="511" s="1"/>
  <c r="R25" i="511"/>
  <c r="U25" i="511" s="1"/>
  <c r="R33" i="511"/>
  <c r="U33" i="511" s="1"/>
  <c r="R41" i="511"/>
  <c r="U41" i="511" s="1"/>
  <c r="R51" i="511"/>
  <c r="U51" i="511" s="1"/>
  <c r="R56" i="511"/>
  <c r="U56" i="511" s="1"/>
  <c r="R64" i="511"/>
  <c r="U64" i="511" s="1"/>
  <c r="R72" i="511"/>
  <c r="U72" i="511" s="1"/>
  <c r="R80" i="511"/>
  <c r="U80" i="511" s="1"/>
  <c r="R88" i="511"/>
  <c r="U88" i="511" s="1"/>
  <c r="R49" i="511"/>
  <c r="U49" i="511" s="1"/>
  <c r="R57" i="511"/>
  <c r="U57" i="511" s="1"/>
  <c r="R65" i="511"/>
  <c r="U65" i="511" s="1"/>
  <c r="R73" i="511"/>
  <c r="U73" i="511" s="1"/>
  <c r="R81" i="511"/>
  <c r="U81" i="511" s="1"/>
  <c r="R89" i="511"/>
  <c r="U89" i="511" s="1"/>
  <c r="R95" i="511"/>
  <c r="U95" i="511" s="1"/>
  <c r="R104" i="511"/>
  <c r="U104" i="511" s="1"/>
  <c r="R112" i="511"/>
  <c r="U112" i="511" s="1"/>
  <c r="R120" i="511"/>
  <c r="U120" i="511" s="1"/>
  <c r="R128" i="511"/>
  <c r="U128" i="511" s="1"/>
  <c r="R136" i="511"/>
  <c r="U136" i="511" s="1"/>
  <c r="R144" i="511"/>
  <c r="U144" i="511" s="1"/>
  <c r="R103" i="511"/>
  <c r="U103" i="511" s="1"/>
  <c r="R111" i="511"/>
  <c r="U111" i="511" s="1"/>
  <c r="R119" i="511"/>
  <c r="U119" i="511" s="1"/>
  <c r="R127" i="511"/>
  <c r="U127" i="511" s="1"/>
  <c r="R135" i="511"/>
  <c r="U135" i="511" s="1"/>
  <c r="R143" i="511"/>
  <c r="U143" i="511" s="1"/>
  <c r="R147" i="511"/>
  <c r="U147" i="511" s="1"/>
  <c r="R21" i="511"/>
  <c r="U21" i="511" s="1"/>
  <c r="R28" i="511"/>
  <c r="U28" i="511" s="1"/>
  <c r="R36" i="511"/>
  <c r="U36" i="511" s="1"/>
  <c r="R44" i="511"/>
  <c r="U44" i="511" s="1"/>
  <c r="R27" i="511"/>
  <c r="U27" i="511" s="1"/>
  <c r="R35" i="511"/>
  <c r="U35" i="511" s="1"/>
  <c r="R43" i="511"/>
  <c r="U43" i="511" s="1"/>
  <c r="R48" i="511"/>
  <c r="U48" i="511" s="1"/>
  <c r="R58" i="511"/>
  <c r="U58" i="511" s="1"/>
  <c r="R66" i="511"/>
  <c r="U66" i="511" s="1"/>
  <c r="R74" i="511"/>
  <c r="U74" i="511" s="1"/>
  <c r="R82" i="511"/>
  <c r="U82" i="511" s="1"/>
  <c r="R90" i="511"/>
  <c r="U90" i="511" s="1"/>
  <c r="R50" i="511"/>
  <c r="U50" i="511" s="1"/>
  <c r="R59" i="511"/>
  <c r="U59" i="511" s="1"/>
  <c r="R67" i="511"/>
  <c r="U67" i="511" s="1"/>
  <c r="R75" i="511"/>
  <c r="U75" i="511" s="1"/>
  <c r="R83" i="511"/>
  <c r="U83" i="511" s="1"/>
  <c r="R91" i="511"/>
  <c r="U91" i="511" s="1"/>
  <c r="R96" i="511"/>
  <c r="U96" i="511" s="1"/>
  <c r="R106" i="511"/>
  <c r="U106" i="511" s="1"/>
  <c r="R114" i="511"/>
  <c r="U114" i="511" s="1"/>
  <c r="R122" i="511"/>
  <c r="U122" i="511" s="1"/>
  <c r="R130" i="511"/>
  <c r="U130" i="511" s="1"/>
  <c r="R138" i="511"/>
  <c r="U138" i="511" s="1"/>
  <c r="R146" i="511"/>
  <c r="U146" i="511" s="1"/>
  <c r="R105" i="511"/>
  <c r="U105" i="511" s="1"/>
  <c r="R113" i="511"/>
  <c r="U113" i="511" s="1"/>
  <c r="R121" i="511"/>
  <c r="U121" i="511" s="1"/>
  <c r="R129" i="511"/>
  <c r="U129" i="511" s="1"/>
  <c r="R137" i="511"/>
  <c r="U137" i="511" s="1"/>
  <c r="R145" i="511"/>
  <c r="U145" i="511" s="1"/>
  <c r="R20" i="512"/>
  <c r="U20" i="512" s="1"/>
  <c r="R24" i="512"/>
  <c r="U24" i="512" s="1"/>
  <c r="R32" i="512"/>
  <c r="U32" i="512" s="1"/>
  <c r="R40" i="512"/>
  <c r="U40" i="512" s="1"/>
  <c r="R48" i="512"/>
  <c r="U48" i="512" s="1"/>
  <c r="R56" i="512"/>
  <c r="U56" i="512" s="1"/>
  <c r="R64" i="512"/>
  <c r="U64" i="512" s="1"/>
  <c r="R23" i="512"/>
  <c r="U23" i="512" s="1"/>
  <c r="R31" i="512"/>
  <c r="U31" i="512" s="1"/>
  <c r="R39" i="512"/>
  <c r="U39" i="512" s="1"/>
  <c r="R47" i="512"/>
  <c r="U47" i="512" s="1"/>
  <c r="R55" i="512"/>
  <c r="U55" i="512" s="1"/>
  <c r="R63" i="512"/>
  <c r="U63" i="512" s="1"/>
  <c r="R66" i="512"/>
  <c r="U66" i="512" s="1"/>
  <c r="R74" i="512"/>
  <c r="U74" i="512" s="1"/>
  <c r="R82" i="512"/>
  <c r="U82" i="512" s="1"/>
  <c r="R90" i="512"/>
  <c r="U90" i="512" s="1"/>
  <c r="R71" i="512"/>
  <c r="U71" i="512" s="1"/>
  <c r="R79" i="512"/>
  <c r="U79" i="512" s="1"/>
  <c r="R87" i="512"/>
  <c r="U87" i="512" s="1"/>
  <c r="R98" i="512"/>
  <c r="U98" i="512" s="1"/>
  <c r="R106" i="512"/>
  <c r="U106" i="512" s="1"/>
  <c r="R114" i="512"/>
  <c r="U114" i="512" s="1"/>
  <c r="R94" i="512"/>
  <c r="U94" i="512" s="1"/>
  <c r="R101" i="512"/>
  <c r="U101" i="512" s="1"/>
  <c r="R109" i="512"/>
  <c r="U109" i="512" s="1"/>
  <c r="R117" i="512"/>
  <c r="U117" i="512" s="1"/>
  <c r="R128" i="512"/>
  <c r="U128" i="512" s="1"/>
  <c r="R136" i="512"/>
  <c r="U136" i="512" s="1"/>
  <c r="R144" i="512"/>
  <c r="U144" i="512" s="1"/>
  <c r="R123" i="512"/>
  <c r="U123" i="512" s="1"/>
  <c r="R131" i="512"/>
  <c r="U131" i="512" s="1"/>
  <c r="R139" i="512"/>
  <c r="U139" i="512" s="1"/>
  <c r="R147" i="512"/>
  <c r="U147" i="512" s="1"/>
  <c r="R121" i="512"/>
  <c r="U121" i="512" s="1"/>
  <c r="R26" i="512"/>
  <c r="U26" i="512" s="1"/>
  <c r="R34" i="512"/>
  <c r="U34" i="512" s="1"/>
  <c r="R42" i="512"/>
  <c r="U42" i="512" s="1"/>
  <c r="R50" i="512"/>
  <c r="U50" i="512" s="1"/>
  <c r="R58" i="512"/>
  <c r="U58" i="512" s="1"/>
  <c r="R25" i="512"/>
  <c r="U25" i="512" s="1"/>
  <c r="R33" i="512"/>
  <c r="U33" i="512" s="1"/>
  <c r="R41" i="512"/>
  <c r="U41" i="512" s="1"/>
  <c r="R49" i="512"/>
  <c r="U49" i="512" s="1"/>
  <c r="R57" i="512"/>
  <c r="U57" i="512" s="1"/>
  <c r="R65" i="512"/>
  <c r="U65" i="512" s="1"/>
  <c r="R69" i="512"/>
  <c r="U69" i="512" s="1"/>
  <c r="R76" i="512"/>
  <c r="U76" i="512" s="1"/>
  <c r="R84" i="512"/>
  <c r="U84" i="512" s="1"/>
  <c r="R92" i="512"/>
  <c r="U92" i="512" s="1"/>
  <c r="R73" i="512"/>
  <c r="U73" i="512" s="1"/>
  <c r="R81" i="512"/>
  <c r="U81" i="512" s="1"/>
  <c r="R89" i="512"/>
  <c r="U89" i="512" s="1"/>
  <c r="R100" i="512"/>
  <c r="U100" i="512" s="1"/>
  <c r="R108" i="512"/>
  <c r="U108" i="512" s="1"/>
  <c r="R116" i="512"/>
  <c r="U116" i="512" s="1"/>
  <c r="R95" i="512"/>
  <c r="U95" i="512" s="1"/>
  <c r="R103" i="512"/>
  <c r="U103" i="512" s="1"/>
  <c r="R111" i="512"/>
  <c r="U111" i="512" s="1"/>
  <c r="R122" i="512"/>
  <c r="U122" i="512" s="1"/>
  <c r="R130" i="512"/>
  <c r="U130" i="512" s="1"/>
  <c r="R138" i="512"/>
  <c r="U138" i="512" s="1"/>
  <c r="R146" i="512"/>
  <c r="U146" i="512" s="1"/>
  <c r="R125" i="512"/>
  <c r="U125" i="512" s="1"/>
  <c r="R133" i="512"/>
  <c r="U133" i="512" s="1"/>
  <c r="R141" i="512"/>
  <c r="U141" i="512" s="1"/>
  <c r="R149" i="512"/>
  <c r="U149" i="512" s="1"/>
  <c r="R21" i="512"/>
  <c r="U21" i="512" s="1"/>
  <c r="R28" i="512"/>
  <c r="U28" i="512" s="1"/>
  <c r="R36" i="512"/>
  <c r="U36" i="512" s="1"/>
  <c r="R44" i="512"/>
  <c r="U44" i="512" s="1"/>
  <c r="R52" i="512"/>
  <c r="U52" i="512" s="1"/>
  <c r="R60" i="512"/>
  <c r="U60" i="512" s="1"/>
  <c r="R27" i="512"/>
  <c r="U27" i="512" s="1"/>
  <c r="R35" i="512"/>
  <c r="U35" i="512" s="1"/>
  <c r="R43" i="512"/>
  <c r="U43" i="512" s="1"/>
  <c r="R51" i="512"/>
  <c r="U51" i="512" s="1"/>
  <c r="R59" i="512"/>
  <c r="U59" i="512" s="1"/>
  <c r="R68" i="512"/>
  <c r="U68" i="512" s="1"/>
  <c r="R70" i="512"/>
  <c r="U70" i="512" s="1"/>
  <c r="R78" i="512"/>
  <c r="U78" i="512" s="1"/>
  <c r="R86" i="512"/>
  <c r="U86" i="512" s="1"/>
  <c r="R96" i="512"/>
  <c r="U96" i="512" s="1"/>
  <c r="R75" i="512"/>
  <c r="U75" i="512" s="1"/>
  <c r="R83" i="512"/>
  <c r="U83" i="512" s="1"/>
  <c r="R91" i="512"/>
  <c r="U91" i="512" s="1"/>
  <c r="R102" i="512"/>
  <c r="U102" i="512" s="1"/>
  <c r="R110" i="512"/>
  <c r="U110" i="512" s="1"/>
  <c r="R118" i="512"/>
  <c r="U118" i="512" s="1"/>
  <c r="R97" i="512"/>
  <c r="U97" i="512" s="1"/>
  <c r="R105" i="512"/>
  <c r="U105" i="512" s="1"/>
  <c r="R113" i="512"/>
  <c r="U113" i="512" s="1"/>
  <c r="R124" i="512"/>
  <c r="U124" i="512" s="1"/>
  <c r="R132" i="512"/>
  <c r="U132" i="512" s="1"/>
  <c r="R140" i="512"/>
  <c r="U140" i="512" s="1"/>
  <c r="R148" i="512"/>
  <c r="U148" i="512" s="1"/>
  <c r="R127" i="512"/>
  <c r="U127" i="512" s="1"/>
  <c r="R135" i="512"/>
  <c r="U135" i="512" s="1"/>
  <c r="R143" i="512"/>
  <c r="U143" i="512" s="1"/>
  <c r="R22" i="512"/>
  <c r="U22" i="512" s="1"/>
  <c r="R30" i="512"/>
  <c r="U30" i="512" s="1"/>
  <c r="R38" i="512"/>
  <c r="U38" i="512" s="1"/>
  <c r="R46" i="512"/>
  <c r="U46" i="512" s="1"/>
  <c r="R54" i="512"/>
  <c r="U54" i="512" s="1"/>
  <c r="R62" i="512"/>
  <c r="U62" i="512" s="1"/>
  <c r="R29" i="512"/>
  <c r="U29" i="512" s="1"/>
  <c r="R37" i="512"/>
  <c r="U37" i="512" s="1"/>
  <c r="R45" i="512"/>
  <c r="U45" i="512" s="1"/>
  <c r="R53" i="512"/>
  <c r="U53" i="512" s="1"/>
  <c r="R61" i="512"/>
  <c r="U61" i="512" s="1"/>
  <c r="R72" i="512"/>
  <c r="U72" i="512" s="1"/>
  <c r="R80" i="512"/>
  <c r="U80" i="512" s="1"/>
  <c r="R88" i="512"/>
  <c r="U88" i="512" s="1"/>
  <c r="R67" i="512"/>
  <c r="U67" i="512" s="1"/>
  <c r="R77" i="512"/>
  <c r="U77" i="512" s="1"/>
  <c r="R85" i="512"/>
  <c r="U85" i="512" s="1"/>
  <c r="R93" i="512"/>
  <c r="U93" i="512" s="1"/>
  <c r="R104" i="512"/>
  <c r="U104" i="512" s="1"/>
  <c r="R112" i="512"/>
  <c r="U112" i="512" s="1"/>
  <c r="R120" i="512"/>
  <c r="U120" i="512" s="1"/>
  <c r="R99" i="512"/>
  <c r="U99" i="512" s="1"/>
  <c r="R107" i="512"/>
  <c r="U107" i="512" s="1"/>
  <c r="R115" i="512"/>
  <c r="U115" i="512" s="1"/>
  <c r="R126" i="512"/>
  <c r="U126" i="512" s="1"/>
  <c r="R134" i="512"/>
  <c r="U134" i="512" s="1"/>
  <c r="R142" i="512"/>
  <c r="U142" i="512" s="1"/>
  <c r="R119" i="512"/>
  <c r="U119" i="512" s="1"/>
  <c r="R129" i="512"/>
  <c r="U129" i="512" s="1"/>
  <c r="R137" i="512"/>
  <c r="U137" i="512" s="1"/>
  <c r="R145" i="512"/>
  <c r="U145" i="512" s="1"/>
  <c r="Q68" i="512"/>
  <c r="T68" i="512" s="1"/>
  <c r="Q26" i="512"/>
  <c r="T26" i="512" s="1"/>
  <c r="Q34" i="512"/>
  <c r="T34" i="512" s="1"/>
  <c r="Q42" i="512"/>
  <c r="T42" i="512" s="1"/>
  <c r="Q50" i="512"/>
  <c r="T50" i="512" s="1"/>
  <c r="Q58" i="512"/>
  <c r="T58" i="512" s="1"/>
  <c r="Q66" i="512"/>
  <c r="T66" i="512" s="1"/>
  <c r="Q29" i="512"/>
  <c r="T29" i="512" s="1"/>
  <c r="Q37" i="512"/>
  <c r="T37" i="512" s="1"/>
  <c r="Q45" i="512"/>
  <c r="T45" i="512" s="1"/>
  <c r="Q53" i="512"/>
  <c r="T53" i="512" s="1"/>
  <c r="Q61" i="512"/>
  <c r="T61" i="512" s="1"/>
  <c r="Q72" i="512"/>
  <c r="T72" i="512" s="1"/>
  <c r="Q80" i="512"/>
  <c r="T80" i="512" s="1"/>
  <c r="Q88" i="512"/>
  <c r="T88" i="512" s="1"/>
  <c r="Q71" i="512"/>
  <c r="T71" i="512" s="1"/>
  <c r="Q79" i="512"/>
  <c r="T79" i="512" s="1"/>
  <c r="Q87" i="512"/>
  <c r="T87" i="512" s="1"/>
  <c r="Q104" i="512"/>
  <c r="T104" i="512" s="1"/>
  <c r="Q112" i="512"/>
  <c r="T112" i="512" s="1"/>
  <c r="Q94" i="512"/>
  <c r="T94" i="512" s="1"/>
  <c r="Q101" i="512"/>
  <c r="T101" i="512" s="1"/>
  <c r="Q109" i="512"/>
  <c r="T109" i="512" s="1"/>
  <c r="Q117" i="512"/>
  <c r="T117" i="512" s="1"/>
  <c r="Q96" i="512"/>
  <c r="T96" i="512" s="1"/>
  <c r="Q122" i="512"/>
  <c r="T122" i="512" s="1"/>
  <c r="Q130" i="512"/>
  <c r="T130" i="512" s="1"/>
  <c r="Q138" i="512"/>
  <c r="T138" i="512" s="1"/>
  <c r="Q146" i="512"/>
  <c r="T146" i="512" s="1"/>
  <c r="Q123" i="512"/>
  <c r="T123" i="512" s="1"/>
  <c r="Q131" i="512"/>
  <c r="T131" i="512" s="1"/>
  <c r="Q139" i="512"/>
  <c r="T139" i="512" s="1"/>
  <c r="Q147" i="512"/>
  <c r="T147" i="512" s="1"/>
  <c r="Q21" i="512"/>
  <c r="T21" i="512" s="1"/>
  <c r="Q28" i="512"/>
  <c r="T28" i="512" s="1"/>
  <c r="Q36" i="512"/>
  <c r="T36" i="512" s="1"/>
  <c r="Q44" i="512"/>
  <c r="T44" i="512" s="1"/>
  <c r="Q52" i="512"/>
  <c r="T52" i="512" s="1"/>
  <c r="Q60" i="512"/>
  <c r="T60" i="512" s="1"/>
  <c r="Q23" i="512"/>
  <c r="T23" i="512" s="1"/>
  <c r="Q31" i="512"/>
  <c r="T31" i="512" s="1"/>
  <c r="Q39" i="512"/>
  <c r="T39" i="512" s="1"/>
  <c r="Q47" i="512"/>
  <c r="T47" i="512" s="1"/>
  <c r="Q55" i="512"/>
  <c r="T55" i="512" s="1"/>
  <c r="Q63" i="512"/>
  <c r="T63" i="512" s="1"/>
  <c r="Q74" i="512"/>
  <c r="T74" i="512" s="1"/>
  <c r="Q82" i="512"/>
  <c r="T82" i="512" s="1"/>
  <c r="Q90" i="512"/>
  <c r="T90" i="512" s="1"/>
  <c r="Q73" i="512"/>
  <c r="T73" i="512" s="1"/>
  <c r="Q81" i="512"/>
  <c r="T81" i="512" s="1"/>
  <c r="Q89" i="512"/>
  <c r="T89" i="512" s="1"/>
  <c r="Q98" i="512"/>
  <c r="T98" i="512" s="1"/>
  <c r="Q106" i="512"/>
  <c r="T106" i="512" s="1"/>
  <c r="Q114" i="512"/>
  <c r="T114" i="512" s="1"/>
  <c r="Q95" i="512"/>
  <c r="T95" i="512" s="1"/>
  <c r="Q103" i="512"/>
  <c r="T103" i="512" s="1"/>
  <c r="Q111" i="512"/>
  <c r="T111" i="512" s="1"/>
  <c r="Q119" i="512"/>
  <c r="T119" i="512" s="1"/>
  <c r="Q124" i="512"/>
  <c r="T124" i="512" s="1"/>
  <c r="Q132" i="512"/>
  <c r="T132" i="512" s="1"/>
  <c r="Q140" i="512"/>
  <c r="T140" i="512" s="1"/>
  <c r="Q148" i="512"/>
  <c r="T148" i="512" s="1"/>
  <c r="Q125" i="512"/>
  <c r="T125" i="512" s="1"/>
  <c r="Q133" i="512"/>
  <c r="T133" i="512" s="1"/>
  <c r="Q141" i="512"/>
  <c r="T141" i="512" s="1"/>
  <c r="Q149" i="512"/>
  <c r="T149" i="512" s="1"/>
  <c r="Q22" i="512"/>
  <c r="T22" i="512" s="1"/>
  <c r="Q30" i="512"/>
  <c r="T30" i="512" s="1"/>
  <c r="Q38" i="512"/>
  <c r="T38" i="512" s="1"/>
  <c r="Q46" i="512"/>
  <c r="T46" i="512" s="1"/>
  <c r="Q54" i="512"/>
  <c r="T54" i="512" s="1"/>
  <c r="Q62" i="512"/>
  <c r="T62" i="512" s="1"/>
  <c r="Q25" i="512"/>
  <c r="T25" i="512" s="1"/>
  <c r="Q33" i="512"/>
  <c r="T33" i="512" s="1"/>
  <c r="Q41" i="512"/>
  <c r="T41" i="512" s="1"/>
  <c r="Q49" i="512"/>
  <c r="T49" i="512" s="1"/>
  <c r="Q57" i="512"/>
  <c r="T57" i="512" s="1"/>
  <c r="Q65" i="512"/>
  <c r="T65" i="512" s="1"/>
  <c r="Q69" i="512"/>
  <c r="T69" i="512" s="1"/>
  <c r="Q76" i="512"/>
  <c r="T76" i="512" s="1"/>
  <c r="Q84" i="512"/>
  <c r="T84" i="512" s="1"/>
  <c r="Q92" i="512"/>
  <c r="T92" i="512" s="1"/>
  <c r="Q75" i="512"/>
  <c r="T75" i="512" s="1"/>
  <c r="Q83" i="512"/>
  <c r="T83" i="512" s="1"/>
  <c r="Q91" i="512"/>
  <c r="T91" i="512" s="1"/>
  <c r="Q100" i="512"/>
  <c r="T100" i="512" s="1"/>
  <c r="Q108" i="512"/>
  <c r="T108" i="512" s="1"/>
  <c r="Q116" i="512"/>
  <c r="T116" i="512" s="1"/>
  <c r="Q97" i="512"/>
  <c r="T97" i="512" s="1"/>
  <c r="Q105" i="512"/>
  <c r="T105" i="512" s="1"/>
  <c r="Q113" i="512"/>
  <c r="T113" i="512" s="1"/>
  <c r="Q126" i="512"/>
  <c r="T126" i="512" s="1"/>
  <c r="Q134" i="512"/>
  <c r="T134" i="512" s="1"/>
  <c r="Q142" i="512"/>
  <c r="T142" i="512" s="1"/>
  <c r="Q127" i="512"/>
  <c r="T127" i="512" s="1"/>
  <c r="Q135" i="512"/>
  <c r="T135" i="512" s="1"/>
  <c r="Q143" i="512"/>
  <c r="T143" i="512" s="1"/>
  <c r="Q121" i="512"/>
  <c r="T121" i="512" s="1"/>
  <c r="Q24" i="512"/>
  <c r="T24" i="512" s="1"/>
  <c r="Q32" i="512"/>
  <c r="T32" i="512" s="1"/>
  <c r="Q40" i="512"/>
  <c r="T40" i="512" s="1"/>
  <c r="Q48" i="512"/>
  <c r="T48" i="512" s="1"/>
  <c r="Q56" i="512"/>
  <c r="T56" i="512" s="1"/>
  <c r="Q64" i="512"/>
  <c r="T64" i="512" s="1"/>
  <c r="Q27" i="512"/>
  <c r="T27" i="512" s="1"/>
  <c r="Q35" i="512"/>
  <c r="T35" i="512" s="1"/>
  <c r="Q43" i="512"/>
  <c r="T43" i="512" s="1"/>
  <c r="Q51" i="512"/>
  <c r="T51" i="512" s="1"/>
  <c r="Q59" i="512"/>
  <c r="T59" i="512" s="1"/>
  <c r="Q20" i="512"/>
  <c r="T20" i="512" s="1"/>
  <c r="Q70" i="512"/>
  <c r="T70" i="512" s="1"/>
  <c r="Q78" i="512"/>
  <c r="T78" i="512" s="1"/>
  <c r="Q86" i="512"/>
  <c r="T86" i="512" s="1"/>
  <c r="Q67" i="512"/>
  <c r="T67" i="512" s="1"/>
  <c r="Q77" i="512"/>
  <c r="T77" i="512" s="1"/>
  <c r="Q85" i="512"/>
  <c r="T85" i="512" s="1"/>
  <c r="Q93" i="512"/>
  <c r="T93" i="512" s="1"/>
  <c r="Q102" i="512"/>
  <c r="T102" i="512" s="1"/>
  <c r="Q110" i="512"/>
  <c r="T110" i="512" s="1"/>
  <c r="Q118" i="512"/>
  <c r="T118" i="512" s="1"/>
  <c r="Q99" i="512"/>
  <c r="T99" i="512" s="1"/>
  <c r="Q107" i="512"/>
  <c r="T107" i="512" s="1"/>
  <c r="Q115" i="512"/>
  <c r="T115" i="512" s="1"/>
  <c r="Q128" i="512"/>
  <c r="T128" i="512" s="1"/>
  <c r="Q136" i="512"/>
  <c r="T136" i="512" s="1"/>
  <c r="Q144" i="512"/>
  <c r="T144" i="512" s="1"/>
  <c r="Q129" i="512"/>
  <c r="T129" i="512" s="1"/>
  <c r="Q137" i="512"/>
  <c r="T137" i="512" s="1"/>
  <c r="Q145" i="512"/>
  <c r="T145" i="512" s="1"/>
  <c r="Q120" i="512"/>
  <c r="T120" i="512" s="1"/>
  <c r="Q22" i="511"/>
  <c r="T22" i="511" s="1"/>
  <c r="Q30" i="511"/>
  <c r="T30" i="511" s="1"/>
  <c r="Q38" i="511"/>
  <c r="T38" i="511" s="1"/>
  <c r="Q25" i="511"/>
  <c r="T25" i="511" s="1"/>
  <c r="Q33" i="511"/>
  <c r="T33" i="511" s="1"/>
  <c r="Q41" i="511"/>
  <c r="T41" i="511" s="1"/>
  <c r="Q49" i="511"/>
  <c r="T49" i="511" s="1"/>
  <c r="Q58" i="511"/>
  <c r="T58" i="511" s="1"/>
  <c r="Q66" i="511"/>
  <c r="T66" i="511" s="1"/>
  <c r="Q74" i="511"/>
  <c r="T74" i="511" s="1"/>
  <c r="Q82" i="511"/>
  <c r="T82" i="511" s="1"/>
  <c r="Q90" i="511"/>
  <c r="T90" i="511" s="1"/>
  <c r="Q53" i="511"/>
  <c r="T53" i="511" s="1"/>
  <c r="Q61" i="511"/>
  <c r="T61" i="511" s="1"/>
  <c r="Q69" i="511"/>
  <c r="T69" i="511" s="1"/>
  <c r="Q77" i="511"/>
  <c r="T77" i="511" s="1"/>
  <c r="Q85" i="511"/>
  <c r="T85" i="511" s="1"/>
  <c r="Q93" i="511"/>
  <c r="T93" i="511" s="1"/>
  <c r="Q102" i="511"/>
  <c r="T102" i="511" s="1"/>
  <c r="Q110" i="511"/>
  <c r="T110" i="511" s="1"/>
  <c r="Q118" i="511"/>
  <c r="T118" i="511" s="1"/>
  <c r="Q126" i="511"/>
  <c r="T126" i="511" s="1"/>
  <c r="Q134" i="511"/>
  <c r="T134" i="511" s="1"/>
  <c r="Q142" i="511"/>
  <c r="T142" i="511" s="1"/>
  <c r="Q99" i="511"/>
  <c r="T99" i="511" s="1"/>
  <c r="Q105" i="511"/>
  <c r="T105" i="511" s="1"/>
  <c r="Q113" i="511"/>
  <c r="T113" i="511" s="1"/>
  <c r="Q121" i="511"/>
  <c r="T121" i="511" s="1"/>
  <c r="Q129" i="511"/>
  <c r="T129" i="511" s="1"/>
  <c r="Q137" i="511"/>
  <c r="T137" i="511" s="1"/>
  <c r="Q145" i="511"/>
  <c r="T145" i="511" s="1"/>
  <c r="Q98" i="511"/>
  <c r="T98" i="511" s="1"/>
  <c r="Q24" i="511"/>
  <c r="T24" i="511" s="1"/>
  <c r="Q32" i="511"/>
  <c r="T32" i="511" s="1"/>
  <c r="Q40" i="511"/>
  <c r="T40" i="511" s="1"/>
  <c r="Q27" i="511"/>
  <c r="T27" i="511" s="1"/>
  <c r="Q35" i="511"/>
  <c r="T35" i="511" s="1"/>
  <c r="Q43" i="511"/>
  <c r="T43" i="511" s="1"/>
  <c r="Q51" i="511"/>
  <c r="T51" i="511" s="1"/>
  <c r="Q52" i="511"/>
  <c r="T52" i="511" s="1"/>
  <c r="Q60" i="511"/>
  <c r="T60" i="511" s="1"/>
  <c r="Q68" i="511"/>
  <c r="T68" i="511" s="1"/>
  <c r="Q76" i="511"/>
  <c r="T76" i="511" s="1"/>
  <c r="Q84" i="511"/>
  <c r="T84" i="511" s="1"/>
  <c r="Q92" i="511"/>
  <c r="T92" i="511" s="1"/>
  <c r="Q55" i="511"/>
  <c r="T55" i="511" s="1"/>
  <c r="Q63" i="511"/>
  <c r="T63" i="511" s="1"/>
  <c r="Q71" i="511"/>
  <c r="T71" i="511" s="1"/>
  <c r="Q79" i="511"/>
  <c r="T79" i="511" s="1"/>
  <c r="Q87" i="511"/>
  <c r="T87" i="511" s="1"/>
  <c r="Q95" i="511"/>
  <c r="T95" i="511" s="1"/>
  <c r="Q104" i="511"/>
  <c r="T104" i="511" s="1"/>
  <c r="Q112" i="511"/>
  <c r="T112" i="511" s="1"/>
  <c r="Q120" i="511"/>
  <c r="T120" i="511" s="1"/>
  <c r="Q128" i="511"/>
  <c r="T128" i="511" s="1"/>
  <c r="Q136" i="511"/>
  <c r="T136" i="511" s="1"/>
  <c r="Q144" i="511"/>
  <c r="T144" i="511" s="1"/>
  <c r="Q107" i="511"/>
  <c r="T107" i="511" s="1"/>
  <c r="Q115" i="511"/>
  <c r="T115" i="511" s="1"/>
  <c r="Q123" i="511"/>
  <c r="T123" i="511" s="1"/>
  <c r="Q131" i="511"/>
  <c r="T131" i="511" s="1"/>
  <c r="Q139" i="511"/>
  <c r="T139" i="511" s="1"/>
  <c r="Q147" i="511"/>
  <c r="T147" i="511" s="1"/>
  <c r="Q46" i="511"/>
  <c r="T46" i="511" s="1"/>
  <c r="Q20" i="511"/>
  <c r="T20" i="511" s="1"/>
  <c r="Q26" i="511"/>
  <c r="T26" i="511" s="1"/>
  <c r="Q34" i="511"/>
  <c r="T34" i="511" s="1"/>
  <c r="Q42" i="511"/>
  <c r="T42" i="511" s="1"/>
  <c r="Q29" i="511"/>
  <c r="T29" i="511" s="1"/>
  <c r="Q37" i="511"/>
  <c r="T37" i="511" s="1"/>
  <c r="Q45" i="511"/>
  <c r="T45" i="511" s="1"/>
  <c r="Q54" i="511"/>
  <c r="T54" i="511" s="1"/>
  <c r="Q62" i="511"/>
  <c r="T62" i="511" s="1"/>
  <c r="Q70" i="511"/>
  <c r="T70" i="511" s="1"/>
  <c r="Q78" i="511"/>
  <c r="T78" i="511" s="1"/>
  <c r="Q86" i="511"/>
  <c r="T86" i="511" s="1"/>
  <c r="Q94" i="511"/>
  <c r="T94" i="511" s="1"/>
  <c r="Q57" i="511"/>
  <c r="T57" i="511" s="1"/>
  <c r="Q65" i="511"/>
  <c r="T65" i="511" s="1"/>
  <c r="Q73" i="511"/>
  <c r="T73" i="511" s="1"/>
  <c r="Q81" i="511"/>
  <c r="T81" i="511" s="1"/>
  <c r="Q89" i="511"/>
  <c r="T89" i="511" s="1"/>
  <c r="Q106" i="511"/>
  <c r="T106" i="511" s="1"/>
  <c r="Q114" i="511"/>
  <c r="T114" i="511" s="1"/>
  <c r="Q122" i="511"/>
  <c r="T122" i="511" s="1"/>
  <c r="Q130" i="511"/>
  <c r="T130" i="511" s="1"/>
  <c r="Q138" i="511"/>
  <c r="T138" i="511" s="1"/>
  <c r="Q146" i="511"/>
  <c r="T146" i="511" s="1"/>
  <c r="Q101" i="511"/>
  <c r="T101" i="511" s="1"/>
  <c r="Q109" i="511"/>
  <c r="T109" i="511" s="1"/>
  <c r="Q117" i="511"/>
  <c r="T117" i="511" s="1"/>
  <c r="Q125" i="511"/>
  <c r="T125" i="511" s="1"/>
  <c r="Q133" i="511"/>
  <c r="T133" i="511" s="1"/>
  <c r="Q141" i="511"/>
  <c r="T141" i="511" s="1"/>
  <c r="Q96" i="511"/>
  <c r="T96" i="511" s="1"/>
  <c r="Q21" i="511"/>
  <c r="T21" i="511" s="1"/>
  <c r="Q28" i="511"/>
  <c r="T28" i="511" s="1"/>
  <c r="Q36" i="511"/>
  <c r="T36" i="511" s="1"/>
  <c r="Q44" i="511"/>
  <c r="T44" i="511" s="1"/>
  <c r="Q23" i="511"/>
  <c r="T23" i="511" s="1"/>
  <c r="Q31" i="511"/>
  <c r="T31" i="511" s="1"/>
  <c r="Q39" i="511"/>
  <c r="T39" i="511" s="1"/>
  <c r="Q47" i="511"/>
  <c r="T47" i="511" s="1"/>
  <c r="Q48" i="511"/>
  <c r="T48" i="511" s="1"/>
  <c r="Q56" i="511"/>
  <c r="T56" i="511" s="1"/>
  <c r="Q64" i="511"/>
  <c r="T64" i="511" s="1"/>
  <c r="Q72" i="511"/>
  <c r="T72" i="511" s="1"/>
  <c r="Q80" i="511"/>
  <c r="T80" i="511" s="1"/>
  <c r="Q88" i="511"/>
  <c r="T88" i="511" s="1"/>
  <c r="Q50" i="511"/>
  <c r="T50" i="511" s="1"/>
  <c r="Q59" i="511"/>
  <c r="T59" i="511" s="1"/>
  <c r="Q67" i="511"/>
  <c r="T67" i="511" s="1"/>
  <c r="Q75" i="511"/>
  <c r="T75" i="511" s="1"/>
  <c r="Q83" i="511"/>
  <c r="T83" i="511" s="1"/>
  <c r="Q91" i="511"/>
  <c r="T91" i="511" s="1"/>
  <c r="Q100" i="511"/>
  <c r="T100" i="511" s="1"/>
  <c r="Q108" i="511"/>
  <c r="T108" i="511" s="1"/>
  <c r="Q116" i="511"/>
  <c r="T116" i="511" s="1"/>
  <c r="Q124" i="511"/>
  <c r="T124" i="511" s="1"/>
  <c r="Q132" i="511"/>
  <c r="T132" i="511" s="1"/>
  <c r="Q140" i="511"/>
  <c r="T140" i="511" s="1"/>
  <c r="Q148" i="511"/>
  <c r="T148" i="511" s="1"/>
  <c r="Q103" i="511"/>
  <c r="T103" i="511" s="1"/>
  <c r="Q111" i="511"/>
  <c r="T111" i="511" s="1"/>
  <c r="Q119" i="511"/>
  <c r="T119" i="511" s="1"/>
  <c r="Q127" i="511"/>
  <c r="T127" i="511" s="1"/>
  <c r="Q135" i="511"/>
  <c r="T135" i="511" s="1"/>
  <c r="Q143" i="511"/>
  <c r="T143" i="511" s="1"/>
  <c r="Q97" i="511"/>
  <c r="T97" i="511" s="1"/>
  <c r="Q149" i="511"/>
  <c r="T149" i="511" s="1"/>
  <c r="R121" i="509"/>
  <c r="U121" i="509" s="1"/>
  <c r="R30" i="509"/>
  <c r="U30" i="509" s="1"/>
  <c r="R38" i="509"/>
  <c r="U38" i="509" s="1"/>
  <c r="R46" i="509"/>
  <c r="U46" i="509" s="1"/>
  <c r="R54" i="509"/>
  <c r="U54" i="509" s="1"/>
  <c r="R62" i="509"/>
  <c r="U62" i="509" s="1"/>
  <c r="R29" i="509"/>
  <c r="U29" i="509" s="1"/>
  <c r="R37" i="509"/>
  <c r="U37" i="509" s="1"/>
  <c r="R45" i="509"/>
  <c r="U45" i="509" s="1"/>
  <c r="R53" i="509"/>
  <c r="U53" i="509" s="1"/>
  <c r="R61" i="509"/>
  <c r="U61" i="509" s="1"/>
  <c r="R71" i="509"/>
  <c r="U71" i="509" s="1"/>
  <c r="R72" i="509"/>
  <c r="U72" i="509" s="1"/>
  <c r="R80" i="509"/>
  <c r="U80" i="509" s="1"/>
  <c r="R88" i="509"/>
  <c r="U88" i="509" s="1"/>
  <c r="R96" i="509"/>
  <c r="U96" i="509" s="1"/>
  <c r="R104" i="509"/>
  <c r="U104" i="509" s="1"/>
  <c r="R112" i="509"/>
  <c r="U112" i="509" s="1"/>
  <c r="R74" i="509"/>
  <c r="U74" i="509" s="1"/>
  <c r="R81" i="509"/>
  <c r="U81" i="509" s="1"/>
  <c r="R89" i="509"/>
  <c r="U89" i="509" s="1"/>
  <c r="R97" i="509"/>
  <c r="U97" i="509" s="1"/>
  <c r="R105" i="509"/>
  <c r="U105" i="509" s="1"/>
  <c r="R113" i="509"/>
  <c r="U113" i="509" s="1"/>
  <c r="R124" i="509"/>
  <c r="U124" i="509" s="1"/>
  <c r="R132" i="509"/>
  <c r="U132" i="509" s="1"/>
  <c r="R140" i="509"/>
  <c r="U140" i="509" s="1"/>
  <c r="R148" i="509"/>
  <c r="U148" i="509" s="1"/>
  <c r="R125" i="509"/>
  <c r="U125" i="509" s="1"/>
  <c r="R133" i="509"/>
  <c r="U133" i="509" s="1"/>
  <c r="R141" i="509"/>
  <c r="U141" i="509" s="1"/>
  <c r="R149" i="509"/>
  <c r="U149" i="509" s="1"/>
  <c r="R69" i="509"/>
  <c r="U69" i="509" s="1"/>
  <c r="R22" i="509"/>
  <c r="U22" i="509" s="1"/>
  <c r="R32" i="509"/>
  <c r="U32" i="509" s="1"/>
  <c r="R40" i="509"/>
  <c r="U40" i="509" s="1"/>
  <c r="R48" i="509"/>
  <c r="U48" i="509" s="1"/>
  <c r="R56" i="509"/>
  <c r="U56" i="509" s="1"/>
  <c r="R64" i="509"/>
  <c r="U64" i="509" s="1"/>
  <c r="R23" i="509"/>
  <c r="U23" i="509" s="1"/>
  <c r="R31" i="509"/>
  <c r="U31" i="509" s="1"/>
  <c r="R39" i="509"/>
  <c r="U39" i="509" s="1"/>
  <c r="R47" i="509"/>
  <c r="U47" i="509" s="1"/>
  <c r="R55" i="509"/>
  <c r="U55" i="509" s="1"/>
  <c r="R63" i="509"/>
  <c r="U63" i="509" s="1"/>
  <c r="R21" i="509"/>
  <c r="U21" i="509" s="1"/>
  <c r="R73" i="509"/>
  <c r="U73" i="509" s="1"/>
  <c r="R82" i="509"/>
  <c r="U82" i="509" s="1"/>
  <c r="R90" i="509"/>
  <c r="U90" i="509" s="1"/>
  <c r="R98" i="509"/>
  <c r="U98" i="509" s="1"/>
  <c r="R106" i="509"/>
  <c r="U106" i="509" s="1"/>
  <c r="R114" i="509"/>
  <c r="U114" i="509" s="1"/>
  <c r="R75" i="509"/>
  <c r="U75" i="509" s="1"/>
  <c r="R83" i="509"/>
  <c r="U83" i="509" s="1"/>
  <c r="R91" i="509"/>
  <c r="U91" i="509" s="1"/>
  <c r="R99" i="509"/>
  <c r="U99" i="509" s="1"/>
  <c r="R107" i="509"/>
  <c r="U107" i="509" s="1"/>
  <c r="R115" i="509"/>
  <c r="U115" i="509" s="1"/>
  <c r="R126" i="509"/>
  <c r="U126" i="509" s="1"/>
  <c r="R134" i="509"/>
  <c r="U134" i="509" s="1"/>
  <c r="R142" i="509"/>
  <c r="U142" i="509" s="1"/>
  <c r="R122" i="509"/>
  <c r="U122" i="509" s="1"/>
  <c r="R127" i="509"/>
  <c r="U127" i="509" s="1"/>
  <c r="R135" i="509"/>
  <c r="U135" i="509" s="1"/>
  <c r="R143" i="509"/>
  <c r="U143" i="509" s="1"/>
  <c r="R120" i="509"/>
  <c r="U120" i="509" s="1"/>
  <c r="R20" i="509"/>
  <c r="U20" i="509" s="1"/>
  <c r="R26" i="509"/>
  <c r="U26" i="509" s="1"/>
  <c r="R34" i="509"/>
  <c r="U34" i="509" s="1"/>
  <c r="R42" i="509"/>
  <c r="U42" i="509" s="1"/>
  <c r="R50" i="509"/>
  <c r="U50" i="509" s="1"/>
  <c r="R58" i="509"/>
  <c r="U58" i="509" s="1"/>
  <c r="R66" i="509"/>
  <c r="U66" i="509" s="1"/>
  <c r="R24" i="509"/>
  <c r="U24" i="509" s="1"/>
  <c r="R33" i="509"/>
  <c r="U33" i="509" s="1"/>
  <c r="R41" i="509"/>
  <c r="U41" i="509" s="1"/>
  <c r="R49" i="509"/>
  <c r="U49" i="509" s="1"/>
  <c r="R57" i="509"/>
  <c r="U57" i="509" s="1"/>
  <c r="R65" i="509"/>
  <c r="U65" i="509" s="1"/>
  <c r="R25" i="509"/>
  <c r="U25" i="509" s="1"/>
  <c r="R76" i="509"/>
  <c r="U76" i="509" s="1"/>
  <c r="R84" i="509"/>
  <c r="U84" i="509" s="1"/>
  <c r="R92" i="509"/>
  <c r="U92" i="509" s="1"/>
  <c r="R100" i="509"/>
  <c r="U100" i="509" s="1"/>
  <c r="R108" i="509"/>
  <c r="U108" i="509" s="1"/>
  <c r="R116" i="509"/>
  <c r="U116" i="509" s="1"/>
  <c r="R77" i="509"/>
  <c r="U77" i="509" s="1"/>
  <c r="R85" i="509"/>
  <c r="U85" i="509" s="1"/>
  <c r="R93" i="509"/>
  <c r="U93" i="509" s="1"/>
  <c r="R101" i="509"/>
  <c r="U101" i="509" s="1"/>
  <c r="R109" i="509"/>
  <c r="U109" i="509" s="1"/>
  <c r="R117" i="509"/>
  <c r="U117" i="509" s="1"/>
  <c r="R128" i="509"/>
  <c r="U128" i="509" s="1"/>
  <c r="R136" i="509"/>
  <c r="U136" i="509" s="1"/>
  <c r="R144" i="509"/>
  <c r="U144" i="509" s="1"/>
  <c r="R129" i="509"/>
  <c r="U129" i="509" s="1"/>
  <c r="R137" i="509"/>
  <c r="U137" i="509" s="1"/>
  <c r="R145" i="509"/>
  <c r="U145" i="509" s="1"/>
  <c r="R28" i="509"/>
  <c r="U28" i="509" s="1"/>
  <c r="R36" i="509"/>
  <c r="U36" i="509" s="1"/>
  <c r="R44" i="509"/>
  <c r="U44" i="509" s="1"/>
  <c r="R52" i="509"/>
  <c r="U52" i="509" s="1"/>
  <c r="R60" i="509"/>
  <c r="U60" i="509" s="1"/>
  <c r="R68" i="509"/>
  <c r="U68" i="509" s="1"/>
  <c r="R27" i="509"/>
  <c r="U27" i="509" s="1"/>
  <c r="R35" i="509"/>
  <c r="U35" i="509" s="1"/>
  <c r="R43" i="509"/>
  <c r="U43" i="509" s="1"/>
  <c r="R51" i="509"/>
  <c r="U51" i="509" s="1"/>
  <c r="R59" i="509"/>
  <c r="U59" i="509" s="1"/>
  <c r="R67" i="509"/>
  <c r="U67" i="509" s="1"/>
  <c r="R70" i="509"/>
  <c r="U70" i="509" s="1"/>
  <c r="R78" i="509"/>
  <c r="U78" i="509" s="1"/>
  <c r="R86" i="509"/>
  <c r="U86" i="509" s="1"/>
  <c r="R94" i="509"/>
  <c r="U94" i="509" s="1"/>
  <c r="R102" i="509"/>
  <c r="U102" i="509" s="1"/>
  <c r="R110" i="509"/>
  <c r="U110" i="509" s="1"/>
  <c r="R118" i="509"/>
  <c r="U118" i="509" s="1"/>
  <c r="R79" i="509"/>
  <c r="U79" i="509" s="1"/>
  <c r="R87" i="509"/>
  <c r="U87" i="509" s="1"/>
  <c r="R95" i="509"/>
  <c r="U95" i="509" s="1"/>
  <c r="R103" i="509"/>
  <c r="U103" i="509" s="1"/>
  <c r="R111" i="509"/>
  <c r="U111" i="509" s="1"/>
  <c r="R119" i="509"/>
  <c r="U119" i="509" s="1"/>
  <c r="R130" i="509"/>
  <c r="U130" i="509" s="1"/>
  <c r="R138" i="509"/>
  <c r="U138" i="509" s="1"/>
  <c r="R146" i="509"/>
  <c r="U146" i="509" s="1"/>
  <c r="R123" i="509"/>
  <c r="U123" i="509" s="1"/>
  <c r="R131" i="509"/>
  <c r="U131" i="509" s="1"/>
  <c r="R139" i="509"/>
  <c r="U139" i="509" s="1"/>
  <c r="R147" i="509"/>
  <c r="U147" i="509" s="1"/>
  <c r="R41" i="510"/>
  <c r="U41" i="510" s="1"/>
  <c r="R28" i="510"/>
  <c r="U28" i="510" s="1"/>
  <c r="R36" i="510"/>
  <c r="U36" i="510" s="1"/>
  <c r="R23" i="510"/>
  <c r="U23" i="510" s="1"/>
  <c r="R31" i="510"/>
  <c r="U31" i="510" s="1"/>
  <c r="R39" i="510"/>
  <c r="U39" i="510" s="1"/>
  <c r="R46" i="510"/>
  <c r="U46" i="510" s="1"/>
  <c r="R54" i="510"/>
  <c r="U54" i="510" s="1"/>
  <c r="R62" i="510"/>
  <c r="U62" i="510" s="1"/>
  <c r="R43" i="510"/>
  <c r="U43" i="510" s="1"/>
  <c r="R51" i="510"/>
  <c r="U51" i="510" s="1"/>
  <c r="R59" i="510"/>
  <c r="U59" i="510" s="1"/>
  <c r="R67" i="510"/>
  <c r="U67" i="510" s="1"/>
  <c r="R78" i="510"/>
  <c r="U78" i="510" s="1"/>
  <c r="R86" i="510"/>
  <c r="U86" i="510" s="1"/>
  <c r="R94" i="510"/>
  <c r="U94" i="510" s="1"/>
  <c r="R75" i="510"/>
  <c r="U75" i="510" s="1"/>
  <c r="R83" i="510"/>
  <c r="U83" i="510" s="1"/>
  <c r="R91" i="510"/>
  <c r="U91" i="510" s="1"/>
  <c r="R100" i="510"/>
  <c r="U100" i="510" s="1"/>
  <c r="R108" i="510"/>
  <c r="U108" i="510" s="1"/>
  <c r="R116" i="510"/>
  <c r="U116" i="510" s="1"/>
  <c r="R98" i="510"/>
  <c r="U98" i="510" s="1"/>
  <c r="R105" i="510"/>
  <c r="U105" i="510" s="1"/>
  <c r="R113" i="510"/>
  <c r="U113" i="510" s="1"/>
  <c r="R119" i="510"/>
  <c r="U119" i="510" s="1"/>
  <c r="R130" i="510"/>
  <c r="U130" i="510" s="1"/>
  <c r="R138" i="510"/>
  <c r="U138" i="510" s="1"/>
  <c r="R146" i="510"/>
  <c r="U146" i="510" s="1"/>
  <c r="R125" i="510"/>
  <c r="U125" i="510" s="1"/>
  <c r="R133" i="510"/>
  <c r="U133" i="510" s="1"/>
  <c r="R141" i="510"/>
  <c r="U141" i="510" s="1"/>
  <c r="R149" i="510"/>
  <c r="U149" i="510" s="1"/>
  <c r="R22" i="510"/>
  <c r="U22" i="510" s="1"/>
  <c r="R30" i="510"/>
  <c r="U30" i="510" s="1"/>
  <c r="R38" i="510"/>
  <c r="U38" i="510" s="1"/>
  <c r="R25" i="510"/>
  <c r="U25" i="510" s="1"/>
  <c r="R33" i="510"/>
  <c r="U33" i="510" s="1"/>
  <c r="R48" i="510"/>
  <c r="U48" i="510" s="1"/>
  <c r="R56" i="510"/>
  <c r="U56" i="510" s="1"/>
  <c r="R64" i="510"/>
  <c r="U64" i="510" s="1"/>
  <c r="R47" i="510"/>
  <c r="U47" i="510" s="1"/>
  <c r="R53" i="510"/>
  <c r="U53" i="510" s="1"/>
  <c r="R61" i="510"/>
  <c r="U61" i="510" s="1"/>
  <c r="R73" i="510"/>
  <c r="U73" i="510" s="1"/>
  <c r="R80" i="510"/>
  <c r="U80" i="510" s="1"/>
  <c r="R88" i="510"/>
  <c r="U88" i="510" s="1"/>
  <c r="R71" i="510"/>
  <c r="U71" i="510" s="1"/>
  <c r="R77" i="510"/>
  <c r="U77" i="510" s="1"/>
  <c r="R85" i="510"/>
  <c r="U85" i="510" s="1"/>
  <c r="R93" i="510"/>
  <c r="U93" i="510" s="1"/>
  <c r="R102" i="510"/>
  <c r="U102" i="510" s="1"/>
  <c r="R110" i="510"/>
  <c r="U110" i="510" s="1"/>
  <c r="R118" i="510"/>
  <c r="U118" i="510" s="1"/>
  <c r="R99" i="510"/>
  <c r="U99" i="510" s="1"/>
  <c r="R107" i="510"/>
  <c r="U107" i="510" s="1"/>
  <c r="R115" i="510"/>
  <c r="U115" i="510" s="1"/>
  <c r="R124" i="510"/>
  <c r="U124" i="510" s="1"/>
  <c r="R132" i="510"/>
  <c r="U132" i="510" s="1"/>
  <c r="R140" i="510"/>
  <c r="U140" i="510" s="1"/>
  <c r="R148" i="510"/>
  <c r="U148" i="510" s="1"/>
  <c r="R127" i="510"/>
  <c r="U127" i="510" s="1"/>
  <c r="R135" i="510"/>
  <c r="U135" i="510" s="1"/>
  <c r="R143" i="510"/>
  <c r="U143" i="510" s="1"/>
  <c r="R24" i="510"/>
  <c r="U24" i="510" s="1"/>
  <c r="R32" i="510"/>
  <c r="U32" i="510" s="1"/>
  <c r="R40" i="510"/>
  <c r="U40" i="510" s="1"/>
  <c r="R20" i="510"/>
  <c r="U20" i="510" s="1"/>
  <c r="R27" i="510"/>
  <c r="U27" i="510" s="1"/>
  <c r="R35" i="510"/>
  <c r="U35" i="510" s="1"/>
  <c r="R45" i="510"/>
  <c r="U45" i="510" s="1"/>
  <c r="R50" i="510"/>
  <c r="U50" i="510" s="1"/>
  <c r="R58" i="510"/>
  <c r="U58" i="510" s="1"/>
  <c r="R66" i="510"/>
  <c r="U66" i="510" s="1"/>
  <c r="R44" i="510"/>
  <c r="U44" i="510" s="1"/>
  <c r="R55" i="510"/>
  <c r="U55" i="510" s="1"/>
  <c r="R63" i="510"/>
  <c r="U63" i="510" s="1"/>
  <c r="R74" i="510"/>
  <c r="U74" i="510" s="1"/>
  <c r="R82" i="510"/>
  <c r="U82" i="510" s="1"/>
  <c r="R90" i="510"/>
  <c r="U90" i="510" s="1"/>
  <c r="R69" i="510"/>
  <c r="U69" i="510" s="1"/>
  <c r="R79" i="510"/>
  <c r="U79" i="510" s="1"/>
  <c r="R87" i="510"/>
  <c r="U87" i="510" s="1"/>
  <c r="R95" i="510"/>
  <c r="U95" i="510" s="1"/>
  <c r="R104" i="510"/>
  <c r="U104" i="510" s="1"/>
  <c r="R112" i="510"/>
  <c r="U112" i="510" s="1"/>
  <c r="R120" i="510"/>
  <c r="U120" i="510" s="1"/>
  <c r="R101" i="510"/>
  <c r="U101" i="510" s="1"/>
  <c r="R109" i="510"/>
  <c r="U109" i="510" s="1"/>
  <c r="R117" i="510"/>
  <c r="U117" i="510" s="1"/>
  <c r="R126" i="510"/>
  <c r="U126" i="510" s="1"/>
  <c r="R134" i="510"/>
  <c r="U134" i="510" s="1"/>
  <c r="R142" i="510"/>
  <c r="U142" i="510" s="1"/>
  <c r="R123" i="510"/>
  <c r="U123" i="510" s="1"/>
  <c r="R129" i="510"/>
  <c r="U129" i="510" s="1"/>
  <c r="R137" i="510"/>
  <c r="U137" i="510" s="1"/>
  <c r="R145" i="510"/>
  <c r="U145" i="510" s="1"/>
  <c r="R70" i="510"/>
  <c r="U70" i="510" s="1"/>
  <c r="R26" i="510"/>
  <c r="U26" i="510" s="1"/>
  <c r="R34" i="510"/>
  <c r="U34" i="510" s="1"/>
  <c r="R21" i="510"/>
  <c r="U21" i="510" s="1"/>
  <c r="R29" i="510"/>
  <c r="U29" i="510" s="1"/>
  <c r="R37" i="510"/>
  <c r="U37" i="510" s="1"/>
  <c r="R42" i="510"/>
  <c r="U42" i="510" s="1"/>
  <c r="R52" i="510"/>
  <c r="U52" i="510" s="1"/>
  <c r="R60" i="510"/>
  <c r="U60" i="510" s="1"/>
  <c r="R68" i="510"/>
  <c r="U68" i="510" s="1"/>
  <c r="R49" i="510"/>
  <c r="U49" i="510" s="1"/>
  <c r="R57" i="510"/>
  <c r="U57" i="510" s="1"/>
  <c r="R65" i="510"/>
  <c r="U65" i="510" s="1"/>
  <c r="R76" i="510"/>
  <c r="U76" i="510" s="1"/>
  <c r="R84" i="510"/>
  <c r="U84" i="510" s="1"/>
  <c r="R92" i="510"/>
  <c r="U92" i="510" s="1"/>
  <c r="R72" i="510"/>
  <c r="U72" i="510" s="1"/>
  <c r="R81" i="510"/>
  <c r="U81" i="510" s="1"/>
  <c r="R89" i="510"/>
  <c r="U89" i="510" s="1"/>
  <c r="R96" i="510"/>
  <c r="U96" i="510" s="1"/>
  <c r="R106" i="510"/>
  <c r="U106" i="510" s="1"/>
  <c r="R114" i="510"/>
  <c r="U114" i="510" s="1"/>
  <c r="R97" i="510"/>
  <c r="U97" i="510" s="1"/>
  <c r="R103" i="510"/>
  <c r="U103" i="510" s="1"/>
  <c r="R111" i="510"/>
  <c r="U111" i="510" s="1"/>
  <c r="R121" i="510"/>
  <c r="U121" i="510" s="1"/>
  <c r="R128" i="510"/>
  <c r="U128" i="510" s="1"/>
  <c r="R136" i="510"/>
  <c r="U136" i="510" s="1"/>
  <c r="R144" i="510"/>
  <c r="U144" i="510" s="1"/>
  <c r="R122" i="510"/>
  <c r="U122" i="510" s="1"/>
  <c r="R131" i="510"/>
  <c r="U131" i="510" s="1"/>
  <c r="R139" i="510"/>
  <c r="U139" i="510" s="1"/>
  <c r="R147" i="510"/>
  <c r="U147" i="510" s="1"/>
  <c r="Q22" i="509"/>
  <c r="T22" i="509" s="1"/>
  <c r="Q24" i="509"/>
  <c r="T24" i="509" s="1"/>
  <c r="Q31" i="509"/>
  <c r="T31" i="509" s="1"/>
  <c r="Q39" i="509"/>
  <c r="T39" i="509" s="1"/>
  <c r="Q47" i="509"/>
  <c r="T47" i="509" s="1"/>
  <c r="Q55" i="509"/>
  <c r="T55" i="509" s="1"/>
  <c r="Q63" i="509"/>
  <c r="T63" i="509" s="1"/>
  <c r="Q21" i="509"/>
  <c r="T21" i="509" s="1"/>
  <c r="Q28" i="509"/>
  <c r="T28" i="509" s="1"/>
  <c r="Q36" i="509"/>
  <c r="T36" i="509" s="1"/>
  <c r="Q44" i="509"/>
  <c r="T44" i="509" s="1"/>
  <c r="Q52" i="509"/>
  <c r="T52" i="509" s="1"/>
  <c r="Q60" i="509"/>
  <c r="T60" i="509" s="1"/>
  <c r="Q68" i="509"/>
  <c r="T68" i="509" s="1"/>
  <c r="Q79" i="509"/>
  <c r="T79" i="509" s="1"/>
  <c r="Q87" i="509"/>
  <c r="T87" i="509" s="1"/>
  <c r="Q95" i="509"/>
  <c r="T95" i="509" s="1"/>
  <c r="Q103" i="509"/>
  <c r="T103" i="509" s="1"/>
  <c r="Q111" i="509"/>
  <c r="T111" i="509" s="1"/>
  <c r="Q119" i="509"/>
  <c r="T119" i="509" s="1"/>
  <c r="Q71" i="509"/>
  <c r="T71" i="509" s="1"/>
  <c r="Q80" i="509"/>
  <c r="T80" i="509" s="1"/>
  <c r="Q88" i="509"/>
  <c r="T88" i="509" s="1"/>
  <c r="Q96" i="509"/>
  <c r="T96" i="509" s="1"/>
  <c r="Q104" i="509"/>
  <c r="T104" i="509" s="1"/>
  <c r="Q112" i="509"/>
  <c r="T112" i="509" s="1"/>
  <c r="Q122" i="509"/>
  <c r="T122" i="509" s="1"/>
  <c r="Q123" i="509"/>
  <c r="T123" i="509" s="1"/>
  <c r="Q131" i="509"/>
  <c r="T131" i="509" s="1"/>
  <c r="Q139" i="509"/>
  <c r="T139" i="509" s="1"/>
  <c r="Q147" i="509"/>
  <c r="T147" i="509" s="1"/>
  <c r="Q126" i="509"/>
  <c r="T126" i="509" s="1"/>
  <c r="Q134" i="509"/>
  <c r="T134" i="509" s="1"/>
  <c r="Q142" i="509"/>
  <c r="T142" i="509" s="1"/>
  <c r="Q23" i="509"/>
  <c r="T23" i="509" s="1"/>
  <c r="Q33" i="509"/>
  <c r="T33" i="509" s="1"/>
  <c r="Q41" i="509"/>
  <c r="T41" i="509" s="1"/>
  <c r="Q49" i="509"/>
  <c r="T49" i="509" s="1"/>
  <c r="Q57" i="509"/>
  <c r="T57" i="509" s="1"/>
  <c r="Q65" i="509"/>
  <c r="T65" i="509" s="1"/>
  <c r="Q30" i="509"/>
  <c r="T30" i="509" s="1"/>
  <c r="Q38" i="509"/>
  <c r="T38" i="509" s="1"/>
  <c r="Q46" i="509"/>
  <c r="T46" i="509" s="1"/>
  <c r="Q54" i="509"/>
  <c r="T54" i="509" s="1"/>
  <c r="Q62" i="509"/>
  <c r="T62" i="509" s="1"/>
  <c r="Q70" i="509"/>
  <c r="T70" i="509" s="1"/>
  <c r="Q81" i="509"/>
  <c r="T81" i="509" s="1"/>
  <c r="Q89" i="509"/>
  <c r="T89" i="509" s="1"/>
  <c r="Q97" i="509"/>
  <c r="T97" i="509" s="1"/>
  <c r="Q105" i="509"/>
  <c r="T105" i="509" s="1"/>
  <c r="Q113" i="509"/>
  <c r="T113" i="509" s="1"/>
  <c r="Q73" i="509"/>
  <c r="T73" i="509" s="1"/>
  <c r="Q82" i="509"/>
  <c r="T82" i="509" s="1"/>
  <c r="Q90" i="509"/>
  <c r="T90" i="509" s="1"/>
  <c r="Q98" i="509"/>
  <c r="T98" i="509" s="1"/>
  <c r="Q106" i="509"/>
  <c r="T106" i="509" s="1"/>
  <c r="Q114" i="509"/>
  <c r="T114" i="509" s="1"/>
  <c r="Q121" i="509"/>
  <c r="T121" i="509" s="1"/>
  <c r="Q125" i="509"/>
  <c r="T125" i="509" s="1"/>
  <c r="Q133" i="509"/>
  <c r="T133" i="509" s="1"/>
  <c r="Q141" i="509"/>
  <c r="T141" i="509" s="1"/>
  <c r="Q149" i="509"/>
  <c r="T149" i="509" s="1"/>
  <c r="Q128" i="509"/>
  <c r="T128" i="509" s="1"/>
  <c r="Q136" i="509"/>
  <c r="T136" i="509" s="1"/>
  <c r="Q144" i="509"/>
  <c r="T144" i="509" s="1"/>
  <c r="Q27" i="509"/>
  <c r="T27" i="509" s="1"/>
  <c r="Q35" i="509"/>
  <c r="T35" i="509" s="1"/>
  <c r="Q43" i="509"/>
  <c r="T43" i="509" s="1"/>
  <c r="Q51" i="509"/>
  <c r="T51" i="509" s="1"/>
  <c r="Q59" i="509"/>
  <c r="T59" i="509" s="1"/>
  <c r="Q67" i="509"/>
  <c r="T67" i="509" s="1"/>
  <c r="Q25" i="509"/>
  <c r="T25" i="509" s="1"/>
  <c r="Q32" i="509"/>
  <c r="T32" i="509" s="1"/>
  <c r="Q40" i="509"/>
  <c r="T40" i="509" s="1"/>
  <c r="Q48" i="509"/>
  <c r="T48" i="509" s="1"/>
  <c r="Q56" i="509"/>
  <c r="T56" i="509" s="1"/>
  <c r="Q64" i="509"/>
  <c r="T64" i="509" s="1"/>
  <c r="Q72" i="509"/>
  <c r="T72" i="509" s="1"/>
  <c r="Q75" i="509"/>
  <c r="T75" i="509" s="1"/>
  <c r="Q83" i="509"/>
  <c r="T83" i="509" s="1"/>
  <c r="Q91" i="509"/>
  <c r="T91" i="509" s="1"/>
  <c r="Q99" i="509"/>
  <c r="T99" i="509" s="1"/>
  <c r="Q107" i="509"/>
  <c r="T107" i="509" s="1"/>
  <c r="Q115" i="509"/>
  <c r="T115" i="509" s="1"/>
  <c r="Q76" i="509"/>
  <c r="T76" i="509" s="1"/>
  <c r="Q84" i="509"/>
  <c r="T84" i="509" s="1"/>
  <c r="Q92" i="509"/>
  <c r="T92" i="509" s="1"/>
  <c r="Q100" i="509"/>
  <c r="T100" i="509" s="1"/>
  <c r="Q108" i="509"/>
  <c r="T108" i="509" s="1"/>
  <c r="Q116" i="509"/>
  <c r="T116" i="509" s="1"/>
  <c r="Q127" i="509"/>
  <c r="T127" i="509" s="1"/>
  <c r="Q135" i="509"/>
  <c r="T135" i="509" s="1"/>
  <c r="Q143" i="509"/>
  <c r="T143" i="509" s="1"/>
  <c r="Q130" i="509"/>
  <c r="T130" i="509" s="1"/>
  <c r="Q138" i="509"/>
  <c r="T138" i="509" s="1"/>
  <c r="Q146" i="509"/>
  <c r="T146" i="509" s="1"/>
  <c r="Q20" i="509"/>
  <c r="T20" i="509" s="1"/>
  <c r="Q29" i="509"/>
  <c r="T29" i="509" s="1"/>
  <c r="Q37" i="509"/>
  <c r="T37" i="509" s="1"/>
  <c r="Q45" i="509"/>
  <c r="T45" i="509" s="1"/>
  <c r="Q53" i="509"/>
  <c r="T53" i="509" s="1"/>
  <c r="Q61" i="509"/>
  <c r="T61" i="509" s="1"/>
  <c r="Q69" i="509"/>
  <c r="T69" i="509" s="1"/>
  <c r="Q26" i="509"/>
  <c r="T26" i="509" s="1"/>
  <c r="Q34" i="509"/>
  <c r="T34" i="509" s="1"/>
  <c r="Q42" i="509"/>
  <c r="T42" i="509" s="1"/>
  <c r="Q50" i="509"/>
  <c r="T50" i="509" s="1"/>
  <c r="Q58" i="509"/>
  <c r="T58" i="509" s="1"/>
  <c r="Q66" i="509"/>
  <c r="T66" i="509" s="1"/>
  <c r="Q74" i="509"/>
  <c r="T74" i="509" s="1"/>
  <c r="Q77" i="509"/>
  <c r="T77" i="509" s="1"/>
  <c r="Q85" i="509"/>
  <c r="T85" i="509" s="1"/>
  <c r="Q93" i="509"/>
  <c r="T93" i="509" s="1"/>
  <c r="Q101" i="509"/>
  <c r="T101" i="509" s="1"/>
  <c r="Q109" i="509"/>
  <c r="T109" i="509" s="1"/>
  <c r="Q117" i="509"/>
  <c r="T117" i="509" s="1"/>
  <c r="Q78" i="509"/>
  <c r="T78" i="509" s="1"/>
  <c r="Q86" i="509"/>
  <c r="T86" i="509" s="1"/>
  <c r="Q94" i="509"/>
  <c r="T94" i="509" s="1"/>
  <c r="Q102" i="509"/>
  <c r="T102" i="509" s="1"/>
  <c r="Q110" i="509"/>
  <c r="T110" i="509" s="1"/>
  <c r="Q118" i="509"/>
  <c r="T118" i="509" s="1"/>
  <c r="Q129" i="509"/>
  <c r="T129" i="509" s="1"/>
  <c r="Q137" i="509"/>
  <c r="T137" i="509" s="1"/>
  <c r="Q145" i="509"/>
  <c r="T145" i="509" s="1"/>
  <c r="Q120" i="509"/>
  <c r="T120" i="509" s="1"/>
  <c r="Q124" i="509"/>
  <c r="T124" i="509" s="1"/>
  <c r="Q132" i="509"/>
  <c r="T132" i="509" s="1"/>
  <c r="Q140" i="509"/>
  <c r="T140" i="509" s="1"/>
  <c r="Q148" i="509"/>
  <c r="T148" i="509" s="1"/>
  <c r="Q121" i="510"/>
  <c r="T121" i="510" s="1"/>
  <c r="Q24" i="510"/>
  <c r="T24" i="510" s="1"/>
  <c r="Q32" i="510"/>
  <c r="T32" i="510" s="1"/>
  <c r="Q40" i="510"/>
  <c r="T40" i="510" s="1"/>
  <c r="Q23" i="510"/>
  <c r="T23" i="510" s="1"/>
  <c r="Q31" i="510"/>
  <c r="T31" i="510" s="1"/>
  <c r="Q39" i="510"/>
  <c r="T39" i="510" s="1"/>
  <c r="Q54" i="510"/>
  <c r="T54" i="510" s="1"/>
  <c r="Q62" i="510"/>
  <c r="T62" i="510" s="1"/>
  <c r="Q55" i="510"/>
  <c r="T55" i="510" s="1"/>
  <c r="Q63" i="510"/>
  <c r="T63" i="510" s="1"/>
  <c r="Q71" i="510"/>
  <c r="T71" i="510" s="1"/>
  <c r="Q78" i="510"/>
  <c r="T78" i="510" s="1"/>
  <c r="Q86" i="510"/>
  <c r="T86" i="510" s="1"/>
  <c r="Q94" i="510"/>
  <c r="T94" i="510" s="1"/>
  <c r="Q75" i="510"/>
  <c r="T75" i="510" s="1"/>
  <c r="Q83" i="510"/>
  <c r="T83" i="510" s="1"/>
  <c r="Q91" i="510"/>
  <c r="T91" i="510" s="1"/>
  <c r="Q102" i="510"/>
  <c r="T102" i="510" s="1"/>
  <c r="Q110" i="510"/>
  <c r="T110" i="510" s="1"/>
  <c r="Q118" i="510"/>
  <c r="T118" i="510" s="1"/>
  <c r="Q98" i="510"/>
  <c r="T98" i="510" s="1"/>
  <c r="Q105" i="510"/>
  <c r="T105" i="510" s="1"/>
  <c r="Q113" i="510"/>
  <c r="T113" i="510" s="1"/>
  <c r="Q128" i="510"/>
  <c r="T128" i="510" s="1"/>
  <c r="Q136" i="510"/>
  <c r="T136" i="510" s="1"/>
  <c r="Q144" i="510"/>
  <c r="T144" i="510" s="1"/>
  <c r="Q129" i="510"/>
  <c r="T129" i="510" s="1"/>
  <c r="Q137" i="510"/>
  <c r="T137" i="510" s="1"/>
  <c r="Q145" i="510"/>
  <c r="T145" i="510" s="1"/>
  <c r="Q95" i="510"/>
  <c r="T95" i="510" s="1"/>
  <c r="Q26" i="510"/>
  <c r="T26" i="510" s="1"/>
  <c r="Q34" i="510"/>
  <c r="T34" i="510" s="1"/>
  <c r="Q42" i="510"/>
  <c r="T42" i="510" s="1"/>
  <c r="Q25" i="510"/>
  <c r="T25" i="510" s="1"/>
  <c r="Q33" i="510"/>
  <c r="T33" i="510" s="1"/>
  <c r="Q41" i="510"/>
  <c r="T41" i="510" s="1"/>
  <c r="Q48" i="510"/>
  <c r="T48" i="510" s="1"/>
  <c r="Q56" i="510"/>
  <c r="T56" i="510" s="1"/>
  <c r="Q64" i="510"/>
  <c r="T64" i="510" s="1"/>
  <c r="Q43" i="510"/>
  <c r="T43" i="510" s="1"/>
  <c r="Q49" i="510"/>
  <c r="T49" i="510" s="1"/>
  <c r="Q57" i="510"/>
  <c r="T57" i="510" s="1"/>
  <c r="Q65" i="510"/>
  <c r="T65" i="510" s="1"/>
  <c r="Q80" i="510"/>
  <c r="T80" i="510" s="1"/>
  <c r="Q88" i="510"/>
  <c r="T88" i="510" s="1"/>
  <c r="Q96" i="510"/>
  <c r="T96" i="510" s="1"/>
  <c r="Q77" i="510"/>
  <c r="T77" i="510" s="1"/>
  <c r="Q85" i="510"/>
  <c r="T85" i="510" s="1"/>
  <c r="Q93" i="510"/>
  <c r="T93" i="510" s="1"/>
  <c r="Q104" i="510"/>
  <c r="T104" i="510" s="1"/>
  <c r="Q112" i="510"/>
  <c r="T112" i="510" s="1"/>
  <c r="Q122" i="510"/>
  <c r="T122" i="510" s="1"/>
  <c r="Q99" i="510"/>
  <c r="T99" i="510" s="1"/>
  <c r="Q107" i="510"/>
  <c r="T107" i="510" s="1"/>
  <c r="Q115" i="510"/>
  <c r="T115" i="510" s="1"/>
  <c r="Q120" i="510"/>
  <c r="T120" i="510" s="1"/>
  <c r="Q130" i="510"/>
  <c r="T130" i="510" s="1"/>
  <c r="Q138" i="510"/>
  <c r="T138" i="510" s="1"/>
  <c r="Q146" i="510"/>
  <c r="T146" i="510" s="1"/>
  <c r="Q131" i="510"/>
  <c r="T131" i="510" s="1"/>
  <c r="Q139" i="510"/>
  <c r="T139" i="510" s="1"/>
  <c r="Q147" i="510"/>
  <c r="T147" i="510" s="1"/>
  <c r="Q73" i="510"/>
  <c r="T73" i="510" s="1"/>
  <c r="Q28" i="510"/>
  <c r="T28" i="510" s="1"/>
  <c r="Q36" i="510"/>
  <c r="T36" i="510" s="1"/>
  <c r="Q46" i="510"/>
  <c r="T46" i="510" s="1"/>
  <c r="Q20" i="510"/>
  <c r="T20" i="510" s="1"/>
  <c r="Q27" i="510"/>
  <c r="T27" i="510" s="1"/>
  <c r="Q35" i="510"/>
  <c r="T35" i="510" s="1"/>
  <c r="Q50" i="510"/>
  <c r="T50" i="510" s="1"/>
  <c r="Q58" i="510"/>
  <c r="T58" i="510" s="1"/>
  <c r="Q66" i="510"/>
  <c r="T66" i="510" s="1"/>
  <c r="Q51" i="510"/>
  <c r="T51" i="510" s="1"/>
  <c r="Q59" i="510"/>
  <c r="T59" i="510" s="1"/>
  <c r="Q67" i="510"/>
  <c r="T67" i="510" s="1"/>
  <c r="Q45" i="510"/>
  <c r="T45" i="510" s="1"/>
  <c r="Q74" i="510"/>
  <c r="T74" i="510" s="1"/>
  <c r="Q82" i="510"/>
  <c r="T82" i="510" s="1"/>
  <c r="Q90" i="510"/>
  <c r="T90" i="510" s="1"/>
  <c r="Q70" i="510"/>
  <c r="T70" i="510" s="1"/>
  <c r="Q79" i="510"/>
  <c r="T79" i="510" s="1"/>
  <c r="Q87" i="510"/>
  <c r="T87" i="510" s="1"/>
  <c r="Q106" i="510"/>
  <c r="T106" i="510" s="1"/>
  <c r="Q114" i="510"/>
  <c r="T114" i="510" s="1"/>
  <c r="Q101" i="510"/>
  <c r="T101" i="510" s="1"/>
  <c r="Q109" i="510"/>
  <c r="T109" i="510" s="1"/>
  <c r="Q117" i="510"/>
  <c r="T117" i="510" s="1"/>
  <c r="Q124" i="510"/>
  <c r="T124" i="510" s="1"/>
  <c r="Q132" i="510"/>
  <c r="T132" i="510" s="1"/>
  <c r="Q140" i="510"/>
  <c r="T140" i="510" s="1"/>
  <c r="Q148" i="510"/>
  <c r="T148" i="510" s="1"/>
  <c r="Q125" i="510"/>
  <c r="T125" i="510" s="1"/>
  <c r="Q133" i="510"/>
  <c r="T133" i="510" s="1"/>
  <c r="Q141" i="510"/>
  <c r="T141" i="510" s="1"/>
  <c r="Q149" i="510"/>
  <c r="T149" i="510" s="1"/>
  <c r="Q44" i="510"/>
  <c r="T44" i="510" s="1"/>
  <c r="Q22" i="510"/>
  <c r="T22" i="510" s="1"/>
  <c r="Q30" i="510"/>
  <c r="T30" i="510" s="1"/>
  <c r="Q38" i="510"/>
  <c r="T38" i="510" s="1"/>
  <c r="Q21" i="510"/>
  <c r="T21" i="510" s="1"/>
  <c r="Q29" i="510"/>
  <c r="T29" i="510" s="1"/>
  <c r="Q37" i="510"/>
  <c r="T37" i="510" s="1"/>
  <c r="Q52" i="510"/>
  <c r="T52" i="510" s="1"/>
  <c r="Q60" i="510"/>
  <c r="T60" i="510" s="1"/>
  <c r="Q68" i="510"/>
  <c r="T68" i="510" s="1"/>
  <c r="Q47" i="510"/>
  <c r="T47" i="510" s="1"/>
  <c r="Q53" i="510"/>
  <c r="T53" i="510" s="1"/>
  <c r="Q61" i="510"/>
  <c r="T61" i="510" s="1"/>
  <c r="Q69" i="510"/>
  <c r="T69" i="510" s="1"/>
  <c r="Q76" i="510"/>
  <c r="T76" i="510" s="1"/>
  <c r="Q84" i="510"/>
  <c r="T84" i="510" s="1"/>
  <c r="Q92" i="510"/>
  <c r="T92" i="510" s="1"/>
  <c r="Q72" i="510"/>
  <c r="T72" i="510" s="1"/>
  <c r="Q81" i="510"/>
  <c r="T81" i="510" s="1"/>
  <c r="Q89" i="510"/>
  <c r="T89" i="510" s="1"/>
  <c r="Q100" i="510"/>
  <c r="T100" i="510" s="1"/>
  <c r="Q108" i="510"/>
  <c r="T108" i="510" s="1"/>
  <c r="Q116" i="510"/>
  <c r="T116" i="510" s="1"/>
  <c r="Q97" i="510"/>
  <c r="T97" i="510" s="1"/>
  <c r="Q103" i="510"/>
  <c r="T103" i="510" s="1"/>
  <c r="Q111" i="510"/>
  <c r="T111" i="510" s="1"/>
  <c r="Q119" i="510"/>
  <c r="T119" i="510" s="1"/>
  <c r="Q126" i="510"/>
  <c r="T126" i="510" s="1"/>
  <c r="Q134" i="510"/>
  <c r="T134" i="510" s="1"/>
  <c r="Q142" i="510"/>
  <c r="T142" i="510" s="1"/>
  <c r="Q123" i="510"/>
  <c r="T123" i="510" s="1"/>
  <c r="Q127" i="510"/>
  <c r="T127" i="510" s="1"/>
  <c r="Q135" i="510"/>
  <c r="T135" i="510" s="1"/>
  <c r="Q143" i="510"/>
  <c r="T143" i="510" s="1"/>
  <c r="R21" i="507"/>
  <c r="U21" i="507" s="1"/>
  <c r="R29" i="507"/>
  <c r="U29" i="507" s="1"/>
  <c r="R37" i="507"/>
  <c r="U37" i="507" s="1"/>
  <c r="R45" i="507"/>
  <c r="U45" i="507" s="1"/>
  <c r="R53" i="507"/>
  <c r="U53" i="507" s="1"/>
  <c r="R61" i="507"/>
  <c r="U61" i="507" s="1"/>
  <c r="R69" i="507"/>
  <c r="U69" i="507" s="1"/>
  <c r="R22" i="507"/>
  <c r="U22" i="507" s="1"/>
  <c r="R30" i="507"/>
  <c r="U30" i="507" s="1"/>
  <c r="R38" i="507"/>
  <c r="U38" i="507" s="1"/>
  <c r="R46" i="507"/>
  <c r="U46" i="507" s="1"/>
  <c r="R54" i="507"/>
  <c r="U54" i="507" s="1"/>
  <c r="R62" i="507"/>
  <c r="U62" i="507" s="1"/>
  <c r="R74" i="507"/>
  <c r="U74" i="507" s="1"/>
  <c r="R83" i="507"/>
  <c r="U83" i="507" s="1"/>
  <c r="R91" i="507"/>
  <c r="U91" i="507" s="1"/>
  <c r="R99" i="507"/>
  <c r="U99" i="507" s="1"/>
  <c r="R107" i="507"/>
  <c r="U107" i="507" s="1"/>
  <c r="R115" i="507"/>
  <c r="U115" i="507" s="1"/>
  <c r="R127" i="507"/>
  <c r="U127" i="507" s="1"/>
  <c r="R76" i="507"/>
  <c r="U76" i="507" s="1"/>
  <c r="R84" i="507"/>
  <c r="U84" i="507" s="1"/>
  <c r="R92" i="507"/>
  <c r="U92" i="507" s="1"/>
  <c r="R100" i="507"/>
  <c r="U100" i="507" s="1"/>
  <c r="R108" i="507"/>
  <c r="U108" i="507" s="1"/>
  <c r="R116" i="507"/>
  <c r="U116" i="507" s="1"/>
  <c r="R133" i="507"/>
  <c r="U133" i="507" s="1"/>
  <c r="R141" i="507"/>
  <c r="U141" i="507" s="1"/>
  <c r="R149" i="507"/>
  <c r="U149" i="507" s="1"/>
  <c r="R128" i="507"/>
  <c r="U128" i="507" s="1"/>
  <c r="R136" i="507"/>
  <c r="U136" i="507" s="1"/>
  <c r="R144" i="507"/>
  <c r="U144" i="507" s="1"/>
  <c r="R23" i="507"/>
  <c r="U23" i="507" s="1"/>
  <c r="R31" i="507"/>
  <c r="U31" i="507" s="1"/>
  <c r="R39" i="507"/>
  <c r="U39" i="507" s="1"/>
  <c r="R47" i="507"/>
  <c r="U47" i="507" s="1"/>
  <c r="R55" i="507"/>
  <c r="U55" i="507" s="1"/>
  <c r="R63" i="507"/>
  <c r="U63" i="507" s="1"/>
  <c r="R71" i="507"/>
  <c r="U71" i="507" s="1"/>
  <c r="R24" i="507"/>
  <c r="U24" i="507" s="1"/>
  <c r="R32" i="507"/>
  <c r="U32" i="507" s="1"/>
  <c r="R40" i="507"/>
  <c r="U40" i="507" s="1"/>
  <c r="R48" i="507"/>
  <c r="U48" i="507" s="1"/>
  <c r="R56" i="507"/>
  <c r="U56" i="507" s="1"/>
  <c r="R64" i="507"/>
  <c r="U64" i="507" s="1"/>
  <c r="R77" i="507"/>
  <c r="U77" i="507" s="1"/>
  <c r="R85" i="507"/>
  <c r="U85" i="507" s="1"/>
  <c r="R93" i="507"/>
  <c r="U93" i="507" s="1"/>
  <c r="R101" i="507"/>
  <c r="U101" i="507" s="1"/>
  <c r="R109" i="507"/>
  <c r="U109" i="507" s="1"/>
  <c r="R117" i="507"/>
  <c r="U117" i="507" s="1"/>
  <c r="R70" i="507"/>
  <c r="U70" i="507" s="1"/>
  <c r="R78" i="507"/>
  <c r="U78" i="507" s="1"/>
  <c r="R86" i="507"/>
  <c r="U86" i="507" s="1"/>
  <c r="R94" i="507"/>
  <c r="U94" i="507" s="1"/>
  <c r="R102" i="507"/>
  <c r="U102" i="507" s="1"/>
  <c r="R110" i="507"/>
  <c r="U110" i="507" s="1"/>
  <c r="R124" i="507"/>
  <c r="U124" i="507" s="1"/>
  <c r="R135" i="507"/>
  <c r="U135" i="507" s="1"/>
  <c r="R143" i="507"/>
  <c r="U143" i="507" s="1"/>
  <c r="R120" i="507"/>
  <c r="U120" i="507" s="1"/>
  <c r="R130" i="507"/>
  <c r="U130" i="507" s="1"/>
  <c r="R138" i="507"/>
  <c r="U138" i="507" s="1"/>
  <c r="R146" i="507"/>
  <c r="U146" i="507" s="1"/>
  <c r="R118" i="507"/>
  <c r="U118" i="507" s="1"/>
  <c r="R25" i="507"/>
  <c r="U25" i="507" s="1"/>
  <c r="R33" i="507"/>
  <c r="U33" i="507" s="1"/>
  <c r="R41" i="507"/>
  <c r="U41" i="507" s="1"/>
  <c r="R49" i="507"/>
  <c r="U49" i="507" s="1"/>
  <c r="R57" i="507"/>
  <c r="U57" i="507" s="1"/>
  <c r="R65" i="507"/>
  <c r="U65" i="507" s="1"/>
  <c r="R73" i="507"/>
  <c r="U73" i="507" s="1"/>
  <c r="R26" i="507"/>
  <c r="U26" i="507" s="1"/>
  <c r="R34" i="507"/>
  <c r="U34" i="507" s="1"/>
  <c r="R42" i="507"/>
  <c r="U42" i="507" s="1"/>
  <c r="R50" i="507"/>
  <c r="U50" i="507" s="1"/>
  <c r="R58" i="507"/>
  <c r="U58" i="507" s="1"/>
  <c r="R66" i="507"/>
  <c r="U66" i="507" s="1"/>
  <c r="R79" i="507"/>
  <c r="U79" i="507" s="1"/>
  <c r="R87" i="507"/>
  <c r="U87" i="507" s="1"/>
  <c r="R95" i="507"/>
  <c r="U95" i="507" s="1"/>
  <c r="R103" i="507"/>
  <c r="U103" i="507" s="1"/>
  <c r="R111" i="507"/>
  <c r="U111" i="507" s="1"/>
  <c r="R119" i="507"/>
  <c r="U119" i="507" s="1"/>
  <c r="R72" i="507"/>
  <c r="U72" i="507" s="1"/>
  <c r="R80" i="507"/>
  <c r="U80" i="507" s="1"/>
  <c r="R88" i="507"/>
  <c r="U88" i="507" s="1"/>
  <c r="R96" i="507"/>
  <c r="U96" i="507" s="1"/>
  <c r="R104" i="507"/>
  <c r="U104" i="507" s="1"/>
  <c r="R112" i="507"/>
  <c r="U112" i="507" s="1"/>
  <c r="R129" i="507"/>
  <c r="U129" i="507" s="1"/>
  <c r="R137" i="507"/>
  <c r="U137" i="507" s="1"/>
  <c r="R145" i="507"/>
  <c r="U145" i="507" s="1"/>
  <c r="R125" i="507"/>
  <c r="U125" i="507" s="1"/>
  <c r="R121" i="507"/>
  <c r="U121" i="507" s="1"/>
  <c r="R132" i="507"/>
  <c r="U132" i="507" s="1"/>
  <c r="R140" i="507"/>
  <c r="U140" i="507" s="1"/>
  <c r="R148" i="507"/>
  <c r="U148" i="507" s="1"/>
  <c r="R20" i="507"/>
  <c r="U20" i="507" s="1"/>
  <c r="R27" i="507"/>
  <c r="U27" i="507" s="1"/>
  <c r="R35" i="507"/>
  <c r="U35" i="507" s="1"/>
  <c r="R43" i="507"/>
  <c r="U43" i="507" s="1"/>
  <c r="R51" i="507"/>
  <c r="U51" i="507" s="1"/>
  <c r="R59" i="507"/>
  <c r="U59" i="507" s="1"/>
  <c r="R67" i="507"/>
  <c r="U67" i="507" s="1"/>
  <c r="R28" i="507"/>
  <c r="U28" i="507" s="1"/>
  <c r="R36" i="507"/>
  <c r="U36" i="507" s="1"/>
  <c r="R44" i="507"/>
  <c r="U44" i="507" s="1"/>
  <c r="R52" i="507"/>
  <c r="U52" i="507" s="1"/>
  <c r="R60" i="507"/>
  <c r="U60" i="507" s="1"/>
  <c r="R68" i="507"/>
  <c r="U68" i="507" s="1"/>
  <c r="R81" i="507"/>
  <c r="U81" i="507" s="1"/>
  <c r="R89" i="507"/>
  <c r="U89" i="507" s="1"/>
  <c r="R97" i="507"/>
  <c r="U97" i="507" s="1"/>
  <c r="R105" i="507"/>
  <c r="U105" i="507" s="1"/>
  <c r="R113" i="507"/>
  <c r="U113" i="507" s="1"/>
  <c r="R123" i="507"/>
  <c r="U123" i="507" s="1"/>
  <c r="R75" i="507"/>
  <c r="U75" i="507" s="1"/>
  <c r="R82" i="507"/>
  <c r="U82" i="507" s="1"/>
  <c r="R90" i="507"/>
  <c r="U90" i="507" s="1"/>
  <c r="R98" i="507"/>
  <c r="U98" i="507" s="1"/>
  <c r="R106" i="507"/>
  <c r="U106" i="507" s="1"/>
  <c r="R114" i="507"/>
  <c r="U114" i="507" s="1"/>
  <c r="R131" i="507"/>
  <c r="U131" i="507" s="1"/>
  <c r="R139" i="507"/>
  <c r="U139" i="507" s="1"/>
  <c r="R147" i="507"/>
  <c r="U147" i="507" s="1"/>
  <c r="R126" i="507"/>
  <c r="U126" i="507" s="1"/>
  <c r="R134" i="507"/>
  <c r="U134" i="507" s="1"/>
  <c r="R142" i="507"/>
  <c r="U142" i="507" s="1"/>
  <c r="R122" i="507"/>
  <c r="U122" i="507" s="1"/>
  <c r="R121" i="508"/>
  <c r="U121" i="508" s="1"/>
  <c r="R21" i="508"/>
  <c r="U21" i="508" s="1"/>
  <c r="R28" i="508"/>
  <c r="U28" i="508" s="1"/>
  <c r="R36" i="508"/>
  <c r="U36" i="508" s="1"/>
  <c r="R23" i="508"/>
  <c r="U23" i="508" s="1"/>
  <c r="R31" i="508"/>
  <c r="U31" i="508" s="1"/>
  <c r="R44" i="508"/>
  <c r="U44" i="508" s="1"/>
  <c r="R50" i="508"/>
  <c r="U50" i="508" s="1"/>
  <c r="R58" i="508"/>
  <c r="U58" i="508" s="1"/>
  <c r="R66" i="508"/>
  <c r="U66" i="508" s="1"/>
  <c r="R46" i="508"/>
  <c r="U46" i="508" s="1"/>
  <c r="R49" i="508"/>
  <c r="U49" i="508" s="1"/>
  <c r="R57" i="508"/>
  <c r="U57" i="508" s="1"/>
  <c r="R65" i="508"/>
  <c r="U65" i="508" s="1"/>
  <c r="R73" i="508"/>
  <c r="U73" i="508" s="1"/>
  <c r="R80" i="508"/>
  <c r="U80" i="508" s="1"/>
  <c r="R88" i="508"/>
  <c r="U88" i="508" s="1"/>
  <c r="R70" i="508"/>
  <c r="U70" i="508" s="1"/>
  <c r="R79" i="508"/>
  <c r="U79" i="508" s="1"/>
  <c r="R87" i="508"/>
  <c r="U87" i="508" s="1"/>
  <c r="R95" i="508"/>
  <c r="U95" i="508" s="1"/>
  <c r="R104" i="508"/>
  <c r="U104" i="508" s="1"/>
  <c r="R112" i="508"/>
  <c r="U112" i="508" s="1"/>
  <c r="R97" i="508"/>
  <c r="U97" i="508" s="1"/>
  <c r="R105" i="508"/>
  <c r="U105" i="508" s="1"/>
  <c r="R113" i="508"/>
  <c r="U113" i="508" s="1"/>
  <c r="R122" i="508"/>
  <c r="U122" i="508" s="1"/>
  <c r="R130" i="508"/>
  <c r="U130" i="508" s="1"/>
  <c r="R138" i="508"/>
  <c r="U138" i="508" s="1"/>
  <c r="R146" i="508"/>
  <c r="U146" i="508" s="1"/>
  <c r="R127" i="508"/>
  <c r="U127" i="508" s="1"/>
  <c r="R135" i="508"/>
  <c r="U135" i="508" s="1"/>
  <c r="R143" i="508"/>
  <c r="U143" i="508" s="1"/>
  <c r="R98" i="508"/>
  <c r="U98" i="508" s="1"/>
  <c r="R22" i="508"/>
  <c r="U22" i="508" s="1"/>
  <c r="R30" i="508"/>
  <c r="U30" i="508" s="1"/>
  <c r="R38" i="508"/>
  <c r="U38" i="508" s="1"/>
  <c r="R25" i="508"/>
  <c r="U25" i="508" s="1"/>
  <c r="R33" i="508"/>
  <c r="U33" i="508" s="1"/>
  <c r="R52" i="508"/>
  <c r="U52" i="508" s="1"/>
  <c r="R60" i="508"/>
  <c r="U60" i="508" s="1"/>
  <c r="R68" i="508"/>
  <c r="U68" i="508" s="1"/>
  <c r="R39" i="508"/>
  <c r="U39" i="508" s="1"/>
  <c r="R51" i="508"/>
  <c r="U51" i="508" s="1"/>
  <c r="R59" i="508"/>
  <c r="U59" i="508" s="1"/>
  <c r="R67" i="508"/>
  <c r="U67" i="508" s="1"/>
  <c r="R74" i="508"/>
  <c r="U74" i="508" s="1"/>
  <c r="R82" i="508"/>
  <c r="U82" i="508" s="1"/>
  <c r="R90" i="508"/>
  <c r="U90" i="508" s="1"/>
  <c r="R71" i="508"/>
  <c r="U71" i="508" s="1"/>
  <c r="R81" i="508"/>
  <c r="U81" i="508" s="1"/>
  <c r="R89" i="508"/>
  <c r="U89" i="508" s="1"/>
  <c r="R100" i="508"/>
  <c r="U100" i="508" s="1"/>
  <c r="R106" i="508"/>
  <c r="U106" i="508" s="1"/>
  <c r="R114" i="508"/>
  <c r="U114" i="508" s="1"/>
  <c r="R99" i="508"/>
  <c r="U99" i="508" s="1"/>
  <c r="R107" i="508"/>
  <c r="U107" i="508" s="1"/>
  <c r="R115" i="508"/>
  <c r="U115" i="508" s="1"/>
  <c r="R124" i="508"/>
  <c r="U124" i="508" s="1"/>
  <c r="R132" i="508"/>
  <c r="U132" i="508" s="1"/>
  <c r="R140" i="508"/>
  <c r="U140" i="508" s="1"/>
  <c r="R148" i="508"/>
  <c r="U148" i="508" s="1"/>
  <c r="R129" i="508"/>
  <c r="U129" i="508" s="1"/>
  <c r="R137" i="508"/>
  <c r="U137" i="508" s="1"/>
  <c r="R145" i="508"/>
  <c r="U145" i="508" s="1"/>
  <c r="R40" i="508"/>
  <c r="U40" i="508" s="1"/>
  <c r="R24" i="508"/>
  <c r="U24" i="508" s="1"/>
  <c r="R32" i="508"/>
  <c r="U32" i="508" s="1"/>
  <c r="R27" i="508"/>
  <c r="U27" i="508" s="1"/>
  <c r="R35" i="508"/>
  <c r="U35" i="508" s="1"/>
  <c r="R45" i="508"/>
  <c r="U45" i="508" s="1"/>
  <c r="R54" i="508"/>
  <c r="U54" i="508" s="1"/>
  <c r="R62" i="508"/>
  <c r="U62" i="508" s="1"/>
  <c r="R41" i="508"/>
  <c r="U41" i="508" s="1"/>
  <c r="R43" i="508"/>
  <c r="U43" i="508" s="1"/>
  <c r="R53" i="508"/>
  <c r="U53" i="508" s="1"/>
  <c r="R61" i="508"/>
  <c r="U61" i="508" s="1"/>
  <c r="R69" i="508"/>
  <c r="U69" i="508" s="1"/>
  <c r="R76" i="508"/>
  <c r="U76" i="508" s="1"/>
  <c r="R84" i="508"/>
  <c r="U84" i="508" s="1"/>
  <c r="R92" i="508"/>
  <c r="U92" i="508" s="1"/>
  <c r="R75" i="508"/>
  <c r="U75" i="508" s="1"/>
  <c r="R83" i="508"/>
  <c r="U83" i="508" s="1"/>
  <c r="R91" i="508"/>
  <c r="U91" i="508" s="1"/>
  <c r="R96" i="508"/>
  <c r="U96" i="508" s="1"/>
  <c r="R108" i="508"/>
  <c r="U108" i="508" s="1"/>
  <c r="R116" i="508"/>
  <c r="U116" i="508" s="1"/>
  <c r="R101" i="508"/>
  <c r="U101" i="508" s="1"/>
  <c r="R109" i="508"/>
  <c r="U109" i="508" s="1"/>
  <c r="R117" i="508"/>
  <c r="U117" i="508" s="1"/>
  <c r="R126" i="508"/>
  <c r="U126" i="508" s="1"/>
  <c r="R134" i="508"/>
  <c r="U134" i="508" s="1"/>
  <c r="R142" i="508"/>
  <c r="U142" i="508" s="1"/>
  <c r="R123" i="508"/>
  <c r="U123" i="508" s="1"/>
  <c r="R131" i="508"/>
  <c r="U131" i="508" s="1"/>
  <c r="R139" i="508"/>
  <c r="U139" i="508" s="1"/>
  <c r="R147" i="508"/>
  <c r="U147" i="508" s="1"/>
  <c r="R120" i="508"/>
  <c r="U120" i="508" s="1"/>
  <c r="R20" i="508"/>
  <c r="U20" i="508" s="1"/>
  <c r="R26" i="508"/>
  <c r="U26" i="508" s="1"/>
  <c r="R34" i="508"/>
  <c r="U34" i="508" s="1"/>
  <c r="R29" i="508"/>
  <c r="U29" i="508" s="1"/>
  <c r="R37" i="508"/>
  <c r="U37" i="508" s="1"/>
  <c r="R48" i="508"/>
  <c r="U48" i="508" s="1"/>
  <c r="R56" i="508"/>
  <c r="U56" i="508" s="1"/>
  <c r="R64" i="508"/>
  <c r="U64" i="508" s="1"/>
  <c r="R42" i="508"/>
  <c r="U42" i="508" s="1"/>
  <c r="R47" i="508"/>
  <c r="U47" i="508" s="1"/>
  <c r="R55" i="508"/>
  <c r="U55" i="508" s="1"/>
  <c r="R63" i="508"/>
  <c r="U63" i="508" s="1"/>
  <c r="R72" i="508"/>
  <c r="U72" i="508" s="1"/>
  <c r="R78" i="508"/>
  <c r="U78" i="508" s="1"/>
  <c r="R86" i="508"/>
  <c r="U86" i="508" s="1"/>
  <c r="R94" i="508"/>
  <c r="U94" i="508" s="1"/>
  <c r="R77" i="508"/>
  <c r="U77" i="508" s="1"/>
  <c r="R85" i="508"/>
  <c r="U85" i="508" s="1"/>
  <c r="R93" i="508"/>
  <c r="U93" i="508" s="1"/>
  <c r="R102" i="508"/>
  <c r="U102" i="508" s="1"/>
  <c r="R110" i="508"/>
  <c r="U110" i="508" s="1"/>
  <c r="R118" i="508"/>
  <c r="U118" i="508" s="1"/>
  <c r="R103" i="508"/>
  <c r="U103" i="508" s="1"/>
  <c r="R111" i="508"/>
  <c r="U111" i="508" s="1"/>
  <c r="R119" i="508"/>
  <c r="U119" i="508" s="1"/>
  <c r="R128" i="508"/>
  <c r="U128" i="508" s="1"/>
  <c r="R136" i="508"/>
  <c r="U136" i="508" s="1"/>
  <c r="R144" i="508"/>
  <c r="U144" i="508" s="1"/>
  <c r="R125" i="508"/>
  <c r="U125" i="508" s="1"/>
  <c r="R133" i="508"/>
  <c r="U133" i="508" s="1"/>
  <c r="R141" i="508"/>
  <c r="U141" i="508" s="1"/>
  <c r="R149" i="508"/>
  <c r="U149" i="508" s="1"/>
  <c r="Q23" i="507"/>
  <c r="T23" i="507" s="1"/>
  <c r="Q24" i="507"/>
  <c r="T24" i="507" s="1"/>
  <c r="Q30" i="507"/>
  <c r="T30" i="507" s="1"/>
  <c r="Q38" i="507"/>
  <c r="T38" i="507" s="1"/>
  <c r="Q46" i="507"/>
  <c r="T46" i="507" s="1"/>
  <c r="Q54" i="507"/>
  <c r="T54" i="507" s="1"/>
  <c r="Q62" i="507"/>
  <c r="T62" i="507" s="1"/>
  <c r="Q29" i="507"/>
  <c r="T29" i="507" s="1"/>
  <c r="Q37" i="507"/>
  <c r="T37" i="507" s="1"/>
  <c r="Q45" i="507"/>
  <c r="T45" i="507" s="1"/>
  <c r="Q53" i="507"/>
  <c r="T53" i="507" s="1"/>
  <c r="Q61" i="507"/>
  <c r="T61" i="507" s="1"/>
  <c r="Q69" i="507"/>
  <c r="T69" i="507" s="1"/>
  <c r="Q78" i="507"/>
  <c r="T78" i="507" s="1"/>
  <c r="Q86" i="507"/>
  <c r="T86" i="507" s="1"/>
  <c r="Q94" i="507"/>
  <c r="T94" i="507" s="1"/>
  <c r="Q102" i="507"/>
  <c r="T102" i="507" s="1"/>
  <c r="Q110" i="507"/>
  <c r="T110" i="507" s="1"/>
  <c r="Q120" i="507"/>
  <c r="T120" i="507" s="1"/>
  <c r="Q77" i="507"/>
  <c r="T77" i="507" s="1"/>
  <c r="Q85" i="507"/>
  <c r="T85" i="507" s="1"/>
  <c r="Q93" i="507"/>
  <c r="T93" i="507" s="1"/>
  <c r="Q101" i="507"/>
  <c r="T101" i="507" s="1"/>
  <c r="Q109" i="507"/>
  <c r="T109" i="507" s="1"/>
  <c r="Q117" i="507"/>
  <c r="T117" i="507" s="1"/>
  <c r="Q132" i="507"/>
  <c r="T132" i="507" s="1"/>
  <c r="Q140" i="507"/>
  <c r="T140" i="507" s="1"/>
  <c r="Q148" i="507"/>
  <c r="T148" i="507" s="1"/>
  <c r="Q129" i="507"/>
  <c r="T129" i="507" s="1"/>
  <c r="Q137" i="507"/>
  <c r="T137" i="507" s="1"/>
  <c r="Q145" i="507"/>
  <c r="T145" i="507" s="1"/>
  <c r="Q75" i="507"/>
  <c r="T75" i="507" s="1"/>
  <c r="Q21" i="507"/>
  <c r="T21" i="507" s="1"/>
  <c r="Q20" i="507"/>
  <c r="T20" i="507" s="1"/>
  <c r="Q32" i="507"/>
  <c r="T32" i="507" s="1"/>
  <c r="Q40" i="507"/>
  <c r="T40" i="507" s="1"/>
  <c r="Q48" i="507"/>
  <c r="T48" i="507" s="1"/>
  <c r="Q56" i="507"/>
  <c r="T56" i="507" s="1"/>
  <c r="Q64" i="507"/>
  <c r="T64" i="507" s="1"/>
  <c r="Q31" i="507"/>
  <c r="T31" i="507" s="1"/>
  <c r="Q39" i="507"/>
  <c r="T39" i="507" s="1"/>
  <c r="Q47" i="507"/>
  <c r="T47" i="507" s="1"/>
  <c r="Q55" i="507"/>
  <c r="T55" i="507" s="1"/>
  <c r="Q63" i="507"/>
  <c r="T63" i="507" s="1"/>
  <c r="Q70" i="507"/>
  <c r="T70" i="507" s="1"/>
  <c r="Q80" i="507"/>
  <c r="T80" i="507" s="1"/>
  <c r="Q88" i="507"/>
  <c r="T88" i="507" s="1"/>
  <c r="Q96" i="507"/>
  <c r="T96" i="507" s="1"/>
  <c r="Q104" i="507"/>
  <c r="T104" i="507" s="1"/>
  <c r="Q112" i="507"/>
  <c r="T112" i="507" s="1"/>
  <c r="Q124" i="507"/>
  <c r="T124" i="507" s="1"/>
  <c r="Q79" i="507"/>
  <c r="T79" i="507" s="1"/>
  <c r="Q87" i="507"/>
  <c r="T87" i="507" s="1"/>
  <c r="Q95" i="507"/>
  <c r="T95" i="507" s="1"/>
  <c r="Q103" i="507"/>
  <c r="T103" i="507" s="1"/>
  <c r="Q111" i="507"/>
  <c r="T111" i="507" s="1"/>
  <c r="Q119" i="507"/>
  <c r="T119" i="507" s="1"/>
  <c r="Q126" i="507"/>
  <c r="T126" i="507" s="1"/>
  <c r="Q134" i="507"/>
  <c r="T134" i="507" s="1"/>
  <c r="Q142" i="507"/>
  <c r="T142" i="507" s="1"/>
  <c r="Q122" i="507"/>
  <c r="T122" i="507" s="1"/>
  <c r="Q118" i="507"/>
  <c r="T118" i="507" s="1"/>
  <c r="Q131" i="507"/>
  <c r="T131" i="507" s="1"/>
  <c r="Q139" i="507"/>
  <c r="T139" i="507" s="1"/>
  <c r="Q147" i="507"/>
  <c r="T147" i="507" s="1"/>
  <c r="Q73" i="507"/>
  <c r="T73" i="507" s="1"/>
  <c r="Q26" i="507"/>
  <c r="T26" i="507" s="1"/>
  <c r="Q34" i="507"/>
  <c r="T34" i="507" s="1"/>
  <c r="Q42" i="507"/>
  <c r="T42" i="507" s="1"/>
  <c r="Q50" i="507"/>
  <c r="T50" i="507" s="1"/>
  <c r="Q58" i="507"/>
  <c r="T58" i="507" s="1"/>
  <c r="Q66" i="507"/>
  <c r="T66" i="507" s="1"/>
  <c r="Q25" i="507"/>
  <c r="T25" i="507" s="1"/>
  <c r="Q33" i="507"/>
  <c r="T33" i="507" s="1"/>
  <c r="Q41" i="507"/>
  <c r="T41" i="507" s="1"/>
  <c r="Q49" i="507"/>
  <c r="T49" i="507" s="1"/>
  <c r="Q57" i="507"/>
  <c r="T57" i="507" s="1"/>
  <c r="Q65" i="507"/>
  <c r="T65" i="507" s="1"/>
  <c r="Q72" i="507"/>
  <c r="T72" i="507" s="1"/>
  <c r="Q82" i="507"/>
  <c r="T82" i="507" s="1"/>
  <c r="Q90" i="507"/>
  <c r="T90" i="507" s="1"/>
  <c r="Q98" i="507"/>
  <c r="T98" i="507" s="1"/>
  <c r="Q106" i="507"/>
  <c r="T106" i="507" s="1"/>
  <c r="Q114" i="507"/>
  <c r="T114" i="507" s="1"/>
  <c r="Q81" i="507"/>
  <c r="T81" i="507" s="1"/>
  <c r="Q89" i="507"/>
  <c r="T89" i="507" s="1"/>
  <c r="Q97" i="507"/>
  <c r="T97" i="507" s="1"/>
  <c r="Q105" i="507"/>
  <c r="T105" i="507" s="1"/>
  <c r="Q113" i="507"/>
  <c r="T113" i="507" s="1"/>
  <c r="Q128" i="507"/>
  <c r="T128" i="507" s="1"/>
  <c r="Q136" i="507"/>
  <c r="T136" i="507" s="1"/>
  <c r="Q144" i="507"/>
  <c r="T144" i="507" s="1"/>
  <c r="Q133" i="507"/>
  <c r="T133" i="507" s="1"/>
  <c r="Q141" i="507"/>
  <c r="T141" i="507" s="1"/>
  <c r="Q149" i="507"/>
  <c r="T149" i="507" s="1"/>
  <c r="Q71" i="507"/>
  <c r="T71" i="507" s="1"/>
  <c r="Q22" i="507"/>
  <c r="T22" i="507" s="1"/>
  <c r="Q28" i="507"/>
  <c r="T28" i="507" s="1"/>
  <c r="Q36" i="507"/>
  <c r="T36" i="507" s="1"/>
  <c r="Q44" i="507"/>
  <c r="T44" i="507" s="1"/>
  <c r="Q52" i="507"/>
  <c r="T52" i="507" s="1"/>
  <c r="Q60" i="507"/>
  <c r="T60" i="507" s="1"/>
  <c r="Q68" i="507"/>
  <c r="T68" i="507" s="1"/>
  <c r="Q27" i="507"/>
  <c r="T27" i="507" s="1"/>
  <c r="Q35" i="507"/>
  <c r="T35" i="507" s="1"/>
  <c r="Q43" i="507"/>
  <c r="T43" i="507" s="1"/>
  <c r="Q51" i="507"/>
  <c r="T51" i="507" s="1"/>
  <c r="Q59" i="507"/>
  <c r="T59" i="507" s="1"/>
  <c r="Q67" i="507"/>
  <c r="T67" i="507" s="1"/>
  <c r="Q76" i="507"/>
  <c r="T76" i="507" s="1"/>
  <c r="Q84" i="507"/>
  <c r="T84" i="507" s="1"/>
  <c r="Q92" i="507"/>
  <c r="T92" i="507" s="1"/>
  <c r="Q100" i="507"/>
  <c r="T100" i="507" s="1"/>
  <c r="Q108" i="507"/>
  <c r="T108" i="507" s="1"/>
  <c r="Q116" i="507"/>
  <c r="T116" i="507" s="1"/>
  <c r="Q74" i="507"/>
  <c r="T74" i="507" s="1"/>
  <c r="Q83" i="507"/>
  <c r="T83" i="507" s="1"/>
  <c r="Q91" i="507"/>
  <c r="T91" i="507" s="1"/>
  <c r="Q99" i="507"/>
  <c r="T99" i="507" s="1"/>
  <c r="Q107" i="507"/>
  <c r="T107" i="507" s="1"/>
  <c r="Q115" i="507"/>
  <c r="T115" i="507" s="1"/>
  <c r="Q125" i="507"/>
  <c r="T125" i="507" s="1"/>
  <c r="Q121" i="507"/>
  <c r="T121" i="507" s="1"/>
  <c r="Q130" i="507"/>
  <c r="T130" i="507" s="1"/>
  <c r="Q138" i="507"/>
  <c r="T138" i="507" s="1"/>
  <c r="Q146" i="507"/>
  <c r="T146" i="507" s="1"/>
  <c r="Q127" i="507"/>
  <c r="T127" i="507" s="1"/>
  <c r="Q123" i="507"/>
  <c r="T123" i="507" s="1"/>
  <c r="Q135" i="507"/>
  <c r="T135" i="507" s="1"/>
  <c r="Q143" i="507"/>
  <c r="T143" i="507" s="1"/>
  <c r="Q99" i="508"/>
  <c r="T99" i="508" s="1"/>
  <c r="Q21" i="508"/>
  <c r="T21" i="508" s="1"/>
  <c r="Q28" i="508"/>
  <c r="T28" i="508" s="1"/>
  <c r="Q36" i="508"/>
  <c r="T36" i="508" s="1"/>
  <c r="Q25" i="508"/>
  <c r="T25" i="508" s="1"/>
  <c r="Q33" i="508"/>
  <c r="T33" i="508" s="1"/>
  <c r="Q45" i="508"/>
  <c r="T45" i="508" s="1"/>
  <c r="Q48" i="508"/>
  <c r="T48" i="508" s="1"/>
  <c r="Q56" i="508"/>
  <c r="T56" i="508" s="1"/>
  <c r="Q64" i="508"/>
  <c r="T64" i="508" s="1"/>
  <c r="Q46" i="508"/>
  <c r="T46" i="508" s="1"/>
  <c r="Q49" i="508"/>
  <c r="T49" i="508" s="1"/>
  <c r="Q57" i="508"/>
  <c r="T57" i="508" s="1"/>
  <c r="Q65" i="508"/>
  <c r="T65" i="508" s="1"/>
  <c r="Q74" i="508"/>
  <c r="T74" i="508" s="1"/>
  <c r="Q82" i="508"/>
  <c r="T82" i="508" s="1"/>
  <c r="Q90" i="508"/>
  <c r="T90" i="508" s="1"/>
  <c r="Q75" i="508"/>
  <c r="T75" i="508" s="1"/>
  <c r="Q83" i="508"/>
  <c r="T83" i="508" s="1"/>
  <c r="Q91" i="508"/>
  <c r="T91" i="508" s="1"/>
  <c r="Q108" i="508"/>
  <c r="T108" i="508" s="1"/>
  <c r="Q116" i="508"/>
  <c r="T116" i="508" s="1"/>
  <c r="Q103" i="508"/>
  <c r="T103" i="508" s="1"/>
  <c r="Q111" i="508"/>
  <c r="T111" i="508" s="1"/>
  <c r="Q119" i="508"/>
  <c r="T119" i="508" s="1"/>
  <c r="Q126" i="508"/>
  <c r="T126" i="508" s="1"/>
  <c r="Q134" i="508"/>
  <c r="T134" i="508" s="1"/>
  <c r="Q142" i="508"/>
  <c r="T142" i="508" s="1"/>
  <c r="Q125" i="508"/>
  <c r="T125" i="508" s="1"/>
  <c r="Q133" i="508"/>
  <c r="T133" i="508" s="1"/>
  <c r="Q141" i="508"/>
  <c r="T141" i="508" s="1"/>
  <c r="Q149" i="508"/>
  <c r="T149" i="508" s="1"/>
  <c r="Q72" i="508"/>
  <c r="T72" i="508" s="1"/>
  <c r="Q22" i="508"/>
  <c r="T22" i="508" s="1"/>
  <c r="Q30" i="508"/>
  <c r="T30" i="508" s="1"/>
  <c r="Q38" i="508"/>
  <c r="T38" i="508" s="1"/>
  <c r="Q27" i="508"/>
  <c r="T27" i="508" s="1"/>
  <c r="Q35" i="508"/>
  <c r="T35" i="508" s="1"/>
  <c r="Q50" i="508"/>
  <c r="T50" i="508" s="1"/>
  <c r="Q58" i="508"/>
  <c r="T58" i="508" s="1"/>
  <c r="Q66" i="508"/>
  <c r="T66" i="508" s="1"/>
  <c r="Q40" i="508"/>
  <c r="T40" i="508" s="1"/>
  <c r="Q51" i="508"/>
  <c r="T51" i="508" s="1"/>
  <c r="Q59" i="508"/>
  <c r="T59" i="508" s="1"/>
  <c r="Q67" i="508"/>
  <c r="T67" i="508" s="1"/>
  <c r="Q44" i="508"/>
  <c r="T44" i="508" s="1"/>
  <c r="Q76" i="508"/>
  <c r="T76" i="508" s="1"/>
  <c r="Q84" i="508"/>
  <c r="T84" i="508" s="1"/>
  <c r="Q92" i="508"/>
  <c r="T92" i="508" s="1"/>
  <c r="Q77" i="508"/>
  <c r="T77" i="508" s="1"/>
  <c r="Q85" i="508"/>
  <c r="T85" i="508" s="1"/>
  <c r="Q93" i="508"/>
  <c r="T93" i="508" s="1"/>
  <c r="Q102" i="508"/>
  <c r="T102" i="508" s="1"/>
  <c r="Q110" i="508"/>
  <c r="T110" i="508" s="1"/>
  <c r="Q118" i="508"/>
  <c r="T118" i="508" s="1"/>
  <c r="Q105" i="508"/>
  <c r="T105" i="508" s="1"/>
  <c r="Q113" i="508"/>
  <c r="T113" i="508" s="1"/>
  <c r="Q121" i="508"/>
  <c r="T121" i="508" s="1"/>
  <c r="Q128" i="508"/>
  <c r="T128" i="508" s="1"/>
  <c r="Q136" i="508"/>
  <c r="T136" i="508" s="1"/>
  <c r="Q144" i="508"/>
  <c r="T144" i="508" s="1"/>
  <c r="Q127" i="508"/>
  <c r="T127" i="508" s="1"/>
  <c r="Q135" i="508"/>
  <c r="T135" i="508" s="1"/>
  <c r="Q143" i="508"/>
  <c r="T143" i="508" s="1"/>
  <c r="Q43" i="508"/>
  <c r="T43" i="508" s="1"/>
  <c r="Q24" i="508"/>
  <c r="T24" i="508" s="1"/>
  <c r="Q32" i="508"/>
  <c r="T32" i="508" s="1"/>
  <c r="Q29" i="508"/>
  <c r="T29" i="508" s="1"/>
  <c r="Q37" i="508"/>
  <c r="T37" i="508" s="1"/>
  <c r="Q52" i="508"/>
  <c r="T52" i="508" s="1"/>
  <c r="Q60" i="508"/>
  <c r="T60" i="508" s="1"/>
  <c r="Q68" i="508"/>
  <c r="T68" i="508" s="1"/>
  <c r="Q42" i="508"/>
  <c r="T42" i="508" s="1"/>
  <c r="Q53" i="508"/>
  <c r="T53" i="508" s="1"/>
  <c r="Q61" i="508"/>
  <c r="T61" i="508" s="1"/>
  <c r="Q69" i="508"/>
  <c r="T69" i="508" s="1"/>
  <c r="Q78" i="508"/>
  <c r="T78" i="508" s="1"/>
  <c r="Q86" i="508"/>
  <c r="T86" i="508" s="1"/>
  <c r="Q94" i="508"/>
  <c r="T94" i="508" s="1"/>
  <c r="Q79" i="508"/>
  <c r="T79" i="508" s="1"/>
  <c r="Q87" i="508"/>
  <c r="T87" i="508" s="1"/>
  <c r="Q104" i="508"/>
  <c r="T104" i="508" s="1"/>
  <c r="Q112" i="508"/>
  <c r="T112" i="508" s="1"/>
  <c r="Q98" i="508"/>
  <c r="T98" i="508" s="1"/>
  <c r="Q107" i="508"/>
  <c r="T107" i="508" s="1"/>
  <c r="Q115" i="508"/>
  <c r="T115" i="508" s="1"/>
  <c r="Q122" i="508"/>
  <c r="T122" i="508" s="1"/>
  <c r="Q130" i="508"/>
  <c r="T130" i="508" s="1"/>
  <c r="Q138" i="508"/>
  <c r="T138" i="508" s="1"/>
  <c r="Q146" i="508"/>
  <c r="T146" i="508" s="1"/>
  <c r="Q120" i="508"/>
  <c r="T120" i="508" s="1"/>
  <c r="Q129" i="508"/>
  <c r="T129" i="508" s="1"/>
  <c r="Q137" i="508"/>
  <c r="T137" i="508" s="1"/>
  <c r="Q145" i="508"/>
  <c r="T145" i="508" s="1"/>
  <c r="Q95" i="508"/>
  <c r="T95" i="508" s="1"/>
  <c r="Q41" i="508"/>
  <c r="T41" i="508" s="1"/>
  <c r="Q20" i="508"/>
  <c r="T20" i="508" s="1"/>
  <c r="Q26" i="508"/>
  <c r="T26" i="508" s="1"/>
  <c r="Q34" i="508"/>
  <c r="T34" i="508" s="1"/>
  <c r="Q23" i="508"/>
  <c r="T23" i="508" s="1"/>
  <c r="Q31" i="508"/>
  <c r="T31" i="508" s="1"/>
  <c r="Q39" i="508"/>
  <c r="T39" i="508" s="1"/>
  <c r="Q54" i="508"/>
  <c r="T54" i="508" s="1"/>
  <c r="Q62" i="508"/>
  <c r="T62" i="508" s="1"/>
  <c r="Q70" i="508"/>
  <c r="T70" i="508" s="1"/>
  <c r="Q47" i="508"/>
  <c r="T47" i="508" s="1"/>
  <c r="Q55" i="508"/>
  <c r="T55" i="508" s="1"/>
  <c r="Q63" i="508"/>
  <c r="T63" i="508" s="1"/>
  <c r="Q73" i="508"/>
  <c r="T73" i="508" s="1"/>
  <c r="Q80" i="508"/>
  <c r="T80" i="508" s="1"/>
  <c r="Q88" i="508"/>
  <c r="T88" i="508" s="1"/>
  <c r="Q71" i="508"/>
  <c r="T71" i="508" s="1"/>
  <c r="Q81" i="508"/>
  <c r="T81" i="508" s="1"/>
  <c r="Q89" i="508"/>
  <c r="T89" i="508" s="1"/>
  <c r="Q96" i="508"/>
  <c r="T96" i="508" s="1"/>
  <c r="Q106" i="508"/>
  <c r="T106" i="508" s="1"/>
  <c r="Q114" i="508"/>
  <c r="T114" i="508" s="1"/>
  <c r="Q97" i="508"/>
  <c r="T97" i="508" s="1"/>
  <c r="Q101" i="508"/>
  <c r="T101" i="508" s="1"/>
  <c r="Q109" i="508"/>
  <c r="T109" i="508" s="1"/>
  <c r="Q117" i="508"/>
  <c r="T117" i="508" s="1"/>
  <c r="Q100" i="508"/>
  <c r="T100" i="508" s="1"/>
  <c r="Q124" i="508"/>
  <c r="T124" i="508" s="1"/>
  <c r="Q132" i="508"/>
  <c r="T132" i="508" s="1"/>
  <c r="Q140" i="508"/>
  <c r="T140" i="508" s="1"/>
  <c r="Q148" i="508"/>
  <c r="T148" i="508" s="1"/>
  <c r="Q123" i="508"/>
  <c r="T123" i="508" s="1"/>
  <c r="Q131" i="508"/>
  <c r="T131" i="508" s="1"/>
  <c r="Q139" i="508"/>
  <c r="T139" i="508" s="1"/>
  <c r="Q147" i="508"/>
  <c r="T147" i="508" s="1"/>
  <c r="R143" i="505"/>
  <c r="U143" i="505" s="1"/>
  <c r="R79" i="505"/>
  <c r="U79" i="505" s="1"/>
  <c r="R28" i="505"/>
  <c r="U28" i="505" s="1"/>
  <c r="R25" i="505"/>
  <c r="U25" i="505" s="1"/>
  <c r="R33" i="505"/>
  <c r="U33" i="505" s="1"/>
  <c r="R24" i="505"/>
  <c r="U24" i="505" s="1"/>
  <c r="R34" i="505"/>
  <c r="U34" i="505" s="1"/>
  <c r="R47" i="505"/>
  <c r="U47" i="505" s="1"/>
  <c r="R55" i="505"/>
  <c r="U55" i="505" s="1"/>
  <c r="R63" i="505"/>
  <c r="U63" i="505" s="1"/>
  <c r="R71" i="505"/>
  <c r="U71" i="505" s="1"/>
  <c r="R81" i="505"/>
  <c r="U81" i="505" s="1"/>
  <c r="R48" i="505"/>
  <c r="U48" i="505" s="1"/>
  <c r="R56" i="505"/>
  <c r="U56" i="505" s="1"/>
  <c r="R64" i="505"/>
  <c r="U64" i="505" s="1"/>
  <c r="R72" i="505"/>
  <c r="U72" i="505" s="1"/>
  <c r="R80" i="505"/>
  <c r="U80" i="505" s="1"/>
  <c r="R90" i="505"/>
  <c r="U90" i="505" s="1"/>
  <c r="R42" i="505"/>
  <c r="U42" i="505" s="1"/>
  <c r="R101" i="505"/>
  <c r="U101" i="505" s="1"/>
  <c r="R111" i="505"/>
  <c r="U111" i="505" s="1"/>
  <c r="R119" i="505"/>
  <c r="U119" i="505" s="1"/>
  <c r="R131" i="505"/>
  <c r="U131" i="505" s="1"/>
  <c r="R89" i="505"/>
  <c r="U89" i="505" s="1"/>
  <c r="R95" i="505"/>
  <c r="U95" i="505" s="1"/>
  <c r="R108" i="505"/>
  <c r="U108" i="505" s="1"/>
  <c r="R116" i="505"/>
  <c r="U116" i="505" s="1"/>
  <c r="R85" i="505"/>
  <c r="U85" i="505" s="1"/>
  <c r="R138" i="505"/>
  <c r="U138" i="505" s="1"/>
  <c r="R136" i="505"/>
  <c r="U136" i="505" s="1"/>
  <c r="R146" i="505"/>
  <c r="U146" i="505" s="1"/>
  <c r="R140" i="505"/>
  <c r="U140" i="505" s="1"/>
  <c r="R145" i="505"/>
  <c r="U145" i="505" s="1"/>
  <c r="R135" i="505"/>
  <c r="U135" i="505" s="1"/>
  <c r="R88" i="505"/>
  <c r="U88" i="505" s="1"/>
  <c r="R43" i="505"/>
  <c r="U43" i="505" s="1"/>
  <c r="R27" i="505"/>
  <c r="U27" i="505" s="1"/>
  <c r="R35" i="505"/>
  <c r="U35" i="505" s="1"/>
  <c r="R26" i="505"/>
  <c r="U26" i="505" s="1"/>
  <c r="R36" i="505"/>
  <c r="U36" i="505" s="1"/>
  <c r="R49" i="505"/>
  <c r="U49" i="505" s="1"/>
  <c r="R57" i="505"/>
  <c r="U57" i="505" s="1"/>
  <c r="R65" i="505"/>
  <c r="U65" i="505" s="1"/>
  <c r="R73" i="505"/>
  <c r="U73" i="505" s="1"/>
  <c r="R83" i="505"/>
  <c r="U83" i="505" s="1"/>
  <c r="R50" i="505"/>
  <c r="U50" i="505" s="1"/>
  <c r="R58" i="505"/>
  <c r="U58" i="505" s="1"/>
  <c r="R66" i="505"/>
  <c r="U66" i="505" s="1"/>
  <c r="R74" i="505"/>
  <c r="U74" i="505" s="1"/>
  <c r="R82" i="505"/>
  <c r="U82" i="505" s="1"/>
  <c r="R92" i="505"/>
  <c r="U92" i="505" s="1"/>
  <c r="R46" i="505"/>
  <c r="U46" i="505" s="1"/>
  <c r="R105" i="505"/>
  <c r="U105" i="505" s="1"/>
  <c r="R113" i="505"/>
  <c r="U113" i="505" s="1"/>
  <c r="R121" i="505"/>
  <c r="U121" i="505" s="1"/>
  <c r="R133" i="505"/>
  <c r="U133" i="505" s="1"/>
  <c r="R97" i="505"/>
  <c r="U97" i="505" s="1"/>
  <c r="R99" i="505"/>
  <c r="U99" i="505" s="1"/>
  <c r="R110" i="505"/>
  <c r="U110" i="505" s="1"/>
  <c r="R118" i="505"/>
  <c r="U118" i="505" s="1"/>
  <c r="R93" i="505"/>
  <c r="U93" i="505" s="1"/>
  <c r="R147" i="505"/>
  <c r="U147" i="505" s="1"/>
  <c r="R144" i="505"/>
  <c r="U144" i="505" s="1"/>
  <c r="R126" i="505"/>
  <c r="U126" i="505" s="1"/>
  <c r="R148" i="505"/>
  <c r="U148" i="505" s="1"/>
  <c r="R137" i="505"/>
  <c r="U137" i="505" s="1"/>
  <c r="R127" i="505"/>
  <c r="U127" i="505" s="1"/>
  <c r="R45" i="505"/>
  <c r="U45" i="505" s="1"/>
  <c r="R21" i="505"/>
  <c r="U21" i="505" s="1"/>
  <c r="R29" i="505"/>
  <c r="U29" i="505" s="1"/>
  <c r="R37" i="505"/>
  <c r="U37" i="505" s="1"/>
  <c r="R30" i="505"/>
  <c r="U30" i="505" s="1"/>
  <c r="R38" i="505"/>
  <c r="U38" i="505" s="1"/>
  <c r="R51" i="505"/>
  <c r="U51" i="505" s="1"/>
  <c r="R59" i="505"/>
  <c r="U59" i="505" s="1"/>
  <c r="R67" i="505"/>
  <c r="U67" i="505" s="1"/>
  <c r="R75" i="505"/>
  <c r="U75" i="505" s="1"/>
  <c r="R40" i="505"/>
  <c r="U40" i="505" s="1"/>
  <c r="R52" i="505"/>
  <c r="U52" i="505" s="1"/>
  <c r="R60" i="505"/>
  <c r="U60" i="505" s="1"/>
  <c r="R68" i="505"/>
  <c r="U68" i="505" s="1"/>
  <c r="R76" i="505"/>
  <c r="U76" i="505" s="1"/>
  <c r="R84" i="505"/>
  <c r="U84" i="505" s="1"/>
  <c r="R94" i="505"/>
  <c r="U94" i="505" s="1"/>
  <c r="R91" i="505"/>
  <c r="U91" i="505" s="1"/>
  <c r="R107" i="505"/>
  <c r="U107" i="505" s="1"/>
  <c r="R115" i="505"/>
  <c r="U115" i="505" s="1"/>
  <c r="R123" i="505"/>
  <c r="U123" i="505" s="1"/>
  <c r="R139" i="505"/>
  <c r="U139" i="505" s="1"/>
  <c r="R103" i="505"/>
  <c r="U103" i="505" s="1"/>
  <c r="R104" i="505"/>
  <c r="U104" i="505" s="1"/>
  <c r="R112" i="505"/>
  <c r="U112" i="505" s="1"/>
  <c r="R120" i="505"/>
  <c r="U120" i="505" s="1"/>
  <c r="R100" i="505"/>
  <c r="U100" i="505" s="1"/>
  <c r="R149" i="505"/>
  <c r="U149" i="505" s="1"/>
  <c r="R134" i="505"/>
  <c r="U134" i="505" s="1"/>
  <c r="R124" i="505"/>
  <c r="U124" i="505" s="1"/>
  <c r="R129" i="505"/>
  <c r="U129" i="505" s="1"/>
  <c r="R98" i="505"/>
  <c r="U98" i="505" s="1"/>
  <c r="R41" i="505"/>
  <c r="U41" i="505" s="1"/>
  <c r="R23" i="505"/>
  <c r="U23" i="505" s="1"/>
  <c r="R31" i="505"/>
  <c r="U31" i="505" s="1"/>
  <c r="R39" i="505"/>
  <c r="U39" i="505" s="1"/>
  <c r="R22" i="505"/>
  <c r="U22" i="505" s="1"/>
  <c r="R32" i="505"/>
  <c r="U32" i="505" s="1"/>
  <c r="R20" i="505"/>
  <c r="U20" i="505" s="1"/>
  <c r="R53" i="505"/>
  <c r="U53" i="505" s="1"/>
  <c r="R61" i="505"/>
  <c r="U61" i="505" s="1"/>
  <c r="R69" i="505"/>
  <c r="U69" i="505" s="1"/>
  <c r="R77" i="505"/>
  <c r="U77" i="505" s="1"/>
  <c r="R44" i="505"/>
  <c r="U44" i="505" s="1"/>
  <c r="R54" i="505"/>
  <c r="U54" i="505" s="1"/>
  <c r="R62" i="505"/>
  <c r="U62" i="505" s="1"/>
  <c r="R70" i="505"/>
  <c r="U70" i="505" s="1"/>
  <c r="R78" i="505"/>
  <c r="U78" i="505" s="1"/>
  <c r="R86" i="505"/>
  <c r="U86" i="505" s="1"/>
  <c r="R102" i="505"/>
  <c r="U102" i="505" s="1"/>
  <c r="R96" i="505"/>
  <c r="U96" i="505" s="1"/>
  <c r="R109" i="505"/>
  <c r="U109" i="505" s="1"/>
  <c r="R117" i="505"/>
  <c r="U117" i="505" s="1"/>
  <c r="R125" i="505"/>
  <c r="U125" i="505" s="1"/>
  <c r="R141" i="505"/>
  <c r="U141" i="505" s="1"/>
  <c r="R87" i="505"/>
  <c r="U87" i="505" s="1"/>
  <c r="R106" i="505"/>
  <c r="U106" i="505" s="1"/>
  <c r="R114" i="505"/>
  <c r="U114" i="505" s="1"/>
  <c r="R122" i="505"/>
  <c r="U122" i="505" s="1"/>
  <c r="R130" i="505"/>
  <c r="U130" i="505" s="1"/>
  <c r="R128" i="505"/>
  <c r="U128" i="505" s="1"/>
  <c r="R142" i="505"/>
  <c r="U142" i="505" s="1"/>
  <c r="R132" i="505"/>
  <c r="U132" i="505" s="1"/>
  <c r="R100" i="506"/>
  <c r="U100" i="506" s="1"/>
  <c r="R98" i="506"/>
  <c r="U98" i="506" s="1"/>
  <c r="R49" i="506"/>
  <c r="U49" i="506" s="1"/>
  <c r="R45" i="506"/>
  <c r="U45" i="506" s="1"/>
  <c r="R41" i="506"/>
  <c r="U41" i="506" s="1"/>
  <c r="R22" i="506"/>
  <c r="U22" i="506" s="1"/>
  <c r="R30" i="506"/>
  <c r="U30" i="506" s="1"/>
  <c r="R38" i="506"/>
  <c r="U38" i="506" s="1"/>
  <c r="R29" i="506"/>
  <c r="U29" i="506" s="1"/>
  <c r="R37" i="506"/>
  <c r="U37" i="506" s="1"/>
  <c r="R54" i="506"/>
  <c r="U54" i="506" s="1"/>
  <c r="R62" i="506"/>
  <c r="U62" i="506" s="1"/>
  <c r="R70" i="506"/>
  <c r="U70" i="506" s="1"/>
  <c r="R78" i="506"/>
  <c r="U78" i="506" s="1"/>
  <c r="R59" i="506"/>
  <c r="U59" i="506" s="1"/>
  <c r="R67" i="506"/>
  <c r="U67" i="506" s="1"/>
  <c r="R75" i="506"/>
  <c r="U75" i="506" s="1"/>
  <c r="R82" i="506"/>
  <c r="U82" i="506" s="1"/>
  <c r="R90" i="506"/>
  <c r="U90" i="506" s="1"/>
  <c r="R102" i="506"/>
  <c r="U102" i="506" s="1"/>
  <c r="R116" i="506"/>
  <c r="U116" i="506" s="1"/>
  <c r="R89" i="506"/>
  <c r="U89" i="506" s="1"/>
  <c r="R97" i="506"/>
  <c r="U97" i="506" s="1"/>
  <c r="R99" i="506"/>
  <c r="U99" i="506" s="1"/>
  <c r="R105" i="506"/>
  <c r="U105" i="506" s="1"/>
  <c r="R111" i="506"/>
  <c r="U111" i="506" s="1"/>
  <c r="R126" i="506"/>
  <c r="U126" i="506" s="1"/>
  <c r="R134" i="506"/>
  <c r="U134" i="506" s="1"/>
  <c r="R142" i="506"/>
  <c r="U142" i="506" s="1"/>
  <c r="R119" i="506"/>
  <c r="U119" i="506" s="1"/>
  <c r="R133" i="506"/>
  <c r="U133" i="506" s="1"/>
  <c r="R141" i="506"/>
  <c r="U141" i="506" s="1"/>
  <c r="R149" i="506"/>
  <c r="U149" i="506" s="1"/>
  <c r="R120" i="506"/>
  <c r="U120" i="506" s="1"/>
  <c r="R55" i="506"/>
  <c r="U55" i="506" s="1"/>
  <c r="R48" i="506"/>
  <c r="U48" i="506" s="1"/>
  <c r="R44" i="506"/>
  <c r="U44" i="506" s="1"/>
  <c r="R40" i="506"/>
  <c r="U40" i="506" s="1"/>
  <c r="R24" i="506"/>
  <c r="U24" i="506" s="1"/>
  <c r="R32" i="506"/>
  <c r="U32" i="506" s="1"/>
  <c r="R23" i="506"/>
  <c r="U23" i="506" s="1"/>
  <c r="R31" i="506"/>
  <c r="U31" i="506" s="1"/>
  <c r="R39" i="506"/>
  <c r="U39" i="506" s="1"/>
  <c r="R56" i="506"/>
  <c r="U56" i="506" s="1"/>
  <c r="R64" i="506"/>
  <c r="U64" i="506" s="1"/>
  <c r="R72" i="506"/>
  <c r="U72" i="506" s="1"/>
  <c r="R80" i="506"/>
  <c r="U80" i="506" s="1"/>
  <c r="R61" i="506"/>
  <c r="U61" i="506" s="1"/>
  <c r="R69" i="506"/>
  <c r="U69" i="506" s="1"/>
  <c r="R77" i="506"/>
  <c r="U77" i="506" s="1"/>
  <c r="R84" i="506"/>
  <c r="U84" i="506" s="1"/>
  <c r="R92" i="506"/>
  <c r="U92" i="506" s="1"/>
  <c r="R104" i="506"/>
  <c r="U104" i="506" s="1"/>
  <c r="R83" i="506"/>
  <c r="U83" i="506" s="1"/>
  <c r="R91" i="506"/>
  <c r="U91" i="506" s="1"/>
  <c r="R101" i="506"/>
  <c r="U101" i="506" s="1"/>
  <c r="R107" i="506"/>
  <c r="U107" i="506" s="1"/>
  <c r="R113" i="506"/>
  <c r="U113" i="506" s="1"/>
  <c r="R118" i="506"/>
  <c r="U118" i="506" s="1"/>
  <c r="R127" i="506"/>
  <c r="U127" i="506" s="1"/>
  <c r="R136" i="506"/>
  <c r="U136" i="506" s="1"/>
  <c r="R144" i="506"/>
  <c r="U144" i="506" s="1"/>
  <c r="R125" i="506"/>
  <c r="U125" i="506" s="1"/>
  <c r="R135" i="506"/>
  <c r="U135" i="506" s="1"/>
  <c r="R143" i="506"/>
  <c r="U143" i="506" s="1"/>
  <c r="R128" i="506"/>
  <c r="U128" i="506" s="1"/>
  <c r="R114" i="506"/>
  <c r="U114" i="506" s="1"/>
  <c r="R51" i="506"/>
  <c r="U51" i="506" s="1"/>
  <c r="R47" i="506"/>
  <c r="U47" i="506" s="1"/>
  <c r="R43" i="506"/>
  <c r="U43" i="506" s="1"/>
  <c r="R20" i="506"/>
  <c r="U20" i="506" s="1"/>
  <c r="R26" i="506"/>
  <c r="U26" i="506" s="1"/>
  <c r="R34" i="506"/>
  <c r="U34" i="506" s="1"/>
  <c r="R25" i="506"/>
  <c r="U25" i="506" s="1"/>
  <c r="R33" i="506"/>
  <c r="U33" i="506" s="1"/>
  <c r="R58" i="506"/>
  <c r="U58" i="506" s="1"/>
  <c r="R66" i="506"/>
  <c r="U66" i="506" s="1"/>
  <c r="R74" i="506"/>
  <c r="U74" i="506" s="1"/>
  <c r="R52" i="506"/>
  <c r="U52" i="506" s="1"/>
  <c r="R63" i="506"/>
  <c r="U63" i="506" s="1"/>
  <c r="R71" i="506"/>
  <c r="U71" i="506" s="1"/>
  <c r="R79" i="506"/>
  <c r="U79" i="506" s="1"/>
  <c r="R86" i="506"/>
  <c r="U86" i="506" s="1"/>
  <c r="R94" i="506"/>
  <c r="U94" i="506" s="1"/>
  <c r="R110" i="506"/>
  <c r="U110" i="506" s="1"/>
  <c r="R85" i="506"/>
  <c r="U85" i="506" s="1"/>
  <c r="R93" i="506"/>
  <c r="U93" i="506" s="1"/>
  <c r="R109" i="506"/>
  <c r="U109" i="506" s="1"/>
  <c r="R115" i="506"/>
  <c r="U115" i="506" s="1"/>
  <c r="R123" i="506"/>
  <c r="U123" i="506" s="1"/>
  <c r="R122" i="506"/>
  <c r="U122" i="506" s="1"/>
  <c r="R130" i="506"/>
  <c r="U130" i="506" s="1"/>
  <c r="R138" i="506"/>
  <c r="U138" i="506" s="1"/>
  <c r="R146" i="506"/>
  <c r="U146" i="506" s="1"/>
  <c r="R129" i="506"/>
  <c r="U129" i="506" s="1"/>
  <c r="R137" i="506"/>
  <c r="U137" i="506" s="1"/>
  <c r="R145" i="506"/>
  <c r="U145" i="506" s="1"/>
  <c r="R108" i="506"/>
  <c r="U108" i="506" s="1"/>
  <c r="R106" i="506"/>
  <c r="U106" i="506" s="1"/>
  <c r="R53" i="506"/>
  <c r="U53" i="506" s="1"/>
  <c r="R46" i="506"/>
  <c r="U46" i="506" s="1"/>
  <c r="R42" i="506"/>
  <c r="U42" i="506" s="1"/>
  <c r="R21" i="506"/>
  <c r="U21" i="506" s="1"/>
  <c r="R28" i="506"/>
  <c r="U28" i="506" s="1"/>
  <c r="R36" i="506"/>
  <c r="U36" i="506" s="1"/>
  <c r="R27" i="506"/>
  <c r="U27" i="506" s="1"/>
  <c r="R35" i="506"/>
  <c r="U35" i="506" s="1"/>
  <c r="R50" i="506"/>
  <c r="U50" i="506" s="1"/>
  <c r="R60" i="506"/>
  <c r="U60" i="506" s="1"/>
  <c r="R68" i="506"/>
  <c r="U68" i="506" s="1"/>
  <c r="R76" i="506"/>
  <c r="U76" i="506" s="1"/>
  <c r="R57" i="506"/>
  <c r="U57" i="506" s="1"/>
  <c r="R65" i="506"/>
  <c r="U65" i="506" s="1"/>
  <c r="R73" i="506"/>
  <c r="U73" i="506" s="1"/>
  <c r="R81" i="506"/>
  <c r="U81" i="506" s="1"/>
  <c r="R88" i="506"/>
  <c r="U88" i="506" s="1"/>
  <c r="R96" i="506"/>
  <c r="U96" i="506" s="1"/>
  <c r="R112" i="506"/>
  <c r="U112" i="506" s="1"/>
  <c r="R87" i="506"/>
  <c r="U87" i="506" s="1"/>
  <c r="R95" i="506"/>
  <c r="U95" i="506" s="1"/>
  <c r="R117" i="506"/>
  <c r="U117" i="506" s="1"/>
  <c r="R124" i="506"/>
  <c r="U124" i="506" s="1"/>
  <c r="R103" i="506"/>
  <c r="U103" i="506" s="1"/>
  <c r="R121" i="506"/>
  <c r="U121" i="506" s="1"/>
  <c r="R132" i="506"/>
  <c r="U132" i="506" s="1"/>
  <c r="R140" i="506"/>
  <c r="U140" i="506" s="1"/>
  <c r="R148" i="506"/>
  <c r="U148" i="506" s="1"/>
  <c r="R131" i="506"/>
  <c r="U131" i="506" s="1"/>
  <c r="R139" i="506"/>
  <c r="U139" i="506" s="1"/>
  <c r="R147" i="506"/>
  <c r="U147" i="506" s="1"/>
  <c r="Q111" i="506"/>
  <c r="T111" i="506" s="1"/>
  <c r="Q24" i="506"/>
  <c r="T24" i="506" s="1"/>
  <c r="Q32" i="506"/>
  <c r="T32" i="506" s="1"/>
  <c r="Q25" i="506"/>
  <c r="T25" i="506" s="1"/>
  <c r="Q33" i="506"/>
  <c r="T33" i="506" s="1"/>
  <c r="Q39" i="506"/>
  <c r="T39" i="506" s="1"/>
  <c r="Q58" i="506"/>
  <c r="T58" i="506" s="1"/>
  <c r="Q66" i="506"/>
  <c r="T66" i="506" s="1"/>
  <c r="Q74" i="506"/>
  <c r="T74" i="506" s="1"/>
  <c r="Q40" i="506"/>
  <c r="T40" i="506" s="1"/>
  <c r="Q44" i="506"/>
  <c r="T44" i="506" s="1"/>
  <c r="Q48" i="506"/>
  <c r="T48" i="506" s="1"/>
  <c r="Q57" i="506"/>
  <c r="T57" i="506" s="1"/>
  <c r="Q65" i="506"/>
  <c r="T65" i="506" s="1"/>
  <c r="Q73" i="506"/>
  <c r="T73" i="506" s="1"/>
  <c r="Q81" i="506"/>
  <c r="T81" i="506" s="1"/>
  <c r="Q82" i="506"/>
  <c r="T82" i="506" s="1"/>
  <c r="Q90" i="506"/>
  <c r="T90" i="506" s="1"/>
  <c r="Q89" i="506"/>
  <c r="T89" i="506" s="1"/>
  <c r="Q97" i="506"/>
  <c r="T97" i="506" s="1"/>
  <c r="Q109" i="506"/>
  <c r="T109" i="506" s="1"/>
  <c r="Q104" i="506"/>
  <c r="T104" i="506" s="1"/>
  <c r="Q118" i="506"/>
  <c r="T118" i="506" s="1"/>
  <c r="Q129" i="506"/>
  <c r="T129" i="506" s="1"/>
  <c r="Q127" i="506"/>
  <c r="T127" i="506" s="1"/>
  <c r="Q136" i="506"/>
  <c r="T136" i="506" s="1"/>
  <c r="Q144" i="506"/>
  <c r="T144" i="506" s="1"/>
  <c r="Q128" i="506"/>
  <c r="T128" i="506" s="1"/>
  <c r="Q124" i="506"/>
  <c r="T124" i="506" s="1"/>
  <c r="Q133" i="506"/>
  <c r="T133" i="506" s="1"/>
  <c r="Q141" i="506"/>
  <c r="T141" i="506" s="1"/>
  <c r="Q149" i="506"/>
  <c r="T149" i="506" s="1"/>
  <c r="Q103" i="506"/>
  <c r="T103" i="506" s="1"/>
  <c r="Q20" i="506"/>
  <c r="T20" i="506" s="1"/>
  <c r="Q26" i="506"/>
  <c r="T26" i="506" s="1"/>
  <c r="Q34" i="506"/>
  <c r="T34" i="506" s="1"/>
  <c r="Q27" i="506"/>
  <c r="T27" i="506" s="1"/>
  <c r="Q35" i="506"/>
  <c r="T35" i="506" s="1"/>
  <c r="Q50" i="506"/>
  <c r="T50" i="506" s="1"/>
  <c r="Q60" i="506"/>
  <c r="T60" i="506" s="1"/>
  <c r="Q68" i="506"/>
  <c r="T68" i="506" s="1"/>
  <c r="Q76" i="506"/>
  <c r="T76" i="506" s="1"/>
  <c r="Q41" i="506"/>
  <c r="T41" i="506" s="1"/>
  <c r="Q45" i="506"/>
  <c r="T45" i="506" s="1"/>
  <c r="Q49" i="506"/>
  <c r="T49" i="506" s="1"/>
  <c r="Q55" i="506"/>
  <c r="T55" i="506" s="1"/>
  <c r="Q59" i="506"/>
  <c r="T59" i="506" s="1"/>
  <c r="Q67" i="506"/>
  <c r="T67" i="506" s="1"/>
  <c r="Q75" i="506"/>
  <c r="T75" i="506" s="1"/>
  <c r="Q84" i="506"/>
  <c r="T84" i="506" s="1"/>
  <c r="Q92" i="506"/>
  <c r="T92" i="506" s="1"/>
  <c r="Q83" i="506"/>
  <c r="T83" i="506" s="1"/>
  <c r="Q91" i="506"/>
  <c r="T91" i="506" s="1"/>
  <c r="Q99" i="506"/>
  <c r="T99" i="506" s="1"/>
  <c r="Q115" i="506"/>
  <c r="T115" i="506" s="1"/>
  <c r="Q108" i="506"/>
  <c r="T108" i="506" s="1"/>
  <c r="Q98" i="506"/>
  <c r="T98" i="506" s="1"/>
  <c r="Q114" i="506"/>
  <c r="T114" i="506" s="1"/>
  <c r="Q122" i="506"/>
  <c r="T122" i="506" s="1"/>
  <c r="Q102" i="506"/>
  <c r="T102" i="506" s="1"/>
  <c r="Q120" i="506"/>
  <c r="T120" i="506" s="1"/>
  <c r="Q130" i="506"/>
  <c r="T130" i="506" s="1"/>
  <c r="Q138" i="506"/>
  <c r="T138" i="506" s="1"/>
  <c r="Q146" i="506"/>
  <c r="T146" i="506" s="1"/>
  <c r="Q135" i="506"/>
  <c r="T135" i="506" s="1"/>
  <c r="Q143" i="506"/>
  <c r="T143" i="506" s="1"/>
  <c r="Q126" i="506"/>
  <c r="T126" i="506" s="1"/>
  <c r="Q113" i="506"/>
  <c r="T113" i="506" s="1"/>
  <c r="Q21" i="506"/>
  <c r="T21" i="506" s="1"/>
  <c r="Q28" i="506"/>
  <c r="T28" i="506" s="1"/>
  <c r="Q36" i="506"/>
  <c r="T36" i="506" s="1"/>
  <c r="Q29" i="506"/>
  <c r="T29" i="506" s="1"/>
  <c r="Q37" i="506"/>
  <c r="T37" i="506" s="1"/>
  <c r="Q54" i="506"/>
  <c r="T54" i="506" s="1"/>
  <c r="Q62" i="506"/>
  <c r="T62" i="506" s="1"/>
  <c r="Q70" i="506"/>
  <c r="T70" i="506" s="1"/>
  <c r="Q78" i="506"/>
  <c r="T78" i="506" s="1"/>
  <c r="Q42" i="506"/>
  <c r="T42" i="506" s="1"/>
  <c r="Q46" i="506"/>
  <c r="T46" i="506" s="1"/>
  <c r="Q61" i="506"/>
  <c r="T61" i="506" s="1"/>
  <c r="Q69" i="506"/>
  <c r="T69" i="506" s="1"/>
  <c r="Q77" i="506"/>
  <c r="T77" i="506" s="1"/>
  <c r="Q53" i="506"/>
  <c r="T53" i="506" s="1"/>
  <c r="Q86" i="506"/>
  <c r="T86" i="506" s="1"/>
  <c r="Q94" i="506"/>
  <c r="T94" i="506" s="1"/>
  <c r="Q85" i="506"/>
  <c r="T85" i="506" s="1"/>
  <c r="Q93" i="506"/>
  <c r="T93" i="506" s="1"/>
  <c r="Q101" i="506"/>
  <c r="T101" i="506" s="1"/>
  <c r="Q117" i="506"/>
  <c r="T117" i="506" s="1"/>
  <c r="Q112" i="506"/>
  <c r="T112" i="506" s="1"/>
  <c r="Q119" i="506"/>
  <c r="T119" i="506" s="1"/>
  <c r="Q132" i="506"/>
  <c r="T132" i="506" s="1"/>
  <c r="Q140" i="506"/>
  <c r="T140" i="506" s="1"/>
  <c r="Q148" i="506"/>
  <c r="T148" i="506" s="1"/>
  <c r="Q137" i="506"/>
  <c r="T137" i="506" s="1"/>
  <c r="Q145" i="506"/>
  <c r="T145" i="506" s="1"/>
  <c r="Q123" i="506"/>
  <c r="T123" i="506" s="1"/>
  <c r="Q105" i="506"/>
  <c r="T105" i="506" s="1"/>
  <c r="Q22" i="506"/>
  <c r="T22" i="506" s="1"/>
  <c r="Q30" i="506"/>
  <c r="T30" i="506" s="1"/>
  <c r="Q38" i="506"/>
  <c r="T38" i="506" s="1"/>
  <c r="Q23" i="506"/>
  <c r="T23" i="506" s="1"/>
  <c r="Q31" i="506"/>
  <c r="T31" i="506" s="1"/>
  <c r="Q56" i="506"/>
  <c r="T56" i="506" s="1"/>
  <c r="Q64" i="506"/>
  <c r="T64" i="506" s="1"/>
  <c r="Q72" i="506"/>
  <c r="T72" i="506" s="1"/>
  <c r="Q80" i="506"/>
  <c r="T80" i="506" s="1"/>
  <c r="Q43" i="506"/>
  <c r="T43" i="506" s="1"/>
  <c r="Q47" i="506"/>
  <c r="T47" i="506" s="1"/>
  <c r="Q51" i="506"/>
  <c r="T51" i="506" s="1"/>
  <c r="Q52" i="506"/>
  <c r="T52" i="506" s="1"/>
  <c r="Q63" i="506"/>
  <c r="T63" i="506" s="1"/>
  <c r="Q71" i="506"/>
  <c r="T71" i="506" s="1"/>
  <c r="Q79" i="506"/>
  <c r="T79" i="506" s="1"/>
  <c r="Q88" i="506"/>
  <c r="T88" i="506" s="1"/>
  <c r="Q96" i="506"/>
  <c r="T96" i="506" s="1"/>
  <c r="Q87" i="506"/>
  <c r="T87" i="506" s="1"/>
  <c r="Q95" i="506"/>
  <c r="T95" i="506" s="1"/>
  <c r="Q107" i="506"/>
  <c r="T107" i="506" s="1"/>
  <c r="Q100" i="506"/>
  <c r="T100" i="506" s="1"/>
  <c r="Q116" i="506"/>
  <c r="T116" i="506" s="1"/>
  <c r="Q106" i="506"/>
  <c r="T106" i="506" s="1"/>
  <c r="Q125" i="506"/>
  <c r="T125" i="506" s="1"/>
  <c r="Q110" i="506"/>
  <c r="T110" i="506" s="1"/>
  <c r="Q121" i="506"/>
  <c r="T121" i="506" s="1"/>
  <c r="Q134" i="506"/>
  <c r="T134" i="506" s="1"/>
  <c r="Q142" i="506"/>
  <c r="T142" i="506" s="1"/>
  <c r="Q131" i="506"/>
  <c r="T131" i="506" s="1"/>
  <c r="Q139" i="506"/>
  <c r="T139" i="506" s="1"/>
  <c r="Q147" i="506"/>
  <c r="T147" i="506" s="1"/>
  <c r="Q144" i="505"/>
  <c r="T144" i="505" s="1"/>
  <c r="Q132" i="505"/>
  <c r="T132" i="505" s="1"/>
  <c r="Q93" i="505"/>
  <c r="T93" i="505" s="1"/>
  <c r="Q28" i="505"/>
  <c r="T28" i="505" s="1"/>
  <c r="Q23" i="505"/>
  <c r="T23" i="505" s="1"/>
  <c r="Q44" i="505"/>
  <c r="T44" i="505" s="1"/>
  <c r="Q41" i="505"/>
  <c r="T41" i="505" s="1"/>
  <c r="Q50" i="505"/>
  <c r="T50" i="505" s="1"/>
  <c r="Q58" i="505"/>
  <c r="T58" i="505" s="1"/>
  <c r="Q66" i="505"/>
  <c r="T66" i="505" s="1"/>
  <c r="Q74" i="505"/>
  <c r="T74" i="505" s="1"/>
  <c r="Q30" i="505"/>
  <c r="T30" i="505" s="1"/>
  <c r="Q34" i="505"/>
  <c r="T34" i="505" s="1"/>
  <c r="Q38" i="505"/>
  <c r="T38" i="505" s="1"/>
  <c r="Q49" i="505"/>
  <c r="T49" i="505" s="1"/>
  <c r="Q57" i="505"/>
  <c r="T57" i="505" s="1"/>
  <c r="Q65" i="505"/>
  <c r="T65" i="505" s="1"/>
  <c r="Q73" i="505"/>
  <c r="T73" i="505" s="1"/>
  <c r="Q91" i="505"/>
  <c r="T91" i="505" s="1"/>
  <c r="Q90" i="505"/>
  <c r="T90" i="505" s="1"/>
  <c r="Q106" i="505"/>
  <c r="T106" i="505" s="1"/>
  <c r="Q114" i="505"/>
  <c r="T114" i="505" s="1"/>
  <c r="Q122" i="505"/>
  <c r="T122" i="505" s="1"/>
  <c r="Q138" i="505"/>
  <c r="T138" i="505" s="1"/>
  <c r="Q94" i="505"/>
  <c r="T94" i="505" s="1"/>
  <c r="Q83" i="505"/>
  <c r="T83" i="505" s="1"/>
  <c r="Q105" i="505"/>
  <c r="T105" i="505" s="1"/>
  <c r="Q113" i="505"/>
  <c r="T113" i="505" s="1"/>
  <c r="Q121" i="505"/>
  <c r="T121" i="505" s="1"/>
  <c r="Q137" i="505"/>
  <c r="T137" i="505" s="1"/>
  <c r="Q127" i="505"/>
  <c r="T127" i="505" s="1"/>
  <c r="Q143" i="505"/>
  <c r="T143" i="505" s="1"/>
  <c r="Q131" i="505"/>
  <c r="T131" i="505" s="1"/>
  <c r="Q147" i="505"/>
  <c r="T147" i="505" s="1"/>
  <c r="Q136" i="505"/>
  <c r="T136" i="505" s="1"/>
  <c r="Q124" i="505"/>
  <c r="T124" i="505" s="1"/>
  <c r="Q85" i="505"/>
  <c r="T85" i="505" s="1"/>
  <c r="Q22" i="505"/>
  <c r="T22" i="505" s="1"/>
  <c r="Q20" i="505"/>
  <c r="T20" i="505" s="1"/>
  <c r="Q25" i="505"/>
  <c r="T25" i="505" s="1"/>
  <c r="Q52" i="505"/>
  <c r="T52" i="505" s="1"/>
  <c r="Q60" i="505"/>
  <c r="T60" i="505" s="1"/>
  <c r="Q68" i="505"/>
  <c r="T68" i="505" s="1"/>
  <c r="Q76" i="505"/>
  <c r="T76" i="505" s="1"/>
  <c r="Q31" i="505"/>
  <c r="T31" i="505" s="1"/>
  <c r="Q35" i="505"/>
  <c r="T35" i="505" s="1"/>
  <c r="Q39" i="505"/>
  <c r="T39" i="505" s="1"/>
  <c r="Q43" i="505"/>
  <c r="T43" i="505" s="1"/>
  <c r="Q51" i="505"/>
  <c r="T51" i="505" s="1"/>
  <c r="Q59" i="505"/>
  <c r="T59" i="505" s="1"/>
  <c r="Q67" i="505"/>
  <c r="T67" i="505" s="1"/>
  <c r="Q75" i="505"/>
  <c r="T75" i="505" s="1"/>
  <c r="Q95" i="505"/>
  <c r="T95" i="505" s="1"/>
  <c r="Q102" i="505"/>
  <c r="T102" i="505" s="1"/>
  <c r="Q79" i="505"/>
  <c r="T79" i="505" s="1"/>
  <c r="Q98" i="505"/>
  <c r="T98" i="505" s="1"/>
  <c r="Q108" i="505"/>
  <c r="T108" i="505" s="1"/>
  <c r="Q116" i="505"/>
  <c r="T116" i="505" s="1"/>
  <c r="Q126" i="505"/>
  <c r="T126" i="505" s="1"/>
  <c r="Q142" i="505"/>
  <c r="T142" i="505" s="1"/>
  <c r="Q84" i="505"/>
  <c r="T84" i="505" s="1"/>
  <c r="Q96" i="505"/>
  <c r="T96" i="505" s="1"/>
  <c r="Q107" i="505"/>
  <c r="T107" i="505" s="1"/>
  <c r="Q115" i="505"/>
  <c r="T115" i="505" s="1"/>
  <c r="Q123" i="505"/>
  <c r="T123" i="505" s="1"/>
  <c r="Q133" i="505"/>
  <c r="T133" i="505" s="1"/>
  <c r="Q149" i="505"/>
  <c r="T149" i="505" s="1"/>
  <c r="Q128" i="505"/>
  <c r="T128" i="505" s="1"/>
  <c r="Q89" i="505"/>
  <c r="T89" i="505" s="1"/>
  <c r="Q24" i="505"/>
  <c r="T24" i="505" s="1"/>
  <c r="Q27" i="505"/>
  <c r="T27" i="505" s="1"/>
  <c r="Q45" i="505"/>
  <c r="T45" i="505" s="1"/>
  <c r="Q54" i="505"/>
  <c r="T54" i="505" s="1"/>
  <c r="Q62" i="505"/>
  <c r="T62" i="505" s="1"/>
  <c r="Q70" i="505"/>
  <c r="T70" i="505" s="1"/>
  <c r="Q78" i="505"/>
  <c r="T78" i="505" s="1"/>
  <c r="Q32" i="505"/>
  <c r="T32" i="505" s="1"/>
  <c r="Q36" i="505"/>
  <c r="T36" i="505" s="1"/>
  <c r="Q42" i="505"/>
  <c r="T42" i="505" s="1"/>
  <c r="Q53" i="505"/>
  <c r="T53" i="505" s="1"/>
  <c r="Q61" i="505"/>
  <c r="T61" i="505" s="1"/>
  <c r="Q69" i="505"/>
  <c r="T69" i="505" s="1"/>
  <c r="Q77" i="505"/>
  <c r="T77" i="505" s="1"/>
  <c r="Q99" i="505"/>
  <c r="T99" i="505" s="1"/>
  <c r="Q88" i="505"/>
  <c r="T88" i="505" s="1"/>
  <c r="Q110" i="505"/>
  <c r="T110" i="505" s="1"/>
  <c r="Q118" i="505"/>
  <c r="T118" i="505" s="1"/>
  <c r="Q130" i="505"/>
  <c r="T130" i="505" s="1"/>
  <c r="Q86" i="505"/>
  <c r="T86" i="505" s="1"/>
  <c r="Q81" i="505"/>
  <c r="T81" i="505" s="1"/>
  <c r="Q109" i="505"/>
  <c r="T109" i="505" s="1"/>
  <c r="Q117" i="505"/>
  <c r="T117" i="505" s="1"/>
  <c r="Q129" i="505"/>
  <c r="T129" i="505" s="1"/>
  <c r="Q145" i="505"/>
  <c r="T145" i="505" s="1"/>
  <c r="Q135" i="505"/>
  <c r="T135" i="505" s="1"/>
  <c r="Q146" i="505"/>
  <c r="T146" i="505" s="1"/>
  <c r="Q139" i="505"/>
  <c r="T139" i="505" s="1"/>
  <c r="Q140" i="505"/>
  <c r="T140" i="505" s="1"/>
  <c r="Q80" i="505"/>
  <c r="T80" i="505" s="1"/>
  <c r="Q26" i="505"/>
  <c r="T26" i="505" s="1"/>
  <c r="Q21" i="505"/>
  <c r="T21" i="505" s="1"/>
  <c r="Q40" i="505"/>
  <c r="T40" i="505" s="1"/>
  <c r="Q48" i="505"/>
  <c r="T48" i="505" s="1"/>
  <c r="Q56" i="505"/>
  <c r="T56" i="505" s="1"/>
  <c r="Q64" i="505"/>
  <c r="T64" i="505" s="1"/>
  <c r="Q72" i="505"/>
  <c r="T72" i="505" s="1"/>
  <c r="Q29" i="505"/>
  <c r="T29" i="505" s="1"/>
  <c r="Q33" i="505"/>
  <c r="T33" i="505" s="1"/>
  <c r="Q37" i="505"/>
  <c r="T37" i="505" s="1"/>
  <c r="Q46" i="505"/>
  <c r="T46" i="505" s="1"/>
  <c r="Q47" i="505"/>
  <c r="T47" i="505" s="1"/>
  <c r="Q55" i="505"/>
  <c r="T55" i="505" s="1"/>
  <c r="Q63" i="505"/>
  <c r="T63" i="505" s="1"/>
  <c r="Q71" i="505"/>
  <c r="T71" i="505" s="1"/>
  <c r="Q87" i="505"/>
  <c r="T87" i="505" s="1"/>
  <c r="Q103" i="505"/>
  <c r="T103" i="505" s="1"/>
  <c r="Q97" i="505"/>
  <c r="T97" i="505" s="1"/>
  <c r="Q104" i="505"/>
  <c r="T104" i="505" s="1"/>
  <c r="Q112" i="505"/>
  <c r="T112" i="505" s="1"/>
  <c r="Q120" i="505"/>
  <c r="T120" i="505" s="1"/>
  <c r="Q134" i="505"/>
  <c r="T134" i="505" s="1"/>
  <c r="Q100" i="505"/>
  <c r="T100" i="505" s="1"/>
  <c r="Q82" i="505"/>
  <c r="T82" i="505" s="1"/>
  <c r="Q92" i="505"/>
  <c r="T92" i="505" s="1"/>
  <c r="Q101" i="505"/>
  <c r="T101" i="505" s="1"/>
  <c r="Q111" i="505"/>
  <c r="T111" i="505" s="1"/>
  <c r="Q119" i="505"/>
  <c r="T119" i="505" s="1"/>
  <c r="Q148" i="505"/>
  <c r="T148" i="505" s="1"/>
  <c r="Q125" i="505"/>
  <c r="T125" i="505" s="1"/>
  <c r="Q141" i="505"/>
  <c r="T141" i="505" s="1"/>
  <c r="R141" i="504"/>
  <c r="U141" i="504" s="1"/>
  <c r="R28" i="504"/>
  <c r="U28" i="504" s="1"/>
  <c r="R34" i="504"/>
  <c r="U34" i="504" s="1"/>
  <c r="R59" i="504"/>
  <c r="U59" i="504" s="1"/>
  <c r="R43" i="504"/>
  <c r="U43" i="504" s="1"/>
  <c r="R35" i="504"/>
  <c r="U35" i="504" s="1"/>
  <c r="R67" i="504"/>
  <c r="U67" i="504" s="1"/>
  <c r="R33" i="504"/>
  <c r="U33" i="504" s="1"/>
  <c r="R40" i="504"/>
  <c r="U40" i="504" s="1"/>
  <c r="R56" i="504"/>
  <c r="U56" i="504" s="1"/>
  <c r="R72" i="504"/>
  <c r="U72" i="504" s="1"/>
  <c r="R105" i="504"/>
  <c r="U105" i="504" s="1"/>
  <c r="R49" i="504"/>
  <c r="U49" i="504" s="1"/>
  <c r="R65" i="504"/>
  <c r="U65" i="504" s="1"/>
  <c r="R81" i="504"/>
  <c r="U81" i="504" s="1"/>
  <c r="R37" i="504"/>
  <c r="U37" i="504" s="1"/>
  <c r="R50" i="504"/>
  <c r="U50" i="504" s="1"/>
  <c r="R66" i="504"/>
  <c r="U66" i="504" s="1"/>
  <c r="R89" i="504"/>
  <c r="U89" i="504" s="1"/>
  <c r="R83" i="504"/>
  <c r="U83" i="504" s="1"/>
  <c r="R133" i="504"/>
  <c r="U133" i="504" s="1"/>
  <c r="R100" i="504"/>
  <c r="U100" i="504" s="1"/>
  <c r="R86" i="504"/>
  <c r="U86" i="504" s="1"/>
  <c r="R123" i="504"/>
  <c r="U123" i="504" s="1"/>
  <c r="R129" i="504"/>
  <c r="U129" i="504" s="1"/>
  <c r="R108" i="504"/>
  <c r="U108" i="504" s="1"/>
  <c r="R132" i="504"/>
  <c r="U132" i="504" s="1"/>
  <c r="R124" i="504"/>
  <c r="U124" i="504" s="1"/>
  <c r="R122" i="504"/>
  <c r="U122" i="504" s="1"/>
  <c r="R144" i="504"/>
  <c r="U144" i="504" s="1"/>
  <c r="R140" i="504"/>
  <c r="U140" i="504" s="1"/>
  <c r="R136" i="504"/>
  <c r="U136" i="504" s="1"/>
  <c r="R109" i="504"/>
  <c r="U109" i="504" s="1"/>
  <c r="R24" i="504"/>
  <c r="U24" i="504" s="1"/>
  <c r="R75" i="504"/>
  <c r="U75" i="504" s="1"/>
  <c r="R23" i="504"/>
  <c r="U23" i="504" s="1"/>
  <c r="R39" i="504"/>
  <c r="U39" i="504" s="1"/>
  <c r="R92" i="504"/>
  <c r="U92" i="504" s="1"/>
  <c r="R21" i="504"/>
  <c r="U21" i="504" s="1"/>
  <c r="R47" i="504"/>
  <c r="U47" i="504" s="1"/>
  <c r="R44" i="504"/>
  <c r="U44" i="504" s="1"/>
  <c r="R60" i="504"/>
  <c r="U60" i="504" s="1"/>
  <c r="R76" i="504"/>
  <c r="U76" i="504" s="1"/>
  <c r="R53" i="504"/>
  <c r="U53" i="504" s="1"/>
  <c r="R69" i="504"/>
  <c r="U69" i="504" s="1"/>
  <c r="R87" i="504"/>
  <c r="U87" i="504" s="1"/>
  <c r="R38" i="504"/>
  <c r="U38" i="504" s="1"/>
  <c r="R54" i="504"/>
  <c r="U54" i="504" s="1"/>
  <c r="R70" i="504"/>
  <c r="U70" i="504" s="1"/>
  <c r="R98" i="504"/>
  <c r="U98" i="504" s="1"/>
  <c r="R88" i="504"/>
  <c r="U88" i="504" s="1"/>
  <c r="R84" i="504"/>
  <c r="U84" i="504" s="1"/>
  <c r="R106" i="504"/>
  <c r="U106" i="504" s="1"/>
  <c r="R91" i="504"/>
  <c r="U91" i="504" s="1"/>
  <c r="R107" i="504"/>
  <c r="U107" i="504" s="1"/>
  <c r="R138" i="504"/>
  <c r="U138" i="504" s="1"/>
  <c r="R114" i="504"/>
  <c r="U114" i="504" s="1"/>
  <c r="R104" i="504"/>
  <c r="U104" i="504" s="1"/>
  <c r="R137" i="504"/>
  <c r="U137" i="504" s="1"/>
  <c r="R128" i="504"/>
  <c r="U128" i="504" s="1"/>
  <c r="R120" i="504"/>
  <c r="U120" i="504" s="1"/>
  <c r="R146" i="504"/>
  <c r="U146" i="504" s="1"/>
  <c r="R142" i="504"/>
  <c r="U142" i="504" s="1"/>
  <c r="R121" i="504"/>
  <c r="U121" i="504" s="1"/>
  <c r="R85" i="504"/>
  <c r="U85" i="504" s="1"/>
  <c r="R101" i="504"/>
  <c r="U101" i="504" s="1"/>
  <c r="R26" i="504"/>
  <c r="U26" i="504" s="1"/>
  <c r="R27" i="504"/>
  <c r="U27" i="504" s="1"/>
  <c r="R55" i="504"/>
  <c r="U55" i="504" s="1"/>
  <c r="R25" i="504"/>
  <c r="U25" i="504" s="1"/>
  <c r="R63" i="504"/>
  <c r="U63" i="504" s="1"/>
  <c r="R48" i="504"/>
  <c r="U48" i="504" s="1"/>
  <c r="R64" i="504"/>
  <c r="U64" i="504" s="1"/>
  <c r="R80" i="504"/>
  <c r="U80" i="504" s="1"/>
  <c r="R41" i="504"/>
  <c r="U41" i="504" s="1"/>
  <c r="R57" i="504"/>
  <c r="U57" i="504" s="1"/>
  <c r="R73" i="504"/>
  <c r="U73" i="504" s="1"/>
  <c r="R93" i="504"/>
  <c r="U93" i="504" s="1"/>
  <c r="R42" i="504"/>
  <c r="U42" i="504" s="1"/>
  <c r="R58" i="504"/>
  <c r="U58" i="504" s="1"/>
  <c r="R74" i="504"/>
  <c r="U74" i="504" s="1"/>
  <c r="R117" i="504"/>
  <c r="U117" i="504" s="1"/>
  <c r="R94" i="504"/>
  <c r="U94" i="504" s="1"/>
  <c r="R90" i="504"/>
  <c r="U90" i="504" s="1"/>
  <c r="R116" i="504"/>
  <c r="U116" i="504" s="1"/>
  <c r="R96" i="504"/>
  <c r="U96" i="504" s="1"/>
  <c r="R112" i="504"/>
  <c r="U112" i="504" s="1"/>
  <c r="R148" i="504"/>
  <c r="U148" i="504" s="1"/>
  <c r="R119" i="504"/>
  <c r="U119" i="504" s="1"/>
  <c r="R110" i="504"/>
  <c r="U110" i="504" s="1"/>
  <c r="R143" i="504"/>
  <c r="U143" i="504" s="1"/>
  <c r="R134" i="504"/>
  <c r="U134" i="504" s="1"/>
  <c r="R130" i="504"/>
  <c r="U130" i="504" s="1"/>
  <c r="R126" i="504"/>
  <c r="U126" i="504" s="1"/>
  <c r="R147" i="504"/>
  <c r="U147" i="504" s="1"/>
  <c r="R113" i="504"/>
  <c r="U113" i="504" s="1"/>
  <c r="R36" i="504"/>
  <c r="U36" i="504" s="1"/>
  <c r="R82" i="504"/>
  <c r="U82" i="504" s="1"/>
  <c r="R22" i="504"/>
  <c r="U22" i="504" s="1"/>
  <c r="R20" i="504"/>
  <c r="U20" i="504" s="1"/>
  <c r="R30" i="504"/>
  <c r="U30" i="504" s="1"/>
  <c r="R32" i="504"/>
  <c r="U32" i="504" s="1"/>
  <c r="R31" i="504"/>
  <c r="U31" i="504" s="1"/>
  <c r="R71" i="504"/>
  <c r="U71" i="504" s="1"/>
  <c r="R51" i="504"/>
  <c r="U51" i="504" s="1"/>
  <c r="R29" i="504"/>
  <c r="U29" i="504" s="1"/>
  <c r="R79" i="504"/>
  <c r="U79" i="504" s="1"/>
  <c r="R52" i="504"/>
  <c r="U52" i="504" s="1"/>
  <c r="R68" i="504"/>
  <c r="U68" i="504" s="1"/>
  <c r="R97" i="504"/>
  <c r="U97" i="504" s="1"/>
  <c r="R45" i="504"/>
  <c r="U45" i="504" s="1"/>
  <c r="R61" i="504"/>
  <c r="U61" i="504" s="1"/>
  <c r="R77" i="504"/>
  <c r="U77" i="504" s="1"/>
  <c r="R111" i="504"/>
  <c r="U111" i="504" s="1"/>
  <c r="R46" i="504"/>
  <c r="U46" i="504" s="1"/>
  <c r="R62" i="504"/>
  <c r="U62" i="504" s="1"/>
  <c r="R78" i="504"/>
  <c r="U78" i="504" s="1"/>
  <c r="R127" i="504"/>
  <c r="U127" i="504" s="1"/>
  <c r="R99" i="504"/>
  <c r="U99" i="504" s="1"/>
  <c r="R95" i="504"/>
  <c r="U95" i="504" s="1"/>
  <c r="R145" i="504"/>
  <c r="U145" i="504" s="1"/>
  <c r="R102" i="504"/>
  <c r="U102" i="504" s="1"/>
  <c r="R118" i="504"/>
  <c r="U118" i="504" s="1"/>
  <c r="R103" i="504"/>
  <c r="U103" i="504" s="1"/>
  <c r="R125" i="504"/>
  <c r="U125" i="504" s="1"/>
  <c r="R115" i="504"/>
  <c r="U115" i="504" s="1"/>
  <c r="R149" i="504"/>
  <c r="U149" i="504" s="1"/>
  <c r="R139" i="504"/>
  <c r="U139" i="504" s="1"/>
  <c r="R135" i="504"/>
  <c r="U135" i="504" s="1"/>
  <c r="R131" i="504"/>
  <c r="U131" i="504" s="1"/>
  <c r="R40" i="503"/>
  <c r="U40" i="503" s="1"/>
  <c r="R20" i="503"/>
  <c r="U20" i="503" s="1"/>
  <c r="R56" i="503"/>
  <c r="U56" i="503" s="1"/>
  <c r="R34" i="503"/>
  <c r="U34" i="503" s="1"/>
  <c r="R82" i="503"/>
  <c r="U82" i="503" s="1"/>
  <c r="R72" i="503"/>
  <c r="U72" i="503" s="1"/>
  <c r="R62" i="503"/>
  <c r="U62" i="503" s="1"/>
  <c r="R50" i="503"/>
  <c r="U50" i="503" s="1"/>
  <c r="R24" i="503"/>
  <c r="U24" i="503" s="1"/>
  <c r="R85" i="503"/>
  <c r="U85" i="503" s="1"/>
  <c r="R127" i="503"/>
  <c r="U127" i="503" s="1"/>
  <c r="R86" i="503"/>
  <c r="U86" i="503" s="1"/>
  <c r="R123" i="503"/>
  <c r="U123" i="503" s="1"/>
  <c r="R131" i="503"/>
  <c r="U131" i="503" s="1"/>
  <c r="R27" i="503"/>
  <c r="U27" i="503" s="1"/>
  <c r="R35" i="503"/>
  <c r="U35" i="503" s="1"/>
  <c r="R43" i="503"/>
  <c r="U43" i="503" s="1"/>
  <c r="R51" i="503"/>
  <c r="U51" i="503" s="1"/>
  <c r="R59" i="503"/>
  <c r="U59" i="503" s="1"/>
  <c r="R67" i="503"/>
  <c r="U67" i="503" s="1"/>
  <c r="R75" i="503"/>
  <c r="U75" i="503" s="1"/>
  <c r="R83" i="503"/>
  <c r="U83" i="503" s="1"/>
  <c r="R107" i="503"/>
  <c r="U107" i="503" s="1"/>
  <c r="R90" i="503"/>
  <c r="U90" i="503" s="1"/>
  <c r="R112" i="503"/>
  <c r="U112" i="503" s="1"/>
  <c r="R136" i="503"/>
  <c r="U136" i="503" s="1"/>
  <c r="R102" i="503"/>
  <c r="U102" i="503" s="1"/>
  <c r="R124" i="503"/>
  <c r="U124" i="503" s="1"/>
  <c r="R109" i="503"/>
  <c r="U109" i="503" s="1"/>
  <c r="R130" i="503"/>
  <c r="U130" i="503" s="1"/>
  <c r="R149" i="503"/>
  <c r="U149" i="503" s="1"/>
  <c r="R134" i="503"/>
  <c r="U134" i="503" s="1"/>
  <c r="R146" i="503"/>
  <c r="U146" i="503" s="1"/>
  <c r="R144" i="503"/>
  <c r="U144" i="503" s="1"/>
  <c r="R36" i="503"/>
  <c r="U36" i="503" s="1"/>
  <c r="R119" i="503"/>
  <c r="U119" i="503" s="1"/>
  <c r="R52" i="503"/>
  <c r="U52" i="503" s="1"/>
  <c r="R28" i="503"/>
  <c r="U28" i="503" s="1"/>
  <c r="R80" i="503"/>
  <c r="U80" i="503" s="1"/>
  <c r="R70" i="503"/>
  <c r="U70" i="503" s="1"/>
  <c r="R60" i="503"/>
  <c r="U60" i="503" s="1"/>
  <c r="R42" i="503"/>
  <c r="U42" i="503" s="1"/>
  <c r="R140" i="503"/>
  <c r="U140" i="503" s="1"/>
  <c r="R94" i="503"/>
  <c r="U94" i="503" s="1"/>
  <c r="R88" i="503"/>
  <c r="U88" i="503" s="1"/>
  <c r="R99" i="503"/>
  <c r="U99" i="503" s="1"/>
  <c r="R21" i="503"/>
  <c r="U21" i="503" s="1"/>
  <c r="R29" i="503"/>
  <c r="U29" i="503" s="1"/>
  <c r="R37" i="503"/>
  <c r="U37" i="503" s="1"/>
  <c r="R45" i="503"/>
  <c r="U45" i="503" s="1"/>
  <c r="R53" i="503"/>
  <c r="U53" i="503" s="1"/>
  <c r="R61" i="503"/>
  <c r="U61" i="503" s="1"/>
  <c r="R69" i="503"/>
  <c r="U69" i="503" s="1"/>
  <c r="R77" i="503"/>
  <c r="U77" i="503" s="1"/>
  <c r="R87" i="503"/>
  <c r="U87" i="503" s="1"/>
  <c r="R116" i="503"/>
  <c r="U116" i="503" s="1"/>
  <c r="R96" i="503"/>
  <c r="U96" i="503" s="1"/>
  <c r="R117" i="503"/>
  <c r="U117" i="503" s="1"/>
  <c r="R142" i="503"/>
  <c r="U142" i="503" s="1"/>
  <c r="R108" i="503"/>
  <c r="U108" i="503" s="1"/>
  <c r="R129" i="503"/>
  <c r="U129" i="503" s="1"/>
  <c r="R93" i="503"/>
  <c r="U93" i="503" s="1"/>
  <c r="R114" i="503"/>
  <c r="U114" i="503" s="1"/>
  <c r="R137" i="503"/>
  <c r="U137" i="503" s="1"/>
  <c r="R133" i="503"/>
  <c r="U133" i="503" s="1"/>
  <c r="R139" i="503"/>
  <c r="U139" i="503" s="1"/>
  <c r="R84" i="503"/>
  <c r="U84" i="503" s="1"/>
  <c r="R32" i="503"/>
  <c r="U32" i="503" s="1"/>
  <c r="R74" i="503"/>
  <c r="U74" i="503" s="1"/>
  <c r="R46" i="503"/>
  <c r="U46" i="503" s="1"/>
  <c r="R22" i="503"/>
  <c r="U22" i="503" s="1"/>
  <c r="R78" i="503"/>
  <c r="U78" i="503" s="1"/>
  <c r="R68" i="503"/>
  <c r="U68" i="503" s="1"/>
  <c r="R58" i="503"/>
  <c r="U58" i="503" s="1"/>
  <c r="R38" i="503"/>
  <c r="U38" i="503" s="1"/>
  <c r="R115" i="503"/>
  <c r="U115" i="503" s="1"/>
  <c r="R91" i="503"/>
  <c r="U91" i="503" s="1"/>
  <c r="R105" i="503"/>
  <c r="U105" i="503" s="1"/>
  <c r="R23" i="503"/>
  <c r="U23" i="503" s="1"/>
  <c r="R31" i="503"/>
  <c r="U31" i="503" s="1"/>
  <c r="R39" i="503"/>
  <c r="U39" i="503" s="1"/>
  <c r="R47" i="503"/>
  <c r="U47" i="503" s="1"/>
  <c r="R55" i="503"/>
  <c r="U55" i="503" s="1"/>
  <c r="R63" i="503"/>
  <c r="U63" i="503" s="1"/>
  <c r="R71" i="503"/>
  <c r="U71" i="503" s="1"/>
  <c r="R79" i="503"/>
  <c r="U79" i="503" s="1"/>
  <c r="R89" i="503"/>
  <c r="U89" i="503" s="1"/>
  <c r="R126" i="503"/>
  <c r="U126" i="503" s="1"/>
  <c r="R101" i="503"/>
  <c r="U101" i="503" s="1"/>
  <c r="R122" i="503"/>
  <c r="U122" i="503" s="1"/>
  <c r="R148" i="503"/>
  <c r="U148" i="503" s="1"/>
  <c r="R92" i="503"/>
  <c r="U92" i="503" s="1"/>
  <c r="R113" i="503"/>
  <c r="U113" i="503" s="1"/>
  <c r="R132" i="503"/>
  <c r="U132" i="503" s="1"/>
  <c r="R98" i="503"/>
  <c r="U98" i="503" s="1"/>
  <c r="R120" i="503"/>
  <c r="U120" i="503" s="1"/>
  <c r="R147" i="503"/>
  <c r="U147" i="503" s="1"/>
  <c r="R138" i="503"/>
  <c r="U138" i="503" s="1"/>
  <c r="R145" i="503"/>
  <c r="U145" i="503" s="1"/>
  <c r="R135" i="503"/>
  <c r="U135" i="503" s="1"/>
  <c r="R48" i="503"/>
  <c r="U48" i="503" s="1"/>
  <c r="R26" i="503"/>
  <c r="U26" i="503" s="1"/>
  <c r="R64" i="503"/>
  <c r="U64" i="503" s="1"/>
  <c r="R44" i="503"/>
  <c r="U44" i="503" s="1"/>
  <c r="R103" i="503"/>
  <c r="U103" i="503" s="1"/>
  <c r="R76" i="503"/>
  <c r="U76" i="503" s="1"/>
  <c r="R66" i="503"/>
  <c r="U66" i="503" s="1"/>
  <c r="R54" i="503"/>
  <c r="U54" i="503" s="1"/>
  <c r="R30" i="503"/>
  <c r="U30" i="503" s="1"/>
  <c r="R121" i="503"/>
  <c r="U121" i="503" s="1"/>
  <c r="R110" i="503"/>
  <c r="U110" i="503" s="1"/>
  <c r="R111" i="503"/>
  <c r="U111" i="503" s="1"/>
  <c r="R100" i="503"/>
  <c r="U100" i="503" s="1"/>
  <c r="R25" i="503"/>
  <c r="U25" i="503" s="1"/>
  <c r="R33" i="503"/>
  <c r="U33" i="503" s="1"/>
  <c r="R41" i="503"/>
  <c r="U41" i="503" s="1"/>
  <c r="R49" i="503"/>
  <c r="U49" i="503" s="1"/>
  <c r="R57" i="503"/>
  <c r="U57" i="503" s="1"/>
  <c r="R65" i="503"/>
  <c r="U65" i="503" s="1"/>
  <c r="R73" i="503"/>
  <c r="U73" i="503" s="1"/>
  <c r="R81" i="503"/>
  <c r="U81" i="503" s="1"/>
  <c r="R95" i="503"/>
  <c r="U95" i="503" s="1"/>
  <c r="R106" i="503"/>
  <c r="U106" i="503" s="1"/>
  <c r="R128" i="503"/>
  <c r="U128" i="503" s="1"/>
  <c r="R97" i="503"/>
  <c r="U97" i="503" s="1"/>
  <c r="R118" i="503"/>
  <c r="U118" i="503" s="1"/>
  <c r="R104" i="503"/>
  <c r="U104" i="503" s="1"/>
  <c r="R125" i="503"/>
  <c r="U125" i="503" s="1"/>
  <c r="R143" i="503"/>
  <c r="U143" i="503" s="1"/>
  <c r="R141" i="503"/>
  <c r="U141" i="503" s="1"/>
  <c r="Q119" i="504"/>
  <c r="T119" i="504" s="1"/>
  <c r="Q98" i="504"/>
  <c r="T98" i="504" s="1"/>
  <c r="Q36" i="504"/>
  <c r="T36" i="504" s="1"/>
  <c r="Q86" i="504"/>
  <c r="T86" i="504" s="1"/>
  <c r="Q50" i="504"/>
  <c r="T50" i="504" s="1"/>
  <c r="Q28" i="504"/>
  <c r="T28" i="504" s="1"/>
  <c r="Q21" i="504"/>
  <c r="T21" i="504" s="1"/>
  <c r="Q40" i="504"/>
  <c r="T40" i="504" s="1"/>
  <c r="Q72" i="504"/>
  <c r="T72" i="504" s="1"/>
  <c r="Q41" i="504"/>
  <c r="T41" i="504" s="1"/>
  <c r="Q49" i="504"/>
  <c r="T49" i="504" s="1"/>
  <c r="Q57" i="504"/>
  <c r="T57" i="504" s="1"/>
  <c r="Q65" i="504"/>
  <c r="T65" i="504" s="1"/>
  <c r="Q73" i="504"/>
  <c r="T73" i="504" s="1"/>
  <c r="Q81" i="504"/>
  <c r="T81" i="504" s="1"/>
  <c r="Q94" i="504"/>
  <c r="T94" i="504" s="1"/>
  <c r="Q106" i="504"/>
  <c r="T106" i="504" s="1"/>
  <c r="Q102" i="504"/>
  <c r="T102" i="504" s="1"/>
  <c r="Q114" i="504"/>
  <c r="T114" i="504" s="1"/>
  <c r="Q103" i="504"/>
  <c r="T103" i="504" s="1"/>
  <c r="Q113" i="504"/>
  <c r="T113" i="504" s="1"/>
  <c r="Q134" i="504"/>
  <c r="T134" i="504" s="1"/>
  <c r="Q104" i="504"/>
  <c r="T104" i="504" s="1"/>
  <c r="Q115" i="504"/>
  <c r="T115" i="504" s="1"/>
  <c r="Q130" i="504"/>
  <c r="T130" i="504" s="1"/>
  <c r="Q129" i="504"/>
  <c r="T129" i="504" s="1"/>
  <c r="Q140" i="504"/>
  <c r="T140" i="504" s="1"/>
  <c r="Q125" i="504"/>
  <c r="T125" i="504" s="1"/>
  <c r="Q132" i="504"/>
  <c r="T132" i="504" s="1"/>
  <c r="Q143" i="504"/>
  <c r="T143" i="504" s="1"/>
  <c r="Q126" i="504"/>
  <c r="T126" i="504" s="1"/>
  <c r="Q70" i="504"/>
  <c r="T70" i="504" s="1"/>
  <c r="Q74" i="504"/>
  <c r="T74" i="504" s="1"/>
  <c r="Q78" i="504"/>
  <c r="T78" i="504" s="1"/>
  <c r="Q66" i="504"/>
  <c r="T66" i="504" s="1"/>
  <c r="Q48" i="504"/>
  <c r="T48" i="504" s="1"/>
  <c r="Q80" i="504"/>
  <c r="T80" i="504" s="1"/>
  <c r="Q64" i="504"/>
  <c r="T64" i="504" s="1"/>
  <c r="Q44" i="504"/>
  <c r="T44" i="504" s="1"/>
  <c r="Q76" i="504"/>
  <c r="T76" i="504" s="1"/>
  <c r="Q25" i="504"/>
  <c r="T25" i="504" s="1"/>
  <c r="Q20" i="504"/>
  <c r="T20" i="504" s="1"/>
  <c r="Q26" i="504"/>
  <c r="T26" i="504" s="1"/>
  <c r="Q34" i="504"/>
  <c r="T34" i="504" s="1"/>
  <c r="Q68" i="504"/>
  <c r="T68" i="504" s="1"/>
  <c r="Q83" i="504"/>
  <c r="T83" i="504" s="1"/>
  <c r="Q39" i="504"/>
  <c r="T39" i="504" s="1"/>
  <c r="Q47" i="504"/>
  <c r="T47" i="504" s="1"/>
  <c r="Q55" i="504"/>
  <c r="T55" i="504" s="1"/>
  <c r="Q63" i="504"/>
  <c r="T63" i="504" s="1"/>
  <c r="Q71" i="504"/>
  <c r="T71" i="504" s="1"/>
  <c r="Q79" i="504"/>
  <c r="T79" i="504" s="1"/>
  <c r="Q84" i="504"/>
  <c r="T84" i="504" s="1"/>
  <c r="Q95" i="504"/>
  <c r="T95" i="504" s="1"/>
  <c r="Q112" i="504"/>
  <c r="T112" i="504" s="1"/>
  <c r="Q85" i="504"/>
  <c r="T85" i="504" s="1"/>
  <c r="Q96" i="504"/>
  <c r="T96" i="504" s="1"/>
  <c r="Q87" i="504"/>
  <c r="T87" i="504" s="1"/>
  <c r="Q97" i="504"/>
  <c r="T97" i="504" s="1"/>
  <c r="Q117" i="504"/>
  <c r="T117" i="504" s="1"/>
  <c r="Q139" i="504"/>
  <c r="T139" i="504" s="1"/>
  <c r="Q105" i="504"/>
  <c r="T105" i="504" s="1"/>
  <c r="Q116" i="504"/>
  <c r="T116" i="504" s="1"/>
  <c r="Q133" i="504"/>
  <c r="T133" i="504" s="1"/>
  <c r="Q121" i="504"/>
  <c r="T121" i="504" s="1"/>
  <c r="Q131" i="504"/>
  <c r="T131" i="504" s="1"/>
  <c r="Q141" i="504"/>
  <c r="T141" i="504" s="1"/>
  <c r="Q138" i="504"/>
  <c r="T138" i="504" s="1"/>
  <c r="Q142" i="504"/>
  <c r="T142" i="504" s="1"/>
  <c r="Q54" i="504"/>
  <c r="T54" i="504" s="1"/>
  <c r="Q58" i="504"/>
  <c r="T58" i="504" s="1"/>
  <c r="Q62" i="504"/>
  <c r="T62" i="504" s="1"/>
  <c r="Q99" i="504"/>
  <c r="T99" i="504" s="1"/>
  <c r="Q31" i="504"/>
  <c r="T31" i="504" s="1"/>
  <c r="Q24" i="504"/>
  <c r="T24" i="504" s="1"/>
  <c r="Q32" i="504"/>
  <c r="T32" i="504" s="1"/>
  <c r="Q29" i="504"/>
  <c r="T29" i="504" s="1"/>
  <c r="Q56" i="504"/>
  <c r="T56" i="504" s="1"/>
  <c r="Q45" i="504"/>
  <c r="T45" i="504" s="1"/>
  <c r="Q53" i="504"/>
  <c r="T53" i="504" s="1"/>
  <c r="Q61" i="504"/>
  <c r="T61" i="504" s="1"/>
  <c r="Q69" i="504"/>
  <c r="T69" i="504" s="1"/>
  <c r="Q77" i="504"/>
  <c r="T77" i="504" s="1"/>
  <c r="Q90" i="504"/>
  <c r="T90" i="504" s="1"/>
  <c r="Q88" i="504"/>
  <c r="T88" i="504" s="1"/>
  <c r="Q118" i="504"/>
  <c r="T118" i="504" s="1"/>
  <c r="Q108" i="504"/>
  <c r="T108" i="504" s="1"/>
  <c r="Q128" i="504"/>
  <c r="T128" i="504" s="1"/>
  <c r="Q109" i="504"/>
  <c r="T109" i="504" s="1"/>
  <c r="Q124" i="504"/>
  <c r="T124" i="504" s="1"/>
  <c r="Q146" i="504"/>
  <c r="T146" i="504" s="1"/>
  <c r="Q123" i="504"/>
  <c r="T123" i="504" s="1"/>
  <c r="Q135" i="504"/>
  <c r="T135" i="504" s="1"/>
  <c r="Q145" i="504"/>
  <c r="T145" i="504" s="1"/>
  <c r="Q127" i="504"/>
  <c r="T127" i="504" s="1"/>
  <c r="Q137" i="504"/>
  <c r="T137" i="504" s="1"/>
  <c r="Q148" i="504"/>
  <c r="T148" i="504" s="1"/>
  <c r="Q120" i="504"/>
  <c r="T120" i="504" s="1"/>
  <c r="Q110" i="504"/>
  <c r="T110" i="504" s="1"/>
  <c r="Q38" i="504"/>
  <c r="T38" i="504" s="1"/>
  <c r="Q42" i="504"/>
  <c r="T42" i="504" s="1"/>
  <c r="Q46" i="504"/>
  <c r="T46" i="504" s="1"/>
  <c r="Q27" i="504"/>
  <c r="T27" i="504" s="1"/>
  <c r="Q122" i="504"/>
  <c r="T122" i="504" s="1"/>
  <c r="Q23" i="504"/>
  <c r="T23" i="504" s="1"/>
  <c r="Q35" i="504"/>
  <c r="T35" i="504" s="1"/>
  <c r="Q60" i="504"/>
  <c r="T60" i="504" s="1"/>
  <c r="Q33" i="504"/>
  <c r="T33" i="504" s="1"/>
  <c r="Q22" i="504"/>
  <c r="T22" i="504" s="1"/>
  <c r="Q30" i="504"/>
  <c r="T30" i="504" s="1"/>
  <c r="Q52" i="504"/>
  <c r="T52" i="504" s="1"/>
  <c r="Q93" i="504"/>
  <c r="T93" i="504" s="1"/>
  <c r="Q37" i="504"/>
  <c r="T37" i="504" s="1"/>
  <c r="Q82" i="504"/>
  <c r="T82" i="504" s="1"/>
  <c r="Q43" i="504"/>
  <c r="T43" i="504" s="1"/>
  <c r="Q51" i="504"/>
  <c r="T51" i="504" s="1"/>
  <c r="Q59" i="504"/>
  <c r="T59" i="504" s="1"/>
  <c r="Q67" i="504"/>
  <c r="T67" i="504" s="1"/>
  <c r="Q75" i="504"/>
  <c r="T75" i="504" s="1"/>
  <c r="Q89" i="504"/>
  <c r="T89" i="504" s="1"/>
  <c r="Q100" i="504"/>
  <c r="T100" i="504" s="1"/>
  <c r="Q91" i="504"/>
  <c r="T91" i="504" s="1"/>
  <c r="Q101" i="504"/>
  <c r="T101" i="504" s="1"/>
  <c r="Q92" i="504"/>
  <c r="T92" i="504" s="1"/>
  <c r="Q107" i="504"/>
  <c r="T107" i="504" s="1"/>
  <c r="Q144" i="504"/>
  <c r="T144" i="504" s="1"/>
  <c r="Q149" i="504"/>
  <c r="T149" i="504" s="1"/>
  <c r="Q111" i="504"/>
  <c r="T111" i="504" s="1"/>
  <c r="Q136" i="504"/>
  <c r="T136" i="504" s="1"/>
  <c r="Q147" i="504"/>
  <c r="T147" i="504" s="1"/>
  <c r="Q116" i="503"/>
  <c r="T116" i="503" s="1"/>
  <c r="Q47" i="503"/>
  <c r="T47" i="503" s="1"/>
  <c r="Q29" i="503"/>
  <c r="T29" i="503" s="1"/>
  <c r="Q57" i="503"/>
  <c r="T57" i="503" s="1"/>
  <c r="Q37" i="503"/>
  <c r="T37" i="503" s="1"/>
  <c r="Q81" i="503"/>
  <c r="T81" i="503" s="1"/>
  <c r="Q73" i="503"/>
  <c r="T73" i="503" s="1"/>
  <c r="Q61" i="503"/>
  <c r="T61" i="503" s="1"/>
  <c r="Q33" i="503"/>
  <c r="T33" i="503" s="1"/>
  <c r="Q108" i="503"/>
  <c r="T108" i="503" s="1"/>
  <c r="Q20" i="503"/>
  <c r="T20" i="503" s="1"/>
  <c r="Q28" i="503"/>
  <c r="T28" i="503" s="1"/>
  <c r="Q36" i="503"/>
  <c r="T36" i="503" s="1"/>
  <c r="Q44" i="503"/>
  <c r="T44" i="503" s="1"/>
  <c r="Q52" i="503"/>
  <c r="T52" i="503" s="1"/>
  <c r="Q60" i="503"/>
  <c r="T60" i="503" s="1"/>
  <c r="Q68" i="503"/>
  <c r="T68" i="503" s="1"/>
  <c r="Q76" i="503"/>
  <c r="T76" i="503" s="1"/>
  <c r="Q84" i="503"/>
  <c r="T84" i="503" s="1"/>
  <c r="Q95" i="503"/>
  <c r="T95" i="503" s="1"/>
  <c r="Q122" i="503"/>
  <c r="T122" i="503" s="1"/>
  <c r="Q124" i="503"/>
  <c r="T124" i="503" s="1"/>
  <c r="Q106" i="503"/>
  <c r="T106" i="503" s="1"/>
  <c r="Q143" i="503"/>
  <c r="T143" i="503" s="1"/>
  <c r="Q136" i="503"/>
  <c r="T136" i="503" s="1"/>
  <c r="Q147" i="503"/>
  <c r="T147" i="503" s="1"/>
  <c r="Q100" i="503"/>
  <c r="T100" i="503" s="1"/>
  <c r="Q43" i="503"/>
  <c r="T43" i="503" s="1"/>
  <c r="Q23" i="503"/>
  <c r="T23" i="503" s="1"/>
  <c r="Q55" i="503"/>
  <c r="T55" i="503" s="1"/>
  <c r="Q31" i="503"/>
  <c r="T31" i="503" s="1"/>
  <c r="Q79" i="503"/>
  <c r="T79" i="503" s="1"/>
  <c r="Q71" i="503"/>
  <c r="T71" i="503" s="1"/>
  <c r="Q59" i="503"/>
  <c r="T59" i="503" s="1"/>
  <c r="Q27" i="503"/>
  <c r="T27" i="503" s="1"/>
  <c r="Q86" i="503"/>
  <c r="T86" i="503" s="1"/>
  <c r="Q111" i="503"/>
  <c r="T111" i="503" s="1"/>
  <c r="Q117" i="503"/>
  <c r="T117" i="503" s="1"/>
  <c r="Q22" i="503"/>
  <c r="T22" i="503" s="1"/>
  <c r="Q30" i="503"/>
  <c r="T30" i="503" s="1"/>
  <c r="Q38" i="503"/>
  <c r="T38" i="503" s="1"/>
  <c r="Q46" i="503"/>
  <c r="T46" i="503" s="1"/>
  <c r="Q54" i="503"/>
  <c r="T54" i="503" s="1"/>
  <c r="Q62" i="503"/>
  <c r="T62" i="503" s="1"/>
  <c r="Q70" i="503"/>
  <c r="T70" i="503" s="1"/>
  <c r="Q78" i="503"/>
  <c r="T78" i="503" s="1"/>
  <c r="Q88" i="503"/>
  <c r="T88" i="503" s="1"/>
  <c r="Q97" i="503"/>
  <c r="T97" i="503" s="1"/>
  <c r="Q107" i="503"/>
  <c r="T107" i="503" s="1"/>
  <c r="Q118" i="503"/>
  <c r="T118" i="503" s="1"/>
  <c r="Q129" i="503"/>
  <c r="T129" i="503" s="1"/>
  <c r="Q98" i="503"/>
  <c r="T98" i="503" s="1"/>
  <c r="Q109" i="503"/>
  <c r="T109" i="503" s="1"/>
  <c r="Q119" i="503"/>
  <c r="T119" i="503" s="1"/>
  <c r="Q130" i="503"/>
  <c r="T130" i="503" s="1"/>
  <c r="Q149" i="503"/>
  <c r="T149" i="503" s="1"/>
  <c r="Q94" i="503"/>
  <c r="T94" i="503" s="1"/>
  <c r="Q105" i="503"/>
  <c r="T105" i="503" s="1"/>
  <c r="Q115" i="503"/>
  <c r="T115" i="503" s="1"/>
  <c r="Q126" i="503"/>
  <c r="T126" i="503" s="1"/>
  <c r="Q139" i="503"/>
  <c r="T139" i="503" s="1"/>
  <c r="Q140" i="503"/>
  <c r="T140" i="503" s="1"/>
  <c r="Q145" i="503"/>
  <c r="T145" i="503" s="1"/>
  <c r="Q120" i="503"/>
  <c r="T120" i="503" s="1"/>
  <c r="Q39" i="503"/>
  <c r="T39" i="503" s="1"/>
  <c r="Q65" i="503"/>
  <c r="T65" i="503" s="1"/>
  <c r="Q53" i="503"/>
  <c r="T53" i="503" s="1"/>
  <c r="Q25" i="503"/>
  <c r="T25" i="503" s="1"/>
  <c r="Q77" i="503"/>
  <c r="T77" i="503" s="1"/>
  <c r="Q69" i="503"/>
  <c r="T69" i="503" s="1"/>
  <c r="Q45" i="503"/>
  <c r="T45" i="503" s="1"/>
  <c r="Q21" i="503"/>
  <c r="T21" i="503" s="1"/>
  <c r="Q85" i="503"/>
  <c r="T85" i="503" s="1"/>
  <c r="Q127" i="503"/>
  <c r="T127" i="503" s="1"/>
  <c r="Q24" i="503"/>
  <c r="T24" i="503" s="1"/>
  <c r="Q32" i="503"/>
  <c r="T32" i="503" s="1"/>
  <c r="Q40" i="503"/>
  <c r="T40" i="503" s="1"/>
  <c r="Q48" i="503"/>
  <c r="T48" i="503" s="1"/>
  <c r="Q56" i="503"/>
  <c r="T56" i="503" s="1"/>
  <c r="Q64" i="503"/>
  <c r="T64" i="503" s="1"/>
  <c r="Q72" i="503"/>
  <c r="T72" i="503" s="1"/>
  <c r="Q80" i="503"/>
  <c r="T80" i="503" s="1"/>
  <c r="Q87" i="503"/>
  <c r="T87" i="503" s="1"/>
  <c r="Q128" i="503"/>
  <c r="T128" i="503" s="1"/>
  <c r="Q90" i="503"/>
  <c r="T90" i="503" s="1"/>
  <c r="Q148" i="503"/>
  <c r="T148" i="503" s="1"/>
  <c r="Q112" i="503"/>
  <c r="T112" i="503" s="1"/>
  <c r="Q132" i="503"/>
  <c r="T132" i="503" s="1"/>
  <c r="Q131" i="503"/>
  <c r="T131" i="503" s="1"/>
  <c r="Q142" i="503"/>
  <c r="T142" i="503" s="1"/>
  <c r="Q141" i="503"/>
  <c r="T141" i="503" s="1"/>
  <c r="Q51" i="503"/>
  <c r="T51" i="503" s="1"/>
  <c r="Q35" i="503"/>
  <c r="T35" i="503" s="1"/>
  <c r="Q63" i="503"/>
  <c r="T63" i="503" s="1"/>
  <c r="Q49" i="503"/>
  <c r="T49" i="503" s="1"/>
  <c r="Q83" i="503"/>
  <c r="T83" i="503" s="1"/>
  <c r="Q75" i="503"/>
  <c r="T75" i="503" s="1"/>
  <c r="Q67" i="503"/>
  <c r="T67" i="503" s="1"/>
  <c r="Q41" i="503"/>
  <c r="T41" i="503" s="1"/>
  <c r="Q104" i="503"/>
  <c r="T104" i="503" s="1"/>
  <c r="Q96" i="503"/>
  <c r="T96" i="503" s="1"/>
  <c r="Q101" i="503"/>
  <c r="T101" i="503" s="1"/>
  <c r="Q26" i="503"/>
  <c r="T26" i="503" s="1"/>
  <c r="Q34" i="503"/>
  <c r="T34" i="503" s="1"/>
  <c r="Q42" i="503"/>
  <c r="T42" i="503" s="1"/>
  <c r="Q50" i="503"/>
  <c r="T50" i="503" s="1"/>
  <c r="Q58" i="503"/>
  <c r="T58" i="503" s="1"/>
  <c r="Q66" i="503"/>
  <c r="T66" i="503" s="1"/>
  <c r="Q74" i="503"/>
  <c r="T74" i="503" s="1"/>
  <c r="Q82" i="503"/>
  <c r="T82" i="503" s="1"/>
  <c r="Q92" i="503"/>
  <c r="T92" i="503" s="1"/>
  <c r="Q138" i="503"/>
  <c r="T138" i="503" s="1"/>
  <c r="Q91" i="503"/>
  <c r="T91" i="503" s="1"/>
  <c r="Q102" i="503"/>
  <c r="T102" i="503" s="1"/>
  <c r="Q113" i="503"/>
  <c r="T113" i="503" s="1"/>
  <c r="Q123" i="503"/>
  <c r="T123" i="503" s="1"/>
  <c r="Q93" i="503"/>
  <c r="T93" i="503" s="1"/>
  <c r="Q103" i="503"/>
  <c r="T103" i="503" s="1"/>
  <c r="Q114" i="503"/>
  <c r="T114" i="503" s="1"/>
  <c r="Q125" i="503"/>
  <c r="T125" i="503" s="1"/>
  <c r="Q137" i="503"/>
  <c r="T137" i="503" s="1"/>
  <c r="Q89" i="503"/>
  <c r="T89" i="503" s="1"/>
  <c r="Q99" i="503"/>
  <c r="T99" i="503" s="1"/>
  <c r="Q110" i="503"/>
  <c r="T110" i="503" s="1"/>
  <c r="Q121" i="503"/>
  <c r="T121" i="503" s="1"/>
  <c r="Q133" i="503"/>
  <c r="T133" i="503" s="1"/>
  <c r="Q134" i="503"/>
  <c r="T134" i="503" s="1"/>
  <c r="Q144" i="503"/>
  <c r="T144" i="503" s="1"/>
  <c r="Q135" i="503"/>
  <c r="T135" i="503" s="1"/>
  <c r="Q146" i="503"/>
  <c r="T146" i="503" s="1"/>
  <c r="R20" i="501"/>
  <c r="U20" i="501" s="1"/>
  <c r="R25" i="501"/>
  <c r="U25" i="501" s="1"/>
  <c r="R33" i="501"/>
  <c r="U33" i="501" s="1"/>
  <c r="R41" i="501"/>
  <c r="U41" i="501" s="1"/>
  <c r="R49" i="501"/>
  <c r="U49" i="501" s="1"/>
  <c r="R57" i="501"/>
  <c r="U57" i="501" s="1"/>
  <c r="R65" i="501"/>
  <c r="U65" i="501" s="1"/>
  <c r="R26" i="501"/>
  <c r="U26" i="501" s="1"/>
  <c r="R34" i="501"/>
  <c r="U34" i="501" s="1"/>
  <c r="R42" i="501"/>
  <c r="U42" i="501" s="1"/>
  <c r="R50" i="501"/>
  <c r="U50" i="501" s="1"/>
  <c r="R58" i="501"/>
  <c r="U58" i="501" s="1"/>
  <c r="R66" i="501"/>
  <c r="U66" i="501" s="1"/>
  <c r="R75" i="501"/>
  <c r="U75" i="501" s="1"/>
  <c r="R83" i="501"/>
  <c r="U83" i="501" s="1"/>
  <c r="R91" i="501"/>
  <c r="U91" i="501" s="1"/>
  <c r="R99" i="501"/>
  <c r="U99" i="501" s="1"/>
  <c r="R107" i="501"/>
  <c r="U107" i="501" s="1"/>
  <c r="R115" i="501"/>
  <c r="U115" i="501" s="1"/>
  <c r="R71" i="501"/>
  <c r="U71" i="501" s="1"/>
  <c r="R78" i="501"/>
  <c r="U78" i="501" s="1"/>
  <c r="R86" i="501"/>
  <c r="U86" i="501" s="1"/>
  <c r="R94" i="501"/>
  <c r="U94" i="501" s="1"/>
  <c r="R102" i="501"/>
  <c r="U102" i="501" s="1"/>
  <c r="R110" i="501"/>
  <c r="U110" i="501" s="1"/>
  <c r="R118" i="501"/>
  <c r="U118" i="501" s="1"/>
  <c r="R123" i="501"/>
  <c r="U123" i="501" s="1"/>
  <c r="R131" i="501"/>
  <c r="U131" i="501" s="1"/>
  <c r="R139" i="501"/>
  <c r="U139" i="501" s="1"/>
  <c r="R147" i="501"/>
  <c r="U147" i="501" s="1"/>
  <c r="R128" i="501"/>
  <c r="U128" i="501" s="1"/>
  <c r="R136" i="501"/>
  <c r="U136" i="501" s="1"/>
  <c r="R144" i="501"/>
  <c r="U144" i="501" s="1"/>
  <c r="R22" i="501"/>
  <c r="U22" i="501" s="1"/>
  <c r="R27" i="501"/>
  <c r="U27" i="501" s="1"/>
  <c r="R35" i="501"/>
  <c r="U35" i="501" s="1"/>
  <c r="R43" i="501"/>
  <c r="U43" i="501" s="1"/>
  <c r="R51" i="501"/>
  <c r="U51" i="501" s="1"/>
  <c r="R59" i="501"/>
  <c r="U59" i="501" s="1"/>
  <c r="R67" i="501"/>
  <c r="U67" i="501" s="1"/>
  <c r="R28" i="501"/>
  <c r="U28" i="501" s="1"/>
  <c r="R36" i="501"/>
  <c r="U36" i="501" s="1"/>
  <c r="R44" i="501"/>
  <c r="U44" i="501" s="1"/>
  <c r="R52" i="501"/>
  <c r="U52" i="501" s="1"/>
  <c r="R60" i="501"/>
  <c r="U60" i="501" s="1"/>
  <c r="R68" i="501"/>
  <c r="U68" i="501" s="1"/>
  <c r="R77" i="501"/>
  <c r="U77" i="501" s="1"/>
  <c r="R85" i="501"/>
  <c r="U85" i="501" s="1"/>
  <c r="R93" i="501"/>
  <c r="U93" i="501" s="1"/>
  <c r="R101" i="501"/>
  <c r="U101" i="501" s="1"/>
  <c r="R109" i="501"/>
  <c r="U109" i="501" s="1"/>
  <c r="R117" i="501"/>
  <c r="U117" i="501" s="1"/>
  <c r="R73" i="501"/>
  <c r="U73" i="501" s="1"/>
  <c r="R80" i="501"/>
  <c r="U80" i="501" s="1"/>
  <c r="R88" i="501"/>
  <c r="U88" i="501" s="1"/>
  <c r="R96" i="501"/>
  <c r="U96" i="501" s="1"/>
  <c r="R104" i="501"/>
  <c r="U104" i="501" s="1"/>
  <c r="R112" i="501"/>
  <c r="U112" i="501" s="1"/>
  <c r="R120" i="501"/>
  <c r="U120" i="501" s="1"/>
  <c r="R125" i="501"/>
  <c r="U125" i="501" s="1"/>
  <c r="R133" i="501"/>
  <c r="U133" i="501" s="1"/>
  <c r="R141" i="501"/>
  <c r="U141" i="501" s="1"/>
  <c r="R149" i="501"/>
  <c r="U149" i="501" s="1"/>
  <c r="R130" i="501"/>
  <c r="U130" i="501" s="1"/>
  <c r="R138" i="501"/>
  <c r="U138" i="501" s="1"/>
  <c r="R146" i="501"/>
  <c r="U146" i="501" s="1"/>
  <c r="R29" i="501"/>
  <c r="U29" i="501" s="1"/>
  <c r="R37" i="501"/>
  <c r="U37" i="501" s="1"/>
  <c r="R45" i="501"/>
  <c r="U45" i="501" s="1"/>
  <c r="R53" i="501"/>
  <c r="U53" i="501" s="1"/>
  <c r="R61" i="501"/>
  <c r="U61" i="501" s="1"/>
  <c r="R24" i="501"/>
  <c r="U24" i="501" s="1"/>
  <c r="R30" i="501"/>
  <c r="U30" i="501" s="1"/>
  <c r="R38" i="501"/>
  <c r="U38" i="501" s="1"/>
  <c r="R46" i="501"/>
  <c r="U46" i="501" s="1"/>
  <c r="R54" i="501"/>
  <c r="U54" i="501" s="1"/>
  <c r="R62" i="501"/>
  <c r="U62" i="501" s="1"/>
  <c r="R70" i="501"/>
  <c r="U70" i="501" s="1"/>
  <c r="R79" i="501"/>
  <c r="U79" i="501" s="1"/>
  <c r="R87" i="501"/>
  <c r="U87" i="501" s="1"/>
  <c r="R95" i="501"/>
  <c r="U95" i="501" s="1"/>
  <c r="R103" i="501"/>
  <c r="U103" i="501" s="1"/>
  <c r="R111" i="501"/>
  <c r="U111" i="501" s="1"/>
  <c r="R119" i="501"/>
  <c r="U119" i="501" s="1"/>
  <c r="R74" i="501"/>
  <c r="U74" i="501" s="1"/>
  <c r="R82" i="501"/>
  <c r="U82" i="501" s="1"/>
  <c r="R90" i="501"/>
  <c r="U90" i="501" s="1"/>
  <c r="R98" i="501"/>
  <c r="U98" i="501" s="1"/>
  <c r="R106" i="501"/>
  <c r="U106" i="501" s="1"/>
  <c r="R114" i="501"/>
  <c r="U114" i="501" s="1"/>
  <c r="R121" i="501"/>
  <c r="U121" i="501" s="1"/>
  <c r="R127" i="501"/>
  <c r="U127" i="501" s="1"/>
  <c r="R135" i="501"/>
  <c r="U135" i="501" s="1"/>
  <c r="R143" i="501"/>
  <c r="U143" i="501" s="1"/>
  <c r="R124" i="501"/>
  <c r="U124" i="501" s="1"/>
  <c r="R132" i="501"/>
  <c r="U132" i="501" s="1"/>
  <c r="R140" i="501"/>
  <c r="U140" i="501" s="1"/>
  <c r="R148" i="501"/>
  <c r="U148" i="501" s="1"/>
  <c r="R23" i="501"/>
  <c r="U23" i="501" s="1"/>
  <c r="R31" i="501"/>
  <c r="U31" i="501" s="1"/>
  <c r="R39" i="501"/>
  <c r="U39" i="501" s="1"/>
  <c r="R47" i="501"/>
  <c r="U47" i="501" s="1"/>
  <c r="R55" i="501"/>
  <c r="U55" i="501" s="1"/>
  <c r="R63" i="501"/>
  <c r="U63" i="501" s="1"/>
  <c r="R21" i="501"/>
  <c r="U21" i="501" s="1"/>
  <c r="R32" i="501"/>
  <c r="U32" i="501" s="1"/>
  <c r="R40" i="501"/>
  <c r="U40" i="501" s="1"/>
  <c r="R48" i="501"/>
  <c r="U48" i="501" s="1"/>
  <c r="R56" i="501"/>
  <c r="U56" i="501" s="1"/>
  <c r="R64" i="501"/>
  <c r="U64" i="501" s="1"/>
  <c r="R72" i="501"/>
  <c r="U72" i="501" s="1"/>
  <c r="R81" i="501"/>
  <c r="U81" i="501" s="1"/>
  <c r="R89" i="501"/>
  <c r="U89" i="501" s="1"/>
  <c r="R97" i="501"/>
  <c r="U97" i="501" s="1"/>
  <c r="R105" i="501"/>
  <c r="U105" i="501" s="1"/>
  <c r="R113" i="501"/>
  <c r="U113" i="501" s="1"/>
  <c r="R69" i="501"/>
  <c r="U69" i="501" s="1"/>
  <c r="R76" i="501"/>
  <c r="U76" i="501" s="1"/>
  <c r="R84" i="501"/>
  <c r="U84" i="501" s="1"/>
  <c r="R92" i="501"/>
  <c r="U92" i="501" s="1"/>
  <c r="R100" i="501"/>
  <c r="U100" i="501" s="1"/>
  <c r="R108" i="501"/>
  <c r="U108" i="501" s="1"/>
  <c r="R116" i="501"/>
  <c r="U116" i="501" s="1"/>
  <c r="R122" i="501"/>
  <c r="U122" i="501" s="1"/>
  <c r="R129" i="501"/>
  <c r="U129" i="501" s="1"/>
  <c r="R137" i="501"/>
  <c r="U137" i="501" s="1"/>
  <c r="R145" i="501"/>
  <c r="U145" i="501" s="1"/>
  <c r="R126" i="501"/>
  <c r="U126" i="501" s="1"/>
  <c r="R134" i="501"/>
  <c r="U134" i="501" s="1"/>
  <c r="R142" i="501"/>
  <c r="U142" i="501" s="1"/>
  <c r="R96" i="502"/>
  <c r="U96" i="502" s="1"/>
  <c r="R22" i="502"/>
  <c r="U22" i="502" s="1"/>
  <c r="R30" i="502"/>
  <c r="U30" i="502" s="1"/>
  <c r="R38" i="502"/>
  <c r="U38" i="502" s="1"/>
  <c r="R25" i="502"/>
  <c r="U25" i="502" s="1"/>
  <c r="R33" i="502"/>
  <c r="U33" i="502" s="1"/>
  <c r="R43" i="502"/>
  <c r="U43" i="502" s="1"/>
  <c r="R44" i="502"/>
  <c r="U44" i="502" s="1"/>
  <c r="R52" i="502"/>
  <c r="U52" i="502" s="1"/>
  <c r="R60" i="502"/>
  <c r="U60" i="502" s="1"/>
  <c r="R47" i="502"/>
  <c r="U47" i="502" s="1"/>
  <c r="R55" i="502"/>
  <c r="U55" i="502" s="1"/>
  <c r="R63" i="502"/>
  <c r="U63" i="502" s="1"/>
  <c r="R71" i="502"/>
  <c r="U71" i="502" s="1"/>
  <c r="R80" i="502"/>
  <c r="U80" i="502" s="1"/>
  <c r="R88" i="502"/>
  <c r="U88" i="502" s="1"/>
  <c r="R70" i="502"/>
  <c r="U70" i="502" s="1"/>
  <c r="R77" i="502"/>
  <c r="U77" i="502" s="1"/>
  <c r="R85" i="502"/>
  <c r="U85" i="502" s="1"/>
  <c r="R93" i="502"/>
  <c r="U93" i="502" s="1"/>
  <c r="R99" i="502"/>
  <c r="U99" i="502" s="1"/>
  <c r="R106" i="502"/>
  <c r="U106" i="502" s="1"/>
  <c r="R114" i="502"/>
  <c r="U114" i="502" s="1"/>
  <c r="R103" i="502"/>
  <c r="U103" i="502" s="1"/>
  <c r="R111" i="502"/>
  <c r="U111" i="502" s="1"/>
  <c r="R122" i="502"/>
  <c r="U122" i="502" s="1"/>
  <c r="R130" i="502"/>
  <c r="U130" i="502" s="1"/>
  <c r="R138" i="502"/>
  <c r="U138" i="502" s="1"/>
  <c r="R146" i="502"/>
  <c r="U146" i="502" s="1"/>
  <c r="R125" i="502"/>
  <c r="U125" i="502" s="1"/>
  <c r="R133" i="502"/>
  <c r="U133" i="502" s="1"/>
  <c r="R141" i="502"/>
  <c r="U141" i="502" s="1"/>
  <c r="R149" i="502"/>
  <c r="U149" i="502" s="1"/>
  <c r="R69" i="502"/>
  <c r="U69" i="502" s="1"/>
  <c r="R24" i="502"/>
  <c r="U24" i="502" s="1"/>
  <c r="R32" i="502"/>
  <c r="U32" i="502" s="1"/>
  <c r="R40" i="502"/>
  <c r="U40" i="502" s="1"/>
  <c r="R27" i="502"/>
  <c r="U27" i="502" s="1"/>
  <c r="R35" i="502"/>
  <c r="U35" i="502" s="1"/>
  <c r="R45" i="502"/>
  <c r="U45" i="502" s="1"/>
  <c r="R46" i="502"/>
  <c r="U46" i="502" s="1"/>
  <c r="R54" i="502"/>
  <c r="U54" i="502" s="1"/>
  <c r="R62" i="502"/>
  <c r="U62" i="502" s="1"/>
  <c r="R49" i="502"/>
  <c r="U49" i="502" s="1"/>
  <c r="R57" i="502"/>
  <c r="U57" i="502" s="1"/>
  <c r="R65" i="502"/>
  <c r="U65" i="502" s="1"/>
  <c r="R74" i="502"/>
  <c r="U74" i="502" s="1"/>
  <c r="R82" i="502"/>
  <c r="U82" i="502" s="1"/>
  <c r="R90" i="502"/>
  <c r="U90" i="502" s="1"/>
  <c r="R72" i="502"/>
  <c r="U72" i="502" s="1"/>
  <c r="R79" i="502"/>
  <c r="U79" i="502" s="1"/>
  <c r="R87" i="502"/>
  <c r="U87" i="502" s="1"/>
  <c r="R97" i="502"/>
  <c r="U97" i="502" s="1"/>
  <c r="R100" i="502"/>
  <c r="U100" i="502" s="1"/>
  <c r="R108" i="502"/>
  <c r="U108" i="502" s="1"/>
  <c r="R116" i="502"/>
  <c r="U116" i="502" s="1"/>
  <c r="R105" i="502"/>
  <c r="U105" i="502" s="1"/>
  <c r="R113" i="502"/>
  <c r="U113" i="502" s="1"/>
  <c r="R124" i="502"/>
  <c r="U124" i="502" s="1"/>
  <c r="R132" i="502"/>
  <c r="U132" i="502" s="1"/>
  <c r="R140" i="502"/>
  <c r="U140" i="502" s="1"/>
  <c r="R148" i="502"/>
  <c r="U148" i="502" s="1"/>
  <c r="R127" i="502"/>
  <c r="U127" i="502" s="1"/>
  <c r="R135" i="502"/>
  <c r="U135" i="502" s="1"/>
  <c r="R143" i="502"/>
  <c r="U143" i="502" s="1"/>
  <c r="R120" i="502"/>
  <c r="U120" i="502" s="1"/>
  <c r="R41" i="502"/>
  <c r="U41" i="502" s="1"/>
  <c r="R20" i="502"/>
  <c r="U20" i="502" s="1"/>
  <c r="R26" i="502"/>
  <c r="U26" i="502" s="1"/>
  <c r="R34" i="502"/>
  <c r="U34" i="502" s="1"/>
  <c r="R29" i="502"/>
  <c r="U29" i="502" s="1"/>
  <c r="R37" i="502"/>
  <c r="U37" i="502" s="1"/>
  <c r="R48" i="502"/>
  <c r="U48" i="502" s="1"/>
  <c r="R56" i="502"/>
  <c r="U56" i="502" s="1"/>
  <c r="R64" i="502"/>
  <c r="U64" i="502" s="1"/>
  <c r="R51" i="502"/>
  <c r="U51" i="502" s="1"/>
  <c r="R59" i="502"/>
  <c r="U59" i="502" s="1"/>
  <c r="R67" i="502"/>
  <c r="U67" i="502" s="1"/>
  <c r="R76" i="502"/>
  <c r="U76" i="502" s="1"/>
  <c r="R84" i="502"/>
  <c r="U84" i="502" s="1"/>
  <c r="R92" i="502"/>
  <c r="U92" i="502" s="1"/>
  <c r="R73" i="502"/>
  <c r="U73" i="502" s="1"/>
  <c r="R81" i="502"/>
  <c r="U81" i="502" s="1"/>
  <c r="R89" i="502"/>
  <c r="U89" i="502" s="1"/>
  <c r="R95" i="502"/>
  <c r="U95" i="502" s="1"/>
  <c r="R102" i="502"/>
  <c r="U102" i="502" s="1"/>
  <c r="R110" i="502"/>
  <c r="U110" i="502" s="1"/>
  <c r="R118" i="502"/>
  <c r="U118" i="502" s="1"/>
  <c r="R107" i="502"/>
  <c r="U107" i="502" s="1"/>
  <c r="R115" i="502"/>
  <c r="U115" i="502" s="1"/>
  <c r="R126" i="502"/>
  <c r="U126" i="502" s="1"/>
  <c r="R134" i="502"/>
  <c r="U134" i="502" s="1"/>
  <c r="R142" i="502"/>
  <c r="U142" i="502" s="1"/>
  <c r="R119" i="502"/>
  <c r="U119" i="502" s="1"/>
  <c r="R129" i="502"/>
  <c r="U129" i="502" s="1"/>
  <c r="R137" i="502"/>
  <c r="U137" i="502" s="1"/>
  <c r="R145" i="502"/>
  <c r="U145" i="502" s="1"/>
  <c r="R121" i="502"/>
  <c r="U121" i="502" s="1"/>
  <c r="R21" i="502"/>
  <c r="U21" i="502" s="1"/>
  <c r="R28" i="502"/>
  <c r="U28" i="502" s="1"/>
  <c r="R36" i="502"/>
  <c r="U36" i="502" s="1"/>
  <c r="R23" i="502"/>
  <c r="U23" i="502" s="1"/>
  <c r="R31" i="502"/>
  <c r="U31" i="502" s="1"/>
  <c r="R39" i="502"/>
  <c r="U39" i="502" s="1"/>
  <c r="R42" i="502"/>
  <c r="U42" i="502" s="1"/>
  <c r="R50" i="502"/>
  <c r="U50" i="502" s="1"/>
  <c r="R58" i="502"/>
  <c r="U58" i="502" s="1"/>
  <c r="R66" i="502"/>
  <c r="U66" i="502" s="1"/>
  <c r="R53" i="502"/>
  <c r="U53" i="502" s="1"/>
  <c r="R61" i="502"/>
  <c r="U61" i="502" s="1"/>
  <c r="R68" i="502"/>
  <c r="U68" i="502" s="1"/>
  <c r="R78" i="502"/>
  <c r="U78" i="502" s="1"/>
  <c r="R86" i="502"/>
  <c r="U86" i="502" s="1"/>
  <c r="R94" i="502"/>
  <c r="U94" i="502" s="1"/>
  <c r="R75" i="502"/>
  <c r="U75" i="502" s="1"/>
  <c r="R83" i="502"/>
  <c r="U83" i="502" s="1"/>
  <c r="R91" i="502"/>
  <c r="U91" i="502" s="1"/>
  <c r="R98" i="502"/>
  <c r="U98" i="502" s="1"/>
  <c r="R104" i="502"/>
  <c r="U104" i="502" s="1"/>
  <c r="R112" i="502"/>
  <c r="U112" i="502" s="1"/>
  <c r="R101" i="502"/>
  <c r="U101" i="502" s="1"/>
  <c r="R109" i="502"/>
  <c r="U109" i="502" s="1"/>
  <c r="R117" i="502"/>
  <c r="U117" i="502" s="1"/>
  <c r="R128" i="502"/>
  <c r="U128" i="502" s="1"/>
  <c r="R136" i="502"/>
  <c r="U136" i="502" s="1"/>
  <c r="R144" i="502"/>
  <c r="U144" i="502" s="1"/>
  <c r="R123" i="502"/>
  <c r="U123" i="502" s="1"/>
  <c r="R131" i="502"/>
  <c r="U131" i="502" s="1"/>
  <c r="R139" i="502"/>
  <c r="U139" i="502" s="1"/>
  <c r="R147" i="502"/>
  <c r="U147" i="502" s="1"/>
  <c r="Q20" i="501"/>
  <c r="T20" i="501" s="1"/>
  <c r="Q26" i="501"/>
  <c r="T26" i="501" s="1"/>
  <c r="Q34" i="501"/>
  <c r="T34" i="501" s="1"/>
  <c r="Q42" i="501"/>
  <c r="T42" i="501" s="1"/>
  <c r="Q50" i="501"/>
  <c r="T50" i="501" s="1"/>
  <c r="Q58" i="501"/>
  <c r="T58" i="501" s="1"/>
  <c r="Q66" i="501"/>
  <c r="T66" i="501" s="1"/>
  <c r="Q29" i="501"/>
  <c r="T29" i="501" s="1"/>
  <c r="Q37" i="501"/>
  <c r="T37" i="501" s="1"/>
  <c r="Q45" i="501"/>
  <c r="T45" i="501" s="1"/>
  <c r="Q53" i="501"/>
  <c r="T53" i="501" s="1"/>
  <c r="Q61" i="501"/>
  <c r="T61" i="501" s="1"/>
  <c r="Q69" i="501"/>
  <c r="T69" i="501" s="1"/>
  <c r="Q80" i="501"/>
  <c r="T80" i="501" s="1"/>
  <c r="Q88" i="501"/>
  <c r="T88" i="501" s="1"/>
  <c r="Q96" i="501"/>
  <c r="T96" i="501" s="1"/>
  <c r="Q104" i="501"/>
  <c r="T104" i="501" s="1"/>
  <c r="Q112" i="501"/>
  <c r="T112" i="501" s="1"/>
  <c r="Q120" i="501"/>
  <c r="T120" i="501" s="1"/>
  <c r="Q81" i="501"/>
  <c r="T81" i="501" s="1"/>
  <c r="Q89" i="501"/>
  <c r="T89" i="501" s="1"/>
  <c r="Q97" i="501"/>
  <c r="T97" i="501" s="1"/>
  <c r="Q105" i="501"/>
  <c r="T105" i="501" s="1"/>
  <c r="Q113" i="501"/>
  <c r="T113" i="501" s="1"/>
  <c r="Q121" i="501"/>
  <c r="T121" i="501" s="1"/>
  <c r="Q128" i="501"/>
  <c r="T128" i="501" s="1"/>
  <c r="Q136" i="501"/>
  <c r="T136" i="501" s="1"/>
  <c r="Q144" i="501"/>
  <c r="T144" i="501" s="1"/>
  <c r="Q122" i="501"/>
  <c r="T122" i="501" s="1"/>
  <c r="Q129" i="501"/>
  <c r="T129" i="501" s="1"/>
  <c r="Q137" i="501"/>
  <c r="T137" i="501" s="1"/>
  <c r="Q145" i="501"/>
  <c r="T145" i="501" s="1"/>
  <c r="Q22" i="501"/>
  <c r="T22" i="501" s="1"/>
  <c r="Q28" i="501"/>
  <c r="T28" i="501" s="1"/>
  <c r="Q36" i="501"/>
  <c r="T36" i="501" s="1"/>
  <c r="Q44" i="501"/>
  <c r="T44" i="501" s="1"/>
  <c r="Q52" i="501"/>
  <c r="T52" i="501" s="1"/>
  <c r="Q60" i="501"/>
  <c r="T60" i="501" s="1"/>
  <c r="Q68" i="501"/>
  <c r="T68" i="501" s="1"/>
  <c r="Q23" i="501"/>
  <c r="T23" i="501" s="1"/>
  <c r="Q31" i="501"/>
  <c r="T31" i="501" s="1"/>
  <c r="Q39" i="501"/>
  <c r="T39" i="501" s="1"/>
  <c r="Q47" i="501"/>
  <c r="T47" i="501" s="1"/>
  <c r="Q55" i="501"/>
  <c r="T55" i="501" s="1"/>
  <c r="Q63" i="501"/>
  <c r="T63" i="501" s="1"/>
  <c r="Q71" i="501"/>
  <c r="T71" i="501" s="1"/>
  <c r="Q74" i="501"/>
  <c r="T74" i="501" s="1"/>
  <c r="Q82" i="501"/>
  <c r="T82" i="501" s="1"/>
  <c r="Q90" i="501"/>
  <c r="T90" i="501" s="1"/>
  <c r="Q98" i="501"/>
  <c r="T98" i="501" s="1"/>
  <c r="Q106" i="501"/>
  <c r="T106" i="501" s="1"/>
  <c r="Q114" i="501"/>
  <c r="T114" i="501" s="1"/>
  <c r="Q75" i="501"/>
  <c r="T75" i="501" s="1"/>
  <c r="Q83" i="501"/>
  <c r="T83" i="501" s="1"/>
  <c r="Q91" i="501"/>
  <c r="T91" i="501" s="1"/>
  <c r="Q99" i="501"/>
  <c r="T99" i="501" s="1"/>
  <c r="Q107" i="501"/>
  <c r="T107" i="501" s="1"/>
  <c r="Q115" i="501"/>
  <c r="T115" i="501" s="1"/>
  <c r="Q130" i="501"/>
  <c r="T130" i="501" s="1"/>
  <c r="Q138" i="501"/>
  <c r="T138" i="501" s="1"/>
  <c r="Q146" i="501"/>
  <c r="T146" i="501" s="1"/>
  <c r="Q123" i="501"/>
  <c r="T123" i="501" s="1"/>
  <c r="Q131" i="501"/>
  <c r="T131" i="501" s="1"/>
  <c r="Q139" i="501"/>
  <c r="T139" i="501" s="1"/>
  <c r="Q147" i="501"/>
  <c r="T147" i="501" s="1"/>
  <c r="Q24" i="501"/>
  <c r="T24" i="501" s="1"/>
  <c r="Q21" i="501"/>
  <c r="T21" i="501" s="1"/>
  <c r="Q30" i="501"/>
  <c r="T30" i="501" s="1"/>
  <c r="Q38" i="501"/>
  <c r="T38" i="501" s="1"/>
  <c r="Q46" i="501"/>
  <c r="T46" i="501" s="1"/>
  <c r="Q54" i="501"/>
  <c r="T54" i="501" s="1"/>
  <c r="Q62" i="501"/>
  <c r="T62" i="501" s="1"/>
  <c r="Q70" i="501"/>
  <c r="T70" i="501" s="1"/>
  <c r="Q25" i="501"/>
  <c r="T25" i="501" s="1"/>
  <c r="Q33" i="501"/>
  <c r="T33" i="501" s="1"/>
  <c r="Q41" i="501"/>
  <c r="T41" i="501" s="1"/>
  <c r="Q49" i="501"/>
  <c r="T49" i="501" s="1"/>
  <c r="Q57" i="501"/>
  <c r="T57" i="501" s="1"/>
  <c r="Q65" i="501"/>
  <c r="T65" i="501" s="1"/>
  <c r="Q73" i="501"/>
  <c r="T73" i="501" s="1"/>
  <c r="Q76" i="501"/>
  <c r="T76" i="501" s="1"/>
  <c r="Q84" i="501"/>
  <c r="T84" i="501" s="1"/>
  <c r="Q92" i="501"/>
  <c r="T92" i="501" s="1"/>
  <c r="Q100" i="501"/>
  <c r="T100" i="501" s="1"/>
  <c r="Q108" i="501"/>
  <c r="T108" i="501" s="1"/>
  <c r="Q116" i="501"/>
  <c r="T116" i="501" s="1"/>
  <c r="Q77" i="501"/>
  <c r="T77" i="501" s="1"/>
  <c r="Q85" i="501"/>
  <c r="T85" i="501" s="1"/>
  <c r="Q93" i="501"/>
  <c r="T93" i="501" s="1"/>
  <c r="Q101" i="501"/>
  <c r="T101" i="501" s="1"/>
  <c r="Q109" i="501"/>
  <c r="T109" i="501" s="1"/>
  <c r="Q117" i="501"/>
  <c r="T117" i="501" s="1"/>
  <c r="Q124" i="501"/>
  <c r="T124" i="501" s="1"/>
  <c r="Q132" i="501"/>
  <c r="T132" i="501" s="1"/>
  <c r="Q140" i="501"/>
  <c r="T140" i="501" s="1"/>
  <c r="Q148" i="501"/>
  <c r="T148" i="501" s="1"/>
  <c r="Q125" i="501"/>
  <c r="T125" i="501" s="1"/>
  <c r="Q133" i="501"/>
  <c r="T133" i="501" s="1"/>
  <c r="Q141" i="501"/>
  <c r="T141" i="501" s="1"/>
  <c r="Q149" i="501"/>
  <c r="T149" i="501" s="1"/>
  <c r="Q32" i="501"/>
  <c r="T32" i="501" s="1"/>
  <c r="Q40" i="501"/>
  <c r="T40" i="501" s="1"/>
  <c r="Q48" i="501"/>
  <c r="T48" i="501" s="1"/>
  <c r="Q56" i="501"/>
  <c r="T56" i="501" s="1"/>
  <c r="Q64" i="501"/>
  <c r="T64" i="501" s="1"/>
  <c r="Q72" i="501"/>
  <c r="T72" i="501" s="1"/>
  <c r="Q27" i="501"/>
  <c r="T27" i="501" s="1"/>
  <c r="Q35" i="501"/>
  <c r="T35" i="501" s="1"/>
  <c r="Q43" i="501"/>
  <c r="T43" i="501" s="1"/>
  <c r="Q51" i="501"/>
  <c r="T51" i="501" s="1"/>
  <c r="Q59" i="501"/>
  <c r="T59" i="501" s="1"/>
  <c r="Q67" i="501"/>
  <c r="T67" i="501" s="1"/>
  <c r="Q78" i="501"/>
  <c r="T78" i="501" s="1"/>
  <c r="Q86" i="501"/>
  <c r="T86" i="501" s="1"/>
  <c r="Q94" i="501"/>
  <c r="T94" i="501" s="1"/>
  <c r="Q102" i="501"/>
  <c r="T102" i="501" s="1"/>
  <c r="Q110" i="501"/>
  <c r="T110" i="501" s="1"/>
  <c r="Q118" i="501"/>
  <c r="T118" i="501" s="1"/>
  <c r="Q79" i="501"/>
  <c r="T79" i="501" s="1"/>
  <c r="Q87" i="501"/>
  <c r="T87" i="501" s="1"/>
  <c r="Q95" i="501"/>
  <c r="T95" i="501" s="1"/>
  <c r="Q103" i="501"/>
  <c r="T103" i="501" s="1"/>
  <c r="Q111" i="501"/>
  <c r="T111" i="501" s="1"/>
  <c r="Q119" i="501"/>
  <c r="T119" i="501" s="1"/>
  <c r="Q126" i="501"/>
  <c r="T126" i="501" s="1"/>
  <c r="Q134" i="501"/>
  <c r="T134" i="501" s="1"/>
  <c r="Q142" i="501"/>
  <c r="T142" i="501" s="1"/>
  <c r="Q127" i="501"/>
  <c r="T127" i="501" s="1"/>
  <c r="Q135" i="501"/>
  <c r="T135" i="501" s="1"/>
  <c r="Q143" i="501"/>
  <c r="T143" i="501" s="1"/>
  <c r="Q24" i="502"/>
  <c r="T24" i="502" s="1"/>
  <c r="Q32" i="502"/>
  <c r="T32" i="502" s="1"/>
  <c r="Q40" i="502"/>
  <c r="T40" i="502" s="1"/>
  <c r="Q23" i="502"/>
  <c r="T23" i="502" s="1"/>
  <c r="Q31" i="502"/>
  <c r="T31" i="502" s="1"/>
  <c r="Q39" i="502"/>
  <c r="T39" i="502" s="1"/>
  <c r="Q44" i="502"/>
  <c r="T44" i="502" s="1"/>
  <c r="Q52" i="502"/>
  <c r="T52" i="502" s="1"/>
  <c r="Q60" i="502"/>
  <c r="T60" i="502" s="1"/>
  <c r="Q68" i="502"/>
  <c r="T68" i="502" s="1"/>
  <c r="Q51" i="502"/>
  <c r="T51" i="502" s="1"/>
  <c r="Q59" i="502"/>
  <c r="T59" i="502" s="1"/>
  <c r="Q67" i="502"/>
  <c r="T67" i="502" s="1"/>
  <c r="Q78" i="502"/>
  <c r="T78" i="502" s="1"/>
  <c r="Q86" i="502"/>
  <c r="T86" i="502" s="1"/>
  <c r="Q94" i="502"/>
  <c r="T94" i="502" s="1"/>
  <c r="Q73" i="502"/>
  <c r="T73" i="502" s="1"/>
  <c r="Q81" i="502"/>
  <c r="T81" i="502" s="1"/>
  <c r="Q89" i="502"/>
  <c r="T89" i="502" s="1"/>
  <c r="Q102" i="502"/>
  <c r="T102" i="502" s="1"/>
  <c r="Q110" i="502"/>
  <c r="T110" i="502" s="1"/>
  <c r="Q118" i="502"/>
  <c r="T118" i="502" s="1"/>
  <c r="Q107" i="502"/>
  <c r="T107" i="502" s="1"/>
  <c r="Q115" i="502"/>
  <c r="T115" i="502" s="1"/>
  <c r="Q97" i="502"/>
  <c r="T97" i="502" s="1"/>
  <c r="Q126" i="502"/>
  <c r="T126" i="502" s="1"/>
  <c r="Q134" i="502"/>
  <c r="T134" i="502" s="1"/>
  <c r="Q142" i="502"/>
  <c r="T142" i="502" s="1"/>
  <c r="Q123" i="502"/>
  <c r="T123" i="502" s="1"/>
  <c r="Q131" i="502"/>
  <c r="T131" i="502" s="1"/>
  <c r="Q139" i="502"/>
  <c r="T139" i="502" s="1"/>
  <c r="Q147" i="502"/>
  <c r="T147" i="502" s="1"/>
  <c r="Q20" i="502"/>
  <c r="T20" i="502" s="1"/>
  <c r="Q26" i="502"/>
  <c r="T26" i="502" s="1"/>
  <c r="Q34" i="502"/>
  <c r="T34" i="502" s="1"/>
  <c r="Q42" i="502"/>
  <c r="T42" i="502" s="1"/>
  <c r="Q25" i="502"/>
  <c r="T25" i="502" s="1"/>
  <c r="Q33" i="502"/>
  <c r="T33" i="502" s="1"/>
  <c r="Q41" i="502"/>
  <c r="T41" i="502" s="1"/>
  <c r="Q46" i="502"/>
  <c r="T46" i="502" s="1"/>
  <c r="Q54" i="502"/>
  <c r="T54" i="502" s="1"/>
  <c r="Q62" i="502"/>
  <c r="T62" i="502" s="1"/>
  <c r="Q72" i="502"/>
  <c r="T72" i="502" s="1"/>
  <c r="Q53" i="502"/>
  <c r="T53" i="502" s="1"/>
  <c r="Q61" i="502"/>
  <c r="T61" i="502" s="1"/>
  <c r="Q71" i="502"/>
  <c r="T71" i="502" s="1"/>
  <c r="Q80" i="502"/>
  <c r="T80" i="502" s="1"/>
  <c r="Q88" i="502"/>
  <c r="T88" i="502" s="1"/>
  <c r="Q69" i="502"/>
  <c r="T69" i="502" s="1"/>
  <c r="Q75" i="502"/>
  <c r="T75" i="502" s="1"/>
  <c r="Q83" i="502"/>
  <c r="T83" i="502" s="1"/>
  <c r="Q91" i="502"/>
  <c r="T91" i="502" s="1"/>
  <c r="Q104" i="502"/>
  <c r="T104" i="502" s="1"/>
  <c r="Q112" i="502"/>
  <c r="T112" i="502" s="1"/>
  <c r="Q96" i="502"/>
  <c r="T96" i="502" s="1"/>
  <c r="Q101" i="502"/>
  <c r="T101" i="502" s="1"/>
  <c r="Q109" i="502"/>
  <c r="T109" i="502" s="1"/>
  <c r="Q117" i="502"/>
  <c r="T117" i="502" s="1"/>
  <c r="Q128" i="502"/>
  <c r="T128" i="502" s="1"/>
  <c r="Q136" i="502"/>
  <c r="T136" i="502" s="1"/>
  <c r="Q144" i="502"/>
  <c r="T144" i="502" s="1"/>
  <c r="Q125" i="502"/>
  <c r="T125" i="502" s="1"/>
  <c r="Q133" i="502"/>
  <c r="T133" i="502" s="1"/>
  <c r="Q141" i="502"/>
  <c r="T141" i="502" s="1"/>
  <c r="Q149" i="502"/>
  <c r="T149" i="502" s="1"/>
  <c r="Q98" i="502"/>
  <c r="T98" i="502" s="1"/>
  <c r="Q21" i="502"/>
  <c r="T21" i="502" s="1"/>
  <c r="Q28" i="502"/>
  <c r="T28" i="502" s="1"/>
  <c r="Q36" i="502"/>
  <c r="T36" i="502" s="1"/>
  <c r="Q27" i="502"/>
  <c r="T27" i="502" s="1"/>
  <c r="Q35" i="502"/>
  <c r="T35" i="502" s="1"/>
  <c r="Q43" i="502"/>
  <c r="T43" i="502" s="1"/>
  <c r="Q48" i="502"/>
  <c r="T48" i="502" s="1"/>
  <c r="Q56" i="502"/>
  <c r="T56" i="502" s="1"/>
  <c r="Q64" i="502"/>
  <c r="T64" i="502" s="1"/>
  <c r="Q47" i="502"/>
  <c r="T47" i="502" s="1"/>
  <c r="Q55" i="502"/>
  <c r="T55" i="502" s="1"/>
  <c r="Q63" i="502"/>
  <c r="T63" i="502" s="1"/>
  <c r="Q74" i="502"/>
  <c r="T74" i="502" s="1"/>
  <c r="Q82" i="502"/>
  <c r="T82" i="502" s="1"/>
  <c r="Q90" i="502"/>
  <c r="T90" i="502" s="1"/>
  <c r="Q77" i="502"/>
  <c r="T77" i="502" s="1"/>
  <c r="Q85" i="502"/>
  <c r="T85" i="502" s="1"/>
  <c r="Q93" i="502"/>
  <c r="T93" i="502" s="1"/>
  <c r="Q99" i="502"/>
  <c r="T99" i="502" s="1"/>
  <c r="Q106" i="502"/>
  <c r="T106" i="502" s="1"/>
  <c r="Q114" i="502"/>
  <c r="T114" i="502" s="1"/>
  <c r="Q103" i="502"/>
  <c r="T103" i="502" s="1"/>
  <c r="Q111" i="502"/>
  <c r="T111" i="502" s="1"/>
  <c r="Q119" i="502"/>
  <c r="T119" i="502" s="1"/>
  <c r="Q122" i="502"/>
  <c r="T122" i="502" s="1"/>
  <c r="Q130" i="502"/>
  <c r="T130" i="502" s="1"/>
  <c r="Q138" i="502"/>
  <c r="T138" i="502" s="1"/>
  <c r="Q146" i="502"/>
  <c r="T146" i="502" s="1"/>
  <c r="Q127" i="502"/>
  <c r="T127" i="502" s="1"/>
  <c r="Q135" i="502"/>
  <c r="T135" i="502" s="1"/>
  <c r="Q143" i="502"/>
  <c r="T143" i="502" s="1"/>
  <c r="Q70" i="502"/>
  <c r="T70" i="502" s="1"/>
  <c r="Q22" i="502"/>
  <c r="T22" i="502" s="1"/>
  <c r="Q30" i="502"/>
  <c r="T30" i="502" s="1"/>
  <c r="Q38" i="502"/>
  <c r="T38" i="502" s="1"/>
  <c r="Q29" i="502"/>
  <c r="T29" i="502" s="1"/>
  <c r="Q37" i="502"/>
  <c r="T37" i="502" s="1"/>
  <c r="Q45" i="502"/>
  <c r="T45" i="502" s="1"/>
  <c r="Q50" i="502"/>
  <c r="T50" i="502" s="1"/>
  <c r="Q58" i="502"/>
  <c r="T58" i="502" s="1"/>
  <c r="Q66" i="502"/>
  <c r="T66" i="502" s="1"/>
  <c r="Q49" i="502"/>
  <c r="T49" i="502" s="1"/>
  <c r="Q57" i="502"/>
  <c r="T57" i="502" s="1"/>
  <c r="Q65" i="502"/>
  <c r="T65" i="502" s="1"/>
  <c r="Q76" i="502"/>
  <c r="T76" i="502" s="1"/>
  <c r="Q84" i="502"/>
  <c r="T84" i="502" s="1"/>
  <c r="Q92" i="502"/>
  <c r="T92" i="502" s="1"/>
  <c r="Q79" i="502"/>
  <c r="T79" i="502" s="1"/>
  <c r="Q87" i="502"/>
  <c r="T87" i="502" s="1"/>
  <c r="Q95" i="502"/>
  <c r="T95" i="502" s="1"/>
  <c r="Q100" i="502"/>
  <c r="T100" i="502" s="1"/>
  <c r="Q108" i="502"/>
  <c r="T108" i="502" s="1"/>
  <c r="Q116" i="502"/>
  <c r="T116" i="502" s="1"/>
  <c r="Q105" i="502"/>
  <c r="T105" i="502" s="1"/>
  <c r="Q113" i="502"/>
  <c r="T113" i="502" s="1"/>
  <c r="Q121" i="502"/>
  <c r="T121" i="502" s="1"/>
  <c r="Q124" i="502"/>
  <c r="T124" i="502" s="1"/>
  <c r="Q132" i="502"/>
  <c r="T132" i="502" s="1"/>
  <c r="Q140" i="502"/>
  <c r="T140" i="502" s="1"/>
  <c r="Q148" i="502"/>
  <c r="T148" i="502" s="1"/>
  <c r="Q120" i="502"/>
  <c r="T120" i="502" s="1"/>
  <c r="Q129" i="502"/>
  <c r="T129" i="502" s="1"/>
  <c r="Q137" i="502"/>
  <c r="T137" i="502" s="1"/>
  <c r="Q145" i="502"/>
  <c r="T145" i="502" s="1"/>
  <c r="R138" i="516"/>
  <c r="U138" i="516" s="1"/>
  <c r="R141" i="516"/>
  <c r="U141" i="516" s="1"/>
  <c r="R105" i="516"/>
  <c r="U105" i="516" s="1"/>
  <c r="R87" i="516"/>
  <c r="U87" i="516" s="1"/>
  <c r="R97" i="516"/>
  <c r="U97" i="516" s="1"/>
  <c r="R101" i="516"/>
  <c r="U101" i="516" s="1"/>
  <c r="R137" i="516"/>
  <c r="U137" i="516" s="1"/>
  <c r="R64" i="516"/>
  <c r="U64" i="516" s="1"/>
  <c r="R56" i="516"/>
  <c r="U56" i="516" s="1"/>
  <c r="R47" i="516"/>
  <c r="U47" i="516" s="1"/>
  <c r="R32" i="516"/>
  <c r="U32" i="516" s="1"/>
  <c r="R48" i="516"/>
  <c r="U48" i="516" s="1"/>
  <c r="R33" i="516"/>
  <c r="U33" i="516" s="1"/>
  <c r="R49" i="516"/>
  <c r="U49" i="516" s="1"/>
  <c r="R27" i="516"/>
  <c r="U27" i="516" s="1"/>
  <c r="R52" i="516"/>
  <c r="U52" i="516" s="1"/>
  <c r="R30" i="516"/>
  <c r="U30" i="516" s="1"/>
  <c r="R46" i="516"/>
  <c r="U46" i="516" s="1"/>
  <c r="R84" i="516"/>
  <c r="U84" i="516" s="1"/>
  <c r="R90" i="516"/>
  <c r="U90" i="516" s="1"/>
  <c r="R59" i="516"/>
  <c r="U59" i="516" s="1"/>
  <c r="R67" i="516"/>
  <c r="U67" i="516" s="1"/>
  <c r="R80" i="516"/>
  <c r="U80" i="516" s="1"/>
  <c r="R108" i="516"/>
  <c r="U108" i="516" s="1"/>
  <c r="R76" i="516"/>
  <c r="U76" i="516" s="1"/>
  <c r="R115" i="516"/>
  <c r="U115" i="516" s="1"/>
  <c r="R93" i="516"/>
  <c r="U93" i="516" s="1"/>
  <c r="R94" i="516"/>
  <c r="U94" i="516" s="1"/>
  <c r="R144" i="516"/>
  <c r="U144" i="516" s="1"/>
  <c r="R77" i="516"/>
  <c r="U77" i="516" s="1"/>
  <c r="R112" i="516"/>
  <c r="U112" i="516" s="1"/>
  <c r="R131" i="516"/>
  <c r="U131" i="516" s="1"/>
  <c r="R124" i="516"/>
  <c r="U124" i="516" s="1"/>
  <c r="R130" i="516"/>
  <c r="U130" i="516" s="1"/>
  <c r="R129" i="516"/>
  <c r="U129" i="516" s="1"/>
  <c r="R103" i="516"/>
  <c r="U103" i="516" s="1"/>
  <c r="R117" i="516"/>
  <c r="U117" i="516" s="1"/>
  <c r="R95" i="516"/>
  <c r="U95" i="516" s="1"/>
  <c r="R99" i="516"/>
  <c r="U99" i="516" s="1"/>
  <c r="R85" i="516"/>
  <c r="U85" i="516" s="1"/>
  <c r="R62" i="516"/>
  <c r="U62" i="516" s="1"/>
  <c r="R23" i="516"/>
  <c r="U23" i="516" s="1"/>
  <c r="R51" i="516"/>
  <c r="U51" i="516" s="1"/>
  <c r="R36" i="516"/>
  <c r="U36" i="516" s="1"/>
  <c r="R21" i="516"/>
  <c r="U21" i="516" s="1"/>
  <c r="R37" i="516"/>
  <c r="U37" i="516" s="1"/>
  <c r="R53" i="516"/>
  <c r="U53" i="516" s="1"/>
  <c r="R31" i="516"/>
  <c r="U31" i="516" s="1"/>
  <c r="R88" i="516"/>
  <c r="U88" i="516" s="1"/>
  <c r="R34" i="516"/>
  <c r="U34" i="516" s="1"/>
  <c r="R50" i="516"/>
  <c r="U50" i="516" s="1"/>
  <c r="R121" i="516"/>
  <c r="U121" i="516" s="1"/>
  <c r="R107" i="516"/>
  <c r="U107" i="516" s="1"/>
  <c r="R61" i="516"/>
  <c r="U61" i="516" s="1"/>
  <c r="R69" i="516"/>
  <c r="U69" i="516" s="1"/>
  <c r="R83" i="516"/>
  <c r="U83" i="516" s="1"/>
  <c r="R123" i="516"/>
  <c r="U123" i="516" s="1"/>
  <c r="R79" i="516"/>
  <c r="U79" i="516" s="1"/>
  <c r="R125" i="516"/>
  <c r="U125" i="516" s="1"/>
  <c r="R106" i="516"/>
  <c r="U106" i="516" s="1"/>
  <c r="R111" i="516"/>
  <c r="U111" i="516" s="1"/>
  <c r="R145" i="516"/>
  <c r="U145" i="516" s="1"/>
  <c r="R81" i="516"/>
  <c r="U81" i="516" s="1"/>
  <c r="R119" i="516"/>
  <c r="U119" i="516" s="1"/>
  <c r="R143" i="516"/>
  <c r="U143" i="516" s="1"/>
  <c r="R128" i="516"/>
  <c r="U128" i="516" s="1"/>
  <c r="R114" i="516"/>
  <c r="U114" i="516" s="1"/>
  <c r="R122" i="516"/>
  <c r="U122" i="516" s="1"/>
  <c r="R96" i="516"/>
  <c r="U96" i="516" s="1"/>
  <c r="R92" i="516"/>
  <c r="U92" i="516" s="1"/>
  <c r="R70" i="516"/>
  <c r="U70" i="516" s="1"/>
  <c r="R82" i="516"/>
  <c r="U82" i="516" s="1"/>
  <c r="R78" i="516"/>
  <c r="U78" i="516" s="1"/>
  <c r="R60" i="516"/>
  <c r="U60" i="516" s="1"/>
  <c r="R39" i="516"/>
  <c r="U39" i="516" s="1"/>
  <c r="R20" i="516"/>
  <c r="U20" i="516" s="1"/>
  <c r="R40" i="516"/>
  <c r="U40" i="516" s="1"/>
  <c r="R25" i="516"/>
  <c r="U25" i="516" s="1"/>
  <c r="R41" i="516"/>
  <c r="U41" i="516" s="1"/>
  <c r="R35" i="516"/>
  <c r="U35" i="516" s="1"/>
  <c r="R22" i="516"/>
  <c r="U22" i="516" s="1"/>
  <c r="R38" i="516"/>
  <c r="U38" i="516" s="1"/>
  <c r="R54" i="516"/>
  <c r="U54" i="516" s="1"/>
  <c r="R132" i="516"/>
  <c r="U132" i="516" s="1"/>
  <c r="R118" i="516"/>
  <c r="U118" i="516" s="1"/>
  <c r="R63" i="516"/>
  <c r="U63" i="516" s="1"/>
  <c r="R72" i="516"/>
  <c r="U72" i="516" s="1"/>
  <c r="R100" i="516"/>
  <c r="U100" i="516" s="1"/>
  <c r="R133" i="516"/>
  <c r="U133" i="516" s="1"/>
  <c r="R86" i="516"/>
  <c r="U86" i="516" s="1"/>
  <c r="R55" i="516"/>
  <c r="U55" i="516" s="1"/>
  <c r="R109" i="516"/>
  <c r="U109" i="516" s="1"/>
  <c r="R140" i="516"/>
  <c r="U140" i="516" s="1"/>
  <c r="R147" i="516"/>
  <c r="U147" i="516" s="1"/>
  <c r="R98" i="516"/>
  <c r="U98" i="516" s="1"/>
  <c r="R120" i="516"/>
  <c r="U120" i="516" s="1"/>
  <c r="R148" i="516"/>
  <c r="U148" i="516" s="1"/>
  <c r="R134" i="516"/>
  <c r="U134" i="516" s="1"/>
  <c r="R146" i="516"/>
  <c r="U146" i="516" s="1"/>
  <c r="R110" i="516"/>
  <c r="U110" i="516" s="1"/>
  <c r="R89" i="516"/>
  <c r="U89" i="516" s="1"/>
  <c r="R104" i="516"/>
  <c r="U104" i="516" s="1"/>
  <c r="R68" i="516"/>
  <c r="U68" i="516" s="1"/>
  <c r="R74" i="516"/>
  <c r="U74" i="516" s="1"/>
  <c r="R66" i="516"/>
  <c r="U66" i="516" s="1"/>
  <c r="R58" i="516"/>
  <c r="U58" i="516" s="1"/>
  <c r="R43" i="516"/>
  <c r="U43" i="516" s="1"/>
  <c r="R28" i="516"/>
  <c r="U28" i="516" s="1"/>
  <c r="R44" i="516"/>
  <c r="U44" i="516" s="1"/>
  <c r="R29" i="516"/>
  <c r="U29" i="516" s="1"/>
  <c r="R45" i="516"/>
  <c r="U45" i="516" s="1"/>
  <c r="R24" i="516"/>
  <c r="U24" i="516" s="1"/>
  <c r="R26" i="516"/>
  <c r="U26" i="516" s="1"/>
  <c r="R42" i="516"/>
  <c r="U42" i="516" s="1"/>
  <c r="R71" i="516"/>
  <c r="U71" i="516" s="1"/>
  <c r="R136" i="516"/>
  <c r="U136" i="516" s="1"/>
  <c r="R57" i="516"/>
  <c r="U57" i="516" s="1"/>
  <c r="R65" i="516"/>
  <c r="U65" i="516" s="1"/>
  <c r="R75" i="516"/>
  <c r="U75" i="516" s="1"/>
  <c r="R102" i="516"/>
  <c r="U102" i="516" s="1"/>
  <c r="R135" i="516"/>
  <c r="U135" i="516" s="1"/>
  <c r="R113" i="516"/>
  <c r="U113" i="516" s="1"/>
  <c r="R91" i="516"/>
  <c r="U91" i="516" s="1"/>
  <c r="R149" i="516"/>
  <c r="U149" i="516" s="1"/>
  <c r="R142" i="516"/>
  <c r="U142" i="516" s="1"/>
  <c r="R73" i="516"/>
  <c r="U73" i="516" s="1"/>
  <c r="R127" i="516"/>
  <c r="U127" i="516" s="1"/>
  <c r="R126" i="516"/>
  <c r="U126" i="516" s="1"/>
  <c r="R116" i="516"/>
  <c r="U116" i="516" s="1"/>
  <c r="R139" i="516"/>
  <c r="U139" i="516" s="1"/>
  <c r="R147" i="499"/>
  <c r="U147" i="499" s="1"/>
  <c r="R125" i="499"/>
  <c r="U125" i="499" s="1"/>
  <c r="R107" i="499"/>
  <c r="U107" i="499" s="1"/>
  <c r="R84" i="499"/>
  <c r="U84" i="499" s="1"/>
  <c r="R68" i="499"/>
  <c r="U68" i="499" s="1"/>
  <c r="R52" i="499"/>
  <c r="U52" i="499" s="1"/>
  <c r="R36" i="499"/>
  <c r="U36" i="499" s="1"/>
  <c r="R20" i="499"/>
  <c r="U20" i="499" s="1"/>
  <c r="R103" i="499"/>
  <c r="U103" i="499" s="1"/>
  <c r="R112" i="499"/>
  <c r="U112" i="499" s="1"/>
  <c r="R134" i="499"/>
  <c r="U134" i="499" s="1"/>
  <c r="R78" i="499"/>
  <c r="U78" i="499" s="1"/>
  <c r="R108" i="499"/>
  <c r="U108" i="499" s="1"/>
  <c r="R30" i="499"/>
  <c r="U30" i="499" s="1"/>
  <c r="R46" i="499"/>
  <c r="U46" i="499" s="1"/>
  <c r="R54" i="499"/>
  <c r="U54" i="499" s="1"/>
  <c r="R38" i="499"/>
  <c r="U38" i="499" s="1"/>
  <c r="R148" i="499"/>
  <c r="U148" i="499" s="1"/>
  <c r="R47" i="499"/>
  <c r="U47" i="499" s="1"/>
  <c r="R50" i="499"/>
  <c r="U50" i="499" s="1"/>
  <c r="R58" i="499"/>
  <c r="U58" i="499" s="1"/>
  <c r="R43" i="499"/>
  <c r="U43" i="499" s="1"/>
  <c r="R143" i="499"/>
  <c r="U143" i="499" s="1"/>
  <c r="R106" i="499"/>
  <c r="U106" i="499" s="1"/>
  <c r="R120" i="499"/>
  <c r="U120" i="499" s="1"/>
  <c r="R142" i="499"/>
  <c r="U142" i="499" s="1"/>
  <c r="R59" i="499"/>
  <c r="U59" i="499" s="1"/>
  <c r="R126" i="499"/>
  <c r="U126" i="499" s="1"/>
  <c r="R33" i="499"/>
  <c r="U33" i="499" s="1"/>
  <c r="R49" i="499"/>
  <c r="U49" i="499" s="1"/>
  <c r="R65" i="499"/>
  <c r="U65" i="499" s="1"/>
  <c r="R81" i="499"/>
  <c r="U81" i="499" s="1"/>
  <c r="R135" i="499"/>
  <c r="U135" i="499" s="1"/>
  <c r="R102" i="499"/>
  <c r="U102" i="499" s="1"/>
  <c r="R149" i="499"/>
  <c r="U149" i="499" s="1"/>
  <c r="R140" i="499"/>
  <c r="U140" i="499" s="1"/>
  <c r="R123" i="499"/>
  <c r="U123" i="499" s="1"/>
  <c r="R100" i="499"/>
  <c r="U100" i="499" s="1"/>
  <c r="R80" i="499"/>
  <c r="U80" i="499" s="1"/>
  <c r="R64" i="499"/>
  <c r="U64" i="499" s="1"/>
  <c r="R48" i="499"/>
  <c r="U48" i="499" s="1"/>
  <c r="R32" i="499"/>
  <c r="U32" i="499" s="1"/>
  <c r="R139" i="499"/>
  <c r="U139" i="499" s="1"/>
  <c r="R87" i="499"/>
  <c r="U87" i="499" s="1"/>
  <c r="R105" i="499"/>
  <c r="U105" i="499" s="1"/>
  <c r="R133" i="499"/>
  <c r="U133" i="499" s="1"/>
  <c r="R62" i="499"/>
  <c r="U62" i="499" s="1"/>
  <c r="R74" i="499"/>
  <c r="U74" i="499" s="1"/>
  <c r="R85" i="499"/>
  <c r="U85" i="499" s="1"/>
  <c r="R99" i="499"/>
  <c r="U99" i="499" s="1"/>
  <c r="R23" i="499"/>
  <c r="U23" i="499" s="1"/>
  <c r="R90" i="499"/>
  <c r="U90" i="499" s="1"/>
  <c r="R75" i="499"/>
  <c r="U75" i="499" s="1"/>
  <c r="R71" i="499"/>
  <c r="U71" i="499" s="1"/>
  <c r="R55" i="499"/>
  <c r="U55" i="499" s="1"/>
  <c r="R113" i="499"/>
  <c r="U113" i="499" s="1"/>
  <c r="R122" i="499"/>
  <c r="U122" i="499" s="1"/>
  <c r="R146" i="499"/>
  <c r="U146" i="499" s="1"/>
  <c r="R67" i="499"/>
  <c r="U67" i="499" s="1"/>
  <c r="R94" i="499"/>
  <c r="U94" i="499" s="1"/>
  <c r="R21" i="499"/>
  <c r="U21" i="499" s="1"/>
  <c r="R37" i="499"/>
  <c r="U37" i="499" s="1"/>
  <c r="R53" i="499"/>
  <c r="U53" i="499" s="1"/>
  <c r="R69" i="499"/>
  <c r="U69" i="499" s="1"/>
  <c r="R98" i="499"/>
  <c r="U98" i="499" s="1"/>
  <c r="R137" i="499"/>
  <c r="U137" i="499" s="1"/>
  <c r="R118" i="499"/>
  <c r="U118" i="499" s="1"/>
  <c r="R138" i="499"/>
  <c r="U138" i="499" s="1"/>
  <c r="R116" i="499"/>
  <c r="U116" i="499" s="1"/>
  <c r="R93" i="499"/>
  <c r="U93" i="499" s="1"/>
  <c r="R76" i="499"/>
  <c r="U76" i="499" s="1"/>
  <c r="R60" i="499"/>
  <c r="U60" i="499" s="1"/>
  <c r="R44" i="499"/>
  <c r="U44" i="499" s="1"/>
  <c r="R28" i="499"/>
  <c r="U28" i="499" s="1"/>
  <c r="R119" i="499"/>
  <c r="U119" i="499" s="1"/>
  <c r="R128" i="499"/>
  <c r="U128" i="499" s="1"/>
  <c r="R96" i="499"/>
  <c r="U96" i="499" s="1"/>
  <c r="R131" i="499"/>
  <c r="U131" i="499" s="1"/>
  <c r="R117" i="499"/>
  <c r="U117" i="499" s="1"/>
  <c r="R101" i="499"/>
  <c r="U101" i="499" s="1"/>
  <c r="R22" i="499"/>
  <c r="U22" i="499" s="1"/>
  <c r="R82" i="499"/>
  <c r="U82" i="499" s="1"/>
  <c r="R35" i="499"/>
  <c r="U35" i="499" s="1"/>
  <c r="R39" i="499"/>
  <c r="U39" i="499" s="1"/>
  <c r="R97" i="499"/>
  <c r="U97" i="499" s="1"/>
  <c r="R31" i="499"/>
  <c r="U31" i="499" s="1"/>
  <c r="R88" i="499"/>
  <c r="U88" i="499" s="1"/>
  <c r="R104" i="499"/>
  <c r="U104" i="499" s="1"/>
  <c r="R63" i="499"/>
  <c r="U63" i="499" s="1"/>
  <c r="R127" i="499"/>
  <c r="U127" i="499" s="1"/>
  <c r="R83" i="499"/>
  <c r="U83" i="499" s="1"/>
  <c r="R110" i="499"/>
  <c r="U110" i="499" s="1"/>
  <c r="R25" i="499"/>
  <c r="U25" i="499" s="1"/>
  <c r="R41" i="499"/>
  <c r="U41" i="499" s="1"/>
  <c r="R57" i="499"/>
  <c r="U57" i="499" s="1"/>
  <c r="R73" i="499"/>
  <c r="U73" i="499" s="1"/>
  <c r="R114" i="499"/>
  <c r="U114" i="499" s="1"/>
  <c r="R141" i="499"/>
  <c r="U141" i="499" s="1"/>
  <c r="R132" i="499"/>
  <c r="U132" i="499" s="1"/>
  <c r="R109" i="499"/>
  <c r="U109" i="499" s="1"/>
  <c r="R91" i="499"/>
  <c r="U91" i="499" s="1"/>
  <c r="R72" i="499"/>
  <c r="U72" i="499" s="1"/>
  <c r="R56" i="499"/>
  <c r="U56" i="499" s="1"/>
  <c r="R40" i="499"/>
  <c r="U40" i="499" s="1"/>
  <c r="R24" i="499"/>
  <c r="U24" i="499" s="1"/>
  <c r="R89" i="499"/>
  <c r="U89" i="499" s="1"/>
  <c r="R121" i="499"/>
  <c r="U121" i="499" s="1"/>
  <c r="R136" i="499"/>
  <c r="U136" i="499" s="1"/>
  <c r="R124" i="499"/>
  <c r="U124" i="499" s="1"/>
  <c r="R115" i="499"/>
  <c r="U115" i="499" s="1"/>
  <c r="R66" i="499"/>
  <c r="U66" i="499" s="1"/>
  <c r="R70" i="499"/>
  <c r="U70" i="499" s="1"/>
  <c r="R92" i="499"/>
  <c r="U92" i="499" s="1"/>
  <c r="R95" i="499"/>
  <c r="U95" i="499" s="1"/>
  <c r="R27" i="499"/>
  <c r="U27" i="499" s="1"/>
  <c r="R42" i="499"/>
  <c r="U42" i="499" s="1"/>
  <c r="R26" i="499"/>
  <c r="U26" i="499" s="1"/>
  <c r="R34" i="499"/>
  <c r="U34" i="499" s="1"/>
  <c r="R144" i="499"/>
  <c r="U144" i="499" s="1"/>
  <c r="R111" i="499"/>
  <c r="U111" i="499" s="1"/>
  <c r="R79" i="499"/>
  <c r="U79" i="499" s="1"/>
  <c r="R129" i="499"/>
  <c r="U129" i="499" s="1"/>
  <c r="R51" i="499"/>
  <c r="U51" i="499" s="1"/>
  <c r="R145" i="499"/>
  <c r="U145" i="499" s="1"/>
  <c r="R29" i="499"/>
  <c r="U29" i="499" s="1"/>
  <c r="R45" i="499"/>
  <c r="U45" i="499" s="1"/>
  <c r="R61" i="499"/>
  <c r="U61" i="499" s="1"/>
  <c r="R77" i="499"/>
  <c r="U77" i="499" s="1"/>
  <c r="R130" i="499"/>
  <c r="U130" i="499" s="1"/>
  <c r="R86" i="499"/>
  <c r="U86" i="499" s="1"/>
  <c r="R77" i="500"/>
  <c r="U77" i="500" s="1"/>
  <c r="R96" i="500"/>
  <c r="U96" i="500" s="1"/>
  <c r="R81" i="500"/>
  <c r="U81" i="500" s="1"/>
  <c r="R26" i="500"/>
  <c r="U26" i="500" s="1"/>
  <c r="R46" i="500"/>
  <c r="U46" i="500" s="1"/>
  <c r="R94" i="500"/>
  <c r="U94" i="500" s="1"/>
  <c r="R66" i="500"/>
  <c r="U66" i="500" s="1"/>
  <c r="R36" i="500"/>
  <c r="U36" i="500" s="1"/>
  <c r="R24" i="500"/>
  <c r="U24" i="500" s="1"/>
  <c r="R23" i="500"/>
  <c r="U23" i="500" s="1"/>
  <c r="R22" i="500"/>
  <c r="U22" i="500" s="1"/>
  <c r="R28" i="500"/>
  <c r="U28" i="500" s="1"/>
  <c r="R31" i="500"/>
  <c r="U31" i="500" s="1"/>
  <c r="R74" i="500"/>
  <c r="U74" i="500" s="1"/>
  <c r="R60" i="500"/>
  <c r="U60" i="500" s="1"/>
  <c r="R32" i="500"/>
  <c r="U32" i="500" s="1"/>
  <c r="R49" i="500"/>
  <c r="U49" i="500" s="1"/>
  <c r="R85" i="500"/>
  <c r="U85" i="500" s="1"/>
  <c r="R90" i="500"/>
  <c r="U90" i="500" s="1"/>
  <c r="R145" i="500"/>
  <c r="U145" i="500" s="1"/>
  <c r="R61" i="500"/>
  <c r="U61" i="500" s="1"/>
  <c r="R126" i="500"/>
  <c r="U126" i="500" s="1"/>
  <c r="R21" i="500"/>
  <c r="U21" i="500" s="1"/>
  <c r="R100" i="500"/>
  <c r="U100" i="500" s="1"/>
  <c r="R114" i="500"/>
  <c r="U114" i="500" s="1"/>
  <c r="R149" i="500"/>
  <c r="U149" i="500" s="1"/>
  <c r="R123" i="500"/>
  <c r="U123" i="500" s="1"/>
  <c r="R120" i="500"/>
  <c r="U120" i="500" s="1"/>
  <c r="R127" i="500"/>
  <c r="U127" i="500" s="1"/>
  <c r="R147" i="500"/>
  <c r="U147" i="500" s="1"/>
  <c r="R134" i="500"/>
  <c r="U134" i="500" s="1"/>
  <c r="R138" i="500"/>
  <c r="U138" i="500" s="1"/>
  <c r="R130" i="500"/>
  <c r="U130" i="500" s="1"/>
  <c r="R137" i="500"/>
  <c r="U137" i="500" s="1"/>
  <c r="R73" i="500"/>
  <c r="U73" i="500" s="1"/>
  <c r="R141" i="500"/>
  <c r="U141" i="500" s="1"/>
  <c r="R30" i="500"/>
  <c r="U30" i="500" s="1"/>
  <c r="R83" i="500"/>
  <c r="U83" i="500" s="1"/>
  <c r="R52" i="500"/>
  <c r="U52" i="500" s="1"/>
  <c r="R35" i="500"/>
  <c r="U35" i="500" s="1"/>
  <c r="R40" i="500"/>
  <c r="U40" i="500" s="1"/>
  <c r="R54" i="500"/>
  <c r="U54" i="500" s="1"/>
  <c r="R70" i="500"/>
  <c r="U70" i="500" s="1"/>
  <c r="R43" i="500"/>
  <c r="U43" i="500" s="1"/>
  <c r="R142" i="500"/>
  <c r="U142" i="500" s="1"/>
  <c r="R75" i="500"/>
  <c r="U75" i="500" s="1"/>
  <c r="R27" i="500"/>
  <c r="U27" i="500" s="1"/>
  <c r="R78" i="500"/>
  <c r="U78" i="500" s="1"/>
  <c r="R63" i="500"/>
  <c r="U63" i="500" s="1"/>
  <c r="R44" i="500"/>
  <c r="U44" i="500" s="1"/>
  <c r="R65" i="500"/>
  <c r="U65" i="500" s="1"/>
  <c r="R86" i="500"/>
  <c r="U86" i="500" s="1"/>
  <c r="R102" i="500"/>
  <c r="U102" i="500" s="1"/>
  <c r="R72" i="500"/>
  <c r="U72" i="500" s="1"/>
  <c r="R131" i="500"/>
  <c r="U131" i="500" s="1"/>
  <c r="R25" i="500"/>
  <c r="U25" i="500" s="1"/>
  <c r="R104" i="500"/>
  <c r="U104" i="500" s="1"/>
  <c r="R116" i="500"/>
  <c r="U116" i="500" s="1"/>
  <c r="R93" i="500"/>
  <c r="U93" i="500" s="1"/>
  <c r="R125" i="500"/>
  <c r="U125" i="500" s="1"/>
  <c r="R76" i="500"/>
  <c r="U76" i="500" s="1"/>
  <c r="R91" i="500"/>
  <c r="U91" i="500" s="1"/>
  <c r="R133" i="500"/>
  <c r="U133" i="500" s="1"/>
  <c r="R117" i="500"/>
  <c r="U117" i="500" s="1"/>
  <c r="R139" i="500"/>
  <c r="U139" i="500" s="1"/>
  <c r="R146" i="500"/>
  <c r="U146" i="500" s="1"/>
  <c r="R108" i="500"/>
  <c r="U108" i="500" s="1"/>
  <c r="R97" i="500"/>
  <c r="U97" i="500" s="1"/>
  <c r="R58" i="500"/>
  <c r="U58" i="500" s="1"/>
  <c r="R89" i="500"/>
  <c r="U89" i="500" s="1"/>
  <c r="R118" i="500"/>
  <c r="U118" i="500" s="1"/>
  <c r="R68" i="500"/>
  <c r="U68" i="500" s="1"/>
  <c r="R51" i="500"/>
  <c r="U51" i="500" s="1"/>
  <c r="R34" i="500"/>
  <c r="U34" i="500" s="1"/>
  <c r="R39" i="500"/>
  <c r="U39" i="500" s="1"/>
  <c r="R56" i="500"/>
  <c r="U56" i="500" s="1"/>
  <c r="R129" i="500"/>
  <c r="U129" i="500" s="1"/>
  <c r="R69" i="500"/>
  <c r="U69" i="500" s="1"/>
  <c r="R53" i="500"/>
  <c r="U53" i="500" s="1"/>
  <c r="R82" i="500"/>
  <c r="U82" i="500" s="1"/>
  <c r="R37" i="500"/>
  <c r="U37" i="500" s="1"/>
  <c r="R101" i="500"/>
  <c r="U101" i="500" s="1"/>
  <c r="R47" i="500"/>
  <c r="U47" i="500" s="1"/>
  <c r="R80" i="500"/>
  <c r="U80" i="500" s="1"/>
  <c r="R87" i="500"/>
  <c r="U87" i="500" s="1"/>
  <c r="R106" i="500"/>
  <c r="U106" i="500" s="1"/>
  <c r="R29" i="500"/>
  <c r="U29" i="500" s="1"/>
  <c r="R79" i="500"/>
  <c r="U79" i="500" s="1"/>
  <c r="R135" i="500"/>
  <c r="U135" i="500" s="1"/>
  <c r="R41" i="500"/>
  <c r="U41" i="500" s="1"/>
  <c r="R110" i="500"/>
  <c r="U110" i="500" s="1"/>
  <c r="R122" i="500"/>
  <c r="U122" i="500" s="1"/>
  <c r="R95" i="500"/>
  <c r="U95" i="500" s="1"/>
  <c r="R136" i="500"/>
  <c r="U136" i="500" s="1"/>
  <c r="R99" i="500"/>
  <c r="U99" i="500" s="1"/>
  <c r="R107" i="500"/>
  <c r="U107" i="500" s="1"/>
  <c r="R140" i="500"/>
  <c r="U140" i="500" s="1"/>
  <c r="R124" i="500"/>
  <c r="U124" i="500" s="1"/>
  <c r="R105" i="500"/>
  <c r="U105" i="500" s="1"/>
  <c r="R98" i="500"/>
  <c r="U98" i="500" s="1"/>
  <c r="R92" i="500"/>
  <c r="U92" i="500" s="1"/>
  <c r="R42" i="500"/>
  <c r="U42" i="500" s="1"/>
  <c r="R62" i="500"/>
  <c r="U62" i="500" s="1"/>
  <c r="R115" i="500"/>
  <c r="U115" i="500" s="1"/>
  <c r="R67" i="500"/>
  <c r="U67" i="500" s="1"/>
  <c r="R50" i="500"/>
  <c r="U50" i="500" s="1"/>
  <c r="R111" i="500"/>
  <c r="U111" i="500" s="1"/>
  <c r="R38" i="500"/>
  <c r="U38" i="500" s="1"/>
  <c r="R55" i="500"/>
  <c r="U55" i="500" s="1"/>
  <c r="R71" i="500"/>
  <c r="U71" i="500" s="1"/>
  <c r="R64" i="500"/>
  <c r="U64" i="500" s="1"/>
  <c r="R121" i="500"/>
  <c r="U121" i="500" s="1"/>
  <c r="R48" i="500"/>
  <c r="U48" i="500" s="1"/>
  <c r="R59" i="500"/>
  <c r="U59" i="500" s="1"/>
  <c r="R33" i="500"/>
  <c r="U33" i="500" s="1"/>
  <c r="R84" i="500"/>
  <c r="U84" i="500" s="1"/>
  <c r="R88" i="500"/>
  <c r="U88" i="500" s="1"/>
  <c r="R132" i="500"/>
  <c r="U132" i="500" s="1"/>
  <c r="R45" i="500"/>
  <c r="U45" i="500" s="1"/>
  <c r="R103" i="500"/>
  <c r="U103" i="500" s="1"/>
  <c r="R20" i="500"/>
  <c r="U20" i="500" s="1"/>
  <c r="R57" i="500"/>
  <c r="U57" i="500" s="1"/>
  <c r="R112" i="500"/>
  <c r="U112" i="500" s="1"/>
  <c r="R143" i="500"/>
  <c r="U143" i="500" s="1"/>
  <c r="R109" i="500"/>
  <c r="U109" i="500" s="1"/>
  <c r="R148" i="500"/>
  <c r="U148" i="500" s="1"/>
  <c r="R113" i="500"/>
  <c r="U113" i="500" s="1"/>
  <c r="R119" i="500"/>
  <c r="U119" i="500" s="1"/>
  <c r="R144" i="500"/>
  <c r="U144" i="500" s="1"/>
  <c r="R128" i="500"/>
  <c r="U128" i="500" s="1"/>
  <c r="Q111" i="516"/>
  <c r="T111" i="516" s="1"/>
  <c r="Q139" i="516"/>
  <c r="T139" i="516" s="1"/>
  <c r="Q112" i="516"/>
  <c r="T112" i="516" s="1"/>
  <c r="Q93" i="516"/>
  <c r="T93" i="516" s="1"/>
  <c r="Q72" i="516"/>
  <c r="T72" i="516" s="1"/>
  <c r="Q101" i="516"/>
  <c r="T101" i="516" s="1"/>
  <c r="Q119" i="516"/>
  <c r="T119" i="516" s="1"/>
  <c r="Q122" i="516"/>
  <c r="T122" i="516" s="1"/>
  <c r="Q31" i="516"/>
  <c r="T31" i="516" s="1"/>
  <c r="Q23" i="516"/>
  <c r="T23" i="516" s="1"/>
  <c r="Q29" i="516"/>
  <c r="T29" i="516" s="1"/>
  <c r="Q49" i="516"/>
  <c r="T49" i="516" s="1"/>
  <c r="Q24" i="516"/>
  <c r="T24" i="516" s="1"/>
  <c r="Q66" i="516"/>
  <c r="T66" i="516" s="1"/>
  <c r="Q22" i="516"/>
  <c r="T22" i="516" s="1"/>
  <c r="Q30" i="516"/>
  <c r="T30" i="516" s="1"/>
  <c r="Q38" i="516"/>
  <c r="T38" i="516" s="1"/>
  <c r="Q46" i="516"/>
  <c r="T46" i="516" s="1"/>
  <c r="Q54" i="516"/>
  <c r="T54" i="516" s="1"/>
  <c r="Q60" i="516"/>
  <c r="T60" i="516" s="1"/>
  <c r="Q92" i="516"/>
  <c r="T92" i="516" s="1"/>
  <c r="Q138" i="516"/>
  <c r="T138" i="516" s="1"/>
  <c r="Q67" i="516"/>
  <c r="T67" i="516" s="1"/>
  <c r="Q146" i="516"/>
  <c r="T146" i="516" s="1"/>
  <c r="Q113" i="516"/>
  <c r="T113" i="516" s="1"/>
  <c r="Q125" i="516"/>
  <c r="T125" i="516" s="1"/>
  <c r="Q141" i="516"/>
  <c r="T141" i="516" s="1"/>
  <c r="Q128" i="516"/>
  <c r="T128" i="516" s="1"/>
  <c r="Q144" i="516"/>
  <c r="T144" i="516" s="1"/>
  <c r="Q135" i="516"/>
  <c r="T135" i="516" s="1"/>
  <c r="Q147" i="516"/>
  <c r="T147" i="516" s="1"/>
  <c r="Q134" i="516"/>
  <c r="T134" i="516" s="1"/>
  <c r="Q108" i="516"/>
  <c r="T108" i="516" s="1"/>
  <c r="Q84" i="516"/>
  <c r="T84" i="516" s="1"/>
  <c r="Q105" i="516"/>
  <c r="T105" i="516" s="1"/>
  <c r="Q89" i="516"/>
  <c r="T89" i="516" s="1"/>
  <c r="Q82" i="516"/>
  <c r="T82" i="516" s="1"/>
  <c r="Q51" i="516"/>
  <c r="T51" i="516" s="1"/>
  <c r="Q27" i="516"/>
  <c r="T27" i="516" s="1"/>
  <c r="Q21" i="516"/>
  <c r="T21" i="516" s="1"/>
  <c r="Q33" i="516"/>
  <c r="T33" i="516" s="1"/>
  <c r="Q53" i="516"/>
  <c r="T53" i="516" s="1"/>
  <c r="Q36" i="516"/>
  <c r="T36" i="516" s="1"/>
  <c r="Q44" i="516"/>
  <c r="T44" i="516" s="1"/>
  <c r="Q52" i="516"/>
  <c r="T52" i="516" s="1"/>
  <c r="Q70" i="516"/>
  <c r="T70" i="516" s="1"/>
  <c r="Q75" i="516"/>
  <c r="T75" i="516" s="1"/>
  <c r="Q32" i="516"/>
  <c r="T32" i="516" s="1"/>
  <c r="Q64" i="516"/>
  <c r="T64" i="516" s="1"/>
  <c r="Q55" i="516"/>
  <c r="T55" i="516" s="1"/>
  <c r="Q98" i="516"/>
  <c r="T98" i="516" s="1"/>
  <c r="Q57" i="516"/>
  <c r="T57" i="516" s="1"/>
  <c r="Q102" i="516"/>
  <c r="T102" i="516" s="1"/>
  <c r="Q95" i="516"/>
  <c r="T95" i="516" s="1"/>
  <c r="Q104" i="516"/>
  <c r="T104" i="516" s="1"/>
  <c r="Q69" i="516"/>
  <c r="T69" i="516" s="1"/>
  <c r="Q99" i="516"/>
  <c r="T99" i="516" s="1"/>
  <c r="Q115" i="516"/>
  <c r="T115" i="516" s="1"/>
  <c r="Q87" i="516"/>
  <c r="T87" i="516" s="1"/>
  <c r="Q117" i="516"/>
  <c r="T117" i="516" s="1"/>
  <c r="Q109" i="516"/>
  <c r="T109" i="516" s="1"/>
  <c r="Q124" i="516"/>
  <c r="T124" i="516" s="1"/>
  <c r="Q149" i="516"/>
  <c r="T149" i="516" s="1"/>
  <c r="Q129" i="516"/>
  <c r="T129" i="516" s="1"/>
  <c r="Q145" i="516"/>
  <c r="T145" i="516" s="1"/>
  <c r="Q127" i="516"/>
  <c r="T127" i="516" s="1"/>
  <c r="Q143" i="516"/>
  <c r="T143" i="516" s="1"/>
  <c r="Q130" i="516"/>
  <c r="T130" i="516" s="1"/>
  <c r="Q107" i="516"/>
  <c r="T107" i="516" s="1"/>
  <c r="Q80" i="516"/>
  <c r="T80" i="516" s="1"/>
  <c r="Q96" i="516"/>
  <c r="T96" i="516" s="1"/>
  <c r="Q74" i="516"/>
  <c r="T74" i="516" s="1"/>
  <c r="Q79" i="516"/>
  <c r="T79" i="516" s="1"/>
  <c r="Q43" i="516"/>
  <c r="T43" i="516" s="1"/>
  <c r="Q47" i="516"/>
  <c r="T47" i="516" s="1"/>
  <c r="Q37" i="516"/>
  <c r="T37" i="516" s="1"/>
  <c r="Q41" i="516"/>
  <c r="T41" i="516" s="1"/>
  <c r="Q20" i="516"/>
  <c r="T20" i="516" s="1"/>
  <c r="Q58" i="516"/>
  <c r="T58" i="516" s="1"/>
  <c r="Q90" i="516"/>
  <c r="T90" i="516" s="1"/>
  <c r="Q26" i="516"/>
  <c r="T26" i="516" s="1"/>
  <c r="Q34" i="516"/>
  <c r="T34" i="516" s="1"/>
  <c r="Q42" i="516"/>
  <c r="T42" i="516" s="1"/>
  <c r="Q50" i="516"/>
  <c r="T50" i="516" s="1"/>
  <c r="Q83" i="516"/>
  <c r="T83" i="516" s="1"/>
  <c r="Q68" i="516"/>
  <c r="T68" i="516" s="1"/>
  <c r="Q63" i="516"/>
  <c r="T63" i="516" s="1"/>
  <c r="Q77" i="516"/>
  <c r="T77" i="516" s="1"/>
  <c r="Q97" i="516"/>
  <c r="T97" i="516" s="1"/>
  <c r="Q73" i="516"/>
  <c r="T73" i="516" s="1"/>
  <c r="Q88" i="516"/>
  <c r="T88" i="516" s="1"/>
  <c r="Q59" i="516"/>
  <c r="T59" i="516" s="1"/>
  <c r="Q131" i="516"/>
  <c r="T131" i="516" s="1"/>
  <c r="Q86" i="516"/>
  <c r="T86" i="516" s="1"/>
  <c r="Q140" i="516"/>
  <c r="T140" i="516" s="1"/>
  <c r="Q126" i="516"/>
  <c r="T126" i="516" s="1"/>
  <c r="Q116" i="516"/>
  <c r="T116" i="516" s="1"/>
  <c r="Q132" i="516"/>
  <c r="T132" i="516" s="1"/>
  <c r="Q120" i="516"/>
  <c r="T120" i="516" s="1"/>
  <c r="Q136" i="516"/>
  <c r="T136" i="516" s="1"/>
  <c r="Q118" i="516"/>
  <c r="T118" i="516" s="1"/>
  <c r="Q142" i="516"/>
  <c r="T142" i="516" s="1"/>
  <c r="Q114" i="516"/>
  <c r="T114" i="516" s="1"/>
  <c r="Q100" i="516"/>
  <c r="T100" i="516" s="1"/>
  <c r="Q76" i="516"/>
  <c r="T76" i="516" s="1"/>
  <c r="Q110" i="516"/>
  <c r="T110" i="516" s="1"/>
  <c r="Q106" i="516"/>
  <c r="T106" i="516" s="1"/>
  <c r="Q71" i="516"/>
  <c r="T71" i="516" s="1"/>
  <c r="Q35" i="516"/>
  <c r="T35" i="516" s="1"/>
  <c r="Q39" i="516"/>
  <c r="T39" i="516" s="1"/>
  <c r="Q25" i="516"/>
  <c r="T25" i="516" s="1"/>
  <c r="Q45" i="516"/>
  <c r="T45" i="516" s="1"/>
  <c r="Q40" i="516"/>
  <c r="T40" i="516" s="1"/>
  <c r="Q48" i="516"/>
  <c r="T48" i="516" s="1"/>
  <c r="Q62" i="516"/>
  <c r="T62" i="516" s="1"/>
  <c r="Q94" i="516"/>
  <c r="T94" i="516" s="1"/>
  <c r="Q85" i="516"/>
  <c r="T85" i="516" s="1"/>
  <c r="Q28" i="516"/>
  <c r="T28" i="516" s="1"/>
  <c r="Q56" i="516"/>
  <c r="T56" i="516" s="1"/>
  <c r="Q78" i="516"/>
  <c r="T78" i="516" s="1"/>
  <c r="Q81" i="516"/>
  <c r="T81" i="516" s="1"/>
  <c r="Q65" i="516"/>
  <c r="T65" i="516" s="1"/>
  <c r="Q61" i="516"/>
  <c r="T61" i="516" s="1"/>
  <c r="Q133" i="516"/>
  <c r="T133" i="516" s="1"/>
  <c r="Q148" i="516"/>
  <c r="T148" i="516" s="1"/>
  <c r="Q103" i="516"/>
  <c r="T103" i="516" s="1"/>
  <c r="Q91" i="516"/>
  <c r="T91" i="516" s="1"/>
  <c r="Q123" i="516"/>
  <c r="T123" i="516" s="1"/>
  <c r="Q121" i="516"/>
  <c r="T121" i="516" s="1"/>
  <c r="Q137" i="516"/>
  <c r="T137" i="516" s="1"/>
  <c r="Q122" i="500"/>
  <c r="T122" i="500" s="1"/>
  <c r="Q119" i="500"/>
  <c r="T119" i="500" s="1"/>
  <c r="Q105" i="500"/>
  <c r="T105" i="500" s="1"/>
  <c r="Q77" i="500"/>
  <c r="T77" i="500" s="1"/>
  <c r="Q42" i="500"/>
  <c r="T42" i="500" s="1"/>
  <c r="Q117" i="500"/>
  <c r="T117" i="500" s="1"/>
  <c r="Q46" i="500"/>
  <c r="T46" i="500" s="1"/>
  <c r="Q34" i="500"/>
  <c r="T34" i="500" s="1"/>
  <c r="Q93" i="500"/>
  <c r="T93" i="500" s="1"/>
  <c r="Q87" i="500"/>
  <c r="T87" i="500" s="1"/>
  <c r="Q38" i="500"/>
  <c r="T38" i="500" s="1"/>
  <c r="Q89" i="500"/>
  <c r="T89" i="500" s="1"/>
  <c r="Q73" i="500"/>
  <c r="T73" i="500" s="1"/>
  <c r="Q20" i="500"/>
  <c r="T20" i="500" s="1"/>
  <c r="Q59" i="500"/>
  <c r="T59" i="500" s="1"/>
  <c r="Q88" i="500"/>
  <c r="T88" i="500" s="1"/>
  <c r="Q43" i="500"/>
  <c r="T43" i="500" s="1"/>
  <c r="Q24" i="500"/>
  <c r="T24" i="500" s="1"/>
  <c r="Q71" i="500"/>
  <c r="T71" i="500" s="1"/>
  <c r="Q35" i="500"/>
  <c r="T35" i="500" s="1"/>
  <c r="Q143" i="500"/>
  <c r="T143" i="500" s="1"/>
  <c r="Q86" i="500"/>
  <c r="T86" i="500" s="1"/>
  <c r="Q103" i="500"/>
  <c r="T103" i="500" s="1"/>
  <c r="Q138" i="500"/>
  <c r="T138" i="500" s="1"/>
  <c r="Q26" i="500"/>
  <c r="T26" i="500" s="1"/>
  <c r="Q101" i="500"/>
  <c r="T101" i="500" s="1"/>
  <c r="Q30" i="500"/>
  <c r="T30" i="500" s="1"/>
  <c r="Q50" i="500"/>
  <c r="T50" i="500" s="1"/>
  <c r="Q134" i="500"/>
  <c r="T134" i="500" s="1"/>
  <c r="Q91" i="500"/>
  <c r="T91" i="500" s="1"/>
  <c r="Q90" i="500"/>
  <c r="T90" i="500" s="1"/>
  <c r="Q22" i="500"/>
  <c r="T22" i="500" s="1"/>
  <c r="Q95" i="500"/>
  <c r="T95" i="500" s="1"/>
  <c r="Q55" i="500"/>
  <c r="T55" i="500" s="1"/>
  <c r="Q75" i="500"/>
  <c r="T75" i="500" s="1"/>
  <c r="Q107" i="500"/>
  <c r="T107" i="500" s="1"/>
  <c r="Q36" i="500"/>
  <c r="T36" i="500" s="1"/>
  <c r="Q127" i="500"/>
  <c r="T127" i="500" s="1"/>
  <c r="Q147" i="500"/>
  <c r="T147" i="500" s="1"/>
  <c r="Q102" i="500"/>
  <c r="T102" i="500" s="1"/>
  <c r="Q81" i="500"/>
  <c r="T81" i="500" s="1"/>
  <c r="Q142" i="500"/>
  <c r="T142" i="500" s="1"/>
  <c r="Q98" i="500"/>
  <c r="T98" i="500" s="1"/>
  <c r="Q130" i="500"/>
  <c r="T130" i="500" s="1"/>
  <c r="Q113" i="500"/>
  <c r="T113" i="500" s="1"/>
  <c r="Q27" i="500"/>
  <c r="T27" i="500" s="1"/>
  <c r="Q60" i="500"/>
  <c r="T60" i="500" s="1"/>
  <c r="Q44" i="500"/>
  <c r="T44" i="500" s="1"/>
  <c r="Q28" i="500"/>
  <c r="T28" i="500" s="1"/>
  <c r="Q124" i="500"/>
  <c r="T124" i="500" s="1"/>
  <c r="Q39" i="500"/>
  <c r="T39" i="500" s="1"/>
  <c r="Q56" i="500"/>
  <c r="T56" i="500" s="1"/>
  <c r="Q79" i="500"/>
  <c r="T79" i="500" s="1"/>
  <c r="Q92" i="500"/>
  <c r="T92" i="500" s="1"/>
  <c r="Q126" i="500"/>
  <c r="T126" i="500" s="1"/>
  <c r="Q135" i="500"/>
  <c r="T135" i="500" s="1"/>
  <c r="Q123" i="500"/>
  <c r="T123" i="500" s="1"/>
  <c r="Q112" i="500"/>
  <c r="T112" i="500" s="1"/>
  <c r="Q99" i="500"/>
  <c r="T99" i="500" s="1"/>
  <c r="Q58" i="500"/>
  <c r="T58" i="500" s="1"/>
  <c r="Q121" i="500"/>
  <c r="T121" i="500" s="1"/>
  <c r="Q62" i="500"/>
  <c r="T62" i="500" s="1"/>
  <c r="Q115" i="500"/>
  <c r="T115" i="500" s="1"/>
  <c r="Q66" i="500"/>
  <c r="T66" i="500" s="1"/>
  <c r="Q85" i="500"/>
  <c r="T85" i="500" s="1"/>
  <c r="Q70" i="500"/>
  <c r="T70" i="500" s="1"/>
  <c r="Q54" i="500"/>
  <c r="T54" i="500" s="1"/>
  <c r="Q23" i="500"/>
  <c r="T23" i="500" s="1"/>
  <c r="Q40" i="500"/>
  <c r="T40" i="500" s="1"/>
  <c r="Q51" i="500"/>
  <c r="T51" i="500" s="1"/>
  <c r="Q67" i="500"/>
  <c r="T67" i="500" s="1"/>
  <c r="Q31" i="500"/>
  <c r="T31" i="500" s="1"/>
  <c r="Q48" i="500"/>
  <c r="T48" i="500" s="1"/>
  <c r="Q74" i="500"/>
  <c r="T74" i="500" s="1"/>
  <c r="Q96" i="500"/>
  <c r="T96" i="500" s="1"/>
  <c r="Q140" i="500"/>
  <c r="T140" i="500" s="1"/>
  <c r="Q21" i="500"/>
  <c r="T21" i="500" s="1"/>
  <c r="Q37" i="500"/>
  <c r="T37" i="500" s="1"/>
  <c r="Q53" i="500"/>
  <c r="T53" i="500" s="1"/>
  <c r="Q69" i="500"/>
  <c r="T69" i="500" s="1"/>
  <c r="Q72" i="500"/>
  <c r="T72" i="500" s="1"/>
  <c r="Q128" i="500"/>
  <c r="T128" i="500" s="1"/>
  <c r="Q144" i="500"/>
  <c r="T144" i="500" s="1"/>
  <c r="Q129" i="500"/>
  <c r="T129" i="500" s="1"/>
  <c r="Q68" i="500"/>
  <c r="T68" i="500" s="1"/>
  <c r="Q109" i="500"/>
  <c r="T109" i="500" s="1"/>
  <c r="Q32" i="500"/>
  <c r="T32" i="500" s="1"/>
  <c r="Q78" i="500"/>
  <c r="T78" i="500" s="1"/>
  <c r="Q118" i="500"/>
  <c r="T118" i="500" s="1"/>
  <c r="Q97" i="500"/>
  <c r="T97" i="500" s="1"/>
  <c r="Q25" i="500"/>
  <c r="T25" i="500" s="1"/>
  <c r="Q41" i="500"/>
  <c r="T41" i="500" s="1"/>
  <c r="Q57" i="500"/>
  <c r="T57" i="500" s="1"/>
  <c r="Q104" i="500"/>
  <c r="T104" i="500" s="1"/>
  <c r="Q76" i="500"/>
  <c r="T76" i="500" s="1"/>
  <c r="Q100" i="500"/>
  <c r="T100" i="500" s="1"/>
  <c r="Q52" i="500"/>
  <c r="T52" i="500" s="1"/>
  <c r="Q114" i="500"/>
  <c r="T114" i="500" s="1"/>
  <c r="Q63" i="500"/>
  <c r="T63" i="500" s="1"/>
  <c r="Q94" i="500"/>
  <c r="T94" i="500" s="1"/>
  <c r="Q29" i="500"/>
  <c r="T29" i="500" s="1"/>
  <c r="Q45" i="500"/>
  <c r="T45" i="500" s="1"/>
  <c r="Q61" i="500"/>
  <c r="T61" i="500" s="1"/>
  <c r="Q82" i="500"/>
  <c r="T82" i="500" s="1"/>
  <c r="Q106" i="500"/>
  <c r="T106" i="500" s="1"/>
  <c r="Q131" i="500"/>
  <c r="T131" i="500" s="1"/>
  <c r="Q80" i="500"/>
  <c r="T80" i="500" s="1"/>
  <c r="Q148" i="500"/>
  <c r="T148" i="500" s="1"/>
  <c r="Q149" i="500"/>
  <c r="T149" i="500" s="1"/>
  <c r="Q136" i="500"/>
  <c r="T136" i="500" s="1"/>
  <c r="Q116" i="500"/>
  <c r="T116" i="500" s="1"/>
  <c r="Q146" i="500"/>
  <c r="T146" i="500" s="1"/>
  <c r="Q47" i="500"/>
  <c r="T47" i="500" s="1"/>
  <c r="Q64" i="500"/>
  <c r="T64" i="500" s="1"/>
  <c r="Q125" i="500"/>
  <c r="T125" i="500" s="1"/>
  <c r="Q111" i="500"/>
  <c r="T111" i="500" s="1"/>
  <c r="Q139" i="500"/>
  <c r="T139" i="500" s="1"/>
  <c r="Q33" i="500"/>
  <c r="T33" i="500" s="1"/>
  <c r="Q49" i="500"/>
  <c r="T49" i="500" s="1"/>
  <c r="Q65" i="500"/>
  <c r="T65" i="500" s="1"/>
  <c r="Q83" i="500"/>
  <c r="T83" i="500" s="1"/>
  <c r="Q108" i="500"/>
  <c r="T108" i="500" s="1"/>
  <c r="Q133" i="500"/>
  <c r="T133" i="500" s="1"/>
  <c r="Q84" i="500"/>
  <c r="T84" i="500" s="1"/>
  <c r="Q141" i="500"/>
  <c r="T141" i="500" s="1"/>
  <c r="Q110" i="500"/>
  <c r="T110" i="500" s="1"/>
  <c r="Q132" i="500"/>
  <c r="T132" i="500" s="1"/>
  <c r="Q120" i="500"/>
  <c r="T120" i="500" s="1"/>
  <c r="Q137" i="500"/>
  <c r="T137" i="500" s="1"/>
  <c r="Q145" i="500"/>
  <c r="T145" i="500" s="1"/>
  <c r="Q144" i="499"/>
  <c r="T144" i="499" s="1"/>
  <c r="Q104" i="499"/>
  <c r="T104" i="499" s="1"/>
  <c r="Q140" i="499"/>
  <c r="T140" i="499" s="1"/>
  <c r="Q80" i="499"/>
  <c r="T80" i="499" s="1"/>
  <c r="Q141" i="499"/>
  <c r="T141" i="499" s="1"/>
  <c r="Q84" i="499"/>
  <c r="T84" i="499" s="1"/>
  <c r="Q121" i="499"/>
  <c r="T121" i="499" s="1"/>
  <c r="Q48" i="499"/>
  <c r="T48" i="499" s="1"/>
  <c r="Q89" i="499"/>
  <c r="T89" i="499" s="1"/>
  <c r="Q20" i="499"/>
  <c r="T20" i="499" s="1"/>
  <c r="Q44" i="499"/>
  <c r="T44" i="499" s="1"/>
  <c r="Q49" i="499"/>
  <c r="T49" i="499" s="1"/>
  <c r="Q47" i="499"/>
  <c r="T47" i="499" s="1"/>
  <c r="Q63" i="499"/>
  <c r="T63" i="499" s="1"/>
  <c r="Q106" i="499"/>
  <c r="T106" i="499" s="1"/>
  <c r="Q118" i="499"/>
  <c r="T118" i="499" s="1"/>
  <c r="Q50" i="499"/>
  <c r="T50" i="499" s="1"/>
  <c r="Q23" i="499"/>
  <c r="T23" i="499" s="1"/>
  <c r="Q74" i="499"/>
  <c r="T74" i="499" s="1"/>
  <c r="Q130" i="499"/>
  <c r="T130" i="499" s="1"/>
  <c r="Q131" i="499"/>
  <c r="T131" i="499" s="1"/>
  <c r="Q35" i="499"/>
  <c r="T35" i="499" s="1"/>
  <c r="Q51" i="499"/>
  <c r="T51" i="499" s="1"/>
  <c r="Q65" i="499"/>
  <c r="T65" i="499" s="1"/>
  <c r="Q81" i="499"/>
  <c r="T81" i="499" s="1"/>
  <c r="Q86" i="499"/>
  <c r="T86" i="499" s="1"/>
  <c r="Q71" i="499"/>
  <c r="T71" i="499" s="1"/>
  <c r="Q98" i="499"/>
  <c r="T98" i="499" s="1"/>
  <c r="Q103" i="499"/>
  <c r="T103" i="499" s="1"/>
  <c r="Q137" i="499"/>
  <c r="T137" i="499" s="1"/>
  <c r="Q129" i="499"/>
  <c r="T129" i="499" s="1"/>
  <c r="Q97" i="499"/>
  <c r="T97" i="499" s="1"/>
  <c r="Q132" i="499"/>
  <c r="T132" i="499" s="1"/>
  <c r="Q76" i="499"/>
  <c r="T76" i="499" s="1"/>
  <c r="Q125" i="499"/>
  <c r="T125" i="499" s="1"/>
  <c r="Q68" i="499"/>
  <c r="T68" i="499" s="1"/>
  <c r="Q112" i="499"/>
  <c r="T112" i="499" s="1"/>
  <c r="Q40" i="499"/>
  <c r="T40" i="499" s="1"/>
  <c r="Q41" i="499"/>
  <c r="T41" i="499" s="1"/>
  <c r="Q94" i="499"/>
  <c r="T94" i="499" s="1"/>
  <c r="Q28" i="499"/>
  <c r="T28" i="499" s="1"/>
  <c r="Q36" i="499"/>
  <c r="T36" i="499" s="1"/>
  <c r="Q61" i="499"/>
  <c r="T61" i="499" s="1"/>
  <c r="Q75" i="499"/>
  <c r="T75" i="499" s="1"/>
  <c r="Q31" i="499"/>
  <c r="T31" i="499" s="1"/>
  <c r="Q108" i="499"/>
  <c r="T108" i="499" s="1"/>
  <c r="Q126" i="499"/>
  <c r="T126" i="499" s="1"/>
  <c r="Q73" i="499"/>
  <c r="T73" i="499" s="1"/>
  <c r="Q26" i="499"/>
  <c r="T26" i="499" s="1"/>
  <c r="Q133" i="499"/>
  <c r="T133" i="499" s="1"/>
  <c r="Q22" i="499"/>
  <c r="T22" i="499" s="1"/>
  <c r="Q38" i="499"/>
  <c r="T38" i="499" s="1"/>
  <c r="Q54" i="499"/>
  <c r="T54" i="499" s="1"/>
  <c r="Q66" i="499"/>
  <c r="T66" i="499" s="1"/>
  <c r="Q82" i="499"/>
  <c r="T82" i="499" s="1"/>
  <c r="Q99" i="499"/>
  <c r="T99" i="499" s="1"/>
  <c r="Q119" i="499"/>
  <c r="T119" i="499" s="1"/>
  <c r="Q91" i="499"/>
  <c r="T91" i="499" s="1"/>
  <c r="Q123" i="499"/>
  <c r="T123" i="499" s="1"/>
  <c r="Q138" i="499"/>
  <c r="T138" i="499" s="1"/>
  <c r="Q147" i="499"/>
  <c r="T147" i="499" s="1"/>
  <c r="Q120" i="499"/>
  <c r="T120" i="499" s="1"/>
  <c r="Q88" i="499"/>
  <c r="T88" i="499" s="1"/>
  <c r="Q100" i="499"/>
  <c r="T100" i="499" s="1"/>
  <c r="Q72" i="499"/>
  <c r="T72" i="499" s="1"/>
  <c r="Q116" i="499"/>
  <c r="T116" i="499" s="1"/>
  <c r="Q135" i="499"/>
  <c r="T135" i="499" s="1"/>
  <c r="Q105" i="499"/>
  <c r="T105" i="499" s="1"/>
  <c r="Q32" i="499"/>
  <c r="T32" i="499" s="1"/>
  <c r="Q37" i="499"/>
  <c r="T37" i="499" s="1"/>
  <c r="Q60" i="499"/>
  <c r="T60" i="499" s="1"/>
  <c r="Q25" i="499"/>
  <c r="T25" i="499" s="1"/>
  <c r="Q33" i="499"/>
  <c r="T33" i="499" s="1"/>
  <c r="Q29" i="499"/>
  <c r="T29" i="499" s="1"/>
  <c r="Q78" i="499"/>
  <c r="T78" i="499" s="1"/>
  <c r="Q34" i="499"/>
  <c r="T34" i="499" s="1"/>
  <c r="Q53" i="499"/>
  <c r="T53" i="499" s="1"/>
  <c r="Q77" i="499"/>
  <c r="T77" i="499" s="1"/>
  <c r="Q110" i="499"/>
  <c r="T110" i="499" s="1"/>
  <c r="Q79" i="499"/>
  <c r="T79" i="499" s="1"/>
  <c r="Q58" i="499"/>
  <c r="T58" i="499" s="1"/>
  <c r="Q136" i="499"/>
  <c r="T136" i="499" s="1"/>
  <c r="Q27" i="499"/>
  <c r="T27" i="499" s="1"/>
  <c r="Q43" i="499"/>
  <c r="T43" i="499" s="1"/>
  <c r="Q59" i="499"/>
  <c r="T59" i="499" s="1"/>
  <c r="Q67" i="499"/>
  <c r="T67" i="499" s="1"/>
  <c r="Q83" i="499"/>
  <c r="T83" i="499" s="1"/>
  <c r="Q69" i="499"/>
  <c r="T69" i="499" s="1"/>
  <c r="Q90" i="499"/>
  <c r="T90" i="499" s="1"/>
  <c r="Q101" i="499"/>
  <c r="T101" i="499" s="1"/>
  <c r="Q139" i="499"/>
  <c r="T139" i="499" s="1"/>
  <c r="Q145" i="499"/>
  <c r="T145" i="499" s="1"/>
  <c r="Q113" i="499"/>
  <c r="T113" i="499" s="1"/>
  <c r="Q143" i="499"/>
  <c r="T143" i="499" s="1"/>
  <c r="Q93" i="499"/>
  <c r="T93" i="499" s="1"/>
  <c r="Q64" i="499"/>
  <c r="T64" i="499" s="1"/>
  <c r="Q109" i="499"/>
  <c r="T109" i="499" s="1"/>
  <c r="Q128" i="499"/>
  <c r="T128" i="499" s="1"/>
  <c r="Q56" i="499"/>
  <c r="T56" i="499" s="1"/>
  <c r="Q24" i="499"/>
  <c r="T24" i="499" s="1"/>
  <c r="Q96" i="499"/>
  <c r="T96" i="499" s="1"/>
  <c r="Q57" i="499"/>
  <c r="T57" i="499" s="1"/>
  <c r="Q52" i="499"/>
  <c r="T52" i="499" s="1"/>
  <c r="Q21" i="499"/>
  <c r="T21" i="499" s="1"/>
  <c r="Q45" i="499"/>
  <c r="T45" i="499" s="1"/>
  <c r="Q117" i="499"/>
  <c r="T117" i="499" s="1"/>
  <c r="Q39" i="499"/>
  <c r="T39" i="499" s="1"/>
  <c r="Q55" i="499"/>
  <c r="T55" i="499" s="1"/>
  <c r="Q114" i="499"/>
  <c r="T114" i="499" s="1"/>
  <c r="Q115" i="499"/>
  <c r="T115" i="499" s="1"/>
  <c r="Q42" i="499"/>
  <c r="T42" i="499" s="1"/>
  <c r="Q62" i="499"/>
  <c r="T62" i="499" s="1"/>
  <c r="Q124" i="499"/>
  <c r="T124" i="499" s="1"/>
  <c r="Q122" i="499"/>
  <c r="T122" i="499" s="1"/>
  <c r="Q30" i="499"/>
  <c r="T30" i="499" s="1"/>
  <c r="Q46" i="499"/>
  <c r="T46" i="499" s="1"/>
  <c r="Q85" i="499"/>
  <c r="T85" i="499" s="1"/>
  <c r="Q149" i="499"/>
  <c r="T149" i="499" s="1"/>
  <c r="Q70" i="499"/>
  <c r="T70" i="499" s="1"/>
  <c r="Q92" i="499"/>
  <c r="T92" i="499" s="1"/>
  <c r="Q102" i="499"/>
  <c r="T102" i="499" s="1"/>
  <c r="Q87" i="499"/>
  <c r="T87" i="499" s="1"/>
  <c r="Q134" i="499"/>
  <c r="T134" i="499" s="1"/>
  <c r="Q107" i="499"/>
  <c r="T107" i="499" s="1"/>
  <c r="Q148" i="499"/>
  <c r="T148" i="499" s="1"/>
  <c r="Q95" i="499"/>
  <c r="T95" i="499" s="1"/>
  <c r="Q127" i="499"/>
  <c r="T127" i="499" s="1"/>
  <c r="Q142" i="499"/>
  <c r="T142" i="499" s="1"/>
  <c r="Q111" i="499"/>
  <c r="T111" i="499" s="1"/>
  <c r="Q146" i="499"/>
  <c r="T146" i="499" s="1"/>
  <c r="R94" i="498"/>
  <c r="U94" i="498" s="1"/>
  <c r="R67" i="498"/>
  <c r="U67" i="498" s="1"/>
  <c r="R51" i="498"/>
  <c r="U51" i="498" s="1"/>
  <c r="R104" i="498"/>
  <c r="U104" i="498" s="1"/>
  <c r="R85" i="498"/>
  <c r="U85" i="498" s="1"/>
  <c r="R101" i="498"/>
  <c r="U101" i="498" s="1"/>
  <c r="R43" i="498"/>
  <c r="U43" i="498" s="1"/>
  <c r="R27" i="498"/>
  <c r="U27" i="498" s="1"/>
  <c r="R44" i="498"/>
  <c r="U44" i="498" s="1"/>
  <c r="R24" i="498"/>
  <c r="U24" i="498" s="1"/>
  <c r="R29" i="498"/>
  <c r="U29" i="498" s="1"/>
  <c r="R84" i="498"/>
  <c r="U84" i="498" s="1"/>
  <c r="R69" i="498"/>
  <c r="U69" i="498" s="1"/>
  <c r="R41" i="498"/>
  <c r="U41" i="498" s="1"/>
  <c r="R96" i="498"/>
  <c r="U96" i="498" s="1"/>
  <c r="R30" i="498"/>
  <c r="U30" i="498" s="1"/>
  <c r="R99" i="498"/>
  <c r="U99" i="498" s="1"/>
  <c r="R142" i="498"/>
  <c r="U142" i="498" s="1"/>
  <c r="R95" i="498"/>
  <c r="U95" i="498" s="1"/>
  <c r="R42" i="498"/>
  <c r="U42" i="498" s="1"/>
  <c r="R58" i="498"/>
  <c r="U58" i="498" s="1"/>
  <c r="R47" i="498"/>
  <c r="U47" i="498" s="1"/>
  <c r="R77" i="498"/>
  <c r="U77" i="498" s="1"/>
  <c r="R131" i="498"/>
  <c r="U131" i="498" s="1"/>
  <c r="R72" i="498"/>
  <c r="U72" i="498" s="1"/>
  <c r="R73" i="498"/>
  <c r="U73" i="498" s="1"/>
  <c r="R136" i="498"/>
  <c r="U136" i="498" s="1"/>
  <c r="R109" i="498"/>
  <c r="U109" i="498" s="1"/>
  <c r="R116" i="498"/>
  <c r="U116" i="498" s="1"/>
  <c r="R140" i="498"/>
  <c r="U140" i="498" s="1"/>
  <c r="R124" i="498"/>
  <c r="U124" i="498" s="1"/>
  <c r="R119" i="498"/>
  <c r="U119" i="498" s="1"/>
  <c r="R138" i="498"/>
  <c r="U138" i="498" s="1"/>
  <c r="R92" i="498"/>
  <c r="U92" i="498" s="1"/>
  <c r="R63" i="498"/>
  <c r="U63" i="498" s="1"/>
  <c r="R137" i="498"/>
  <c r="U137" i="498" s="1"/>
  <c r="R90" i="498"/>
  <c r="U90" i="498" s="1"/>
  <c r="R82" i="498"/>
  <c r="U82" i="498" s="1"/>
  <c r="R64" i="498"/>
  <c r="U64" i="498" s="1"/>
  <c r="R39" i="498"/>
  <c r="U39" i="498" s="1"/>
  <c r="R23" i="498"/>
  <c r="U23" i="498" s="1"/>
  <c r="R36" i="498"/>
  <c r="U36" i="498" s="1"/>
  <c r="R129" i="498"/>
  <c r="U129" i="498" s="1"/>
  <c r="R21" i="498"/>
  <c r="U21" i="498" s="1"/>
  <c r="R83" i="498"/>
  <c r="U83" i="498" s="1"/>
  <c r="R52" i="498"/>
  <c r="U52" i="498" s="1"/>
  <c r="R61" i="498"/>
  <c r="U61" i="498" s="1"/>
  <c r="R100" i="498"/>
  <c r="U100" i="498" s="1"/>
  <c r="R38" i="498"/>
  <c r="U38" i="498" s="1"/>
  <c r="R108" i="498"/>
  <c r="U108" i="498" s="1"/>
  <c r="R145" i="498"/>
  <c r="U145" i="498" s="1"/>
  <c r="R49" i="498"/>
  <c r="U49" i="498" s="1"/>
  <c r="R22" i="498"/>
  <c r="U22" i="498" s="1"/>
  <c r="R45" i="498"/>
  <c r="U45" i="498" s="1"/>
  <c r="R75" i="498"/>
  <c r="U75" i="498" s="1"/>
  <c r="R54" i="498"/>
  <c r="U54" i="498" s="1"/>
  <c r="R93" i="498"/>
  <c r="U93" i="498" s="1"/>
  <c r="R135" i="498"/>
  <c r="U135" i="498" s="1"/>
  <c r="R120" i="498"/>
  <c r="U120" i="498" s="1"/>
  <c r="R105" i="498"/>
  <c r="U105" i="498" s="1"/>
  <c r="R148" i="498"/>
  <c r="U148" i="498" s="1"/>
  <c r="R111" i="498"/>
  <c r="U111" i="498" s="1"/>
  <c r="R118" i="498"/>
  <c r="U118" i="498" s="1"/>
  <c r="R144" i="498"/>
  <c r="U144" i="498" s="1"/>
  <c r="R128" i="498"/>
  <c r="U128" i="498" s="1"/>
  <c r="R146" i="498"/>
  <c r="U146" i="498" s="1"/>
  <c r="R130" i="498"/>
  <c r="U130" i="498" s="1"/>
  <c r="R59" i="498"/>
  <c r="U59" i="498" s="1"/>
  <c r="R114" i="498"/>
  <c r="U114" i="498" s="1"/>
  <c r="R88" i="498"/>
  <c r="U88" i="498" s="1"/>
  <c r="R79" i="498"/>
  <c r="U79" i="498" s="1"/>
  <c r="R56" i="498"/>
  <c r="U56" i="498" s="1"/>
  <c r="R35" i="498"/>
  <c r="U35" i="498" s="1"/>
  <c r="R80" i="498"/>
  <c r="U80" i="498" s="1"/>
  <c r="R28" i="498"/>
  <c r="U28" i="498" s="1"/>
  <c r="R68" i="498"/>
  <c r="U68" i="498" s="1"/>
  <c r="R106" i="498"/>
  <c r="U106" i="498" s="1"/>
  <c r="R40" i="498"/>
  <c r="U40" i="498" s="1"/>
  <c r="R37" i="498"/>
  <c r="U37" i="498" s="1"/>
  <c r="R25" i="498"/>
  <c r="U25" i="498" s="1"/>
  <c r="R132" i="498"/>
  <c r="U132" i="498" s="1"/>
  <c r="R65" i="498"/>
  <c r="U65" i="498" s="1"/>
  <c r="R76" i="498"/>
  <c r="U76" i="498" s="1"/>
  <c r="R110" i="498"/>
  <c r="U110" i="498" s="1"/>
  <c r="R98" i="498"/>
  <c r="U98" i="498" s="1"/>
  <c r="R50" i="498"/>
  <c r="U50" i="498" s="1"/>
  <c r="R26" i="498"/>
  <c r="U26" i="498" s="1"/>
  <c r="R46" i="498"/>
  <c r="U46" i="498" s="1"/>
  <c r="R121" i="498"/>
  <c r="U121" i="498" s="1"/>
  <c r="R62" i="498"/>
  <c r="U62" i="498" s="1"/>
  <c r="R115" i="498"/>
  <c r="U115" i="498" s="1"/>
  <c r="R143" i="498"/>
  <c r="U143" i="498" s="1"/>
  <c r="R123" i="498"/>
  <c r="U123" i="498" s="1"/>
  <c r="R89" i="498"/>
  <c r="U89" i="498" s="1"/>
  <c r="R87" i="498"/>
  <c r="U87" i="498" s="1"/>
  <c r="R127" i="498"/>
  <c r="U127" i="498" s="1"/>
  <c r="R147" i="498"/>
  <c r="U147" i="498" s="1"/>
  <c r="R134" i="498"/>
  <c r="U134" i="498" s="1"/>
  <c r="R122" i="498"/>
  <c r="U122" i="498" s="1"/>
  <c r="R74" i="498"/>
  <c r="U74" i="498" s="1"/>
  <c r="R55" i="498"/>
  <c r="U55" i="498" s="1"/>
  <c r="R112" i="498"/>
  <c r="U112" i="498" s="1"/>
  <c r="R86" i="498"/>
  <c r="U86" i="498" s="1"/>
  <c r="R141" i="498"/>
  <c r="U141" i="498" s="1"/>
  <c r="R48" i="498"/>
  <c r="U48" i="498" s="1"/>
  <c r="R31" i="498"/>
  <c r="U31" i="498" s="1"/>
  <c r="R78" i="498"/>
  <c r="U78" i="498" s="1"/>
  <c r="R117" i="498"/>
  <c r="U117" i="498" s="1"/>
  <c r="R53" i="498"/>
  <c r="U53" i="498" s="1"/>
  <c r="R60" i="498"/>
  <c r="U60" i="498" s="1"/>
  <c r="R32" i="498"/>
  <c r="U32" i="498" s="1"/>
  <c r="R20" i="498"/>
  <c r="U20" i="498" s="1"/>
  <c r="R33" i="498"/>
  <c r="U33" i="498" s="1"/>
  <c r="R81" i="498"/>
  <c r="U81" i="498" s="1"/>
  <c r="R97" i="498"/>
  <c r="U97" i="498" s="1"/>
  <c r="R113" i="498"/>
  <c r="U113" i="498" s="1"/>
  <c r="R102" i="498"/>
  <c r="U102" i="498" s="1"/>
  <c r="R66" i="498"/>
  <c r="U66" i="498" s="1"/>
  <c r="R34" i="498"/>
  <c r="U34" i="498" s="1"/>
  <c r="R57" i="498"/>
  <c r="U57" i="498" s="1"/>
  <c r="R70" i="498"/>
  <c r="U70" i="498" s="1"/>
  <c r="R126" i="498"/>
  <c r="U126" i="498" s="1"/>
  <c r="R71" i="498"/>
  <c r="U71" i="498" s="1"/>
  <c r="R149" i="498"/>
  <c r="U149" i="498" s="1"/>
  <c r="R125" i="498"/>
  <c r="U125" i="498" s="1"/>
  <c r="R91" i="498"/>
  <c r="U91" i="498" s="1"/>
  <c r="R103" i="498"/>
  <c r="U103" i="498" s="1"/>
  <c r="R133" i="498"/>
  <c r="U133" i="498" s="1"/>
  <c r="R107" i="498"/>
  <c r="U107" i="498" s="1"/>
  <c r="R139" i="498"/>
  <c r="U139" i="498" s="1"/>
  <c r="R136" i="497"/>
  <c r="U136" i="497" s="1"/>
  <c r="R59" i="497"/>
  <c r="U59" i="497" s="1"/>
  <c r="R27" i="497"/>
  <c r="U27" i="497" s="1"/>
  <c r="R105" i="497"/>
  <c r="U105" i="497" s="1"/>
  <c r="R32" i="497"/>
  <c r="U32" i="497" s="1"/>
  <c r="R108" i="497"/>
  <c r="U108" i="497" s="1"/>
  <c r="R80" i="497"/>
  <c r="U80" i="497" s="1"/>
  <c r="R72" i="497"/>
  <c r="U72" i="497" s="1"/>
  <c r="R55" i="497"/>
  <c r="U55" i="497" s="1"/>
  <c r="R23" i="497"/>
  <c r="U23" i="497" s="1"/>
  <c r="R89" i="497"/>
  <c r="U89" i="497" s="1"/>
  <c r="R36" i="497"/>
  <c r="U36" i="497" s="1"/>
  <c r="R57" i="497"/>
  <c r="U57" i="497" s="1"/>
  <c r="R37" i="497"/>
  <c r="U37" i="497" s="1"/>
  <c r="R49" i="497"/>
  <c r="U49" i="497" s="1"/>
  <c r="R29" i="497"/>
  <c r="U29" i="497" s="1"/>
  <c r="R50" i="497"/>
  <c r="U50" i="497" s="1"/>
  <c r="R109" i="497"/>
  <c r="U109" i="497" s="1"/>
  <c r="R22" i="497"/>
  <c r="U22" i="497" s="1"/>
  <c r="R26" i="497"/>
  <c r="U26" i="497" s="1"/>
  <c r="R96" i="497"/>
  <c r="U96" i="497" s="1"/>
  <c r="R128" i="497"/>
  <c r="U128" i="497" s="1"/>
  <c r="R46" i="497"/>
  <c r="U46" i="497" s="1"/>
  <c r="R94" i="497"/>
  <c r="U94" i="497" s="1"/>
  <c r="R75" i="497"/>
  <c r="U75" i="497" s="1"/>
  <c r="R98" i="497"/>
  <c r="U98" i="497" s="1"/>
  <c r="R114" i="497"/>
  <c r="U114" i="497" s="1"/>
  <c r="R130" i="497"/>
  <c r="U130" i="497" s="1"/>
  <c r="R103" i="497"/>
  <c r="U103" i="497" s="1"/>
  <c r="R137" i="497"/>
  <c r="U137" i="497" s="1"/>
  <c r="R147" i="497"/>
  <c r="U147" i="497" s="1"/>
  <c r="R69" i="497"/>
  <c r="U69" i="497" s="1"/>
  <c r="R81" i="497"/>
  <c r="U81" i="497" s="1"/>
  <c r="R133" i="497"/>
  <c r="U133" i="497" s="1"/>
  <c r="R134" i="497"/>
  <c r="U134" i="497" s="1"/>
  <c r="R51" i="497"/>
  <c r="U51" i="497" s="1"/>
  <c r="R148" i="497"/>
  <c r="U148" i="497" s="1"/>
  <c r="R56" i="497"/>
  <c r="U56" i="497" s="1"/>
  <c r="R20" i="497"/>
  <c r="U20" i="497" s="1"/>
  <c r="R100" i="497"/>
  <c r="U100" i="497" s="1"/>
  <c r="R78" i="497"/>
  <c r="U78" i="497" s="1"/>
  <c r="R70" i="497"/>
  <c r="U70" i="497" s="1"/>
  <c r="R43" i="497"/>
  <c r="U43" i="497" s="1"/>
  <c r="R146" i="497"/>
  <c r="U146" i="497" s="1"/>
  <c r="R60" i="497"/>
  <c r="U60" i="497" s="1"/>
  <c r="R28" i="497"/>
  <c r="U28" i="497" s="1"/>
  <c r="R41" i="497"/>
  <c r="U41" i="497" s="1"/>
  <c r="R21" i="497"/>
  <c r="U21" i="497" s="1"/>
  <c r="R33" i="497"/>
  <c r="U33" i="497" s="1"/>
  <c r="R85" i="497"/>
  <c r="U85" i="497" s="1"/>
  <c r="R117" i="497"/>
  <c r="U117" i="497" s="1"/>
  <c r="R38" i="497"/>
  <c r="U38" i="497" s="1"/>
  <c r="R42" i="497"/>
  <c r="U42" i="497" s="1"/>
  <c r="R104" i="497"/>
  <c r="U104" i="497" s="1"/>
  <c r="R142" i="497"/>
  <c r="U142" i="497" s="1"/>
  <c r="R62" i="497"/>
  <c r="U62" i="497" s="1"/>
  <c r="R119" i="497"/>
  <c r="U119" i="497" s="1"/>
  <c r="R79" i="497"/>
  <c r="U79" i="497" s="1"/>
  <c r="R99" i="497"/>
  <c r="U99" i="497" s="1"/>
  <c r="R115" i="497"/>
  <c r="U115" i="497" s="1"/>
  <c r="R131" i="497"/>
  <c r="U131" i="497" s="1"/>
  <c r="R110" i="497"/>
  <c r="U110" i="497" s="1"/>
  <c r="R71" i="497"/>
  <c r="U71" i="497" s="1"/>
  <c r="R91" i="497"/>
  <c r="U91" i="497" s="1"/>
  <c r="R132" i="497"/>
  <c r="U132" i="497" s="1"/>
  <c r="R47" i="497"/>
  <c r="U47" i="497" s="1"/>
  <c r="R129" i="497"/>
  <c r="U129" i="497" s="1"/>
  <c r="R52" i="497"/>
  <c r="U52" i="497" s="1"/>
  <c r="R124" i="497"/>
  <c r="U124" i="497" s="1"/>
  <c r="R84" i="497"/>
  <c r="U84" i="497" s="1"/>
  <c r="R76" i="497"/>
  <c r="U76" i="497" s="1"/>
  <c r="R68" i="497"/>
  <c r="U68" i="497" s="1"/>
  <c r="R39" i="497"/>
  <c r="U39" i="497" s="1"/>
  <c r="R113" i="497"/>
  <c r="U113" i="497" s="1"/>
  <c r="R44" i="497"/>
  <c r="U44" i="497" s="1"/>
  <c r="R24" i="497"/>
  <c r="U24" i="497" s="1"/>
  <c r="R25" i="497"/>
  <c r="U25" i="497" s="1"/>
  <c r="R66" i="497"/>
  <c r="U66" i="497" s="1"/>
  <c r="R61" i="497"/>
  <c r="U61" i="497" s="1"/>
  <c r="R93" i="497"/>
  <c r="U93" i="497" s="1"/>
  <c r="R125" i="497"/>
  <c r="U125" i="497" s="1"/>
  <c r="R54" i="497"/>
  <c r="U54" i="497" s="1"/>
  <c r="R58" i="497"/>
  <c r="U58" i="497" s="1"/>
  <c r="R112" i="497"/>
  <c r="U112" i="497" s="1"/>
  <c r="R144" i="497"/>
  <c r="U144" i="497" s="1"/>
  <c r="R86" i="497"/>
  <c r="U86" i="497" s="1"/>
  <c r="R126" i="497"/>
  <c r="U126" i="497" s="1"/>
  <c r="R83" i="497"/>
  <c r="U83" i="497" s="1"/>
  <c r="R106" i="497"/>
  <c r="U106" i="497" s="1"/>
  <c r="R122" i="497"/>
  <c r="U122" i="497" s="1"/>
  <c r="R138" i="497"/>
  <c r="U138" i="497" s="1"/>
  <c r="R95" i="497"/>
  <c r="U95" i="497" s="1"/>
  <c r="R111" i="497"/>
  <c r="U111" i="497" s="1"/>
  <c r="R65" i="497"/>
  <c r="U65" i="497" s="1"/>
  <c r="R73" i="497"/>
  <c r="U73" i="497" s="1"/>
  <c r="R145" i="497"/>
  <c r="U145" i="497" s="1"/>
  <c r="R143" i="497"/>
  <c r="U143" i="497" s="1"/>
  <c r="R63" i="497"/>
  <c r="U63" i="497" s="1"/>
  <c r="R31" i="497"/>
  <c r="U31" i="497" s="1"/>
  <c r="R121" i="497"/>
  <c r="U121" i="497" s="1"/>
  <c r="R48" i="497"/>
  <c r="U48" i="497" s="1"/>
  <c r="R116" i="497"/>
  <c r="U116" i="497" s="1"/>
  <c r="R82" i="497"/>
  <c r="U82" i="497" s="1"/>
  <c r="R74" i="497"/>
  <c r="U74" i="497" s="1"/>
  <c r="R139" i="497"/>
  <c r="U139" i="497" s="1"/>
  <c r="R35" i="497"/>
  <c r="U35" i="497" s="1"/>
  <c r="R97" i="497"/>
  <c r="U97" i="497" s="1"/>
  <c r="R40" i="497"/>
  <c r="U40" i="497" s="1"/>
  <c r="R92" i="497"/>
  <c r="U92" i="497" s="1"/>
  <c r="R53" i="497"/>
  <c r="U53" i="497" s="1"/>
  <c r="R64" i="497"/>
  <c r="U64" i="497" s="1"/>
  <c r="R45" i="497"/>
  <c r="U45" i="497" s="1"/>
  <c r="R34" i="497"/>
  <c r="U34" i="497" s="1"/>
  <c r="R101" i="497"/>
  <c r="U101" i="497" s="1"/>
  <c r="R135" i="497"/>
  <c r="U135" i="497" s="1"/>
  <c r="R88" i="497"/>
  <c r="U88" i="497" s="1"/>
  <c r="R120" i="497"/>
  <c r="U120" i="497" s="1"/>
  <c r="R30" i="497"/>
  <c r="U30" i="497" s="1"/>
  <c r="R87" i="497"/>
  <c r="U87" i="497" s="1"/>
  <c r="R127" i="497"/>
  <c r="U127" i="497" s="1"/>
  <c r="R149" i="497"/>
  <c r="U149" i="497" s="1"/>
  <c r="R90" i="497"/>
  <c r="U90" i="497" s="1"/>
  <c r="R107" i="497"/>
  <c r="U107" i="497" s="1"/>
  <c r="R123" i="497"/>
  <c r="U123" i="497" s="1"/>
  <c r="R140" i="497"/>
  <c r="U140" i="497" s="1"/>
  <c r="R102" i="497"/>
  <c r="U102" i="497" s="1"/>
  <c r="R118" i="497"/>
  <c r="U118" i="497" s="1"/>
  <c r="R67" i="497"/>
  <c r="U67" i="497" s="1"/>
  <c r="R77" i="497"/>
  <c r="U77" i="497" s="1"/>
  <c r="R141" i="497"/>
  <c r="U141" i="497" s="1"/>
  <c r="Q135" i="498"/>
  <c r="T135" i="498" s="1"/>
  <c r="Q123" i="498"/>
  <c r="T123" i="498" s="1"/>
  <c r="Q147" i="498"/>
  <c r="T147" i="498" s="1"/>
  <c r="Q81" i="498"/>
  <c r="T81" i="498" s="1"/>
  <c r="Q58" i="498"/>
  <c r="T58" i="498" s="1"/>
  <c r="Q90" i="498"/>
  <c r="T90" i="498" s="1"/>
  <c r="Q34" i="498"/>
  <c r="T34" i="498" s="1"/>
  <c r="Q142" i="498"/>
  <c r="T142" i="498" s="1"/>
  <c r="Q73" i="498"/>
  <c r="T73" i="498" s="1"/>
  <c r="Q64" i="498"/>
  <c r="T64" i="498" s="1"/>
  <c r="Q32" i="498"/>
  <c r="T32" i="498" s="1"/>
  <c r="Q28" i="498"/>
  <c r="T28" i="498" s="1"/>
  <c r="Q41" i="498"/>
  <c r="T41" i="498" s="1"/>
  <c r="Q104" i="498"/>
  <c r="T104" i="498" s="1"/>
  <c r="Q124" i="498"/>
  <c r="T124" i="498" s="1"/>
  <c r="Q45" i="498"/>
  <c r="T45" i="498" s="1"/>
  <c r="Q68" i="498"/>
  <c r="T68" i="498" s="1"/>
  <c r="Q60" i="498"/>
  <c r="T60" i="498" s="1"/>
  <c r="Q103" i="498"/>
  <c r="T103" i="498" s="1"/>
  <c r="Q20" i="498"/>
  <c r="T20" i="498" s="1"/>
  <c r="Q102" i="498"/>
  <c r="T102" i="498" s="1"/>
  <c r="Q35" i="498"/>
  <c r="T35" i="498" s="1"/>
  <c r="Q72" i="498"/>
  <c r="T72" i="498" s="1"/>
  <c r="Q61" i="498"/>
  <c r="T61" i="498" s="1"/>
  <c r="Q84" i="498"/>
  <c r="T84" i="498" s="1"/>
  <c r="Q125" i="498"/>
  <c r="T125" i="498" s="1"/>
  <c r="Q51" i="498"/>
  <c r="T51" i="498" s="1"/>
  <c r="Q67" i="498"/>
  <c r="T67" i="498" s="1"/>
  <c r="Q88" i="498"/>
  <c r="T88" i="498" s="1"/>
  <c r="Q140" i="498"/>
  <c r="T140" i="498" s="1"/>
  <c r="Q141" i="498"/>
  <c r="T141" i="498" s="1"/>
  <c r="Q132" i="498"/>
  <c r="T132" i="498" s="1"/>
  <c r="Q129" i="498"/>
  <c r="T129" i="498" s="1"/>
  <c r="Q145" i="498"/>
  <c r="T145" i="498" s="1"/>
  <c r="Q143" i="498"/>
  <c r="T143" i="498" s="1"/>
  <c r="Q118" i="498"/>
  <c r="T118" i="498" s="1"/>
  <c r="Q119" i="498"/>
  <c r="T119" i="498" s="1"/>
  <c r="Q70" i="498"/>
  <c r="T70" i="498" s="1"/>
  <c r="Q54" i="498"/>
  <c r="T54" i="498" s="1"/>
  <c r="Q79" i="498"/>
  <c r="T79" i="498" s="1"/>
  <c r="Q30" i="498"/>
  <c r="T30" i="498" s="1"/>
  <c r="Q130" i="498"/>
  <c r="T130" i="498" s="1"/>
  <c r="Q56" i="498"/>
  <c r="T56" i="498" s="1"/>
  <c r="Q75" i="498"/>
  <c r="T75" i="498" s="1"/>
  <c r="Q24" i="498"/>
  <c r="T24" i="498" s="1"/>
  <c r="Q36" i="498"/>
  <c r="T36" i="498" s="1"/>
  <c r="Q65" i="498"/>
  <c r="T65" i="498" s="1"/>
  <c r="Q99" i="498"/>
  <c r="T99" i="498" s="1"/>
  <c r="Q46" i="498"/>
  <c r="T46" i="498" s="1"/>
  <c r="Q86" i="498"/>
  <c r="T86" i="498" s="1"/>
  <c r="Q108" i="498"/>
  <c r="T108" i="498" s="1"/>
  <c r="Q107" i="498"/>
  <c r="T107" i="498" s="1"/>
  <c r="Q23" i="498"/>
  <c r="T23" i="498" s="1"/>
  <c r="Q39" i="498"/>
  <c r="T39" i="498" s="1"/>
  <c r="Q49" i="498"/>
  <c r="T49" i="498" s="1"/>
  <c r="Q69" i="498"/>
  <c r="T69" i="498" s="1"/>
  <c r="Q106" i="498"/>
  <c r="T106" i="498" s="1"/>
  <c r="Q55" i="498"/>
  <c r="T55" i="498" s="1"/>
  <c r="Q91" i="498"/>
  <c r="T91" i="498" s="1"/>
  <c r="Q92" i="498"/>
  <c r="T92" i="498" s="1"/>
  <c r="Q113" i="498"/>
  <c r="T113" i="498" s="1"/>
  <c r="Q96" i="498"/>
  <c r="T96" i="498" s="1"/>
  <c r="Q116" i="498"/>
  <c r="T116" i="498" s="1"/>
  <c r="Q120" i="498"/>
  <c r="T120" i="498" s="1"/>
  <c r="Q136" i="498"/>
  <c r="T136" i="498" s="1"/>
  <c r="Q144" i="498"/>
  <c r="T144" i="498" s="1"/>
  <c r="Q109" i="498"/>
  <c r="T109" i="498" s="1"/>
  <c r="Q98" i="498"/>
  <c r="T98" i="498" s="1"/>
  <c r="Q95" i="498"/>
  <c r="T95" i="498" s="1"/>
  <c r="Q66" i="498"/>
  <c r="T66" i="498" s="1"/>
  <c r="Q115" i="498"/>
  <c r="T115" i="498" s="1"/>
  <c r="Q42" i="498"/>
  <c r="T42" i="498" s="1"/>
  <c r="Q26" i="498"/>
  <c r="T26" i="498" s="1"/>
  <c r="Q89" i="498"/>
  <c r="T89" i="498" s="1"/>
  <c r="Q134" i="498"/>
  <c r="T134" i="498" s="1"/>
  <c r="Q48" i="498"/>
  <c r="T48" i="498" s="1"/>
  <c r="Q44" i="498"/>
  <c r="T44" i="498" s="1"/>
  <c r="Q101" i="498"/>
  <c r="T101" i="498" s="1"/>
  <c r="Q29" i="498"/>
  <c r="T29" i="498" s="1"/>
  <c r="Q52" i="498"/>
  <c r="T52" i="498" s="1"/>
  <c r="Q85" i="498"/>
  <c r="T85" i="498" s="1"/>
  <c r="Q25" i="498"/>
  <c r="T25" i="498" s="1"/>
  <c r="Q126" i="498"/>
  <c r="T126" i="498" s="1"/>
  <c r="Q82" i="498"/>
  <c r="T82" i="498" s="1"/>
  <c r="Q27" i="498"/>
  <c r="T27" i="498" s="1"/>
  <c r="Q43" i="498"/>
  <c r="T43" i="498" s="1"/>
  <c r="Q78" i="498"/>
  <c r="T78" i="498" s="1"/>
  <c r="Q122" i="498"/>
  <c r="T122" i="498" s="1"/>
  <c r="Q146" i="498"/>
  <c r="T146" i="498" s="1"/>
  <c r="Q50" i="498"/>
  <c r="T50" i="498" s="1"/>
  <c r="Q117" i="498"/>
  <c r="T117" i="498" s="1"/>
  <c r="Q59" i="498"/>
  <c r="T59" i="498" s="1"/>
  <c r="Q74" i="498"/>
  <c r="T74" i="498" s="1"/>
  <c r="Q76" i="498"/>
  <c r="T76" i="498" s="1"/>
  <c r="Q93" i="498"/>
  <c r="T93" i="498" s="1"/>
  <c r="Q131" i="498"/>
  <c r="T131" i="498" s="1"/>
  <c r="Q121" i="498"/>
  <c r="T121" i="498" s="1"/>
  <c r="Q137" i="498"/>
  <c r="T137" i="498" s="1"/>
  <c r="Q127" i="498"/>
  <c r="T127" i="498" s="1"/>
  <c r="Q77" i="498"/>
  <c r="T77" i="498" s="1"/>
  <c r="Q94" i="498"/>
  <c r="T94" i="498" s="1"/>
  <c r="Q62" i="498"/>
  <c r="T62" i="498" s="1"/>
  <c r="Q138" i="498"/>
  <c r="T138" i="498" s="1"/>
  <c r="Q38" i="498"/>
  <c r="T38" i="498" s="1"/>
  <c r="Q22" i="498"/>
  <c r="T22" i="498" s="1"/>
  <c r="Q87" i="498"/>
  <c r="T87" i="498" s="1"/>
  <c r="Q105" i="498"/>
  <c r="T105" i="498" s="1"/>
  <c r="Q40" i="498"/>
  <c r="T40" i="498" s="1"/>
  <c r="Q33" i="498"/>
  <c r="T33" i="498" s="1"/>
  <c r="Q110" i="498"/>
  <c r="T110" i="498" s="1"/>
  <c r="Q21" i="498"/>
  <c r="T21" i="498" s="1"/>
  <c r="Q37" i="498"/>
  <c r="T37" i="498" s="1"/>
  <c r="Q57" i="498"/>
  <c r="T57" i="498" s="1"/>
  <c r="Q112" i="498"/>
  <c r="T112" i="498" s="1"/>
  <c r="Q114" i="498"/>
  <c r="T114" i="498" s="1"/>
  <c r="Q97" i="498"/>
  <c r="T97" i="498" s="1"/>
  <c r="Q100" i="498"/>
  <c r="T100" i="498" s="1"/>
  <c r="Q31" i="498"/>
  <c r="T31" i="498" s="1"/>
  <c r="Q71" i="498"/>
  <c r="T71" i="498" s="1"/>
  <c r="Q83" i="498"/>
  <c r="T83" i="498" s="1"/>
  <c r="Q53" i="498"/>
  <c r="T53" i="498" s="1"/>
  <c r="Q47" i="498"/>
  <c r="T47" i="498" s="1"/>
  <c r="Q63" i="498"/>
  <c r="T63" i="498" s="1"/>
  <c r="Q80" i="498"/>
  <c r="T80" i="498" s="1"/>
  <c r="Q111" i="498"/>
  <c r="T111" i="498" s="1"/>
  <c r="Q139" i="498"/>
  <c r="T139" i="498" s="1"/>
  <c r="Q133" i="498"/>
  <c r="T133" i="498" s="1"/>
  <c r="Q148" i="498"/>
  <c r="T148" i="498" s="1"/>
  <c r="Q149" i="498"/>
  <c r="T149" i="498" s="1"/>
  <c r="Q128" i="498"/>
  <c r="T128" i="498" s="1"/>
  <c r="Q139" i="497"/>
  <c r="T139" i="497" s="1"/>
  <c r="Q47" i="497"/>
  <c r="T47" i="497" s="1"/>
  <c r="Q23" i="497"/>
  <c r="T23" i="497" s="1"/>
  <c r="Q122" i="497"/>
  <c r="T122" i="497" s="1"/>
  <c r="Q98" i="497"/>
  <c r="T98" i="497" s="1"/>
  <c r="Q81" i="497"/>
  <c r="T81" i="497" s="1"/>
  <c r="Q73" i="497"/>
  <c r="T73" i="497" s="1"/>
  <c r="Q141" i="497"/>
  <c r="T141" i="497" s="1"/>
  <c r="Q102" i="497"/>
  <c r="T102" i="497" s="1"/>
  <c r="Q39" i="497"/>
  <c r="T39" i="497" s="1"/>
  <c r="Q105" i="497"/>
  <c r="T105" i="497" s="1"/>
  <c r="Q21" i="497"/>
  <c r="T21" i="497" s="1"/>
  <c r="Q53" i="497"/>
  <c r="T53" i="497" s="1"/>
  <c r="Q25" i="497"/>
  <c r="T25" i="497" s="1"/>
  <c r="Q57" i="497"/>
  <c r="T57" i="497" s="1"/>
  <c r="Q29" i="497"/>
  <c r="T29" i="497" s="1"/>
  <c r="Q61" i="497"/>
  <c r="T61" i="497" s="1"/>
  <c r="Q49" i="497"/>
  <c r="T49" i="497" s="1"/>
  <c r="Q101" i="497"/>
  <c r="T101" i="497" s="1"/>
  <c r="Q56" i="497"/>
  <c r="T56" i="497" s="1"/>
  <c r="Q78" i="497"/>
  <c r="T78" i="497" s="1"/>
  <c r="Q107" i="497"/>
  <c r="T107" i="497" s="1"/>
  <c r="Q20" i="497"/>
  <c r="T20" i="497" s="1"/>
  <c r="Q40" i="497"/>
  <c r="T40" i="497" s="1"/>
  <c r="Q66" i="497"/>
  <c r="T66" i="497" s="1"/>
  <c r="Q80" i="497"/>
  <c r="T80" i="497" s="1"/>
  <c r="Q108" i="497"/>
  <c r="T108" i="497" s="1"/>
  <c r="Q144" i="497"/>
  <c r="T144" i="497" s="1"/>
  <c r="Q30" i="497"/>
  <c r="T30" i="497" s="1"/>
  <c r="Q46" i="497"/>
  <c r="T46" i="497" s="1"/>
  <c r="Q62" i="497"/>
  <c r="T62" i="497" s="1"/>
  <c r="Q96" i="497"/>
  <c r="T96" i="497" s="1"/>
  <c r="Q112" i="497"/>
  <c r="T112" i="497" s="1"/>
  <c r="Q128" i="497"/>
  <c r="T128" i="497" s="1"/>
  <c r="Q147" i="497"/>
  <c r="T147" i="497" s="1"/>
  <c r="Q63" i="497"/>
  <c r="T63" i="497" s="1"/>
  <c r="Q43" i="497"/>
  <c r="T43" i="497" s="1"/>
  <c r="Q148" i="497"/>
  <c r="T148" i="497" s="1"/>
  <c r="Q121" i="497"/>
  <c r="T121" i="497" s="1"/>
  <c r="Q97" i="497"/>
  <c r="T97" i="497" s="1"/>
  <c r="Q79" i="497"/>
  <c r="T79" i="497" s="1"/>
  <c r="Q71" i="497"/>
  <c r="T71" i="497" s="1"/>
  <c r="Q126" i="497"/>
  <c r="T126" i="497" s="1"/>
  <c r="Q94" i="497"/>
  <c r="T94" i="497" s="1"/>
  <c r="Q31" i="497"/>
  <c r="T31" i="497" s="1"/>
  <c r="Q83" i="497"/>
  <c r="T83" i="497" s="1"/>
  <c r="Q132" i="497"/>
  <c r="T132" i="497" s="1"/>
  <c r="Q109" i="497"/>
  <c r="T109" i="497" s="1"/>
  <c r="Q64" i="497"/>
  <c r="T64" i="497" s="1"/>
  <c r="Q91" i="497"/>
  <c r="T91" i="497" s="1"/>
  <c r="Q116" i="497"/>
  <c r="T116" i="497" s="1"/>
  <c r="Q24" i="497"/>
  <c r="T24" i="497" s="1"/>
  <c r="Q44" i="497"/>
  <c r="T44" i="497" s="1"/>
  <c r="Q68" i="497"/>
  <c r="T68" i="497" s="1"/>
  <c r="Q82" i="497"/>
  <c r="T82" i="497" s="1"/>
  <c r="Q115" i="497"/>
  <c r="T115" i="497" s="1"/>
  <c r="Q22" i="497"/>
  <c r="T22" i="497" s="1"/>
  <c r="Q34" i="497"/>
  <c r="T34" i="497" s="1"/>
  <c r="Q50" i="497"/>
  <c r="T50" i="497" s="1"/>
  <c r="Q87" i="497"/>
  <c r="T87" i="497" s="1"/>
  <c r="Q103" i="497"/>
  <c r="T103" i="497" s="1"/>
  <c r="Q119" i="497"/>
  <c r="T119" i="497" s="1"/>
  <c r="Q140" i="497"/>
  <c r="T140" i="497" s="1"/>
  <c r="Q59" i="497"/>
  <c r="T59" i="497" s="1"/>
  <c r="Q35" i="497"/>
  <c r="T35" i="497" s="1"/>
  <c r="Q130" i="497"/>
  <c r="T130" i="497" s="1"/>
  <c r="Q114" i="497"/>
  <c r="T114" i="497" s="1"/>
  <c r="Q90" i="497"/>
  <c r="T90" i="497" s="1"/>
  <c r="Q77" i="497"/>
  <c r="T77" i="497" s="1"/>
  <c r="Q69" i="497"/>
  <c r="T69" i="497" s="1"/>
  <c r="Q118" i="497"/>
  <c r="T118" i="497" s="1"/>
  <c r="Q137" i="497"/>
  <c r="T137" i="497" s="1"/>
  <c r="Q136" i="497"/>
  <c r="T136" i="497" s="1"/>
  <c r="Q67" i="497"/>
  <c r="T67" i="497" s="1"/>
  <c r="Q37" i="497"/>
  <c r="T37" i="497" s="1"/>
  <c r="Q41" i="497"/>
  <c r="T41" i="497" s="1"/>
  <c r="Q45" i="497"/>
  <c r="T45" i="497" s="1"/>
  <c r="Q33" i="497"/>
  <c r="T33" i="497" s="1"/>
  <c r="Q85" i="497"/>
  <c r="T85" i="497" s="1"/>
  <c r="Q117" i="497"/>
  <c r="T117" i="497" s="1"/>
  <c r="Q149" i="497"/>
  <c r="T149" i="497" s="1"/>
  <c r="Q32" i="497"/>
  <c r="T32" i="497" s="1"/>
  <c r="Q70" i="497"/>
  <c r="T70" i="497" s="1"/>
  <c r="Q92" i="497"/>
  <c r="T92" i="497" s="1"/>
  <c r="Q123" i="497"/>
  <c r="T123" i="497" s="1"/>
  <c r="Q146" i="497"/>
  <c r="T146" i="497" s="1"/>
  <c r="Q28" i="497"/>
  <c r="T28" i="497" s="1"/>
  <c r="Q52" i="497"/>
  <c r="T52" i="497" s="1"/>
  <c r="Q72" i="497"/>
  <c r="T72" i="497" s="1"/>
  <c r="Q84" i="497"/>
  <c r="T84" i="497" s="1"/>
  <c r="Q124" i="497"/>
  <c r="T124" i="497" s="1"/>
  <c r="Q38" i="497"/>
  <c r="T38" i="497" s="1"/>
  <c r="Q54" i="497"/>
  <c r="T54" i="497" s="1"/>
  <c r="Q88" i="497"/>
  <c r="T88" i="497" s="1"/>
  <c r="Q104" i="497"/>
  <c r="T104" i="497" s="1"/>
  <c r="Q120" i="497"/>
  <c r="T120" i="497" s="1"/>
  <c r="Q135" i="497"/>
  <c r="T135" i="497" s="1"/>
  <c r="Q86" i="497"/>
  <c r="T86" i="497" s="1"/>
  <c r="Q51" i="497"/>
  <c r="T51" i="497" s="1"/>
  <c r="Q27" i="497"/>
  <c r="T27" i="497" s="1"/>
  <c r="Q129" i="497"/>
  <c r="T129" i="497" s="1"/>
  <c r="Q113" i="497"/>
  <c r="T113" i="497" s="1"/>
  <c r="Q89" i="497"/>
  <c r="T89" i="497" s="1"/>
  <c r="Q75" i="497"/>
  <c r="T75" i="497" s="1"/>
  <c r="Q143" i="497"/>
  <c r="T143" i="497" s="1"/>
  <c r="Q110" i="497"/>
  <c r="T110" i="497" s="1"/>
  <c r="Q55" i="497"/>
  <c r="T55" i="497" s="1"/>
  <c r="Q106" i="497"/>
  <c r="T106" i="497" s="1"/>
  <c r="Q65" i="497"/>
  <c r="T65" i="497" s="1"/>
  <c r="Q93" i="497"/>
  <c r="T93" i="497" s="1"/>
  <c r="Q125" i="497"/>
  <c r="T125" i="497" s="1"/>
  <c r="Q48" i="497"/>
  <c r="T48" i="497" s="1"/>
  <c r="Q74" i="497"/>
  <c r="T74" i="497" s="1"/>
  <c r="Q100" i="497"/>
  <c r="T100" i="497" s="1"/>
  <c r="Q131" i="497"/>
  <c r="T131" i="497" s="1"/>
  <c r="Q133" i="497"/>
  <c r="T133" i="497" s="1"/>
  <c r="Q36" i="497"/>
  <c r="T36" i="497" s="1"/>
  <c r="Q60" i="497"/>
  <c r="T60" i="497" s="1"/>
  <c r="Q76" i="497"/>
  <c r="T76" i="497" s="1"/>
  <c r="Q99" i="497"/>
  <c r="T99" i="497" s="1"/>
  <c r="Q142" i="497"/>
  <c r="T142" i="497" s="1"/>
  <c r="Q26" i="497"/>
  <c r="T26" i="497" s="1"/>
  <c r="Q42" i="497"/>
  <c r="T42" i="497" s="1"/>
  <c r="Q58" i="497"/>
  <c r="T58" i="497" s="1"/>
  <c r="Q95" i="497"/>
  <c r="T95" i="497" s="1"/>
  <c r="Q111" i="497"/>
  <c r="T111" i="497" s="1"/>
  <c r="Q127" i="497"/>
  <c r="T127" i="497" s="1"/>
  <c r="Q145" i="497"/>
  <c r="T145" i="497" s="1"/>
  <c r="Q134" i="497"/>
  <c r="T134" i="497" s="1"/>
  <c r="Q138" i="497"/>
  <c r="T138" i="497" s="1"/>
  <c r="J11" i="498"/>
  <c r="J11" i="507"/>
  <c r="J11" i="502"/>
  <c r="J11" i="497"/>
  <c r="J11" i="510"/>
  <c r="J11" i="513"/>
  <c r="J11" i="506"/>
  <c r="J11" i="509"/>
  <c r="J11" i="499"/>
  <c r="J11" i="512"/>
  <c r="J11" i="504"/>
  <c r="J11" i="500"/>
  <c r="J11" i="514"/>
  <c r="J11" i="501"/>
  <c r="J11" i="503"/>
  <c r="J11" i="511"/>
  <c r="J11" i="505"/>
  <c r="J11" i="508"/>
  <c r="J11" i="516"/>
  <c r="W114" i="513" l="1"/>
  <c r="W82" i="513"/>
  <c r="W112" i="513"/>
  <c r="W124" i="513"/>
  <c r="W141" i="513"/>
  <c r="W78" i="513"/>
  <c r="W139" i="513"/>
  <c r="W85" i="513"/>
  <c r="W125" i="514"/>
  <c r="W109" i="514"/>
  <c r="W146" i="513"/>
  <c r="W79" i="513"/>
  <c r="W43" i="513"/>
  <c r="W62" i="513"/>
  <c r="W95" i="513"/>
  <c r="W140" i="513"/>
  <c r="W44" i="513"/>
  <c r="W115" i="513"/>
  <c r="W108" i="513"/>
  <c r="W135" i="514"/>
  <c r="W52" i="514"/>
  <c r="W110" i="514"/>
  <c r="W111" i="513"/>
  <c r="W20" i="513"/>
  <c r="W30" i="513"/>
  <c r="W65" i="513"/>
  <c r="W119" i="513"/>
  <c r="W71" i="513"/>
  <c r="W42" i="513"/>
  <c r="W132" i="513"/>
  <c r="W84" i="514"/>
  <c r="W41" i="514"/>
  <c r="W137" i="514"/>
  <c r="W25" i="514"/>
  <c r="W134" i="513"/>
  <c r="W48" i="513"/>
  <c r="W121" i="513"/>
  <c r="W39" i="513"/>
  <c r="W87" i="513"/>
  <c r="W29" i="513"/>
  <c r="W74" i="513"/>
  <c r="W33" i="513"/>
  <c r="W95" i="514"/>
  <c r="W79" i="514"/>
  <c r="W77" i="514"/>
  <c r="W70" i="514"/>
  <c r="W67" i="514"/>
  <c r="W133" i="514"/>
  <c r="W100" i="514"/>
  <c r="W21" i="514"/>
  <c r="W131" i="514"/>
  <c r="W89" i="514"/>
  <c r="W61" i="514"/>
  <c r="W148" i="513"/>
  <c r="W101" i="513"/>
  <c r="W107" i="513"/>
  <c r="W103" i="513"/>
  <c r="W136" i="513"/>
  <c r="W72" i="513"/>
  <c r="W40" i="513"/>
  <c r="W81" i="513"/>
  <c r="W45" i="513"/>
  <c r="W147" i="513"/>
  <c r="W110" i="513"/>
  <c r="W54" i="513"/>
  <c r="W22" i="513"/>
  <c r="W96" i="513"/>
  <c r="W77" i="513"/>
  <c r="W25" i="513"/>
  <c r="W128" i="513"/>
  <c r="W127" i="513"/>
  <c r="W97" i="513"/>
  <c r="W109" i="513"/>
  <c r="W120" i="513"/>
  <c r="W68" i="513"/>
  <c r="W36" i="513"/>
  <c r="W35" i="513"/>
  <c r="W73" i="513"/>
  <c r="W116" i="513"/>
  <c r="W105" i="513"/>
  <c r="W66" i="513"/>
  <c r="W34" i="513"/>
  <c r="W92" i="513"/>
  <c r="W63" i="513"/>
  <c r="W21" i="513"/>
  <c r="W143" i="513"/>
  <c r="W126" i="514"/>
  <c r="W111" i="514"/>
  <c r="W98" i="514"/>
  <c r="W76" i="514"/>
  <c r="W75" i="514"/>
  <c r="W47" i="514"/>
  <c r="W34" i="514"/>
  <c r="W108" i="514"/>
  <c r="W121" i="514"/>
  <c r="W102" i="514"/>
  <c r="W99" i="514"/>
  <c r="W62" i="514"/>
  <c r="W43" i="514"/>
  <c r="W40" i="514"/>
  <c r="W53" i="514"/>
  <c r="W120" i="514"/>
  <c r="W130" i="514"/>
  <c r="W142" i="514"/>
  <c r="W90" i="514"/>
  <c r="W80" i="514"/>
  <c r="W48" i="514"/>
  <c r="W63" i="514"/>
  <c r="W30" i="514"/>
  <c r="W148" i="514"/>
  <c r="W114" i="514"/>
  <c r="W104" i="514"/>
  <c r="W74" i="514"/>
  <c r="W87" i="514"/>
  <c r="W36" i="514"/>
  <c r="W35" i="514"/>
  <c r="W71" i="514"/>
  <c r="W132" i="514"/>
  <c r="W124" i="514"/>
  <c r="W113" i="514"/>
  <c r="W56" i="514"/>
  <c r="W26" i="514"/>
  <c r="W107" i="514"/>
  <c r="W50" i="514"/>
  <c r="W45" i="514"/>
  <c r="W133" i="513"/>
  <c r="W129" i="513"/>
  <c r="W135" i="513"/>
  <c r="W123" i="513"/>
  <c r="W104" i="513"/>
  <c r="W64" i="513"/>
  <c r="W32" i="513"/>
  <c r="W51" i="513"/>
  <c r="W53" i="513"/>
  <c r="W144" i="513"/>
  <c r="W149" i="513"/>
  <c r="W46" i="513"/>
  <c r="W91" i="513"/>
  <c r="W88" i="513"/>
  <c r="W47" i="513"/>
  <c r="W61" i="513"/>
  <c r="W98" i="513"/>
  <c r="W117" i="513"/>
  <c r="W118" i="513"/>
  <c r="W99" i="513"/>
  <c r="W94" i="513"/>
  <c r="W60" i="513"/>
  <c r="W28" i="513"/>
  <c r="W59" i="513"/>
  <c r="W41" i="513"/>
  <c r="W137" i="513"/>
  <c r="W142" i="513"/>
  <c r="W58" i="513"/>
  <c r="W26" i="513"/>
  <c r="W84" i="513"/>
  <c r="W27" i="513"/>
  <c r="W49" i="513"/>
  <c r="W129" i="514"/>
  <c r="W134" i="514"/>
  <c r="W86" i="514"/>
  <c r="W85" i="514"/>
  <c r="W68" i="514"/>
  <c r="W46" i="514"/>
  <c r="W44" i="514"/>
  <c r="W57" i="514"/>
  <c r="W119" i="514"/>
  <c r="W139" i="514"/>
  <c r="W91" i="514"/>
  <c r="W88" i="514"/>
  <c r="W54" i="514"/>
  <c r="W32" i="514"/>
  <c r="W27" i="514"/>
  <c r="W65" i="514"/>
  <c r="W145" i="514"/>
  <c r="W138" i="514"/>
  <c r="W117" i="514"/>
  <c r="W115" i="514"/>
  <c r="W72" i="514"/>
  <c r="W59" i="514"/>
  <c r="W39" i="514"/>
  <c r="W69" i="514"/>
  <c r="W128" i="514"/>
  <c r="W96" i="514"/>
  <c r="W94" i="514"/>
  <c r="W66" i="514"/>
  <c r="W33" i="514"/>
  <c r="W28" i="514"/>
  <c r="W22" i="514"/>
  <c r="W73" i="514"/>
  <c r="W146" i="514"/>
  <c r="W55" i="514"/>
  <c r="W103" i="514"/>
  <c r="W97" i="514"/>
  <c r="W82" i="514"/>
  <c r="W51" i="514"/>
  <c r="W122" i="513"/>
  <c r="W145" i="513"/>
  <c r="W125" i="513"/>
  <c r="W93" i="513"/>
  <c r="W90" i="513"/>
  <c r="W56" i="513"/>
  <c r="W24" i="513"/>
  <c r="W23" i="513"/>
  <c r="W57" i="513"/>
  <c r="W131" i="513"/>
  <c r="W70" i="513"/>
  <c r="W38" i="513"/>
  <c r="W75" i="513"/>
  <c r="W80" i="513"/>
  <c r="W67" i="513"/>
  <c r="W37" i="513"/>
  <c r="W138" i="513"/>
  <c r="W106" i="513"/>
  <c r="W130" i="513"/>
  <c r="W113" i="513"/>
  <c r="W86" i="513"/>
  <c r="W52" i="513"/>
  <c r="W89" i="513"/>
  <c r="W31" i="513"/>
  <c r="W69" i="513"/>
  <c r="W126" i="513"/>
  <c r="W102" i="513"/>
  <c r="W50" i="513"/>
  <c r="W83" i="513"/>
  <c r="W76" i="513"/>
  <c r="W55" i="513"/>
  <c r="W100" i="513"/>
  <c r="W141" i="514"/>
  <c r="W118" i="514"/>
  <c r="W106" i="514"/>
  <c r="W112" i="514"/>
  <c r="W60" i="514"/>
  <c r="W29" i="514"/>
  <c r="W31" i="514"/>
  <c r="W49" i="514"/>
  <c r="W144" i="514"/>
  <c r="W123" i="514"/>
  <c r="W143" i="514"/>
  <c r="W78" i="514"/>
  <c r="W42" i="514"/>
  <c r="W24" i="514"/>
  <c r="W38" i="514"/>
  <c r="W101" i="514"/>
  <c r="W149" i="514"/>
  <c r="W127" i="514"/>
  <c r="W122" i="514"/>
  <c r="W93" i="514"/>
  <c r="W64" i="514"/>
  <c r="W37" i="514"/>
  <c r="W23" i="514"/>
  <c r="W81" i="514"/>
  <c r="W147" i="514"/>
  <c r="W116" i="514"/>
  <c r="W105" i="514"/>
  <c r="W58" i="514"/>
  <c r="W20" i="514"/>
  <c r="W83" i="514"/>
  <c r="W92" i="514"/>
  <c r="W140" i="514"/>
  <c r="W136" i="514"/>
  <c r="W149" i="511"/>
  <c r="W127" i="511"/>
  <c r="W148" i="511"/>
  <c r="W116" i="511"/>
  <c r="W83" i="511"/>
  <c r="W50" i="511"/>
  <c r="W64" i="511"/>
  <c r="W39" i="511"/>
  <c r="W36" i="511"/>
  <c r="W141" i="511"/>
  <c r="W109" i="511"/>
  <c r="W130" i="511"/>
  <c r="W89" i="511"/>
  <c r="W57" i="511"/>
  <c r="W70" i="511"/>
  <c r="W37" i="511"/>
  <c r="W26" i="511"/>
  <c r="W139" i="511"/>
  <c r="W107" i="511"/>
  <c r="W120" i="511"/>
  <c r="W87" i="511"/>
  <c r="W55" i="511"/>
  <c r="W68" i="511"/>
  <c r="W43" i="511"/>
  <c r="W32" i="511"/>
  <c r="W137" i="511"/>
  <c r="W105" i="511"/>
  <c r="W126" i="511"/>
  <c r="W93" i="511"/>
  <c r="W61" i="511"/>
  <c r="W74" i="511"/>
  <c r="W41" i="511"/>
  <c r="W30" i="511"/>
  <c r="W137" i="512"/>
  <c r="W128" i="512"/>
  <c r="W118" i="512"/>
  <c r="W85" i="512"/>
  <c r="W78" i="512"/>
  <c r="W51" i="512"/>
  <c r="W64" i="512"/>
  <c r="W32" i="512"/>
  <c r="W135" i="512"/>
  <c r="W126" i="512"/>
  <c r="W116" i="512"/>
  <c r="W83" i="512"/>
  <c r="W76" i="512"/>
  <c r="W49" i="512"/>
  <c r="W62" i="512"/>
  <c r="W30" i="512"/>
  <c r="W133" i="512"/>
  <c r="W132" i="512"/>
  <c r="W103" i="512"/>
  <c r="W98" i="512"/>
  <c r="W90" i="512"/>
  <c r="W55" i="512"/>
  <c r="W23" i="512"/>
  <c r="W36" i="512"/>
  <c r="W139" i="512"/>
  <c r="W138" i="512"/>
  <c r="W117" i="512"/>
  <c r="W112" i="512"/>
  <c r="W71" i="512"/>
  <c r="W61" i="512"/>
  <c r="W29" i="512"/>
  <c r="W42" i="512"/>
  <c r="W97" i="511"/>
  <c r="W119" i="511"/>
  <c r="W140" i="511"/>
  <c r="W108" i="511"/>
  <c r="W75" i="511"/>
  <c r="W88" i="511"/>
  <c r="W56" i="511"/>
  <c r="W31" i="511"/>
  <c r="W28" i="511"/>
  <c r="W133" i="511"/>
  <c r="W101" i="511"/>
  <c r="W122" i="511"/>
  <c r="W81" i="511"/>
  <c r="W94" i="511"/>
  <c r="W62" i="511"/>
  <c r="W29" i="511"/>
  <c r="W20" i="511"/>
  <c r="W131" i="511"/>
  <c r="W144" i="511"/>
  <c r="W112" i="511"/>
  <c r="W79" i="511"/>
  <c r="W92" i="511"/>
  <c r="W60" i="511"/>
  <c r="W35" i="511"/>
  <c r="W24" i="511"/>
  <c r="W129" i="511"/>
  <c r="W99" i="511"/>
  <c r="W118" i="511"/>
  <c r="W85" i="511"/>
  <c r="W53" i="511"/>
  <c r="W66" i="511"/>
  <c r="W33" i="511"/>
  <c r="W22" i="511"/>
  <c r="W129" i="512"/>
  <c r="W115" i="512"/>
  <c r="W110" i="512"/>
  <c r="W77" i="512"/>
  <c r="W70" i="512"/>
  <c r="W43" i="512"/>
  <c r="W56" i="512"/>
  <c r="W24" i="512"/>
  <c r="W127" i="512"/>
  <c r="W113" i="512"/>
  <c r="W108" i="512"/>
  <c r="W75" i="512"/>
  <c r="W69" i="512"/>
  <c r="W41" i="512"/>
  <c r="W54" i="512"/>
  <c r="W22" i="512"/>
  <c r="W125" i="512"/>
  <c r="W124" i="512"/>
  <c r="W95" i="512"/>
  <c r="W89" i="512"/>
  <c r="W82" i="512"/>
  <c r="W47" i="512"/>
  <c r="W60" i="512"/>
  <c r="W28" i="512"/>
  <c r="W131" i="512"/>
  <c r="W130" i="512"/>
  <c r="W109" i="512"/>
  <c r="W104" i="512"/>
  <c r="W88" i="512"/>
  <c r="W53" i="512"/>
  <c r="W66" i="512"/>
  <c r="W34" i="512"/>
  <c r="W143" i="511"/>
  <c r="W111" i="511"/>
  <c r="W132" i="511"/>
  <c r="W100" i="511"/>
  <c r="W67" i="511"/>
  <c r="W80" i="511"/>
  <c r="W48" i="511"/>
  <c r="W23" i="511"/>
  <c r="W21" i="511"/>
  <c r="W125" i="511"/>
  <c r="W146" i="511"/>
  <c r="W114" i="511"/>
  <c r="W73" i="511"/>
  <c r="W86" i="511"/>
  <c r="W54" i="511"/>
  <c r="W42" i="511"/>
  <c r="W46" i="511"/>
  <c r="W123" i="511"/>
  <c r="W136" i="511"/>
  <c r="W104" i="511"/>
  <c r="W71" i="511"/>
  <c r="W84" i="511"/>
  <c r="W52" i="511"/>
  <c r="W27" i="511"/>
  <c r="W98" i="511"/>
  <c r="W121" i="511"/>
  <c r="W142" i="511"/>
  <c r="W110" i="511"/>
  <c r="W77" i="511"/>
  <c r="W90" i="511"/>
  <c r="W58" i="511"/>
  <c r="W25" i="511"/>
  <c r="W120" i="512"/>
  <c r="W144" i="512"/>
  <c r="W107" i="512"/>
  <c r="W102" i="512"/>
  <c r="W67" i="512"/>
  <c r="W20" i="512"/>
  <c r="W35" i="512"/>
  <c r="W48" i="512"/>
  <c r="W121" i="512"/>
  <c r="W142" i="512"/>
  <c r="W105" i="512"/>
  <c r="W100" i="512"/>
  <c r="W92" i="512"/>
  <c r="W65" i="512"/>
  <c r="W33" i="512"/>
  <c r="W46" i="512"/>
  <c r="W149" i="512"/>
  <c r="W148" i="512"/>
  <c r="W119" i="512"/>
  <c r="W114" i="512"/>
  <c r="W81" i="512"/>
  <c r="W74" i="512"/>
  <c r="W39" i="512"/>
  <c r="W52" i="512"/>
  <c r="W21" i="512"/>
  <c r="W123" i="512"/>
  <c r="W122" i="512"/>
  <c r="W101" i="512"/>
  <c r="W87" i="512"/>
  <c r="W80" i="512"/>
  <c r="W45" i="512"/>
  <c r="W58" i="512"/>
  <c r="W26" i="512"/>
  <c r="W135" i="511"/>
  <c r="W103" i="511"/>
  <c r="W124" i="511"/>
  <c r="W91" i="511"/>
  <c r="W59" i="511"/>
  <c r="W72" i="511"/>
  <c r="W47" i="511"/>
  <c r="W44" i="511"/>
  <c r="W96" i="511"/>
  <c r="W117" i="511"/>
  <c r="W138" i="511"/>
  <c r="W106" i="511"/>
  <c r="W65" i="511"/>
  <c r="W78" i="511"/>
  <c r="W45" i="511"/>
  <c r="W34" i="511"/>
  <c r="W147" i="511"/>
  <c r="W115" i="511"/>
  <c r="W128" i="511"/>
  <c r="W95" i="511"/>
  <c r="W63" i="511"/>
  <c r="W76" i="511"/>
  <c r="W51" i="511"/>
  <c r="W40" i="511"/>
  <c r="W145" i="511"/>
  <c r="W113" i="511"/>
  <c r="W134" i="511"/>
  <c r="W102" i="511"/>
  <c r="W69" i="511"/>
  <c r="W82" i="511"/>
  <c r="W49" i="511"/>
  <c r="W38" i="511"/>
  <c r="W145" i="512"/>
  <c r="W136" i="512"/>
  <c r="W99" i="512"/>
  <c r="W93" i="512"/>
  <c r="W86" i="512"/>
  <c r="W59" i="512"/>
  <c r="W27" i="512"/>
  <c r="W40" i="512"/>
  <c r="W143" i="512"/>
  <c r="W134" i="512"/>
  <c r="W97" i="512"/>
  <c r="W91" i="512"/>
  <c r="W84" i="512"/>
  <c r="W57" i="512"/>
  <c r="W25" i="512"/>
  <c r="W38" i="512"/>
  <c r="W141" i="512"/>
  <c r="W140" i="512"/>
  <c r="W111" i="512"/>
  <c r="W106" i="512"/>
  <c r="W73" i="512"/>
  <c r="W63" i="512"/>
  <c r="W31" i="512"/>
  <c r="W44" i="512"/>
  <c r="W147" i="512"/>
  <c r="W146" i="512"/>
  <c r="W96" i="512"/>
  <c r="W94" i="512"/>
  <c r="W79" i="512"/>
  <c r="W72" i="512"/>
  <c r="W37" i="512"/>
  <c r="W50" i="512"/>
  <c r="W68" i="512"/>
  <c r="W143" i="510"/>
  <c r="W142" i="510"/>
  <c r="W111" i="510"/>
  <c r="W108" i="510"/>
  <c r="W72" i="510"/>
  <c r="W69" i="510"/>
  <c r="W68" i="510"/>
  <c r="W29" i="510"/>
  <c r="W22" i="510"/>
  <c r="W133" i="510"/>
  <c r="W132" i="510"/>
  <c r="W101" i="510"/>
  <c r="W79" i="510"/>
  <c r="W74" i="510"/>
  <c r="W51" i="510"/>
  <c r="W35" i="510"/>
  <c r="W36" i="510"/>
  <c r="W139" i="510"/>
  <c r="W130" i="510"/>
  <c r="W99" i="510"/>
  <c r="W93" i="510"/>
  <c r="W88" i="510"/>
  <c r="W49" i="510"/>
  <c r="W48" i="510"/>
  <c r="W42" i="510"/>
  <c r="W145" i="510"/>
  <c r="W136" i="510"/>
  <c r="W98" i="510"/>
  <c r="W91" i="510"/>
  <c r="W86" i="510"/>
  <c r="W55" i="510"/>
  <c r="W31" i="510"/>
  <c r="W24" i="510"/>
  <c r="W132" i="509"/>
  <c r="W137" i="509"/>
  <c r="W102" i="509"/>
  <c r="W117" i="509"/>
  <c r="W85" i="509"/>
  <c r="W58" i="509"/>
  <c r="W26" i="509"/>
  <c r="W45" i="509"/>
  <c r="W146" i="509"/>
  <c r="W135" i="509"/>
  <c r="W100" i="509"/>
  <c r="W115" i="509"/>
  <c r="W83" i="509"/>
  <c r="W56" i="509"/>
  <c r="W25" i="509"/>
  <c r="W43" i="509"/>
  <c r="W136" i="509"/>
  <c r="W133" i="509"/>
  <c r="W106" i="509"/>
  <c r="W73" i="509"/>
  <c r="W89" i="509"/>
  <c r="W54" i="509"/>
  <c r="W65" i="509"/>
  <c r="W33" i="509"/>
  <c r="W126" i="509"/>
  <c r="W123" i="509"/>
  <c r="W96" i="509"/>
  <c r="W119" i="509"/>
  <c r="W87" i="509"/>
  <c r="W52" i="509"/>
  <c r="W21" i="509"/>
  <c r="W39" i="509"/>
  <c r="W135" i="510"/>
  <c r="W134" i="510"/>
  <c r="W103" i="510"/>
  <c r="W100" i="510"/>
  <c r="W92" i="510"/>
  <c r="W61" i="510"/>
  <c r="W60" i="510"/>
  <c r="W21" i="510"/>
  <c r="W44" i="510"/>
  <c r="W125" i="510"/>
  <c r="W124" i="510"/>
  <c r="W114" i="510"/>
  <c r="W70" i="510"/>
  <c r="W45" i="510"/>
  <c r="W66" i="510"/>
  <c r="W27" i="510"/>
  <c r="W28" i="510"/>
  <c r="W131" i="510"/>
  <c r="W120" i="510"/>
  <c r="W122" i="510"/>
  <c r="W85" i="510"/>
  <c r="W80" i="510"/>
  <c r="W43" i="510"/>
  <c r="W41" i="510"/>
  <c r="W34" i="510"/>
  <c r="W137" i="510"/>
  <c r="W128" i="510"/>
  <c r="W118" i="510"/>
  <c r="W83" i="510"/>
  <c r="W78" i="510"/>
  <c r="W62" i="510"/>
  <c r="W23" i="510"/>
  <c r="W121" i="510"/>
  <c r="W124" i="509"/>
  <c r="W129" i="509"/>
  <c r="W94" i="509"/>
  <c r="W109" i="509"/>
  <c r="W77" i="509"/>
  <c r="W50" i="509"/>
  <c r="W69" i="509"/>
  <c r="W37" i="509"/>
  <c r="W138" i="509"/>
  <c r="W127" i="509"/>
  <c r="W92" i="509"/>
  <c r="W107" i="509"/>
  <c r="W75" i="509"/>
  <c r="W48" i="509"/>
  <c r="W67" i="509"/>
  <c r="W35" i="509"/>
  <c r="W128" i="509"/>
  <c r="W125" i="509"/>
  <c r="W98" i="509"/>
  <c r="W113" i="509"/>
  <c r="W81" i="509"/>
  <c r="W46" i="509"/>
  <c r="W57" i="509"/>
  <c r="W23" i="509"/>
  <c r="W147" i="509"/>
  <c r="W122" i="509"/>
  <c r="W88" i="509"/>
  <c r="W111" i="509"/>
  <c r="W79" i="509"/>
  <c r="W44" i="509"/>
  <c r="W63" i="509"/>
  <c r="W31" i="509"/>
  <c r="W127" i="510"/>
  <c r="W126" i="510"/>
  <c r="W97" i="510"/>
  <c r="W89" i="510"/>
  <c r="W84" i="510"/>
  <c r="W53" i="510"/>
  <c r="W52" i="510"/>
  <c r="W38" i="510"/>
  <c r="W149" i="510"/>
  <c r="W148" i="510"/>
  <c r="W117" i="510"/>
  <c r="W106" i="510"/>
  <c r="W90" i="510"/>
  <c r="W67" i="510"/>
  <c r="W58" i="510"/>
  <c r="W20" i="510"/>
  <c r="W73" i="510"/>
  <c r="W146" i="510"/>
  <c r="W115" i="510"/>
  <c r="W112" i="510"/>
  <c r="W77" i="510"/>
  <c r="W65" i="510"/>
  <c r="W64" i="510"/>
  <c r="W33" i="510"/>
  <c r="W26" i="510"/>
  <c r="W129" i="510"/>
  <c r="W113" i="510"/>
  <c r="W110" i="510"/>
  <c r="W75" i="510"/>
  <c r="W71" i="510"/>
  <c r="W54" i="510"/>
  <c r="W40" i="510"/>
  <c r="W148" i="509"/>
  <c r="W120" i="509"/>
  <c r="W118" i="509"/>
  <c r="W86" i="509"/>
  <c r="W101" i="509"/>
  <c r="W74" i="509"/>
  <c r="W42" i="509"/>
  <c r="W61" i="509"/>
  <c r="W29" i="509"/>
  <c r="W130" i="509"/>
  <c r="W116" i="509"/>
  <c r="W84" i="509"/>
  <c r="W99" i="509"/>
  <c r="W72" i="509"/>
  <c r="W40" i="509"/>
  <c r="W59" i="509"/>
  <c r="W27" i="509"/>
  <c r="W149" i="509"/>
  <c r="W121" i="509"/>
  <c r="W90" i="509"/>
  <c r="W105" i="509"/>
  <c r="W70" i="509"/>
  <c r="W38" i="509"/>
  <c r="W49" i="509"/>
  <c r="W142" i="509"/>
  <c r="W139" i="509"/>
  <c r="W112" i="509"/>
  <c r="W80" i="509"/>
  <c r="W103" i="509"/>
  <c r="W68" i="509"/>
  <c r="W36" i="509"/>
  <c r="W55" i="509"/>
  <c r="W24" i="509"/>
  <c r="W123" i="510"/>
  <c r="W119" i="510"/>
  <c r="W116" i="510"/>
  <c r="W81" i="510"/>
  <c r="W76" i="510"/>
  <c r="W47" i="510"/>
  <c r="W37" i="510"/>
  <c r="W30" i="510"/>
  <c r="W141" i="510"/>
  <c r="W140" i="510"/>
  <c r="W109" i="510"/>
  <c r="W87" i="510"/>
  <c r="W82" i="510"/>
  <c r="W59" i="510"/>
  <c r="W50" i="510"/>
  <c r="W46" i="510"/>
  <c r="W147" i="510"/>
  <c r="W138" i="510"/>
  <c r="W107" i="510"/>
  <c r="W104" i="510"/>
  <c r="W96" i="510"/>
  <c r="W57" i="510"/>
  <c r="W56" i="510"/>
  <c r="W25" i="510"/>
  <c r="W95" i="510"/>
  <c r="W144" i="510"/>
  <c r="W105" i="510"/>
  <c r="W102" i="510"/>
  <c r="W94" i="510"/>
  <c r="W63" i="510"/>
  <c r="W39" i="510"/>
  <c r="W32" i="510"/>
  <c r="W140" i="509"/>
  <c r="W145" i="509"/>
  <c r="W110" i="509"/>
  <c r="W78" i="509"/>
  <c r="W93" i="509"/>
  <c r="W66" i="509"/>
  <c r="W34" i="509"/>
  <c r="W53" i="509"/>
  <c r="W20" i="509"/>
  <c r="W143" i="509"/>
  <c r="W108" i="509"/>
  <c r="W76" i="509"/>
  <c r="W91" i="509"/>
  <c r="W64" i="509"/>
  <c r="W32" i="509"/>
  <c r="W51" i="509"/>
  <c r="W144" i="509"/>
  <c r="W141" i="509"/>
  <c r="W114" i="509"/>
  <c r="W82" i="509"/>
  <c r="W97" i="509"/>
  <c r="W62" i="509"/>
  <c r="W30" i="509"/>
  <c r="W41" i="509"/>
  <c r="W134" i="509"/>
  <c r="W131" i="509"/>
  <c r="W104" i="509"/>
  <c r="W71" i="509"/>
  <c r="W95" i="509"/>
  <c r="W60" i="509"/>
  <c r="W28" i="509"/>
  <c r="W47" i="509"/>
  <c r="W22" i="509"/>
  <c r="W147" i="508"/>
  <c r="W148" i="508"/>
  <c r="W100" i="508"/>
  <c r="W97" i="508"/>
  <c r="W89" i="508"/>
  <c r="W80" i="508"/>
  <c r="W47" i="508"/>
  <c r="W39" i="508"/>
  <c r="W26" i="508"/>
  <c r="W145" i="508"/>
  <c r="W146" i="508"/>
  <c r="W115" i="508"/>
  <c r="W104" i="508"/>
  <c r="W86" i="508"/>
  <c r="W53" i="508"/>
  <c r="W52" i="508"/>
  <c r="W24" i="508"/>
  <c r="W127" i="508"/>
  <c r="W121" i="508"/>
  <c r="W110" i="508"/>
  <c r="W77" i="508"/>
  <c r="W44" i="508"/>
  <c r="W40" i="508"/>
  <c r="W35" i="508"/>
  <c r="W22" i="508"/>
  <c r="W133" i="508"/>
  <c r="W126" i="508"/>
  <c r="W116" i="508"/>
  <c r="W75" i="508"/>
  <c r="W65" i="508"/>
  <c r="W64" i="508"/>
  <c r="W33" i="508"/>
  <c r="W21" i="508"/>
  <c r="W123" i="507"/>
  <c r="W130" i="507"/>
  <c r="W107" i="507"/>
  <c r="W74" i="507"/>
  <c r="W92" i="507"/>
  <c r="W59" i="507"/>
  <c r="W27" i="507"/>
  <c r="W44" i="507"/>
  <c r="W71" i="507"/>
  <c r="W144" i="507"/>
  <c r="W105" i="507"/>
  <c r="W114" i="507"/>
  <c r="W82" i="507"/>
  <c r="W49" i="507"/>
  <c r="W66" i="507"/>
  <c r="W34" i="507"/>
  <c r="W139" i="507"/>
  <c r="W142" i="507"/>
  <c r="W111" i="507"/>
  <c r="W79" i="507"/>
  <c r="W96" i="507"/>
  <c r="W63" i="507"/>
  <c r="W31" i="507"/>
  <c r="W40" i="507"/>
  <c r="W75" i="507"/>
  <c r="W148" i="507"/>
  <c r="W109" i="507"/>
  <c r="W77" i="507"/>
  <c r="W94" i="507"/>
  <c r="W61" i="507"/>
  <c r="W29" i="507"/>
  <c r="W38" i="507"/>
  <c r="W139" i="508"/>
  <c r="W140" i="508"/>
  <c r="W117" i="508"/>
  <c r="W114" i="508"/>
  <c r="W81" i="508"/>
  <c r="W73" i="508"/>
  <c r="W70" i="508"/>
  <c r="W31" i="508"/>
  <c r="W20" i="508"/>
  <c r="W137" i="508"/>
  <c r="W138" i="508"/>
  <c r="W107" i="508"/>
  <c r="W87" i="508"/>
  <c r="W78" i="508"/>
  <c r="W42" i="508"/>
  <c r="W37" i="508"/>
  <c r="W43" i="508"/>
  <c r="W144" i="508"/>
  <c r="W113" i="508"/>
  <c r="W102" i="508"/>
  <c r="W92" i="508"/>
  <c r="W67" i="508"/>
  <c r="W66" i="508"/>
  <c r="W27" i="508"/>
  <c r="W72" i="508"/>
  <c r="W125" i="508"/>
  <c r="W119" i="508"/>
  <c r="W108" i="508"/>
  <c r="W90" i="508"/>
  <c r="W57" i="508"/>
  <c r="W56" i="508"/>
  <c r="W25" i="508"/>
  <c r="W99" i="508"/>
  <c r="W127" i="507"/>
  <c r="W121" i="507"/>
  <c r="W99" i="507"/>
  <c r="W116" i="507"/>
  <c r="W84" i="507"/>
  <c r="W51" i="507"/>
  <c r="W68" i="507"/>
  <c r="W36" i="507"/>
  <c r="W149" i="507"/>
  <c r="W136" i="507"/>
  <c r="W97" i="507"/>
  <c r="W106" i="507"/>
  <c r="W72" i="507"/>
  <c r="W41" i="507"/>
  <c r="W58" i="507"/>
  <c r="W26" i="507"/>
  <c r="W131" i="507"/>
  <c r="W134" i="507"/>
  <c r="W103" i="507"/>
  <c r="W124" i="507"/>
  <c r="W88" i="507"/>
  <c r="W55" i="507"/>
  <c r="W64" i="507"/>
  <c r="W32" i="507"/>
  <c r="W145" i="507"/>
  <c r="W140" i="507"/>
  <c r="W101" i="507"/>
  <c r="W120" i="507"/>
  <c r="W86" i="507"/>
  <c r="W53" i="507"/>
  <c r="W62" i="507"/>
  <c r="W30" i="507"/>
  <c r="W131" i="508"/>
  <c r="W132" i="508"/>
  <c r="W109" i="508"/>
  <c r="W106" i="508"/>
  <c r="W71" i="508"/>
  <c r="W63" i="508"/>
  <c r="W62" i="508"/>
  <c r="W23" i="508"/>
  <c r="W41" i="508"/>
  <c r="W129" i="508"/>
  <c r="W130" i="508"/>
  <c r="W98" i="508"/>
  <c r="W79" i="508"/>
  <c r="W69" i="508"/>
  <c r="W68" i="508"/>
  <c r="W29" i="508"/>
  <c r="W143" i="508"/>
  <c r="W136" i="508"/>
  <c r="W105" i="508"/>
  <c r="W93" i="508"/>
  <c r="W84" i="508"/>
  <c r="W59" i="508"/>
  <c r="W58" i="508"/>
  <c r="W38" i="508"/>
  <c r="W149" i="508"/>
  <c r="W142" i="508"/>
  <c r="W111" i="508"/>
  <c r="W91" i="508"/>
  <c r="W82" i="508"/>
  <c r="W49" i="508"/>
  <c r="W48" i="508"/>
  <c r="W36" i="508"/>
  <c r="W143" i="507"/>
  <c r="W146" i="507"/>
  <c r="W125" i="507"/>
  <c r="W91" i="507"/>
  <c r="W108" i="507"/>
  <c r="W76" i="507"/>
  <c r="W43" i="507"/>
  <c r="W60" i="507"/>
  <c r="W28" i="507"/>
  <c r="W141" i="507"/>
  <c r="W128" i="507"/>
  <c r="W89" i="507"/>
  <c r="W98" i="507"/>
  <c r="W65" i="507"/>
  <c r="W33" i="507"/>
  <c r="W50" i="507"/>
  <c r="W73" i="507"/>
  <c r="W118" i="507"/>
  <c r="W126" i="507"/>
  <c r="W95" i="507"/>
  <c r="W112" i="507"/>
  <c r="W80" i="507"/>
  <c r="W47" i="507"/>
  <c r="W56" i="507"/>
  <c r="W20" i="507"/>
  <c r="W137" i="507"/>
  <c r="W132" i="507"/>
  <c r="W93" i="507"/>
  <c r="W110" i="507"/>
  <c r="W78" i="507"/>
  <c r="W45" i="507"/>
  <c r="W54" i="507"/>
  <c r="W24" i="507"/>
  <c r="W123" i="508"/>
  <c r="W124" i="508"/>
  <c r="W101" i="508"/>
  <c r="W96" i="508"/>
  <c r="W88" i="508"/>
  <c r="W55" i="508"/>
  <c r="W54" i="508"/>
  <c r="W34" i="508"/>
  <c r="W95" i="508"/>
  <c r="W120" i="508"/>
  <c r="W122" i="508"/>
  <c r="W112" i="508"/>
  <c r="W94" i="508"/>
  <c r="W61" i="508"/>
  <c r="W60" i="508"/>
  <c r="W32" i="508"/>
  <c r="W135" i="508"/>
  <c r="W128" i="508"/>
  <c r="W118" i="508"/>
  <c r="W85" i="508"/>
  <c r="W76" i="508"/>
  <c r="W51" i="508"/>
  <c r="W50" i="508"/>
  <c r="W30" i="508"/>
  <c r="W141" i="508"/>
  <c r="W134" i="508"/>
  <c r="W103" i="508"/>
  <c r="W83" i="508"/>
  <c r="W74" i="508"/>
  <c r="W46" i="508"/>
  <c r="W45" i="508"/>
  <c r="W28" i="508"/>
  <c r="W135" i="507"/>
  <c r="W138" i="507"/>
  <c r="W115" i="507"/>
  <c r="W83" i="507"/>
  <c r="W100" i="507"/>
  <c r="W67" i="507"/>
  <c r="W35" i="507"/>
  <c r="W52" i="507"/>
  <c r="W22" i="507"/>
  <c r="W133" i="507"/>
  <c r="W113" i="507"/>
  <c r="W81" i="507"/>
  <c r="W90" i="507"/>
  <c r="W57" i="507"/>
  <c r="W25" i="507"/>
  <c r="W42" i="507"/>
  <c r="W147" i="507"/>
  <c r="W122" i="507"/>
  <c r="W119" i="507"/>
  <c r="W87" i="507"/>
  <c r="W104" i="507"/>
  <c r="W70" i="507"/>
  <c r="W39" i="507"/>
  <c r="W48" i="507"/>
  <c r="W21" i="507"/>
  <c r="W129" i="507"/>
  <c r="W117" i="507"/>
  <c r="W85" i="507"/>
  <c r="W102" i="507"/>
  <c r="W69" i="507"/>
  <c r="W37" i="507"/>
  <c r="W46" i="507"/>
  <c r="W23" i="507"/>
  <c r="W141" i="505"/>
  <c r="W111" i="505"/>
  <c r="W100" i="505"/>
  <c r="W104" i="505"/>
  <c r="W71" i="505"/>
  <c r="W46" i="505"/>
  <c r="W72" i="505"/>
  <c r="W40" i="505"/>
  <c r="W140" i="505"/>
  <c r="W145" i="505"/>
  <c r="W81" i="505"/>
  <c r="W110" i="505"/>
  <c r="W69" i="505"/>
  <c r="W36" i="505"/>
  <c r="W62" i="505"/>
  <c r="W24" i="505"/>
  <c r="W133" i="505"/>
  <c r="W96" i="505"/>
  <c r="W116" i="505"/>
  <c r="W102" i="505"/>
  <c r="W59" i="505"/>
  <c r="W35" i="505"/>
  <c r="W60" i="505"/>
  <c r="W22" i="505"/>
  <c r="W147" i="505"/>
  <c r="W137" i="505"/>
  <c r="W83" i="505"/>
  <c r="W114" i="505"/>
  <c r="W73" i="505"/>
  <c r="W38" i="505"/>
  <c r="W66" i="505"/>
  <c r="W44" i="505"/>
  <c r="W132" i="505"/>
  <c r="W131" i="506"/>
  <c r="W110" i="506"/>
  <c r="W100" i="506"/>
  <c r="W96" i="506"/>
  <c r="W63" i="506"/>
  <c r="W43" i="506"/>
  <c r="W56" i="506"/>
  <c r="W30" i="506"/>
  <c r="W145" i="506"/>
  <c r="W132" i="506"/>
  <c r="W101" i="506"/>
  <c r="W86" i="506"/>
  <c r="W61" i="506"/>
  <c r="W70" i="506"/>
  <c r="W29" i="506"/>
  <c r="W113" i="506"/>
  <c r="W146" i="506"/>
  <c r="W102" i="506"/>
  <c r="W108" i="506"/>
  <c r="W83" i="506"/>
  <c r="W67" i="506"/>
  <c r="W45" i="506"/>
  <c r="W60" i="506"/>
  <c r="W34" i="506"/>
  <c r="W149" i="506"/>
  <c r="W128" i="506"/>
  <c r="W129" i="506"/>
  <c r="W97" i="506"/>
  <c r="W81" i="506"/>
  <c r="W48" i="506"/>
  <c r="W66" i="506"/>
  <c r="W25" i="506"/>
  <c r="W125" i="505"/>
  <c r="W101" i="505"/>
  <c r="W134" i="505"/>
  <c r="W97" i="505"/>
  <c r="W63" i="505"/>
  <c r="W37" i="505"/>
  <c r="W64" i="505"/>
  <c r="W21" i="505"/>
  <c r="W139" i="505"/>
  <c r="W129" i="505"/>
  <c r="W86" i="505"/>
  <c r="W88" i="505"/>
  <c r="W61" i="505"/>
  <c r="W32" i="505"/>
  <c r="W54" i="505"/>
  <c r="W89" i="505"/>
  <c r="W123" i="505"/>
  <c r="W84" i="505"/>
  <c r="W108" i="505"/>
  <c r="W95" i="505"/>
  <c r="W51" i="505"/>
  <c r="W31" i="505"/>
  <c r="W52" i="505"/>
  <c r="W85" i="505"/>
  <c r="W131" i="505"/>
  <c r="W121" i="505"/>
  <c r="W94" i="505"/>
  <c r="W106" i="505"/>
  <c r="W65" i="505"/>
  <c r="W34" i="505"/>
  <c r="W58" i="505"/>
  <c r="W23" i="505"/>
  <c r="W144" i="505"/>
  <c r="W142" i="506"/>
  <c r="W125" i="506"/>
  <c r="W107" i="506"/>
  <c r="W88" i="506"/>
  <c r="W52" i="506"/>
  <c r="W80" i="506"/>
  <c r="W31" i="506"/>
  <c r="W22" i="506"/>
  <c r="W137" i="506"/>
  <c r="W119" i="506"/>
  <c r="W93" i="506"/>
  <c r="W53" i="506"/>
  <c r="W46" i="506"/>
  <c r="W62" i="506"/>
  <c r="W36" i="506"/>
  <c r="W126" i="506"/>
  <c r="W138" i="506"/>
  <c r="W122" i="506"/>
  <c r="W115" i="506"/>
  <c r="W92" i="506"/>
  <c r="W59" i="506"/>
  <c r="W41" i="506"/>
  <c r="W50" i="506"/>
  <c r="W26" i="506"/>
  <c r="W141" i="506"/>
  <c r="W144" i="506"/>
  <c r="W118" i="506"/>
  <c r="W89" i="506"/>
  <c r="W73" i="506"/>
  <c r="W44" i="506"/>
  <c r="W58" i="506"/>
  <c r="W32" i="506"/>
  <c r="W148" i="505"/>
  <c r="W92" i="505"/>
  <c r="W120" i="505"/>
  <c r="W103" i="505"/>
  <c r="W55" i="505"/>
  <c r="W33" i="505"/>
  <c r="W56" i="505"/>
  <c r="W26" i="505"/>
  <c r="W146" i="505"/>
  <c r="W117" i="505"/>
  <c r="W130" i="505"/>
  <c r="W99" i="505"/>
  <c r="W53" i="505"/>
  <c r="W78" i="505"/>
  <c r="W45" i="505"/>
  <c r="W128" i="505"/>
  <c r="W115" i="505"/>
  <c r="W142" i="505"/>
  <c r="W98" i="505"/>
  <c r="W75" i="505"/>
  <c r="W43" i="505"/>
  <c r="W76" i="505"/>
  <c r="W25" i="505"/>
  <c r="W124" i="505"/>
  <c r="W143" i="505"/>
  <c r="W113" i="505"/>
  <c r="W138" i="505"/>
  <c r="W90" i="505"/>
  <c r="W57" i="505"/>
  <c r="W30" i="505"/>
  <c r="W50" i="505"/>
  <c r="W28" i="505"/>
  <c r="W147" i="506"/>
  <c r="W134" i="506"/>
  <c r="W106" i="506"/>
  <c r="W95" i="506"/>
  <c r="W79" i="506"/>
  <c r="W51" i="506"/>
  <c r="W72" i="506"/>
  <c r="W23" i="506"/>
  <c r="W105" i="506"/>
  <c r="W148" i="506"/>
  <c r="W112" i="506"/>
  <c r="W85" i="506"/>
  <c r="W77" i="506"/>
  <c r="W42" i="506"/>
  <c r="W54" i="506"/>
  <c r="W28" i="506"/>
  <c r="W143" i="506"/>
  <c r="W130" i="506"/>
  <c r="W114" i="506"/>
  <c r="W99" i="506"/>
  <c r="W84" i="506"/>
  <c r="W55" i="506"/>
  <c r="W76" i="506"/>
  <c r="W35" i="506"/>
  <c r="W20" i="506"/>
  <c r="W133" i="506"/>
  <c r="W136" i="506"/>
  <c r="W104" i="506"/>
  <c r="W90" i="506"/>
  <c r="W65" i="506"/>
  <c r="W40" i="506"/>
  <c r="W39" i="506"/>
  <c r="W24" i="506"/>
  <c r="W119" i="505"/>
  <c r="W82" i="505"/>
  <c r="W112" i="505"/>
  <c r="W87" i="505"/>
  <c r="W47" i="505"/>
  <c r="W29" i="505"/>
  <c r="W48" i="505"/>
  <c r="W80" i="505"/>
  <c r="W135" i="505"/>
  <c r="W109" i="505"/>
  <c r="W118" i="505"/>
  <c r="W77" i="505"/>
  <c r="W42" i="505"/>
  <c r="W70" i="505"/>
  <c r="W27" i="505"/>
  <c r="W149" i="505"/>
  <c r="W107" i="505"/>
  <c r="W126" i="505"/>
  <c r="W79" i="505"/>
  <c r="W67" i="505"/>
  <c r="W39" i="505"/>
  <c r="W68" i="505"/>
  <c r="W20" i="505"/>
  <c r="W136" i="505"/>
  <c r="W127" i="505"/>
  <c r="W105" i="505"/>
  <c r="W122" i="505"/>
  <c r="W91" i="505"/>
  <c r="W49" i="505"/>
  <c r="W74" i="505"/>
  <c r="W41" i="505"/>
  <c r="W93" i="505"/>
  <c r="W139" i="506"/>
  <c r="W121" i="506"/>
  <c r="W116" i="506"/>
  <c r="W87" i="506"/>
  <c r="W71" i="506"/>
  <c r="W47" i="506"/>
  <c r="W64" i="506"/>
  <c r="W38" i="506"/>
  <c r="W123" i="506"/>
  <c r="W140" i="506"/>
  <c r="W117" i="506"/>
  <c r="W94" i="506"/>
  <c r="W69" i="506"/>
  <c r="W78" i="506"/>
  <c r="W37" i="506"/>
  <c r="W21" i="506"/>
  <c r="W135" i="506"/>
  <c r="W120" i="506"/>
  <c r="W98" i="506"/>
  <c r="W91" i="506"/>
  <c r="W75" i="506"/>
  <c r="W49" i="506"/>
  <c r="W68" i="506"/>
  <c r="W27" i="506"/>
  <c r="W103" i="506"/>
  <c r="W124" i="506"/>
  <c r="W127" i="506"/>
  <c r="W109" i="506"/>
  <c r="W82" i="506"/>
  <c r="W57" i="506"/>
  <c r="W74" i="506"/>
  <c r="W33" i="506"/>
  <c r="W111" i="506"/>
  <c r="W146" i="503"/>
  <c r="W133" i="503"/>
  <c r="W89" i="503"/>
  <c r="W103" i="503"/>
  <c r="W102" i="503"/>
  <c r="W82" i="503"/>
  <c r="W50" i="503"/>
  <c r="W101" i="503"/>
  <c r="W67" i="503"/>
  <c r="W63" i="503"/>
  <c r="W142" i="503"/>
  <c r="W148" i="503"/>
  <c r="W80" i="503"/>
  <c r="W48" i="503"/>
  <c r="W127" i="503"/>
  <c r="W69" i="503"/>
  <c r="W65" i="503"/>
  <c r="W140" i="503"/>
  <c r="W105" i="503"/>
  <c r="W119" i="503"/>
  <c r="W118" i="503"/>
  <c r="W78" i="503"/>
  <c r="W46" i="503"/>
  <c r="W117" i="503"/>
  <c r="W59" i="503"/>
  <c r="W55" i="503"/>
  <c r="W147" i="503"/>
  <c r="W124" i="503"/>
  <c r="W76" i="503"/>
  <c r="W44" i="503"/>
  <c r="W108" i="503"/>
  <c r="W81" i="503"/>
  <c r="W47" i="503"/>
  <c r="W111" i="504"/>
  <c r="W92" i="504"/>
  <c r="W89" i="504"/>
  <c r="W51" i="504"/>
  <c r="W93" i="504"/>
  <c r="W33" i="504"/>
  <c r="W122" i="504"/>
  <c r="W38" i="504"/>
  <c r="W137" i="504"/>
  <c r="W123" i="504"/>
  <c r="W128" i="504"/>
  <c r="W90" i="504"/>
  <c r="W53" i="504"/>
  <c r="W32" i="504"/>
  <c r="W62" i="504"/>
  <c r="W138" i="504"/>
  <c r="W133" i="504"/>
  <c r="W117" i="504"/>
  <c r="W85" i="504"/>
  <c r="W79" i="504"/>
  <c r="W47" i="504"/>
  <c r="W34" i="504"/>
  <c r="W76" i="504"/>
  <c r="W48" i="504"/>
  <c r="W70" i="504"/>
  <c r="W125" i="504"/>
  <c r="W115" i="504"/>
  <c r="W103" i="504"/>
  <c r="W94" i="504"/>
  <c r="W57" i="504"/>
  <c r="W40" i="504"/>
  <c r="W86" i="504"/>
  <c r="W135" i="503"/>
  <c r="W121" i="503"/>
  <c r="W137" i="503"/>
  <c r="W93" i="503"/>
  <c r="W91" i="503"/>
  <c r="W74" i="503"/>
  <c r="W42" i="503"/>
  <c r="W96" i="503"/>
  <c r="W75" i="503"/>
  <c r="W35" i="503"/>
  <c r="W131" i="503"/>
  <c r="W90" i="503"/>
  <c r="W72" i="503"/>
  <c r="W40" i="503"/>
  <c r="W85" i="503"/>
  <c r="W77" i="503"/>
  <c r="W39" i="503"/>
  <c r="W139" i="503"/>
  <c r="W94" i="503"/>
  <c r="W109" i="503"/>
  <c r="W107" i="503"/>
  <c r="W70" i="503"/>
  <c r="W38" i="503"/>
  <c r="W111" i="503"/>
  <c r="W71" i="503"/>
  <c r="W23" i="503"/>
  <c r="W136" i="503"/>
  <c r="W122" i="503"/>
  <c r="W68" i="503"/>
  <c r="W36" i="503"/>
  <c r="W33" i="503"/>
  <c r="W37" i="503"/>
  <c r="W116" i="503"/>
  <c r="W149" i="504"/>
  <c r="W101" i="504"/>
  <c r="W75" i="504"/>
  <c r="W43" i="504"/>
  <c r="W52" i="504"/>
  <c r="W60" i="504"/>
  <c r="W27" i="504"/>
  <c r="W110" i="504"/>
  <c r="W127" i="504"/>
  <c r="W146" i="504"/>
  <c r="W108" i="504"/>
  <c r="W77" i="504"/>
  <c r="W45" i="504"/>
  <c r="W24" i="504"/>
  <c r="W58" i="504"/>
  <c r="W141" i="504"/>
  <c r="W116" i="504"/>
  <c r="W97" i="504"/>
  <c r="W112" i="504"/>
  <c r="W71" i="504"/>
  <c r="W39" i="504"/>
  <c r="W26" i="504"/>
  <c r="W44" i="504"/>
  <c r="W66" i="504"/>
  <c r="W126" i="504"/>
  <c r="W140" i="504"/>
  <c r="W104" i="504"/>
  <c r="W114" i="504"/>
  <c r="W81" i="504"/>
  <c r="W49" i="504"/>
  <c r="W21" i="504"/>
  <c r="W36" i="504"/>
  <c r="W144" i="503"/>
  <c r="W110" i="503"/>
  <c r="W125" i="503"/>
  <c r="W123" i="503"/>
  <c r="W138" i="503"/>
  <c r="W66" i="503"/>
  <c r="W34" i="503"/>
  <c r="W104" i="503"/>
  <c r="W83" i="503"/>
  <c r="W51" i="503"/>
  <c r="W132" i="503"/>
  <c r="W128" i="503"/>
  <c r="W64" i="503"/>
  <c r="W32" i="503"/>
  <c r="W21" i="503"/>
  <c r="W25" i="503"/>
  <c r="W120" i="503"/>
  <c r="W126" i="503"/>
  <c r="W149" i="503"/>
  <c r="W98" i="503"/>
  <c r="W97" i="503"/>
  <c r="W62" i="503"/>
  <c r="W30" i="503"/>
  <c r="W86" i="503"/>
  <c r="W79" i="503"/>
  <c r="W43" i="503"/>
  <c r="W143" i="503"/>
  <c r="W95" i="503"/>
  <c r="W60" i="503"/>
  <c r="W28" i="503"/>
  <c r="W61" i="503"/>
  <c r="W57" i="503"/>
  <c r="W147" i="504"/>
  <c r="W144" i="504"/>
  <c r="W91" i="504"/>
  <c r="W67" i="504"/>
  <c r="W82" i="504"/>
  <c r="W30" i="504"/>
  <c r="W35" i="504"/>
  <c r="W46" i="504"/>
  <c r="W120" i="504"/>
  <c r="W145" i="504"/>
  <c r="W124" i="504"/>
  <c r="W118" i="504"/>
  <c r="W69" i="504"/>
  <c r="W56" i="504"/>
  <c r="W31" i="504"/>
  <c r="W54" i="504"/>
  <c r="W131" i="504"/>
  <c r="W105" i="504"/>
  <c r="W87" i="504"/>
  <c r="W95" i="504"/>
  <c r="W63" i="504"/>
  <c r="W83" i="504"/>
  <c r="W20" i="504"/>
  <c r="W64" i="504"/>
  <c r="W78" i="504"/>
  <c r="W143" i="504"/>
  <c r="W129" i="504"/>
  <c r="W134" i="504"/>
  <c r="W102" i="504"/>
  <c r="W73" i="504"/>
  <c r="W41" i="504"/>
  <c r="W28" i="504"/>
  <c r="W98" i="504"/>
  <c r="W134" i="503"/>
  <c r="W99" i="503"/>
  <c r="W114" i="503"/>
  <c r="W113" i="503"/>
  <c r="W92" i="503"/>
  <c r="W58" i="503"/>
  <c r="W26" i="503"/>
  <c r="W41" i="503"/>
  <c r="W49" i="503"/>
  <c r="W141" i="503"/>
  <c r="W112" i="503"/>
  <c r="W87" i="503"/>
  <c r="W56" i="503"/>
  <c r="W24" i="503"/>
  <c r="W45" i="503"/>
  <c r="W53" i="503"/>
  <c r="W145" i="503"/>
  <c r="W115" i="503"/>
  <c r="W130" i="503"/>
  <c r="W129" i="503"/>
  <c r="W88" i="503"/>
  <c r="W54" i="503"/>
  <c r="W22" i="503"/>
  <c r="W27" i="503"/>
  <c r="W31" i="503"/>
  <c r="W100" i="503"/>
  <c r="W106" i="503"/>
  <c r="W84" i="503"/>
  <c r="W52" i="503"/>
  <c r="W20" i="503"/>
  <c r="W73" i="503"/>
  <c r="W29" i="503"/>
  <c r="W136" i="504"/>
  <c r="W107" i="504"/>
  <c r="W100" i="504"/>
  <c r="W59" i="504"/>
  <c r="W37" i="504"/>
  <c r="W22" i="504"/>
  <c r="W23" i="504"/>
  <c r="W42" i="504"/>
  <c r="W148" i="504"/>
  <c r="W135" i="504"/>
  <c r="W109" i="504"/>
  <c r="W88" i="504"/>
  <c r="W61" i="504"/>
  <c r="W29" i="504"/>
  <c r="W99" i="504"/>
  <c r="W142" i="504"/>
  <c r="W121" i="504"/>
  <c r="W139" i="504"/>
  <c r="W96" i="504"/>
  <c r="W84" i="504"/>
  <c r="W55" i="504"/>
  <c r="W68" i="504"/>
  <c r="W25" i="504"/>
  <c r="W80" i="504"/>
  <c r="W74" i="504"/>
  <c r="W132" i="504"/>
  <c r="W130" i="504"/>
  <c r="W113" i="504"/>
  <c r="W106" i="504"/>
  <c r="W65" i="504"/>
  <c r="W72" i="504"/>
  <c r="W50" i="504"/>
  <c r="W119" i="504"/>
  <c r="W145" i="502"/>
  <c r="W148" i="502"/>
  <c r="W121" i="502"/>
  <c r="W108" i="502"/>
  <c r="W79" i="502"/>
  <c r="W65" i="502"/>
  <c r="W58" i="502"/>
  <c r="W29" i="502"/>
  <c r="W70" i="502"/>
  <c r="W146" i="502"/>
  <c r="W119" i="502"/>
  <c r="W106" i="502"/>
  <c r="W77" i="502"/>
  <c r="W63" i="502"/>
  <c r="W56" i="502"/>
  <c r="W27" i="502"/>
  <c r="W98" i="502"/>
  <c r="W125" i="502"/>
  <c r="W117" i="502"/>
  <c r="W112" i="502"/>
  <c r="W75" i="502"/>
  <c r="W71" i="502"/>
  <c r="W62" i="502"/>
  <c r="W33" i="502"/>
  <c r="W26" i="502"/>
  <c r="W131" i="502"/>
  <c r="W126" i="502"/>
  <c r="W118" i="502"/>
  <c r="W81" i="502"/>
  <c r="W78" i="502"/>
  <c r="W68" i="502"/>
  <c r="W39" i="502"/>
  <c r="W32" i="502"/>
  <c r="W127" i="501"/>
  <c r="W119" i="501"/>
  <c r="W87" i="501"/>
  <c r="W102" i="501"/>
  <c r="W67" i="501"/>
  <c r="W35" i="501"/>
  <c r="W56" i="501"/>
  <c r="W149" i="501"/>
  <c r="W148" i="501"/>
  <c r="W117" i="501"/>
  <c r="W85" i="501"/>
  <c r="W100" i="501"/>
  <c r="W73" i="501"/>
  <c r="W41" i="501"/>
  <c r="W62" i="501"/>
  <c r="W30" i="501"/>
  <c r="W139" i="501"/>
  <c r="W138" i="501"/>
  <c r="W99" i="501"/>
  <c r="W114" i="501"/>
  <c r="W82" i="501"/>
  <c r="W55" i="501"/>
  <c r="W23" i="501"/>
  <c r="W44" i="501"/>
  <c r="W145" i="501"/>
  <c r="W144" i="501"/>
  <c r="W113" i="501"/>
  <c r="W81" i="501"/>
  <c r="W96" i="501"/>
  <c r="W61" i="501"/>
  <c r="W29" i="501"/>
  <c r="W42" i="501"/>
  <c r="W137" i="502"/>
  <c r="W140" i="502"/>
  <c r="W113" i="502"/>
  <c r="W100" i="502"/>
  <c r="W92" i="502"/>
  <c r="W57" i="502"/>
  <c r="W50" i="502"/>
  <c r="W38" i="502"/>
  <c r="W143" i="502"/>
  <c r="W138" i="502"/>
  <c r="W111" i="502"/>
  <c r="W99" i="502"/>
  <c r="W90" i="502"/>
  <c r="W55" i="502"/>
  <c r="W48" i="502"/>
  <c r="W36" i="502"/>
  <c r="W149" i="502"/>
  <c r="W144" i="502"/>
  <c r="W109" i="502"/>
  <c r="W104" i="502"/>
  <c r="W69" i="502"/>
  <c r="W61" i="502"/>
  <c r="W54" i="502"/>
  <c r="W25" i="502"/>
  <c r="W20" i="502"/>
  <c r="W123" i="502"/>
  <c r="W97" i="502"/>
  <c r="W110" i="502"/>
  <c r="W73" i="502"/>
  <c r="W67" i="502"/>
  <c r="W60" i="502"/>
  <c r="W31" i="502"/>
  <c r="W24" i="502"/>
  <c r="W142" i="501"/>
  <c r="W111" i="501"/>
  <c r="W79" i="501"/>
  <c r="W94" i="501"/>
  <c r="W59" i="501"/>
  <c r="W27" i="501"/>
  <c r="W48" i="501"/>
  <c r="W141" i="501"/>
  <c r="W140" i="501"/>
  <c r="W109" i="501"/>
  <c r="W77" i="501"/>
  <c r="W92" i="501"/>
  <c r="W65" i="501"/>
  <c r="W33" i="501"/>
  <c r="W54" i="501"/>
  <c r="W21" i="501"/>
  <c r="W131" i="501"/>
  <c r="W130" i="501"/>
  <c r="W91" i="501"/>
  <c r="W106" i="501"/>
  <c r="W74" i="501"/>
  <c r="W47" i="501"/>
  <c r="W68" i="501"/>
  <c r="W36" i="501"/>
  <c r="W137" i="501"/>
  <c r="W136" i="501"/>
  <c r="W105" i="501"/>
  <c r="W120" i="501"/>
  <c r="W88" i="501"/>
  <c r="W53" i="501"/>
  <c r="W66" i="501"/>
  <c r="W34" i="501"/>
  <c r="W129" i="502"/>
  <c r="W132" i="502"/>
  <c r="W105" i="502"/>
  <c r="W95" i="502"/>
  <c r="W84" i="502"/>
  <c r="W49" i="502"/>
  <c r="W45" i="502"/>
  <c r="W30" i="502"/>
  <c r="W135" i="502"/>
  <c r="W130" i="502"/>
  <c r="W103" i="502"/>
  <c r="W93" i="502"/>
  <c r="W82" i="502"/>
  <c r="W47" i="502"/>
  <c r="W43" i="502"/>
  <c r="W28" i="502"/>
  <c r="W141" i="502"/>
  <c r="W136" i="502"/>
  <c r="W101" i="502"/>
  <c r="W91" i="502"/>
  <c r="W88" i="502"/>
  <c r="W53" i="502"/>
  <c r="W46" i="502"/>
  <c r="W42" i="502"/>
  <c r="W147" i="502"/>
  <c r="W142" i="502"/>
  <c r="W115" i="502"/>
  <c r="W102" i="502"/>
  <c r="W94" i="502"/>
  <c r="W59" i="502"/>
  <c r="W52" i="502"/>
  <c r="W23" i="502"/>
  <c r="W143" i="501"/>
  <c r="W134" i="501"/>
  <c r="W103" i="501"/>
  <c r="W118" i="501"/>
  <c r="W86" i="501"/>
  <c r="W51" i="501"/>
  <c r="W72" i="501"/>
  <c r="W40" i="501"/>
  <c r="W133" i="501"/>
  <c r="W132" i="501"/>
  <c r="W101" i="501"/>
  <c r="W116" i="501"/>
  <c r="W84" i="501"/>
  <c r="W57" i="501"/>
  <c r="W25" i="501"/>
  <c r="W46" i="501"/>
  <c r="W24" i="501"/>
  <c r="W123" i="501"/>
  <c r="W115" i="501"/>
  <c r="W83" i="501"/>
  <c r="W98" i="501"/>
  <c r="W71" i="501"/>
  <c r="W39" i="501"/>
  <c r="W60" i="501"/>
  <c r="W28" i="501"/>
  <c r="W129" i="501"/>
  <c r="W128" i="501"/>
  <c r="W97" i="501"/>
  <c r="W112" i="501"/>
  <c r="W80" i="501"/>
  <c r="W45" i="501"/>
  <c r="W58" i="501"/>
  <c r="W26" i="501"/>
  <c r="W120" i="502"/>
  <c r="W124" i="502"/>
  <c r="W116" i="502"/>
  <c r="W87" i="502"/>
  <c r="W76" i="502"/>
  <c r="W66" i="502"/>
  <c r="W37" i="502"/>
  <c r="W22" i="502"/>
  <c r="W127" i="502"/>
  <c r="W122" i="502"/>
  <c r="W114" i="502"/>
  <c r="W85" i="502"/>
  <c r="W74" i="502"/>
  <c r="W64" i="502"/>
  <c r="W35" i="502"/>
  <c r="W21" i="502"/>
  <c r="W133" i="502"/>
  <c r="W128" i="502"/>
  <c r="W96" i="502"/>
  <c r="W83" i="502"/>
  <c r="W80" i="502"/>
  <c r="W72" i="502"/>
  <c r="W41" i="502"/>
  <c r="W34" i="502"/>
  <c r="W139" i="502"/>
  <c r="W134" i="502"/>
  <c r="W107" i="502"/>
  <c r="W89" i="502"/>
  <c r="W86" i="502"/>
  <c r="W51" i="502"/>
  <c r="W44" i="502"/>
  <c r="W40" i="502"/>
  <c r="W135" i="501"/>
  <c r="W126" i="501"/>
  <c r="W95" i="501"/>
  <c r="W110" i="501"/>
  <c r="W78" i="501"/>
  <c r="W43" i="501"/>
  <c r="W64" i="501"/>
  <c r="W32" i="501"/>
  <c r="W125" i="501"/>
  <c r="W124" i="501"/>
  <c r="W93" i="501"/>
  <c r="W108" i="501"/>
  <c r="W76" i="501"/>
  <c r="W49" i="501"/>
  <c r="W70" i="501"/>
  <c r="W38" i="501"/>
  <c r="W147" i="501"/>
  <c r="W146" i="501"/>
  <c r="W107" i="501"/>
  <c r="W75" i="501"/>
  <c r="W90" i="501"/>
  <c r="W63" i="501"/>
  <c r="W31" i="501"/>
  <c r="W52" i="501"/>
  <c r="W22" i="501"/>
  <c r="W122" i="501"/>
  <c r="W121" i="501"/>
  <c r="W89" i="501"/>
  <c r="W104" i="501"/>
  <c r="W69" i="501"/>
  <c r="W37" i="501"/>
  <c r="W50" i="501"/>
  <c r="W20" i="501"/>
  <c r="W142" i="499"/>
  <c r="W107" i="499"/>
  <c r="W92" i="499"/>
  <c r="W46" i="499"/>
  <c r="W62" i="499"/>
  <c r="W55" i="499"/>
  <c r="W21" i="499"/>
  <c r="W24" i="499"/>
  <c r="W64" i="499"/>
  <c r="W145" i="499"/>
  <c r="W69" i="499"/>
  <c r="W43" i="499"/>
  <c r="W127" i="499"/>
  <c r="W134" i="499"/>
  <c r="W70" i="499"/>
  <c r="W30" i="499"/>
  <c r="W42" i="499"/>
  <c r="W39" i="499"/>
  <c r="W52" i="499"/>
  <c r="W56" i="499"/>
  <c r="W93" i="499"/>
  <c r="W139" i="499"/>
  <c r="W83" i="499"/>
  <c r="W27" i="499"/>
  <c r="W146" i="499"/>
  <c r="W95" i="499"/>
  <c r="W87" i="499"/>
  <c r="W149" i="499"/>
  <c r="W122" i="499"/>
  <c r="W115" i="499"/>
  <c r="W117" i="499"/>
  <c r="W57" i="499"/>
  <c r="W128" i="499"/>
  <c r="W143" i="499"/>
  <c r="W101" i="499"/>
  <c r="W67" i="499"/>
  <c r="W136" i="499"/>
  <c r="W111" i="499"/>
  <c r="W148" i="499"/>
  <c r="W102" i="499"/>
  <c r="W85" i="499"/>
  <c r="W124" i="499"/>
  <c r="W114" i="499"/>
  <c r="W45" i="499"/>
  <c r="W96" i="499"/>
  <c r="W109" i="499"/>
  <c r="W113" i="499"/>
  <c r="W90" i="499"/>
  <c r="W59" i="499"/>
  <c r="W79" i="499"/>
  <c r="W34" i="499"/>
  <c r="W25" i="499"/>
  <c r="W105" i="499"/>
  <c r="W100" i="499"/>
  <c r="W138" i="499"/>
  <c r="W99" i="499"/>
  <c r="W38" i="499"/>
  <c r="W73" i="499"/>
  <c r="W75" i="499"/>
  <c r="W94" i="499"/>
  <c r="W68" i="499"/>
  <c r="W97" i="499"/>
  <c r="W98" i="499"/>
  <c r="W65" i="499"/>
  <c r="W130" i="499"/>
  <c r="W118" i="499"/>
  <c r="W49" i="499"/>
  <c r="W48" i="499"/>
  <c r="W80" i="499"/>
  <c r="W145" i="500"/>
  <c r="W110" i="500"/>
  <c r="W108" i="500"/>
  <c r="W33" i="500"/>
  <c r="W64" i="500"/>
  <c r="W136" i="500"/>
  <c r="W131" i="500"/>
  <c r="W45" i="500"/>
  <c r="W114" i="500"/>
  <c r="W104" i="500"/>
  <c r="W97" i="500"/>
  <c r="W109" i="500"/>
  <c r="W128" i="500"/>
  <c r="W37" i="500"/>
  <c r="W74" i="500"/>
  <c r="W51" i="500"/>
  <c r="W70" i="500"/>
  <c r="W62" i="500"/>
  <c r="W112" i="500"/>
  <c r="W92" i="500"/>
  <c r="W124" i="500"/>
  <c r="W27" i="500"/>
  <c r="W142" i="500"/>
  <c r="W127" i="500"/>
  <c r="W55" i="500"/>
  <c r="W91" i="500"/>
  <c r="W101" i="500"/>
  <c r="W86" i="500"/>
  <c r="W24" i="500"/>
  <c r="W20" i="500"/>
  <c r="W87" i="500"/>
  <c r="W117" i="500"/>
  <c r="W119" i="500"/>
  <c r="W123" i="516"/>
  <c r="W133" i="516"/>
  <c r="W78" i="516"/>
  <c r="W94" i="516"/>
  <c r="W45" i="516"/>
  <c r="W71" i="516"/>
  <c r="W100" i="516"/>
  <c r="W136" i="516"/>
  <c r="W126" i="516"/>
  <c r="W59" i="516"/>
  <c r="W77" i="516"/>
  <c r="W50" i="516"/>
  <c r="W90" i="516"/>
  <c r="W37" i="516"/>
  <c r="W74" i="516"/>
  <c r="W130" i="516"/>
  <c r="W129" i="516"/>
  <c r="W117" i="516"/>
  <c r="W69" i="516"/>
  <c r="W57" i="516"/>
  <c r="W32" i="516"/>
  <c r="W44" i="516"/>
  <c r="W21" i="516"/>
  <c r="W89" i="516"/>
  <c r="W134" i="516"/>
  <c r="W128" i="516"/>
  <c r="W146" i="516"/>
  <c r="W60" i="516"/>
  <c r="W30" i="516"/>
  <c r="W49" i="516"/>
  <c r="W122" i="516"/>
  <c r="W93" i="516"/>
  <c r="W110" i="499"/>
  <c r="W78" i="499"/>
  <c r="W60" i="499"/>
  <c r="W135" i="499"/>
  <c r="W88" i="499"/>
  <c r="W123" i="499"/>
  <c r="W82" i="499"/>
  <c r="W22" i="499"/>
  <c r="W126" i="499"/>
  <c r="W61" i="499"/>
  <c r="W41" i="499"/>
  <c r="W125" i="499"/>
  <c r="W129" i="499"/>
  <c r="W71" i="499"/>
  <c r="W51" i="499"/>
  <c r="W74" i="499"/>
  <c r="W106" i="499"/>
  <c r="W44" i="499"/>
  <c r="W121" i="499"/>
  <c r="W140" i="499"/>
  <c r="W137" i="500"/>
  <c r="W141" i="500"/>
  <c r="W83" i="500"/>
  <c r="W139" i="500"/>
  <c r="W47" i="500"/>
  <c r="W149" i="500"/>
  <c r="W106" i="500"/>
  <c r="W29" i="500"/>
  <c r="W52" i="500"/>
  <c r="W57" i="500"/>
  <c r="W118" i="500"/>
  <c r="W68" i="500"/>
  <c r="W72" i="500"/>
  <c r="W21" i="500"/>
  <c r="W48" i="500"/>
  <c r="W40" i="500"/>
  <c r="W85" i="500"/>
  <c r="W121" i="500"/>
  <c r="W123" i="500"/>
  <c r="W79" i="500"/>
  <c r="W28" i="500"/>
  <c r="W113" i="500"/>
  <c r="W81" i="500"/>
  <c r="W36" i="500"/>
  <c r="W95" i="500"/>
  <c r="W134" i="500"/>
  <c r="W26" i="500"/>
  <c r="W143" i="500"/>
  <c r="W43" i="500"/>
  <c r="W73" i="500"/>
  <c r="W93" i="500"/>
  <c r="W42" i="500"/>
  <c r="W122" i="500"/>
  <c r="W91" i="516"/>
  <c r="W61" i="516"/>
  <c r="W56" i="516"/>
  <c r="W62" i="516"/>
  <c r="W25" i="516"/>
  <c r="W106" i="516"/>
  <c r="W114" i="516"/>
  <c r="W120" i="516"/>
  <c r="W140" i="516"/>
  <c r="W88" i="516"/>
  <c r="W63" i="516"/>
  <c r="W42" i="516"/>
  <c r="W58" i="516"/>
  <c r="W47" i="516"/>
  <c r="W96" i="516"/>
  <c r="W143" i="516"/>
  <c r="W149" i="516"/>
  <c r="W87" i="516"/>
  <c r="W104" i="516"/>
  <c r="W98" i="516"/>
  <c r="W75" i="516"/>
  <c r="W36" i="516"/>
  <c r="W27" i="516"/>
  <c r="W105" i="516"/>
  <c r="W147" i="516"/>
  <c r="W141" i="516"/>
  <c r="W67" i="516"/>
  <c r="W54" i="516"/>
  <c r="W22" i="516"/>
  <c r="W29" i="516"/>
  <c r="W119" i="516"/>
  <c r="W112" i="516"/>
  <c r="W77" i="499"/>
  <c r="W29" i="499"/>
  <c r="W37" i="499"/>
  <c r="W116" i="499"/>
  <c r="W120" i="499"/>
  <c r="W91" i="499"/>
  <c r="W66" i="499"/>
  <c r="W133" i="499"/>
  <c r="W108" i="499"/>
  <c r="W36" i="499"/>
  <c r="W40" i="499"/>
  <c r="W76" i="499"/>
  <c r="W137" i="499"/>
  <c r="W86" i="499"/>
  <c r="W35" i="499"/>
  <c r="W23" i="499"/>
  <c r="W63" i="499"/>
  <c r="W20" i="499"/>
  <c r="W84" i="499"/>
  <c r="W104" i="499"/>
  <c r="W120" i="500"/>
  <c r="W84" i="500"/>
  <c r="W65" i="500"/>
  <c r="W111" i="500"/>
  <c r="W146" i="500"/>
  <c r="W148" i="500"/>
  <c r="W82" i="500"/>
  <c r="W94" i="500"/>
  <c r="W100" i="500"/>
  <c r="W41" i="500"/>
  <c r="W78" i="500"/>
  <c r="W129" i="500"/>
  <c r="W69" i="500"/>
  <c r="W140" i="500"/>
  <c r="W31" i="500"/>
  <c r="W23" i="500"/>
  <c r="W66" i="500"/>
  <c r="W58" i="500"/>
  <c r="W135" i="500"/>
  <c r="W56" i="500"/>
  <c r="W44" i="500"/>
  <c r="W130" i="500"/>
  <c r="W102" i="500"/>
  <c r="W107" i="500"/>
  <c r="W22" i="500"/>
  <c r="W50" i="500"/>
  <c r="W138" i="500"/>
  <c r="W35" i="500"/>
  <c r="W88" i="500"/>
  <c r="W89" i="500"/>
  <c r="W34" i="500"/>
  <c r="W77" i="500"/>
  <c r="W137" i="516"/>
  <c r="W103" i="516"/>
  <c r="W65" i="516"/>
  <c r="W28" i="516"/>
  <c r="W48" i="516"/>
  <c r="W39" i="516"/>
  <c r="W110" i="516"/>
  <c r="W142" i="516"/>
  <c r="W132" i="516"/>
  <c r="W86" i="516"/>
  <c r="W73" i="516"/>
  <c r="W68" i="516"/>
  <c r="W34" i="516"/>
  <c r="W20" i="516"/>
  <c r="W43" i="516"/>
  <c r="W80" i="516"/>
  <c r="W127" i="516"/>
  <c r="W124" i="516"/>
  <c r="W115" i="516"/>
  <c r="W95" i="516"/>
  <c r="W55" i="516"/>
  <c r="W70" i="516"/>
  <c r="W53" i="516"/>
  <c r="W51" i="516"/>
  <c r="W84" i="516"/>
  <c r="W135" i="516"/>
  <c r="W125" i="516"/>
  <c r="W138" i="516"/>
  <c r="W46" i="516"/>
  <c r="W66" i="516"/>
  <c r="W23" i="516"/>
  <c r="W101" i="516"/>
  <c r="W139" i="516"/>
  <c r="W58" i="499"/>
  <c r="W53" i="499"/>
  <c r="W33" i="499"/>
  <c r="W32" i="499"/>
  <c r="W72" i="499"/>
  <c r="W147" i="499"/>
  <c r="W119" i="499"/>
  <c r="W54" i="499"/>
  <c r="W26" i="499"/>
  <c r="W31" i="499"/>
  <c r="W28" i="499"/>
  <c r="W112" i="499"/>
  <c r="W132" i="499"/>
  <c r="W103" i="499"/>
  <c r="W81" i="499"/>
  <c r="W131" i="499"/>
  <c r="W50" i="499"/>
  <c r="W47" i="499"/>
  <c r="W89" i="499"/>
  <c r="W141" i="499"/>
  <c r="W144" i="499"/>
  <c r="W132" i="500"/>
  <c r="W133" i="500"/>
  <c r="W49" i="500"/>
  <c r="W125" i="500"/>
  <c r="W116" i="500"/>
  <c r="W80" i="500"/>
  <c r="W61" i="500"/>
  <c r="W63" i="500"/>
  <c r="W76" i="500"/>
  <c r="W25" i="500"/>
  <c r="W32" i="500"/>
  <c r="W144" i="500"/>
  <c r="W53" i="500"/>
  <c r="W96" i="500"/>
  <c r="W67" i="500"/>
  <c r="W54" i="500"/>
  <c r="W115" i="500"/>
  <c r="W99" i="500"/>
  <c r="W126" i="500"/>
  <c r="W39" i="500"/>
  <c r="W60" i="500"/>
  <c r="W98" i="500"/>
  <c r="W147" i="500"/>
  <c r="W75" i="500"/>
  <c r="W90" i="500"/>
  <c r="W30" i="500"/>
  <c r="W103" i="500"/>
  <c r="W71" i="500"/>
  <c r="W59" i="500"/>
  <c r="W38" i="500"/>
  <c r="W46" i="500"/>
  <c r="W105" i="500"/>
  <c r="W121" i="516"/>
  <c r="W148" i="516"/>
  <c r="W81" i="516"/>
  <c r="W85" i="516"/>
  <c r="W40" i="516"/>
  <c r="W35" i="516"/>
  <c r="W76" i="516"/>
  <c r="W118" i="516"/>
  <c r="W116" i="516"/>
  <c r="W131" i="516"/>
  <c r="W97" i="516"/>
  <c r="W83" i="516"/>
  <c r="W26" i="516"/>
  <c r="W41" i="516"/>
  <c r="W79" i="516"/>
  <c r="W107" i="516"/>
  <c r="W145" i="516"/>
  <c r="W109" i="516"/>
  <c r="W99" i="516"/>
  <c r="W102" i="516"/>
  <c r="W64" i="516"/>
  <c r="W52" i="516"/>
  <c r="W33" i="516"/>
  <c r="W82" i="516"/>
  <c r="W108" i="516"/>
  <c r="W144" i="516"/>
  <c r="W113" i="516"/>
  <c r="W92" i="516"/>
  <c r="W38" i="516"/>
  <c r="W24" i="516"/>
  <c r="W31" i="516"/>
  <c r="W72" i="516"/>
  <c r="W111" i="516"/>
  <c r="W138" i="497"/>
  <c r="W111" i="497"/>
  <c r="W26" i="497"/>
  <c r="W60" i="497"/>
  <c r="W100" i="497"/>
  <c r="W93" i="497"/>
  <c r="W110" i="497"/>
  <c r="W113" i="497"/>
  <c r="W86" i="497"/>
  <c r="W88" i="497"/>
  <c r="W84" i="497"/>
  <c r="W146" i="497"/>
  <c r="W32" i="497"/>
  <c r="W33" i="497"/>
  <c r="W67" i="497"/>
  <c r="W69" i="497"/>
  <c r="W130" i="497"/>
  <c r="W119" i="497"/>
  <c r="W34" i="497"/>
  <c r="W68" i="497"/>
  <c r="W91" i="497"/>
  <c r="W83" i="497"/>
  <c r="W71" i="497"/>
  <c r="W148" i="497"/>
  <c r="W128" i="497"/>
  <c r="W46" i="497"/>
  <c r="W80" i="497"/>
  <c r="W107" i="497"/>
  <c r="W49" i="497"/>
  <c r="W25" i="497"/>
  <c r="W39" i="497"/>
  <c r="W81" i="497"/>
  <c r="W47" i="497"/>
  <c r="W148" i="498"/>
  <c r="W80" i="498"/>
  <c r="W83" i="498"/>
  <c r="W97" i="498"/>
  <c r="W37" i="498"/>
  <c r="W40" i="498"/>
  <c r="W38" i="498"/>
  <c r="W77" i="498"/>
  <c r="W131" i="498"/>
  <c r="W59" i="498"/>
  <c r="W122" i="498"/>
  <c r="W82" i="498"/>
  <c r="W52" i="498"/>
  <c r="W48" i="498"/>
  <c r="W42" i="498"/>
  <c r="W98" i="498"/>
  <c r="W120" i="498"/>
  <c r="W92" i="498"/>
  <c r="W69" i="498"/>
  <c r="W107" i="498"/>
  <c r="W99" i="498"/>
  <c r="W75" i="498"/>
  <c r="W79" i="498"/>
  <c r="W118" i="498"/>
  <c r="W132" i="498"/>
  <c r="W67" i="498"/>
  <c r="W61" i="498"/>
  <c r="W20" i="498"/>
  <c r="W45" i="498"/>
  <c r="W28" i="498"/>
  <c r="W142" i="498"/>
  <c r="W81" i="498"/>
  <c r="W134" i="497"/>
  <c r="W95" i="497"/>
  <c r="W142" i="497"/>
  <c r="W36" i="497"/>
  <c r="W74" i="497"/>
  <c r="W65" i="497"/>
  <c r="W143" i="497"/>
  <c r="W129" i="497"/>
  <c r="W135" i="497"/>
  <c r="W54" i="497"/>
  <c r="W72" i="497"/>
  <c r="W123" i="497"/>
  <c r="W149" i="497"/>
  <c r="W45" i="497"/>
  <c r="W136" i="497"/>
  <c r="W77" i="497"/>
  <c r="W35" i="497"/>
  <c r="W103" i="497"/>
  <c r="W22" i="497"/>
  <c r="W44" i="497"/>
  <c r="W64" i="497"/>
  <c r="W31" i="497"/>
  <c r="W79" i="497"/>
  <c r="W43" i="497"/>
  <c r="W112" i="497"/>
  <c r="W30" i="497"/>
  <c r="W66" i="497"/>
  <c r="W78" i="497"/>
  <c r="W61" i="497"/>
  <c r="W53" i="497"/>
  <c r="W102" i="497"/>
  <c r="W98" i="497"/>
  <c r="W139" i="497"/>
  <c r="W133" i="498"/>
  <c r="W63" i="498"/>
  <c r="W71" i="498"/>
  <c r="W114" i="498"/>
  <c r="W21" i="498"/>
  <c r="W105" i="498"/>
  <c r="W138" i="498"/>
  <c r="W127" i="498"/>
  <c r="W93" i="498"/>
  <c r="W117" i="498"/>
  <c r="W78" i="498"/>
  <c r="W126" i="498"/>
  <c r="W29" i="498"/>
  <c r="W134" i="498"/>
  <c r="W115" i="498"/>
  <c r="W109" i="498"/>
  <c r="W116" i="498"/>
  <c r="W91" i="498"/>
  <c r="W49" i="498"/>
  <c r="W108" i="498"/>
  <c r="W65" i="498"/>
  <c r="W56" i="498"/>
  <c r="W54" i="498"/>
  <c r="W143" i="498"/>
  <c r="W141" i="498"/>
  <c r="W51" i="498"/>
  <c r="W72" i="498"/>
  <c r="W103" i="498"/>
  <c r="W124" i="498"/>
  <c r="W32" i="498"/>
  <c r="W34" i="498"/>
  <c r="W147" i="498"/>
  <c r="W145" i="497"/>
  <c r="W58" i="497"/>
  <c r="W99" i="497"/>
  <c r="W133" i="497"/>
  <c r="W48" i="497"/>
  <c r="W106" i="497"/>
  <c r="W75" i="497"/>
  <c r="W27" i="497"/>
  <c r="W120" i="497"/>
  <c r="W38" i="497"/>
  <c r="W52" i="497"/>
  <c r="W92" i="497"/>
  <c r="W117" i="497"/>
  <c r="W41" i="497"/>
  <c r="W137" i="497"/>
  <c r="W90" i="497"/>
  <c r="W59" i="497"/>
  <c r="W87" i="497"/>
  <c r="W115" i="497"/>
  <c r="W24" i="497"/>
  <c r="W109" i="497"/>
  <c r="W94" i="497"/>
  <c r="W97" i="497"/>
  <c r="W63" i="497"/>
  <c r="W96" i="497"/>
  <c r="W144" i="497"/>
  <c r="W40" i="497"/>
  <c r="W56" i="497"/>
  <c r="W29" i="497"/>
  <c r="W21" i="497"/>
  <c r="W141" i="497"/>
  <c r="W122" i="497"/>
  <c r="W128" i="498"/>
  <c r="W139" i="498"/>
  <c r="W47" i="498"/>
  <c r="W31" i="498"/>
  <c r="W112" i="498"/>
  <c r="W110" i="498"/>
  <c r="W87" i="498"/>
  <c r="W62" i="498"/>
  <c r="W137" i="498"/>
  <c r="W76" i="498"/>
  <c r="W50" i="498"/>
  <c r="W43" i="498"/>
  <c r="W25" i="498"/>
  <c r="W101" i="498"/>
  <c r="W89" i="498"/>
  <c r="W66" i="498"/>
  <c r="W144" i="498"/>
  <c r="W96" i="498"/>
  <c r="W55" i="498"/>
  <c r="W39" i="498"/>
  <c r="W86" i="498"/>
  <c r="W36" i="498"/>
  <c r="W130" i="498"/>
  <c r="W70" i="498"/>
  <c r="W145" i="498"/>
  <c r="W140" i="498"/>
  <c r="W125" i="498"/>
  <c r="W35" i="498"/>
  <c r="W60" i="498"/>
  <c r="W104" i="498"/>
  <c r="W64" i="498"/>
  <c r="W90" i="498"/>
  <c r="W123" i="498"/>
  <c r="W127" i="497"/>
  <c r="W42" i="497"/>
  <c r="W76" i="497"/>
  <c r="W131" i="497"/>
  <c r="W125" i="497"/>
  <c r="W55" i="497"/>
  <c r="W89" i="497"/>
  <c r="W51" i="497"/>
  <c r="W104" i="497"/>
  <c r="W124" i="497"/>
  <c r="W28" i="497"/>
  <c r="W70" i="497"/>
  <c r="W85" i="497"/>
  <c r="W37" i="497"/>
  <c r="W118" i="497"/>
  <c r="W114" i="497"/>
  <c r="W140" i="497"/>
  <c r="W50" i="497"/>
  <c r="W82" i="497"/>
  <c r="W116" i="497"/>
  <c r="W132" i="497"/>
  <c r="W126" i="497"/>
  <c r="W121" i="497"/>
  <c r="W147" i="497"/>
  <c r="W62" i="497"/>
  <c r="W108" i="497"/>
  <c r="W20" i="497"/>
  <c r="W101" i="497"/>
  <c r="W57" i="497"/>
  <c r="W105" i="497"/>
  <c r="W73" i="497"/>
  <c r="W23" i="497"/>
  <c r="W149" i="498"/>
  <c r="W111" i="498"/>
  <c r="W53" i="498"/>
  <c r="W100" i="498"/>
  <c r="W57" i="498"/>
  <c r="W33" i="498"/>
  <c r="W22" i="498"/>
  <c r="W94" i="498"/>
  <c r="W121" i="498"/>
  <c r="W74" i="498"/>
  <c r="W146" i="498"/>
  <c r="W27" i="498"/>
  <c r="W85" i="498"/>
  <c r="W44" i="498"/>
  <c r="W26" i="498"/>
  <c r="W95" i="498"/>
  <c r="W136" i="498"/>
  <c r="W113" i="498"/>
  <c r="W106" i="498"/>
  <c r="W23" i="498"/>
  <c r="W46" i="498"/>
  <c r="W24" i="498"/>
  <c r="W30" i="498"/>
  <c r="W119" i="498"/>
  <c r="W129" i="498"/>
  <c r="W88" i="498"/>
  <c r="W84" i="498"/>
  <c r="W102" i="498"/>
  <c r="W68" i="498"/>
  <c r="W41" i="498"/>
  <c r="W73" i="498"/>
  <c r="W58" i="498"/>
  <c r="W135" i="498"/>
  <c r="X92" i="514" l="1"/>
  <c r="AC92" i="514" s="1"/>
  <c r="M92" i="514"/>
  <c r="X105" i="514"/>
  <c r="AC105" i="514" s="1"/>
  <c r="M105" i="514"/>
  <c r="X23" i="514"/>
  <c r="AC23" i="514" s="1"/>
  <c r="M23" i="514"/>
  <c r="X122" i="514"/>
  <c r="AC122" i="514" s="1"/>
  <c r="M122" i="514"/>
  <c r="X38" i="514"/>
  <c r="AC38" i="514" s="1"/>
  <c r="M38" i="514"/>
  <c r="X143" i="514"/>
  <c r="AC143" i="514" s="1"/>
  <c r="M143" i="514"/>
  <c r="X31" i="514"/>
  <c r="AC31" i="514" s="1"/>
  <c r="M31" i="514"/>
  <c r="X106" i="514"/>
  <c r="AC106" i="514" s="1"/>
  <c r="M106" i="514"/>
  <c r="X55" i="513"/>
  <c r="AC55" i="513" s="1"/>
  <c r="M55" i="513"/>
  <c r="X102" i="513"/>
  <c r="AC102" i="513" s="1"/>
  <c r="M102" i="513"/>
  <c r="X89" i="513"/>
  <c r="AC89" i="513" s="1"/>
  <c r="M89" i="513"/>
  <c r="X130" i="513"/>
  <c r="AC130" i="513" s="1"/>
  <c r="M130" i="513"/>
  <c r="X67" i="513"/>
  <c r="AC67" i="513" s="1"/>
  <c r="M67" i="513"/>
  <c r="X70" i="513"/>
  <c r="AC70" i="513" s="1"/>
  <c r="M70" i="513"/>
  <c r="X24" i="513"/>
  <c r="AC24" i="513" s="1"/>
  <c r="M24" i="513"/>
  <c r="X125" i="513"/>
  <c r="AC125" i="513" s="1"/>
  <c r="M125" i="513"/>
  <c r="X97" i="514"/>
  <c r="AC97" i="514" s="1"/>
  <c r="M97" i="514"/>
  <c r="X73" i="514"/>
  <c r="AC73" i="514" s="1"/>
  <c r="M73" i="514"/>
  <c r="X66" i="514"/>
  <c r="AC66" i="514" s="1"/>
  <c r="M66" i="514"/>
  <c r="X69" i="514"/>
  <c r="AC69" i="514" s="1"/>
  <c r="M69" i="514"/>
  <c r="X115" i="514"/>
  <c r="AC115" i="514" s="1"/>
  <c r="M115" i="514"/>
  <c r="X65" i="514"/>
  <c r="AC65" i="514" s="1"/>
  <c r="M65" i="514"/>
  <c r="X88" i="514"/>
  <c r="AC88" i="514" s="1"/>
  <c r="M88" i="514"/>
  <c r="X57" i="514"/>
  <c r="AC57" i="514" s="1"/>
  <c r="M57" i="514"/>
  <c r="X85" i="514"/>
  <c r="AC85" i="514" s="1"/>
  <c r="M85" i="514"/>
  <c r="X49" i="513"/>
  <c r="AC49" i="513" s="1"/>
  <c r="M49" i="513"/>
  <c r="X58" i="513"/>
  <c r="AC58" i="513" s="1"/>
  <c r="M58" i="513"/>
  <c r="X59" i="513"/>
  <c r="AC59" i="513" s="1"/>
  <c r="M59" i="513"/>
  <c r="X99" i="513"/>
  <c r="AC99" i="513" s="1"/>
  <c r="M99" i="513"/>
  <c r="X61" i="513"/>
  <c r="AC61" i="513" s="1"/>
  <c r="M61" i="513"/>
  <c r="X46" i="513"/>
  <c r="AC46" i="513" s="1"/>
  <c r="M46" i="513"/>
  <c r="X51" i="513"/>
  <c r="AC51" i="513" s="1"/>
  <c r="M51" i="513"/>
  <c r="X123" i="513"/>
  <c r="AC123" i="513" s="1"/>
  <c r="M123" i="513"/>
  <c r="X107" i="514"/>
  <c r="AC107" i="514" s="1"/>
  <c r="M107" i="514"/>
  <c r="X124" i="514"/>
  <c r="AC124" i="514" s="1"/>
  <c r="M124" i="514"/>
  <c r="X36" i="514"/>
  <c r="AC36" i="514" s="1"/>
  <c r="M36" i="514"/>
  <c r="X114" i="514"/>
  <c r="AC114" i="514" s="1"/>
  <c r="M114" i="514"/>
  <c r="X48" i="514"/>
  <c r="AC48" i="514" s="1"/>
  <c r="M48" i="514"/>
  <c r="X130" i="514"/>
  <c r="AC130" i="514" s="1"/>
  <c r="M130" i="514"/>
  <c r="X43" i="514"/>
  <c r="AC43" i="514" s="1"/>
  <c r="M43" i="514"/>
  <c r="X121" i="514"/>
  <c r="AC121" i="514" s="1"/>
  <c r="M121" i="514"/>
  <c r="X75" i="514"/>
  <c r="AC75" i="514" s="1"/>
  <c r="M75" i="514"/>
  <c r="X126" i="514"/>
  <c r="AC126" i="514" s="1"/>
  <c r="M126" i="514"/>
  <c r="X92" i="513"/>
  <c r="AC92" i="513" s="1"/>
  <c r="M92" i="513"/>
  <c r="X116" i="513"/>
  <c r="AC116" i="513" s="1"/>
  <c r="M116" i="513"/>
  <c r="X68" i="513"/>
  <c r="AC68" i="513" s="1"/>
  <c r="M68" i="513"/>
  <c r="X127" i="513"/>
  <c r="AC127" i="513" s="1"/>
  <c r="M127" i="513"/>
  <c r="X96" i="513"/>
  <c r="AC96" i="513" s="1"/>
  <c r="M96" i="513"/>
  <c r="X147" i="513"/>
  <c r="AC147" i="513" s="1"/>
  <c r="M147" i="513"/>
  <c r="X72" i="513"/>
  <c r="AC72" i="513" s="1"/>
  <c r="M72" i="513"/>
  <c r="X101" i="513"/>
  <c r="AC101" i="513" s="1"/>
  <c r="M101" i="513"/>
  <c r="X89" i="514"/>
  <c r="AC89" i="514" s="1"/>
  <c r="M89" i="514"/>
  <c r="X133" i="514"/>
  <c r="AC133" i="514" s="1"/>
  <c r="M133" i="514"/>
  <c r="X79" i="514"/>
  <c r="AC79" i="514" s="1"/>
  <c r="M79" i="514"/>
  <c r="X29" i="513"/>
  <c r="AC29" i="513" s="1"/>
  <c r="M29" i="513"/>
  <c r="X48" i="513"/>
  <c r="AC48" i="513" s="1"/>
  <c r="M48" i="513"/>
  <c r="X41" i="514"/>
  <c r="AC41" i="514" s="1"/>
  <c r="M41" i="514"/>
  <c r="X71" i="513"/>
  <c r="AC71" i="513" s="1"/>
  <c r="M71" i="513"/>
  <c r="M20" i="513"/>
  <c r="R11" i="513"/>
  <c r="X20" i="513"/>
  <c r="AC20" i="513" s="1"/>
  <c r="R12" i="513"/>
  <c r="X135" i="514"/>
  <c r="AC135" i="514" s="1"/>
  <c r="M135" i="514"/>
  <c r="X140" i="513"/>
  <c r="AC140" i="513" s="1"/>
  <c r="M140" i="513"/>
  <c r="X79" i="513"/>
  <c r="AC79" i="513" s="1"/>
  <c r="M79" i="513"/>
  <c r="X85" i="513"/>
  <c r="AC85" i="513" s="1"/>
  <c r="M85" i="513"/>
  <c r="X124" i="513"/>
  <c r="AC124" i="513" s="1"/>
  <c r="M124" i="513"/>
  <c r="X83" i="514"/>
  <c r="AC83" i="514" s="1"/>
  <c r="M83" i="514"/>
  <c r="X116" i="514"/>
  <c r="AC116" i="514" s="1"/>
  <c r="M116" i="514"/>
  <c r="X37" i="514"/>
  <c r="AC37" i="514" s="1"/>
  <c r="M37" i="514"/>
  <c r="X127" i="514"/>
  <c r="AC127" i="514" s="1"/>
  <c r="M127" i="514"/>
  <c r="X24" i="514"/>
  <c r="AC24" i="514" s="1"/>
  <c r="M24" i="514"/>
  <c r="X123" i="514"/>
  <c r="AC123" i="514" s="1"/>
  <c r="M123" i="514"/>
  <c r="X29" i="514"/>
  <c r="AC29" i="514" s="1"/>
  <c r="M29" i="514"/>
  <c r="X118" i="514"/>
  <c r="AC118" i="514" s="1"/>
  <c r="M118" i="514"/>
  <c r="X76" i="513"/>
  <c r="AC76" i="513" s="1"/>
  <c r="M76" i="513"/>
  <c r="X126" i="513"/>
  <c r="AC126" i="513" s="1"/>
  <c r="M126" i="513"/>
  <c r="X52" i="513"/>
  <c r="AC52" i="513" s="1"/>
  <c r="M52" i="513"/>
  <c r="X106" i="513"/>
  <c r="AC106" i="513" s="1"/>
  <c r="M106" i="513"/>
  <c r="X80" i="513"/>
  <c r="AC80" i="513" s="1"/>
  <c r="M80" i="513"/>
  <c r="X131" i="513"/>
  <c r="AC131" i="513" s="1"/>
  <c r="M131" i="513"/>
  <c r="X56" i="513"/>
  <c r="AC56" i="513" s="1"/>
  <c r="M56" i="513"/>
  <c r="X145" i="513"/>
  <c r="AC145" i="513" s="1"/>
  <c r="M145" i="513"/>
  <c r="X103" i="514"/>
  <c r="AC103" i="514" s="1"/>
  <c r="M103" i="514"/>
  <c r="X22" i="514"/>
  <c r="AC22" i="514" s="1"/>
  <c r="M22" i="514"/>
  <c r="X94" i="514"/>
  <c r="AC94" i="514" s="1"/>
  <c r="M94" i="514"/>
  <c r="X39" i="514"/>
  <c r="AC39" i="514" s="1"/>
  <c r="M39" i="514"/>
  <c r="X117" i="514"/>
  <c r="AC117" i="514" s="1"/>
  <c r="M117" i="514"/>
  <c r="X27" i="514"/>
  <c r="AC27" i="514" s="1"/>
  <c r="M27" i="514"/>
  <c r="X91" i="514"/>
  <c r="AC91" i="514" s="1"/>
  <c r="M91" i="514"/>
  <c r="X44" i="514"/>
  <c r="AC44" i="514" s="1"/>
  <c r="M44" i="514"/>
  <c r="X86" i="514"/>
  <c r="AC86" i="514" s="1"/>
  <c r="M86" i="514"/>
  <c r="X27" i="513"/>
  <c r="AC27" i="513" s="1"/>
  <c r="M27" i="513"/>
  <c r="X142" i="513"/>
  <c r="AC142" i="513" s="1"/>
  <c r="M142" i="513"/>
  <c r="X28" i="513"/>
  <c r="AC28" i="513" s="1"/>
  <c r="M28" i="513"/>
  <c r="X118" i="513"/>
  <c r="AC118" i="513" s="1"/>
  <c r="M118" i="513"/>
  <c r="X47" i="513"/>
  <c r="AC47" i="513" s="1"/>
  <c r="M47" i="513"/>
  <c r="X149" i="513"/>
  <c r="AC149" i="513" s="1"/>
  <c r="M149" i="513"/>
  <c r="X32" i="513"/>
  <c r="AC32" i="513" s="1"/>
  <c r="M32" i="513"/>
  <c r="X135" i="513"/>
  <c r="AC135" i="513" s="1"/>
  <c r="M135" i="513"/>
  <c r="X26" i="514"/>
  <c r="AC26" i="514" s="1"/>
  <c r="M26" i="514"/>
  <c r="X132" i="514"/>
  <c r="AC132" i="514" s="1"/>
  <c r="M132" i="514"/>
  <c r="X87" i="514"/>
  <c r="AC87" i="514" s="1"/>
  <c r="M87" i="514"/>
  <c r="X148" i="514"/>
  <c r="AC148" i="514" s="1"/>
  <c r="M148" i="514"/>
  <c r="X80" i="514"/>
  <c r="AC80" i="514" s="1"/>
  <c r="M80" i="514"/>
  <c r="X120" i="514"/>
  <c r="AC120" i="514" s="1"/>
  <c r="M120" i="514"/>
  <c r="X62" i="514"/>
  <c r="AC62" i="514" s="1"/>
  <c r="M62" i="514"/>
  <c r="X108" i="514"/>
  <c r="AC108" i="514" s="1"/>
  <c r="M108" i="514"/>
  <c r="X76" i="514"/>
  <c r="AC76" i="514" s="1"/>
  <c r="M76" i="514"/>
  <c r="X143" i="513"/>
  <c r="AC143" i="513" s="1"/>
  <c r="M143" i="513"/>
  <c r="X34" i="513"/>
  <c r="AC34" i="513" s="1"/>
  <c r="M34" i="513"/>
  <c r="X73" i="513"/>
  <c r="AC73" i="513" s="1"/>
  <c r="M73" i="513"/>
  <c r="X120" i="513"/>
  <c r="AC120" i="513" s="1"/>
  <c r="M120" i="513"/>
  <c r="X128" i="513"/>
  <c r="AC128" i="513" s="1"/>
  <c r="M128" i="513"/>
  <c r="X22" i="513"/>
  <c r="AC22" i="513" s="1"/>
  <c r="M22" i="513"/>
  <c r="X45" i="513"/>
  <c r="AC45" i="513" s="1"/>
  <c r="M45" i="513"/>
  <c r="X136" i="513"/>
  <c r="AC136" i="513" s="1"/>
  <c r="M136" i="513"/>
  <c r="X148" i="513"/>
  <c r="AC148" i="513" s="1"/>
  <c r="M148" i="513"/>
  <c r="X131" i="514"/>
  <c r="AC131" i="514" s="1"/>
  <c r="M131" i="514"/>
  <c r="X67" i="514"/>
  <c r="AC67" i="514" s="1"/>
  <c r="M67" i="514"/>
  <c r="X95" i="514"/>
  <c r="AC95" i="514" s="1"/>
  <c r="M95" i="514"/>
  <c r="X87" i="513"/>
  <c r="AC87" i="513" s="1"/>
  <c r="M87" i="513"/>
  <c r="X134" i="513"/>
  <c r="AC134" i="513" s="1"/>
  <c r="M134" i="513"/>
  <c r="X84" i="514"/>
  <c r="AC84" i="514" s="1"/>
  <c r="M84" i="514"/>
  <c r="X119" i="513"/>
  <c r="AC119" i="513" s="1"/>
  <c r="M119" i="513"/>
  <c r="X111" i="513"/>
  <c r="AC111" i="513" s="1"/>
  <c r="M111" i="513"/>
  <c r="X108" i="513"/>
  <c r="AC108" i="513" s="1"/>
  <c r="M108" i="513"/>
  <c r="X95" i="513"/>
  <c r="AC95" i="513" s="1"/>
  <c r="M95" i="513"/>
  <c r="X146" i="513"/>
  <c r="AC146" i="513" s="1"/>
  <c r="M146" i="513"/>
  <c r="X139" i="513"/>
  <c r="AC139" i="513" s="1"/>
  <c r="M139" i="513"/>
  <c r="X112" i="513"/>
  <c r="AC112" i="513" s="1"/>
  <c r="M112" i="513"/>
  <c r="X136" i="514"/>
  <c r="AC136" i="514" s="1"/>
  <c r="M136" i="514"/>
  <c r="X20" i="514"/>
  <c r="AC20" i="514" s="1"/>
  <c r="R11" i="514"/>
  <c r="M20" i="514"/>
  <c r="R12" i="514"/>
  <c r="X147" i="514"/>
  <c r="AC147" i="514" s="1"/>
  <c r="M147" i="514"/>
  <c r="X64" i="514"/>
  <c r="AC64" i="514" s="1"/>
  <c r="M64" i="514"/>
  <c r="X149" i="514"/>
  <c r="AC149" i="514" s="1"/>
  <c r="M149" i="514"/>
  <c r="X42" i="514"/>
  <c r="AC42" i="514" s="1"/>
  <c r="M42" i="514"/>
  <c r="X144" i="514"/>
  <c r="AC144" i="514" s="1"/>
  <c r="M144" i="514"/>
  <c r="X60" i="514"/>
  <c r="AC60" i="514" s="1"/>
  <c r="M60" i="514"/>
  <c r="X141" i="514"/>
  <c r="AC141" i="514" s="1"/>
  <c r="M141" i="514"/>
  <c r="X83" i="513"/>
  <c r="AC83" i="513" s="1"/>
  <c r="M83" i="513"/>
  <c r="X69" i="513"/>
  <c r="AC69" i="513" s="1"/>
  <c r="M69" i="513"/>
  <c r="X86" i="513"/>
  <c r="AC86" i="513" s="1"/>
  <c r="M86" i="513"/>
  <c r="X138" i="513"/>
  <c r="AC138" i="513" s="1"/>
  <c r="M138" i="513"/>
  <c r="X75" i="513"/>
  <c r="AC75" i="513" s="1"/>
  <c r="M75" i="513"/>
  <c r="X57" i="513"/>
  <c r="AC57" i="513" s="1"/>
  <c r="M57" i="513"/>
  <c r="X90" i="513"/>
  <c r="AC90" i="513" s="1"/>
  <c r="M90" i="513"/>
  <c r="X122" i="513"/>
  <c r="AC122" i="513" s="1"/>
  <c r="M122" i="513"/>
  <c r="X51" i="514"/>
  <c r="AC51" i="514" s="1"/>
  <c r="M51" i="514"/>
  <c r="X55" i="514"/>
  <c r="AC55" i="514" s="1"/>
  <c r="M55" i="514"/>
  <c r="X28" i="514"/>
  <c r="AC28" i="514" s="1"/>
  <c r="M28" i="514"/>
  <c r="X96" i="514"/>
  <c r="AC96" i="514" s="1"/>
  <c r="M96" i="514"/>
  <c r="X59" i="514"/>
  <c r="AC59" i="514" s="1"/>
  <c r="M59" i="514"/>
  <c r="X138" i="514"/>
  <c r="AC138" i="514" s="1"/>
  <c r="M138" i="514"/>
  <c r="X32" i="514"/>
  <c r="AC32" i="514" s="1"/>
  <c r="M32" i="514"/>
  <c r="X139" i="514"/>
  <c r="AC139" i="514" s="1"/>
  <c r="M139" i="514"/>
  <c r="X46" i="514"/>
  <c r="AC46" i="514" s="1"/>
  <c r="M46" i="514"/>
  <c r="X134" i="514"/>
  <c r="AC134" i="514" s="1"/>
  <c r="M134" i="514"/>
  <c r="X84" i="513"/>
  <c r="AC84" i="513" s="1"/>
  <c r="M84" i="513"/>
  <c r="X137" i="513"/>
  <c r="AC137" i="513" s="1"/>
  <c r="M137" i="513"/>
  <c r="X60" i="513"/>
  <c r="AC60" i="513" s="1"/>
  <c r="M60" i="513"/>
  <c r="X117" i="513"/>
  <c r="AC117" i="513" s="1"/>
  <c r="M117" i="513"/>
  <c r="X88" i="513"/>
  <c r="AC88" i="513" s="1"/>
  <c r="M88" i="513"/>
  <c r="X144" i="513"/>
  <c r="AC144" i="513" s="1"/>
  <c r="M144" i="513"/>
  <c r="X64" i="513"/>
  <c r="AC64" i="513" s="1"/>
  <c r="M64" i="513"/>
  <c r="X129" i="513"/>
  <c r="AC129" i="513" s="1"/>
  <c r="M129" i="513"/>
  <c r="X45" i="514"/>
  <c r="AC45" i="514" s="1"/>
  <c r="M45" i="514"/>
  <c r="X56" i="514"/>
  <c r="AC56" i="514" s="1"/>
  <c r="M56" i="514"/>
  <c r="X71" i="514"/>
  <c r="AC71" i="514" s="1"/>
  <c r="M71" i="514"/>
  <c r="X74" i="514"/>
  <c r="AC74" i="514" s="1"/>
  <c r="M74" i="514"/>
  <c r="X30" i="514"/>
  <c r="AC30" i="514" s="1"/>
  <c r="M30" i="514"/>
  <c r="X90" i="514"/>
  <c r="AC90" i="514" s="1"/>
  <c r="M90" i="514"/>
  <c r="X53" i="514"/>
  <c r="AC53" i="514" s="1"/>
  <c r="M53" i="514"/>
  <c r="X99" i="514"/>
  <c r="AC99" i="514" s="1"/>
  <c r="M99" i="514"/>
  <c r="X34" i="514"/>
  <c r="AC34" i="514" s="1"/>
  <c r="M34" i="514"/>
  <c r="X98" i="514"/>
  <c r="AC98" i="514" s="1"/>
  <c r="M98" i="514"/>
  <c r="M21" i="513"/>
  <c r="X21" i="513"/>
  <c r="AC21" i="513" s="1"/>
  <c r="X66" i="513"/>
  <c r="AC66" i="513" s="1"/>
  <c r="M66" i="513"/>
  <c r="X35" i="513"/>
  <c r="AC35" i="513" s="1"/>
  <c r="M35" i="513"/>
  <c r="X109" i="513"/>
  <c r="AC109" i="513" s="1"/>
  <c r="M109" i="513"/>
  <c r="X25" i="513"/>
  <c r="AC25" i="513" s="1"/>
  <c r="M25" i="513"/>
  <c r="X54" i="513"/>
  <c r="AC54" i="513" s="1"/>
  <c r="M54" i="513"/>
  <c r="X81" i="513"/>
  <c r="AC81" i="513" s="1"/>
  <c r="M81" i="513"/>
  <c r="X103" i="513"/>
  <c r="AC103" i="513" s="1"/>
  <c r="M103" i="513"/>
  <c r="M21" i="514"/>
  <c r="X21" i="514"/>
  <c r="AC21" i="514" s="1"/>
  <c r="X70" i="514"/>
  <c r="AC70" i="514" s="1"/>
  <c r="M70" i="514"/>
  <c r="X33" i="513"/>
  <c r="AC33" i="513" s="1"/>
  <c r="M33" i="513"/>
  <c r="X39" i="513"/>
  <c r="AC39" i="513" s="1"/>
  <c r="M39" i="513"/>
  <c r="X25" i="514"/>
  <c r="AC25" i="514" s="1"/>
  <c r="M25" i="514"/>
  <c r="X132" i="513"/>
  <c r="AC132" i="513" s="1"/>
  <c r="M132" i="513"/>
  <c r="X65" i="513"/>
  <c r="AC65" i="513" s="1"/>
  <c r="M65" i="513"/>
  <c r="X110" i="514"/>
  <c r="AC110" i="514" s="1"/>
  <c r="M110" i="514"/>
  <c r="X115" i="513"/>
  <c r="AC115" i="513" s="1"/>
  <c r="M115" i="513"/>
  <c r="X62" i="513"/>
  <c r="AC62" i="513" s="1"/>
  <c r="M62" i="513"/>
  <c r="X109" i="514"/>
  <c r="AC109" i="514" s="1"/>
  <c r="M109" i="514"/>
  <c r="X78" i="513"/>
  <c r="AC78" i="513" s="1"/>
  <c r="M78" i="513"/>
  <c r="X82" i="513"/>
  <c r="AC82" i="513" s="1"/>
  <c r="M82" i="513"/>
  <c r="X140" i="514"/>
  <c r="AC140" i="514" s="1"/>
  <c r="M140" i="514"/>
  <c r="X58" i="514"/>
  <c r="AC58" i="514" s="1"/>
  <c r="M58" i="514"/>
  <c r="X81" i="514"/>
  <c r="AC81" i="514" s="1"/>
  <c r="M81" i="514"/>
  <c r="X93" i="514"/>
  <c r="AC93" i="514" s="1"/>
  <c r="M93" i="514"/>
  <c r="X101" i="514"/>
  <c r="AC101" i="514" s="1"/>
  <c r="M101" i="514"/>
  <c r="X78" i="514"/>
  <c r="AC78" i="514" s="1"/>
  <c r="M78" i="514"/>
  <c r="X49" i="514"/>
  <c r="AC49" i="514" s="1"/>
  <c r="M49" i="514"/>
  <c r="X112" i="514"/>
  <c r="AC112" i="514" s="1"/>
  <c r="M112" i="514"/>
  <c r="X100" i="513"/>
  <c r="AC100" i="513" s="1"/>
  <c r="M100" i="513"/>
  <c r="X50" i="513"/>
  <c r="AC50" i="513" s="1"/>
  <c r="M50" i="513"/>
  <c r="X31" i="513"/>
  <c r="AC31" i="513" s="1"/>
  <c r="M31" i="513"/>
  <c r="X113" i="513"/>
  <c r="AC113" i="513" s="1"/>
  <c r="M113" i="513"/>
  <c r="X37" i="513"/>
  <c r="AC37" i="513" s="1"/>
  <c r="M37" i="513"/>
  <c r="X38" i="513"/>
  <c r="AC38" i="513" s="1"/>
  <c r="M38" i="513"/>
  <c r="X23" i="513"/>
  <c r="AC23" i="513" s="1"/>
  <c r="M23" i="513"/>
  <c r="X93" i="513"/>
  <c r="AC93" i="513" s="1"/>
  <c r="M93" i="513"/>
  <c r="X82" i="514"/>
  <c r="AC82" i="514" s="1"/>
  <c r="M82" i="514"/>
  <c r="X146" i="514"/>
  <c r="AC146" i="514" s="1"/>
  <c r="M146" i="514"/>
  <c r="X33" i="514"/>
  <c r="AC33" i="514" s="1"/>
  <c r="M33" i="514"/>
  <c r="X128" i="514"/>
  <c r="AC128" i="514" s="1"/>
  <c r="M128" i="514"/>
  <c r="X72" i="514"/>
  <c r="AC72" i="514" s="1"/>
  <c r="M72" i="514"/>
  <c r="X145" i="514"/>
  <c r="AC145" i="514" s="1"/>
  <c r="M145" i="514"/>
  <c r="X54" i="514"/>
  <c r="AC54" i="514" s="1"/>
  <c r="M54" i="514"/>
  <c r="X119" i="514"/>
  <c r="AC119" i="514" s="1"/>
  <c r="M119" i="514"/>
  <c r="X68" i="514"/>
  <c r="AC68" i="514" s="1"/>
  <c r="M68" i="514"/>
  <c r="X129" i="514"/>
  <c r="AC129" i="514" s="1"/>
  <c r="M129" i="514"/>
  <c r="X26" i="513"/>
  <c r="AC26" i="513" s="1"/>
  <c r="M26" i="513"/>
  <c r="X41" i="513"/>
  <c r="AC41" i="513" s="1"/>
  <c r="M41" i="513"/>
  <c r="X94" i="513"/>
  <c r="AC94" i="513" s="1"/>
  <c r="M94" i="513"/>
  <c r="X98" i="513"/>
  <c r="AC98" i="513" s="1"/>
  <c r="M98" i="513"/>
  <c r="X91" i="513"/>
  <c r="AC91" i="513" s="1"/>
  <c r="M91" i="513"/>
  <c r="X53" i="513"/>
  <c r="AC53" i="513" s="1"/>
  <c r="M53" i="513"/>
  <c r="X104" i="513"/>
  <c r="AC104" i="513" s="1"/>
  <c r="M104" i="513"/>
  <c r="X133" i="513"/>
  <c r="AC133" i="513" s="1"/>
  <c r="M133" i="513"/>
  <c r="X50" i="514"/>
  <c r="AC50" i="514" s="1"/>
  <c r="M50" i="514"/>
  <c r="X113" i="514"/>
  <c r="AC113" i="514" s="1"/>
  <c r="M113" i="514"/>
  <c r="X35" i="514"/>
  <c r="AC35" i="514" s="1"/>
  <c r="M35" i="514"/>
  <c r="X104" i="514"/>
  <c r="AC104" i="514" s="1"/>
  <c r="M104" i="514"/>
  <c r="X63" i="514"/>
  <c r="AC63" i="514" s="1"/>
  <c r="M63" i="514"/>
  <c r="X142" i="514"/>
  <c r="AC142" i="514" s="1"/>
  <c r="M142" i="514"/>
  <c r="X40" i="514"/>
  <c r="AC40" i="514" s="1"/>
  <c r="M40" i="514"/>
  <c r="X102" i="514"/>
  <c r="AC102" i="514" s="1"/>
  <c r="M102" i="514"/>
  <c r="X47" i="514"/>
  <c r="AC47" i="514" s="1"/>
  <c r="M47" i="514"/>
  <c r="X111" i="514"/>
  <c r="AC111" i="514" s="1"/>
  <c r="M111" i="514"/>
  <c r="X63" i="513"/>
  <c r="AC63" i="513" s="1"/>
  <c r="M63" i="513"/>
  <c r="X105" i="513"/>
  <c r="AC105" i="513" s="1"/>
  <c r="M105" i="513"/>
  <c r="X36" i="513"/>
  <c r="AC36" i="513" s="1"/>
  <c r="M36" i="513"/>
  <c r="X97" i="513"/>
  <c r="AC97" i="513" s="1"/>
  <c r="M97" i="513"/>
  <c r="X77" i="513"/>
  <c r="AC77" i="513" s="1"/>
  <c r="M77" i="513"/>
  <c r="X110" i="513"/>
  <c r="AC110" i="513" s="1"/>
  <c r="M110" i="513"/>
  <c r="X40" i="513"/>
  <c r="AC40" i="513" s="1"/>
  <c r="M40" i="513"/>
  <c r="X107" i="513"/>
  <c r="AC107" i="513" s="1"/>
  <c r="M107" i="513"/>
  <c r="X61" i="514"/>
  <c r="AC61" i="514" s="1"/>
  <c r="M61" i="514"/>
  <c r="X100" i="514"/>
  <c r="AC100" i="514" s="1"/>
  <c r="M100" i="514"/>
  <c r="X77" i="514"/>
  <c r="AC77" i="514" s="1"/>
  <c r="M77" i="514"/>
  <c r="X74" i="513"/>
  <c r="AC74" i="513" s="1"/>
  <c r="M74" i="513"/>
  <c r="X121" i="513"/>
  <c r="AC121" i="513" s="1"/>
  <c r="M121" i="513"/>
  <c r="X137" i="514"/>
  <c r="AC137" i="514" s="1"/>
  <c r="M137" i="514"/>
  <c r="X42" i="513"/>
  <c r="AC42" i="513" s="1"/>
  <c r="M42" i="513"/>
  <c r="X30" i="513"/>
  <c r="AC30" i="513" s="1"/>
  <c r="M30" i="513"/>
  <c r="X52" i="514"/>
  <c r="AC52" i="514" s="1"/>
  <c r="M52" i="514"/>
  <c r="X44" i="513"/>
  <c r="AC44" i="513" s="1"/>
  <c r="M44" i="513"/>
  <c r="X43" i="513"/>
  <c r="AC43" i="513" s="1"/>
  <c r="M43" i="513"/>
  <c r="X125" i="514"/>
  <c r="AC125" i="514" s="1"/>
  <c r="M125" i="514"/>
  <c r="X141" i="513"/>
  <c r="AC141" i="513" s="1"/>
  <c r="M141" i="513"/>
  <c r="X114" i="513"/>
  <c r="AC114" i="513" s="1"/>
  <c r="M114" i="513"/>
  <c r="X68" i="512"/>
  <c r="AC68" i="512" s="1"/>
  <c r="M68" i="512"/>
  <c r="X79" i="512"/>
  <c r="AC79" i="512" s="1"/>
  <c r="M79" i="512"/>
  <c r="X147" i="512"/>
  <c r="AC147" i="512" s="1"/>
  <c r="M147" i="512"/>
  <c r="X73" i="512"/>
  <c r="AC73" i="512" s="1"/>
  <c r="M73" i="512"/>
  <c r="X141" i="512"/>
  <c r="AC141" i="512" s="1"/>
  <c r="M141" i="512"/>
  <c r="X84" i="512"/>
  <c r="AC84" i="512" s="1"/>
  <c r="M84" i="512"/>
  <c r="X143" i="512"/>
  <c r="AC143" i="512" s="1"/>
  <c r="M143" i="512"/>
  <c r="X86" i="512"/>
  <c r="AC86" i="512" s="1"/>
  <c r="M86" i="512"/>
  <c r="X145" i="512"/>
  <c r="AC145" i="512" s="1"/>
  <c r="M145" i="512"/>
  <c r="X69" i="511"/>
  <c r="AC69" i="511" s="1"/>
  <c r="M69" i="511"/>
  <c r="X145" i="511"/>
  <c r="AC145" i="511" s="1"/>
  <c r="M145" i="511"/>
  <c r="X63" i="511"/>
  <c r="AC63" i="511" s="1"/>
  <c r="M63" i="511"/>
  <c r="X147" i="511"/>
  <c r="AC147" i="511" s="1"/>
  <c r="M147" i="511"/>
  <c r="X65" i="511"/>
  <c r="AC65" i="511" s="1"/>
  <c r="M65" i="511"/>
  <c r="X96" i="511"/>
  <c r="AC96" i="511" s="1"/>
  <c r="M96" i="511"/>
  <c r="X59" i="511"/>
  <c r="AC59" i="511" s="1"/>
  <c r="M59" i="511"/>
  <c r="X135" i="511"/>
  <c r="AC135" i="511" s="1"/>
  <c r="M135" i="511"/>
  <c r="X80" i="512"/>
  <c r="AC80" i="512" s="1"/>
  <c r="M80" i="512"/>
  <c r="X123" i="512"/>
  <c r="AC123" i="512" s="1"/>
  <c r="M123" i="512"/>
  <c r="X74" i="512"/>
  <c r="AC74" i="512" s="1"/>
  <c r="M74" i="512"/>
  <c r="X148" i="512"/>
  <c r="AC148" i="512" s="1"/>
  <c r="M148" i="512"/>
  <c r="X65" i="512"/>
  <c r="AC65" i="512" s="1"/>
  <c r="M65" i="512"/>
  <c r="X142" i="512"/>
  <c r="AC142" i="512" s="1"/>
  <c r="M142" i="512"/>
  <c r="X20" i="512"/>
  <c r="AC20" i="512" s="1"/>
  <c r="M20" i="512"/>
  <c r="R12" i="512"/>
  <c r="R11" i="512"/>
  <c r="X144" i="512"/>
  <c r="AC144" i="512" s="1"/>
  <c r="M144" i="512"/>
  <c r="X90" i="511"/>
  <c r="AC90" i="511" s="1"/>
  <c r="M90" i="511"/>
  <c r="X121" i="511"/>
  <c r="AC121" i="511" s="1"/>
  <c r="M121" i="511"/>
  <c r="X84" i="511"/>
  <c r="AC84" i="511" s="1"/>
  <c r="M84" i="511"/>
  <c r="X123" i="511"/>
  <c r="AC123" i="511" s="1"/>
  <c r="M123" i="511"/>
  <c r="X86" i="511"/>
  <c r="AC86" i="511" s="1"/>
  <c r="M86" i="511"/>
  <c r="X125" i="511"/>
  <c r="AC125" i="511" s="1"/>
  <c r="M125" i="511"/>
  <c r="X80" i="511"/>
  <c r="AC80" i="511" s="1"/>
  <c r="M80" i="511"/>
  <c r="X111" i="511"/>
  <c r="AC111" i="511" s="1"/>
  <c r="M111" i="511"/>
  <c r="X53" i="512"/>
  <c r="AC53" i="512" s="1"/>
  <c r="M53" i="512"/>
  <c r="X130" i="512"/>
  <c r="AC130" i="512" s="1"/>
  <c r="M130" i="512"/>
  <c r="X47" i="512"/>
  <c r="AC47" i="512" s="1"/>
  <c r="M47" i="512"/>
  <c r="X124" i="512"/>
  <c r="AC124" i="512" s="1"/>
  <c r="M124" i="512"/>
  <c r="X41" i="512"/>
  <c r="AC41" i="512" s="1"/>
  <c r="M41" i="512"/>
  <c r="X113" i="512"/>
  <c r="AC113" i="512" s="1"/>
  <c r="M113" i="512"/>
  <c r="X43" i="512"/>
  <c r="AC43" i="512" s="1"/>
  <c r="M43" i="512"/>
  <c r="X115" i="512"/>
  <c r="AC115" i="512" s="1"/>
  <c r="M115" i="512"/>
  <c r="X66" i="511"/>
  <c r="AC66" i="511" s="1"/>
  <c r="M66" i="511"/>
  <c r="X99" i="511"/>
  <c r="AC99" i="511" s="1"/>
  <c r="M99" i="511"/>
  <c r="X60" i="511"/>
  <c r="AC60" i="511" s="1"/>
  <c r="M60" i="511"/>
  <c r="X144" i="511"/>
  <c r="AC144" i="511" s="1"/>
  <c r="M144" i="511"/>
  <c r="X62" i="511"/>
  <c r="AC62" i="511" s="1"/>
  <c r="M62" i="511"/>
  <c r="X101" i="511"/>
  <c r="AC101" i="511" s="1"/>
  <c r="M101" i="511"/>
  <c r="X56" i="511"/>
  <c r="AC56" i="511" s="1"/>
  <c r="M56" i="511"/>
  <c r="X140" i="511"/>
  <c r="AC140" i="511" s="1"/>
  <c r="M140" i="511"/>
  <c r="X29" i="512"/>
  <c r="AC29" i="512" s="1"/>
  <c r="M29" i="512"/>
  <c r="X117" i="512"/>
  <c r="AC117" i="512" s="1"/>
  <c r="M117" i="512"/>
  <c r="X23" i="512"/>
  <c r="AC23" i="512" s="1"/>
  <c r="M23" i="512"/>
  <c r="X103" i="512"/>
  <c r="AC103" i="512" s="1"/>
  <c r="M103" i="512"/>
  <c r="X62" i="512"/>
  <c r="AC62" i="512" s="1"/>
  <c r="M62" i="512"/>
  <c r="X116" i="512"/>
  <c r="AC116" i="512" s="1"/>
  <c r="M116" i="512"/>
  <c r="X64" i="512"/>
  <c r="AC64" i="512" s="1"/>
  <c r="M64" i="512"/>
  <c r="X118" i="512"/>
  <c r="AC118" i="512" s="1"/>
  <c r="M118" i="512"/>
  <c r="X41" i="511"/>
  <c r="AC41" i="511" s="1"/>
  <c r="M41" i="511"/>
  <c r="X126" i="511"/>
  <c r="AC126" i="511" s="1"/>
  <c r="M126" i="511"/>
  <c r="X43" i="511"/>
  <c r="AC43" i="511" s="1"/>
  <c r="M43" i="511"/>
  <c r="X120" i="511"/>
  <c r="AC120" i="511" s="1"/>
  <c r="M120" i="511"/>
  <c r="X37" i="511"/>
  <c r="AC37" i="511" s="1"/>
  <c r="M37" i="511"/>
  <c r="X130" i="511"/>
  <c r="AC130" i="511" s="1"/>
  <c r="M130" i="511"/>
  <c r="X39" i="511"/>
  <c r="AC39" i="511" s="1"/>
  <c r="M39" i="511"/>
  <c r="X116" i="511"/>
  <c r="AC116" i="511" s="1"/>
  <c r="M116" i="511"/>
  <c r="X50" i="512"/>
  <c r="AC50" i="512" s="1"/>
  <c r="M50" i="512"/>
  <c r="X94" i="512"/>
  <c r="AC94" i="512" s="1"/>
  <c r="M94" i="512"/>
  <c r="X44" i="512"/>
  <c r="AC44" i="512" s="1"/>
  <c r="M44" i="512"/>
  <c r="X106" i="512"/>
  <c r="AC106" i="512" s="1"/>
  <c r="M106" i="512"/>
  <c r="X38" i="512"/>
  <c r="AC38" i="512" s="1"/>
  <c r="M38" i="512"/>
  <c r="X91" i="512"/>
  <c r="AC91" i="512" s="1"/>
  <c r="M91" i="512"/>
  <c r="X40" i="512"/>
  <c r="AC40" i="512" s="1"/>
  <c r="M40" i="512"/>
  <c r="X93" i="512"/>
  <c r="AC93" i="512" s="1"/>
  <c r="M93" i="512"/>
  <c r="X38" i="511"/>
  <c r="AC38" i="511" s="1"/>
  <c r="M38" i="511"/>
  <c r="X102" i="511"/>
  <c r="AC102" i="511" s="1"/>
  <c r="M102" i="511"/>
  <c r="X40" i="511"/>
  <c r="AC40" i="511" s="1"/>
  <c r="M40" i="511"/>
  <c r="X95" i="511"/>
  <c r="AC95" i="511" s="1"/>
  <c r="M95" i="511"/>
  <c r="X34" i="511"/>
  <c r="AC34" i="511" s="1"/>
  <c r="M34" i="511"/>
  <c r="X106" i="511"/>
  <c r="AC106" i="511" s="1"/>
  <c r="M106" i="511"/>
  <c r="X44" i="511"/>
  <c r="AC44" i="511" s="1"/>
  <c r="M44" i="511"/>
  <c r="X91" i="511"/>
  <c r="AC91" i="511" s="1"/>
  <c r="M91" i="511"/>
  <c r="X26" i="512"/>
  <c r="AC26" i="512" s="1"/>
  <c r="M26" i="512"/>
  <c r="X87" i="512"/>
  <c r="AC87" i="512" s="1"/>
  <c r="M87" i="512"/>
  <c r="M21" i="512"/>
  <c r="X21" i="512"/>
  <c r="AC21" i="512" s="1"/>
  <c r="X81" i="512"/>
  <c r="AC81" i="512" s="1"/>
  <c r="M81" i="512"/>
  <c r="X149" i="512"/>
  <c r="AC149" i="512" s="1"/>
  <c r="M149" i="512"/>
  <c r="X92" i="512"/>
  <c r="AC92" i="512" s="1"/>
  <c r="M92" i="512"/>
  <c r="X121" i="512"/>
  <c r="AC121" i="512" s="1"/>
  <c r="M121" i="512"/>
  <c r="X67" i="512"/>
  <c r="AC67" i="512" s="1"/>
  <c r="M67" i="512"/>
  <c r="X120" i="512"/>
  <c r="AC120" i="512" s="1"/>
  <c r="M120" i="512"/>
  <c r="X77" i="511"/>
  <c r="AC77" i="511" s="1"/>
  <c r="M77" i="511"/>
  <c r="X98" i="511"/>
  <c r="AC98" i="511" s="1"/>
  <c r="M98" i="511"/>
  <c r="X71" i="511"/>
  <c r="AC71" i="511" s="1"/>
  <c r="M71" i="511"/>
  <c r="X46" i="511"/>
  <c r="AC46" i="511" s="1"/>
  <c r="M46" i="511"/>
  <c r="X73" i="511"/>
  <c r="AC73" i="511" s="1"/>
  <c r="M73" i="511"/>
  <c r="M21" i="511"/>
  <c r="X21" i="511"/>
  <c r="AC21" i="511" s="1"/>
  <c r="X67" i="511"/>
  <c r="AC67" i="511" s="1"/>
  <c r="M67" i="511"/>
  <c r="X143" i="511"/>
  <c r="AC143" i="511" s="1"/>
  <c r="M143" i="511"/>
  <c r="X88" i="512"/>
  <c r="AC88" i="512" s="1"/>
  <c r="M88" i="512"/>
  <c r="X131" i="512"/>
  <c r="AC131" i="512" s="1"/>
  <c r="M131" i="512"/>
  <c r="X82" i="512"/>
  <c r="AC82" i="512" s="1"/>
  <c r="M82" i="512"/>
  <c r="X125" i="512"/>
  <c r="AC125" i="512" s="1"/>
  <c r="M125" i="512"/>
  <c r="X69" i="512"/>
  <c r="AC69" i="512" s="1"/>
  <c r="M69" i="512"/>
  <c r="X127" i="512"/>
  <c r="AC127" i="512" s="1"/>
  <c r="M127" i="512"/>
  <c r="X70" i="512"/>
  <c r="AC70" i="512" s="1"/>
  <c r="M70" i="512"/>
  <c r="X129" i="512"/>
  <c r="AC129" i="512" s="1"/>
  <c r="M129" i="512"/>
  <c r="X53" i="511"/>
  <c r="AC53" i="511" s="1"/>
  <c r="M53" i="511"/>
  <c r="X129" i="511"/>
  <c r="AC129" i="511" s="1"/>
  <c r="M129" i="511"/>
  <c r="X92" i="511"/>
  <c r="AC92" i="511" s="1"/>
  <c r="M92" i="511"/>
  <c r="X131" i="511"/>
  <c r="AC131" i="511" s="1"/>
  <c r="M131" i="511"/>
  <c r="X94" i="511"/>
  <c r="AC94" i="511" s="1"/>
  <c r="M94" i="511"/>
  <c r="X133" i="511"/>
  <c r="AC133" i="511" s="1"/>
  <c r="M133" i="511"/>
  <c r="X88" i="511"/>
  <c r="AC88" i="511" s="1"/>
  <c r="M88" i="511"/>
  <c r="X119" i="511"/>
  <c r="AC119" i="511" s="1"/>
  <c r="M119" i="511"/>
  <c r="X61" i="512"/>
  <c r="AC61" i="512" s="1"/>
  <c r="M61" i="512"/>
  <c r="X138" i="512"/>
  <c r="AC138" i="512" s="1"/>
  <c r="M138" i="512"/>
  <c r="X55" i="512"/>
  <c r="AC55" i="512" s="1"/>
  <c r="M55" i="512"/>
  <c r="X132" i="512"/>
  <c r="AC132" i="512" s="1"/>
  <c r="M132" i="512"/>
  <c r="X49" i="512"/>
  <c r="AC49" i="512" s="1"/>
  <c r="M49" i="512"/>
  <c r="X126" i="512"/>
  <c r="AC126" i="512" s="1"/>
  <c r="M126" i="512"/>
  <c r="X51" i="512"/>
  <c r="AC51" i="512" s="1"/>
  <c r="M51" i="512"/>
  <c r="X128" i="512"/>
  <c r="AC128" i="512" s="1"/>
  <c r="M128" i="512"/>
  <c r="X74" i="511"/>
  <c r="AC74" i="511" s="1"/>
  <c r="M74" i="511"/>
  <c r="X105" i="511"/>
  <c r="AC105" i="511" s="1"/>
  <c r="M105" i="511"/>
  <c r="X68" i="511"/>
  <c r="AC68" i="511" s="1"/>
  <c r="M68" i="511"/>
  <c r="X107" i="511"/>
  <c r="AC107" i="511" s="1"/>
  <c r="M107" i="511"/>
  <c r="X70" i="511"/>
  <c r="AC70" i="511" s="1"/>
  <c r="M70" i="511"/>
  <c r="X109" i="511"/>
  <c r="AC109" i="511" s="1"/>
  <c r="M109" i="511"/>
  <c r="X64" i="511"/>
  <c r="AC64" i="511" s="1"/>
  <c r="M64" i="511"/>
  <c r="X148" i="511"/>
  <c r="AC148" i="511" s="1"/>
  <c r="M148" i="511"/>
  <c r="X37" i="512"/>
  <c r="AC37" i="512" s="1"/>
  <c r="M37" i="512"/>
  <c r="X96" i="512"/>
  <c r="AC96" i="512" s="1"/>
  <c r="M96" i="512"/>
  <c r="X31" i="512"/>
  <c r="AC31" i="512" s="1"/>
  <c r="M31" i="512"/>
  <c r="X111" i="512"/>
  <c r="AC111" i="512" s="1"/>
  <c r="M111" i="512"/>
  <c r="X25" i="512"/>
  <c r="AC25" i="512" s="1"/>
  <c r="M25" i="512"/>
  <c r="X97" i="512"/>
  <c r="AC97" i="512" s="1"/>
  <c r="M97" i="512"/>
  <c r="X27" i="512"/>
  <c r="AC27" i="512" s="1"/>
  <c r="M27" i="512"/>
  <c r="X99" i="512"/>
  <c r="AC99" i="512" s="1"/>
  <c r="M99" i="512"/>
  <c r="X49" i="511"/>
  <c r="AC49" i="511" s="1"/>
  <c r="M49" i="511"/>
  <c r="X134" i="511"/>
  <c r="AC134" i="511" s="1"/>
  <c r="M134" i="511"/>
  <c r="X51" i="511"/>
  <c r="AC51" i="511" s="1"/>
  <c r="M51" i="511"/>
  <c r="X128" i="511"/>
  <c r="AC128" i="511" s="1"/>
  <c r="M128" i="511"/>
  <c r="X45" i="511"/>
  <c r="AC45" i="511" s="1"/>
  <c r="M45" i="511"/>
  <c r="X138" i="511"/>
  <c r="AC138" i="511" s="1"/>
  <c r="M138" i="511"/>
  <c r="X47" i="511"/>
  <c r="AC47" i="511" s="1"/>
  <c r="M47" i="511"/>
  <c r="X124" i="511"/>
  <c r="AC124" i="511" s="1"/>
  <c r="M124" i="511"/>
  <c r="X58" i="512"/>
  <c r="AC58" i="512" s="1"/>
  <c r="M58" i="512"/>
  <c r="X101" i="512"/>
  <c r="AC101" i="512" s="1"/>
  <c r="M101" i="512"/>
  <c r="X52" i="512"/>
  <c r="AC52" i="512" s="1"/>
  <c r="M52" i="512"/>
  <c r="X114" i="512"/>
  <c r="AC114" i="512" s="1"/>
  <c r="M114" i="512"/>
  <c r="X46" i="512"/>
  <c r="AC46" i="512" s="1"/>
  <c r="M46" i="512"/>
  <c r="X100" i="512"/>
  <c r="AC100" i="512" s="1"/>
  <c r="M100" i="512"/>
  <c r="X48" i="512"/>
  <c r="AC48" i="512" s="1"/>
  <c r="M48" i="512"/>
  <c r="X102" i="512"/>
  <c r="AC102" i="512" s="1"/>
  <c r="M102" i="512"/>
  <c r="X25" i="511"/>
  <c r="AC25" i="511" s="1"/>
  <c r="M25" i="511"/>
  <c r="X110" i="511"/>
  <c r="AC110" i="511" s="1"/>
  <c r="M110" i="511"/>
  <c r="X27" i="511"/>
  <c r="AC27" i="511" s="1"/>
  <c r="M27" i="511"/>
  <c r="X104" i="511"/>
  <c r="AC104" i="511" s="1"/>
  <c r="M104" i="511"/>
  <c r="X42" i="511"/>
  <c r="AC42" i="511" s="1"/>
  <c r="M42" i="511"/>
  <c r="X114" i="511"/>
  <c r="AC114" i="511" s="1"/>
  <c r="M114" i="511"/>
  <c r="X23" i="511"/>
  <c r="AC23" i="511" s="1"/>
  <c r="M23" i="511"/>
  <c r="X100" i="511"/>
  <c r="AC100" i="511" s="1"/>
  <c r="M100" i="511"/>
  <c r="X34" i="512"/>
  <c r="AC34" i="512" s="1"/>
  <c r="M34" i="512"/>
  <c r="X104" i="512"/>
  <c r="AC104" i="512" s="1"/>
  <c r="M104" i="512"/>
  <c r="X28" i="512"/>
  <c r="AC28" i="512" s="1"/>
  <c r="M28" i="512"/>
  <c r="X89" i="512"/>
  <c r="AC89" i="512" s="1"/>
  <c r="M89" i="512"/>
  <c r="M22" i="512"/>
  <c r="X22" i="512"/>
  <c r="AC22" i="512" s="1"/>
  <c r="X75" i="512"/>
  <c r="AC75" i="512" s="1"/>
  <c r="M75" i="512"/>
  <c r="X24" i="512"/>
  <c r="AC24" i="512" s="1"/>
  <c r="M24" i="512"/>
  <c r="X77" i="512"/>
  <c r="AC77" i="512" s="1"/>
  <c r="M77" i="512"/>
  <c r="X22" i="511"/>
  <c r="AC22" i="511" s="1"/>
  <c r="M22" i="511"/>
  <c r="X85" i="511"/>
  <c r="AC85" i="511" s="1"/>
  <c r="M85" i="511"/>
  <c r="X24" i="511"/>
  <c r="AC24" i="511" s="1"/>
  <c r="M24" i="511"/>
  <c r="X79" i="511"/>
  <c r="AC79" i="511" s="1"/>
  <c r="M79" i="511"/>
  <c r="X20" i="511"/>
  <c r="AC20" i="511" s="1"/>
  <c r="M20" i="511"/>
  <c r="R12" i="511"/>
  <c r="R11" i="511"/>
  <c r="X81" i="511"/>
  <c r="AC81" i="511" s="1"/>
  <c r="M81" i="511"/>
  <c r="X28" i="511"/>
  <c r="AC28" i="511" s="1"/>
  <c r="M28" i="511"/>
  <c r="X75" i="511"/>
  <c r="AC75" i="511" s="1"/>
  <c r="M75" i="511"/>
  <c r="X97" i="511"/>
  <c r="AC97" i="511" s="1"/>
  <c r="M97" i="511"/>
  <c r="X71" i="512"/>
  <c r="AC71" i="512" s="1"/>
  <c r="M71" i="512"/>
  <c r="X139" i="512"/>
  <c r="AC139" i="512" s="1"/>
  <c r="M139" i="512"/>
  <c r="X90" i="512"/>
  <c r="AC90" i="512" s="1"/>
  <c r="M90" i="512"/>
  <c r="X133" i="512"/>
  <c r="AC133" i="512" s="1"/>
  <c r="M133" i="512"/>
  <c r="X76" i="512"/>
  <c r="AC76" i="512" s="1"/>
  <c r="M76" i="512"/>
  <c r="X135" i="512"/>
  <c r="AC135" i="512" s="1"/>
  <c r="M135" i="512"/>
  <c r="X78" i="512"/>
  <c r="AC78" i="512" s="1"/>
  <c r="M78" i="512"/>
  <c r="X137" i="512"/>
  <c r="AC137" i="512" s="1"/>
  <c r="M137" i="512"/>
  <c r="X61" i="511"/>
  <c r="AC61" i="511" s="1"/>
  <c r="M61" i="511"/>
  <c r="X137" i="511"/>
  <c r="AC137" i="511" s="1"/>
  <c r="M137" i="511"/>
  <c r="X55" i="511"/>
  <c r="AC55" i="511" s="1"/>
  <c r="M55" i="511"/>
  <c r="X139" i="511"/>
  <c r="AC139" i="511" s="1"/>
  <c r="M139" i="511"/>
  <c r="X57" i="511"/>
  <c r="AC57" i="511" s="1"/>
  <c r="M57" i="511"/>
  <c r="X141" i="511"/>
  <c r="AC141" i="511" s="1"/>
  <c r="M141" i="511"/>
  <c r="X50" i="511"/>
  <c r="AC50" i="511" s="1"/>
  <c r="M50" i="511"/>
  <c r="X127" i="511"/>
  <c r="AC127" i="511" s="1"/>
  <c r="M127" i="511"/>
  <c r="X72" i="512"/>
  <c r="AC72" i="512" s="1"/>
  <c r="M72" i="512"/>
  <c r="X146" i="512"/>
  <c r="AC146" i="512" s="1"/>
  <c r="M146" i="512"/>
  <c r="X63" i="512"/>
  <c r="AC63" i="512" s="1"/>
  <c r="M63" i="512"/>
  <c r="X140" i="512"/>
  <c r="AC140" i="512" s="1"/>
  <c r="M140" i="512"/>
  <c r="X57" i="512"/>
  <c r="AC57" i="512" s="1"/>
  <c r="M57" i="512"/>
  <c r="X134" i="512"/>
  <c r="AC134" i="512" s="1"/>
  <c r="M134" i="512"/>
  <c r="X59" i="512"/>
  <c r="AC59" i="512" s="1"/>
  <c r="M59" i="512"/>
  <c r="X136" i="512"/>
  <c r="AC136" i="512" s="1"/>
  <c r="M136" i="512"/>
  <c r="X82" i="511"/>
  <c r="AC82" i="511" s="1"/>
  <c r="M82" i="511"/>
  <c r="X113" i="511"/>
  <c r="AC113" i="511" s="1"/>
  <c r="M113" i="511"/>
  <c r="X76" i="511"/>
  <c r="AC76" i="511" s="1"/>
  <c r="M76" i="511"/>
  <c r="X115" i="511"/>
  <c r="AC115" i="511" s="1"/>
  <c r="M115" i="511"/>
  <c r="X78" i="511"/>
  <c r="AC78" i="511" s="1"/>
  <c r="M78" i="511"/>
  <c r="X117" i="511"/>
  <c r="AC117" i="511" s="1"/>
  <c r="M117" i="511"/>
  <c r="X72" i="511"/>
  <c r="AC72" i="511" s="1"/>
  <c r="M72" i="511"/>
  <c r="X103" i="511"/>
  <c r="AC103" i="511" s="1"/>
  <c r="M103" i="511"/>
  <c r="X45" i="512"/>
  <c r="AC45" i="512" s="1"/>
  <c r="M45" i="512"/>
  <c r="X122" i="512"/>
  <c r="AC122" i="512" s="1"/>
  <c r="M122" i="512"/>
  <c r="X39" i="512"/>
  <c r="AC39" i="512" s="1"/>
  <c r="M39" i="512"/>
  <c r="X119" i="512"/>
  <c r="AC119" i="512" s="1"/>
  <c r="M119" i="512"/>
  <c r="X33" i="512"/>
  <c r="AC33" i="512" s="1"/>
  <c r="M33" i="512"/>
  <c r="X105" i="512"/>
  <c r="AC105" i="512" s="1"/>
  <c r="M105" i="512"/>
  <c r="X35" i="512"/>
  <c r="AC35" i="512" s="1"/>
  <c r="M35" i="512"/>
  <c r="X107" i="512"/>
  <c r="AC107" i="512" s="1"/>
  <c r="M107" i="512"/>
  <c r="X58" i="511"/>
  <c r="AC58" i="511" s="1"/>
  <c r="M58" i="511"/>
  <c r="X142" i="511"/>
  <c r="AC142" i="511" s="1"/>
  <c r="M142" i="511"/>
  <c r="X52" i="511"/>
  <c r="AC52" i="511" s="1"/>
  <c r="M52" i="511"/>
  <c r="X136" i="511"/>
  <c r="AC136" i="511" s="1"/>
  <c r="M136" i="511"/>
  <c r="X54" i="511"/>
  <c r="AC54" i="511" s="1"/>
  <c r="M54" i="511"/>
  <c r="X146" i="511"/>
  <c r="AC146" i="511" s="1"/>
  <c r="M146" i="511"/>
  <c r="X48" i="511"/>
  <c r="AC48" i="511" s="1"/>
  <c r="M48" i="511"/>
  <c r="X132" i="511"/>
  <c r="AC132" i="511" s="1"/>
  <c r="M132" i="511"/>
  <c r="X66" i="512"/>
  <c r="AC66" i="512" s="1"/>
  <c r="M66" i="512"/>
  <c r="X109" i="512"/>
  <c r="AC109" i="512" s="1"/>
  <c r="M109" i="512"/>
  <c r="X60" i="512"/>
  <c r="AC60" i="512" s="1"/>
  <c r="M60" i="512"/>
  <c r="X95" i="512"/>
  <c r="AC95" i="512" s="1"/>
  <c r="M95" i="512"/>
  <c r="X54" i="512"/>
  <c r="AC54" i="512" s="1"/>
  <c r="M54" i="512"/>
  <c r="X108" i="512"/>
  <c r="AC108" i="512" s="1"/>
  <c r="M108" i="512"/>
  <c r="X56" i="512"/>
  <c r="AC56" i="512" s="1"/>
  <c r="M56" i="512"/>
  <c r="X110" i="512"/>
  <c r="AC110" i="512" s="1"/>
  <c r="M110" i="512"/>
  <c r="X33" i="511"/>
  <c r="AC33" i="511" s="1"/>
  <c r="M33" i="511"/>
  <c r="X118" i="511"/>
  <c r="AC118" i="511" s="1"/>
  <c r="M118" i="511"/>
  <c r="X35" i="511"/>
  <c r="AC35" i="511" s="1"/>
  <c r="M35" i="511"/>
  <c r="X112" i="511"/>
  <c r="AC112" i="511" s="1"/>
  <c r="M112" i="511"/>
  <c r="X29" i="511"/>
  <c r="AC29" i="511" s="1"/>
  <c r="M29" i="511"/>
  <c r="X122" i="511"/>
  <c r="AC122" i="511" s="1"/>
  <c r="M122" i="511"/>
  <c r="X31" i="511"/>
  <c r="AC31" i="511" s="1"/>
  <c r="M31" i="511"/>
  <c r="X108" i="511"/>
  <c r="AC108" i="511" s="1"/>
  <c r="M108" i="511"/>
  <c r="X42" i="512"/>
  <c r="AC42" i="512" s="1"/>
  <c r="M42" i="512"/>
  <c r="X112" i="512"/>
  <c r="AC112" i="512" s="1"/>
  <c r="M112" i="512"/>
  <c r="X36" i="512"/>
  <c r="AC36" i="512" s="1"/>
  <c r="M36" i="512"/>
  <c r="X98" i="512"/>
  <c r="AC98" i="512" s="1"/>
  <c r="M98" i="512"/>
  <c r="X30" i="512"/>
  <c r="AC30" i="512" s="1"/>
  <c r="M30" i="512"/>
  <c r="X83" i="512"/>
  <c r="AC83" i="512" s="1"/>
  <c r="M83" i="512"/>
  <c r="X32" i="512"/>
  <c r="AC32" i="512" s="1"/>
  <c r="M32" i="512"/>
  <c r="X85" i="512"/>
  <c r="AC85" i="512" s="1"/>
  <c r="M85" i="512"/>
  <c r="X30" i="511"/>
  <c r="AC30" i="511" s="1"/>
  <c r="M30" i="511"/>
  <c r="X93" i="511"/>
  <c r="AC93" i="511" s="1"/>
  <c r="M93" i="511"/>
  <c r="X32" i="511"/>
  <c r="AC32" i="511" s="1"/>
  <c r="M32" i="511"/>
  <c r="X87" i="511"/>
  <c r="AC87" i="511" s="1"/>
  <c r="M87" i="511"/>
  <c r="X26" i="511"/>
  <c r="AC26" i="511" s="1"/>
  <c r="M26" i="511"/>
  <c r="X89" i="511"/>
  <c r="AC89" i="511" s="1"/>
  <c r="M89" i="511"/>
  <c r="X36" i="511"/>
  <c r="AC36" i="511" s="1"/>
  <c r="M36" i="511"/>
  <c r="X83" i="511"/>
  <c r="AC83" i="511" s="1"/>
  <c r="M83" i="511"/>
  <c r="X149" i="511"/>
  <c r="AC149" i="511" s="1"/>
  <c r="M149" i="511"/>
  <c r="X22" i="509"/>
  <c r="AC22" i="509" s="1"/>
  <c r="M22" i="509"/>
  <c r="X95" i="509"/>
  <c r="AC95" i="509" s="1"/>
  <c r="M95" i="509"/>
  <c r="X134" i="509"/>
  <c r="AC134" i="509" s="1"/>
  <c r="M134" i="509"/>
  <c r="X97" i="509"/>
  <c r="AC97" i="509" s="1"/>
  <c r="M97" i="509"/>
  <c r="X144" i="509"/>
  <c r="AC144" i="509" s="1"/>
  <c r="M144" i="509"/>
  <c r="X91" i="509"/>
  <c r="AC91" i="509" s="1"/>
  <c r="M91" i="509"/>
  <c r="X20" i="509"/>
  <c r="AC20" i="509" s="1"/>
  <c r="M20" i="509"/>
  <c r="R12" i="509"/>
  <c r="R11" i="509"/>
  <c r="X93" i="509"/>
  <c r="AC93" i="509" s="1"/>
  <c r="M93" i="509"/>
  <c r="X140" i="509"/>
  <c r="AC140" i="509" s="1"/>
  <c r="M140" i="509"/>
  <c r="X94" i="510"/>
  <c r="AC94" i="510" s="1"/>
  <c r="M94" i="510"/>
  <c r="X95" i="510"/>
  <c r="AC95" i="510" s="1"/>
  <c r="M95" i="510"/>
  <c r="X96" i="510"/>
  <c r="AC96" i="510" s="1"/>
  <c r="M96" i="510"/>
  <c r="X147" i="510"/>
  <c r="AC147" i="510" s="1"/>
  <c r="M147" i="510"/>
  <c r="X82" i="510"/>
  <c r="AC82" i="510" s="1"/>
  <c r="M82" i="510"/>
  <c r="X141" i="510"/>
  <c r="AC141" i="510" s="1"/>
  <c r="M141" i="510"/>
  <c r="X76" i="510"/>
  <c r="AC76" i="510" s="1"/>
  <c r="M76" i="510"/>
  <c r="X123" i="510"/>
  <c r="AC123" i="510" s="1"/>
  <c r="M123" i="510"/>
  <c r="X68" i="509"/>
  <c r="AC68" i="509" s="1"/>
  <c r="M68" i="509"/>
  <c r="X139" i="509"/>
  <c r="AC139" i="509" s="1"/>
  <c r="M139" i="509"/>
  <c r="X70" i="509"/>
  <c r="AC70" i="509" s="1"/>
  <c r="M70" i="509"/>
  <c r="X149" i="509"/>
  <c r="AC149" i="509" s="1"/>
  <c r="M149" i="509"/>
  <c r="X72" i="509"/>
  <c r="AC72" i="509" s="1"/>
  <c r="M72" i="509"/>
  <c r="X130" i="509"/>
  <c r="AC130" i="509" s="1"/>
  <c r="M130" i="509"/>
  <c r="X74" i="509"/>
  <c r="AC74" i="509" s="1"/>
  <c r="M74" i="509"/>
  <c r="X120" i="509"/>
  <c r="AC120" i="509" s="1"/>
  <c r="M120" i="509"/>
  <c r="X71" i="510"/>
  <c r="AC71" i="510" s="1"/>
  <c r="M71" i="510"/>
  <c r="X129" i="510"/>
  <c r="AC129" i="510" s="1"/>
  <c r="M129" i="510"/>
  <c r="X65" i="510"/>
  <c r="AC65" i="510" s="1"/>
  <c r="M65" i="510"/>
  <c r="X146" i="510"/>
  <c r="AC146" i="510" s="1"/>
  <c r="M146" i="510"/>
  <c r="X67" i="510"/>
  <c r="AC67" i="510" s="1"/>
  <c r="M67" i="510"/>
  <c r="X148" i="510"/>
  <c r="AC148" i="510" s="1"/>
  <c r="M148" i="510"/>
  <c r="X53" i="510"/>
  <c r="AC53" i="510" s="1"/>
  <c r="M53" i="510"/>
  <c r="X126" i="510"/>
  <c r="AC126" i="510" s="1"/>
  <c r="M126" i="510"/>
  <c r="X44" i="509"/>
  <c r="AC44" i="509" s="1"/>
  <c r="M44" i="509"/>
  <c r="X122" i="509"/>
  <c r="AC122" i="509" s="1"/>
  <c r="M122" i="509"/>
  <c r="X46" i="509"/>
  <c r="AC46" i="509" s="1"/>
  <c r="M46" i="509"/>
  <c r="X125" i="509"/>
  <c r="AC125" i="509" s="1"/>
  <c r="M125" i="509"/>
  <c r="X48" i="509"/>
  <c r="AC48" i="509" s="1"/>
  <c r="M48" i="509"/>
  <c r="X127" i="509"/>
  <c r="AC127" i="509" s="1"/>
  <c r="M127" i="509"/>
  <c r="X50" i="509"/>
  <c r="AC50" i="509" s="1"/>
  <c r="M50" i="509"/>
  <c r="X129" i="509"/>
  <c r="AC129" i="509" s="1"/>
  <c r="M129" i="509"/>
  <c r="X62" i="510"/>
  <c r="AC62" i="510" s="1"/>
  <c r="M62" i="510"/>
  <c r="X128" i="510"/>
  <c r="AC128" i="510" s="1"/>
  <c r="M128" i="510"/>
  <c r="X43" i="510"/>
  <c r="AC43" i="510" s="1"/>
  <c r="M43" i="510"/>
  <c r="X120" i="510"/>
  <c r="AC120" i="510" s="1"/>
  <c r="M120" i="510"/>
  <c r="X66" i="510"/>
  <c r="AC66" i="510" s="1"/>
  <c r="M66" i="510"/>
  <c r="X124" i="510"/>
  <c r="AC124" i="510" s="1"/>
  <c r="M124" i="510"/>
  <c r="X60" i="510"/>
  <c r="AC60" i="510" s="1"/>
  <c r="M60" i="510"/>
  <c r="X103" i="510"/>
  <c r="AC103" i="510" s="1"/>
  <c r="M103" i="510"/>
  <c r="M21" i="509"/>
  <c r="X21" i="509"/>
  <c r="AC21" i="509" s="1"/>
  <c r="X96" i="509"/>
  <c r="AC96" i="509" s="1"/>
  <c r="M96" i="509"/>
  <c r="X65" i="509"/>
  <c r="AC65" i="509" s="1"/>
  <c r="M65" i="509"/>
  <c r="X106" i="509"/>
  <c r="AC106" i="509" s="1"/>
  <c r="M106" i="509"/>
  <c r="X25" i="509"/>
  <c r="AC25" i="509" s="1"/>
  <c r="M25" i="509"/>
  <c r="X100" i="509"/>
  <c r="AC100" i="509" s="1"/>
  <c r="M100" i="509"/>
  <c r="X26" i="509"/>
  <c r="AC26" i="509" s="1"/>
  <c r="M26" i="509"/>
  <c r="X102" i="509"/>
  <c r="AC102" i="509" s="1"/>
  <c r="M102" i="509"/>
  <c r="X31" i="510"/>
  <c r="AC31" i="510" s="1"/>
  <c r="M31" i="510"/>
  <c r="X98" i="510"/>
  <c r="AC98" i="510" s="1"/>
  <c r="M98" i="510"/>
  <c r="X48" i="510"/>
  <c r="AC48" i="510" s="1"/>
  <c r="M48" i="510"/>
  <c r="X99" i="510"/>
  <c r="AC99" i="510" s="1"/>
  <c r="M99" i="510"/>
  <c r="X35" i="510"/>
  <c r="AC35" i="510" s="1"/>
  <c r="M35" i="510"/>
  <c r="X101" i="510"/>
  <c r="AC101" i="510" s="1"/>
  <c r="M101" i="510"/>
  <c r="X29" i="510"/>
  <c r="AC29" i="510" s="1"/>
  <c r="M29" i="510"/>
  <c r="X108" i="510"/>
  <c r="AC108" i="510" s="1"/>
  <c r="M108" i="510"/>
  <c r="X47" i="509"/>
  <c r="AC47" i="509" s="1"/>
  <c r="M47" i="509"/>
  <c r="X71" i="509"/>
  <c r="AC71" i="509" s="1"/>
  <c r="M71" i="509"/>
  <c r="X41" i="509"/>
  <c r="AC41" i="509" s="1"/>
  <c r="M41" i="509"/>
  <c r="X82" i="509"/>
  <c r="AC82" i="509" s="1"/>
  <c r="M82" i="509"/>
  <c r="X51" i="509"/>
  <c r="AC51" i="509" s="1"/>
  <c r="M51" i="509"/>
  <c r="X76" i="509"/>
  <c r="AC76" i="509" s="1"/>
  <c r="M76" i="509"/>
  <c r="X53" i="509"/>
  <c r="AC53" i="509" s="1"/>
  <c r="M53" i="509"/>
  <c r="X78" i="509"/>
  <c r="AC78" i="509" s="1"/>
  <c r="M78" i="509"/>
  <c r="X32" i="510"/>
  <c r="AC32" i="510" s="1"/>
  <c r="M32" i="510"/>
  <c r="X102" i="510"/>
  <c r="AC102" i="510" s="1"/>
  <c r="M102" i="510"/>
  <c r="X25" i="510"/>
  <c r="AC25" i="510" s="1"/>
  <c r="M25" i="510"/>
  <c r="X104" i="510"/>
  <c r="AC104" i="510" s="1"/>
  <c r="M104" i="510"/>
  <c r="X46" i="510"/>
  <c r="AC46" i="510" s="1"/>
  <c r="M46" i="510"/>
  <c r="X87" i="510"/>
  <c r="AC87" i="510" s="1"/>
  <c r="M87" i="510"/>
  <c r="X30" i="510"/>
  <c r="AC30" i="510" s="1"/>
  <c r="M30" i="510"/>
  <c r="X81" i="510"/>
  <c r="AC81" i="510" s="1"/>
  <c r="M81" i="510"/>
  <c r="X24" i="509"/>
  <c r="AC24" i="509" s="1"/>
  <c r="M24" i="509"/>
  <c r="X103" i="509"/>
  <c r="AC103" i="509" s="1"/>
  <c r="M103" i="509"/>
  <c r="X142" i="509"/>
  <c r="AC142" i="509" s="1"/>
  <c r="M142" i="509"/>
  <c r="X105" i="509"/>
  <c r="AC105" i="509" s="1"/>
  <c r="M105" i="509"/>
  <c r="X27" i="509"/>
  <c r="AC27" i="509" s="1"/>
  <c r="M27" i="509"/>
  <c r="X99" i="509"/>
  <c r="AC99" i="509" s="1"/>
  <c r="M99" i="509"/>
  <c r="X29" i="509"/>
  <c r="AC29" i="509" s="1"/>
  <c r="M29" i="509"/>
  <c r="X101" i="509"/>
  <c r="AC101" i="509" s="1"/>
  <c r="M101" i="509"/>
  <c r="X148" i="509"/>
  <c r="AC148" i="509" s="1"/>
  <c r="M148" i="509"/>
  <c r="X75" i="510"/>
  <c r="AC75" i="510" s="1"/>
  <c r="M75" i="510"/>
  <c r="X26" i="510"/>
  <c r="AC26" i="510" s="1"/>
  <c r="M26" i="510"/>
  <c r="X77" i="510"/>
  <c r="AC77" i="510" s="1"/>
  <c r="M77" i="510"/>
  <c r="X73" i="510"/>
  <c r="AC73" i="510" s="1"/>
  <c r="M73" i="510"/>
  <c r="X90" i="510"/>
  <c r="AC90" i="510" s="1"/>
  <c r="M90" i="510"/>
  <c r="X149" i="510"/>
  <c r="AC149" i="510" s="1"/>
  <c r="M149" i="510"/>
  <c r="X84" i="510"/>
  <c r="AC84" i="510" s="1"/>
  <c r="M84" i="510"/>
  <c r="X127" i="510"/>
  <c r="AC127" i="510" s="1"/>
  <c r="M127" i="510"/>
  <c r="X79" i="509"/>
  <c r="AC79" i="509" s="1"/>
  <c r="M79" i="509"/>
  <c r="X147" i="509"/>
  <c r="AC147" i="509" s="1"/>
  <c r="M147" i="509"/>
  <c r="X81" i="509"/>
  <c r="AC81" i="509" s="1"/>
  <c r="M81" i="509"/>
  <c r="X128" i="509"/>
  <c r="AC128" i="509" s="1"/>
  <c r="M128" i="509"/>
  <c r="X75" i="509"/>
  <c r="AC75" i="509" s="1"/>
  <c r="M75" i="509"/>
  <c r="X138" i="509"/>
  <c r="AC138" i="509" s="1"/>
  <c r="M138" i="509"/>
  <c r="X77" i="509"/>
  <c r="AC77" i="509" s="1"/>
  <c r="M77" i="509"/>
  <c r="X124" i="509"/>
  <c r="AC124" i="509" s="1"/>
  <c r="M124" i="509"/>
  <c r="X78" i="510"/>
  <c r="AC78" i="510" s="1"/>
  <c r="M78" i="510"/>
  <c r="X137" i="510"/>
  <c r="AC137" i="510" s="1"/>
  <c r="M137" i="510"/>
  <c r="X80" i="510"/>
  <c r="AC80" i="510" s="1"/>
  <c r="M80" i="510"/>
  <c r="X131" i="510"/>
  <c r="AC131" i="510" s="1"/>
  <c r="M131" i="510"/>
  <c r="X45" i="510"/>
  <c r="AC45" i="510" s="1"/>
  <c r="M45" i="510"/>
  <c r="X125" i="510"/>
  <c r="AC125" i="510" s="1"/>
  <c r="M125" i="510"/>
  <c r="X61" i="510"/>
  <c r="AC61" i="510" s="1"/>
  <c r="M61" i="510"/>
  <c r="X134" i="510"/>
  <c r="AC134" i="510" s="1"/>
  <c r="M134" i="510"/>
  <c r="X52" i="509"/>
  <c r="AC52" i="509" s="1"/>
  <c r="M52" i="509"/>
  <c r="X123" i="509"/>
  <c r="AC123" i="509" s="1"/>
  <c r="M123" i="509"/>
  <c r="X54" i="509"/>
  <c r="AC54" i="509" s="1"/>
  <c r="M54" i="509"/>
  <c r="X133" i="509"/>
  <c r="AC133" i="509" s="1"/>
  <c r="M133" i="509"/>
  <c r="X56" i="509"/>
  <c r="AC56" i="509" s="1"/>
  <c r="M56" i="509"/>
  <c r="X135" i="509"/>
  <c r="AC135" i="509" s="1"/>
  <c r="M135" i="509"/>
  <c r="X58" i="509"/>
  <c r="AC58" i="509" s="1"/>
  <c r="M58" i="509"/>
  <c r="X137" i="509"/>
  <c r="AC137" i="509" s="1"/>
  <c r="M137" i="509"/>
  <c r="X55" i="510"/>
  <c r="AC55" i="510" s="1"/>
  <c r="M55" i="510"/>
  <c r="X136" i="510"/>
  <c r="AC136" i="510" s="1"/>
  <c r="M136" i="510"/>
  <c r="X49" i="510"/>
  <c r="AC49" i="510" s="1"/>
  <c r="M49" i="510"/>
  <c r="X130" i="510"/>
  <c r="AC130" i="510" s="1"/>
  <c r="M130" i="510"/>
  <c r="X51" i="510"/>
  <c r="AC51" i="510" s="1"/>
  <c r="M51" i="510"/>
  <c r="X132" i="510"/>
  <c r="AC132" i="510" s="1"/>
  <c r="M132" i="510"/>
  <c r="X68" i="510"/>
  <c r="AC68" i="510" s="1"/>
  <c r="M68" i="510"/>
  <c r="X111" i="510"/>
  <c r="AC111" i="510" s="1"/>
  <c r="M111" i="510"/>
  <c r="X28" i="509"/>
  <c r="AC28" i="509" s="1"/>
  <c r="M28" i="509"/>
  <c r="X104" i="509"/>
  <c r="AC104" i="509" s="1"/>
  <c r="M104" i="509"/>
  <c r="X30" i="509"/>
  <c r="AC30" i="509" s="1"/>
  <c r="M30" i="509"/>
  <c r="X114" i="509"/>
  <c r="AC114" i="509" s="1"/>
  <c r="M114" i="509"/>
  <c r="X32" i="509"/>
  <c r="AC32" i="509" s="1"/>
  <c r="M32" i="509"/>
  <c r="X108" i="509"/>
  <c r="AC108" i="509" s="1"/>
  <c r="M108" i="509"/>
  <c r="X34" i="509"/>
  <c r="AC34" i="509" s="1"/>
  <c r="M34" i="509"/>
  <c r="X110" i="509"/>
  <c r="AC110" i="509" s="1"/>
  <c r="M110" i="509"/>
  <c r="X39" i="510"/>
  <c r="AC39" i="510" s="1"/>
  <c r="M39" i="510"/>
  <c r="X105" i="510"/>
  <c r="AC105" i="510" s="1"/>
  <c r="M105" i="510"/>
  <c r="X56" i="510"/>
  <c r="AC56" i="510" s="1"/>
  <c r="M56" i="510"/>
  <c r="X107" i="510"/>
  <c r="AC107" i="510" s="1"/>
  <c r="M107" i="510"/>
  <c r="X50" i="510"/>
  <c r="AC50" i="510" s="1"/>
  <c r="M50" i="510"/>
  <c r="X109" i="510"/>
  <c r="AC109" i="510" s="1"/>
  <c r="M109" i="510"/>
  <c r="X37" i="510"/>
  <c r="AC37" i="510" s="1"/>
  <c r="M37" i="510"/>
  <c r="X116" i="510"/>
  <c r="AC116" i="510" s="1"/>
  <c r="M116" i="510"/>
  <c r="X55" i="509"/>
  <c r="AC55" i="509" s="1"/>
  <c r="M55" i="509"/>
  <c r="X80" i="509"/>
  <c r="AC80" i="509" s="1"/>
  <c r="M80" i="509"/>
  <c r="X49" i="509"/>
  <c r="AC49" i="509" s="1"/>
  <c r="M49" i="509"/>
  <c r="X90" i="509"/>
  <c r="AC90" i="509" s="1"/>
  <c r="M90" i="509"/>
  <c r="X59" i="509"/>
  <c r="AC59" i="509" s="1"/>
  <c r="M59" i="509"/>
  <c r="X84" i="509"/>
  <c r="AC84" i="509" s="1"/>
  <c r="M84" i="509"/>
  <c r="X61" i="509"/>
  <c r="AC61" i="509" s="1"/>
  <c r="M61" i="509"/>
  <c r="X86" i="509"/>
  <c r="AC86" i="509" s="1"/>
  <c r="M86" i="509"/>
  <c r="X40" i="510"/>
  <c r="AC40" i="510" s="1"/>
  <c r="M40" i="510"/>
  <c r="X110" i="510"/>
  <c r="AC110" i="510" s="1"/>
  <c r="M110" i="510"/>
  <c r="X33" i="510"/>
  <c r="AC33" i="510" s="1"/>
  <c r="M33" i="510"/>
  <c r="X112" i="510"/>
  <c r="AC112" i="510" s="1"/>
  <c r="M112" i="510"/>
  <c r="X20" i="510"/>
  <c r="AC20" i="510" s="1"/>
  <c r="R12" i="510"/>
  <c r="R11" i="510"/>
  <c r="M20" i="510"/>
  <c r="X106" i="510"/>
  <c r="AC106" i="510" s="1"/>
  <c r="M106" i="510"/>
  <c r="X38" i="510"/>
  <c r="AC38" i="510" s="1"/>
  <c r="M38" i="510"/>
  <c r="X89" i="510"/>
  <c r="AC89" i="510" s="1"/>
  <c r="M89" i="510"/>
  <c r="X31" i="509"/>
  <c r="AC31" i="509" s="1"/>
  <c r="M31" i="509"/>
  <c r="X111" i="509"/>
  <c r="AC111" i="509" s="1"/>
  <c r="M111" i="509"/>
  <c r="X23" i="509"/>
  <c r="AC23" i="509" s="1"/>
  <c r="M23" i="509"/>
  <c r="X113" i="509"/>
  <c r="AC113" i="509" s="1"/>
  <c r="M113" i="509"/>
  <c r="X35" i="509"/>
  <c r="AC35" i="509" s="1"/>
  <c r="M35" i="509"/>
  <c r="X107" i="509"/>
  <c r="AC107" i="509" s="1"/>
  <c r="M107" i="509"/>
  <c r="X37" i="509"/>
  <c r="AC37" i="509" s="1"/>
  <c r="M37" i="509"/>
  <c r="X109" i="509"/>
  <c r="AC109" i="509" s="1"/>
  <c r="M109" i="509"/>
  <c r="X121" i="510"/>
  <c r="AC121" i="510" s="1"/>
  <c r="M121" i="510"/>
  <c r="X83" i="510"/>
  <c r="AC83" i="510" s="1"/>
  <c r="M83" i="510"/>
  <c r="X34" i="510"/>
  <c r="AC34" i="510" s="1"/>
  <c r="M34" i="510"/>
  <c r="X85" i="510"/>
  <c r="AC85" i="510" s="1"/>
  <c r="M85" i="510"/>
  <c r="X28" i="510"/>
  <c r="AC28" i="510" s="1"/>
  <c r="M28" i="510"/>
  <c r="X70" i="510"/>
  <c r="AC70" i="510" s="1"/>
  <c r="M70" i="510"/>
  <c r="X44" i="510"/>
  <c r="AC44" i="510" s="1"/>
  <c r="M44" i="510"/>
  <c r="X92" i="510"/>
  <c r="AC92" i="510" s="1"/>
  <c r="M92" i="510"/>
  <c r="X135" i="510"/>
  <c r="AC135" i="510" s="1"/>
  <c r="M135" i="510"/>
  <c r="X87" i="509"/>
  <c r="AC87" i="509" s="1"/>
  <c r="M87" i="509"/>
  <c r="X126" i="509"/>
  <c r="AC126" i="509" s="1"/>
  <c r="M126" i="509"/>
  <c r="X89" i="509"/>
  <c r="AC89" i="509" s="1"/>
  <c r="M89" i="509"/>
  <c r="X136" i="509"/>
  <c r="AC136" i="509" s="1"/>
  <c r="M136" i="509"/>
  <c r="X83" i="509"/>
  <c r="AC83" i="509" s="1"/>
  <c r="M83" i="509"/>
  <c r="X146" i="509"/>
  <c r="AC146" i="509" s="1"/>
  <c r="M146" i="509"/>
  <c r="X85" i="509"/>
  <c r="AC85" i="509" s="1"/>
  <c r="M85" i="509"/>
  <c r="X132" i="509"/>
  <c r="AC132" i="509" s="1"/>
  <c r="M132" i="509"/>
  <c r="X86" i="510"/>
  <c r="AC86" i="510" s="1"/>
  <c r="M86" i="510"/>
  <c r="X145" i="510"/>
  <c r="AC145" i="510" s="1"/>
  <c r="M145" i="510"/>
  <c r="X88" i="510"/>
  <c r="AC88" i="510" s="1"/>
  <c r="M88" i="510"/>
  <c r="X139" i="510"/>
  <c r="AC139" i="510" s="1"/>
  <c r="M139" i="510"/>
  <c r="X74" i="510"/>
  <c r="AC74" i="510" s="1"/>
  <c r="M74" i="510"/>
  <c r="X133" i="510"/>
  <c r="AC133" i="510" s="1"/>
  <c r="M133" i="510"/>
  <c r="X69" i="510"/>
  <c r="AC69" i="510" s="1"/>
  <c r="M69" i="510"/>
  <c r="X142" i="510"/>
  <c r="AC142" i="510" s="1"/>
  <c r="M142" i="510"/>
  <c r="X60" i="509"/>
  <c r="AC60" i="509" s="1"/>
  <c r="M60" i="509"/>
  <c r="X131" i="509"/>
  <c r="AC131" i="509" s="1"/>
  <c r="M131" i="509"/>
  <c r="X62" i="509"/>
  <c r="AC62" i="509" s="1"/>
  <c r="M62" i="509"/>
  <c r="X141" i="509"/>
  <c r="AC141" i="509" s="1"/>
  <c r="M141" i="509"/>
  <c r="X64" i="509"/>
  <c r="AC64" i="509" s="1"/>
  <c r="M64" i="509"/>
  <c r="X143" i="509"/>
  <c r="AC143" i="509" s="1"/>
  <c r="M143" i="509"/>
  <c r="X66" i="509"/>
  <c r="AC66" i="509" s="1"/>
  <c r="M66" i="509"/>
  <c r="X145" i="509"/>
  <c r="AC145" i="509" s="1"/>
  <c r="M145" i="509"/>
  <c r="X63" i="510"/>
  <c r="AC63" i="510" s="1"/>
  <c r="M63" i="510"/>
  <c r="X144" i="510"/>
  <c r="AC144" i="510" s="1"/>
  <c r="M144" i="510"/>
  <c r="X57" i="510"/>
  <c r="AC57" i="510" s="1"/>
  <c r="M57" i="510"/>
  <c r="X138" i="510"/>
  <c r="AC138" i="510" s="1"/>
  <c r="M138" i="510"/>
  <c r="X59" i="510"/>
  <c r="AC59" i="510" s="1"/>
  <c r="M59" i="510"/>
  <c r="X140" i="510"/>
  <c r="AC140" i="510" s="1"/>
  <c r="M140" i="510"/>
  <c r="X47" i="510"/>
  <c r="AC47" i="510" s="1"/>
  <c r="M47" i="510"/>
  <c r="X119" i="510"/>
  <c r="AC119" i="510" s="1"/>
  <c r="M119" i="510"/>
  <c r="X36" i="509"/>
  <c r="AC36" i="509" s="1"/>
  <c r="M36" i="509"/>
  <c r="X112" i="509"/>
  <c r="AC112" i="509" s="1"/>
  <c r="M112" i="509"/>
  <c r="X38" i="509"/>
  <c r="AC38" i="509" s="1"/>
  <c r="M38" i="509"/>
  <c r="X121" i="509"/>
  <c r="AC121" i="509" s="1"/>
  <c r="M121" i="509"/>
  <c r="X40" i="509"/>
  <c r="AC40" i="509" s="1"/>
  <c r="M40" i="509"/>
  <c r="X116" i="509"/>
  <c r="AC116" i="509" s="1"/>
  <c r="M116" i="509"/>
  <c r="X42" i="509"/>
  <c r="AC42" i="509" s="1"/>
  <c r="M42" i="509"/>
  <c r="X118" i="509"/>
  <c r="AC118" i="509" s="1"/>
  <c r="M118" i="509"/>
  <c r="X54" i="510"/>
  <c r="AC54" i="510" s="1"/>
  <c r="M54" i="510"/>
  <c r="X113" i="510"/>
  <c r="AC113" i="510" s="1"/>
  <c r="M113" i="510"/>
  <c r="X64" i="510"/>
  <c r="AC64" i="510" s="1"/>
  <c r="M64" i="510"/>
  <c r="X115" i="510"/>
  <c r="AC115" i="510" s="1"/>
  <c r="M115" i="510"/>
  <c r="X58" i="510"/>
  <c r="AC58" i="510" s="1"/>
  <c r="M58" i="510"/>
  <c r="X117" i="510"/>
  <c r="AC117" i="510" s="1"/>
  <c r="M117" i="510"/>
  <c r="X52" i="510"/>
  <c r="AC52" i="510" s="1"/>
  <c r="M52" i="510"/>
  <c r="X97" i="510"/>
  <c r="AC97" i="510" s="1"/>
  <c r="M97" i="510"/>
  <c r="X63" i="509"/>
  <c r="AC63" i="509" s="1"/>
  <c r="M63" i="509"/>
  <c r="X88" i="509"/>
  <c r="AC88" i="509" s="1"/>
  <c r="M88" i="509"/>
  <c r="X57" i="509"/>
  <c r="AC57" i="509" s="1"/>
  <c r="M57" i="509"/>
  <c r="X98" i="509"/>
  <c r="AC98" i="509" s="1"/>
  <c r="M98" i="509"/>
  <c r="X67" i="509"/>
  <c r="AC67" i="509" s="1"/>
  <c r="M67" i="509"/>
  <c r="X92" i="509"/>
  <c r="AC92" i="509" s="1"/>
  <c r="M92" i="509"/>
  <c r="X69" i="509"/>
  <c r="AC69" i="509" s="1"/>
  <c r="M69" i="509"/>
  <c r="X94" i="509"/>
  <c r="AC94" i="509" s="1"/>
  <c r="M94" i="509"/>
  <c r="X23" i="510"/>
  <c r="AC23" i="510" s="1"/>
  <c r="M23" i="510"/>
  <c r="X118" i="510"/>
  <c r="AC118" i="510" s="1"/>
  <c r="M118" i="510"/>
  <c r="X41" i="510"/>
  <c r="AC41" i="510" s="1"/>
  <c r="M41" i="510"/>
  <c r="X122" i="510"/>
  <c r="AC122" i="510" s="1"/>
  <c r="M122" i="510"/>
  <c r="X27" i="510"/>
  <c r="AC27" i="510" s="1"/>
  <c r="M27" i="510"/>
  <c r="X114" i="510"/>
  <c r="AC114" i="510" s="1"/>
  <c r="M114" i="510"/>
  <c r="M21" i="510"/>
  <c r="X21" i="510"/>
  <c r="AC21" i="510" s="1"/>
  <c r="X100" i="510"/>
  <c r="AC100" i="510" s="1"/>
  <c r="M100" i="510"/>
  <c r="X39" i="509"/>
  <c r="AC39" i="509" s="1"/>
  <c r="M39" i="509"/>
  <c r="X119" i="509"/>
  <c r="AC119" i="509" s="1"/>
  <c r="M119" i="509"/>
  <c r="X33" i="509"/>
  <c r="AC33" i="509" s="1"/>
  <c r="M33" i="509"/>
  <c r="X73" i="509"/>
  <c r="AC73" i="509" s="1"/>
  <c r="M73" i="509"/>
  <c r="X43" i="509"/>
  <c r="AC43" i="509" s="1"/>
  <c r="M43" i="509"/>
  <c r="X115" i="509"/>
  <c r="AC115" i="509" s="1"/>
  <c r="M115" i="509"/>
  <c r="X45" i="509"/>
  <c r="AC45" i="509" s="1"/>
  <c r="M45" i="509"/>
  <c r="X117" i="509"/>
  <c r="AC117" i="509" s="1"/>
  <c r="M117" i="509"/>
  <c r="X24" i="510"/>
  <c r="AC24" i="510" s="1"/>
  <c r="M24" i="510"/>
  <c r="X91" i="510"/>
  <c r="AC91" i="510" s="1"/>
  <c r="M91" i="510"/>
  <c r="X42" i="510"/>
  <c r="AC42" i="510" s="1"/>
  <c r="M42" i="510"/>
  <c r="X93" i="510"/>
  <c r="AC93" i="510" s="1"/>
  <c r="M93" i="510"/>
  <c r="X36" i="510"/>
  <c r="AC36" i="510" s="1"/>
  <c r="M36" i="510"/>
  <c r="X79" i="510"/>
  <c r="AC79" i="510" s="1"/>
  <c r="M79" i="510"/>
  <c r="X22" i="510"/>
  <c r="AC22" i="510" s="1"/>
  <c r="M22" i="510"/>
  <c r="X72" i="510"/>
  <c r="AC72" i="510" s="1"/>
  <c r="M72" i="510"/>
  <c r="X143" i="510"/>
  <c r="AC143" i="510" s="1"/>
  <c r="M143" i="510"/>
  <c r="X23" i="507"/>
  <c r="AC23" i="507" s="1"/>
  <c r="M23" i="507"/>
  <c r="X102" i="507"/>
  <c r="AC102" i="507" s="1"/>
  <c r="M102" i="507"/>
  <c r="M21" i="507"/>
  <c r="X21" i="507"/>
  <c r="AC21" i="507" s="1"/>
  <c r="X104" i="507"/>
  <c r="AC104" i="507" s="1"/>
  <c r="M104" i="507"/>
  <c r="X147" i="507"/>
  <c r="AC147" i="507" s="1"/>
  <c r="M147" i="507"/>
  <c r="X90" i="507"/>
  <c r="AC90" i="507" s="1"/>
  <c r="M90" i="507"/>
  <c r="X22" i="507"/>
  <c r="AC22" i="507" s="1"/>
  <c r="M22" i="507"/>
  <c r="X100" i="507"/>
  <c r="AC100" i="507" s="1"/>
  <c r="M100" i="507"/>
  <c r="X135" i="507"/>
  <c r="AC135" i="507" s="1"/>
  <c r="M135" i="507"/>
  <c r="X74" i="508"/>
  <c r="AC74" i="508" s="1"/>
  <c r="M74" i="508"/>
  <c r="X141" i="508"/>
  <c r="AC141" i="508" s="1"/>
  <c r="M141" i="508"/>
  <c r="X76" i="508"/>
  <c r="AC76" i="508" s="1"/>
  <c r="M76" i="508"/>
  <c r="X135" i="508"/>
  <c r="AC135" i="508" s="1"/>
  <c r="M135" i="508"/>
  <c r="X94" i="508"/>
  <c r="AC94" i="508" s="1"/>
  <c r="M94" i="508"/>
  <c r="X95" i="508"/>
  <c r="AC95" i="508" s="1"/>
  <c r="M95" i="508"/>
  <c r="X88" i="508"/>
  <c r="AC88" i="508" s="1"/>
  <c r="M88" i="508"/>
  <c r="X123" i="508"/>
  <c r="AC123" i="508" s="1"/>
  <c r="M123" i="508"/>
  <c r="X78" i="507"/>
  <c r="AC78" i="507" s="1"/>
  <c r="M78" i="507"/>
  <c r="X137" i="507"/>
  <c r="AC137" i="507" s="1"/>
  <c r="M137" i="507"/>
  <c r="X80" i="507"/>
  <c r="AC80" i="507" s="1"/>
  <c r="M80" i="507"/>
  <c r="X118" i="507"/>
  <c r="AC118" i="507" s="1"/>
  <c r="M118" i="507"/>
  <c r="X65" i="507"/>
  <c r="AC65" i="507" s="1"/>
  <c r="M65" i="507"/>
  <c r="X141" i="507"/>
  <c r="AC141" i="507" s="1"/>
  <c r="M141" i="507"/>
  <c r="X76" i="507"/>
  <c r="AC76" i="507" s="1"/>
  <c r="M76" i="507"/>
  <c r="X146" i="507"/>
  <c r="AC146" i="507" s="1"/>
  <c r="M146" i="507"/>
  <c r="X49" i="508"/>
  <c r="AC49" i="508" s="1"/>
  <c r="M49" i="508"/>
  <c r="X142" i="508"/>
  <c r="AC142" i="508" s="1"/>
  <c r="M142" i="508"/>
  <c r="X59" i="508"/>
  <c r="AC59" i="508" s="1"/>
  <c r="M59" i="508"/>
  <c r="X136" i="508"/>
  <c r="AC136" i="508" s="1"/>
  <c r="M136" i="508"/>
  <c r="X69" i="508"/>
  <c r="AC69" i="508" s="1"/>
  <c r="M69" i="508"/>
  <c r="X129" i="508"/>
  <c r="AC129" i="508" s="1"/>
  <c r="M129" i="508"/>
  <c r="X63" i="508"/>
  <c r="AC63" i="508" s="1"/>
  <c r="M63" i="508"/>
  <c r="X132" i="508"/>
  <c r="AC132" i="508" s="1"/>
  <c r="M132" i="508"/>
  <c r="X53" i="507"/>
  <c r="AC53" i="507" s="1"/>
  <c r="M53" i="507"/>
  <c r="X140" i="507"/>
  <c r="AC140" i="507" s="1"/>
  <c r="M140" i="507"/>
  <c r="X55" i="507"/>
  <c r="AC55" i="507" s="1"/>
  <c r="M55" i="507"/>
  <c r="X134" i="507"/>
  <c r="AC134" i="507" s="1"/>
  <c r="M134" i="507"/>
  <c r="X41" i="507"/>
  <c r="AC41" i="507" s="1"/>
  <c r="M41" i="507"/>
  <c r="X136" i="507"/>
  <c r="AC136" i="507" s="1"/>
  <c r="M136" i="507"/>
  <c r="X51" i="507"/>
  <c r="AC51" i="507" s="1"/>
  <c r="M51" i="507"/>
  <c r="X121" i="507"/>
  <c r="AC121" i="507" s="1"/>
  <c r="M121" i="507"/>
  <c r="X56" i="508"/>
  <c r="AC56" i="508" s="1"/>
  <c r="M56" i="508"/>
  <c r="X119" i="508"/>
  <c r="AC119" i="508" s="1"/>
  <c r="M119" i="508"/>
  <c r="X66" i="508"/>
  <c r="AC66" i="508" s="1"/>
  <c r="M66" i="508"/>
  <c r="X113" i="508"/>
  <c r="AC113" i="508" s="1"/>
  <c r="M113" i="508"/>
  <c r="X42" i="508"/>
  <c r="AC42" i="508" s="1"/>
  <c r="M42" i="508"/>
  <c r="X138" i="508"/>
  <c r="AC138" i="508" s="1"/>
  <c r="M138" i="508"/>
  <c r="X70" i="508"/>
  <c r="AC70" i="508" s="1"/>
  <c r="M70" i="508"/>
  <c r="X117" i="508"/>
  <c r="AC117" i="508" s="1"/>
  <c r="M117" i="508"/>
  <c r="X29" i="507"/>
  <c r="AC29" i="507" s="1"/>
  <c r="M29" i="507"/>
  <c r="X109" i="507"/>
  <c r="AC109" i="507" s="1"/>
  <c r="M109" i="507"/>
  <c r="X31" i="507"/>
  <c r="AC31" i="507" s="1"/>
  <c r="M31" i="507"/>
  <c r="X111" i="507"/>
  <c r="AC111" i="507" s="1"/>
  <c r="M111" i="507"/>
  <c r="X66" i="507"/>
  <c r="AC66" i="507" s="1"/>
  <c r="M66" i="507"/>
  <c r="X105" i="507"/>
  <c r="AC105" i="507" s="1"/>
  <c r="M105" i="507"/>
  <c r="X27" i="507"/>
  <c r="AC27" i="507" s="1"/>
  <c r="M27" i="507"/>
  <c r="X107" i="507"/>
  <c r="AC107" i="507" s="1"/>
  <c r="M107" i="507"/>
  <c r="X33" i="508"/>
  <c r="AC33" i="508" s="1"/>
  <c r="M33" i="508"/>
  <c r="X116" i="508"/>
  <c r="AC116" i="508" s="1"/>
  <c r="M116" i="508"/>
  <c r="X35" i="508"/>
  <c r="AC35" i="508" s="1"/>
  <c r="M35" i="508"/>
  <c r="X110" i="508"/>
  <c r="AC110" i="508" s="1"/>
  <c r="M110" i="508"/>
  <c r="X52" i="508"/>
  <c r="AC52" i="508" s="1"/>
  <c r="M52" i="508"/>
  <c r="X115" i="508"/>
  <c r="AC115" i="508" s="1"/>
  <c r="M115" i="508"/>
  <c r="X39" i="508"/>
  <c r="AC39" i="508" s="1"/>
  <c r="M39" i="508"/>
  <c r="X97" i="508"/>
  <c r="AC97" i="508" s="1"/>
  <c r="M97" i="508"/>
  <c r="X46" i="507"/>
  <c r="AC46" i="507" s="1"/>
  <c r="M46" i="507"/>
  <c r="X85" i="507"/>
  <c r="AC85" i="507" s="1"/>
  <c r="M85" i="507"/>
  <c r="X48" i="507"/>
  <c r="AC48" i="507" s="1"/>
  <c r="M48" i="507"/>
  <c r="X87" i="507"/>
  <c r="AC87" i="507" s="1"/>
  <c r="M87" i="507"/>
  <c r="X42" i="507"/>
  <c r="AC42" i="507" s="1"/>
  <c r="M42" i="507"/>
  <c r="X81" i="507"/>
  <c r="AC81" i="507" s="1"/>
  <c r="M81" i="507"/>
  <c r="X52" i="507"/>
  <c r="AC52" i="507" s="1"/>
  <c r="M52" i="507"/>
  <c r="X83" i="507"/>
  <c r="AC83" i="507" s="1"/>
  <c r="M83" i="507"/>
  <c r="X28" i="508"/>
  <c r="AC28" i="508" s="1"/>
  <c r="M28" i="508"/>
  <c r="X83" i="508"/>
  <c r="AC83" i="508" s="1"/>
  <c r="M83" i="508"/>
  <c r="X30" i="508"/>
  <c r="AC30" i="508" s="1"/>
  <c r="M30" i="508"/>
  <c r="X85" i="508"/>
  <c r="AC85" i="508" s="1"/>
  <c r="M85" i="508"/>
  <c r="X32" i="508"/>
  <c r="AC32" i="508" s="1"/>
  <c r="M32" i="508"/>
  <c r="X112" i="508"/>
  <c r="AC112" i="508" s="1"/>
  <c r="M112" i="508"/>
  <c r="X34" i="508"/>
  <c r="AC34" i="508" s="1"/>
  <c r="M34" i="508"/>
  <c r="X96" i="508"/>
  <c r="AC96" i="508" s="1"/>
  <c r="M96" i="508"/>
  <c r="X24" i="507"/>
  <c r="AC24" i="507" s="1"/>
  <c r="M24" i="507"/>
  <c r="X110" i="507"/>
  <c r="AC110" i="507" s="1"/>
  <c r="M110" i="507"/>
  <c r="X20" i="507"/>
  <c r="AC20" i="507" s="1"/>
  <c r="R12" i="507"/>
  <c r="R11" i="507"/>
  <c r="M20" i="507"/>
  <c r="X112" i="507"/>
  <c r="AC112" i="507" s="1"/>
  <c r="M112" i="507"/>
  <c r="X73" i="507"/>
  <c r="AC73" i="507" s="1"/>
  <c r="M73" i="507"/>
  <c r="X98" i="507"/>
  <c r="AC98" i="507" s="1"/>
  <c r="M98" i="507"/>
  <c r="X28" i="507"/>
  <c r="AC28" i="507" s="1"/>
  <c r="M28" i="507"/>
  <c r="X108" i="507"/>
  <c r="AC108" i="507" s="1"/>
  <c r="M108" i="507"/>
  <c r="X143" i="507"/>
  <c r="AC143" i="507" s="1"/>
  <c r="M143" i="507"/>
  <c r="X82" i="508"/>
  <c r="AC82" i="508" s="1"/>
  <c r="M82" i="508"/>
  <c r="X149" i="508"/>
  <c r="AC149" i="508" s="1"/>
  <c r="M149" i="508"/>
  <c r="X84" i="508"/>
  <c r="AC84" i="508" s="1"/>
  <c r="M84" i="508"/>
  <c r="X143" i="508"/>
  <c r="AC143" i="508" s="1"/>
  <c r="M143" i="508"/>
  <c r="X79" i="508"/>
  <c r="AC79" i="508" s="1"/>
  <c r="M79" i="508"/>
  <c r="X41" i="508"/>
  <c r="AC41" i="508" s="1"/>
  <c r="M41" i="508"/>
  <c r="X71" i="508"/>
  <c r="AC71" i="508" s="1"/>
  <c r="M71" i="508"/>
  <c r="X131" i="508"/>
  <c r="AC131" i="508" s="1"/>
  <c r="M131" i="508"/>
  <c r="X86" i="507"/>
  <c r="AC86" i="507" s="1"/>
  <c r="M86" i="507"/>
  <c r="X145" i="507"/>
  <c r="AC145" i="507" s="1"/>
  <c r="M145" i="507"/>
  <c r="X88" i="507"/>
  <c r="AC88" i="507" s="1"/>
  <c r="M88" i="507"/>
  <c r="X131" i="507"/>
  <c r="AC131" i="507" s="1"/>
  <c r="M131" i="507"/>
  <c r="X72" i="507"/>
  <c r="AC72" i="507" s="1"/>
  <c r="M72" i="507"/>
  <c r="X149" i="507"/>
  <c r="AC149" i="507" s="1"/>
  <c r="M149" i="507"/>
  <c r="X84" i="507"/>
  <c r="AC84" i="507" s="1"/>
  <c r="M84" i="507"/>
  <c r="X127" i="507"/>
  <c r="AC127" i="507" s="1"/>
  <c r="M127" i="507"/>
  <c r="X57" i="508"/>
  <c r="AC57" i="508" s="1"/>
  <c r="M57" i="508"/>
  <c r="X125" i="508"/>
  <c r="AC125" i="508" s="1"/>
  <c r="M125" i="508"/>
  <c r="X67" i="508"/>
  <c r="AC67" i="508" s="1"/>
  <c r="M67" i="508"/>
  <c r="X144" i="508"/>
  <c r="AC144" i="508" s="1"/>
  <c r="M144" i="508"/>
  <c r="X78" i="508"/>
  <c r="AC78" i="508" s="1"/>
  <c r="M78" i="508"/>
  <c r="X137" i="508"/>
  <c r="AC137" i="508" s="1"/>
  <c r="M137" i="508"/>
  <c r="X73" i="508"/>
  <c r="AC73" i="508" s="1"/>
  <c r="M73" i="508"/>
  <c r="X140" i="508"/>
  <c r="AC140" i="508" s="1"/>
  <c r="M140" i="508"/>
  <c r="X61" i="507"/>
  <c r="AC61" i="507" s="1"/>
  <c r="M61" i="507"/>
  <c r="X148" i="507"/>
  <c r="AC148" i="507" s="1"/>
  <c r="M148" i="507"/>
  <c r="X63" i="507"/>
  <c r="AC63" i="507" s="1"/>
  <c r="M63" i="507"/>
  <c r="X142" i="507"/>
  <c r="AC142" i="507" s="1"/>
  <c r="M142" i="507"/>
  <c r="X49" i="507"/>
  <c r="AC49" i="507" s="1"/>
  <c r="M49" i="507"/>
  <c r="X144" i="507"/>
  <c r="AC144" i="507" s="1"/>
  <c r="M144" i="507"/>
  <c r="X59" i="507"/>
  <c r="AC59" i="507" s="1"/>
  <c r="M59" i="507"/>
  <c r="X130" i="507"/>
  <c r="AC130" i="507" s="1"/>
  <c r="M130" i="507"/>
  <c r="X64" i="508"/>
  <c r="AC64" i="508" s="1"/>
  <c r="M64" i="508"/>
  <c r="X126" i="508"/>
  <c r="AC126" i="508" s="1"/>
  <c r="M126" i="508"/>
  <c r="X40" i="508"/>
  <c r="AC40" i="508" s="1"/>
  <c r="M40" i="508"/>
  <c r="X121" i="508"/>
  <c r="AC121" i="508" s="1"/>
  <c r="M121" i="508"/>
  <c r="X53" i="508"/>
  <c r="AC53" i="508" s="1"/>
  <c r="M53" i="508"/>
  <c r="X146" i="508"/>
  <c r="AC146" i="508" s="1"/>
  <c r="M146" i="508"/>
  <c r="X47" i="508"/>
  <c r="AC47" i="508" s="1"/>
  <c r="M47" i="508"/>
  <c r="X100" i="508"/>
  <c r="AC100" i="508" s="1"/>
  <c r="M100" i="508"/>
  <c r="X37" i="507"/>
  <c r="AC37" i="507" s="1"/>
  <c r="M37" i="507"/>
  <c r="X117" i="507"/>
  <c r="AC117" i="507" s="1"/>
  <c r="M117" i="507"/>
  <c r="X39" i="507"/>
  <c r="AC39" i="507" s="1"/>
  <c r="M39" i="507"/>
  <c r="X119" i="507"/>
  <c r="AC119" i="507" s="1"/>
  <c r="M119" i="507"/>
  <c r="X25" i="507"/>
  <c r="AC25" i="507" s="1"/>
  <c r="M25" i="507"/>
  <c r="X113" i="507"/>
  <c r="AC113" i="507" s="1"/>
  <c r="M113" i="507"/>
  <c r="X35" i="507"/>
  <c r="AC35" i="507" s="1"/>
  <c r="M35" i="507"/>
  <c r="X115" i="507"/>
  <c r="AC115" i="507" s="1"/>
  <c r="M115" i="507"/>
  <c r="X45" i="508"/>
  <c r="AC45" i="508" s="1"/>
  <c r="M45" i="508"/>
  <c r="X103" i="508"/>
  <c r="AC103" i="508" s="1"/>
  <c r="M103" i="508"/>
  <c r="X50" i="508"/>
  <c r="AC50" i="508" s="1"/>
  <c r="M50" i="508"/>
  <c r="X118" i="508"/>
  <c r="AC118" i="508" s="1"/>
  <c r="M118" i="508"/>
  <c r="X60" i="508"/>
  <c r="AC60" i="508" s="1"/>
  <c r="M60" i="508"/>
  <c r="X122" i="508"/>
  <c r="AC122" i="508" s="1"/>
  <c r="M122" i="508"/>
  <c r="X54" i="508"/>
  <c r="AC54" i="508" s="1"/>
  <c r="M54" i="508"/>
  <c r="X101" i="508"/>
  <c r="AC101" i="508" s="1"/>
  <c r="M101" i="508"/>
  <c r="X54" i="507"/>
  <c r="AC54" i="507" s="1"/>
  <c r="M54" i="507"/>
  <c r="X93" i="507"/>
  <c r="AC93" i="507" s="1"/>
  <c r="M93" i="507"/>
  <c r="X56" i="507"/>
  <c r="AC56" i="507" s="1"/>
  <c r="M56" i="507"/>
  <c r="X95" i="507"/>
  <c r="AC95" i="507" s="1"/>
  <c r="M95" i="507"/>
  <c r="X50" i="507"/>
  <c r="AC50" i="507" s="1"/>
  <c r="M50" i="507"/>
  <c r="X89" i="507"/>
  <c r="AC89" i="507" s="1"/>
  <c r="M89" i="507"/>
  <c r="X60" i="507"/>
  <c r="AC60" i="507" s="1"/>
  <c r="M60" i="507"/>
  <c r="X91" i="507"/>
  <c r="AC91" i="507" s="1"/>
  <c r="M91" i="507"/>
  <c r="X36" i="508"/>
  <c r="AC36" i="508" s="1"/>
  <c r="M36" i="508"/>
  <c r="X91" i="508"/>
  <c r="AC91" i="508" s="1"/>
  <c r="M91" i="508"/>
  <c r="X38" i="508"/>
  <c r="AC38" i="508" s="1"/>
  <c r="M38" i="508"/>
  <c r="X93" i="508"/>
  <c r="AC93" i="508" s="1"/>
  <c r="M93" i="508"/>
  <c r="X29" i="508"/>
  <c r="AC29" i="508" s="1"/>
  <c r="M29" i="508"/>
  <c r="X98" i="508"/>
  <c r="AC98" i="508" s="1"/>
  <c r="M98" i="508"/>
  <c r="X23" i="508"/>
  <c r="AC23" i="508" s="1"/>
  <c r="M23" i="508"/>
  <c r="X106" i="508"/>
  <c r="AC106" i="508" s="1"/>
  <c r="M106" i="508"/>
  <c r="X30" i="507"/>
  <c r="AC30" i="507" s="1"/>
  <c r="M30" i="507"/>
  <c r="X120" i="507"/>
  <c r="AC120" i="507" s="1"/>
  <c r="M120" i="507"/>
  <c r="X32" i="507"/>
  <c r="AC32" i="507" s="1"/>
  <c r="M32" i="507"/>
  <c r="X124" i="507"/>
  <c r="AC124" i="507" s="1"/>
  <c r="M124" i="507"/>
  <c r="X26" i="507"/>
  <c r="AC26" i="507" s="1"/>
  <c r="M26" i="507"/>
  <c r="X106" i="507"/>
  <c r="AC106" i="507" s="1"/>
  <c r="M106" i="507"/>
  <c r="X36" i="507"/>
  <c r="AC36" i="507" s="1"/>
  <c r="M36" i="507"/>
  <c r="X116" i="507"/>
  <c r="AC116" i="507" s="1"/>
  <c r="M116" i="507"/>
  <c r="X99" i="508"/>
  <c r="AC99" i="508" s="1"/>
  <c r="M99" i="508"/>
  <c r="X90" i="508"/>
  <c r="AC90" i="508" s="1"/>
  <c r="M90" i="508"/>
  <c r="X72" i="508"/>
  <c r="AC72" i="508" s="1"/>
  <c r="M72" i="508"/>
  <c r="X92" i="508"/>
  <c r="AC92" i="508" s="1"/>
  <c r="M92" i="508"/>
  <c r="X43" i="508"/>
  <c r="AC43" i="508" s="1"/>
  <c r="M43" i="508"/>
  <c r="X87" i="508"/>
  <c r="AC87" i="508" s="1"/>
  <c r="M87" i="508"/>
  <c r="X20" i="508"/>
  <c r="AC20" i="508" s="1"/>
  <c r="R12" i="508"/>
  <c r="R11" i="508"/>
  <c r="M20" i="508"/>
  <c r="X81" i="508"/>
  <c r="AC81" i="508" s="1"/>
  <c r="M81" i="508"/>
  <c r="X139" i="508"/>
  <c r="AC139" i="508" s="1"/>
  <c r="M139" i="508"/>
  <c r="X94" i="507"/>
  <c r="AC94" i="507" s="1"/>
  <c r="M94" i="507"/>
  <c r="X75" i="507"/>
  <c r="AC75" i="507" s="1"/>
  <c r="M75" i="507"/>
  <c r="X96" i="507"/>
  <c r="AC96" i="507" s="1"/>
  <c r="M96" i="507"/>
  <c r="X139" i="507"/>
  <c r="AC139" i="507" s="1"/>
  <c r="M139" i="507"/>
  <c r="X82" i="507"/>
  <c r="AC82" i="507" s="1"/>
  <c r="M82" i="507"/>
  <c r="X71" i="507"/>
  <c r="AC71" i="507" s="1"/>
  <c r="M71" i="507"/>
  <c r="X92" i="507"/>
  <c r="AC92" i="507" s="1"/>
  <c r="M92" i="507"/>
  <c r="X123" i="507"/>
  <c r="AC123" i="507" s="1"/>
  <c r="M123" i="507"/>
  <c r="X65" i="508"/>
  <c r="AC65" i="508" s="1"/>
  <c r="M65" i="508"/>
  <c r="X133" i="508"/>
  <c r="AC133" i="508" s="1"/>
  <c r="M133" i="508"/>
  <c r="X44" i="508"/>
  <c r="AC44" i="508" s="1"/>
  <c r="M44" i="508"/>
  <c r="X127" i="508"/>
  <c r="AC127" i="508" s="1"/>
  <c r="M127" i="508"/>
  <c r="X86" i="508"/>
  <c r="AC86" i="508" s="1"/>
  <c r="M86" i="508"/>
  <c r="X145" i="508"/>
  <c r="AC145" i="508" s="1"/>
  <c r="M145" i="508"/>
  <c r="X80" i="508"/>
  <c r="AC80" i="508" s="1"/>
  <c r="M80" i="508"/>
  <c r="X148" i="508"/>
  <c r="AC148" i="508" s="1"/>
  <c r="M148" i="508"/>
  <c r="X69" i="507"/>
  <c r="AC69" i="507" s="1"/>
  <c r="M69" i="507"/>
  <c r="X129" i="507"/>
  <c r="AC129" i="507" s="1"/>
  <c r="M129" i="507"/>
  <c r="X70" i="507"/>
  <c r="AC70" i="507" s="1"/>
  <c r="M70" i="507"/>
  <c r="X122" i="507"/>
  <c r="AC122" i="507" s="1"/>
  <c r="M122" i="507"/>
  <c r="X57" i="507"/>
  <c r="AC57" i="507" s="1"/>
  <c r="M57" i="507"/>
  <c r="X133" i="507"/>
  <c r="AC133" i="507" s="1"/>
  <c r="M133" i="507"/>
  <c r="X67" i="507"/>
  <c r="AC67" i="507" s="1"/>
  <c r="M67" i="507"/>
  <c r="X138" i="507"/>
  <c r="AC138" i="507" s="1"/>
  <c r="M138" i="507"/>
  <c r="X46" i="508"/>
  <c r="AC46" i="508" s="1"/>
  <c r="M46" i="508"/>
  <c r="X134" i="508"/>
  <c r="AC134" i="508" s="1"/>
  <c r="M134" i="508"/>
  <c r="X51" i="508"/>
  <c r="AC51" i="508" s="1"/>
  <c r="M51" i="508"/>
  <c r="X128" i="508"/>
  <c r="AC128" i="508" s="1"/>
  <c r="M128" i="508"/>
  <c r="X61" i="508"/>
  <c r="AC61" i="508" s="1"/>
  <c r="M61" i="508"/>
  <c r="X120" i="508"/>
  <c r="AC120" i="508" s="1"/>
  <c r="M120" i="508"/>
  <c r="X55" i="508"/>
  <c r="AC55" i="508" s="1"/>
  <c r="M55" i="508"/>
  <c r="X124" i="508"/>
  <c r="AC124" i="508" s="1"/>
  <c r="M124" i="508"/>
  <c r="X45" i="507"/>
  <c r="AC45" i="507" s="1"/>
  <c r="M45" i="507"/>
  <c r="X132" i="507"/>
  <c r="AC132" i="507" s="1"/>
  <c r="M132" i="507"/>
  <c r="X47" i="507"/>
  <c r="AC47" i="507" s="1"/>
  <c r="M47" i="507"/>
  <c r="X126" i="507"/>
  <c r="AC126" i="507" s="1"/>
  <c r="M126" i="507"/>
  <c r="X33" i="507"/>
  <c r="AC33" i="507" s="1"/>
  <c r="M33" i="507"/>
  <c r="X128" i="507"/>
  <c r="AC128" i="507" s="1"/>
  <c r="M128" i="507"/>
  <c r="X43" i="507"/>
  <c r="AC43" i="507" s="1"/>
  <c r="M43" i="507"/>
  <c r="X125" i="507"/>
  <c r="AC125" i="507" s="1"/>
  <c r="M125" i="507"/>
  <c r="X48" i="508"/>
  <c r="AC48" i="508" s="1"/>
  <c r="M48" i="508"/>
  <c r="X111" i="508"/>
  <c r="AC111" i="508" s="1"/>
  <c r="M111" i="508"/>
  <c r="X58" i="508"/>
  <c r="AC58" i="508" s="1"/>
  <c r="M58" i="508"/>
  <c r="X105" i="508"/>
  <c r="AC105" i="508" s="1"/>
  <c r="M105" i="508"/>
  <c r="X68" i="508"/>
  <c r="AC68" i="508" s="1"/>
  <c r="M68" i="508"/>
  <c r="X130" i="508"/>
  <c r="AC130" i="508" s="1"/>
  <c r="M130" i="508"/>
  <c r="X62" i="508"/>
  <c r="AC62" i="508" s="1"/>
  <c r="M62" i="508"/>
  <c r="X109" i="508"/>
  <c r="AC109" i="508" s="1"/>
  <c r="M109" i="508"/>
  <c r="X62" i="507"/>
  <c r="AC62" i="507" s="1"/>
  <c r="M62" i="507"/>
  <c r="X101" i="507"/>
  <c r="AC101" i="507" s="1"/>
  <c r="M101" i="507"/>
  <c r="X64" i="507"/>
  <c r="AC64" i="507" s="1"/>
  <c r="M64" i="507"/>
  <c r="X103" i="507"/>
  <c r="AC103" i="507" s="1"/>
  <c r="M103" i="507"/>
  <c r="X58" i="507"/>
  <c r="AC58" i="507" s="1"/>
  <c r="M58" i="507"/>
  <c r="X97" i="507"/>
  <c r="AC97" i="507" s="1"/>
  <c r="M97" i="507"/>
  <c r="X68" i="507"/>
  <c r="AC68" i="507" s="1"/>
  <c r="M68" i="507"/>
  <c r="X99" i="507"/>
  <c r="AC99" i="507" s="1"/>
  <c r="M99" i="507"/>
  <c r="X25" i="508"/>
  <c r="AC25" i="508" s="1"/>
  <c r="M25" i="508"/>
  <c r="X108" i="508"/>
  <c r="AC108" i="508" s="1"/>
  <c r="M108" i="508"/>
  <c r="X27" i="508"/>
  <c r="AC27" i="508" s="1"/>
  <c r="M27" i="508"/>
  <c r="X102" i="508"/>
  <c r="AC102" i="508" s="1"/>
  <c r="M102" i="508"/>
  <c r="X37" i="508"/>
  <c r="AC37" i="508" s="1"/>
  <c r="M37" i="508"/>
  <c r="X107" i="508"/>
  <c r="AC107" i="508" s="1"/>
  <c r="M107" i="508"/>
  <c r="X31" i="508"/>
  <c r="AC31" i="508" s="1"/>
  <c r="M31" i="508"/>
  <c r="X114" i="508"/>
  <c r="AC114" i="508" s="1"/>
  <c r="M114" i="508"/>
  <c r="X38" i="507"/>
  <c r="AC38" i="507" s="1"/>
  <c r="M38" i="507"/>
  <c r="X77" i="507"/>
  <c r="AC77" i="507" s="1"/>
  <c r="M77" i="507"/>
  <c r="X40" i="507"/>
  <c r="AC40" i="507" s="1"/>
  <c r="M40" i="507"/>
  <c r="X79" i="507"/>
  <c r="AC79" i="507" s="1"/>
  <c r="M79" i="507"/>
  <c r="X34" i="507"/>
  <c r="AC34" i="507" s="1"/>
  <c r="M34" i="507"/>
  <c r="X114" i="507"/>
  <c r="AC114" i="507" s="1"/>
  <c r="M114" i="507"/>
  <c r="X44" i="507"/>
  <c r="AC44" i="507" s="1"/>
  <c r="M44" i="507"/>
  <c r="X74" i="507"/>
  <c r="AC74" i="507" s="1"/>
  <c r="M74" i="507"/>
  <c r="M21" i="508"/>
  <c r="X21" i="508"/>
  <c r="AC21" i="508" s="1"/>
  <c r="X75" i="508"/>
  <c r="AC75" i="508" s="1"/>
  <c r="M75" i="508"/>
  <c r="X22" i="508"/>
  <c r="AC22" i="508" s="1"/>
  <c r="M22" i="508"/>
  <c r="X77" i="508"/>
  <c r="AC77" i="508" s="1"/>
  <c r="M77" i="508"/>
  <c r="X24" i="508"/>
  <c r="AC24" i="508" s="1"/>
  <c r="M24" i="508"/>
  <c r="X104" i="508"/>
  <c r="AC104" i="508" s="1"/>
  <c r="M104" i="508"/>
  <c r="X26" i="508"/>
  <c r="AC26" i="508" s="1"/>
  <c r="M26" i="508"/>
  <c r="X89" i="508"/>
  <c r="AC89" i="508" s="1"/>
  <c r="M89" i="508"/>
  <c r="X147" i="508"/>
  <c r="AC147" i="508" s="1"/>
  <c r="M147" i="508"/>
  <c r="X33" i="506"/>
  <c r="AC33" i="506" s="1"/>
  <c r="M33" i="506"/>
  <c r="X109" i="506"/>
  <c r="AC109" i="506" s="1"/>
  <c r="M109" i="506"/>
  <c r="X27" i="506"/>
  <c r="AC27" i="506" s="1"/>
  <c r="M27" i="506"/>
  <c r="X91" i="506"/>
  <c r="AC91" i="506" s="1"/>
  <c r="M91" i="506"/>
  <c r="X21" i="506"/>
  <c r="AC21" i="506" s="1"/>
  <c r="M21" i="506"/>
  <c r="X94" i="506"/>
  <c r="AC94" i="506" s="1"/>
  <c r="M94" i="506"/>
  <c r="X38" i="506"/>
  <c r="AC38" i="506" s="1"/>
  <c r="M38" i="506"/>
  <c r="X87" i="506"/>
  <c r="AC87" i="506" s="1"/>
  <c r="M87" i="506"/>
  <c r="X93" i="505"/>
  <c r="AC93" i="505" s="1"/>
  <c r="M93" i="505"/>
  <c r="X91" i="505"/>
  <c r="AC91" i="505" s="1"/>
  <c r="M91" i="505"/>
  <c r="X136" i="505"/>
  <c r="AC136" i="505" s="1"/>
  <c r="M136" i="505"/>
  <c r="X67" i="505"/>
  <c r="AC67" i="505" s="1"/>
  <c r="M67" i="505"/>
  <c r="X149" i="505"/>
  <c r="AC149" i="505" s="1"/>
  <c r="M149" i="505"/>
  <c r="X77" i="505"/>
  <c r="AC77" i="505" s="1"/>
  <c r="M77" i="505"/>
  <c r="X80" i="505"/>
  <c r="AC80" i="505" s="1"/>
  <c r="M80" i="505"/>
  <c r="X87" i="505"/>
  <c r="AC87" i="505" s="1"/>
  <c r="M87" i="505"/>
  <c r="X24" i="506"/>
  <c r="AC24" i="506" s="1"/>
  <c r="M24" i="506"/>
  <c r="X90" i="506"/>
  <c r="AC90" i="506" s="1"/>
  <c r="M90" i="506"/>
  <c r="X20" i="506"/>
  <c r="AC20" i="506" s="1"/>
  <c r="M20" i="506"/>
  <c r="R11" i="506"/>
  <c r="R12" i="506"/>
  <c r="X84" i="506"/>
  <c r="AC84" i="506" s="1"/>
  <c r="M84" i="506"/>
  <c r="X143" i="506"/>
  <c r="AC143" i="506" s="1"/>
  <c r="M143" i="506"/>
  <c r="X77" i="506"/>
  <c r="AC77" i="506" s="1"/>
  <c r="M77" i="506"/>
  <c r="X105" i="506"/>
  <c r="AC105" i="506" s="1"/>
  <c r="M105" i="506"/>
  <c r="X79" i="506"/>
  <c r="AC79" i="506" s="1"/>
  <c r="M79" i="506"/>
  <c r="X147" i="506"/>
  <c r="AC147" i="506" s="1"/>
  <c r="M147" i="506"/>
  <c r="X57" i="505"/>
  <c r="AC57" i="505" s="1"/>
  <c r="M57" i="505"/>
  <c r="X143" i="505"/>
  <c r="AC143" i="505" s="1"/>
  <c r="M143" i="505"/>
  <c r="X43" i="505"/>
  <c r="AC43" i="505" s="1"/>
  <c r="M43" i="505"/>
  <c r="X115" i="505"/>
  <c r="AC115" i="505" s="1"/>
  <c r="M115" i="505"/>
  <c r="X53" i="505"/>
  <c r="AC53" i="505" s="1"/>
  <c r="M53" i="505"/>
  <c r="X146" i="505"/>
  <c r="AC146" i="505" s="1"/>
  <c r="M146" i="505"/>
  <c r="X55" i="505"/>
  <c r="AC55" i="505" s="1"/>
  <c r="M55" i="505"/>
  <c r="X148" i="505"/>
  <c r="AC148" i="505" s="1"/>
  <c r="M148" i="505"/>
  <c r="X44" i="506"/>
  <c r="AC44" i="506" s="1"/>
  <c r="M44" i="506"/>
  <c r="X144" i="506"/>
  <c r="AC144" i="506" s="1"/>
  <c r="M144" i="506"/>
  <c r="X41" i="506"/>
  <c r="AC41" i="506" s="1"/>
  <c r="M41" i="506"/>
  <c r="X122" i="506"/>
  <c r="AC122" i="506" s="1"/>
  <c r="M122" i="506"/>
  <c r="X62" i="506"/>
  <c r="AC62" i="506" s="1"/>
  <c r="M62" i="506"/>
  <c r="X119" i="506"/>
  <c r="AC119" i="506" s="1"/>
  <c r="M119" i="506"/>
  <c r="X80" i="506"/>
  <c r="AC80" i="506" s="1"/>
  <c r="M80" i="506"/>
  <c r="X125" i="506"/>
  <c r="AC125" i="506" s="1"/>
  <c r="M125" i="506"/>
  <c r="X58" i="505"/>
  <c r="AC58" i="505" s="1"/>
  <c r="M58" i="505"/>
  <c r="X94" i="505"/>
  <c r="AC94" i="505" s="1"/>
  <c r="M94" i="505"/>
  <c r="X52" i="505"/>
  <c r="AC52" i="505" s="1"/>
  <c r="M52" i="505"/>
  <c r="X108" i="505"/>
  <c r="AC108" i="505" s="1"/>
  <c r="M108" i="505"/>
  <c r="X54" i="505"/>
  <c r="AC54" i="505" s="1"/>
  <c r="M54" i="505"/>
  <c r="X86" i="505"/>
  <c r="AC86" i="505" s="1"/>
  <c r="M86" i="505"/>
  <c r="X64" i="505"/>
  <c r="AC64" i="505" s="1"/>
  <c r="M64" i="505"/>
  <c r="X134" i="505"/>
  <c r="AC134" i="505" s="1"/>
  <c r="M134" i="505"/>
  <c r="X66" i="506"/>
  <c r="AC66" i="506" s="1"/>
  <c r="M66" i="506"/>
  <c r="X129" i="506"/>
  <c r="AC129" i="506" s="1"/>
  <c r="M129" i="506"/>
  <c r="X60" i="506"/>
  <c r="AC60" i="506" s="1"/>
  <c r="M60" i="506"/>
  <c r="X108" i="506"/>
  <c r="AC108" i="506" s="1"/>
  <c r="M108" i="506"/>
  <c r="X29" i="506"/>
  <c r="AC29" i="506" s="1"/>
  <c r="M29" i="506"/>
  <c r="X101" i="506"/>
  <c r="AC101" i="506" s="1"/>
  <c r="M101" i="506"/>
  <c r="X56" i="506"/>
  <c r="AC56" i="506" s="1"/>
  <c r="M56" i="506"/>
  <c r="X100" i="506"/>
  <c r="AC100" i="506" s="1"/>
  <c r="M100" i="506"/>
  <c r="X44" i="505"/>
  <c r="AC44" i="505" s="1"/>
  <c r="M44" i="505"/>
  <c r="X114" i="505"/>
  <c r="AC114" i="505" s="1"/>
  <c r="M114" i="505"/>
  <c r="M22" i="505"/>
  <c r="X22" i="505"/>
  <c r="AC22" i="505" s="1"/>
  <c r="X102" i="505"/>
  <c r="AC102" i="505" s="1"/>
  <c r="M102" i="505"/>
  <c r="X24" i="505"/>
  <c r="AC24" i="505" s="1"/>
  <c r="M24" i="505"/>
  <c r="X110" i="505"/>
  <c r="AC110" i="505" s="1"/>
  <c r="M110" i="505"/>
  <c r="X40" i="505"/>
  <c r="AC40" i="505" s="1"/>
  <c r="M40" i="505"/>
  <c r="X104" i="505"/>
  <c r="AC104" i="505" s="1"/>
  <c r="M104" i="505"/>
  <c r="X74" i="506"/>
  <c r="AC74" i="506" s="1"/>
  <c r="M74" i="506"/>
  <c r="X127" i="506"/>
  <c r="AC127" i="506" s="1"/>
  <c r="M127" i="506"/>
  <c r="X68" i="506"/>
  <c r="AC68" i="506" s="1"/>
  <c r="M68" i="506"/>
  <c r="X98" i="506"/>
  <c r="AC98" i="506" s="1"/>
  <c r="M98" i="506"/>
  <c r="X37" i="506"/>
  <c r="AC37" i="506" s="1"/>
  <c r="M37" i="506"/>
  <c r="X117" i="506"/>
  <c r="AC117" i="506" s="1"/>
  <c r="M117" i="506"/>
  <c r="X64" i="506"/>
  <c r="AC64" i="506" s="1"/>
  <c r="M64" i="506"/>
  <c r="X116" i="506"/>
  <c r="AC116" i="506" s="1"/>
  <c r="M116" i="506"/>
  <c r="X41" i="505"/>
  <c r="AC41" i="505" s="1"/>
  <c r="M41" i="505"/>
  <c r="X122" i="505"/>
  <c r="AC122" i="505" s="1"/>
  <c r="M122" i="505"/>
  <c r="R12" i="505"/>
  <c r="X20" i="505"/>
  <c r="AC20" i="505" s="1"/>
  <c r="R11" i="505"/>
  <c r="M20" i="505"/>
  <c r="X79" i="505"/>
  <c r="AC79" i="505" s="1"/>
  <c r="M79" i="505"/>
  <c r="X27" i="505"/>
  <c r="AC27" i="505" s="1"/>
  <c r="M27" i="505"/>
  <c r="X118" i="505"/>
  <c r="AC118" i="505" s="1"/>
  <c r="M118" i="505"/>
  <c r="X48" i="505"/>
  <c r="AC48" i="505" s="1"/>
  <c r="M48" i="505"/>
  <c r="X112" i="505"/>
  <c r="AC112" i="505" s="1"/>
  <c r="M112" i="505"/>
  <c r="X39" i="506"/>
  <c r="AC39" i="506" s="1"/>
  <c r="M39" i="506"/>
  <c r="X104" i="506"/>
  <c r="AC104" i="506" s="1"/>
  <c r="M104" i="506"/>
  <c r="X35" i="506"/>
  <c r="AC35" i="506" s="1"/>
  <c r="M35" i="506"/>
  <c r="X99" i="506"/>
  <c r="AC99" i="506" s="1"/>
  <c r="M99" i="506"/>
  <c r="X28" i="506"/>
  <c r="AC28" i="506" s="1"/>
  <c r="M28" i="506"/>
  <c r="X85" i="506"/>
  <c r="AC85" i="506" s="1"/>
  <c r="M85" i="506"/>
  <c r="X23" i="506"/>
  <c r="AC23" i="506" s="1"/>
  <c r="M23" i="506"/>
  <c r="X95" i="506"/>
  <c r="AC95" i="506" s="1"/>
  <c r="M95" i="506"/>
  <c r="X28" i="505"/>
  <c r="AC28" i="505" s="1"/>
  <c r="M28" i="505"/>
  <c r="X90" i="505"/>
  <c r="AC90" i="505" s="1"/>
  <c r="M90" i="505"/>
  <c r="X124" i="505"/>
  <c r="AC124" i="505" s="1"/>
  <c r="M124" i="505"/>
  <c r="X75" i="505"/>
  <c r="AC75" i="505" s="1"/>
  <c r="M75" i="505"/>
  <c r="X128" i="505"/>
  <c r="AC128" i="505" s="1"/>
  <c r="M128" i="505"/>
  <c r="X99" i="505"/>
  <c r="AC99" i="505" s="1"/>
  <c r="M99" i="505"/>
  <c r="X26" i="505"/>
  <c r="AC26" i="505" s="1"/>
  <c r="M26" i="505"/>
  <c r="X103" i="505"/>
  <c r="AC103" i="505" s="1"/>
  <c r="M103" i="505"/>
  <c r="X73" i="506"/>
  <c r="AC73" i="506" s="1"/>
  <c r="M73" i="506"/>
  <c r="X141" i="506"/>
  <c r="AC141" i="506" s="1"/>
  <c r="M141" i="506"/>
  <c r="X59" i="506"/>
  <c r="AC59" i="506" s="1"/>
  <c r="M59" i="506"/>
  <c r="X138" i="506"/>
  <c r="AC138" i="506" s="1"/>
  <c r="M138" i="506"/>
  <c r="X46" i="506"/>
  <c r="AC46" i="506" s="1"/>
  <c r="M46" i="506"/>
  <c r="X137" i="506"/>
  <c r="AC137" i="506" s="1"/>
  <c r="M137" i="506"/>
  <c r="X52" i="506"/>
  <c r="AC52" i="506" s="1"/>
  <c r="M52" i="506"/>
  <c r="X142" i="506"/>
  <c r="AC142" i="506" s="1"/>
  <c r="M142" i="506"/>
  <c r="X34" i="505"/>
  <c r="AC34" i="505" s="1"/>
  <c r="M34" i="505"/>
  <c r="X121" i="505"/>
  <c r="AC121" i="505" s="1"/>
  <c r="M121" i="505"/>
  <c r="X31" i="505"/>
  <c r="AC31" i="505" s="1"/>
  <c r="M31" i="505"/>
  <c r="X84" i="505"/>
  <c r="AC84" i="505" s="1"/>
  <c r="M84" i="505"/>
  <c r="X32" i="505"/>
  <c r="AC32" i="505" s="1"/>
  <c r="M32" i="505"/>
  <c r="X129" i="505"/>
  <c r="AC129" i="505" s="1"/>
  <c r="M129" i="505"/>
  <c r="X37" i="505"/>
  <c r="AC37" i="505" s="1"/>
  <c r="M37" i="505"/>
  <c r="X101" i="505"/>
  <c r="AC101" i="505" s="1"/>
  <c r="M101" i="505"/>
  <c r="X48" i="506"/>
  <c r="AC48" i="506" s="1"/>
  <c r="M48" i="506"/>
  <c r="X128" i="506"/>
  <c r="AC128" i="506" s="1"/>
  <c r="M128" i="506"/>
  <c r="X45" i="506"/>
  <c r="AC45" i="506" s="1"/>
  <c r="M45" i="506"/>
  <c r="X102" i="506"/>
  <c r="AC102" i="506" s="1"/>
  <c r="M102" i="506"/>
  <c r="X70" i="506"/>
  <c r="AC70" i="506" s="1"/>
  <c r="M70" i="506"/>
  <c r="X132" i="506"/>
  <c r="AC132" i="506" s="1"/>
  <c r="M132" i="506"/>
  <c r="X43" i="506"/>
  <c r="AC43" i="506" s="1"/>
  <c r="M43" i="506"/>
  <c r="X110" i="506"/>
  <c r="AC110" i="506" s="1"/>
  <c r="M110" i="506"/>
  <c r="X66" i="505"/>
  <c r="AC66" i="505" s="1"/>
  <c r="M66" i="505"/>
  <c r="X83" i="505"/>
  <c r="AC83" i="505" s="1"/>
  <c r="M83" i="505"/>
  <c r="X60" i="505"/>
  <c r="AC60" i="505" s="1"/>
  <c r="M60" i="505"/>
  <c r="X116" i="505"/>
  <c r="AC116" i="505" s="1"/>
  <c r="M116" i="505"/>
  <c r="X62" i="505"/>
  <c r="AC62" i="505" s="1"/>
  <c r="M62" i="505"/>
  <c r="X81" i="505"/>
  <c r="AC81" i="505" s="1"/>
  <c r="M81" i="505"/>
  <c r="X72" i="505"/>
  <c r="AC72" i="505" s="1"/>
  <c r="M72" i="505"/>
  <c r="X100" i="505"/>
  <c r="AC100" i="505" s="1"/>
  <c r="M100" i="505"/>
  <c r="X57" i="506"/>
  <c r="AC57" i="506" s="1"/>
  <c r="M57" i="506"/>
  <c r="X124" i="506"/>
  <c r="AC124" i="506" s="1"/>
  <c r="M124" i="506"/>
  <c r="X49" i="506"/>
  <c r="AC49" i="506" s="1"/>
  <c r="M49" i="506"/>
  <c r="X120" i="506"/>
  <c r="AC120" i="506" s="1"/>
  <c r="M120" i="506"/>
  <c r="X78" i="506"/>
  <c r="AC78" i="506" s="1"/>
  <c r="M78" i="506"/>
  <c r="X140" i="506"/>
  <c r="AC140" i="506" s="1"/>
  <c r="M140" i="506"/>
  <c r="X47" i="506"/>
  <c r="AC47" i="506" s="1"/>
  <c r="M47" i="506"/>
  <c r="X121" i="506"/>
  <c r="AC121" i="506" s="1"/>
  <c r="M121" i="506"/>
  <c r="X74" i="505"/>
  <c r="AC74" i="505" s="1"/>
  <c r="M74" i="505"/>
  <c r="X105" i="505"/>
  <c r="AC105" i="505" s="1"/>
  <c r="M105" i="505"/>
  <c r="X68" i="505"/>
  <c r="AC68" i="505" s="1"/>
  <c r="M68" i="505"/>
  <c r="X126" i="505"/>
  <c r="AC126" i="505" s="1"/>
  <c r="M126" i="505"/>
  <c r="X70" i="505"/>
  <c r="AC70" i="505" s="1"/>
  <c r="M70" i="505"/>
  <c r="X109" i="505"/>
  <c r="AC109" i="505" s="1"/>
  <c r="M109" i="505"/>
  <c r="X29" i="505"/>
  <c r="AC29" i="505" s="1"/>
  <c r="M29" i="505"/>
  <c r="X82" i="505"/>
  <c r="AC82" i="505" s="1"/>
  <c r="M82" i="505"/>
  <c r="X40" i="506"/>
  <c r="AC40" i="506" s="1"/>
  <c r="M40" i="506"/>
  <c r="X136" i="506"/>
  <c r="AC136" i="506" s="1"/>
  <c r="M136" i="506"/>
  <c r="X76" i="506"/>
  <c r="AC76" i="506" s="1"/>
  <c r="M76" i="506"/>
  <c r="X114" i="506"/>
  <c r="AC114" i="506" s="1"/>
  <c r="M114" i="506"/>
  <c r="X54" i="506"/>
  <c r="AC54" i="506" s="1"/>
  <c r="M54" i="506"/>
  <c r="X112" i="506"/>
  <c r="AC112" i="506" s="1"/>
  <c r="M112" i="506"/>
  <c r="X72" i="506"/>
  <c r="AC72" i="506" s="1"/>
  <c r="M72" i="506"/>
  <c r="X106" i="506"/>
  <c r="AC106" i="506" s="1"/>
  <c r="M106" i="506"/>
  <c r="X50" i="505"/>
  <c r="AC50" i="505" s="1"/>
  <c r="M50" i="505"/>
  <c r="X138" i="505"/>
  <c r="AC138" i="505" s="1"/>
  <c r="M138" i="505"/>
  <c r="X25" i="505"/>
  <c r="AC25" i="505" s="1"/>
  <c r="M25" i="505"/>
  <c r="X98" i="505"/>
  <c r="AC98" i="505" s="1"/>
  <c r="M98" i="505"/>
  <c r="X45" i="505"/>
  <c r="AC45" i="505" s="1"/>
  <c r="M45" i="505"/>
  <c r="X130" i="505"/>
  <c r="AC130" i="505" s="1"/>
  <c r="M130" i="505"/>
  <c r="X56" i="505"/>
  <c r="AC56" i="505" s="1"/>
  <c r="M56" i="505"/>
  <c r="X120" i="505"/>
  <c r="AC120" i="505" s="1"/>
  <c r="M120" i="505"/>
  <c r="X32" i="506"/>
  <c r="AC32" i="506" s="1"/>
  <c r="M32" i="506"/>
  <c r="X89" i="506"/>
  <c r="AC89" i="506" s="1"/>
  <c r="M89" i="506"/>
  <c r="X26" i="506"/>
  <c r="AC26" i="506" s="1"/>
  <c r="M26" i="506"/>
  <c r="X92" i="506"/>
  <c r="AC92" i="506" s="1"/>
  <c r="M92" i="506"/>
  <c r="X126" i="506"/>
  <c r="AC126" i="506" s="1"/>
  <c r="M126" i="506"/>
  <c r="X53" i="506"/>
  <c r="AC53" i="506" s="1"/>
  <c r="M53" i="506"/>
  <c r="X22" i="506"/>
  <c r="AC22" i="506" s="1"/>
  <c r="M22" i="506"/>
  <c r="X88" i="506"/>
  <c r="AC88" i="506" s="1"/>
  <c r="M88" i="506"/>
  <c r="X144" i="505"/>
  <c r="AC144" i="505" s="1"/>
  <c r="M144" i="505"/>
  <c r="X65" i="505"/>
  <c r="AC65" i="505" s="1"/>
  <c r="M65" i="505"/>
  <c r="X131" i="505"/>
  <c r="AC131" i="505" s="1"/>
  <c r="M131" i="505"/>
  <c r="X51" i="505"/>
  <c r="AC51" i="505" s="1"/>
  <c r="M51" i="505"/>
  <c r="X123" i="505"/>
  <c r="AC123" i="505" s="1"/>
  <c r="M123" i="505"/>
  <c r="X61" i="505"/>
  <c r="AC61" i="505" s="1"/>
  <c r="M61" i="505"/>
  <c r="X139" i="505"/>
  <c r="AC139" i="505" s="1"/>
  <c r="M139" i="505"/>
  <c r="X63" i="505"/>
  <c r="AC63" i="505" s="1"/>
  <c r="M63" i="505"/>
  <c r="X125" i="505"/>
  <c r="AC125" i="505" s="1"/>
  <c r="M125" i="505"/>
  <c r="X81" i="506"/>
  <c r="AC81" i="506" s="1"/>
  <c r="M81" i="506"/>
  <c r="X149" i="506"/>
  <c r="AC149" i="506" s="1"/>
  <c r="M149" i="506"/>
  <c r="X67" i="506"/>
  <c r="AC67" i="506" s="1"/>
  <c r="M67" i="506"/>
  <c r="X146" i="506"/>
  <c r="AC146" i="506" s="1"/>
  <c r="M146" i="506"/>
  <c r="X61" i="506"/>
  <c r="AC61" i="506" s="1"/>
  <c r="M61" i="506"/>
  <c r="X145" i="506"/>
  <c r="AC145" i="506" s="1"/>
  <c r="M145" i="506"/>
  <c r="X63" i="506"/>
  <c r="AC63" i="506" s="1"/>
  <c r="M63" i="506"/>
  <c r="X131" i="506"/>
  <c r="AC131" i="506" s="1"/>
  <c r="M131" i="506"/>
  <c r="X38" i="505"/>
  <c r="AC38" i="505" s="1"/>
  <c r="M38" i="505"/>
  <c r="X137" i="505"/>
  <c r="AC137" i="505" s="1"/>
  <c r="M137" i="505"/>
  <c r="X35" i="505"/>
  <c r="AC35" i="505" s="1"/>
  <c r="M35" i="505"/>
  <c r="X96" i="505"/>
  <c r="AC96" i="505" s="1"/>
  <c r="M96" i="505"/>
  <c r="X36" i="505"/>
  <c r="AC36" i="505" s="1"/>
  <c r="M36" i="505"/>
  <c r="X145" i="505"/>
  <c r="AC145" i="505" s="1"/>
  <c r="M145" i="505"/>
  <c r="X46" i="505"/>
  <c r="AC46" i="505" s="1"/>
  <c r="M46" i="505"/>
  <c r="X111" i="505"/>
  <c r="AC111" i="505" s="1"/>
  <c r="M111" i="505"/>
  <c r="X111" i="506"/>
  <c r="AC111" i="506" s="1"/>
  <c r="M111" i="506"/>
  <c r="X82" i="506"/>
  <c r="AC82" i="506" s="1"/>
  <c r="M82" i="506"/>
  <c r="X103" i="506"/>
  <c r="AC103" i="506" s="1"/>
  <c r="M103" i="506"/>
  <c r="X75" i="506"/>
  <c r="AC75" i="506" s="1"/>
  <c r="M75" i="506"/>
  <c r="X135" i="506"/>
  <c r="AC135" i="506" s="1"/>
  <c r="M135" i="506"/>
  <c r="X69" i="506"/>
  <c r="AC69" i="506" s="1"/>
  <c r="M69" i="506"/>
  <c r="X123" i="506"/>
  <c r="AC123" i="506" s="1"/>
  <c r="M123" i="506"/>
  <c r="X71" i="506"/>
  <c r="AC71" i="506" s="1"/>
  <c r="M71" i="506"/>
  <c r="X139" i="506"/>
  <c r="AC139" i="506" s="1"/>
  <c r="M139" i="506"/>
  <c r="X49" i="505"/>
  <c r="AC49" i="505" s="1"/>
  <c r="M49" i="505"/>
  <c r="X127" i="505"/>
  <c r="AC127" i="505" s="1"/>
  <c r="M127" i="505"/>
  <c r="X39" i="505"/>
  <c r="AC39" i="505" s="1"/>
  <c r="M39" i="505"/>
  <c r="X107" i="505"/>
  <c r="AC107" i="505" s="1"/>
  <c r="M107" i="505"/>
  <c r="X42" i="505"/>
  <c r="AC42" i="505" s="1"/>
  <c r="M42" i="505"/>
  <c r="X135" i="505"/>
  <c r="AC135" i="505" s="1"/>
  <c r="M135" i="505"/>
  <c r="X47" i="505"/>
  <c r="AC47" i="505" s="1"/>
  <c r="M47" i="505"/>
  <c r="X119" i="505"/>
  <c r="AC119" i="505" s="1"/>
  <c r="M119" i="505"/>
  <c r="X65" i="506"/>
  <c r="AC65" i="506" s="1"/>
  <c r="M65" i="506"/>
  <c r="X133" i="506"/>
  <c r="AC133" i="506" s="1"/>
  <c r="M133" i="506"/>
  <c r="X55" i="506"/>
  <c r="AC55" i="506" s="1"/>
  <c r="M55" i="506"/>
  <c r="X130" i="506"/>
  <c r="AC130" i="506" s="1"/>
  <c r="M130" i="506"/>
  <c r="X42" i="506"/>
  <c r="AC42" i="506" s="1"/>
  <c r="M42" i="506"/>
  <c r="X148" i="506"/>
  <c r="AC148" i="506" s="1"/>
  <c r="M148" i="506"/>
  <c r="X51" i="506"/>
  <c r="AC51" i="506" s="1"/>
  <c r="M51" i="506"/>
  <c r="X134" i="506"/>
  <c r="AC134" i="506" s="1"/>
  <c r="M134" i="506"/>
  <c r="X30" i="505"/>
  <c r="AC30" i="505" s="1"/>
  <c r="M30" i="505"/>
  <c r="X113" i="505"/>
  <c r="AC113" i="505" s="1"/>
  <c r="M113" i="505"/>
  <c r="X76" i="505"/>
  <c r="AC76" i="505" s="1"/>
  <c r="M76" i="505"/>
  <c r="X142" i="505"/>
  <c r="AC142" i="505" s="1"/>
  <c r="M142" i="505"/>
  <c r="X78" i="505"/>
  <c r="AC78" i="505" s="1"/>
  <c r="M78" i="505"/>
  <c r="X117" i="505"/>
  <c r="AC117" i="505" s="1"/>
  <c r="M117" i="505"/>
  <c r="X33" i="505"/>
  <c r="AC33" i="505" s="1"/>
  <c r="M33" i="505"/>
  <c r="X92" i="505"/>
  <c r="AC92" i="505" s="1"/>
  <c r="M92" i="505"/>
  <c r="X58" i="506"/>
  <c r="AC58" i="506" s="1"/>
  <c r="M58" i="506"/>
  <c r="X118" i="506"/>
  <c r="AC118" i="506" s="1"/>
  <c r="M118" i="506"/>
  <c r="X50" i="506"/>
  <c r="AC50" i="506" s="1"/>
  <c r="M50" i="506"/>
  <c r="X115" i="506"/>
  <c r="AC115" i="506" s="1"/>
  <c r="M115" i="506"/>
  <c r="X36" i="506"/>
  <c r="AC36" i="506" s="1"/>
  <c r="M36" i="506"/>
  <c r="X93" i="506"/>
  <c r="AC93" i="506" s="1"/>
  <c r="M93" i="506"/>
  <c r="X31" i="506"/>
  <c r="AC31" i="506" s="1"/>
  <c r="M31" i="506"/>
  <c r="X107" i="506"/>
  <c r="AC107" i="506" s="1"/>
  <c r="M107" i="506"/>
  <c r="X23" i="505"/>
  <c r="AC23" i="505" s="1"/>
  <c r="M23" i="505"/>
  <c r="X106" i="505"/>
  <c r="AC106" i="505" s="1"/>
  <c r="M106" i="505"/>
  <c r="X85" i="505"/>
  <c r="AC85" i="505" s="1"/>
  <c r="M85" i="505"/>
  <c r="X95" i="505"/>
  <c r="AC95" i="505" s="1"/>
  <c r="M95" i="505"/>
  <c r="X89" i="505"/>
  <c r="AC89" i="505" s="1"/>
  <c r="M89" i="505"/>
  <c r="X88" i="505"/>
  <c r="AC88" i="505" s="1"/>
  <c r="M88" i="505"/>
  <c r="M21" i="505"/>
  <c r="X21" i="505"/>
  <c r="AC21" i="505" s="1"/>
  <c r="X97" i="505"/>
  <c r="AC97" i="505" s="1"/>
  <c r="M97" i="505"/>
  <c r="X25" i="506"/>
  <c r="AC25" i="506" s="1"/>
  <c r="M25" i="506"/>
  <c r="X97" i="506"/>
  <c r="AC97" i="506" s="1"/>
  <c r="M97" i="506"/>
  <c r="X34" i="506"/>
  <c r="AC34" i="506" s="1"/>
  <c r="M34" i="506"/>
  <c r="X83" i="506"/>
  <c r="AC83" i="506" s="1"/>
  <c r="M83" i="506"/>
  <c r="X113" i="506"/>
  <c r="AC113" i="506" s="1"/>
  <c r="M113" i="506"/>
  <c r="X86" i="506"/>
  <c r="AC86" i="506" s="1"/>
  <c r="M86" i="506"/>
  <c r="X30" i="506"/>
  <c r="AC30" i="506" s="1"/>
  <c r="M30" i="506"/>
  <c r="X96" i="506"/>
  <c r="AC96" i="506" s="1"/>
  <c r="M96" i="506"/>
  <c r="X132" i="505"/>
  <c r="AC132" i="505" s="1"/>
  <c r="M132" i="505"/>
  <c r="X73" i="505"/>
  <c r="AC73" i="505" s="1"/>
  <c r="M73" i="505"/>
  <c r="X147" i="505"/>
  <c r="AC147" i="505" s="1"/>
  <c r="M147" i="505"/>
  <c r="X59" i="505"/>
  <c r="AC59" i="505" s="1"/>
  <c r="M59" i="505"/>
  <c r="X133" i="505"/>
  <c r="AC133" i="505" s="1"/>
  <c r="M133" i="505"/>
  <c r="X69" i="505"/>
  <c r="AC69" i="505" s="1"/>
  <c r="M69" i="505"/>
  <c r="X140" i="505"/>
  <c r="AC140" i="505" s="1"/>
  <c r="M140" i="505"/>
  <c r="X71" i="505"/>
  <c r="AC71" i="505" s="1"/>
  <c r="M71" i="505"/>
  <c r="X141" i="505"/>
  <c r="AC141" i="505" s="1"/>
  <c r="M141" i="505"/>
  <c r="X119" i="504"/>
  <c r="AC119" i="504" s="1"/>
  <c r="M119" i="504"/>
  <c r="X106" i="504"/>
  <c r="AC106" i="504" s="1"/>
  <c r="M106" i="504"/>
  <c r="X74" i="504"/>
  <c r="AC74" i="504" s="1"/>
  <c r="M74" i="504"/>
  <c r="X55" i="504"/>
  <c r="AC55" i="504" s="1"/>
  <c r="M55" i="504"/>
  <c r="X121" i="504"/>
  <c r="AC121" i="504" s="1"/>
  <c r="M121" i="504"/>
  <c r="X61" i="504"/>
  <c r="AC61" i="504" s="1"/>
  <c r="M61" i="504"/>
  <c r="X148" i="504"/>
  <c r="AC148" i="504" s="1"/>
  <c r="M148" i="504"/>
  <c r="X37" i="504"/>
  <c r="AC37" i="504" s="1"/>
  <c r="M37" i="504"/>
  <c r="X136" i="504"/>
  <c r="AC136" i="504" s="1"/>
  <c r="M136" i="504"/>
  <c r="X52" i="503"/>
  <c r="AC52" i="503" s="1"/>
  <c r="M52" i="503"/>
  <c r="X31" i="503"/>
  <c r="AC31" i="503" s="1"/>
  <c r="M31" i="503"/>
  <c r="X88" i="503"/>
  <c r="AC88" i="503" s="1"/>
  <c r="M88" i="503"/>
  <c r="X145" i="503"/>
  <c r="AC145" i="503" s="1"/>
  <c r="M145" i="503"/>
  <c r="X56" i="503"/>
  <c r="AC56" i="503" s="1"/>
  <c r="M56" i="503"/>
  <c r="X49" i="503"/>
  <c r="AC49" i="503" s="1"/>
  <c r="M49" i="503"/>
  <c r="X92" i="503"/>
  <c r="AC92" i="503" s="1"/>
  <c r="M92" i="503"/>
  <c r="X134" i="503"/>
  <c r="AC134" i="503" s="1"/>
  <c r="M134" i="503"/>
  <c r="X73" i="504"/>
  <c r="AC73" i="504" s="1"/>
  <c r="M73" i="504"/>
  <c r="X143" i="504"/>
  <c r="AC143" i="504" s="1"/>
  <c r="M143" i="504"/>
  <c r="X83" i="504"/>
  <c r="AC83" i="504" s="1"/>
  <c r="M83" i="504"/>
  <c r="X105" i="504"/>
  <c r="AC105" i="504" s="1"/>
  <c r="M105" i="504"/>
  <c r="X56" i="504"/>
  <c r="AC56" i="504" s="1"/>
  <c r="M56" i="504"/>
  <c r="X145" i="504"/>
  <c r="AC145" i="504" s="1"/>
  <c r="M145" i="504"/>
  <c r="X30" i="504"/>
  <c r="AC30" i="504" s="1"/>
  <c r="M30" i="504"/>
  <c r="X144" i="504"/>
  <c r="AC144" i="504" s="1"/>
  <c r="M144" i="504"/>
  <c r="X28" i="503"/>
  <c r="AC28" i="503" s="1"/>
  <c r="M28" i="503"/>
  <c r="X43" i="503"/>
  <c r="AC43" i="503" s="1"/>
  <c r="M43" i="503"/>
  <c r="X62" i="503"/>
  <c r="AC62" i="503" s="1"/>
  <c r="M62" i="503"/>
  <c r="X126" i="503"/>
  <c r="AC126" i="503" s="1"/>
  <c r="M126" i="503"/>
  <c r="X32" i="503"/>
  <c r="AC32" i="503" s="1"/>
  <c r="M32" i="503"/>
  <c r="X51" i="503"/>
  <c r="AC51" i="503" s="1"/>
  <c r="M51" i="503"/>
  <c r="X66" i="503"/>
  <c r="AC66" i="503" s="1"/>
  <c r="M66" i="503"/>
  <c r="X110" i="503"/>
  <c r="AC110" i="503" s="1"/>
  <c r="M110" i="503"/>
  <c r="X49" i="504"/>
  <c r="AC49" i="504" s="1"/>
  <c r="M49" i="504"/>
  <c r="X140" i="504"/>
  <c r="AC140" i="504" s="1"/>
  <c r="M140" i="504"/>
  <c r="X26" i="504"/>
  <c r="AC26" i="504" s="1"/>
  <c r="M26" i="504"/>
  <c r="X97" i="504"/>
  <c r="AC97" i="504" s="1"/>
  <c r="M97" i="504"/>
  <c r="X24" i="504"/>
  <c r="AC24" i="504" s="1"/>
  <c r="M24" i="504"/>
  <c r="X146" i="504"/>
  <c r="AC146" i="504" s="1"/>
  <c r="M146" i="504"/>
  <c r="X60" i="504"/>
  <c r="AC60" i="504" s="1"/>
  <c r="M60" i="504"/>
  <c r="X101" i="504"/>
  <c r="AC101" i="504" s="1"/>
  <c r="M101" i="504"/>
  <c r="X33" i="503"/>
  <c r="AC33" i="503" s="1"/>
  <c r="M33" i="503"/>
  <c r="X136" i="503"/>
  <c r="AC136" i="503" s="1"/>
  <c r="M136" i="503"/>
  <c r="X38" i="503"/>
  <c r="AC38" i="503" s="1"/>
  <c r="M38" i="503"/>
  <c r="X94" i="503"/>
  <c r="AC94" i="503" s="1"/>
  <c r="M94" i="503"/>
  <c r="X85" i="503"/>
  <c r="AC85" i="503" s="1"/>
  <c r="M85" i="503"/>
  <c r="X131" i="503"/>
  <c r="AC131" i="503" s="1"/>
  <c r="M131" i="503"/>
  <c r="X42" i="503"/>
  <c r="AC42" i="503" s="1"/>
  <c r="M42" i="503"/>
  <c r="X137" i="503"/>
  <c r="AC137" i="503" s="1"/>
  <c r="M137" i="503"/>
  <c r="X40" i="504"/>
  <c r="AC40" i="504" s="1"/>
  <c r="M40" i="504"/>
  <c r="X115" i="504"/>
  <c r="AC115" i="504" s="1"/>
  <c r="M115" i="504"/>
  <c r="X76" i="504"/>
  <c r="AC76" i="504" s="1"/>
  <c r="M76" i="504"/>
  <c r="X85" i="504"/>
  <c r="AC85" i="504" s="1"/>
  <c r="M85" i="504"/>
  <c r="X62" i="504"/>
  <c r="AC62" i="504" s="1"/>
  <c r="M62" i="504"/>
  <c r="X128" i="504"/>
  <c r="AC128" i="504" s="1"/>
  <c r="M128" i="504"/>
  <c r="X122" i="504"/>
  <c r="AC122" i="504" s="1"/>
  <c r="M122" i="504"/>
  <c r="X89" i="504"/>
  <c r="AC89" i="504" s="1"/>
  <c r="M89" i="504"/>
  <c r="X81" i="503"/>
  <c r="AC81" i="503" s="1"/>
  <c r="M81" i="503"/>
  <c r="X124" i="503"/>
  <c r="AC124" i="503" s="1"/>
  <c r="M124" i="503"/>
  <c r="X117" i="503"/>
  <c r="AC117" i="503" s="1"/>
  <c r="M117" i="503"/>
  <c r="X119" i="503"/>
  <c r="AC119" i="503" s="1"/>
  <c r="M119" i="503"/>
  <c r="X69" i="503"/>
  <c r="AC69" i="503" s="1"/>
  <c r="M69" i="503"/>
  <c r="X148" i="503"/>
  <c r="AC148" i="503" s="1"/>
  <c r="M148" i="503"/>
  <c r="X101" i="503"/>
  <c r="AC101" i="503" s="1"/>
  <c r="M101" i="503"/>
  <c r="X103" i="503"/>
  <c r="AC103" i="503" s="1"/>
  <c r="M103" i="503"/>
  <c r="X50" i="504"/>
  <c r="AC50" i="504" s="1"/>
  <c r="M50" i="504"/>
  <c r="X113" i="504"/>
  <c r="AC113" i="504" s="1"/>
  <c r="M113" i="504"/>
  <c r="X80" i="504"/>
  <c r="AC80" i="504" s="1"/>
  <c r="M80" i="504"/>
  <c r="X84" i="504"/>
  <c r="AC84" i="504" s="1"/>
  <c r="M84" i="504"/>
  <c r="X142" i="504"/>
  <c r="AC142" i="504" s="1"/>
  <c r="M142" i="504"/>
  <c r="X88" i="504"/>
  <c r="AC88" i="504" s="1"/>
  <c r="M88" i="504"/>
  <c r="X42" i="504"/>
  <c r="AC42" i="504" s="1"/>
  <c r="M42" i="504"/>
  <c r="X59" i="504"/>
  <c r="AC59" i="504" s="1"/>
  <c r="M59" i="504"/>
  <c r="X29" i="503"/>
  <c r="AC29" i="503" s="1"/>
  <c r="M29" i="503"/>
  <c r="X84" i="503"/>
  <c r="AC84" i="503" s="1"/>
  <c r="M84" i="503"/>
  <c r="X27" i="503"/>
  <c r="AC27" i="503" s="1"/>
  <c r="M27" i="503"/>
  <c r="X129" i="503"/>
  <c r="AC129" i="503" s="1"/>
  <c r="M129" i="503"/>
  <c r="X53" i="503"/>
  <c r="AC53" i="503" s="1"/>
  <c r="M53" i="503"/>
  <c r="X87" i="503"/>
  <c r="AC87" i="503" s="1"/>
  <c r="M87" i="503"/>
  <c r="X41" i="503"/>
  <c r="AC41" i="503" s="1"/>
  <c r="M41" i="503"/>
  <c r="X113" i="503"/>
  <c r="AC113" i="503" s="1"/>
  <c r="M113" i="503"/>
  <c r="X98" i="504"/>
  <c r="AC98" i="504" s="1"/>
  <c r="M98" i="504"/>
  <c r="X102" i="504"/>
  <c r="AC102" i="504" s="1"/>
  <c r="M102" i="504"/>
  <c r="X78" i="504"/>
  <c r="AC78" i="504" s="1"/>
  <c r="M78" i="504"/>
  <c r="X63" i="504"/>
  <c r="AC63" i="504" s="1"/>
  <c r="M63" i="504"/>
  <c r="X131" i="504"/>
  <c r="AC131" i="504" s="1"/>
  <c r="M131" i="504"/>
  <c r="X69" i="504"/>
  <c r="AC69" i="504" s="1"/>
  <c r="M69" i="504"/>
  <c r="X120" i="504"/>
  <c r="AC120" i="504" s="1"/>
  <c r="M120" i="504"/>
  <c r="X82" i="504"/>
  <c r="AC82" i="504" s="1"/>
  <c r="M82" i="504"/>
  <c r="X147" i="504"/>
  <c r="AC147" i="504" s="1"/>
  <c r="M147" i="504"/>
  <c r="X60" i="503"/>
  <c r="AC60" i="503" s="1"/>
  <c r="M60" i="503"/>
  <c r="X79" i="503"/>
  <c r="AC79" i="503" s="1"/>
  <c r="M79" i="503"/>
  <c r="X97" i="503"/>
  <c r="AC97" i="503" s="1"/>
  <c r="M97" i="503"/>
  <c r="X120" i="503"/>
  <c r="AC120" i="503" s="1"/>
  <c r="M120" i="503"/>
  <c r="X64" i="503"/>
  <c r="AC64" i="503" s="1"/>
  <c r="M64" i="503"/>
  <c r="X83" i="503"/>
  <c r="AC83" i="503" s="1"/>
  <c r="M83" i="503"/>
  <c r="X138" i="503"/>
  <c r="AC138" i="503" s="1"/>
  <c r="M138" i="503"/>
  <c r="X144" i="503"/>
  <c r="AC144" i="503" s="1"/>
  <c r="M144" i="503"/>
  <c r="X81" i="504"/>
  <c r="AC81" i="504" s="1"/>
  <c r="M81" i="504"/>
  <c r="X126" i="504"/>
  <c r="AC126" i="504" s="1"/>
  <c r="M126" i="504"/>
  <c r="X39" i="504"/>
  <c r="AC39" i="504" s="1"/>
  <c r="M39" i="504"/>
  <c r="X116" i="504"/>
  <c r="AC116" i="504" s="1"/>
  <c r="M116" i="504"/>
  <c r="X45" i="504"/>
  <c r="AC45" i="504" s="1"/>
  <c r="M45" i="504"/>
  <c r="X127" i="504"/>
  <c r="AC127" i="504" s="1"/>
  <c r="M127" i="504"/>
  <c r="X52" i="504"/>
  <c r="AC52" i="504" s="1"/>
  <c r="M52" i="504"/>
  <c r="X149" i="504"/>
  <c r="AC149" i="504" s="1"/>
  <c r="M149" i="504"/>
  <c r="X36" i="503"/>
  <c r="AC36" i="503" s="1"/>
  <c r="M36" i="503"/>
  <c r="X23" i="503"/>
  <c r="AC23" i="503" s="1"/>
  <c r="M23" i="503"/>
  <c r="X70" i="503"/>
  <c r="AC70" i="503" s="1"/>
  <c r="M70" i="503"/>
  <c r="X139" i="503"/>
  <c r="AC139" i="503" s="1"/>
  <c r="M139" i="503"/>
  <c r="X40" i="503"/>
  <c r="AC40" i="503" s="1"/>
  <c r="M40" i="503"/>
  <c r="X35" i="503"/>
  <c r="AC35" i="503" s="1"/>
  <c r="M35" i="503"/>
  <c r="X74" i="503"/>
  <c r="AC74" i="503" s="1"/>
  <c r="M74" i="503"/>
  <c r="X121" i="503"/>
  <c r="AC121" i="503" s="1"/>
  <c r="M121" i="503"/>
  <c r="X57" i="504"/>
  <c r="AC57" i="504" s="1"/>
  <c r="M57" i="504"/>
  <c r="X125" i="504"/>
  <c r="AC125" i="504" s="1"/>
  <c r="M125" i="504"/>
  <c r="X34" i="504"/>
  <c r="AC34" i="504" s="1"/>
  <c r="M34" i="504"/>
  <c r="X117" i="504"/>
  <c r="AC117" i="504" s="1"/>
  <c r="M117" i="504"/>
  <c r="X32" i="504"/>
  <c r="AC32" i="504" s="1"/>
  <c r="M32" i="504"/>
  <c r="X123" i="504"/>
  <c r="AC123" i="504" s="1"/>
  <c r="M123" i="504"/>
  <c r="X33" i="504"/>
  <c r="AC33" i="504" s="1"/>
  <c r="M33" i="504"/>
  <c r="X92" i="504"/>
  <c r="AC92" i="504" s="1"/>
  <c r="M92" i="504"/>
  <c r="X108" i="503"/>
  <c r="AC108" i="503" s="1"/>
  <c r="M108" i="503"/>
  <c r="X147" i="503"/>
  <c r="AC147" i="503" s="1"/>
  <c r="M147" i="503"/>
  <c r="X46" i="503"/>
  <c r="AC46" i="503" s="1"/>
  <c r="M46" i="503"/>
  <c r="X105" i="503"/>
  <c r="AC105" i="503" s="1"/>
  <c r="M105" i="503"/>
  <c r="X127" i="503"/>
  <c r="AC127" i="503" s="1"/>
  <c r="M127" i="503"/>
  <c r="X142" i="503"/>
  <c r="AC142" i="503" s="1"/>
  <c r="M142" i="503"/>
  <c r="X50" i="503"/>
  <c r="AC50" i="503" s="1"/>
  <c r="M50" i="503"/>
  <c r="X89" i="503"/>
  <c r="AC89" i="503" s="1"/>
  <c r="M89" i="503"/>
  <c r="X72" i="504"/>
  <c r="AC72" i="504" s="1"/>
  <c r="M72" i="504"/>
  <c r="X130" i="504"/>
  <c r="AC130" i="504" s="1"/>
  <c r="M130" i="504"/>
  <c r="X25" i="504"/>
  <c r="AC25" i="504" s="1"/>
  <c r="M25" i="504"/>
  <c r="X96" i="504"/>
  <c r="AC96" i="504" s="1"/>
  <c r="M96" i="504"/>
  <c r="X99" i="504"/>
  <c r="AC99" i="504" s="1"/>
  <c r="M99" i="504"/>
  <c r="X109" i="504"/>
  <c r="AC109" i="504" s="1"/>
  <c r="M109" i="504"/>
  <c r="X23" i="504"/>
  <c r="AC23" i="504" s="1"/>
  <c r="M23" i="504"/>
  <c r="X100" i="504"/>
  <c r="AC100" i="504" s="1"/>
  <c r="M100" i="504"/>
  <c r="X73" i="503"/>
  <c r="AC73" i="503" s="1"/>
  <c r="M73" i="503"/>
  <c r="X106" i="503"/>
  <c r="AC106" i="503" s="1"/>
  <c r="M106" i="503"/>
  <c r="X22" i="503"/>
  <c r="AC22" i="503" s="1"/>
  <c r="M22" i="503"/>
  <c r="X130" i="503"/>
  <c r="AC130" i="503" s="1"/>
  <c r="M130" i="503"/>
  <c r="X45" i="503"/>
  <c r="AC45" i="503" s="1"/>
  <c r="M45" i="503"/>
  <c r="X112" i="503"/>
  <c r="AC112" i="503" s="1"/>
  <c r="M112" i="503"/>
  <c r="X26" i="503"/>
  <c r="AC26" i="503" s="1"/>
  <c r="M26" i="503"/>
  <c r="X114" i="503"/>
  <c r="AC114" i="503" s="1"/>
  <c r="M114" i="503"/>
  <c r="X28" i="504"/>
  <c r="AC28" i="504" s="1"/>
  <c r="M28" i="504"/>
  <c r="X134" i="504"/>
  <c r="AC134" i="504" s="1"/>
  <c r="M134" i="504"/>
  <c r="X64" i="504"/>
  <c r="AC64" i="504" s="1"/>
  <c r="M64" i="504"/>
  <c r="X95" i="504"/>
  <c r="AC95" i="504" s="1"/>
  <c r="M95" i="504"/>
  <c r="X54" i="504"/>
  <c r="AC54" i="504" s="1"/>
  <c r="M54" i="504"/>
  <c r="X118" i="504"/>
  <c r="AC118" i="504" s="1"/>
  <c r="M118" i="504"/>
  <c r="X46" i="504"/>
  <c r="AC46" i="504" s="1"/>
  <c r="M46" i="504"/>
  <c r="X67" i="504"/>
  <c r="AC67" i="504" s="1"/>
  <c r="M67" i="504"/>
  <c r="X57" i="503"/>
  <c r="AC57" i="503" s="1"/>
  <c r="M57" i="503"/>
  <c r="X95" i="503"/>
  <c r="AC95" i="503" s="1"/>
  <c r="M95" i="503"/>
  <c r="X86" i="503"/>
  <c r="AC86" i="503" s="1"/>
  <c r="M86" i="503"/>
  <c r="X98" i="503"/>
  <c r="AC98" i="503" s="1"/>
  <c r="M98" i="503"/>
  <c r="X25" i="503"/>
  <c r="AC25" i="503" s="1"/>
  <c r="M25" i="503"/>
  <c r="X128" i="503"/>
  <c r="AC128" i="503" s="1"/>
  <c r="M128" i="503"/>
  <c r="X104" i="503"/>
  <c r="AC104" i="503" s="1"/>
  <c r="M104" i="503"/>
  <c r="X123" i="503"/>
  <c r="AC123" i="503" s="1"/>
  <c r="M123" i="503"/>
  <c r="X36" i="504"/>
  <c r="AC36" i="504" s="1"/>
  <c r="M36" i="504"/>
  <c r="X114" i="504"/>
  <c r="AC114" i="504" s="1"/>
  <c r="M114" i="504"/>
  <c r="X66" i="504"/>
  <c r="AC66" i="504" s="1"/>
  <c r="M66" i="504"/>
  <c r="X71" i="504"/>
  <c r="AC71" i="504" s="1"/>
  <c r="M71" i="504"/>
  <c r="X141" i="504"/>
  <c r="AC141" i="504" s="1"/>
  <c r="M141" i="504"/>
  <c r="X77" i="504"/>
  <c r="AC77" i="504" s="1"/>
  <c r="M77" i="504"/>
  <c r="X110" i="504"/>
  <c r="AC110" i="504" s="1"/>
  <c r="M110" i="504"/>
  <c r="X43" i="504"/>
  <c r="AC43" i="504" s="1"/>
  <c r="M43" i="504"/>
  <c r="X116" i="503"/>
  <c r="AC116" i="503" s="1"/>
  <c r="M116" i="503"/>
  <c r="X68" i="503"/>
  <c r="AC68" i="503" s="1"/>
  <c r="M68" i="503"/>
  <c r="X71" i="503"/>
  <c r="AC71" i="503" s="1"/>
  <c r="M71" i="503"/>
  <c r="X107" i="503"/>
  <c r="AC107" i="503" s="1"/>
  <c r="M107" i="503"/>
  <c r="X39" i="503"/>
  <c r="AC39" i="503" s="1"/>
  <c r="M39" i="503"/>
  <c r="X72" i="503"/>
  <c r="AC72" i="503" s="1"/>
  <c r="M72" i="503"/>
  <c r="X75" i="503"/>
  <c r="AC75" i="503" s="1"/>
  <c r="M75" i="503"/>
  <c r="X91" i="503"/>
  <c r="AC91" i="503" s="1"/>
  <c r="M91" i="503"/>
  <c r="X135" i="503"/>
  <c r="AC135" i="503" s="1"/>
  <c r="M135" i="503"/>
  <c r="X94" i="504"/>
  <c r="AC94" i="504" s="1"/>
  <c r="M94" i="504"/>
  <c r="X70" i="504"/>
  <c r="AC70" i="504" s="1"/>
  <c r="M70" i="504"/>
  <c r="X47" i="504"/>
  <c r="AC47" i="504" s="1"/>
  <c r="M47" i="504"/>
  <c r="X133" i="504"/>
  <c r="AC133" i="504" s="1"/>
  <c r="M133" i="504"/>
  <c r="X53" i="504"/>
  <c r="AC53" i="504" s="1"/>
  <c r="M53" i="504"/>
  <c r="X137" i="504"/>
  <c r="AC137" i="504" s="1"/>
  <c r="M137" i="504"/>
  <c r="X93" i="504"/>
  <c r="AC93" i="504" s="1"/>
  <c r="M93" i="504"/>
  <c r="X111" i="504"/>
  <c r="AC111" i="504" s="1"/>
  <c r="M111" i="504"/>
  <c r="X44" i="503"/>
  <c r="AC44" i="503" s="1"/>
  <c r="M44" i="503"/>
  <c r="X55" i="503"/>
  <c r="AC55" i="503" s="1"/>
  <c r="M55" i="503"/>
  <c r="X78" i="503"/>
  <c r="AC78" i="503" s="1"/>
  <c r="M78" i="503"/>
  <c r="X140" i="503"/>
  <c r="AC140" i="503" s="1"/>
  <c r="M140" i="503"/>
  <c r="X48" i="503"/>
  <c r="AC48" i="503" s="1"/>
  <c r="M48" i="503"/>
  <c r="X63" i="503"/>
  <c r="AC63" i="503" s="1"/>
  <c r="M63" i="503"/>
  <c r="X82" i="503"/>
  <c r="AC82" i="503" s="1"/>
  <c r="M82" i="503"/>
  <c r="X133" i="503"/>
  <c r="AC133" i="503" s="1"/>
  <c r="M133" i="503"/>
  <c r="X65" i="504"/>
  <c r="AC65" i="504" s="1"/>
  <c r="M65" i="504"/>
  <c r="X132" i="504"/>
  <c r="AC132" i="504" s="1"/>
  <c r="M132" i="504"/>
  <c r="X68" i="504"/>
  <c r="AC68" i="504" s="1"/>
  <c r="M68" i="504"/>
  <c r="X139" i="504"/>
  <c r="AC139" i="504" s="1"/>
  <c r="M139" i="504"/>
  <c r="X29" i="504"/>
  <c r="AC29" i="504" s="1"/>
  <c r="M29" i="504"/>
  <c r="X135" i="504"/>
  <c r="AC135" i="504" s="1"/>
  <c r="M135" i="504"/>
  <c r="X22" i="504"/>
  <c r="AC22" i="504" s="1"/>
  <c r="M22" i="504"/>
  <c r="X107" i="504"/>
  <c r="AC107" i="504" s="1"/>
  <c r="M107" i="504"/>
  <c r="M20" i="503"/>
  <c r="R12" i="503"/>
  <c r="X20" i="503"/>
  <c r="AC20" i="503" s="1"/>
  <c r="R11" i="503"/>
  <c r="X100" i="503"/>
  <c r="AC100" i="503" s="1"/>
  <c r="M100" i="503"/>
  <c r="X54" i="503"/>
  <c r="AC54" i="503" s="1"/>
  <c r="M54" i="503"/>
  <c r="X115" i="503"/>
  <c r="AC115" i="503" s="1"/>
  <c r="M115" i="503"/>
  <c r="X24" i="503"/>
  <c r="AC24" i="503" s="1"/>
  <c r="M24" i="503"/>
  <c r="X141" i="503"/>
  <c r="AC141" i="503" s="1"/>
  <c r="M141" i="503"/>
  <c r="X58" i="503"/>
  <c r="AC58" i="503" s="1"/>
  <c r="M58" i="503"/>
  <c r="X99" i="503"/>
  <c r="AC99" i="503" s="1"/>
  <c r="M99" i="503"/>
  <c r="X41" i="504"/>
  <c r="AC41" i="504" s="1"/>
  <c r="M41" i="504"/>
  <c r="X129" i="504"/>
  <c r="AC129" i="504" s="1"/>
  <c r="M129" i="504"/>
  <c r="X20" i="504"/>
  <c r="AC20" i="504" s="1"/>
  <c r="M20" i="504"/>
  <c r="R12" i="504"/>
  <c r="R11" i="504"/>
  <c r="X87" i="504"/>
  <c r="AC87" i="504" s="1"/>
  <c r="M87" i="504"/>
  <c r="X31" i="504"/>
  <c r="AC31" i="504" s="1"/>
  <c r="M31" i="504"/>
  <c r="X124" i="504"/>
  <c r="AC124" i="504" s="1"/>
  <c r="M124" i="504"/>
  <c r="X35" i="504"/>
  <c r="AC35" i="504" s="1"/>
  <c r="M35" i="504"/>
  <c r="X91" i="504"/>
  <c r="AC91" i="504" s="1"/>
  <c r="M91" i="504"/>
  <c r="X61" i="503"/>
  <c r="AC61" i="503" s="1"/>
  <c r="M61" i="503"/>
  <c r="X143" i="503"/>
  <c r="AC143" i="503" s="1"/>
  <c r="M143" i="503"/>
  <c r="X30" i="503"/>
  <c r="AC30" i="503" s="1"/>
  <c r="M30" i="503"/>
  <c r="X149" i="503"/>
  <c r="AC149" i="503" s="1"/>
  <c r="M149" i="503"/>
  <c r="X21" i="503"/>
  <c r="AC21" i="503" s="1"/>
  <c r="M21" i="503"/>
  <c r="X132" i="503"/>
  <c r="AC132" i="503" s="1"/>
  <c r="M132" i="503"/>
  <c r="X34" i="503"/>
  <c r="AC34" i="503" s="1"/>
  <c r="M34" i="503"/>
  <c r="X125" i="503"/>
  <c r="AC125" i="503" s="1"/>
  <c r="M125" i="503"/>
  <c r="M21" i="504"/>
  <c r="X21" i="504"/>
  <c r="AC21" i="504" s="1"/>
  <c r="X104" i="504"/>
  <c r="AC104" i="504" s="1"/>
  <c r="M104" i="504"/>
  <c r="X44" i="504"/>
  <c r="AC44" i="504" s="1"/>
  <c r="M44" i="504"/>
  <c r="X112" i="504"/>
  <c r="AC112" i="504" s="1"/>
  <c r="M112" i="504"/>
  <c r="X58" i="504"/>
  <c r="AC58" i="504" s="1"/>
  <c r="M58" i="504"/>
  <c r="X108" i="504"/>
  <c r="AC108" i="504" s="1"/>
  <c r="M108" i="504"/>
  <c r="X27" i="504"/>
  <c r="AC27" i="504" s="1"/>
  <c r="M27" i="504"/>
  <c r="X75" i="504"/>
  <c r="AC75" i="504" s="1"/>
  <c r="M75" i="504"/>
  <c r="X37" i="503"/>
  <c r="AC37" i="503" s="1"/>
  <c r="M37" i="503"/>
  <c r="X122" i="503"/>
  <c r="AC122" i="503" s="1"/>
  <c r="M122" i="503"/>
  <c r="X111" i="503"/>
  <c r="AC111" i="503" s="1"/>
  <c r="M111" i="503"/>
  <c r="X109" i="503"/>
  <c r="AC109" i="503" s="1"/>
  <c r="M109" i="503"/>
  <c r="X77" i="503"/>
  <c r="AC77" i="503" s="1"/>
  <c r="M77" i="503"/>
  <c r="X90" i="503"/>
  <c r="AC90" i="503" s="1"/>
  <c r="M90" i="503"/>
  <c r="X96" i="503"/>
  <c r="AC96" i="503" s="1"/>
  <c r="M96" i="503"/>
  <c r="X93" i="503"/>
  <c r="AC93" i="503" s="1"/>
  <c r="M93" i="503"/>
  <c r="X86" i="504"/>
  <c r="AC86" i="504" s="1"/>
  <c r="M86" i="504"/>
  <c r="X103" i="504"/>
  <c r="AC103" i="504" s="1"/>
  <c r="M103" i="504"/>
  <c r="X48" i="504"/>
  <c r="AC48" i="504" s="1"/>
  <c r="M48" i="504"/>
  <c r="X79" i="504"/>
  <c r="AC79" i="504" s="1"/>
  <c r="M79" i="504"/>
  <c r="X138" i="504"/>
  <c r="AC138" i="504" s="1"/>
  <c r="M138" i="504"/>
  <c r="X90" i="504"/>
  <c r="AC90" i="504" s="1"/>
  <c r="M90" i="504"/>
  <c r="X38" i="504"/>
  <c r="AC38" i="504" s="1"/>
  <c r="M38" i="504"/>
  <c r="X51" i="504"/>
  <c r="AC51" i="504" s="1"/>
  <c r="M51" i="504"/>
  <c r="X47" i="503"/>
  <c r="AC47" i="503" s="1"/>
  <c r="M47" i="503"/>
  <c r="X76" i="503"/>
  <c r="AC76" i="503" s="1"/>
  <c r="M76" i="503"/>
  <c r="X59" i="503"/>
  <c r="AC59" i="503" s="1"/>
  <c r="M59" i="503"/>
  <c r="X118" i="503"/>
  <c r="AC118" i="503" s="1"/>
  <c r="M118" i="503"/>
  <c r="X65" i="503"/>
  <c r="AC65" i="503" s="1"/>
  <c r="M65" i="503"/>
  <c r="X80" i="503"/>
  <c r="AC80" i="503" s="1"/>
  <c r="M80" i="503"/>
  <c r="X67" i="503"/>
  <c r="AC67" i="503" s="1"/>
  <c r="M67" i="503"/>
  <c r="X102" i="503"/>
  <c r="AC102" i="503" s="1"/>
  <c r="M102" i="503"/>
  <c r="X146" i="503"/>
  <c r="AC146" i="503" s="1"/>
  <c r="M146" i="503"/>
  <c r="M20" i="501"/>
  <c r="R12" i="501"/>
  <c r="X20" i="501"/>
  <c r="AC20" i="501" s="1"/>
  <c r="R11" i="501"/>
  <c r="X104" i="501"/>
  <c r="AC104" i="501" s="1"/>
  <c r="M104" i="501"/>
  <c r="X22" i="501"/>
  <c r="AC22" i="501" s="1"/>
  <c r="M22" i="501"/>
  <c r="X90" i="501"/>
  <c r="AC90" i="501" s="1"/>
  <c r="M90" i="501"/>
  <c r="X147" i="501"/>
  <c r="AC147" i="501" s="1"/>
  <c r="M147" i="501"/>
  <c r="X76" i="501"/>
  <c r="AC76" i="501" s="1"/>
  <c r="M76" i="501"/>
  <c r="X125" i="501"/>
  <c r="AC125" i="501" s="1"/>
  <c r="M125" i="501"/>
  <c r="X78" i="501"/>
  <c r="AC78" i="501" s="1"/>
  <c r="M78" i="501"/>
  <c r="X135" i="501"/>
  <c r="AC135" i="501" s="1"/>
  <c r="M135" i="501"/>
  <c r="X86" i="502"/>
  <c r="AC86" i="502" s="1"/>
  <c r="M86" i="502"/>
  <c r="X139" i="502"/>
  <c r="AC139" i="502" s="1"/>
  <c r="M139" i="502"/>
  <c r="X80" i="502"/>
  <c r="AC80" i="502" s="1"/>
  <c r="M80" i="502"/>
  <c r="X133" i="502"/>
  <c r="AC133" i="502" s="1"/>
  <c r="M133" i="502"/>
  <c r="X74" i="502"/>
  <c r="AC74" i="502" s="1"/>
  <c r="M74" i="502"/>
  <c r="X127" i="502"/>
  <c r="AC127" i="502" s="1"/>
  <c r="M127" i="502"/>
  <c r="X76" i="502"/>
  <c r="AC76" i="502" s="1"/>
  <c r="M76" i="502"/>
  <c r="X120" i="502"/>
  <c r="AC120" i="502" s="1"/>
  <c r="M120" i="502"/>
  <c r="X80" i="501"/>
  <c r="AC80" i="501" s="1"/>
  <c r="M80" i="501"/>
  <c r="X129" i="501"/>
  <c r="AC129" i="501" s="1"/>
  <c r="M129" i="501"/>
  <c r="X71" i="501"/>
  <c r="AC71" i="501" s="1"/>
  <c r="M71" i="501"/>
  <c r="X123" i="501"/>
  <c r="AC123" i="501" s="1"/>
  <c r="M123" i="501"/>
  <c r="X57" i="501"/>
  <c r="AC57" i="501" s="1"/>
  <c r="M57" i="501"/>
  <c r="X132" i="501"/>
  <c r="AC132" i="501" s="1"/>
  <c r="M132" i="501"/>
  <c r="X51" i="501"/>
  <c r="AC51" i="501" s="1"/>
  <c r="M51" i="501"/>
  <c r="X134" i="501"/>
  <c r="AC134" i="501" s="1"/>
  <c r="M134" i="501"/>
  <c r="X59" i="502"/>
  <c r="AC59" i="502" s="1"/>
  <c r="M59" i="502"/>
  <c r="X142" i="502"/>
  <c r="AC142" i="502" s="1"/>
  <c r="M142" i="502"/>
  <c r="X53" i="502"/>
  <c r="AC53" i="502" s="1"/>
  <c r="M53" i="502"/>
  <c r="X136" i="502"/>
  <c r="AC136" i="502" s="1"/>
  <c r="M136" i="502"/>
  <c r="X47" i="502"/>
  <c r="AC47" i="502" s="1"/>
  <c r="M47" i="502"/>
  <c r="X130" i="502"/>
  <c r="AC130" i="502" s="1"/>
  <c r="M130" i="502"/>
  <c r="X49" i="502"/>
  <c r="AC49" i="502" s="1"/>
  <c r="M49" i="502"/>
  <c r="X132" i="502"/>
  <c r="AC132" i="502" s="1"/>
  <c r="M132" i="502"/>
  <c r="X53" i="501"/>
  <c r="AC53" i="501" s="1"/>
  <c r="M53" i="501"/>
  <c r="X136" i="501"/>
  <c r="AC136" i="501" s="1"/>
  <c r="M136" i="501"/>
  <c r="X47" i="501"/>
  <c r="AC47" i="501" s="1"/>
  <c r="M47" i="501"/>
  <c r="X130" i="501"/>
  <c r="AC130" i="501" s="1"/>
  <c r="M130" i="501"/>
  <c r="X33" i="501"/>
  <c r="AC33" i="501" s="1"/>
  <c r="M33" i="501"/>
  <c r="X109" i="501"/>
  <c r="AC109" i="501" s="1"/>
  <c r="M109" i="501"/>
  <c r="X27" i="501"/>
  <c r="AC27" i="501" s="1"/>
  <c r="M27" i="501"/>
  <c r="X111" i="501"/>
  <c r="AC111" i="501" s="1"/>
  <c r="M111" i="501"/>
  <c r="X60" i="502"/>
  <c r="AC60" i="502" s="1"/>
  <c r="M60" i="502"/>
  <c r="X97" i="502"/>
  <c r="AC97" i="502" s="1"/>
  <c r="M97" i="502"/>
  <c r="X54" i="502"/>
  <c r="AC54" i="502" s="1"/>
  <c r="M54" i="502"/>
  <c r="X109" i="502"/>
  <c r="AC109" i="502" s="1"/>
  <c r="M109" i="502"/>
  <c r="X48" i="502"/>
  <c r="AC48" i="502" s="1"/>
  <c r="M48" i="502"/>
  <c r="X111" i="502"/>
  <c r="AC111" i="502" s="1"/>
  <c r="M111" i="502"/>
  <c r="X50" i="502"/>
  <c r="AC50" i="502" s="1"/>
  <c r="M50" i="502"/>
  <c r="X113" i="502"/>
  <c r="AC113" i="502" s="1"/>
  <c r="M113" i="502"/>
  <c r="X29" i="501"/>
  <c r="AC29" i="501" s="1"/>
  <c r="M29" i="501"/>
  <c r="X113" i="501"/>
  <c r="AC113" i="501" s="1"/>
  <c r="M113" i="501"/>
  <c r="X23" i="501"/>
  <c r="AC23" i="501" s="1"/>
  <c r="M23" i="501"/>
  <c r="X99" i="501"/>
  <c r="AC99" i="501" s="1"/>
  <c r="M99" i="501"/>
  <c r="X62" i="501"/>
  <c r="AC62" i="501" s="1"/>
  <c r="M62" i="501"/>
  <c r="X85" i="501"/>
  <c r="AC85" i="501" s="1"/>
  <c r="M85" i="501"/>
  <c r="X56" i="501"/>
  <c r="AC56" i="501" s="1"/>
  <c r="M56" i="501"/>
  <c r="X87" i="501"/>
  <c r="AC87" i="501" s="1"/>
  <c r="M87" i="501"/>
  <c r="X39" i="502"/>
  <c r="AC39" i="502" s="1"/>
  <c r="M39" i="502"/>
  <c r="X118" i="502"/>
  <c r="AC118" i="502" s="1"/>
  <c r="M118" i="502"/>
  <c r="X33" i="502"/>
  <c r="AC33" i="502" s="1"/>
  <c r="M33" i="502"/>
  <c r="X112" i="502"/>
  <c r="AC112" i="502" s="1"/>
  <c r="M112" i="502"/>
  <c r="X27" i="502"/>
  <c r="AC27" i="502" s="1"/>
  <c r="M27" i="502"/>
  <c r="X106" i="502"/>
  <c r="AC106" i="502" s="1"/>
  <c r="M106" i="502"/>
  <c r="X29" i="502"/>
  <c r="AC29" i="502" s="1"/>
  <c r="M29" i="502"/>
  <c r="X108" i="502"/>
  <c r="AC108" i="502" s="1"/>
  <c r="M108" i="502"/>
  <c r="X50" i="501"/>
  <c r="AC50" i="501" s="1"/>
  <c r="M50" i="501"/>
  <c r="X89" i="501"/>
  <c r="AC89" i="501" s="1"/>
  <c r="M89" i="501"/>
  <c r="X52" i="501"/>
  <c r="AC52" i="501" s="1"/>
  <c r="M52" i="501"/>
  <c r="X75" i="501"/>
  <c r="AC75" i="501" s="1"/>
  <c r="M75" i="501"/>
  <c r="X38" i="501"/>
  <c r="AC38" i="501" s="1"/>
  <c r="M38" i="501"/>
  <c r="X108" i="501"/>
  <c r="AC108" i="501" s="1"/>
  <c r="M108" i="501"/>
  <c r="X32" i="501"/>
  <c r="AC32" i="501" s="1"/>
  <c r="M32" i="501"/>
  <c r="X110" i="501"/>
  <c r="AC110" i="501" s="1"/>
  <c r="M110" i="501"/>
  <c r="X40" i="502"/>
  <c r="AC40" i="502" s="1"/>
  <c r="M40" i="502"/>
  <c r="X89" i="502"/>
  <c r="AC89" i="502" s="1"/>
  <c r="M89" i="502"/>
  <c r="X34" i="502"/>
  <c r="AC34" i="502" s="1"/>
  <c r="M34" i="502"/>
  <c r="X83" i="502"/>
  <c r="AC83" i="502" s="1"/>
  <c r="M83" i="502"/>
  <c r="M21" i="502"/>
  <c r="X21" i="502"/>
  <c r="AC21" i="502" s="1"/>
  <c r="X85" i="502"/>
  <c r="AC85" i="502" s="1"/>
  <c r="M85" i="502"/>
  <c r="X22" i="502"/>
  <c r="AC22" i="502" s="1"/>
  <c r="M22" i="502"/>
  <c r="X87" i="502"/>
  <c r="AC87" i="502" s="1"/>
  <c r="M87" i="502"/>
  <c r="X26" i="501"/>
  <c r="AC26" i="501" s="1"/>
  <c r="M26" i="501"/>
  <c r="X112" i="501"/>
  <c r="AC112" i="501" s="1"/>
  <c r="M112" i="501"/>
  <c r="X28" i="501"/>
  <c r="AC28" i="501" s="1"/>
  <c r="M28" i="501"/>
  <c r="X98" i="501"/>
  <c r="AC98" i="501" s="1"/>
  <c r="M98" i="501"/>
  <c r="X24" i="501"/>
  <c r="AC24" i="501" s="1"/>
  <c r="M24" i="501"/>
  <c r="X84" i="501"/>
  <c r="AC84" i="501" s="1"/>
  <c r="M84" i="501"/>
  <c r="X133" i="501"/>
  <c r="AC133" i="501" s="1"/>
  <c r="M133" i="501"/>
  <c r="X86" i="501"/>
  <c r="AC86" i="501" s="1"/>
  <c r="M86" i="501"/>
  <c r="X143" i="501"/>
  <c r="AC143" i="501" s="1"/>
  <c r="M143" i="501"/>
  <c r="X94" i="502"/>
  <c r="AC94" i="502" s="1"/>
  <c r="M94" i="502"/>
  <c r="X147" i="502"/>
  <c r="AC147" i="502" s="1"/>
  <c r="M147" i="502"/>
  <c r="X88" i="502"/>
  <c r="AC88" i="502" s="1"/>
  <c r="M88" i="502"/>
  <c r="X141" i="502"/>
  <c r="AC141" i="502" s="1"/>
  <c r="M141" i="502"/>
  <c r="X82" i="502"/>
  <c r="AC82" i="502" s="1"/>
  <c r="M82" i="502"/>
  <c r="X135" i="502"/>
  <c r="AC135" i="502" s="1"/>
  <c r="M135" i="502"/>
  <c r="X84" i="502"/>
  <c r="AC84" i="502" s="1"/>
  <c r="M84" i="502"/>
  <c r="X129" i="502"/>
  <c r="AC129" i="502" s="1"/>
  <c r="M129" i="502"/>
  <c r="X88" i="501"/>
  <c r="AC88" i="501" s="1"/>
  <c r="M88" i="501"/>
  <c r="X137" i="501"/>
  <c r="AC137" i="501" s="1"/>
  <c r="M137" i="501"/>
  <c r="X74" i="501"/>
  <c r="AC74" i="501" s="1"/>
  <c r="M74" i="501"/>
  <c r="X131" i="501"/>
  <c r="AC131" i="501" s="1"/>
  <c r="M131" i="501"/>
  <c r="X65" i="501"/>
  <c r="AC65" i="501" s="1"/>
  <c r="M65" i="501"/>
  <c r="X140" i="501"/>
  <c r="AC140" i="501" s="1"/>
  <c r="M140" i="501"/>
  <c r="X59" i="501"/>
  <c r="AC59" i="501" s="1"/>
  <c r="M59" i="501"/>
  <c r="X142" i="501"/>
  <c r="AC142" i="501" s="1"/>
  <c r="M142" i="501"/>
  <c r="X67" i="502"/>
  <c r="AC67" i="502" s="1"/>
  <c r="M67" i="502"/>
  <c r="X123" i="502"/>
  <c r="AC123" i="502" s="1"/>
  <c r="M123" i="502"/>
  <c r="X61" i="502"/>
  <c r="AC61" i="502" s="1"/>
  <c r="M61" i="502"/>
  <c r="X144" i="502"/>
  <c r="AC144" i="502" s="1"/>
  <c r="M144" i="502"/>
  <c r="X55" i="502"/>
  <c r="AC55" i="502" s="1"/>
  <c r="M55" i="502"/>
  <c r="X138" i="502"/>
  <c r="AC138" i="502" s="1"/>
  <c r="M138" i="502"/>
  <c r="X57" i="502"/>
  <c r="AC57" i="502" s="1"/>
  <c r="M57" i="502"/>
  <c r="X140" i="502"/>
  <c r="AC140" i="502" s="1"/>
  <c r="M140" i="502"/>
  <c r="X61" i="501"/>
  <c r="AC61" i="501" s="1"/>
  <c r="M61" i="501"/>
  <c r="X144" i="501"/>
  <c r="AC144" i="501" s="1"/>
  <c r="M144" i="501"/>
  <c r="X55" i="501"/>
  <c r="AC55" i="501" s="1"/>
  <c r="M55" i="501"/>
  <c r="X138" i="501"/>
  <c r="AC138" i="501" s="1"/>
  <c r="M138" i="501"/>
  <c r="X41" i="501"/>
  <c r="AC41" i="501" s="1"/>
  <c r="M41" i="501"/>
  <c r="X117" i="501"/>
  <c r="AC117" i="501" s="1"/>
  <c r="M117" i="501"/>
  <c r="X35" i="501"/>
  <c r="AC35" i="501" s="1"/>
  <c r="M35" i="501"/>
  <c r="X119" i="501"/>
  <c r="AC119" i="501" s="1"/>
  <c r="M119" i="501"/>
  <c r="X68" i="502"/>
  <c r="AC68" i="502" s="1"/>
  <c r="M68" i="502"/>
  <c r="X126" i="502"/>
  <c r="AC126" i="502" s="1"/>
  <c r="M126" i="502"/>
  <c r="X62" i="502"/>
  <c r="AC62" i="502" s="1"/>
  <c r="M62" i="502"/>
  <c r="X117" i="502"/>
  <c r="AC117" i="502" s="1"/>
  <c r="M117" i="502"/>
  <c r="X56" i="502"/>
  <c r="AC56" i="502" s="1"/>
  <c r="M56" i="502"/>
  <c r="X119" i="502"/>
  <c r="AC119" i="502" s="1"/>
  <c r="M119" i="502"/>
  <c r="X58" i="502"/>
  <c r="AC58" i="502" s="1"/>
  <c r="M58" i="502"/>
  <c r="X121" i="502"/>
  <c r="AC121" i="502" s="1"/>
  <c r="M121" i="502"/>
  <c r="X37" i="501"/>
  <c r="AC37" i="501" s="1"/>
  <c r="M37" i="501"/>
  <c r="X121" i="501"/>
  <c r="AC121" i="501" s="1"/>
  <c r="M121" i="501"/>
  <c r="X31" i="501"/>
  <c r="AC31" i="501" s="1"/>
  <c r="M31" i="501"/>
  <c r="X107" i="501"/>
  <c r="AC107" i="501" s="1"/>
  <c r="M107" i="501"/>
  <c r="X70" i="501"/>
  <c r="AC70" i="501" s="1"/>
  <c r="M70" i="501"/>
  <c r="X93" i="501"/>
  <c r="AC93" i="501" s="1"/>
  <c r="M93" i="501"/>
  <c r="X64" i="501"/>
  <c r="AC64" i="501" s="1"/>
  <c r="M64" i="501"/>
  <c r="X95" i="501"/>
  <c r="AC95" i="501" s="1"/>
  <c r="M95" i="501"/>
  <c r="X44" i="502"/>
  <c r="AC44" i="502" s="1"/>
  <c r="M44" i="502"/>
  <c r="X107" i="502"/>
  <c r="AC107" i="502" s="1"/>
  <c r="M107" i="502"/>
  <c r="X41" i="502"/>
  <c r="AC41" i="502" s="1"/>
  <c r="M41" i="502"/>
  <c r="X96" i="502"/>
  <c r="AC96" i="502" s="1"/>
  <c r="M96" i="502"/>
  <c r="X35" i="502"/>
  <c r="AC35" i="502" s="1"/>
  <c r="M35" i="502"/>
  <c r="X114" i="502"/>
  <c r="AC114" i="502" s="1"/>
  <c r="M114" i="502"/>
  <c r="X37" i="502"/>
  <c r="AC37" i="502" s="1"/>
  <c r="M37" i="502"/>
  <c r="X116" i="502"/>
  <c r="AC116" i="502" s="1"/>
  <c r="M116" i="502"/>
  <c r="X58" i="501"/>
  <c r="AC58" i="501" s="1"/>
  <c r="M58" i="501"/>
  <c r="X97" i="501"/>
  <c r="AC97" i="501" s="1"/>
  <c r="M97" i="501"/>
  <c r="X60" i="501"/>
  <c r="AC60" i="501" s="1"/>
  <c r="M60" i="501"/>
  <c r="X83" i="501"/>
  <c r="AC83" i="501" s="1"/>
  <c r="M83" i="501"/>
  <c r="X46" i="501"/>
  <c r="AC46" i="501" s="1"/>
  <c r="M46" i="501"/>
  <c r="X116" i="501"/>
  <c r="AC116" i="501" s="1"/>
  <c r="M116" i="501"/>
  <c r="X40" i="501"/>
  <c r="AC40" i="501" s="1"/>
  <c r="M40" i="501"/>
  <c r="X118" i="501"/>
  <c r="AC118" i="501" s="1"/>
  <c r="M118" i="501"/>
  <c r="X23" i="502"/>
  <c r="AC23" i="502" s="1"/>
  <c r="M23" i="502"/>
  <c r="X102" i="502"/>
  <c r="AC102" i="502" s="1"/>
  <c r="M102" i="502"/>
  <c r="X42" i="502"/>
  <c r="AC42" i="502" s="1"/>
  <c r="M42" i="502"/>
  <c r="X91" i="502"/>
  <c r="AC91" i="502" s="1"/>
  <c r="M91" i="502"/>
  <c r="X28" i="502"/>
  <c r="AC28" i="502" s="1"/>
  <c r="M28" i="502"/>
  <c r="X93" i="502"/>
  <c r="AC93" i="502" s="1"/>
  <c r="M93" i="502"/>
  <c r="X30" i="502"/>
  <c r="AC30" i="502" s="1"/>
  <c r="M30" i="502"/>
  <c r="X95" i="502"/>
  <c r="AC95" i="502" s="1"/>
  <c r="M95" i="502"/>
  <c r="X34" i="501"/>
  <c r="AC34" i="501" s="1"/>
  <c r="M34" i="501"/>
  <c r="X120" i="501"/>
  <c r="AC120" i="501" s="1"/>
  <c r="M120" i="501"/>
  <c r="X36" i="501"/>
  <c r="AC36" i="501" s="1"/>
  <c r="M36" i="501"/>
  <c r="X106" i="501"/>
  <c r="AC106" i="501" s="1"/>
  <c r="M106" i="501"/>
  <c r="M21" i="501"/>
  <c r="X21" i="501"/>
  <c r="AC21" i="501" s="1"/>
  <c r="X92" i="501"/>
  <c r="AC92" i="501" s="1"/>
  <c r="M92" i="501"/>
  <c r="X141" i="501"/>
  <c r="AC141" i="501" s="1"/>
  <c r="M141" i="501"/>
  <c r="X94" i="501"/>
  <c r="AC94" i="501" s="1"/>
  <c r="M94" i="501"/>
  <c r="X24" i="502"/>
  <c r="AC24" i="502" s="1"/>
  <c r="M24" i="502"/>
  <c r="X73" i="502"/>
  <c r="AC73" i="502" s="1"/>
  <c r="M73" i="502"/>
  <c r="R11" i="502"/>
  <c r="M20" i="502"/>
  <c r="X20" i="502"/>
  <c r="AC20" i="502" s="1"/>
  <c r="R12" i="502"/>
  <c r="X69" i="502"/>
  <c r="AC69" i="502" s="1"/>
  <c r="M69" i="502"/>
  <c r="X149" i="502"/>
  <c r="AC149" i="502" s="1"/>
  <c r="M149" i="502"/>
  <c r="X90" i="502"/>
  <c r="AC90" i="502" s="1"/>
  <c r="M90" i="502"/>
  <c r="X143" i="502"/>
  <c r="AC143" i="502" s="1"/>
  <c r="M143" i="502"/>
  <c r="X92" i="502"/>
  <c r="AC92" i="502" s="1"/>
  <c r="M92" i="502"/>
  <c r="X137" i="502"/>
  <c r="AC137" i="502" s="1"/>
  <c r="M137" i="502"/>
  <c r="X96" i="501"/>
  <c r="AC96" i="501" s="1"/>
  <c r="M96" i="501"/>
  <c r="X145" i="501"/>
  <c r="AC145" i="501" s="1"/>
  <c r="M145" i="501"/>
  <c r="X82" i="501"/>
  <c r="AC82" i="501" s="1"/>
  <c r="M82" i="501"/>
  <c r="X139" i="501"/>
  <c r="AC139" i="501" s="1"/>
  <c r="M139" i="501"/>
  <c r="X73" i="501"/>
  <c r="AC73" i="501" s="1"/>
  <c r="M73" i="501"/>
  <c r="X148" i="501"/>
  <c r="AC148" i="501" s="1"/>
  <c r="M148" i="501"/>
  <c r="X67" i="501"/>
  <c r="AC67" i="501" s="1"/>
  <c r="M67" i="501"/>
  <c r="X127" i="501"/>
  <c r="AC127" i="501" s="1"/>
  <c r="M127" i="501"/>
  <c r="X78" i="502"/>
  <c r="AC78" i="502" s="1"/>
  <c r="M78" i="502"/>
  <c r="X131" i="502"/>
  <c r="AC131" i="502" s="1"/>
  <c r="M131" i="502"/>
  <c r="X71" i="502"/>
  <c r="AC71" i="502" s="1"/>
  <c r="M71" i="502"/>
  <c r="X125" i="502"/>
  <c r="AC125" i="502" s="1"/>
  <c r="M125" i="502"/>
  <c r="X63" i="502"/>
  <c r="AC63" i="502" s="1"/>
  <c r="M63" i="502"/>
  <c r="X146" i="502"/>
  <c r="AC146" i="502" s="1"/>
  <c r="M146" i="502"/>
  <c r="X65" i="502"/>
  <c r="AC65" i="502" s="1"/>
  <c r="M65" i="502"/>
  <c r="X148" i="502"/>
  <c r="AC148" i="502" s="1"/>
  <c r="M148" i="502"/>
  <c r="X69" i="501"/>
  <c r="AC69" i="501" s="1"/>
  <c r="M69" i="501"/>
  <c r="X122" i="501"/>
  <c r="AC122" i="501" s="1"/>
  <c r="M122" i="501"/>
  <c r="X63" i="501"/>
  <c r="AC63" i="501" s="1"/>
  <c r="M63" i="501"/>
  <c r="X146" i="501"/>
  <c r="AC146" i="501" s="1"/>
  <c r="M146" i="501"/>
  <c r="X49" i="501"/>
  <c r="AC49" i="501" s="1"/>
  <c r="M49" i="501"/>
  <c r="X124" i="501"/>
  <c r="AC124" i="501" s="1"/>
  <c r="M124" i="501"/>
  <c r="X43" i="501"/>
  <c r="AC43" i="501" s="1"/>
  <c r="M43" i="501"/>
  <c r="X126" i="501"/>
  <c r="AC126" i="501" s="1"/>
  <c r="M126" i="501"/>
  <c r="X51" i="502"/>
  <c r="AC51" i="502" s="1"/>
  <c r="M51" i="502"/>
  <c r="X134" i="502"/>
  <c r="AC134" i="502" s="1"/>
  <c r="M134" i="502"/>
  <c r="X72" i="502"/>
  <c r="AC72" i="502" s="1"/>
  <c r="M72" i="502"/>
  <c r="X128" i="502"/>
  <c r="AC128" i="502" s="1"/>
  <c r="M128" i="502"/>
  <c r="X64" i="502"/>
  <c r="AC64" i="502" s="1"/>
  <c r="M64" i="502"/>
  <c r="X122" i="502"/>
  <c r="AC122" i="502" s="1"/>
  <c r="M122" i="502"/>
  <c r="X66" i="502"/>
  <c r="AC66" i="502" s="1"/>
  <c r="M66" i="502"/>
  <c r="X124" i="502"/>
  <c r="AC124" i="502" s="1"/>
  <c r="M124" i="502"/>
  <c r="X45" i="501"/>
  <c r="AC45" i="501" s="1"/>
  <c r="M45" i="501"/>
  <c r="X128" i="501"/>
  <c r="AC128" i="501" s="1"/>
  <c r="M128" i="501"/>
  <c r="X39" i="501"/>
  <c r="AC39" i="501" s="1"/>
  <c r="M39" i="501"/>
  <c r="X115" i="501"/>
  <c r="AC115" i="501" s="1"/>
  <c r="M115" i="501"/>
  <c r="X25" i="501"/>
  <c r="AC25" i="501" s="1"/>
  <c r="M25" i="501"/>
  <c r="X101" i="501"/>
  <c r="AC101" i="501" s="1"/>
  <c r="M101" i="501"/>
  <c r="X72" i="501"/>
  <c r="AC72" i="501" s="1"/>
  <c r="M72" i="501"/>
  <c r="X103" i="501"/>
  <c r="AC103" i="501" s="1"/>
  <c r="M103" i="501"/>
  <c r="X52" i="502"/>
  <c r="AC52" i="502" s="1"/>
  <c r="M52" i="502"/>
  <c r="X115" i="502"/>
  <c r="AC115" i="502" s="1"/>
  <c r="M115" i="502"/>
  <c r="X46" i="502"/>
  <c r="AC46" i="502" s="1"/>
  <c r="M46" i="502"/>
  <c r="X101" i="502"/>
  <c r="AC101" i="502" s="1"/>
  <c r="M101" i="502"/>
  <c r="X43" i="502"/>
  <c r="AC43" i="502" s="1"/>
  <c r="M43" i="502"/>
  <c r="X103" i="502"/>
  <c r="AC103" i="502" s="1"/>
  <c r="M103" i="502"/>
  <c r="X45" i="502"/>
  <c r="AC45" i="502" s="1"/>
  <c r="M45" i="502"/>
  <c r="X105" i="502"/>
  <c r="AC105" i="502" s="1"/>
  <c r="M105" i="502"/>
  <c r="X66" i="501"/>
  <c r="AC66" i="501" s="1"/>
  <c r="M66" i="501"/>
  <c r="X105" i="501"/>
  <c r="AC105" i="501" s="1"/>
  <c r="M105" i="501"/>
  <c r="X68" i="501"/>
  <c r="AC68" i="501" s="1"/>
  <c r="M68" i="501"/>
  <c r="X91" i="501"/>
  <c r="AC91" i="501" s="1"/>
  <c r="M91" i="501"/>
  <c r="X54" i="501"/>
  <c r="AC54" i="501" s="1"/>
  <c r="M54" i="501"/>
  <c r="X77" i="501"/>
  <c r="AC77" i="501" s="1"/>
  <c r="M77" i="501"/>
  <c r="X48" i="501"/>
  <c r="AC48" i="501" s="1"/>
  <c r="M48" i="501"/>
  <c r="X79" i="501"/>
  <c r="AC79" i="501" s="1"/>
  <c r="M79" i="501"/>
  <c r="X31" i="502"/>
  <c r="AC31" i="502" s="1"/>
  <c r="M31" i="502"/>
  <c r="X110" i="502"/>
  <c r="AC110" i="502" s="1"/>
  <c r="M110" i="502"/>
  <c r="X25" i="502"/>
  <c r="AC25" i="502" s="1"/>
  <c r="M25" i="502"/>
  <c r="X104" i="502"/>
  <c r="AC104" i="502" s="1"/>
  <c r="M104" i="502"/>
  <c r="X36" i="502"/>
  <c r="AC36" i="502" s="1"/>
  <c r="M36" i="502"/>
  <c r="X99" i="502"/>
  <c r="AC99" i="502" s="1"/>
  <c r="M99" i="502"/>
  <c r="X38" i="502"/>
  <c r="AC38" i="502" s="1"/>
  <c r="M38" i="502"/>
  <c r="X100" i="502"/>
  <c r="AC100" i="502" s="1"/>
  <c r="M100" i="502"/>
  <c r="X42" i="501"/>
  <c r="AC42" i="501" s="1"/>
  <c r="M42" i="501"/>
  <c r="X81" i="501"/>
  <c r="AC81" i="501" s="1"/>
  <c r="M81" i="501"/>
  <c r="X44" i="501"/>
  <c r="AC44" i="501" s="1"/>
  <c r="M44" i="501"/>
  <c r="X114" i="501"/>
  <c r="AC114" i="501" s="1"/>
  <c r="M114" i="501"/>
  <c r="X30" i="501"/>
  <c r="AC30" i="501" s="1"/>
  <c r="M30" i="501"/>
  <c r="X100" i="501"/>
  <c r="AC100" i="501" s="1"/>
  <c r="M100" i="501"/>
  <c r="X149" i="501"/>
  <c r="AC149" i="501" s="1"/>
  <c r="M149" i="501"/>
  <c r="X102" i="501"/>
  <c r="AC102" i="501" s="1"/>
  <c r="M102" i="501"/>
  <c r="X32" i="502"/>
  <c r="AC32" i="502" s="1"/>
  <c r="M32" i="502"/>
  <c r="X81" i="502"/>
  <c r="AC81" i="502" s="1"/>
  <c r="M81" i="502"/>
  <c r="X26" i="502"/>
  <c r="AC26" i="502" s="1"/>
  <c r="M26" i="502"/>
  <c r="X75" i="502"/>
  <c r="AC75" i="502" s="1"/>
  <c r="M75" i="502"/>
  <c r="X98" i="502"/>
  <c r="AC98" i="502" s="1"/>
  <c r="M98" i="502"/>
  <c r="X77" i="502"/>
  <c r="AC77" i="502" s="1"/>
  <c r="M77" i="502"/>
  <c r="X70" i="502"/>
  <c r="AC70" i="502" s="1"/>
  <c r="M70" i="502"/>
  <c r="X79" i="502"/>
  <c r="AC79" i="502" s="1"/>
  <c r="M79" i="502"/>
  <c r="X145" i="502"/>
  <c r="AC145" i="502" s="1"/>
  <c r="M145" i="502"/>
  <c r="X24" i="516"/>
  <c r="AC24" i="516" s="1"/>
  <c r="M24" i="516"/>
  <c r="X144" i="516"/>
  <c r="AC144" i="516" s="1"/>
  <c r="M144" i="516"/>
  <c r="X52" i="516"/>
  <c r="AC52" i="516" s="1"/>
  <c r="M52" i="516"/>
  <c r="X109" i="516"/>
  <c r="AC109" i="516" s="1"/>
  <c r="M109" i="516"/>
  <c r="X41" i="516"/>
  <c r="AC41" i="516" s="1"/>
  <c r="M41" i="516"/>
  <c r="X131" i="516"/>
  <c r="AC131" i="516" s="1"/>
  <c r="M131" i="516"/>
  <c r="X35" i="516"/>
  <c r="AC35" i="516" s="1"/>
  <c r="M35" i="516"/>
  <c r="X148" i="516"/>
  <c r="AC148" i="516" s="1"/>
  <c r="M148" i="516"/>
  <c r="X38" i="500"/>
  <c r="AC38" i="500" s="1"/>
  <c r="M38" i="500"/>
  <c r="X30" i="500"/>
  <c r="AC30" i="500" s="1"/>
  <c r="M30" i="500"/>
  <c r="X98" i="500"/>
  <c r="AC98" i="500" s="1"/>
  <c r="M98" i="500"/>
  <c r="X99" i="500"/>
  <c r="AC99" i="500" s="1"/>
  <c r="M99" i="500"/>
  <c r="X96" i="500"/>
  <c r="AC96" i="500" s="1"/>
  <c r="M96" i="500"/>
  <c r="X25" i="500"/>
  <c r="AC25" i="500" s="1"/>
  <c r="M25" i="500"/>
  <c r="X80" i="500"/>
  <c r="AC80" i="500" s="1"/>
  <c r="M80" i="500"/>
  <c r="X133" i="500"/>
  <c r="AC133" i="500" s="1"/>
  <c r="M133" i="500"/>
  <c r="X89" i="499"/>
  <c r="AC89" i="499" s="1"/>
  <c r="M89" i="499"/>
  <c r="X81" i="499"/>
  <c r="AC81" i="499" s="1"/>
  <c r="M81" i="499"/>
  <c r="X28" i="499"/>
  <c r="AC28" i="499" s="1"/>
  <c r="M28" i="499"/>
  <c r="X119" i="499"/>
  <c r="AC119" i="499" s="1"/>
  <c r="M119" i="499"/>
  <c r="X33" i="499"/>
  <c r="AC33" i="499" s="1"/>
  <c r="M33" i="499"/>
  <c r="X101" i="516"/>
  <c r="AC101" i="516" s="1"/>
  <c r="M101" i="516"/>
  <c r="X138" i="516"/>
  <c r="AC138" i="516" s="1"/>
  <c r="M138" i="516"/>
  <c r="X51" i="516"/>
  <c r="AC51" i="516" s="1"/>
  <c r="M51" i="516"/>
  <c r="X95" i="516"/>
  <c r="AC95" i="516" s="1"/>
  <c r="M95" i="516"/>
  <c r="X80" i="516"/>
  <c r="AC80" i="516" s="1"/>
  <c r="M80" i="516"/>
  <c r="X68" i="516"/>
  <c r="AC68" i="516" s="1"/>
  <c r="M68" i="516"/>
  <c r="X142" i="516"/>
  <c r="AC142" i="516" s="1"/>
  <c r="M142" i="516"/>
  <c r="X28" i="516"/>
  <c r="AC28" i="516" s="1"/>
  <c r="M28" i="516"/>
  <c r="X77" i="500"/>
  <c r="AC77" i="500" s="1"/>
  <c r="M77" i="500"/>
  <c r="X35" i="500"/>
  <c r="AC35" i="500" s="1"/>
  <c r="M35" i="500"/>
  <c r="X107" i="500"/>
  <c r="AC107" i="500" s="1"/>
  <c r="M107" i="500"/>
  <c r="X56" i="500"/>
  <c r="AC56" i="500" s="1"/>
  <c r="M56" i="500"/>
  <c r="X23" i="500"/>
  <c r="AC23" i="500" s="1"/>
  <c r="M23" i="500"/>
  <c r="X129" i="500"/>
  <c r="AC129" i="500" s="1"/>
  <c r="M129" i="500"/>
  <c r="X94" i="500"/>
  <c r="AC94" i="500" s="1"/>
  <c r="M94" i="500"/>
  <c r="X111" i="500"/>
  <c r="AC111" i="500" s="1"/>
  <c r="M111" i="500"/>
  <c r="X104" i="499"/>
  <c r="AC104" i="499" s="1"/>
  <c r="M104" i="499"/>
  <c r="X23" i="499"/>
  <c r="AC23" i="499" s="1"/>
  <c r="M23" i="499"/>
  <c r="X76" i="499"/>
  <c r="AC76" i="499" s="1"/>
  <c r="M76" i="499"/>
  <c r="X133" i="499"/>
  <c r="AC133" i="499" s="1"/>
  <c r="M133" i="499"/>
  <c r="X116" i="499"/>
  <c r="AC116" i="499" s="1"/>
  <c r="M116" i="499"/>
  <c r="X112" i="516"/>
  <c r="AC112" i="516" s="1"/>
  <c r="M112" i="516"/>
  <c r="X54" i="516"/>
  <c r="AC54" i="516" s="1"/>
  <c r="M54" i="516"/>
  <c r="X105" i="516"/>
  <c r="AC105" i="516" s="1"/>
  <c r="M105" i="516"/>
  <c r="X98" i="516"/>
  <c r="AC98" i="516" s="1"/>
  <c r="M98" i="516"/>
  <c r="X143" i="516"/>
  <c r="AC143" i="516" s="1"/>
  <c r="M143" i="516"/>
  <c r="X42" i="516"/>
  <c r="AC42" i="516" s="1"/>
  <c r="M42" i="516"/>
  <c r="X120" i="516"/>
  <c r="AC120" i="516" s="1"/>
  <c r="M120" i="516"/>
  <c r="X62" i="516"/>
  <c r="AC62" i="516" s="1"/>
  <c r="M62" i="516"/>
  <c r="X122" i="500"/>
  <c r="AC122" i="500" s="1"/>
  <c r="M122" i="500"/>
  <c r="X43" i="500"/>
  <c r="AC43" i="500" s="1"/>
  <c r="M43" i="500"/>
  <c r="X95" i="500"/>
  <c r="AC95" i="500" s="1"/>
  <c r="M95" i="500"/>
  <c r="X28" i="500"/>
  <c r="AC28" i="500" s="1"/>
  <c r="M28" i="500"/>
  <c r="X85" i="500"/>
  <c r="AC85" i="500" s="1"/>
  <c r="M85" i="500"/>
  <c r="X72" i="500"/>
  <c r="AC72" i="500" s="1"/>
  <c r="M72" i="500"/>
  <c r="X52" i="500"/>
  <c r="AC52" i="500" s="1"/>
  <c r="M52" i="500"/>
  <c r="X47" i="500"/>
  <c r="AC47" i="500" s="1"/>
  <c r="M47" i="500"/>
  <c r="X137" i="500"/>
  <c r="AC137" i="500" s="1"/>
  <c r="M137" i="500"/>
  <c r="X106" i="499"/>
  <c r="AC106" i="499" s="1"/>
  <c r="M106" i="499"/>
  <c r="X129" i="499"/>
  <c r="AC129" i="499" s="1"/>
  <c r="M129" i="499"/>
  <c r="X126" i="499"/>
  <c r="AC126" i="499" s="1"/>
  <c r="M126" i="499"/>
  <c r="X88" i="499"/>
  <c r="AC88" i="499" s="1"/>
  <c r="M88" i="499"/>
  <c r="X110" i="499"/>
  <c r="AC110" i="499" s="1"/>
  <c r="M110" i="499"/>
  <c r="X30" i="516"/>
  <c r="AC30" i="516" s="1"/>
  <c r="M30" i="516"/>
  <c r="X134" i="516"/>
  <c r="AC134" i="516" s="1"/>
  <c r="M134" i="516"/>
  <c r="X32" i="516"/>
  <c r="AC32" i="516" s="1"/>
  <c r="M32" i="516"/>
  <c r="X129" i="516"/>
  <c r="AC129" i="516" s="1"/>
  <c r="M129" i="516"/>
  <c r="X90" i="516"/>
  <c r="AC90" i="516" s="1"/>
  <c r="M90" i="516"/>
  <c r="X126" i="516"/>
  <c r="AC126" i="516" s="1"/>
  <c r="M126" i="516"/>
  <c r="X45" i="516"/>
  <c r="AC45" i="516" s="1"/>
  <c r="M45" i="516"/>
  <c r="X123" i="516"/>
  <c r="AC123" i="516" s="1"/>
  <c r="M123" i="516"/>
  <c r="M20" i="500"/>
  <c r="R11" i="500"/>
  <c r="X20" i="500"/>
  <c r="AC20" i="500" s="1"/>
  <c r="R12" i="500"/>
  <c r="X91" i="500"/>
  <c r="AC91" i="500" s="1"/>
  <c r="M91" i="500"/>
  <c r="X27" i="500"/>
  <c r="AC27" i="500" s="1"/>
  <c r="M27" i="500"/>
  <c r="X62" i="500"/>
  <c r="AC62" i="500" s="1"/>
  <c r="M62" i="500"/>
  <c r="X37" i="500"/>
  <c r="AC37" i="500" s="1"/>
  <c r="M37" i="500"/>
  <c r="X104" i="500"/>
  <c r="AC104" i="500" s="1"/>
  <c r="M104" i="500"/>
  <c r="X136" i="500"/>
  <c r="AC136" i="500" s="1"/>
  <c r="M136" i="500"/>
  <c r="X110" i="500"/>
  <c r="AC110" i="500" s="1"/>
  <c r="M110" i="500"/>
  <c r="X49" i="499"/>
  <c r="AC49" i="499" s="1"/>
  <c r="M49" i="499"/>
  <c r="X98" i="499"/>
  <c r="AC98" i="499" s="1"/>
  <c r="M98" i="499"/>
  <c r="X75" i="499"/>
  <c r="AC75" i="499" s="1"/>
  <c r="M75" i="499"/>
  <c r="X138" i="499"/>
  <c r="AC138" i="499" s="1"/>
  <c r="M138" i="499"/>
  <c r="X34" i="499"/>
  <c r="AC34" i="499" s="1"/>
  <c r="M34" i="499"/>
  <c r="X113" i="499"/>
  <c r="AC113" i="499" s="1"/>
  <c r="M113" i="499"/>
  <c r="X114" i="499"/>
  <c r="AC114" i="499" s="1"/>
  <c r="M114" i="499"/>
  <c r="X148" i="499"/>
  <c r="AC148" i="499" s="1"/>
  <c r="M148" i="499"/>
  <c r="X101" i="499"/>
  <c r="AC101" i="499" s="1"/>
  <c r="M101" i="499"/>
  <c r="X117" i="499"/>
  <c r="AC117" i="499" s="1"/>
  <c r="M117" i="499"/>
  <c r="X87" i="499"/>
  <c r="AC87" i="499" s="1"/>
  <c r="M87" i="499"/>
  <c r="X83" i="499"/>
  <c r="AC83" i="499" s="1"/>
  <c r="M83" i="499"/>
  <c r="X52" i="499"/>
  <c r="AC52" i="499" s="1"/>
  <c r="M52" i="499"/>
  <c r="X70" i="499"/>
  <c r="AC70" i="499" s="1"/>
  <c r="M70" i="499"/>
  <c r="X43" i="499"/>
  <c r="AC43" i="499" s="1"/>
  <c r="M43" i="499"/>
  <c r="X24" i="499"/>
  <c r="AC24" i="499" s="1"/>
  <c r="M24" i="499"/>
  <c r="X46" i="499"/>
  <c r="AC46" i="499" s="1"/>
  <c r="M46" i="499"/>
  <c r="X111" i="516"/>
  <c r="AC111" i="516" s="1"/>
  <c r="M111" i="516"/>
  <c r="X38" i="516"/>
  <c r="AC38" i="516" s="1"/>
  <c r="M38" i="516"/>
  <c r="X108" i="516"/>
  <c r="AC108" i="516" s="1"/>
  <c r="M108" i="516"/>
  <c r="X64" i="516"/>
  <c r="AC64" i="516" s="1"/>
  <c r="M64" i="516"/>
  <c r="X145" i="516"/>
  <c r="AC145" i="516" s="1"/>
  <c r="M145" i="516"/>
  <c r="X26" i="516"/>
  <c r="AC26" i="516" s="1"/>
  <c r="M26" i="516"/>
  <c r="X116" i="516"/>
  <c r="AC116" i="516" s="1"/>
  <c r="M116" i="516"/>
  <c r="X40" i="516"/>
  <c r="AC40" i="516" s="1"/>
  <c r="M40" i="516"/>
  <c r="X121" i="516"/>
  <c r="AC121" i="516" s="1"/>
  <c r="M121" i="516"/>
  <c r="X59" i="500"/>
  <c r="AC59" i="500" s="1"/>
  <c r="M59" i="500"/>
  <c r="X90" i="500"/>
  <c r="AC90" i="500" s="1"/>
  <c r="M90" i="500"/>
  <c r="X60" i="500"/>
  <c r="AC60" i="500" s="1"/>
  <c r="M60" i="500"/>
  <c r="X115" i="500"/>
  <c r="AC115" i="500" s="1"/>
  <c r="M115" i="500"/>
  <c r="X53" i="500"/>
  <c r="AC53" i="500" s="1"/>
  <c r="M53" i="500"/>
  <c r="X76" i="500"/>
  <c r="AC76" i="500" s="1"/>
  <c r="M76" i="500"/>
  <c r="X116" i="500"/>
  <c r="AC116" i="500" s="1"/>
  <c r="M116" i="500"/>
  <c r="X132" i="500"/>
  <c r="AC132" i="500" s="1"/>
  <c r="M132" i="500"/>
  <c r="X47" i="499"/>
  <c r="AC47" i="499" s="1"/>
  <c r="M47" i="499"/>
  <c r="X103" i="499"/>
  <c r="AC103" i="499" s="1"/>
  <c r="M103" i="499"/>
  <c r="X31" i="499"/>
  <c r="AC31" i="499" s="1"/>
  <c r="M31" i="499"/>
  <c r="X147" i="499"/>
  <c r="AC147" i="499" s="1"/>
  <c r="M147" i="499"/>
  <c r="X53" i="499"/>
  <c r="AC53" i="499" s="1"/>
  <c r="M53" i="499"/>
  <c r="X23" i="516"/>
  <c r="AC23" i="516" s="1"/>
  <c r="M23" i="516"/>
  <c r="X125" i="516"/>
  <c r="AC125" i="516" s="1"/>
  <c r="M125" i="516"/>
  <c r="X53" i="516"/>
  <c r="AC53" i="516" s="1"/>
  <c r="M53" i="516"/>
  <c r="X115" i="516"/>
  <c r="AC115" i="516" s="1"/>
  <c r="M115" i="516"/>
  <c r="X43" i="516"/>
  <c r="AC43" i="516" s="1"/>
  <c r="M43" i="516"/>
  <c r="X73" i="516"/>
  <c r="AC73" i="516" s="1"/>
  <c r="M73" i="516"/>
  <c r="X110" i="516"/>
  <c r="AC110" i="516" s="1"/>
  <c r="M110" i="516"/>
  <c r="X65" i="516"/>
  <c r="AC65" i="516" s="1"/>
  <c r="M65" i="516"/>
  <c r="X34" i="500"/>
  <c r="AC34" i="500" s="1"/>
  <c r="M34" i="500"/>
  <c r="X138" i="500"/>
  <c r="AC138" i="500" s="1"/>
  <c r="M138" i="500"/>
  <c r="X102" i="500"/>
  <c r="AC102" i="500" s="1"/>
  <c r="M102" i="500"/>
  <c r="X135" i="500"/>
  <c r="AC135" i="500" s="1"/>
  <c r="M135" i="500"/>
  <c r="X31" i="500"/>
  <c r="AC31" i="500" s="1"/>
  <c r="M31" i="500"/>
  <c r="X78" i="500"/>
  <c r="AC78" i="500" s="1"/>
  <c r="M78" i="500"/>
  <c r="X82" i="500"/>
  <c r="AC82" i="500" s="1"/>
  <c r="M82" i="500"/>
  <c r="X65" i="500"/>
  <c r="AC65" i="500" s="1"/>
  <c r="M65" i="500"/>
  <c r="X84" i="499"/>
  <c r="AC84" i="499" s="1"/>
  <c r="M84" i="499"/>
  <c r="X35" i="499"/>
  <c r="AC35" i="499" s="1"/>
  <c r="M35" i="499"/>
  <c r="X40" i="499"/>
  <c r="AC40" i="499" s="1"/>
  <c r="M40" i="499"/>
  <c r="X66" i="499"/>
  <c r="AC66" i="499" s="1"/>
  <c r="M66" i="499"/>
  <c r="X37" i="499"/>
  <c r="AC37" i="499" s="1"/>
  <c r="M37" i="499"/>
  <c r="X119" i="516"/>
  <c r="AC119" i="516" s="1"/>
  <c r="M119" i="516"/>
  <c r="X67" i="516"/>
  <c r="AC67" i="516" s="1"/>
  <c r="M67" i="516"/>
  <c r="X27" i="516"/>
  <c r="AC27" i="516" s="1"/>
  <c r="M27" i="516"/>
  <c r="X104" i="516"/>
  <c r="AC104" i="516" s="1"/>
  <c r="M104" i="516"/>
  <c r="X96" i="516"/>
  <c r="AC96" i="516" s="1"/>
  <c r="M96" i="516"/>
  <c r="X63" i="516"/>
  <c r="AC63" i="516" s="1"/>
  <c r="M63" i="516"/>
  <c r="X114" i="516"/>
  <c r="AC114" i="516" s="1"/>
  <c r="M114" i="516"/>
  <c r="X56" i="516"/>
  <c r="AC56" i="516" s="1"/>
  <c r="M56" i="516"/>
  <c r="X42" i="500"/>
  <c r="AC42" i="500" s="1"/>
  <c r="M42" i="500"/>
  <c r="X143" i="500"/>
  <c r="AC143" i="500" s="1"/>
  <c r="M143" i="500"/>
  <c r="X36" i="500"/>
  <c r="AC36" i="500" s="1"/>
  <c r="M36" i="500"/>
  <c r="X79" i="500"/>
  <c r="AC79" i="500" s="1"/>
  <c r="M79" i="500"/>
  <c r="X40" i="500"/>
  <c r="AC40" i="500" s="1"/>
  <c r="M40" i="500"/>
  <c r="X68" i="500"/>
  <c r="AC68" i="500" s="1"/>
  <c r="M68" i="500"/>
  <c r="X29" i="500"/>
  <c r="AC29" i="500" s="1"/>
  <c r="M29" i="500"/>
  <c r="X139" i="500"/>
  <c r="AC139" i="500" s="1"/>
  <c r="M139" i="500"/>
  <c r="X140" i="499"/>
  <c r="AC140" i="499" s="1"/>
  <c r="M140" i="499"/>
  <c r="X74" i="499"/>
  <c r="AC74" i="499" s="1"/>
  <c r="M74" i="499"/>
  <c r="X125" i="499"/>
  <c r="AC125" i="499" s="1"/>
  <c r="M125" i="499"/>
  <c r="X22" i="499"/>
  <c r="AC22" i="499" s="1"/>
  <c r="M22" i="499"/>
  <c r="X135" i="499"/>
  <c r="AC135" i="499" s="1"/>
  <c r="M135" i="499"/>
  <c r="X93" i="516"/>
  <c r="AC93" i="516" s="1"/>
  <c r="M93" i="516"/>
  <c r="X60" i="516"/>
  <c r="AC60" i="516" s="1"/>
  <c r="M60" i="516"/>
  <c r="X89" i="516"/>
  <c r="AC89" i="516" s="1"/>
  <c r="M89" i="516"/>
  <c r="X57" i="516"/>
  <c r="AC57" i="516" s="1"/>
  <c r="M57" i="516"/>
  <c r="X130" i="516"/>
  <c r="AC130" i="516" s="1"/>
  <c r="M130" i="516"/>
  <c r="X50" i="516"/>
  <c r="AC50" i="516" s="1"/>
  <c r="M50" i="516"/>
  <c r="X136" i="516"/>
  <c r="AC136" i="516" s="1"/>
  <c r="M136" i="516"/>
  <c r="X94" i="516"/>
  <c r="AC94" i="516" s="1"/>
  <c r="M94" i="516"/>
  <c r="X119" i="500"/>
  <c r="AC119" i="500" s="1"/>
  <c r="M119" i="500"/>
  <c r="X24" i="500"/>
  <c r="AC24" i="500" s="1"/>
  <c r="M24" i="500"/>
  <c r="X55" i="500"/>
  <c r="AC55" i="500" s="1"/>
  <c r="M55" i="500"/>
  <c r="X124" i="500"/>
  <c r="AC124" i="500" s="1"/>
  <c r="M124" i="500"/>
  <c r="X70" i="500"/>
  <c r="AC70" i="500" s="1"/>
  <c r="M70" i="500"/>
  <c r="X128" i="500"/>
  <c r="AC128" i="500" s="1"/>
  <c r="M128" i="500"/>
  <c r="X114" i="500"/>
  <c r="AC114" i="500" s="1"/>
  <c r="M114" i="500"/>
  <c r="X64" i="500"/>
  <c r="AC64" i="500" s="1"/>
  <c r="M64" i="500"/>
  <c r="X145" i="500"/>
  <c r="AC145" i="500" s="1"/>
  <c r="M145" i="500"/>
  <c r="X118" i="499"/>
  <c r="AC118" i="499" s="1"/>
  <c r="M118" i="499"/>
  <c r="X97" i="499"/>
  <c r="AC97" i="499" s="1"/>
  <c r="M97" i="499"/>
  <c r="X73" i="499"/>
  <c r="AC73" i="499" s="1"/>
  <c r="M73" i="499"/>
  <c r="X100" i="499"/>
  <c r="AC100" i="499" s="1"/>
  <c r="M100" i="499"/>
  <c r="X79" i="499"/>
  <c r="AC79" i="499" s="1"/>
  <c r="M79" i="499"/>
  <c r="X109" i="499"/>
  <c r="AC109" i="499" s="1"/>
  <c r="M109" i="499"/>
  <c r="X124" i="499"/>
  <c r="AC124" i="499" s="1"/>
  <c r="M124" i="499"/>
  <c r="X111" i="499"/>
  <c r="AC111" i="499" s="1"/>
  <c r="M111" i="499"/>
  <c r="X143" i="499"/>
  <c r="AC143" i="499" s="1"/>
  <c r="M143" i="499"/>
  <c r="X115" i="499"/>
  <c r="AC115" i="499" s="1"/>
  <c r="M115" i="499"/>
  <c r="X95" i="499"/>
  <c r="AC95" i="499" s="1"/>
  <c r="M95" i="499"/>
  <c r="X139" i="499"/>
  <c r="AC139" i="499" s="1"/>
  <c r="M139" i="499"/>
  <c r="X39" i="499"/>
  <c r="AC39" i="499" s="1"/>
  <c r="M39" i="499"/>
  <c r="X134" i="499"/>
  <c r="AC134" i="499" s="1"/>
  <c r="M134" i="499"/>
  <c r="X69" i="499"/>
  <c r="AC69" i="499" s="1"/>
  <c r="M69" i="499"/>
  <c r="X21" i="499"/>
  <c r="AC21" i="499" s="1"/>
  <c r="M21" i="499"/>
  <c r="X92" i="499"/>
  <c r="AC92" i="499" s="1"/>
  <c r="M92" i="499"/>
  <c r="X72" i="516"/>
  <c r="AC72" i="516" s="1"/>
  <c r="M72" i="516"/>
  <c r="X92" i="516"/>
  <c r="AC92" i="516" s="1"/>
  <c r="M92" i="516"/>
  <c r="X82" i="516"/>
  <c r="AC82" i="516" s="1"/>
  <c r="M82" i="516"/>
  <c r="X102" i="516"/>
  <c r="AC102" i="516" s="1"/>
  <c r="M102" i="516"/>
  <c r="X107" i="516"/>
  <c r="AC107" i="516" s="1"/>
  <c r="M107" i="516"/>
  <c r="X83" i="516"/>
  <c r="AC83" i="516" s="1"/>
  <c r="M83" i="516"/>
  <c r="X118" i="516"/>
  <c r="AC118" i="516" s="1"/>
  <c r="M118" i="516"/>
  <c r="X85" i="516"/>
  <c r="AC85" i="516" s="1"/>
  <c r="M85" i="516"/>
  <c r="X105" i="500"/>
  <c r="AC105" i="500" s="1"/>
  <c r="M105" i="500"/>
  <c r="X71" i="500"/>
  <c r="AC71" i="500" s="1"/>
  <c r="M71" i="500"/>
  <c r="X75" i="500"/>
  <c r="AC75" i="500" s="1"/>
  <c r="M75" i="500"/>
  <c r="X39" i="500"/>
  <c r="AC39" i="500" s="1"/>
  <c r="M39" i="500"/>
  <c r="X54" i="500"/>
  <c r="AC54" i="500" s="1"/>
  <c r="M54" i="500"/>
  <c r="X144" i="500"/>
  <c r="AC144" i="500" s="1"/>
  <c r="M144" i="500"/>
  <c r="X63" i="500"/>
  <c r="AC63" i="500" s="1"/>
  <c r="M63" i="500"/>
  <c r="X125" i="500"/>
  <c r="AC125" i="500" s="1"/>
  <c r="M125" i="500"/>
  <c r="X144" i="499"/>
  <c r="AC144" i="499" s="1"/>
  <c r="M144" i="499"/>
  <c r="X50" i="499"/>
  <c r="AC50" i="499" s="1"/>
  <c r="M50" i="499"/>
  <c r="X132" i="499"/>
  <c r="AC132" i="499" s="1"/>
  <c r="M132" i="499"/>
  <c r="X26" i="499"/>
  <c r="AC26" i="499" s="1"/>
  <c r="M26" i="499"/>
  <c r="X72" i="499"/>
  <c r="AC72" i="499" s="1"/>
  <c r="M72" i="499"/>
  <c r="X58" i="499"/>
  <c r="AC58" i="499" s="1"/>
  <c r="M58" i="499"/>
  <c r="X66" i="516"/>
  <c r="AC66" i="516" s="1"/>
  <c r="M66" i="516"/>
  <c r="X135" i="516"/>
  <c r="AC135" i="516" s="1"/>
  <c r="M135" i="516"/>
  <c r="X70" i="516"/>
  <c r="AC70" i="516" s="1"/>
  <c r="M70" i="516"/>
  <c r="X124" i="516"/>
  <c r="AC124" i="516" s="1"/>
  <c r="M124" i="516"/>
  <c r="M20" i="516"/>
  <c r="X20" i="516"/>
  <c r="AC20" i="516" s="1"/>
  <c r="R11" i="516"/>
  <c r="R12" i="516"/>
  <c r="X86" i="516"/>
  <c r="AC86" i="516" s="1"/>
  <c r="M86" i="516"/>
  <c r="X39" i="516"/>
  <c r="AC39" i="516" s="1"/>
  <c r="M39" i="516"/>
  <c r="X103" i="516"/>
  <c r="AC103" i="516" s="1"/>
  <c r="M103" i="516"/>
  <c r="X89" i="500"/>
  <c r="AC89" i="500" s="1"/>
  <c r="M89" i="500"/>
  <c r="X50" i="500"/>
  <c r="AC50" i="500" s="1"/>
  <c r="M50" i="500"/>
  <c r="X130" i="500"/>
  <c r="AC130" i="500" s="1"/>
  <c r="M130" i="500"/>
  <c r="X58" i="500"/>
  <c r="AC58" i="500" s="1"/>
  <c r="M58" i="500"/>
  <c r="X140" i="500"/>
  <c r="AC140" i="500" s="1"/>
  <c r="M140" i="500"/>
  <c r="X41" i="500"/>
  <c r="AC41" i="500" s="1"/>
  <c r="M41" i="500"/>
  <c r="X148" i="500"/>
  <c r="AC148" i="500" s="1"/>
  <c r="M148" i="500"/>
  <c r="X84" i="500"/>
  <c r="AC84" i="500" s="1"/>
  <c r="M84" i="500"/>
  <c r="R12" i="499"/>
  <c r="R11" i="499"/>
  <c r="X20" i="499"/>
  <c r="AC20" i="499" s="1"/>
  <c r="M20" i="499"/>
  <c r="X86" i="499"/>
  <c r="AC86" i="499" s="1"/>
  <c r="M86" i="499"/>
  <c r="X36" i="499"/>
  <c r="AC36" i="499" s="1"/>
  <c r="M36" i="499"/>
  <c r="X91" i="499"/>
  <c r="AC91" i="499" s="1"/>
  <c r="M91" i="499"/>
  <c r="X29" i="499"/>
  <c r="AC29" i="499" s="1"/>
  <c r="M29" i="499"/>
  <c r="X29" i="516"/>
  <c r="AC29" i="516" s="1"/>
  <c r="M29" i="516"/>
  <c r="X141" i="516"/>
  <c r="AC141" i="516" s="1"/>
  <c r="M141" i="516"/>
  <c r="X36" i="516"/>
  <c r="AC36" i="516" s="1"/>
  <c r="M36" i="516"/>
  <c r="X87" i="516"/>
  <c r="AC87" i="516" s="1"/>
  <c r="M87" i="516"/>
  <c r="X47" i="516"/>
  <c r="AC47" i="516" s="1"/>
  <c r="M47" i="516"/>
  <c r="X88" i="516"/>
  <c r="AC88" i="516" s="1"/>
  <c r="M88" i="516"/>
  <c r="X106" i="516"/>
  <c r="AC106" i="516" s="1"/>
  <c r="M106" i="516"/>
  <c r="X61" i="516"/>
  <c r="AC61" i="516" s="1"/>
  <c r="M61" i="516"/>
  <c r="X93" i="500"/>
  <c r="AC93" i="500" s="1"/>
  <c r="M93" i="500"/>
  <c r="X26" i="500"/>
  <c r="AC26" i="500" s="1"/>
  <c r="M26" i="500"/>
  <c r="X81" i="500"/>
  <c r="AC81" i="500" s="1"/>
  <c r="M81" i="500"/>
  <c r="X123" i="500"/>
  <c r="AC123" i="500" s="1"/>
  <c r="M123" i="500"/>
  <c r="X48" i="500"/>
  <c r="AC48" i="500" s="1"/>
  <c r="M48" i="500"/>
  <c r="X118" i="500"/>
  <c r="AC118" i="500" s="1"/>
  <c r="M118" i="500"/>
  <c r="X106" i="500"/>
  <c r="AC106" i="500" s="1"/>
  <c r="M106" i="500"/>
  <c r="X83" i="500"/>
  <c r="AC83" i="500" s="1"/>
  <c r="M83" i="500"/>
  <c r="X121" i="499"/>
  <c r="AC121" i="499" s="1"/>
  <c r="M121" i="499"/>
  <c r="X51" i="499"/>
  <c r="AC51" i="499" s="1"/>
  <c r="M51" i="499"/>
  <c r="X41" i="499"/>
  <c r="AC41" i="499" s="1"/>
  <c r="M41" i="499"/>
  <c r="X82" i="499"/>
  <c r="AC82" i="499" s="1"/>
  <c r="M82" i="499"/>
  <c r="X60" i="499"/>
  <c r="AC60" i="499" s="1"/>
  <c r="M60" i="499"/>
  <c r="X122" i="516"/>
  <c r="AC122" i="516" s="1"/>
  <c r="M122" i="516"/>
  <c r="X146" i="516"/>
  <c r="AC146" i="516" s="1"/>
  <c r="M146" i="516"/>
  <c r="X21" i="516"/>
  <c r="AC21" i="516" s="1"/>
  <c r="M21" i="516"/>
  <c r="X69" i="516"/>
  <c r="AC69" i="516" s="1"/>
  <c r="M69" i="516"/>
  <c r="X74" i="516"/>
  <c r="AC74" i="516" s="1"/>
  <c r="M74" i="516"/>
  <c r="X77" i="516"/>
  <c r="AC77" i="516" s="1"/>
  <c r="M77" i="516"/>
  <c r="X100" i="516"/>
  <c r="AC100" i="516" s="1"/>
  <c r="M100" i="516"/>
  <c r="X78" i="516"/>
  <c r="AC78" i="516" s="1"/>
  <c r="M78" i="516"/>
  <c r="X117" i="500"/>
  <c r="AC117" i="500" s="1"/>
  <c r="M117" i="500"/>
  <c r="X86" i="500"/>
  <c r="AC86" i="500" s="1"/>
  <c r="M86" i="500"/>
  <c r="X127" i="500"/>
  <c r="AC127" i="500" s="1"/>
  <c r="M127" i="500"/>
  <c r="X92" i="500"/>
  <c r="AC92" i="500" s="1"/>
  <c r="M92" i="500"/>
  <c r="X51" i="500"/>
  <c r="AC51" i="500" s="1"/>
  <c r="M51" i="500"/>
  <c r="X109" i="500"/>
  <c r="AC109" i="500" s="1"/>
  <c r="M109" i="500"/>
  <c r="X45" i="500"/>
  <c r="AC45" i="500" s="1"/>
  <c r="M45" i="500"/>
  <c r="X33" i="500"/>
  <c r="AC33" i="500" s="1"/>
  <c r="M33" i="500"/>
  <c r="X80" i="499"/>
  <c r="AC80" i="499" s="1"/>
  <c r="M80" i="499"/>
  <c r="X130" i="499"/>
  <c r="AC130" i="499" s="1"/>
  <c r="M130" i="499"/>
  <c r="X68" i="499"/>
  <c r="AC68" i="499" s="1"/>
  <c r="M68" i="499"/>
  <c r="X38" i="499"/>
  <c r="AC38" i="499" s="1"/>
  <c r="M38" i="499"/>
  <c r="X105" i="499"/>
  <c r="AC105" i="499" s="1"/>
  <c r="M105" i="499"/>
  <c r="X59" i="499"/>
  <c r="AC59" i="499" s="1"/>
  <c r="M59" i="499"/>
  <c r="X96" i="499"/>
  <c r="AC96" i="499" s="1"/>
  <c r="M96" i="499"/>
  <c r="X85" i="499"/>
  <c r="AC85" i="499" s="1"/>
  <c r="M85" i="499"/>
  <c r="X136" i="499"/>
  <c r="AC136" i="499" s="1"/>
  <c r="M136" i="499"/>
  <c r="X128" i="499"/>
  <c r="AC128" i="499" s="1"/>
  <c r="M128" i="499"/>
  <c r="X122" i="499"/>
  <c r="AC122" i="499" s="1"/>
  <c r="M122" i="499"/>
  <c r="X146" i="499"/>
  <c r="AC146" i="499" s="1"/>
  <c r="M146" i="499"/>
  <c r="X93" i="499"/>
  <c r="AC93" i="499" s="1"/>
  <c r="M93" i="499"/>
  <c r="X42" i="499"/>
  <c r="AC42" i="499" s="1"/>
  <c r="M42" i="499"/>
  <c r="X127" i="499"/>
  <c r="AC127" i="499" s="1"/>
  <c r="M127" i="499"/>
  <c r="X145" i="499"/>
  <c r="AC145" i="499" s="1"/>
  <c r="M145" i="499"/>
  <c r="X55" i="499"/>
  <c r="AC55" i="499" s="1"/>
  <c r="M55" i="499"/>
  <c r="X107" i="499"/>
  <c r="AC107" i="499" s="1"/>
  <c r="M107" i="499"/>
  <c r="X31" i="516"/>
  <c r="AC31" i="516" s="1"/>
  <c r="M31" i="516"/>
  <c r="X113" i="516"/>
  <c r="AC113" i="516" s="1"/>
  <c r="M113" i="516"/>
  <c r="X33" i="516"/>
  <c r="AC33" i="516" s="1"/>
  <c r="M33" i="516"/>
  <c r="X99" i="516"/>
  <c r="AC99" i="516" s="1"/>
  <c r="M99" i="516"/>
  <c r="X79" i="516"/>
  <c r="AC79" i="516" s="1"/>
  <c r="M79" i="516"/>
  <c r="X97" i="516"/>
  <c r="AC97" i="516" s="1"/>
  <c r="M97" i="516"/>
  <c r="X76" i="516"/>
  <c r="AC76" i="516" s="1"/>
  <c r="M76" i="516"/>
  <c r="X81" i="516"/>
  <c r="AC81" i="516" s="1"/>
  <c r="M81" i="516"/>
  <c r="X46" i="500"/>
  <c r="AC46" i="500" s="1"/>
  <c r="M46" i="500"/>
  <c r="X103" i="500"/>
  <c r="AC103" i="500" s="1"/>
  <c r="M103" i="500"/>
  <c r="X147" i="500"/>
  <c r="AC147" i="500" s="1"/>
  <c r="M147" i="500"/>
  <c r="X126" i="500"/>
  <c r="AC126" i="500" s="1"/>
  <c r="M126" i="500"/>
  <c r="X67" i="500"/>
  <c r="AC67" i="500" s="1"/>
  <c r="M67" i="500"/>
  <c r="X32" i="500"/>
  <c r="AC32" i="500" s="1"/>
  <c r="M32" i="500"/>
  <c r="X61" i="500"/>
  <c r="AC61" i="500" s="1"/>
  <c r="M61" i="500"/>
  <c r="X49" i="500"/>
  <c r="AC49" i="500" s="1"/>
  <c r="M49" i="500"/>
  <c r="X141" i="499"/>
  <c r="AC141" i="499" s="1"/>
  <c r="M141" i="499"/>
  <c r="X131" i="499"/>
  <c r="AC131" i="499" s="1"/>
  <c r="M131" i="499"/>
  <c r="X112" i="499"/>
  <c r="AC112" i="499" s="1"/>
  <c r="M112" i="499"/>
  <c r="X54" i="499"/>
  <c r="AC54" i="499" s="1"/>
  <c r="M54" i="499"/>
  <c r="X32" i="499"/>
  <c r="AC32" i="499" s="1"/>
  <c r="M32" i="499"/>
  <c r="X139" i="516"/>
  <c r="AC139" i="516" s="1"/>
  <c r="M139" i="516"/>
  <c r="X46" i="516"/>
  <c r="AC46" i="516" s="1"/>
  <c r="M46" i="516"/>
  <c r="X84" i="516"/>
  <c r="AC84" i="516" s="1"/>
  <c r="M84" i="516"/>
  <c r="X55" i="516"/>
  <c r="AC55" i="516" s="1"/>
  <c r="M55" i="516"/>
  <c r="X127" i="516"/>
  <c r="AC127" i="516" s="1"/>
  <c r="M127" i="516"/>
  <c r="X34" i="516"/>
  <c r="AC34" i="516" s="1"/>
  <c r="M34" i="516"/>
  <c r="X132" i="516"/>
  <c r="AC132" i="516" s="1"/>
  <c r="M132" i="516"/>
  <c r="X48" i="516"/>
  <c r="AC48" i="516" s="1"/>
  <c r="M48" i="516"/>
  <c r="X137" i="516"/>
  <c r="AC137" i="516" s="1"/>
  <c r="M137" i="516"/>
  <c r="X88" i="500"/>
  <c r="AC88" i="500" s="1"/>
  <c r="M88" i="500"/>
  <c r="X22" i="500"/>
  <c r="AC22" i="500" s="1"/>
  <c r="M22" i="500"/>
  <c r="X44" i="500"/>
  <c r="AC44" i="500" s="1"/>
  <c r="M44" i="500"/>
  <c r="X66" i="500"/>
  <c r="AC66" i="500" s="1"/>
  <c r="M66" i="500"/>
  <c r="X69" i="500"/>
  <c r="AC69" i="500" s="1"/>
  <c r="M69" i="500"/>
  <c r="X100" i="500"/>
  <c r="AC100" i="500" s="1"/>
  <c r="M100" i="500"/>
  <c r="X146" i="500"/>
  <c r="AC146" i="500" s="1"/>
  <c r="M146" i="500"/>
  <c r="X120" i="500"/>
  <c r="AC120" i="500" s="1"/>
  <c r="M120" i="500"/>
  <c r="X63" i="499"/>
  <c r="AC63" i="499" s="1"/>
  <c r="M63" i="499"/>
  <c r="X137" i="499"/>
  <c r="AC137" i="499" s="1"/>
  <c r="M137" i="499"/>
  <c r="X108" i="499"/>
  <c r="AC108" i="499" s="1"/>
  <c r="M108" i="499"/>
  <c r="X120" i="499"/>
  <c r="AC120" i="499" s="1"/>
  <c r="M120" i="499"/>
  <c r="X77" i="499"/>
  <c r="AC77" i="499" s="1"/>
  <c r="M77" i="499"/>
  <c r="X22" i="516"/>
  <c r="AC22" i="516" s="1"/>
  <c r="M22" i="516"/>
  <c r="X147" i="516"/>
  <c r="AC147" i="516" s="1"/>
  <c r="M147" i="516"/>
  <c r="X75" i="516"/>
  <c r="AC75" i="516" s="1"/>
  <c r="M75" i="516"/>
  <c r="X149" i="516"/>
  <c r="AC149" i="516" s="1"/>
  <c r="M149" i="516"/>
  <c r="X58" i="516"/>
  <c r="AC58" i="516" s="1"/>
  <c r="M58" i="516"/>
  <c r="X140" i="516"/>
  <c r="AC140" i="516" s="1"/>
  <c r="M140" i="516"/>
  <c r="X25" i="516"/>
  <c r="AC25" i="516" s="1"/>
  <c r="M25" i="516"/>
  <c r="X91" i="516"/>
  <c r="AC91" i="516" s="1"/>
  <c r="M91" i="516"/>
  <c r="X73" i="500"/>
  <c r="AC73" i="500" s="1"/>
  <c r="M73" i="500"/>
  <c r="X134" i="500"/>
  <c r="AC134" i="500" s="1"/>
  <c r="M134" i="500"/>
  <c r="X113" i="500"/>
  <c r="AC113" i="500" s="1"/>
  <c r="M113" i="500"/>
  <c r="X121" i="500"/>
  <c r="AC121" i="500" s="1"/>
  <c r="M121" i="500"/>
  <c r="M21" i="500"/>
  <c r="X21" i="500"/>
  <c r="AC21" i="500" s="1"/>
  <c r="X57" i="500"/>
  <c r="AC57" i="500" s="1"/>
  <c r="M57" i="500"/>
  <c r="X149" i="500"/>
  <c r="AC149" i="500" s="1"/>
  <c r="M149" i="500"/>
  <c r="X141" i="500"/>
  <c r="AC141" i="500" s="1"/>
  <c r="M141" i="500"/>
  <c r="X44" i="499"/>
  <c r="AC44" i="499" s="1"/>
  <c r="M44" i="499"/>
  <c r="X71" i="499"/>
  <c r="AC71" i="499" s="1"/>
  <c r="M71" i="499"/>
  <c r="X61" i="499"/>
  <c r="AC61" i="499" s="1"/>
  <c r="M61" i="499"/>
  <c r="X123" i="499"/>
  <c r="AC123" i="499" s="1"/>
  <c r="M123" i="499"/>
  <c r="X78" i="499"/>
  <c r="AC78" i="499" s="1"/>
  <c r="M78" i="499"/>
  <c r="X49" i="516"/>
  <c r="AC49" i="516" s="1"/>
  <c r="M49" i="516"/>
  <c r="X128" i="516"/>
  <c r="AC128" i="516" s="1"/>
  <c r="M128" i="516"/>
  <c r="X44" i="516"/>
  <c r="AC44" i="516" s="1"/>
  <c r="M44" i="516"/>
  <c r="X117" i="516"/>
  <c r="AC117" i="516" s="1"/>
  <c r="M117" i="516"/>
  <c r="X37" i="516"/>
  <c r="AC37" i="516" s="1"/>
  <c r="M37" i="516"/>
  <c r="X59" i="516"/>
  <c r="AC59" i="516" s="1"/>
  <c r="M59" i="516"/>
  <c r="X71" i="516"/>
  <c r="AC71" i="516" s="1"/>
  <c r="M71" i="516"/>
  <c r="X133" i="516"/>
  <c r="AC133" i="516" s="1"/>
  <c r="M133" i="516"/>
  <c r="X87" i="500"/>
  <c r="AC87" i="500" s="1"/>
  <c r="M87" i="500"/>
  <c r="X101" i="500"/>
  <c r="AC101" i="500" s="1"/>
  <c r="M101" i="500"/>
  <c r="X142" i="500"/>
  <c r="AC142" i="500" s="1"/>
  <c r="M142" i="500"/>
  <c r="X112" i="500"/>
  <c r="AC112" i="500" s="1"/>
  <c r="M112" i="500"/>
  <c r="X74" i="500"/>
  <c r="AC74" i="500" s="1"/>
  <c r="M74" i="500"/>
  <c r="X97" i="500"/>
  <c r="AC97" i="500" s="1"/>
  <c r="M97" i="500"/>
  <c r="X131" i="500"/>
  <c r="AC131" i="500" s="1"/>
  <c r="M131" i="500"/>
  <c r="X108" i="500"/>
  <c r="AC108" i="500" s="1"/>
  <c r="M108" i="500"/>
  <c r="X48" i="499"/>
  <c r="AC48" i="499" s="1"/>
  <c r="M48" i="499"/>
  <c r="X65" i="499"/>
  <c r="AC65" i="499" s="1"/>
  <c r="M65" i="499"/>
  <c r="X94" i="499"/>
  <c r="AC94" i="499" s="1"/>
  <c r="M94" i="499"/>
  <c r="X99" i="499"/>
  <c r="AC99" i="499" s="1"/>
  <c r="M99" i="499"/>
  <c r="X25" i="499"/>
  <c r="AC25" i="499" s="1"/>
  <c r="M25" i="499"/>
  <c r="X90" i="499"/>
  <c r="AC90" i="499" s="1"/>
  <c r="M90" i="499"/>
  <c r="X45" i="499"/>
  <c r="AC45" i="499" s="1"/>
  <c r="M45" i="499"/>
  <c r="X102" i="499"/>
  <c r="AC102" i="499" s="1"/>
  <c r="M102" i="499"/>
  <c r="X67" i="499"/>
  <c r="AC67" i="499" s="1"/>
  <c r="M67" i="499"/>
  <c r="X57" i="499"/>
  <c r="AC57" i="499" s="1"/>
  <c r="M57" i="499"/>
  <c r="X149" i="499"/>
  <c r="AC149" i="499" s="1"/>
  <c r="M149" i="499"/>
  <c r="X27" i="499"/>
  <c r="AC27" i="499" s="1"/>
  <c r="M27" i="499"/>
  <c r="X56" i="499"/>
  <c r="AC56" i="499" s="1"/>
  <c r="M56" i="499"/>
  <c r="X30" i="499"/>
  <c r="AC30" i="499" s="1"/>
  <c r="M30" i="499"/>
  <c r="X64" i="499"/>
  <c r="AC64" i="499" s="1"/>
  <c r="M64" i="499"/>
  <c r="X62" i="499"/>
  <c r="AC62" i="499" s="1"/>
  <c r="M62" i="499"/>
  <c r="X142" i="499"/>
  <c r="AC142" i="499" s="1"/>
  <c r="M142" i="499"/>
  <c r="X73" i="498"/>
  <c r="AC73" i="498" s="1"/>
  <c r="M73" i="498"/>
  <c r="X84" i="498"/>
  <c r="AC84" i="498" s="1"/>
  <c r="M84" i="498"/>
  <c r="X30" i="498"/>
  <c r="AC30" i="498" s="1"/>
  <c r="M30" i="498"/>
  <c r="X106" i="498"/>
  <c r="AC106" i="498" s="1"/>
  <c r="M106" i="498"/>
  <c r="X26" i="498"/>
  <c r="AC26" i="498" s="1"/>
  <c r="M26" i="498"/>
  <c r="X146" i="498"/>
  <c r="AC146" i="498" s="1"/>
  <c r="M146" i="498"/>
  <c r="M22" i="498"/>
  <c r="X22" i="498"/>
  <c r="AC22" i="498" s="1"/>
  <c r="X53" i="498"/>
  <c r="AC53" i="498" s="1"/>
  <c r="M53" i="498"/>
  <c r="X73" i="497"/>
  <c r="AC73" i="497" s="1"/>
  <c r="M73" i="497"/>
  <c r="R12" i="497"/>
  <c r="M20" i="497"/>
  <c r="R11" i="497"/>
  <c r="X20" i="497"/>
  <c r="AC20" i="497" s="1"/>
  <c r="X121" i="497"/>
  <c r="AC121" i="497" s="1"/>
  <c r="M121" i="497"/>
  <c r="X82" i="497"/>
  <c r="AC82" i="497" s="1"/>
  <c r="M82" i="497"/>
  <c r="X118" i="497"/>
  <c r="AC118" i="497" s="1"/>
  <c r="M118" i="497"/>
  <c r="X28" i="497"/>
  <c r="AC28" i="497" s="1"/>
  <c r="M28" i="497"/>
  <c r="X89" i="497"/>
  <c r="AC89" i="497" s="1"/>
  <c r="M89" i="497"/>
  <c r="X76" i="497"/>
  <c r="AC76" i="497" s="1"/>
  <c r="M76" i="497"/>
  <c r="X90" i="498"/>
  <c r="AC90" i="498" s="1"/>
  <c r="M90" i="498"/>
  <c r="X35" i="498"/>
  <c r="AC35" i="498" s="1"/>
  <c r="M35" i="498"/>
  <c r="X70" i="498"/>
  <c r="AC70" i="498" s="1"/>
  <c r="M70" i="498"/>
  <c r="X39" i="498"/>
  <c r="AC39" i="498" s="1"/>
  <c r="M39" i="498"/>
  <c r="X66" i="498"/>
  <c r="AC66" i="498" s="1"/>
  <c r="M66" i="498"/>
  <c r="X43" i="498"/>
  <c r="AC43" i="498" s="1"/>
  <c r="M43" i="498"/>
  <c r="X62" i="498"/>
  <c r="AC62" i="498" s="1"/>
  <c r="M62" i="498"/>
  <c r="X31" i="498"/>
  <c r="AC31" i="498" s="1"/>
  <c r="M31" i="498"/>
  <c r="X122" i="497"/>
  <c r="AC122" i="497" s="1"/>
  <c r="M122" i="497"/>
  <c r="X56" i="497"/>
  <c r="AC56" i="497" s="1"/>
  <c r="M56" i="497"/>
  <c r="X63" i="497"/>
  <c r="AC63" i="497" s="1"/>
  <c r="M63" i="497"/>
  <c r="X24" i="497"/>
  <c r="AC24" i="497" s="1"/>
  <c r="M24" i="497"/>
  <c r="X90" i="497"/>
  <c r="AC90" i="497" s="1"/>
  <c r="M90" i="497"/>
  <c r="X92" i="497"/>
  <c r="AC92" i="497" s="1"/>
  <c r="M92" i="497"/>
  <c r="X27" i="497"/>
  <c r="AC27" i="497" s="1"/>
  <c r="M27" i="497"/>
  <c r="X133" i="497"/>
  <c r="AC133" i="497" s="1"/>
  <c r="M133" i="497"/>
  <c r="X147" i="498"/>
  <c r="AC147" i="498" s="1"/>
  <c r="M147" i="498"/>
  <c r="X103" i="498"/>
  <c r="AC103" i="498" s="1"/>
  <c r="M103" i="498"/>
  <c r="X143" i="498"/>
  <c r="AC143" i="498" s="1"/>
  <c r="M143" i="498"/>
  <c r="X108" i="498"/>
  <c r="AC108" i="498" s="1"/>
  <c r="M108" i="498"/>
  <c r="X109" i="498"/>
  <c r="AC109" i="498" s="1"/>
  <c r="M109" i="498"/>
  <c r="X126" i="498"/>
  <c r="AC126" i="498" s="1"/>
  <c r="M126" i="498"/>
  <c r="X127" i="498"/>
  <c r="AC127" i="498" s="1"/>
  <c r="M127" i="498"/>
  <c r="X114" i="498"/>
  <c r="AC114" i="498" s="1"/>
  <c r="M114" i="498"/>
  <c r="X139" i="497"/>
  <c r="AC139" i="497" s="1"/>
  <c r="M139" i="497"/>
  <c r="X61" i="497"/>
  <c r="AC61" i="497" s="1"/>
  <c r="M61" i="497"/>
  <c r="X112" i="497"/>
  <c r="AC112" i="497" s="1"/>
  <c r="M112" i="497"/>
  <c r="X64" i="497"/>
  <c r="AC64" i="497" s="1"/>
  <c r="M64" i="497"/>
  <c r="X35" i="497"/>
  <c r="AC35" i="497" s="1"/>
  <c r="M35" i="497"/>
  <c r="X149" i="497"/>
  <c r="AC149" i="497" s="1"/>
  <c r="M149" i="497"/>
  <c r="X135" i="497"/>
  <c r="AC135" i="497" s="1"/>
  <c r="M135" i="497"/>
  <c r="X74" i="497"/>
  <c r="AC74" i="497" s="1"/>
  <c r="M74" i="497"/>
  <c r="X134" i="497"/>
  <c r="AC134" i="497" s="1"/>
  <c r="M134" i="497"/>
  <c r="X28" i="498"/>
  <c r="AC28" i="498" s="1"/>
  <c r="M28" i="498"/>
  <c r="X67" i="498"/>
  <c r="AC67" i="498" s="1"/>
  <c r="M67" i="498"/>
  <c r="X75" i="498"/>
  <c r="AC75" i="498" s="1"/>
  <c r="M75" i="498"/>
  <c r="X92" i="498"/>
  <c r="AC92" i="498" s="1"/>
  <c r="M92" i="498"/>
  <c r="X48" i="498"/>
  <c r="AC48" i="498" s="1"/>
  <c r="M48" i="498"/>
  <c r="X59" i="498"/>
  <c r="AC59" i="498" s="1"/>
  <c r="M59" i="498"/>
  <c r="X40" i="498"/>
  <c r="AC40" i="498" s="1"/>
  <c r="M40" i="498"/>
  <c r="X80" i="498"/>
  <c r="AC80" i="498" s="1"/>
  <c r="M80" i="498"/>
  <c r="X39" i="497"/>
  <c r="AC39" i="497" s="1"/>
  <c r="M39" i="497"/>
  <c r="X80" i="497"/>
  <c r="AC80" i="497" s="1"/>
  <c r="M80" i="497"/>
  <c r="X71" i="497"/>
  <c r="AC71" i="497" s="1"/>
  <c r="M71" i="497"/>
  <c r="X34" i="497"/>
  <c r="AC34" i="497" s="1"/>
  <c r="M34" i="497"/>
  <c r="X67" i="497"/>
  <c r="AC67" i="497" s="1"/>
  <c r="M67" i="497"/>
  <c r="X84" i="497"/>
  <c r="AC84" i="497" s="1"/>
  <c r="M84" i="497"/>
  <c r="X110" i="497"/>
  <c r="AC110" i="497" s="1"/>
  <c r="M110" i="497"/>
  <c r="X26" i="497"/>
  <c r="AC26" i="497" s="1"/>
  <c r="M26" i="497"/>
  <c r="X41" i="498"/>
  <c r="AC41" i="498" s="1"/>
  <c r="M41" i="498"/>
  <c r="X88" i="498"/>
  <c r="AC88" i="498" s="1"/>
  <c r="M88" i="498"/>
  <c r="X24" i="498"/>
  <c r="AC24" i="498" s="1"/>
  <c r="M24" i="498"/>
  <c r="X113" i="498"/>
  <c r="AC113" i="498" s="1"/>
  <c r="M113" i="498"/>
  <c r="X44" i="498"/>
  <c r="AC44" i="498" s="1"/>
  <c r="M44" i="498"/>
  <c r="X74" i="498"/>
  <c r="AC74" i="498" s="1"/>
  <c r="M74" i="498"/>
  <c r="X33" i="498"/>
  <c r="AC33" i="498" s="1"/>
  <c r="M33" i="498"/>
  <c r="X111" i="498"/>
  <c r="AC111" i="498" s="1"/>
  <c r="M111" i="498"/>
  <c r="X105" i="497"/>
  <c r="AC105" i="497" s="1"/>
  <c r="M105" i="497"/>
  <c r="X108" i="497"/>
  <c r="AC108" i="497" s="1"/>
  <c r="M108" i="497"/>
  <c r="X126" i="497"/>
  <c r="AC126" i="497" s="1"/>
  <c r="M126" i="497"/>
  <c r="X50" i="497"/>
  <c r="AC50" i="497" s="1"/>
  <c r="M50" i="497"/>
  <c r="X37" i="497"/>
  <c r="AC37" i="497" s="1"/>
  <c r="M37" i="497"/>
  <c r="X124" i="497"/>
  <c r="AC124" i="497" s="1"/>
  <c r="M124" i="497"/>
  <c r="X55" i="497"/>
  <c r="AC55" i="497" s="1"/>
  <c r="M55" i="497"/>
  <c r="X42" i="497"/>
  <c r="AC42" i="497" s="1"/>
  <c r="M42" i="497"/>
  <c r="X64" i="498"/>
  <c r="AC64" i="498" s="1"/>
  <c r="M64" i="498"/>
  <c r="X125" i="498"/>
  <c r="AC125" i="498" s="1"/>
  <c r="M125" i="498"/>
  <c r="X130" i="498"/>
  <c r="AC130" i="498" s="1"/>
  <c r="M130" i="498"/>
  <c r="X55" i="498"/>
  <c r="AC55" i="498" s="1"/>
  <c r="M55" i="498"/>
  <c r="X89" i="498"/>
  <c r="AC89" i="498" s="1"/>
  <c r="M89" i="498"/>
  <c r="X50" i="498"/>
  <c r="AC50" i="498" s="1"/>
  <c r="M50" i="498"/>
  <c r="X87" i="498"/>
  <c r="AC87" i="498" s="1"/>
  <c r="M87" i="498"/>
  <c r="X47" i="498"/>
  <c r="AC47" i="498" s="1"/>
  <c r="M47" i="498"/>
  <c r="X141" i="497"/>
  <c r="AC141" i="497" s="1"/>
  <c r="M141" i="497"/>
  <c r="X40" i="497"/>
  <c r="AC40" i="497" s="1"/>
  <c r="M40" i="497"/>
  <c r="X97" i="497"/>
  <c r="AC97" i="497" s="1"/>
  <c r="M97" i="497"/>
  <c r="X115" i="497"/>
  <c r="AC115" i="497" s="1"/>
  <c r="M115" i="497"/>
  <c r="X137" i="497"/>
  <c r="AC137" i="497" s="1"/>
  <c r="M137" i="497"/>
  <c r="X52" i="497"/>
  <c r="AC52" i="497" s="1"/>
  <c r="M52" i="497"/>
  <c r="X75" i="497"/>
  <c r="AC75" i="497" s="1"/>
  <c r="M75" i="497"/>
  <c r="X99" i="497"/>
  <c r="AC99" i="497" s="1"/>
  <c r="M99" i="497"/>
  <c r="X34" i="498"/>
  <c r="AC34" i="498" s="1"/>
  <c r="M34" i="498"/>
  <c r="X72" i="498"/>
  <c r="AC72" i="498" s="1"/>
  <c r="M72" i="498"/>
  <c r="X54" i="498"/>
  <c r="AC54" i="498" s="1"/>
  <c r="M54" i="498"/>
  <c r="X49" i="498"/>
  <c r="AC49" i="498" s="1"/>
  <c r="M49" i="498"/>
  <c r="X115" i="498"/>
  <c r="AC115" i="498" s="1"/>
  <c r="M115" i="498"/>
  <c r="X78" i="498"/>
  <c r="AC78" i="498" s="1"/>
  <c r="M78" i="498"/>
  <c r="X138" i="498"/>
  <c r="AC138" i="498" s="1"/>
  <c r="M138" i="498"/>
  <c r="X71" i="498"/>
  <c r="AC71" i="498" s="1"/>
  <c r="M71" i="498"/>
  <c r="X98" i="497"/>
  <c r="AC98" i="497" s="1"/>
  <c r="M98" i="497"/>
  <c r="X78" i="497"/>
  <c r="AC78" i="497" s="1"/>
  <c r="M78" i="497"/>
  <c r="X43" i="497"/>
  <c r="AC43" i="497" s="1"/>
  <c r="M43" i="497"/>
  <c r="X44" i="497"/>
  <c r="AC44" i="497" s="1"/>
  <c r="M44" i="497"/>
  <c r="X77" i="497"/>
  <c r="AC77" i="497" s="1"/>
  <c r="M77" i="497"/>
  <c r="X123" i="497"/>
  <c r="AC123" i="497" s="1"/>
  <c r="M123" i="497"/>
  <c r="X129" i="497"/>
  <c r="AC129" i="497" s="1"/>
  <c r="M129" i="497"/>
  <c r="X36" i="497"/>
  <c r="AC36" i="497" s="1"/>
  <c r="M36" i="497"/>
  <c r="X45" i="498"/>
  <c r="AC45" i="498" s="1"/>
  <c r="M45" i="498"/>
  <c r="X132" i="498"/>
  <c r="AC132" i="498" s="1"/>
  <c r="M132" i="498"/>
  <c r="X99" i="498"/>
  <c r="AC99" i="498" s="1"/>
  <c r="M99" i="498"/>
  <c r="X120" i="498"/>
  <c r="AC120" i="498" s="1"/>
  <c r="M120" i="498"/>
  <c r="X52" i="498"/>
  <c r="AC52" i="498" s="1"/>
  <c r="M52" i="498"/>
  <c r="X131" i="498"/>
  <c r="AC131" i="498" s="1"/>
  <c r="M131" i="498"/>
  <c r="X37" i="498"/>
  <c r="AC37" i="498" s="1"/>
  <c r="M37" i="498"/>
  <c r="X148" i="498"/>
  <c r="AC148" i="498" s="1"/>
  <c r="M148" i="498"/>
  <c r="X25" i="497"/>
  <c r="AC25" i="497" s="1"/>
  <c r="M25" i="497"/>
  <c r="X46" i="497"/>
  <c r="AC46" i="497" s="1"/>
  <c r="M46" i="497"/>
  <c r="X83" i="497"/>
  <c r="AC83" i="497" s="1"/>
  <c r="M83" i="497"/>
  <c r="X119" i="497"/>
  <c r="AC119" i="497" s="1"/>
  <c r="M119" i="497"/>
  <c r="X33" i="497"/>
  <c r="AC33" i="497" s="1"/>
  <c r="M33" i="497"/>
  <c r="X88" i="497"/>
  <c r="AC88" i="497" s="1"/>
  <c r="M88" i="497"/>
  <c r="X93" i="497"/>
  <c r="AC93" i="497" s="1"/>
  <c r="M93" i="497"/>
  <c r="X111" i="497"/>
  <c r="AC111" i="497" s="1"/>
  <c r="M111" i="497"/>
  <c r="X135" i="498"/>
  <c r="AC135" i="498" s="1"/>
  <c r="M135" i="498"/>
  <c r="X68" i="498"/>
  <c r="AC68" i="498" s="1"/>
  <c r="M68" i="498"/>
  <c r="X129" i="498"/>
  <c r="AC129" i="498" s="1"/>
  <c r="M129" i="498"/>
  <c r="X46" i="498"/>
  <c r="AC46" i="498" s="1"/>
  <c r="M46" i="498"/>
  <c r="X136" i="498"/>
  <c r="AC136" i="498" s="1"/>
  <c r="M136" i="498"/>
  <c r="X85" i="498"/>
  <c r="AC85" i="498" s="1"/>
  <c r="M85" i="498"/>
  <c r="X121" i="498"/>
  <c r="AC121" i="498" s="1"/>
  <c r="M121" i="498"/>
  <c r="X57" i="498"/>
  <c r="AC57" i="498" s="1"/>
  <c r="M57" i="498"/>
  <c r="X149" i="498"/>
  <c r="AC149" i="498" s="1"/>
  <c r="M149" i="498"/>
  <c r="X57" i="497"/>
  <c r="AC57" i="497" s="1"/>
  <c r="M57" i="497"/>
  <c r="X62" i="497"/>
  <c r="AC62" i="497" s="1"/>
  <c r="M62" i="497"/>
  <c r="X132" i="497"/>
  <c r="AC132" i="497" s="1"/>
  <c r="M132" i="497"/>
  <c r="X140" i="497"/>
  <c r="AC140" i="497" s="1"/>
  <c r="M140" i="497"/>
  <c r="X85" i="497"/>
  <c r="AC85" i="497" s="1"/>
  <c r="M85" i="497"/>
  <c r="X104" i="497"/>
  <c r="AC104" i="497" s="1"/>
  <c r="M104" i="497"/>
  <c r="X125" i="497"/>
  <c r="AC125" i="497" s="1"/>
  <c r="M125" i="497"/>
  <c r="X127" i="497"/>
  <c r="AC127" i="497" s="1"/>
  <c r="M127" i="497"/>
  <c r="X104" i="498"/>
  <c r="AC104" i="498" s="1"/>
  <c r="M104" i="498"/>
  <c r="X140" i="498"/>
  <c r="AC140" i="498" s="1"/>
  <c r="M140" i="498"/>
  <c r="X36" i="498"/>
  <c r="AC36" i="498" s="1"/>
  <c r="M36" i="498"/>
  <c r="X96" i="498"/>
  <c r="AC96" i="498" s="1"/>
  <c r="M96" i="498"/>
  <c r="X101" i="498"/>
  <c r="AC101" i="498" s="1"/>
  <c r="M101" i="498"/>
  <c r="X76" i="498"/>
  <c r="AC76" i="498" s="1"/>
  <c r="M76" i="498"/>
  <c r="X110" i="498"/>
  <c r="AC110" i="498" s="1"/>
  <c r="M110" i="498"/>
  <c r="X139" i="498"/>
  <c r="AC139" i="498" s="1"/>
  <c r="M139" i="498"/>
  <c r="M21" i="497"/>
  <c r="X21" i="497"/>
  <c r="AC21" i="497" s="1"/>
  <c r="X144" i="497"/>
  <c r="AC144" i="497" s="1"/>
  <c r="M144" i="497"/>
  <c r="X94" i="497"/>
  <c r="AC94" i="497" s="1"/>
  <c r="M94" i="497"/>
  <c r="X87" i="497"/>
  <c r="AC87" i="497" s="1"/>
  <c r="M87" i="497"/>
  <c r="X41" i="497"/>
  <c r="AC41" i="497" s="1"/>
  <c r="M41" i="497"/>
  <c r="X38" i="497"/>
  <c r="AC38" i="497" s="1"/>
  <c r="M38" i="497"/>
  <c r="X106" i="497"/>
  <c r="AC106" i="497" s="1"/>
  <c r="M106" i="497"/>
  <c r="X58" i="497"/>
  <c r="AC58" i="497" s="1"/>
  <c r="M58" i="497"/>
  <c r="X32" i="498"/>
  <c r="AC32" i="498" s="1"/>
  <c r="M32" i="498"/>
  <c r="X51" i="498"/>
  <c r="AC51" i="498" s="1"/>
  <c r="M51" i="498"/>
  <c r="X56" i="498"/>
  <c r="AC56" i="498" s="1"/>
  <c r="M56" i="498"/>
  <c r="X91" i="498"/>
  <c r="AC91" i="498" s="1"/>
  <c r="M91" i="498"/>
  <c r="X134" i="498"/>
  <c r="AC134" i="498" s="1"/>
  <c r="M134" i="498"/>
  <c r="X117" i="498"/>
  <c r="AC117" i="498" s="1"/>
  <c r="M117" i="498"/>
  <c r="X105" i="498"/>
  <c r="AC105" i="498" s="1"/>
  <c r="M105" i="498"/>
  <c r="X63" i="498"/>
  <c r="AC63" i="498" s="1"/>
  <c r="M63" i="498"/>
  <c r="X102" i="497"/>
  <c r="AC102" i="497" s="1"/>
  <c r="M102" i="497"/>
  <c r="X66" i="497"/>
  <c r="AC66" i="497" s="1"/>
  <c r="M66" i="497"/>
  <c r="X79" i="497"/>
  <c r="AC79" i="497" s="1"/>
  <c r="M79" i="497"/>
  <c r="X22" i="497"/>
  <c r="AC22" i="497" s="1"/>
  <c r="M22" i="497"/>
  <c r="X136" i="497"/>
  <c r="AC136" i="497" s="1"/>
  <c r="M136" i="497"/>
  <c r="X72" i="497"/>
  <c r="AC72" i="497" s="1"/>
  <c r="M72" i="497"/>
  <c r="X143" i="497"/>
  <c r="AC143" i="497" s="1"/>
  <c r="M143" i="497"/>
  <c r="X142" i="497"/>
  <c r="AC142" i="497" s="1"/>
  <c r="M142" i="497"/>
  <c r="X81" i="498"/>
  <c r="AC81" i="498" s="1"/>
  <c r="M81" i="498"/>
  <c r="R12" i="498"/>
  <c r="M20" i="498"/>
  <c r="X20" i="498"/>
  <c r="AC20" i="498" s="1"/>
  <c r="R11" i="498"/>
  <c r="X118" i="498"/>
  <c r="AC118" i="498" s="1"/>
  <c r="M118" i="498"/>
  <c r="X107" i="498"/>
  <c r="AC107" i="498" s="1"/>
  <c r="M107" i="498"/>
  <c r="X98" i="498"/>
  <c r="AC98" i="498" s="1"/>
  <c r="M98" i="498"/>
  <c r="X82" i="498"/>
  <c r="AC82" i="498" s="1"/>
  <c r="M82" i="498"/>
  <c r="X77" i="498"/>
  <c r="AC77" i="498" s="1"/>
  <c r="M77" i="498"/>
  <c r="X97" i="498"/>
  <c r="AC97" i="498" s="1"/>
  <c r="M97" i="498"/>
  <c r="X47" i="497"/>
  <c r="AC47" i="497" s="1"/>
  <c r="M47" i="497"/>
  <c r="X49" i="497"/>
  <c r="AC49" i="497" s="1"/>
  <c r="M49" i="497"/>
  <c r="X128" i="497"/>
  <c r="AC128" i="497" s="1"/>
  <c r="M128" i="497"/>
  <c r="X91" i="497"/>
  <c r="AC91" i="497" s="1"/>
  <c r="M91" i="497"/>
  <c r="X130" i="497"/>
  <c r="AC130" i="497" s="1"/>
  <c r="M130" i="497"/>
  <c r="X32" i="497"/>
  <c r="AC32" i="497" s="1"/>
  <c r="M32" i="497"/>
  <c r="X86" i="497"/>
  <c r="AC86" i="497" s="1"/>
  <c r="M86" i="497"/>
  <c r="X100" i="497"/>
  <c r="AC100" i="497" s="1"/>
  <c r="M100" i="497"/>
  <c r="X138" i="497"/>
  <c r="AC138" i="497" s="1"/>
  <c r="M138" i="497"/>
  <c r="X58" i="498"/>
  <c r="AC58" i="498" s="1"/>
  <c r="M58" i="498"/>
  <c r="X102" i="498"/>
  <c r="AC102" i="498" s="1"/>
  <c r="M102" i="498"/>
  <c r="X119" i="498"/>
  <c r="AC119" i="498" s="1"/>
  <c r="M119" i="498"/>
  <c r="X23" i="498"/>
  <c r="AC23" i="498" s="1"/>
  <c r="M23" i="498"/>
  <c r="X95" i="498"/>
  <c r="AC95" i="498" s="1"/>
  <c r="M95" i="498"/>
  <c r="X27" i="498"/>
  <c r="AC27" i="498" s="1"/>
  <c r="M27" i="498"/>
  <c r="X94" i="498"/>
  <c r="AC94" i="498" s="1"/>
  <c r="M94" i="498"/>
  <c r="X100" i="498"/>
  <c r="AC100" i="498" s="1"/>
  <c r="M100" i="498"/>
  <c r="X23" i="497"/>
  <c r="AC23" i="497" s="1"/>
  <c r="M23" i="497"/>
  <c r="X101" i="497"/>
  <c r="AC101" i="497" s="1"/>
  <c r="M101" i="497"/>
  <c r="X147" i="497"/>
  <c r="AC147" i="497" s="1"/>
  <c r="M147" i="497"/>
  <c r="X116" i="497"/>
  <c r="AC116" i="497" s="1"/>
  <c r="M116" i="497"/>
  <c r="X114" i="497"/>
  <c r="AC114" i="497" s="1"/>
  <c r="M114" i="497"/>
  <c r="X70" i="497"/>
  <c r="AC70" i="497" s="1"/>
  <c r="M70" i="497"/>
  <c r="X51" i="497"/>
  <c r="AC51" i="497" s="1"/>
  <c r="M51" i="497"/>
  <c r="X131" i="497"/>
  <c r="AC131" i="497" s="1"/>
  <c r="M131" i="497"/>
  <c r="X123" i="498"/>
  <c r="AC123" i="498" s="1"/>
  <c r="M123" i="498"/>
  <c r="X60" i="498"/>
  <c r="AC60" i="498" s="1"/>
  <c r="M60" i="498"/>
  <c r="X145" i="498"/>
  <c r="AC145" i="498" s="1"/>
  <c r="M145" i="498"/>
  <c r="X86" i="498"/>
  <c r="AC86" i="498" s="1"/>
  <c r="M86" i="498"/>
  <c r="X144" i="498"/>
  <c r="AC144" i="498" s="1"/>
  <c r="M144" i="498"/>
  <c r="X25" i="498"/>
  <c r="AC25" i="498" s="1"/>
  <c r="M25" i="498"/>
  <c r="X137" i="498"/>
  <c r="AC137" i="498" s="1"/>
  <c r="M137" i="498"/>
  <c r="X112" i="498"/>
  <c r="AC112" i="498" s="1"/>
  <c r="M112" i="498"/>
  <c r="X128" i="498"/>
  <c r="AC128" i="498" s="1"/>
  <c r="M128" i="498"/>
  <c r="X29" i="497"/>
  <c r="AC29" i="497" s="1"/>
  <c r="M29" i="497"/>
  <c r="X96" i="497"/>
  <c r="AC96" i="497" s="1"/>
  <c r="M96" i="497"/>
  <c r="X109" i="497"/>
  <c r="AC109" i="497" s="1"/>
  <c r="M109" i="497"/>
  <c r="X59" i="497"/>
  <c r="AC59" i="497" s="1"/>
  <c r="M59" i="497"/>
  <c r="X117" i="497"/>
  <c r="AC117" i="497" s="1"/>
  <c r="M117" i="497"/>
  <c r="X120" i="497"/>
  <c r="AC120" i="497" s="1"/>
  <c r="M120" i="497"/>
  <c r="X48" i="497"/>
  <c r="AC48" i="497" s="1"/>
  <c r="M48" i="497"/>
  <c r="X145" i="497"/>
  <c r="AC145" i="497" s="1"/>
  <c r="M145" i="497"/>
  <c r="X124" i="498"/>
  <c r="AC124" i="498" s="1"/>
  <c r="M124" i="498"/>
  <c r="X141" i="498"/>
  <c r="AC141" i="498" s="1"/>
  <c r="M141" i="498"/>
  <c r="X65" i="498"/>
  <c r="AC65" i="498" s="1"/>
  <c r="M65" i="498"/>
  <c r="X116" i="498"/>
  <c r="AC116" i="498" s="1"/>
  <c r="M116" i="498"/>
  <c r="X29" i="498"/>
  <c r="AC29" i="498" s="1"/>
  <c r="M29" i="498"/>
  <c r="X93" i="498"/>
  <c r="AC93" i="498" s="1"/>
  <c r="M93" i="498"/>
  <c r="M21" i="498"/>
  <c r="X21" i="498"/>
  <c r="AC21" i="498" s="1"/>
  <c r="X133" i="498"/>
  <c r="AC133" i="498" s="1"/>
  <c r="M133" i="498"/>
  <c r="X53" i="497"/>
  <c r="AC53" i="497" s="1"/>
  <c r="M53" i="497"/>
  <c r="X30" i="497"/>
  <c r="AC30" i="497" s="1"/>
  <c r="M30" i="497"/>
  <c r="X31" i="497"/>
  <c r="AC31" i="497" s="1"/>
  <c r="M31" i="497"/>
  <c r="X103" i="497"/>
  <c r="AC103" i="497" s="1"/>
  <c r="M103" i="497"/>
  <c r="X45" i="497"/>
  <c r="AC45" i="497" s="1"/>
  <c r="M45" i="497"/>
  <c r="X54" i="497"/>
  <c r="AC54" i="497" s="1"/>
  <c r="M54" i="497"/>
  <c r="X65" i="497"/>
  <c r="AC65" i="497" s="1"/>
  <c r="M65" i="497"/>
  <c r="X95" i="497"/>
  <c r="AC95" i="497" s="1"/>
  <c r="M95" i="497"/>
  <c r="X142" i="498"/>
  <c r="AC142" i="498" s="1"/>
  <c r="M142" i="498"/>
  <c r="X61" i="498"/>
  <c r="AC61" i="498" s="1"/>
  <c r="M61" i="498"/>
  <c r="X79" i="498"/>
  <c r="AC79" i="498" s="1"/>
  <c r="M79" i="498"/>
  <c r="X69" i="498"/>
  <c r="AC69" i="498" s="1"/>
  <c r="M69" i="498"/>
  <c r="X42" i="498"/>
  <c r="AC42" i="498" s="1"/>
  <c r="M42" i="498"/>
  <c r="X122" i="498"/>
  <c r="AC122" i="498" s="1"/>
  <c r="M122" i="498"/>
  <c r="X38" i="498"/>
  <c r="AC38" i="498" s="1"/>
  <c r="M38" i="498"/>
  <c r="X83" i="498"/>
  <c r="AC83" i="498" s="1"/>
  <c r="M83" i="498"/>
  <c r="X81" i="497"/>
  <c r="AC81" i="497" s="1"/>
  <c r="M81" i="497"/>
  <c r="X107" i="497"/>
  <c r="AC107" i="497" s="1"/>
  <c r="M107" i="497"/>
  <c r="X148" i="497"/>
  <c r="AC148" i="497" s="1"/>
  <c r="M148" i="497"/>
  <c r="X68" i="497"/>
  <c r="AC68" i="497" s="1"/>
  <c r="M68" i="497"/>
  <c r="X69" i="497"/>
  <c r="AC69" i="497" s="1"/>
  <c r="M69" i="497"/>
  <c r="X146" i="497"/>
  <c r="AC146" i="497" s="1"/>
  <c r="M146" i="497"/>
  <c r="X113" i="497"/>
  <c r="AC113" i="497" s="1"/>
  <c r="M113" i="497"/>
  <c r="X60" i="497"/>
  <c r="AC60" i="497" s="1"/>
  <c r="M60" i="497"/>
  <c r="AD78" i="513"/>
  <c r="AD32" i="514"/>
  <c r="AD28" i="511"/>
  <c r="AD81" i="512"/>
  <c r="AD53" i="509"/>
  <c r="AD60" i="509"/>
  <c r="AD54" i="514"/>
  <c r="AD37" i="514"/>
  <c r="AD68" i="512"/>
  <c r="AD20" i="511"/>
  <c r="AD46" i="510"/>
  <c r="AD72" i="507"/>
  <c r="AD48" i="513"/>
  <c r="AD59" i="511"/>
  <c r="AD53" i="510"/>
  <c r="AD35" i="507"/>
  <c r="AD52" i="514"/>
  <c r="AD56" i="511"/>
  <c r="AD28" i="509"/>
  <c r="AD76" i="507"/>
  <c r="AD20" i="514"/>
  <c r="AD81" i="513"/>
  <c r="AD58" i="512"/>
  <c r="AD56" i="512"/>
  <c r="AD83" i="509"/>
  <c r="AD49" i="510"/>
  <c r="AD46" i="507"/>
  <c r="AD80" i="514"/>
  <c r="AD60" i="511"/>
  <c r="AD67" i="511"/>
  <c r="AD54" i="509"/>
  <c r="AD46" i="514"/>
  <c r="AD22" i="511"/>
  <c r="AD74" i="511"/>
  <c r="AD69" i="509"/>
  <c r="AD47" i="514"/>
  <c r="AD65" i="512"/>
  <c r="AD59" i="510"/>
  <c r="AD56" i="508"/>
  <c r="AD49" i="514"/>
  <c r="AD76" i="511"/>
  <c r="AD20" i="509"/>
  <c r="AD21" i="508"/>
  <c r="AD69" i="514"/>
  <c r="AD57" i="510"/>
  <c r="F70" i="4"/>
  <c r="AD59" i="514"/>
  <c r="AD58" i="510"/>
  <c r="AD83" i="507"/>
  <c r="AD41" i="512"/>
  <c r="AD26" i="510"/>
  <c r="AD74" i="514"/>
  <c r="AD81" i="511"/>
  <c r="AD41" i="507"/>
  <c r="AD63" i="507"/>
  <c r="AD56" i="507"/>
  <c r="AD69" i="507"/>
  <c r="AD46" i="508"/>
  <c r="AD33" i="507"/>
  <c r="AD48" i="514"/>
  <c r="AD46" i="512"/>
  <c r="AD21" i="509"/>
  <c r="AD74" i="508"/>
  <c r="AD75" i="513"/>
  <c r="AD70" i="511"/>
  <c r="AD51" i="513"/>
  <c r="AD31" i="510"/>
  <c r="AD34" i="514"/>
  <c r="AD63" i="512"/>
  <c r="AD80" i="513"/>
  <c r="AD45" i="512"/>
  <c r="AD76" i="508"/>
  <c r="AD50" i="513"/>
  <c r="AD71" i="513"/>
  <c r="AD65" i="510"/>
  <c r="AD31" i="512"/>
  <c r="AD55" i="507"/>
  <c r="AD75" i="509"/>
  <c r="AD35" i="509"/>
  <c r="AD44" i="513"/>
  <c r="AD59" i="508"/>
  <c r="AD35" i="510"/>
  <c r="AD46" i="511"/>
  <c r="F66" i="4"/>
  <c r="AD42" i="512"/>
  <c r="F71" i="4"/>
  <c r="AD73" i="512"/>
  <c r="AD45" i="513"/>
  <c r="AD38" i="510"/>
  <c r="AD33" i="513"/>
  <c r="AD82" i="510"/>
  <c r="AD50" i="511"/>
  <c r="AD21" i="514"/>
  <c r="F84" i="4"/>
  <c r="F68" i="4"/>
  <c r="AD73" i="509"/>
  <c r="AD82" i="511"/>
  <c r="AD38" i="514"/>
  <c r="AD21" i="513"/>
  <c r="AD37" i="512"/>
  <c r="AD83" i="512"/>
  <c r="AD55" i="509"/>
  <c r="AD23" i="510"/>
  <c r="AD20" i="507"/>
  <c r="AD30" i="514"/>
  <c r="AD28" i="512"/>
  <c r="AD57" i="512"/>
  <c r="AD33" i="509"/>
  <c r="AD81" i="510"/>
  <c r="AD45" i="514"/>
  <c r="AD64" i="513"/>
  <c r="AD29" i="511"/>
  <c r="AD49" i="509"/>
  <c r="AD38" i="513"/>
  <c r="AD21" i="512"/>
  <c r="AD82" i="512"/>
  <c r="AD68" i="510"/>
  <c r="AD46" i="513"/>
  <c r="AD63" i="514"/>
  <c r="AD24" i="511"/>
  <c r="AD52" i="511"/>
  <c r="AD76" i="509"/>
  <c r="AD77" i="509"/>
  <c r="AD22" i="507"/>
  <c r="AD23" i="513"/>
  <c r="AD58" i="514"/>
  <c r="AD33" i="511"/>
  <c r="AD60" i="510"/>
  <c r="AD79" i="510"/>
  <c r="AD66" i="514"/>
  <c r="AD23" i="512"/>
  <c r="AD30" i="510"/>
  <c r="AD43" i="514"/>
  <c r="AD62" i="513"/>
  <c r="AD51" i="512"/>
  <c r="AD43" i="510"/>
  <c r="F81" i="4"/>
  <c r="AD24" i="513"/>
  <c r="AD38" i="511"/>
  <c r="AD39" i="510"/>
  <c r="AD28" i="514"/>
  <c r="AD59" i="512"/>
  <c r="AD62" i="509"/>
  <c r="AD31" i="511"/>
  <c r="AD23" i="507"/>
  <c r="AD32" i="513"/>
  <c r="AD32" i="510"/>
  <c r="AD80" i="508"/>
  <c r="AD20" i="512"/>
  <c r="AD66" i="509"/>
  <c r="AD65" i="513"/>
  <c r="AD25" i="507"/>
  <c r="AD43" i="508"/>
  <c r="AD57" i="507"/>
  <c r="AD45" i="507"/>
  <c r="AD62" i="514"/>
  <c r="AD64" i="512"/>
  <c r="AD55" i="510"/>
  <c r="AD60" i="508"/>
  <c r="AD71" i="511"/>
  <c r="AD48" i="509"/>
  <c r="AD64" i="508"/>
  <c r="AD66" i="511"/>
  <c r="AD38" i="508"/>
  <c r="AD26" i="512"/>
  <c r="AD45" i="510"/>
  <c r="AD56" i="514"/>
  <c r="AD28" i="510"/>
  <c r="F67" i="4"/>
  <c r="AD39" i="511"/>
  <c r="AD55" i="508"/>
  <c r="AD51" i="510"/>
  <c r="AD83" i="513"/>
  <c r="AD35" i="513"/>
  <c r="AD58" i="508"/>
  <c r="AD43" i="509"/>
  <c r="AD27" i="511"/>
  <c r="AD73" i="507"/>
  <c r="AD74" i="507"/>
  <c r="AD67" i="509"/>
  <c r="AD58" i="509"/>
  <c r="AD26" i="514"/>
  <c r="AD26" i="508"/>
  <c r="AD49" i="512"/>
  <c r="AD40" i="508"/>
  <c r="AD47" i="512"/>
  <c r="F69" i="4"/>
  <c r="AD82" i="509"/>
  <c r="AD57" i="509"/>
  <c r="AD41" i="510"/>
  <c r="AD64" i="511"/>
  <c r="AD79" i="507"/>
  <c r="AD33" i="506"/>
  <c r="AD21" i="506"/>
  <c r="AD24" i="506"/>
  <c r="AD20" i="506"/>
  <c r="AD44" i="506"/>
  <c r="AD41" i="506"/>
  <c r="AD62" i="506"/>
  <c r="AD58" i="505"/>
  <c r="AD52" i="505"/>
  <c r="AD64" i="505"/>
  <c r="AD24" i="505"/>
  <c r="AD74" i="506"/>
  <c r="AD68" i="506"/>
  <c r="AD83" i="505"/>
  <c r="AD81" i="505"/>
  <c r="AD81" i="506"/>
  <c r="AD35" i="505"/>
  <c r="AD59" i="505"/>
  <c r="AD41" i="514"/>
  <c r="AD53" i="512"/>
  <c r="AD70" i="510"/>
  <c r="AD64" i="514"/>
  <c r="AD66" i="512"/>
  <c r="AD42" i="508"/>
  <c r="AD38" i="512"/>
  <c r="AD63" i="510"/>
  <c r="AD72" i="512"/>
  <c r="AD59" i="507"/>
  <c r="AD20" i="513"/>
  <c r="AD47" i="511"/>
  <c r="AD22" i="510"/>
  <c r="AD37" i="513"/>
  <c r="AD58" i="511"/>
  <c r="AD51" i="507"/>
  <c r="AD80" i="511"/>
  <c r="AD25" i="514"/>
  <c r="AD20" i="510"/>
  <c r="AD77" i="507"/>
  <c r="AD80" i="506"/>
  <c r="AD29" i="514"/>
  <c r="AD29" i="510"/>
  <c r="AD83" i="514"/>
  <c r="AD26" i="507"/>
  <c r="AD39" i="512"/>
  <c r="AD54" i="513"/>
  <c r="AD21" i="505"/>
  <c r="AD24" i="507"/>
  <c r="AD50" i="508"/>
  <c r="AD67" i="507"/>
  <c r="AD68" i="507"/>
  <c r="AD57" i="514"/>
  <c r="AD63" i="509"/>
  <c r="AD30" i="511"/>
  <c r="AD49" i="513"/>
  <c r="AD43" i="507"/>
  <c r="AD53" i="508"/>
  <c r="AD45" i="511"/>
  <c r="AD21" i="497"/>
  <c r="AD36" i="510"/>
  <c r="AD58" i="507"/>
  <c r="AD48" i="512"/>
  <c r="AD62" i="507"/>
  <c r="AD26" i="511"/>
  <c r="AD38" i="506"/>
  <c r="AD66" i="507"/>
  <c r="AD20" i="497"/>
  <c r="AD73" i="506"/>
  <c r="AD57" i="506"/>
  <c r="AD56" i="505"/>
  <c r="AD82" i="508"/>
  <c r="AD73" i="514"/>
  <c r="AD42" i="507"/>
  <c r="AD36" i="508"/>
  <c r="AD73" i="513"/>
  <c r="F80" i="4"/>
  <c r="AD32" i="507"/>
  <c r="F65" i="4"/>
  <c r="AD82" i="513"/>
  <c r="AD67" i="506"/>
  <c r="AD43" i="511"/>
  <c r="AD22" i="505"/>
  <c r="AD29" i="508"/>
  <c r="AD20" i="516"/>
  <c r="AD45" i="508"/>
  <c r="AD40" i="506"/>
  <c r="AD65" i="514"/>
  <c r="F76" i="4"/>
  <c r="AD76" i="512"/>
  <c r="AD28" i="506"/>
  <c r="AD21" i="510"/>
  <c r="AD77" i="510"/>
  <c r="AD64" i="507"/>
  <c r="AD25" i="508"/>
  <c r="AD37" i="508"/>
  <c r="AD31" i="508"/>
  <c r="AD34" i="507"/>
  <c r="AD24" i="508"/>
  <c r="AD27" i="505"/>
  <c r="AD48" i="505"/>
  <c r="AD26" i="505"/>
  <c r="AD59" i="506"/>
  <c r="AD34" i="505"/>
  <c r="AD32" i="505"/>
  <c r="AD66" i="505"/>
  <c r="AD49" i="506"/>
  <c r="AD47" i="506"/>
  <c r="AD68" i="505"/>
  <c r="AD54" i="506"/>
  <c r="AD45" i="505"/>
  <c r="AD26" i="506"/>
  <c r="AD39" i="505"/>
  <c r="AD47" i="505"/>
  <c r="AD42" i="506"/>
  <c r="AD63" i="506"/>
  <c r="AD74" i="504"/>
  <c r="AD51" i="503"/>
  <c r="AD39" i="504"/>
  <c r="AD74" i="503"/>
  <c r="AD25" i="504"/>
  <c r="AD57" i="503"/>
  <c r="AD55" i="503"/>
  <c r="AD41" i="504"/>
  <c r="AD71" i="501"/>
  <c r="AD62" i="501"/>
  <c r="AD24" i="501"/>
  <c r="AD79" i="511"/>
  <c r="AD23" i="509"/>
  <c r="AD63" i="513"/>
  <c r="AD32" i="509"/>
  <c r="AD57" i="513"/>
  <c r="AD56" i="510"/>
  <c r="AD48" i="511"/>
  <c r="AD51" i="514"/>
  <c r="AD80" i="512"/>
  <c r="AD70" i="509"/>
  <c r="F83" i="4"/>
  <c r="AD42" i="509"/>
  <c r="AD46" i="509"/>
  <c r="AD40" i="511"/>
  <c r="AD27" i="507"/>
  <c r="AD54" i="505"/>
  <c r="AD34" i="512"/>
  <c r="AD75" i="508"/>
  <c r="AD71" i="507"/>
  <c r="AD78" i="507"/>
  <c r="AD52" i="507"/>
  <c r="AD27" i="506"/>
  <c r="AD82" i="507"/>
  <c r="AD68" i="508"/>
  <c r="AD41" i="511"/>
  <c r="AD53" i="514"/>
  <c r="AD50" i="507"/>
  <c r="AD77" i="513"/>
  <c r="AD21" i="504"/>
  <c r="AD81" i="507"/>
  <c r="AD73" i="505"/>
  <c r="AD39" i="513"/>
  <c r="AD48" i="508"/>
  <c r="AD67" i="514"/>
  <c r="AD50" i="514"/>
  <c r="AD27" i="509"/>
  <c r="AD34" i="508"/>
  <c r="AD31" i="505"/>
  <c r="AD50" i="505"/>
  <c r="AD78" i="514"/>
  <c r="AD65" i="509"/>
  <c r="AD62" i="512"/>
  <c r="AD52" i="513"/>
  <c r="AD49" i="507"/>
  <c r="AD37" i="510"/>
  <c r="AD70" i="514"/>
  <c r="AD54" i="510"/>
  <c r="AD44" i="514"/>
  <c r="AD65" i="505"/>
  <c r="AD49" i="503"/>
  <c r="AD81" i="504"/>
  <c r="AD32" i="504"/>
  <c r="AD46" i="504"/>
  <c r="AD40" i="509"/>
  <c r="AD38" i="505"/>
  <c r="AD45" i="503"/>
  <c r="AD74" i="513"/>
  <c r="AD73" i="511"/>
  <c r="AD60" i="507"/>
  <c r="AD28" i="505"/>
  <c r="AD42" i="511"/>
  <c r="AD27" i="513"/>
  <c r="AD59" i="513"/>
  <c r="AD74" i="505"/>
  <c r="AD77" i="504"/>
  <c r="AD25" i="505"/>
  <c r="AD49" i="505"/>
  <c r="AD58" i="506"/>
  <c r="AD30" i="506"/>
  <c r="AD83" i="504"/>
  <c r="AD32" i="503"/>
  <c r="AD60" i="504"/>
  <c r="AD76" i="504"/>
  <c r="AD42" i="504"/>
  <c r="AD35" i="503"/>
  <c r="AD61" i="503"/>
  <c r="AD62" i="510"/>
  <c r="AD28" i="508"/>
  <c r="AD20" i="505"/>
  <c r="AD61" i="505"/>
  <c r="AD61" i="514"/>
  <c r="AD68" i="509"/>
  <c r="AD69" i="506"/>
  <c r="F79" i="4"/>
  <c r="AD56" i="506"/>
  <c r="AD69" i="504"/>
  <c r="AD54" i="504"/>
  <c r="AD20" i="504"/>
  <c r="AD35" i="512"/>
  <c r="AD55" i="513"/>
  <c r="AD71" i="503"/>
  <c r="AD29" i="512"/>
  <c r="AD22" i="508"/>
  <c r="AD21" i="502"/>
  <c r="AD43" i="513"/>
  <c r="AD28" i="504"/>
  <c r="AD75" i="503"/>
  <c r="AD47" i="502"/>
  <c r="AD57" i="504"/>
  <c r="AD71" i="504"/>
  <c r="AD83" i="508"/>
  <c r="AD27" i="512"/>
  <c r="AD43" i="504"/>
  <c r="AD68" i="513"/>
  <c r="AD69" i="503"/>
  <c r="AD78" i="503"/>
  <c r="AD31" i="504"/>
  <c r="AD59" i="503"/>
  <c r="AD78" i="505"/>
  <c r="AD61" i="504"/>
  <c r="AD73" i="504"/>
  <c r="AD28" i="503"/>
  <c r="AD27" i="503"/>
  <c r="AD79" i="503"/>
  <c r="AD47" i="504"/>
  <c r="AD34" i="503"/>
  <c r="AD58" i="504"/>
  <c r="AD24" i="503"/>
  <c r="AD80" i="501"/>
  <c r="AD51" i="501"/>
  <c r="AD56" i="501"/>
  <c r="AD29" i="502"/>
  <c r="AD34" i="502"/>
  <c r="AD28" i="501"/>
  <c r="AD20" i="502"/>
  <c r="AD75" i="502"/>
  <c r="AD77" i="502"/>
  <c r="AD52" i="516"/>
  <c r="AD41" i="516"/>
  <c r="AD35" i="516"/>
  <c r="AD56" i="500"/>
  <c r="AD32" i="516"/>
  <c r="AD76" i="500"/>
  <c r="AD53" i="516"/>
  <c r="AD40" i="499"/>
  <c r="AD63" i="516"/>
  <c r="AD79" i="500"/>
  <c r="AD21" i="499"/>
  <c r="AD55" i="512"/>
  <c r="AD28" i="507"/>
  <c r="AD33" i="512"/>
  <c r="AD26" i="513"/>
  <c r="AD71" i="514"/>
  <c r="AD41" i="508"/>
  <c r="AD78" i="512"/>
  <c r="AD42" i="513"/>
  <c r="AD25" i="510"/>
  <c r="AD78" i="510"/>
  <c r="AD81" i="509"/>
  <c r="AD55" i="505"/>
  <c r="AD63" i="511"/>
  <c r="AD77" i="512"/>
  <c r="AD74" i="510"/>
  <c r="AD34" i="513"/>
  <c r="AD37" i="507"/>
  <c r="AD47" i="507"/>
  <c r="AD68" i="511"/>
  <c r="AD44" i="510"/>
  <c r="AD67" i="510"/>
  <c r="AD68" i="514"/>
  <c r="AD75" i="505"/>
  <c r="AD32" i="508"/>
  <c r="AD64" i="509"/>
  <c r="AD70" i="506"/>
  <c r="AD22" i="514"/>
  <c r="AD67" i="505"/>
  <c r="AD78" i="506"/>
  <c r="AD65" i="506"/>
  <c r="AD78" i="508"/>
  <c r="AD36" i="514"/>
  <c r="AD39" i="509"/>
  <c r="AD61" i="507"/>
  <c r="AD35" i="508"/>
  <c r="AD53" i="513"/>
  <c r="AD51" i="505"/>
  <c r="AD63" i="504"/>
  <c r="AD36" i="503"/>
  <c r="AD36" i="504"/>
  <c r="AD76" i="501"/>
  <c r="AD33" i="502"/>
  <c r="AD41" i="513"/>
  <c r="AD49" i="502"/>
  <c r="AD67" i="512"/>
  <c r="AD40" i="501"/>
  <c r="AD79" i="509"/>
  <c r="AD27" i="510"/>
  <c r="AD30" i="509"/>
  <c r="AD65" i="508"/>
  <c r="AD24" i="509"/>
  <c r="AD22" i="498"/>
  <c r="AD83" i="503"/>
  <c r="AD38" i="504"/>
  <c r="AD41" i="502"/>
  <c r="AD23" i="502"/>
  <c r="AD72" i="505"/>
  <c r="AD75" i="506"/>
  <c r="AD36" i="506"/>
  <c r="AD37" i="504"/>
  <c r="AD62" i="503"/>
  <c r="AD33" i="503"/>
  <c r="AD50" i="504"/>
  <c r="AD23" i="503"/>
  <c r="AD44" i="504"/>
  <c r="AD75" i="501"/>
  <c r="AD68" i="502"/>
  <c r="AD62" i="511"/>
  <c r="AD43" i="505"/>
  <c r="AD54" i="512"/>
  <c r="AD72" i="506"/>
  <c r="AD51" i="506"/>
  <c r="AD75" i="514"/>
  <c r="AD79" i="508"/>
  <c r="AD34" i="509"/>
  <c r="AD20" i="503"/>
  <c r="AD78" i="501"/>
  <c r="AD38" i="501"/>
  <c r="AD76" i="506"/>
  <c r="AD69" i="508"/>
  <c r="AD50" i="509"/>
  <c r="AD53" i="501"/>
  <c r="AD39" i="502"/>
  <c r="AD72" i="504"/>
  <c r="AD39" i="503"/>
  <c r="AD48" i="502"/>
  <c r="AD40" i="505"/>
  <c r="AD54" i="507"/>
  <c r="AD45" i="506"/>
  <c r="AD83" i="502"/>
  <c r="AD79" i="504"/>
  <c r="AD41" i="505"/>
  <c r="AD72" i="514"/>
  <c r="AD67" i="504"/>
  <c r="AD65" i="504"/>
  <c r="AD22" i="501"/>
  <c r="AD56" i="502"/>
  <c r="AD44" i="502"/>
  <c r="AD45" i="501"/>
  <c r="AD33" i="508"/>
  <c r="AD30" i="505"/>
  <c r="AD63" i="502"/>
  <c r="AD48" i="507"/>
  <c r="AD81" i="508"/>
  <c r="AD47" i="510"/>
  <c r="AD23" i="505"/>
  <c r="AD61" i="506"/>
  <c r="AD42" i="516"/>
  <c r="AD27" i="500"/>
  <c r="AD37" i="500"/>
  <c r="AD78" i="500"/>
  <c r="AD24" i="500"/>
  <c r="AD26" i="499"/>
  <c r="AD69" i="516"/>
  <c r="AD59" i="499"/>
  <c r="AD66" i="500"/>
  <c r="AD44" i="499"/>
  <c r="AD27" i="499"/>
  <c r="AD31" i="498"/>
  <c r="AD39" i="497"/>
  <c r="AD52" i="498"/>
  <c r="AD25" i="497"/>
  <c r="AD33" i="497"/>
  <c r="AD72" i="497"/>
  <c r="AD29" i="498"/>
  <c r="AD31" i="507"/>
  <c r="AD37" i="511"/>
  <c r="AD60" i="513"/>
  <c r="AD33" i="514"/>
  <c r="AD66" i="508"/>
  <c r="AD44" i="505"/>
  <c r="AD78" i="509"/>
  <c r="AD50" i="512"/>
  <c r="AD48" i="510"/>
  <c r="AD32" i="511"/>
  <c r="AD63" i="505"/>
  <c r="AD77" i="505"/>
  <c r="AD21" i="501"/>
  <c r="AD70" i="505"/>
  <c r="AD31" i="509"/>
  <c r="AD62" i="505"/>
  <c r="AD60" i="512"/>
  <c r="AD69" i="505"/>
  <c r="AD46" i="503"/>
  <c r="AD80" i="502"/>
  <c r="AD62" i="500"/>
  <c r="AD24" i="512"/>
  <c r="AD44" i="508"/>
  <c r="AD21" i="503"/>
  <c r="AD36" i="507"/>
  <c r="F82" i="4"/>
  <c r="AD72" i="503"/>
  <c r="AD35" i="502"/>
  <c r="AD71" i="502"/>
  <c r="AD25" i="502"/>
  <c r="AD77" i="500"/>
  <c r="AD65" i="516"/>
  <c r="AD58" i="499"/>
  <c r="AD39" i="498"/>
  <c r="AD62" i="497"/>
  <c r="AD55" i="506"/>
  <c r="AD56" i="503"/>
  <c r="AD38" i="503"/>
  <c r="AD68" i="503"/>
  <c r="AD74" i="501"/>
  <c r="AD60" i="516"/>
  <c r="AD62" i="499"/>
  <c r="AD45" i="498"/>
  <c r="AD67" i="513"/>
  <c r="AD64" i="510"/>
  <c r="AD79" i="505"/>
  <c r="AD60" i="505"/>
  <c r="AD27" i="501"/>
  <c r="AD28" i="516"/>
  <c r="F73" i="4"/>
  <c r="AD22" i="504"/>
  <c r="AD60" i="499"/>
  <c r="AD23" i="501"/>
  <c r="AD34" i="500"/>
  <c r="AD40" i="510"/>
  <c r="AD39" i="507"/>
  <c r="AD66" i="501"/>
  <c r="AD25" i="511"/>
  <c r="AD24" i="516"/>
  <c r="AD49" i="499"/>
  <c r="AD35" i="500"/>
  <c r="AD44" i="503"/>
  <c r="AD59" i="501"/>
  <c r="AD28" i="502"/>
  <c r="AD72" i="500"/>
  <c r="AD83" i="516"/>
  <c r="AD28" i="497"/>
  <c r="AD23" i="498"/>
  <c r="AD46" i="502"/>
  <c r="AD30" i="503"/>
  <c r="AD67" i="503"/>
  <c r="AD67" i="502"/>
  <c r="AD61" i="502"/>
  <c r="AD55" i="502"/>
  <c r="AD55" i="501"/>
  <c r="AD35" i="501"/>
  <c r="AD31" i="501"/>
  <c r="AD37" i="502"/>
  <c r="AD60" i="501"/>
  <c r="AD34" i="501"/>
  <c r="AD67" i="501"/>
  <c r="AD69" i="501"/>
  <c r="AD72" i="502"/>
  <c r="AD64" i="502"/>
  <c r="AD66" i="502"/>
  <c r="AD31" i="502"/>
  <c r="AD42" i="501"/>
  <c r="AD44" i="501"/>
  <c r="AD30" i="500"/>
  <c r="AD76" i="499"/>
  <c r="AD47" i="500"/>
  <c r="AD20" i="500"/>
  <c r="AD59" i="500"/>
  <c r="AD47" i="499"/>
  <c r="AD66" i="499"/>
  <c r="AD27" i="516"/>
  <c r="AD64" i="500"/>
  <c r="AD71" i="500"/>
  <c r="AD50" i="499"/>
  <c r="AD39" i="516"/>
  <c r="AD41" i="499"/>
  <c r="AD73" i="498"/>
  <c r="AD82" i="497"/>
  <c r="AD64" i="497"/>
  <c r="AD75" i="498"/>
  <c r="AD71" i="497"/>
  <c r="AD24" i="498"/>
  <c r="AD54" i="498"/>
  <c r="AD37" i="498"/>
  <c r="AD63" i="498"/>
  <c r="AD25" i="498"/>
  <c r="AD22" i="513"/>
  <c r="AD23" i="511"/>
  <c r="AD72" i="510"/>
  <c r="AD24" i="514"/>
  <c r="AD36" i="509"/>
  <c r="AD25" i="513"/>
  <c r="AD56" i="509"/>
  <c r="AD80" i="510"/>
  <c r="AD79" i="506"/>
  <c r="AD72" i="508"/>
  <c r="AD38" i="507"/>
  <c r="AD66" i="510"/>
  <c r="AD61" i="509"/>
  <c r="AD53" i="511"/>
  <c r="AD29" i="507"/>
  <c r="AD39" i="506"/>
  <c r="AD61" i="512"/>
  <c r="AD75" i="512"/>
  <c r="AD82" i="505"/>
  <c r="AD47" i="509"/>
  <c r="AD60" i="503"/>
  <c r="AD63" i="503"/>
  <c r="AD52" i="501"/>
  <c r="AD69" i="513"/>
  <c r="AD53" i="500"/>
  <c r="AD30" i="513"/>
  <c r="AD71" i="505"/>
  <c r="AD38" i="509"/>
  <c r="AD36" i="511"/>
  <c r="AD82" i="502"/>
  <c r="AD36" i="501"/>
  <c r="AD51" i="502"/>
  <c r="AD32" i="502"/>
  <c r="AD46" i="499"/>
  <c r="AD50" i="516"/>
  <c r="AD22" i="500"/>
  <c r="AD44" i="498"/>
  <c r="AD29" i="505"/>
  <c r="AD31" i="506"/>
  <c r="AD66" i="503"/>
  <c r="AD80" i="504"/>
  <c r="AD37" i="503"/>
  <c r="AD52" i="499"/>
  <c r="AD77" i="516"/>
  <c r="AD74" i="497"/>
  <c r="AD54" i="508"/>
  <c r="AD63" i="508"/>
  <c r="AD54" i="511"/>
  <c r="AD31" i="513"/>
  <c r="AD58" i="503"/>
  <c r="AD32" i="501"/>
  <c r="AD68" i="500"/>
  <c r="AD34" i="506"/>
  <c r="AD71" i="506"/>
  <c r="AD23" i="499"/>
  <c r="AD22" i="503"/>
  <c r="AD75" i="504"/>
  <c r="AD79" i="502"/>
  <c r="AD82" i="504"/>
  <c r="AD65" i="497"/>
  <c r="AD83" i="510"/>
  <c r="AD81" i="516"/>
  <c r="AD60" i="500"/>
  <c r="AD70" i="497"/>
  <c r="AD39" i="501"/>
  <c r="AD27" i="504"/>
  <c r="AD37" i="501"/>
  <c r="AD25" i="501"/>
  <c r="AD35" i="499"/>
  <c r="AD49" i="500"/>
  <c r="AD75" i="497"/>
  <c r="AD42" i="498"/>
  <c r="AD81" i="502"/>
  <c r="AD38" i="500"/>
  <c r="AD30" i="516"/>
  <c r="AD45" i="516"/>
  <c r="AD23" i="516"/>
  <c r="AD67" i="516"/>
  <c r="AD56" i="516"/>
  <c r="AD22" i="499"/>
  <c r="AD70" i="500"/>
  <c r="AD72" i="516"/>
  <c r="AD75" i="500"/>
  <c r="AD54" i="500"/>
  <c r="AD63" i="500"/>
  <c r="AD72" i="499"/>
  <c r="AD70" i="516"/>
  <c r="AD58" i="500"/>
  <c r="AD41" i="500"/>
  <c r="AD36" i="499"/>
  <c r="AD61" i="516"/>
  <c r="AD83" i="500"/>
  <c r="AD51" i="499"/>
  <c r="AD82" i="499"/>
  <c r="AD21" i="516"/>
  <c r="AD74" i="516"/>
  <c r="AD45" i="500"/>
  <c r="AD80" i="499"/>
  <c r="AD68" i="499"/>
  <c r="AD33" i="516"/>
  <c r="AD61" i="500"/>
  <c r="AD46" i="516"/>
  <c r="AD37" i="516"/>
  <c r="AD25" i="499"/>
  <c r="AD64" i="499"/>
  <c r="AD80" i="497"/>
  <c r="AD50" i="497"/>
  <c r="AD78" i="497"/>
  <c r="AD46" i="498"/>
  <c r="AD56" i="498"/>
  <c r="AD59" i="497"/>
  <c r="AD33" i="510"/>
  <c r="AD71" i="512"/>
  <c r="AD40" i="513"/>
  <c r="AD66" i="513"/>
  <c r="AD53" i="502"/>
  <c r="AD48" i="506"/>
  <c r="AD60" i="506"/>
  <c r="AD43" i="502"/>
  <c r="AD73" i="499"/>
  <c r="AD25" i="506"/>
  <c r="AD54" i="499"/>
  <c r="AD20" i="508"/>
  <c r="AD74" i="499"/>
  <c r="AD77" i="511"/>
  <c r="AD71" i="509"/>
  <c r="AD50" i="498"/>
  <c r="AD21" i="498"/>
  <c r="AD30" i="502"/>
  <c r="AD67" i="497"/>
  <c r="AD58" i="516"/>
  <c r="AD52" i="509"/>
  <c r="AD70" i="508"/>
  <c r="AD74" i="509"/>
  <c r="AD80" i="507"/>
  <c r="AD21" i="511"/>
  <c r="AD80" i="505"/>
  <c r="AD70" i="512"/>
  <c r="AD69" i="510"/>
  <c r="AD61" i="508"/>
  <c r="AD60" i="514"/>
  <c r="AD57" i="505"/>
  <c r="AD65" i="511"/>
  <c r="AD51" i="509"/>
  <c r="AD52" i="508"/>
  <c r="AD42" i="505"/>
  <c r="AD64" i="506"/>
  <c r="AD35" i="511"/>
  <c r="AD53" i="506"/>
  <c r="AD43" i="503"/>
  <c r="AD73" i="503"/>
  <c r="AD33" i="501"/>
  <c r="AD37" i="499"/>
  <c r="AD52" i="510"/>
  <c r="AD49" i="501"/>
  <c r="AD23" i="506"/>
  <c r="AD60" i="502"/>
  <c r="AD50" i="506"/>
  <c r="AD39" i="508"/>
  <c r="AD51" i="508"/>
  <c r="AD58" i="502"/>
  <c r="AD82" i="501"/>
  <c r="AD45" i="502"/>
  <c r="AD25" i="500"/>
  <c r="AD40" i="516"/>
  <c r="AD39" i="499"/>
  <c r="AD26" i="498"/>
  <c r="AD77" i="497"/>
  <c r="AD22" i="506"/>
  <c r="AD55" i="504"/>
  <c r="AD24" i="504"/>
  <c r="AD78" i="504"/>
  <c r="AD20" i="501"/>
  <c r="AD73" i="516"/>
  <c r="AD73" i="500"/>
  <c r="AD41" i="498"/>
  <c r="F72" i="4"/>
  <c r="AD80" i="509"/>
  <c r="AD52" i="503"/>
  <c r="AD67" i="508"/>
  <c r="AD80" i="503"/>
  <c r="AD81" i="501"/>
  <c r="AD82" i="516"/>
  <c r="AD46" i="505"/>
  <c r="AD33" i="504"/>
  <c r="AD41" i="503"/>
  <c r="AD70" i="504"/>
  <c r="AD25" i="503"/>
  <c r="AD83" i="501"/>
  <c r="AD55" i="500"/>
  <c r="AD47" i="501"/>
  <c r="AD72" i="501"/>
  <c r="AD26" i="503"/>
  <c r="AD38" i="497"/>
  <c r="AD27" i="502"/>
  <c r="AD82" i="503"/>
  <c r="AD62" i="502"/>
  <c r="AD73" i="501"/>
  <c r="AD43" i="499"/>
  <c r="AD33" i="500"/>
  <c r="AD56" i="497"/>
  <c r="AD65" i="498"/>
  <c r="AD64" i="503"/>
  <c r="AD79" i="513"/>
  <c r="AD30" i="499"/>
  <c r="AD20" i="499"/>
  <c r="AD51" i="511"/>
  <c r="AD24" i="502"/>
  <c r="AD30" i="507"/>
  <c r="AD21" i="500"/>
  <c r="AD27" i="498"/>
  <c r="AD26" i="501"/>
  <c r="AD47" i="497"/>
  <c r="AD22" i="516"/>
  <c r="AD22" i="512"/>
  <c r="AD70" i="503"/>
  <c r="AD59" i="502"/>
  <c r="AD43" i="516"/>
  <c r="AD53" i="497"/>
  <c r="AD29" i="497"/>
  <c r="AD31" i="516"/>
  <c r="AD71" i="516"/>
  <c r="AD48" i="499"/>
  <c r="AD27" i="497"/>
  <c r="AD42" i="497"/>
  <c r="AD47" i="498"/>
  <c r="AD36" i="497"/>
  <c r="AD51" i="497"/>
  <c r="AD54" i="497"/>
  <c r="AD60" i="497"/>
  <c r="AD56" i="513"/>
  <c r="AD70" i="507"/>
  <c r="AD32" i="512"/>
  <c r="AD62" i="508"/>
  <c r="AD50" i="503"/>
  <c r="AD68" i="497"/>
  <c r="AD36" i="512"/>
  <c r="AD69" i="502"/>
  <c r="AD61" i="499"/>
  <c r="AD26" i="504"/>
  <c r="AD38" i="516"/>
  <c r="AD43" i="512"/>
  <c r="AD76" i="503"/>
  <c r="AD57" i="498"/>
  <c r="AD64" i="504"/>
  <c r="AD83" i="506"/>
  <c r="AD42" i="502"/>
  <c r="AD61" i="501"/>
  <c r="AD29" i="516"/>
  <c r="AD49" i="511"/>
  <c r="AD79" i="512"/>
  <c r="AD76" i="510"/>
  <c r="AD78" i="502"/>
  <c r="AD43" i="501"/>
  <c r="AD54" i="501"/>
  <c r="AD48" i="501"/>
  <c r="AD30" i="501"/>
  <c r="AD81" i="499"/>
  <c r="AD51" i="516"/>
  <c r="AD43" i="500"/>
  <c r="AD28" i="500"/>
  <c r="AD26" i="516"/>
  <c r="AD53" i="499"/>
  <c r="AD36" i="500"/>
  <c r="AD57" i="516"/>
  <c r="AD79" i="499"/>
  <c r="AD39" i="500"/>
  <c r="AD48" i="500"/>
  <c r="AD78" i="516"/>
  <c r="AD38" i="499"/>
  <c r="AD42" i="499"/>
  <c r="AD32" i="500"/>
  <c r="AD25" i="516"/>
  <c r="AD78" i="499"/>
  <c r="AD59" i="516"/>
  <c r="AD76" i="497"/>
  <c r="AD43" i="498"/>
  <c r="AD24" i="497"/>
  <c r="AD40" i="498"/>
  <c r="AD33" i="498"/>
  <c r="AD37" i="497"/>
  <c r="AD55" i="497"/>
  <c r="AD83" i="497"/>
  <c r="AD58" i="497"/>
  <c r="AD77" i="498"/>
  <c r="AD45" i="497"/>
  <c r="AD38" i="498"/>
  <c r="AD35" i="514"/>
  <c r="AD23" i="514"/>
  <c r="AD75" i="510"/>
  <c r="AD27" i="514"/>
  <c r="AD30" i="512"/>
  <c r="AD58" i="513"/>
  <c r="AD37" i="506"/>
  <c r="AD77" i="514"/>
  <c r="AD50" i="510"/>
  <c r="AD44" i="507"/>
  <c r="AD83" i="511"/>
  <c r="AD27" i="508"/>
  <c r="AD46" i="506"/>
  <c r="AD29" i="509"/>
  <c r="AD52" i="506"/>
  <c r="AD72" i="509"/>
  <c r="AD25" i="509"/>
  <c r="F77" i="4"/>
  <c r="AD30" i="508"/>
  <c r="AD45" i="504"/>
  <c r="AD54" i="503"/>
  <c r="AD73" i="502"/>
  <c r="AD50" i="500"/>
  <c r="AD75" i="507"/>
  <c r="AD82" i="514"/>
  <c r="AD26" i="502"/>
  <c r="AD44" i="511"/>
  <c r="AD31" i="514"/>
  <c r="AD59" i="504"/>
  <c r="AD68" i="504"/>
  <c r="AD58" i="501"/>
  <c r="AD65" i="502"/>
  <c r="AD36" i="502"/>
  <c r="AD54" i="516"/>
  <c r="AD65" i="500"/>
  <c r="AD36" i="516"/>
  <c r="AD61" i="497"/>
  <c r="AD76" i="498"/>
  <c r="AD76" i="505"/>
  <c r="AD56" i="504"/>
  <c r="AD42" i="503"/>
  <c r="AD53" i="504"/>
  <c r="AD57" i="502"/>
  <c r="AD69" i="499"/>
  <c r="AD30" i="498"/>
  <c r="AD22" i="497"/>
  <c r="AD34" i="510"/>
  <c r="AD65" i="507"/>
  <c r="AD39" i="514"/>
  <c r="AD34" i="504"/>
  <c r="AD54" i="502"/>
  <c r="AD83" i="499"/>
  <c r="AD47" i="508"/>
  <c r="AD50" i="502"/>
  <c r="AD57" i="499"/>
  <c r="AD74" i="502"/>
  <c r="AD33" i="499"/>
  <c r="AD66" i="516"/>
  <c r="AD75" i="499"/>
  <c r="AD81" i="497"/>
  <c r="AD36" i="505"/>
  <c r="AD25" i="512"/>
  <c r="AD31" i="497"/>
  <c r="AD40" i="504"/>
  <c r="AD77" i="503"/>
  <c r="AD70" i="501"/>
  <c r="AD68" i="501"/>
  <c r="AD42" i="500"/>
  <c r="AD34" i="498"/>
  <c r="AD69" i="512"/>
  <c r="AD35" i="506"/>
  <c r="AD52" i="502"/>
  <c r="AD70" i="513"/>
  <c r="AD28" i="499"/>
  <c r="AD32" i="499"/>
  <c r="AD48" i="516"/>
  <c r="AD63" i="499"/>
  <c r="AD71" i="499"/>
  <c r="AD45" i="499"/>
  <c r="AD56" i="499"/>
  <c r="AD67" i="498"/>
  <c r="AD55" i="498"/>
  <c r="AD68" i="498"/>
  <c r="AD57" i="497"/>
  <c r="AD36" i="498"/>
  <c r="AD41" i="497"/>
  <c r="AD32" i="497"/>
  <c r="AD61" i="498"/>
  <c r="AD71" i="510"/>
  <c r="AD77" i="508"/>
  <c r="AD71" i="508"/>
  <c r="AD72" i="511"/>
  <c r="AD21" i="507"/>
  <c r="AD70" i="499"/>
  <c r="AD32" i="498"/>
  <c r="AD76" i="513"/>
  <c r="AD70" i="502"/>
  <c r="AD64" i="498"/>
  <c r="AD53" i="503"/>
  <c r="AD48" i="498"/>
  <c r="AD42" i="510"/>
  <c r="AD34" i="516"/>
  <c r="AD28" i="513"/>
  <c r="AD31" i="500"/>
  <c r="AD71" i="498"/>
  <c r="AD69" i="511"/>
  <c r="AD61" i="510"/>
  <c r="AD34" i="499"/>
  <c r="AD60" i="498"/>
  <c r="AD24" i="510"/>
  <c r="AD79" i="501"/>
  <c r="AD65" i="503"/>
  <c r="AD29" i="513"/>
  <c r="AD40" i="512"/>
  <c r="AD53" i="507"/>
  <c r="AD44" i="512"/>
  <c r="AD22" i="509"/>
  <c r="AD74" i="512"/>
  <c r="AD72" i="513"/>
  <c r="AD40" i="514"/>
  <c r="AD73" i="508"/>
  <c r="AD47" i="513"/>
  <c r="AD75" i="511"/>
  <c r="AD29" i="506"/>
  <c r="AD57" i="511"/>
  <c r="AD34" i="511"/>
  <c r="AD37" i="505"/>
  <c r="AD36" i="513"/>
  <c r="AD40" i="507"/>
  <c r="AD78" i="511"/>
  <c r="AD66" i="506"/>
  <c r="AD52" i="504"/>
  <c r="AD51" i="504"/>
  <c r="AD77" i="501"/>
  <c r="AD61" i="511"/>
  <c r="AD49" i="508"/>
  <c r="AD52" i="500"/>
  <c r="AD44" i="509"/>
  <c r="AD45" i="509"/>
  <c r="AD77" i="506"/>
  <c r="AD35" i="504"/>
  <c r="AD46" i="501"/>
  <c r="AD63" i="501"/>
  <c r="AD38" i="502"/>
  <c r="AD62" i="516"/>
  <c r="AD29" i="500"/>
  <c r="AD81" i="500"/>
  <c r="AD28" i="498"/>
  <c r="AD43" i="506"/>
  <c r="AD33" i="505"/>
  <c r="AD30" i="504"/>
  <c r="AD81" i="503"/>
  <c r="AD29" i="504"/>
  <c r="AD41" i="501"/>
  <c r="AD47" i="516"/>
  <c r="AD73" i="497"/>
  <c r="AD61" i="513"/>
  <c r="AD81" i="514"/>
  <c r="AD76" i="514"/>
  <c r="AD52" i="512"/>
  <c r="AD66" i="504"/>
  <c r="AD29" i="501"/>
  <c r="AD24" i="499"/>
  <c r="AD73" i="510"/>
  <c r="AD23" i="500"/>
  <c r="AD40" i="503"/>
  <c r="AD76" i="502"/>
  <c r="AD68" i="516"/>
  <c r="AD26" i="500"/>
  <c r="AD57" i="501"/>
  <c r="AD55" i="514"/>
  <c r="AD23" i="504"/>
  <c r="AD51" i="498"/>
  <c r="AD62" i="504"/>
  <c r="AD79" i="498"/>
  <c r="AD29" i="503"/>
  <c r="AD48" i="504"/>
  <c r="AD64" i="501"/>
  <c r="AD80" i="516"/>
  <c r="AD40" i="500"/>
  <c r="AD75" i="516"/>
  <c r="AD43" i="497"/>
  <c r="AD42" i="514"/>
  <c r="AD55" i="511"/>
  <c r="AD80" i="500"/>
  <c r="AD65" i="499"/>
  <c r="AD82" i="500"/>
  <c r="AD31" i="499"/>
  <c r="F78" i="4"/>
  <c r="AD69" i="497"/>
  <c r="AD48" i="497"/>
  <c r="AD76" i="516"/>
  <c r="AD67" i="500"/>
  <c r="AD55" i="516"/>
  <c r="AD57" i="500"/>
  <c r="AD44" i="516"/>
  <c r="AD67" i="499"/>
  <c r="AD53" i="498"/>
  <c r="AD66" i="498"/>
  <c r="AD26" i="497"/>
  <c r="AD74" i="498"/>
  <c r="AD40" i="497"/>
  <c r="AD72" i="498"/>
  <c r="AD44" i="497"/>
  <c r="AD49" i="497"/>
  <c r="AD30" i="497"/>
  <c r="AD41" i="509"/>
  <c r="AD26" i="509"/>
  <c r="AD23" i="508"/>
  <c r="AD37" i="509"/>
  <c r="AD82" i="506"/>
  <c r="AD31" i="503"/>
  <c r="AD79" i="516"/>
  <c r="AD53" i="505"/>
  <c r="AD65" i="501"/>
  <c r="AD64" i="516"/>
  <c r="AD32" i="506"/>
  <c r="AD47" i="503"/>
  <c r="AD79" i="514"/>
  <c r="AD22" i="502"/>
  <c r="AD59" i="509"/>
  <c r="AD50" i="501"/>
  <c r="AD77" i="499"/>
  <c r="AD40" i="502"/>
  <c r="AD48" i="503"/>
  <c r="AD35" i="498"/>
  <c r="AD49" i="504"/>
  <c r="AD66" i="497"/>
  <c r="AD57" i="508"/>
  <c r="AD29" i="499"/>
  <c r="AD51" i="500"/>
  <c r="AD55" i="499"/>
  <c r="AD46" i="500"/>
  <c r="AD44" i="500"/>
  <c r="AD69" i="500"/>
  <c r="AD49" i="516"/>
  <c r="AD74" i="500"/>
  <c r="AD70" i="498"/>
  <c r="AD63" i="497"/>
  <c r="AD80" i="498"/>
  <c r="AD34" i="497"/>
  <c r="AD49" i="498"/>
  <c r="AD20" i="498"/>
  <c r="AD35" i="497"/>
  <c r="AD78" i="498"/>
  <c r="AD81" i="498"/>
  <c r="AD23" i="497"/>
  <c r="AD62" i="498"/>
  <c r="AD82" i="498"/>
  <c r="AD69" i="498"/>
  <c r="AD59" i="498"/>
  <c r="AD52" i="497"/>
  <c r="AD46" i="497"/>
  <c r="AD79" i="497"/>
  <c r="AD58" i="498"/>
  <c r="AD83" i="498"/>
  <c r="R8" i="513" l="1"/>
  <c r="R7" i="513"/>
  <c r="R7" i="514"/>
  <c r="R8" i="514"/>
  <c r="R3" i="514"/>
  <c r="R4" i="514"/>
  <c r="R4" i="513"/>
  <c r="R3" i="513"/>
  <c r="M7" i="513"/>
  <c r="M7" i="514"/>
  <c r="O7" i="513"/>
  <c r="O7" i="514"/>
  <c r="R8" i="511"/>
  <c r="R7" i="511"/>
  <c r="R8" i="512"/>
  <c r="R7" i="512"/>
  <c r="O7" i="511"/>
  <c r="M7" i="512"/>
  <c r="R4" i="511"/>
  <c r="R3" i="511"/>
  <c r="O7" i="512"/>
  <c r="R3" i="512"/>
  <c r="R4" i="512"/>
  <c r="M7" i="511"/>
  <c r="R7" i="510"/>
  <c r="R8" i="510"/>
  <c r="R8" i="509"/>
  <c r="R7" i="509"/>
  <c r="R4" i="510"/>
  <c r="R3" i="510"/>
  <c r="M7" i="510"/>
  <c r="O7" i="509"/>
  <c r="R3" i="509"/>
  <c r="M7" i="509"/>
  <c r="O7" i="510"/>
  <c r="R4" i="509"/>
  <c r="R8" i="508"/>
  <c r="R7" i="508"/>
  <c r="R8" i="507"/>
  <c r="R7" i="507"/>
  <c r="R4" i="508"/>
  <c r="M7" i="507"/>
  <c r="M7" i="508"/>
  <c r="O7" i="507"/>
  <c r="O7" i="508"/>
  <c r="R3" i="507"/>
  <c r="R4" i="507"/>
  <c r="R3" i="508"/>
  <c r="R8" i="505"/>
  <c r="R7" i="505"/>
  <c r="R8" i="506"/>
  <c r="R7" i="506"/>
  <c r="R3" i="505"/>
  <c r="R4" i="505"/>
  <c r="O7" i="506"/>
  <c r="M7" i="505"/>
  <c r="M7" i="506"/>
  <c r="O7" i="505"/>
  <c r="R3" i="506"/>
  <c r="R4" i="506"/>
  <c r="R8" i="503"/>
  <c r="R7" i="503"/>
  <c r="R8" i="504"/>
  <c r="R7" i="504"/>
  <c r="R3" i="504"/>
  <c r="R4" i="504"/>
  <c r="O7" i="504"/>
  <c r="R3" i="503"/>
  <c r="R4" i="503"/>
  <c r="O7" i="503"/>
  <c r="M7" i="503"/>
  <c r="M7" i="504"/>
  <c r="R8" i="502"/>
  <c r="R7" i="502"/>
  <c r="R8" i="501"/>
  <c r="R7" i="501"/>
  <c r="O7" i="501"/>
  <c r="R4" i="501"/>
  <c r="M7" i="502"/>
  <c r="M7" i="501"/>
  <c r="R3" i="501"/>
  <c r="O7" i="502"/>
  <c r="R4" i="502"/>
  <c r="R3" i="502"/>
  <c r="R8" i="500"/>
  <c r="R7" i="500"/>
  <c r="R7" i="516"/>
  <c r="R8" i="516"/>
  <c r="R8" i="499"/>
  <c r="R7" i="499"/>
  <c r="R3" i="516"/>
  <c r="R4" i="516"/>
  <c r="O7" i="500"/>
  <c r="R3" i="500"/>
  <c r="M7" i="516"/>
  <c r="R4" i="500"/>
  <c r="O7" i="499"/>
  <c r="O7" i="516"/>
  <c r="M7" i="500"/>
  <c r="M7" i="499"/>
  <c r="R3" i="499"/>
  <c r="R4" i="499"/>
  <c r="F74" i="4"/>
  <c r="R8" i="498"/>
  <c r="R7" i="498"/>
  <c r="R8" i="497"/>
  <c r="R7" i="497"/>
  <c r="F85" i="4"/>
  <c r="R4" i="498"/>
  <c r="R3" i="498"/>
  <c r="O7" i="497"/>
  <c r="R4" i="497"/>
  <c r="R3" i="497"/>
  <c r="M7" i="497"/>
  <c r="M7" i="498"/>
  <c r="O7" i="498"/>
  <c r="P24" i="4"/>
  <c r="P21" i="4"/>
  <c r="P22" i="4"/>
  <c r="F11" i="4"/>
  <c r="K8" i="4"/>
  <c r="F10" i="4"/>
  <c r="K11" i="4"/>
  <c r="P25" i="4"/>
  <c r="P20" i="4"/>
  <c r="K15" i="4"/>
  <c r="P10" i="4"/>
  <c r="F12" i="4"/>
  <c r="K16" i="4"/>
  <c r="K13" i="4"/>
  <c r="P27" i="4"/>
  <c r="P26" i="4"/>
  <c r="F8" i="4"/>
  <c r="K9" i="4"/>
  <c r="F16" i="4"/>
  <c r="K10" i="4"/>
  <c r="P8" i="4"/>
  <c r="P9" i="4"/>
  <c r="P19" i="4"/>
  <c r="P23" i="4"/>
  <c r="K14" i="4"/>
  <c r="F13" i="4"/>
  <c r="F9" i="4"/>
  <c r="K12" i="4"/>
  <c r="F14" i="4"/>
  <c r="F15" i="4"/>
  <c r="P28" i="4" l="1"/>
  <c r="P17" i="4"/>
  <c r="K17" i="4"/>
  <c r="F17" i="4"/>
  <c r="E8" i="296" l="1"/>
  <c r="D8" i="296"/>
  <c r="K19" i="4"/>
  <c r="F27" i="4"/>
  <c r="F20" i="4"/>
  <c r="F26" i="4"/>
  <c r="K25" i="4"/>
  <c r="F22" i="4"/>
  <c r="F24" i="4"/>
  <c r="K22" i="4"/>
  <c r="K23" i="4"/>
  <c r="K24" i="4"/>
  <c r="F21" i="4"/>
  <c r="K26" i="4"/>
  <c r="F25" i="4"/>
  <c r="K27" i="4"/>
  <c r="K21" i="4"/>
  <c r="F23" i="4"/>
  <c r="K20" i="4"/>
  <c r="K28" i="4" l="1"/>
  <c r="F19" i="4"/>
  <c r="F28" i="4" l="1"/>
</calcChain>
</file>

<file path=xl/sharedStrings.xml><?xml version="1.0" encoding="utf-8"?>
<sst xmlns="http://schemas.openxmlformats.org/spreadsheetml/2006/main" count="5391" uniqueCount="223">
  <si>
    <t>O_X_M</t>
  </si>
  <si>
    <t>A_Y_cw</t>
  </si>
  <si>
    <t>A_X_cw</t>
  </si>
  <si>
    <t>Max A.E. Kalibrierfahrt</t>
  </si>
  <si>
    <t>O_Y_M</t>
  </si>
  <si>
    <t>f_Y_cw</t>
  </si>
  <si>
    <t>f_X_cw</t>
  </si>
  <si>
    <t>positiv AE</t>
  </si>
  <si>
    <t>ϕ_Y_cw</t>
  </si>
  <si>
    <t>ϕ_X_cw</t>
  </si>
  <si>
    <t>negativ AE</t>
  </si>
  <si>
    <t>A_X_M</t>
  </si>
  <si>
    <t>O_Y_cw</t>
  </si>
  <si>
    <t>O_X_cw</t>
  </si>
  <si>
    <t>A_Y_M</t>
  </si>
  <si>
    <t>SSD</t>
  </si>
  <si>
    <t>Max A.E. Funktionsfahrt</t>
  </si>
  <si>
    <t>ϕ_X_M</t>
  </si>
  <si>
    <t>A_Y_ccw</t>
  </si>
  <si>
    <t>A_X_ccw</t>
  </si>
  <si>
    <t>ϕ_Y_M</t>
  </si>
  <si>
    <t>f_Y_ccw</t>
  </si>
  <si>
    <t>f_X_ccw</t>
  </si>
  <si>
    <t>ϕ_M</t>
  </si>
  <si>
    <t>ϕ_Y_ccw</t>
  </si>
  <si>
    <t>ϕ_X_ccw</t>
  </si>
  <si>
    <t>O_Y_ccw</t>
  </si>
  <si>
    <t>O_X_ccw</t>
  </si>
  <si>
    <t>Encoder</t>
  </si>
  <si>
    <t>Differential Output</t>
  </si>
  <si>
    <t>Curve Fitting</t>
  </si>
  <si>
    <t>Offset Compensation</t>
  </si>
  <si>
    <t>Gain Compensation</t>
  </si>
  <si>
    <t>Orthogonality &amp; Angle</t>
  </si>
  <si>
    <t>θ[deg]</t>
  </si>
  <si>
    <t>θ[rad]</t>
  </si>
  <si>
    <t>Y_Sin_Diff</t>
  </si>
  <si>
    <t>X_Cos_Diff</t>
  </si>
  <si>
    <t>Sin_Fit</t>
  </si>
  <si>
    <t>Residual^2</t>
  </si>
  <si>
    <t>Cos_Fit</t>
  </si>
  <si>
    <t>Y1_Sin</t>
  </si>
  <si>
    <t>X1_Cos</t>
  </si>
  <si>
    <t>Y2_Sin</t>
  </si>
  <si>
    <t>X2_Cos</t>
  </si>
  <si>
    <t>Y3_Sin</t>
  </si>
  <si>
    <t>alpha[deg]</t>
  </si>
  <si>
    <t>Angle_Error</t>
  </si>
  <si>
    <t>Hysterese</t>
  </si>
  <si>
    <t>Angle Error &amp; Hysteresis</t>
  </si>
  <si>
    <t>Start</t>
  </si>
  <si>
    <t>Ende</t>
  </si>
  <si>
    <t>θ[bits]</t>
  </si>
  <si>
    <t>Datum</t>
  </si>
  <si>
    <t>Sensor</t>
  </si>
  <si>
    <t>Sensor_ID</t>
  </si>
  <si>
    <t>Abstand</t>
  </si>
  <si>
    <t>4,4 mm</t>
  </si>
  <si>
    <t>delay zw. Microsteps</t>
  </si>
  <si>
    <t>Infineon</t>
  </si>
  <si>
    <t>250 us</t>
  </si>
  <si>
    <t>m=1</t>
  </si>
  <si>
    <t>Tabellenblatt</t>
  </si>
  <si>
    <t>Mittelwert</t>
  </si>
  <si>
    <t>RT</t>
  </si>
  <si>
    <t>ohne Umbau</t>
  </si>
  <si>
    <t>mit Umbau</t>
  </si>
  <si>
    <t>TDK</t>
  </si>
  <si>
    <t>Vergleichsteile</t>
  </si>
  <si>
    <t>RT mit Manget</t>
  </si>
  <si>
    <t>RT ohne Magnet</t>
  </si>
  <si>
    <t>Memmert</t>
  </si>
  <si>
    <t>Heraeus</t>
  </si>
  <si>
    <t>Binder</t>
  </si>
  <si>
    <t xml:space="preserve"> --&gt; geht nicht! Alternative: Memmert und Heraeus 125/150° mit jeweils 15 Teilen (dann hätten wir eine statistisch relevantere Menge)</t>
  </si>
  <si>
    <t>Gesamt</t>
  </si>
  <si>
    <t>1) MSA machen --&gt; was Sie gemacht haben, war nur der erste Schritt; bitte erinnern Sie sich an die MSA Typ2... (RT + HT)</t>
  </si>
  <si>
    <t>2) Vergleichsteile definieren (Zufallverfahren)</t>
  </si>
  <si>
    <t xml:space="preserve">3) Vergleichsteile Kalibrieren </t>
  </si>
  <si>
    <t xml:space="preserve">-&gt; RT Funktionsmessen </t>
  </si>
  <si>
    <t>eingebaut lassen</t>
  </si>
  <si>
    <t xml:space="preserve">-&gt; HT Funktionsmessen </t>
  </si>
  <si>
    <t>mit aus/einbau</t>
  </si>
  <si>
    <t>4) Vergleichsteile mit HTMOL Board bei RT "Magnet Lagern"</t>
  </si>
  <si>
    <t>ohne Strom lagern</t>
  </si>
  <si>
    <t>5) ED (Electrical Distribution) mit 30 Teilen</t>
  </si>
  <si>
    <t>diese Daten werden wir aus der MSA auch bekommen</t>
  </si>
  <si>
    <t>6) zu stressende Sensoren RT + HT Kalibrier-/ Funktionsmessen</t>
  </si>
  <si>
    <t>ja: Kalibrieren / eingebaut / aus-ein-gebaut</t>
  </si>
  <si>
    <t>7) Stresslagern im Ofen</t>
  </si>
  <si>
    <t>Memmert bei 125°C, mit Stromzyklus Ein/Aus</t>
  </si>
  <si>
    <t>Heraeus bei 150°C, mit Stromzyklus Ein/Aus</t>
  </si>
  <si>
    <t>8) Vergleichsteile nochmal messen</t>
  </si>
  <si>
    <t>ja - nach Stress</t>
  </si>
  <si>
    <t>9) Gestresste Teile messen</t>
  </si>
  <si>
    <t>wie 6)</t>
  </si>
  <si>
    <t>Legende</t>
  </si>
  <si>
    <t>INF</t>
  </si>
  <si>
    <t>VT</t>
  </si>
  <si>
    <t>ST</t>
  </si>
  <si>
    <t>oM</t>
  </si>
  <si>
    <t>mM</t>
  </si>
  <si>
    <t>KF</t>
  </si>
  <si>
    <t>FF</t>
  </si>
  <si>
    <t>Kalibrierfahrt</t>
  </si>
  <si>
    <t>Funktionsfahrt</t>
  </si>
  <si>
    <t>Vergleichsteil</t>
  </si>
  <si>
    <t>Stressteil</t>
  </si>
  <si>
    <t>mit Magnet</t>
  </si>
  <si>
    <t>ohne Magnet</t>
  </si>
  <si>
    <t>oU</t>
  </si>
  <si>
    <t>mU</t>
  </si>
  <si>
    <t>TDK_FF_ST_oU_01</t>
  </si>
  <si>
    <t>TDK_FF_ST_mU_01</t>
  </si>
  <si>
    <t>TDK_FF_ST_oU_02</t>
  </si>
  <si>
    <t>TDK_FF_ST_oU_03</t>
  </si>
  <si>
    <t>TDK_FF_ST_oU_04</t>
  </si>
  <si>
    <t>TDK_FF_ST_oU_05</t>
  </si>
  <si>
    <t>TDK_FF_ST_oU_06</t>
  </si>
  <si>
    <t>TDK_FF_ST_oU_07</t>
  </si>
  <si>
    <t>TDK_FF_ST_oU_08</t>
  </si>
  <si>
    <t>TDK_FF_ST_oU_09</t>
  </si>
  <si>
    <t>TDK_FF_ST_mU_02</t>
  </si>
  <si>
    <t>TDK_FF_ST_mU_03</t>
  </si>
  <si>
    <t>TDK_FF_ST_mU_04</t>
  </si>
  <si>
    <t>TDK_FF_ST_mU_05</t>
  </si>
  <si>
    <t>TDK_FF_ST_mU_06</t>
  </si>
  <si>
    <t>TDK_FF_ST_mU_07</t>
  </si>
  <si>
    <t>TDK_FF_ST_mU_08</t>
  </si>
  <si>
    <t>TDK_FF_ST_mU_09</t>
  </si>
  <si>
    <t>TDK_KF_ST_10_01</t>
  </si>
  <si>
    <t>TDK_KF_ST_10_02</t>
  </si>
  <si>
    <t>TDK_KF_ST_10_03</t>
  </si>
  <si>
    <t>TDK_KF_ST_19_01</t>
  </si>
  <si>
    <t>TDK_KF_ST_19_02</t>
  </si>
  <si>
    <t>TDK_KF_ST_19_03</t>
  </si>
  <si>
    <t>TDK_KF_ST_14_02</t>
  </si>
  <si>
    <t>TDK_KF_ST_14_03</t>
  </si>
  <si>
    <t>TDK_KF_ST_14_01</t>
  </si>
  <si>
    <t>TDK_KF_ST_23_01</t>
  </si>
  <si>
    <t>TDK_KF_ST_23_02</t>
  </si>
  <si>
    <t>TDK_KF_ST_23_03</t>
  </si>
  <si>
    <t>TDK_KF_ST_07_01</t>
  </si>
  <si>
    <t>TDK_KF_ST_07_02</t>
  </si>
  <si>
    <t>TDK_KF_ST_07_03</t>
  </si>
  <si>
    <t>TDK_KF_ST_11_01</t>
  </si>
  <si>
    <t>TDK_KF_ST_11_02</t>
  </si>
  <si>
    <t>TDK_KF_ST_11_03</t>
  </si>
  <si>
    <t>TDK_KF_ST_05_01</t>
  </si>
  <si>
    <t>TDK_KF_ST_05_02</t>
  </si>
  <si>
    <t>TDK_KF_ST_05_03</t>
  </si>
  <si>
    <t>TDK_KF_ST_17_01</t>
  </si>
  <si>
    <t>TDK_KF_ST_17_02</t>
  </si>
  <si>
    <t>TDK_KF_ST_17_03</t>
  </si>
  <si>
    <t>TDK_KF_ST_08_01</t>
  </si>
  <si>
    <t>TDK_KF_ST_08_02</t>
  </si>
  <si>
    <t>TDK_KF_ST_08_03</t>
  </si>
  <si>
    <t xml:space="preserve"> Welche Messung möchten Sie durchführen? </t>
  </si>
  <si>
    <t xml:space="preserve"> Option 1: Kalibrierfahrt  </t>
  </si>
  <si>
    <t xml:space="preserve"> Option 2: Hauptprogramm </t>
  </si>
  <si>
    <t xml:space="preserve"> Bitte geben Sie eine Option (Nur die Zahl) ein:</t>
  </si>
  <si>
    <t xml:space="preserve"> Sie haben Option 1 die Kalibrierfahrt gewählt </t>
  </si>
  <si>
    <t xml:space="preserve"> Messung von 0° - 90° [ccw] &amp; von 90° - 0° [cw]</t>
  </si>
  <si>
    <t xml:space="preserve"> Messung von 0° - 360° [cw] &amp; von 360° - 450° [cw]</t>
  </si>
  <si>
    <t xml:space="preserve"> Anschließend...</t>
  </si>
  <si>
    <t xml:space="preserve"> Messung von 450° - 360° [ccw] &amp; von 360° - 0° [ccw]</t>
  </si>
  <si>
    <t>Rohdaten beim Start:</t>
  </si>
  <si>
    <t>SIN_P</t>
  </si>
  <si>
    <t>COS_P</t>
  </si>
  <si>
    <t>SIN_N</t>
  </si>
  <si>
    <t>COS_N</t>
  </si>
  <si>
    <t>Ende der Messung 1 -----------------------------------------------------</t>
  </si>
  <si>
    <t>alter Encoder[0]</t>
  </si>
  <si>
    <t>0°-90° ccw</t>
  </si>
  <si>
    <t>alter Encoder[1]</t>
  </si>
  <si>
    <t>90°-0° cw</t>
  </si>
  <si>
    <t>alter Encoder[2]</t>
  </si>
  <si>
    <t>0°-360° cw</t>
  </si>
  <si>
    <t>alter Encoder[3]</t>
  </si>
  <si>
    <t>360°-450° cw</t>
  </si>
  <si>
    <t>alter Encoder[4]</t>
  </si>
  <si>
    <t>450°-360° ccw</t>
  </si>
  <si>
    <t>alter Encoder[5]</t>
  </si>
  <si>
    <t>360°-0° ccw</t>
  </si>
  <si>
    <t xml:space="preserve"> Sie haben Option 2 das Hauptprogramm gewählt</t>
  </si>
  <si>
    <t xml:space="preserve"> Messung von 0° - 360° [cw] &amp; von 360° - 0° [ccw]</t>
  </si>
  <si>
    <t xml:space="preserve"> Ende der Messung 2 -----------------------------------------------------</t>
  </si>
  <si>
    <t>alter Encoder[6]</t>
  </si>
  <si>
    <t>alter Encoder[7]</t>
  </si>
  <si>
    <t>Wartezeit_delay_keineMessung</t>
  </si>
  <si>
    <t>Wartezeit_delay_Messung</t>
  </si>
  <si>
    <t>WARTEZEIT</t>
  </si>
  <si>
    <t>Winkelfehler</t>
  </si>
  <si>
    <t>Max Hysterese</t>
  </si>
  <si>
    <t>positiv</t>
  </si>
  <si>
    <t>negativ</t>
  </si>
  <si>
    <t>Max Non-Ortho</t>
  </si>
  <si>
    <t>Non-Ortho Max</t>
  </si>
  <si>
    <t>Non-Ortho Min</t>
  </si>
  <si>
    <t>Alle Daten aus Funktionsfahrt mit Aus- und Einbau (mit Umbau) ↓</t>
  </si>
  <si>
    <t>Offset_Y3_M (Offset aus korrigierter Y3-Kurve der Funktions-messung)</t>
  </si>
  <si>
    <t>Amplitude_Y3_M (Amplitude aus korrigierter Y3-Kurve der Funktions-messung)</t>
  </si>
  <si>
    <t>Phase_Y3_M (Phase aus korrigierter Y3-Kurve der Funktions-messung)</t>
  </si>
  <si>
    <t>Kurvenparameter aus drei Kalibrierfahrten ↓</t>
  </si>
  <si>
    <t>Kurvenparameter der korrigierten "Y3_Sin"-Kurve durch Fitting-Methode</t>
  </si>
  <si>
    <t>Differential-Output</t>
  </si>
  <si>
    <t>Max Winkelfehler</t>
  </si>
  <si>
    <t>gemittelte Kurvenpara-meter (FF) aus cw/ccw ↓</t>
  </si>
  <si>
    <t>O_Y3_M</t>
  </si>
  <si>
    <t>Arbeitsblatt-Namen der drei Kalibrierfahrten ↓</t>
  </si>
  <si>
    <t>A_Y3_M</t>
  </si>
  <si>
    <t>ϕ_Y3_M</t>
  </si>
  <si>
    <t>125°C Stressteile 1500h Messung</t>
  </si>
  <si>
    <t>m=2</t>
  </si>
  <si>
    <t>TDK_FF_ST_mU2_01</t>
  </si>
  <si>
    <t>TDK_FF_ST_mU2_02</t>
  </si>
  <si>
    <t>TDK_FF_ST_mU2_03</t>
  </si>
  <si>
    <t>TDK_FF_ST_mU2_04</t>
  </si>
  <si>
    <t>TDK_FF_ST_mU2_05</t>
  </si>
  <si>
    <t>TDK_FF_ST_mU2_06</t>
  </si>
  <si>
    <t>TDK_FF_ST_mU2_07</t>
  </si>
  <si>
    <t>TDK_FF_ST_mU2_08</t>
  </si>
  <si>
    <t>TDK_FF_ST_mU2_09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</si>
</sst>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F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medium">
        <color indexed="64"/>
      </top>
      <bottom style="thin">
        <color theme="0" tint="-0.14999847407452621"/>
      </bottom>
      <diagonal/>
    </border>
    <border>
      <left/>
      <right/>
      <top style="medium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medium">
        <color indexed="64"/>
      </bottom>
      <diagonal/>
    </border>
    <border>
      <left style="thin">
        <color theme="0" tint="-0.14999847407452621"/>
      </left>
      <right/>
      <top/>
      <bottom style="medium">
        <color indexed="64"/>
      </bottom>
      <diagonal/>
    </border>
    <border>
      <left/>
      <right/>
      <top style="thin">
        <color theme="0" tint="-0.149998474074526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72">
    <xf numFmtId="0" fontId="0" fillId="0" borderId="0" xfId="0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0" xfId="0" applyFill="1" applyBorder="1"/>
    <xf numFmtId="0" fontId="0" fillId="0" borderId="0" xfId="0" applyFill="1"/>
    <xf numFmtId="0" fontId="0" fillId="0" borderId="0" xfId="0" applyFill="1" applyBorder="1"/>
    <xf numFmtId="0" fontId="0" fillId="0" borderId="4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1" fillId="0" borderId="7" xfId="0" applyFont="1" applyFill="1" applyBorder="1"/>
    <xf numFmtId="0" fontId="1" fillId="0" borderId="9" xfId="0" applyFont="1" applyFill="1" applyBorder="1"/>
    <xf numFmtId="164" fontId="0" fillId="0" borderId="11" xfId="0" applyNumberFormat="1" applyFill="1" applyBorder="1"/>
    <xf numFmtId="0" fontId="0" fillId="3" borderId="12" xfId="0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0" fillId="3" borderId="16" xfId="0" applyFill="1" applyBorder="1"/>
    <xf numFmtId="0" fontId="0" fillId="3" borderId="18" xfId="0" applyFill="1" applyBorder="1"/>
    <xf numFmtId="0" fontId="0" fillId="3" borderId="17" xfId="0" applyFill="1" applyBorder="1"/>
    <xf numFmtId="0" fontId="0" fillId="3" borderId="19" xfId="0" applyFill="1" applyBorder="1"/>
    <xf numFmtId="0" fontId="0" fillId="3" borderId="20" xfId="0" applyFill="1" applyBorder="1"/>
    <xf numFmtId="0" fontId="0" fillId="4" borderId="12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7" xfId="0" applyFill="1" applyBorder="1"/>
    <xf numFmtId="0" fontId="0" fillId="4" borderId="18" xfId="0" applyFill="1" applyBorder="1"/>
    <xf numFmtId="0" fontId="0" fillId="2" borderId="0" xfId="0" applyFill="1"/>
    <xf numFmtId="0" fontId="0" fillId="3" borderId="5" xfId="0" applyFill="1" applyBorder="1"/>
    <xf numFmtId="0" fontId="0" fillId="3" borderId="10" xfId="0" applyFill="1" applyBorder="1"/>
    <xf numFmtId="0" fontId="0" fillId="3" borderId="0" xfId="0" applyFill="1" applyBorder="1"/>
    <xf numFmtId="0" fontId="0" fillId="0" borderId="5" xfId="0" applyFill="1" applyBorder="1"/>
    <xf numFmtId="164" fontId="0" fillId="0" borderId="10" xfId="0" applyNumberFormat="1" applyFill="1" applyBorder="1"/>
    <xf numFmtId="0" fontId="1" fillId="0" borderId="0" xfId="0" applyFont="1" applyFill="1" applyBorder="1"/>
    <xf numFmtId="0" fontId="1" fillId="0" borderId="10" xfId="0" applyFont="1" applyFill="1" applyBorder="1"/>
    <xf numFmtId="0" fontId="0" fillId="0" borderId="21" xfId="0" applyBorder="1"/>
    <xf numFmtId="0" fontId="0" fillId="2" borderId="0" xfId="0" applyFill="1" applyBorder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0" borderId="23" xfId="0" applyBorder="1"/>
    <xf numFmtId="0" fontId="0" fillId="4" borderId="22" xfId="0" applyFill="1" applyBorder="1"/>
    <xf numFmtId="0" fontId="0" fillId="5" borderId="0" xfId="0" applyFill="1" applyAlignment="1">
      <alignment horizontal="left" vertical="center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0" fontId="0" fillId="6" borderId="24" xfId="0" applyFill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3" fillId="0" borderId="0" xfId="0" applyFont="1" applyAlignment="1">
      <alignment horizont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5" xfId="0" applyBorder="1" applyAlignment="1">
      <alignment horizontal="center"/>
    </xf>
    <xf numFmtId="0" fontId="4" fillId="0" borderId="0" xfId="0" applyFont="1"/>
    <xf numFmtId="0" fontId="4" fillId="7" borderId="31" xfId="0" applyFont="1" applyFill="1" applyBorder="1"/>
    <xf numFmtId="0" fontId="4" fillId="7" borderId="32" xfId="0" applyFont="1" applyFill="1" applyBorder="1"/>
    <xf numFmtId="0" fontId="4" fillId="0" borderId="33" xfId="0" applyFont="1" applyBorder="1"/>
    <xf numFmtId="0" fontId="4" fillId="0" borderId="32" xfId="0" applyFont="1" applyBorder="1"/>
    <xf numFmtId="0" fontId="5" fillId="0" borderId="0" xfId="0" applyFont="1"/>
    <xf numFmtId="0" fontId="4" fillId="0" borderId="35" xfId="0" applyFont="1" applyBorder="1" applyAlignment="1">
      <alignment horizontal="left"/>
    </xf>
    <xf numFmtId="0" fontId="4" fillId="0" borderId="36" xfId="0" applyFont="1" applyBorder="1"/>
    <xf numFmtId="0" fontId="4" fillId="0" borderId="35" xfId="0" applyFont="1" applyBorder="1"/>
    <xf numFmtId="0" fontId="4" fillId="0" borderId="38" xfId="0" applyFont="1" applyBorder="1" applyAlignment="1">
      <alignment horizontal="left"/>
    </xf>
    <xf numFmtId="0" fontId="4" fillId="0" borderId="39" xfId="0" applyFont="1" applyBorder="1"/>
    <xf numFmtId="0" fontId="4" fillId="0" borderId="38" xfId="0" applyFont="1" applyBorder="1"/>
    <xf numFmtId="0" fontId="4" fillId="0" borderId="37" xfId="0" applyFont="1" applyBorder="1"/>
    <xf numFmtId="0" fontId="4" fillId="8" borderId="40" xfId="0" applyFont="1" applyFill="1" applyBorder="1"/>
    <xf numFmtId="0" fontId="4" fillId="8" borderId="41" xfId="0" applyFont="1" applyFill="1" applyBorder="1" applyAlignment="1">
      <alignment horizontal="left"/>
    </xf>
    <xf numFmtId="0" fontId="4" fillId="8" borderId="42" xfId="0" applyFont="1" applyFill="1" applyBorder="1"/>
    <xf numFmtId="0" fontId="4" fillId="8" borderId="41" xfId="0" applyFont="1" applyFill="1" applyBorder="1"/>
    <xf numFmtId="0" fontId="4" fillId="0" borderId="29" xfId="0" applyFont="1" applyBorder="1" applyAlignment="1">
      <alignment horizontal="left"/>
    </xf>
    <xf numFmtId="0" fontId="4" fillId="0" borderId="29" xfId="0" applyFont="1" applyFill="1" applyBorder="1" applyAlignment="1">
      <alignment horizontal="center"/>
    </xf>
    <xf numFmtId="0" fontId="4" fillId="0" borderId="29" xfId="0" applyFont="1" applyBorder="1"/>
    <xf numFmtId="0" fontId="4" fillId="9" borderId="29" xfId="0" applyFont="1" applyFill="1" applyBorder="1" applyAlignment="1">
      <alignment horizontal="left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164" fontId="0" fillId="0" borderId="0" xfId="0" applyNumberFormat="1" applyFill="1" applyBorder="1"/>
    <xf numFmtId="0" fontId="0" fillId="0" borderId="29" xfId="0" applyBorder="1"/>
    <xf numFmtId="0" fontId="0" fillId="6" borderId="47" xfId="0" applyFill="1" applyBorder="1" applyAlignment="1">
      <alignment horizontal="center"/>
    </xf>
    <xf numFmtId="0" fontId="0" fillId="0" borderId="10" xfId="0" applyFill="1" applyBorder="1"/>
    <xf numFmtId="0" fontId="0" fillId="0" borderId="0" xfId="0" applyAlignment="1">
      <alignment horizontal="center"/>
    </xf>
    <xf numFmtId="0" fontId="0" fillId="0" borderId="44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45" xfId="0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3" fillId="0" borderId="0" xfId="0" applyFont="1" applyFill="1" applyBorder="1"/>
    <xf numFmtId="0" fontId="7" fillId="10" borderId="0" xfId="0" applyFont="1" applyFill="1" applyBorder="1" applyAlignment="1">
      <alignment vertical="center"/>
    </xf>
    <xf numFmtId="0" fontId="7" fillId="1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0" fillId="11" borderId="5" xfId="0" applyFill="1" applyBorder="1"/>
    <xf numFmtId="0" fontId="0" fillId="0" borderId="5" xfId="0" applyFill="1" applyBorder="1" applyAlignment="1"/>
    <xf numFmtId="0" fontId="0" fillId="0" borderId="6" xfId="0" applyFill="1" applyBorder="1" applyAlignment="1"/>
    <xf numFmtId="0" fontId="0" fillId="0" borderId="0" xfId="0" applyFill="1" applyBorder="1" applyAlignment="1"/>
    <xf numFmtId="0" fontId="0" fillId="11" borderId="10" xfId="0" applyFill="1" applyBorder="1"/>
    <xf numFmtId="0" fontId="0" fillId="0" borderId="8" xfId="0" applyFill="1" applyBorder="1" applyAlignment="1"/>
    <xf numFmtId="0" fontId="1" fillId="0" borderId="0" xfId="0" applyFont="1" applyFill="1" applyBorder="1" applyAlignment="1"/>
    <xf numFmtId="0" fontId="1" fillId="0" borderId="8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  <xf numFmtId="0" fontId="0" fillId="0" borderId="5" xfId="0" applyBorder="1"/>
    <xf numFmtId="0" fontId="0" fillId="11" borderId="0" xfId="0" applyFill="1" applyBorder="1"/>
    <xf numFmtId="0" fontId="0" fillId="11" borderId="50" xfId="0" applyFill="1" applyBorder="1"/>
    <xf numFmtId="0" fontId="0" fillId="11" borderId="51" xfId="0" applyFill="1" applyBorder="1"/>
    <xf numFmtId="0" fontId="0" fillId="11" borderId="52" xfId="0" applyFill="1" applyBorder="1"/>
    <xf numFmtId="0" fontId="0" fillId="11" borderId="53" xfId="0" applyFill="1" applyBorder="1"/>
    <xf numFmtId="0" fontId="0" fillId="11" borderId="54" xfId="0" applyFill="1" applyBorder="1"/>
    <xf numFmtId="0" fontId="0" fillId="11" borderId="55" xfId="0" applyFill="1" applyBorder="1"/>
    <xf numFmtId="0" fontId="0" fillId="11" borderId="56" xfId="0" applyFill="1" applyBorder="1"/>
    <xf numFmtId="0" fontId="0" fillId="11" borderId="57" xfId="0" applyFill="1" applyBorder="1"/>
    <xf numFmtId="0" fontId="0" fillId="11" borderId="58" xfId="0" applyFill="1" applyBorder="1"/>
    <xf numFmtId="0" fontId="0" fillId="4" borderId="59" xfId="0" applyFill="1" applyBorder="1" applyAlignment="1"/>
    <xf numFmtId="0" fontId="0" fillId="4" borderId="59" xfId="0" applyFill="1" applyBorder="1"/>
    <xf numFmtId="0" fontId="0" fillId="4" borderId="22" xfId="0" applyFill="1" applyBorder="1" applyAlignment="1"/>
    <xf numFmtId="0" fontId="4" fillId="0" borderId="29" xfId="0" applyFont="1" applyBorder="1" applyAlignment="1">
      <alignment horizontal="left"/>
    </xf>
    <xf numFmtId="0" fontId="4" fillId="9" borderId="29" xfId="0" applyFont="1" applyFill="1" applyBorder="1" applyAlignment="1">
      <alignment horizontal="left"/>
    </xf>
    <xf numFmtId="0" fontId="4" fillId="0" borderId="34" xfId="0" applyFont="1" applyBorder="1" applyAlignment="1">
      <alignment horizontal="left" vertical="center"/>
    </xf>
    <xf numFmtId="0" fontId="4" fillId="0" borderId="37" xfId="0" applyFont="1" applyBorder="1" applyAlignment="1">
      <alignment horizontal="left" vertical="center"/>
    </xf>
    <xf numFmtId="0" fontId="4" fillId="0" borderId="31" xfId="0" applyFont="1" applyBorder="1" applyAlignment="1">
      <alignment horizontal="left"/>
    </xf>
    <xf numFmtId="0" fontId="4" fillId="0" borderId="32" xfId="0" applyFont="1" applyBorder="1" applyAlignment="1">
      <alignment horizontal="left"/>
    </xf>
    <xf numFmtId="0" fontId="4" fillId="0" borderId="29" xfId="0" applyFont="1" applyFill="1" applyBorder="1" applyAlignment="1">
      <alignment horizontal="center"/>
    </xf>
    <xf numFmtId="0" fontId="0" fillId="0" borderId="30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43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7" fillId="10" borderId="0" xfId="0" applyFont="1" applyFill="1" applyBorder="1" applyAlignment="1">
      <alignment horizontal="left" vertical="center" wrapText="1"/>
    </xf>
    <xf numFmtId="0" fontId="7" fillId="10" borderId="0" xfId="0" applyFont="1" applyFill="1" applyBorder="1" applyAlignment="1">
      <alignment horizontal="center" vertical="center" wrapText="1"/>
    </xf>
    <xf numFmtId="0" fontId="7" fillId="10" borderId="1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7" fillId="5" borderId="0" xfId="0" applyFont="1" applyFill="1" applyBorder="1" applyAlignment="1">
      <alignment horizontal="left" vertical="center" wrapText="1"/>
    </xf>
    <xf numFmtId="0" fontId="7" fillId="5" borderId="10" xfId="0" applyFont="1" applyFill="1" applyBorder="1" applyAlignment="1">
      <alignment horizontal="left" vertical="center" wrapText="1"/>
    </xf>
    <xf numFmtId="0" fontId="0" fillId="5" borderId="0" xfId="0" applyFill="1" applyBorder="1" applyAlignment="1">
      <alignment horizontal="right" vertical="center" wrapText="1"/>
    </xf>
    <xf numFmtId="0" fontId="0" fillId="5" borderId="10" xfId="0" applyFill="1" applyBorder="1" applyAlignment="1">
      <alignment horizontal="right" vertical="center" wrapText="1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0" xfId="0" applyFill="1" applyBorder="1" applyAlignment="1">
      <alignment horizontal="left" vertical="center" wrapText="1"/>
    </xf>
    <xf numFmtId="0" fontId="0" fillId="5" borderId="10" xfId="0" applyFill="1" applyBorder="1" applyAlignment="1">
      <alignment horizontal="left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F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5.2289999999999992</c:v>
                </c:pt>
                <c:pt idx="2">
                  <c:v>10.997999999999998</c:v>
                </c:pt>
                <c:pt idx="3">
                  <c:v>16.532999999999998</c:v>
                </c:pt>
                <c:pt idx="4">
                  <c:v>22.301999999999996</c:v>
                </c:pt>
                <c:pt idx="5">
                  <c:v>27.998999999999995</c:v>
                </c:pt>
                <c:pt idx="6">
                  <c:v>33.551999999999992</c:v>
                </c:pt>
                <c:pt idx="7">
                  <c:v>39.077999999999989</c:v>
                </c:pt>
                <c:pt idx="8">
                  <c:v>44.576999999999991</c:v>
                </c:pt>
                <c:pt idx="9">
                  <c:v>50.237999999999992</c:v>
                </c:pt>
                <c:pt idx="10">
                  <c:v>55.970999999999989</c:v>
                </c:pt>
                <c:pt idx="11">
                  <c:v>61.676999999999992</c:v>
                </c:pt>
                <c:pt idx="12">
                  <c:v>67.301999999999992</c:v>
                </c:pt>
                <c:pt idx="13">
                  <c:v>72.899999999999991</c:v>
                </c:pt>
                <c:pt idx="14">
                  <c:v>78.632999999999996</c:v>
                </c:pt>
                <c:pt idx="15">
                  <c:v>84.068999999999988</c:v>
                </c:pt>
                <c:pt idx="16">
                  <c:v>89.558999999999983</c:v>
                </c:pt>
                <c:pt idx="17">
                  <c:v>95.192999999999984</c:v>
                </c:pt>
                <c:pt idx="18">
                  <c:v>100.95299999999999</c:v>
                </c:pt>
                <c:pt idx="19">
                  <c:v>106.55099999999999</c:v>
                </c:pt>
                <c:pt idx="20">
                  <c:v>112.22999999999999</c:v>
                </c:pt>
                <c:pt idx="21">
                  <c:v>117.96299999999999</c:v>
                </c:pt>
                <c:pt idx="22">
                  <c:v>123.50699999999999</c:v>
                </c:pt>
                <c:pt idx="23">
                  <c:v>128.934</c:v>
                </c:pt>
                <c:pt idx="24">
                  <c:v>134.46</c:v>
                </c:pt>
                <c:pt idx="25">
                  <c:v>140.166</c:v>
                </c:pt>
                <c:pt idx="26">
                  <c:v>145.78199999999998</c:v>
                </c:pt>
                <c:pt idx="27">
                  <c:v>151.48799999999997</c:v>
                </c:pt>
                <c:pt idx="28">
                  <c:v>157.10399999999998</c:v>
                </c:pt>
                <c:pt idx="29">
                  <c:v>162.80099999999999</c:v>
                </c:pt>
                <c:pt idx="30">
                  <c:v>168.43499999999997</c:v>
                </c:pt>
                <c:pt idx="31">
                  <c:v>173.83499999999998</c:v>
                </c:pt>
                <c:pt idx="32">
                  <c:v>179.31599999999997</c:v>
                </c:pt>
                <c:pt idx="33">
                  <c:v>185.02199999999996</c:v>
                </c:pt>
                <c:pt idx="34">
                  <c:v>190.70099999999996</c:v>
                </c:pt>
                <c:pt idx="35">
                  <c:v>196.36199999999997</c:v>
                </c:pt>
                <c:pt idx="36">
                  <c:v>201.97799999999995</c:v>
                </c:pt>
                <c:pt idx="37">
                  <c:v>207.73799999999994</c:v>
                </c:pt>
                <c:pt idx="38">
                  <c:v>213.24599999999995</c:v>
                </c:pt>
                <c:pt idx="39">
                  <c:v>218.76299999999995</c:v>
                </c:pt>
                <c:pt idx="40">
                  <c:v>224.33399999999995</c:v>
                </c:pt>
                <c:pt idx="41">
                  <c:v>229.91399999999996</c:v>
                </c:pt>
                <c:pt idx="42">
                  <c:v>235.63799999999995</c:v>
                </c:pt>
                <c:pt idx="43">
                  <c:v>241.36199999999994</c:v>
                </c:pt>
                <c:pt idx="44">
                  <c:v>247.05899999999994</c:v>
                </c:pt>
                <c:pt idx="45">
                  <c:v>252.67499999999995</c:v>
                </c:pt>
                <c:pt idx="46">
                  <c:v>258.32699999999994</c:v>
                </c:pt>
                <c:pt idx="47">
                  <c:v>263.81699999999995</c:v>
                </c:pt>
                <c:pt idx="48">
                  <c:v>269.30699999999996</c:v>
                </c:pt>
                <c:pt idx="49">
                  <c:v>274.94099999999997</c:v>
                </c:pt>
                <c:pt idx="50">
                  <c:v>280.72799999999995</c:v>
                </c:pt>
                <c:pt idx="51">
                  <c:v>286.34399999999994</c:v>
                </c:pt>
                <c:pt idx="52">
                  <c:v>292.09499999999991</c:v>
                </c:pt>
                <c:pt idx="53">
                  <c:v>297.8189999999999</c:v>
                </c:pt>
                <c:pt idx="54">
                  <c:v>303.4079999999999</c:v>
                </c:pt>
                <c:pt idx="55">
                  <c:v>308.86199999999991</c:v>
                </c:pt>
                <c:pt idx="56">
                  <c:v>314.48699999999991</c:v>
                </c:pt>
                <c:pt idx="57">
                  <c:v>320.09399999999994</c:v>
                </c:pt>
                <c:pt idx="58">
                  <c:v>325.83599999999996</c:v>
                </c:pt>
                <c:pt idx="59">
                  <c:v>331.55999999999995</c:v>
                </c:pt>
                <c:pt idx="60">
                  <c:v>337.26599999999996</c:v>
                </c:pt>
                <c:pt idx="61">
                  <c:v>342.85499999999996</c:v>
                </c:pt>
                <c:pt idx="62">
                  <c:v>348.59699999999998</c:v>
                </c:pt>
                <c:pt idx="63">
                  <c:v>354.024</c:v>
                </c:pt>
                <c:pt idx="64">
                  <c:v>359.51400000000001</c:v>
                </c:pt>
              </c:numCache>
            </c:numRef>
          </c:xVal>
          <c:yVal>
            <c:numRef>
              <c:f>TDK_FF_ST_oU_01!$AC$20:$AC$84</c:f>
              <c:numCache>
                <c:formatCode>General</c:formatCode>
                <c:ptCount val="65"/>
                <c:pt idx="0">
                  <c:v>-0.2438123349325565</c:v>
                </c:pt>
                <c:pt idx="1">
                  <c:v>-0.12893473115009613</c:v>
                </c:pt>
                <c:pt idx="2">
                  <c:v>-0.15421780100979987</c:v>
                </c:pt>
                <c:pt idx="3">
                  <c:v>-0.22021647381107456</c:v>
                </c:pt>
                <c:pt idx="4">
                  <c:v>-0.19671452373595244</c:v>
                </c:pt>
                <c:pt idx="5">
                  <c:v>-0.20367941696164849</c:v>
                </c:pt>
                <c:pt idx="6">
                  <c:v>-6.3319718317501383E-2</c:v>
                </c:pt>
                <c:pt idx="7">
                  <c:v>-9.7137358736361534E-2</c:v>
                </c:pt>
                <c:pt idx="8">
                  <c:v>-3.8712624272868368E-2</c:v>
                </c:pt>
                <c:pt idx="9">
                  <c:v>-0.1196353523270588</c:v>
                </c:pt>
                <c:pt idx="10">
                  <c:v>9.088490103148672E-2</c:v>
                </c:pt>
                <c:pt idx="11">
                  <c:v>1.926451421346087E-2</c:v>
                </c:pt>
                <c:pt idx="12">
                  <c:v>-2.9154238389679676E-2</c:v>
                </c:pt>
                <c:pt idx="13">
                  <c:v>5.4457317457476506E-2</c:v>
                </c:pt>
                <c:pt idx="14">
                  <c:v>-1.5653716669206119E-2</c:v>
                </c:pt>
                <c:pt idx="15">
                  <c:v>-8.4862897717727037E-2</c:v>
                </c:pt>
                <c:pt idx="16">
                  <c:v>-6.9964562867212976E-2</c:v>
                </c:pt>
                <c:pt idx="17">
                  <c:v>-0.14300803418700525</c:v>
                </c:pt>
                <c:pt idx="18">
                  <c:v>-0.10861401556537942</c:v>
                </c:pt>
                <c:pt idx="19">
                  <c:v>-0.13829116979360379</c:v>
                </c:pt>
                <c:pt idx="20">
                  <c:v>-0.23152772061430937</c:v>
                </c:pt>
                <c:pt idx="21">
                  <c:v>-0.21703556643436173</c:v>
                </c:pt>
                <c:pt idx="22">
                  <c:v>-0.20738356587541773</c:v>
                </c:pt>
                <c:pt idx="23">
                  <c:v>-0.2021426179244088</c:v>
                </c:pt>
                <c:pt idx="24">
                  <c:v>-0.13075539106799283</c:v>
                </c:pt>
                <c:pt idx="25">
                  <c:v>-0.12041228341257693</c:v>
                </c:pt>
                <c:pt idx="26">
                  <c:v>-0.13020752729079277</c:v>
                </c:pt>
                <c:pt idx="27">
                  <c:v>-4.1334458094780757E-2</c:v>
                </c:pt>
                <c:pt idx="28">
                  <c:v>-0.14808695110360759</c:v>
                </c:pt>
                <c:pt idx="29">
                  <c:v>-0.11324749358590225</c:v>
                </c:pt>
                <c:pt idx="30">
                  <c:v>-0.1049234650389792</c:v>
                </c:pt>
                <c:pt idx="31">
                  <c:v>-0.13400617656355962</c:v>
                </c:pt>
                <c:pt idx="32">
                  <c:v>-0.15349342452651626</c:v>
                </c:pt>
                <c:pt idx="33">
                  <c:v>-0.14971173019890216</c:v>
                </c:pt>
                <c:pt idx="34">
                  <c:v>-0.11812340629165874</c:v>
                </c:pt>
                <c:pt idx="35">
                  <c:v>-0.16047627122111408</c:v>
                </c:pt>
                <c:pt idx="36">
                  <c:v>-8.3621360280403678E-2</c:v>
                </c:pt>
                <c:pt idx="37">
                  <c:v>-0.10356234481184856</c:v>
                </c:pt>
                <c:pt idx="38">
                  <c:v>8.4150824574464878E-3</c:v>
                </c:pt>
                <c:pt idx="39">
                  <c:v>-4.7520009526834883E-2</c:v>
                </c:pt>
                <c:pt idx="40">
                  <c:v>-2.5944637139900806E-3</c:v>
                </c:pt>
                <c:pt idx="41">
                  <c:v>2.941369357031931E-2</c:v>
                </c:pt>
                <c:pt idx="42">
                  <c:v>2.3470607066172988E-2</c:v>
                </c:pt>
                <c:pt idx="43">
                  <c:v>8.1022311074008257E-2</c:v>
                </c:pt>
                <c:pt idx="44">
                  <c:v>-1.2406430600066187E-2</c:v>
                </c:pt>
                <c:pt idx="45">
                  <c:v>-1.2061545064625534E-3</c:v>
                </c:pt>
                <c:pt idx="46">
                  <c:v>2.7726267044840824E-3</c:v>
                </c:pt>
                <c:pt idx="47">
                  <c:v>-1.1346830835975652E-2</c:v>
                </c:pt>
                <c:pt idx="48">
                  <c:v>-7.9899806510923099E-2</c:v>
                </c:pt>
                <c:pt idx="49">
                  <c:v>-3.9784380275079911E-2</c:v>
                </c:pt>
                <c:pt idx="50">
                  <c:v>-1.8491920892529379E-3</c:v>
                </c:pt>
                <c:pt idx="51">
                  <c:v>-0.13448210278909301</c:v>
                </c:pt>
                <c:pt idx="52">
                  <c:v>-0.123757990293484</c:v>
                </c:pt>
                <c:pt idx="53">
                  <c:v>-0.12155823310826008</c:v>
                </c:pt>
                <c:pt idx="54">
                  <c:v>-0.11577725275901685</c:v>
                </c:pt>
                <c:pt idx="55">
                  <c:v>-3.6261487263971048E-2</c:v>
                </c:pt>
                <c:pt idx="56">
                  <c:v>-0.10912093836742542</c:v>
                </c:pt>
                <c:pt idx="57">
                  <c:v>-0.17233446945499509</c:v>
                </c:pt>
                <c:pt idx="58">
                  <c:v>-5.9303938149184887E-2</c:v>
                </c:pt>
                <c:pt idx="59">
                  <c:v>-4.9144280303380583E-2</c:v>
                </c:pt>
                <c:pt idx="60">
                  <c:v>-7.535247719522431E-2</c:v>
                </c:pt>
                <c:pt idx="61">
                  <c:v>-0.15274660640096727</c:v>
                </c:pt>
                <c:pt idx="62">
                  <c:v>-0.11161354505213694</c:v>
                </c:pt>
                <c:pt idx="63">
                  <c:v>-0.15832518878710289</c:v>
                </c:pt>
                <c:pt idx="64">
                  <c:v>-0.18934793362268465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TDK_FF_ST_oU_01!$Z$85:$Z$149</c:f>
              <c:numCache>
                <c:formatCode>General</c:formatCode>
                <c:ptCount val="65"/>
                <c:pt idx="0">
                  <c:v>359.51400000000001</c:v>
                </c:pt>
                <c:pt idx="1">
                  <c:v>354.23099999999999</c:v>
                </c:pt>
                <c:pt idx="2">
                  <c:v>348.786</c:v>
                </c:pt>
                <c:pt idx="3">
                  <c:v>343.07100000000003</c:v>
                </c:pt>
                <c:pt idx="4">
                  <c:v>337.44600000000003</c:v>
                </c:pt>
                <c:pt idx="5">
                  <c:v>331.70400000000001</c:v>
                </c:pt>
                <c:pt idx="6">
                  <c:v>325.99799999999999</c:v>
                </c:pt>
                <c:pt idx="7">
                  <c:v>320.29199999999997</c:v>
                </c:pt>
                <c:pt idx="8">
                  <c:v>314.69399999999996</c:v>
                </c:pt>
                <c:pt idx="9">
                  <c:v>309.04199999999997</c:v>
                </c:pt>
                <c:pt idx="10">
                  <c:v>303.58799999999997</c:v>
                </c:pt>
                <c:pt idx="11">
                  <c:v>298.08</c:v>
                </c:pt>
                <c:pt idx="12">
                  <c:v>292.25700000000001</c:v>
                </c:pt>
                <c:pt idx="13">
                  <c:v>286.62299999999999</c:v>
                </c:pt>
                <c:pt idx="14">
                  <c:v>280.85399999999998</c:v>
                </c:pt>
                <c:pt idx="15">
                  <c:v>275.166</c:v>
                </c:pt>
                <c:pt idx="16">
                  <c:v>269.55</c:v>
                </c:pt>
                <c:pt idx="17">
                  <c:v>264.01499999999999</c:v>
                </c:pt>
                <c:pt idx="18">
                  <c:v>258.53399999999999</c:v>
                </c:pt>
                <c:pt idx="19">
                  <c:v>252.81899999999999</c:v>
                </c:pt>
                <c:pt idx="20">
                  <c:v>247.24799999999999</c:v>
                </c:pt>
                <c:pt idx="21">
                  <c:v>241.55099999999999</c:v>
                </c:pt>
                <c:pt idx="22">
                  <c:v>235.845</c:v>
                </c:pt>
                <c:pt idx="23">
                  <c:v>230.17500000000001</c:v>
                </c:pt>
                <c:pt idx="24">
                  <c:v>224.49600000000001</c:v>
                </c:pt>
                <c:pt idx="25">
                  <c:v>218.96100000000001</c:v>
                </c:pt>
                <c:pt idx="26">
                  <c:v>213.54300000000001</c:v>
                </c:pt>
                <c:pt idx="27">
                  <c:v>207.95400000000001</c:v>
                </c:pt>
                <c:pt idx="28">
                  <c:v>202.203</c:v>
                </c:pt>
                <c:pt idx="29">
                  <c:v>196.53300000000002</c:v>
                </c:pt>
                <c:pt idx="30">
                  <c:v>190.971</c:v>
                </c:pt>
                <c:pt idx="31">
                  <c:v>185.19300000000001</c:v>
                </c:pt>
                <c:pt idx="32">
                  <c:v>179.55</c:v>
                </c:pt>
                <c:pt idx="33">
                  <c:v>174.06900000000002</c:v>
                </c:pt>
                <c:pt idx="34">
                  <c:v>168.64200000000002</c:v>
                </c:pt>
                <c:pt idx="35">
                  <c:v>162.96300000000002</c:v>
                </c:pt>
                <c:pt idx="36">
                  <c:v>157.36500000000001</c:v>
                </c:pt>
                <c:pt idx="37">
                  <c:v>151.70400000000001</c:v>
                </c:pt>
                <c:pt idx="38">
                  <c:v>145.94400000000002</c:v>
                </c:pt>
                <c:pt idx="39">
                  <c:v>140.35500000000002</c:v>
                </c:pt>
                <c:pt idx="40">
                  <c:v>134.80200000000002</c:v>
                </c:pt>
                <c:pt idx="41">
                  <c:v>129.14100000000002</c:v>
                </c:pt>
                <c:pt idx="42">
                  <c:v>123.68700000000003</c:v>
                </c:pt>
                <c:pt idx="43">
                  <c:v>118.18800000000003</c:v>
                </c:pt>
                <c:pt idx="44">
                  <c:v>112.42800000000003</c:v>
                </c:pt>
                <c:pt idx="45">
                  <c:v>106.80300000000003</c:v>
                </c:pt>
                <c:pt idx="46">
                  <c:v>101.15100000000002</c:v>
                </c:pt>
                <c:pt idx="47">
                  <c:v>95.382000000000019</c:v>
                </c:pt>
                <c:pt idx="48">
                  <c:v>89.757000000000019</c:v>
                </c:pt>
                <c:pt idx="49">
                  <c:v>84.267000000000024</c:v>
                </c:pt>
                <c:pt idx="50">
                  <c:v>78.813000000000031</c:v>
                </c:pt>
                <c:pt idx="51">
                  <c:v>73.107000000000028</c:v>
                </c:pt>
                <c:pt idx="52">
                  <c:v>67.527000000000029</c:v>
                </c:pt>
                <c:pt idx="53">
                  <c:v>61.902000000000029</c:v>
                </c:pt>
                <c:pt idx="54">
                  <c:v>56.124000000000031</c:v>
                </c:pt>
                <c:pt idx="55">
                  <c:v>50.409000000000034</c:v>
                </c:pt>
                <c:pt idx="56">
                  <c:v>44.802000000000035</c:v>
                </c:pt>
                <c:pt idx="57">
                  <c:v>39.231000000000037</c:v>
                </c:pt>
                <c:pt idx="58">
                  <c:v>33.840000000000039</c:v>
                </c:pt>
                <c:pt idx="59">
                  <c:v>28.224000000000039</c:v>
                </c:pt>
                <c:pt idx="60">
                  <c:v>22.455000000000041</c:v>
                </c:pt>
                <c:pt idx="61">
                  <c:v>16.79400000000004</c:v>
                </c:pt>
                <c:pt idx="62">
                  <c:v>11.151000000000039</c:v>
                </c:pt>
                <c:pt idx="63">
                  <c:v>5.4000000000000394</c:v>
                </c:pt>
                <c:pt idx="64">
                  <c:v>-0.26099999999996015</c:v>
                </c:pt>
              </c:numCache>
            </c:numRef>
          </c:xVal>
          <c:yVal>
            <c:numRef>
              <c:f>TDK_FF_ST_oU_01!$AC$85:$AC$149</c:f>
              <c:numCache>
                <c:formatCode>General</c:formatCode>
                <c:ptCount val="65"/>
                <c:pt idx="0">
                  <c:v>-0.12556019162559551</c:v>
                </c:pt>
                <c:pt idx="1">
                  <c:v>-0.11027451459551685</c:v>
                </c:pt>
                <c:pt idx="2">
                  <c:v>-9.1432535447381724E-2</c:v>
                </c:pt>
                <c:pt idx="3">
                  <c:v>-4.4945281558511851E-2</c:v>
                </c:pt>
                <c:pt idx="4">
                  <c:v>-5.6982432798690752E-2</c:v>
                </c:pt>
                <c:pt idx="5">
                  <c:v>-9.5556393186427613E-2</c:v>
                </c:pt>
                <c:pt idx="6">
                  <c:v>-4.3244838188741141E-2</c:v>
                </c:pt>
                <c:pt idx="7">
                  <c:v>-1.3608416801901058E-2</c:v>
                </c:pt>
                <c:pt idx="8">
                  <c:v>-4.863484094460091E-2</c:v>
                </c:pt>
                <c:pt idx="9">
                  <c:v>-3.4565020680986436E-2</c:v>
                </c:pt>
                <c:pt idx="10">
                  <c:v>-3.6962216136316783E-2</c:v>
                </c:pt>
                <c:pt idx="11">
                  <c:v>-8.1482310603007591E-2</c:v>
                </c:pt>
                <c:pt idx="12">
                  <c:v>-4.7718098067605297E-2</c:v>
                </c:pt>
                <c:pt idx="13">
                  <c:v>-7.0023425558190411E-2</c:v>
                </c:pt>
                <c:pt idx="14">
                  <c:v>-0.12914603003667935</c:v>
                </c:pt>
                <c:pt idx="15">
                  <c:v>1.3600367481160447E-2</c:v>
                </c:pt>
                <c:pt idx="16">
                  <c:v>5.0626316007480909E-2</c:v>
                </c:pt>
                <c:pt idx="17">
                  <c:v>1.2509921949686031E-3</c:v>
                </c:pt>
                <c:pt idx="18">
                  <c:v>3.6454580052236452E-2</c:v>
                </c:pt>
                <c:pt idx="19">
                  <c:v>7.1281986001594078E-2</c:v>
                </c:pt>
                <c:pt idx="20">
                  <c:v>0.11092684118483476</c:v>
                </c:pt>
                <c:pt idx="21">
                  <c:v>0.13597938910305629</c:v>
                </c:pt>
                <c:pt idx="22">
                  <c:v>9.3348772689324733E-2</c:v>
                </c:pt>
                <c:pt idx="23">
                  <c:v>6.2531234646883149E-2</c:v>
                </c:pt>
                <c:pt idx="24">
                  <c:v>5.3711340101557425E-2</c:v>
                </c:pt>
                <c:pt idx="25">
                  <c:v>1.859492420726383E-2</c:v>
                </c:pt>
                <c:pt idx="26">
                  <c:v>-2.0443561357865292E-2</c:v>
                </c:pt>
                <c:pt idx="27">
                  <c:v>-6.835275346418257E-3</c:v>
                </c:pt>
                <c:pt idx="28">
                  <c:v>-5.1051162728441568E-2</c:v>
                </c:pt>
                <c:pt idx="29">
                  <c:v>-4.0593166574012685E-2</c:v>
                </c:pt>
                <c:pt idx="30">
                  <c:v>-0.1264253597349807</c:v>
                </c:pt>
                <c:pt idx="31">
                  <c:v>-9.5091328011022824E-2</c:v>
                </c:pt>
                <c:pt idx="32">
                  <c:v>-0.1715936426427902</c:v>
                </c:pt>
                <c:pt idx="33">
                  <c:v>-6.7977039145773688E-2</c:v>
                </c:pt>
                <c:pt idx="34">
                  <c:v>-7.987232583920445E-2</c:v>
                </c:pt>
                <c:pt idx="35">
                  <c:v>-0.15843884086990556</c:v>
                </c:pt>
                <c:pt idx="36">
                  <c:v>-5.2529183184788053E-2</c:v>
                </c:pt>
                <c:pt idx="37">
                  <c:v>-4.6418379356566675E-2</c:v>
                </c:pt>
                <c:pt idx="38">
                  <c:v>-8.2978262674203052E-2</c:v>
                </c:pt>
                <c:pt idx="39">
                  <c:v>-9.7451369065197468E-2</c:v>
                </c:pt>
                <c:pt idx="40">
                  <c:v>-5.0298732659712186E-2</c:v>
                </c:pt>
                <c:pt idx="41">
                  <c:v>-0.16575096909019749</c:v>
                </c:pt>
                <c:pt idx="42">
                  <c:v>-0.21108344837269044</c:v>
                </c:pt>
                <c:pt idx="43">
                  <c:v>-7.9132632314482976E-2</c:v>
                </c:pt>
                <c:pt idx="44">
                  <c:v>-0.16319486668353989</c:v>
                </c:pt>
                <c:pt idx="45">
                  <c:v>-0.10066716700262646</c:v>
                </c:pt>
                <c:pt idx="46">
                  <c:v>-0.1436042505396955</c:v>
                </c:pt>
                <c:pt idx="47">
                  <c:v>-8.5785664399239181E-2</c:v>
                </c:pt>
                <c:pt idx="48">
                  <c:v>1.287975267364061E-2</c:v>
                </c:pt>
                <c:pt idx="49">
                  <c:v>-5.5741469656908293E-2</c:v>
                </c:pt>
                <c:pt idx="50">
                  <c:v>-1.2504314979750575E-2</c:v>
                </c:pt>
                <c:pt idx="51">
                  <c:v>0.14004194095832645</c:v>
                </c:pt>
                <c:pt idx="52">
                  <c:v>-8.6288940724870145E-3</c:v>
                </c:pt>
                <c:pt idx="53">
                  <c:v>8.5783670953006208E-2</c:v>
                </c:pt>
                <c:pt idx="54">
                  <c:v>3.5895808847833166E-2</c:v>
                </c:pt>
                <c:pt idx="55">
                  <c:v>-1.6041131000562814E-2</c:v>
                </c:pt>
                <c:pt idx="56">
                  <c:v>3.513228728124318E-3</c:v>
                </c:pt>
                <c:pt idx="57">
                  <c:v>-3.5369419630953303E-2</c:v>
                </c:pt>
                <c:pt idx="58">
                  <c:v>-9.6861118910744892E-2</c:v>
                </c:pt>
                <c:pt idx="59">
                  <c:v>-0.13542098512208867</c:v>
                </c:pt>
                <c:pt idx="60">
                  <c:v>-0.16616039629104762</c:v>
                </c:pt>
                <c:pt idx="61">
                  <c:v>-0.15694705965967159</c:v>
                </c:pt>
                <c:pt idx="62">
                  <c:v>-0.16375450644520129</c:v>
                </c:pt>
                <c:pt idx="63">
                  <c:v>-8.921558823920428E-2</c:v>
                </c:pt>
                <c:pt idx="64">
                  <c:v>-0.1128681730876977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5.2289999999999992</c:v>
                </c:pt>
                <c:pt idx="2">
                  <c:v>10.997999999999998</c:v>
                </c:pt>
                <c:pt idx="3">
                  <c:v>16.532999999999998</c:v>
                </c:pt>
                <c:pt idx="4">
                  <c:v>22.301999999999996</c:v>
                </c:pt>
                <c:pt idx="5">
                  <c:v>27.998999999999995</c:v>
                </c:pt>
                <c:pt idx="6">
                  <c:v>33.551999999999992</c:v>
                </c:pt>
                <c:pt idx="7">
                  <c:v>39.077999999999989</c:v>
                </c:pt>
                <c:pt idx="8">
                  <c:v>44.576999999999991</c:v>
                </c:pt>
                <c:pt idx="9">
                  <c:v>50.237999999999992</c:v>
                </c:pt>
                <c:pt idx="10">
                  <c:v>55.970999999999989</c:v>
                </c:pt>
                <c:pt idx="11">
                  <c:v>61.676999999999992</c:v>
                </c:pt>
                <c:pt idx="12">
                  <c:v>67.301999999999992</c:v>
                </c:pt>
                <c:pt idx="13">
                  <c:v>72.899999999999991</c:v>
                </c:pt>
                <c:pt idx="14">
                  <c:v>78.632999999999996</c:v>
                </c:pt>
                <c:pt idx="15">
                  <c:v>84.068999999999988</c:v>
                </c:pt>
                <c:pt idx="16">
                  <c:v>89.558999999999983</c:v>
                </c:pt>
                <c:pt idx="17">
                  <c:v>95.192999999999984</c:v>
                </c:pt>
                <c:pt idx="18">
                  <c:v>100.95299999999999</c:v>
                </c:pt>
                <c:pt idx="19">
                  <c:v>106.55099999999999</c:v>
                </c:pt>
                <c:pt idx="20">
                  <c:v>112.22999999999999</c:v>
                </c:pt>
                <c:pt idx="21">
                  <c:v>117.96299999999999</c:v>
                </c:pt>
                <c:pt idx="22">
                  <c:v>123.50699999999999</c:v>
                </c:pt>
                <c:pt idx="23">
                  <c:v>128.934</c:v>
                </c:pt>
                <c:pt idx="24">
                  <c:v>134.46</c:v>
                </c:pt>
                <c:pt idx="25">
                  <c:v>140.166</c:v>
                </c:pt>
                <c:pt idx="26">
                  <c:v>145.78199999999998</c:v>
                </c:pt>
                <c:pt idx="27">
                  <c:v>151.48799999999997</c:v>
                </c:pt>
                <c:pt idx="28">
                  <c:v>157.10399999999998</c:v>
                </c:pt>
                <c:pt idx="29">
                  <c:v>162.80099999999999</c:v>
                </c:pt>
                <c:pt idx="30">
                  <c:v>168.43499999999997</c:v>
                </c:pt>
                <c:pt idx="31">
                  <c:v>173.83499999999998</c:v>
                </c:pt>
                <c:pt idx="32">
                  <c:v>179.31599999999997</c:v>
                </c:pt>
                <c:pt idx="33">
                  <c:v>185.02199999999996</c:v>
                </c:pt>
                <c:pt idx="34">
                  <c:v>190.70099999999996</c:v>
                </c:pt>
                <c:pt idx="35">
                  <c:v>196.36199999999997</c:v>
                </c:pt>
                <c:pt idx="36">
                  <c:v>201.97799999999995</c:v>
                </c:pt>
                <c:pt idx="37">
                  <c:v>207.73799999999994</c:v>
                </c:pt>
                <c:pt idx="38">
                  <c:v>213.24599999999995</c:v>
                </c:pt>
                <c:pt idx="39">
                  <c:v>218.76299999999995</c:v>
                </c:pt>
                <c:pt idx="40">
                  <c:v>224.33399999999995</c:v>
                </c:pt>
                <c:pt idx="41">
                  <c:v>229.91399999999996</c:v>
                </c:pt>
                <c:pt idx="42">
                  <c:v>235.63799999999995</c:v>
                </c:pt>
                <c:pt idx="43">
                  <c:v>241.36199999999994</c:v>
                </c:pt>
                <c:pt idx="44">
                  <c:v>247.05899999999994</c:v>
                </c:pt>
                <c:pt idx="45">
                  <c:v>252.67499999999995</c:v>
                </c:pt>
                <c:pt idx="46">
                  <c:v>258.32699999999994</c:v>
                </c:pt>
                <c:pt idx="47">
                  <c:v>263.81699999999995</c:v>
                </c:pt>
                <c:pt idx="48">
                  <c:v>269.30699999999996</c:v>
                </c:pt>
                <c:pt idx="49">
                  <c:v>274.94099999999997</c:v>
                </c:pt>
                <c:pt idx="50">
                  <c:v>280.72799999999995</c:v>
                </c:pt>
                <c:pt idx="51">
                  <c:v>286.34399999999994</c:v>
                </c:pt>
                <c:pt idx="52">
                  <c:v>292.09499999999991</c:v>
                </c:pt>
                <c:pt idx="53">
                  <c:v>297.8189999999999</c:v>
                </c:pt>
                <c:pt idx="54">
                  <c:v>303.4079999999999</c:v>
                </c:pt>
                <c:pt idx="55">
                  <c:v>308.86199999999991</c:v>
                </c:pt>
                <c:pt idx="56">
                  <c:v>314.48699999999991</c:v>
                </c:pt>
                <c:pt idx="57">
                  <c:v>320.09399999999994</c:v>
                </c:pt>
                <c:pt idx="58">
                  <c:v>325.83599999999996</c:v>
                </c:pt>
                <c:pt idx="59">
                  <c:v>331.55999999999995</c:v>
                </c:pt>
                <c:pt idx="60">
                  <c:v>337.26599999999996</c:v>
                </c:pt>
                <c:pt idx="61">
                  <c:v>342.85499999999996</c:v>
                </c:pt>
                <c:pt idx="62">
                  <c:v>348.59699999999998</c:v>
                </c:pt>
                <c:pt idx="63">
                  <c:v>354.024</c:v>
                </c:pt>
              </c:numCache>
            </c:numRef>
          </c:xVal>
          <c:yVal>
            <c:numRef>
              <c:f>TDK_FF_ST_oU_01!$AD$20:$AD$83</c:f>
              <c:numCache>
                <c:formatCode>General</c:formatCode>
                <c:ptCount val="64"/>
                <c:pt idx="0">
                  <c:v>0.1309441618448588</c:v>
                </c:pt>
                <c:pt idx="1">
                  <c:v>3.9719142910891847E-2</c:v>
                </c:pt>
                <c:pt idx="2">
                  <c:v>-9.5367054354014158E-3</c:v>
                </c:pt>
                <c:pt idx="3">
                  <c:v>6.326941415140297E-2</c:v>
                </c:pt>
                <c:pt idx="4">
                  <c:v>3.0554127444904822E-2</c:v>
                </c:pt>
                <c:pt idx="5">
                  <c:v>6.8258431839559819E-2</c:v>
                </c:pt>
                <c:pt idx="6">
                  <c:v>-3.3541400593243509E-2</c:v>
                </c:pt>
                <c:pt idx="7">
                  <c:v>6.1767939105408232E-2</c:v>
                </c:pt>
                <c:pt idx="8">
                  <c:v>4.2225853000992686E-2</c:v>
                </c:pt>
                <c:pt idx="9">
                  <c:v>0.10359422132649598</c:v>
                </c:pt>
                <c:pt idx="10">
                  <c:v>-5.4989092183653554E-2</c:v>
                </c:pt>
                <c:pt idx="11">
                  <c:v>6.6519156739545338E-2</c:v>
                </c:pt>
                <c:pt idx="12">
                  <c:v>2.0525344317192662E-2</c:v>
                </c:pt>
                <c:pt idx="13">
                  <c:v>8.5584623500849943E-2</c:v>
                </c:pt>
                <c:pt idx="14">
                  <c:v>3.1494016894555443E-3</c:v>
                </c:pt>
                <c:pt idx="15">
                  <c:v>2.9121428060818744E-2</c:v>
                </c:pt>
                <c:pt idx="16">
                  <c:v>8.2844315540853586E-2</c:v>
                </c:pt>
                <c:pt idx="17">
                  <c:v>5.722236978776607E-2</c:v>
                </c:pt>
                <c:pt idx="18">
                  <c:v>-3.4990234974316081E-2</c:v>
                </c:pt>
                <c:pt idx="19">
                  <c:v>3.7624002790977329E-2</c:v>
                </c:pt>
                <c:pt idx="20">
                  <c:v>6.8332853930769488E-2</c:v>
                </c:pt>
                <c:pt idx="21">
                  <c:v>0.13790293411987875</c:v>
                </c:pt>
                <c:pt idx="22">
                  <c:v>-3.6998824972727107E-3</c:v>
                </c:pt>
                <c:pt idx="23">
                  <c:v>3.639164883421131E-2</c:v>
                </c:pt>
                <c:pt idx="24">
                  <c:v>8.0456658408280646E-2</c:v>
                </c:pt>
                <c:pt idx="25">
                  <c:v>2.2960914347379457E-2</c:v>
                </c:pt>
                <c:pt idx="26">
                  <c:v>4.7229264616589717E-2</c:v>
                </c:pt>
                <c:pt idx="27">
                  <c:v>-5.0839212617859175E-3</c:v>
                </c:pt>
                <c:pt idx="28">
                  <c:v>9.5557767918819536E-2</c:v>
                </c:pt>
                <c:pt idx="29">
                  <c:v>-4.5191347284003314E-2</c:v>
                </c:pt>
                <c:pt idx="30">
                  <c:v>2.5051139199774752E-2</c:v>
                </c:pt>
                <c:pt idx="31">
                  <c:v>6.6029137417785932E-2</c:v>
                </c:pt>
                <c:pt idx="32">
                  <c:v>-1.8100218116273936E-2</c:v>
                </c:pt>
                <c:pt idx="33">
                  <c:v>5.4620402187879336E-2</c:v>
                </c:pt>
                <c:pt idx="34">
                  <c:v>-8.3019534433219633E-3</c:v>
                </c:pt>
                <c:pt idx="35">
                  <c:v>0.11988310464710139</c:v>
                </c:pt>
                <c:pt idx="36">
                  <c:v>3.257019755196211E-2</c:v>
                </c:pt>
                <c:pt idx="37">
                  <c:v>9.6727069465430304E-2</c:v>
                </c:pt>
                <c:pt idx="38">
                  <c:v>-2.885864381531178E-2</c:v>
                </c:pt>
                <c:pt idx="39">
                  <c:v>6.6114933734098713E-2</c:v>
                </c:pt>
                <c:pt idx="40">
                  <c:v>5.6305803815547506E-2</c:v>
                </c:pt>
                <c:pt idx="41">
                  <c:v>3.3117541076563839E-2</c:v>
                </c:pt>
                <c:pt idx="42">
                  <c:v>6.9878165623151745E-2</c:v>
                </c:pt>
                <c:pt idx="43">
                  <c:v>5.4957078029048034E-2</c:v>
                </c:pt>
                <c:pt idx="44">
                  <c:v>0.12333327178490094</c:v>
                </c:pt>
                <c:pt idx="45">
                  <c:v>7.2488140508056631E-2</c:v>
                </c:pt>
                <c:pt idx="46">
                  <c:v>3.3681953347752369E-2</c:v>
                </c:pt>
                <c:pt idx="47">
                  <c:v>1.2597823030944255E-2</c:v>
                </c:pt>
                <c:pt idx="48">
                  <c:v>0.13052612251840401</c:v>
                </c:pt>
                <c:pt idx="49">
                  <c:v>5.3384747756240358E-2</c:v>
                </c:pt>
                <c:pt idx="50">
                  <c:v>-0.12729683794742641</c:v>
                </c:pt>
                <c:pt idx="51">
                  <c:v>6.4458677230902595E-2</c:v>
                </c:pt>
                <c:pt idx="52">
                  <c:v>7.6039892225878702E-2</c:v>
                </c:pt>
                <c:pt idx="53">
                  <c:v>4.0075922505252493E-2</c:v>
                </c:pt>
                <c:pt idx="54">
                  <c:v>7.8815036622700063E-2</c:v>
                </c:pt>
                <c:pt idx="55">
                  <c:v>1.6964665829846126E-3</c:v>
                </c:pt>
                <c:pt idx="56">
                  <c:v>6.0486097422824514E-2</c:v>
                </c:pt>
                <c:pt idx="57">
                  <c:v>0.15872605265309403</c:v>
                </c:pt>
                <c:pt idx="58">
                  <c:v>1.6059099960443746E-2</c:v>
                </c:pt>
                <c:pt idx="59">
                  <c:v>-4.641211288304703E-2</c:v>
                </c:pt>
                <c:pt idx="60">
                  <c:v>1.8370044396533558E-2</c:v>
                </c:pt>
                <c:pt idx="61">
                  <c:v>0.10780132484245541</c:v>
                </c:pt>
                <c:pt idx="62">
                  <c:v>2.0181009604755218E-2</c:v>
                </c:pt>
                <c:pt idx="63">
                  <c:v>4.805067419158604E-2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669760"/>
        <c:axId val="438671720"/>
      </c:scatterChart>
      <c:valAx>
        <c:axId val="4386697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8671720"/>
        <c:crosses val="autoZero"/>
        <c:crossBetween val="midCat"/>
      </c:valAx>
      <c:valAx>
        <c:axId val="43867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8669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5.85</c:v>
                </c:pt>
                <c:pt idx="2">
                  <c:v>11.7</c:v>
                </c:pt>
                <c:pt idx="3">
                  <c:v>17.360999999999997</c:v>
                </c:pt>
                <c:pt idx="4">
                  <c:v>22.787999999999997</c:v>
                </c:pt>
                <c:pt idx="5">
                  <c:v>28.304999999999996</c:v>
                </c:pt>
                <c:pt idx="6">
                  <c:v>34.010999999999996</c:v>
                </c:pt>
                <c:pt idx="7">
                  <c:v>39.626999999999995</c:v>
                </c:pt>
                <c:pt idx="8">
                  <c:v>45.233999999999995</c:v>
                </c:pt>
                <c:pt idx="9">
                  <c:v>50.966999999999992</c:v>
                </c:pt>
                <c:pt idx="10">
                  <c:v>56.636999999999993</c:v>
                </c:pt>
                <c:pt idx="11">
                  <c:v>62.297999999999995</c:v>
                </c:pt>
                <c:pt idx="12">
                  <c:v>67.878</c:v>
                </c:pt>
                <c:pt idx="13">
                  <c:v>73.313999999999993</c:v>
                </c:pt>
                <c:pt idx="14">
                  <c:v>78.902999999999992</c:v>
                </c:pt>
                <c:pt idx="15">
                  <c:v>84.536999999999992</c:v>
                </c:pt>
                <c:pt idx="16">
                  <c:v>90.206999999999994</c:v>
                </c:pt>
                <c:pt idx="17">
                  <c:v>95.912999999999997</c:v>
                </c:pt>
                <c:pt idx="18">
                  <c:v>101.619</c:v>
                </c:pt>
                <c:pt idx="19">
                  <c:v>107.289</c:v>
                </c:pt>
                <c:pt idx="20">
                  <c:v>112.77</c:v>
                </c:pt>
                <c:pt idx="21">
                  <c:v>118.20599999999999</c:v>
                </c:pt>
                <c:pt idx="22">
                  <c:v>123.85799999999999</c:v>
                </c:pt>
                <c:pt idx="23">
                  <c:v>129.50099999999998</c:v>
                </c:pt>
                <c:pt idx="24">
                  <c:v>135.09899999999999</c:v>
                </c:pt>
                <c:pt idx="25">
                  <c:v>140.79599999999999</c:v>
                </c:pt>
                <c:pt idx="26">
                  <c:v>146.53799999999998</c:v>
                </c:pt>
                <c:pt idx="27">
                  <c:v>152.03699999999998</c:v>
                </c:pt>
                <c:pt idx="28">
                  <c:v>157.69799999999998</c:v>
                </c:pt>
                <c:pt idx="29">
                  <c:v>163.15199999999999</c:v>
                </c:pt>
                <c:pt idx="30">
                  <c:v>168.678</c:v>
                </c:pt>
                <c:pt idx="31">
                  <c:v>174.38399999999999</c:v>
                </c:pt>
                <c:pt idx="32">
                  <c:v>179.982</c:v>
                </c:pt>
                <c:pt idx="33">
                  <c:v>185.679</c:v>
                </c:pt>
                <c:pt idx="34">
                  <c:v>191.45699999999999</c:v>
                </c:pt>
                <c:pt idx="35">
                  <c:v>197.06399999999999</c:v>
                </c:pt>
                <c:pt idx="36">
                  <c:v>202.554</c:v>
                </c:pt>
                <c:pt idx="37">
                  <c:v>208.00800000000001</c:v>
                </c:pt>
                <c:pt idx="38">
                  <c:v>213.66</c:v>
                </c:pt>
                <c:pt idx="39">
                  <c:v>219.285</c:v>
                </c:pt>
                <c:pt idx="40">
                  <c:v>224.892</c:v>
                </c:pt>
                <c:pt idx="41">
                  <c:v>230.679</c:v>
                </c:pt>
                <c:pt idx="42">
                  <c:v>236.34899999999999</c:v>
                </c:pt>
                <c:pt idx="43">
                  <c:v>241.97399999999999</c:v>
                </c:pt>
                <c:pt idx="44">
                  <c:v>247.61699999999999</c:v>
                </c:pt>
                <c:pt idx="45">
                  <c:v>253.071</c:v>
                </c:pt>
                <c:pt idx="46">
                  <c:v>258.61500000000001</c:v>
                </c:pt>
                <c:pt idx="47">
                  <c:v>264.29399999999998</c:v>
                </c:pt>
                <c:pt idx="48">
                  <c:v>269.98199999999997</c:v>
                </c:pt>
                <c:pt idx="49">
                  <c:v>275.62499999999994</c:v>
                </c:pt>
                <c:pt idx="50">
                  <c:v>281.37599999999992</c:v>
                </c:pt>
                <c:pt idx="51">
                  <c:v>287.05499999999989</c:v>
                </c:pt>
                <c:pt idx="52">
                  <c:v>292.6169999999999</c:v>
                </c:pt>
                <c:pt idx="53">
                  <c:v>298.10699999999991</c:v>
                </c:pt>
                <c:pt idx="54">
                  <c:v>303.7949999999999</c:v>
                </c:pt>
                <c:pt idx="55">
                  <c:v>309.36599999999993</c:v>
                </c:pt>
                <c:pt idx="56">
                  <c:v>315.0449999999999</c:v>
                </c:pt>
                <c:pt idx="57">
                  <c:v>320.85899999999992</c:v>
                </c:pt>
                <c:pt idx="58">
                  <c:v>326.52899999999994</c:v>
                </c:pt>
                <c:pt idx="59">
                  <c:v>332.10899999999992</c:v>
                </c:pt>
                <c:pt idx="60">
                  <c:v>337.77899999999994</c:v>
                </c:pt>
                <c:pt idx="61">
                  <c:v>343.24199999999996</c:v>
                </c:pt>
                <c:pt idx="62">
                  <c:v>348.81299999999999</c:v>
                </c:pt>
                <c:pt idx="63">
                  <c:v>354.51900000000001</c:v>
                </c:pt>
                <c:pt idx="64">
                  <c:v>360.19799999999998</c:v>
                </c:pt>
              </c:numCache>
            </c:numRef>
          </c:xVal>
          <c:yVal>
            <c:numRef>
              <c:f>TDK_FF_ST_mU_01!$AC$20:$AC$84</c:f>
              <c:numCache>
                <c:formatCode>General</c:formatCode>
                <c:ptCount val="65"/>
                <c:pt idx="0">
                  <c:v>0.18031394057709349</c:v>
                </c:pt>
                <c:pt idx="1">
                  <c:v>-7.8616323454786752E-2</c:v>
                </c:pt>
                <c:pt idx="2">
                  <c:v>-0.16744789457613862</c:v>
                </c:pt>
                <c:pt idx="3">
                  <c:v>-0.24258819853219649</c:v>
                </c:pt>
                <c:pt idx="4">
                  <c:v>-0.18433645879837002</c:v>
                </c:pt>
                <c:pt idx="5">
                  <c:v>-0.16652072233937432</c:v>
                </c:pt>
                <c:pt idx="6">
                  <c:v>-0.10840907446251435</c:v>
                </c:pt>
                <c:pt idx="7">
                  <c:v>-7.7708937000053879E-2</c:v>
                </c:pt>
                <c:pt idx="8">
                  <c:v>-9.6963618348823388E-2</c:v>
                </c:pt>
                <c:pt idx="9">
                  <c:v>3.9704816905548057E-2</c:v>
                </c:pt>
                <c:pt idx="10">
                  <c:v>4.9030894734592323E-2</c:v>
                </c:pt>
                <c:pt idx="11">
                  <c:v>5.9776260542442117E-2</c:v>
                </c:pt>
                <c:pt idx="12">
                  <c:v>4.9849484739510785E-2</c:v>
                </c:pt>
                <c:pt idx="13">
                  <c:v>8.5575577179213269E-3</c:v>
                </c:pt>
                <c:pt idx="14">
                  <c:v>-2.1876713343800702E-2</c:v>
                </c:pt>
                <c:pt idx="15">
                  <c:v>1.2055327534127969E-2</c:v>
                </c:pt>
                <c:pt idx="16">
                  <c:v>-7.0013308907334704E-2</c:v>
                </c:pt>
                <c:pt idx="17">
                  <c:v>-0.18250595188804652</c:v>
                </c:pt>
                <c:pt idx="18">
                  <c:v>-5.2812844887995425E-2</c:v>
                </c:pt>
                <c:pt idx="19">
                  <c:v>-0.16729272401512674</c:v>
                </c:pt>
                <c:pt idx="20">
                  <c:v>-0.2046917966369648</c:v>
                </c:pt>
                <c:pt idx="21">
                  <c:v>-0.15925291438665568</c:v>
                </c:pt>
                <c:pt idx="22">
                  <c:v>-0.14859188985865046</c:v>
                </c:pt>
                <c:pt idx="23">
                  <c:v>-9.6634804417590203E-2</c:v>
                </c:pt>
                <c:pt idx="24">
                  <c:v>-0.1912804003573001</c:v>
                </c:pt>
                <c:pt idx="25">
                  <c:v>-8.1408944255485949E-2</c:v>
                </c:pt>
                <c:pt idx="26">
                  <c:v>-0.1254439380652741</c:v>
                </c:pt>
                <c:pt idx="27">
                  <c:v>-0.131451635649114</c:v>
                </c:pt>
                <c:pt idx="28">
                  <c:v>-7.4063324250118967E-2</c:v>
                </c:pt>
                <c:pt idx="29">
                  <c:v>-0.21648058855902264</c:v>
                </c:pt>
                <c:pt idx="30">
                  <c:v>-9.5327475130375205E-2</c:v>
                </c:pt>
                <c:pt idx="31">
                  <c:v>-3.0130745700120087E-2</c:v>
                </c:pt>
                <c:pt idx="32">
                  <c:v>-8.8326964570597966E-2</c:v>
                </c:pt>
                <c:pt idx="33">
                  <c:v>-9.7574961865490195E-2</c:v>
                </c:pt>
                <c:pt idx="34">
                  <c:v>-4.8558167546275399E-2</c:v>
                </c:pt>
                <c:pt idx="35">
                  <c:v>-0.14962400738309611</c:v>
                </c:pt>
                <c:pt idx="36">
                  <c:v>-0.14825352721666718</c:v>
                </c:pt>
                <c:pt idx="37">
                  <c:v>-4.6043191212987722E-2</c:v>
                </c:pt>
                <c:pt idx="38">
                  <c:v>-8.2192791658741271E-2</c:v>
                </c:pt>
                <c:pt idx="39">
                  <c:v>-0.20170130029205779</c:v>
                </c:pt>
                <c:pt idx="40">
                  <c:v>-4.5452055844805272E-2</c:v>
                </c:pt>
                <c:pt idx="41">
                  <c:v>7.7706236213515467E-2</c:v>
                </c:pt>
                <c:pt idx="42">
                  <c:v>6.9136020112580354E-2</c:v>
                </c:pt>
                <c:pt idx="43">
                  <c:v>5.4206629548673391E-2</c:v>
                </c:pt>
                <c:pt idx="44">
                  <c:v>7.5536317297945743E-2</c:v>
                </c:pt>
                <c:pt idx="45">
                  <c:v>4.6056786121908999E-2</c:v>
                </c:pt>
                <c:pt idx="46">
                  <c:v>-2.0353574882619796E-2</c:v>
                </c:pt>
                <c:pt idx="47">
                  <c:v>3.2040752597254141E-2</c:v>
                </c:pt>
                <c:pt idx="48">
                  <c:v>-8.5661002844972245E-2</c:v>
                </c:pt>
                <c:pt idx="49">
                  <c:v>-0.10788352292564696</c:v>
                </c:pt>
                <c:pt idx="50">
                  <c:v>-0.12541711159582292</c:v>
                </c:pt>
                <c:pt idx="51">
                  <c:v>-0.1151310029070487</c:v>
                </c:pt>
                <c:pt idx="52">
                  <c:v>-0.11878359891721857</c:v>
                </c:pt>
                <c:pt idx="53">
                  <c:v>-0.10716533255691729</c:v>
                </c:pt>
                <c:pt idx="54">
                  <c:v>-0.13421562391494035</c:v>
                </c:pt>
                <c:pt idx="55">
                  <c:v>-0.17198148663936763</c:v>
                </c:pt>
                <c:pt idx="56">
                  <c:v>-6.8220891569183095E-2</c:v>
                </c:pt>
                <c:pt idx="57">
                  <c:v>-5.4204441069487075E-2</c:v>
                </c:pt>
                <c:pt idx="58">
                  <c:v>-0.16240986179303718</c:v>
                </c:pt>
                <c:pt idx="59">
                  <c:v>-5.9176203226229518E-2</c:v>
                </c:pt>
                <c:pt idx="60">
                  <c:v>-0.15650586714122028</c:v>
                </c:pt>
                <c:pt idx="61">
                  <c:v>-0.14907279405656482</c:v>
                </c:pt>
                <c:pt idx="62">
                  <c:v>-0.11643306340351955</c:v>
                </c:pt>
                <c:pt idx="63">
                  <c:v>-0.20989298492088437</c:v>
                </c:pt>
                <c:pt idx="64">
                  <c:v>-0.19416224628878354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TDK_FF_ST_mU_01!$Z$85:$Z$149</c:f>
              <c:numCache>
                <c:formatCode>General</c:formatCode>
                <c:ptCount val="65"/>
                <c:pt idx="0">
                  <c:v>360.19799999999998</c:v>
                </c:pt>
                <c:pt idx="1">
                  <c:v>354.73499999999996</c:v>
                </c:pt>
                <c:pt idx="2">
                  <c:v>349.06499999999994</c:v>
                </c:pt>
                <c:pt idx="3">
                  <c:v>343.51199999999994</c:v>
                </c:pt>
                <c:pt idx="4">
                  <c:v>337.98599999999993</c:v>
                </c:pt>
                <c:pt idx="5">
                  <c:v>332.43299999999994</c:v>
                </c:pt>
                <c:pt idx="6">
                  <c:v>326.79899999999992</c:v>
                </c:pt>
                <c:pt idx="7">
                  <c:v>321.06599999999992</c:v>
                </c:pt>
                <c:pt idx="8">
                  <c:v>315.2879999999999</c:v>
                </c:pt>
                <c:pt idx="9">
                  <c:v>309.58199999999988</c:v>
                </c:pt>
                <c:pt idx="10">
                  <c:v>304.01099999999985</c:v>
                </c:pt>
                <c:pt idx="11">
                  <c:v>298.32299999999987</c:v>
                </c:pt>
                <c:pt idx="12">
                  <c:v>292.80599999999987</c:v>
                </c:pt>
                <c:pt idx="13">
                  <c:v>287.32499999999987</c:v>
                </c:pt>
                <c:pt idx="14">
                  <c:v>281.5379999999999</c:v>
                </c:pt>
                <c:pt idx="15">
                  <c:v>275.90399999999988</c:v>
                </c:pt>
                <c:pt idx="16">
                  <c:v>270.18899999999991</c:v>
                </c:pt>
                <c:pt idx="17">
                  <c:v>264.48299999999989</c:v>
                </c:pt>
                <c:pt idx="18">
                  <c:v>258.81299999999987</c:v>
                </c:pt>
                <c:pt idx="19">
                  <c:v>253.23299999999986</c:v>
                </c:pt>
                <c:pt idx="20">
                  <c:v>247.75199999999987</c:v>
                </c:pt>
                <c:pt idx="21">
                  <c:v>242.27999999999986</c:v>
                </c:pt>
                <c:pt idx="22">
                  <c:v>236.57399999999987</c:v>
                </c:pt>
                <c:pt idx="23">
                  <c:v>230.85899999999987</c:v>
                </c:pt>
                <c:pt idx="24">
                  <c:v>225.08099999999988</c:v>
                </c:pt>
                <c:pt idx="25">
                  <c:v>219.51899999999986</c:v>
                </c:pt>
                <c:pt idx="26">
                  <c:v>213.92099999999985</c:v>
                </c:pt>
                <c:pt idx="27">
                  <c:v>208.20599999999985</c:v>
                </c:pt>
                <c:pt idx="28">
                  <c:v>202.73399999999984</c:v>
                </c:pt>
                <c:pt idx="29">
                  <c:v>197.31599999999983</c:v>
                </c:pt>
                <c:pt idx="30">
                  <c:v>191.67299999999983</c:v>
                </c:pt>
                <c:pt idx="31">
                  <c:v>185.89499999999984</c:v>
                </c:pt>
                <c:pt idx="32">
                  <c:v>180.17999999999984</c:v>
                </c:pt>
                <c:pt idx="33">
                  <c:v>174.56399999999985</c:v>
                </c:pt>
                <c:pt idx="34">
                  <c:v>168.87599999999986</c:v>
                </c:pt>
                <c:pt idx="35">
                  <c:v>163.37699999999987</c:v>
                </c:pt>
                <c:pt idx="36">
                  <c:v>157.86899999999986</c:v>
                </c:pt>
                <c:pt idx="37">
                  <c:v>152.38799999999986</c:v>
                </c:pt>
                <c:pt idx="38">
                  <c:v>146.70899999999986</c:v>
                </c:pt>
                <c:pt idx="39">
                  <c:v>140.99399999999986</c:v>
                </c:pt>
                <c:pt idx="40">
                  <c:v>135.36899999999986</c:v>
                </c:pt>
                <c:pt idx="41">
                  <c:v>129.64499999999987</c:v>
                </c:pt>
                <c:pt idx="42">
                  <c:v>124.04699999999987</c:v>
                </c:pt>
                <c:pt idx="43">
                  <c:v>118.43999999999987</c:v>
                </c:pt>
                <c:pt idx="44">
                  <c:v>112.99499999999988</c:v>
                </c:pt>
                <c:pt idx="45">
                  <c:v>107.54099999999988</c:v>
                </c:pt>
                <c:pt idx="46">
                  <c:v>101.77199999999988</c:v>
                </c:pt>
                <c:pt idx="47">
                  <c:v>96.137999999999877</c:v>
                </c:pt>
                <c:pt idx="48">
                  <c:v>90.413999999999874</c:v>
                </c:pt>
                <c:pt idx="49">
                  <c:v>84.770999999999873</c:v>
                </c:pt>
                <c:pt idx="50">
                  <c:v>79.046999999999869</c:v>
                </c:pt>
                <c:pt idx="51">
                  <c:v>73.592999999999876</c:v>
                </c:pt>
                <c:pt idx="52">
                  <c:v>68.039999999999878</c:v>
                </c:pt>
                <c:pt idx="53">
                  <c:v>62.513999999999882</c:v>
                </c:pt>
                <c:pt idx="54">
                  <c:v>56.906999999999883</c:v>
                </c:pt>
                <c:pt idx="55">
                  <c:v>51.110999999999883</c:v>
                </c:pt>
                <c:pt idx="56">
                  <c:v>45.368999999999886</c:v>
                </c:pt>
                <c:pt idx="57">
                  <c:v>39.806999999999888</c:v>
                </c:pt>
                <c:pt idx="58">
                  <c:v>34.154999999999887</c:v>
                </c:pt>
                <c:pt idx="59">
                  <c:v>28.529999999999887</c:v>
                </c:pt>
                <c:pt idx="60">
                  <c:v>23.048999999999886</c:v>
                </c:pt>
                <c:pt idx="61">
                  <c:v>17.549999999999887</c:v>
                </c:pt>
                <c:pt idx="62">
                  <c:v>11.897999999999888</c:v>
                </c:pt>
                <c:pt idx="63">
                  <c:v>6.1649999999998881</c:v>
                </c:pt>
                <c:pt idx="64">
                  <c:v>0.41399999999988868</c:v>
                </c:pt>
              </c:numCache>
            </c:numRef>
          </c:xVal>
          <c:yVal>
            <c:numRef>
              <c:f>TDK_FF_ST_mU_01!$AC$85:$AC$149</c:f>
              <c:numCache>
                <c:formatCode>General</c:formatCode>
                <c:ptCount val="65"/>
                <c:pt idx="0">
                  <c:v>-6.9250984713335129E-2</c:v>
                </c:pt>
                <c:pt idx="1">
                  <c:v>-0.1070199004076926</c:v>
                </c:pt>
                <c:pt idx="2">
                  <c:v>-0.10373161470749892</c:v>
                </c:pt>
                <c:pt idx="3">
                  <c:v>-0.12516061259566413</c:v>
                </c:pt>
                <c:pt idx="4">
                  <c:v>-5.087818303803715E-2</c:v>
                </c:pt>
                <c:pt idx="5">
                  <c:v>-5.076263646873258E-2</c:v>
                </c:pt>
                <c:pt idx="6">
                  <c:v>-6.6285390176119563E-2</c:v>
                </c:pt>
                <c:pt idx="7">
                  <c:v>2.0787123066725144E-2</c:v>
                </c:pt>
                <c:pt idx="8">
                  <c:v>-0.12415291633953984</c:v>
                </c:pt>
                <c:pt idx="9">
                  <c:v>-4.814493648871121E-2</c:v>
                </c:pt>
                <c:pt idx="10">
                  <c:v>-6.2450368714280557E-2</c:v>
                </c:pt>
                <c:pt idx="11">
                  <c:v>-7.6956728658387874E-2</c:v>
                </c:pt>
                <c:pt idx="12">
                  <c:v>3.0512580920628807E-2</c:v>
                </c:pt>
                <c:pt idx="13">
                  <c:v>-4.0884770974855655E-2</c:v>
                </c:pt>
                <c:pt idx="14">
                  <c:v>-2.938245269217532E-2</c:v>
                </c:pt>
                <c:pt idx="15">
                  <c:v>2.1979602068654458E-2</c:v>
                </c:pt>
                <c:pt idx="16">
                  <c:v>-1.9007994820697149E-2</c:v>
                </c:pt>
                <c:pt idx="17">
                  <c:v>-6.4529700265495649E-2</c:v>
                </c:pt>
                <c:pt idx="18">
                  <c:v>8.9080435797882274E-2</c:v>
                </c:pt>
                <c:pt idx="19">
                  <c:v>5.3304707412934249E-2</c:v>
                </c:pt>
                <c:pt idx="20">
                  <c:v>8.749233882267049E-2</c:v>
                </c:pt>
                <c:pt idx="21">
                  <c:v>0.13886336183338699</c:v>
                </c:pt>
                <c:pt idx="22">
                  <c:v>9.679096209217164E-2</c:v>
                </c:pt>
                <c:pt idx="23">
                  <c:v>7.85623891804903E-2</c:v>
                </c:pt>
                <c:pt idx="24">
                  <c:v>4.6574329158175942E-2</c:v>
                </c:pt>
                <c:pt idx="25">
                  <c:v>6.2774915355731764E-2</c:v>
                </c:pt>
                <c:pt idx="26">
                  <c:v>4.7135911900653582E-2</c:v>
                </c:pt>
                <c:pt idx="27">
                  <c:v>-6.1244026750443936E-2</c:v>
                </c:pt>
                <c:pt idx="28">
                  <c:v>-7.6246442552161398E-2</c:v>
                </c:pt>
                <c:pt idx="29">
                  <c:v>-8.1825533126135497E-2</c:v>
                </c:pt>
                <c:pt idx="30">
                  <c:v>-4.8280842467136154E-2</c:v>
                </c:pt>
                <c:pt idx="31">
                  <c:v>-8.5818591183254966E-2</c:v>
                </c:pt>
                <c:pt idx="32">
                  <c:v>-2.3615659797428634E-2</c:v>
                </c:pt>
                <c:pt idx="33">
                  <c:v>-4.138340280792363E-2</c:v>
                </c:pt>
                <c:pt idx="34">
                  <c:v>-3.6938181730761244E-2</c:v>
                </c:pt>
                <c:pt idx="35">
                  <c:v>-6.2182332746516522E-2</c:v>
                </c:pt>
                <c:pt idx="36">
                  <c:v>-0.10324763776253576</c:v>
                </c:pt>
                <c:pt idx="37">
                  <c:v>-5.3588361697563869E-2</c:v>
                </c:pt>
                <c:pt idx="38">
                  <c:v>-7.0508936059610505E-2</c:v>
                </c:pt>
                <c:pt idx="39">
                  <c:v>-0.13782719707791102</c:v>
                </c:pt>
                <c:pt idx="40">
                  <c:v>-5.5272315160948438E-2</c:v>
                </c:pt>
                <c:pt idx="41">
                  <c:v>-9.9068335124513851E-2</c:v>
                </c:pt>
                <c:pt idx="42">
                  <c:v>-0.10326275021755293</c:v>
                </c:pt>
                <c:pt idx="43">
                  <c:v>-0.11829965046830182</c:v>
                </c:pt>
                <c:pt idx="44">
                  <c:v>-0.14653967631936382</c:v>
                </c:pt>
                <c:pt idx="45">
                  <c:v>-0.15949786253099774</c:v>
                </c:pt>
                <c:pt idx="46">
                  <c:v>-6.9507757723499708E-2</c:v>
                </c:pt>
                <c:pt idx="47">
                  <c:v>-8.1253804064729707E-2</c:v>
                </c:pt>
                <c:pt idx="48">
                  <c:v>-1.7430595298094431E-2</c:v>
                </c:pt>
                <c:pt idx="49">
                  <c:v>-3.9064166311987947E-2</c:v>
                </c:pt>
                <c:pt idx="50">
                  <c:v>1.3839069452259878E-2</c:v>
                </c:pt>
                <c:pt idx="51">
                  <c:v>3.862349649179464E-2</c:v>
                </c:pt>
                <c:pt idx="52">
                  <c:v>6.5555436369976405E-2</c:v>
                </c:pt>
                <c:pt idx="53">
                  <c:v>0.10968436661791259</c:v>
                </c:pt>
                <c:pt idx="54">
                  <c:v>-1.3803540791812452E-2</c:v>
                </c:pt>
                <c:pt idx="55">
                  <c:v>7.5656542430003526E-2</c:v>
                </c:pt>
                <c:pt idx="56">
                  <c:v>1.4864129627227385E-2</c:v>
                </c:pt>
                <c:pt idx="57">
                  <c:v>-4.2128053266750953E-2</c:v>
                </c:pt>
                <c:pt idx="58">
                  <c:v>-0.14159607354977766</c:v>
                </c:pt>
                <c:pt idx="59">
                  <c:v>-0.10337601665767693</c:v>
                </c:pt>
                <c:pt idx="60">
                  <c:v>-9.8979335605825725E-2</c:v>
                </c:pt>
                <c:pt idx="61">
                  <c:v>-0.18938806578693246</c:v>
                </c:pt>
                <c:pt idx="62">
                  <c:v>-0.13028870656385116</c:v>
                </c:pt>
                <c:pt idx="63">
                  <c:v>-0.12832491263751944</c:v>
                </c:pt>
                <c:pt idx="64">
                  <c:v>-9.7344019799906256E-2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5.85</c:v>
                </c:pt>
                <c:pt idx="2">
                  <c:v>11.7</c:v>
                </c:pt>
                <c:pt idx="3">
                  <c:v>17.360999999999997</c:v>
                </c:pt>
                <c:pt idx="4">
                  <c:v>22.787999999999997</c:v>
                </c:pt>
                <c:pt idx="5">
                  <c:v>28.304999999999996</c:v>
                </c:pt>
                <c:pt idx="6">
                  <c:v>34.010999999999996</c:v>
                </c:pt>
                <c:pt idx="7">
                  <c:v>39.626999999999995</c:v>
                </c:pt>
                <c:pt idx="8">
                  <c:v>45.233999999999995</c:v>
                </c:pt>
                <c:pt idx="9">
                  <c:v>50.966999999999992</c:v>
                </c:pt>
                <c:pt idx="10">
                  <c:v>56.636999999999993</c:v>
                </c:pt>
                <c:pt idx="11">
                  <c:v>62.297999999999995</c:v>
                </c:pt>
                <c:pt idx="12">
                  <c:v>67.878</c:v>
                </c:pt>
                <c:pt idx="13">
                  <c:v>73.313999999999993</c:v>
                </c:pt>
                <c:pt idx="14">
                  <c:v>78.902999999999992</c:v>
                </c:pt>
                <c:pt idx="15">
                  <c:v>84.536999999999992</c:v>
                </c:pt>
                <c:pt idx="16">
                  <c:v>90.206999999999994</c:v>
                </c:pt>
                <c:pt idx="17">
                  <c:v>95.912999999999997</c:v>
                </c:pt>
                <c:pt idx="18">
                  <c:v>101.619</c:v>
                </c:pt>
                <c:pt idx="19">
                  <c:v>107.289</c:v>
                </c:pt>
                <c:pt idx="20">
                  <c:v>112.77</c:v>
                </c:pt>
                <c:pt idx="21">
                  <c:v>118.20599999999999</c:v>
                </c:pt>
                <c:pt idx="22">
                  <c:v>123.85799999999999</c:v>
                </c:pt>
                <c:pt idx="23">
                  <c:v>129.50099999999998</c:v>
                </c:pt>
                <c:pt idx="24">
                  <c:v>135.09899999999999</c:v>
                </c:pt>
                <c:pt idx="25">
                  <c:v>140.79599999999999</c:v>
                </c:pt>
                <c:pt idx="26">
                  <c:v>146.53799999999998</c:v>
                </c:pt>
                <c:pt idx="27">
                  <c:v>152.03699999999998</c:v>
                </c:pt>
                <c:pt idx="28">
                  <c:v>157.69799999999998</c:v>
                </c:pt>
                <c:pt idx="29">
                  <c:v>163.15199999999999</c:v>
                </c:pt>
                <c:pt idx="30">
                  <c:v>168.678</c:v>
                </c:pt>
                <c:pt idx="31">
                  <c:v>174.38399999999999</c:v>
                </c:pt>
                <c:pt idx="32">
                  <c:v>179.982</c:v>
                </c:pt>
                <c:pt idx="33">
                  <c:v>185.679</c:v>
                </c:pt>
                <c:pt idx="34">
                  <c:v>191.45699999999999</c:v>
                </c:pt>
                <c:pt idx="35">
                  <c:v>197.06399999999999</c:v>
                </c:pt>
                <c:pt idx="36">
                  <c:v>202.554</c:v>
                </c:pt>
                <c:pt idx="37">
                  <c:v>208.00800000000001</c:v>
                </c:pt>
                <c:pt idx="38">
                  <c:v>213.66</c:v>
                </c:pt>
                <c:pt idx="39">
                  <c:v>219.285</c:v>
                </c:pt>
                <c:pt idx="40">
                  <c:v>224.892</c:v>
                </c:pt>
                <c:pt idx="41">
                  <c:v>230.679</c:v>
                </c:pt>
                <c:pt idx="42">
                  <c:v>236.34899999999999</c:v>
                </c:pt>
                <c:pt idx="43">
                  <c:v>241.97399999999999</c:v>
                </c:pt>
                <c:pt idx="44">
                  <c:v>247.61699999999999</c:v>
                </c:pt>
                <c:pt idx="45">
                  <c:v>253.071</c:v>
                </c:pt>
                <c:pt idx="46">
                  <c:v>258.61500000000001</c:v>
                </c:pt>
                <c:pt idx="47">
                  <c:v>264.29399999999998</c:v>
                </c:pt>
                <c:pt idx="48">
                  <c:v>269.98199999999997</c:v>
                </c:pt>
                <c:pt idx="49">
                  <c:v>275.62499999999994</c:v>
                </c:pt>
                <c:pt idx="50">
                  <c:v>281.37599999999992</c:v>
                </c:pt>
                <c:pt idx="51">
                  <c:v>287.05499999999989</c:v>
                </c:pt>
                <c:pt idx="52">
                  <c:v>292.6169999999999</c:v>
                </c:pt>
                <c:pt idx="53">
                  <c:v>298.10699999999991</c:v>
                </c:pt>
                <c:pt idx="54">
                  <c:v>303.7949999999999</c:v>
                </c:pt>
                <c:pt idx="55">
                  <c:v>309.36599999999993</c:v>
                </c:pt>
                <c:pt idx="56">
                  <c:v>315.0449999999999</c:v>
                </c:pt>
                <c:pt idx="57">
                  <c:v>320.85899999999992</c:v>
                </c:pt>
                <c:pt idx="58">
                  <c:v>326.52899999999994</c:v>
                </c:pt>
                <c:pt idx="59">
                  <c:v>332.10899999999992</c:v>
                </c:pt>
                <c:pt idx="60">
                  <c:v>337.77899999999994</c:v>
                </c:pt>
                <c:pt idx="61">
                  <c:v>343.24199999999996</c:v>
                </c:pt>
                <c:pt idx="62">
                  <c:v>348.81299999999999</c:v>
                </c:pt>
                <c:pt idx="63">
                  <c:v>354.51900000000001</c:v>
                </c:pt>
              </c:numCache>
            </c:numRef>
          </c:xVal>
          <c:yVal>
            <c:numRef>
              <c:f>TDK_FF_ST_mU_01!$AD$20:$AD$83</c:f>
              <c:numCache>
                <c:formatCode>General</c:formatCode>
                <c:ptCount val="64"/>
                <c:pt idx="0">
                  <c:v>-0.27765796037699975</c:v>
                </c:pt>
                <c:pt idx="1">
                  <c:v>-4.9708589182732688E-2</c:v>
                </c:pt>
                <c:pt idx="2">
                  <c:v>3.7159188012287458E-2</c:v>
                </c:pt>
                <c:pt idx="3">
                  <c:v>5.3200132745264028E-2</c:v>
                </c:pt>
                <c:pt idx="4">
                  <c:v>8.5357123192544293E-2</c:v>
                </c:pt>
                <c:pt idx="5">
                  <c:v>6.3144705681697388E-2</c:v>
                </c:pt>
                <c:pt idx="6">
                  <c:v>-3.3186999087263302E-2</c:v>
                </c:pt>
                <c:pt idx="7">
                  <c:v>3.5580883733302926E-2</c:v>
                </c:pt>
                <c:pt idx="8">
                  <c:v>0.11182774797605077</c:v>
                </c:pt>
                <c:pt idx="9">
                  <c:v>3.5951725524455469E-2</c:v>
                </c:pt>
                <c:pt idx="10">
                  <c:v>-6.2834435526404775E-2</c:v>
                </c:pt>
                <c:pt idx="11">
                  <c:v>4.9908106075470471E-2</c:v>
                </c:pt>
                <c:pt idx="12">
                  <c:v>1.570595163046562E-2</c:v>
                </c:pt>
                <c:pt idx="13">
                  <c:v>3.0065938773873313E-2</c:v>
                </c:pt>
                <c:pt idx="14">
                  <c:v>3.571578279606058E-2</c:v>
                </c:pt>
                <c:pt idx="15">
                  <c:v>-5.1119493846115915E-2</c:v>
                </c:pt>
                <c:pt idx="16">
                  <c:v>5.2582713609240272E-2</c:v>
                </c:pt>
                <c:pt idx="17">
                  <c:v>0.10125214782331682</c:v>
                </c:pt>
                <c:pt idx="18">
                  <c:v>-1.6694912835504283E-2</c:v>
                </c:pt>
                <c:pt idx="19">
                  <c:v>7.7948614841290009E-3</c:v>
                </c:pt>
                <c:pt idx="20">
                  <c:v>5.8152120317600975E-2</c:v>
                </c:pt>
                <c:pt idx="21">
                  <c:v>4.0953263918353855E-2</c:v>
                </c:pt>
                <c:pt idx="22">
                  <c:v>4.5329139641097527E-2</c:v>
                </c:pt>
                <c:pt idx="23">
                  <c:v>-2.4335307069236478E-3</c:v>
                </c:pt>
                <c:pt idx="24">
                  <c:v>0.13600808519635166</c:v>
                </c:pt>
                <c:pt idx="25">
                  <c:v>-5.6418252822425075E-2</c:v>
                </c:pt>
                <c:pt idx="26">
                  <c:v>5.4935002005663591E-2</c:v>
                </c:pt>
                <c:pt idx="27">
                  <c:v>7.7863273951550127E-2</c:v>
                </c:pt>
                <c:pt idx="28">
                  <c:v>-2.9184313512416793E-2</c:v>
                </c:pt>
                <c:pt idx="29">
                  <c:v>0.15429825581250611</c:v>
                </c:pt>
                <c:pt idx="30">
                  <c:v>5.8389293399613962E-2</c:v>
                </c:pt>
                <c:pt idx="31">
                  <c:v>-1.1252657107803543E-2</c:v>
                </c:pt>
                <c:pt idx="32">
                  <c:v>6.4711304773169331E-2</c:v>
                </c:pt>
                <c:pt idx="33">
                  <c:v>1.1756370682235229E-2</c:v>
                </c:pt>
                <c:pt idx="34">
                  <c:v>2.7732507913924564E-4</c:v>
                </c:pt>
                <c:pt idx="35">
                  <c:v>6.7798474256960617E-2</c:v>
                </c:pt>
                <c:pt idx="36">
                  <c:v>7.2007084664505783E-2</c:v>
                </c:pt>
                <c:pt idx="37">
                  <c:v>-1.5200835537456214E-2</c:v>
                </c:pt>
                <c:pt idx="38">
                  <c:v>0.12932870355939485</c:v>
                </c:pt>
                <c:pt idx="39">
                  <c:v>0.26447621564778956</c:v>
                </c:pt>
                <c:pt idx="40">
                  <c:v>9.2026385002981215E-2</c:v>
                </c:pt>
                <c:pt idx="41">
                  <c:v>8.5615296697483245E-4</c:v>
                </c:pt>
                <c:pt idx="42">
                  <c:v>2.7654941979591285E-2</c:v>
                </c:pt>
                <c:pt idx="43">
                  <c:v>8.4656732284713598E-2</c:v>
                </c:pt>
                <c:pt idx="44">
                  <c:v>1.1956021524724747E-2</c:v>
                </c:pt>
                <c:pt idx="45">
                  <c:v>7.24792129102525E-3</c:v>
                </c:pt>
                <c:pt idx="46">
                  <c:v>0.10943401068050207</c:v>
                </c:pt>
                <c:pt idx="47">
                  <c:v>-9.6570452862749789E-2</c:v>
                </c:pt>
                <c:pt idx="48">
                  <c:v>6.6653008024275096E-2</c:v>
                </c:pt>
                <c:pt idx="49">
                  <c:v>0.12986312499430142</c:v>
                </c:pt>
                <c:pt idx="50">
                  <c:v>9.6034658903647596E-2</c:v>
                </c:pt>
                <c:pt idx="51">
                  <c:v>7.4246231932193041E-2</c:v>
                </c:pt>
                <c:pt idx="52">
                  <c:v>0.14929617983784738</c:v>
                </c:pt>
                <c:pt idx="53">
                  <c:v>3.0208603898529418E-2</c:v>
                </c:pt>
                <c:pt idx="54">
                  <c:v>7.1765255200659794E-2</c:v>
                </c:pt>
                <c:pt idx="55">
                  <c:v>0.12383655015065642</c:v>
                </c:pt>
                <c:pt idx="56">
                  <c:v>-5.5932024770356747E-2</c:v>
                </c:pt>
                <c:pt idx="57">
                  <c:v>7.4991564136212219E-2</c:v>
                </c:pt>
                <c:pt idx="58">
                  <c:v>9.6124471616917617E-2</c:v>
                </c:pt>
                <c:pt idx="59">
                  <c:v>8.4135667574969375E-3</c:v>
                </c:pt>
                <c:pt idx="60">
                  <c:v>0.10562768410318313</c:v>
                </c:pt>
                <c:pt idx="61">
                  <c:v>2.3912181460900683E-2</c:v>
                </c:pt>
                <c:pt idx="62">
                  <c:v>1.2701448696020634E-2</c:v>
                </c:pt>
                <c:pt idx="63">
                  <c:v>0.10287308451319177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672504"/>
        <c:axId val="438670152"/>
      </c:scatterChart>
      <c:valAx>
        <c:axId val="43867250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8670152"/>
        <c:crosses val="autoZero"/>
        <c:crossBetween val="midCat"/>
      </c:valAx>
      <c:valAx>
        <c:axId val="438670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8672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TDK_FF_ST_mU2_01!$Z$20:$Z$84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5.9309999999999992</c:v>
                </c:pt>
                <c:pt idx="2">
                  <c:v>11.600999999999999</c:v>
                </c:pt>
                <c:pt idx="3">
                  <c:v>17.334</c:v>
                </c:pt>
                <c:pt idx="4">
                  <c:v>22.814999999999998</c:v>
                </c:pt>
                <c:pt idx="5">
                  <c:v>28.277999999999999</c:v>
                </c:pt>
                <c:pt idx="6">
                  <c:v>34.001999999999995</c:v>
                </c:pt>
                <c:pt idx="7">
                  <c:v>39.572999999999993</c:v>
                </c:pt>
                <c:pt idx="8">
                  <c:v>45.188999999999993</c:v>
                </c:pt>
                <c:pt idx="9">
                  <c:v>50.894999999999996</c:v>
                </c:pt>
                <c:pt idx="10">
                  <c:v>56.699999999999996</c:v>
                </c:pt>
                <c:pt idx="11">
                  <c:v>62.288999999999994</c:v>
                </c:pt>
                <c:pt idx="12">
                  <c:v>67.895999999999987</c:v>
                </c:pt>
                <c:pt idx="13">
                  <c:v>73.295999999999992</c:v>
                </c:pt>
                <c:pt idx="14">
                  <c:v>78.875999999999991</c:v>
                </c:pt>
                <c:pt idx="15">
                  <c:v>84.518999999999991</c:v>
                </c:pt>
                <c:pt idx="16">
                  <c:v>90.161999999999992</c:v>
                </c:pt>
                <c:pt idx="17">
                  <c:v>95.840999999999994</c:v>
                </c:pt>
                <c:pt idx="18">
                  <c:v>101.592</c:v>
                </c:pt>
                <c:pt idx="19">
                  <c:v>107.262</c:v>
                </c:pt>
                <c:pt idx="20">
                  <c:v>112.73399999999999</c:v>
                </c:pt>
                <c:pt idx="21">
                  <c:v>118.24199999999999</c:v>
                </c:pt>
                <c:pt idx="22">
                  <c:v>123.90299999999999</c:v>
                </c:pt>
                <c:pt idx="23">
                  <c:v>129.43799999999999</c:v>
                </c:pt>
                <c:pt idx="24">
                  <c:v>135.08099999999999</c:v>
                </c:pt>
                <c:pt idx="25">
                  <c:v>140.80499999999998</c:v>
                </c:pt>
                <c:pt idx="26">
                  <c:v>146.51099999999997</c:v>
                </c:pt>
                <c:pt idx="27">
                  <c:v>152.13599999999997</c:v>
                </c:pt>
                <c:pt idx="28">
                  <c:v>157.70699999999997</c:v>
                </c:pt>
                <c:pt idx="29">
                  <c:v>163.13399999999996</c:v>
                </c:pt>
                <c:pt idx="30">
                  <c:v>168.65999999999997</c:v>
                </c:pt>
                <c:pt idx="31">
                  <c:v>174.32099999999997</c:v>
                </c:pt>
                <c:pt idx="32">
                  <c:v>179.98199999999997</c:v>
                </c:pt>
                <c:pt idx="33">
                  <c:v>185.71499999999997</c:v>
                </c:pt>
                <c:pt idx="34">
                  <c:v>191.36699999999996</c:v>
                </c:pt>
                <c:pt idx="35">
                  <c:v>197.10899999999995</c:v>
                </c:pt>
                <c:pt idx="36">
                  <c:v>202.52699999999996</c:v>
                </c:pt>
                <c:pt idx="37">
                  <c:v>207.99899999999997</c:v>
                </c:pt>
                <c:pt idx="38">
                  <c:v>213.71399999999997</c:v>
                </c:pt>
                <c:pt idx="39">
                  <c:v>219.32099999999997</c:v>
                </c:pt>
                <c:pt idx="40">
                  <c:v>224.94599999999997</c:v>
                </c:pt>
                <c:pt idx="41">
                  <c:v>230.59799999999996</c:v>
                </c:pt>
                <c:pt idx="42">
                  <c:v>236.40299999999996</c:v>
                </c:pt>
                <c:pt idx="43">
                  <c:v>241.97399999999996</c:v>
                </c:pt>
                <c:pt idx="44">
                  <c:v>247.58999999999997</c:v>
                </c:pt>
                <c:pt idx="45">
                  <c:v>252.99899999999997</c:v>
                </c:pt>
                <c:pt idx="46">
                  <c:v>258.54299999999995</c:v>
                </c:pt>
                <c:pt idx="47">
                  <c:v>264.26699999999994</c:v>
                </c:pt>
                <c:pt idx="48">
                  <c:v>269.99999999999994</c:v>
                </c:pt>
                <c:pt idx="49">
                  <c:v>275.61599999999993</c:v>
                </c:pt>
                <c:pt idx="50">
                  <c:v>281.3669999999999</c:v>
                </c:pt>
                <c:pt idx="51">
                  <c:v>287.09099999999989</c:v>
                </c:pt>
                <c:pt idx="52">
                  <c:v>292.62599999999992</c:v>
                </c:pt>
                <c:pt idx="53">
                  <c:v>298.0979999999999</c:v>
                </c:pt>
                <c:pt idx="54">
                  <c:v>303.74099999999987</c:v>
                </c:pt>
                <c:pt idx="55">
                  <c:v>309.40199999999987</c:v>
                </c:pt>
                <c:pt idx="56">
                  <c:v>315.09899999999988</c:v>
                </c:pt>
                <c:pt idx="57">
                  <c:v>320.78699999999986</c:v>
                </c:pt>
                <c:pt idx="58">
                  <c:v>326.57399999999984</c:v>
                </c:pt>
                <c:pt idx="59">
                  <c:v>332.09999999999985</c:v>
                </c:pt>
                <c:pt idx="60">
                  <c:v>337.82399999999984</c:v>
                </c:pt>
                <c:pt idx="61">
                  <c:v>343.31399999999985</c:v>
                </c:pt>
                <c:pt idx="62">
                  <c:v>348.79499999999985</c:v>
                </c:pt>
                <c:pt idx="63">
                  <c:v>354.50099999999986</c:v>
                </c:pt>
                <c:pt idx="64">
                  <c:v>360.19799999999987</c:v>
                </c:pt>
              </c:numCache>
            </c:numRef>
          </c:xVal>
          <c:yVal>
            <c:numRef>
              <c:f>TDK_FF_ST_mU2_01!$AC$20:$AC$84</c:f>
              <c:numCache>
                <c:formatCode>General</c:formatCode>
                <c:ptCount val="65"/>
                <c:pt idx="0">
                  <c:v>9.5734118372320154E-2</c:v>
                </c:pt>
                <c:pt idx="1">
                  <c:v>-0.13484004568290864</c:v>
                </c:pt>
                <c:pt idx="2">
                  <c:v>-0.21371696895192827</c:v>
                </c:pt>
                <c:pt idx="3">
                  <c:v>-0.1433134962682594</c:v>
                </c:pt>
                <c:pt idx="4">
                  <c:v>-0.21350837856255112</c:v>
                </c:pt>
                <c:pt idx="5">
                  <c:v>-0.1542110779929331</c:v>
                </c:pt>
                <c:pt idx="6">
                  <c:v>-9.0207520383430051E-2</c:v>
                </c:pt>
                <c:pt idx="7">
                  <c:v>-8.4717616347248281E-2</c:v>
                </c:pt>
                <c:pt idx="8">
                  <c:v>-0.12370756592000021</c:v>
                </c:pt>
                <c:pt idx="9">
                  <c:v>-7.5513533528251742E-2</c:v>
                </c:pt>
                <c:pt idx="10">
                  <c:v>-2.7116642932192292E-2</c:v>
                </c:pt>
                <c:pt idx="11">
                  <c:v>8.4547175240281547E-2</c:v>
                </c:pt>
                <c:pt idx="12">
                  <c:v>2.2660135012614546E-2</c:v>
                </c:pt>
                <c:pt idx="13">
                  <c:v>-7.6788217768921641E-3</c:v>
                </c:pt>
                <c:pt idx="14">
                  <c:v>3.3614134701949183E-2</c:v>
                </c:pt>
                <c:pt idx="15">
                  <c:v>-8.8862215667731448E-2</c:v>
                </c:pt>
                <c:pt idx="16">
                  <c:v>-0.11325133181937019</c:v>
                </c:pt>
                <c:pt idx="17">
                  <c:v>-0.15080352815543563</c:v>
                </c:pt>
                <c:pt idx="18">
                  <c:v>-0.13357010638203803</c:v>
                </c:pt>
                <c:pt idx="19">
                  <c:v>-0.144876738982191</c:v>
                </c:pt>
                <c:pt idx="20">
                  <c:v>-0.14462144383408315</c:v>
                </c:pt>
                <c:pt idx="21">
                  <c:v>-0.10417841527353744</c:v>
                </c:pt>
                <c:pt idx="22">
                  <c:v>-0.21448482606987795</c:v>
                </c:pt>
                <c:pt idx="23">
                  <c:v>-0.13988457985624336</c:v>
                </c:pt>
                <c:pt idx="24">
                  <c:v>-4.338719366282362E-2</c:v>
                </c:pt>
                <c:pt idx="25">
                  <c:v>-0.18279949884342273</c:v>
                </c:pt>
                <c:pt idx="26">
                  <c:v>-0.14483006215550631</c:v>
                </c:pt>
                <c:pt idx="27">
                  <c:v>-0.102895479515837</c:v>
                </c:pt>
                <c:pt idx="28">
                  <c:v>-0.11955411602454546</c:v>
                </c:pt>
                <c:pt idx="29">
                  <c:v>-0.18648491316486115</c:v>
                </c:pt>
                <c:pt idx="30">
                  <c:v>-9.8812146571390258E-2</c:v>
                </c:pt>
                <c:pt idx="31">
                  <c:v>-0.17484919980796576</c:v>
                </c:pt>
                <c:pt idx="32">
                  <c:v>-0.1695919200053595</c:v>
                </c:pt>
                <c:pt idx="33">
                  <c:v>-7.0788282784462808E-2</c:v>
                </c:pt>
                <c:pt idx="34">
                  <c:v>-7.5897463329170023E-2</c:v>
                </c:pt>
                <c:pt idx="35">
                  <c:v>-0.16304353545891104</c:v>
                </c:pt>
                <c:pt idx="36">
                  <c:v>-0.13012114188214241</c:v>
                </c:pt>
                <c:pt idx="37">
                  <c:v>-0.10383021610431342</c:v>
                </c:pt>
                <c:pt idx="38">
                  <c:v>-3.3141592813450416E-2</c:v>
                </c:pt>
                <c:pt idx="39">
                  <c:v>1.5141259169297427E-2</c:v>
                </c:pt>
                <c:pt idx="40">
                  <c:v>-4.8536430710157674E-2</c:v>
                </c:pt>
                <c:pt idx="41">
                  <c:v>9.1228293284984829E-2</c:v>
                </c:pt>
                <c:pt idx="42">
                  <c:v>-3.1501455563159197E-2</c:v>
                </c:pt>
                <c:pt idx="43">
                  <c:v>7.0235459817439505E-2</c:v>
                </c:pt>
                <c:pt idx="44">
                  <c:v>7.2307048275774832E-3</c:v>
                </c:pt>
                <c:pt idx="45">
                  <c:v>0.10344134449911735</c:v>
                </c:pt>
                <c:pt idx="46">
                  <c:v>-2.9938743614877694E-2</c:v>
                </c:pt>
                <c:pt idx="47">
                  <c:v>-6.0536296928489719E-2</c:v>
                </c:pt>
                <c:pt idx="48">
                  <c:v>-1.895802381585554E-2</c:v>
                </c:pt>
                <c:pt idx="49">
                  <c:v>-5.9091981454400866E-2</c:v>
                </c:pt>
                <c:pt idx="50">
                  <c:v>-0.10673895902908725</c:v>
                </c:pt>
                <c:pt idx="51">
                  <c:v>-6.3766229058842328E-2</c:v>
                </c:pt>
                <c:pt idx="52">
                  <c:v>-0.18670006675625928</c:v>
                </c:pt>
                <c:pt idx="53">
                  <c:v>-0.10900302526232508</c:v>
                </c:pt>
                <c:pt idx="54">
                  <c:v>-7.381304050647941E-2</c:v>
                </c:pt>
                <c:pt idx="55">
                  <c:v>-0.14686762533204956</c:v>
                </c:pt>
                <c:pt idx="56">
                  <c:v>-3.1394782266659149E-2</c:v>
                </c:pt>
                <c:pt idx="57">
                  <c:v>-0.15195234212598052</c:v>
                </c:pt>
                <c:pt idx="58">
                  <c:v>-4.1478864746068211E-2</c:v>
                </c:pt>
                <c:pt idx="59">
                  <c:v>-7.8794177628367379E-2</c:v>
                </c:pt>
                <c:pt idx="60">
                  <c:v>-9.6178665532988816E-2</c:v>
                </c:pt>
                <c:pt idx="61">
                  <c:v>-0.15320095250035592</c:v>
                </c:pt>
                <c:pt idx="62">
                  <c:v>-0.13018910395248895</c:v>
                </c:pt>
                <c:pt idx="63">
                  <c:v>-0.17609640987677722</c:v>
                </c:pt>
                <c:pt idx="64">
                  <c:v>-0.22358781929756333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TDK_FF_ST_mU2_01!$Z$85:$Z$149</c:f>
              <c:numCache>
                <c:formatCode>General</c:formatCode>
                <c:ptCount val="65"/>
                <c:pt idx="0">
                  <c:v>360.19799999999987</c:v>
                </c:pt>
                <c:pt idx="1">
                  <c:v>354.72599999999989</c:v>
                </c:pt>
                <c:pt idx="2">
                  <c:v>349.0379999999999</c:v>
                </c:pt>
                <c:pt idx="3">
                  <c:v>343.45799999999991</c:v>
                </c:pt>
                <c:pt idx="4">
                  <c:v>337.95899999999989</c:v>
                </c:pt>
                <c:pt idx="5">
                  <c:v>332.40599999999989</c:v>
                </c:pt>
                <c:pt idx="6">
                  <c:v>326.80799999999988</c:v>
                </c:pt>
                <c:pt idx="7">
                  <c:v>320.9849999999999</c:v>
                </c:pt>
                <c:pt idx="8">
                  <c:v>315.26099999999991</c:v>
                </c:pt>
                <c:pt idx="9">
                  <c:v>309.6269999999999</c:v>
                </c:pt>
                <c:pt idx="10">
                  <c:v>304.0019999999999</c:v>
                </c:pt>
                <c:pt idx="11">
                  <c:v>298.31399999999991</c:v>
                </c:pt>
                <c:pt idx="12">
                  <c:v>292.79699999999991</c:v>
                </c:pt>
                <c:pt idx="13">
                  <c:v>287.31599999999992</c:v>
                </c:pt>
                <c:pt idx="14">
                  <c:v>281.62799999999993</c:v>
                </c:pt>
                <c:pt idx="15">
                  <c:v>275.84999999999991</c:v>
                </c:pt>
                <c:pt idx="16">
                  <c:v>270.21599999999989</c:v>
                </c:pt>
                <c:pt idx="17">
                  <c:v>264.50099999999992</c:v>
                </c:pt>
                <c:pt idx="18">
                  <c:v>258.88499999999993</c:v>
                </c:pt>
                <c:pt idx="19">
                  <c:v>253.29599999999994</c:v>
                </c:pt>
                <c:pt idx="20">
                  <c:v>247.74299999999994</c:v>
                </c:pt>
                <c:pt idx="21">
                  <c:v>242.26199999999994</c:v>
                </c:pt>
                <c:pt idx="22">
                  <c:v>236.60099999999994</c:v>
                </c:pt>
                <c:pt idx="23">
                  <c:v>230.83199999999994</c:v>
                </c:pt>
                <c:pt idx="24">
                  <c:v>225.15299999999993</c:v>
                </c:pt>
                <c:pt idx="25">
                  <c:v>219.44699999999995</c:v>
                </c:pt>
                <c:pt idx="26">
                  <c:v>213.92099999999994</c:v>
                </c:pt>
                <c:pt idx="27">
                  <c:v>208.18799999999993</c:v>
                </c:pt>
                <c:pt idx="28">
                  <c:v>202.76099999999994</c:v>
                </c:pt>
                <c:pt idx="29">
                  <c:v>197.31599999999995</c:v>
                </c:pt>
                <c:pt idx="30">
                  <c:v>191.66399999999996</c:v>
                </c:pt>
                <c:pt idx="31">
                  <c:v>185.90399999999997</c:v>
                </c:pt>
                <c:pt idx="32">
                  <c:v>180.28799999999995</c:v>
                </c:pt>
                <c:pt idx="33">
                  <c:v>174.50999999999996</c:v>
                </c:pt>
                <c:pt idx="34">
                  <c:v>168.90299999999996</c:v>
                </c:pt>
                <c:pt idx="35">
                  <c:v>163.38599999999997</c:v>
                </c:pt>
                <c:pt idx="36">
                  <c:v>157.85999999999996</c:v>
                </c:pt>
                <c:pt idx="37">
                  <c:v>152.37899999999996</c:v>
                </c:pt>
                <c:pt idx="38">
                  <c:v>146.78099999999995</c:v>
                </c:pt>
                <c:pt idx="39">
                  <c:v>141.02099999999996</c:v>
                </c:pt>
                <c:pt idx="40">
                  <c:v>135.27899999999997</c:v>
                </c:pt>
                <c:pt idx="41">
                  <c:v>129.66299999999995</c:v>
                </c:pt>
                <c:pt idx="42">
                  <c:v>124.11899999999996</c:v>
                </c:pt>
                <c:pt idx="43">
                  <c:v>118.41299999999995</c:v>
                </c:pt>
                <c:pt idx="44">
                  <c:v>112.99499999999995</c:v>
                </c:pt>
                <c:pt idx="45">
                  <c:v>107.51399999999995</c:v>
                </c:pt>
                <c:pt idx="46">
                  <c:v>101.84399999999995</c:v>
                </c:pt>
                <c:pt idx="47">
                  <c:v>96.083999999999946</c:v>
                </c:pt>
                <c:pt idx="48">
                  <c:v>90.467999999999947</c:v>
                </c:pt>
                <c:pt idx="49">
                  <c:v>84.752999999999943</c:v>
                </c:pt>
                <c:pt idx="50">
                  <c:v>79.118999999999943</c:v>
                </c:pt>
                <c:pt idx="51">
                  <c:v>73.547999999999945</c:v>
                </c:pt>
                <c:pt idx="52">
                  <c:v>68.084999999999951</c:v>
                </c:pt>
                <c:pt idx="53">
                  <c:v>62.576999999999948</c:v>
                </c:pt>
                <c:pt idx="54">
                  <c:v>56.924999999999947</c:v>
                </c:pt>
                <c:pt idx="55">
                  <c:v>51.119999999999948</c:v>
                </c:pt>
                <c:pt idx="56">
                  <c:v>45.36899999999995</c:v>
                </c:pt>
                <c:pt idx="57">
                  <c:v>39.788999999999952</c:v>
                </c:pt>
                <c:pt idx="58">
                  <c:v>34.199999999999953</c:v>
                </c:pt>
                <c:pt idx="59">
                  <c:v>28.493999999999954</c:v>
                </c:pt>
                <c:pt idx="60">
                  <c:v>23.003999999999955</c:v>
                </c:pt>
                <c:pt idx="61">
                  <c:v>17.594999999999956</c:v>
                </c:pt>
                <c:pt idx="62">
                  <c:v>11.807999999999957</c:v>
                </c:pt>
                <c:pt idx="63">
                  <c:v>6.1649999999999574</c:v>
                </c:pt>
                <c:pt idx="64">
                  <c:v>0.34199999999995789</c:v>
                </c:pt>
              </c:numCache>
            </c:numRef>
          </c:xVal>
          <c:yVal>
            <c:numRef>
              <c:f>TDK_FF_ST_mU2_01!$AC$85:$AC$149</c:f>
              <c:numCache>
                <c:formatCode>General</c:formatCode>
                <c:ptCount val="65"/>
                <c:pt idx="0">
                  <c:v>-6.5579372086233434E-2</c:v>
                </c:pt>
                <c:pt idx="1">
                  <c:v>-0.15868309239408518</c:v>
                </c:pt>
                <c:pt idx="2">
                  <c:v>-9.0496893767408437E-2</c:v>
                </c:pt>
                <c:pt idx="3">
                  <c:v>-0.10545673605446382</c:v>
                </c:pt>
                <c:pt idx="4">
                  <c:v>-5.2602079584914918E-2</c:v>
                </c:pt>
                <c:pt idx="5">
                  <c:v>-4.1106822002063836E-2</c:v>
                </c:pt>
                <c:pt idx="6">
                  <c:v>-9.5544133968473943E-2</c:v>
                </c:pt>
                <c:pt idx="7">
                  <c:v>-1.812218308100455E-2</c:v>
                </c:pt>
                <c:pt idx="8">
                  <c:v>-4.2392533258464482E-2</c:v>
                </c:pt>
                <c:pt idx="9">
                  <c:v>-0.13358600858981617</c:v>
                </c:pt>
                <c:pt idx="10">
                  <c:v>-1.968229855339132E-2</c:v>
                </c:pt>
                <c:pt idx="11">
                  <c:v>-9.2289379904912039E-2</c:v>
                </c:pt>
                <c:pt idx="12">
                  <c:v>-9.3371431764239787E-2</c:v>
                </c:pt>
                <c:pt idx="13">
                  <c:v>1.2258588686222538E-2</c:v>
                </c:pt>
                <c:pt idx="14">
                  <c:v>-7.7091105983413399E-2</c:v>
                </c:pt>
                <c:pt idx="15">
                  <c:v>-0.11106013417884242</c:v>
                </c:pt>
                <c:pt idx="16">
                  <c:v>1.2968788650823626E-2</c:v>
                </c:pt>
                <c:pt idx="17">
                  <c:v>-2.4798602563407712E-2</c:v>
                </c:pt>
                <c:pt idx="18">
                  <c:v>0.13029137654285705</c:v>
                </c:pt>
                <c:pt idx="19">
                  <c:v>6.6737436409994189E-2</c:v>
                </c:pt>
                <c:pt idx="20">
                  <c:v>9.5156663758757531E-2</c:v>
                </c:pt>
                <c:pt idx="21">
                  <c:v>0.16925995471638089</c:v>
                </c:pt>
                <c:pt idx="22">
                  <c:v>0.10303010724857131</c:v>
                </c:pt>
                <c:pt idx="23">
                  <c:v>7.1015337801497935E-2</c:v>
                </c:pt>
                <c:pt idx="24">
                  <c:v>2.560288495769214E-2</c:v>
                </c:pt>
                <c:pt idx="25">
                  <c:v>8.3968756597982974E-3</c:v>
                </c:pt>
                <c:pt idx="26">
                  <c:v>-2.5552922311248949E-2</c:v>
                </c:pt>
                <c:pt idx="27">
                  <c:v>2.9942867830129671E-2</c:v>
                </c:pt>
                <c:pt idx="28">
                  <c:v>-8.1197055259252693E-2</c:v>
                </c:pt>
                <c:pt idx="29">
                  <c:v>-4.9977865298757251E-2</c:v>
                </c:pt>
                <c:pt idx="30">
                  <c:v>-7.7060686564976777E-2</c:v>
                </c:pt>
                <c:pt idx="31">
                  <c:v>-0.12247229552721706</c:v>
                </c:pt>
                <c:pt idx="32">
                  <c:v>-8.5522903706134912E-2</c:v>
                </c:pt>
                <c:pt idx="33">
                  <c:v>-7.7340595400272605E-2</c:v>
                </c:pt>
                <c:pt idx="34">
                  <c:v>-6.5023129494250043E-2</c:v>
                </c:pt>
                <c:pt idx="35">
                  <c:v>-8.8333174168496953E-2</c:v>
                </c:pt>
                <c:pt idx="36">
                  <c:v>-9.5547998057952555E-2</c:v>
                </c:pt>
                <c:pt idx="37">
                  <c:v>-8.9699791241685034E-2</c:v>
                </c:pt>
                <c:pt idx="38">
                  <c:v>-0.11586426483518153</c:v>
                </c:pt>
                <c:pt idx="39">
                  <c:v>-0.11417945434050125</c:v>
                </c:pt>
                <c:pt idx="40">
                  <c:v>-4.8720035165587205E-2</c:v>
                </c:pt>
                <c:pt idx="41">
                  <c:v>-0.15969343355897081</c:v>
                </c:pt>
                <c:pt idx="42">
                  <c:v>-0.16102043891423534</c:v>
                </c:pt>
                <c:pt idx="43">
                  <c:v>-0.14482357372872912</c:v>
                </c:pt>
                <c:pt idx="44">
                  <c:v>-0.19632196068704388</c:v>
                </c:pt>
                <c:pt idx="45">
                  <c:v>-0.14604459690843896</c:v>
                </c:pt>
                <c:pt idx="46">
                  <c:v>-7.5530775165830732E-2</c:v>
                </c:pt>
                <c:pt idx="47">
                  <c:v>-8.4024623695370337E-2</c:v>
                </c:pt>
                <c:pt idx="48">
                  <c:v>-6.9543193904777922E-2</c:v>
                </c:pt>
                <c:pt idx="49">
                  <c:v>7.3782081684470313E-3</c:v>
                </c:pt>
                <c:pt idx="50">
                  <c:v>4.8813726449310479E-2</c:v>
                </c:pt>
                <c:pt idx="51">
                  <c:v>4.200363828368836E-2</c:v>
                </c:pt>
                <c:pt idx="52">
                  <c:v>2.0555436369903646E-2</c:v>
                </c:pt>
                <c:pt idx="53">
                  <c:v>7.6246085936695351E-2</c:v>
                </c:pt>
                <c:pt idx="54">
                  <c:v>-1.1853224627706993E-2</c:v>
                </c:pt>
                <c:pt idx="55">
                  <c:v>-4.8743408308268954E-2</c:v>
                </c:pt>
                <c:pt idx="56">
                  <c:v>-4.4053890139458929E-2</c:v>
                </c:pt>
                <c:pt idx="57">
                  <c:v>-3.6182651910756647E-2</c:v>
                </c:pt>
                <c:pt idx="58">
                  <c:v>-4.5810224252043952E-2</c:v>
                </c:pt>
                <c:pt idx="59">
                  <c:v>-5.8757661832185448E-2</c:v>
                </c:pt>
                <c:pt idx="60">
                  <c:v>-0.11307428290830757</c:v>
                </c:pt>
                <c:pt idx="61">
                  <c:v>-0.16172981312108448</c:v>
                </c:pt>
                <c:pt idx="62">
                  <c:v>-0.16723200965937934</c:v>
                </c:pt>
                <c:pt idx="63">
                  <c:v>-0.13166634520933318</c:v>
                </c:pt>
                <c:pt idx="64">
                  <c:v>-0.11919117421345682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TDK_FF_ST_mU2_01!$Z$20:$Z$83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5.9309999999999992</c:v>
                </c:pt>
                <c:pt idx="2">
                  <c:v>11.600999999999999</c:v>
                </c:pt>
                <c:pt idx="3">
                  <c:v>17.334</c:v>
                </c:pt>
                <c:pt idx="4">
                  <c:v>22.814999999999998</c:v>
                </c:pt>
                <c:pt idx="5">
                  <c:v>28.277999999999999</c:v>
                </c:pt>
                <c:pt idx="6">
                  <c:v>34.001999999999995</c:v>
                </c:pt>
                <c:pt idx="7">
                  <c:v>39.572999999999993</c:v>
                </c:pt>
                <c:pt idx="8">
                  <c:v>45.188999999999993</c:v>
                </c:pt>
                <c:pt idx="9">
                  <c:v>50.894999999999996</c:v>
                </c:pt>
                <c:pt idx="10">
                  <c:v>56.699999999999996</c:v>
                </c:pt>
                <c:pt idx="11">
                  <c:v>62.288999999999994</c:v>
                </c:pt>
                <c:pt idx="12">
                  <c:v>67.895999999999987</c:v>
                </c:pt>
                <c:pt idx="13">
                  <c:v>73.295999999999992</c:v>
                </c:pt>
                <c:pt idx="14">
                  <c:v>78.875999999999991</c:v>
                </c:pt>
                <c:pt idx="15">
                  <c:v>84.518999999999991</c:v>
                </c:pt>
                <c:pt idx="16">
                  <c:v>90.161999999999992</c:v>
                </c:pt>
                <c:pt idx="17">
                  <c:v>95.840999999999994</c:v>
                </c:pt>
                <c:pt idx="18">
                  <c:v>101.592</c:v>
                </c:pt>
                <c:pt idx="19">
                  <c:v>107.262</c:v>
                </c:pt>
                <c:pt idx="20">
                  <c:v>112.73399999999999</c:v>
                </c:pt>
                <c:pt idx="21">
                  <c:v>118.24199999999999</c:v>
                </c:pt>
                <c:pt idx="22">
                  <c:v>123.90299999999999</c:v>
                </c:pt>
                <c:pt idx="23">
                  <c:v>129.43799999999999</c:v>
                </c:pt>
                <c:pt idx="24">
                  <c:v>135.08099999999999</c:v>
                </c:pt>
                <c:pt idx="25">
                  <c:v>140.80499999999998</c:v>
                </c:pt>
                <c:pt idx="26">
                  <c:v>146.51099999999997</c:v>
                </c:pt>
                <c:pt idx="27">
                  <c:v>152.13599999999997</c:v>
                </c:pt>
                <c:pt idx="28">
                  <c:v>157.70699999999997</c:v>
                </c:pt>
                <c:pt idx="29">
                  <c:v>163.13399999999996</c:v>
                </c:pt>
                <c:pt idx="30">
                  <c:v>168.65999999999997</c:v>
                </c:pt>
                <c:pt idx="31">
                  <c:v>174.32099999999997</c:v>
                </c:pt>
                <c:pt idx="32">
                  <c:v>179.98199999999997</c:v>
                </c:pt>
                <c:pt idx="33">
                  <c:v>185.71499999999997</c:v>
                </c:pt>
                <c:pt idx="34">
                  <c:v>191.36699999999996</c:v>
                </c:pt>
                <c:pt idx="35">
                  <c:v>197.10899999999995</c:v>
                </c:pt>
                <c:pt idx="36">
                  <c:v>202.52699999999996</c:v>
                </c:pt>
                <c:pt idx="37">
                  <c:v>207.99899999999997</c:v>
                </c:pt>
                <c:pt idx="38">
                  <c:v>213.71399999999997</c:v>
                </c:pt>
                <c:pt idx="39">
                  <c:v>219.32099999999997</c:v>
                </c:pt>
                <c:pt idx="40">
                  <c:v>224.94599999999997</c:v>
                </c:pt>
                <c:pt idx="41">
                  <c:v>230.59799999999996</c:v>
                </c:pt>
                <c:pt idx="42">
                  <c:v>236.40299999999996</c:v>
                </c:pt>
                <c:pt idx="43">
                  <c:v>241.97399999999996</c:v>
                </c:pt>
                <c:pt idx="44">
                  <c:v>247.58999999999997</c:v>
                </c:pt>
                <c:pt idx="45">
                  <c:v>252.99899999999997</c:v>
                </c:pt>
                <c:pt idx="46">
                  <c:v>258.54299999999995</c:v>
                </c:pt>
                <c:pt idx="47">
                  <c:v>264.26699999999994</c:v>
                </c:pt>
                <c:pt idx="48">
                  <c:v>269.99999999999994</c:v>
                </c:pt>
                <c:pt idx="49">
                  <c:v>275.61599999999993</c:v>
                </c:pt>
                <c:pt idx="50">
                  <c:v>281.3669999999999</c:v>
                </c:pt>
                <c:pt idx="51">
                  <c:v>287.09099999999989</c:v>
                </c:pt>
                <c:pt idx="52">
                  <c:v>292.62599999999992</c:v>
                </c:pt>
                <c:pt idx="53">
                  <c:v>298.0979999999999</c:v>
                </c:pt>
                <c:pt idx="54">
                  <c:v>303.74099999999987</c:v>
                </c:pt>
                <c:pt idx="55">
                  <c:v>309.40199999999987</c:v>
                </c:pt>
                <c:pt idx="56">
                  <c:v>315.09899999999988</c:v>
                </c:pt>
                <c:pt idx="57">
                  <c:v>320.78699999999986</c:v>
                </c:pt>
                <c:pt idx="58">
                  <c:v>326.57399999999984</c:v>
                </c:pt>
                <c:pt idx="59">
                  <c:v>332.09999999999985</c:v>
                </c:pt>
                <c:pt idx="60">
                  <c:v>337.82399999999984</c:v>
                </c:pt>
                <c:pt idx="61">
                  <c:v>343.31399999999985</c:v>
                </c:pt>
                <c:pt idx="62">
                  <c:v>348.79499999999985</c:v>
                </c:pt>
                <c:pt idx="63">
                  <c:v>354.50099999999986</c:v>
                </c:pt>
              </c:numCache>
            </c:numRef>
          </c:xVal>
          <c:yVal>
            <c:numRef>
              <c:f>TDK_FF_ST_mU2_01!$AD$20:$AD$83</c:f>
              <c:numCache>
                <c:formatCode>General</c:formatCode>
                <c:ptCount val="64"/>
                <c:pt idx="0">
                  <c:v>-0.21492529258577697</c:v>
                </c:pt>
                <c:pt idx="1">
                  <c:v>3.1737004735754581E-3</c:v>
                </c:pt>
                <c:pt idx="2">
                  <c:v>4.6484959292548922E-2</c:v>
                </c:pt>
                <c:pt idx="3">
                  <c:v>-1.8416316852825076E-2</c:v>
                </c:pt>
                <c:pt idx="4">
                  <c:v>0.10043409565424355</c:v>
                </c:pt>
                <c:pt idx="5">
                  <c:v>9.5453416160747651E-2</c:v>
                </c:pt>
                <c:pt idx="6">
                  <c:v>4.4397296131386099E-2</c:v>
                </c:pt>
                <c:pt idx="7">
                  <c:v>4.8534964436491634E-2</c:v>
                </c:pt>
                <c:pt idx="8">
                  <c:v>7.9653675780541278E-2</c:v>
                </c:pt>
                <c:pt idx="9">
                  <c:v>2.6770125219982788E-2</c:v>
                </c:pt>
                <c:pt idx="10">
                  <c:v>1.5263418304485299E-2</c:v>
                </c:pt>
                <c:pt idx="11">
                  <c:v>-8.3010893035861955E-3</c:v>
                </c:pt>
                <c:pt idx="12">
                  <c:v>-2.1046986427109005E-3</c:v>
                </c:pt>
                <c:pt idx="13">
                  <c:v>4.9682460060580524E-2</c:v>
                </c:pt>
                <c:pt idx="14">
                  <c:v>1.5199591747361296E-2</c:v>
                </c:pt>
                <c:pt idx="15">
                  <c:v>9.6240423836178479E-2</c:v>
                </c:pt>
                <c:pt idx="16">
                  <c:v>4.3708137914592271E-2</c:v>
                </c:pt>
                <c:pt idx="17">
                  <c:v>6.6778904460065291E-2</c:v>
                </c:pt>
                <c:pt idx="18">
                  <c:v>5.8039331216207302E-2</c:v>
                </c:pt>
                <c:pt idx="19">
                  <c:v>-1.1678579262479616E-3</c:v>
                </c:pt>
                <c:pt idx="20">
                  <c:v>-5.1700516852960732E-2</c:v>
                </c:pt>
                <c:pt idx="21">
                  <c:v>-4.0645158455191677E-2</c:v>
                </c:pt>
                <c:pt idx="22">
                  <c:v>5.3464387155642612E-2</c:v>
                </c:pt>
                <c:pt idx="23">
                  <c:v>-1.9808853702727447E-2</c:v>
                </c:pt>
                <c:pt idx="24">
                  <c:v>-5.3328415027635856E-3</c:v>
                </c:pt>
                <c:pt idx="25">
                  <c:v>6.8620044502921473E-2</c:v>
                </c:pt>
                <c:pt idx="26">
                  <c:v>2.8965797320324782E-2</c:v>
                </c:pt>
                <c:pt idx="27">
                  <c:v>1.3195688274151962E-2</c:v>
                </c:pt>
                <c:pt idx="28">
                  <c:v>2.400611796659291E-2</c:v>
                </c:pt>
                <c:pt idx="29">
                  <c:v>9.8151738996364202E-2</c:v>
                </c:pt>
                <c:pt idx="30">
                  <c:v>3.3789017077140215E-2</c:v>
                </c:pt>
                <c:pt idx="31">
                  <c:v>9.7508604407693156E-2</c:v>
                </c:pt>
                <c:pt idx="32">
                  <c:v>8.4069016299224586E-2</c:v>
                </c:pt>
                <c:pt idx="33">
                  <c:v>-5.1684012742754248E-2</c:v>
                </c:pt>
                <c:pt idx="34">
                  <c:v>-1.163223235806754E-3</c:v>
                </c:pt>
                <c:pt idx="35">
                  <c:v>0.11306567016015379</c:v>
                </c:pt>
                <c:pt idx="36">
                  <c:v>4.8924086622889718E-2</c:v>
                </c:pt>
                <c:pt idx="37">
                  <c:v>0.13377308393444309</c:v>
                </c:pt>
                <c:pt idx="38">
                  <c:v>7.5886705022014667E-3</c:v>
                </c:pt>
                <c:pt idx="39">
                  <c:v>-6.74438350949913E-3</c:v>
                </c:pt>
                <c:pt idx="40">
                  <c:v>7.4139315667849814E-2</c:v>
                </c:pt>
                <c:pt idx="41">
                  <c:v>-2.0212955483486894E-2</c:v>
                </c:pt>
                <c:pt idx="42">
                  <c:v>0.13453156281173051</c:v>
                </c:pt>
                <c:pt idx="43">
                  <c:v>9.9024494898941384E-2</c:v>
                </c:pt>
                <c:pt idx="44">
                  <c:v>8.7925958931180048E-2</c:v>
                </c:pt>
                <c:pt idx="45">
                  <c:v>-3.6703908089123161E-2</c:v>
                </c:pt>
                <c:pt idx="46">
                  <c:v>0.16023012015773475</c:v>
                </c:pt>
                <c:pt idx="47">
                  <c:v>3.5737694365082007E-2</c:v>
                </c:pt>
                <c:pt idx="48">
                  <c:v>3.1926812466679166E-2</c:v>
                </c:pt>
                <c:pt idx="49">
                  <c:v>-5.1968152724441552E-2</c:v>
                </c:pt>
                <c:pt idx="50">
                  <c:v>2.9647853045673855E-2</c:v>
                </c:pt>
                <c:pt idx="51">
                  <c:v>7.6024817745064865E-2</c:v>
                </c:pt>
                <c:pt idx="52">
                  <c:v>9.3328634992019488E-2</c:v>
                </c:pt>
                <c:pt idx="53">
                  <c:v>1.6713645357413043E-2</c:v>
                </c:pt>
                <c:pt idx="54">
                  <c:v>5.4130741953088091E-2</c:v>
                </c:pt>
                <c:pt idx="55">
                  <c:v>1.3281616742233382E-2</c:v>
                </c:pt>
                <c:pt idx="56">
                  <c:v>-1.0997750991805333E-2</c:v>
                </c:pt>
                <c:pt idx="57">
                  <c:v>0.13383015904497597</c:v>
                </c:pt>
                <c:pt idx="58">
                  <c:v>-5.4065269222405732E-2</c:v>
                </c:pt>
                <c:pt idx="59">
                  <c:v>3.7687355626303543E-2</c:v>
                </c:pt>
                <c:pt idx="60">
                  <c:v>4.3576585948073898E-2</c:v>
                </c:pt>
                <c:pt idx="61">
                  <c:v>4.7744216445892107E-2</c:v>
                </c:pt>
                <c:pt idx="62">
                  <c:v>3.9692210185080512E-2</c:v>
                </c:pt>
                <c:pt idx="63">
                  <c:v>1.7413317482692037E-2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670936"/>
        <c:axId val="438666232"/>
      </c:scatterChart>
      <c:valAx>
        <c:axId val="4386709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8666232"/>
        <c:crosses val="autoZero"/>
        <c:crossBetween val="midCat"/>
      </c:valAx>
      <c:valAx>
        <c:axId val="43866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8670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5.274</c:v>
                </c:pt>
                <c:pt idx="2">
                  <c:v>10.98</c:v>
                </c:pt>
                <c:pt idx="3">
                  <c:v>16.677</c:v>
                </c:pt>
                <c:pt idx="4">
                  <c:v>22.32</c:v>
                </c:pt>
                <c:pt idx="5">
                  <c:v>28.106999999999999</c:v>
                </c:pt>
                <c:pt idx="6">
                  <c:v>33.615000000000002</c:v>
                </c:pt>
                <c:pt idx="7">
                  <c:v>39.105000000000004</c:v>
                </c:pt>
                <c:pt idx="8">
                  <c:v>44.694000000000003</c:v>
                </c:pt>
                <c:pt idx="9">
                  <c:v>50.283000000000001</c:v>
                </c:pt>
                <c:pt idx="10">
                  <c:v>56.042999999999999</c:v>
                </c:pt>
                <c:pt idx="11">
                  <c:v>61.686</c:v>
                </c:pt>
                <c:pt idx="12">
                  <c:v>67.364999999999995</c:v>
                </c:pt>
                <c:pt idx="13">
                  <c:v>72.998999999999995</c:v>
                </c:pt>
                <c:pt idx="14">
                  <c:v>78.623999999999995</c:v>
                </c:pt>
                <c:pt idx="15">
                  <c:v>84.068999999999988</c:v>
                </c:pt>
                <c:pt idx="16">
                  <c:v>89.612999999999985</c:v>
                </c:pt>
                <c:pt idx="17">
                  <c:v>95.237999999999985</c:v>
                </c:pt>
                <c:pt idx="18">
                  <c:v>100.96199999999999</c:v>
                </c:pt>
                <c:pt idx="19">
                  <c:v>106.64099999999999</c:v>
                </c:pt>
                <c:pt idx="20">
                  <c:v>112.31099999999999</c:v>
                </c:pt>
                <c:pt idx="21">
                  <c:v>118.017</c:v>
                </c:pt>
                <c:pt idx="22">
                  <c:v>123.49799999999999</c:v>
                </c:pt>
                <c:pt idx="23">
                  <c:v>128.952</c:v>
                </c:pt>
                <c:pt idx="24">
                  <c:v>134.595</c:v>
                </c:pt>
                <c:pt idx="25">
                  <c:v>140.15700000000001</c:v>
                </c:pt>
                <c:pt idx="26">
                  <c:v>145.87200000000001</c:v>
                </c:pt>
                <c:pt idx="27">
                  <c:v>151.578</c:v>
                </c:pt>
                <c:pt idx="28">
                  <c:v>157.25700000000001</c:v>
                </c:pt>
                <c:pt idx="29">
                  <c:v>162.864</c:v>
                </c:pt>
                <c:pt idx="30">
                  <c:v>168.44400000000002</c:v>
                </c:pt>
                <c:pt idx="31">
                  <c:v>173.87100000000001</c:v>
                </c:pt>
                <c:pt idx="32">
                  <c:v>179.32500000000002</c:v>
                </c:pt>
                <c:pt idx="33">
                  <c:v>185.06700000000001</c:v>
                </c:pt>
                <c:pt idx="34">
                  <c:v>190.83600000000001</c:v>
                </c:pt>
                <c:pt idx="35">
                  <c:v>196.40700000000001</c:v>
                </c:pt>
                <c:pt idx="36">
                  <c:v>202.08600000000001</c:v>
                </c:pt>
                <c:pt idx="37">
                  <c:v>207.81</c:v>
                </c:pt>
                <c:pt idx="38">
                  <c:v>213.37200000000001</c:v>
                </c:pt>
                <c:pt idx="39">
                  <c:v>218.79000000000002</c:v>
                </c:pt>
                <c:pt idx="40">
                  <c:v>224.28000000000003</c:v>
                </c:pt>
                <c:pt idx="41">
                  <c:v>229.98600000000002</c:v>
                </c:pt>
                <c:pt idx="42">
                  <c:v>235.68300000000002</c:v>
                </c:pt>
                <c:pt idx="43">
                  <c:v>241.39800000000002</c:v>
                </c:pt>
                <c:pt idx="44">
                  <c:v>247.10400000000001</c:v>
                </c:pt>
                <c:pt idx="45">
                  <c:v>252.738</c:v>
                </c:pt>
                <c:pt idx="46">
                  <c:v>258.399</c:v>
                </c:pt>
                <c:pt idx="47">
                  <c:v>263.80799999999999</c:v>
                </c:pt>
                <c:pt idx="48">
                  <c:v>269.334</c:v>
                </c:pt>
                <c:pt idx="49">
                  <c:v>275.01299999999998</c:v>
                </c:pt>
                <c:pt idx="50">
                  <c:v>280.791</c:v>
                </c:pt>
                <c:pt idx="51">
                  <c:v>286.51499999999999</c:v>
                </c:pt>
                <c:pt idx="52">
                  <c:v>292.185</c:v>
                </c:pt>
                <c:pt idx="53">
                  <c:v>297.90899999999999</c:v>
                </c:pt>
                <c:pt idx="54">
                  <c:v>303.435</c:v>
                </c:pt>
                <c:pt idx="55">
                  <c:v>308.88</c:v>
                </c:pt>
                <c:pt idx="56">
                  <c:v>314.55899999999997</c:v>
                </c:pt>
                <c:pt idx="57">
                  <c:v>320.16599999999994</c:v>
                </c:pt>
                <c:pt idx="58">
                  <c:v>325.86299999999994</c:v>
                </c:pt>
                <c:pt idx="59">
                  <c:v>331.58699999999993</c:v>
                </c:pt>
                <c:pt idx="60">
                  <c:v>337.29299999999995</c:v>
                </c:pt>
                <c:pt idx="61">
                  <c:v>342.96299999999997</c:v>
                </c:pt>
                <c:pt idx="62">
                  <c:v>348.64199999999994</c:v>
                </c:pt>
                <c:pt idx="63">
                  <c:v>354.06899999999996</c:v>
                </c:pt>
                <c:pt idx="64">
                  <c:v>359.55899999999997</c:v>
                </c:pt>
              </c:numCache>
            </c:numRef>
          </c:xVal>
          <c:yVal>
            <c:numRef>
              <c:f>TDK_FF_ST_oU_02!$AC$20:$AC$84</c:f>
              <c:numCache>
                <c:formatCode>General</c:formatCode>
                <c:ptCount val="65"/>
                <c:pt idx="0">
                  <c:v>-0.2133306753079296</c:v>
                </c:pt>
                <c:pt idx="1">
                  <c:v>-8.2117774188474435E-2</c:v>
                </c:pt>
                <c:pt idx="2">
                  <c:v>-0.24303264267301117</c:v>
                </c:pt>
                <c:pt idx="3">
                  <c:v>-0.20176781819154854</c:v>
                </c:pt>
                <c:pt idx="4">
                  <c:v>-0.10361637745030094</c:v>
                </c:pt>
                <c:pt idx="5">
                  <c:v>-0.17430228599019415</c:v>
                </c:pt>
                <c:pt idx="6">
                  <c:v>-8.4663180442525743E-2</c:v>
                </c:pt>
                <c:pt idx="7">
                  <c:v>-0.1188512289582917</c:v>
                </c:pt>
                <c:pt idx="8">
                  <c:v>5.6701053760122022E-3</c:v>
                </c:pt>
                <c:pt idx="9">
                  <c:v>2.1275599694519087E-3</c:v>
                </c:pt>
                <c:pt idx="10">
                  <c:v>2.8721905213799914E-3</c:v>
                </c:pt>
                <c:pt idx="11">
                  <c:v>-1.0312807823957826E-2</c:v>
                </c:pt>
                <c:pt idx="12">
                  <c:v>4.4613745465838406E-2</c:v>
                </c:pt>
                <c:pt idx="13">
                  <c:v>-6.7881057879361606E-2</c:v>
                </c:pt>
                <c:pt idx="14">
                  <c:v>-4.4548649351639824E-2</c:v>
                </c:pt>
                <c:pt idx="15">
                  <c:v>-2.6524585997577788E-2</c:v>
                </c:pt>
                <c:pt idx="16">
                  <c:v>-3.5871203908911298E-2</c:v>
                </c:pt>
                <c:pt idx="17">
                  <c:v>-8.7504426521874734E-2</c:v>
                </c:pt>
                <c:pt idx="18">
                  <c:v>-0.11211056360849625</c:v>
                </c:pt>
                <c:pt idx="19">
                  <c:v>-0.13619766967670444</c:v>
                </c:pt>
                <c:pt idx="20">
                  <c:v>-0.10772879175341643</c:v>
                </c:pt>
                <c:pt idx="21">
                  <c:v>-3.2996467279133412E-2</c:v>
                </c:pt>
                <c:pt idx="22">
                  <c:v>-1.0407244492910195E-2</c:v>
                </c:pt>
                <c:pt idx="23">
                  <c:v>-9.5698036115834384E-2</c:v>
                </c:pt>
                <c:pt idx="24">
                  <c:v>-2.1313872810907242E-2</c:v>
                </c:pt>
                <c:pt idx="25">
                  <c:v>1.9840979196317221E-3</c:v>
                </c:pt>
                <c:pt idx="26">
                  <c:v>-3.0612726216190822E-2</c:v>
                </c:pt>
                <c:pt idx="27">
                  <c:v>1.9346040618017923E-3</c:v>
                </c:pt>
                <c:pt idx="28">
                  <c:v>0.1086100564423873</c:v>
                </c:pt>
                <c:pt idx="29">
                  <c:v>-1.9444249505539801E-2</c:v>
                </c:pt>
                <c:pt idx="30">
                  <c:v>-8.329577527604215E-3</c:v>
                </c:pt>
                <c:pt idx="31">
                  <c:v>5.3036231582552773E-3</c:v>
                </c:pt>
                <c:pt idx="32">
                  <c:v>-8.1881481084081997E-2</c:v>
                </c:pt>
                <c:pt idx="33">
                  <c:v>-7.5860390442130665E-2</c:v>
                </c:pt>
                <c:pt idx="34">
                  <c:v>-2.6520817615619308E-2</c:v>
                </c:pt>
                <c:pt idx="35">
                  <c:v>-8.2648259074034058E-2</c:v>
                </c:pt>
                <c:pt idx="36">
                  <c:v>-1.542170050038294E-2</c:v>
                </c:pt>
                <c:pt idx="37">
                  <c:v>2.785979472434974E-3</c:v>
                </c:pt>
                <c:pt idx="38">
                  <c:v>7.7998336542862035E-2</c:v>
                </c:pt>
                <c:pt idx="39">
                  <c:v>0.10644657847416283</c:v>
                </c:pt>
                <c:pt idx="40">
                  <c:v>0.14609606277412013</c:v>
                </c:pt>
                <c:pt idx="41">
                  <c:v>0.11545868101788415</c:v>
                </c:pt>
                <c:pt idx="42">
                  <c:v>0.13975731074580722</c:v>
                </c:pt>
                <c:pt idx="43">
                  <c:v>0.12984370691822278</c:v>
                </c:pt>
                <c:pt idx="44">
                  <c:v>0.18950630776319599</c:v>
                </c:pt>
                <c:pt idx="45">
                  <c:v>0.14740808382185833</c:v>
                </c:pt>
                <c:pt idx="46">
                  <c:v>0.10830086961857432</c:v>
                </c:pt>
                <c:pt idx="47">
                  <c:v>0.16146219962251962</c:v>
                </c:pt>
                <c:pt idx="48">
                  <c:v>6.1490189812104745E-2</c:v>
                </c:pt>
                <c:pt idx="49">
                  <c:v>9.061606705330405E-2</c:v>
                </c:pt>
                <c:pt idx="50">
                  <c:v>6.2052656398350337E-3</c:v>
                </c:pt>
                <c:pt idx="51">
                  <c:v>1.4900999084488831E-2</c:v>
                </c:pt>
                <c:pt idx="52">
                  <c:v>5.1513189001241244E-2</c:v>
                </c:pt>
                <c:pt idx="53">
                  <c:v>7.9905745989435673E-2</c:v>
                </c:pt>
                <c:pt idx="54">
                  <c:v>-9.0475017278208725E-3</c:v>
                </c:pt>
                <c:pt idx="55">
                  <c:v>1.5648510868118137E-2</c:v>
                </c:pt>
                <c:pt idx="56">
                  <c:v>1.3425813826415833E-2</c:v>
                </c:pt>
                <c:pt idx="57">
                  <c:v>-5.963023202639306E-2</c:v>
                </c:pt>
                <c:pt idx="58">
                  <c:v>-4.6302632374590758E-2</c:v>
                </c:pt>
                <c:pt idx="59">
                  <c:v>-9.1619418512948414E-2</c:v>
                </c:pt>
                <c:pt idx="60">
                  <c:v>2.8155336520001129E-2</c:v>
                </c:pt>
                <c:pt idx="61">
                  <c:v>-4.195303649453308E-2</c:v>
                </c:pt>
                <c:pt idx="62">
                  <c:v>-9.1346169390362775E-2</c:v>
                </c:pt>
                <c:pt idx="63">
                  <c:v>-7.6115490549909737E-2</c:v>
                </c:pt>
                <c:pt idx="64">
                  <c:v>-0.20617766963005124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TDK_FF_ST_oU_02!$Z$85:$Z$149</c:f>
              <c:numCache>
                <c:formatCode>General</c:formatCode>
                <c:ptCount val="65"/>
                <c:pt idx="0">
                  <c:v>359.55899999999997</c:v>
                </c:pt>
                <c:pt idx="1">
                  <c:v>354.23099999999999</c:v>
                </c:pt>
                <c:pt idx="2">
                  <c:v>348.77699999999999</c:v>
                </c:pt>
                <c:pt idx="3">
                  <c:v>343.18799999999999</c:v>
                </c:pt>
                <c:pt idx="4">
                  <c:v>337.52699999999999</c:v>
                </c:pt>
                <c:pt idx="5">
                  <c:v>331.77600000000001</c:v>
                </c:pt>
                <c:pt idx="6">
                  <c:v>326.02500000000003</c:v>
                </c:pt>
                <c:pt idx="7">
                  <c:v>320.41800000000001</c:v>
                </c:pt>
                <c:pt idx="8">
                  <c:v>314.71199999999999</c:v>
                </c:pt>
                <c:pt idx="9">
                  <c:v>309.07799999999997</c:v>
                </c:pt>
                <c:pt idx="10">
                  <c:v>303.60599999999999</c:v>
                </c:pt>
                <c:pt idx="11">
                  <c:v>298.04399999999998</c:v>
                </c:pt>
                <c:pt idx="12">
                  <c:v>292.36500000000001</c:v>
                </c:pt>
                <c:pt idx="13">
                  <c:v>286.65000000000003</c:v>
                </c:pt>
                <c:pt idx="14">
                  <c:v>280.91700000000003</c:v>
                </c:pt>
                <c:pt idx="15">
                  <c:v>275.24700000000001</c:v>
                </c:pt>
                <c:pt idx="16">
                  <c:v>269.52300000000002</c:v>
                </c:pt>
                <c:pt idx="17">
                  <c:v>264.04200000000003</c:v>
                </c:pt>
                <c:pt idx="18">
                  <c:v>258.55200000000002</c:v>
                </c:pt>
                <c:pt idx="19">
                  <c:v>252.85500000000002</c:v>
                </c:pt>
                <c:pt idx="20">
                  <c:v>247.31100000000001</c:v>
                </c:pt>
                <c:pt idx="21">
                  <c:v>241.60500000000002</c:v>
                </c:pt>
                <c:pt idx="22">
                  <c:v>235.89900000000003</c:v>
                </c:pt>
                <c:pt idx="23">
                  <c:v>230.24700000000004</c:v>
                </c:pt>
                <c:pt idx="24">
                  <c:v>224.50500000000005</c:v>
                </c:pt>
                <c:pt idx="25">
                  <c:v>218.98800000000006</c:v>
                </c:pt>
                <c:pt idx="26">
                  <c:v>213.57900000000006</c:v>
                </c:pt>
                <c:pt idx="27">
                  <c:v>207.95400000000006</c:v>
                </c:pt>
                <c:pt idx="28">
                  <c:v>202.30200000000008</c:v>
                </c:pt>
                <c:pt idx="29">
                  <c:v>196.65900000000008</c:v>
                </c:pt>
                <c:pt idx="30">
                  <c:v>190.97100000000009</c:v>
                </c:pt>
                <c:pt idx="31">
                  <c:v>185.2470000000001</c:v>
                </c:pt>
                <c:pt idx="32">
                  <c:v>179.6040000000001</c:v>
                </c:pt>
                <c:pt idx="33">
                  <c:v>174.13200000000009</c:v>
                </c:pt>
                <c:pt idx="34">
                  <c:v>168.66000000000008</c:v>
                </c:pt>
                <c:pt idx="35">
                  <c:v>163.0080000000001</c:v>
                </c:pt>
                <c:pt idx="36">
                  <c:v>157.46400000000008</c:v>
                </c:pt>
                <c:pt idx="37">
                  <c:v>151.7580000000001</c:v>
                </c:pt>
                <c:pt idx="38">
                  <c:v>146.06100000000009</c:v>
                </c:pt>
                <c:pt idx="39">
                  <c:v>140.3910000000001</c:v>
                </c:pt>
                <c:pt idx="40">
                  <c:v>134.81100000000009</c:v>
                </c:pt>
                <c:pt idx="41">
                  <c:v>129.16800000000009</c:v>
                </c:pt>
                <c:pt idx="42">
                  <c:v>123.7140000000001</c:v>
                </c:pt>
                <c:pt idx="43">
                  <c:v>118.2330000000001</c:v>
                </c:pt>
                <c:pt idx="44">
                  <c:v>112.4640000000001</c:v>
                </c:pt>
                <c:pt idx="45">
                  <c:v>106.8210000000001</c:v>
                </c:pt>
                <c:pt idx="46">
                  <c:v>101.1600000000001</c:v>
                </c:pt>
                <c:pt idx="47">
                  <c:v>95.454000000000093</c:v>
                </c:pt>
                <c:pt idx="48">
                  <c:v>89.820000000000093</c:v>
                </c:pt>
                <c:pt idx="49">
                  <c:v>84.303000000000097</c:v>
                </c:pt>
                <c:pt idx="50">
                  <c:v>78.813000000000102</c:v>
                </c:pt>
                <c:pt idx="51">
                  <c:v>73.1430000000001</c:v>
                </c:pt>
                <c:pt idx="52">
                  <c:v>67.635000000000105</c:v>
                </c:pt>
                <c:pt idx="53">
                  <c:v>61.902000000000108</c:v>
                </c:pt>
                <c:pt idx="54">
                  <c:v>56.205000000000112</c:v>
                </c:pt>
                <c:pt idx="55">
                  <c:v>50.508000000000109</c:v>
                </c:pt>
                <c:pt idx="56">
                  <c:v>44.829000000000107</c:v>
                </c:pt>
                <c:pt idx="57">
                  <c:v>39.258000000000109</c:v>
                </c:pt>
                <c:pt idx="58">
                  <c:v>33.876000000000111</c:v>
                </c:pt>
                <c:pt idx="59">
                  <c:v>28.251000000000111</c:v>
                </c:pt>
                <c:pt idx="60">
                  <c:v>22.518000000000111</c:v>
                </c:pt>
                <c:pt idx="61">
                  <c:v>16.866000000000113</c:v>
                </c:pt>
                <c:pt idx="62">
                  <c:v>11.178000000000115</c:v>
                </c:pt>
                <c:pt idx="63">
                  <c:v>5.4630000000001147</c:v>
                </c:pt>
                <c:pt idx="64">
                  <c:v>-0.20699999999988528</c:v>
                </c:pt>
              </c:numCache>
            </c:numRef>
          </c:xVal>
          <c:yVal>
            <c:numRef>
              <c:f>TDK_FF_ST_oU_02!$AC$85:$AC$149</c:f>
              <c:numCache>
                <c:formatCode>General</c:formatCode>
                <c:ptCount val="65"/>
                <c:pt idx="0">
                  <c:v>3.0762358665015199E-4</c:v>
                </c:pt>
                <c:pt idx="1">
                  <c:v>-0.15535752315781792</c:v>
                </c:pt>
                <c:pt idx="2">
                  <c:v>-4.4786121933782397E-2</c:v>
                </c:pt>
                <c:pt idx="3">
                  <c:v>1.8249844717161068E-2</c:v>
                </c:pt>
                <c:pt idx="4">
                  <c:v>-5.2977557783322027E-2</c:v>
                </c:pt>
                <c:pt idx="5">
                  <c:v>4.3193312225696445E-2</c:v>
                </c:pt>
                <c:pt idx="6">
                  <c:v>-4.7933393668870394E-2</c:v>
                </c:pt>
                <c:pt idx="7">
                  <c:v>1.3244753000776655E-2</c:v>
                </c:pt>
                <c:pt idx="8">
                  <c:v>0.12554567714596487</c:v>
                </c:pt>
                <c:pt idx="9">
                  <c:v>4.4055356485955599E-2</c:v>
                </c:pt>
                <c:pt idx="10">
                  <c:v>2.0235089937273187E-2</c:v>
                </c:pt>
                <c:pt idx="11">
                  <c:v>3.6944813810009691E-2</c:v>
                </c:pt>
                <c:pt idx="12">
                  <c:v>6.8446730439291059E-2</c:v>
                </c:pt>
                <c:pt idx="13">
                  <c:v>7.3403774577002423E-2</c:v>
                </c:pt>
                <c:pt idx="14">
                  <c:v>6.9624762142552754E-2</c:v>
                </c:pt>
                <c:pt idx="15">
                  <c:v>0.10469805767621665</c:v>
                </c:pt>
                <c:pt idx="16">
                  <c:v>0.15011476675169888</c:v>
                </c:pt>
                <c:pt idx="17">
                  <c:v>9.5552831437771601E-2</c:v>
                </c:pt>
                <c:pt idx="18">
                  <c:v>0.16676025651679538</c:v>
                </c:pt>
                <c:pt idx="19">
                  <c:v>0.24623113181974077</c:v>
                </c:pt>
                <c:pt idx="20">
                  <c:v>0.23077244017704857</c:v>
                </c:pt>
                <c:pt idx="21">
                  <c:v>0.157784203654046</c:v>
                </c:pt>
                <c:pt idx="22">
                  <c:v>0.18136019669790926</c:v>
                </c:pt>
                <c:pt idx="23">
                  <c:v>0.19732754964221044</c:v>
                </c:pt>
                <c:pt idx="24">
                  <c:v>0.14536329630510636</c:v>
                </c:pt>
                <c:pt idx="25">
                  <c:v>0.10815413847183208</c:v>
                </c:pt>
                <c:pt idx="26">
                  <c:v>-6.997289198125145E-4</c:v>
                </c:pt>
                <c:pt idx="27">
                  <c:v>1.7328492137494322E-2</c:v>
                </c:pt>
                <c:pt idx="28">
                  <c:v>3.84998463657098E-2</c:v>
                </c:pt>
                <c:pt idx="29">
                  <c:v>-1.8120309818158375E-2</c:v>
                </c:pt>
                <c:pt idx="30">
                  <c:v>4.8865621765031619E-2</c:v>
                </c:pt>
                <c:pt idx="31">
                  <c:v>7.9452955269232461E-3</c:v>
                </c:pt>
                <c:pt idx="32">
                  <c:v>6.9729301108225172E-2</c:v>
                </c:pt>
                <c:pt idx="33">
                  <c:v>9.8352810489075182E-3</c:v>
                </c:pt>
                <c:pt idx="34">
                  <c:v>6.0952113131406804E-2</c:v>
                </c:pt>
                <c:pt idx="35">
                  <c:v>0.15574791998182036</c:v>
                </c:pt>
                <c:pt idx="36">
                  <c:v>6.4500519415645385E-2</c:v>
                </c:pt>
                <c:pt idx="37">
                  <c:v>-1.9814393867193303E-2</c:v>
                </c:pt>
                <c:pt idx="38">
                  <c:v>8.0874656831269931E-2</c:v>
                </c:pt>
                <c:pt idx="39">
                  <c:v>-3.0582290064415929E-2</c:v>
                </c:pt>
                <c:pt idx="40">
                  <c:v>7.2659177712353085E-3</c:v>
                </c:pt>
                <c:pt idx="41">
                  <c:v>1.0028477697034077E-2</c:v>
                </c:pt>
                <c:pt idx="42">
                  <c:v>-4.0171732187147313E-2</c:v>
                </c:pt>
                <c:pt idx="43">
                  <c:v>-1.6436677967234914E-2</c:v>
                </c:pt>
                <c:pt idx="44">
                  <c:v>-0.1033497372450114</c:v>
                </c:pt>
                <c:pt idx="45">
                  <c:v>-0.15178085726849133</c:v>
                </c:pt>
                <c:pt idx="46">
                  <c:v>-6.8715770698716483E-2</c:v>
                </c:pt>
                <c:pt idx="47">
                  <c:v>-0.16655713790706272</c:v>
                </c:pt>
                <c:pt idx="48">
                  <c:v>-0.10322809978013936</c:v>
                </c:pt>
                <c:pt idx="49">
                  <c:v>1.5835575145629832E-2</c:v>
                </c:pt>
                <c:pt idx="50">
                  <c:v>-6.5394448518759418E-2</c:v>
                </c:pt>
                <c:pt idx="51">
                  <c:v>5.7698182919736496E-2</c:v>
                </c:pt>
                <c:pt idx="52">
                  <c:v>1.1460882242943171E-2</c:v>
                </c:pt>
                <c:pt idx="53">
                  <c:v>-4.1160702227848844E-2</c:v>
                </c:pt>
                <c:pt idx="54">
                  <c:v>4.3873269491854217E-3</c:v>
                </c:pt>
                <c:pt idx="55">
                  <c:v>-1.6089053827855082E-2</c:v>
                </c:pt>
                <c:pt idx="56">
                  <c:v>-2.8053571522647758E-2</c:v>
                </c:pt>
                <c:pt idx="57">
                  <c:v>-1.8076111005839834E-2</c:v>
                </c:pt>
                <c:pt idx="58">
                  <c:v>-0.17976404523394507</c:v>
                </c:pt>
                <c:pt idx="59">
                  <c:v>-0.18815271405312473</c:v>
                </c:pt>
                <c:pt idx="60">
                  <c:v>-0.15595420864800857</c:v>
                </c:pt>
                <c:pt idx="61">
                  <c:v>-0.13836165833954794</c:v>
                </c:pt>
                <c:pt idx="62">
                  <c:v>-6.2583236080687499E-2</c:v>
                </c:pt>
                <c:pt idx="63">
                  <c:v>-9.3850695433651765E-2</c:v>
                </c:pt>
                <c:pt idx="64">
                  <c:v>-0.12804779974845282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5.274</c:v>
                </c:pt>
                <c:pt idx="2">
                  <c:v>10.98</c:v>
                </c:pt>
                <c:pt idx="3">
                  <c:v>16.677</c:v>
                </c:pt>
                <c:pt idx="4">
                  <c:v>22.32</c:v>
                </c:pt>
                <c:pt idx="5">
                  <c:v>28.106999999999999</c:v>
                </c:pt>
                <c:pt idx="6">
                  <c:v>33.615000000000002</c:v>
                </c:pt>
                <c:pt idx="7">
                  <c:v>39.105000000000004</c:v>
                </c:pt>
                <c:pt idx="8">
                  <c:v>44.694000000000003</c:v>
                </c:pt>
                <c:pt idx="9">
                  <c:v>50.283000000000001</c:v>
                </c:pt>
                <c:pt idx="10">
                  <c:v>56.042999999999999</c:v>
                </c:pt>
                <c:pt idx="11">
                  <c:v>61.686</c:v>
                </c:pt>
                <c:pt idx="12">
                  <c:v>67.364999999999995</c:v>
                </c:pt>
                <c:pt idx="13">
                  <c:v>72.998999999999995</c:v>
                </c:pt>
                <c:pt idx="14">
                  <c:v>78.623999999999995</c:v>
                </c:pt>
                <c:pt idx="15">
                  <c:v>84.068999999999988</c:v>
                </c:pt>
                <c:pt idx="16">
                  <c:v>89.612999999999985</c:v>
                </c:pt>
                <c:pt idx="17">
                  <c:v>95.237999999999985</c:v>
                </c:pt>
                <c:pt idx="18">
                  <c:v>100.96199999999999</c:v>
                </c:pt>
                <c:pt idx="19">
                  <c:v>106.64099999999999</c:v>
                </c:pt>
                <c:pt idx="20">
                  <c:v>112.31099999999999</c:v>
                </c:pt>
                <c:pt idx="21">
                  <c:v>118.017</c:v>
                </c:pt>
                <c:pt idx="22">
                  <c:v>123.49799999999999</c:v>
                </c:pt>
                <c:pt idx="23">
                  <c:v>128.952</c:v>
                </c:pt>
                <c:pt idx="24">
                  <c:v>134.595</c:v>
                </c:pt>
                <c:pt idx="25">
                  <c:v>140.15700000000001</c:v>
                </c:pt>
                <c:pt idx="26">
                  <c:v>145.87200000000001</c:v>
                </c:pt>
                <c:pt idx="27">
                  <c:v>151.578</c:v>
                </c:pt>
                <c:pt idx="28">
                  <c:v>157.25700000000001</c:v>
                </c:pt>
                <c:pt idx="29">
                  <c:v>162.864</c:v>
                </c:pt>
                <c:pt idx="30">
                  <c:v>168.44400000000002</c:v>
                </c:pt>
                <c:pt idx="31">
                  <c:v>173.87100000000001</c:v>
                </c:pt>
                <c:pt idx="32">
                  <c:v>179.32500000000002</c:v>
                </c:pt>
                <c:pt idx="33">
                  <c:v>185.06700000000001</c:v>
                </c:pt>
                <c:pt idx="34">
                  <c:v>190.83600000000001</c:v>
                </c:pt>
                <c:pt idx="35">
                  <c:v>196.40700000000001</c:v>
                </c:pt>
                <c:pt idx="36">
                  <c:v>202.08600000000001</c:v>
                </c:pt>
                <c:pt idx="37">
                  <c:v>207.81</c:v>
                </c:pt>
                <c:pt idx="38">
                  <c:v>213.37200000000001</c:v>
                </c:pt>
                <c:pt idx="39">
                  <c:v>218.79000000000002</c:v>
                </c:pt>
                <c:pt idx="40">
                  <c:v>224.28000000000003</c:v>
                </c:pt>
                <c:pt idx="41">
                  <c:v>229.98600000000002</c:v>
                </c:pt>
                <c:pt idx="42">
                  <c:v>235.68300000000002</c:v>
                </c:pt>
                <c:pt idx="43">
                  <c:v>241.39800000000002</c:v>
                </c:pt>
                <c:pt idx="44">
                  <c:v>247.10400000000001</c:v>
                </c:pt>
                <c:pt idx="45">
                  <c:v>252.738</c:v>
                </c:pt>
                <c:pt idx="46">
                  <c:v>258.399</c:v>
                </c:pt>
                <c:pt idx="47">
                  <c:v>263.80799999999999</c:v>
                </c:pt>
                <c:pt idx="48">
                  <c:v>269.334</c:v>
                </c:pt>
                <c:pt idx="49">
                  <c:v>275.01299999999998</c:v>
                </c:pt>
                <c:pt idx="50">
                  <c:v>280.791</c:v>
                </c:pt>
                <c:pt idx="51">
                  <c:v>286.51499999999999</c:v>
                </c:pt>
                <c:pt idx="52">
                  <c:v>292.185</c:v>
                </c:pt>
                <c:pt idx="53">
                  <c:v>297.90899999999999</c:v>
                </c:pt>
                <c:pt idx="54">
                  <c:v>303.435</c:v>
                </c:pt>
                <c:pt idx="55">
                  <c:v>308.88</c:v>
                </c:pt>
                <c:pt idx="56">
                  <c:v>314.55899999999997</c:v>
                </c:pt>
                <c:pt idx="57">
                  <c:v>320.16599999999994</c:v>
                </c:pt>
                <c:pt idx="58">
                  <c:v>325.86299999999994</c:v>
                </c:pt>
                <c:pt idx="59">
                  <c:v>331.58699999999993</c:v>
                </c:pt>
                <c:pt idx="60">
                  <c:v>337.29299999999995</c:v>
                </c:pt>
                <c:pt idx="61">
                  <c:v>342.96299999999997</c:v>
                </c:pt>
                <c:pt idx="62">
                  <c:v>348.64199999999994</c:v>
                </c:pt>
                <c:pt idx="63">
                  <c:v>354.06899999999996</c:v>
                </c:pt>
              </c:numCache>
            </c:numRef>
          </c:xVal>
          <c:yVal>
            <c:numRef>
              <c:f>TDK_FF_ST_oU_02!$AD$20:$AD$83</c:f>
              <c:numCache>
                <c:formatCode>General</c:formatCode>
                <c:ptCount val="64"/>
                <c:pt idx="0">
                  <c:v>8.5282875559476778E-2</c:v>
                </c:pt>
                <c:pt idx="1">
                  <c:v>-1.173292124517733E-2</c:v>
                </c:pt>
                <c:pt idx="2">
                  <c:v>0.18044940659232367</c:v>
                </c:pt>
                <c:pt idx="3">
                  <c:v>6.3406159852000599E-2</c:v>
                </c:pt>
                <c:pt idx="4">
                  <c:v>-5.2337831197707629E-2</c:v>
                </c:pt>
                <c:pt idx="5">
                  <c:v>-1.3850428062930575E-2</c:v>
                </c:pt>
                <c:pt idx="6">
                  <c:v>-9.5100864791419326E-2</c:v>
                </c:pt>
                <c:pt idx="7">
                  <c:v>0.10077511795245186</c:v>
                </c:pt>
                <c:pt idx="8">
                  <c:v>-3.372367689865996E-2</c:v>
                </c:pt>
                <c:pt idx="9">
                  <c:v>-1.8216613797306991E-2</c:v>
                </c:pt>
                <c:pt idx="10">
                  <c:v>1.5151364278054302E-3</c:v>
                </c:pt>
                <c:pt idx="11">
                  <c:v>-3.0847894403891019E-2</c:v>
                </c:pt>
                <c:pt idx="12">
                  <c:v>-3.3152863222895235E-2</c:v>
                </c:pt>
                <c:pt idx="13">
                  <c:v>0.1255792407990981</c:v>
                </c:pt>
                <c:pt idx="14">
                  <c:v>-2.0845799167119594E-2</c:v>
                </c:pt>
                <c:pt idx="15">
                  <c:v>4.236016114320762E-2</c:v>
                </c:pt>
                <c:pt idx="16">
                  <c:v>-6.7356895871228062E-2</c:v>
                </c:pt>
                <c:pt idx="17">
                  <c:v>-7.905271138518799E-2</c:v>
                </c:pt>
                <c:pt idx="18">
                  <c:v>4.3394792909779767E-2</c:v>
                </c:pt>
                <c:pt idx="19">
                  <c:v>-1.5583187591786896E-2</c:v>
                </c:pt>
                <c:pt idx="20">
                  <c:v>4.3790545084050336E-3</c:v>
                </c:pt>
                <c:pt idx="21">
                  <c:v>1.6559789311898498E-2</c:v>
                </c:pt>
                <c:pt idx="22">
                  <c:v>-2.9764487694237118E-2</c:v>
                </c:pt>
                <c:pt idx="23">
                  <c:v>0.10572651381286846</c:v>
                </c:pt>
                <c:pt idx="24">
                  <c:v>2.857979058214255E-2</c:v>
                </c:pt>
                <c:pt idx="25">
                  <c:v>-3.2566387984047651E-2</c:v>
                </c:pt>
                <c:pt idx="26">
                  <c:v>0.11148738304746075</c:v>
                </c:pt>
                <c:pt idx="27">
                  <c:v>-2.1748997928995095E-2</c:v>
                </c:pt>
                <c:pt idx="28">
                  <c:v>-4.4109537026741918E-2</c:v>
                </c:pt>
                <c:pt idx="29">
                  <c:v>0.17519216948736016</c:v>
                </c:pt>
                <c:pt idx="30">
                  <c:v>6.9281690659011019E-2</c:v>
                </c:pt>
                <c:pt idx="31">
                  <c:v>4.5316578906522409E-3</c:v>
                </c:pt>
                <c:pt idx="32">
                  <c:v>0.15161078219230717</c:v>
                </c:pt>
                <c:pt idx="33">
                  <c:v>8.3805685969053911E-2</c:v>
                </c:pt>
                <c:pt idx="34">
                  <c:v>7.5386439380650927E-2</c:v>
                </c:pt>
                <c:pt idx="35">
                  <c:v>6.4527949255875683E-2</c:v>
                </c:pt>
                <c:pt idx="36">
                  <c:v>5.392154686609274E-2</c:v>
                </c:pt>
                <c:pt idx="37">
                  <c:v>1.4542512665059348E-2</c:v>
                </c:pt>
                <c:pt idx="38">
                  <c:v>-7.8698065462674549E-2</c:v>
                </c:pt>
                <c:pt idx="39">
                  <c:v>1.7075599976692502E-3</c:v>
                </c:pt>
                <c:pt idx="40">
                  <c:v>-7.3276646901376807E-4</c:v>
                </c:pt>
                <c:pt idx="41">
                  <c:v>8.1868868624326296E-2</c:v>
                </c:pt>
                <c:pt idx="42">
                  <c:v>4.1602885952102042E-2</c:v>
                </c:pt>
                <c:pt idx="43">
                  <c:v>2.7940496735823217E-2</c:v>
                </c:pt>
                <c:pt idx="44">
                  <c:v>4.1266132413852574E-2</c:v>
                </c:pt>
                <c:pt idx="45">
                  <c:v>9.8823047997882441E-2</c:v>
                </c:pt>
                <c:pt idx="46">
                  <c:v>5.8459386898221055E-2</c:v>
                </c:pt>
                <c:pt idx="47">
                  <c:v>-6.5909368184748018E-2</c:v>
                </c:pt>
                <c:pt idx="48">
                  <c:v>8.8624576939594135E-2</c:v>
                </c:pt>
                <c:pt idx="49">
                  <c:v>1.4081990622912599E-2</c:v>
                </c:pt>
                <c:pt idx="50">
                  <c:v>6.341949650271772E-2</c:v>
                </c:pt>
                <c:pt idx="51">
                  <c:v>5.8502775492513592E-2</c:v>
                </c:pt>
                <c:pt idx="52">
                  <c:v>1.6933541438049815E-2</c:v>
                </c:pt>
                <c:pt idx="53">
                  <c:v>-4.2960932179425981E-2</c:v>
                </c:pt>
                <c:pt idx="54">
                  <c:v>2.928259166509406E-2</c:v>
                </c:pt>
                <c:pt idx="55">
                  <c:v>2.8406845617837462E-2</c:v>
                </c:pt>
                <c:pt idx="56">
                  <c:v>0.11211986331954904</c:v>
                </c:pt>
                <c:pt idx="57">
                  <c:v>7.2874985027169714E-2</c:v>
                </c:pt>
                <c:pt idx="58">
                  <c:v>-1.6307612942796368E-3</c:v>
                </c:pt>
                <c:pt idx="59">
                  <c:v>0.13481273073864486</c:v>
                </c:pt>
                <c:pt idx="60">
                  <c:v>-8.1132894303323155E-2</c:v>
                </c:pt>
                <c:pt idx="61">
                  <c:v>6.0202881211694148E-2</c:v>
                </c:pt>
                <c:pt idx="62">
                  <c:v>4.6560047456580378E-2</c:v>
                </c:pt>
                <c:pt idx="63">
                  <c:v>-7.9242032607908186E-2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41264"/>
        <c:axId val="558141656"/>
      </c:scatterChart>
      <c:valAx>
        <c:axId val="55814126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1656"/>
        <c:crosses val="autoZero"/>
        <c:crossBetween val="midCat"/>
      </c:valAx>
      <c:valAx>
        <c:axId val="55814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1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5.859</c:v>
                </c:pt>
                <c:pt idx="2">
                  <c:v>11.672999999999998</c:v>
                </c:pt>
                <c:pt idx="3">
                  <c:v>17.333999999999996</c:v>
                </c:pt>
                <c:pt idx="4">
                  <c:v>22.805999999999997</c:v>
                </c:pt>
                <c:pt idx="5">
                  <c:v>28.313999999999997</c:v>
                </c:pt>
                <c:pt idx="6">
                  <c:v>33.929999999999993</c:v>
                </c:pt>
                <c:pt idx="7">
                  <c:v>39.590999999999994</c:v>
                </c:pt>
                <c:pt idx="8">
                  <c:v>45.197999999999993</c:v>
                </c:pt>
                <c:pt idx="9">
                  <c:v>50.93099999999999</c:v>
                </c:pt>
                <c:pt idx="10">
                  <c:v>56.654999999999987</c:v>
                </c:pt>
                <c:pt idx="11">
                  <c:v>62.297999999999988</c:v>
                </c:pt>
                <c:pt idx="12">
                  <c:v>67.859999999999985</c:v>
                </c:pt>
                <c:pt idx="13">
                  <c:v>73.286999999999978</c:v>
                </c:pt>
                <c:pt idx="14">
                  <c:v>78.866999999999976</c:v>
                </c:pt>
                <c:pt idx="15">
                  <c:v>84.527999999999977</c:v>
                </c:pt>
                <c:pt idx="16">
                  <c:v>90.278999999999982</c:v>
                </c:pt>
                <c:pt idx="17">
                  <c:v>95.885999999999981</c:v>
                </c:pt>
                <c:pt idx="18">
                  <c:v>101.61899999999999</c:v>
                </c:pt>
                <c:pt idx="19">
                  <c:v>107.20799999999998</c:v>
                </c:pt>
                <c:pt idx="20">
                  <c:v>112.76999999999998</c:v>
                </c:pt>
                <c:pt idx="21">
                  <c:v>118.24199999999998</c:v>
                </c:pt>
                <c:pt idx="22">
                  <c:v>123.82199999999997</c:v>
                </c:pt>
                <c:pt idx="23">
                  <c:v>129.50999999999996</c:v>
                </c:pt>
                <c:pt idx="24">
                  <c:v>135.11699999999996</c:v>
                </c:pt>
                <c:pt idx="25">
                  <c:v>140.80499999999995</c:v>
                </c:pt>
                <c:pt idx="26">
                  <c:v>146.58299999999994</c:v>
                </c:pt>
                <c:pt idx="27">
                  <c:v>152.11799999999994</c:v>
                </c:pt>
                <c:pt idx="28">
                  <c:v>157.67099999999994</c:v>
                </c:pt>
                <c:pt idx="29">
                  <c:v>163.15199999999993</c:v>
                </c:pt>
                <c:pt idx="30">
                  <c:v>168.71399999999994</c:v>
                </c:pt>
                <c:pt idx="31">
                  <c:v>174.32099999999994</c:v>
                </c:pt>
                <c:pt idx="32">
                  <c:v>179.99099999999993</c:v>
                </c:pt>
                <c:pt idx="33">
                  <c:v>185.72399999999993</c:v>
                </c:pt>
                <c:pt idx="34">
                  <c:v>191.44799999999992</c:v>
                </c:pt>
                <c:pt idx="35">
                  <c:v>197.09099999999992</c:v>
                </c:pt>
                <c:pt idx="36">
                  <c:v>202.55399999999992</c:v>
                </c:pt>
                <c:pt idx="37">
                  <c:v>208.04399999999993</c:v>
                </c:pt>
                <c:pt idx="38">
                  <c:v>213.67799999999991</c:v>
                </c:pt>
                <c:pt idx="39">
                  <c:v>219.30299999999991</c:v>
                </c:pt>
                <c:pt idx="40">
                  <c:v>224.9549999999999</c:v>
                </c:pt>
                <c:pt idx="41">
                  <c:v>230.66099999999989</c:v>
                </c:pt>
                <c:pt idx="42">
                  <c:v>236.41199999999989</c:v>
                </c:pt>
                <c:pt idx="43">
                  <c:v>241.9379999999999</c:v>
                </c:pt>
                <c:pt idx="44">
                  <c:v>247.5809999999999</c:v>
                </c:pt>
                <c:pt idx="45">
                  <c:v>253.0619999999999</c:v>
                </c:pt>
                <c:pt idx="46">
                  <c:v>258.56099999999992</c:v>
                </c:pt>
                <c:pt idx="47">
                  <c:v>264.30299999999994</c:v>
                </c:pt>
                <c:pt idx="48">
                  <c:v>270.00899999999996</c:v>
                </c:pt>
                <c:pt idx="49">
                  <c:v>275.66099999999994</c:v>
                </c:pt>
                <c:pt idx="50">
                  <c:v>281.34899999999993</c:v>
                </c:pt>
                <c:pt idx="51">
                  <c:v>287.11799999999994</c:v>
                </c:pt>
                <c:pt idx="52">
                  <c:v>292.58099999999996</c:v>
                </c:pt>
                <c:pt idx="53">
                  <c:v>298.12499999999994</c:v>
                </c:pt>
                <c:pt idx="54">
                  <c:v>303.73199999999997</c:v>
                </c:pt>
                <c:pt idx="55">
                  <c:v>309.42899999999997</c:v>
                </c:pt>
                <c:pt idx="56">
                  <c:v>315.07199999999995</c:v>
                </c:pt>
                <c:pt idx="57">
                  <c:v>320.85899999999992</c:v>
                </c:pt>
                <c:pt idx="58">
                  <c:v>326.5739999999999</c:v>
                </c:pt>
                <c:pt idx="59">
                  <c:v>332.17199999999991</c:v>
                </c:pt>
                <c:pt idx="60">
                  <c:v>337.77899999999988</c:v>
                </c:pt>
                <c:pt idx="61">
                  <c:v>343.26899999999989</c:v>
                </c:pt>
                <c:pt idx="62">
                  <c:v>348.8669999999999</c:v>
                </c:pt>
                <c:pt idx="63">
                  <c:v>354.51899999999989</c:v>
                </c:pt>
                <c:pt idx="64">
                  <c:v>360.21599999999989</c:v>
                </c:pt>
              </c:numCache>
            </c:numRef>
          </c:xVal>
          <c:yVal>
            <c:numRef>
              <c:f>TDK_FF_ST_mU_02!$AC$20:$AC$84</c:f>
              <c:numCache>
                <c:formatCode>General</c:formatCode>
                <c:ptCount val="65"/>
                <c:pt idx="0">
                  <c:v>0.11721457068188101</c:v>
                </c:pt>
                <c:pt idx="1">
                  <c:v>-0.11514820571655626</c:v>
                </c:pt>
                <c:pt idx="2">
                  <c:v>-0.20937108094056711</c:v>
                </c:pt>
                <c:pt idx="3">
                  <c:v>-0.24423624485188355</c:v>
                </c:pt>
                <c:pt idx="4">
                  <c:v>-8.6284526855720856E-2</c:v>
                </c:pt>
                <c:pt idx="5">
                  <c:v>-0.16204367219612337</c:v>
                </c:pt>
                <c:pt idx="6">
                  <c:v>-0.24130398052788848</c:v>
                </c:pt>
                <c:pt idx="7">
                  <c:v>-0.14620136971539921</c:v>
                </c:pt>
                <c:pt idx="8">
                  <c:v>-0.11981657097761911</c:v>
                </c:pt>
                <c:pt idx="9">
                  <c:v>1.6578491492502678E-2</c:v>
                </c:pt>
                <c:pt idx="10">
                  <c:v>-2.2754435884181134E-2</c:v>
                </c:pt>
                <c:pt idx="11">
                  <c:v>-1.570068904486277E-2</c:v>
                </c:pt>
                <c:pt idx="12">
                  <c:v>-1.4363368137338739E-2</c:v>
                </c:pt>
                <c:pt idx="13">
                  <c:v>-2.2659202674390144E-2</c:v>
                </c:pt>
                <c:pt idx="14">
                  <c:v>-6.0951293176813692E-2</c:v>
                </c:pt>
                <c:pt idx="15">
                  <c:v>-9.5586305889597156E-2</c:v>
                </c:pt>
                <c:pt idx="16">
                  <c:v>-0.1584539820255344</c:v>
                </c:pt>
                <c:pt idx="17">
                  <c:v>-0.13138633572243918</c:v>
                </c:pt>
                <c:pt idx="18">
                  <c:v>-0.13032775989309187</c:v>
                </c:pt>
                <c:pt idx="19">
                  <c:v>-0.17662070917909034</c:v>
                </c:pt>
                <c:pt idx="20">
                  <c:v>-0.20802322443853427</c:v>
                </c:pt>
                <c:pt idx="21">
                  <c:v>-0.1280031752710471</c:v>
                </c:pt>
                <c:pt idx="22">
                  <c:v>-0.17899284209860866</c:v>
                </c:pt>
                <c:pt idx="23">
                  <c:v>-0.10566654177907253</c:v>
                </c:pt>
                <c:pt idx="24">
                  <c:v>-0.1093368516358737</c:v>
                </c:pt>
                <c:pt idx="25">
                  <c:v>-3.1746395018217299E-4</c:v>
                </c:pt>
                <c:pt idx="26">
                  <c:v>-6.9878348293713088E-2</c:v>
                </c:pt>
                <c:pt idx="27">
                  <c:v>-2.7121695449523031E-2</c:v>
                </c:pt>
                <c:pt idx="28">
                  <c:v>-2.8087767896636251E-2</c:v>
                </c:pt>
                <c:pt idx="29">
                  <c:v>-0.10256436392535306</c:v>
                </c:pt>
                <c:pt idx="30">
                  <c:v>-7.2526316099356336E-2</c:v>
                </c:pt>
                <c:pt idx="31">
                  <c:v>-0.10151616044666412</c:v>
                </c:pt>
                <c:pt idx="32">
                  <c:v>-0.12423784526055215</c:v>
                </c:pt>
                <c:pt idx="33">
                  <c:v>-7.9374748660256955E-2</c:v>
                </c:pt>
                <c:pt idx="34">
                  <c:v>-6.2093177881422434E-2</c:v>
                </c:pt>
                <c:pt idx="35">
                  <c:v>-7.8380559092039448E-2</c:v>
                </c:pt>
                <c:pt idx="36">
                  <c:v>-3.4566543587118304E-2</c:v>
                </c:pt>
                <c:pt idx="37">
                  <c:v>-3.1718036364111413E-2</c:v>
                </c:pt>
                <c:pt idx="38">
                  <c:v>3.4116959534429725E-2</c:v>
                </c:pt>
                <c:pt idx="39">
                  <c:v>-4.2610477352042153E-2</c:v>
                </c:pt>
                <c:pt idx="40">
                  <c:v>7.3033600139098098E-2</c:v>
                </c:pt>
                <c:pt idx="41">
                  <c:v>2.960064914702798E-3</c:v>
                </c:pt>
                <c:pt idx="42">
                  <c:v>0.17338294249307751</c:v>
                </c:pt>
                <c:pt idx="43">
                  <c:v>0.13154014939593139</c:v>
                </c:pt>
                <c:pt idx="44">
                  <c:v>0.15726442844754729</c:v>
                </c:pt>
                <c:pt idx="45">
                  <c:v>0.13785979283989036</c:v>
                </c:pt>
                <c:pt idx="46">
                  <c:v>0.14139669103133201</c:v>
                </c:pt>
                <c:pt idx="47">
                  <c:v>8.5098446326753674E-2</c:v>
                </c:pt>
                <c:pt idx="48">
                  <c:v>8.3062775500536645E-2</c:v>
                </c:pt>
                <c:pt idx="49">
                  <c:v>-1.8740581959605151E-2</c:v>
                </c:pt>
                <c:pt idx="50">
                  <c:v>3.4414662197377766E-2</c:v>
                </c:pt>
                <c:pt idx="51">
                  <c:v>-4.9556164665773395E-2</c:v>
                </c:pt>
                <c:pt idx="52">
                  <c:v>2.0526911368392575E-3</c:v>
                </c:pt>
                <c:pt idx="53">
                  <c:v>-5.946828439903129E-3</c:v>
                </c:pt>
                <c:pt idx="54">
                  <c:v>6.8357186269395243E-2</c:v>
                </c:pt>
                <c:pt idx="55">
                  <c:v>-5.7687988496354592E-2</c:v>
                </c:pt>
                <c:pt idx="56">
                  <c:v>-7.5828881318273034E-2</c:v>
                </c:pt>
                <c:pt idx="57">
                  <c:v>-0.12561585283140175</c:v>
                </c:pt>
                <c:pt idx="58">
                  <c:v>-3.9912183608691976E-2</c:v>
                </c:pt>
                <c:pt idx="59">
                  <c:v>-0.11134307674444699</c:v>
                </c:pt>
                <c:pt idx="60">
                  <c:v>-6.1564117063767299E-2</c:v>
                </c:pt>
                <c:pt idx="61">
                  <c:v>-0.12319310543330175</c:v>
                </c:pt>
                <c:pt idx="62">
                  <c:v>-9.8138233354063686E-2</c:v>
                </c:pt>
                <c:pt idx="63">
                  <c:v>-0.13687055267848791</c:v>
                </c:pt>
                <c:pt idx="64">
                  <c:v>-0.15147864199485639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TDK_FF_ST_mU_02!$Z$85:$Z$149</c:f>
              <c:numCache>
                <c:formatCode>General</c:formatCode>
                <c:ptCount val="65"/>
                <c:pt idx="0">
                  <c:v>360.21599999999989</c:v>
                </c:pt>
                <c:pt idx="1">
                  <c:v>354.68099999999987</c:v>
                </c:pt>
                <c:pt idx="2">
                  <c:v>349.0379999999999</c:v>
                </c:pt>
                <c:pt idx="3">
                  <c:v>343.51199999999989</c:v>
                </c:pt>
                <c:pt idx="4">
                  <c:v>337.98599999999988</c:v>
                </c:pt>
                <c:pt idx="5">
                  <c:v>332.36099999999988</c:v>
                </c:pt>
                <c:pt idx="6">
                  <c:v>326.80799999999988</c:v>
                </c:pt>
                <c:pt idx="7">
                  <c:v>321.00299999999987</c:v>
                </c:pt>
                <c:pt idx="8">
                  <c:v>315.24299999999988</c:v>
                </c:pt>
                <c:pt idx="9">
                  <c:v>309.61799999999988</c:v>
                </c:pt>
                <c:pt idx="10">
                  <c:v>303.99299999999988</c:v>
                </c:pt>
                <c:pt idx="11">
                  <c:v>298.32299999999987</c:v>
                </c:pt>
                <c:pt idx="12">
                  <c:v>292.80599999999987</c:v>
                </c:pt>
                <c:pt idx="13">
                  <c:v>287.33399999999989</c:v>
                </c:pt>
                <c:pt idx="14">
                  <c:v>281.6099999999999</c:v>
                </c:pt>
                <c:pt idx="15">
                  <c:v>275.92199999999991</c:v>
                </c:pt>
                <c:pt idx="16">
                  <c:v>270.20699999999994</c:v>
                </c:pt>
                <c:pt idx="17">
                  <c:v>264.50999999999993</c:v>
                </c:pt>
                <c:pt idx="18">
                  <c:v>258.83099999999996</c:v>
                </c:pt>
                <c:pt idx="19">
                  <c:v>253.22399999999996</c:v>
                </c:pt>
                <c:pt idx="20">
                  <c:v>247.78799999999995</c:v>
                </c:pt>
                <c:pt idx="21">
                  <c:v>242.24399999999994</c:v>
                </c:pt>
                <c:pt idx="22">
                  <c:v>236.56499999999994</c:v>
                </c:pt>
                <c:pt idx="23">
                  <c:v>230.80499999999995</c:v>
                </c:pt>
                <c:pt idx="24">
                  <c:v>225.11699999999996</c:v>
                </c:pt>
                <c:pt idx="25">
                  <c:v>219.43799999999996</c:v>
                </c:pt>
                <c:pt idx="26">
                  <c:v>213.85799999999995</c:v>
                </c:pt>
                <c:pt idx="27">
                  <c:v>208.25099999999995</c:v>
                </c:pt>
                <c:pt idx="28">
                  <c:v>202.73399999999995</c:v>
                </c:pt>
                <c:pt idx="29">
                  <c:v>197.33399999999995</c:v>
                </c:pt>
                <c:pt idx="30">
                  <c:v>191.64599999999996</c:v>
                </c:pt>
                <c:pt idx="31">
                  <c:v>185.95799999999997</c:v>
                </c:pt>
                <c:pt idx="32">
                  <c:v>180.17099999999996</c:v>
                </c:pt>
                <c:pt idx="33">
                  <c:v>174.54599999999996</c:v>
                </c:pt>
                <c:pt idx="34">
                  <c:v>168.87599999999998</c:v>
                </c:pt>
                <c:pt idx="35">
                  <c:v>163.43999999999997</c:v>
                </c:pt>
                <c:pt idx="36">
                  <c:v>157.89599999999996</c:v>
                </c:pt>
                <c:pt idx="37">
                  <c:v>152.26199999999997</c:v>
                </c:pt>
                <c:pt idx="38">
                  <c:v>146.72699999999998</c:v>
                </c:pt>
                <c:pt idx="39">
                  <c:v>141.00299999999999</c:v>
                </c:pt>
                <c:pt idx="40">
                  <c:v>135.30599999999998</c:v>
                </c:pt>
                <c:pt idx="41">
                  <c:v>129.66299999999998</c:v>
                </c:pt>
                <c:pt idx="42">
                  <c:v>124.04699999999998</c:v>
                </c:pt>
                <c:pt idx="43">
                  <c:v>118.47599999999998</c:v>
                </c:pt>
                <c:pt idx="44">
                  <c:v>112.96799999999999</c:v>
                </c:pt>
                <c:pt idx="45">
                  <c:v>107.505</c:v>
                </c:pt>
                <c:pt idx="46">
                  <c:v>101.78099999999999</c:v>
                </c:pt>
                <c:pt idx="47">
                  <c:v>96.155999999999992</c:v>
                </c:pt>
                <c:pt idx="48">
                  <c:v>90.47699999999999</c:v>
                </c:pt>
                <c:pt idx="49">
                  <c:v>84.716999999999985</c:v>
                </c:pt>
                <c:pt idx="50">
                  <c:v>79.046999999999983</c:v>
                </c:pt>
                <c:pt idx="51">
                  <c:v>73.565999999999988</c:v>
                </c:pt>
                <c:pt idx="52">
                  <c:v>68.084999999999994</c:v>
                </c:pt>
                <c:pt idx="53">
                  <c:v>62.423999999999992</c:v>
                </c:pt>
                <c:pt idx="54">
                  <c:v>56.92499999999999</c:v>
                </c:pt>
                <c:pt idx="55">
                  <c:v>51.146999999999991</c:v>
                </c:pt>
                <c:pt idx="56">
                  <c:v>45.440999999999988</c:v>
                </c:pt>
                <c:pt idx="57">
                  <c:v>39.743999999999986</c:v>
                </c:pt>
                <c:pt idx="58">
                  <c:v>34.163999999999987</c:v>
                </c:pt>
                <c:pt idx="59">
                  <c:v>28.484999999999989</c:v>
                </c:pt>
                <c:pt idx="60">
                  <c:v>23.012999999999991</c:v>
                </c:pt>
                <c:pt idx="61">
                  <c:v>17.585999999999991</c:v>
                </c:pt>
                <c:pt idx="62">
                  <c:v>11.888999999999992</c:v>
                </c:pt>
                <c:pt idx="63">
                  <c:v>6.1559999999999926</c:v>
                </c:pt>
                <c:pt idx="64">
                  <c:v>0.44999999999999307</c:v>
                </c:pt>
              </c:numCache>
            </c:numRef>
          </c:xVal>
          <c:yVal>
            <c:numRef>
              <c:f>TDK_FF_ST_mU_02!$AC$85:$AC$149</c:f>
              <c:numCache>
                <c:formatCode>General</c:formatCode>
                <c:ptCount val="65"/>
                <c:pt idx="0">
                  <c:v>-0.14330623494259953</c:v>
                </c:pt>
                <c:pt idx="1">
                  <c:v>-0.12876748345547639</c:v>
                </c:pt>
                <c:pt idx="2">
                  <c:v>-0.12958977622656676</c:v>
                </c:pt>
                <c:pt idx="3">
                  <c:v>-7.7925446670690235E-2</c:v>
                </c:pt>
                <c:pt idx="4">
                  <c:v>-2.7524130970391525E-2</c:v>
                </c:pt>
                <c:pt idx="5">
                  <c:v>-3.2038933019407523E-2</c:v>
                </c:pt>
                <c:pt idx="6">
                  <c:v>1.022594617620598E-2</c:v>
                </c:pt>
                <c:pt idx="7">
                  <c:v>-2.9134992521278491E-2</c:v>
                </c:pt>
                <c:pt idx="8">
                  <c:v>2.5444571704440477E-2</c:v>
                </c:pt>
                <c:pt idx="9">
                  <c:v>-1.9504123365038595E-2</c:v>
                </c:pt>
                <c:pt idx="10">
                  <c:v>-3.0643967459525356E-2</c:v>
                </c:pt>
                <c:pt idx="11">
                  <c:v>-1.9147738909396139E-2</c:v>
                </c:pt>
                <c:pt idx="12">
                  <c:v>2.8939294151655304E-3</c:v>
                </c:pt>
                <c:pt idx="13">
                  <c:v>2.0142831664315963E-4</c:v>
                </c:pt>
                <c:pt idx="14">
                  <c:v>6.1312540744665966E-2</c:v>
                </c:pt>
                <c:pt idx="15">
                  <c:v>8.6621664398307985E-2</c:v>
                </c:pt>
                <c:pt idx="16">
                  <c:v>0.16458099493598866</c:v>
                </c:pt>
                <c:pt idx="17">
                  <c:v>8.2701543394421151E-2</c:v>
                </c:pt>
                <c:pt idx="18">
                  <c:v>0.11287968617006072</c:v>
                </c:pt>
                <c:pt idx="19">
                  <c:v>0.17310362313079963</c:v>
                </c:pt>
                <c:pt idx="20">
                  <c:v>0.2048462846217376</c:v>
                </c:pt>
                <c:pt idx="21">
                  <c:v>9.3540768549559061E-2</c:v>
                </c:pt>
                <c:pt idx="22">
                  <c:v>0.13112922564209839</c:v>
                </c:pt>
                <c:pt idx="23">
                  <c:v>0.10385400950292478</c:v>
                </c:pt>
                <c:pt idx="24">
                  <c:v>9.7907137050128767E-2</c:v>
                </c:pt>
                <c:pt idx="25">
                  <c:v>7.7596269312408594E-2</c:v>
                </c:pt>
                <c:pt idx="26">
                  <c:v>5.618676188896643E-2</c:v>
                </c:pt>
                <c:pt idx="27">
                  <c:v>7.1615773263403071E-2</c:v>
                </c:pt>
                <c:pt idx="28">
                  <c:v>-1.2400726593824629E-2</c:v>
                </c:pt>
                <c:pt idx="29">
                  <c:v>-0.11624082933633417</c:v>
                </c:pt>
                <c:pt idx="30">
                  <c:v>-7.1336389923089882E-2</c:v>
                </c:pt>
                <c:pt idx="31">
                  <c:v>-5.2984719136588865E-2</c:v>
                </c:pt>
                <c:pt idx="32">
                  <c:v>-4.4728345317395224E-2</c:v>
                </c:pt>
                <c:pt idx="33">
                  <c:v>-1.9083811001252116E-2</c:v>
                </c:pt>
                <c:pt idx="34">
                  <c:v>-2.0232213693702761E-2</c:v>
                </c:pt>
                <c:pt idx="35">
                  <c:v>1.0545008311822812E-2</c:v>
                </c:pt>
                <c:pt idx="36">
                  <c:v>5.2150611972592742E-2</c:v>
                </c:pt>
                <c:pt idx="37">
                  <c:v>-1.8891585607917705E-2</c:v>
                </c:pt>
                <c:pt idx="38">
                  <c:v>-3.2031111529590817E-2</c:v>
                </c:pt>
                <c:pt idx="39">
                  <c:v>-6.3115956709225429E-3</c:v>
                </c:pt>
                <c:pt idx="40">
                  <c:v>-6.1499104513984548E-2</c:v>
                </c:pt>
                <c:pt idx="41">
                  <c:v>-4.9763159235766352E-2</c:v>
                </c:pt>
                <c:pt idx="42">
                  <c:v>-0.16685101264347679</c:v>
                </c:pt>
                <c:pt idx="43">
                  <c:v>-0.1255322495832587</c:v>
                </c:pt>
                <c:pt idx="44">
                  <c:v>-7.3916558802096688E-2</c:v>
                </c:pt>
                <c:pt idx="45">
                  <c:v>-0.1226338126954829</c:v>
                </c:pt>
                <c:pt idx="46">
                  <c:v>-6.4961576280197164E-2</c:v>
                </c:pt>
                <c:pt idx="47">
                  <c:v>-3.6633476914843754E-2</c:v>
                </c:pt>
                <c:pt idx="48">
                  <c:v>-2.5796486811273667E-2</c:v>
                </c:pt>
                <c:pt idx="49">
                  <c:v>-5.0817236588443393E-2</c:v>
                </c:pt>
                <c:pt idx="50">
                  <c:v>-7.5741257825384878E-2</c:v>
                </c:pt>
                <c:pt idx="51">
                  <c:v>-8.2943056770503176E-2</c:v>
                </c:pt>
                <c:pt idx="52">
                  <c:v>1.4445363285162216E-2</c:v>
                </c:pt>
                <c:pt idx="53">
                  <c:v>2.998969943034524E-2</c:v>
                </c:pt>
                <c:pt idx="54">
                  <c:v>-6.1620184222910268E-2</c:v>
                </c:pt>
                <c:pt idx="55">
                  <c:v>-2.6110282525280581E-2</c:v>
                </c:pt>
                <c:pt idx="56">
                  <c:v>-3.7707405618974121E-2</c:v>
                </c:pt>
                <c:pt idx="57">
                  <c:v>-8.6682933316481581E-2</c:v>
                </c:pt>
                <c:pt idx="58">
                  <c:v>-8.6796023646229514E-2</c:v>
                </c:pt>
                <c:pt idx="59">
                  <c:v>-9.7470360536906497E-2</c:v>
                </c:pt>
                <c:pt idx="60">
                  <c:v>-0.14201554322001186</c:v>
                </c:pt>
                <c:pt idx="61">
                  <c:v>-0.24091514586960017</c:v>
                </c:pt>
                <c:pt idx="62">
                  <c:v>-0.15689275596228569</c:v>
                </c:pt>
                <c:pt idx="63">
                  <c:v>-0.14426222788670007</c:v>
                </c:pt>
                <c:pt idx="64">
                  <c:v>-0.12798299078651088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5.859</c:v>
                </c:pt>
                <c:pt idx="2">
                  <c:v>11.672999999999998</c:v>
                </c:pt>
                <c:pt idx="3">
                  <c:v>17.333999999999996</c:v>
                </c:pt>
                <c:pt idx="4">
                  <c:v>22.805999999999997</c:v>
                </c:pt>
                <c:pt idx="5">
                  <c:v>28.313999999999997</c:v>
                </c:pt>
                <c:pt idx="6">
                  <c:v>33.929999999999993</c:v>
                </c:pt>
                <c:pt idx="7">
                  <c:v>39.590999999999994</c:v>
                </c:pt>
                <c:pt idx="8">
                  <c:v>45.197999999999993</c:v>
                </c:pt>
                <c:pt idx="9">
                  <c:v>50.93099999999999</c:v>
                </c:pt>
                <c:pt idx="10">
                  <c:v>56.654999999999987</c:v>
                </c:pt>
                <c:pt idx="11">
                  <c:v>62.297999999999988</c:v>
                </c:pt>
                <c:pt idx="12">
                  <c:v>67.859999999999985</c:v>
                </c:pt>
                <c:pt idx="13">
                  <c:v>73.286999999999978</c:v>
                </c:pt>
                <c:pt idx="14">
                  <c:v>78.866999999999976</c:v>
                </c:pt>
                <c:pt idx="15">
                  <c:v>84.527999999999977</c:v>
                </c:pt>
                <c:pt idx="16">
                  <c:v>90.278999999999982</c:v>
                </c:pt>
                <c:pt idx="17">
                  <c:v>95.885999999999981</c:v>
                </c:pt>
                <c:pt idx="18">
                  <c:v>101.61899999999999</c:v>
                </c:pt>
                <c:pt idx="19">
                  <c:v>107.20799999999998</c:v>
                </c:pt>
                <c:pt idx="20">
                  <c:v>112.76999999999998</c:v>
                </c:pt>
                <c:pt idx="21">
                  <c:v>118.24199999999998</c:v>
                </c:pt>
                <c:pt idx="22">
                  <c:v>123.82199999999997</c:v>
                </c:pt>
                <c:pt idx="23">
                  <c:v>129.50999999999996</c:v>
                </c:pt>
                <c:pt idx="24">
                  <c:v>135.11699999999996</c:v>
                </c:pt>
                <c:pt idx="25">
                  <c:v>140.80499999999995</c:v>
                </c:pt>
                <c:pt idx="26">
                  <c:v>146.58299999999994</c:v>
                </c:pt>
                <c:pt idx="27">
                  <c:v>152.11799999999994</c:v>
                </c:pt>
                <c:pt idx="28">
                  <c:v>157.67099999999994</c:v>
                </c:pt>
                <c:pt idx="29">
                  <c:v>163.15199999999993</c:v>
                </c:pt>
                <c:pt idx="30">
                  <c:v>168.71399999999994</c:v>
                </c:pt>
                <c:pt idx="31">
                  <c:v>174.32099999999994</c:v>
                </c:pt>
                <c:pt idx="32">
                  <c:v>179.99099999999993</c:v>
                </c:pt>
                <c:pt idx="33">
                  <c:v>185.72399999999993</c:v>
                </c:pt>
                <c:pt idx="34">
                  <c:v>191.44799999999992</c:v>
                </c:pt>
                <c:pt idx="35">
                  <c:v>197.09099999999992</c:v>
                </c:pt>
                <c:pt idx="36">
                  <c:v>202.55399999999992</c:v>
                </c:pt>
                <c:pt idx="37">
                  <c:v>208.04399999999993</c:v>
                </c:pt>
                <c:pt idx="38">
                  <c:v>213.67799999999991</c:v>
                </c:pt>
                <c:pt idx="39">
                  <c:v>219.30299999999991</c:v>
                </c:pt>
                <c:pt idx="40">
                  <c:v>224.9549999999999</c:v>
                </c:pt>
                <c:pt idx="41">
                  <c:v>230.66099999999989</c:v>
                </c:pt>
                <c:pt idx="42">
                  <c:v>236.41199999999989</c:v>
                </c:pt>
                <c:pt idx="43">
                  <c:v>241.9379999999999</c:v>
                </c:pt>
                <c:pt idx="44">
                  <c:v>247.5809999999999</c:v>
                </c:pt>
                <c:pt idx="45">
                  <c:v>253.0619999999999</c:v>
                </c:pt>
                <c:pt idx="46">
                  <c:v>258.56099999999992</c:v>
                </c:pt>
                <c:pt idx="47">
                  <c:v>264.30299999999994</c:v>
                </c:pt>
                <c:pt idx="48">
                  <c:v>270.00899999999996</c:v>
                </c:pt>
                <c:pt idx="49">
                  <c:v>275.66099999999994</c:v>
                </c:pt>
                <c:pt idx="50">
                  <c:v>281.34899999999993</c:v>
                </c:pt>
                <c:pt idx="51">
                  <c:v>287.11799999999994</c:v>
                </c:pt>
                <c:pt idx="52">
                  <c:v>292.58099999999996</c:v>
                </c:pt>
                <c:pt idx="53">
                  <c:v>298.12499999999994</c:v>
                </c:pt>
                <c:pt idx="54">
                  <c:v>303.73199999999997</c:v>
                </c:pt>
                <c:pt idx="55">
                  <c:v>309.42899999999997</c:v>
                </c:pt>
                <c:pt idx="56">
                  <c:v>315.07199999999995</c:v>
                </c:pt>
                <c:pt idx="57">
                  <c:v>320.85899999999992</c:v>
                </c:pt>
                <c:pt idx="58">
                  <c:v>326.5739999999999</c:v>
                </c:pt>
                <c:pt idx="59">
                  <c:v>332.17199999999991</c:v>
                </c:pt>
                <c:pt idx="60">
                  <c:v>337.77899999999988</c:v>
                </c:pt>
                <c:pt idx="61">
                  <c:v>343.26899999999989</c:v>
                </c:pt>
                <c:pt idx="62">
                  <c:v>348.8669999999999</c:v>
                </c:pt>
                <c:pt idx="63">
                  <c:v>354.51899999999989</c:v>
                </c:pt>
              </c:numCache>
            </c:numRef>
          </c:xVal>
          <c:yVal>
            <c:numRef>
              <c:f>TDK_FF_ST_mU_02!$AD$20:$AD$83</c:f>
              <c:numCache>
                <c:formatCode>General</c:formatCode>
                <c:ptCount val="64"/>
                <c:pt idx="0">
                  <c:v>-0.24519756146839189</c:v>
                </c:pt>
                <c:pt idx="1">
                  <c:v>-2.9114022170143805E-2</c:v>
                </c:pt>
                <c:pt idx="2">
                  <c:v>5.2478324978281421E-2</c:v>
                </c:pt>
                <c:pt idx="3">
                  <c:v>3.3210989822833881E-3</c:v>
                </c:pt>
                <c:pt idx="4">
                  <c:v>-5.5731016364291008E-2</c:v>
                </c:pt>
                <c:pt idx="5">
                  <c:v>6.457331165921687E-2</c:v>
                </c:pt>
                <c:pt idx="6">
                  <c:v>0.15450795688165897</c:v>
                </c:pt>
                <c:pt idx="7">
                  <c:v>5.9518436398917629E-2</c:v>
                </c:pt>
                <c:pt idx="8">
                  <c:v>8.2109165358644987E-2</c:v>
                </c:pt>
                <c:pt idx="9">
                  <c:v>-4.268877401778326E-2</c:v>
                </c:pt>
                <c:pt idx="10">
                  <c:v>-3.8865748338729134E-2</c:v>
                </c:pt>
                <c:pt idx="11">
                  <c:v>4.569038847520801E-2</c:v>
                </c:pt>
                <c:pt idx="12">
                  <c:v>2.8808731422500955E-2</c:v>
                </c:pt>
                <c:pt idx="13">
                  <c:v>-6.0283854096113032E-2</c:v>
                </c:pt>
                <c:pt idx="14">
                  <c:v>-1.4789964648571186E-2</c:v>
                </c:pt>
                <c:pt idx="15">
                  <c:v>4.4769069301153763E-2</c:v>
                </c:pt>
                <c:pt idx="16">
                  <c:v>0.13265749521426073</c:v>
                </c:pt>
                <c:pt idx="17">
                  <c:v>9.475285880759543E-2</c:v>
                </c:pt>
                <c:pt idx="18">
                  <c:v>6.5366183612894702E-2</c:v>
                </c:pt>
                <c:pt idx="19">
                  <c:v>5.3986896483607438E-2</c:v>
                </c:pt>
                <c:pt idx="20">
                  <c:v>0.13410666563643758</c:v>
                </c:pt>
                <c:pt idx="21">
                  <c:v>2.4709256877883945E-3</c:v>
                </c:pt>
                <c:pt idx="22">
                  <c:v>1.214182945513187E-2</c:v>
                </c:pt>
                <c:pt idx="23">
                  <c:v>5.5903382543306179E-2</c:v>
                </c:pt>
                <c:pt idx="24">
                  <c:v>4.7837747121889151E-2</c:v>
                </c:pt>
                <c:pt idx="25">
                  <c:v>-5.9941317207403699E-3</c:v>
                </c:pt>
                <c:pt idx="26">
                  <c:v>3.7847236764122272E-2</c:v>
                </c:pt>
                <c:pt idx="27">
                  <c:v>8.2301098416053264E-3</c:v>
                </c:pt>
                <c:pt idx="28">
                  <c:v>8.0238379869228993E-2</c:v>
                </c:pt>
                <c:pt idx="29">
                  <c:v>0.11310937223717588</c:v>
                </c:pt>
                <c:pt idx="30">
                  <c:v>5.2294102405653575E-2</c:v>
                </c:pt>
                <c:pt idx="31">
                  <c:v>8.2432349445412001E-2</c:v>
                </c:pt>
                <c:pt idx="32">
                  <c:v>7.9509499943156925E-2</c:v>
                </c:pt>
                <c:pt idx="33">
                  <c:v>2.639002952366809E-2</c:v>
                </c:pt>
                <c:pt idx="34">
                  <c:v>-9.2432120416674479E-3</c:v>
                </c:pt>
                <c:pt idx="35">
                  <c:v>-3.7860270244294725E-2</c:v>
                </c:pt>
                <c:pt idx="36">
                  <c:v>2.2165816993293674E-2</c:v>
                </c:pt>
                <c:pt idx="37">
                  <c:v>0.10333380962751448</c:v>
                </c:pt>
                <c:pt idx="38">
                  <c:v>2.2069802354536705E-2</c:v>
                </c:pt>
                <c:pt idx="39">
                  <c:v>0.12020674666445075</c:v>
                </c:pt>
                <c:pt idx="40">
                  <c:v>2.4873536911030669E-2</c:v>
                </c:pt>
                <c:pt idx="41">
                  <c:v>0.10089394458822198</c:v>
                </c:pt>
                <c:pt idx="42">
                  <c:v>-4.2253716850979117E-2</c:v>
                </c:pt>
                <c:pt idx="43">
                  <c:v>-3.7999380846372333E-2</c:v>
                </c:pt>
                <c:pt idx="44">
                  <c:v>4.7581856174190307E-2</c:v>
                </c:pt>
                <c:pt idx="45">
                  <c:v>3.5243830290909273E-2</c:v>
                </c:pt>
                <c:pt idx="46">
                  <c:v>-2.8517004861271289E-2</c:v>
                </c:pt>
                <c:pt idx="47">
                  <c:v>-2.3969029323325231E-3</c:v>
                </c:pt>
                <c:pt idx="48">
                  <c:v>8.1518219435452011E-2</c:v>
                </c:pt>
                <c:pt idx="49">
                  <c:v>0.10536224635791314</c:v>
                </c:pt>
                <c:pt idx="50">
                  <c:v>2.6897878547288201E-2</c:v>
                </c:pt>
                <c:pt idx="51">
                  <c:v>4.9757592982416554E-2</c:v>
                </c:pt>
                <c:pt idx="52">
                  <c:v>8.4123827832627285E-4</c:v>
                </c:pt>
                <c:pt idx="53">
                  <c:v>-1.320091046949301E-2</c:v>
                </c:pt>
                <c:pt idx="54">
                  <c:v>-9.9001153728920599E-2</c:v>
                </c:pt>
                <c:pt idx="55">
                  <c:v>3.8183865131315997E-2</c:v>
                </c:pt>
                <c:pt idx="56">
                  <c:v>0.10127345302271351</c:v>
                </c:pt>
                <c:pt idx="57">
                  <c:v>9.6480860310123262E-2</c:v>
                </c:pt>
                <c:pt idx="58">
                  <c:v>5.0138129784897956E-2</c:v>
                </c:pt>
                <c:pt idx="59">
                  <c:v>7.9304143725039467E-2</c:v>
                </c:pt>
                <c:pt idx="60">
                  <c:v>3.4039986093375774E-2</c:v>
                </c:pt>
                <c:pt idx="61">
                  <c:v>4.5267658762611518E-2</c:v>
                </c:pt>
                <c:pt idx="62">
                  <c:v>-3.1451542872503069E-2</c:v>
                </c:pt>
                <c:pt idx="63">
                  <c:v>8.1030692230115164E-3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47144"/>
        <c:axId val="558147536"/>
      </c:scatterChart>
      <c:valAx>
        <c:axId val="5581471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7536"/>
        <c:crosses val="autoZero"/>
        <c:crossBetween val="midCat"/>
      </c:valAx>
      <c:valAx>
        <c:axId val="55814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7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TDK_FF_ST_mU2_02!$Z$20:$Z$84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5.9219999999999997</c:v>
                </c:pt>
                <c:pt idx="2">
                  <c:v>11.672999999999998</c:v>
                </c:pt>
                <c:pt idx="3">
                  <c:v>17.360999999999997</c:v>
                </c:pt>
                <c:pt idx="4">
                  <c:v>22.823999999999998</c:v>
                </c:pt>
                <c:pt idx="5">
                  <c:v>28.295999999999999</c:v>
                </c:pt>
                <c:pt idx="6">
                  <c:v>34.037999999999997</c:v>
                </c:pt>
                <c:pt idx="7">
                  <c:v>39.563999999999993</c:v>
                </c:pt>
                <c:pt idx="8">
                  <c:v>45.206999999999994</c:v>
                </c:pt>
                <c:pt idx="9">
                  <c:v>50.876999999999995</c:v>
                </c:pt>
                <c:pt idx="10">
                  <c:v>56.663999999999994</c:v>
                </c:pt>
                <c:pt idx="11">
                  <c:v>62.261999999999993</c:v>
                </c:pt>
                <c:pt idx="12">
                  <c:v>67.877999999999986</c:v>
                </c:pt>
                <c:pt idx="13">
                  <c:v>73.277999999999992</c:v>
                </c:pt>
                <c:pt idx="14">
                  <c:v>78.875999999999991</c:v>
                </c:pt>
                <c:pt idx="15">
                  <c:v>84.554999999999993</c:v>
                </c:pt>
                <c:pt idx="16">
                  <c:v>90.233999999999995</c:v>
                </c:pt>
                <c:pt idx="17">
                  <c:v>95.894999999999996</c:v>
                </c:pt>
                <c:pt idx="18">
                  <c:v>101.556</c:v>
                </c:pt>
                <c:pt idx="19">
                  <c:v>107.253</c:v>
                </c:pt>
                <c:pt idx="20">
                  <c:v>112.74299999999999</c:v>
                </c:pt>
                <c:pt idx="21">
                  <c:v>118.20599999999999</c:v>
                </c:pt>
                <c:pt idx="22">
                  <c:v>123.90299999999999</c:v>
                </c:pt>
                <c:pt idx="23">
                  <c:v>129.447</c:v>
                </c:pt>
                <c:pt idx="24">
                  <c:v>135.08099999999999</c:v>
                </c:pt>
                <c:pt idx="25">
                  <c:v>140.81399999999999</c:v>
                </c:pt>
                <c:pt idx="26">
                  <c:v>146.55599999999998</c:v>
                </c:pt>
                <c:pt idx="27">
                  <c:v>152.05499999999998</c:v>
                </c:pt>
                <c:pt idx="28">
                  <c:v>157.70699999999997</c:v>
                </c:pt>
                <c:pt idx="29">
                  <c:v>163.13399999999996</c:v>
                </c:pt>
                <c:pt idx="30">
                  <c:v>168.70499999999996</c:v>
                </c:pt>
                <c:pt idx="31">
                  <c:v>174.32099999999997</c:v>
                </c:pt>
                <c:pt idx="32">
                  <c:v>179.98199999999997</c:v>
                </c:pt>
                <c:pt idx="33">
                  <c:v>185.73299999999998</c:v>
                </c:pt>
                <c:pt idx="34">
                  <c:v>191.36699999999996</c:v>
                </c:pt>
                <c:pt idx="35">
                  <c:v>197.08199999999997</c:v>
                </c:pt>
                <c:pt idx="36">
                  <c:v>202.53599999999997</c:v>
                </c:pt>
                <c:pt idx="37">
                  <c:v>208.05299999999997</c:v>
                </c:pt>
                <c:pt idx="38">
                  <c:v>213.65999999999997</c:v>
                </c:pt>
                <c:pt idx="39">
                  <c:v>219.34799999999996</c:v>
                </c:pt>
                <c:pt idx="40">
                  <c:v>224.86499999999995</c:v>
                </c:pt>
                <c:pt idx="41">
                  <c:v>230.65199999999996</c:v>
                </c:pt>
                <c:pt idx="42">
                  <c:v>236.40299999999996</c:v>
                </c:pt>
                <c:pt idx="43">
                  <c:v>241.89299999999997</c:v>
                </c:pt>
                <c:pt idx="44">
                  <c:v>247.59899999999996</c:v>
                </c:pt>
                <c:pt idx="45">
                  <c:v>252.99899999999997</c:v>
                </c:pt>
                <c:pt idx="46">
                  <c:v>258.57</c:v>
                </c:pt>
                <c:pt idx="47">
                  <c:v>264.31200000000001</c:v>
                </c:pt>
                <c:pt idx="48">
                  <c:v>270</c:v>
                </c:pt>
                <c:pt idx="49">
                  <c:v>275.661</c:v>
                </c:pt>
                <c:pt idx="50">
                  <c:v>281.358</c:v>
                </c:pt>
                <c:pt idx="51">
                  <c:v>287.10899999999998</c:v>
                </c:pt>
                <c:pt idx="52">
                  <c:v>292.61699999999996</c:v>
                </c:pt>
                <c:pt idx="53">
                  <c:v>298.10699999999997</c:v>
                </c:pt>
                <c:pt idx="54">
                  <c:v>303.72299999999996</c:v>
                </c:pt>
                <c:pt idx="55">
                  <c:v>309.36599999999993</c:v>
                </c:pt>
                <c:pt idx="56">
                  <c:v>315.06299999999993</c:v>
                </c:pt>
                <c:pt idx="57">
                  <c:v>320.84099999999995</c:v>
                </c:pt>
                <c:pt idx="58">
                  <c:v>326.53799999999995</c:v>
                </c:pt>
                <c:pt idx="59">
                  <c:v>332.14499999999998</c:v>
                </c:pt>
                <c:pt idx="60">
                  <c:v>337.78799999999995</c:v>
                </c:pt>
                <c:pt idx="61">
                  <c:v>343.26899999999995</c:v>
                </c:pt>
                <c:pt idx="62">
                  <c:v>348.85799999999995</c:v>
                </c:pt>
                <c:pt idx="63">
                  <c:v>354.51899999999995</c:v>
                </c:pt>
                <c:pt idx="64">
                  <c:v>360.20699999999994</c:v>
                </c:pt>
              </c:numCache>
            </c:numRef>
          </c:xVal>
          <c:yVal>
            <c:numRef>
              <c:f>TDK_FF_ST_mU2_02!$AC$20:$AC$84</c:f>
              <c:numCache>
                <c:formatCode>General</c:formatCode>
                <c:ptCount val="65"/>
                <c:pt idx="0">
                  <c:v>0.19089398137987246</c:v>
                </c:pt>
                <c:pt idx="1">
                  <c:v>-0.11639173129887848</c:v>
                </c:pt>
                <c:pt idx="2">
                  <c:v>-0.19440934927490261</c:v>
                </c:pt>
                <c:pt idx="3">
                  <c:v>-0.19170657792574985</c:v>
                </c:pt>
                <c:pt idx="4">
                  <c:v>-0.24024575462946984</c:v>
                </c:pt>
                <c:pt idx="5">
                  <c:v>-0.1086499745278573</c:v>
                </c:pt>
                <c:pt idx="6">
                  <c:v>-0.11509520479454238</c:v>
                </c:pt>
                <c:pt idx="7">
                  <c:v>-5.466520249345308E-2</c:v>
                </c:pt>
                <c:pt idx="8">
                  <c:v>-8.688126685746056E-2</c:v>
                </c:pt>
                <c:pt idx="9">
                  <c:v>3.3232319527556342E-2</c:v>
                </c:pt>
                <c:pt idx="10">
                  <c:v>-1.8182714250208676E-2</c:v>
                </c:pt>
                <c:pt idx="11">
                  <c:v>1.7700821114154053E-2</c:v>
                </c:pt>
                <c:pt idx="12">
                  <c:v>-8.0805238067398477E-2</c:v>
                </c:pt>
                <c:pt idx="13">
                  <c:v>-1.842387355142705E-2</c:v>
                </c:pt>
                <c:pt idx="14">
                  <c:v>-2.9723987988646172E-2</c:v>
                </c:pt>
                <c:pt idx="15">
                  <c:v>-0.13451927318293144</c:v>
                </c:pt>
                <c:pt idx="16">
                  <c:v>-0.10954383148119007</c:v>
                </c:pt>
                <c:pt idx="17">
                  <c:v>-2.8090651271909906E-2</c:v>
                </c:pt>
                <c:pt idx="18">
                  <c:v>-0.17711456820497062</c:v>
                </c:pt>
                <c:pt idx="19">
                  <c:v>-0.15737540952586926</c:v>
                </c:pt>
                <c:pt idx="20">
                  <c:v>-0.12667490274219517</c:v>
                </c:pt>
                <c:pt idx="21">
                  <c:v>-0.12841225015003488</c:v>
                </c:pt>
                <c:pt idx="22">
                  <c:v>-0.10028785329828338</c:v>
                </c:pt>
                <c:pt idx="23">
                  <c:v>3.1310073079907852E-2</c:v>
                </c:pt>
                <c:pt idx="24">
                  <c:v>-9.1391674840991755E-2</c:v>
                </c:pt>
                <c:pt idx="25">
                  <c:v>2.8699637447488158E-2</c:v>
                </c:pt>
                <c:pt idx="26">
                  <c:v>-5.0703348521608405E-2</c:v>
                </c:pt>
                <c:pt idx="27">
                  <c:v>1.4517265273923385E-3</c:v>
                </c:pt>
                <c:pt idx="28">
                  <c:v>-7.1541480248782818E-2</c:v>
                </c:pt>
                <c:pt idx="29">
                  <c:v>-4.5231948728371663E-2</c:v>
                </c:pt>
                <c:pt idx="30">
                  <c:v>1.6757295229552938E-2</c:v>
                </c:pt>
                <c:pt idx="31">
                  <c:v>-9.8675090830568024E-2</c:v>
                </c:pt>
                <c:pt idx="32">
                  <c:v>-2.0084035017475799E-2</c:v>
                </c:pt>
                <c:pt idx="33">
                  <c:v>-8.8374748660299929E-2</c:v>
                </c:pt>
                <c:pt idx="34">
                  <c:v>-4.5843319732398413E-2</c:v>
                </c:pt>
                <c:pt idx="35">
                  <c:v>-8.6617622313923448E-2</c:v>
                </c:pt>
                <c:pt idx="36">
                  <c:v>-0.11694650826180464</c:v>
                </c:pt>
                <c:pt idx="37">
                  <c:v>-1.6432598141108201E-2</c:v>
                </c:pt>
                <c:pt idx="38">
                  <c:v>-7.2761539658699803E-2</c:v>
                </c:pt>
                <c:pt idx="39">
                  <c:v>2.8154331606060623E-2</c:v>
                </c:pt>
                <c:pt idx="40">
                  <c:v>0.17826675129123259</c:v>
                </c:pt>
                <c:pt idx="41">
                  <c:v>3.7678532837247758E-2</c:v>
                </c:pt>
                <c:pt idx="42">
                  <c:v>5.2599354849519386E-2</c:v>
                </c:pt>
                <c:pt idx="43">
                  <c:v>0.13783416470533894</c:v>
                </c:pt>
                <c:pt idx="44">
                  <c:v>0.17600345880984491</c:v>
                </c:pt>
                <c:pt idx="45">
                  <c:v>0.11925563783785265</c:v>
                </c:pt>
                <c:pt idx="46">
                  <c:v>0.13631185433297333</c:v>
                </c:pt>
                <c:pt idx="47">
                  <c:v>1.4905911566529539E-3</c:v>
                </c:pt>
                <c:pt idx="48">
                  <c:v>4.3472522439287786E-2</c:v>
                </c:pt>
                <c:pt idx="49">
                  <c:v>7.2314938870079004E-2</c:v>
                </c:pt>
                <c:pt idx="50">
                  <c:v>-2.0657293174679126E-2</c:v>
                </c:pt>
                <c:pt idx="51">
                  <c:v>-1.5975637928420383E-2</c:v>
                </c:pt>
                <c:pt idx="52">
                  <c:v>-6.0493815446989174E-3</c:v>
                </c:pt>
                <c:pt idx="53">
                  <c:v>2.0748483665101958E-2</c:v>
                </c:pt>
                <c:pt idx="54">
                  <c:v>-4.4764623905393819E-2</c:v>
                </c:pt>
                <c:pt idx="55">
                  <c:v>-4.0289145457961695E-2</c:v>
                </c:pt>
                <c:pt idx="56">
                  <c:v>6.9053481444711906E-3</c:v>
                </c:pt>
                <c:pt idx="57">
                  <c:v>-5.2073390088310134E-2</c:v>
                </c:pt>
                <c:pt idx="58">
                  <c:v>-1.0367662170494896E-2</c:v>
                </c:pt>
                <c:pt idx="59">
                  <c:v>-6.6921471634486807E-3</c:v>
                </c:pt>
                <c:pt idx="60">
                  <c:v>-0.14248403638788432</c:v>
                </c:pt>
                <c:pt idx="61">
                  <c:v>-7.3087298774396459E-2</c:v>
                </c:pt>
                <c:pt idx="62">
                  <c:v>-0.12936297933481455</c:v>
                </c:pt>
                <c:pt idx="63">
                  <c:v>-0.16661098165837984</c:v>
                </c:pt>
                <c:pt idx="64">
                  <c:v>-0.22247238487108234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TDK_FF_ST_mU2_02!$Z$85:$Z$149</c:f>
              <c:numCache>
                <c:formatCode>General</c:formatCode>
                <c:ptCount val="65"/>
                <c:pt idx="0">
                  <c:v>360.20699999999994</c:v>
                </c:pt>
                <c:pt idx="1">
                  <c:v>354.68999999999994</c:v>
                </c:pt>
                <c:pt idx="2">
                  <c:v>349.03799999999995</c:v>
                </c:pt>
                <c:pt idx="3">
                  <c:v>343.51199999999994</c:v>
                </c:pt>
                <c:pt idx="4">
                  <c:v>337.97699999999992</c:v>
                </c:pt>
                <c:pt idx="5">
                  <c:v>332.32499999999993</c:v>
                </c:pt>
                <c:pt idx="6">
                  <c:v>326.77199999999993</c:v>
                </c:pt>
                <c:pt idx="7">
                  <c:v>321.06599999999992</c:v>
                </c:pt>
                <c:pt idx="8">
                  <c:v>315.24299999999994</c:v>
                </c:pt>
                <c:pt idx="9">
                  <c:v>309.59099999999995</c:v>
                </c:pt>
                <c:pt idx="10">
                  <c:v>303.96599999999995</c:v>
                </c:pt>
                <c:pt idx="11">
                  <c:v>298.32299999999998</c:v>
                </c:pt>
                <c:pt idx="12">
                  <c:v>292.815</c:v>
                </c:pt>
                <c:pt idx="13">
                  <c:v>287.24399999999997</c:v>
                </c:pt>
                <c:pt idx="14">
                  <c:v>281.55599999999998</c:v>
                </c:pt>
                <c:pt idx="15">
                  <c:v>275.92199999999997</c:v>
                </c:pt>
                <c:pt idx="16">
                  <c:v>270.19799999999998</c:v>
                </c:pt>
                <c:pt idx="17">
                  <c:v>264.53699999999998</c:v>
                </c:pt>
                <c:pt idx="18">
                  <c:v>258.81299999999999</c:v>
                </c:pt>
                <c:pt idx="19">
                  <c:v>253.23299999999998</c:v>
                </c:pt>
                <c:pt idx="20">
                  <c:v>247.73399999999998</c:v>
                </c:pt>
                <c:pt idx="21">
                  <c:v>242.14499999999998</c:v>
                </c:pt>
                <c:pt idx="22">
                  <c:v>236.56499999999997</c:v>
                </c:pt>
                <c:pt idx="23">
                  <c:v>230.83199999999997</c:v>
                </c:pt>
                <c:pt idx="24">
                  <c:v>225.06299999999996</c:v>
                </c:pt>
                <c:pt idx="25">
                  <c:v>219.43799999999996</c:v>
                </c:pt>
                <c:pt idx="26">
                  <c:v>213.87599999999995</c:v>
                </c:pt>
                <c:pt idx="27">
                  <c:v>208.21499999999995</c:v>
                </c:pt>
                <c:pt idx="28">
                  <c:v>202.76999999999995</c:v>
                </c:pt>
                <c:pt idx="29">
                  <c:v>197.33399999999995</c:v>
                </c:pt>
                <c:pt idx="30">
                  <c:v>191.65499999999994</c:v>
                </c:pt>
                <c:pt idx="31">
                  <c:v>185.92199999999994</c:v>
                </c:pt>
                <c:pt idx="32">
                  <c:v>180.20699999999994</c:v>
                </c:pt>
                <c:pt idx="33">
                  <c:v>174.57299999999995</c:v>
                </c:pt>
                <c:pt idx="34">
                  <c:v>168.99299999999994</c:v>
                </c:pt>
                <c:pt idx="35">
                  <c:v>163.35899999999995</c:v>
                </c:pt>
                <c:pt idx="36">
                  <c:v>157.88699999999994</c:v>
                </c:pt>
                <c:pt idx="37">
                  <c:v>152.27099999999996</c:v>
                </c:pt>
                <c:pt idx="38">
                  <c:v>146.77199999999996</c:v>
                </c:pt>
                <c:pt idx="39">
                  <c:v>141.04799999999997</c:v>
                </c:pt>
                <c:pt idx="40">
                  <c:v>135.32399999999998</c:v>
                </c:pt>
                <c:pt idx="41">
                  <c:v>129.68099999999998</c:v>
                </c:pt>
                <c:pt idx="42">
                  <c:v>124.03799999999998</c:v>
                </c:pt>
                <c:pt idx="43">
                  <c:v>118.42199999999998</c:v>
                </c:pt>
                <c:pt idx="44">
                  <c:v>112.98599999999999</c:v>
                </c:pt>
                <c:pt idx="45">
                  <c:v>107.496</c:v>
                </c:pt>
                <c:pt idx="46">
                  <c:v>101.83499999999999</c:v>
                </c:pt>
                <c:pt idx="47">
                  <c:v>96.092999999999989</c:v>
                </c:pt>
                <c:pt idx="48">
                  <c:v>90.377999999999986</c:v>
                </c:pt>
                <c:pt idx="49">
                  <c:v>84.734999999999985</c:v>
                </c:pt>
                <c:pt idx="50">
                  <c:v>79.190999999999988</c:v>
                </c:pt>
                <c:pt idx="51">
                  <c:v>73.538999999999987</c:v>
                </c:pt>
                <c:pt idx="52">
                  <c:v>68.057999999999993</c:v>
                </c:pt>
                <c:pt idx="53">
                  <c:v>62.432999999999993</c:v>
                </c:pt>
                <c:pt idx="54">
                  <c:v>56.92499999999999</c:v>
                </c:pt>
                <c:pt idx="55">
                  <c:v>51.137999999999991</c:v>
                </c:pt>
                <c:pt idx="56">
                  <c:v>45.47699999999999</c:v>
                </c:pt>
                <c:pt idx="57">
                  <c:v>39.725999999999992</c:v>
                </c:pt>
                <c:pt idx="58">
                  <c:v>34.208999999999989</c:v>
                </c:pt>
                <c:pt idx="59">
                  <c:v>28.51199999999999</c:v>
                </c:pt>
                <c:pt idx="60">
                  <c:v>23.039999999999992</c:v>
                </c:pt>
                <c:pt idx="61">
                  <c:v>17.549999999999994</c:v>
                </c:pt>
                <c:pt idx="62">
                  <c:v>11.861999999999995</c:v>
                </c:pt>
                <c:pt idx="63">
                  <c:v>6.1289999999999951</c:v>
                </c:pt>
                <c:pt idx="64">
                  <c:v>0.4229999999999956</c:v>
                </c:pt>
              </c:numCache>
            </c:numRef>
          </c:xVal>
          <c:yVal>
            <c:numRef>
              <c:f>TDK_FF_ST_mU2_02!$AC$85:$AC$149</c:f>
              <c:numCache>
                <c:formatCode>General</c:formatCode>
                <c:ptCount val="65"/>
                <c:pt idx="0">
                  <c:v>-8.3484714799340054E-2</c:v>
                </c:pt>
                <c:pt idx="1">
                  <c:v>-0.12021666931866548</c:v>
                </c:pt>
                <c:pt idx="2">
                  <c:v>-0.12876634196885561</c:v>
                </c:pt>
                <c:pt idx="3">
                  <c:v>-4.6208703948877883E-2</c:v>
                </c:pt>
                <c:pt idx="4">
                  <c:v>-2.5842844630744821E-2</c:v>
                </c:pt>
                <c:pt idx="5">
                  <c:v>-6.2303095627385119E-2</c:v>
                </c:pt>
                <c:pt idx="6">
                  <c:v>5.8213215341993418E-3</c:v>
                </c:pt>
                <c:pt idx="7">
                  <c:v>-5.6105299324713087E-2</c:v>
                </c:pt>
                <c:pt idx="8">
                  <c:v>-4.9258172553663826E-2</c:v>
                </c:pt>
                <c:pt idx="9">
                  <c:v>-2.6728946518801422E-3</c:v>
                </c:pt>
                <c:pt idx="10">
                  <c:v>1.3577292981665323E-2</c:v>
                </c:pt>
                <c:pt idx="11">
                  <c:v>1.9303770836813783E-2</c:v>
                </c:pt>
                <c:pt idx="12">
                  <c:v>6.2965538707146607E-2</c:v>
                </c:pt>
                <c:pt idx="13">
                  <c:v>8.4399714860978747E-3</c:v>
                </c:pt>
                <c:pt idx="14">
                  <c:v>-1.4014477508624168E-2</c:v>
                </c:pt>
                <c:pt idx="15">
                  <c:v>0.10765987850226111</c:v>
                </c:pt>
                <c:pt idx="16">
                  <c:v>7.1191793506159229E-2</c:v>
                </c:pt>
                <c:pt idx="17">
                  <c:v>8.4168934877823176E-2</c:v>
                </c:pt>
                <c:pt idx="18">
                  <c:v>0.17702013010114115</c:v>
                </c:pt>
                <c:pt idx="19">
                  <c:v>0.18138993159547567</c:v>
                </c:pt>
                <c:pt idx="20">
                  <c:v>0.17892774815589974</c:v>
                </c:pt>
                <c:pt idx="21">
                  <c:v>9.9419895438131789E-2</c:v>
                </c:pt>
                <c:pt idx="22">
                  <c:v>0.16431778190585078</c:v>
                </c:pt>
                <c:pt idx="23">
                  <c:v>0.13913730398908797</c:v>
                </c:pt>
                <c:pt idx="24">
                  <c:v>0.10645786674345459</c:v>
                </c:pt>
                <c:pt idx="25">
                  <c:v>-3.4492372562993978E-2</c:v>
                </c:pt>
                <c:pt idx="26">
                  <c:v>5.1731307986329966E-2</c:v>
                </c:pt>
                <c:pt idx="27">
                  <c:v>-7.3098114123951063E-2</c:v>
                </c:pt>
                <c:pt idx="28">
                  <c:v>2.9470780847901779E-2</c:v>
                </c:pt>
                <c:pt idx="29">
                  <c:v>-4.338100367158404E-2</c:v>
                </c:pt>
                <c:pt idx="30">
                  <c:v>-2.7879220830953955E-2</c:v>
                </c:pt>
                <c:pt idx="31">
                  <c:v>-6.0606738086818268E-2</c:v>
                </c:pt>
                <c:pt idx="32">
                  <c:v>-1.5130396901724907E-2</c:v>
                </c:pt>
                <c:pt idx="33">
                  <c:v>-1.757383404614643E-2</c:v>
                </c:pt>
                <c:pt idx="34">
                  <c:v>-3.1408420716502405E-2</c:v>
                </c:pt>
                <c:pt idx="35">
                  <c:v>-2.2985833452509041E-2</c:v>
                </c:pt>
                <c:pt idx="36">
                  <c:v>-3.62880589307224E-2</c:v>
                </c:pt>
                <c:pt idx="37">
                  <c:v>2.299160642166953E-2</c:v>
                </c:pt>
                <c:pt idx="38">
                  <c:v>-1.6821427034386716E-2</c:v>
                </c:pt>
                <c:pt idx="39">
                  <c:v>-4.794889912861322E-2</c:v>
                </c:pt>
                <c:pt idx="40">
                  <c:v>-3.8376335841832088E-2</c:v>
                </c:pt>
                <c:pt idx="41">
                  <c:v>-0.11467740595952591</c:v>
                </c:pt>
                <c:pt idx="42">
                  <c:v>5.5593939558491456E-3</c:v>
                </c:pt>
                <c:pt idx="43">
                  <c:v>-0.12343299318321499</c:v>
                </c:pt>
                <c:pt idx="44">
                  <c:v>-9.6337826199317078E-2</c:v>
                </c:pt>
                <c:pt idx="45">
                  <c:v>-8.1154072393204046E-2</c:v>
                </c:pt>
                <c:pt idx="46">
                  <c:v>-0.12639607682247345</c:v>
                </c:pt>
                <c:pt idx="47">
                  <c:v>-9.6919083093808922E-2</c:v>
                </c:pt>
                <c:pt idx="48">
                  <c:v>-7.8335865515384739E-2</c:v>
                </c:pt>
                <c:pt idx="49">
                  <c:v>-9.2689534914995875E-3</c:v>
                </c:pt>
                <c:pt idx="50">
                  <c:v>-6.7548555034036895E-2</c:v>
                </c:pt>
                <c:pt idx="51">
                  <c:v>-2.5263119917212862E-2</c:v>
                </c:pt>
                <c:pt idx="52">
                  <c:v>1.2211992845095665E-2</c:v>
                </c:pt>
                <c:pt idx="53">
                  <c:v>5.1661437461234527E-3</c:v>
                </c:pt>
                <c:pt idx="54">
                  <c:v>8.2591658084396613E-4</c:v>
                </c:pt>
                <c:pt idx="55">
                  <c:v>-1.4473662589992387E-2</c:v>
                </c:pt>
                <c:pt idx="56">
                  <c:v>-8.272018547906157E-2</c:v>
                </c:pt>
                <c:pt idx="57">
                  <c:v>-0.16312426156644477</c:v>
                </c:pt>
                <c:pt idx="58">
                  <c:v>-0.13860156991482597</c:v>
                </c:pt>
                <c:pt idx="59">
                  <c:v>-0.16143514145862881</c:v>
                </c:pt>
                <c:pt idx="60">
                  <c:v>-0.17155451226304308</c:v>
                </c:pt>
                <c:pt idx="61">
                  <c:v>-0.18491620927646224</c:v>
                </c:pt>
                <c:pt idx="62">
                  <c:v>-0.1902780775025974</c:v>
                </c:pt>
                <c:pt idx="63">
                  <c:v>-0.18619034476362106</c:v>
                </c:pt>
                <c:pt idx="64">
                  <c:v>-7.1435567071710615E-2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TDK_FF_ST_mU2_02!$Z$20:$Z$83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5.9219999999999997</c:v>
                </c:pt>
                <c:pt idx="2">
                  <c:v>11.672999999999998</c:v>
                </c:pt>
                <c:pt idx="3">
                  <c:v>17.360999999999997</c:v>
                </c:pt>
                <c:pt idx="4">
                  <c:v>22.823999999999998</c:v>
                </c:pt>
                <c:pt idx="5">
                  <c:v>28.295999999999999</c:v>
                </c:pt>
                <c:pt idx="6">
                  <c:v>34.037999999999997</c:v>
                </c:pt>
                <c:pt idx="7">
                  <c:v>39.563999999999993</c:v>
                </c:pt>
                <c:pt idx="8">
                  <c:v>45.206999999999994</c:v>
                </c:pt>
                <c:pt idx="9">
                  <c:v>50.876999999999995</c:v>
                </c:pt>
                <c:pt idx="10">
                  <c:v>56.663999999999994</c:v>
                </c:pt>
                <c:pt idx="11">
                  <c:v>62.261999999999993</c:v>
                </c:pt>
                <c:pt idx="12">
                  <c:v>67.877999999999986</c:v>
                </c:pt>
                <c:pt idx="13">
                  <c:v>73.277999999999992</c:v>
                </c:pt>
                <c:pt idx="14">
                  <c:v>78.875999999999991</c:v>
                </c:pt>
                <c:pt idx="15">
                  <c:v>84.554999999999993</c:v>
                </c:pt>
                <c:pt idx="16">
                  <c:v>90.233999999999995</c:v>
                </c:pt>
                <c:pt idx="17">
                  <c:v>95.894999999999996</c:v>
                </c:pt>
                <c:pt idx="18">
                  <c:v>101.556</c:v>
                </c:pt>
                <c:pt idx="19">
                  <c:v>107.253</c:v>
                </c:pt>
                <c:pt idx="20">
                  <c:v>112.74299999999999</c:v>
                </c:pt>
                <c:pt idx="21">
                  <c:v>118.20599999999999</c:v>
                </c:pt>
                <c:pt idx="22">
                  <c:v>123.90299999999999</c:v>
                </c:pt>
                <c:pt idx="23">
                  <c:v>129.447</c:v>
                </c:pt>
                <c:pt idx="24">
                  <c:v>135.08099999999999</c:v>
                </c:pt>
                <c:pt idx="25">
                  <c:v>140.81399999999999</c:v>
                </c:pt>
                <c:pt idx="26">
                  <c:v>146.55599999999998</c:v>
                </c:pt>
                <c:pt idx="27">
                  <c:v>152.05499999999998</c:v>
                </c:pt>
                <c:pt idx="28">
                  <c:v>157.70699999999997</c:v>
                </c:pt>
                <c:pt idx="29">
                  <c:v>163.13399999999996</c:v>
                </c:pt>
                <c:pt idx="30">
                  <c:v>168.70499999999996</c:v>
                </c:pt>
                <c:pt idx="31">
                  <c:v>174.32099999999997</c:v>
                </c:pt>
                <c:pt idx="32">
                  <c:v>179.98199999999997</c:v>
                </c:pt>
                <c:pt idx="33">
                  <c:v>185.73299999999998</c:v>
                </c:pt>
                <c:pt idx="34">
                  <c:v>191.36699999999996</c:v>
                </c:pt>
                <c:pt idx="35">
                  <c:v>197.08199999999997</c:v>
                </c:pt>
                <c:pt idx="36">
                  <c:v>202.53599999999997</c:v>
                </c:pt>
                <c:pt idx="37">
                  <c:v>208.05299999999997</c:v>
                </c:pt>
                <c:pt idx="38">
                  <c:v>213.65999999999997</c:v>
                </c:pt>
                <c:pt idx="39">
                  <c:v>219.34799999999996</c:v>
                </c:pt>
                <c:pt idx="40">
                  <c:v>224.86499999999995</c:v>
                </c:pt>
                <c:pt idx="41">
                  <c:v>230.65199999999996</c:v>
                </c:pt>
                <c:pt idx="42">
                  <c:v>236.40299999999996</c:v>
                </c:pt>
                <c:pt idx="43">
                  <c:v>241.89299999999997</c:v>
                </c:pt>
                <c:pt idx="44">
                  <c:v>247.59899999999996</c:v>
                </c:pt>
                <c:pt idx="45">
                  <c:v>252.99899999999997</c:v>
                </c:pt>
                <c:pt idx="46">
                  <c:v>258.57</c:v>
                </c:pt>
                <c:pt idx="47">
                  <c:v>264.31200000000001</c:v>
                </c:pt>
                <c:pt idx="48">
                  <c:v>270</c:v>
                </c:pt>
                <c:pt idx="49">
                  <c:v>275.661</c:v>
                </c:pt>
                <c:pt idx="50">
                  <c:v>281.358</c:v>
                </c:pt>
                <c:pt idx="51">
                  <c:v>287.10899999999998</c:v>
                </c:pt>
                <c:pt idx="52">
                  <c:v>292.61699999999996</c:v>
                </c:pt>
                <c:pt idx="53">
                  <c:v>298.10699999999997</c:v>
                </c:pt>
                <c:pt idx="54">
                  <c:v>303.72299999999996</c:v>
                </c:pt>
                <c:pt idx="55">
                  <c:v>309.36599999999993</c:v>
                </c:pt>
                <c:pt idx="56">
                  <c:v>315.06299999999993</c:v>
                </c:pt>
                <c:pt idx="57">
                  <c:v>320.84099999999995</c:v>
                </c:pt>
                <c:pt idx="58">
                  <c:v>326.53799999999995</c:v>
                </c:pt>
                <c:pt idx="59">
                  <c:v>332.14499999999998</c:v>
                </c:pt>
                <c:pt idx="60">
                  <c:v>337.78799999999995</c:v>
                </c:pt>
                <c:pt idx="61">
                  <c:v>343.26899999999995</c:v>
                </c:pt>
                <c:pt idx="62">
                  <c:v>348.85799999999995</c:v>
                </c:pt>
                <c:pt idx="63">
                  <c:v>354.51899999999995</c:v>
                </c:pt>
              </c:numCache>
            </c:numRef>
          </c:xVal>
          <c:yVal>
            <c:numRef>
              <c:f>TDK_FF_ST_mU2_02!$AD$20:$AD$83</c:f>
              <c:numCache>
                <c:formatCode>General</c:formatCode>
                <c:ptCount val="64"/>
                <c:pt idx="0">
                  <c:v>-0.26232954845158307</c:v>
                </c:pt>
                <c:pt idx="1">
                  <c:v>-6.9798613464742587E-2</c:v>
                </c:pt>
                <c:pt idx="2">
                  <c:v>4.1312717723052117E-3</c:v>
                </c:pt>
                <c:pt idx="3">
                  <c:v>6.7903686492876147E-3</c:v>
                </c:pt>
                <c:pt idx="4">
                  <c:v>6.8691242366426764E-2</c:v>
                </c:pt>
                <c:pt idx="5">
                  <c:v>-5.278516693077151E-2</c:v>
                </c:pt>
                <c:pt idx="6">
                  <c:v>-2.350636512028359E-2</c:v>
                </c:pt>
                <c:pt idx="7">
                  <c:v>-0.10845905907299169</c:v>
                </c:pt>
                <c:pt idx="8">
                  <c:v>4.1610813783989897E-3</c:v>
                </c:pt>
                <c:pt idx="9">
                  <c:v>-4.7705982117548729E-2</c:v>
                </c:pt>
                <c:pt idx="10">
                  <c:v>1.9008630831052642E-2</c:v>
                </c:pt>
                <c:pt idx="11">
                  <c:v>-1.25346773680306E-2</c:v>
                </c:pt>
                <c:pt idx="12">
                  <c:v>9.3017230912494142E-2</c:v>
                </c:pt>
                <c:pt idx="13">
                  <c:v>-6.8392463657858116E-3</c:v>
                </c:pt>
                <c:pt idx="14">
                  <c:v>-3.7824567045390722E-2</c:v>
                </c:pt>
                <c:pt idx="15">
                  <c:v>0.12525031969143186</c:v>
                </c:pt>
                <c:pt idx="16">
                  <c:v>3.1207965965805329E-2</c:v>
                </c:pt>
                <c:pt idx="17">
                  <c:v>-6.8828431821899017E-2</c:v>
                </c:pt>
                <c:pt idx="18">
                  <c:v>5.0718491382497177E-2</c:v>
                </c:pt>
                <c:pt idx="19">
                  <c:v>7.6221337132665212E-2</c:v>
                </c:pt>
                <c:pt idx="20">
                  <c:v>3.0337076542878094E-2</c:v>
                </c:pt>
                <c:pt idx="21">
                  <c:v>4.9792569668198894E-3</c:v>
                </c:pt>
                <c:pt idx="22">
                  <c:v>0.10584724725413253</c:v>
                </c:pt>
                <c:pt idx="23">
                  <c:v>-0.14598747903943377</c:v>
                </c:pt>
                <c:pt idx="24">
                  <c:v>5.3015338999159667E-2</c:v>
                </c:pt>
                <c:pt idx="25">
                  <c:v>-7.6648536576101378E-2</c:v>
                </c:pt>
                <c:pt idx="26">
                  <c:v>3.3881921487221689E-2</c:v>
                </c:pt>
                <c:pt idx="27">
                  <c:v>2.1539879894277192E-2</c:v>
                </c:pt>
                <c:pt idx="28">
                  <c:v>3.5253421318060418E-2</c:v>
                </c:pt>
                <c:pt idx="29">
                  <c:v>2.2246115275862621E-2</c:v>
                </c:pt>
                <c:pt idx="30">
                  <c:v>-4.8165715946055343E-2</c:v>
                </c:pt>
                <c:pt idx="31">
                  <c:v>8.1101256784421594E-2</c:v>
                </c:pt>
                <c:pt idx="32">
                  <c:v>4.9536381157508913E-3</c:v>
                </c:pt>
                <c:pt idx="33">
                  <c:v>2.7768010573481661E-2</c:v>
                </c:pt>
                <c:pt idx="34">
                  <c:v>1.7964098901444459E-2</c:v>
                </c:pt>
                <c:pt idx="35">
                  <c:v>4.3236618642339408E-2</c:v>
                </c:pt>
                <c:pt idx="36">
                  <c:v>0.14641728910970642</c:v>
                </c:pt>
                <c:pt idx="37">
                  <c:v>-5.6665515982842862E-2</c:v>
                </c:pt>
                <c:pt idx="38">
                  <c:v>0.12449284764502977</c:v>
                </c:pt>
                <c:pt idx="39">
                  <c:v>-6.2646704169054601E-2</c:v>
                </c:pt>
                <c:pt idx="40">
                  <c:v>-7.1808884547778007E-2</c:v>
                </c:pt>
                <c:pt idx="41">
                  <c:v>0.10145877115184021</c:v>
                </c:pt>
                <c:pt idx="42">
                  <c:v>0.11171842705633139</c:v>
                </c:pt>
                <c:pt idx="43">
                  <c:v>-3.8414269267207146E-2</c:v>
                </c:pt>
                <c:pt idx="44">
                  <c:v>2.9242893460548203E-3</c:v>
                </c:pt>
                <c:pt idx="45">
                  <c:v>6.2134293757623027E-2</c:v>
                </c:pt>
                <c:pt idx="46">
                  <c:v>4.0708275768167823E-2</c:v>
                </c:pt>
                <c:pt idx="47">
                  <c:v>8.2678343721170222E-2</c:v>
                </c:pt>
                <c:pt idx="48">
                  <c:v>2.7719271066871443E-2</c:v>
                </c:pt>
                <c:pt idx="49">
                  <c:v>3.5344939632182104E-2</c:v>
                </c:pt>
                <c:pt idx="50">
                  <c:v>6.6428156660549575E-3</c:v>
                </c:pt>
                <c:pt idx="51">
                  <c:v>2.4415609414518258E-2</c:v>
                </c:pt>
                <c:pt idx="52">
                  <c:v>6.9014920251845524E-2</c:v>
                </c:pt>
                <c:pt idx="53">
                  <c:v>-1.4447128282881749E-3</c:v>
                </c:pt>
                <c:pt idx="54">
                  <c:v>5.8341916887059142E-2</c:v>
                </c:pt>
                <c:pt idx="55">
                  <c:v>3.7616250806081553E-2</c:v>
                </c:pt>
                <c:pt idx="56">
                  <c:v>-5.6163520698135017E-2</c:v>
                </c:pt>
                <c:pt idx="57">
                  <c:v>-4.031909236402953E-3</c:v>
                </c:pt>
                <c:pt idx="58">
                  <c:v>1.6188983704694238E-2</c:v>
                </c:pt>
                <c:pt idx="59">
                  <c:v>-5.5610948463936438E-2</c:v>
                </c:pt>
                <c:pt idx="60">
                  <c:v>0.1166411917571395</c:v>
                </c:pt>
                <c:pt idx="61">
                  <c:v>2.6878594825518576E-2</c:v>
                </c:pt>
                <c:pt idx="62">
                  <c:v>5.9663736595894079E-4</c:v>
                </c:pt>
                <c:pt idx="63">
                  <c:v>4.6394312339714361E-2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40088"/>
        <c:axId val="558142048"/>
      </c:scatterChart>
      <c:valAx>
        <c:axId val="5581400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2048"/>
        <c:crosses val="autoZero"/>
        <c:crossBetween val="midCat"/>
      </c:valAx>
      <c:valAx>
        <c:axId val="55814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0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5.3279999999999994</c:v>
                </c:pt>
                <c:pt idx="2">
                  <c:v>11.052</c:v>
                </c:pt>
                <c:pt idx="3">
                  <c:v>16.722000000000001</c:v>
                </c:pt>
                <c:pt idx="4">
                  <c:v>22.383000000000003</c:v>
                </c:pt>
                <c:pt idx="5">
                  <c:v>28.107000000000003</c:v>
                </c:pt>
                <c:pt idx="6">
                  <c:v>33.588000000000001</c:v>
                </c:pt>
                <c:pt idx="7">
                  <c:v>39.096000000000004</c:v>
                </c:pt>
                <c:pt idx="8">
                  <c:v>44.622</c:v>
                </c:pt>
                <c:pt idx="9">
                  <c:v>50.256</c:v>
                </c:pt>
                <c:pt idx="10">
                  <c:v>55.98</c:v>
                </c:pt>
                <c:pt idx="11">
                  <c:v>61.730999999999995</c:v>
                </c:pt>
                <c:pt idx="12">
                  <c:v>67.382999999999996</c:v>
                </c:pt>
                <c:pt idx="13">
                  <c:v>73.007999999999996</c:v>
                </c:pt>
                <c:pt idx="14">
                  <c:v>78.677999999999997</c:v>
                </c:pt>
                <c:pt idx="15">
                  <c:v>84.114000000000004</c:v>
                </c:pt>
                <c:pt idx="16">
                  <c:v>89.594999999999999</c:v>
                </c:pt>
                <c:pt idx="17">
                  <c:v>95.247</c:v>
                </c:pt>
                <c:pt idx="18">
                  <c:v>100.98</c:v>
                </c:pt>
                <c:pt idx="19">
                  <c:v>106.623</c:v>
                </c:pt>
                <c:pt idx="20">
                  <c:v>112.28400000000001</c:v>
                </c:pt>
                <c:pt idx="21">
                  <c:v>118.00800000000001</c:v>
                </c:pt>
                <c:pt idx="22">
                  <c:v>123.489</c:v>
                </c:pt>
                <c:pt idx="23">
                  <c:v>129.006</c:v>
                </c:pt>
                <c:pt idx="24">
                  <c:v>134.505</c:v>
                </c:pt>
                <c:pt idx="25">
                  <c:v>140.15699999999998</c:v>
                </c:pt>
                <c:pt idx="26">
                  <c:v>145.86299999999997</c:v>
                </c:pt>
                <c:pt idx="27">
                  <c:v>151.50599999999997</c:v>
                </c:pt>
                <c:pt idx="28">
                  <c:v>157.18499999999997</c:v>
                </c:pt>
                <c:pt idx="29">
                  <c:v>162.80099999999999</c:v>
                </c:pt>
                <c:pt idx="30">
                  <c:v>168.47099999999998</c:v>
                </c:pt>
                <c:pt idx="31">
                  <c:v>173.88899999999998</c:v>
                </c:pt>
                <c:pt idx="32">
                  <c:v>179.36099999999999</c:v>
                </c:pt>
                <c:pt idx="33">
                  <c:v>185.05799999999999</c:v>
                </c:pt>
                <c:pt idx="34">
                  <c:v>190.809</c:v>
                </c:pt>
                <c:pt idx="35">
                  <c:v>196.416</c:v>
                </c:pt>
                <c:pt idx="36">
                  <c:v>202.059</c:v>
                </c:pt>
                <c:pt idx="37">
                  <c:v>207.864</c:v>
                </c:pt>
                <c:pt idx="38">
                  <c:v>213.309</c:v>
                </c:pt>
                <c:pt idx="39">
                  <c:v>218.78100000000001</c:v>
                </c:pt>
                <c:pt idx="40">
                  <c:v>224.28</c:v>
                </c:pt>
                <c:pt idx="41">
                  <c:v>229.977</c:v>
                </c:pt>
                <c:pt idx="42">
                  <c:v>235.71</c:v>
                </c:pt>
                <c:pt idx="43">
                  <c:v>241.488</c:v>
                </c:pt>
                <c:pt idx="44">
                  <c:v>247.131</c:v>
                </c:pt>
                <c:pt idx="45">
                  <c:v>252.72900000000001</c:v>
                </c:pt>
                <c:pt idx="46">
                  <c:v>258.363</c:v>
                </c:pt>
                <c:pt idx="47">
                  <c:v>263.86200000000002</c:v>
                </c:pt>
                <c:pt idx="48">
                  <c:v>269.38800000000003</c:v>
                </c:pt>
                <c:pt idx="49">
                  <c:v>275.02200000000005</c:v>
                </c:pt>
                <c:pt idx="50">
                  <c:v>280.80000000000007</c:v>
                </c:pt>
                <c:pt idx="51">
                  <c:v>286.51500000000004</c:v>
                </c:pt>
                <c:pt idx="52">
                  <c:v>292.13100000000003</c:v>
                </c:pt>
                <c:pt idx="53">
                  <c:v>297.90900000000005</c:v>
                </c:pt>
                <c:pt idx="54">
                  <c:v>303.44400000000007</c:v>
                </c:pt>
                <c:pt idx="55">
                  <c:v>308.88900000000007</c:v>
                </c:pt>
                <c:pt idx="56">
                  <c:v>314.46900000000005</c:v>
                </c:pt>
                <c:pt idx="57">
                  <c:v>320.15700000000004</c:v>
                </c:pt>
                <c:pt idx="58">
                  <c:v>325.89000000000004</c:v>
                </c:pt>
                <c:pt idx="59">
                  <c:v>331.64100000000002</c:v>
                </c:pt>
                <c:pt idx="60">
                  <c:v>337.33800000000002</c:v>
                </c:pt>
                <c:pt idx="61">
                  <c:v>342.98099999999999</c:v>
                </c:pt>
                <c:pt idx="62">
                  <c:v>348.60599999999999</c:v>
                </c:pt>
                <c:pt idx="63">
                  <c:v>354.07799999999997</c:v>
                </c:pt>
                <c:pt idx="64">
                  <c:v>359.613</c:v>
                </c:pt>
              </c:numCache>
            </c:numRef>
          </c:xVal>
          <c:yVal>
            <c:numRef>
              <c:f>TDK_FF_ST_oU_03!$AC$20:$AC$84</c:f>
              <c:numCache>
                <c:formatCode>General</c:formatCode>
                <c:ptCount val="65"/>
                <c:pt idx="0">
                  <c:v>-0.27147078682321535</c:v>
                </c:pt>
                <c:pt idx="1">
                  <c:v>-0.14563951193056468</c:v>
                </c:pt>
                <c:pt idx="2">
                  <c:v>7.5053045963144882E-3</c:v>
                </c:pt>
                <c:pt idx="3">
                  <c:v>-0.16003967412958531</c:v>
                </c:pt>
                <c:pt idx="4">
                  <c:v>-7.4703189478178444E-2</c:v>
                </c:pt>
                <c:pt idx="5">
                  <c:v>-9.7382258432080704E-2</c:v>
                </c:pt>
                <c:pt idx="6">
                  <c:v>-0.13052330317388083</c:v>
                </c:pt>
                <c:pt idx="7">
                  <c:v>-9.979725483913171E-2</c:v>
                </c:pt>
                <c:pt idx="8">
                  <c:v>-3.7329532658006315E-2</c:v>
                </c:pt>
                <c:pt idx="9">
                  <c:v>-2.1804220607180014E-3</c:v>
                </c:pt>
                <c:pt idx="10">
                  <c:v>2.2220423999577577E-2</c:v>
                </c:pt>
                <c:pt idx="11">
                  <c:v>4.9336930469166873E-2</c:v>
                </c:pt>
                <c:pt idx="12">
                  <c:v>-1.1568862924050904E-2</c:v>
                </c:pt>
                <c:pt idx="13">
                  <c:v>2.34702519880301E-2</c:v>
                </c:pt>
                <c:pt idx="14">
                  <c:v>1.8734211619857888E-2</c:v>
                </c:pt>
                <c:pt idx="15">
                  <c:v>7.1060675102785353E-4</c:v>
                </c:pt>
                <c:pt idx="16">
                  <c:v>-0.11232618085708168</c:v>
                </c:pt>
                <c:pt idx="17">
                  <c:v>-6.6504465914803745E-2</c:v>
                </c:pt>
                <c:pt idx="18">
                  <c:v>-9.9929702765038542E-2</c:v>
                </c:pt>
                <c:pt idx="19">
                  <c:v>-0.21016157244118006</c:v>
                </c:pt>
                <c:pt idx="20">
                  <c:v>-0.16727370797197239</c:v>
                </c:pt>
                <c:pt idx="21">
                  <c:v>-0.12510271870306156</c:v>
                </c:pt>
                <c:pt idx="22">
                  <c:v>-0.18764114656548259</c:v>
                </c:pt>
                <c:pt idx="23">
                  <c:v>-0.11772203083259569</c:v>
                </c:pt>
                <c:pt idx="24">
                  <c:v>-0.10281175682843013</c:v>
                </c:pt>
                <c:pt idx="25">
                  <c:v>-0.19017524687978948</c:v>
                </c:pt>
                <c:pt idx="26">
                  <c:v>-0.10201622550889056</c:v>
                </c:pt>
                <c:pt idx="27">
                  <c:v>-8.1678978672698577E-2</c:v>
                </c:pt>
                <c:pt idx="28">
                  <c:v>-0.17595237635649141</c:v>
                </c:pt>
                <c:pt idx="29">
                  <c:v>-0.165695743738695</c:v>
                </c:pt>
                <c:pt idx="30">
                  <c:v>-8.4931721755964418E-2</c:v>
                </c:pt>
                <c:pt idx="31">
                  <c:v>-0.20940904231505897</c:v>
                </c:pt>
                <c:pt idx="32">
                  <c:v>-0.13738495967902509</c:v>
                </c:pt>
                <c:pt idx="33">
                  <c:v>-0.15913934158345455</c:v>
                </c:pt>
                <c:pt idx="34">
                  <c:v>-0.10548641822268223</c:v>
                </c:pt>
                <c:pt idx="35">
                  <c:v>-0.11080602384726035</c:v>
                </c:pt>
                <c:pt idx="36">
                  <c:v>-1.5149398237696232E-2</c:v>
                </c:pt>
                <c:pt idx="37">
                  <c:v>-3.1172667557683553E-2</c:v>
                </c:pt>
                <c:pt idx="38">
                  <c:v>2.2007577078028362E-2</c:v>
                </c:pt>
                <c:pt idx="39">
                  <c:v>9.9348661491546864E-2</c:v>
                </c:pt>
                <c:pt idx="40">
                  <c:v>0.22228975092352243</c:v>
                </c:pt>
                <c:pt idx="41">
                  <c:v>0.25776014884851861</c:v>
                </c:pt>
                <c:pt idx="42">
                  <c:v>0.27289645648207284</c:v>
                </c:pt>
                <c:pt idx="43">
                  <c:v>0.31660252495709074</c:v>
                </c:pt>
                <c:pt idx="44">
                  <c:v>0.31833112473654523</c:v>
                </c:pt>
                <c:pt idx="45">
                  <c:v>0.28564827875996457</c:v>
                </c:pt>
                <c:pt idx="46">
                  <c:v>0.23377932974750593</c:v>
                </c:pt>
                <c:pt idx="47">
                  <c:v>0.22845117130447079</c:v>
                </c:pt>
                <c:pt idx="48">
                  <c:v>7.2074918369139596E-2</c:v>
                </c:pt>
                <c:pt idx="49">
                  <c:v>0.12966559425353807</c:v>
                </c:pt>
                <c:pt idx="50">
                  <c:v>5.7564788183640303E-2</c:v>
                </c:pt>
                <c:pt idx="51">
                  <c:v>-1.4400501739430638E-2</c:v>
                </c:pt>
                <c:pt idx="52">
                  <c:v>7.3766838201265728E-2</c:v>
                </c:pt>
                <c:pt idx="53">
                  <c:v>-8.5974095656524696E-3</c:v>
                </c:pt>
                <c:pt idx="54">
                  <c:v>-0.10973482061740469</c:v>
                </c:pt>
                <c:pt idx="55">
                  <c:v>-0.17286979518650014</c:v>
                </c:pt>
                <c:pt idx="56">
                  <c:v>-0.10056232744886984</c:v>
                </c:pt>
                <c:pt idx="57">
                  <c:v>-0.11971981126623632</c:v>
                </c:pt>
                <c:pt idx="58">
                  <c:v>-8.8060296662035853E-2</c:v>
                </c:pt>
                <c:pt idx="59">
                  <c:v>-0.11748037165870073</c:v>
                </c:pt>
                <c:pt idx="60">
                  <c:v>-0.13585294956789085</c:v>
                </c:pt>
                <c:pt idx="61">
                  <c:v>-0.24140724674532521</c:v>
                </c:pt>
                <c:pt idx="62">
                  <c:v>-0.22973701806461122</c:v>
                </c:pt>
                <c:pt idx="63">
                  <c:v>-0.21448503511390982</c:v>
                </c:pt>
                <c:pt idx="64">
                  <c:v>-0.21282527090301073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TDK_FF_ST_oU_03!$Z$85:$Z$149</c:f>
              <c:numCache>
                <c:formatCode>General</c:formatCode>
                <c:ptCount val="65"/>
                <c:pt idx="0">
                  <c:v>359.613</c:v>
                </c:pt>
                <c:pt idx="1">
                  <c:v>354.25799999999998</c:v>
                </c:pt>
                <c:pt idx="2">
                  <c:v>348.77699999999999</c:v>
                </c:pt>
                <c:pt idx="3">
                  <c:v>343.20599999999996</c:v>
                </c:pt>
                <c:pt idx="4">
                  <c:v>337.52699999999999</c:v>
                </c:pt>
                <c:pt idx="5">
                  <c:v>331.78499999999997</c:v>
                </c:pt>
                <c:pt idx="6">
                  <c:v>326.03399999999999</c:v>
                </c:pt>
                <c:pt idx="7">
                  <c:v>320.39999999999998</c:v>
                </c:pt>
                <c:pt idx="8">
                  <c:v>314.72999999999996</c:v>
                </c:pt>
                <c:pt idx="9">
                  <c:v>309.09599999999995</c:v>
                </c:pt>
                <c:pt idx="10">
                  <c:v>303.65999999999997</c:v>
                </c:pt>
                <c:pt idx="11">
                  <c:v>298.11599999999999</c:v>
                </c:pt>
                <c:pt idx="12">
                  <c:v>292.37399999999997</c:v>
                </c:pt>
                <c:pt idx="13">
                  <c:v>286.65899999999999</c:v>
                </c:pt>
                <c:pt idx="14">
                  <c:v>280.971</c:v>
                </c:pt>
                <c:pt idx="15">
                  <c:v>275.238</c:v>
                </c:pt>
                <c:pt idx="16">
                  <c:v>269.60399999999998</c:v>
                </c:pt>
                <c:pt idx="17">
                  <c:v>264.01499999999999</c:v>
                </c:pt>
                <c:pt idx="18">
                  <c:v>258.57900000000001</c:v>
                </c:pt>
                <c:pt idx="19">
                  <c:v>252.999</c:v>
                </c:pt>
                <c:pt idx="20">
                  <c:v>247.26599999999999</c:v>
                </c:pt>
                <c:pt idx="21">
                  <c:v>241.614</c:v>
                </c:pt>
                <c:pt idx="22">
                  <c:v>235.881</c:v>
                </c:pt>
                <c:pt idx="23">
                  <c:v>230.19300000000001</c:v>
                </c:pt>
                <c:pt idx="24">
                  <c:v>224.53200000000001</c:v>
                </c:pt>
                <c:pt idx="25">
                  <c:v>218.96100000000001</c:v>
                </c:pt>
                <c:pt idx="26">
                  <c:v>213.57900000000001</c:v>
                </c:pt>
                <c:pt idx="27">
                  <c:v>208.04400000000001</c:v>
                </c:pt>
                <c:pt idx="28">
                  <c:v>202.32000000000002</c:v>
                </c:pt>
                <c:pt idx="29">
                  <c:v>196.65000000000003</c:v>
                </c:pt>
                <c:pt idx="30">
                  <c:v>190.97100000000003</c:v>
                </c:pt>
                <c:pt idx="31">
                  <c:v>185.31000000000003</c:v>
                </c:pt>
                <c:pt idx="32">
                  <c:v>179.59500000000003</c:v>
                </c:pt>
                <c:pt idx="33">
                  <c:v>174.09600000000003</c:v>
                </c:pt>
                <c:pt idx="34">
                  <c:v>168.64200000000002</c:v>
                </c:pt>
                <c:pt idx="35">
                  <c:v>163.08900000000003</c:v>
                </c:pt>
                <c:pt idx="36">
                  <c:v>157.41900000000004</c:v>
                </c:pt>
                <c:pt idx="37">
                  <c:v>151.76700000000005</c:v>
                </c:pt>
                <c:pt idx="38">
                  <c:v>146.03400000000005</c:v>
                </c:pt>
                <c:pt idx="39">
                  <c:v>140.37300000000005</c:v>
                </c:pt>
                <c:pt idx="40">
                  <c:v>134.78400000000005</c:v>
                </c:pt>
                <c:pt idx="41">
                  <c:v>129.18600000000004</c:v>
                </c:pt>
                <c:pt idx="42">
                  <c:v>123.76800000000003</c:v>
                </c:pt>
                <c:pt idx="43">
                  <c:v>118.17000000000003</c:v>
                </c:pt>
                <c:pt idx="44">
                  <c:v>112.55400000000003</c:v>
                </c:pt>
                <c:pt idx="45">
                  <c:v>106.85700000000003</c:v>
                </c:pt>
                <c:pt idx="46">
                  <c:v>101.19600000000003</c:v>
                </c:pt>
                <c:pt idx="47">
                  <c:v>95.427000000000021</c:v>
                </c:pt>
                <c:pt idx="48">
                  <c:v>89.793000000000021</c:v>
                </c:pt>
                <c:pt idx="49">
                  <c:v>84.339000000000027</c:v>
                </c:pt>
                <c:pt idx="50">
                  <c:v>78.840000000000032</c:v>
                </c:pt>
                <c:pt idx="51">
                  <c:v>73.224000000000032</c:v>
                </c:pt>
                <c:pt idx="52">
                  <c:v>67.644000000000034</c:v>
                </c:pt>
                <c:pt idx="53">
                  <c:v>61.974000000000032</c:v>
                </c:pt>
                <c:pt idx="54">
                  <c:v>56.223000000000035</c:v>
                </c:pt>
                <c:pt idx="55">
                  <c:v>50.499000000000038</c:v>
                </c:pt>
                <c:pt idx="56">
                  <c:v>44.847000000000037</c:v>
                </c:pt>
                <c:pt idx="57">
                  <c:v>39.31200000000004</c:v>
                </c:pt>
                <c:pt idx="58">
                  <c:v>33.885000000000041</c:v>
                </c:pt>
                <c:pt idx="59">
                  <c:v>28.323000000000043</c:v>
                </c:pt>
                <c:pt idx="60">
                  <c:v>22.581000000000042</c:v>
                </c:pt>
                <c:pt idx="61">
                  <c:v>16.938000000000041</c:v>
                </c:pt>
                <c:pt idx="62">
                  <c:v>11.187000000000042</c:v>
                </c:pt>
                <c:pt idx="63">
                  <c:v>5.445000000000042</c:v>
                </c:pt>
                <c:pt idx="64">
                  <c:v>-0.19799999999995777</c:v>
                </c:pt>
              </c:numCache>
            </c:numRef>
          </c:xVal>
          <c:yVal>
            <c:numRef>
              <c:f>TDK_FF_ST_oU_03!$AC$85:$AC$149</c:f>
              <c:numCache>
                <c:formatCode>General</c:formatCode>
                <c:ptCount val="65"/>
                <c:pt idx="0">
                  <c:v>-3.8364752979873629E-2</c:v>
                </c:pt>
                <c:pt idx="1">
                  <c:v>-0.18179133966356176</c:v>
                </c:pt>
                <c:pt idx="2">
                  <c:v>-0.20976633039850867</c:v>
                </c:pt>
                <c:pt idx="3">
                  <c:v>-0.13037282553653995</c:v>
                </c:pt>
                <c:pt idx="4">
                  <c:v>-0.14099720909399593</c:v>
                </c:pt>
                <c:pt idx="5">
                  <c:v>-0.1530378315718508</c:v>
                </c:pt>
                <c:pt idx="6">
                  <c:v>-0.18552346293529354</c:v>
                </c:pt>
                <c:pt idx="7">
                  <c:v>-9.599764630786467E-2</c:v>
                </c:pt>
                <c:pt idx="8">
                  <c:v>-0.18703858013662966</c:v>
                </c:pt>
                <c:pt idx="9">
                  <c:v>-0.12093390679791582</c:v>
                </c:pt>
                <c:pt idx="10">
                  <c:v>-6.4440804179639599E-2</c:v>
                </c:pt>
                <c:pt idx="11">
                  <c:v>-4.9007752626607726E-2</c:v>
                </c:pt>
                <c:pt idx="12">
                  <c:v>-7.4672699524683139E-2</c:v>
                </c:pt>
                <c:pt idx="13">
                  <c:v>5.1519247921874012E-2</c:v>
                </c:pt>
                <c:pt idx="14">
                  <c:v>4.6709261805517599E-3</c:v>
                </c:pt>
                <c:pt idx="15">
                  <c:v>0.11532339887156695</c:v>
                </c:pt>
                <c:pt idx="16">
                  <c:v>0.11314180659638851</c:v>
                </c:pt>
                <c:pt idx="17">
                  <c:v>0.20455721202165478</c:v>
                </c:pt>
                <c:pt idx="18">
                  <c:v>0.30221333989203458</c:v>
                </c:pt>
                <c:pt idx="19">
                  <c:v>0.21076921274905658</c:v>
                </c:pt>
                <c:pt idx="20">
                  <c:v>0.30461835901959944</c:v>
                </c:pt>
                <c:pt idx="21">
                  <c:v>0.25578398763801147</c:v>
                </c:pt>
                <c:pt idx="22">
                  <c:v>0.2968372948101603</c:v>
                </c:pt>
                <c:pt idx="23">
                  <c:v>0.26141669629325293</c:v>
                </c:pt>
                <c:pt idx="24">
                  <c:v>0.15269261287133418</c:v>
                </c:pt>
                <c:pt idx="25">
                  <c:v>0.11562983400938265</c:v>
                </c:pt>
                <c:pt idx="26">
                  <c:v>7.9834045350196448E-2</c:v>
                </c:pt>
                <c:pt idx="27">
                  <c:v>5.0188917242707021E-2</c:v>
                </c:pt>
                <c:pt idx="28">
                  <c:v>2.8989787773809894E-3</c:v>
                </c:pt>
                <c:pt idx="29">
                  <c:v>-6.7121354240669007E-2</c:v>
                </c:pt>
                <c:pt idx="30">
                  <c:v>-7.5185539827344883E-2</c:v>
                </c:pt>
                <c:pt idx="31">
                  <c:v>-5.1175137621243039E-2</c:v>
                </c:pt>
                <c:pt idx="32">
                  <c:v>-0.12199037518291789</c:v>
                </c:pt>
                <c:pt idx="33">
                  <c:v>-6.9981801542240873E-2</c:v>
                </c:pt>
                <c:pt idx="34">
                  <c:v>-2.7665183246966762E-2</c:v>
                </c:pt>
                <c:pt idx="35">
                  <c:v>-9.6315632404838425E-2</c:v>
                </c:pt>
                <c:pt idx="36">
                  <c:v>-6.541657364658704E-2</c:v>
                </c:pt>
                <c:pt idx="37">
                  <c:v>-7.4927456054751929E-2</c:v>
                </c:pt>
                <c:pt idx="38">
                  <c:v>-0.12684817869165954</c:v>
                </c:pt>
                <c:pt idx="39">
                  <c:v>-5.797657056132266E-2</c:v>
                </c:pt>
                <c:pt idx="40">
                  <c:v>-8.8355503440197936E-2</c:v>
                </c:pt>
                <c:pt idx="41">
                  <c:v>-0.15563968080340373</c:v>
                </c:pt>
                <c:pt idx="42">
                  <c:v>-0.12685075575728888</c:v>
                </c:pt>
                <c:pt idx="43">
                  <c:v>-9.2937367895913781E-2</c:v>
                </c:pt>
                <c:pt idx="44">
                  <c:v>-6.7790993175208314E-2</c:v>
                </c:pt>
                <c:pt idx="45">
                  <c:v>-0.11121137546240334</c:v>
                </c:pt>
                <c:pt idx="46">
                  <c:v>-0.1221434967744699</c:v>
                </c:pt>
                <c:pt idx="47">
                  <c:v>-4.6915442528131734E-2</c:v>
                </c:pt>
                <c:pt idx="48">
                  <c:v>2.6375513698198461E-2</c:v>
                </c:pt>
                <c:pt idx="49">
                  <c:v>-3.7785218296022549E-2</c:v>
                </c:pt>
                <c:pt idx="50">
                  <c:v>5.4003202385842997E-2</c:v>
                </c:pt>
                <c:pt idx="51">
                  <c:v>5.0780637836354003E-2</c:v>
                </c:pt>
                <c:pt idx="52">
                  <c:v>6.8385500989478487E-2</c:v>
                </c:pt>
                <c:pt idx="53">
                  <c:v>0.11097568680038705</c:v>
                </c:pt>
                <c:pt idx="54">
                  <c:v>0.10631967161160816</c:v>
                </c:pt>
                <c:pt idx="55">
                  <c:v>4.8090620777642812E-2</c:v>
                </c:pt>
                <c:pt idx="56">
                  <c:v>3.0412519259527926E-2</c:v>
                </c:pt>
                <c:pt idx="57">
                  <c:v>-6.3983032772426895E-2</c:v>
                </c:pt>
                <c:pt idx="58">
                  <c:v>-8.5169732428816758E-2</c:v>
                </c:pt>
                <c:pt idx="59">
                  <c:v>-0.10546805690416505</c:v>
                </c:pt>
                <c:pt idx="60">
                  <c:v>-0.10229071882409002</c:v>
                </c:pt>
                <c:pt idx="61">
                  <c:v>-0.15663299297505873</c:v>
                </c:pt>
                <c:pt idx="62">
                  <c:v>-0.12633208279354058</c:v>
                </c:pt>
                <c:pt idx="63">
                  <c:v>-0.14613154768482328</c:v>
                </c:pt>
                <c:pt idx="64">
                  <c:v>-0.11123554638779609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5.3279999999999994</c:v>
                </c:pt>
                <c:pt idx="2">
                  <c:v>11.052</c:v>
                </c:pt>
                <c:pt idx="3">
                  <c:v>16.722000000000001</c:v>
                </c:pt>
                <c:pt idx="4">
                  <c:v>22.383000000000003</c:v>
                </c:pt>
                <c:pt idx="5">
                  <c:v>28.107000000000003</c:v>
                </c:pt>
                <c:pt idx="6">
                  <c:v>33.588000000000001</c:v>
                </c:pt>
                <c:pt idx="7">
                  <c:v>39.096000000000004</c:v>
                </c:pt>
                <c:pt idx="8">
                  <c:v>44.622</c:v>
                </c:pt>
                <c:pt idx="9">
                  <c:v>50.256</c:v>
                </c:pt>
                <c:pt idx="10">
                  <c:v>55.98</c:v>
                </c:pt>
                <c:pt idx="11">
                  <c:v>61.730999999999995</c:v>
                </c:pt>
                <c:pt idx="12">
                  <c:v>67.382999999999996</c:v>
                </c:pt>
                <c:pt idx="13">
                  <c:v>73.007999999999996</c:v>
                </c:pt>
                <c:pt idx="14">
                  <c:v>78.677999999999997</c:v>
                </c:pt>
                <c:pt idx="15">
                  <c:v>84.114000000000004</c:v>
                </c:pt>
                <c:pt idx="16">
                  <c:v>89.594999999999999</c:v>
                </c:pt>
                <c:pt idx="17">
                  <c:v>95.247</c:v>
                </c:pt>
                <c:pt idx="18">
                  <c:v>100.98</c:v>
                </c:pt>
                <c:pt idx="19">
                  <c:v>106.623</c:v>
                </c:pt>
                <c:pt idx="20">
                  <c:v>112.28400000000001</c:v>
                </c:pt>
                <c:pt idx="21">
                  <c:v>118.00800000000001</c:v>
                </c:pt>
                <c:pt idx="22">
                  <c:v>123.489</c:v>
                </c:pt>
                <c:pt idx="23">
                  <c:v>129.006</c:v>
                </c:pt>
                <c:pt idx="24">
                  <c:v>134.505</c:v>
                </c:pt>
                <c:pt idx="25">
                  <c:v>140.15699999999998</c:v>
                </c:pt>
                <c:pt idx="26">
                  <c:v>145.86299999999997</c:v>
                </c:pt>
                <c:pt idx="27">
                  <c:v>151.50599999999997</c:v>
                </c:pt>
                <c:pt idx="28">
                  <c:v>157.18499999999997</c:v>
                </c:pt>
                <c:pt idx="29">
                  <c:v>162.80099999999999</c:v>
                </c:pt>
                <c:pt idx="30">
                  <c:v>168.47099999999998</c:v>
                </c:pt>
                <c:pt idx="31">
                  <c:v>173.88899999999998</c:v>
                </c:pt>
                <c:pt idx="32">
                  <c:v>179.36099999999999</c:v>
                </c:pt>
                <c:pt idx="33">
                  <c:v>185.05799999999999</c:v>
                </c:pt>
                <c:pt idx="34">
                  <c:v>190.809</c:v>
                </c:pt>
                <c:pt idx="35">
                  <c:v>196.416</c:v>
                </c:pt>
                <c:pt idx="36">
                  <c:v>202.059</c:v>
                </c:pt>
                <c:pt idx="37">
                  <c:v>207.864</c:v>
                </c:pt>
                <c:pt idx="38">
                  <c:v>213.309</c:v>
                </c:pt>
                <c:pt idx="39">
                  <c:v>218.78100000000001</c:v>
                </c:pt>
                <c:pt idx="40">
                  <c:v>224.28</c:v>
                </c:pt>
                <c:pt idx="41">
                  <c:v>229.977</c:v>
                </c:pt>
                <c:pt idx="42">
                  <c:v>235.71</c:v>
                </c:pt>
                <c:pt idx="43">
                  <c:v>241.488</c:v>
                </c:pt>
                <c:pt idx="44">
                  <c:v>247.131</c:v>
                </c:pt>
                <c:pt idx="45">
                  <c:v>252.72900000000001</c:v>
                </c:pt>
                <c:pt idx="46">
                  <c:v>258.363</c:v>
                </c:pt>
                <c:pt idx="47">
                  <c:v>263.86200000000002</c:v>
                </c:pt>
                <c:pt idx="48">
                  <c:v>269.38800000000003</c:v>
                </c:pt>
                <c:pt idx="49">
                  <c:v>275.02200000000005</c:v>
                </c:pt>
                <c:pt idx="50">
                  <c:v>280.80000000000007</c:v>
                </c:pt>
                <c:pt idx="51">
                  <c:v>286.51500000000004</c:v>
                </c:pt>
                <c:pt idx="52">
                  <c:v>292.13100000000003</c:v>
                </c:pt>
                <c:pt idx="53">
                  <c:v>297.90900000000005</c:v>
                </c:pt>
                <c:pt idx="54">
                  <c:v>303.44400000000007</c:v>
                </c:pt>
                <c:pt idx="55">
                  <c:v>308.88900000000007</c:v>
                </c:pt>
                <c:pt idx="56">
                  <c:v>314.46900000000005</c:v>
                </c:pt>
                <c:pt idx="57">
                  <c:v>320.15700000000004</c:v>
                </c:pt>
                <c:pt idx="58">
                  <c:v>325.89000000000004</c:v>
                </c:pt>
                <c:pt idx="59">
                  <c:v>331.64100000000002</c:v>
                </c:pt>
                <c:pt idx="60">
                  <c:v>337.33800000000002</c:v>
                </c:pt>
                <c:pt idx="61">
                  <c:v>342.98099999999999</c:v>
                </c:pt>
                <c:pt idx="62">
                  <c:v>348.60599999999999</c:v>
                </c:pt>
                <c:pt idx="63">
                  <c:v>354.07799999999997</c:v>
                </c:pt>
              </c:numCache>
            </c:numRef>
          </c:xVal>
          <c:yVal>
            <c:numRef>
              <c:f>TDK_FF_ST_oU_03!$AD$20:$AD$83</c:f>
              <c:numCache>
                <c:formatCode>General</c:formatCode>
                <c:ptCount val="64"/>
                <c:pt idx="0">
                  <c:v>0.16023524043541926</c:v>
                </c:pt>
                <c:pt idx="1">
                  <c:v>-4.920357542586018E-4</c:v>
                </c:pt>
                <c:pt idx="2">
                  <c:v>-0.13383738738985507</c:v>
                </c:pt>
                <c:pt idx="3">
                  <c:v>3.4066811545265807E-3</c:v>
                </c:pt>
                <c:pt idx="4">
                  <c:v>-2.7587529345911577E-2</c:v>
                </c:pt>
                <c:pt idx="5">
                  <c:v>-8.085798472084349E-3</c:v>
                </c:pt>
                <c:pt idx="6">
                  <c:v>4.5353570745064076E-2</c:v>
                </c:pt>
                <c:pt idx="7">
                  <c:v>3.5814222066704815E-2</c:v>
                </c:pt>
                <c:pt idx="8">
                  <c:v>6.7742051917534241E-2</c:v>
                </c:pt>
                <c:pt idx="9">
                  <c:v>5.0271042838360813E-2</c:v>
                </c:pt>
                <c:pt idx="10">
                  <c:v>8.4099247612030581E-2</c:v>
                </c:pt>
                <c:pt idx="11">
                  <c:v>6.1638756331220179E-2</c:v>
                </c:pt>
                <c:pt idx="12">
                  <c:v>7.9954363913529392E-2</c:v>
                </c:pt>
                <c:pt idx="13">
                  <c:v>2.7310385848323904E-2</c:v>
                </c:pt>
                <c:pt idx="14">
                  <c:v>3.5268990765985109E-2</c:v>
                </c:pt>
                <c:pt idx="15">
                  <c:v>-3.8495825047050403E-2</c:v>
                </c:pt>
                <c:pt idx="16">
                  <c:v>0.13870169455528014</c:v>
                </c:pt>
                <c:pt idx="17">
                  <c:v>1.9589023386672011E-2</c:v>
                </c:pt>
                <c:pt idx="18">
                  <c:v>-2.2213794009431354E-2</c:v>
                </c:pt>
                <c:pt idx="19">
                  <c:v>9.8950196978776717E-2</c:v>
                </c:pt>
                <c:pt idx="20">
                  <c:v>9.9482714796764071E-2</c:v>
                </c:pt>
                <c:pt idx="21">
                  <c:v>3.2165350807147775E-2</c:v>
                </c:pt>
                <c:pt idx="22">
                  <c:v>6.0790390808193706E-2</c:v>
                </c:pt>
                <c:pt idx="23">
                  <c:v>-3.7917649970808043E-2</c:v>
                </c:pt>
                <c:pt idx="24">
                  <c:v>1.4456253388232199E-2</c:v>
                </c:pt>
                <c:pt idx="25">
                  <c:v>0.13219867631846682</c:v>
                </c:pt>
                <c:pt idx="26">
                  <c:v>-2.4831953182768984E-2</c:v>
                </c:pt>
                <c:pt idx="27">
                  <c:v>6.7515226179466481E-3</c:v>
                </c:pt>
                <c:pt idx="28">
                  <c:v>0.11053580270990437</c:v>
                </c:pt>
                <c:pt idx="29">
                  <c:v>6.9380111333856576E-2</c:v>
                </c:pt>
                <c:pt idx="30">
                  <c:v>5.7266538508997655E-2</c:v>
                </c:pt>
                <c:pt idx="31">
                  <c:v>0.1394272407728181</c:v>
                </c:pt>
                <c:pt idx="32">
                  <c:v>1.53945844961072E-2</c:v>
                </c:pt>
                <c:pt idx="33">
                  <c:v>0.10796420396221151</c:v>
                </c:pt>
                <c:pt idx="34">
                  <c:v>3.030087839533735E-2</c:v>
                </c:pt>
                <c:pt idx="35">
                  <c:v>4.3684669606591342E-2</c:v>
                </c:pt>
                <c:pt idx="36">
                  <c:v>1.8048377015077222E-2</c:v>
                </c:pt>
                <c:pt idx="37">
                  <c:v>8.1361584800390574E-2</c:v>
                </c:pt>
                <c:pt idx="38">
                  <c:v>5.7826468272168086E-2</c:v>
                </c:pt>
                <c:pt idx="39">
                  <c:v>1.6281172517835785E-2</c:v>
                </c:pt>
                <c:pt idx="40">
                  <c:v>-6.9597138052188257E-2</c:v>
                </c:pt>
                <c:pt idx="41">
                  <c:v>3.6565474447343149E-3</c:v>
                </c:pt>
                <c:pt idx="42">
                  <c:v>2.3940838328087466E-2</c:v>
                </c:pt>
                <c:pt idx="43">
                  <c:v>-6.0818537319079269E-2</c:v>
                </c:pt>
                <c:pt idx="44">
                  <c:v>-1.3712765716945796E-2</c:v>
                </c:pt>
                <c:pt idx="45">
                  <c:v>-7.4879066010907991E-2</c:v>
                </c:pt>
                <c:pt idx="46">
                  <c:v>6.8434010144528656E-2</c:v>
                </c:pt>
                <c:pt idx="47">
                  <c:v>-2.3893959282816013E-2</c:v>
                </c:pt>
                <c:pt idx="48">
                  <c:v>4.106688822724891E-2</c:v>
                </c:pt>
                <c:pt idx="49">
                  <c:v>-1.4342195381971123E-2</c:v>
                </c:pt>
                <c:pt idx="50">
                  <c:v>-5.2893862003088543E-2</c:v>
                </c:pt>
                <c:pt idx="51">
                  <c:v>6.591974966130465E-2</c:v>
                </c:pt>
                <c:pt idx="52">
                  <c:v>-0.14843953772594887</c:v>
                </c:pt>
                <c:pt idx="53">
                  <c:v>-4.0410343060955256E-2</c:v>
                </c:pt>
                <c:pt idx="54">
                  <c:v>4.5294016437765094E-2</c:v>
                </c:pt>
                <c:pt idx="55">
                  <c:v>5.1935888388584317E-2</c:v>
                </c:pt>
                <c:pt idx="56">
                  <c:v>-8.6476252687759825E-2</c:v>
                </c:pt>
                <c:pt idx="57">
                  <c:v>2.372216495837165E-2</c:v>
                </c:pt>
                <c:pt idx="58">
                  <c:v>-9.7463166273257684E-2</c:v>
                </c:pt>
                <c:pt idx="59">
                  <c:v>-3.5557459913150069E-2</c:v>
                </c:pt>
                <c:pt idx="60">
                  <c:v>-5.1442595261050883E-3</c:v>
                </c:pt>
                <c:pt idx="61">
                  <c:v>0.11103442120878526</c:v>
                </c:pt>
                <c:pt idx="62">
                  <c:v>1.9970687666102549E-2</c:v>
                </c:pt>
                <c:pt idx="63">
                  <c:v>3.2693695450348059E-2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46360"/>
        <c:axId val="558142440"/>
      </c:scatterChart>
      <c:valAx>
        <c:axId val="5581463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2440"/>
        <c:crosses val="autoZero"/>
        <c:crossBetween val="midCat"/>
      </c:valAx>
      <c:valAx>
        <c:axId val="558142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6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5.859</c:v>
                </c:pt>
                <c:pt idx="2">
                  <c:v>11.690999999999999</c:v>
                </c:pt>
                <c:pt idx="3">
                  <c:v>17.315999999999999</c:v>
                </c:pt>
                <c:pt idx="4">
                  <c:v>22.796999999999997</c:v>
                </c:pt>
                <c:pt idx="5">
                  <c:v>28.286999999999995</c:v>
                </c:pt>
                <c:pt idx="6">
                  <c:v>33.938999999999993</c:v>
                </c:pt>
                <c:pt idx="7">
                  <c:v>39.554999999999993</c:v>
                </c:pt>
                <c:pt idx="8">
                  <c:v>45.152999999999992</c:v>
                </c:pt>
                <c:pt idx="9">
                  <c:v>50.91299999999999</c:v>
                </c:pt>
                <c:pt idx="10">
                  <c:v>56.645999999999987</c:v>
                </c:pt>
                <c:pt idx="11">
                  <c:v>62.315999999999988</c:v>
                </c:pt>
                <c:pt idx="12">
                  <c:v>67.913999999999987</c:v>
                </c:pt>
                <c:pt idx="13">
                  <c:v>73.286999999999992</c:v>
                </c:pt>
                <c:pt idx="14">
                  <c:v>78.929999999999993</c:v>
                </c:pt>
                <c:pt idx="15">
                  <c:v>84.545999999999992</c:v>
                </c:pt>
                <c:pt idx="16">
                  <c:v>90.188999999999993</c:v>
                </c:pt>
                <c:pt idx="17">
                  <c:v>95.957999999999998</c:v>
                </c:pt>
                <c:pt idx="18">
                  <c:v>101.556</c:v>
                </c:pt>
                <c:pt idx="19">
                  <c:v>107.28</c:v>
                </c:pt>
                <c:pt idx="20">
                  <c:v>112.77</c:v>
                </c:pt>
                <c:pt idx="21">
                  <c:v>118.21499999999999</c:v>
                </c:pt>
                <c:pt idx="22">
                  <c:v>123.89399999999999</c:v>
                </c:pt>
                <c:pt idx="23">
                  <c:v>129.45599999999999</c:v>
                </c:pt>
                <c:pt idx="24">
                  <c:v>135.08099999999999</c:v>
                </c:pt>
                <c:pt idx="25">
                  <c:v>140.78699999999998</c:v>
                </c:pt>
                <c:pt idx="26">
                  <c:v>146.53799999999998</c:v>
                </c:pt>
                <c:pt idx="27">
                  <c:v>152.10899999999998</c:v>
                </c:pt>
                <c:pt idx="28">
                  <c:v>157.70699999999999</c:v>
                </c:pt>
                <c:pt idx="29">
                  <c:v>163.13399999999999</c:v>
                </c:pt>
                <c:pt idx="30">
                  <c:v>168.68699999999998</c:v>
                </c:pt>
                <c:pt idx="31">
                  <c:v>174.37499999999997</c:v>
                </c:pt>
                <c:pt idx="32">
                  <c:v>180.03599999999997</c:v>
                </c:pt>
                <c:pt idx="33">
                  <c:v>185.72399999999996</c:v>
                </c:pt>
                <c:pt idx="34">
                  <c:v>191.42999999999995</c:v>
                </c:pt>
                <c:pt idx="35">
                  <c:v>197.11799999999994</c:v>
                </c:pt>
                <c:pt idx="36">
                  <c:v>202.53599999999994</c:v>
                </c:pt>
                <c:pt idx="37">
                  <c:v>208.02599999999995</c:v>
                </c:pt>
                <c:pt idx="38">
                  <c:v>213.67799999999994</c:v>
                </c:pt>
                <c:pt idx="39">
                  <c:v>219.26699999999994</c:v>
                </c:pt>
                <c:pt idx="40">
                  <c:v>224.89199999999994</c:v>
                </c:pt>
                <c:pt idx="41">
                  <c:v>230.66099999999994</c:v>
                </c:pt>
                <c:pt idx="42">
                  <c:v>236.40299999999993</c:v>
                </c:pt>
                <c:pt idx="43">
                  <c:v>241.97399999999993</c:v>
                </c:pt>
                <c:pt idx="44">
                  <c:v>247.59899999999993</c:v>
                </c:pt>
                <c:pt idx="45">
                  <c:v>253.05299999999994</c:v>
                </c:pt>
                <c:pt idx="46">
                  <c:v>258.60599999999994</c:v>
                </c:pt>
                <c:pt idx="47">
                  <c:v>264.32099999999991</c:v>
                </c:pt>
                <c:pt idx="48">
                  <c:v>269.95499999999993</c:v>
                </c:pt>
                <c:pt idx="49">
                  <c:v>275.61599999999993</c:v>
                </c:pt>
                <c:pt idx="50">
                  <c:v>281.42999999999995</c:v>
                </c:pt>
                <c:pt idx="51">
                  <c:v>287.05499999999995</c:v>
                </c:pt>
                <c:pt idx="52">
                  <c:v>292.60799999999995</c:v>
                </c:pt>
                <c:pt idx="53">
                  <c:v>298.11599999999993</c:v>
                </c:pt>
                <c:pt idx="54">
                  <c:v>303.72299999999996</c:v>
                </c:pt>
                <c:pt idx="55">
                  <c:v>309.39299999999997</c:v>
                </c:pt>
                <c:pt idx="56">
                  <c:v>315.09899999999999</c:v>
                </c:pt>
                <c:pt idx="57">
                  <c:v>320.82299999999998</c:v>
                </c:pt>
                <c:pt idx="58">
                  <c:v>326.57399999999996</c:v>
                </c:pt>
                <c:pt idx="59">
                  <c:v>332.16299999999995</c:v>
                </c:pt>
                <c:pt idx="60">
                  <c:v>337.80599999999993</c:v>
                </c:pt>
                <c:pt idx="61">
                  <c:v>343.26899999999995</c:v>
                </c:pt>
                <c:pt idx="62">
                  <c:v>348.84899999999993</c:v>
                </c:pt>
                <c:pt idx="63">
                  <c:v>354.52799999999991</c:v>
                </c:pt>
                <c:pt idx="64">
                  <c:v>360.17099999999988</c:v>
                </c:pt>
              </c:numCache>
            </c:numRef>
          </c:xVal>
          <c:yVal>
            <c:numRef>
              <c:f>TDK_FF_ST_mU_03!$AC$20:$AC$84</c:f>
              <c:numCache>
                <c:formatCode>General</c:formatCode>
                <c:ptCount val="65"/>
                <c:pt idx="0">
                  <c:v>0.21599667430518821</c:v>
                </c:pt>
                <c:pt idx="1">
                  <c:v>-0.14463360198791086</c:v>
                </c:pt>
                <c:pt idx="2">
                  <c:v>-0.10850043793962172</c:v>
                </c:pt>
                <c:pt idx="3">
                  <c:v>-0.10076725362645433</c:v>
                </c:pt>
                <c:pt idx="4">
                  <c:v>-0.10004804912634313</c:v>
                </c:pt>
                <c:pt idx="5">
                  <c:v>-6.6132417022760848E-2</c:v>
                </c:pt>
                <c:pt idx="6">
                  <c:v>6.0363957748279518E-3</c:v>
                </c:pt>
                <c:pt idx="7">
                  <c:v>-5.2858401224554541E-2</c:v>
                </c:pt>
                <c:pt idx="8">
                  <c:v>7.5524522041320097E-2</c:v>
                </c:pt>
                <c:pt idx="9">
                  <c:v>2.4969144979330338E-2</c:v>
                </c:pt>
                <c:pt idx="10">
                  <c:v>7.9858344330347109E-2</c:v>
                </c:pt>
                <c:pt idx="11">
                  <c:v>2.1383142939484401E-2</c:v>
                </c:pt>
                <c:pt idx="12">
                  <c:v>4.81415858603782E-2</c:v>
                </c:pt>
                <c:pt idx="13">
                  <c:v>9.0904278053685061E-2</c:v>
                </c:pt>
                <c:pt idx="14">
                  <c:v>2.0335309231043652E-2</c:v>
                </c:pt>
                <c:pt idx="15">
                  <c:v>7.5404962310642532E-2</c:v>
                </c:pt>
                <c:pt idx="16">
                  <c:v>-7.0395005965622204E-3</c:v>
                </c:pt>
                <c:pt idx="17">
                  <c:v>-5.6931354506190246E-2</c:v>
                </c:pt>
                <c:pt idx="18">
                  <c:v>-7.0479659979085341E-2</c:v>
                </c:pt>
                <c:pt idx="19">
                  <c:v>-0.10614275725922084</c:v>
                </c:pt>
                <c:pt idx="20">
                  <c:v>-7.5343006200355944E-2</c:v>
                </c:pt>
                <c:pt idx="21">
                  <c:v>-9.0226382614801537E-2</c:v>
                </c:pt>
                <c:pt idx="22">
                  <c:v>-4.4989343790106773E-2</c:v>
                </c:pt>
                <c:pt idx="23">
                  <c:v>-0.15670369949228302</c:v>
                </c:pt>
                <c:pt idx="24">
                  <c:v>-0.12392261234512603</c:v>
                </c:pt>
                <c:pt idx="25">
                  <c:v>-2.8807615040022938E-2</c:v>
                </c:pt>
                <c:pt idx="26">
                  <c:v>-8.8006453014116914E-2</c:v>
                </c:pt>
                <c:pt idx="27">
                  <c:v>-6.8599825061539832E-2</c:v>
                </c:pt>
                <c:pt idx="28">
                  <c:v>-6.3507822737392416E-2</c:v>
                </c:pt>
                <c:pt idx="29">
                  <c:v>-9.7850807991534339E-2</c:v>
                </c:pt>
                <c:pt idx="30">
                  <c:v>1.159196633275883E-2</c:v>
                </c:pt>
                <c:pt idx="31">
                  <c:v>-1.426583493989142E-2</c:v>
                </c:pt>
                <c:pt idx="32">
                  <c:v>-2.2440155054624711E-2</c:v>
                </c:pt>
                <c:pt idx="33">
                  <c:v>-0.16670817377874414</c:v>
                </c:pt>
                <c:pt idx="34">
                  <c:v>-8.6653473432988903E-2</c:v>
                </c:pt>
                <c:pt idx="35">
                  <c:v>-9.4394163499487149E-2</c:v>
                </c:pt>
                <c:pt idx="36">
                  <c:v>3.9289747753400661E-2</c:v>
                </c:pt>
                <c:pt idx="37">
                  <c:v>3.2607615036113202E-3</c:v>
                </c:pt>
                <c:pt idx="38">
                  <c:v>0.11219170513589916</c:v>
                </c:pt>
                <c:pt idx="39">
                  <c:v>0.10944337434455065</c:v>
                </c:pt>
                <c:pt idx="40">
                  <c:v>0.25554833025478274</c:v>
                </c:pt>
                <c:pt idx="41">
                  <c:v>0.25478377793785967</c:v>
                </c:pt>
                <c:pt idx="42">
                  <c:v>0.34485532905054583</c:v>
                </c:pt>
                <c:pt idx="43">
                  <c:v>0.30298502911898595</c:v>
                </c:pt>
                <c:pt idx="44">
                  <c:v>0.32581124236457981</c:v>
                </c:pt>
                <c:pt idx="45">
                  <c:v>0.32119233346878673</c:v>
                </c:pt>
                <c:pt idx="46">
                  <c:v>0.27233047045109515</c:v>
                </c:pt>
                <c:pt idx="47">
                  <c:v>0.18383795232693956</c:v>
                </c:pt>
                <c:pt idx="48">
                  <c:v>0.14000206184186936</c:v>
                </c:pt>
                <c:pt idx="49">
                  <c:v>9.9697888663570211E-2</c:v>
                </c:pt>
                <c:pt idx="50">
                  <c:v>3.723674042237235E-2</c:v>
                </c:pt>
                <c:pt idx="51">
                  <c:v>9.5184734912663771E-2</c:v>
                </c:pt>
                <c:pt idx="52">
                  <c:v>-6.9772139752103612E-2</c:v>
                </c:pt>
                <c:pt idx="53">
                  <c:v>-0.11551785077625709</c:v>
                </c:pt>
                <c:pt idx="54">
                  <c:v>-4.1222457904723342E-2</c:v>
                </c:pt>
                <c:pt idx="55">
                  <c:v>-3.5360612063698227E-2</c:v>
                </c:pt>
                <c:pt idx="56">
                  <c:v>-0.16452150384981223</c:v>
                </c:pt>
                <c:pt idx="57">
                  <c:v>-3.2544220575118743E-2</c:v>
                </c:pt>
                <c:pt idx="58">
                  <c:v>-0.14926129143805156</c:v>
                </c:pt>
                <c:pt idx="59">
                  <c:v>-5.935247138683053E-2</c:v>
                </c:pt>
                <c:pt idx="60">
                  <c:v>-8.3391887694574507E-2</c:v>
                </c:pt>
                <c:pt idx="61">
                  <c:v>-7.0079494567892198E-2</c:v>
                </c:pt>
                <c:pt idx="62">
                  <c:v>-0.14907702195728234</c:v>
                </c:pt>
                <c:pt idx="63">
                  <c:v>-0.14380132570761361</c:v>
                </c:pt>
                <c:pt idx="64">
                  <c:v>-0.19724918540896397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TDK_FF_ST_mU_03!$Z$85:$Z$149</c:f>
              <c:numCache>
                <c:formatCode>General</c:formatCode>
                <c:ptCount val="65"/>
                <c:pt idx="0">
                  <c:v>360.17099999999988</c:v>
                </c:pt>
                <c:pt idx="1">
                  <c:v>354.72599999999989</c:v>
                </c:pt>
                <c:pt idx="2">
                  <c:v>349.02899999999988</c:v>
                </c:pt>
                <c:pt idx="3">
                  <c:v>343.4489999999999</c:v>
                </c:pt>
                <c:pt idx="4">
                  <c:v>337.9679999999999</c:v>
                </c:pt>
                <c:pt idx="5">
                  <c:v>332.40599999999989</c:v>
                </c:pt>
                <c:pt idx="6">
                  <c:v>326.7179999999999</c:v>
                </c:pt>
                <c:pt idx="7">
                  <c:v>321.04799999999989</c:v>
                </c:pt>
                <c:pt idx="8">
                  <c:v>315.23399999999987</c:v>
                </c:pt>
                <c:pt idx="9">
                  <c:v>309.55499999999989</c:v>
                </c:pt>
                <c:pt idx="10">
                  <c:v>303.95699999999988</c:v>
                </c:pt>
                <c:pt idx="11">
                  <c:v>298.30499999999989</c:v>
                </c:pt>
                <c:pt idx="12">
                  <c:v>292.80599999999987</c:v>
                </c:pt>
                <c:pt idx="13">
                  <c:v>287.27999999999986</c:v>
                </c:pt>
                <c:pt idx="14">
                  <c:v>281.62799999999987</c:v>
                </c:pt>
                <c:pt idx="15">
                  <c:v>275.88599999999985</c:v>
                </c:pt>
                <c:pt idx="16">
                  <c:v>270.15299999999985</c:v>
                </c:pt>
                <c:pt idx="17">
                  <c:v>264.50099999999986</c:v>
                </c:pt>
                <c:pt idx="18">
                  <c:v>258.88499999999988</c:v>
                </c:pt>
                <c:pt idx="19">
                  <c:v>253.25099999999989</c:v>
                </c:pt>
                <c:pt idx="20">
                  <c:v>247.7699999999999</c:v>
                </c:pt>
                <c:pt idx="21">
                  <c:v>242.2169999999999</c:v>
                </c:pt>
                <c:pt idx="22">
                  <c:v>236.61899999999989</c:v>
                </c:pt>
                <c:pt idx="23">
                  <c:v>230.80499999999989</c:v>
                </c:pt>
                <c:pt idx="24">
                  <c:v>225.14399999999989</c:v>
                </c:pt>
                <c:pt idx="25">
                  <c:v>219.52799999999991</c:v>
                </c:pt>
                <c:pt idx="26">
                  <c:v>213.8669999999999</c:v>
                </c:pt>
                <c:pt idx="27">
                  <c:v>208.2059999999999</c:v>
                </c:pt>
                <c:pt idx="28">
                  <c:v>202.77899999999991</c:v>
                </c:pt>
                <c:pt idx="29">
                  <c:v>197.31599999999992</c:v>
                </c:pt>
                <c:pt idx="30">
                  <c:v>191.64599999999993</c:v>
                </c:pt>
                <c:pt idx="31">
                  <c:v>185.93999999999994</c:v>
                </c:pt>
                <c:pt idx="32">
                  <c:v>180.18899999999994</c:v>
                </c:pt>
                <c:pt idx="33">
                  <c:v>174.56399999999994</c:v>
                </c:pt>
                <c:pt idx="34">
                  <c:v>168.92999999999995</c:v>
                </c:pt>
                <c:pt idx="35">
                  <c:v>163.41299999999995</c:v>
                </c:pt>
                <c:pt idx="36">
                  <c:v>157.86899999999994</c:v>
                </c:pt>
                <c:pt idx="37">
                  <c:v>152.40599999999995</c:v>
                </c:pt>
                <c:pt idx="38">
                  <c:v>146.76299999999995</c:v>
                </c:pt>
                <c:pt idx="39">
                  <c:v>140.98499999999996</c:v>
                </c:pt>
                <c:pt idx="40">
                  <c:v>135.33299999999997</c:v>
                </c:pt>
                <c:pt idx="41">
                  <c:v>129.63599999999997</c:v>
                </c:pt>
                <c:pt idx="42">
                  <c:v>124.08299999999997</c:v>
                </c:pt>
                <c:pt idx="43">
                  <c:v>118.43099999999997</c:v>
                </c:pt>
                <c:pt idx="44">
                  <c:v>112.97699999999998</c:v>
                </c:pt>
                <c:pt idx="45">
                  <c:v>107.50499999999998</c:v>
                </c:pt>
                <c:pt idx="46">
                  <c:v>101.76299999999998</c:v>
                </c:pt>
                <c:pt idx="47">
                  <c:v>96.092999999999975</c:v>
                </c:pt>
                <c:pt idx="48">
                  <c:v>90.440999999999974</c:v>
                </c:pt>
                <c:pt idx="49">
                  <c:v>84.761999999999972</c:v>
                </c:pt>
                <c:pt idx="50">
                  <c:v>79.154999999999973</c:v>
                </c:pt>
                <c:pt idx="51">
                  <c:v>73.529999999999973</c:v>
                </c:pt>
                <c:pt idx="52">
                  <c:v>68.030999999999977</c:v>
                </c:pt>
                <c:pt idx="53">
                  <c:v>62.531999999999975</c:v>
                </c:pt>
                <c:pt idx="54">
                  <c:v>56.924999999999976</c:v>
                </c:pt>
                <c:pt idx="55">
                  <c:v>51.119999999999976</c:v>
                </c:pt>
                <c:pt idx="56">
                  <c:v>45.449999999999974</c:v>
                </c:pt>
                <c:pt idx="57">
                  <c:v>39.806999999999974</c:v>
                </c:pt>
                <c:pt idx="58">
                  <c:v>34.163999999999973</c:v>
                </c:pt>
                <c:pt idx="59">
                  <c:v>28.529999999999973</c:v>
                </c:pt>
                <c:pt idx="60">
                  <c:v>23.030999999999974</c:v>
                </c:pt>
                <c:pt idx="61">
                  <c:v>17.558999999999976</c:v>
                </c:pt>
                <c:pt idx="62">
                  <c:v>11.888999999999976</c:v>
                </c:pt>
                <c:pt idx="63">
                  <c:v>6.0929999999999769</c:v>
                </c:pt>
                <c:pt idx="64">
                  <c:v>0.44099999999997763</c:v>
                </c:pt>
              </c:numCache>
            </c:numRef>
          </c:xVal>
          <c:yVal>
            <c:numRef>
              <c:f>TDK_FF_ST_mU_03!$AC$85:$AC$149</c:f>
              <c:numCache>
                <c:formatCode>General</c:formatCode>
                <c:ptCount val="65"/>
                <c:pt idx="0">
                  <c:v>-4.8023714097155334E-2</c:v>
                </c:pt>
                <c:pt idx="1">
                  <c:v>-0.14486167827794816</c:v>
                </c:pt>
                <c:pt idx="2">
                  <c:v>-4.0633807923313725E-2</c:v>
                </c:pt>
                <c:pt idx="3">
                  <c:v>-6.0950830092281194E-2</c:v>
                </c:pt>
                <c:pt idx="4">
                  <c:v>-0.150447980787078</c:v>
                </c:pt>
                <c:pt idx="5">
                  <c:v>-4.0711810929394687E-2</c:v>
                </c:pt>
                <c:pt idx="6">
                  <c:v>-0.12395696062452544</c:v>
                </c:pt>
                <c:pt idx="7">
                  <c:v>-5.4690546569986509E-2</c:v>
                </c:pt>
                <c:pt idx="8">
                  <c:v>-5.0829828430494217E-2</c:v>
                </c:pt>
                <c:pt idx="9">
                  <c:v>-4.0361299056201005E-2</c:v>
                </c:pt>
                <c:pt idx="10">
                  <c:v>-4.3742961462612584E-2</c:v>
                </c:pt>
                <c:pt idx="11">
                  <c:v>6.291916866473457E-3</c:v>
                </c:pt>
                <c:pt idx="12">
                  <c:v>2.15614592935367E-2</c:v>
                </c:pt>
                <c:pt idx="13">
                  <c:v>3.0758205595702748E-2</c:v>
                </c:pt>
                <c:pt idx="14">
                  <c:v>0.11092750298922738</c:v>
                </c:pt>
                <c:pt idx="15">
                  <c:v>8.8324256544296986E-2</c:v>
                </c:pt>
                <c:pt idx="16">
                  <c:v>0.2128132910904128</c:v>
                </c:pt>
                <c:pt idx="17">
                  <c:v>0.2676285848410771</c:v>
                </c:pt>
                <c:pt idx="18">
                  <c:v>0.34003835264547888</c:v>
                </c:pt>
                <c:pt idx="19">
                  <c:v>0.34049623381119432</c:v>
                </c:pt>
                <c:pt idx="20">
                  <c:v>0.36378653221876789</c:v>
                </c:pt>
                <c:pt idx="21">
                  <c:v>0.31879889472608625</c:v>
                </c:pt>
                <c:pt idx="22">
                  <c:v>0.35196902327223256</c:v>
                </c:pt>
                <c:pt idx="23">
                  <c:v>0.27271760634295106</c:v>
                </c:pt>
                <c:pt idx="24">
                  <c:v>0.22043529587836019</c:v>
                </c:pt>
                <c:pt idx="25">
                  <c:v>0.20444936732474162</c:v>
                </c:pt>
                <c:pt idx="26">
                  <c:v>0.10113261371867566</c:v>
                </c:pt>
                <c:pt idx="27">
                  <c:v>0.10579898749267613</c:v>
                </c:pt>
                <c:pt idx="28">
                  <c:v>8.242035553607252E-2</c:v>
                </c:pt>
                <c:pt idx="29">
                  <c:v>-2.0803982291681677E-3</c:v>
                </c:pt>
                <c:pt idx="30">
                  <c:v>2.40376117695007E-2</c:v>
                </c:pt>
                <c:pt idx="31">
                  <c:v>-4.6217856069006302E-2</c:v>
                </c:pt>
                <c:pt idx="32">
                  <c:v>-5.0825609008569472E-2</c:v>
                </c:pt>
                <c:pt idx="33">
                  <c:v>-3.0888403940423359E-3</c:v>
                </c:pt>
                <c:pt idx="34">
                  <c:v>-7.8100258618860607E-3</c:v>
                </c:pt>
                <c:pt idx="35">
                  <c:v>-3.7657882064934256E-2</c:v>
                </c:pt>
                <c:pt idx="36">
                  <c:v>3.5150819136759992E-2</c:v>
                </c:pt>
                <c:pt idx="37">
                  <c:v>5.4297445845804759E-2</c:v>
                </c:pt>
                <c:pt idx="38">
                  <c:v>-1.2160319215269055E-2</c:v>
                </c:pt>
                <c:pt idx="39">
                  <c:v>-9.5450054717503008E-3</c:v>
                </c:pt>
                <c:pt idx="40">
                  <c:v>-5.0711073821048558E-2</c:v>
                </c:pt>
                <c:pt idx="41">
                  <c:v>5.4993940589156409E-3</c:v>
                </c:pt>
                <c:pt idx="42">
                  <c:v>-0.15634923334454243</c:v>
                </c:pt>
                <c:pt idx="43">
                  <c:v>-5.1538112249588153E-2</c:v>
                </c:pt>
                <c:pt idx="44">
                  <c:v>3.5114482135384151E-2</c:v>
                </c:pt>
                <c:pt idx="45">
                  <c:v>-4.1587250962933808E-2</c:v>
                </c:pt>
                <c:pt idx="46">
                  <c:v>3.1752312167157015E-2</c:v>
                </c:pt>
                <c:pt idx="47">
                  <c:v>3.0620403011695885E-2</c:v>
                </c:pt>
                <c:pt idx="48">
                  <c:v>-2.5515557851178983E-2</c:v>
                </c:pt>
                <c:pt idx="49">
                  <c:v>4.8812680565987421E-2</c:v>
                </c:pt>
                <c:pt idx="50">
                  <c:v>0.12421507625197137</c:v>
                </c:pt>
                <c:pt idx="51">
                  <c:v>1.8654820853100773E-2</c:v>
                </c:pt>
                <c:pt idx="52">
                  <c:v>0.13284322240778579</c:v>
                </c:pt>
                <c:pt idx="53">
                  <c:v>0.15252930453136315</c:v>
                </c:pt>
                <c:pt idx="54">
                  <c:v>0.12892579859104814</c:v>
                </c:pt>
                <c:pt idx="55">
                  <c:v>0.11328136254118704</c:v>
                </c:pt>
                <c:pt idx="56">
                  <c:v>9.6436330670442771E-2</c:v>
                </c:pt>
                <c:pt idx="57">
                  <c:v>6.9318228763606271E-2</c:v>
                </c:pt>
                <c:pt idx="58">
                  <c:v>7.7354699691923656E-2</c:v>
                </c:pt>
                <c:pt idx="59">
                  <c:v>-4.258011676733986E-2</c:v>
                </c:pt>
                <c:pt idx="60">
                  <c:v>-3.0528942251660141E-2</c:v>
                </c:pt>
                <c:pt idx="61">
                  <c:v>-6.1406454110290554E-2</c:v>
                </c:pt>
                <c:pt idx="62">
                  <c:v>-0.11291769727338341</c:v>
                </c:pt>
                <c:pt idx="63">
                  <c:v>-0.11068291180073864</c:v>
                </c:pt>
                <c:pt idx="64">
                  <c:v>-6.0094104292435446E-2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5.859</c:v>
                </c:pt>
                <c:pt idx="2">
                  <c:v>11.690999999999999</c:v>
                </c:pt>
                <c:pt idx="3">
                  <c:v>17.315999999999999</c:v>
                </c:pt>
                <c:pt idx="4">
                  <c:v>22.796999999999997</c:v>
                </c:pt>
                <c:pt idx="5">
                  <c:v>28.286999999999995</c:v>
                </c:pt>
                <c:pt idx="6">
                  <c:v>33.938999999999993</c:v>
                </c:pt>
                <c:pt idx="7">
                  <c:v>39.554999999999993</c:v>
                </c:pt>
                <c:pt idx="8">
                  <c:v>45.152999999999992</c:v>
                </c:pt>
                <c:pt idx="9">
                  <c:v>50.91299999999999</c:v>
                </c:pt>
                <c:pt idx="10">
                  <c:v>56.645999999999987</c:v>
                </c:pt>
                <c:pt idx="11">
                  <c:v>62.315999999999988</c:v>
                </c:pt>
                <c:pt idx="12">
                  <c:v>67.913999999999987</c:v>
                </c:pt>
                <c:pt idx="13">
                  <c:v>73.286999999999992</c:v>
                </c:pt>
                <c:pt idx="14">
                  <c:v>78.929999999999993</c:v>
                </c:pt>
                <c:pt idx="15">
                  <c:v>84.545999999999992</c:v>
                </c:pt>
                <c:pt idx="16">
                  <c:v>90.188999999999993</c:v>
                </c:pt>
                <c:pt idx="17">
                  <c:v>95.957999999999998</c:v>
                </c:pt>
                <c:pt idx="18">
                  <c:v>101.556</c:v>
                </c:pt>
                <c:pt idx="19">
                  <c:v>107.28</c:v>
                </c:pt>
                <c:pt idx="20">
                  <c:v>112.77</c:v>
                </c:pt>
                <c:pt idx="21">
                  <c:v>118.21499999999999</c:v>
                </c:pt>
                <c:pt idx="22">
                  <c:v>123.89399999999999</c:v>
                </c:pt>
                <c:pt idx="23">
                  <c:v>129.45599999999999</c:v>
                </c:pt>
                <c:pt idx="24">
                  <c:v>135.08099999999999</c:v>
                </c:pt>
                <c:pt idx="25">
                  <c:v>140.78699999999998</c:v>
                </c:pt>
                <c:pt idx="26">
                  <c:v>146.53799999999998</c:v>
                </c:pt>
                <c:pt idx="27">
                  <c:v>152.10899999999998</c:v>
                </c:pt>
                <c:pt idx="28">
                  <c:v>157.70699999999999</c:v>
                </c:pt>
                <c:pt idx="29">
                  <c:v>163.13399999999999</c:v>
                </c:pt>
                <c:pt idx="30">
                  <c:v>168.68699999999998</c:v>
                </c:pt>
                <c:pt idx="31">
                  <c:v>174.37499999999997</c:v>
                </c:pt>
                <c:pt idx="32">
                  <c:v>180.03599999999997</c:v>
                </c:pt>
                <c:pt idx="33">
                  <c:v>185.72399999999996</c:v>
                </c:pt>
                <c:pt idx="34">
                  <c:v>191.42999999999995</c:v>
                </c:pt>
                <c:pt idx="35">
                  <c:v>197.11799999999994</c:v>
                </c:pt>
                <c:pt idx="36">
                  <c:v>202.53599999999994</c:v>
                </c:pt>
                <c:pt idx="37">
                  <c:v>208.02599999999995</c:v>
                </c:pt>
                <c:pt idx="38">
                  <c:v>213.67799999999994</c:v>
                </c:pt>
                <c:pt idx="39">
                  <c:v>219.26699999999994</c:v>
                </c:pt>
                <c:pt idx="40">
                  <c:v>224.89199999999994</c:v>
                </c:pt>
                <c:pt idx="41">
                  <c:v>230.66099999999994</c:v>
                </c:pt>
                <c:pt idx="42">
                  <c:v>236.40299999999993</c:v>
                </c:pt>
                <c:pt idx="43">
                  <c:v>241.97399999999993</c:v>
                </c:pt>
                <c:pt idx="44">
                  <c:v>247.59899999999993</c:v>
                </c:pt>
                <c:pt idx="45">
                  <c:v>253.05299999999994</c:v>
                </c:pt>
                <c:pt idx="46">
                  <c:v>258.60599999999994</c:v>
                </c:pt>
                <c:pt idx="47">
                  <c:v>264.32099999999991</c:v>
                </c:pt>
                <c:pt idx="48">
                  <c:v>269.95499999999993</c:v>
                </c:pt>
                <c:pt idx="49">
                  <c:v>275.61599999999993</c:v>
                </c:pt>
                <c:pt idx="50">
                  <c:v>281.42999999999995</c:v>
                </c:pt>
                <c:pt idx="51">
                  <c:v>287.05499999999995</c:v>
                </c:pt>
                <c:pt idx="52">
                  <c:v>292.60799999999995</c:v>
                </c:pt>
                <c:pt idx="53">
                  <c:v>298.11599999999993</c:v>
                </c:pt>
                <c:pt idx="54">
                  <c:v>303.72299999999996</c:v>
                </c:pt>
                <c:pt idx="55">
                  <c:v>309.39299999999997</c:v>
                </c:pt>
                <c:pt idx="56">
                  <c:v>315.09899999999999</c:v>
                </c:pt>
                <c:pt idx="57">
                  <c:v>320.82299999999998</c:v>
                </c:pt>
                <c:pt idx="58">
                  <c:v>326.57399999999996</c:v>
                </c:pt>
                <c:pt idx="59">
                  <c:v>332.16299999999995</c:v>
                </c:pt>
                <c:pt idx="60">
                  <c:v>337.80599999999993</c:v>
                </c:pt>
                <c:pt idx="61">
                  <c:v>343.26899999999995</c:v>
                </c:pt>
                <c:pt idx="62">
                  <c:v>348.84899999999993</c:v>
                </c:pt>
                <c:pt idx="63">
                  <c:v>354.52799999999991</c:v>
                </c:pt>
              </c:numCache>
            </c:numRef>
          </c:xVal>
          <c:yVal>
            <c:numRef>
              <c:f>TDK_FF_ST_mU_03!$AD$20:$AD$83</c:f>
              <c:numCache>
                <c:formatCode>General</c:formatCode>
                <c:ptCount val="64"/>
                <c:pt idx="0">
                  <c:v>-0.27609077859762365</c:v>
                </c:pt>
                <c:pt idx="1">
                  <c:v>3.3950690187172228E-2</c:v>
                </c:pt>
                <c:pt idx="2">
                  <c:v>-4.4172593337616917E-3</c:v>
                </c:pt>
                <c:pt idx="3">
                  <c:v>3.936079951616378E-2</c:v>
                </c:pt>
                <c:pt idx="4">
                  <c:v>6.951910687468299E-2</c:v>
                </c:pt>
                <c:pt idx="5">
                  <c:v>2.3552300255420988E-2</c:v>
                </c:pt>
                <c:pt idx="6">
                  <c:v>7.1318303917095704E-2</c:v>
                </c:pt>
                <c:pt idx="7">
                  <c:v>0.12217662998816081</c:v>
                </c:pt>
                <c:pt idx="8">
                  <c:v>2.0911808629122675E-2</c:v>
                </c:pt>
                <c:pt idx="9">
                  <c:v>8.8312217561856698E-2</c:v>
                </c:pt>
                <c:pt idx="10">
                  <c:v>4.9067454260701027E-2</c:v>
                </c:pt>
                <c:pt idx="11">
                  <c:v>0.13114616159187875</c:v>
                </c:pt>
                <c:pt idx="12">
                  <c:v>8.4701636547407588E-2</c:v>
                </c:pt>
                <c:pt idx="13">
                  <c:v>-7.2249457200584288E-2</c:v>
                </c:pt>
                <c:pt idx="14">
                  <c:v>0.10387976702092772</c:v>
                </c:pt>
                <c:pt idx="15">
                  <c:v>-2.6592281744655111E-2</c:v>
                </c:pt>
                <c:pt idx="16">
                  <c:v>-1.8476057254616762E-2</c:v>
                </c:pt>
                <c:pt idx="17">
                  <c:v>8.7551757517886131E-2</c:v>
                </c:pt>
                <c:pt idx="18">
                  <c:v>0.10223197214624236</c:v>
                </c:pt>
                <c:pt idx="19">
                  <c:v>6.4555506296287035E-2</c:v>
                </c:pt>
                <c:pt idx="20">
                  <c:v>0.11045748833574009</c:v>
                </c:pt>
                <c:pt idx="21">
                  <c:v>3.8688270365213384E-2</c:v>
                </c:pt>
                <c:pt idx="22">
                  <c:v>-0.11135988955443565</c:v>
                </c:pt>
                <c:pt idx="23">
                  <c:v>0.16220309355119866</c:v>
                </c:pt>
                <c:pt idx="24">
                  <c:v>7.3211538524077469E-2</c:v>
                </c:pt>
                <c:pt idx="25">
                  <c:v>1.9262609568272637E-2</c:v>
                </c:pt>
                <c:pt idx="26">
                  <c:v>7.5846133798847859E-2</c:v>
                </c:pt>
                <c:pt idx="27">
                  <c:v>0.12289727090734459</c:v>
                </c:pt>
                <c:pt idx="28">
                  <c:v>9.8658641874152408E-2</c:v>
                </c:pt>
                <c:pt idx="29">
                  <c:v>6.0192925926600083E-2</c:v>
                </c:pt>
                <c:pt idx="30">
                  <c:v>-1.940199219464489E-2</c:v>
                </c:pt>
                <c:pt idx="31">
                  <c:v>1.1176994545849084E-2</c:v>
                </c:pt>
                <c:pt idx="32">
                  <c:v>-2.8385453953944761E-2</c:v>
                </c:pt>
                <c:pt idx="33">
                  <c:v>0.12049031770973784</c:v>
                </c:pt>
                <c:pt idx="34">
                  <c:v>0.1106910852024896</c:v>
                </c:pt>
                <c:pt idx="35">
                  <c:v>9.2313765270318981E-2</c:v>
                </c:pt>
                <c:pt idx="36">
                  <c:v>4.3130607782671859E-2</c:v>
                </c:pt>
                <c:pt idx="37">
                  <c:v>0.10253822598906481</c:v>
                </c:pt>
                <c:pt idx="38">
                  <c:v>-1.1059091417223499E-2</c:v>
                </c:pt>
                <c:pt idx="39">
                  <c:v>9.5005992980190968E-2</c:v>
                </c:pt>
                <c:pt idx="40">
                  <c:v>-3.5113034376422547E-2</c:v>
                </c:pt>
                <c:pt idx="41">
                  <c:v>1.793382840509139E-2</c:v>
                </c:pt>
                <c:pt idx="42">
                  <c:v>7.1136942216867283E-3</c:v>
                </c:pt>
                <c:pt idx="43">
                  <c:v>1.5813865607100297E-2</c:v>
                </c:pt>
                <c:pt idx="44">
                  <c:v>3.7975289854188077E-2</c:v>
                </c:pt>
                <c:pt idx="45">
                  <c:v>1.9303900342407587E-2</c:v>
                </c:pt>
                <c:pt idx="46">
                  <c:v>6.7707882194383728E-2</c:v>
                </c:pt>
                <c:pt idx="47">
                  <c:v>8.3790632514137542E-2</c:v>
                </c:pt>
                <c:pt idx="48">
                  <c:v>7.2811229248543441E-2</c:v>
                </c:pt>
                <c:pt idx="49">
                  <c:v>-1.1373632119273225E-2</c:v>
                </c:pt>
                <c:pt idx="50">
                  <c:v>7.3690762566855028E-2</c:v>
                </c:pt>
                <c:pt idx="51">
                  <c:v>-6.4426529316961023E-2</c:v>
                </c:pt>
                <c:pt idx="52">
                  <c:v>9.1333599045640312E-2</c:v>
                </c:pt>
                <c:pt idx="53">
                  <c:v>0.12180976764273055</c:v>
                </c:pt>
                <c:pt idx="54">
                  <c:v>-2.5205035578892421E-3</c:v>
                </c:pt>
                <c:pt idx="55">
                  <c:v>-5.0006869925027786E-3</c:v>
                </c:pt>
                <c:pt idx="56">
                  <c:v>0.11369167541931802</c:v>
                </c:pt>
                <c:pt idx="57">
                  <c:v>-2.2146325994867766E-2</c:v>
                </c:pt>
                <c:pt idx="58">
                  <c:v>2.5304330813526121E-2</c:v>
                </c:pt>
                <c:pt idx="59">
                  <c:v>1.8640660457435843E-2</c:v>
                </c:pt>
                <c:pt idx="60">
                  <c:v>-6.7056093092503488E-2</c:v>
                </c:pt>
                <c:pt idx="61">
                  <c:v>9.1286644756110036E-3</c:v>
                </c:pt>
                <c:pt idx="62">
                  <c:v>0.10844321403396862</c:v>
                </c:pt>
                <c:pt idx="63">
                  <c:v>-1.060352570334544E-3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42832"/>
        <c:axId val="558143616"/>
      </c:scatterChart>
      <c:valAx>
        <c:axId val="55814283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3616"/>
        <c:crosses val="autoZero"/>
        <c:crossBetween val="midCat"/>
      </c:valAx>
      <c:valAx>
        <c:axId val="55814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2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TDK_FF_ST_mU2_03!$Z$20:$Z$84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5.9129999999999994</c:v>
                </c:pt>
                <c:pt idx="2">
                  <c:v>11.672999999999998</c:v>
                </c:pt>
                <c:pt idx="3">
                  <c:v>17.360999999999997</c:v>
                </c:pt>
                <c:pt idx="4">
                  <c:v>22.796999999999997</c:v>
                </c:pt>
                <c:pt idx="5">
                  <c:v>28.286999999999995</c:v>
                </c:pt>
                <c:pt idx="6">
                  <c:v>34.001999999999995</c:v>
                </c:pt>
                <c:pt idx="7">
                  <c:v>39.563999999999993</c:v>
                </c:pt>
                <c:pt idx="8">
                  <c:v>45.242999999999995</c:v>
                </c:pt>
                <c:pt idx="9">
                  <c:v>50.930999999999997</c:v>
                </c:pt>
                <c:pt idx="10">
                  <c:v>56.690999999999995</c:v>
                </c:pt>
                <c:pt idx="11">
                  <c:v>62.279999999999994</c:v>
                </c:pt>
                <c:pt idx="12">
                  <c:v>67.895999999999987</c:v>
                </c:pt>
                <c:pt idx="13">
                  <c:v>73.304999999999993</c:v>
                </c:pt>
                <c:pt idx="14">
                  <c:v>78.830999999999989</c:v>
                </c:pt>
                <c:pt idx="15">
                  <c:v>84.572999999999993</c:v>
                </c:pt>
                <c:pt idx="16">
                  <c:v>90.233999999999995</c:v>
                </c:pt>
                <c:pt idx="17">
                  <c:v>95.876999999999995</c:v>
                </c:pt>
                <c:pt idx="18">
                  <c:v>101.628</c:v>
                </c:pt>
                <c:pt idx="19">
                  <c:v>107.28</c:v>
                </c:pt>
                <c:pt idx="20">
                  <c:v>112.752</c:v>
                </c:pt>
                <c:pt idx="21">
                  <c:v>118.23299999999999</c:v>
                </c:pt>
                <c:pt idx="22">
                  <c:v>123.82199999999999</c:v>
                </c:pt>
                <c:pt idx="23">
                  <c:v>129.47399999999999</c:v>
                </c:pt>
                <c:pt idx="24">
                  <c:v>135.14399999999998</c:v>
                </c:pt>
                <c:pt idx="25">
                  <c:v>140.86799999999997</c:v>
                </c:pt>
                <c:pt idx="26">
                  <c:v>146.51999999999995</c:v>
                </c:pt>
                <c:pt idx="27">
                  <c:v>152.10899999999995</c:v>
                </c:pt>
                <c:pt idx="28">
                  <c:v>157.73399999999995</c:v>
                </c:pt>
                <c:pt idx="29">
                  <c:v>163.13399999999996</c:v>
                </c:pt>
                <c:pt idx="30">
                  <c:v>168.68699999999995</c:v>
                </c:pt>
                <c:pt idx="31">
                  <c:v>174.38399999999996</c:v>
                </c:pt>
                <c:pt idx="32">
                  <c:v>180.02699999999996</c:v>
                </c:pt>
                <c:pt idx="33">
                  <c:v>185.68799999999996</c:v>
                </c:pt>
                <c:pt idx="34">
                  <c:v>191.38499999999996</c:v>
                </c:pt>
                <c:pt idx="35">
                  <c:v>197.00999999999996</c:v>
                </c:pt>
                <c:pt idx="36">
                  <c:v>202.54499999999996</c:v>
                </c:pt>
                <c:pt idx="37">
                  <c:v>208.03499999999997</c:v>
                </c:pt>
                <c:pt idx="38">
                  <c:v>213.65999999999997</c:v>
                </c:pt>
                <c:pt idx="39">
                  <c:v>219.32099999999997</c:v>
                </c:pt>
                <c:pt idx="40">
                  <c:v>224.90099999999998</c:v>
                </c:pt>
                <c:pt idx="41">
                  <c:v>230.67899999999997</c:v>
                </c:pt>
                <c:pt idx="42">
                  <c:v>236.33099999999996</c:v>
                </c:pt>
                <c:pt idx="43">
                  <c:v>241.98299999999995</c:v>
                </c:pt>
                <c:pt idx="44">
                  <c:v>247.58999999999995</c:v>
                </c:pt>
                <c:pt idx="45">
                  <c:v>253.00799999999995</c:v>
                </c:pt>
                <c:pt idx="46">
                  <c:v>258.65999999999997</c:v>
                </c:pt>
                <c:pt idx="47">
                  <c:v>264.28499999999997</c:v>
                </c:pt>
                <c:pt idx="48">
                  <c:v>269.99099999999999</c:v>
                </c:pt>
                <c:pt idx="49">
                  <c:v>275.733</c:v>
                </c:pt>
                <c:pt idx="50">
                  <c:v>281.34000000000003</c:v>
                </c:pt>
                <c:pt idx="51">
                  <c:v>287.07300000000004</c:v>
                </c:pt>
                <c:pt idx="52">
                  <c:v>292.59900000000005</c:v>
                </c:pt>
                <c:pt idx="53">
                  <c:v>298.10700000000003</c:v>
                </c:pt>
                <c:pt idx="54">
                  <c:v>303.74100000000004</c:v>
                </c:pt>
                <c:pt idx="55">
                  <c:v>309.36600000000004</c:v>
                </c:pt>
                <c:pt idx="56">
                  <c:v>315.05400000000003</c:v>
                </c:pt>
                <c:pt idx="57">
                  <c:v>320.83200000000005</c:v>
                </c:pt>
                <c:pt idx="58">
                  <c:v>326.52900000000005</c:v>
                </c:pt>
                <c:pt idx="59">
                  <c:v>332.19000000000005</c:v>
                </c:pt>
                <c:pt idx="60">
                  <c:v>337.77000000000004</c:v>
                </c:pt>
                <c:pt idx="61">
                  <c:v>343.25100000000003</c:v>
                </c:pt>
                <c:pt idx="62">
                  <c:v>348.78600000000006</c:v>
                </c:pt>
                <c:pt idx="63">
                  <c:v>354.48300000000006</c:v>
                </c:pt>
                <c:pt idx="64">
                  <c:v>360.24300000000005</c:v>
                </c:pt>
              </c:numCache>
            </c:numRef>
          </c:xVal>
          <c:yVal>
            <c:numRef>
              <c:f>TDK_FF_ST_mU2_03!$AC$20:$AC$84</c:f>
              <c:numCache>
                <c:formatCode>General</c:formatCode>
                <c:ptCount val="65"/>
                <c:pt idx="0">
                  <c:v>0.15743288317014503</c:v>
                </c:pt>
                <c:pt idx="1">
                  <c:v>-9.3486206503814451E-2</c:v>
                </c:pt>
                <c:pt idx="2">
                  <c:v>-0.10097995377548941</c:v>
                </c:pt>
                <c:pt idx="3">
                  <c:v>-0.12335183178766584</c:v>
                </c:pt>
                <c:pt idx="4">
                  <c:v>-0.10454593480901053</c:v>
                </c:pt>
                <c:pt idx="5">
                  <c:v>-7.3754732564630388E-3</c:v>
                </c:pt>
                <c:pt idx="6">
                  <c:v>-0.11225815196921474</c:v>
                </c:pt>
                <c:pt idx="7">
                  <c:v>-4.2053351142214979E-3</c:v>
                </c:pt>
                <c:pt idx="8">
                  <c:v>5.3653843154279457E-2</c:v>
                </c:pt>
                <c:pt idx="9">
                  <c:v>0.13706751924910066</c:v>
                </c:pt>
                <c:pt idx="10">
                  <c:v>7.3724919248014942E-2</c:v>
                </c:pt>
                <c:pt idx="11">
                  <c:v>0.10537357695293537</c:v>
                </c:pt>
                <c:pt idx="12">
                  <c:v>0.10568307825823808</c:v>
                </c:pt>
                <c:pt idx="13">
                  <c:v>3.1186036764850655E-2</c:v>
                </c:pt>
                <c:pt idx="14">
                  <c:v>1.4774455987407009E-2</c:v>
                </c:pt>
                <c:pt idx="15">
                  <c:v>-1.1509953868042544E-2</c:v>
                </c:pt>
                <c:pt idx="16">
                  <c:v>-0.16329810185114013</c:v>
                </c:pt>
                <c:pt idx="17">
                  <c:v>-6.1974100671690735E-2</c:v>
                </c:pt>
                <c:pt idx="18">
                  <c:v>-2.0576140675999E-2</c:v>
                </c:pt>
                <c:pt idx="19">
                  <c:v>-7.1977250064804821E-2</c:v>
                </c:pt>
                <c:pt idx="20">
                  <c:v>-0.12668578061128244</c:v>
                </c:pt>
                <c:pt idx="21">
                  <c:v>-6.7442502485434375E-2</c:v>
                </c:pt>
                <c:pt idx="22">
                  <c:v>-0.11177264295768907</c:v>
                </c:pt>
                <c:pt idx="23">
                  <c:v>-8.071894726708706E-2</c:v>
                </c:pt>
                <c:pt idx="24">
                  <c:v>-0.15780199655748106</c:v>
                </c:pt>
                <c:pt idx="25">
                  <c:v>-2.5418125805373393E-2</c:v>
                </c:pt>
                <c:pt idx="26">
                  <c:v>-9.7376158348168929E-2</c:v>
                </c:pt>
                <c:pt idx="27">
                  <c:v>-8.9641226363056603E-2</c:v>
                </c:pt>
                <c:pt idx="28">
                  <c:v>-0.12288579152257739</c:v>
                </c:pt>
                <c:pt idx="29">
                  <c:v>-0.13443519256492209</c:v>
                </c:pt>
                <c:pt idx="30">
                  <c:v>-0.19177436369949419</c:v>
                </c:pt>
                <c:pt idx="31">
                  <c:v>-9.9186029841405343E-2</c:v>
                </c:pt>
                <c:pt idx="32">
                  <c:v>-0.13746699696471865</c:v>
                </c:pt>
                <c:pt idx="33">
                  <c:v>-0.11210148710583212</c:v>
                </c:pt>
                <c:pt idx="34">
                  <c:v>-0.10759340210412915</c:v>
                </c:pt>
                <c:pt idx="35">
                  <c:v>-0.11673327694401792</c:v>
                </c:pt>
                <c:pt idx="36">
                  <c:v>-6.2523415030113938E-2</c:v>
                </c:pt>
                <c:pt idx="37">
                  <c:v>2.496357441134478E-2</c:v>
                </c:pt>
                <c:pt idx="38">
                  <c:v>0.12034261288590642</c:v>
                </c:pt>
                <c:pt idx="39">
                  <c:v>9.4950977805922321E-2</c:v>
                </c:pt>
                <c:pt idx="40">
                  <c:v>0.237814389831982</c:v>
                </c:pt>
                <c:pt idx="41">
                  <c:v>0.22053122571685435</c:v>
                </c:pt>
                <c:pt idx="42">
                  <c:v>0.23675584765481972</c:v>
                </c:pt>
                <c:pt idx="43">
                  <c:v>0.27883078641457359</c:v>
                </c:pt>
                <c:pt idx="44">
                  <c:v>0.31333477179927627</c:v>
                </c:pt>
                <c:pt idx="45">
                  <c:v>0.33582130710041724</c:v>
                </c:pt>
                <c:pt idx="46">
                  <c:v>0.31059619751022183</c:v>
                </c:pt>
                <c:pt idx="47">
                  <c:v>0.21744352199709738</c:v>
                </c:pt>
                <c:pt idx="48">
                  <c:v>0.22364054683532686</c:v>
                </c:pt>
                <c:pt idx="49">
                  <c:v>8.0212372948324173E-2</c:v>
                </c:pt>
                <c:pt idx="50">
                  <c:v>0.10772451512457337</c:v>
                </c:pt>
                <c:pt idx="51">
                  <c:v>6.5680297017308931E-2</c:v>
                </c:pt>
                <c:pt idx="52">
                  <c:v>-3.1940315202973579E-2</c:v>
                </c:pt>
                <c:pt idx="53">
                  <c:v>4.1832255668339258E-2</c:v>
                </c:pt>
                <c:pt idx="54">
                  <c:v>-8.4594222237740269E-2</c:v>
                </c:pt>
                <c:pt idx="55">
                  <c:v>-0.13268442635620659</c:v>
                </c:pt>
                <c:pt idx="56">
                  <c:v>-8.6272611574884195E-2</c:v>
                </c:pt>
                <c:pt idx="57">
                  <c:v>-0.1474795162471878</c:v>
                </c:pt>
                <c:pt idx="58">
                  <c:v>-0.15036455097680346</c:v>
                </c:pt>
                <c:pt idx="59">
                  <c:v>-0.15727446827122549</c:v>
                </c:pt>
                <c:pt idx="60">
                  <c:v>-0.1731772101662159</c:v>
                </c:pt>
                <c:pt idx="61">
                  <c:v>-0.19294972580547665</c:v>
                </c:pt>
                <c:pt idx="62">
                  <c:v>-0.18651598747942444</c:v>
                </c:pt>
                <c:pt idx="63">
                  <c:v>-0.11412195707919182</c:v>
                </c:pt>
                <c:pt idx="64">
                  <c:v>-0.11485531119785719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TDK_FF_ST_mU2_03!$Z$85:$Z$149</c:f>
              <c:numCache>
                <c:formatCode>General</c:formatCode>
                <c:ptCount val="65"/>
                <c:pt idx="0">
                  <c:v>360.24300000000005</c:v>
                </c:pt>
                <c:pt idx="1">
                  <c:v>354.68100000000004</c:v>
                </c:pt>
                <c:pt idx="2">
                  <c:v>349.08300000000003</c:v>
                </c:pt>
                <c:pt idx="3">
                  <c:v>343.49400000000003</c:v>
                </c:pt>
                <c:pt idx="4">
                  <c:v>337.96800000000002</c:v>
                </c:pt>
                <c:pt idx="5">
                  <c:v>332.37900000000002</c:v>
                </c:pt>
                <c:pt idx="6">
                  <c:v>326.79900000000004</c:v>
                </c:pt>
                <c:pt idx="7">
                  <c:v>321.02100000000002</c:v>
                </c:pt>
                <c:pt idx="8">
                  <c:v>315.23400000000004</c:v>
                </c:pt>
                <c:pt idx="9">
                  <c:v>309.62700000000007</c:v>
                </c:pt>
                <c:pt idx="10">
                  <c:v>304.00200000000007</c:v>
                </c:pt>
                <c:pt idx="11">
                  <c:v>298.35000000000008</c:v>
                </c:pt>
                <c:pt idx="12">
                  <c:v>292.79700000000008</c:v>
                </c:pt>
                <c:pt idx="13">
                  <c:v>287.3250000000001</c:v>
                </c:pt>
                <c:pt idx="14">
                  <c:v>281.61000000000013</c:v>
                </c:pt>
                <c:pt idx="15">
                  <c:v>275.87700000000012</c:v>
                </c:pt>
                <c:pt idx="16">
                  <c:v>270.17100000000011</c:v>
                </c:pt>
                <c:pt idx="17">
                  <c:v>264.46500000000009</c:v>
                </c:pt>
                <c:pt idx="18">
                  <c:v>258.8850000000001</c:v>
                </c:pt>
                <c:pt idx="19">
                  <c:v>253.26900000000012</c:v>
                </c:pt>
                <c:pt idx="20">
                  <c:v>247.77900000000011</c:v>
                </c:pt>
                <c:pt idx="21">
                  <c:v>242.22600000000011</c:v>
                </c:pt>
                <c:pt idx="22">
                  <c:v>236.54700000000011</c:v>
                </c:pt>
                <c:pt idx="23">
                  <c:v>230.85900000000012</c:v>
                </c:pt>
                <c:pt idx="24">
                  <c:v>225.09000000000012</c:v>
                </c:pt>
                <c:pt idx="25">
                  <c:v>219.50100000000012</c:v>
                </c:pt>
                <c:pt idx="26">
                  <c:v>213.85800000000012</c:v>
                </c:pt>
                <c:pt idx="27">
                  <c:v>208.26900000000012</c:v>
                </c:pt>
                <c:pt idx="28">
                  <c:v>202.76100000000011</c:v>
                </c:pt>
                <c:pt idx="29">
                  <c:v>197.29800000000012</c:v>
                </c:pt>
                <c:pt idx="30">
                  <c:v>191.58300000000011</c:v>
                </c:pt>
                <c:pt idx="31">
                  <c:v>185.94900000000013</c:v>
                </c:pt>
                <c:pt idx="32">
                  <c:v>180.18000000000012</c:v>
                </c:pt>
                <c:pt idx="33">
                  <c:v>174.51000000000013</c:v>
                </c:pt>
                <c:pt idx="34">
                  <c:v>168.94800000000012</c:v>
                </c:pt>
                <c:pt idx="35">
                  <c:v>163.35000000000011</c:v>
                </c:pt>
                <c:pt idx="36">
                  <c:v>157.85100000000011</c:v>
                </c:pt>
                <c:pt idx="37">
                  <c:v>152.39700000000011</c:v>
                </c:pt>
                <c:pt idx="38">
                  <c:v>146.77200000000011</c:v>
                </c:pt>
                <c:pt idx="39">
                  <c:v>141.0570000000001</c:v>
                </c:pt>
                <c:pt idx="40">
                  <c:v>135.3240000000001</c:v>
                </c:pt>
                <c:pt idx="41">
                  <c:v>129.69000000000011</c:v>
                </c:pt>
                <c:pt idx="42">
                  <c:v>124.10100000000011</c:v>
                </c:pt>
                <c:pt idx="43">
                  <c:v>118.43100000000011</c:v>
                </c:pt>
                <c:pt idx="44">
                  <c:v>112.96800000000012</c:v>
                </c:pt>
                <c:pt idx="45">
                  <c:v>107.52300000000012</c:v>
                </c:pt>
                <c:pt idx="46">
                  <c:v>101.78100000000012</c:v>
                </c:pt>
                <c:pt idx="47">
                  <c:v>96.093000000000117</c:v>
                </c:pt>
                <c:pt idx="48">
                  <c:v>90.414000000000115</c:v>
                </c:pt>
                <c:pt idx="49">
                  <c:v>84.753000000000114</c:v>
                </c:pt>
                <c:pt idx="50">
                  <c:v>79.110000000000113</c:v>
                </c:pt>
                <c:pt idx="51">
                  <c:v>73.530000000000115</c:v>
                </c:pt>
                <c:pt idx="52">
                  <c:v>68.103000000000122</c:v>
                </c:pt>
                <c:pt idx="53">
                  <c:v>62.496000000000123</c:v>
                </c:pt>
                <c:pt idx="54">
                  <c:v>56.925000000000125</c:v>
                </c:pt>
                <c:pt idx="55">
                  <c:v>51.156000000000127</c:v>
                </c:pt>
                <c:pt idx="56">
                  <c:v>45.405000000000129</c:v>
                </c:pt>
                <c:pt idx="57">
                  <c:v>39.735000000000127</c:v>
                </c:pt>
                <c:pt idx="58">
                  <c:v>34.17300000000013</c:v>
                </c:pt>
                <c:pt idx="59">
                  <c:v>28.494000000000131</c:v>
                </c:pt>
                <c:pt idx="60">
                  <c:v>23.022000000000133</c:v>
                </c:pt>
                <c:pt idx="61">
                  <c:v>17.577000000000133</c:v>
                </c:pt>
                <c:pt idx="62">
                  <c:v>11.889000000000134</c:v>
                </c:pt>
                <c:pt idx="63">
                  <c:v>6.1560000000001347</c:v>
                </c:pt>
                <c:pt idx="64">
                  <c:v>0.42300000000013505</c:v>
                </c:pt>
              </c:numCache>
            </c:numRef>
          </c:xVal>
          <c:yVal>
            <c:numRef>
              <c:f>TDK_FF_ST_mU2_03!$AC$85:$AC$149</c:f>
              <c:numCache>
                <c:formatCode>General</c:formatCode>
                <c:ptCount val="65"/>
                <c:pt idx="0">
                  <c:v>-8.2538557606710583E-2</c:v>
                </c:pt>
                <c:pt idx="1">
                  <c:v>-0.17509048974079633</c:v>
                </c:pt>
                <c:pt idx="2">
                  <c:v>-0.1434359043263953</c:v>
                </c:pt>
                <c:pt idx="3">
                  <c:v>-0.19857192778783883</c:v>
                </c:pt>
                <c:pt idx="4">
                  <c:v>-0.16054666635233161</c:v>
                </c:pt>
                <c:pt idx="5">
                  <c:v>-7.2146249622051073E-2</c:v>
                </c:pt>
                <c:pt idx="6">
                  <c:v>-0.13195833157243442</c:v>
                </c:pt>
                <c:pt idx="7">
                  <c:v>-0.13206647562600438</c:v>
                </c:pt>
                <c:pt idx="8">
                  <c:v>-0.11948142935102624</c:v>
                </c:pt>
                <c:pt idx="9">
                  <c:v>-0.12407904665190017</c:v>
                </c:pt>
                <c:pt idx="10">
                  <c:v>1.8713395411168676E-2</c:v>
                </c:pt>
                <c:pt idx="11">
                  <c:v>-4.9629369511137611E-2</c:v>
                </c:pt>
                <c:pt idx="12">
                  <c:v>7.8804003450727578E-3</c:v>
                </c:pt>
                <c:pt idx="13">
                  <c:v>5.9499761303811738E-2</c:v>
                </c:pt>
                <c:pt idx="14">
                  <c:v>6.6982426564436537E-2</c:v>
                </c:pt>
                <c:pt idx="15">
                  <c:v>0.12267811945645235</c:v>
                </c:pt>
                <c:pt idx="16">
                  <c:v>0.20333473649924372</c:v>
                </c:pt>
                <c:pt idx="17">
                  <c:v>0.16972282982618481</c:v>
                </c:pt>
                <c:pt idx="18">
                  <c:v>0.2852092197190359</c:v>
                </c:pt>
                <c:pt idx="19">
                  <c:v>0.35195469101279286</c:v>
                </c:pt>
                <c:pt idx="20">
                  <c:v>0.34032591406582924</c:v>
                </c:pt>
                <c:pt idx="21">
                  <c:v>0.29576415324913796</c:v>
                </c:pt>
                <c:pt idx="22">
                  <c:v>0.29144354887253598</c:v>
                </c:pt>
                <c:pt idx="23">
                  <c:v>0.22885653380731696</c:v>
                </c:pt>
                <c:pt idx="24">
                  <c:v>0.27443529587813487</c:v>
                </c:pt>
                <c:pt idx="25">
                  <c:v>0.10064124326285651</c:v>
                </c:pt>
                <c:pt idx="26">
                  <c:v>9.7428836261599372E-2</c:v>
                </c:pt>
                <c:pt idx="27">
                  <c:v>6.3574479812700702E-2</c:v>
                </c:pt>
                <c:pt idx="28">
                  <c:v>1.7267136403546601E-2</c:v>
                </c:pt>
                <c:pt idx="29">
                  <c:v>1.0502340271045796E-2</c:v>
                </c:pt>
                <c:pt idx="30">
                  <c:v>-6.7704932617772329E-2</c:v>
                </c:pt>
                <c:pt idx="31">
                  <c:v>-3.6863631031280875E-2</c:v>
                </c:pt>
                <c:pt idx="32">
                  <c:v>-3.5765734696894924E-2</c:v>
                </c:pt>
                <c:pt idx="33">
                  <c:v>-8.4732804965170772E-2</c:v>
                </c:pt>
                <c:pt idx="34">
                  <c:v>-8.4116106610650831E-2</c:v>
                </c:pt>
                <c:pt idx="35">
                  <c:v>-0.15504925961235472</c:v>
                </c:pt>
                <c:pt idx="36">
                  <c:v>-7.29394522761595E-2</c:v>
                </c:pt>
                <c:pt idx="37">
                  <c:v>-7.8679597424013537E-2</c:v>
                </c:pt>
                <c:pt idx="38">
                  <c:v>-8.3243176272276287E-3</c:v>
                </c:pt>
                <c:pt idx="39">
                  <c:v>-8.3703577057036682E-2</c:v>
                </c:pt>
                <c:pt idx="40">
                  <c:v>-3.2993529308640746E-2</c:v>
                </c:pt>
                <c:pt idx="41">
                  <c:v>-0.10064395859711794</c:v>
                </c:pt>
                <c:pt idx="42">
                  <c:v>-0.10143821490248683</c:v>
                </c:pt>
                <c:pt idx="43">
                  <c:v>-0.10843958664243303</c:v>
                </c:pt>
                <c:pt idx="44">
                  <c:v>-9.6786678410850868E-2</c:v>
                </c:pt>
                <c:pt idx="45">
                  <c:v>-9.9221928637561518E-2</c:v>
                </c:pt>
                <c:pt idx="46">
                  <c:v>-2.0203029886431523E-2</c:v>
                </c:pt>
                <c:pt idx="47">
                  <c:v>-4.5014379634082502E-2</c:v>
                </c:pt>
                <c:pt idx="48">
                  <c:v>5.7378271376222756E-3</c:v>
                </c:pt>
                <c:pt idx="49">
                  <c:v>-6.388225381968482E-3</c:v>
                </c:pt>
                <c:pt idx="50">
                  <c:v>2.5896672566616985E-2</c:v>
                </c:pt>
                <c:pt idx="51">
                  <c:v>2.6688311800711517E-2</c:v>
                </c:pt>
                <c:pt idx="52">
                  <c:v>0.11146002456399628</c:v>
                </c:pt>
                <c:pt idx="53">
                  <c:v>8.3981309020174422E-2</c:v>
                </c:pt>
                <c:pt idx="54">
                  <c:v>8.3044195342836247E-2</c:v>
                </c:pt>
                <c:pt idx="55">
                  <c:v>3.1410520428885036E-2</c:v>
                </c:pt>
                <c:pt idx="56">
                  <c:v>8.4858038761424837E-2</c:v>
                </c:pt>
                <c:pt idx="57">
                  <c:v>-2.5853339605419023E-2</c:v>
                </c:pt>
                <c:pt idx="58">
                  <c:v>-4.53115068392691E-2</c:v>
                </c:pt>
                <c:pt idx="59">
                  <c:v>-6.8897514011371896E-2</c:v>
                </c:pt>
                <c:pt idx="60">
                  <c:v>-0.11571737200014809</c:v>
                </c:pt>
                <c:pt idx="61">
                  <c:v>-9.7617456466899455E-2</c:v>
                </c:pt>
                <c:pt idx="62">
                  <c:v>-8.9064747252574961E-2</c:v>
                </c:pt>
                <c:pt idx="63">
                  <c:v>-0.11255434416223498</c:v>
                </c:pt>
                <c:pt idx="64">
                  <c:v>-9.8580095022404279E-2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TDK_FF_ST_mU2_03!$Z$20:$Z$83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5.9129999999999994</c:v>
                </c:pt>
                <c:pt idx="2">
                  <c:v>11.672999999999998</c:v>
                </c:pt>
                <c:pt idx="3">
                  <c:v>17.360999999999997</c:v>
                </c:pt>
                <c:pt idx="4">
                  <c:v>22.796999999999997</c:v>
                </c:pt>
                <c:pt idx="5">
                  <c:v>28.286999999999995</c:v>
                </c:pt>
                <c:pt idx="6">
                  <c:v>34.001999999999995</c:v>
                </c:pt>
                <c:pt idx="7">
                  <c:v>39.563999999999993</c:v>
                </c:pt>
                <c:pt idx="8">
                  <c:v>45.242999999999995</c:v>
                </c:pt>
                <c:pt idx="9">
                  <c:v>50.930999999999997</c:v>
                </c:pt>
                <c:pt idx="10">
                  <c:v>56.690999999999995</c:v>
                </c:pt>
                <c:pt idx="11">
                  <c:v>62.279999999999994</c:v>
                </c:pt>
                <c:pt idx="12">
                  <c:v>67.895999999999987</c:v>
                </c:pt>
                <c:pt idx="13">
                  <c:v>73.304999999999993</c:v>
                </c:pt>
                <c:pt idx="14">
                  <c:v>78.830999999999989</c:v>
                </c:pt>
                <c:pt idx="15">
                  <c:v>84.572999999999993</c:v>
                </c:pt>
                <c:pt idx="16">
                  <c:v>90.233999999999995</c:v>
                </c:pt>
                <c:pt idx="17">
                  <c:v>95.876999999999995</c:v>
                </c:pt>
                <c:pt idx="18">
                  <c:v>101.628</c:v>
                </c:pt>
                <c:pt idx="19">
                  <c:v>107.28</c:v>
                </c:pt>
                <c:pt idx="20">
                  <c:v>112.752</c:v>
                </c:pt>
                <c:pt idx="21">
                  <c:v>118.23299999999999</c:v>
                </c:pt>
                <c:pt idx="22">
                  <c:v>123.82199999999999</c:v>
                </c:pt>
                <c:pt idx="23">
                  <c:v>129.47399999999999</c:v>
                </c:pt>
                <c:pt idx="24">
                  <c:v>135.14399999999998</c:v>
                </c:pt>
                <c:pt idx="25">
                  <c:v>140.86799999999997</c:v>
                </c:pt>
                <c:pt idx="26">
                  <c:v>146.51999999999995</c:v>
                </c:pt>
                <c:pt idx="27">
                  <c:v>152.10899999999995</c:v>
                </c:pt>
                <c:pt idx="28">
                  <c:v>157.73399999999995</c:v>
                </c:pt>
                <c:pt idx="29">
                  <c:v>163.13399999999996</c:v>
                </c:pt>
                <c:pt idx="30">
                  <c:v>168.68699999999995</c:v>
                </c:pt>
                <c:pt idx="31">
                  <c:v>174.38399999999996</c:v>
                </c:pt>
                <c:pt idx="32">
                  <c:v>180.02699999999996</c:v>
                </c:pt>
                <c:pt idx="33">
                  <c:v>185.68799999999996</c:v>
                </c:pt>
                <c:pt idx="34">
                  <c:v>191.38499999999996</c:v>
                </c:pt>
                <c:pt idx="35">
                  <c:v>197.00999999999996</c:v>
                </c:pt>
                <c:pt idx="36">
                  <c:v>202.54499999999996</c:v>
                </c:pt>
                <c:pt idx="37">
                  <c:v>208.03499999999997</c:v>
                </c:pt>
                <c:pt idx="38">
                  <c:v>213.65999999999997</c:v>
                </c:pt>
                <c:pt idx="39">
                  <c:v>219.32099999999997</c:v>
                </c:pt>
                <c:pt idx="40">
                  <c:v>224.90099999999998</c:v>
                </c:pt>
                <c:pt idx="41">
                  <c:v>230.67899999999997</c:v>
                </c:pt>
                <c:pt idx="42">
                  <c:v>236.33099999999996</c:v>
                </c:pt>
                <c:pt idx="43">
                  <c:v>241.98299999999995</c:v>
                </c:pt>
                <c:pt idx="44">
                  <c:v>247.58999999999995</c:v>
                </c:pt>
                <c:pt idx="45">
                  <c:v>253.00799999999995</c:v>
                </c:pt>
                <c:pt idx="46">
                  <c:v>258.65999999999997</c:v>
                </c:pt>
                <c:pt idx="47">
                  <c:v>264.28499999999997</c:v>
                </c:pt>
                <c:pt idx="48">
                  <c:v>269.99099999999999</c:v>
                </c:pt>
                <c:pt idx="49">
                  <c:v>275.733</c:v>
                </c:pt>
                <c:pt idx="50">
                  <c:v>281.34000000000003</c:v>
                </c:pt>
                <c:pt idx="51">
                  <c:v>287.07300000000004</c:v>
                </c:pt>
                <c:pt idx="52">
                  <c:v>292.59900000000005</c:v>
                </c:pt>
                <c:pt idx="53">
                  <c:v>298.10700000000003</c:v>
                </c:pt>
                <c:pt idx="54">
                  <c:v>303.74100000000004</c:v>
                </c:pt>
                <c:pt idx="55">
                  <c:v>309.36600000000004</c:v>
                </c:pt>
                <c:pt idx="56">
                  <c:v>315.05400000000003</c:v>
                </c:pt>
                <c:pt idx="57">
                  <c:v>320.83200000000005</c:v>
                </c:pt>
                <c:pt idx="58">
                  <c:v>326.52900000000005</c:v>
                </c:pt>
                <c:pt idx="59">
                  <c:v>332.19000000000005</c:v>
                </c:pt>
                <c:pt idx="60">
                  <c:v>337.77000000000004</c:v>
                </c:pt>
                <c:pt idx="61">
                  <c:v>343.25100000000003</c:v>
                </c:pt>
                <c:pt idx="62">
                  <c:v>348.78600000000006</c:v>
                </c:pt>
                <c:pt idx="63">
                  <c:v>354.48300000000006</c:v>
                </c:pt>
              </c:numCache>
            </c:numRef>
          </c:xVal>
          <c:yVal>
            <c:numRef>
              <c:f>TDK_FF_ST_mU2_03!$AD$20:$AD$83</c:f>
              <c:numCache>
                <c:formatCode>General</c:formatCode>
                <c:ptCount val="64"/>
                <c:pt idx="0">
                  <c:v>-0.25601297819254931</c:v>
                </c:pt>
                <c:pt idx="1">
                  <c:v>-1.9068137658420525E-2</c:v>
                </c:pt>
                <c:pt idx="2">
                  <c:v>1.1915206522914445E-2</c:v>
                </c:pt>
                <c:pt idx="3">
                  <c:v>2.5734375320766389E-2</c:v>
                </c:pt>
                <c:pt idx="4">
                  <c:v>-1.1171437191137557E-2</c:v>
                </c:pt>
                <c:pt idx="5">
                  <c:v>-6.1522040754908858E-2</c:v>
                </c:pt>
                <c:pt idx="6">
                  <c:v>6.6946645129945637E-2</c:v>
                </c:pt>
                <c:pt idx="7">
                  <c:v>-2.1648004491197526E-2</c:v>
                </c:pt>
                <c:pt idx="8">
                  <c:v>3.120419560714538E-2</c:v>
                </c:pt>
                <c:pt idx="9">
                  <c:v>-0.10565699882021562</c:v>
                </c:pt>
                <c:pt idx="10">
                  <c:v>9.3192760948213049E-3</c:v>
                </c:pt>
                <c:pt idx="11">
                  <c:v>-2.1392267932760944E-2</c:v>
                </c:pt>
                <c:pt idx="12">
                  <c:v>5.7769463057582016E-3</c:v>
                </c:pt>
                <c:pt idx="13">
                  <c:v>-4.4977249641391381E-3</c:v>
                </c:pt>
                <c:pt idx="14">
                  <c:v>1.1122216579209976E-2</c:v>
                </c:pt>
                <c:pt idx="15">
                  <c:v>5.1217284860740619E-3</c:v>
                </c:pt>
                <c:pt idx="16">
                  <c:v>0.16903592898876241</c:v>
                </c:pt>
                <c:pt idx="17">
                  <c:v>1.6959721037608233E-2</c:v>
                </c:pt>
                <c:pt idx="18">
                  <c:v>3.7311078956747679E-4</c:v>
                </c:pt>
                <c:pt idx="19">
                  <c:v>-2.7244678572756698E-2</c:v>
                </c:pt>
                <c:pt idx="20">
                  <c:v>2.9899102200431571E-2</c:v>
                </c:pt>
                <c:pt idx="21">
                  <c:v>-4.0997084156998653E-2</c:v>
                </c:pt>
                <c:pt idx="22">
                  <c:v>1.0334428055202238E-2</c:v>
                </c:pt>
                <c:pt idx="23">
                  <c:v>-1.9925011330030884E-2</c:v>
                </c:pt>
                <c:pt idx="24">
                  <c:v>0.12480846724884032</c:v>
                </c:pt>
                <c:pt idx="25">
                  <c:v>-5.8285451251663289E-2</c:v>
                </c:pt>
                <c:pt idx="26">
                  <c:v>8.90518407209413E-2</c:v>
                </c:pt>
                <c:pt idx="27">
                  <c:v>1.0961628939043067E-2</c:v>
                </c:pt>
                <c:pt idx="28">
                  <c:v>4.9946339246417892E-2</c:v>
                </c:pt>
                <c:pt idx="29">
                  <c:v>-2.0614067047432627E-2</c:v>
                </c:pt>
                <c:pt idx="30">
                  <c:v>0.10765825708884336</c:v>
                </c:pt>
                <c:pt idx="31">
                  <c:v>1.4453224876234572E-2</c:v>
                </c:pt>
                <c:pt idx="32">
                  <c:v>0.10170126226782372</c:v>
                </c:pt>
                <c:pt idx="33">
                  <c:v>7.5237856074551246E-2</c:v>
                </c:pt>
                <c:pt idx="34">
                  <c:v>3.9888469486356826E-2</c:v>
                </c:pt>
                <c:pt idx="35">
                  <c:v>0.12723561721506371</c:v>
                </c:pt>
                <c:pt idx="36">
                  <c:v>7.9790551433660539E-2</c:v>
                </c:pt>
                <c:pt idx="37">
                  <c:v>3.8610905401355922E-2</c:v>
                </c:pt>
                <c:pt idx="38">
                  <c:v>-2.2913776624307047E-2</c:v>
                </c:pt>
                <c:pt idx="39">
                  <c:v>5.6902654569341848E-3</c:v>
                </c:pt>
                <c:pt idx="40">
                  <c:v>3.6620906046152868E-2</c:v>
                </c:pt>
                <c:pt idx="41">
                  <c:v>8.3253080904626131E-3</c:v>
                </c:pt>
                <c:pt idx="42">
                  <c:v>5.4687701217716267E-2</c:v>
                </c:pt>
                <c:pt idx="43">
                  <c:v>1.6933366834564367E-2</c:v>
                </c:pt>
                <c:pt idx="44">
                  <c:v>2.699114226655297E-2</c:v>
                </c:pt>
                <c:pt idx="45">
                  <c:v>1.6133383912375621E-2</c:v>
                </c:pt>
                <c:pt idx="46">
                  <c:v>-2.5386977791185927E-2</c:v>
                </c:pt>
                <c:pt idx="47">
                  <c:v>-4.7720692170912571E-2</c:v>
                </c:pt>
                <c:pt idx="48">
                  <c:v>-2.0305810336083141E-2</c:v>
                </c:pt>
                <c:pt idx="49">
                  <c:v>4.2465746508128177E-2</c:v>
                </c:pt>
                <c:pt idx="50">
                  <c:v>-4.0742088560136835E-2</c:v>
                </c:pt>
                <c:pt idx="51">
                  <c:v>-6.1805357134971928E-3</c:v>
                </c:pt>
                <c:pt idx="52">
                  <c:v>3.9820715548046337E-2</c:v>
                </c:pt>
                <c:pt idx="53">
                  <c:v>-9.1461625179476869E-2</c:v>
                </c:pt>
                <c:pt idx="54">
                  <c:v>0.10330761764890894</c:v>
                </c:pt>
                <c:pt idx="55">
                  <c:v>8.6053797043064151E-3</c:v>
                </c:pt>
                <c:pt idx="56">
                  <c:v>-3.3208817776142041E-2</c:v>
                </c:pt>
                <c:pt idx="57">
                  <c:v>1.5413040621183427E-2</c:v>
                </c:pt>
                <c:pt idx="58">
                  <c:v>1.840621940436904E-2</c:v>
                </c:pt>
                <c:pt idx="59">
                  <c:v>8.5128218649174414E-2</c:v>
                </c:pt>
                <c:pt idx="60">
                  <c:v>1.2630543813884287E-2</c:v>
                </c:pt>
                <c:pt idx="61">
                  <c:v>-5.6222019823621849E-3</c:v>
                </c:pt>
                <c:pt idx="62">
                  <c:v>4.3080083153029136E-2</c:v>
                </c:pt>
                <c:pt idx="63">
                  <c:v>-6.0968532661604513E-2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45184"/>
        <c:axId val="558145576"/>
      </c:scatterChart>
      <c:valAx>
        <c:axId val="55814518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5576"/>
        <c:crosses val="autoZero"/>
        <c:crossBetween val="midCat"/>
      </c:valAx>
      <c:valAx>
        <c:axId val="558145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5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5.274</c:v>
                </c:pt>
                <c:pt idx="2">
                  <c:v>11.052</c:v>
                </c:pt>
                <c:pt idx="3">
                  <c:v>16.686</c:v>
                </c:pt>
                <c:pt idx="4">
                  <c:v>22.373999999999999</c:v>
                </c:pt>
                <c:pt idx="5">
                  <c:v>28.061999999999998</c:v>
                </c:pt>
                <c:pt idx="6">
                  <c:v>33.650999999999996</c:v>
                </c:pt>
                <c:pt idx="7">
                  <c:v>39.113999999999997</c:v>
                </c:pt>
                <c:pt idx="8">
                  <c:v>44.603999999999999</c:v>
                </c:pt>
                <c:pt idx="9">
                  <c:v>50.256</c:v>
                </c:pt>
                <c:pt idx="10">
                  <c:v>56.024999999999999</c:v>
                </c:pt>
                <c:pt idx="11">
                  <c:v>61.695</c:v>
                </c:pt>
                <c:pt idx="12">
                  <c:v>67.373999999999995</c:v>
                </c:pt>
                <c:pt idx="13">
                  <c:v>73.016999999999996</c:v>
                </c:pt>
                <c:pt idx="14">
                  <c:v>78.650999999999996</c:v>
                </c:pt>
                <c:pt idx="15">
                  <c:v>84.078000000000003</c:v>
                </c:pt>
                <c:pt idx="16">
                  <c:v>89.603999999999999</c:v>
                </c:pt>
                <c:pt idx="17">
                  <c:v>95.238</c:v>
                </c:pt>
                <c:pt idx="18">
                  <c:v>100.971</c:v>
                </c:pt>
                <c:pt idx="19">
                  <c:v>106.65</c:v>
                </c:pt>
                <c:pt idx="20">
                  <c:v>112.33800000000001</c:v>
                </c:pt>
                <c:pt idx="21">
                  <c:v>118.02600000000001</c:v>
                </c:pt>
                <c:pt idx="22">
                  <c:v>123.52500000000001</c:v>
                </c:pt>
                <c:pt idx="23">
                  <c:v>128.988</c:v>
                </c:pt>
                <c:pt idx="24">
                  <c:v>134.53200000000001</c:v>
                </c:pt>
                <c:pt idx="25">
                  <c:v>140.21100000000001</c:v>
                </c:pt>
                <c:pt idx="26">
                  <c:v>145.81800000000001</c:v>
                </c:pt>
                <c:pt idx="27">
                  <c:v>151.56900000000002</c:v>
                </c:pt>
                <c:pt idx="28">
                  <c:v>157.24800000000002</c:v>
                </c:pt>
                <c:pt idx="29">
                  <c:v>162.81000000000003</c:v>
                </c:pt>
                <c:pt idx="30">
                  <c:v>168.47100000000003</c:v>
                </c:pt>
                <c:pt idx="31">
                  <c:v>173.88000000000002</c:v>
                </c:pt>
                <c:pt idx="32">
                  <c:v>179.37000000000003</c:v>
                </c:pt>
                <c:pt idx="33">
                  <c:v>185.12100000000004</c:v>
                </c:pt>
                <c:pt idx="34">
                  <c:v>190.80000000000004</c:v>
                </c:pt>
                <c:pt idx="35">
                  <c:v>196.46100000000004</c:v>
                </c:pt>
                <c:pt idx="36">
                  <c:v>202.12200000000004</c:v>
                </c:pt>
                <c:pt idx="37">
                  <c:v>207.80100000000004</c:v>
                </c:pt>
                <c:pt idx="38">
                  <c:v>213.35400000000004</c:v>
                </c:pt>
                <c:pt idx="39">
                  <c:v>218.78100000000003</c:v>
                </c:pt>
                <c:pt idx="40">
                  <c:v>224.35200000000003</c:v>
                </c:pt>
                <c:pt idx="41">
                  <c:v>229.98600000000002</c:v>
                </c:pt>
                <c:pt idx="42">
                  <c:v>235.67400000000001</c:v>
                </c:pt>
                <c:pt idx="43">
                  <c:v>241.434</c:v>
                </c:pt>
                <c:pt idx="44">
                  <c:v>247.131</c:v>
                </c:pt>
                <c:pt idx="45">
                  <c:v>252.72900000000001</c:v>
                </c:pt>
                <c:pt idx="46">
                  <c:v>258.38100000000003</c:v>
                </c:pt>
                <c:pt idx="47">
                  <c:v>263.80800000000005</c:v>
                </c:pt>
                <c:pt idx="48">
                  <c:v>269.38800000000003</c:v>
                </c:pt>
                <c:pt idx="49">
                  <c:v>275.02200000000005</c:v>
                </c:pt>
                <c:pt idx="50">
                  <c:v>280.77300000000002</c:v>
                </c:pt>
                <c:pt idx="51">
                  <c:v>286.46100000000001</c:v>
                </c:pt>
                <c:pt idx="52">
                  <c:v>292.14</c:v>
                </c:pt>
                <c:pt idx="53">
                  <c:v>297.89099999999996</c:v>
                </c:pt>
                <c:pt idx="54">
                  <c:v>303.37199999999996</c:v>
                </c:pt>
                <c:pt idx="55">
                  <c:v>308.89799999999997</c:v>
                </c:pt>
                <c:pt idx="56">
                  <c:v>314.53199999999998</c:v>
                </c:pt>
                <c:pt idx="57">
                  <c:v>320.21099999999996</c:v>
                </c:pt>
                <c:pt idx="58">
                  <c:v>325.91699999999997</c:v>
                </c:pt>
                <c:pt idx="59">
                  <c:v>331.56899999999996</c:v>
                </c:pt>
                <c:pt idx="60">
                  <c:v>337.28399999999993</c:v>
                </c:pt>
                <c:pt idx="61">
                  <c:v>342.89099999999996</c:v>
                </c:pt>
                <c:pt idx="62">
                  <c:v>348.57899999999995</c:v>
                </c:pt>
                <c:pt idx="63">
                  <c:v>354.01499999999993</c:v>
                </c:pt>
                <c:pt idx="64">
                  <c:v>359.55899999999991</c:v>
                </c:pt>
              </c:numCache>
            </c:numRef>
          </c:xVal>
          <c:yVal>
            <c:numRef>
              <c:f>TDK_FF_ST_oU_04!$AC$20:$AC$84</c:f>
              <c:numCache>
                <c:formatCode>General</c:formatCode>
                <c:ptCount val="65"/>
                <c:pt idx="0">
                  <c:v>-0.30982215332392116</c:v>
                </c:pt>
                <c:pt idx="1">
                  <c:v>-0.1811029098942063</c:v>
                </c:pt>
                <c:pt idx="2">
                  <c:v>-0.29645340533196674</c:v>
                </c:pt>
                <c:pt idx="3">
                  <c:v>-0.30532125986470504</c:v>
                </c:pt>
                <c:pt idx="4">
                  <c:v>-0.23955943113410072</c:v>
                </c:pt>
                <c:pt idx="5">
                  <c:v>-0.11606564519398432</c:v>
                </c:pt>
                <c:pt idx="6">
                  <c:v>-0.19131250363174956</c:v>
                </c:pt>
                <c:pt idx="7">
                  <c:v>-0.11503087651848176</c:v>
                </c:pt>
                <c:pt idx="8">
                  <c:v>-7.433469300038098E-2</c:v>
                </c:pt>
                <c:pt idx="9">
                  <c:v>-4.760259315119697E-2</c:v>
                </c:pt>
                <c:pt idx="10">
                  <c:v>1.3597641029186036E-2</c:v>
                </c:pt>
                <c:pt idx="11">
                  <c:v>4.8480365405730197E-2</c:v>
                </c:pt>
                <c:pt idx="12">
                  <c:v>7.9917684334901651E-2</c:v>
                </c:pt>
                <c:pt idx="13">
                  <c:v>3.3242898565617907E-2</c:v>
                </c:pt>
                <c:pt idx="14">
                  <c:v>5.5483353411275971E-2</c:v>
                </c:pt>
                <c:pt idx="15">
                  <c:v>-3.424827660839469E-2</c:v>
                </c:pt>
                <c:pt idx="16">
                  <c:v>1.205978430645871E-2</c:v>
                </c:pt>
                <c:pt idx="17">
                  <c:v>-5.0823161115090443E-2</c:v>
                </c:pt>
                <c:pt idx="18">
                  <c:v>-8.8436639195606404E-2</c:v>
                </c:pt>
                <c:pt idx="19">
                  <c:v>-0.10562837364122402</c:v>
                </c:pt>
                <c:pt idx="20">
                  <c:v>-0.10216322231245556</c:v>
                </c:pt>
                <c:pt idx="21">
                  <c:v>-9.2048124614962035E-2</c:v>
                </c:pt>
                <c:pt idx="22">
                  <c:v>-0.10658124102295119</c:v>
                </c:pt>
                <c:pt idx="23">
                  <c:v>-7.7771948573570171E-2</c:v>
                </c:pt>
                <c:pt idx="24">
                  <c:v>-0.10773612287275114</c:v>
                </c:pt>
                <c:pt idx="25">
                  <c:v>-0.1158585946658377</c:v>
                </c:pt>
                <c:pt idx="26">
                  <c:v>-8.6484743448778545E-2</c:v>
                </c:pt>
                <c:pt idx="27">
                  <c:v>-0.13784320524587201</c:v>
                </c:pt>
                <c:pt idx="28">
                  <c:v>-4.6322249185521969E-2</c:v>
                </c:pt>
                <c:pt idx="29">
                  <c:v>-3.9304623424044394E-2</c:v>
                </c:pt>
                <c:pt idx="30">
                  <c:v>-0.14060038195296443</c:v>
                </c:pt>
                <c:pt idx="31">
                  <c:v>-0.14915803900808555</c:v>
                </c:pt>
                <c:pt idx="32">
                  <c:v>-0.10661492266686423</c:v>
                </c:pt>
                <c:pt idx="33">
                  <c:v>-0.12197745261124737</c:v>
                </c:pt>
                <c:pt idx="34">
                  <c:v>-0.13446699092057202</c:v>
                </c:pt>
                <c:pt idx="35">
                  <c:v>9.4830359564355149E-3</c:v>
                </c:pt>
                <c:pt idx="36">
                  <c:v>-7.9579398678419011E-2</c:v>
                </c:pt>
                <c:pt idx="37">
                  <c:v>4.2530949379170124E-2</c:v>
                </c:pt>
                <c:pt idx="38">
                  <c:v>3.7393358914641794E-2</c:v>
                </c:pt>
                <c:pt idx="39">
                  <c:v>6.7970723429340296E-2</c:v>
                </c:pt>
                <c:pt idx="40">
                  <c:v>0.11325028201696341</c:v>
                </c:pt>
                <c:pt idx="41">
                  <c:v>0.15750066627512638</c:v>
                </c:pt>
                <c:pt idx="42">
                  <c:v>0.17517144286088637</c:v>
                </c:pt>
                <c:pt idx="43">
                  <c:v>0.2199114611845232</c:v>
                </c:pt>
                <c:pt idx="44">
                  <c:v>0.16957315538931539</c:v>
                </c:pt>
                <c:pt idx="45">
                  <c:v>0.23710693824094164</c:v>
                </c:pt>
                <c:pt idx="46">
                  <c:v>0.15099838066277016</c:v>
                </c:pt>
                <c:pt idx="47">
                  <c:v>0.16231504096464278</c:v>
                </c:pt>
                <c:pt idx="48">
                  <c:v>0.1548681512335861</c:v>
                </c:pt>
                <c:pt idx="49">
                  <c:v>3.4694145958496847E-2</c:v>
                </c:pt>
                <c:pt idx="50">
                  <c:v>2.4745610426066378E-2</c:v>
                </c:pt>
                <c:pt idx="51">
                  <c:v>-4.3776184467901658E-2</c:v>
                </c:pt>
                <c:pt idx="52">
                  <c:v>-4.298543731385962E-2</c:v>
                </c:pt>
                <c:pt idx="53">
                  <c:v>-0.1075815207185542</c:v>
                </c:pt>
                <c:pt idx="54">
                  <c:v>-6.2195190497277508E-2</c:v>
                </c:pt>
                <c:pt idx="55">
                  <c:v>-7.4285724201956782E-2</c:v>
                </c:pt>
                <c:pt idx="56">
                  <c:v>-3.4410371177102661E-2</c:v>
                </c:pt>
                <c:pt idx="57">
                  <c:v>-0.15577367703582468</c:v>
                </c:pt>
                <c:pt idx="58">
                  <c:v>4.4698472117886467E-2</c:v>
                </c:pt>
                <c:pt idx="59">
                  <c:v>-0.13941830324586135</c:v>
                </c:pt>
                <c:pt idx="60">
                  <c:v>-0.15278419548184274</c:v>
                </c:pt>
                <c:pt idx="61">
                  <c:v>-0.10675080985458862</c:v>
                </c:pt>
                <c:pt idx="62">
                  <c:v>-0.18653600712002572</c:v>
                </c:pt>
                <c:pt idx="63">
                  <c:v>-0.1912458985271428</c:v>
                </c:pt>
                <c:pt idx="64">
                  <c:v>-0.13688479599892389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TDK_FF_ST_oU_04!$Z$85:$Z$149</c:f>
              <c:numCache>
                <c:formatCode>General</c:formatCode>
                <c:ptCount val="65"/>
                <c:pt idx="0">
                  <c:v>359.55899999999991</c:v>
                </c:pt>
                <c:pt idx="1">
                  <c:v>354.26699999999994</c:v>
                </c:pt>
                <c:pt idx="2">
                  <c:v>348.83099999999996</c:v>
                </c:pt>
                <c:pt idx="3">
                  <c:v>343.16099999999994</c:v>
                </c:pt>
                <c:pt idx="4">
                  <c:v>337.46399999999994</c:v>
                </c:pt>
                <c:pt idx="5">
                  <c:v>331.78499999999997</c:v>
                </c:pt>
                <c:pt idx="6">
                  <c:v>326.03399999999999</c:v>
                </c:pt>
                <c:pt idx="7">
                  <c:v>320.346</c:v>
                </c:pt>
                <c:pt idx="8">
                  <c:v>314.73</c:v>
                </c:pt>
                <c:pt idx="9">
                  <c:v>309.08700000000005</c:v>
                </c:pt>
                <c:pt idx="10">
                  <c:v>303.61500000000007</c:v>
                </c:pt>
                <c:pt idx="11">
                  <c:v>298.12500000000006</c:v>
                </c:pt>
                <c:pt idx="12">
                  <c:v>292.34700000000004</c:v>
                </c:pt>
                <c:pt idx="13">
                  <c:v>286.70400000000006</c:v>
                </c:pt>
                <c:pt idx="14">
                  <c:v>280.98900000000009</c:v>
                </c:pt>
                <c:pt idx="15">
                  <c:v>275.21100000000007</c:v>
                </c:pt>
                <c:pt idx="16">
                  <c:v>269.5680000000001</c:v>
                </c:pt>
                <c:pt idx="17">
                  <c:v>264.02400000000011</c:v>
                </c:pt>
                <c:pt idx="18">
                  <c:v>258.52500000000009</c:v>
                </c:pt>
                <c:pt idx="19">
                  <c:v>252.91800000000009</c:v>
                </c:pt>
                <c:pt idx="20">
                  <c:v>247.32000000000008</c:v>
                </c:pt>
                <c:pt idx="21">
                  <c:v>241.62300000000008</c:v>
                </c:pt>
                <c:pt idx="22">
                  <c:v>235.91700000000009</c:v>
                </c:pt>
                <c:pt idx="23">
                  <c:v>230.1930000000001</c:v>
                </c:pt>
                <c:pt idx="24">
                  <c:v>224.55900000000011</c:v>
                </c:pt>
                <c:pt idx="25">
                  <c:v>218.9970000000001</c:v>
                </c:pt>
                <c:pt idx="26">
                  <c:v>213.57900000000009</c:v>
                </c:pt>
                <c:pt idx="27">
                  <c:v>207.96300000000008</c:v>
                </c:pt>
                <c:pt idx="28">
                  <c:v>202.31100000000009</c:v>
                </c:pt>
                <c:pt idx="29">
                  <c:v>196.6230000000001</c:v>
                </c:pt>
                <c:pt idx="30">
                  <c:v>190.95300000000012</c:v>
                </c:pt>
                <c:pt idx="31">
                  <c:v>185.30100000000013</c:v>
                </c:pt>
                <c:pt idx="32">
                  <c:v>179.62200000000013</c:v>
                </c:pt>
                <c:pt idx="33">
                  <c:v>174.08700000000013</c:v>
                </c:pt>
                <c:pt idx="34">
                  <c:v>168.66900000000012</c:v>
                </c:pt>
                <c:pt idx="35">
                  <c:v>163.05300000000011</c:v>
                </c:pt>
                <c:pt idx="36">
                  <c:v>157.4550000000001</c:v>
                </c:pt>
                <c:pt idx="37">
                  <c:v>151.7940000000001</c:v>
                </c:pt>
                <c:pt idx="38">
                  <c:v>146.08800000000011</c:v>
                </c:pt>
                <c:pt idx="39">
                  <c:v>140.3730000000001</c:v>
                </c:pt>
                <c:pt idx="40">
                  <c:v>134.79300000000009</c:v>
                </c:pt>
                <c:pt idx="41">
                  <c:v>129.18600000000009</c:v>
                </c:pt>
                <c:pt idx="42">
                  <c:v>123.76800000000009</c:v>
                </c:pt>
                <c:pt idx="43">
                  <c:v>118.28700000000009</c:v>
                </c:pt>
                <c:pt idx="44">
                  <c:v>112.56300000000009</c:v>
                </c:pt>
                <c:pt idx="45">
                  <c:v>106.89300000000009</c:v>
                </c:pt>
                <c:pt idx="46">
                  <c:v>101.12400000000008</c:v>
                </c:pt>
                <c:pt idx="47">
                  <c:v>95.49000000000008</c:v>
                </c:pt>
                <c:pt idx="48">
                  <c:v>89.757000000000076</c:v>
                </c:pt>
                <c:pt idx="49">
                  <c:v>84.294000000000082</c:v>
                </c:pt>
                <c:pt idx="50">
                  <c:v>78.822000000000088</c:v>
                </c:pt>
                <c:pt idx="51">
                  <c:v>73.215000000000089</c:v>
                </c:pt>
                <c:pt idx="52">
                  <c:v>67.62600000000009</c:v>
                </c:pt>
                <c:pt idx="53">
                  <c:v>61.938000000000088</c:v>
                </c:pt>
                <c:pt idx="54">
                  <c:v>56.19600000000009</c:v>
                </c:pt>
                <c:pt idx="55">
                  <c:v>50.526000000000089</c:v>
                </c:pt>
                <c:pt idx="56">
                  <c:v>44.883000000000088</c:v>
                </c:pt>
                <c:pt idx="57">
                  <c:v>39.276000000000089</c:v>
                </c:pt>
                <c:pt idx="58">
                  <c:v>33.858000000000089</c:v>
                </c:pt>
                <c:pt idx="59">
                  <c:v>28.25100000000009</c:v>
                </c:pt>
                <c:pt idx="60">
                  <c:v>22.581000000000088</c:v>
                </c:pt>
                <c:pt idx="61">
                  <c:v>16.90200000000009</c:v>
                </c:pt>
                <c:pt idx="62">
                  <c:v>11.250000000000091</c:v>
                </c:pt>
                <c:pt idx="63">
                  <c:v>5.4630000000000907</c:v>
                </c:pt>
                <c:pt idx="64">
                  <c:v>-0.22499999999990905</c:v>
                </c:pt>
              </c:numCache>
            </c:numRef>
          </c:xVal>
          <c:yVal>
            <c:numRef>
              <c:f>TDK_FF_ST_oU_04!$AC$85:$AC$149</c:f>
              <c:numCache>
                <c:formatCode>General</c:formatCode>
                <c:ptCount val="65"/>
                <c:pt idx="0">
                  <c:v>-0.14110870151665722</c:v>
                </c:pt>
                <c:pt idx="1">
                  <c:v>-0.15376066477358563</c:v>
                </c:pt>
                <c:pt idx="2">
                  <c:v>-0.2458302918827826</c:v>
                </c:pt>
                <c:pt idx="3">
                  <c:v>-0.2395527002935296</c:v>
                </c:pt>
                <c:pt idx="4">
                  <c:v>-0.15117567831362066</c:v>
                </c:pt>
                <c:pt idx="5">
                  <c:v>-0.13162859850183395</c:v>
                </c:pt>
                <c:pt idx="6">
                  <c:v>-7.1545335845598856E-2</c:v>
                </c:pt>
                <c:pt idx="7">
                  <c:v>-0.12574827920866483</c:v>
                </c:pt>
                <c:pt idx="8">
                  <c:v>-6.6058619263344553E-2</c:v>
                </c:pt>
                <c:pt idx="9">
                  <c:v>-5.6614728050078611E-2</c:v>
                </c:pt>
                <c:pt idx="10">
                  <c:v>-4.526036004534717E-2</c:v>
                </c:pt>
                <c:pt idx="11">
                  <c:v>-3.0040679349951915E-2</c:v>
                </c:pt>
                <c:pt idx="12">
                  <c:v>1.8664330513615823E-3</c:v>
                </c:pt>
                <c:pt idx="13">
                  <c:v>-4.8134369442891511E-2</c:v>
                </c:pt>
                <c:pt idx="14">
                  <c:v>6.8559952118619094E-2</c:v>
                </c:pt>
                <c:pt idx="15">
                  <c:v>7.9232993206062474E-2</c:v>
                </c:pt>
                <c:pt idx="16">
                  <c:v>0.1441911375983409</c:v>
                </c:pt>
                <c:pt idx="17">
                  <c:v>0.11365442131932468</c:v>
                </c:pt>
                <c:pt idx="18">
                  <c:v>0.21886214335836485</c:v>
                </c:pt>
                <c:pt idx="19">
                  <c:v>0.19870411735112725</c:v>
                </c:pt>
                <c:pt idx="20">
                  <c:v>0.24005103869328082</c:v>
                </c:pt>
                <c:pt idx="21">
                  <c:v>0.25255799312716931</c:v>
                </c:pt>
                <c:pt idx="22">
                  <c:v>0.22876589593505514</c:v>
                </c:pt>
                <c:pt idx="23">
                  <c:v>0.17068209636761367</c:v>
                </c:pt>
                <c:pt idx="24">
                  <c:v>0.19827785350295812</c:v>
                </c:pt>
                <c:pt idx="25">
                  <c:v>0.12492240655851106</c:v>
                </c:pt>
                <c:pt idx="26">
                  <c:v>4.4173921859595566E-2</c:v>
                </c:pt>
                <c:pt idx="27">
                  <c:v>-8.6751140479464084E-3</c:v>
                </c:pt>
                <c:pt idx="28">
                  <c:v>2.1224049334648498E-2</c:v>
                </c:pt>
                <c:pt idx="29">
                  <c:v>-2.7176778063051188E-2</c:v>
                </c:pt>
                <c:pt idx="30">
                  <c:v>-7.4315939295871658E-2</c:v>
                </c:pt>
                <c:pt idx="31">
                  <c:v>1.3397194027930936E-2</c:v>
                </c:pt>
                <c:pt idx="32">
                  <c:v>-8.8724415504827903E-2</c:v>
                </c:pt>
                <c:pt idx="33">
                  <c:v>7.7102606591864742E-2</c:v>
                </c:pt>
                <c:pt idx="34">
                  <c:v>-1.900724341172122E-2</c:v>
                </c:pt>
                <c:pt idx="35">
                  <c:v>1.4785459395625367E-3</c:v>
                </c:pt>
                <c:pt idx="36">
                  <c:v>-1.1674847209121708E-2</c:v>
                </c:pt>
                <c:pt idx="37">
                  <c:v>-2.491971825128303E-2</c:v>
                </c:pt>
                <c:pt idx="38">
                  <c:v>-1.0779886873962141E-2</c:v>
                </c:pt>
                <c:pt idx="39">
                  <c:v>-9.6089572965070147E-3</c:v>
                </c:pt>
                <c:pt idx="40">
                  <c:v>-5.2008794404599712E-2</c:v>
                </c:pt>
                <c:pt idx="41">
                  <c:v>-5.1045917737326363E-2</c:v>
                </c:pt>
                <c:pt idx="42">
                  <c:v>-6.7563452762954057E-2</c:v>
                </c:pt>
                <c:pt idx="43">
                  <c:v>-0.13357415356489355</c:v>
                </c:pt>
                <c:pt idx="44">
                  <c:v>-9.2669754668051496E-2</c:v>
                </c:pt>
                <c:pt idx="45">
                  <c:v>-0.11310955225241059</c:v>
                </c:pt>
                <c:pt idx="46">
                  <c:v>-8.1176204131509166E-2</c:v>
                </c:pt>
                <c:pt idx="47">
                  <c:v>-5.3015134746217996E-2</c:v>
                </c:pt>
                <c:pt idx="48">
                  <c:v>2.2035214749493548E-2</c:v>
                </c:pt>
                <c:pt idx="49">
                  <c:v>2.4896659128913257E-2</c:v>
                </c:pt>
                <c:pt idx="50">
                  <c:v>4.0035828923095096E-2</c:v>
                </c:pt>
                <c:pt idx="51">
                  <c:v>5.2906118644443723E-2</c:v>
                </c:pt>
                <c:pt idx="52">
                  <c:v>7.2079323049933919E-2</c:v>
                </c:pt>
                <c:pt idx="53">
                  <c:v>8.458059632302195E-2</c:v>
                </c:pt>
                <c:pt idx="54">
                  <c:v>5.8088239485911686E-3</c:v>
                </c:pt>
                <c:pt idx="55">
                  <c:v>-5.4691078329163645E-2</c:v>
                </c:pt>
                <c:pt idx="56">
                  <c:v>-3.2339507387625588E-2</c:v>
                </c:pt>
                <c:pt idx="57">
                  <c:v>-8.8155061490645892E-2</c:v>
                </c:pt>
                <c:pt idx="58">
                  <c:v>-9.1044957930790815E-2</c:v>
                </c:pt>
                <c:pt idx="59">
                  <c:v>-0.16014967269927638</c:v>
                </c:pt>
                <c:pt idx="60">
                  <c:v>-0.17534802760697232</c:v>
                </c:pt>
                <c:pt idx="61">
                  <c:v>-0.22776055855790744</c:v>
                </c:pt>
                <c:pt idx="62">
                  <c:v>-0.19596146711947959</c:v>
                </c:pt>
                <c:pt idx="63">
                  <c:v>-0.19750888861575522</c:v>
                </c:pt>
                <c:pt idx="64">
                  <c:v>-0.18721680192686563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5.274</c:v>
                </c:pt>
                <c:pt idx="2">
                  <c:v>11.052</c:v>
                </c:pt>
                <c:pt idx="3">
                  <c:v>16.686</c:v>
                </c:pt>
                <c:pt idx="4">
                  <c:v>22.373999999999999</c:v>
                </c:pt>
                <c:pt idx="5">
                  <c:v>28.061999999999998</c:v>
                </c:pt>
                <c:pt idx="6">
                  <c:v>33.650999999999996</c:v>
                </c:pt>
                <c:pt idx="7">
                  <c:v>39.113999999999997</c:v>
                </c:pt>
                <c:pt idx="8">
                  <c:v>44.603999999999999</c:v>
                </c:pt>
                <c:pt idx="9">
                  <c:v>50.256</c:v>
                </c:pt>
                <c:pt idx="10">
                  <c:v>56.024999999999999</c:v>
                </c:pt>
                <c:pt idx="11">
                  <c:v>61.695</c:v>
                </c:pt>
                <c:pt idx="12">
                  <c:v>67.373999999999995</c:v>
                </c:pt>
                <c:pt idx="13">
                  <c:v>73.016999999999996</c:v>
                </c:pt>
                <c:pt idx="14">
                  <c:v>78.650999999999996</c:v>
                </c:pt>
                <c:pt idx="15">
                  <c:v>84.078000000000003</c:v>
                </c:pt>
                <c:pt idx="16">
                  <c:v>89.603999999999999</c:v>
                </c:pt>
                <c:pt idx="17">
                  <c:v>95.238</c:v>
                </c:pt>
                <c:pt idx="18">
                  <c:v>100.971</c:v>
                </c:pt>
                <c:pt idx="19">
                  <c:v>106.65</c:v>
                </c:pt>
                <c:pt idx="20">
                  <c:v>112.33800000000001</c:v>
                </c:pt>
                <c:pt idx="21">
                  <c:v>118.02600000000001</c:v>
                </c:pt>
                <c:pt idx="22">
                  <c:v>123.52500000000001</c:v>
                </c:pt>
                <c:pt idx="23">
                  <c:v>128.988</c:v>
                </c:pt>
                <c:pt idx="24">
                  <c:v>134.53200000000001</c:v>
                </c:pt>
                <c:pt idx="25">
                  <c:v>140.21100000000001</c:v>
                </c:pt>
                <c:pt idx="26">
                  <c:v>145.81800000000001</c:v>
                </c:pt>
                <c:pt idx="27">
                  <c:v>151.56900000000002</c:v>
                </c:pt>
                <c:pt idx="28">
                  <c:v>157.24800000000002</c:v>
                </c:pt>
                <c:pt idx="29">
                  <c:v>162.81000000000003</c:v>
                </c:pt>
                <c:pt idx="30">
                  <c:v>168.47100000000003</c:v>
                </c:pt>
                <c:pt idx="31">
                  <c:v>173.88000000000002</c:v>
                </c:pt>
                <c:pt idx="32">
                  <c:v>179.37000000000003</c:v>
                </c:pt>
                <c:pt idx="33">
                  <c:v>185.12100000000004</c:v>
                </c:pt>
                <c:pt idx="34">
                  <c:v>190.80000000000004</c:v>
                </c:pt>
                <c:pt idx="35">
                  <c:v>196.46100000000004</c:v>
                </c:pt>
                <c:pt idx="36">
                  <c:v>202.12200000000004</c:v>
                </c:pt>
                <c:pt idx="37">
                  <c:v>207.80100000000004</c:v>
                </c:pt>
                <c:pt idx="38">
                  <c:v>213.35400000000004</c:v>
                </c:pt>
                <c:pt idx="39">
                  <c:v>218.78100000000003</c:v>
                </c:pt>
                <c:pt idx="40">
                  <c:v>224.35200000000003</c:v>
                </c:pt>
                <c:pt idx="41">
                  <c:v>229.98600000000002</c:v>
                </c:pt>
                <c:pt idx="42">
                  <c:v>235.67400000000001</c:v>
                </c:pt>
                <c:pt idx="43">
                  <c:v>241.434</c:v>
                </c:pt>
                <c:pt idx="44">
                  <c:v>247.131</c:v>
                </c:pt>
                <c:pt idx="45">
                  <c:v>252.72900000000001</c:v>
                </c:pt>
                <c:pt idx="46">
                  <c:v>258.38100000000003</c:v>
                </c:pt>
                <c:pt idx="47">
                  <c:v>263.80800000000005</c:v>
                </c:pt>
                <c:pt idx="48">
                  <c:v>269.38800000000003</c:v>
                </c:pt>
                <c:pt idx="49">
                  <c:v>275.02200000000005</c:v>
                </c:pt>
                <c:pt idx="50">
                  <c:v>280.77300000000002</c:v>
                </c:pt>
                <c:pt idx="51">
                  <c:v>286.46100000000001</c:v>
                </c:pt>
                <c:pt idx="52">
                  <c:v>292.14</c:v>
                </c:pt>
                <c:pt idx="53">
                  <c:v>297.89099999999996</c:v>
                </c:pt>
                <c:pt idx="54">
                  <c:v>303.37199999999996</c:v>
                </c:pt>
                <c:pt idx="55">
                  <c:v>308.89799999999997</c:v>
                </c:pt>
                <c:pt idx="56">
                  <c:v>314.53199999999998</c:v>
                </c:pt>
                <c:pt idx="57">
                  <c:v>320.21099999999996</c:v>
                </c:pt>
                <c:pt idx="58">
                  <c:v>325.91699999999997</c:v>
                </c:pt>
                <c:pt idx="59">
                  <c:v>331.56899999999996</c:v>
                </c:pt>
                <c:pt idx="60">
                  <c:v>337.28399999999993</c:v>
                </c:pt>
                <c:pt idx="61">
                  <c:v>342.89099999999996</c:v>
                </c:pt>
                <c:pt idx="62">
                  <c:v>348.57899999999995</c:v>
                </c:pt>
                <c:pt idx="63">
                  <c:v>354.01499999999993</c:v>
                </c:pt>
              </c:numCache>
            </c:numRef>
          </c:xVal>
          <c:yVal>
            <c:numRef>
              <c:f>TDK_FF_ST_oU_04!$AD$20:$AD$83</c:f>
              <c:numCache>
                <c:formatCode>General</c:formatCode>
                <c:ptCount val="64"/>
                <c:pt idx="0">
                  <c:v>0.12260535139705553</c:v>
                </c:pt>
                <c:pt idx="1">
                  <c:v>-1.6405978721548919E-2</c:v>
                </c:pt>
                <c:pt idx="2">
                  <c:v>0.10049193821248714</c:v>
                </c:pt>
                <c:pt idx="3">
                  <c:v>7.7560701306797597E-2</c:v>
                </c:pt>
                <c:pt idx="4">
                  <c:v>6.4211403527128397E-2</c:v>
                </c:pt>
                <c:pt idx="5">
                  <c:v>-4.4084027505292056E-2</c:v>
                </c:pt>
                <c:pt idx="6">
                  <c:v>0.10026754570095875</c:v>
                </c:pt>
                <c:pt idx="7">
                  <c:v>2.687581502783587E-2</c:v>
                </c:pt>
                <c:pt idx="8">
                  <c:v>4.1995185612755392E-2</c:v>
                </c:pt>
                <c:pt idx="9">
                  <c:v>-7.0884851779666747E-3</c:v>
                </c:pt>
                <c:pt idx="10">
                  <c:v>-7.7888170805948675E-3</c:v>
                </c:pt>
                <c:pt idx="11">
                  <c:v>3.6100230917291753E-2</c:v>
                </c:pt>
                <c:pt idx="12">
                  <c:v>-7.838361284967732E-3</c:v>
                </c:pt>
                <c:pt idx="13">
                  <c:v>1.9663220078825816E-2</c:v>
                </c:pt>
                <c:pt idx="14">
                  <c:v>-1.5447524488180875E-2</c:v>
                </c:pt>
                <c:pt idx="15">
                  <c:v>5.9144935737307947E-2</c:v>
                </c:pt>
                <c:pt idx="16">
                  <c:v>9.9754304430348384E-3</c:v>
                </c:pt>
                <c:pt idx="17">
                  <c:v>-2.1919736311275528E-3</c:v>
                </c:pt>
                <c:pt idx="18">
                  <c:v>7.260435064097237E-3</c:v>
                </c:pt>
                <c:pt idx="19">
                  <c:v>-7.4811786111865786E-3</c:v>
                </c:pt>
                <c:pt idx="20">
                  <c:v>9.4934676444040633E-3</c:v>
                </c:pt>
                <c:pt idx="21">
                  <c:v>-4.1526028949931515E-2</c:v>
                </c:pt>
                <c:pt idx="22">
                  <c:v>3.9017788259997133E-2</c:v>
                </c:pt>
                <c:pt idx="23">
                  <c:v>2.6726030836243808E-2</c:v>
                </c:pt>
                <c:pt idx="24">
                  <c:v>5.5727328468151427E-2</c:v>
                </c:pt>
                <c:pt idx="25">
                  <c:v>0.10624963736933069</c:v>
                </c:pt>
                <c:pt idx="26">
                  <c:v>7.5704856574816404E-2</c:v>
                </c:pt>
                <c:pt idx="27">
                  <c:v>0.11292348699458898</c:v>
                </c:pt>
                <c:pt idx="28">
                  <c:v>3.4647401976400261E-2</c:v>
                </c:pt>
                <c:pt idx="29">
                  <c:v>4.078316936360693E-2</c:v>
                </c:pt>
                <c:pt idx="30">
                  <c:v>0.12159313854124321</c:v>
                </c:pt>
                <c:pt idx="31">
                  <c:v>0.22626064559995029</c:v>
                </c:pt>
                <c:pt idx="32">
                  <c:v>1.7890507162036329E-2</c:v>
                </c:pt>
                <c:pt idx="33">
                  <c:v>0.13537464663917831</c:v>
                </c:pt>
                <c:pt idx="34">
                  <c:v>6.0151051624700358E-2</c:v>
                </c:pt>
                <c:pt idx="35">
                  <c:v>-3.6659814019486703E-2</c:v>
                </c:pt>
                <c:pt idx="36">
                  <c:v>0.10080344801306751</c:v>
                </c:pt>
                <c:pt idx="37">
                  <c:v>-5.1206063427116533E-2</c:v>
                </c:pt>
                <c:pt idx="38">
                  <c:v>6.7805629449537719E-3</c:v>
                </c:pt>
                <c:pt idx="39">
                  <c:v>5.695168312917076E-2</c:v>
                </c:pt>
                <c:pt idx="40">
                  <c:v>8.5027571485994713E-2</c:v>
                </c:pt>
                <c:pt idx="41">
                  <c:v>1.318143009248729E-2</c:v>
                </c:pt>
                <c:pt idx="42">
                  <c:v>5.3594453074168769E-2</c:v>
                </c:pt>
                <c:pt idx="43">
                  <c:v>3.2646531942646106E-2</c:v>
                </c:pt>
                <c:pt idx="44">
                  <c:v>7.0477883303965427E-2</c:v>
                </c:pt>
                <c:pt idx="45">
                  <c:v>-3.8402820889814393E-2</c:v>
                </c:pt>
                <c:pt idx="46">
                  <c:v>6.7863762695594687E-2</c:v>
                </c:pt>
                <c:pt idx="47">
                  <c:v>-4.8660619645318093E-2</c:v>
                </c:pt>
                <c:pt idx="48">
                  <c:v>-1.0677013635245203E-2</c:v>
                </c:pt>
                <c:pt idx="49">
                  <c:v>4.4538847247565627E-2</c:v>
                </c:pt>
                <c:pt idx="50">
                  <c:v>4.3814341692552716E-2</c:v>
                </c:pt>
                <c:pt idx="51">
                  <c:v>-4.3581849749898538E-3</c:v>
                </c:pt>
                <c:pt idx="52">
                  <c:v>4.4851870365221203E-2</c:v>
                </c:pt>
                <c:pt idx="53">
                  <c:v>7.7540841368602287E-2</c:v>
                </c:pt>
                <c:pt idx="54">
                  <c:v>1.6934830451930338E-2</c:v>
                </c:pt>
                <c:pt idx="55">
                  <c:v>1.7670996151878171E-2</c:v>
                </c:pt>
                <c:pt idx="56">
                  <c:v>-3.1648248086241892E-2</c:v>
                </c:pt>
                <c:pt idx="57">
                  <c:v>3.002539782715985E-2</c:v>
                </c:pt>
                <c:pt idx="58">
                  <c:v>-0.11624380796348532</c:v>
                </c:pt>
                <c:pt idx="59">
                  <c:v>7.7897047440274036E-3</c:v>
                </c:pt>
                <c:pt idx="60">
                  <c:v>1.6085171682220789E-3</c:v>
                </c:pt>
                <c:pt idx="61">
                  <c:v>-0.13280189043894097</c:v>
                </c:pt>
                <c:pt idx="62">
                  <c:v>-5.9294284762756888E-2</c:v>
                </c:pt>
                <c:pt idx="63">
                  <c:v>3.7485233753557168E-2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44008"/>
        <c:axId val="559164136"/>
      </c:scatterChart>
      <c:valAx>
        <c:axId val="55814400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64136"/>
        <c:crosses val="autoZero"/>
        <c:crossBetween val="midCat"/>
      </c:valAx>
      <c:valAx>
        <c:axId val="559164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4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5.8859999999999992</c:v>
                </c:pt>
                <c:pt idx="2">
                  <c:v>11.591999999999999</c:v>
                </c:pt>
                <c:pt idx="3">
                  <c:v>17.306999999999999</c:v>
                </c:pt>
                <c:pt idx="4">
                  <c:v>22.778999999999996</c:v>
                </c:pt>
                <c:pt idx="5">
                  <c:v>28.286999999999995</c:v>
                </c:pt>
                <c:pt idx="6">
                  <c:v>33.965999999999994</c:v>
                </c:pt>
                <c:pt idx="7">
                  <c:v>39.590999999999994</c:v>
                </c:pt>
                <c:pt idx="8">
                  <c:v>45.215999999999994</c:v>
                </c:pt>
                <c:pt idx="9">
                  <c:v>50.930999999999997</c:v>
                </c:pt>
                <c:pt idx="10">
                  <c:v>56.654999999999994</c:v>
                </c:pt>
                <c:pt idx="11">
                  <c:v>62.261999999999993</c:v>
                </c:pt>
                <c:pt idx="12">
                  <c:v>67.913999999999987</c:v>
                </c:pt>
                <c:pt idx="13">
                  <c:v>73.295999999999992</c:v>
                </c:pt>
                <c:pt idx="14">
                  <c:v>78.893999999999991</c:v>
                </c:pt>
                <c:pt idx="15">
                  <c:v>84.527999999999992</c:v>
                </c:pt>
                <c:pt idx="16">
                  <c:v>90.260999999999996</c:v>
                </c:pt>
                <c:pt idx="17">
                  <c:v>95.903999999999996</c:v>
                </c:pt>
                <c:pt idx="18">
                  <c:v>101.583</c:v>
                </c:pt>
                <c:pt idx="19">
                  <c:v>107.271</c:v>
                </c:pt>
                <c:pt idx="20">
                  <c:v>112.77</c:v>
                </c:pt>
                <c:pt idx="21">
                  <c:v>118.22399999999999</c:v>
                </c:pt>
                <c:pt idx="22">
                  <c:v>123.83099999999999</c:v>
                </c:pt>
                <c:pt idx="23">
                  <c:v>129.45599999999999</c:v>
                </c:pt>
                <c:pt idx="24">
                  <c:v>135.16199999999998</c:v>
                </c:pt>
                <c:pt idx="25">
                  <c:v>140.85899999999998</c:v>
                </c:pt>
                <c:pt idx="26">
                  <c:v>146.56499999999997</c:v>
                </c:pt>
                <c:pt idx="27">
                  <c:v>152.11799999999997</c:v>
                </c:pt>
                <c:pt idx="28">
                  <c:v>157.67999999999998</c:v>
                </c:pt>
                <c:pt idx="29">
                  <c:v>163.14299999999997</c:v>
                </c:pt>
                <c:pt idx="30">
                  <c:v>168.64199999999997</c:v>
                </c:pt>
                <c:pt idx="31">
                  <c:v>174.32999999999996</c:v>
                </c:pt>
                <c:pt idx="32">
                  <c:v>180.01799999999994</c:v>
                </c:pt>
                <c:pt idx="33">
                  <c:v>185.67899999999995</c:v>
                </c:pt>
                <c:pt idx="34">
                  <c:v>191.44799999999995</c:v>
                </c:pt>
                <c:pt idx="35">
                  <c:v>197.06399999999996</c:v>
                </c:pt>
                <c:pt idx="36">
                  <c:v>202.52699999999996</c:v>
                </c:pt>
                <c:pt idx="37">
                  <c:v>207.99899999999997</c:v>
                </c:pt>
                <c:pt idx="38">
                  <c:v>213.65999999999997</c:v>
                </c:pt>
                <c:pt idx="39">
                  <c:v>219.32099999999997</c:v>
                </c:pt>
                <c:pt idx="40">
                  <c:v>224.90999999999997</c:v>
                </c:pt>
                <c:pt idx="41">
                  <c:v>230.66999999999996</c:v>
                </c:pt>
                <c:pt idx="42">
                  <c:v>236.36699999999996</c:v>
                </c:pt>
                <c:pt idx="43">
                  <c:v>242.00099999999995</c:v>
                </c:pt>
                <c:pt idx="44">
                  <c:v>247.60799999999995</c:v>
                </c:pt>
                <c:pt idx="45">
                  <c:v>252.98099999999994</c:v>
                </c:pt>
                <c:pt idx="46">
                  <c:v>258.60599999999994</c:v>
                </c:pt>
                <c:pt idx="47">
                  <c:v>264.27599999999995</c:v>
                </c:pt>
                <c:pt idx="48">
                  <c:v>270.03599999999994</c:v>
                </c:pt>
                <c:pt idx="49">
                  <c:v>275.64299999999992</c:v>
                </c:pt>
                <c:pt idx="50">
                  <c:v>281.39399999999989</c:v>
                </c:pt>
                <c:pt idx="51">
                  <c:v>287.06399999999991</c:v>
                </c:pt>
                <c:pt idx="52">
                  <c:v>292.60799999999989</c:v>
                </c:pt>
                <c:pt idx="53">
                  <c:v>298.10699999999991</c:v>
                </c:pt>
                <c:pt idx="54">
                  <c:v>303.76799999999992</c:v>
                </c:pt>
                <c:pt idx="55">
                  <c:v>309.40199999999993</c:v>
                </c:pt>
                <c:pt idx="56">
                  <c:v>315.07199999999995</c:v>
                </c:pt>
                <c:pt idx="57">
                  <c:v>320.84999999999997</c:v>
                </c:pt>
                <c:pt idx="58">
                  <c:v>326.57399999999996</c:v>
                </c:pt>
                <c:pt idx="59">
                  <c:v>332.19899999999996</c:v>
                </c:pt>
                <c:pt idx="60">
                  <c:v>337.81499999999994</c:v>
                </c:pt>
                <c:pt idx="61">
                  <c:v>343.25999999999993</c:v>
                </c:pt>
                <c:pt idx="62">
                  <c:v>348.89399999999995</c:v>
                </c:pt>
                <c:pt idx="63">
                  <c:v>354.54599999999994</c:v>
                </c:pt>
                <c:pt idx="64">
                  <c:v>360.25199999999995</c:v>
                </c:pt>
              </c:numCache>
            </c:numRef>
          </c:xVal>
          <c:yVal>
            <c:numRef>
              <c:f>TDK_FF_ST_mU_04!$AC$20:$AC$84</c:f>
              <c:numCache>
                <c:formatCode>General</c:formatCode>
                <c:ptCount val="65"/>
                <c:pt idx="0">
                  <c:v>0.10905954095028392</c:v>
                </c:pt>
                <c:pt idx="1">
                  <c:v>-0.14384892513973924</c:v>
                </c:pt>
                <c:pt idx="2">
                  <c:v>-0.22691445620638717</c:v>
                </c:pt>
                <c:pt idx="3">
                  <c:v>-0.27027972338792594</c:v>
                </c:pt>
                <c:pt idx="4">
                  <c:v>-0.14563438132563533</c:v>
                </c:pt>
                <c:pt idx="5">
                  <c:v>-0.26879715396019677</c:v>
                </c:pt>
                <c:pt idx="6">
                  <c:v>-0.1044903172156495</c:v>
                </c:pt>
                <c:pt idx="7">
                  <c:v>-0.1333528337734009</c:v>
                </c:pt>
                <c:pt idx="8">
                  <c:v>-4.2585580056183403E-2</c:v>
                </c:pt>
                <c:pt idx="9">
                  <c:v>-1.2547236310211929E-3</c:v>
                </c:pt>
                <c:pt idx="10">
                  <c:v>4.5548231601721056E-2</c:v>
                </c:pt>
                <c:pt idx="11">
                  <c:v>2.5495071469670449E-2</c:v>
                </c:pt>
                <c:pt idx="12">
                  <c:v>2.6969247252282003E-2</c:v>
                </c:pt>
                <c:pt idx="13">
                  <c:v>0.10146591937581206</c:v>
                </c:pt>
                <c:pt idx="14">
                  <c:v>4.6515622776297505E-3</c:v>
                </c:pt>
                <c:pt idx="15">
                  <c:v>2.296052903776058E-2</c:v>
                </c:pt>
                <c:pt idx="16">
                  <c:v>-3.5230395007062043E-2</c:v>
                </c:pt>
                <c:pt idx="17">
                  <c:v>-4.3029514794454826E-2</c:v>
                </c:pt>
                <c:pt idx="18">
                  <c:v>-0.10952106408100803</c:v>
                </c:pt>
                <c:pt idx="19">
                  <c:v>-0.13325102013355661</c:v>
                </c:pt>
                <c:pt idx="20">
                  <c:v>-8.8764861454151855E-2</c:v>
                </c:pt>
                <c:pt idx="21">
                  <c:v>-0.16076786749209759</c:v>
                </c:pt>
                <c:pt idx="22">
                  <c:v>-0.11561160143926941</c:v>
                </c:pt>
                <c:pt idx="23">
                  <c:v>-0.22154419101545386</c:v>
                </c:pt>
                <c:pt idx="24">
                  <c:v>-0.18265013134833907</c:v>
                </c:pt>
                <c:pt idx="25">
                  <c:v>-0.16507600240817055</c:v>
                </c:pt>
                <c:pt idx="26">
                  <c:v>-0.13980831048726827</c:v>
                </c:pt>
                <c:pt idx="27">
                  <c:v>-0.1270544774342568</c:v>
                </c:pt>
                <c:pt idx="28">
                  <c:v>-2.084363230065378E-2</c:v>
                </c:pt>
                <c:pt idx="29">
                  <c:v>-5.5545673618951241E-2</c:v>
                </c:pt>
                <c:pt idx="30">
                  <c:v>-7.6343999235888305E-2</c:v>
                </c:pt>
                <c:pt idx="31">
                  <c:v>-0.14153008134658762</c:v>
                </c:pt>
                <c:pt idx="32">
                  <c:v>-0.14195693078889349</c:v>
                </c:pt>
                <c:pt idx="33">
                  <c:v>-0.20571644293224267</c:v>
                </c:pt>
                <c:pt idx="34">
                  <c:v>-8.5255794532230311E-2</c:v>
                </c:pt>
                <c:pt idx="35">
                  <c:v>-0.19658218452366327</c:v>
                </c:pt>
                <c:pt idx="36">
                  <c:v>-0.11990911821456507</c:v>
                </c:pt>
                <c:pt idx="37">
                  <c:v>-4.5801641176524299E-2</c:v>
                </c:pt>
                <c:pt idx="38">
                  <c:v>2.1396891167114518E-2</c:v>
                </c:pt>
                <c:pt idx="39">
                  <c:v>0.15083375699413182</c:v>
                </c:pt>
                <c:pt idx="40">
                  <c:v>7.273773751171575E-2</c:v>
                </c:pt>
                <c:pt idx="41">
                  <c:v>0.21684069806303796</c:v>
                </c:pt>
                <c:pt idx="42">
                  <c:v>0.16622739813578846</c:v>
                </c:pt>
                <c:pt idx="43">
                  <c:v>0.21527649061366105</c:v>
                </c:pt>
                <c:pt idx="44">
                  <c:v>0.21471721836314828</c:v>
                </c:pt>
                <c:pt idx="45">
                  <c:v>0.24387032824148491</c:v>
                </c:pt>
                <c:pt idx="46">
                  <c:v>0.20827017221455435</c:v>
                </c:pt>
                <c:pt idx="47">
                  <c:v>0.1555887411321919</c:v>
                </c:pt>
                <c:pt idx="48">
                  <c:v>0.16566912336645601</c:v>
                </c:pt>
                <c:pt idx="49">
                  <c:v>-7.7710299329964982E-3</c:v>
                </c:pt>
                <c:pt idx="50">
                  <c:v>2.9214510966539819E-2</c:v>
                </c:pt>
                <c:pt idx="51">
                  <c:v>5.3246775597187934E-2</c:v>
                </c:pt>
                <c:pt idx="52">
                  <c:v>-8.003096563930967E-2</c:v>
                </c:pt>
                <c:pt idx="53">
                  <c:v>-6.6282541021962516E-2</c:v>
                </c:pt>
                <c:pt idx="54">
                  <c:v>-8.8102286465641555E-2</c:v>
                </c:pt>
                <c:pt idx="55">
                  <c:v>-0.17038476464631458</c:v>
                </c:pt>
                <c:pt idx="56">
                  <c:v>-8.6000976699949661E-2</c:v>
                </c:pt>
                <c:pt idx="57">
                  <c:v>-3.3836613859364206E-2</c:v>
                </c:pt>
                <c:pt idx="58">
                  <c:v>-0.15507968786596393</c:v>
                </c:pt>
                <c:pt idx="59">
                  <c:v>-0.17409426467565936</c:v>
                </c:pt>
                <c:pt idx="60">
                  <c:v>-0.19893940971780921</c:v>
                </c:pt>
                <c:pt idx="61">
                  <c:v>-0.21995508273568021</c:v>
                </c:pt>
                <c:pt idx="62">
                  <c:v>-0.18904443488014522</c:v>
                </c:pt>
                <c:pt idx="63">
                  <c:v>-0.30751595138747234</c:v>
                </c:pt>
                <c:pt idx="64">
                  <c:v>-0.25825251000856042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TDK_FF_ST_mU_04!$Z$85:$Z$149</c:f>
              <c:numCache>
                <c:formatCode>General</c:formatCode>
                <c:ptCount val="65"/>
                <c:pt idx="0">
                  <c:v>360.25199999999995</c:v>
                </c:pt>
                <c:pt idx="1">
                  <c:v>354.74399999999997</c:v>
                </c:pt>
                <c:pt idx="2">
                  <c:v>349.03799999999995</c:v>
                </c:pt>
                <c:pt idx="3">
                  <c:v>343.47599999999994</c:v>
                </c:pt>
                <c:pt idx="4">
                  <c:v>337.98599999999993</c:v>
                </c:pt>
                <c:pt idx="5">
                  <c:v>332.37899999999991</c:v>
                </c:pt>
                <c:pt idx="6">
                  <c:v>326.78999999999991</c:v>
                </c:pt>
                <c:pt idx="7">
                  <c:v>321.03899999999993</c:v>
                </c:pt>
                <c:pt idx="8">
                  <c:v>315.27899999999994</c:v>
                </c:pt>
                <c:pt idx="9">
                  <c:v>309.56399999999996</c:v>
                </c:pt>
                <c:pt idx="10">
                  <c:v>303.94799999999998</c:v>
                </c:pt>
                <c:pt idx="11">
                  <c:v>298.28699999999998</c:v>
                </c:pt>
                <c:pt idx="12">
                  <c:v>292.82399999999996</c:v>
                </c:pt>
                <c:pt idx="13">
                  <c:v>287.33399999999995</c:v>
                </c:pt>
                <c:pt idx="14">
                  <c:v>281.59199999999993</c:v>
                </c:pt>
                <c:pt idx="15">
                  <c:v>275.85899999999992</c:v>
                </c:pt>
                <c:pt idx="16">
                  <c:v>270.14399999999995</c:v>
                </c:pt>
                <c:pt idx="17">
                  <c:v>264.44699999999995</c:v>
                </c:pt>
                <c:pt idx="18">
                  <c:v>258.78599999999994</c:v>
                </c:pt>
                <c:pt idx="19">
                  <c:v>253.30499999999995</c:v>
                </c:pt>
                <c:pt idx="20">
                  <c:v>247.77899999999994</c:v>
                </c:pt>
                <c:pt idx="21">
                  <c:v>242.14499999999995</c:v>
                </c:pt>
                <c:pt idx="22">
                  <c:v>236.58299999999994</c:v>
                </c:pt>
                <c:pt idx="23">
                  <c:v>230.85899999999995</c:v>
                </c:pt>
                <c:pt idx="24">
                  <c:v>225.08099999999996</c:v>
                </c:pt>
                <c:pt idx="25">
                  <c:v>219.43799999999996</c:v>
                </c:pt>
                <c:pt idx="26">
                  <c:v>213.86699999999996</c:v>
                </c:pt>
                <c:pt idx="27">
                  <c:v>208.22399999999996</c:v>
                </c:pt>
                <c:pt idx="28">
                  <c:v>202.75199999999995</c:v>
                </c:pt>
                <c:pt idx="29">
                  <c:v>197.32499999999996</c:v>
                </c:pt>
                <c:pt idx="30">
                  <c:v>191.67299999999997</c:v>
                </c:pt>
                <c:pt idx="31">
                  <c:v>185.89499999999998</c:v>
                </c:pt>
                <c:pt idx="32">
                  <c:v>180.23399999999998</c:v>
                </c:pt>
                <c:pt idx="33">
                  <c:v>174.51</c:v>
                </c:pt>
                <c:pt idx="34">
                  <c:v>168.98399999999998</c:v>
                </c:pt>
                <c:pt idx="35">
                  <c:v>163.35</c:v>
                </c:pt>
                <c:pt idx="36">
                  <c:v>157.887</c:v>
                </c:pt>
                <c:pt idx="37">
                  <c:v>152.28899999999999</c:v>
                </c:pt>
                <c:pt idx="38">
                  <c:v>146.76299999999998</c:v>
                </c:pt>
                <c:pt idx="39">
                  <c:v>141.03899999999999</c:v>
                </c:pt>
                <c:pt idx="40">
                  <c:v>135.28799999999998</c:v>
                </c:pt>
                <c:pt idx="41">
                  <c:v>129.68099999999998</c:v>
                </c:pt>
                <c:pt idx="42">
                  <c:v>124.04699999999998</c:v>
                </c:pt>
                <c:pt idx="43">
                  <c:v>118.42199999999998</c:v>
                </c:pt>
                <c:pt idx="44">
                  <c:v>112.97699999999999</c:v>
                </c:pt>
                <c:pt idx="45">
                  <c:v>107.505</c:v>
                </c:pt>
                <c:pt idx="46">
                  <c:v>101.83499999999999</c:v>
                </c:pt>
                <c:pt idx="47">
                  <c:v>96.146999999999991</c:v>
                </c:pt>
                <c:pt idx="48">
                  <c:v>90.449999999999989</c:v>
                </c:pt>
                <c:pt idx="49">
                  <c:v>84.770999999999987</c:v>
                </c:pt>
                <c:pt idx="50">
                  <c:v>79.064999999999984</c:v>
                </c:pt>
                <c:pt idx="51">
                  <c:v>73.493999999999986</c:v>
                </c:pt>
                <c:pt idx="52">
                  <c:v>68.075999999999993</c:v>
                </c:pt>
                <c:pt idx="53">
                  <c:v>62.513999999999996</c:v>
                </c:pt>
                <c:pt idx="54">
                  <c:v>56.852999999999994</c:v>
                </c:pt>
                <c:pt idx="55">
                  <c:v>51.110999999999997</c:v>
                </c:pt>
                <c:pt idx="56">
                  <c:v>45.449999999999996</c:v>
                </c:pt>
                <c:pt idx="57">
                  <c:v>39.734999999999999</c:v>
                </c:pt>
                <c:pt idx="58">
                  <c:v>34.173000000000002</c:v>
                </c:pt>
                <c:pt idx="59">
                  <c:v>28.485000000000003</c:v>
                </c:pt>
                <c:pt idx="60">
                  <c:v>23.022000000000006</c:v>
                </c:pt>
                <c:pt idx="61">
                  <c:v>17.568000000000005</c:v>
                </c:pt>
                <c:pt idx="62">
                  <c:v>11.880000000000006</c:v>
                </c:pt>
                <c:pt idx="63">
                  <c:v>6.0930000000000062</c:v>
                </c:pt>
                <c:pt idx="64">
                  <c:v>0.30600000000000627</c:v>
                </c:pt>
              </c:numCache>
            </c:numRef>
          </c:xVal>
          <c:yVal>
            <c:numRef>
              <c:f>TDK_FF_ST_mU_04!$AC$85:$AC$149</c:f>
              <c:numCache>
                <c:formatCode>General</c:formatCode>
                <c:ptCount val="65"/>
                <c:pt idx="0">
                  <c:v>-0.10508146212453084</c:v>
                </c:pt>
                <c:pt idx="1">
                  <c:v>-0.2333336267914774</c:v>
                </c:pt>
                <c:pt idx="2">
                  <c:v>-0.18351778508298366</c:v>
                </c:pt>
                <c:pt idx="3">
                  <c:v>-0.26843999086469239</c:v>
                </c:pt>
                <c:pt idx="4">
                  <c:v>-0.10127587190123677</c:v>
                </c:pt>
                <c:pt idx="5">
                  <c:v>-0.16784844912535846</c:v>
                </c:pt>
                <c:pt idx="6">
                  <c:v>-0.22281685774436255</c:v>
                </c:pt>
                <c:pt idx="7">
                  <c:v>-6.8128214625119199E-2</c:v>
                </c:pt>
                <c:pt idx="8">
                  <c:v>-0.14552340255971785</c:v>
                </c:pt>
                <c:pt idx="9">
                  <c:v>-0.10145395618769726</c:v>
                </c:pt>
                <c:pt idx="10">
                  <c:v>-6.9496734052677311E-2</c:v>
                </c:pt>
                <c:pt idx="11">
                  <c:v>-3.3359111264246621E-2</c:v>
                </c:pt>
                <c:pt idx="12">
                  <c:v>-8.1347451332476339E-2</c:v>
                </c:pt>
                <c:pt idx="13">
                  <c:v>4.3130025429718444E-2</c:v>
                </c:pt>
                <c:pt idx="14">
                  <c:v>8.5967582377350027E-2</c:v>
                </c:pt>
                <c:pt idx="15">
                  <c:v>0.11839601093572583</c:v>
                </c:pt>
                <c:pt idx="16">
                  <c:v>0.1986228874835092</c:v>
                </c:pt>
                <c:pt idx="17">
                  <c:v>0.17362274154066881</c:v>
                </c:pt>
                <c:pt idx="18">
                  <c:v>0.259518453810756</c:v>
                </c:pt>
                <c:pt idx="19">
                  <c:v>0.31649020209511036</c:v>
                </c:pt>
                <c:pt idx="20">
                  <c:v>0.23970393889140951</c:v>
                </c:pt>
                <c:pt idx="21">
                  <c:v>0.30385512026182937</c:v>
                </c:pt>
                <c:pt idx="22">
                  <c:v>0.22283421877151</c:v>
                </c:pt>
                <c:pt idx="23">
                  <c:v>0.17676898514579875</c:v>
                </c:pt>
                <c:pt idx="24">
                  <c:v>0.12356957124285373</c:v>
                </c:pt>
                <c:pt idx="25">
                  <c:v>0.13456063882054536</c:v>
                </c:pt>
                <c:pt idx="26">
                  <c:v>0.10670970265528013</c:v>
                </c:pt>
                <c:pt idx="27">
                  <c:v>-4.1635331448617308E-3</c:v>
                </c:pt>
                <c:pt idx="28">
                  <c:v>-0.11809780055057217</c:v>
                </c:pt>
                <c:pt idx="29">
                  <c:v>-4.744053523577918E-2</c:v>
                </c:pt>
                <c:pt idx="30">
                  <c:v>-6.7982489219673425E-3</c:v>
                </c:pt>
                <c:pt idx="31">
                  <c:v>-0.13054161571949408</c:v>
                </c:pt>
                <c:pt idx="32">
                  <c:v>-0.11885201732337691</c:v>
                </c:pt>
                <c:pt idx="33">
                  <c:v>-4.388905500150031E-2</c:v>
                </c:pt>
                <c:pt idx="34">
                  <c:v>-8.5707510023723898E-2</c:v>
                </c:pt>
                <c:pt idx="35">
                  <c:v>-7.239728262388212E-2</c:v>
                </c:pt>
                <c:pt idx="36">
                  <c:v>-2.7353697846876912E-2</c:v>
                </c:pt>
                <c:pt idx="37">
                  <c:v>-5.2562214660042628E-2</c:v>
                </c:pt>
                <c:pt idx="38">
                  <c:v>-7.5376848290432008E-2</c:v>
                </c:pt>
                <c:pt idx="39">
                  <c:v>-6.6356133513579607E-2</c:v>
                </c:pt>
                <c:pt idx="40">
                  <c:v>-9.6040756998007737E-2</c:v>
                </c:pt>
                <c:pt idx="41">
                  <c:v>-0.12630816665347311</c:v>
                </c:pt>
                <c:pt idx="42">
                  <c:v>-0.18761977756004455</c:v>
                </c:pt>
                <c:pt idx="43">
                  <c:v>-4.6055106838096549E-2</c:v>
                </c:pt>
                <c:pt idx="44">
                  <c:v>-0.16329190892544432</c:v>
                </c:pt>
                <c:pt idx="45">
                  <c:v>-0.11102585478988658</c:v>
                </c:pt>
                <c:pt idx="46">
                  <c:v>-5.2809708946725209E-2</c:v>
                </c:pt>
                <c:pt idx="47">
                  <c:v>-9.9793036413586833E-2</c:v>
                </c:pt>
                <c:pt idx="48">
                  <c:v>-7.5072895587993571E-2</c:v>
                </c:pt>
                <c:pt idx="49">
                  <c:v>7.4167877853170694E-2</c:v>
                </c:pt>
                <c:pt idx="50">
                  <c:v>5.4544046585789374E-3</c:v>
                </c:pt>
                <c:pt idx="51">
                  <c:v>6.5734616130654899E-2</c:v>
                </c:pt>
                <c:pt idx="52">
                  <c:v>8.2082511585696238E-2</c:v>
                </c:pt>
                <c:pt idx="53">
                  <c:v>4.7362155592978183E-2</c:v>
                </c:pt>
                <c:pt idx="54">
                  <c:v>5.8946843781725988E-2</c:v>
                </c:pt>
                <c:pt idx="55">
                  <c:v>-3.2755268898092993E-2</c:v>
                </c:pt>
                <c:pt idx="56">
                  <c:v>-1.0570205979384184E-2</c:v>
                </c:pt>
                <c:pt idx="57">
                  <c:v>-9.9007580676570228E-2</c:v>
                </c:pt>
                <c:pt idx="58">
                  <c:v>-9.5423502112907954E-2</c:v>
                </c:pt>
                <c:pt idx="59">
                  <c:v>-0.15818443578608665</c:v>
                </c:pt>
                <c:pt idx="60">
                  <c:v>-0.1871902691750762</c:v>
                </c:pt>
                <c:pt idx="61">
                  <c:v>-0.20772912039645774</c:v>
                </c:pt>
                <c:pt idx="62">
                  <c:v>-0.24130864304437338</c:v>
                </c:pt>
                <c:pt idx="63">
                  <c:v>-0.16750615568132599</c:v>
                </c:pt>
                <c:pt idx="64">
                  <c:v>-0.18635298147941093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5.8859999999999992</c:v>
                </c:pt>
                <c:pt idx="2">
                  <c:v>11.591999999999999</c:v>
                </c:pt>
                <c:pt idx="3">
                  <c:v>17.306999999999999</c:v>
                </c:pt>
                <c:pt idx="4">
                  <c:v>22.778999999999996</c:v>
                </c:pt>
                <c:pt idx="5">
                  <c:v>28.286999999999995</c:v>
                </c:pt>
                <c:pt idx="6">
                  <c:v>33.965999999999994</c:v>
                </c:pt>
                <c:pt idx="7">
                  <c:v>39.590999999999994</c:v>
                </c:pt>
                <c:pt idx="8">
                  <c:v>45.215999999999994</c:v>
                </c:pt>
                <c:pt idx="9">
                  <c:v>50.930999999999997</c:v>
                </c:pt>
                <c:pt idx="10">
                  <c:v>56.654999999999994</c:v>
                </c:pt>
                <c:pt idx="11">
                  <c:v>62.261999999999993</c:v>
                </c:pt>
                <c:pt idx="12">
                  <c:v>67.913999999999987</c:v>
                </c:pt>
                <c:pt idx="13">
                  <c:v>73.295999999999992</c:v>
                </c:pt>
                <c:pt idx="14">
                  <c:v>78.893999999999991</c:v>
                </c:pt>
                <c:pt idx="15">
                  <c:v>84.527999999999992</c:v>
                </c:pt>
                <c:pt idx="16">
                  <c:v>90.260999999999996</c:v>
                </c:pt>
                <c:pt idx="17">
                  <c:v>95.903999999999996</c:v>
                </c:pt>
                <c:pt idx="18">
                  <c:v>101.583</c:v>
                </c:pt>
                <c:pt idx="19">
                  <c:v>107.271</c:v>
                </c:pt>
                <c:pt idx="20">
                  <c:v>112.77</c:v>
                </c:pt>
                <c:pt idx="21">
                  <c:v>118.22399999999999</c:v>
                </c:pt>
                <c:pt idx="22">
                  <c:v>123.83099999999999</c:v>
                </c:pt>
                <c:pt idx="23">
                  <c:v>129.45599999999999</c:v>
                </c:pt>
                <c:pt idx="24">
                  <c:v>135.16199999999998</c:v>
                </c:pt>
                <c:pt idx="25">
                  <c:v>140.85899999999998</c:v>
                </c:pt>
                <c:pt idx="26">
                  <c:v>146.56499999999997</c:v>
                </c:pt>
                <c:pt idx="27">
                  <c:v>152.11799999999997</c:v>
                </c:pt>
                <c:pt idx="28">
                  <c:v>157.67999999999998</c:v>
                </c:pt>
                <c:pt idx="29">
                  <c:v>163.14299999999997</c:v>
                </c:pt>
                <c:pt idx="30">
                  <c:v>168.64199999999997</c:v>
                </c:pt>
                <c:pt idx="31">
                  <c:v>174.32999999999996</c:v>
                </c:pt>
                <c:pt idx="32">
                  <c:v>180.01799999999994</c:v>
                </c:pt>
                <c:pt idx="33">
                  <c:v>185.67899999999995</c:v>
                </c:pt>
                <c:pt idx="34">
                  <c:v>191.44799999999995</c:v>
                </c:pt>
                <c:pt idx="35">
                  <c:v>197.06399999999996</c:v>
                </c:pt>
                <c:pt idx="36">
                  <c:v>202.52699999999996</c:v>
                </c:pt>
                <c:pt idx="37">
                  <c:v>207.99899999999997</c:v>
                </c:pt>
                <c:pt idx="38">
                  <c:v>213.65999999999997</c:v>
                </c:pt>
                <c:pt idx="39">
                  <c:v>219.32099999999997</c:v>
                </c:pt>
                <c:pt idx="40">
                  <c:v>224.90999999999997</c:v>
                </c:pt>
                <c:pt idx="41">
                  <c:v>230.66999999999996</c:v>
                </c:pt>
                <c:pt idx="42">
                  <c:v>236.36699999999996</c:v>
                </c:pt>
                <c:pt idx="43">
                  <c:v>242.00099999999995</c:v>
                </c:pt>
                <c:pt idx="44">
                  <c:v>247.60799999999995</c:v>
                </c:pt>
                <c:pt idx="45">
                  <c:v>252.98099999999994</c:v>
                </c:pt>
                <c:pt idx="46">
                  <c:v>258.60599999999994</c:v>
                </c:pt>
                <c:pt idx="47">
                  <c:v>264.27599999999995</c:v>
                </c:pt>
                <c:pt idx="48">
                  <c:v>270.03599999999994</c:v>
                </c:pt>
                <c:pt idx="49">
                  <c:v>275.64299999999992</c:v>
                </c:pt>
                <c:pt idx="50">
                  <c:v>281.39399999999989</c:v>
                </c:pt>
                <c:pt idx="51">
                  <c:v>287.06399999999991</c:v>
                </c:pt>
                <c:pt idx="52">
                  <c:v>292.60799999999989</c:v>
                </c:pt>
                <c:pt idx="53">
                  <c:v>298.10699999999991</c:v>
                </c:pt>
                <c:pt idx="54">
                  <c:v>303.76799999999992</c:v>
                </c:pt>
                <c:pt idx="55">
                  <c:v>309.40199999999993</c:v>
                </c:pt>
                <c:pt idx="56">
                  <c:v>315.07199999999995</c:v>
                </c:pt>
                <c:pt idx="57">
                  <c:v>320.84999999999997</c:v>
                </c:pt>
                <c:pt idx="58">
                  <c:v>326.57399999999996</c:v>
                </c:pt>
                <c:pt idx="59">
                  <c:v>332.19899999999996</c:v>
                </c:pt>
                <c:pt idx="60">
                  <c:v>337.81499999999994</c:v>
                </c:pt>
                <c:pt idx="61">
                  <c:v>343.25999999999993</c:v>
                </c:pt>
                <c:pt idx="62">
                  <c:v>348.89399999999995</c:v>
                </c:pt>
                <c:pt idx="63">
                  <c:v>354.54599999999994</c:v>
                </c:pt>
              </c:numCache>
            </c:numRef>
          </c:xVal>
          <c:yVal>
            <c:numRef>
              <c:f>TDK_FF_ST_mU_04!$AD$20:$AD$83</c:f>
              <c:numCache>
                <c:formatCode>General</c:formatCode>
                <c:ptCount val="64"/>
                <c:pt idx="0">
                  <c:v>-0.29541252242969485</c:v>
                </c:pt>
                <c:pt idx="1">
                  <c:v>-2.3657230541586749E-2</c:v>
                </c:pt>
                <c:pt idx="2">
                  <c:v>-1.4394186837986211E-2</c:v>
                </c:pt>
                <c:pt idx="3">
                  <c:v>6.2550602991468196E-2</c:v>
                </c:pt>
                <c:pt idx="4">
                  <c:v>-4.1555887849440865E-2</c:v>
                </c:pt>
                <c:pt idx="5">
                  <c:v>0.11061271817411011</c:v>
                </c:pt>
                <c:pt idx="6">
                  <c:v>9.0668151027415433E-3</c:v>
                </c:pt>
                <c:pt idx="7">
                  <c:v>3.4345253096830675E-2</c:v>
                </c:pt>
                <c:pt idx="8">
                  <c:v>3.2015374076799219E-2</c:v>
                </c:pt>
                <c:pt idx="9">
                  <c:v>-3.15005452670718E-2</c:v>
                </c:pt>
                <c:pt idx="10">
                  <c:v>1.3398612180004932E-2</c:v>
                </c:pt>
                <c:pt idx="11">
                  <c:v>2.1867084123307734E-2</c:v>
                </c:pt>
                <c:pt idx="12">
                  <c:v>5.5113264333414236E-2</c:v>
                </c:pt>
                <c:pt idx="13">
                  <c:v>-3.5731303245157164E-2</c:v>
                </c:pt>
                <c:pt idx="14">
                  <c:v>8.0284238094918692E-4</c:v>
                </c:pt>
                <c:pt idx="15">
                  <c:v>5.1207348815410114E-2</c:v>
                </c:pt>
                <c:pt idx="16">
                  <c:v>-3.9842500580931528E-2</c:v>
                </c:pt>
                <c:pt idx="17">
                  <c:v>-5.6763521619132007E-2</c:v>
                </c:pt>
                <c:pt idx="18">
                  <c:v>5.6711355134282826E-2</c:v>
                </c:pt>
                <c:pt idx="19">
                  <c:v>2.2225165343670028E-2</c:v>
                </c:pt>
                <c:pt idx="20">
                  <c:v>-7.4527047471292462E-2</c:v>
                </c:pt>
                <c:pt idx="21">
                  <c:v>0.11471276065400104</c:v>
                </c:pt>
                <c:pt idx="22">
                  <c:v>-7.2008176120775147E-2</c:v>
                </c:pt>
                <c:pt idx="23">
                  <c:v>9.5236024361980753E-2</c:v>
                </c:pt>
                <c:pt idx="24">
                  <c:v>8.6609374350331336E-2</c:v>
                </c:pt>
                <c:pt idx="25">
                  <c:v>9.8719868894590945E-2</c:v>
                </c:pt>
                <c:pt idx="26">
                  <c:v>6.4431462196836264E-2</c:v>
                </c:pt>
                <c:pt idx="27">
                  <c:v>7.4492262774214169E-2</c:v>
                </c:pt>
                <c:pt idx="28">
                  <c:v>-6.5100655462231316E-3</c:v>
                </c:pt>
                <c:pt idx="29">
                  <c:v>-1.6851609004930879E-2</c:v>
                </c:pt>
                <c:pt idx="30">
                  <c:v>-9.3635107878355939E-3</c:v>
                </c:pt>
                <c:pt idx="31">
                  <c:v>9.7641026345087312E-2</c:v>
                </c:pt>
                <c:pt idx="32">
                  <c:v>2.3104913465516574E-2</c:v>
                </c:pt>
                <c:pt idx="33">
                  <c:v>7.5174827212748596E-2</c:v>
                </c:pt>
                <c:pt idx="34">
                  <c:v>7.8457545610262969E-2</c:v>
                </c:pt>
                <c:pt idx="35">
                  <c:v>0.14914164928788409</c:v>
                </c:pt>
                <c:pt idx="36">
                  <c:v>1.8113176639928952E-3</c:v>
                </c:pt>
                <c:pt idx="37">
                  <c:v>4.1638108031662568E-2</c:v>
                </c:pt>
                <c:pt idx="38">
                  <c:v>8.5312811488165607E-2</c:v>
                </c:pt>
                <c:pt idx="39">
                  <c:v>-1.6273118173586454E-2</c:v>
                </c:pt>
                <c:pt idx="40">
                  <c:v>5.0831833731137976E-2</c:v>
                </c:pt>
                <c:pt idx="41">
                  <c:v>-4.0071712917239211E-2</c:v>
                </c:pt>
                <c:pt idx="42">
                  <c:v>5.6606820635721533E-2</c:v>
                </c:pt>
                <c:pt idx="43">
                  <c:v>8.8578629648168317E-2</c:v>
                </c:pt>
                <c:pt idx="44">
                  <c:v>2.498672052826123E-2</c:v>
                </c:pt>
                <c:pt idx="45">
                  <c:v>7.261987385362545E-2</c:v>
                </c:pt>
                <c:pt idx="46">
                  <c:v>5.124828159620165E-2</c:v>
                </c:pt>
                <c:pt idx="47">
                  <c:v>1.8034000408476913E-2</c:v>
                </c:pt>
                <c:pt idx="48">
                  <c:v>3.2953764117053197E-2</c:v>
                </c:pt>
                <c:pt idx="49">
                  <c:v>0.12616704086872232</c:v>
                </c:pt>
                <c:pt idx="50">
                  <c:v>5.6753071410810207E-2</c:v>
                </c:pt>
                <c:pt idx="51">
                  <c:v>-1.011675016746949E-2</c:v>
                </c:pt>
                <c:pt idx="52">
                  <c:v>-1.3164856931666691E-3</c:v>
                </c:pt>
                <c:pt idx="53">
                  <c:v>3.2923429757715894E-2</c:v>
                </c:pt>
                <c:pt idx="54">
                  <c:v>1.8605552412964244E-2</c:v>
                </c:pt>
                <c:pt idx="55">
                  <c:v>6.8930808458617321E-2</c:v>
                </c:pt>
                <c:pt idx="56">
                  <c:v>-5.9522425859768191E-2</c:v>
                </c:pt>
                <c:pt idx="57">
                  <c:v>-3.4291600765754993E-2</c:v>
                </c:pt>
                <c:pt idx="58">
                  <c:v>-6.7737169878398618E-2</c:v>
                </c:pt>
                <c:pt idx="59">
                  <c:v>6.2458155503009039E-3</c:v>
                </c:pt>
                <c:pt idx="60">
                  <c:v>9.7663537816572443E-2</c:v>
                </c:pt>
                <c:pt idx="61">
                  <c:v>-4.8484908129012183E-2</c:v>
                </c:pt>
                <c:pt idx="62">
                  <c:v>5.5266497971615536E-3</c:v>
                </c:pt>
                <c:pt idx="63">
                  <c:v>7.4182324595994942E-2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162568"/>
        <c:axId val="559164920"/>
      </c:scatterChart>
      <c:valAx>
        <c:axId val="55916256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64920"/>
        <c:crosses val="autoZero"/>
        <c:crossBetween val="midCat"/>
      </c:valAx>
      <c:valAx>
        <c:axId val="559164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62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TDK_FF_ST_mU2_04!$Z$20:$Z$84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5.9039999999999999</c:v>
                </c:pt>
                <c:pt idx="2">
                  <c:v>11.654999999999999</c:v>
                </c:pt>
                <c:pt idx="3">
                  <c:v>17.297999999999998</c:v>
                </c:pt>
                <c:pt idx="4">
                  <c:v>22.805999999999997</c:v>
                </c:pt>
                <c:pt idx="5">
                  <c:v>28.313999999999997</c:v>
                </c:pt>
                <c:pt idx="6">
                  <c:v>34.001999999999995</c:v>
                </c:pt>
                <c:pt idx="7">
                  <c:v>39.563999999999993</c:v>
                </c:pt>
                <c:pt idx="8">
                  <c:v>45.206999999999994</c:v>
                </c:pt>
                <c:pt idx="9">
                  <c:v>50.93099999999999</c:v>
                </c:pt>
                <c:pt idx="10">
                  <c:v>56.627999999999986</c:v>
                </c:pt>
                <c:pt idx="11">
                  <c:v>62.306999999999988</c:v>
                </c:pt>
                <c:pt idx="12">
                  <c:v>67.886999999999986</c:v>
                </c:pt>
                <c:pt idx="13">
                  <c:v>73.331999999999979</c:v>
                </c:pt>
                <c:pt idx="14">
                  <c:v>78.830999999999975</c:v>
                </c:pt>
                <c:pt idx="15">
                  <c:v>84.581999999999979</c:v>
                </c:pt>
                <c:pt idx="16">
                  <c:v>90.206999999999979</c:v>
                </c:pt>
                <c:pt idx="17">
                  <c:v>95.921999999999983</c:v>
                </c:pt>
                <c:pt idx="18">
                  <c:v>101.60099999999998</c:v>
                </c:pt>
                <c:pt idx="19">
                  <c:v>107.29799999999999</c:v>
                </c:pt>
                <c:pt idx="20">
                  <c:v>112.77899999999998</c:v>
                </c:pt>
                <c:pt idx="21">
                  <c:v>118.24199999999998</c:v>
                </c:pt>
                <c:pt idx="22">
                  <c:v>123.82199999999997</c:v>
                </c:pt>
                <c:pt idx="23">
                  <c:v>129.50999999999996</c:v>
                </c:pt>
                <c:pt idx="24">
                  <c:v>135.15299999999996</c:v>
                </c:pt>
                <c:pt idx="25">
                  <c:v>140.82299999999995</c:v>
                </c:pt>
                <c:pt idx="26">
                  <c:v>146.54699999999994</c:v>
                </c:pt>
                <c:pt idx="27">
                  <c:v>152.05499999999995</c:v>
                </c:pt>
                <c:pt idx="28">
                  <c:v>157.68899999999994</c:v>
                </c:pt>
                <c:pt idx="29">
                  <c:v>163.17899999999995</c:v>
                </c:pt>
                <c:pt idx="30">
                  <c:v>168.74999999999994</c:v>
                </c:pt>
                <c:pt idx="31">
                  <c:v>174.38399999999993</c:v>
                </c:pt>
                <c:pt idx="32">
                  <c:v>180.05399999999992</c:v>
                </c:pt>
                <c:pt idx="33">
                  <c:v>185.65199999999993</c:v>
                </c:pt>
                <c:pt idx="34">
                  <c:v>191.36699999999993</c:v>
                </c:pt>
                <c:pt idx="35">
                  <c:v>197.09999999999994</c:v>
                </c:pt>
                <c:pt idx="36">
                  <c:v>202.55399999999995</c:v>
                </c:pt>
                <c:pt idx="37">
                  <c:v>208.03499999999994</c:v>
                </c:pt>
                <c:pt idx="38">
                  <c:v>213.65999999999994</c:v>
                </c:pt>
                <c:pt idx="39">
                  <c:v>219.28499999999994</c:v>
                </c:pt>
                <c:pt idx="40">
                  <c:v>224.89199999999994</c:v>
                </c:pt>
                <c:pt idx="41">
                  <c:v>230.62499999999994</c:v>
                </c:pt>
                <c:pt idx="42">
                  <c:v>236.33099999999993</c:v>
                </c:pt>
                <c:pt idx="43">
                  <c:v>241.95599999999993</c:v>
                </c:pt>
                <c:pt idx="44">
                  <c:v>247.56299999999993</c:v>
                </c:pt>
                <c:pt idx="45">
                  <c:v>253.01699999999994</c:v>
                </c:pt>
                <c:pt idx="46">
                  <c:v>258.56099999999992</c:v>
                </c:pt>
                <c:pt idx="47">
                  <c:v>264.2759999999999</c:v>
                </c:pt>
                <c:pt idx="48">
                  <c:v>269.95499999999987</c:v>
                </c:pt>
                <c:pt idx="49">
                  <c:v>275.68799999999987</c:v>
                </c:pt>
                <c:pt idx="50">
                  <c:v>281.40299999999985</c:v>
                </c:pt>
                <c:pt idx="51">
                  <c:v>287.07299999999987</c:v>
                </c:pt>
                <c:pt idx="52">
                  <c:v>292.59899999999988</c:v>
                </c:pt>
                <c:pt idx="53">
                  <c:v>298.1339999999999</c:v>
                </c:pt>
                <c:pt idx="54">
                  <c:v>303.74099999999987</c:v>
                </c:pt>
                <c:pt idx="55">
                  <c:v>309.34799999999984</c:v>
                </c:pt>
                <c:pt idx="56">
                  <c:v>315.12599999999986</c:v>
                </c:pt>
                <c:pt idx="57">
                  <c:v>320.88599999999985</c:v>
                </c:pt>
                <c:pt idx="58">
                  <c:v>326.56499999999983</c:v>
                </c:pt>
                <c:pt idx="59">
                  <c:v>332.09999999999985</c:v>
                </c:pt>
                <c:pt idx="60">
                  <c:v>337.80599999999987</c:v>
                </c:pt>
                <c:pt idx="61">
                  <c:v>343.24199999999985</c:v>
                </c:pt>
                <c:pt idx="62">
                  <c:v>348.91199999999986</c:v>
                </c:pt>
                <c:pt idx="63">
                  <c:v>354.56399999999985</c:v>
                </c:pt>
                <c:pt idx="64">
                  <c:v>360.17999999999984</c:v>
                </c:pt>
              </c:numCache>
            </c:numRef>
          </c:xVal>
          <c:yVal>
            <c:numRef>
              <c:f>TDK_FF_ST_mU2_04!$AC$20:$AC$84</c:f>
              <c:numCache>
                <c:formatCode>General</c:formatCode>
                <c:ptCount val="65"/>
                <c:pt idx="0">
                  <c:v>8.3835391960633387E-2</c:v>
                </c:pt>
                <c:pt idx="1">
                  <c:v>-0.31289811871932116</c:v>
                </c:pt>
                <c:pt idx="2">
                  <c:v>-0.35408215337323945</c:v>
                </c:pt>
                <c:pt idx="3">
                  <c:v>-0.30628808217494097</c:v>
                </c:pt>
                <c:pt idx="4">
                  <c:v>-0.2669518980573713</c:v>
                </c:pt>
                <c:pt idx="5">
                  <c:v>-0.19495962221859386</c:v>
                </c:pt>
                <c:pt idx="6">
                  <c:v>-0.15838133952517808</c:v>
                </c:pt>
                <c:pt idx="7">
                  <c:v>-7.2426901776367458E-2</c:v>
                </c:pt>
                <c:pt idx="8">
                  <c:v>-0.11424132142968801</c:v>
                </c:pt>
                <c:pt idx="9">
                  <c:v>3.9706035178191712E-2</c:v>
                </c:pt>
                <c:pt idx="10">
                  <c:v>-3.265085550231106E-2</c:v>
                </c:pt>
                <c:pt idx="11">
                  <c:v>1.2454670642313204E-2</c:v>
                </c:pt>
                <c:pt idx="12">
                  <c:v>5.3969247252283026E-2</c:v>
                </c:pt>
                <c:pt idx="13">
                  <c:v>5.4005019621996553E-3</c:v>
                </c:pt>
                <c:pt idx="14">
                  <c:v>-0.11057100358597438</c:v>
                </c:pt>
                <c:pt idx="15">
                  <c:v>-2.7399628311044921E-2</c:v>
                </c:pt>
                <c:pt idx="16">
                  <c:v>-5.6835540124993145E-2</c:v>
                </c:pt>
                <c:pt idx="17">
                  <c:v>-0.12617558064557954</c:v>
                </c:pt>
                <c:pt idx="18">
                  <c:v>-0.11352255197571992</c:v>
                </c:pt>
                <c:pt idx="19">
                  <c:v>-0.10213314987292677</c:v>
                </c:pt>
                <c:pt idx="20">
                  <c:v>-0.1518740110229686</c:v>
                </c:pt>
                <c:pt idx="21">
                  <c:v>-0.20613903158182723</c:v>
                </c:pt>
                <c:pt idx="22">
                  <c:v>-0.13941286368574879</c:v>
                </c:pt>
                <c:pt idx="23">
                  <c:v>-0.1904208816290236</c:v>
                </c:pt>
                <c:pt idx="24">
                  <c:v>-0.21179900779264926</c:v>
                </c:pt>
                <c:pt idx="25">
                  <c:v>-0.21245154420009271</c:v>
                </c:pt>
                <c:pt idx="26">
                  <c:v>-0.15331526224238701</c:v>
                </c:pt>
                <c:pt idx="27">
                  <c:v>-0.18141806339804134</c:v>
                </c:pt>
                <c:pt idx="28">
                  <c:v>-5.8118428326764615E-2</c:v>
                </c:pt>
                <c:pt idx="29">
                  <c:v>-0.18611253226796975</c:v>
                </c:pt>
                <c:pt idx="30">
                  <c:v>-0.21475812645388714</c:v>
                </c:pt>
                <c:pt idx="31">
                  <c:v>-0.23585139305933467</c:v>
                </c:pt>
                <c:pt idx="32">
                  <c:v>-8.9896768879896172E-2</c:v>
                </c:pt>
                <c:pt idx="33">
                  <c:v>-0.17871644293222744</c:v>
                </c:pt>
                <c:pt idx="34">
                  <c:v>-0.11806373518467694</c:v>
                </c:pt>
                <c:pt idx="35">
                  <c:v>-0.10747662637120925</c:v>
                </c:pt>
                <c:pt idx="36">
                  <c:v>-9.618160040676571E-2</c:v>
                </c:pt>
                <c:pt idx="37">
                  <c:v>-9.716881374910713E-2</c:v>
                </c:pt>
                <c:pt idx="38">
                  <c:v>-7.2200647367424153E-3</c:v>
                </c:pt>
                <c:pt idx="39">
                  <c:v>1.484389345412751E-2</c:v>
                </c:pt>
                <c:pt idx="40">
                  <c:v>0.11154804257455453</c:v>
                </c:pt>
                <c:pt idx="41">
                  <c:v>0.11276025970443015</c:v>
                </c:pt>
                <c:pt idx="42">
                  <c:v>0.16108737325382094</c:v>
                </c:pt>
                <c:pt idx="43">
                  <c:v>0.15031018365047544</c:v>
                </c:pt>
                <c:pt idx="44">
                  <c:v>0.20167578087074389</c:v>
                </c:pt>
                <c:pt idx="45">
                  <c:v>0.19541389052130853</c:v>
                </c:pt>
                <c:pt idx="46">
                  <c:v>0.1602009094241339</c:v>
                </c:pt>
                <c:pt idx="47">
                  <c:v>0.1423925606804346</c:v>
                </c:pt>
                <c:pt idx="48">
                  <c:v>0.10268394467544795</c:v>
                </c:pt>
                <c:pt idx="49">
                  <c:v>-6.4808967874796508E-3</c:v>
                </c:pt>
                <c:pt idx="50">
                  <c:v>-3.5980118819509244E-2</c:v>
                </c:pt>
                <c:pt idx="51">
                  <c:v>5.1478536332751901E-2</c:v>
                </c:pt>
                <c:pt idx="52">
                  <c:v>-7.9559702815402034E-2</c:v>
                </c:pt>
                <c:pt idx="53">
                  <c:v>-3.7733967463168483E-2</c:v>
                </c:pt>
                <c:pt idx="54">
                  <c:v>-8.6683628879995922E-2</c:v>
                </c:pt>
                <c:pt idx="55">
                  <c:v>-0.11264376204087512</c:v>
                </c:pt>
                <c:pt idx="56">
                  <c:v>-0.17865790078235477</c:v>
                </c:pt>
                <c:pt idx="57">
                  <c:v>-0.14088319670304372</c:v>
                </c:pt>
                <c:pt idx="58">
                  <c:v>-0.14659703095958321</c:v>
                </c:pt>
                <c:pt idx="59">
                  <c:v>-0.13198458985817751</c:v>
                </c:pt>
                <c:pt idx="60">
                  <c:v>-0.15797329405125993</c:v>
                </c:pt>
                <c:pt idx="61">
                  <c:v>-0.18045157440838011</c:v>
                </c:pt>
                <c:pt idx="62">
                  <c:v>-0.35807328718334475</c:v>
                </c:pt>
                <c:pt idx="63">
                  <c:v>-0.19618381529812723</c:v>
                </c:pt>
                <c:pt idx="64">
                  <c:v>-0.25959976694434772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TDK_FF_ST_mU2_04!$Z$85:$Z$149</c:f>
              <c:numCache>
                <c:formatCode>General</c:formatCode>
                <c:ptCount val="65"/>
                <c:pt idx="0">
                  <c:v>360.17999999999984</c:v>
                </c:pt>
                <c:pt idx="1">
                  <c:v>354.67199999999985</c:v>
                </c:pt>
                <c:pt idx="2">
                  <c:v>349.12799999999987</c:v>
                </c:pt>
                <c:pt idx="3">
                  <c:v>343.52999999999986</c:v>
                </c:pt>
                <c:pt idx="4">
                  <c:v>337.94099999999986</c:v>
                </c:pt>
                <c:pt idx="5">
                  <c:v>332.38799999999986</c:v>
                </c:pt>
                <c:pt idx="6">
                  <c:v>326.80799999999988</c:v>
                </c:pt>
                <c:pt idx="7">
                  <c:v>321.0569999999999</c:v>
                </c:pt>
                <c:pt idx="8">
                  <c:v>315.2879999999999</c:v>
                </c:pt>
                <c:pt idx="9">
                  <c:v>309.61799999999988</c:v>
                </c:pt>
                <c:pt idx="10">
                  <c:v>303.99299999999988</c:v>
                </c:pt>
                <c:pt idx="11">
                  <c:v>298.30499999999989</c:v>
                </c:pt>
                <c:pt idx="12">
                  <c:v>292.80599999999987</c:v>
                </c:pt>
                <c:pt idx="13">
                  <c:v>287.30699999999985</c:v>
                </c:pt>
                <c:pt idx="14">
                  <c:v>281.54699999999985</c:v>
                </c:pt>
                <c:pt idx="15">
                  <c:v>275.85899999999987</c:v>
                </c:pt>
                <c:pt idx="16">
                  <c:v>270.21599999999989</c:v>
                </c:pt>
                <c:pt idx="17">
                  <c:v>264.4919999999999</c:v>
                </c:pt>
                <c:pt idx="18">
                  <c:v>258.85799999999989</c:v>
                </c:pt>
                <c:pt idx="19">
                  <c:v>253.2419999999999</c:v>
                </c:pt>
                <c:pt idx="20">
                  <c:v>247.77899999999991</c:v>
                </c:pt>
                <c:pt idx="21">
                  <c:v>242.24399999999991</c:v>
                </c:pt>
                <c:pt idx="22">
                  <c:v>236.55599999999993</c:v>
                </c:pt>
                <c:pt idx="23">
                  <c:v>230.83199999999994</c:v>
                </c:pt>
                <c:pt idx="24">
                  <c:v>225.12599999999995</c:v>
                </c:pt>
                <c:pt idx="25">
                  <c:v>219.52799999999993</c:v>
                </c:pt>
                <c:pt idx="26">
                  <c:v>213.86699999999993</c:v>
                </c:pt>
                <c:pt idx="27">
                  <c:v>208.20599999999993</c:v>
                </c:pt>
                <c:pt idx="28">
                  <c:v>202.76099999999994</c:v>
                </c:pt>
                <c:pt idx="29">
                  <c:v>197.30699999999993</c:v>
                </c:pt>
                <c:pt idx="30">
                  <c:v>191.59199999999993</c:v>
                </c:pt>
                <c:pt idx="31">
                  <c:v>185.86799999999994</c:v>
                </c:pt>
                <c:pt idx="32">
                  <c:v>180.24299999999994</c:v>
                </c:pt>
                <c:pt idx="33">
                  <c:v>174.54599999999994</c:v>
                </c:pt>
                <c:pt idx="34">
                  <c:v>168.92999999999995</c:v>
                </c:pt>
                <c:pt idx="35">
                  <c:v>163.35899999999995</c:v>
                </c:pt>
                <c:pt idx="36">
                  <c:v>157.85099999999994</c:v>
                </c:pt>
                <c:pt idx="37">
                  <c:v>152.30699999999993</c:v>
                </c:pt>
                <c:pt idx="38">
                  <c:v>146.78099999999992</c:v>
                </c:pt>
                <c:pt idx="39">
                  <c:v>141.02999999999992</c:v>
                </c:pt>
                <c:pt idx="40">
                  <c:v>135.31499999999991</c:v>
                </c:pt>
                <c:pt idx="41">
                  <c:v>129.64499999999992</c:v>
                </c:pt>
                <c:pt idx="42">
                  <c:v>124.08299999999993</c:v>
                </c:pt>
                <c:pt idx="43">
                  <c:v>118.46699999999993</c:v>
                </c:pt>
                <c:pt idx="44">
                  <c:v>112.98599999999993</c:v>
                </c:pt>
                <c:pt idx="45">
                  <c:v>107.50499999999994</c:v>
                </c:pt>
                <c:pt idx="46">
                  <c:v>101.75399999999993</c:v>
                </c:pt>
                <c:pt idx="47">
                  <c:v>96.101999999999933</c:v>
                </c:pt>
                <c:pt idx="48">
                  <c:v>90.377999999999929</c:v>
                </c:pt>
                <c:pt idx="49">
                  <c:v>84.716999999999928</c:v>
                </c:pt>
                <c:pt idx="50">
                  <c:v>79.055999999999926</c:v>
                </c:pt>
                <c:pt idx="51">
                  <c:v>73.547999999999931</c:v>
                </c:pt>
                <c:pt idx="52">
                  <c:v>68.084999999999937</c:v>
                </c:pt>
                <c:pt idx="53">
                  <c:v>62.459999999999937</c:v>
                </c:pt>
                <c:pt idx="54">
                  <c:v>56.91599999999994</c:v>
                </c:pt>
                <c:pt idx="55">
                  <c:v>51.09299999999994</c:v>
                </c:pt>
                <c:pt idx="56">
                  <c:v>45.395999999999944</c:v>
                </c:pt>
                <c:pt idx="57">
                  <c:v>39.770999999999944</c:v>
                </c:pt>
                <c:pt idx="58">
                  <c:v>34.154999999999944</c:v>
                </c:pt>
                <c:pt idx="59">
                  <c:v>28.484999999999943</c:v>
                </c:pt>
                <c:pt idx="60">
                  <c:v>23.048999999999943</c:v>
                </c:pt>
                <c:pt idx="61">
                  <c:v>17.576999999999941</c:v>
                </c:pt>
                <c:pt idx="62">
                  <c:v>11.843999999999941</c:v>
                </c:pt>
                <c:pt idx="63">
                  <c:v>6.0749999999999416</c:v>
                </c:pt>
                <c:pt idx="64">
                  <c:v>0.39599999999994218</c:v>
                </c:pt>
              </c:numCache>
            </c:numRef>
          </c:xVal>
          <c:yVal>
            <c:numRef>
              <c:f>TDK_FF_ST_mU2_04!$AC$85:$AC$149</c:f>
              <c:numCache>
                <c:formatCode>General</c:formatCode>
                <c:ptCount val="65"/>
                <c:pt idx="0">
                  <c:v>-0.18225098376700544</c:v>
                </c:pt>
                <c:pt idx="1">
                  <c:v>-0.33421522036161377</c:v>
                </c:pt>
                <c:pt idx="2">
                  <c:v>-0.19940991528034147</c:v>
                </c:pt>
                <c:pt idx="3">
                  <c:v>-0.202821723918305</c:v>
                </c:pt>
                <c:pt idx="4">
                  <c:v>-0.20743271387385676</c:v>
                </c:pt>
                <c:pt idx="5">
                  <c:v>-9.1945840467872131E-2</c:v>
                </c:pt>
                <c:pt idx="6">
                  <c:v>-0.1412224769040904</c:v>
                </c:pt>
                <c:pt idx="7">
                  <c:v>-0.18013210115987022</c:v>
                </c:pt>
                <c:pt idx="8">
                  <c:v>-0.11288935358004437</c:v>
                </c:pt>
                <c:pt idx="9">
                  <c:v>-0.14452175657726229</c:v>
                </c:pt>
                <c:pt idx="10">
                  <c:v>-0.17991856721681643</c:v>
                </c:pt>
                <c:pt idx="11">
                  <c:v>-3.7119991380620831E-2</c:v>
                </c:pt>
                <c:pt idx="12">
                  <c:v>-9.4331811490121709E-2</c:v>
                </c:pt>
                <c:pt idx="13">
                  <c:v>4.2987842750221716E-3</c:v>
                </c:pt>
                <c:pt idx="14">
                  <c:v>6.3870998287086422E-2</c:v>
                </c:pt>
                <c:pt idx="15">
                  <c:v>7.8724542759857741E-2</c:v>
                </c:pt>
                <c:pt idx="16">
                  <c:v>9.911967105426811E-2</c:v>
                </c:pt>
                <c:pt idx="17">
                  <c:v>0.14423301764560392</c:v>
                </c:pt>
                <c:pt idx="18">
                  <c:v>0.18669684422576438</c:v>
                </c:pt>
                <c:pt idx="19">
                  <c:v>0.25397088930964173</c:v>
                </c:pt>
                <c:pt idx="20">
                  <c:v>0.18867929000313666</c:v>
                </c:pt>
                <c:pt idx="21">
                  <c:v>0.17957940201870315</c:v>
                </c:pt>
                <c:pt idx="22">
                  <c:v>0.22188806059205035</c:v>
                </c:pt>
                <c:pt idx="23">
                  <c:v>0.15992358943861973</c:v>
                </c:pt>
                <c:pt idx="24">
                  <c:v>0.14755733491600154</c:v>
                </c:pt>
                <c:pt idx="25">
                  <c:v>7.8846845197261928E-2</c:v>
                </c:pt>
                <c:pt idx="26">
                  <c:v>6.9908207208868589E-4</c:v>
                </c:pt>
                <c:pt idx="27">
                  <c:v>-2.7260925336491937E-2</c:v>
                </c:pt>
                <c:pt idx="28">
                  <c:v>-4.0611948323601155E-3</c:v>
                </c:pt>
                <c:pt idx="29">
                  <c:v>-8.4842728282779944E-2</c:v>
                </c:pt>
                <c:pt idx="30">
                  <c:v>-0.15824158525384746</c:v>
                </c:pt>
                <c:pt idx="31">
                  <c:v>-0.13247623157440103</c:v>
                </c:pt>
                <c:pt idx="32">
                  <c:v>-0.12347150952746233</c:v>
                </c:pt>
                <c:pt idx="33">
                  <c:v>-2.3223137690138174E-3</c:v>
                </c:pt>
                <c:pt idx="34">
                  <c:v>-0.15100355797460452</c:v>
                </c:pt>
                <c:pt idx="35">
                  <c:v>-0.1141368325382075</c:v>
                </c:pt>
                <c:pt idx="36">
                  <c:v>-0.13537380000906296</c:v>
                </c:pt>
                <c:pt idx="37">
                  <c:v>-8.3376736383257821E-2</c:v>
                </c:pt>
                <c:pt idx="38">
                  <c:v>-0.14120632747832929</c:v>
                </c:pt>
                <c:pt idx="39">
                  <c:v>-0.21245407158772878</c:v>
                </c:pt>
                <c:pt idx="40">
                  <c:v>-9.0433553840597369E-2</c:v>
                </c:pt>
                <c:pt idx="41">
                  <c:v>-0.1003492846796803</c:v>
                </c:pt>
                <c:pt idx="42">
                  <c:v>-0.22239364680525853</c:v>
                </c:pt>
                <c:pt idx="43">
                  <c:v>-0.11502404821499113</c:v>
                </c:pt>
                <c:pt idx="44">
                  <c:v>-0.13391848711916055</c:v>
                </c:pt>
                <c:pt idx="45">
                  <c:v>-0.14589169321038753</c:v>
                </c:pt>
                <c:pt idx="46">
                  <c:v>-7.1662531049611289E-2</c:v>
                </c:pt>
                <c:pt idx="47">
                  <c:v>1.3704301741185532E-2</c:v>
                </c:pt>
                <c:pt idx="48">
                  <c:v>-4.5167226852186104E-2</c:v>
                </c:pt>
                <c:pt idx="49">
                  <c:v>3.7411678561568351E-2</c:v>
                </c:pt>
                <c:pt idx="50">
                  <c:v>-8.609915765362075E-3</c:v>
                </c:pt>
                <c:pt idx="51">
                  <c:v>-1.4227029020887016E-2</c:v>
                </c:pt>
                <c:pt idx="52">
                  <c:v>0.10192817119188646</c:v>
                </c:pt>
                <c:pt idx="53">
                  <c:v>2.9043024650476923E-2</c:v>
                </c:pt>
                <c:pt idx="54">
                  <c:v>1.501534968406304E-2</c:v>
                </c:pt>
                <c:pt idx="55">
                  <c:v>3.657797319376499E-2</c:v>
                </c:pt>
                <c:pt idx="56">
                  <c:v>-5.2206403262843537E-2</c:v>
                </c:pt>
                <c:pt idx="57">
                  <c:v>-0.12592515259500203</c:v>
                </c:pt>
                <c:pt idx="58">
                  <c:v>-0.15818078240894806</c:v>
                </c:pt>
                <c:pt idx="59">
                  <c:v>-0.19107818587899317</c:v>
                </c:pt>
                <c:pt idx="60">
                  <c:v>-0.21673103219014678</c:v>
                </c:pt>
                <c:pt idx="61">
                  <c:v>-0.23083540446879169</c:v>
                </c:pt>
                <c:pt idx="62">
                  <c:v>-0.2824720689978939</c:v>
                </c:pt>
                <c:pt idx="63">
                  <c:v>-0.27586864495550412</c:v>
                </c:pt>
                <c:pt idx="64">
                  <c:v>-0.29305936628257534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TDK_FF_ST_mU2_04!$Z$20:$Z$83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5.9039999999999999</c:v>
                </c:pt>
                <c:pt idx="2">
                  <c:v>11.654999999999999</c:v>
                </c:pt>
                <c:pt idx="3">
                  <c:v>17.297999999999998</c:v>
                </c:pt>
                <c:pt idx="4">
                  <c:v>22.805999999999997</c:v>
                </c:pt>
                <c:pt idx="5">
                  <c:v>28.313999999999997</c:v>
                </c:pt>
                <c:pt idx="6">
                  <c:v>34.001999999999995</c:v>
                </c:pt>
                <c:pt idx="7">
                  <c:v>39.563999999999993</c:v>
                </c:pt>
                <c:pt idx="8">
                  <c:v>45.206999999999994</c:v>
                </c:pt>
                <c:pt idx="9">
                  <c:v>50.93099999999999</c:v>
                </c:pt>
                <c:pt idx="10">
                  <c:v>56.627999999999986</c:v>
                </c:pt>
                <c:pt idx="11">
                  <c:v>62.306999999999988</c:v>
                </c:pt>
                <c:pt idx="12">
                  <c:v>67.886999999999986</c:v>
                </c:pt>
                <c:pt idx="13">
                  <c:v>73.331999999999979</c:v>
                </c:pt>
                <c:pt idx="14">
                  <c:v>78.830999999999975</c:v>
                </c:pt>
                <c:pt idx="15">
                  <c:v>84.581999999999979</c:v>
                </c:pt>
                <c:pt idx="16">
                  <c:v>90.206999999999979</c:v>
                </c:pt>
                <c:pt idx="17">
                  <c:v>95.921999999999983</c:v>
                </c:pt>
                <c:pt idx="18">
                  <c:v>101.60099999999998</c:v>
                </c:pt>
                <c:pt idx="19">
                  <c:v>107.29799999999999</c:v>
                </c:pt>
                <c:pt idx="20">
                  <c:v>112.77899999999998</c:v>
                </c:pt>
                <c:pt idx="21">
                  <c:v>118.24199999999998</c:v>
                </c:pt>
                <c:pt idx="22">
                  <c:v>123.82199999999997</c:v>
                </c:pt>
                <c:pt idx="23">
                  <c:v>129.50999999999996</c:v>
                </c:pt>
                <c:pt idx="24">
                  <c:v>135.15299999999996</c:v>
                </c:pt>
                <c:pt idx="25">
                  <c:v>140.82299999999995</c:v>
                </c:pt>
                <c:pt idx="26">
                  <c:v>146.54699999999994</c:v>
                </c:pt>
                <c:pt idx="27">
                  <c:v>152.05499999999995</c:v>
                </c:pt>
                <c:pt idx="28">
                  <c:v>157.68899999999994</c:v>
                </c:pt>
                <c:pt idx="29">
                  <c:v>163.17899999999995</c:v>
                </c:pt>
                <c:pt idx="30">
                  <c:v>168.74999999999994</c:v>
                </c:pt>
                <c:pt idx="31">
                  <c:v>174.38399999999993</c:v>
                </c:pt>
                <c:pt idx="32">
                  <c:v>180.05399999999992</c:v>
                </c:pt>
                <c:pt idx="33">
                  <c:v>185.65199999999993</c:v>
                </c:pt>
                <c:pt idx="34">
                  <c:v>191.36699999999993</c:v>
                </c:pt>
                <c:pt idx="35">
                  <c:v>197.09999999999994</c:v>
                </c:pt>
                <c:pt idx="36">
                  <c:v>202.55399999999995</c:v>
                </c:pt>
                <c:pt idx="37">
                  <c:v>208.03499999999994</c:v>
                </c:pt>
                <c:pt idx="38">
                  <c:v>213.65999999999994</c:v>
                </c:pt>
                <c:pt idx="39">
                  <c:v>219.28499999999994</c:v>
                </c:pt>
                <c:pt idx="40">
                  <c:v>224.89199999999994</c:v>
                </c:pt>
                <c:pt idx="41">
                  <c:v>230.62499999999994</c:v>
                </c:pt>
                <c:pt idx="42">
                  <c:v>236.33099999999993</c:v>
                </c:pt>
                <c:pt idx="43">
                  <c:v>241.95599999999993</c:v>
                </c:pt>
                <c:pt idx="44">
                  <c:v>247.56299999999993</c:v>
                </c:pt>
                <c:pt idx="45">
                  <c:v>253.01699999999994</c:v>
                </c:pt>
                <c:pt idx="46">
                  <c:v>258.56099999999992</c:v>
                </c:pt>
                <c:pt idx="47">
                  <c:v>264.2759999999999</c:v>
                </c:pt>
                <c:pt idx="48">
                  <c:v>269.95499999999987</c:v>
                </c:pt>
                <c:pt idx="49">
                  <c:v>275.68799999999987</c:v>
                </c:pt>
                <c:pt idx="50">
                  <c:v>281.40299999999985</c:v>
                </c:pt>
                <c:pt idx="51">
                  <c:v>287.07299999999987</c:v>
                </c:pt>
                <c:pt idx="52">
                  <c:v>292.59899999999988</c:v>
                </c:pt>
                <c:pt idx="53">
                  <c:v>298.1339999999999</c:v>
                </c:pt>
                <c:pt idx="54">
                  <c:v>303.74099999999987</c:v>
                </c:pt>
                <c:pt idx="55">
                  <c:v>309.34799999999984</c:v>
                </c:pt>
                <c:pt idx="56">
                  <c:v>315.12599999999986</c:v>
                </c:pt>
                <c:pt idx="57">
                  <c:v>320.88599999999985</c:v>
                </c:pt>
                <c:pt idx="58">
                  <c:v>326.56499999999983</c:v>
                </c:pt>
                <c:pt idx="59">
                  <c:v>332.09999999999985</c:v>
                </c:pt>
                <c:pt idx="60">
                  <c:v>337.80599999999987</c:v>
                </c:pt>
                <c:pt idx="61">
                  <c:v>343.24199999999985</c:v>
                </c:pt>
                <c:pt idx="62">
                  <c:v>348.91199999999986</c:v>
                </c:pt>
                <c:pt idx="63">
                  <c:v>354.56399999999985</c:v>
                </c:pt>
              </c:numCache>
            </c:numRef>
          </c:xVal>
          <c:yVal>
            <c:numRef>
              <c:f>TDK_FF_ST_mU2_04!$AD$20:$AD$83</c:f>
              <c:numCache>
                <c:formatCode>General</c:formatCode>
                <c:ptCount val="64"/>
                <c:pt idx="0">
                  <c:v>-0.37689475824320873</c:v>
                </c:pt>
                <c:pt idx="1">
                  <c:v>3.7029473763817045E-2</c:v>
                </c:pt>
                <c:pt idx="2">
                  <c:v>7.1610084375345551E-2</c:v>
                </c:pt>
                <c:pt idx="3">
                  <c:v>7.5452677706149274E-2</c:v>
                </c:pt>
                <c:pt idx="4">
                  <c:v>5.0220865867224518E-2</c:v>
                </c:pt>
                <c:pt idx="5">
                  <c:v>3.8814363396006968E-3</c:v>
                </c:pt>
                <c:pt idx="6">
                  <c:v>2.0055711623001571E-4</c:v>
                </c:pt>
                <c:pt idx="7">
                  <c:v>-5.3498250818634574E-2</c:v>
                </c:pt>
                <c:pt idx="8">
                  <c:v>6.2034918166844477E-2</c:v>
                </c:pt>
                <c:pt idx="9">
                  <c:v>-3.1280619844267221E-3</c:v>
                </c:pt>
                <c:pt idx="10">
                  <c:v>4.76662051863741E-2</c:v>
                </c:pt>
                <c:pt idx="11">
                  <c:v>1.6588354008163719E-2</c:v>
                </c:pt>
                <c:pt idx="12">
                  <c:v>4.7958923939603437E-2</c:v>
                </c:pt>
                <c:pt idx="13">
                  <c:v>-1.9627530983086672E-2</c:v>
                </c:pt>
                <c:pt idx="14">
                  <c:v>0.10196108782061231</c:v>
                </c:pt>
                <c:pt idx="15">
                  <c:v>6.4811306872613272E-2</c:v>
                </c:pt>
                <c:pt idx="16">
                  <c:v>1.166831327280704E-2</c:v>
                </c:pt>
                <c:pt idx="17">
                  <c:v>0.13987988238676508</c:v>
                </c:pt>
                <c:pt idx="18">
                  <c:v>4.1860020926108632E-2</c:v>
                </c:pt>
                <c:pt idx="19">
                  <c:v>-4.3758543337460765E-2</c:v>
                </c:pt>
                <c:pt idx="20">
                  <c:v>1.7955523903808057E-2</c:v>
                </c:pt>
                <c:pt idx="21">
                  <c:v>9.11149833668361E-2</c:v>
                </c:pt>
                <c:pt idx="22">
                  <c:v>-8.2980783119509738E-2</c:v>
                </c:pt>
                <c:pt idx="23">
                  <c:v>9.0071596949343302E-2</c:v>
                </c:pt>
                <c:pt idx="24">
                  <c:v>0.12136545395205189</c:v>
                </c:pt>
                <c:pt idx="25">
                  <c:v>-2.5273876360643044E-6</c:v>
                </c:pt>
                <c:pt idx="26">
                  <c:v>1.2108934764057722E-2</c:v>
                </c:pt>
                <c:pt idx="27">
                  <c:v>9.8041327014783519E-2</c:v>
                </c:pt>
                <c:pt idx="28">
                  <c:v>-7.7255371682298346E-2</c:v>
                </c:pt>
                <c:pt idx="29">
                  <c:v>7.1975699729762255E-2</c:v>
                </c:pt>
                <c:pt idx="30">
                  <c:v>6.3754568479282625E-2</c:v>
                </c:pt>
                <c:pt idx="31">
                  <c:v>0.23352907929032085</c:v>
                </c:pt>
                <c:pt idx="32">
                  <c:v>-3.3574740647566159E-2</c:v>
                </c:pt>
                <c:pt idx="33">
                  <c:v>4.6240211357826411E-2</c:v>
                </c:pt>
                <c:pt idx="34">
                  <c:v>-4.0177850069170518E-2</c:v>
                </c:pt>
                <c:pt idx="35">
                  <c:v>2.2633898088429305E-2</c:v>
                </c:pt>
                <c:pt idx="36">
                  <c:v>9.2120405574405595E-2</c:v>
                </c:pt>
                <c:pt idx="37">
                  <c:v>6.9907888412615193E-2</c:v>
                </c:pt>
                <c:pt idx="38">
                  <c:v>7.9191468088311012E-3</c:v>
                </c:pt>
                <c:pt idx="39">
                  <c:v>6.4002951743134417E-2</c:v>
                </c:pt>
                <c:pt idx="40">
                  <c:v>3.6009292341447008E-2</c:v>
                </c:pt>
                <c:pt idx="41">
                  <c:v>4.7163329734189574E-2</c:v>
                </c:pt>
                <c:pt idx="42">
                  <c:v>6.0800687338229409E-2</c:v>
                </c:pt>
                <c:pt idx="43">
                  <c:v>2.9269218368227712E-2</c:v>
                </c:pt>
                <c:pt idx="44">
                  <c:v>-1.2996490867607235E-2</c:v>
                </c:pt>
                <c:pt idx="45">
                  <c:v>5.8556998788333203E-2</c:v>
                </c:pt>
                <c:pt idx="46">
                  <c:v>2.6495934801630483E-2</c:v>
                </c:pt>
                <c:pt idx="47">
                  <c:v>1.8404569651693237E-3</c:v>
                </c:pt>
                <c:pt idx="48">
                  <c:v>-3.5642736211798365E-3</c:v>
                </c:pt>
                <c:pt idx="49">
                  <c:v>8.5205439547337392E-2</c:v>
                </c:pt>
                <c:pt idx="50">
                  <c:v>9.9851117106595666E-2</c:v>
                </c:pt>
                <c:pt idx="51">
                  <c:v>-4.7179752057729729E-2</c:v>
                </c:pt>
                <c:pt idx="52">
                  <c:v>-1.4772108674719675E-2</c:v>
                </c:pt>
                <c:pt idx="53">
                  <c:v>6.1397608254765146E-4</c:v>
                </c:pt>
                <c:pt idx="54">
                  <c:v>-9.3234938336820505E-2</c:v>
                </c:pt>
                <c:pt idx="55">
                  <c:v>-3.1877994536387178E-2</c:v>
                </c:pt>
                <c:pt idx="56">
                  <c:v>6.5768547202310401E-2</c:v>
                </c:pt>
                <c:pt idx="57">
                  <c:v>-3.9248904456826494E-2</c:v>
                </c:pt>
                <c:pt idx="58">
                  <c:v>5.3745540554928084E-3</c:v>
                </c:pt>
                <c:pt idx="59">
                  <c:v>4.0038749390305384E-2</c:v>
                </c:pt>
                <c:pt idx="60">
                  <c:v>-4.9459419822596828E-2</c:v>
                </c:pt>
                <c:pt idx="61">
                  <c:v>-2.2370149509924886E-2</c:v>
                </c:pt>
                <c:pt idx="62">
                  <c:v>0.15866337190300328</c:v>
                </c:pt>
                <c:pt idx="63">
                  <c:v>-0.13803140506348655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164528"/>
        <c:axId val="559161000"/>
      </c:scatterChart>
      <c:valAx>
        <c:axId val="55916452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61000"/>
        <c:crosses val="autoZero"/>
        <c:crossBetween val="midCat"/>
      </c:valAx>
      <c:valAx>
        <c:axId val="55916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64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5.2559999999999993</c:v>
                </c:pt>
                <c:pt idx="2">
                  <c:v>11.052</c:v>
                </c:pt>
                <c:pt idx="3">
                  <c:v>16.704000000000001</c:v>
                </c:pt>
                <c:pt idx="4">
                  <c:v>22.391999999999999</c:v>
                </c:pt>
                <c:pt idx="5">
                  <c:v>28.106999999999999</c:v>
                </c:pt>
                <c:pt idx="6">
                  <c:v>33.650999999999996</c:v>
                </c:pt>
                <c:pt idx="7">
                  <c:v>39.077999999999996</c:v>
                </c:pt>
                <c:pt idx="8">
                  <c:v>44.639999999999993</c:v>
                </c:pt>
                <c:pt idx="9">
                  <c:v>50.264999999999993</c:v>
                </c:pt>
                <c:pt idx="10">
                  <c:v>56.006999999999991</c:v>
                </c:pt>
                <c:pt idx="11">
                  <c:v>61.730999999999987</c:v>
                </c:pt>
                <c:pt idx="12">
                  <c:v>67.34699999999998</c:v>
                </c:pt>
                <c:pt idx="13">
                  <c:v>73.007999999999981</c:v>
                </c:pt>
                <c:pt idx="14">
                  <c:v>78.668999999999983</c:v>
                </c:pt>
                <c:pt idx="15">
                  <c:v>84.086999999999989</c:v>
                </c:pt>
                <c:pt idx="16">
                  <c:v>89.594999999999985</c:v>
                </c:pt>
                <c:pt idx="17">
                  <c:v>95.237999999999985</c:v>
                </c:pt>
                <c:pt idx="18">
                  <c:v>101.00699999999999</c:v>
                </c:pt>
                <c:pt idx="19">
                  <c:v>106.60499999999999</c:v>
                </c:pt>
                <c:pt idx="20">
                  <c:v>112.32899999999999</c:v>
                </c:pt>
                <c:pt idx="21">
                  <c:v>117.999</c:v>
                </c:pt>
                <c:pt idx="22">
                  <c:v>123.51599999999999</c:v>
                </c:pt>
                <c:pt idx="23">
                  <c:v>128.99699999999999</c:v>
                </c:pt>
                <c:pt idx="24">
                  <c:v>134.58599999999998</c:v>
                </c:pt>
                <c:pt idx="25">
                  <c:v>140.21999999999997</c:v>
                </c:pt>
                <c:pt idx="26">
                  <c:v>145.86299999999997</c:v>
                </c:pt>
                <c:pt idx="27">
                  <c:v>151.59599999999998</c:v>
                </c:pt>
                <c:pt idx="28">
                  <c:v>157.25699999999998</c:v>
                </c:pt>
                <c:pt idx="29">
                  <c:v>162.80099999999999</c:v>
                </c:pt>
                <c:pt idx="30">
                  <c:v>168.44399999999999</c:v>
                </c:pt>
                <c:pt idx="31">
                  <c:v>173.88</c:v>
                </c:pt>
                <c:pt idx="32">
                  <c:v>179.37899999999999</c:v>
                </c:pt>
                <c:pt idx="33">
                  <c:v>185.11199999999999</c:v>
                </c:pt>
                <c:pt idx="34">
                  <c:v>190.81799999999998</c:v>
                </c:pt>
                <c:pt idx="35">
                  <c:v>196.46999999999997</c:v>
                </c:pt>
                <c:pt idx="36">
                  <c:v>202.06799999999998</c:v>
                </c:pt>
                <c:pt idx="37">
                  <c:v>207.80999999999997</c:v>
                </c:pt>
                <c:pt idx="38">
                  <c:v>213.35399999999998</c:v>
                </c:pt>
                <c:pt idx="39">
                  <c:v>218.78099999999998</c:v>
                </c:pt>
                <c:pt idx="40">
                  <c:v>224.38799999999998</c:v>
                </c:pt>
                <c:pt idx="41">
                  <c:v>230.02199999999996</c:v>
                </c:pt>
                <c:pt idx="42">
                  <c:v>235.70099999999996</c:v>
                </c:pt>
                <c:pt idx="43">
                  <c:v>241.41599999999997</c:v>
                </c:pt>
                <c:pt idx="44">
                  <c:v>247.05899999999997</c:v>
                </c:pt>
                <c:pt idx="45">
                  <c:v>252.68399999999997</c:v>
                </c:pt>
                <c:pt idx="46">
                  <c:v>258.38099999999997</c:v>
                </c:pt>
                <c:pt idx="47">
                  <c:v>263.83499999999998</c:v>
                </c:pt>
                <c:pt idx="48">
                  <c:v>269.32499999999999</c:v>
                </c:pt>
                <c:pt idx="49">
                  <c:v>275.07599999999996</c:v>
                </c:pt>
                <c:pt idx="50">
                  <c:v>280.80899999999997</c:v>
                </c:pt>
                <c:pt idx="51">
                  <c:v>286.45199999999994</c:v>
                </c:pt>
                <c:pt idx="52">
                  <c:v>292.11299999999994</c:v>
                </c:pt>
                <c:pt idx="53">
                  <c:v>297.89999999999992</c:v>
                </c:pt>
                <c:pt idx="54">
                  <c:v>303.45299999999992</c:v>
                </c:pt>
                <c:pt idx="55">
                  <c:v>308.90699999999993</c:v>
                </c:pt>
                <c:pt idx="56">
                  <c:v>314.5139999999999</c:v>
                </c:pt>
                <c:pt idx="57">
                  <c:v>320.16599999999988</c:v>
                </c:pt>
                <c:pt idx="58">
                  <c:v>325.89899999999989</c:v>
                </c:pt>
                <c:pt idx="59">
                  <c:v>331.64999999999986</c:v>
                </c:pt>
                <c:pt idx="60">
                  <c:v>337.34699999999987</c:v>
                </c:pt>
                <c:pt idx="61">
                  <c:v>342.94499999999988</c:v>
                </c:pt>
                <c:pt idx="62">
                  <c:v>348.59699999999987</c:v>
                </c:pt>
                <c:pt idx="63">
                  <c:v>354.03299999999984</c:v>
                </c:pt>
                <c:pt idx="64">
                  <c:v>359.55899999999986</c:v>
                </c:pt>
              </c:numCache>
            </c:numRef>
          </c:xVal>
          <c:yVal>
            <c:numRef>
              <c:f>TDK_FF_ST_oU_05!$AC$20:$AC$84</c:f>
              <c:numCache>
                <c:formatCode>General</c:formatCode>
                <c:ptCount val="65"/>
                <c:pt idx="0">
                  <c:v>-0.39186098520360702</c:v>
                </c:pt>
                <c:pt idx="1">
                  <c:v>-0.25233109037716783</c:v>
                </c:pt>
                <c:pt idx="2">
                  <c:v>-0.21495959967055711</c:v>
                </c:pt>
                <c:pt idx="3">
                  <c:v>-0.36141290078813171</c:v>
                </c:pt>
                <c:pt idx="4">
                  <c:v>-0.28698946690827043</c:v>
                </c:pt>
                <c:pt idx="5">
                  <c:v>-0.2827442150019408</c:v>
                </c:pt>
                <c:pt idx="6">
                  <c:v>-0.22379772404421772</c:v>
                </c:pt>
                <c:pt idx="7">
                  <c:v>-0.24121672458206689</c:v>
                </c:pt>
                <c:pt idx="8">
                  <c:v>-0.15957297369858026</c:v>
                </c:pt>
                <c:pt idx="9">
                  <c:v>-7.7395134534988586E-2</c:v>
                </c:pt>
                <c:pt idx="10">
                  <c:v>-7.2736928110245458E-2</c:v>
                </c:pt>
                <c:pt idx="11">
                  <c:v>2.4083768658051952E-2</c:v>
                </c:pt>
                <c:pt idx="12">
                  <c:v>0.10318833603770372</c:v>
                </c:pt>
                <c:pt idx="13">
                  <c:v>-2.2073208346910178E-2</c:v>
                </c:pt>
                <c:pt idx="14">
                  <c:v>-2.6979170219760817E-2</c:v>
                </c:pt>
                <c:pt idx="15">
                  <c:v>-3.5560635089495918E-2</c:v>
                </c:pt>
                <c:pt idx="16">
                  <c:v>-7.0506058070535005E-2</c:v>
                </c:pt>
                <c:pt idx="17">
                  <c:v>-0.13188631910979609</c:v>
                </c:pt>
                <c:pt idx="18">
                  <c:v>-0.14549096216414625</c:v>
                </c:pt>
                <c:pt idx="19">
                  <c:v>-0.16423343167505777</c:v>
                </c:pt>
                <c:pt idx="20">
                  <c:v>-0.23357387686318987</c:v>
                </c:pt>
                <c:pt idx="21">
                  <c:v>-0.1893417317733963</c:v>
                </c:pt>
                <c:pt idx="22">
                  <c:v>-0.11082649085304297</c:v>
                </c:pt>
                <c:pt idx="23">
                  <c:v>-0.17256318766138179</c:v>
                </c:pt>
                <c:pt idx="24">
                  <c:v>-0.1591934622695419</c:v>
                </c:pt>
                <c:pt idx="25">
                  <c:v>-9.7043895337606045E-2</c:v>
                </c:pt>
                <c:pt idx="26">
                  <c:v>-0.14176323210429587</c:v>
                </c:pt>
                <c:pt idx="27">
                  <c:v>-0.11074106538703177</c:v>
                </c:pt>
                <c:pt idx="28">
                  <c:v>-7.5672308481955497E-3</c:v>
                </c:pt>
                <c:pt idx="29">
                  <c:v>-8.5138595040746168E-2</c:v>
                </c:pt>
                <c:pt idx="30">
                  <c:v>-0.16443652094395134</c:v>
                </c:pt>
                <c:pt idx="31">
                  <c:v>-0.11672432763623419</c:v>
                </c:pt>
                <c:pt idx="32">
                  <c:v>-0.1567371772410695</c:v>
                </c:pt>
                <c:pt idx="33">
                  <c:v>-0.13151159689405745</c:v>
                </c:pt>
                <c:pt idx="34">
                  <c:v>-0.11143107809755293</c:v>
                </c:pt>
                <c:pt idx="35">
                  <c:v>-0.18889280822821775</c:v>
                </c:pt>
                <c:pt idx="36">
                  <c:v>-0.20222277649986609</c:v>
                </c:pt>
                <c:pt idx="37">
                  <c:v>-0.10482201699826987</c:v>
                </c:pt>
                <c:pt idx="38">
                  <c:v>-7.6185991426484634E-2</c:v>
                </c:pt>
                <c:pt idx="39">
                  <c:v>-8.67280997934472E-3</c:v>
                </c:pt>
                <c:pt idx="40">
                  <c:v>5.4509384372920522E-2</c:v>
                </c:pt>
                <c:pt idx="41">
                  <c:v>0.11073743640687894</c:v>
                </c:pt>
                <c:pt idx="42">
                  <c:v>0.10359204554339385</c:v>
                </c:pt>
                <c:pt idx="43">
                  <c:v>0.16601284431700947</c:v>
                </c:pt>
                <c:pt idx="44">
                  <c:v>-3.0933928537706379E-3</c:v>
                </c:pt>
                <c:pt idx="45">
                  <c:v>0.19780488084506942</c:v>
                </c:pt>
                <c:pt idx="46">
                  <c:v>0.13241477136739377</c:v>
                </c:pt>
                <c:pt idx="47">
                  <c:v>0.14589825220338071</c:v>
                </c:pt>
                <c:pt idx="48">
                  <c:v>7.3076760523747453E-2</c:v>
                </c:pt>
                <c:pt idx="49">
                  <c:v>5.8284994915254629E-2</c:v>
                </c:pt>
                <c:pt idx="50">
                  <c:v>2.0644218618599552E-2</c:v>
                </c:pt>
                <c:pt idx="51">
                  <c:v>9.9032530900444726E-3</c:v>
                </c:pt>
                <c:pt idx="52">
                  <c:v>-7.5889138843990622E-2</c:v>
                </c:pt>
                <c:pt idx="53">
                  <c:v>3.2456809744360271E-2</c:v>
                </c:pt>
                <c:pt idx="54">
                  <c:v>-2.1312659755892582E-2</c:v>
                </c:pt>
                <c:pt idx="55">
                  <c:v>-1.913673037006447E-2</c:v>
                </c:pt>
                <c:pt idx="56">
                  <c:v>-2.961679517943594E-2</c:v>
                </c:pt>
                <c:pt idx="57">
                  <c:v>4.3563086688891417E-4</c:v>
                </c:pt>
                <c:pt idx="58">
                  <c:v>4.5303506585696596E-3</c:v>
                </c:pt>
                <c:pt idx="59">
                  <c:v>-9.460773206990325E-2</c:v>
                </c:pt>
                <c:pt idx="60">
                  <c:v>-3.0999231818555018E-2</c:v>
                </c:pt>
                <c:pt idx="61">
                  <c:v>-0.11106393548362803</c:v>
                </c:pt>
                <c:pt idx="62">
                  <c:v>-0.1774158422661003</c:v>
                </c:pt>
                <c:pt idx="63">
                  <c:v>-0.20710491503490402</c:v>
                </c:pt>
                <c:pt idx="64">
                  <c:v>-0.26081808394405925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TDK_FF_ST_oU_05!$Z$85:$Z$149</c:f>
              <c:numCache>
                <c:formatCode>General</c:formatCode>
                <c:ptCount val="65"/>
                <c:pt idx="0">
                  <c:v>359.55899999999986</c:v>
                </c:pt>
                <c:pt idx="1">
                  <c:v>354.31199999999984</c:v>
                </c:pt>
                <c:pt idx="2">
                  <c:v>348.80399999999986</c:v>
                </c:pt>
                <c:pt idx="3">
                  <c:v>343.19699999999989</c:v>
                </c:pt>
                <c:pt idx="4">
                  <c:v>337.53599999999989</c:v>
                </c:pt>
                <c:pt idx="5">
                  <c:v>331.78499999999991</c:v>
                </c:pt>
                <c:pt idx="6">
                  <c:v>326.06099999999992</c:v>
                </c:pt>
                <c:pt idx="7">
                  <c:v>320.39999999999992</c:v>
                </c:pt>
                <c:pt idx="8">
                  <c:v>314.7299999999999</c:v>
                </c:pt>
                <c:pt idx="9">
                  <c:v>309.0689999999999</c:v>
                </c:pt>
                <c:pt idx="10">
                  <c:v>303.6509999999999</c:v>
                </c:pt>
                <c:pt idx="11">
                  <c:v>298.12499999999989</c:v>
                </c:pt>
                <c:pt idx="12">
                  <c:v>292.3649999999999</c:v>
                </c:pt>
                <c:pt idx="13">
                  <c:v>286.65899999999988</c:v>
                </c:pt>
                <c:pt idx="14">
                  <c:v>280.98899999999986</c:v>
                </c:pt>
                <c:pt idx="15">
                  <c:v>275.25599999999986</c:v>
                </c:pt>
                <c:pt idx="16">
                  <c:v>269.60399999999987</c:v>
                </c:pt>
                <c:pt idx="17">
                  <c:v>264.01499999999987</c:v>
                </c:pt>
                <c:pt idx="18">
                  <c:v>258.56999999999988</c:v>
                </c:pt>
                <c:pt idx="19">
                  <c:v>252.86399999999989</c:v>
                </c:pt>
                <c:pt idx="20">
                  <c:v>247.31999999999988</c:v>
                </c:pt>
                <c:pt idx="21">
                  <c:v>241.58699999999988</c:v>
                </c:pt>
                <c:pt idx="22">
                  <c:v>235.88999999999987</c:v>
                </c:pt>
                <c:pt idx="23">
                  <c:v>230.24699999999987</c:v>
                </c:pt>
                <c:pt idx="24">
                  <c:v>224.57699999999988</c:v>
                </c:pt>
                <c:pt idx="25">
                  <c:v>218.97899999999987</c:v>
                </c:pt>
                <c:pt idx="26">
                  <c:v>213.56999999999988</c:v>
                </c:pt>
                <c:pt idx="27">
                  <c:v>207.96299999999988</c:v>
                </c:pt>
                <c:pt idx="28">
                  <c:v>202.24799999999988</c:v>
                </c:pt>
                <c:pt idx="29">
                  <c:v>196.60499999999988</c:v>
                </c:pt>
                <c:pt idx="30">
                  <c:v>191.00699999999986</c:v>
                </c:pt>
                <c:pt idx="31">
                  <c:v>185.30099999999987</c:v>
                </c:pt>
                <c:pt idx="32">
                  <c:v>179.59499999999989</c:v>
                </c:pt>
                <c:pt idx="33">
                  <c:v>174.07799999999989</c:v>
                </c:pt>
                <c:pt idx="34">
                  <c:v>168.64199999999988</c:v>
                </c:pt>
                <c:pt idx="35">
                  <c:v>163.05299999999988</c:v>
                </c:pt>
                <c:pt idx="36">
                  <c:v>157.4009999999999</c:v>
                </c:pt>
                <c:pt idx="37">
                  <c:v>151.7759999999999</c:v>
                </c:pt>
                <c:pt idx="38">
                  <c:v>146.09699999999989</c:v>
                </c:pt>
                <c:pt idx="39">
                  <c:v>140.34599999999989</c:v>
                </c:pt>
                <c:pt idx="40">
                  <c:v>134.73899999999989</c:v>
                </c:pt>
                <c:pt idx="41">
                  <c:v>129.15899999999988</c:v>
                </c:pt>
                <c:pt idx="42">
                  <c:v>123.74999999999987</c:v>
                </c:pt>
                <c:pt idx="43">
                  <c:v>118.25999999999988</c:v>
                </c:pt>
                <c:pt idx="44">
                  <c:v>112.48199999999987</c:v>
                </c:pt>
                <c:pt idx="45">
                  <c:v>106.89299999999987</c:v>
                </c:pt>
                <c:pt idx="46">
                  <c:v>101.18699999999987</c:v>
                </c:pt>
                <c:pt idx="47">
                  <c:v>95.435999999999865</c:v>
                </c:pt>
                <c:pt idx="48">
                  <c:v>89.855999999999867</c:v>
                </c:pt>
                <c:pt idx="49">
                  <c:v>84.356999999999871</c:v>
                </c:pt>
                <c:pt idx="50">
                  <c:v>78.821999999999875</c:v>
                </c:pt>
                <c:pt idx="51">
                  <c:v>73.205999999999875</c:v>
                </c:pt>
                <c:pt idx="52">
                  <c:v>67.652999999999878</c:v>
                </c:pt>
                <c:pt idx="53">
                  <c:v>61.937999999999874</c:v>
                </c:pt>
                <c:pt idx="54">
                  <c:v>56.222999999999871</c:v>
                </c:pt>
                <c:pt idx="55">
                  <c:v>50.453999999999873</c:v>
                </c:pt>
                <c:pt idx="56">
                  <c:v>44.837999999999873</c:v>
                </c:pt>
                <c:pt idx="57">
                  <c:v>39.266999999999875</c:v>
                </c:pt>
                <c:pt idx="58">
                  <c:v>33.839999999999876</c:v>
                </c:pt>
                <c:pt idx="59">
                  <c:v>28.304999999999875</c:v>
                </c:pt>
                <c:pt idx="60">
                  <c:v>22.544999999999874</c:v>
                </c:pt>
                <c:pt idx="61">
                  <c:v>16.865999999999875</c:v>
                </c:pt>
                <c:pt idx="62">
                  <c:v>11.231999999999875</c:v>
                </c:pt>
                <c:pt idx="63">
                  <c:v>5.4539999999998754</c:v>
                </c:pt>
                <c:pt idx="64">
                  <c:v>-0.22500000000012399</c:v>
                </c:pt>
              </c:numCache>
            </c:numRef>
          </c:xVal>
          <c:yVal>
            <c:numRef>
              <c:f>TDK_FF_ST_oU_05!$AC$85:$AC$149</c:f>
              <c:numCache>
                <c:formatCode>General</c:formatCode>
                <c:ptCount val="65"/>
                <c:pt idx="0">
                  <c:v>-0.11049113568805069</c:v>
                </c:pt>
                <c:pt idx="1">
                  <c:v>-0.23365040894128697</c:v>
                </c:pt>
                <c:pt idx="2">
                  <c:v>-0.13157049781671049</c:v>
                </c:pt>
                <c:pt idx="3">
                  <c:v>-0.12432147586741848</c:v>
                </c:pt>
                <c:pt idx="4">
                  <c:v>-4.2936473031033984E-2</c:v>
                </c:pt>
                <c:pt idx="5">
                  <c:v>-2.0522571986305138E-2</c:v>
                </c:pt>
                <c:pt idx="6">
                  <c:v>-2.1991334960034692E-2</c:v>
                </c:pt>
                <c:pt idx="7">
                  <c:v>3.1111631341218526E-4</c:v>
                </c:pt>
                <c:pt idx="8">
                  <c:v>7.4069732520229081E-2</c:v>
                </c:pt>
                <c:pt idx="9">
                  <c:v>8.0388687019308236E-3</c:v>
                </c:pt>
                <c:pt idx="10">
                  <c:v>-5.7822037239986912E-2</c:v>
                </c:pt>
                <c:pt idx="11">
                  <c:v>1.3250744985498386E-2</c:v>
                </c:pt>
                <c:pt idx="12">
                  <c:v>1.3169436845032578E-2</c:v>
                </c:pt>
                <c:pt idx="13">
                  <c:v>3.777854947020387E-2</c:v>
                </c:pt>
                <c:pt idx="14">
                  <c:v>0.13012407455011044</c:v>
                </c:pt>
                <c:pt idx="15">
                  <c:v>7.1956502700231795E-2</c:v>
                </c:pt>
                <c:pt idx="16">
                  <c:v>0.18107538211387464</c:v>
                </c:pt>
                <c:pt idx="17">
                  <c:v>0.12312760322129179</c:v>
                </c:pt>
                <c:pt idx="18">
                  <c:v>0.19366461813427804</c:v>
                </c:pt>
                <c:pt idx="19">
                  <c:v>0.19557576312720926</c:v>
                </c:pt>
                <c:pt idx="20">
                  <c:v>0.20811984802077177</c:v>
                </c:pt>
                <c:pt idx="21">
                  <c:v>0.22719271542371189</c:v>
                </c:pt>
                <c:pt idx="22">
                  <c:v>0.14350803127251766</c:v>
                </c:pt>
                <c:pt idx="23">
                  <c:v>0.1208139245472637</c:v>
                </c:pt>
                <c:pt idx="24">
                  <c:v>4.2328855812343136E-2</c:v>
                </c:pt>
                <c:pt idx="25">
                  <c:v>2.7353481690965964E-3</c:v>
                </c:pt>
                <c:pt idx="26">
                  <c:v>-5.8603708015709799E-2</c:v>
                </c:pt>
                <c:pt idx="27">
                  <c:v>-7.3104626735727152E-2</c:v>
                </c:pt>
                <c:pt idx="28">
                  <c:v>-0.10569201524157279</c:v>
                </c:pt>
                <c:pt idx="29">
                  <c:v>-0.17061811480638767</c:v>
                </c:pt>
                <c:pt idx="30">
                  <c:v>-0.11913402077655633</c:v>
                </c:pt>
                <c:pt idx="31">
                  <c:v>-0.21016290355140654</c:v>
                </c:pt>
                <c:pt idx="32">
                  <c:v>-0.13277247481570953</c:v>
                </c:pt>
                <c:pt idx="33">
                  <c:v>-7.6492352207793601E-2</c:v>
                </c:pt>
                <c:pt idx="34">
                  <c:v>-0.14699898472105133</c:v>
                </c:pt>
                <c:pt idx="35">
                  <c:v>-4.6013802922971081E-2</c:v>
                </c:pt>
                <c:pt idx="36">
                  <c:v>-0.130146118508776</c:v>
                </c:pt>
                <c:pt idx="37">
                  <c:v>-0.10014599449328898</c:v>
                </c:pt>
                <c:pt idx="38">
                  <c:v>7.6896283268013121E-3</c:v>
                </c:pt>
                <c:pt idx="39">
                  <c:v>-0.12579844372606885</c:v>
                </c:pt>
                <c:pt idx="40">
                  <c:v>-4.3631130040097332E-2</c:v>
                </c:pt>
                <c:pt idx="41">
                  <c:v>-6.6997539290412078E-2</c:v>
                </c:pt>
                <c:pt idx="42">
                  <c:v>-0.121050777424486</c:v>
                </c:pt>
                <c:pt idx="43">
                  <c:v>-9.9291362549479345E-2</c:v>
                </c:pt>
                <c:pt idx="44">
                  <c:v>-0.14088776238033063</c:v>
                </c:pt>
                <c:pt idx="45">
                  <c:v>-0.14609684419788493</c:v>
                </c:pt>
                <c:pt idx="46">
                  <c:v>-9.4737759603589211E-2</c:v>
                </c:pt>
                <c:pt idx="47">
                  <c:v>-0.14994105509231304</c:v>
                </c:pt>
                <c:pt idx="48">
                  <c:v>-9.0463660138809132E-2</c:v>
                </c:pt>
                <c:pt idx="49">
                  <c:v>-9.6149805738292571E-3</c:v>
                </c:pt>
                <c:pt idx="50">
                  <c:v>1.8028929701046081E-3</c:v>
                </c:pt>
                <c:pt idx="51">
                  <c:v>-2.6936056472294467E-2</c:v>
                </c:pt>
                <c:pt idx="52">
                  <c:v>5.798299262298201E-2</c:v>
                </c:pt>
                <c:pt idx="53">
                  <c:v>5.7349436983145097E-2</c:v>
                </c:pt>
                <c:pt idx="54">
                  <c:v>-4.6435690550225672E-2</c:v>
                </c:pt>
                <c:pt idx="55">
                  <c:v>-8.8474218943112248E-2</c:v>
                </c:pt>
                <c:pt idx="56">
                  <c:v>-0.15205843332400804</c:v>
                </c:pt>
                <c:pt idx="57">
                  <c:v>-0.13055678956953187</c:v>
                </c:pt>
                <c:pt idx="58">
                  <c:v>-0.18671244821321409</c:v>
                </c:pt>
                <c:pt idx="59">
                  <c:v>-0.19442858414729969</c:v>
                </c:pt>
                <c:pt idx="60">
                  <c:v>-0.33238235871314714</c:v>
                </c:pt>
                <c:pt idx="61">
                  <c:v>-0.28364475192143246</c:v>
                </c:pt>
                <c:pt idx="62">
                  <c:v>-0.25391632918685403</c:v>
                </c:pt>
                <c:pt idx="63">
                  <c:v>-0.21402551456587116</c:v>
                </c:pt>
                <c:pt idx="64">
                  <c:v>-0.20453399711096942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5.2559999999999993</c:v>
                </c:pt>
                <c:pt idx="2">
                  <c:v>11.052</c:v>
                </c:pt>
                <c:pt idx="3">
                  <c:v>16.704000000000001</c:v>
                </c:pt>
                <c:pt idx="4">
                  <c:v>22.391999999999999</c:v>
                </c:pt>
                <c:pt idx="5">
                  <c:v>28.106999999999999</c:v>
                </c:pt>
                <c:pt idx="6">
                  <c:v>33.650999999999996</c:v>
                </c:pt>
                <c:pt idx="7">
                  <c:v>39.077999999999996</c:v>
                </c:pt>
                <c:pt idx="8">
                  <c:v>44.639999999999993</c:v>
                </c:pt>
                <c:pt idx="9">
                  <c:v>50.264999999999993</c:v>
                </c:pt>
                <c:pt idx="10">
                  <c:v>56.006999999999991</c:v>
                </c:pt>
                <c:pt idx="11">
                  <c:v>61.730999999999987</c:v>
                </c:pt>
                <c:pt idx="12">
                  <c:v>67.34699999999998</c:v>
                </c:pt>
                <c:pt idx="13">
                  <c:v>73.007999999999981</c:v>
                </c:pt>
                <c:pt idx="14">
                  <c:v>78.668999999999983</c:v>
                </c:pt>
                <c:pt idx="15">
                  <c:v>84.086999999999989</c:v>
                </c:pt>
                <c:pt idx="16">
                  <c:v>89.594999999999985</c:v>
                </c:pt>
                <c:pt idx="17">
                  <c:v>95.237999999999985</c:v>
                </c:pt>
                <c:pt idx="18">
                  <c:v>101.00699999999999</c:v>
                </c:pt>
                <c:pt idx="19">
                  <c:v>106.60499999999999</c:v>
                </c:pt>
                <c:pt idx="20">
                  <c:v>112.32899999999999</c:v>
                </c:pt>
                <c:pt idx="21">
                  <c:v>117.999</c:v>
                </c:pt>
                <c:pt idx="22">
                  <c:v>123.51599999999999</c:v>
                </c:pt>
                <c:pt idx="23">
                  <c:v>128.99699999999999</c:v>
                </c:pt>
                <c:pt idx="24">
                  <c:v>134.58599999999998</c:v>
                </c:pt>
                <c:pt idx="25">
                  <c:v>140.21999999999997</c:v>
                </c:pt>
                <c:pt idx="26">
                  <c:v>145.86299999999997</c:v>
                </c:pt>
                <c:pt idx="27">
                  <c:v>151.59599999999998</c:v>
                </c:pt>
                <c:pt idx="28">
                  <c:v>157.25699999999998</c:v>
                </c:pt>
                <c:pt idx="29">
                  <c:v>162.80099999999999</c:v>
                </c:pt>
                <c:pt idx="30">
                  <c:v>168.44399999999999</c:v>
                </c:pt>
                <c:pt idx="31">
                  <c:v>173.88</c:v>
                </c:pt>
                <c:pt idx="32">
                  <c:v>179.37899999999999</c:v>
                </c:pt>
                <c:pt idx="33">
                  <c:v>185.11199999999999</c:v>
                </c:pt>
                <c:pt idx="34">
                  <c:v>190.81799999999998</c:v>
                </c:pt>
                <c:pt idx="35">
                  <c:v>196.46999999999997</c:v>
                </c:pt>
                <c:pt idx="36">
                  <c:v>202.06799999999998</c:v>
                </c:pt>
                <c:pt idx="37">
                  <c:v>207.80999999999997</c:v>
                </c:pt>
                <c:pt idx="38">
                  <c:v>213.35399999999998</c:v>
                </c:pt>
                <c:pt idx="39">
                  <c:v>218.78099999999998</c:v>
                </c:pt>
                <c:pt idx="40">
                  <c:v>224.38799999999998</c:v>
                </c:pt>
                <c:pt idx="41">
                  <c:v>230.02199999999996</c:v>
                </c:pt>
                <c:pt idx="42">
                  <c:v>235.70099999999996</c:v>
                </c:pt>
                <c:pt idx="43">
                  <c:v>241.41599999999997</c:v>
                </c:pt>
                <c:pt idx="44">
                  <c:v>247.05899999999997</c:v>
                </c:pt>
                <c:pt idx="45">
                  <c:v>252.68399999999997</c:v>
                </c:pt>
                <c:pt idx="46">
                  <c:v>258.38099999999997</c:v>
                </c:pt>
                <c:pt idx="47">
                  <c:v>263.83499999999998</c:v>
                </c:pt>
                <c:pt idx="48">
                  <c:v>269.32499999999999</c:v>
                </c:pt>
                <c:pt idx="49">
                  <c:v>275.07599999999996</c:v>
                </c:pt>
                <c:pt idx="50">
                  <c:v>280.80899999999997</c:v>
                </c:pt>
                <c:pt idx="51">
                  <c:v>286.45199999999994</c:v>
                </c:pt>
                <c:pt idx="52">
                  <c:v>292.11299999999994</c:v>
                </c:pt>
                <c:pt idx="53">
                  <c:v>297.89999999999992</c:v>
                </c:pt>
                <c:pt idx="54">
                  <c:v>303.45299999999992</c:v>
                </c:pt>
                <c:pt idx="55">
                  <c:v>308.90699999999993</c:v>
                </c:pt>
                <c:pt idx="56">
                  <c:v>314.5139999999999</c:v>
                </c:pt>
                <c:pt idx="57">
                  <c:v>320.16599999999988</c:v>
                </c:pt>
                <c:pt idx="58">
                  <c:v>325.89899999999989</c:v>
                </c:pt>
                <c:pt idx="59">
                  <c:v>331.64999999999986</c:v>
                </c:pt>
                <c:pt idx="60">
                  <c:v>337.34699999999987</c:v>
                </c:pt>
                <c:pt idx="61">
                  <c:v>342.94499999999988</c:v>
                </c:pt>
                <c:pt idx="62">
                  <c:v>348.59699999999987</c:v>
                </c:pt>
                <c:pt idx="63">
                  <c:v>354.03299999999984</c:v>
                </c:pt>
              </c:numCache>
            </c:numRef>
          </c:xVal>
          <c:yVal>
            <c:numRef>
              <c:f>TDK_FF_ST_oU_05!$AD$20:$AD$83</c:f>
              <c:numCache>
                <c:formatCode>General</c:formatCode>
                <c:ptCount val="64"/>
                <c:pt idx="0">
                  <c:v>0.18732698809263759</c:v>
                </c:pt>
                <c:pt idx="1">
                  <c:v>3.8305575811296677E-2</c:v>
                </c:pt>
                <c:pt idx="2">
                  <c:v>-3.8956729516296917E-2</c:v>
                </c:pt>
                <c:pt idx="3">
                  <c:v>7.7768148866699249E-2</c:v>
                </c:pt>
                <c:pt idx="4">
                  <c:v>-4.5392891804876712E-2</c:v>
                </c:pt>
                <c:pt idx="5">
                  <c:v>8.8315630854641114E-2</c:v>
                </c:pt>
                <c:pt idx="6">
                  <c:v>3.7085275831003628E-2</c:v>
                </c:pt>
                <c:pt idx="7">
                  <c:v>0.11065993501253502</c:v>
                </c:pt>
                <c:pt idx="8">
                  <c:v>7.5145403745722206E-3</c:v>
                </c:pt>
                <c:pt idx="9">
                  <c:v>-1.1079084408123663E-2</c:v>
                </c:pt>
                <c:pt idx="10">
                  <c:v>2.6301237560019786E-2</c:v>
                </c:pt>
                <c:pt idx="11">
                  <c:v>3.3265668325093145E-2</c:v>
                </c:pt>
                <c:pt idx="12">
                  <c:v>-4.520534341472171E-2</c:v>
                </c:pt>
                <c:pt idx="13">
                  <c:v>-4.8628481253842892E-3</c:v>
                </c:pt>
                <c:pt idx="14">
                  <c:v>2.8782063189865426E-2</c:v>
                </c:pt>
                <c:pt idx="15">
                  <c:v>2.5945654515666661E-2</c:v>
                </c:pt>
                <c:pt idx="16">
                  <c:v>-1.9957602068274127E-2</c:v>
                </c:pt>
                <c:pt idx="17">
                  <c:v>-1.8054735982516945E-2</c:v>
                </c:pt>
                <c:pt idx="18">
                  <c:v>5.0753202560557042E-2</c:v>
                </c:pt>
                <c:pt idx="19">
                  <c:v>1.8136587477172839E-2</c:v>
                </c:pt>
                <c:pt idx="20">
                  <c:v>9.2686114482859239E-2</c:v>
                </c:pt>
                <c:pt idx="21">
                  <c:v>9.005036922391696E-2</c:v>
                </c:pt>
                <c:pt idx="22">
                  <c:v>-1.0224286571443031E-2</c:v>
                </c:pt>
                <c:pt idx="23">
                  <c:v>0.10556564837096971</c:v>
                </c:pt>
                <c:pt idx="24">
                  <c:v>0.11556233222944456</c:v>
                </c:pt>
                <c:pt idx="25">
                  <c:v>-2.8754548388462808E-2</c:v>
                </c:pt>
                <c:pt idx="26">
                  <c:v>0.14945286043109718</c:v>
                </c:pt>
                <c:pt idx="27">
                  <c:v>1.0595070893742786E-2</c:v>
                </c:pt>
                <c:pt idx="28">
                  <c:v>-0.12257888766058045</c:v>
                </c:pt>
                <c:pt idx="29">
                  <c:v>3.9124792117775087E-2</c:v>
                </c:pt>
                <c:pt idx="30">
                  <c:v>1.7437536222900007E-2</c:v>
                </c:pt>
                <c:pt idx="31">
                  <c:v>4.0231975428440592E-2</c:v>
                </c:pt>
                <c:pt idx="32">
                  <c:v>2.3964702425359974E-2</c:v>
                </c:pt>
                <c:pt idx="33">
                  <c:v>-7.8651306657349096E-2</c:v>
                </c:pt>
                <c:pt idx="34">
                  <c:v>-7.7029426790033995E-3</c:v>
                </c:pt>
                <c:pt idx="35">
                  <c:v>1.8274693421830079E-2</c:v>
                </c:pt>
                <c:pt idx="36">
                  <c:v>9.6530761258293296E-2</c:v>
                </c:pt>
                <c:pt idx="37">
                  <c:v>3.1717390262542722E-2</c:v>
                </c:pt>
                <c:pt idx="38">
                  <c:v>1.7582283410774835E-2</c:v>
                </c:pt>
                <c:pt idx="39">
                  <c:v>1.1408158148441316E-2</c:v>
                </c:pt>
                <c:pt idx="40">
                  <c:v>-1.2180528560577386E-2</c:v>
                </c:pt>
                <c:pt idx="41">
                  <c:v>1.0076488140384754E-2</c:v>
                </c:pt>
                <c:pt idx="42">
                  <c:v>3.9915985729123804E-2</c:v>
                </c:pt>
                <c:pt idx="43">
                  <c:v>6.1179871106702421E-2</c:v>
                </c:pt>
                <c:pt idx="44">
                  <c:v>0.21121324087454241</c:v>
                </c:pt>
                <c:pt idx="45">
                  <c:v>-2.2291177178601629E-3</c:v>
                </c:pt>
                <c:pt idx="46">
                  <c:v>6.1249846766884275E-2</c:v>
                </c:pt>
                <c:pt idx="47">
                  <c:v>-2.2770648982088915E-2</c:v>
                </c:pt>
                <c:pt idx="48">
                  <c:v>0.10799862159012719</c:v>
                </c:pt>
                <c:pt idx="49">
                  <c:v>1.3671507784977166E-2</c:v>
                </c:pt>
                <c:pt idx="50">
                  <c:v>0.10947985593151088</c:v>
                </c:pt>
                <c:pt idx="51">
                  <c:v>2.7875296380159398E-2</c:v>
                </c:pt>
                <c:pt idx="52">
                  <c:v>8.9058575689023201E-2</c:v>
                </c:pt>
                <c:pt idx="53">
                  <c:v>-1.9206064758861885E-2</c:v>
                </c:pt>
                <c:pt idx="54">
                  <c:v>-3.650937748409433E-2</c:v>
                </c:pt>
                <c:pt idx="55">
                  <c:v>2.7175599071995293E-2</c:v>
                </c:pt>
                <c:pt idx="56">
                  <c:v>0.10368652769966502</c:v>
                </c:pt>
                <c:pt idx="57">
                  <c:v>-1.2451455347672891E-4</c:v>
                </c:pt>
                <c:pt idx="58">
                  <c:v>-2.6521685618604351E-2</c:v>
                </c:pt>
                <c:pt idx="59">
                  <c:v>7.4085160083598112E-2</c:v>
                </c:pt>
                <c:pt idx="60">
                  <c:v>-1.1937241212478966E-2</c:v>
                </c:pt>
                <c:pt idx="61">
                  <c:v>-1.3257540383790456E-2</c:v>
                </c:pt>
                <c:pt idx="62">
                  <c:v>4.5845344449389813E-2</c:v>
                </c:pt>
                <c:pt idx="63">
                  <c:v>-2.6545493906382944E-2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165704"/>
        <c:axId val="559166488"/>
      </c:scatterChart>
      <c:valAx>
        <c:axId val="55916570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66488"/>
        <c:crosses val="autoZero"/>
        <c:crossBetween val="midCat"/>
      </c:valAx>
      <c:valAx>
        <c:axId val="55916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65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5.8859999999999992</c:v>
                </c:pt>
                <c:pt idx="2">
                  <c:v>11.663999999999998</c:v>
                </c:pt>
                <c:pt idx="3">
                  <c:v>17.351999999999997</c:v>
                </c:pt>
                <c:pt idx="4">
                  <c:v>22.778999999999996</c:v>
                </c:pt>
                <c:pt idx="5">
                  <c:v>28.304999999999996</c:v>
                </c:pt>
                <c:pt idx="6">
                  <c:v>34.010999999999996</c:v>
                </c:pt>
                <c:pt idx="7">
                  <c:v>39.563999999999993</c:v>
                </c:pt>
                <c:pt idx="8">
                  <c:v>45.188999999999993</c:v>
                </c:pt>
                <c:pt idx="9">
                  <c:v>50.984999999999992</c:v>
                </c:pt>
                <c:pt idx="10">
                  <c:v>56.699999999999989</c:v>
                </c:pt>
                <c:pt idx="11">
                  <c:v>62.279999999999987</c:v>
                </c:pt>
                <c:pt idx="12">
                  <c:v>67.913999999999987</c:v>
                </c:pt>
                <c:pt idx="13">
                  <c:v>73.286999999999992</c:v>
                </c:pt>
                <c:pt idx="14">
                  <c:v>78.884999999999991</c:v>
                </c:pt>
                <c:pt idx="15">
                  <c:v>84.554999999999993</c:v>
                </c:pt>
                <c:pt idx="16">
                  <c:v>90.260999999999996</c:v>
                </c:pt>
                <c:pt idx="17">
                  <c:v>95.85</c:v>
                </c:pt>
                <c:pt idx="18">
                  <c:v>101.574</c:v>
                </c:pt>
                <c:pt idx="19">
                  <c:v>107.262</c:v>
                </c:pt>
                <c:pt idx="20">
                  <c:v>112.761</c:v>
                </c:pt>
                <c:pt idx="21">
                  <c:v>118.24199999999999</c:v>
                </c:pt>
                <c:pt idx="22">
                  <c:v>123.90299999999999</c:v>
                </c:pt>
                <c:pt idx="23">
                  <c:v>129.45599999999999</c:v>
                </c:pt>
                <c:pt idx="24">
                  <c:v>135.17099999999999</c:v>
                </c:pt>
                <c:pt idx="25">
                  <c:v>140.81399999999999</c:v>
                </c:pt>
                <c:pt idx="26">
                  <c:v>146.565</c:v>
                </c:pt>
                <c:pt idx="27">
                  <c:v>152.06399999999999</c:v>
                </c:pt>
                <c:pt idx="28">
                  <c:v>157.73399999999998</c:v>
                </c:pt>
                <c:pt idx="29">
                  <c:v>163.13399999999999</c:v>
                </c:pt>
                <c:pt idx="30">
                  <c:v>168.732</c:v>
                </c:pt>
                <c:pt idx="31">
                  <c:v>174.36599999999999</c:v>
                </c:pt>
                <c:pt idx="32">
                  <c:v>179.99099999999999</c:v>
                </c:pt>
                <c:pt idx="33">
                  <c:v>185.69699999999997</c:v>
                </c:pt>
                <c:pt idx="34">
                  <c:v>191.42099999999996</c:v>
                </c:pt>
                <c:pt idx="35">
                  <c:v>197.07299999999995</c:v>
                </c:pt>
                <c:pt idx="36">
                  <c:v>202.55399999999995</c:v>
                </c:pt>
                <c:pt idx="37">
                  <c:v>208.00799999999995</c:v>
                </c:pt>
                <c:pt idx="38">
                  <c:v>213.70499999999996</c:v>
                </c:pt>
                <c:pt idx="39">
                  <c:v>219.26699999999997</c:v>
                </c:pt>
                <c:pt idx="40">
                  <c:v>224.89199999999997</c:v>
                </c:pt>
                <c:pt idx="41">
                  <c:v>230.57999999999996</c:v>
                </c:pt>
                <c:pt idx="42">
                  <c:v>236.39399999999995</c:v>
                </c:pt>
                <c:pt idx="43">
                  <c:v>242.00999999999993</c:v>
                </c:pt>
                <c:pt idx="44">
                  <c:v>247.58999999999995</c:v>
                </c:pt>
                <c:pt idx="45">
                  <c:v>252.99899999999994</c:v>
                </c:pt>
                <c:pt idx="46">
                  <c:v>258.61499999999995</c:v>
                </c:pt>
                <c:pt idx="47">
                  <c:v>264.32099999999997</c:v>
                </c:pt>
                <c:pt idx="48">
                  <c:v>269.99999999999994</c:v>
                </c:pt>
                <c:pt idx="49">
                  <c:v>275.66999999999996</c:v>
                </c:pt>
                <c:pt idx="50">
                  <c:v>281.40299999999996</c:v>
                </c:pt>
                <c:pt idx="51">
                  <c:v>287.01899999999995</c:v>
                </c:pt>
                <c:pt idx="52">
                  <c:v>292.61699999999996</c:v>
                </c:pt>
                <c:pt idx="53">
                  <c:v>298.11599999999999</c:v>
                </c:pt>
                <c:pt idx="54">
                  <c:v>303.79499999999996</c:v>
                </c:pt>
                <c:pt idx="55">
                  <c:v>309.36599999999999</c:v>
                </c:pt>
                <c:pt idx="56">
                  <c:v>315.036</c:v>
                </c:pt>
                <c:pt idx="57">
                  <c:v>320.87700000000001</c:v>
                </c:pt>
                <c:pt idx="58">
                  <c:v>326.59199999999998</c:v>
                </c:pt>
                <c:pt idx="59">
                  <c:v>332.17199999999997</c:v>
                </c:pt>
                <c:pt idx="60">
                  <c:v>337.81499999999994</c:v>
                </c:pt>
                <c:pt idx="61">
                  <c:v>343.25099999999992</c:v>
                </c:pt>
                <c:pt idx="62">
                  <c:v>348.90299999999991</c:v>
                </c:pt>
                <c:pt idx="63">
                  <c:v>354.47399999999993</c:v>
                </c:pt>
                <c:pt idx="64">
                  <c:v>360.17099999999994</c:v>
                </c:pt>
              </c:numCache>
            </c:numRef>
          </c:xVal>
          <c:yVal>
            <c:numRef>
              <c:f>TDK_FF_ST_mU_05!$AC$20:$AC$84</c:f>
              <c:numCache>
                <c:formatCode>General</c:formatCode>
                <c:ptCount val="65"/>
                <c:pt idx="0">
                  <c:v>0.15805908581467065</c:v>
                </c:pt>
                <c:pt idx="1">
                  <c:v>-0.19886971912152163</c:v>
                </c:pt>
                <c:pt idx="2">
                  <c:v>-0.30879208817169612</c:v>
                </c:pt>
                <c:pt idx="3">
                  <c:v>-0.27303968193481154</c:v>
                </c:pt>
                <c:pt idx="4">
                  <c:v>-0.23999417524260025</c:v>
                </c:pt>
                <c:pt idx="5">
                  <c:v>-0.22633224021824461</c:v>
                </c:pt>
                <c:pt idx="6">
                  <c:v>-0.16644546568622332</c:v>
                </c:pt>
                <c:pt idx="7">
                  <c:v>-0.19200228635932604</c:v>
                </c:pt>
                <c:pt idx="8">
                  <c:v>-0.10224967379284067</c:v>
                </c:pt>
                <c:pt idx="9">
                  <c:v>-0.11544635214747956</c:v>
                </c:pt>
                <c:pt idx="10">
                  <c:v>1.1853728369089822E-2</c:v>
                </c:pt>
                <c:pt idx="11">
                  <c:v>-1.2068598380565732E-2</c:v>
                </c:pt>
                <c:pt idx="12">
                  <c:v>-7.2565198769325434E-3</c:v>
                </c:pt>
                <c:pt idx="13">
                  <c:v>2.8678982520020213E-2</c:v>
                </c:pt>
                <c:pt idx="14">
                  <c:v>3.835161898291517E-2</c:v>
                </c:pt>
                <c:pt idx="15">
                  <c:v>-1.2922400613931018E-2</c:v>
                </c:pt>
                <c:pt idx="16">
                  <c:v>-0.10895494010085827</c:v>
                </c:pt>
                <c:pt idx="17">
                  <c:v>-0.11343643001785608</c:v>
                </c:pt>
                <c:pt idx="18">
                  <c:v>-9.9439779567930486E-2</c:v>
                </c:pt>
                <c:pt idx="19">
                  <c:v>-0.22876630845729551</c:v>
                </c:pt>
                <c:pt idx="20">
                  <c:v>-0.14612438630123847</c:v>
                </c:pt>
                <c:pt idx="21">
                  <c:v>-0.13319747248536373</c:v>
                </c:pt>
                <c:pt idx="22">
                  <c:v>-0.17608692485109145</c:v>
                </c:pt>
                <c:pt idx="23">
                  <c:v>-0.24583229837864451</c:v>
                </c:pt>
                <c:pt idx="24">
                  <c:v>-0.16382546279629651</c:v>
                </c:pt>
                <c:pt idx="25">
                  <c:v>-6.4911581125585371E-2</c:v>
                </c:pt>
                <c:pt idx="26">
                  <c:v>-8.5268219140061774E-2</c:v>
                </c:pt>
                <c:pt idx="27">
                  <c:v>-8.0500136951258128E-2</c:v>
                </c:pt>
                <c:pt idx="28">
                  <c:v>-0.11641445182937105</c:v>
                </c:pt>
                <c:pt idx="29">
                  <c:v>-0.12028236657212688</c:v>
                </c:pt>
                <c:pt idx="30">
                  <c:v>-0.18566850487459874</c:v>
                </c:pt>
                <c:pt idx="31">
                  <c:v>-0.15762549703708828</c:v>
                </c:pt>
                <c:pt idx="32">
                  <c:v>-0.23456795866979974</c:v>
                </c:pt>
                <c:pt idx="33">
                  <c:v>-0.28789576621633728</c:v>
                </c:pt>
                <c:pt idx="34">
                  <c:v>-0.23082568195971476</c:v>
                </c:pt>
                <c:pt idx="35">
                  <c:v>-0.14200554483292649</c:v>
                </c:pt>
                <c:pt idx="36">
                  <c:v>-0.15167987808021621</c:v>
                </c:pt>
                <c:pt idx="37">
                  <c:v>-6.9107690509468966E-2</c:v>
                </c:pt>
                <c:pt idx="38">
                  <c:v>-7.4262428633261379E-2</c:v>
                </c:pt>
                <c:pt idx="39">
                  <c:v>2.0484466121246214E-2</c:v>
                </c:pt>
                <c:pt idx="40">
                  <c:v>2.7405178999259761E-2</c:v>
                </c:pt>
                <c:pt idx="41">
                  <c:v>1.9313751696444115E-2</c:v>
                </c:pt>
                <c:pt idx="42">
                  <c:v>0.16938873802968146</c:v>
                </c:pt>
                <c:pt idx="43">
                  <c:v>0.1381103353695039</c:v>
                </c:pt>
                <c:pt idx="44">
                  <c:v>0.14831488235117263</c:v>
                </c:pt>
                <c:pt idx="45">
                  <c:v>0.18756831955030862</c:v>
                </c:pt>
                <c:pt idx="46">
                  <c:v>0.1952353518447012</c:v>
                </c:pt>
                <c:pt idx="47">
                  <c:v>0.17965075894397842</c:v>
                </c:pt>
                <c:pt idx="48">
                  <c:v>9.5936962800635683E-2</c:v>
                </c:pt>
                <c:pt idx="49">
                  <c:v>0.12448040558876983</c:v>
                </c:pt>
                <c:pt idx="50">
                  <c:v>-2.5219577861832931E-2</c:v>
                </c:pt>
                <c:pt idx="51">
                  <c:v>-6.8540207839930645E-2</c:v>
                </c:pt>
                <c:pt idx="52">
                  <c:v>4.8870975115846704E-2</c:v>
                </c:pt>
                <c:pt idx="53">
                  <c:v>2.2901651426082026E-2</c:v>
                </c:pt>
                <c:pt idx="54">
                  <c:v>-1.7126055835205989E-3</c:v>
                </c:pt>
                <c:pt idx="55">
                  <c:v>2.4469758246254969E-2</c:v>
                </c:pt>
                <c:pt idx="56">
                  <c:v>-7.0110652135383589E-2</c:v>
                </c:pt>
                <c:pt idx="57">
                  <c:v>-4.9332173736786444E-2</c:v>
                </c:pt>
                <c:pt idx="58">
                  <c:v>-7.7071806382491559E-3</c:v>
                </c:pt>
                <c:pt idx="59">
                  <c:v>-4.2814984099493358E-2</c:v>
                </c:pt>
                <c:pt idx="60">
                  <c:v>-0.14161961129661904</c:v>
                </c:pt>
                <c:pt idx="61">
                  <c:v>-0.12910903344828739</c:v>
                </c:pt>
                <c:pt idx="62">
                  <c:v>-0.15857658204424752</c:v>
                </c:pt>
                <c:pt idx="63">
                  <c:v>-0.21600233079789177</c:v>
                </c:pt>
                <c:pt idx="64">
                  <c:v>-0.32484714581698881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TDK_FF_ST_mU_05!$Z$85:$Z$149</c:f>
              <c:numCache>
                <c:formatCode>General</c:formatCode>
                <c:ptCount val="65"/>
                <c:pt idx="0">
                  <c:v>360.17099999999994</c:v>
                </c:pt>
                <c:pt idx="1">
                  <c:v>354.66299999999995</c:v>
                </c:pt>
                <c:pt idx="2">
                  <c:v>349.03799999999995</c:v>
                </c:pt>
                <c:pt idx="3">
                  <c:v>343.48499999999996</c:v>
                </c:pt>
                <c:pt idx="4">
                  <c:v>337.99499999999995</c:v>
                </c:pt>
                <c:pt idx="5">
                  <c:v>332.28899999999993</c:v>
                </c:pt>
                <c:pt idx="6">
                  <c:v>326.78999999999991</c:v>
                </c:pt>
                <c:pt idx="7">
                  <c:v>321.02999999999992</c:v>
                </c:pt>
                <c:pt idx="8">
                  <c:v>315.29699999999991</c:v>
                </c:pt>
                <c:pt idx="9">
                  <c:v>309.57299999999992</c:v>
                </c:pt>
                <c:pt idx="10">
                  <c:v>303.95699999999994</c:v>
                </c:pt>
                <c:pt idx="11">
                  <c:v>298.35899999999992</c:v>
                </c:pt>
                <c:pt idx="12">
                  <c:v>292.81499999999994</c:v>
                </c:pt>
                <c:pt idx="13">
                  <c:v>287.24399999999991</c:v>
                </c:pt>
                <c:pt idx="14">
                  <c:v>281.59199999999993</c:v>
                </c:pt>
                <c:pt idx="15">
                  <c:v>275.90399999999994</c:v>
                </c:pt>
                <c:pt idx="16">
                  <c:v>270.18899999999996</c:v>
                </c:pt>
                <c:pt idx="17">
                  <c:v>264.50099999999998</c:v>
                </c:pt>
                <c:pt idx="18">
                  <c:v>258.858</c:v>
                </c:pt>
                <c:pt idx="19">
                  <c:v>253.233</c:v>
                </c:pt>
                <c:pt idx="20">
                  <c:v>247.74299999999999</c:v>
                </c:pt>
                <c:pt idx="21">
                  <c:v>242.244</c:v>
                </c:pt>
                <c:pt idx="22">
                  <c:v>236.619</c:v>
                </c:pt>
                <c:pt idx="23">
                  <c:v>230.82300000000001</c:v>
                </c:pt>
                <c:pt idx="24">
                  <c:v>225.09</c:v>
                </c:pt>
                <c:pt idx="25">
                  <c:v>219.447</c:v>
                </c:pt>
                <c:pt idx="26">
                  <c:v>213.86699999999999</c:v>
                </c:pt>
                <c:pt idx="27">
                  <c:v>208.197</c:v>
                </c:pt>
                <c:pt idx="28">
                  <c:v>202.74299999999999</c:v>
                </c:pt>
                <c:pt idx="29">
                  <c:v>197.32499999999999</c:v>
                </c:pt>
                <c:pt idx="30">
                  <c:v>191.583</c:v>
                </c:pt>
                <c:pt idx="31">
                  <c:v>185.93100000000001</c:v>
                </c:pt>
                <c:pt idx="32">
                  <c:v>180.16200000000001</c:v>
                </c:pt>
                <c:pt idx="33">
                  <c:v>174.51900000000001</c:v>
                </c:pt>
                <c:pt idx="34">
                  <c:v>168.92099999999999</c:v>
                </c:pt>
                <c:pt idx="35">
                  <c:v>163.36799999999999</c:v>
                </c:pt>
                <c:pt idx="36">
                  <c:v>157.869</c:v>
                </c:pt>
                <c:pt idx="37">
                  <c:v>152.352</c:v>
                </c:pt>
                <c:pt idx="38">
                  <c:v>146.709</c:v>
                </c:pt>
                <c:pt idx="39">
                  <c:v>141.00300000000001</c:v>
                </c:pt>
                <c:pt idx="40">
                  <c:v>135.30600000000001</c:v>
                </c:pt>
                <c:pt idx="41">
                  <c:v>129.63600000000002</c:v>
                </c:pt>
                <c:pt idx="42">
                  <c:v>124.06500000000003</c:v>
                </c:pt>
                <c:pt idx="43">
                  <c:v>118.42200000000003</c:v>
                </c:pt>
                <c:pt idx="44">
                  <c:v>112.95900000000003</c:v>
                </c:pt>
                <c:pt idx="45">
                  <c:v>107.53200000000004</c:v>
                </c:pt>
                <c:pt idx="46">
                  <c:v>101.77200000000003</c:v>
                </c:pt>
                <c:pt idx="47">
                  <c:v>96.102000000000032</c:v>
                </c:pt>
                <c:pt idx="48">
                  <c:v>90.387000000000029</c:v>
                </c:pt>
                <c:pt idx="49">
                  <c:v>84.717000000000027</c:v>
                </c:pt>
                <c:pt idx="50">
                  <c:v>79.056000000000026</c:v>
                </c:pt>
                <c:pt idx="51">
                  <c:v>73.521000000000029</c:v>
                </c:pt>
                <c:pt idx="52">
                  <c:v>68.058000000000035</c:v>
                </c:pt>
                <c:pt idx="53">
                  <c:v>62.451000000000036</c:v>
                </c:pt>
                <c:pt idx="54">
                  <c:v>56.92500000000004</c:v>
                </c:pt>
                <c:pt idx="55">
                  <c:v>51.12000000000004</c:v>
                </c:pt>
                <c:pt idx="56">
                  <c:v>45.387000000000043</c:v>
                </c:pt>
                <c:pt idx="57">
                  <c:v>39.807000000000045</c:v>
                </c:pt>
                <c:pt idx="58">
                  <c:v>34.218000000000046</c:v>
                </c:pt>
                <c:pt idx="59">
                  <c:v>28.494000000000046</c:v>
                </c:pt>
                <c:pt idx="60">
                  <c:v>23.022000000000048</c:v>
                </c:pt>
                <c:pt idx="61">
                  <c:v>17.568000000000048</c:v>
                </c:pt>
                <c:pt idx="62">
                  <c:v>11.853000000000048</c:v>
                </c:pt>
                <c:pt idx="63">
                  <c:v>6.1110000000000477</c:v>
                </c:pt>
                <c:pt idx="64">
                  <c:v>0.34200000000004849</c:v>
                </c:pt>
              </c:numCache>
            </c:numRef>
          </c:xVal>
          <c:yVal>
            <c:numRef>
              <c:f>TDK_FF_ST_mU_05!$AC$85:$AC$149</c:f>
              <c:numCache>
                <c:formatCode>General</c:formatCode>
                <c:ptCount val="65"/>
                <c:pt idx="0">
                  <c:v>-0.17659064804314539</c:v>
                </c:pt>
                <c:pt idx="1">
                  <c:v>-0.19390315080994469</c:v>
                </c:pt>
                <c:pt idx="2">
                  <c:v>-0.15694311087071355</c:v>
                </c:pt>
                <c:pt idx="3">
                  <c:v>-0.12388455355488759</c:v>
                </c:pt>
                <c:pt idx="4">
                  <c:v>-7.4148326292345246E-2</c:v>
                </c:pt>
                <c:pt idx="5">
                  <c:v>-3.9112886676946346E-2</c:v>
                </c:pt>
                <c:pt idx="6">
                  <c:v>-1.3693742186603686E-2</c:v>
                </c:pt>
                <c:pt idx="7">
                  <c:v>4.2107781324887128E-2</c:v>
                </c:pt>
                <c:pt idx="8">
                  <c:v>-2.9616686713097806E-2</c:v>
                </c:pt>
                <c:pt idx="9">
                  <c:v>-2.6223917524248463E-4</c:v>
                </c:pt>
                <c:pt idx="10">
                  <c:v>2.2143833719781014E-2</c:v>
                </c:pt>
                <c:pt idx="11">
                  <c:v>-4.1405836255421491E-2</c:v>
                </c:pt>
                <c:pt idx="12">
                  <c:v>-8.5714562383145676E-3</c:v>
                </c:pt>
                <c:pt idx="13">
                  <c:v>5.0460461200145801E-2</c:v>
                </c:pt>
                <c:pt idx="14">
                  <c:v>8.1321012863497799E-2</c:v>
                </c:pt>
                <c:pt idx="15">
                  <c:v>0.13520795544769726</c:v>
                </c:pt>
                <c:pt idx="16">
                  <c:v>0.1240442370836945</c:v>
                </c:pt>
                <c:pt idx="17">
                  <c:v>0.11571251832572216</c:v>
                </c:pt>
                <c:pt idx="18">
                  <c:v>0.1901559506223407</c:v>
                </c:pt>
                <c:pt idx="19">
                  <c:v>0.24442695706005679</c:v>
                </c:pt>
                <c:pt idx="20">
                  <c:v>0.2375752420677486</c:v>
                </c:pt>
                <c:pt idx="21">
                  <c:v>0.18375933727102733</c:v>
                </c:pt>
                <c:pt idx="22">
                  <c:v>0.1575791813340004</c:v>
                </c:pt>
                <c:pt idx="23">
                  <c:v>8.4880561898643236E-2</c:v>
                </c:pt>
                <c:pt idx="24">
                  <c:v>6.7726162811055701E-2</c:v>
                </c:pt>
                <c:pt idx="25">
                  <c:v>-3.6001240479095031E-2</c:v>
                </c:pt>
                <c:pt idx="26">
                  <c:v>-2.9066559983476736E-2</c:v>
                </c:pt>
                <c:pt idx="27">
                  <c:v>-9.2702495766957327E-2</c:v>
                </c:pt>
                <c:pt idx="28">
                  <c:v>-0.14232320869831483</c:v>
                </c:pt>
                <c:pt idx="29">
                  <c:v>-0.16693395889666363</c:v>
                </c:pt>
                <c:pt idx="30">
                  <c:v>-0.21000984331286077</c:v>
                </c:pt>
                <c:pt idx="31">
                  <c:v>-0.17903851741559151</c:v>
                </c:pt>
                <c:pt idx="32">
                  <c:v>-6.9701866748545172E-2</c:v>
                </c:pt>
                <c:pt idx="33">
                  <c:v>-0.18260616939778629</c:v>
                </c:pt>
                <c:pt idx="34">
                  <c:v>-0.14733642946583814</c:v>
                </c:pt>
                <c:pt idx="35">
                  <c:v>-0.11425823684834313</c:v>
                </c:pt>
                <c:pt idx="36">
                  <c:v>-9.6427712136659238E-2</c:v>
                </c:pt>
                <c:pt idx="37">
                  <c:v>-0.10395960611120358</c:v>
                </c:pt>
                <c:pt idx="38">
                  <c:v>-0.11208612591053679</c:v>
                </c:pt>
                <c:pt idx="39">
                  <c:v>-9.983898648076206E-2</c:v>
                </c:pt>
                <c:pt idx="40">
                  <c:v>-7.1826872412174225E-2</c:v>
                </c:pt>
                <c:pt idx="41">
                  <c:v>-0.20697938993151865</c:v>
                </c:pt>
                <c:pt idx="42">
                  <c:v>-1.1380636390157406E-2</c:v>
                </c:pt>
                <c:pt idx="43">
                  <c:v>-8.2388999836098264E-2</c:v>
                </c:pt>
                <c:pt idx="44">
                  <c:v>-9.2534332309952561E-2</c:v>
                </c:pt>
                <c:pt idx="45">
                  <c:v>-0.11323840830169729</c:v>
                </c:pt>
                <c:pt idx="46">
                  <c:v>-0.16519647229118561</c:v>
                </c:pt>
                <c:pt idx="47">
                  <c:v>-0.12230026318030696</c:v>
                </c:pt>
                <c:pt idx="48">
                  <c:v>-8.0119286781638266E-2</c:v>
                </c:pt>
                <c:pt idx="49">
                  <c:v>-0.10050854621987071</c:v>
                </c:pt>
                <c:pt idx="50">
                  <c:v>4.7811332659790651E-3</c:v>
                </c:pt>
                <c:pt idx="51">
                  <c:v>1.0128278546048364E-2</c:v>
                </c:pt>
                <c:pt idx="52">
                  <c:v>-2.9925739903475801E-2</c:v>
                </c:pt>
                <c:pt idx="53">
                  <c:v>-8.6628983869019294E-3</c:v>
                </c:pt>
                <c:pt idx="54">
                  <c:v>-2.4612810929710349E-2</c:v>
                </c:pt>
                <c:pt idx="55">
                  <c:v>-6.3891805141828684E-2</c:v>
                </c:pt>
                <c:pt idx="56">
                  <c:v>-9.6797371885131156E-2</c:v>
                </c:pt>
                <c:pt idx="57">
                  <c:v>-0.19138678141817422</c:v>
                </c:pt>
                <c:pt idx="58">
                  <c:v>-0.14412177315753638</c:v>
                </c:pt>
                <c:pt idx="59">
                  <c:v>-0.25383254864756921</c:v>
                </c:pt>
                <c:pt idx="60">
                  <c:v>-0.26453248252823869</c:v>
                </c:pt>
                <c:pt idx="61">
                  <c:v>-0.29670804635299675</c:v>
                </c:pt>
                <c:pt idx="62">
                  <c:v>-0.171751033403023</c:v>
                </c:pt>
                <c:pt idx="63">
                  <c:v>-0.24464563006205342</c:v>
                </c:pt>
                <c:pt idx="64">
                  <c:v>-0.13355231815268809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5.8859999999999992</c:v>
                </c:pt>
                <c:pt idx="2">
                  <c:v>11.663999999999998</c:v>
                </c:pt>
                <c:pt idx="3">
                  <c:v>17.351999999999997</c:v>
                </c:pt>
                <c:pt idx="4">
                  <c:v>22.778999999999996</c:v>
                </c:pt>
                <c:pt idx="5">
                  <c:v>28.304999999999996</c:v>
                </c:pt>
                <c:pt idx="6">
                  <c:v>34.010999999999996</c:v>
                </c:pt>
                <c:pt idx="7">
                  <c:v>39.563999999999993</c:v>
                </c:pt>
                <c:pt idx="8">
                  <c:v>45.188999999999993</c:v>
                </c:pt>
                <c:pt idx="9">
                  <c:v>50.984999999999992</c:v>
                </c:pt>
                <c:pt idx="10">
                  <c:v>56.699999999999989</c:v>
                </c:pt>
                <c:pt idx="11">
                  <c:v>62.279999999999987</c:v>
                </c:pt>
                <c:pt idx="12">
                  <c:v>67.913999999999987</c:v>
                </c:pt>
                <c:pt idx="13">
                  <c:v>73.286999999999992</c:v>
                </c:pt>
                <c:pt idx="14">
                  <c:v>78.884999999999991</c:v>
                </c:pt>
                <c:pt idx="15">
                  <c:v>84.554999999999993</c:v>
                </c:pt>
                <c:pt idx="16">
                  <c:v>90.260999999999996</c:v>
                </c:pt>
                <c:pt idx="17">
                  <c:v>95.85</c:v>
                </c:pt>
                <c:pt idx="18">
                  <c:v>101.574</c:v>
                </c:pt>
                <c:pt idx="19">
                  <c:v>107.262</c:v>
                </c:pt>
                <c:pt idx="20">
                  <c:v>112.761</c:v>
                </c:pt>
                <c:pt idx="21">
                  <c:v>118.24199999999999</c:v>
                </c:pt>
                <c:pt idx="22">
                  <c:v>123.90299999999999</c:v>
                </c:pt>
                <c:pt idx="23">
                  <c:v>129.45599999999999</c:v>
                </c:pt>
                <c:pt idx="24">
                  <c:v>135.17099999999999</c:v>
                </c:pt>
                <c:pt idx="25">
                  <c:v>140.81399999999999</c:v>
                </c:pt>
                <c:pt idx="26">
                  <c:v>146.565</c:v>
                </c:pt>
                <c:pt idx="27">
                  <c:v>152.06399999999999</c:v>
                </c:pt>
                <c:pt idx="28">
                  <c:v>157.73399999999998</c:v>
                </c:pt>
                <c:pt idx="29">
                  <c:v>163.13399999999999</c:v>
                </c:pt>
                <c:pt idx="30">
                  <c:v>168.732</c:v>
                </c:pt>
                <c:pt idx="31">
                  <c:v>174.36599999999999</c:v>
                </c:pt>
                <c:pt idx="32">
                  <c:v>179.99099999999999</c:v>
                </c:pt>
                <c:pt idx="33">
                  <c:v>185.69699999999997</c:v>
                </c:pt>
                <c:pt idx="34">
                  <c:v>191.42099999999996</c:v>
                </c:pt>
                <c:pt idx="35">
                  <c:v>197.07299999999995</c:v>
                </c:pt>
                <c:pt idx="36">
                  <c:v>202.55399999999995</c:v>
                </c:pt>
                <c:pt idx="37">
                  <c:v>208.00799999999995</c:v>
                </c:pt>
                <c:pt idx="38">
                  <c:v>213.70499999999996</c:v>
                </c:pt>
                <c:pt idx="39">
                  <c:v>219.26699999999997</c:v>
                </c:pt>
                <c:pt idx="40">
                  <c:v>224.89199999999997</c:v>
                </c:pt>
                <c:pt idx="41">
                  <c:v>230.57999999999996</c:v>
                </c:pt>
                <c:pt idx="42">
                  <c:v>236.39399999999995</c:v>
                </c:pt>
                <c:pt idx="43">
                  <c:v>242.00999999999993</c:v>
                </c:pt>
                <c:pt idx="44">
                  <c:v>247.58999999999995</c:v>
                </c:pt>
                <c:pt idx="45">
                  <c:v>252.99899999999994</c:v>
                </c:pt>
                <c:pt idx="46">
                  <c:v>258.61499999999995</c:v>
                </c:pt>
                <c:pt idx="47">
                  <c:v>264.32099999999997</c:v>
                </c:pt>
                <c:pt idx="48">
                  <c:v>269.99999999999994</c:v>
                </c:pt>
                <c:pt idx="49">
                  <c:v>275.66999999999996</c:v>
                </c:pt>
                <c:pt idx="50">
                  <c:v>281.40299999999996</c:v>
                </c:pt>
                <c:pt idx="51">
                  <c:v>287.01899999999995</c:v>
                </c:pt>
                <c:pt idx="52">
                  <c:v>292.61699999999996</c:v>
                </c:pt>
                <c:pt idx="53">
                  <c:v>298.11599999999999</c:v>
                </c:pt>
                <c:pt idx="54">
                  <c:v>303.79499999999996</c:v>
                </c:pt>
                <c:pt idx="55">
                  <c:v>309.36599999999999</c:v>
                </c:pt>
                <c:pt idx="56">
                  <c:v>315.036</c:v>
                </c:pt>
                <c:pt idx="57">
                  <c:v>320.87700000000001</c:v>
                </c:pt>
                <c:pt idx="58">
                  <c:v>326.59199999999998</c:v>
                </c:pt>
                <c:pt idx="59">
                  <c:v>332.17199999999997</c:v>
                </c:pt>
                <c:pt idx="60">
                  <c:v>337.81499999999994</c:v>
                </c:pt>
                <c:pt idx="61">
                  <c:v>343.25099999999992</c:v>
                </c:pt>
                <c:pt idx="62">
                  <c:v>348.90299999999991</c:v>
                </c:pt>
                <c:pt idx="63">
                  <c:v>354.47399999999993</c:v>
                </c:pt>
              </c:numCache>
            </c:numRef>
          </c:xVal>
          <c:yVal>
            <c:numRef>
              <c:f>TDK_FF_ST_mU_05!$AD$20:$AD$83</c:f>
              <c:numCache>
                <c:formatCode>General</c:formatCode>
                <c:ptCount val="64"/>
                <c:pt idx="0">
                  <c:v>-0.29161140396735874</c:v>
                </c:pt>
                <c:pt idx="1">
                  <c:v>-4.5775910940531794E-2</c:v>
                </c:pt>
                <c:pt idx="2">
                  <c:v>0.13704105476867312</c:v>
                </c:pt>
                <c:pt idx="3">
                  <c:v>-2.3668364418185206E-2</c:v>
                </c:pt>
                <c:pt idx="4">
                  <c:v>-2.4538307285638439E-2</c:v>
                </c:pt>
                <c:pt idx="5">
                  <c:v>-2.7500308429324605E-2</c:v>
                </c:pt>
                <c:pt idx="6">
                  <c:v>2.2323692528686934E-2</c:v>
                </c:pt>
                <c:pt idx="7">
                  <c:v>6.1550494115181209E-4</c:v>
                </c:pt>
                <c:pt idx="8">
                  <c:v>5.4523019077095114E-3</c:v>
                </c:pt>
                <c:pt idx="9">
                  <c:v>5.1554547005650875E-2</c:v>
                </c:pt>
                <c:pt idx="10">
                  <c:v>-3.6466539298800171E-2</c:v>
                </c:pt>
                <c:pt idx="11">
                  <c:v>3.4056999936638022E-3</c:v>
                </c:pt>
                <c:pt idx="12">
                  <c:v>-2.2669220026543258E-2</c:v>
                </c:pt>
                <c:pt idx="13">
                  <c:v>-1.8550703973971849E-2</c:v>
                </c:pt>
                <c:pt idx="14">
                  <c:v>-3.3570485716936105E-2</c:v>
                </c:pt>
                <c:pt idx="15">
                  <c:v>-8.7586145605939691E-2</c:v>
                </c:pt>
                <c:pt idx="16">
                  <c:v>2.883565331922E-2</c:v>
                </c:pt>
                <c:pt idx="17">
                  <c:v>-8.8638331624508737E-3</c:v>
                </c:pt>
                <c:pt idx="18">
                  <c:v>-6.5756692723255128E-2</c:v>
                </c:pt>
                <c:pt idx="19">
                  <c:v>0.11552790015559822</c:v>
                </c:pt>
                <c:pt idx="20">
                  <c:v>5.3590053991285913E-2</c:v>
                </c:pt>
                <c:pt idx="21">
                  <c:v>5.0808472649265468E-2</c:v>
                </c:pt>
                <c:pt idx="22">
                  <c:v>0.16470628846093405</c:v>
                </c:pt>
                <c:pt idx="23">
                  <c:v>3.8852908447125856E-2</c:v>
                </c:pt>
                <c:pt idx="24">
                  <c:v>9.1998590384122281E-2</c:v>
                </c:pt>
                <c:pt idx="25">
                  <c:v>-3.4927405355176688E-2</c:v>
                </c:pt>
                <c:pt idx="26">
                  <c:v>-2.681790677047502E-2</c:v>
                </c:pt>
                <c:pt idx="27">
                  <c:v>-2.3459469159945456E-2</c:v>
                </c:pt>
                <c:pt idx="28">
                  <c:v>1.9986739692711808E-2</c:v>
                </c:pt>
                <c:pt idx="29">
                  <c:v>6.0241297237837443E-3</c:v>
                </c:pt>
                <c:pt idx="30">
                  <c:v>3.8332075408760602E-2</c:v>
                </c:pt>
                <c:pt idx="31">
                  <c:v>-2.4980672360698009E-2</c:v>
                </c:pt>
                <c:pt idx="32">
                  <c:v>0.16486609192125457</c:v>
                </c:pt>
                <c:pt idx="33">
                  <c:v>0.10885724880074577</c:v>
                </c:pt>
                <c:pt idx="34">
                  <c:v>2.081583864685399E-2</c:v>
                </c:pt>
                <c:pt idx="35">
                  <c:v>-2.4928414063737137E-2</c:v>
                </c:pt>
                <c:pt idx="36">
                  <c:v>9.3566693819013835E-3</c:v>
                </c:pt>
                <c:pt idx="37">
                  <c:v>-2.359480525748836E-2</c:v>
                </c:pt>
                <c:pt idx="38">
                  <c:v>4.5195868649784643E-2</c:v>
                </c:pt>
                <c:pt idx="39">
                  <c:v>-5.6485706600341246E-2</c:v>
                </c:pt>
                <c:pt idx="40">
                  <c:v>4.0320983811795941E-2</c:v>
                </c:pt>
                <c:pt idx="41">
                  <c:v>6.5566810202199122E-2</c:v>
                </c:pt>
                <c:pt idx="42">
                  <c:v>-1.1809556695681067E-2</c:v>
                </c:pt>
                <c:pt idx="43">
                  <c:v>4.5649001901523434E-2</c:v>
                </c:pt>
                <c:pt idx="44">
                  <c:v>8.9260359716575977E-2</c:v>
                </c:pt>
                <c:pt idx="45">
                  <c:v>5.6858637509748178E-2</c:v>
                </c:pt>
                <c:pt idx="46">
                  <c:v>-5.0794012223605023E-3</c:v>
                </c:pt>
                <c:pt idx="47">
                  <c:v>-6.3938240618256259E-2</c:v>
                </c:pt>
                <c:pt idx="48">
                  <c:v>2.8107274283058814E-2</c:v>
                </c:pt>
                <c:pt idx="49">
                  <c:v>1.0727549858927432E-2</c:v>
                </c:pt>
                <c:pt idx="50">
                  <c:v>0.10654059072533073</c:v>
                </c:pt>
                <c:pt idx="51">
                  <c:v>0.11900066904007645</c:v>
                </c:pt>
                <c:pt idx="52">
                  <c:v>-5.7442431354161272E-2</c:v>
                </c:pt>
                <c:pt idx="53">
                  <c:v>-6.4307487681503517E-2</c:v>
                </c:pt>
                <c:pt idx="54">
                  <c:v>2.3856439303301613E-2</c:v>
                </c:pt>
                <c:pt idx="55">
                  <c:v>-2.4731997421497454E-2</c:v>
                </c:pt>
                <c:pt idx="56">
                  <c:v>4.0493965422285783E-2</c:v>
                </c:pt>
                <c:pt idx="57">
                  <c:v>9.1439955061673572E-2</c:v>
                </c:pt>
                <c:pt idx="58">
                  <c:v>-5.9865615483545298E-3</c:v>
                </c:pt>
                <c:pt idx="59">
                  <c:v>3.7020974225470127E-3</c:v>
                </c:pt>
                <c:pt idx="60">
                  <c:v>6.7471285004273795E-2</c:v>
                </c:pt>
                <c:pt idx="61">
                  <c:v>5.2244798933998027E-3</c:v>
                </c:pt>
                <c:pt idx="62">
                  <c:v>1.6334711735339624E-3</c:v>
                </c:pt>
                <c:pt idx="63">
                  <c:v>2.2099179987947082E-2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163744"/>
        <c:axId val="559161392"/>
      </c:scatterChart>
      <c:valAx>
        <c:axId val="5591637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61392"/>
        <c:crosses val="autoZero"/>
        <c:crossBetween val="midCat"/>
      </c:valAx>
      <c:valAx>
        <c:axId val="55916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6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TDK_FF_ST_mU2_05!$Z$20:$Z$84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5.9309999999999992</c:v>
                </c:pt>
                <c:pt idx="2">
                  <c:v>11.619</c:v>
                </c:pt>
                <c:pt idx="3">
                  <c:v>17.306999999999999</c:v>
                </c:pt>
                <c:pt idx="4">
                  <c:v>22.778999999999996</c:v>
                </c:pt>
                <c:pt idx="5">
                  <c:v>28.286999999999995</c:v>
                </c:pt>
                <c:pt idx="6">
                  <c:v>33.920999999999992</c:v>
                </c:pt>
                <c:pt idx="7">
                  <c:v>39.581999999999994</c:v>
                </c:pt>
                <c:pt idx="8">
                  <c:v>45.260999999999996</c:v>
                </c:pt>
                <c:pt idx="9">
                  <c:v>50.94</c:v>
                </c:pt>
                <c:pt idx="10">
                  <c:v>56.690999999999995</c:v>
                </c:pt>
                <c:pt idx="11">
                  <c:v>62.288999999999994</c:v>
                </c:pt>
                <c:pt idx="12">
                  <c:v>67.869</c:v>
                </c:pt>
                <c:pt idx="13">
                  <c:v>73.295999999999992</c:v>
                </c:pt>
                <c:pt idx="14">
                  <c:v>78.839999999999989</c:v>
                </c:pt>
                <c:pt idx="15">
                  <c:v>84.581999999999994</c:v>
                </c:pt>
                <c:pt idx="16">
                  <c:v>90.206999999999994</c:v>
                </c:pt>
                <c:pt idx="17">
                  <c:v>95.867999999999995</c:v>
                </c:pt>
                <c:pt idx="18">
                  <c:v>101.556</c:v>
                </c:pt>
                <c:pt idx="19">
                  <c:v>107.289</c:v>
                </c:pt>
                <c:pt idx="20">
                  <c:v>112.761</c:v>
                </c:pt>
                <c:pt idx="21">
                  <c:v>118.25999999999999</c:v>
                </c:pt>
                <c:pt idx="22">
                  <c:v>123.85799999999999</c:v>
                </c:pt>
                <c:pt idx="23">
                  <c:v>129.45599999999999</c:v>
                </c:pt>
                <c:pt idx="24">
                  <c:v>135.072</c:v>
                </c:pt>
                <c:pt idx="25">
                  <c:v>140.86799999999999</c:v>
                </c:pt>
                <c:pt idx="26">
                  <c:v>146.565</c:v>
                </c:pt>
                <c:pt idx="27">
                  <c:v>152.11799999999999</c:v>
                </c:pt>
                <c:pt idx="28">
                  <c:v>157.71600000000001</c:v>
                </c:pt>
                <c:pt idx="29">
                  <c:v>163.179</c:v>
                </c:pt>
                <c:pt idx="30">
                  <c:v>168.75900000000001</c:v>
                </c:pt>
                <c:pt idx="31">
                  <c:v>174.40200000000002</c:v>
                </c:pt>
                <c:pt idx="32">
                  <c:v>180.02700000000002</c:v>
                </c:pt>
                <c:pt idx="33">
                  <c:v>185.68800000000002</c:v>
                </c:pt>
                <c:pt idx="34">
                  <c:v>191.36700000000002</c:v>
                </c:pt>
                <c:pt idx="35">
                  <c:v>197.07300000000001</c:v>
                </c:pt>
                <c:pt idx="36">
                  <c:v>202.56300000000002</c:v>
                </c:pt>
                <c:pt idx="37">
                  <c:v>208.02600000000001</c:v>
                </c:pt>
                <c:pt idx="38">
                  <c:v>213.696</c:v>
                </c:pt>
                <c:pt idx="39">
                  <c:v>219.285</c:v>
                </c:pt>
                <c:pt idx="40">
                  <c:v>224.892</c:v>
                </c:pt>
                <c:pt idx="41">
                  <c:v>230.607</c:v>
                </c:pt>
                <c:pt idx="42">
                  <c:v>236.36699999999999</c:v>
                </c:pt>
                <c:pt idx="43">
                  <c:v>241.983</c:v>
                </c:pt>
                <c:pt idx="44">
                  <c:v>247.572</c:v>
                </c:pt>
                <c:pt idx="45">
                  <c:v>253.017</c:v>
                </c:pt>
                <c:pt idx="46">
                  <c:v>258.58800000000002</c:v>
                </c:pt>
                <c:pt idx="47">
                  <c:v>264.339</c:v>
                </c:pt>
                <c:pt idx="48">
                  <c:v>270.02699999999999</c:v>
                </c:pt>
                <c:pt idx="49">
                  <c:v>275.63400000000001</c:v>
                </c:pt>
                <c:pt idx="50">
                  <c:v>281.36700000000002</c:v>
                </c:pt>
                <c:pt idx="51">
                  <c:v>287.08199999999999</c:v>
                </c:pt>
                <c:pt idx="52">
                  <c:v>292.59899999999999</c:v>
                </c:pt>
                <c:pt idx="53">
                  <c:v>298.10699999999997</c:v>
                </c:pt>
                <c:pt idx="54">
                  <c:v>303.79499999999996</c:v>
                </c:pt>
                <c:pt idx="55">
                  <c:v>309.38399999999996</c:v>
                </c:pt>
                <c:pt idx="56">
                  <c:v>315.08999999999997</c:v>
                </c:pt>
                <c:pt idx="57">
                  <c:v>320.78699999999998</c:v>
                </c:pt>
                <c:pt idx="58">
                  <c:v>326.601</c:v>
                </c:pt>
                <c:pt idx="59">
                  <c:v>332.16300000000001</c:v>
                </c:pt>
                <c:pt idx="60">
                  <c:v>337.76100000000002</c:v>
                </c:pt>
                <c:pt idx="61">
                  <c:v>343.24200000000002</c:v>
                </c:pt>
                <c:pt idx="62">
                  <c:v>348.81300000000005</c:v>
                </c:pt>
                <c:pt idx="63">
                  <c:v>354.47400000000005</c:v>
                </c:pt>
                <c:pt idx="64">
                  <c:v>360.15300000000002</c:v>
                </c:pt>
              </c:numCache>
            </c:numRef>
          </c:xVal>
          <c:yVal>
            <c:numRef>
              <c:f>TDK_FF_ST_mU2_05!$AC$20:$AC$84</c:f>
              <c:numCache>
                <c:formatCode>General</c:formatCode>
                <c:ptCount val="65"/>
                <c:pt idx="0">
                  <c:v>0.15000424250956712</c:v>
                </c:pt>
                <c:pt idx="1">
                  <c:v>-0.17878048987991413</c:v>
                </c:pt>
                <c:pt idx="2">
                  <c:v>-0.14016894972255045</c:v>
                </c:pt>
                <c:pt idx="3">
                  <c:v>-0.22803968193481339</c:v>
                </c:pt>
                <c:pt idx="4">
                  <c:v>-0.24540192243688352</c:v>
                </c:pt>
                <c:pt idx="5">
                  <c:v>-0.22512402891762306</c:v>
                </c:pt>
                <c:pt idx="6">
                  <c:v>-0.18410553583072442</c:v>
                </c:pt>
                <c:pt idx="7">
                  <c:v>-0.19957985316739268</c:v>
                </c:pt>
                <c:pt idx="8">
                  <c:v>-8.7523754063028036E-2</c:v>
                </c:pt>
                <c:pt idx="9">
                  <c:v>-0.15881689165917123</c:v>
                </c:pt>
                <c:pt idx="10">
                  <c:v>-1.6679899306403456E-2</c:v>
                </c:pt>
                <c:pt idx="11">
                  <c:v>9.2217263578433517E-3</c:v>
                </c:pt>
                <c:pt idx="12">
                  <c:v>-9.3535510382679377E-2</c:v>
                </c:pt>
                <c:pt idx="13">
                  <c:v>2.2141323855748851E-2</c:v>
                </c:pt>
                <c:pt idx="14">
                  <c:v>-5.2748909562993163E-2</c:v>
                </c:pt>
                <c:pt idx="15">
                  <c:v>2.7580297712518131E-2</c:v>
                </c:pt>
                <c:pt idx="16">
                  <c:v>-0.15111146177548562</c:v>
                </c:pt>
                <c:pt idx="17">
                  <c:v>-0.11408032674671631</c:v>
                </c:pt>
                <c:pt idx="18">
                  <c:v>-0.13299419355622888</c:v>
                </c:pt>
                <c:pt idx="19">
                  <c:v>-0.14212757097290307</c:v>
                </c:pt>
                <c:pt idx="20">
                  <c:v>-0.21659459123296187</c:v>
                </c:pt>
                <c:pt idx="21">
                  <c:v>-0.2150855297097678</c:v>
                </c:pt>
                <c:pt idx="22">
                  <c:v>-0.16025780265003675</c:v>
                </c:pt>
                <c:pt idx="23">
                  <c:v>-0.15754995211219125</c:v>
                </c:pt>
                <c:pt idx="24">
                  <c:v>-0.1693037380395026</c:v>
                </c:pt>
                <c:pt idx="25">
                  <c:v>-0.10254496389035239</c:v>
                </c:pt>
                <c:pt idx="26">
                  <c:v>-2.2179566949773744E-2</c:v>
                </c:pt>
                <c:pt idx="27">
                  <c:v>-0.14720780267805367</c:v>
                </c:pt>
                <c:pt idx="28">
                  <c:v>-5.8314866267551224E-2</c:v>
                </c:pt>
                <c:pt idx="29">
                  <c:v>-0.11257463782911259</c:v>
                </c:pt>
                <c:pt idx="30">
                  <c:v>-0.22651261487180818</c:v>
                </c:pt>
                <c:pt idx="31">
                  <c:v>-0.23593795677524554</c:v>
                </c:pt>
                <c:pt idx="32">
                  <c:v>-0.18762640005829212</c:v>
                </c:pt>
                <c:pt idx="33">
                  <c:v>-0.12830326564190386</c:v>
                </c:pt>
                <c:pt idx="34">
                  <c:v>-0.21184239019709139</c:v>
                </c:pt>
                <c:pt idx="35">
                  <c:v>-0.21364123036281057</c:v>
                </c:pt>
                <c:pt idx="36">
                  <c:v>-0.15126835503738789</c:v>
                </c:pt>
                <c:pt idx="37">
                  <c:v>-6.7660471400756705E-2</c:v>
                </c:pt>
                <c:pt idx="38">
                  <c:v>-0.13010495735508698</c:v>
                </c:pt>
                <c:pt idx="39">
                  <c:v>-2.7386128162930845E-2</c:v>
                </c:pt>
                <c:pt idx="40">
                  <c:v>2.9665170116288664E-2</c:v>
                </c:pt>
                <c:pt idx="41">
                  <c:v>0.13635603992710799</c:v>
                </c:pt>
                <c:pt idx="42">
                  <c:v>0.12747338941468911</c:v>
                </c:pt>
                <c:pt idx="43">
                  <c:v>0.19054301703539522</c:v>
                </c:pt>
                <c:pt idx="44">
                  <c:v>9.4569880772155557E-2</c:v>
                </c:pt>
                <c:pt idx="45">
                  <c:v>0.24987103818187961</c:v>
                </c:pt>
                <c:pt idx="46">
                  <c:v>0.14175941078138976</c:v>
                </c:pt>
                <c:pt idx="47">
                  <c:v>0.11815062689510114</c:v>
                </c:pt>
                <c:pt idx="48">
                  <c:v>0.17848534645492009</c:v>
                </c:pt>
                <c:pt idx="49">
                  <c:v>-8.7321329829137539E-5</c:v>
                </c:pt>
                <c:pt idx="50">
                  <c:v>2.8406958762218437E-2</c:v>
                </c:pt>
                <c:pt idx="51">
                  <c:v>5.1920775882422276E-2</c:v>
                </c:pt>
                <c:pt idx="52">
                  <c:v>-2.0161370656580857E-2</c:v>
                </c:pt>
                <c:pt idx="53">
                  <c:v>-9.9908563678127393E-2</c:v>
                </c:pt>
                <c:pt idx="54">
                  <c:v>-1.6404052593884444E-2</c:v>
                </c:pt>
                <c:pt idx="55">
                  <c:v>3.7263449747854338E-2</c:v>
                </c:pt>
                <c:pt idx="56">
                  <c:v>3.9292794362324912E-2</c:v>
                </c:pt>
                <c:pt idx="57">
                  <c:v>-4.1266394621004565E-2</c:v>
                </c:pt>
                <c:pt idx="58">
                  <c:v>-3.5187369136792768E-2</c:v>
                </c:pt>
                <c:pt idx="59">
                  <c:v>-0.11120216951360362</c:v>
                </c:pt>
                <c:pt idx="60">
                  <c:v>-0.1163333373768296</c:v>
                </c:pt>
                <c:pt idx="61">
                  <c:v>-7.5119185710661895E-2</c:v>
                </c:pt>
                <c:pt idx="62">
                  <c:v>-0.13786753706511945</c:v>
                </c:pt>
                <c:pt idx="63">
                  <c:v>-0.20352546124496484</c:v>
                </c:pt>
                <c:pt idx="64">
                  <c:v>-0.15208135914406284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TDK_FF_ST_mU2_05!$Z$85:$Z$149</c:f>
              <c:numCache>
                <c:formatCode>General</c:formatCode>
                <c:ptCount val="65"/>
                <c:pt idx="0">
                  <c:v>360.15300000000002</c:v>
                </c:pt>
                <c:pt idx="1">
                  <c:v>354.69900000000001</c:v>
                </c:pt>
                <c:pt idx="2">
                  <c:v>349.11</c:v>
                </c:pt>
                <c:pt idx="3">
                  <c:v>343.476</c:v>
                </c:pt>
                <c:pt idx="4">
                  <c:v>337.959</c:v>
                </c:pt>
                <c:pt idx="5">
                  <c:v>332.38799999999998</c:v>
                </c:pt>
                <c:pt idx="6">
                  <c:v>326.78999999999996</c:v>
                </c:pt>
                <c:pt idx="7">
                  <c:v>321.00299999999999</c:v>
                </c:pt>
                <c:pt idx="8">
                  <c:v>315.30599999999998</c:v>
                </c:pt>
                <c:pt idx="9">
                  <c:v>309.54599999999999</c:v>
                </c:pt>
                <c:pt idx="10">
                  <c:v>304.01099999999997</c:v>
                </c:pt>
                <c:pt idx="11">
                  <c:v>298.30499999999995</c:v>
                </c:pt>
                <c:pt idx="12">
                  <c:v>292.81499999999994</c:v>
                </c:pt>
                <c:pt idx="13">
                  <c:v>287.29799999999994</c:v>
                </c:pt>
                <c:pt idx="14">
                  <c:v>281.53799999999995</c:v>
                </c:pt>
                <c:pt idx="15">
                  <c:v>275.84099999999995</c:v>
                </c:pt>
                <c:pt idx="16">
                  <c:v>270.17999999999995</c:v>
                </c:pt>
                <c:pt idx="17">
                  <c:v>264.46499999999997</c:v>
                </c:pt>
                <c:pt idx="18">
                  <c:v>258.822</c:v>
                </c:pt>
                <c:pt idx="19">
                  <c:v>253.233</c:v>
                </c:pt>
                <c:pt idx="20">
                  <c:v>247.75200000000001</c:v>
                </c:pt>
                <c:pt idx="21">
                  <c:v>242.262</c:v>
                </c:pt>
                <c:pt idx="22">
                  <c:v>236.583</c:v>
                </c:pt>
                <c:pt idx="23">
                  <c:v>230.84100000000001</c:v>
                </c:pt>
                <c:pt idx="24">
                  <c:v>225.08100000000002</c:v>
                </c:pt>
                <c:pt idx="25">
                  <c:v>219.501</c:v>
                </c:pt>
                <c:pt idx="26">
                  <c:v>213.876</c:v>
                </c:pt>
                <c:pt idx="27">
                  <c:v>208.18800000000002</c:v>
                </c:pt>
                <c:pt idx="28">
                  <c:v>202.74300000000002</c:v>
                </c:pt>
                <c:pt idx="29">
                  <c:v>197.30700000000002</c:v>
                </c:pt>
                <c:pt idx="30">
                  <c:v>191.63700000000003</c:v>
                </c:pt>
                <c:pt idx="31">
                  <c:v>185.88600000000002</c:v>
                </c:pt>
                <c:pt idx="32">
                  <c:v>180.19800000000004</c:v>
                </c:pt>
                <c:pt idx="33">
                  <c:v>174.51900000000003</c:v>
                </c:pt>
                <c:pt idx="34">
                  <c:v>168.89400000000003</c:v>
                </c:pt>
                <c:pt idx="35">
                  <c:v>163.35900000000004</c:v>
                </c:pt>
                <c:pt idx="36">
                  <c:v>157.86900000000003</c:v>
                </c:pt>
                <c:pt idx="37">
                  <c:v>152.37000000000003</c:v>
                </c:pt>
                <c:pt idx="38">
                  <c:v>146.78100000000003</c:v>
                </c:pt>
                <c:pt idx="39">
                  <c:v>141.01200000000003</c:v>
                </c:pt>
                <c:pt idx="40">
                  <c:v>135.33300000000003</c:v>
                </c:pt>
                <c:pt idx="41">
                  <c:v>129.62700000000004</c:v>
                </c:pt>
                <c:pt idx="42">
                  <c:v>124.12800000000004</c:v>
                </c:pt>
                <c:pt idx="43">
                  <c:v>118.43100000000004</c:v>
                </c:pt>
                <c:pt idx="44">
                  <c:v>112.97700000000005</c:v>
                </c:pt>
                <c:pt idx="45">
                  <c:v>107.50500000000005</c:v>
                </c:pt>
                <c:pt idx="46">
                  <c:v>101.83500000000005</c:v>
                </c:pt>
                <c:pt idx="47">
                  <c:v>96.084000000000046</c:v>
                </c:pt>
                <c:pt idx="48">
                  <c:v>90.450000000000045</c:v>
                </c:pt>
                <c:pt idx="49">
                  <c:v>84.708000000000041</c:v>
                </c:pt>
                <c:pt idx="50">
                  <c:v>79.083000000000041</c:v>
                </c:pt>
                <c:pt idx="51">
                  <c:v>73.512000000000043</c:v>
                </c:pt>
                <c:pt idx="52">
                  <c:v>68.06700000000005</c:v>
                </c:pt>
                <c:pt idx="53">
                  <c:v>62.550000000000054</c:v>
                </c:pt>
                <c:pt idx="54">
                  <c:v>56.862000000000052</c:v>
                </c:pt>
                <c:pt idx="55">
                  <c:v>51.147000000000048</c:v>
                </c:pt>
                <c:pt idx="56">
                  <c:v>45.405000000000051</c:v>
                </c:pt>
                <c:pt idx="57">
                  <c:v>39.76200000000005</c:v>
                </c:pt>
                <c:pt idx="58">
                  <c:v>34.155000000000051</c:v>
                </c:pt>
                <c:pt idx="59">
                  <c:v>28.50300000000005</c:v>
                </c:pt>
                <c:pt idx="60">
                  <c:v>22.995000000000051</c:v>
                </c:pt>
                <c:pt idx="61">
                  <c:v>17.55000000000005</c:v>
                </c:pt>
                <c:pt idx="62">
                  <c:v>11.880000000000051</c:v>
                </c:pt>
                <c:pt idx="63">
                  <c:v>6.1560000000000512</c:v>
                </c:pt>
                <c:pt idx="64">
                  <c:v>0.42300000000005156</c:v>
                </c:pt>
              </c:numCache>
            </c:numRef>
          </c:xVal>
          <c:yVal>
            <c:numRef>
              <c:f>TDK_FF_ST_mU2_05!$AC$85:$AC$149</c:f>
              <c:numCache>
                <c:formatCode>General</c:formatCode>
                <c:ptCount val="65"/>
                <c:pt idx="0">
                  <c:v>-0.17563893005569753</c:v>
                </c:pt>
                <c:pt idx="1">
                  <c:v>-0.24227119292993393</c:v>
                </c:pt>
                <c:pt idx="2">
                  <c:v>-0.19998740962569173</c:v>
                </c:pt>
                <c:pt idx="3">
                  <c:v>-0.1085731601125417</c:v>
                </c:pt>
                <c:pt idx="4">
                  <c:v>-5.1591653394496007E-2</c:v>
                </c:pt>
                <c:pt idx="5">
                  <c:v>-7.1448771166785718E-2</c:v>
                </c:pt>
                <c:pt idx="6">
                  <c:v>-1.0628748198087123E-3</c:v>
                </c:pt>
                <c:pt idx="7">
                  <c:v>-4.358563866236409E-2</c:v>
                </c:pt>
                <c:pt idx="8">
                  <c:v>3.9976017222500104E-2</c:v>
                </c:pt>
                <c:pt idx="9">
                  <c:v>-3.1391186012683647E-3</c:v>
                </c:pt>
                <c:pt idx="10">
                  <c:v>-3.7717572258429755E-2</c:v>
                </c:pt>
                <c:pt idx="11">
                  <c:v>5.334163091413302E-2</c:v>
                </c:pt>
                <c:pt idx="12">
                  <c:v>-2.9119848139657734E-2</c:v>
                </c:pt>
                <c:pt idx="13">
                  <c:v>1.8079876074523327E-2</c:v>
                </c:pt>
                <c:pt idx="14">
                  <c:v>0.18043197919979548</c:v>
                </c:pt>
                <c:pt idx="15">
                  <c:v>7.0353647515673856E-2</c:v>
                </c:pt>
                <c:pt idx="16">
                  <c:v>0.11243472610647132</c:v>
                </c:pt>
                <c:pt idx="17">
                  <c:v>0.206820840899411</c:v>
                </c:pt>
                <c:pt idx="18">
                  <c:v>0.17326152257703598</c:v>
                </c:pt>
                <c:pt idx="19">
                  <c:v>0.19063781349672126</c:v>
                </c:pt>
                <c:pt idx="20">
                  <c:v>0.25571343034135907</c:v>
                </c:pt>
                <c:pt idx="21">
                  <c:v>0.2292617068227969</c:v>
                </c:pt>
                <c:pt idx="22">
                  <c:v>0.18102339451215244</c:v>
                </c:pt>
                <c:pt idx="23">
                  <c:v>0.1370626185423589</c:v>
                </c:pt>
                <c:pt idx="24">
                  <c:v>7.6032663894920915E-2</c:v>
                </c:pt>
                <c:pt idx="25">
                  <c:v>4.7266120560578884E-2</c:v>
                </c:pt>
                <c:pt idx="26">
                  <c:v>-6.2242085247277146E-2</c:v>
                </c:pt>
                <c:pt idx="27">
                  <c:v>-4.9147066181291166E-2</c:v>
                </c:pt>
                <c:pt idx="28">
                  <c:v>-7.6810814573804009E-2</c:v>
                </c:pt>
                <c:pt idx="29">
                  <c:v>-0.1176839451907199</c:v>
                </c:pt>
                <c:pt idx="30">
                  <c:v>-0.13038206215432524</c:v>
                </c:pt>
                <c:pt idx="31">
                  <c:v>-0.20936098650787471</c:v>
                </c:pt>
                <c:pt idx="32">
                  <c:v>-0.14778834401721497</c:v>
                </c:pt>
                <c:pt idx="33">
                  <c:v>-0.18260616939781471</c:v>
                </c:pt>
                <c:pt idx="34">
                  <c:v>-0.15042429478560848</c:v>
                </c:pt>
                <c:pt idx="35">
                  <c:v>-7.6590916616169125E-2</c:v>
                </c:pt>
                <c:pt idx="36">
                  <c:v>-4.1050951928355062E-2</c:v>
                </c:pt>
                <c:pt idx="37">
                  <c:v>-5.7020941562115013E-2</c:v>
                </c:pt>
                <c:pt idx="38">
                  <c:v>-8.4163483740411493E-2</c:v>
                </c:pt>
                <c:pt idx="39">
                  <c:v>-2.1656824763937266E-2</c:v>
                </c:pt>
                <c:pt idx="40">
                  <c:v>-9.0151750953737064E-2</c:v>
                </c:pt>
                <c:pt idx="41">
                  <c:v>-5.9166059572049789E-2</c:v>
                </c:pt>
                <c:pt idx="42">
                  <c:v>-0.13514368366259077</c:v>
                </c:pt>
                <c:pt idx="43">
                  <c:v>-0.15781135600383323</c:v>
                </c:pt>
                <c:pt idx="44">
                  <c:v>-7.0893680503289147E-2</c:v>
                </c:pt>
                <c:pt idx="45">
                  <c:v>-0.13037244912737833</c:v>
                </c:pt>
                <c:pt idx="46">
                  <c:v>-7.7265991721347405E-2</c:v>
                </c:pt>
                <c:pt idx="47">
                  <c:v>7.0924826464136004E-4</c:v>
                </c:pt>
                <c:pt idx="48">
                  <c:v>-6.1125565805355109E-2</c:v>
                </c:pt>
                <c:pt idx="49">
                  <c:v>-9.2897518743725982E-2</c:v>
                </c:pt>
                <c:pt idx="50">
                  <c:v>5.804776279362045E-3</c:v>
                </c:pt>
                <c:pt idx="51">
                  <c:v>4.6199445593416044E-2</c:v>
                </c:pt>
                <c:pt idx="52">
                  <c:v>-6.072433297816815E-4</c:v>
                </c:pt>
                <c:pt idx="53">
                  <c:v>7.0095770478147301E-2</c:v>
                </c:pt>
                <c:pt idx="54">
                  <c:v>5.088756832677177E-2</c:v>
                </c:pt>
                <c:pt idx="55">
                  <c:v>-1.0163991481022094E-2</c:v>
                </c:pt>
                <c:pt idx="56">
                  <c:v>-8.2509233640983837E-2</c:v>
                </c:pt>
                <c:pt idx="57">
                  <c:v>-0.15825146231059506</c:v>
                </c:pt>
                <c:pt idx="58">
                  <c:v>-0.21960306969267407</c:v>
                </c:pt>
                <c:pt idx="59">
                  <c:v>-0.20876730796863541</c:v>
                </c:pt>
                <c:pt idx="60">
                  <c:v>-0.28561726517562036</c:v>
                </c:pt>
                <c:pt idx="61">
                  <c:v>-0.24598755764194991</c:v>
                </c:pt>
                <c:pt idx="62">
                  <c:v>-0.21234278650405081</c:v>
                </c:pt>
                <c:pt idx="63">
                  <c:v>-0.21217256939307827</c:v>
                </c:pt>
                <c:pt idx="64">
                  <c:v>-0.22678971450368834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TDK_FF_ST_mU2_05!$Z$20:$Z$83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5.9309999999999992</c:v>
                </c:pt>
                <c:pt idx="2">
                  <c:v>11.619</c:v>
                </c:pt>
                <c:pt idx="3">
                  <c:v>17.306999999999999</c:v>
                </c:pt>
                <c:pt idx="4">
                  <c:v>22.778999999999996</c:v>
                </c:pt>
                <c:pt idx="5">
                  <c:v>28.286999999999995</c:v>
                </c:pt>
                <c:pt idx="6">
                  <c:v>33.920999999999992</c:v>
                </c:pt>
                <c:pt idx="7">
                  <c:v>39.581999999999994</c:v>
                </c:pt>
                <c:pt idx="8">
                  <c:v>45.260999999999996</c:v>
                </c:pt>
                <c:pt idx="9">
                  <c:v>50.94</c:v>
                </c:pt>
                <c:pt idx="10">
                  <c:v>56.690999999999995</c:v>
                </c:pt>
                <c:pt idx="11">
                  <c:v>62.288999999999994</c:v>
                </c:pt>
                <c:pt idx="12">
                  <c:v>67.869</c:v>
                </c:pt>
                <c:pt idx="13">
                  <c:v>73.295999999999992</c:v>
                </c:pt>
                <c:pt idx="14">
                  <c:v>78.839999999999989</c:v>
                </c:pt>
                <c:pt idx="15">
                  <c:v>84.581999999999994</c:v>
                </c:pt>
                <c:pt idx="16">
                  <c:v>90.206999999999994</c:v>
                </c:pt>
                <c:pt idx="17">
                  <c:v>95.867999999999995</c:v>
                </c:pt>
                <c:pt idx="18">
                  <c:v>101.556</c:v>
                </c:pt>
                <c:pt idx="19">
                  <c:v>107.289</c:v>
                </c:pt>
                <c:pt idx="20">
                  <c:v>112.761</c:v>
                </c:pt>
                <c:pt idx="21">
                  <c:v>118.25999999999999</c:v>
                </c:pt>
                <c:pt idx="22">
                  <c:v>123.85799999999999</c:v>
                </c:pt>
                <c:pt idx="23">
                  <c:v>129.45599999999999</c:v>
                </c:pt>
                <c:pt idx="24">
                  <c:v>135.072</c:v>
                </c:pt>
                <c:pt idx="25">
                  <c:v>140.86799999999999</c:v>
                </c:pt>
                <c:pt idx="26">
                  <c:v>146.565</c:v>
                </c:pt>
                <c:pt idx="27">
                  <c:v>152.11799999999999</c:v>
                </c:pt>
                <c:pt idx="28">
                  <c:v>157.71600000000001</c:v>
                </c:pt>
                <c:pt idx="29">
                  <c:v>163.179</c:v>
                </c:pt>
                <c:pt idx="30">
                  <c:v>168.75900000000001</c:v>
                </c:pt>
                <c:pt idx="31">
                  <c:v>174.40200000000002</c:v>
                </c:pt>
                <c:pt idx="32">
                  <c:v>180.02700000000002</c:v>
                </c:pt>
                <c:pt idx="33">
                  <c:v>185.68800000000002</c:v>
                </c:pt>
                <c:pt idx="34">
                  <c:v>191.36700000000002</c:v>
                </c:pt>
                <c:pt idx="35">
                  <c:v>197.07300000000001</c:v>
                </c:pt>
                <c:pt idx="36">
                  <c:v>202.56300000000002</c:v>
                </c:pt>
                <c:pt idx="37">
                  <c:v>208.02600000000001</c:v>
                </c:pt>
                <c:pt idx="38">
                  <c:v>213.696</c:v>
                </c:pt>
                <c:pt idx="39">
                  <c:v>219.285</c:v>
                </c:pt>
                <c:pt idx="40">
                  <c:v>224.892</c:v>
                </c:pt>
                <c:pt idx="41">
                  <c:v>230.607</c:v>
                </c:pt>
                <c:pt idx="42">
                  <c:v>236.36699999999999</c:v>
                </c:pt>
                <c:pt idx="43">
                  <c:v>241.983</c:v>
                </c:pt>
                <c:pt idx="44">
                  <c:v>247.572</c:v>
                </c:pt>
                <c:pt idx="45">
                  <c:v>253.017</c:v>
                </c:pt>
                <c:pt idx="46">
                  <c:v>258.58800000000002</c:v>
                </c:pt>
                <c:pt idx="47">
                  <c:v>264.339</c:v>
                </c:pt>
                <c:pt idx="48">
                  <c:v>270.02699999999999</c:v>
                </c:pt>
                <c:pt idx="49">
                  <c:v>275.63400000000001</c:v>
                </c:pt>
                <c:pt idx="50">
                  <c:v>281.36700000000002</c:v>
                </c:pt>
                <c:pt idx="51">
                  <c:v>287.08199999999999</c:v>
                </c:pt>
                <c:pt idx="52">
                  <c:v>292.59899999999999</c:v>
                </c:pt>
                <c:pt idx="53">
                  <c:v>298.10699999999997</c:v>
                </c:pt>
                <c:pt idx="54">
                  <c:v>303.79499999999996</c:v>
                </c:pt>
                <c:pt idx="55">
                  <c:v>309.38399999999996</c:v>
                </c:pt>
                <c:pt idx="56">
                  <c:v>315.08999999999997</c:v>
                </c:pt>
                <c:pt idx="57">
                  <c:v>320.78699999999998</c:v>
                </c:pt>
                <c:pt idx="58">
                  <c:v>326.601</c:v>
                </c:pt>
                <c:pt idx="59">
                  <c:v>332.16300000000001</c:v>
                </c:pt>
                <c:pt idx="60">
                  <c:v>337.76100000000002</c:v>
                </c:pt>
                <c:pt idx="61">
                  <c:v>343.24200000000002</c:v>
                </c:pt>
                <c:pt idx="62">
                  <c:v>348.81300000000005</c:v>
                </c:pt>
                <c:pt idx="63">
                  <c:v>354.47400000000005</c:v>
                </c:pt>
              </c:numCache>
            </c:numRef>
          </c:xVal>
          <c:yVal>
            <c:numRef>
              <c:f>TDK_FF_ST_mU2_05!$AD$20:$AD$83</c:f>
              <c:numCache>
                <c:formatCode>General</c:formatCode>
                <c:ptCount val="64"/>
                <c:pt idx="0">
                  <c:v>-0.37679395701325546</c:v>
                </c:pt>
                <c:pt idx="1">
                  <c:v>-3.3392079513164141E-2</c:v>
                </c:pt>
                <c:pt idx="2">
                  <c:v>-7.2173836781500356E-2</c:v>
                </c:pt>
                <c:pt idx="3">
                  <c:v>-1.7947875707136518E-2</c:v>
                </c:pt>
                <c:pt idx="4">
                  <c:v>-4.0215342738736837E-2</c:v>
                </c:pt>
                <c:pt idx="5">
                  <c:v>1.6356720948987657E-2</c:v>
                </c:pt>
                <c:pt idx="6">
                  <c:v>-3.5497533861949648E-2</c:v>
                </c:pt>
                <c:pt idx="7">
                  <c:v>4.1328390856797625E-2</c:v>
                </c:pt>
                <c:pt idx="8">
                  <c:v>5.0145204220441997E-3</c:v>
                </c:pt>
                <c:pt idx="9">
                  <c:v>0.14865290017814914</c:v>
                </c:pt>
                <c:pt idx="10">
                  <c:v>6.7567467633175227E-2</c:v>
                </c:pt>
                <c:pt idx="11">
                  <c:v>6.087404412030395E-2</c:v>
                </c:pt>
                <c:pt idx="12">
                  <c:v>9.2928267052897695E-2</c:v>
                </c:pt>
                <c:pt idx="13">
                  <c:v>2.4058121737667193E-2</c:v>
                </c:pt>
                <c:pt idx="14">
                  <c:v>5.8553685842355208E-2</c:v>
                </c:pt>
                <c:pt idx="15">
                  <c:v>-0.12047781645624411</c:v>
                </c:pt>
                <c:pt idx="16">
                  <c:v>8.9985895970130514E-2</c:v>
                </c:pt>
                <c:pt idx="17">
                  <c:v>0.11478957501135767</c:v>
                </c:pt>
                <c:pt idx="18">
                  <c:v>5.5728201834881474E-2</c:v>
                </c:pt>
                <c:pt idx="19">
                  <c:v>1.1755121845524741E-2</c:v>
                </c:pt>
                <c:pt idx="20">
                  <c:v>0.14570091072967273</c:v>
                </c:pt>
                <c:pt idx="21">
                  <c:v>5.7274173705934572E-2</c:v>
                </c:pt>
                <c:pt idx="22">
                  <c:v>2.5114118987445977E-2</c:v>
                </c:pt>
                <c:pt idx="23">
                  <c:v>9.838389254014146E-2</c:v>
                </c:pt>
                <c:pt idx="24">
                  <c:v>7.9151987085765541E-2</c:v>
                </c:pt>
                <c:pt idx="25">
                  <c:v>8.0888139126415126E-2</c:v>
                </c:pt>
                <c:pt idx="26">
                  <c:v>-6.198391679063775E-2</c:v>
                </c:pt>
                <c:pt idx="27">
                  <c:v>9.0186861115938655E-2</c:v>
                </c:pt>
                <c:pt idx="28">
                  <c:v>1.7263914339196162E-2</c:v>
                </c:pt>
                <c:pt idx="29">
                  <c:v>3.5983721212943465E-2</c:v>
                </c:pt>
                <c:pt idx="30">
                  <c:v>7.6088320086199701E-2</c:v>
                </c:pt>
                <c:pt idx="31">
                  <c:v>5.3331787377430828E-2</c:v>
                </c:pt>
                <c:pt idx="32">
                  <c:v>3.9838056041077152E-2</c:v>
                </c:pt>
                <c:pt idx="33">
                  <c:v>-8.105772086597085E-2</c:v>
                </c:pt>
                <c:pt idx="34">
                  <c:v>8.146032804276615E-2</c:v>
                </c:pt>
                <c:pt idx="35">
                  <c:v>9.5957285172090678E-2</c:v>
                </c:pt>
                <c:pt idx="36">
                  <c:v>7.4457540463583882E-2</c:v>
                </c:pt>
                <c:pt idx="37">
                  <c:v>1.851340521946554E-2</c:v>
                </c:pt>
                <c:pt idx="38">
                  <c:v>6.7862872107809835E-2</c:v>
                </c:pt>
                <c:pt idx="39">
                  <c:v>7.4652248723509729E-2</c:v>
                </c:pt>
                <c:pt idx="40">
                  <c:v>4.6367493778632252E-2</c:v>
                </c:pt>
                <c:pt idx="41">
                  <c:v>7.0657861525091903E-4</c:v>
                </c:pt>
                <c:pt idx="42">
                  <c:v>5.3550005097463327E-2</c:v>
                </c:pt>
                <c:pt idx="43">
                  <c:v>3.8718689787401672E-2</c:v>
                </c:pt>
                <c:pt idx="44">
                  <c:v>0.16114354956920351</c:v>
                </c:pt>
                <c:pt idx="45">
                  <c:v>-5.9233224685158348E-2</c:v>
                </c:pt>
                <c:pt idx="46">
                  <c:v>3.1502111795646215E-2</c:v>
                </c:pt>
                <c:pt idx="47">
                  <c:v>8.8670214004309855E-2</c:v>
                </c:pt>
                <c:pt idx="48">
                  <c:v>-6.6050620348448774E-2</c:v>
                </c:pt>
                <c:pt idx="49">
                  <c:v>7.0440968845502994E-2</c:v>
                </c:pt>
                <c:pt idx="50">
                  <c:v>0.15202502043757704</c:v>
                </c:pt>
                <c:pt idx="51">
                  <c:v>-3.384089980789895E-2</c:v>
                </c:pt>
                <c:pt idx="52">
                  <c:v>-8.9584774830768765E-3</c:v>
                </c:pt>
                <c:pt idx="53">
                  <c:v>0.15325019459226041</c:v>
                </c:pt>
                <c:pt idx="54">
                  <c:v>-2.1313519664545311E-2</c:v>
                </c:pt>
                <c:pt idx="55">
                  <c:v>-4.0402568349122703E-2</c:v>
                </c:pt>
                <c:pt idx="56">
                  <c:v>6.8322286017519218E-4</c:v>
                </c:pt>
                <c:pt idx="57">
                  <c:v>-2.319244041359525E-3</c:v>
                </c:pt>
                <c:pt idx="58">
                  <c:v>3.4124494316984055E-2</c:v>
                </c:pt>
                <c:pt idx="59">
                  <c:v>3.9753398346817903E-2</c:v>
                </c:pt>
                <c:pt idx="60">
                  <c:v>6.4741683982333598E-2</c:v>
                </c:pt>
                <c:pt idx="61">
                  <c:v>-3.3453974401879805E-2</c:v>
                </c:pt>
                <c:pt idx="62">
                  <c:v>-6.2119872560572276E-2</c:v>
                </c:pt>
                <c:pt idx="63">
                  <c:v>-3.8745731684969087E-2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161784"/>
        <c:axId val="559162960"/>
      </c:scatterChart>
      <c:valAx>
        <c:axId val="55916178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62960"/>
        <c:crosses val="autoZero"/>
        <c:crossBetween val="midCat"/>
      </c:valAx>
      <c:valAx>
        <c:axId val="55916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61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5.274</c:v>
                </c:pt>
                <c:pt idx="2">
                  <c:v>11.07</c:v>
                </c:pt>
                <c:pt idx="3">
                  <c:v>16.704000000000001</c:v>
                </c:pt>
                <c:pt idx="4">
                  <c:v>22.382999999999999</c:v>
                </c:pt>
                <c:pt idx="5">
                  <c:v>28.034999999999997</c:v>
                </c:pt>
                <c:pt idx="6">
                  <c:v>33.632999999999996</c:v>
                </c:pt>
                <c:pt idx="7">
                  <c:v>39.086999999999996</c:v>
                </c:pt>
                <c:pt idx="8">
                  <c:v>44.702999999999996</c:v>
                </c:pt>
                <c:pt idx="9">
                  <c:v>50.273999999999994</c:v>
                </c:pt>
                <c:pt idx="10">
                  <c:v>56.033999999999992</c:v>
                </c:pt>
                <c:pt idx="11">
                  <c:v>61.685999999999993</c:v>
                </c:pt>
                <c:pt idx="12">
                  <c:v>67.427999999999997</c:v>
                </c:pt>
                <c:pt idx="13">
                  <c:v>73.016999999999996</c:v>
                </c:pt>
                <c:pt idx="14">
                  <c:v>78.677999999999997</c:v>
                </c:pt>
                <c:pt idx="15">
                  <c:v>84.069000000000003</c:v>
                </c:pt>
                <c:pt idx="16">
                  <c:v>89.613</c:v>
                </c:pt>
                <c:pt idx="17">
                  <c:v>95.292000000000002</c:v>
                </c:pt>
                <c:pt idx="18">
                  <c:v>100.971</c:v>
                </c:pt>
                <c:pt idx="19">
                  <c:v>106.68600000000001</c:v>
                </c:pt>
                <c:pt idx="20">
                  <c:v>112.33800000000001</c:v>
                </c:pt>
                <c:pt idx="21">
                  <c:v>118.01700000000001</c:v>
                </c:pt>
                <c:pt idx="22">
                  <c:v>123.51600000000001</c:v>
                </c:pt>
                <c:pt idx="23">
                  <c:v>128.99700000000001</c:v>
                </c:pt>
                <c:pt idx="24">
                  <c:v>134.62200000000001</c:v>
                </c:pt>
                <c:pt idx="25">
                  <c:v>140.19300000000001</c:v>
                </c:pt>
                <c:pt idx="26">
                  <c:v>145.83600000000001</c:v>
                </c:pt>
                <c:pt idx="27">
                  <c:v>151.578</c:v>
                </c:pt>
                <c:pt idx="28">
                  <c:v>157.24799999999999</c:v>
                </c:pt>
                <c:pt idx="29">
                  <c:v>162.846</c:v>
                </c:pt>
                <c:pt idx="30">
                  <c:v>168.435</c:v>
                </c:pt>
                <c:pt idx="31">
                  <c:v>173.85300000000001</c:v>
                </c:pt>
                <c:pt idx="32">
                  <c:v>179.32500000000002</c:v>
                </c:pt>
                <c:pt idx="33">
                  <c:v>185.13900000000001</c:v>
                </c:pt>
                <c:pt idx="34">
                  <c:v>190.83600000000001</c:v>
                </c:pt>
                <c:pt idx="35">
                  <c:v>196.488</c:v>
                </c:pt>
                <c:pt idx="36">
                  <c:v>202.113</c:v>
                </c:pt>
                <c:pt idx="37">
                  <c:v>207.81899999999999</c:v>
                </c:pt>
                <c:pt idx="38">
                  <c:v>213.29999999999998</c:v>
                </c:pt>
                <c:pt idx="39">
                  <c:v>218.79</c:v>
                </c:pt>
                <c:pt idx="40">
                  <c:v>224.316</c:v>
                </c:pt>
                <c:pt idx="41">
                  <c:v>229.98599999999999</c:v>
                </c:pt>
                <c:pt idx="42">
                  <c:v>235.69199999999998</c:v>
                </c:pt>
                <c:pt idx="43">
                  <c:v>241.45199999999997</c:v>
                </c:pt>
                <c:pt idx="44">
                  <c:v>247.14899999999997</c:v>
                </c:pt>
                <c:pt idx="45">
                  <c:v>252.72899999999998</c:v>
                </c:pt>
                <c:pt idx="46">
                  <c:v>258.41699999999997</c:v>
                </c:pt>
                <c:pt idx="47">
                  <c:v>263.81699999999995</c:v>
                </c:pt>
                <c:pt idx="48">
                  <c:v>269.39699999999993</c:v>
                </c:pt>
                <c:pt idx="49">
                  <c:v>275.01299999999992</c:v>
                </c:pt>
                <c:pt idx="50">
                  <c:v>280.75499999999994</c:v>
                </c:pt>
                <c:pt idx="51">
                  <c:v>286.49699999999996</c:v>
                </c:pt>
                <c:pt idx="52">
                  <c:v>292.13099999999997</c:v>
                </c:pt>
                <c:pt idx="53">
                  <c:v>297.92699999999996</c:v>
                </c:pt>
                <c:pt idx="54">
                  <c:v>303.43499999999995</c:v>
                </c:pt>
                <c:pt idx="55">
                  <c:v>308.88899999999995</c:v>
                </c:pt>
                <c:pt idx="56">
                  <c:v>314.50499999999994</c:v>
                </c:pt>
                <c:pt idx="57">
                  <c:v>320.18399999999991</c:v>
                </c:pt>
                <c:pt idx="58">
                  <c:v>325.8719999999999</c:v>
                </c:pt>
                <c:pt idx="59">
                  <c:v>331.61399999999992</c:v>
                </c:pt>
                <c:pt idx="60">
                  <c:v>337.26599999999991</c:v>
                </c:pt>
                <c:pt idx="61">
                  <c:v>342.97199999999992</c:v>
                </c:pt>
                <c:pt idx="62">
                  <c:v>348.60599999999994</c:v>
                </c:pt>
                <c:pt idx="63">
                  <c:v>354.04199999999992</c:v>
                </c:pt>
                <c:pt idx="64">
                  <c:v>359.57699999999994</c:v>
                </c:pt>
              </c:numCache>
            </c:numRef>
          </c:xVal>
          <c:yVal>
            <c:numRef>
              <c:f>TDK_FF_ST_oU_06!$AC$20:$AC$84</c:f>
              <c:numCache>
                <c:formatCode>General</c:formatCode>
                <c:ptCount val="65"/>
                <c:pt idx="0">
                  <c:v>-0.38489338180420418</c:v>
                </c:pt>
                <c:pt idx="1">
                  <c:v>-0.22280688570322038</c:v>
                </c:pt>
                <c:pt idx="2">
                  <c:v>-0.2598399856402196</c:v>
                </c:pt>
                <c:pt idx="3">
                  <c:v>-0.27779504113737374</c:v>
                </c:pt>
                <c:pt idx="4">
                  <c:v>-0.21932283937390551</c:v>
                </c:pt>
                <c:pt idx="5">
                  <c:v>-0.19292032253477487</c:v>
                </c:pt>
                <c:pt idx="6">
                  <c:v>-0.17392018629671213</c:v>
                </c:pt>
                <c:pt idx="7">
                  <c:v>-0.14434947786788399</c:v>
                </c:pt>
                <c:pt idx="8">
                  <c:v>-6.5988273266860631E-2</c:v>
                </c:pt>
                <c:pt idx="9">
                  <c:v>-8.4050012770596538E-2</c:v>
                </c:pt>
                <c:pt idx="10">
                  <c:v>-5.9465822496463261E-2</c:v>
                </c:pt>
                <c:pt idx="11">
                  <c:v>-6.2109253141855447E-2</c:v>
                </c:pt>
                <c:pt idx="12">
                  <c:v>4.6959734929941988E-2</c:v>
                </c:pt>
                <c:pt idx="13">
                  <c:v>-3.4705124321817493E-2</c:v>
                </c:pt>
                <c:pt idx="14">
                  <c:v>-5.0755710870305393E-2</c:v>
                </c:pt>
                <c:pt idx="15">
                  <c:v>-8.8349351230235129E-2</c:v>
                </c:pt>
                <c:pt idx="16">
                  <c:v>-4.0179430687487638E-2</c:v>
                </c:pt>
                <c:pt idx="17">
                  <c:v>-0.11695565238309769</c:v>
                </c:pt>
                <c:pt idx="18">
                  <c:v>-8.5123558151281031E-2</c:v>
                </c:pt>
                <c:pt idx="19">
                  <c:v>-0.19218317814485886</c:v>
                </c:pt>
                <c:pt idx="20">
                  <c:v>-0.13764323884934981</c:v>
                </c:pt>
                <c:pt idx="21">
                  <c:v>-7.6734136363612038E-2</c:v>
                </c:pt>
                <c:pt idx="22">
                  <c:v>-0.11035696873140921</c:v>
                </c:pt>
                <c:pt idx="23">
                  <c:v>-7.8021627008979522E-3</c:v>
                </c:pt>
                <c:pt idx="24">
                  <c:v>-4.4146054738064322E-2</c:v>
                </c:pt>
                <c:pt idx="25">
                  <c:v>-0.10455946784489356</c:v>
                </c:pt>
                <c:pt idx="26">
                  <c:v>-9.9109221205708309E-2</c:v>
                </c:pt>
                <c:pt idx="27">
                  <c:v>-3.4163031458859905E-2</c:v>
                </c:pt>
                <c:pt idx="28">
                  <c:v>-2.6662500021359392E-2</c:v>
                </c:pt>
                <c:pt idx="29">
                  <c:v>-0.10024763885405719</c:v>
                </c:pt>
                <c:pt idx="30">
                  <c:v>-5.2685085671498655E-2</c:v>
                </c:pt>
                <c:pt idx="31">
                  <c:v>-7.4037467634013865E-2</c:v>
                </c:pt>
                <c:pt idx="32">
                  <c:v>-0.12886459171781439</c:v>
                </c:pt>
                <c:pt idx="33">
                  <c:v>-0.14474874575341801</c:v>
                </c:pt>
                <c:pt idx="34">
                  <c:v>-0.11261262247785453</c:v>
                </c:pt>
                <c:pt idx="35">
                  <c:v>-0.15093376210023735</c:v>
                </c:pt>
                <c:pt idx="36">
                  <c:v>-6.1236885548339615E-2</c:v>
                </c:pt>
                <c:pt idx="37">
                  <c:v>-6.8425030602270454E-4</c:v>
                </c:pt>
                <c:pt idx="38">
                  <c:v>6.1738724178752591E-2</c:v>
                </c:pt>
                <c:pt idx="39">
                  <c:v>3.6595718343590988E-2</c:v>
                </c:pt>
                <c:pt idx="40">
                  <c:v>0.12043259910379334</c:v>
                </c:pt>
                <c:pt idx="41">
                  <c:v>0.26969797886692959</c:v>
                </c:pt>
                <c:pt idx="42">
                  <c:v>0.14583989902169492</c:v>
                </c:pt>
                <c:pt idx="43">
                  <c:v>0.22695278232666283</c:v>
                </c:pt>
                <c:pt idx="44">
                  <c:v>0.23661596424076947</c:v>
                </c:pt>
                <c:pt idx="45">
                  <c:v>0.15342797303588895</c:v>
                </c:pt>
                <c:pt idx="46">
                  <c:v>0.18126320717891531</c:v>
                </c:pt>
                <c:pt idx="47">
                  <c:v>0.15341975038842293</c:v>
                </c:pt>
                <c:pt idx="48">
                  <c:v>0.13355516581896154</c:v>
                </c:pt>
                <c:pt idx="49">
                  <c:v>0.1133551183978625</c:v>
                </c:pt>
                <c:pt idx="50">
                  <c:v>9.052088123695512E-2</c:v>
                </c:pt>
                <c:pt idx="51">
                  <c:v>1.3894987811113424E-2</c:v>
                </c:pt>
                <c:pt idx="52">
                  <c:v>-2.0770158049685961E-2</c:v>
                </c:pt>
                <c:pt idx="53">
                  <c:v>-3.9493262488861092E-2</c:v>
                </c:pt>
                <c:pt idx="54">
                  <c:v>-8.2794100962928496E-3</c:v>
                </c:pt>
                <c:pt idx="55">
                  <c:v>-7.7231075426595908E-2</c:v>
                </c:pt>
                <c:pt idx="56">
                  <c:v>-4.0966688800381235E-5</c:v>
                </c:pt>
                <c:pt idx="57">
                  <c:v>-0.16627112401050681</c:v>
                </c:pt>
                <c:pt idx="58">
                  <c:v>-0.12765819671670897</c:v>
                </c:pt>
                <c:pt idx="59">
                  <c:v>-5.2605711132855504E-2</c:v>
                </c:pt>
                <c:pt idx="60">
                  <c:v>-0.12083010190309551</c:v>
                </c:pt>
                <c:pt idx="61">
                  <c:v>-0.15507674010854089</c:v>
                </c:pt>
                <c:pt idx="62">
                  <c:v>-0.12547697364647092</c:v>
                </c:pt>
                <c:pt idx="63">
                  <c:v>-0.19671158256073795</c:v>
                </c:pt>
                <c:pt idx="64">
                  <c:v>-0.27516752985940229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TDK_FF_ST_oU_06!$Z$85:$Z$149</c:f>
              <c:numCache>
                <c:formatCode>General</c:formatCode>
                <c:ptCount val="65"/>
                <c:pt idx="0">
                  <c:v>359.57699999999994</c:v>
                </c:pt>
                <c:pt idx="1">
                  <c:v>354.26699999999994</c:v>
                </c:pt>
                <c:pt idx="2">
                  <c:v>348.81299999999993</c:v>
                </c:pt>
                <c:pt idx="3">
                  <c:v>343.10699999999991</c:v>
                </c:pt>
                <c:pt idx="4">
                  <c:v>337.45499999999993</c:v>
                </c:pt>
                <c:pt idx="5">
                  <c:v>331.75799999999992</c:v>
                </c:pt>
                <c:pt idx="6">
                  <c:v>326.08799999999991</c:v>
                </c:pt>
                <c:pt idx="7">
                  <c:v>320.38199999999989</c:v>
                </c:pt>
                <c:pt idx="8">
                  <c:v>314.75699999999989</c:v>
                </c:pt>
                <c:pt idx="9">
                  <c:v>309.08699999999988</c:v>
                </c:pt>
                <c:pt idx="10">
                  <c:v>303.62399999999985</c:v>
                </c:pt>
                <c:pt idx="11">
                  <c:v>298.02599999999984</c:v>
                </c:pt>
                <c:pt idx="12">
                  <c:v>292.37399999999985</c:v>
                </c:pt>
                <c:pt idx="13">
                  <c:v>286.67699999999985</c:v>
                </c:pt>
                <c:pt idx="14">
                  <c:v>280.97099999999983</c:v>
                </c:pt>
                <c:pt idx="15">
                  <c:v>275.25599999999986</c:v>
                </c:pt>
                <c:pt idx="16">
                  <c:v>269.56799999999987</c:v>
                </c:pt>
                <c:pt idx="17">
                  <c:v>264.02399999999989</c:v>
                </c:pt>
                <c:pt idx="18">
                  <c:v>258.54299999999989</c:v>
                </c:pt>
                <c:pt idx="19">
                  <c:v>252.91799999999989</c:v>
                </c:pt>
                <c:pt idx="20">
                  <c:v>247.26599999999991</c:v>
                </c:pt>
                <c:pt idx="21">
                  <c:v>241.62299999999991</c:v>
                </c:pt>
                <c:pt idx="22">
                  <c:v>235.8539999999999</c:v>
                </c:pt>
                <c:pt idx="23">
                  <c:v>230.2289999999999</c:v>
                </c:pt>
                <c:pt idx="24">
                  <c:v>224.5499999999999</c:v>
                </c:pt>
                <c:pt idx="25">
                  <c:v>219.02399999999989</c:v>
                </c:pt>
                <c:pt idx="26">
                  <c:v>213.56999999999988</c:v>
                </c:pt>
                <c:pt idx="27">
                  <c:v>207.98099999999988</c:v>
                </c:pt>
                <c:pt idx="28">
                  <c:v>202.31099999999989</c:v>
                </c:pt>
                <c:pt idx="29">
                  <c:v>196.62299999999991</c:v>
                </c:pt>
                <c:pt idx="30">
                  <c:v>190.98899999999992</c:v>
                </c:pt>
                <c:pt idx="31">
                  <c:v>185.30099999999993</c:v>
                </c:pt>
                <c:pt idx="32">
                  <c:v>179.60399999999993</c:v>
                </c:pt>
                <c:pt idx="33">
                  <c:v>174.10499999999993</c:v>
                </c:pt>
                <c:pt idx="34">
                  <c:v>168.64199999999994</c:v>
                </c:pt>
                <c:pt idx="35">
                  <c:v>163.02599999999995</c:v>
                </c:pt>
                <c:pt idx="36">
                  <c:v>157.42799999999994</c:v>
                </c:pt>
                <c:pt idx="37">
                  <c:v>151.75799999999995</c:v>
                </c:pt>
                <c:pt idx="38">
                  <c:v>146.09699999999995</c:v>
                </c:pt>
                <c:pt idx="39">
                  <c:v>140.35499999999996</c:v>
                </c:pt>
                <c:pt idx="40">
                  <c:v>134.78399999999996</c:v>
                </c:pt>
                <c:pt idx="41">
                  <c:v>129.16799999999995</c:v>
                </c:pt>
                <c:pt idx="42">
                  <c:v>123.73199999999994</c:v>
                </c:pt>
                <c:pt idx="43">
                  <c:v>118.19699999999995</c:v>
                </c:pt>
                <c:pt idx="44">
                  <c:v>112.52699999999994</c:v>
                </c:pt>
                <c:pt idx="45">
                  <c:v>106.84799999999994</c:v>
                </c:pt>
                <c:pt idx="46">
                  <c:v>101.18699999999994</c:v>
                </c:pt>
                <c:pt idx="47">
                  <c:v>95.426999999999936</c:v>
                </c:pt>
                <c:pt idx="48">
                  <c:v>89.765999999999934</c:v>
                </c:pt>
                <c:pt idx="49">
                  <c:v>84.347999999999928</c:v>
                </c:pt>
                <c:pt idx="50">
                  <c:v>78.839999999999932</c:v>
                </c:pt>
                <c:pt idx="51">
                  <c:v>73.250999999999934</c:v>
                </c:pt>
                <c:pt idx="52">
                  <c:v>67.562999999999931</c:v>
                </c:pt>
                <c:pt idx="53">
                  <c:v>61.91099999999993</c:v>
                </c:pt>
                <c:pt idx="54">
                  <c:v>56.249999999999929</c:v>
                </c:pt>
                <c:pt idx="55">
                  <c:v>50.480999999999931</c:v>
                </c:pt>
                <c:pt idx="56">
                  <c:v>44.864999999999931</c:v>
                </c:pt>
                <c:pt idx="57">
                  <c:v>39.275999999999932</c:v>
                </c:pt>
                <c:pt idx="58">
                  <c:v>33.857999999999933</c:v>
                </c:pt>
                <c:pt idx="59">
                  <c:v>28.250999999999934</c:v>
                </c:pt>
                <c:pt idx="60">
                  <c:v>22.535999999999934</c:v>
                </c:pt>
                <c:pt idx="61">
                  <c:v>16.892999999999933</c:v>
                </c:pt>
                <c:pt idx="62">
                  <c:v>11.231999999999934</c:v>
                </c:pt>
                <c:pt idx="63">
                  <c:v>5.453999999999934</c:v>
                </c:pt>
                <c:pt idx="64">
                  <c:v>-0.23400000000006571</c:v>
                </c:pt>
              </c:numCache>
            </c:numRef>
          </c:xVal>
          <c:yVal>
            <c:numRef>
              <c:f>TDK_FF_ST_oU_06!$AC$85:$AC$149</c:f>
              <c:numCache>
                <c:formatCode>General</c:formatCode>
                <c:ptCount val="65"/>
                <c:pt idx="0">
                  <c:v>-0.12754809532549416</c:v>
                </c:pt>
                <c:pt idx="1">
                  <c:v>-0.18090655044727555</c:v>
                </c:pt>
                <c:pt idx="2">
                  <c:v>-0.17208006504330342</c:v>
                </c:pt>
                <c:pt idx="3">
                  <c:v>-0.12816093056727595</c:v>
                </c:pt>
                <c:pt idx="4">
                  <c:v>-0.19321835497873963</c:v>
                </c:pt>
                <c:pt idx="5">
                  <c:v>-9.2154674418566174E-2</c:v>
                </c:pt>
                <c:pt idx="6">
                  <c:v>-7.0410164716065538E-2</c:v>
                </c:pt>
                <c:pt idx="7">
                  <c:v>5.9120459493954058E-2</c:v>
                </c:pt>
                <c:pt idx="8">
                  <c:v>5.1282950230017832E-2</c:v>
                </c:pt>
                <c:pt idx="9">
                  <c:v>-3.7994144864910595E-2</c:v>
                </c:pt>
                <c:pt idx="10">
                  <c:v>4.6577774134561878E-3</c:v>
                </c:pt>
                <c:pt idx="11">
                  <c:v>3.4587612937230006E-2</c:v>
                </c:pt>
                <c:pt idx="12">
                  <c:v>-2.1594017648396857E-2</c:v>
                </c:pt>
                <c:pt idx="13">
                  <c:v>5.3956189605344207E-2</c:v>
                </c:pt>
                <c:pt idx="14">
                  <c:v>-2.7923186243583586E-3</c:v>
                </c:pt>
                <c:pt idx="15">
                  <c:v>9.4428485368780457E-2</c:v>
                </c:pt>
                <c:pt idx="16">
                  <c:v>0.13543911440126521</c:v>
                </c:pt>
                <c:pt idx="17">
                  <c:v>0.16268660661421563</c:v>
                </c:pt>
                <c:pt idx="18">
                  <c:v>0.18808523221082396</c:v>
                </c:pt>
                <c:pt idx="19">
                  <c:v>0.29004046190971167</c:v>
                </c:pt>
                <c:pt idx="20">
                  <c:v>0.21610652537668784</c:v>
                </c:pt>
                <c:pt idx="21">
                  <c:v>0.24875497831206417</c:v>
                </c:pt>
                <c:pt idx="22">
                  <c:v>0.19870231342648026</c:v>
                </c:pt>
                <c:pt idx="23">
                  <c:v>0.14610789183623751</c:v>
                </c:pt>
                <c:pt idx="24">
                  <c:v>0.14900070490801909</c:v>
                </c:pt>
                <c:pt idx="25">
                  <c:v>0.15033822843963662</c:v>
                </c:pt>
                <c:pt idx="26">
                  <c:v>8.6272705954286266E-2</c:v>
                </c:pt>
                <c:pt idx="27">
                  <c:v>6.1917607580426193E-3</c:v>
                </c:pt>
                <c:pt idx="28">
                  <c:v>-3.7638416664293572E-2</c:v>
                </c:pt>
                <c:pt idx="29">
                  <c:v>-6.1691306060168927E-2</c:v>
                </c:pt>
                <c:pt idx="30">
                  <c:v>-7.2137275956833946E-2</c:v>
                </c:pt>
                <c:pt idx="31">
                  <c:v>-0.1261742471499474</c:v>
                </c:pt>
                <c:pt idx="32">
                  <c:v>-4.9994043691526713E-2</c:v>
                </c:pt>
                <c:pt idx="33">
                  <c:v>1.9030792723214063E-2</c:v>
                </c:pt>
                <c:pt idx="34">
                  <c:v>-3.6079525857644512E-2</c:v>
                </c:pt>
                <c:pt idx="35">
                  <c:v>-4.7983877253727769E-3</c:v>
                </c:pt>
                <c:pt idx="36">
                  <c:v>-4.3990414070947281E-2</c:v>
                </c:pt>
                <c:pt idx="37">
                  <c:v>3.0435989864116664E-2</c:v>
                </c:pt>
                <c:pt idx="38">
                  <c:v>8.4933101372570263E-2</c:v>
                </c:pt>
                <c:pt idx="39">
                  <c:v>-5.7725632105530167E-2</c:v>
                </c:pt>
                <c:pt idx="40">
                  <c:v>2.5421798173880461E-2</c:v>
                </c:pt>
                <c:pt idx="41">
                  <c:v>-4.5020172538045244E-2</c:v>
                </c:pt>
                <c:pt idx="42">
                  <c:v>-9.7295004738811031E-2</c:v>
                </c:pt>
                <c:pt idx="43">
                  <c:v>-2.5209461381848541E-2</c:v>
                </c:pt>
                <c:pt idx="44">
                  <c:v>-8.3107587917609749E-2</c:v>
                </c:pt>
                <c:pt idx="45">
                  <c:v>-0.17334609677304513</c:v>
                </c:pt>
                <c:pt idx="46">
                  <c:v>-8.9435955822793289E-2</c:v>
                </c:pt>
                <c:pt idx="47">
                  <c:v>-0.10736745480713239</c:v>
                </c:pt>
                <c:pt idx="48">
                  <c:v>-7.1210676457354793E-2</c:v>
                </c:pt>
                <c:pt idx="49">
                  <c:v>-6.6136877873105959E-2</c:v>
                </c:pt>
                <c:pt idx="50">
                  <c:v>-5.1452127355460675E-2</c:v>
                </c:pt>
                <c:pt idx="51">
                  <c:v>-4.7644245562040055E-2</c:v>
                </c:pt>
                <c:pt idx="52">
                  <c:v>5.1528684895174592E-3</c:v>
                </c:pt>
                <c:pt idx="53">
                  <c:v>-2.9464841261273023E-3</c:v>
                </c:pt>
                <c:pt idx="54">
                  <c:v>3.2199551267765969E-2</c:v>
                </c:pt>
                <c:pt idx="55">
                  <c:v>-7.7381281748323261E-2</c:v>
                </c:pt>
                <c:pt idx="56">
                  <c:v>-6.7774235612468203E-2</c:v>
                </c:pt>
                <c:pt idx="57">
                  <c:v>-0.11363705641216626</c:v>
                </c:pt>
                <c:pt idx="58">
                  <c:v>-0.1511767842238072</c:v>
                </c:pt>
                <c:pt idx="59">
                  <c:v>-0.16737138730009349</c:v>
                </c:pt>
                <c:pt idx="60">
                  <c:v>-0.21301013596336205</c:v>
                </c:pt>
                <c:pt idx="61">
                  <c:v>-0.30045985273871523</c:v>
                </c:pt>
                <c:pt idx="62">
                  <c:v>-0.2366520475670395</c:v>
                </c:pt>
                <c:pt idx="63">
                  <c:v>-0.24879938150864422</c:v>
                </c:pt>
                <c:pt idx="64">
                  <c:v>-0.22630737580678328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5.274</c:v>
                </c:pt>
                <c:pt idx="2">
                  <c:v>11.07</c:v>
                </c:pt>
                <c:pt idx="3">
                  <c:v>16.704000000000001</c:v>
                </c:pt>
                <c:pt idx="4">
                  <c:v>22.382999999999999</c:v>
                </c:pt>
                <c:pt idx="5">
                  <c:v>28.034999999999997</c:v>
                </c:pt>
                <c:pt idx="6">
                  <c:v>33.632999999999996</c:v>
                </c:pt>
                <c:pt idx="7">
                  <c:v>39.086999999999996</c:v>
                </c:pt>
                <c:pt idx="8">
                  <c:v>44.702999999999996</c:v>
                </c:pt>
                <c:pt idx="9">
                  <c:v>50.273999999999994</c:v>
                </c:pt>
                <c:pt idx="10">
                  <c:v>56.033999999999992</c:v>
                </c:pt>
                <c:pt idx="11">
                  <c:v>61.685999999999993</c:v>
                </c:pt>
                <c:pt idx="12">
                  <c:v>67.427999999999997</c:v>
                </c:pt>
                <c:pt idx="13">
                  <c:v>73.016999999999996</c:v>
                </c:pt>
                <c:pt idx="14">
                  <c:v>78.677999999999997</c:v>
                </c:pt>
                <c:pt idx="15">
                  <c:v>84.069000000000003</c:v>
                </c:pt>
                <c:pt idx="16">
                  <c:v>89.613</c:v>
                </c:pt>
                <c:pt idx="17">
                  <c:v>95.292000000000002</c:v>
                </c:pt>
                <c:pt idx="18">
                  <c:v>100.971</c:v>
                </c:pt>
                <c:pt idx="19">
                  <c:v>106.68600000000001</c:v>
                </c:pt>
                <c:pt idx="20">
                  <c:v>112.33800000000001</c:v>
                </c:pt>
                <c:pt idx="21">
                  <c:v>118.01700000000001</c:v>
                </c:pt>
                <c:pt idx="22">
                  <c:v>123.51600000000001</c:v>
                </c:pt>
                <c:pt idx="23">
                  <c:v>128.99700000000001</c:v>
                </c:pt>
                <c:pt idx="24">
                  <c:v>134.62200000000001</c:v>
                </c:pt>
                <c:pt idx="25">
                  <c:v>140.19300000000001</c:v>
                </c:pt>
                <c:pt idx="26">
                  <c:v>145.83600000000001</c:v>
                </c:pt>
                <c:pt idx="27">
                  <c:v>151.578</c:v>
                </c:pt>
                <c:pt idx="28">
                  <c:v>157.24799999999999</c:v>
                </c:pt>
                <c:pt idx="29">
                  <c:v>162.846</c:v>
                </c:pt>
                <c:pt idx="30">
                  <c:v>168.435</c:v>
                </c:pt>
                <c:pt idx="31">
                  <c:v>173.85300000000001</c:v>
                </c:pt>
                <c:pt idx="32">
                  <c:v>179.32500000000002</c:v>
                </c:pt>
                <c:pt idx="33">
                  <c:v>185.13900000000001</c:v>
                </c:pt>
                <c:pt idx="34">
                  <c:v>190.83600000000001</c:v>
                </c:pt>
                <c:pt idx="35">
                  <c:v>196.488</c:v>
                </c:pt>
                <c:pt idx="36">
                  <c:v>202.113</c:v>
                </c:pt>
                <c:pt idx="37">
                  <c:v>207.81899999999999</c:v>
                </c:pt>
                <c:pt idx="38">
                  <c:v>213.29999999999998</c:v>
                </c:pt>
                <c:pt idx="39">
                  <c:v>218.79</c:v>
                </c:pt>
                <c:pt idx="40">
                  <c:v>224.316</c:v>
                </c:pt>
                <c:pt idx="41">
                  <c:v>229.98599999999999</c:v>
                </c:pt>
                <c:pt idx="42">
                  <c:v>235.69199999999998</c:v>
                </c:pt>
                <c:pt idx="43">
                  <c:v>241.45199999999997</c:v>
                </c:pt>
                <c:pt idx="44">
                  <c:v>247.14899999999997</c:v>
                </c:pt>
                <c:pt idx="45">
                  <c:v>252.72899999999998</c:v>
                </c:pt>
                <c:pt idx="46">
                  <c:v>258.41699999999997</c:v>
                </c:pt>
                <c:pt idx="47">
                  <c:v>263.81699999999995</c:v>
                </c:pt>
                <c:pt idx="48">
                  <c:v>269.39699999999993</c:v>
                </c:pt>
                <c:pt idx="49">
                  <c:v>275.01299999999992</c:v>
                </c:pt>
                <c:pt idx="50">
                  <c:v>280.75499999999994</c:v>
                </c:pt>
                <c:pt idx="51">
                  <c:v>286.49699999999996</c:v>
                </c:pt>
                <c:pt idx="52">
                  <c:v>292.13099999999997</c:v>
                </c:pt>
                <c:pt idx="53">
                  <c:v>297.92699999999996</c:v>
                </c:pt>
                <c:pt idx="54">
                  <c:v>303.43499999999995</c:v>
                </c:pt>
                <c:pt idx="55">
                  <c:v>308.88899999999995</c:v>
                </c:pt>
                <c:pt idx="56">
                  <c:v>314.50499999999994</c:v>
                </c:pt>
                <c:pt idx="57">
                  <c:v>320.18399999999991</c:v>
                </c:pt>
                <c:pt idx="58">
                  <c:v>325.8719999999999</c:v>
                </c:pt>
                <c:pt idx="59">
                  <c:v>331.61399999999992</c:v>
                </c:pt>
                <c:pt idx="60">
                  <c:v>337.26599999999991</c:v>
                </c:pt>
                <c:pt idx="61">
                  <c:v>342.97199999999992</c:v>
                </c:pt>
                <c:pt idx="62">
                  <c:v>348.60599999999994</c:v>
                </c:pt>
                <c:pt idx="63">
                  <c:v>354.04199999999992</c:v>
                </c:pt>
              </c:numCache>
            </c:numRef>
          </c:xVal>
          <c:yVal>
            <c:numRef>
              <c:f>TDK_FF_ST_oU_06!$AD$20:$AD$83</c:f>
              <c:numCache>
                <c:formatCode>General</c:formatCode>
                <c:ptCount val="64"/>
                <c:pt idx="0">
                  <c:v>0.1585860059974209</c:v>
                </c:pt>
                <c:pt idx="1">
                  <c:v>-2.5992495805423843E-2</c:v>
                </c:pt>
                <c:pt idx="2">
                  <c:v>2.3187938073180092E-2</c:v>
                </c:pt>
                <c:pt idx="3">
                  <c:v>-2.2664811601341484E-2</c:v>
                </c:pt>
                <c:pt idx="4">
                  <c:v>6.3127034105434632E-3</c:v>
                </c:pt>
                <c:pt idx="5">
                  <c:v>2.554893523468138E-2</c:v>
                </c:pt>
                <c:pt idx="6">
                  <c:v>2.2743402072904928E-2</c:v>
                </c:pt>
                <c:pt idx="7">
                  <c:v>3.0712421455717731E-2</c:v>
                </c:pt>
                <c:pt idx="8">
                  <c:v>-1.7859623456075724E-3</c:v>
                </c:pt>
                <c:pt idx="9">
                  <c:v>6.6687310222732776E-3</c:v>
                </c:pt>
                <c:pt idx="10">
                  <c:v>9.166537376422923E-2</c:v>
                </c:pt>
                <c:pt idx="11">
                  <c:v>5.9162769015728145E-2</c:v>
                </c:pt>
                <c:pt idx="12">
                  <c:v>-4.1806866440424528E-2</c:v>
                </c:pt>
                <c:pt idx="13">
                  <c:v>-1.2939121240222562E-2</c:v>
                </c:pt>
                <c:pt idx="14">
                  <c:v>-6.9641648515528232E-4</c:v>
                </c:pt>
                <c:pt idx="15">
                  <c:v>2.221247335712917E-2</c:v>
                </c:pt>
                <c:pt idx="16">
                  <c:v>-3.1031245769867155E-2</c:v>
                </c:pt>
                <c:pt idx="17">
                  <c:v>9.588197575965296E-3</c:v>
                </c:pt>
                <c:pt idx="18">
                  <c:v>-4.3123976715122581E-3</c:v>
                </c:pt>
                <c:pt idx="19">
                  <c:v>1.8837081371813724E-2</c:v>
                </c:pt>
                <c:pt idx="20">
                  <c:v>5.4535650931740065E-2</c:v>
                </c:pt>
                <c:pt idx="21">
                  <c:v>5.1524674981763496E-2</c:v>
                </c:pt>
                <c:pt idx="22">
                  <c:v>1.306196399259818E-2</c:v>
                </c:pt>
                <c:pt idx="23">
                  <c:v>-3.7218009837147292E-2</c:v>
                </c:pt>
                <c:pt idx="24">
                  <c:v>6.9567852911944783E-2</c:v>
                </c:pt>
                <c:pt idx="25">
                  <c:v>4.6833835739363394E-2</c:v>
                </c:pt>
                <c:pt idx="26">
                  <c:v>0.18404232257827857</c:v>
                </c:pt>
                <c:pt idx="27">
                  <c:v>6.4599021322976569E-2</c:v>
                </c:pt>
                <c:pt idx="28">
                  <c:v>-1.7327914049587889E-2</c:v>
                </c:pt>
                <c:pt idx="29">
                  <c:v>9.5449251128684409E-2</c:v>
                </c:pt>
                <c:pt idx="30">
                  <c:v>1.6605559813854143E-2</c:v>
                </c:pt>
                <c:pt idx="31">
                  <c:v>9.3068260357227928E-2</c:v>
                </c:pt>
                <c:pt idx="32">
                  <c:v>7.8870548026287679E-2</c:v>
                </c:pt>
                <c:pt idx="33">
                  <c:v>1.8574498603470602E-2</c:v>
                </c:pt>
                <c:pt idx="34">
                  <c:v>4.0475346521020583E-2</c:v>
                </c:pt>
                <c:pt idx="35">
                  <c:v>8.9242456040068419E-2</c:v>
                </c:pt>
                <c:pt idx="36">
                  <c:v>2.3598468884046042E-2</c:v>
                </c:pt>
                <c:pt idx="37">
                  <c:v>6.8760110640653238E-3</c:v>
                </c:pt>
                <c:pt idx="38">
                  <c:v>2.4533981775533675E-2</c:v>
                </c:pt>
                <c:pt idx="39">
                  <c:v>0.11374251009604563</c:v>
                </c:pt>
                <c:pt idx="40">
                  <c:v>2.8568105804225752E-2</c:v>
                </c:pt>
                <c:pt idx="41">
                  <c:v>-0.12359008703069208</c:v>
                </c:pt>
                <c:pt idx="42">
                  <c:v>5.2862414404785341E-2</c:v>
                </c:pt>
                <c:pt idx="43">
                  <c:v>2.180219598540134E-2</c:v>
                </c:pt>
                <c:pt idx="44">
                  <c:v>-2.0509438864081631E-2</c:v>
                </c:pt>
                <c:pt idx="45">
                  <c:v>0.13661248887382271</c:v>
                </c:pt>
                <c:pt idx="46">
                  <c:v>6.8220250319086517E-3</c:v>
                </c:pt>
                <c:pt idx="47">
                  <c:v>9.2668562257927078E-3</c:v>
                </c:pt>
                <c:pt idx="48">
                  <c:v>1.8839485823036739E-3</c:v>
                </c:pt>
                <c:pt idx="49">
                  <c:v>-1.8926633029082041E-2</c:v>
                </c:pt>
                <c:pt idx="50">
                  <c:v>-9.3313199861313478E-2</c:v>
                </c:pt>
                <c:pt idx="51">
                  <c:v>4.0061201794230783E-2</c:v>
                </c:pt>
                <c:pt idx="52">
                  <c:v>-8.2385959871089653E-4</c:v>
                </c:pt>
                <c:pt idx="53">
                  <c:v>7.4080875426091097E-2</c:v>
                </c:pt>
                <c:pt idx="54">
                  <c:v>1.2937187509749037E-2</c:v>
                </c:pt>
                <c:pt idx="55">
                  <c:v>3.9236930561685313E-2</c:v>
                </c:pt>
                <c:pt idx="56">
                  <c:v>5.1323916918818213E-2</c:v>
                </c:pt>
                <c:pt idx="57">
                  <c:v>0.22539158350446087</c:v>
                </c:pt>
                <c:pt idx="58">
                  <c:v>5.7248032000643434E-2</c:v>
                </c:pt>
                <c:pt idx="59">
                  <c:v>-3.954896328571067E-2</c:v>
                </c:pt>
                <c:pt idx="60">
                  <c:v>-7.2388253075644116E-2</c:v>
                </c:pt>
                <c:pt idx="61">
                  <c:v>2.6915809541264935E-2</c:v>
                </c:pt>
                <c:pt idx="62">
                  <c:v>-4.6603091396832497E-2</c:v>
                </c:pt>
                <c:pt idx="63">
                  <c:v>1.5805032113462403E-2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159824"/>
        <c:axId val="559160216"/>
      </c:scatterChart>
      <c:valAx>
        <c:axId val="55915982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60216"/>
        <c:crosses val="autoZero"/>
        <c:crossBetween val="midCat"/>
      </c:valAx>
      <c:valAx>
        <c:axId val="55916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59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5.9039999999999999</c:v>
                </c:pt>
                <c:pt idx="2">
                  <c:v>11.690999999999999</c:v>
                </c:pt>
                <c:pt idx="3">
                  <c:v>17.253</c:v>
                </c:pt>
                <c:pt idx="4">
                  <c:v>22.788</c:v>
                </c:pt>
                <c:pt idx="5">
                  <c:v>28.295999999999999</c:v>
                </c:pt>
                <c:pt idx="6">
                  <c:v>33.939</c:v>
                </c:pt>
                <c:pt idx="7">
                  <c:v>39.591000000000001</c:v>
                </c:pt>
                <c:pt idx="8">
                  <c:v>45.234000000000002</c:v>
                </c:pt>
                <c:pt idx="9">
                  <c:v>50.975999999999999</c:v>
                </c:pt>
                <c:pt idx="10">
                  <c:v>56.628</c:v>
                </c:pt>
                <c:pt idx="11">
                  <c:v>62.307000000000002</c:v>
                </c:pt>
                <c:pt idx="12">
                  <c:v>67.887</c:v>
                </c:pt>
                <c:pt idx="13">
                  <c:v>73.296000000000006</c:v>
                </c:pt>
                <c:pt idx="14">
                  <c:v>78.831000000000003</c:v>
                </c:pt>
                <c:pt idx="15">
                  <c:v>84.564000000000007</c:v>
                </c:pt>
                <c:pt idx="16">
                  <c:v>90.171000000000006</c:v>
                </c:pt>
                <c:pt idx="17">
                  <c:v>95.940000000000012</c:v>
                </c:pt>
                <c:pt idx="18">
                  <c:v>101.61900000000001</c:v>
                </c:pt>
                <c:pt idx="19">
                  <c:v>107.21700000000001</c:v>
                </c:pt>
                <c:pt idx="20">
                  <c:v>112.77000000000001</c:v>
                </c:pt>
                <c:pt idx="21">
                  <c:v>118.26</c:v>
                </c:pt>
                <c:pt idx="22">
                  <c:v>123.876</c:v>
                </c:pt>
                <c:pt idx="23">
                  <c:v>129.43800000000002</c:v>
                </c:pt>
                <c:pt idx="24">
                  <c:v>135.06300000000002</c:v>
                </c:pt>
                <c:pt idx="25">
                  <c:v>140.82300000000001</c:v>
                </c:pt>
                <c:pt idx="26">
                  <c:v>146.53800000000001</c:v>
                </c:pt>
                <c:pt idx="27">
                  <c:v>152.12700000000001</c:v>
                </c:pt>
                <c:pt idx="28">
                  <c:v>157.67100000000002</c:v>
                </c:pt>
                <c:pt idx="29">
                  <c:v>163.15200000000002</c:v>
                </c:pt>
                <c:pt idx="30">
                  <c:v>168.76800000000003</c:v>
                </c:pt>
                <c:pt idx="31">
                  <c:v>174.36600000000004</c:v>
                </c:pt>
                <c:pt idx="32">
                  <c:v>180.01800000000003</c:v>
                </c:pt>
                <c:pt idx="33">
                  <c:v>185.67000000000002</c:v>
                </c:pt>
                <c:pt idx="34">
                  <c:v>191.43</c:v>
                </c:pt>
                <c:pt idx="35">
                  <c:v>197.10900000000001</c:v>
                </c:pt>
                <c:pt idx="36">
                  <c:v>202.554</c:v>
                </c:pt>
                <c:pt idx="37">
                  <c:v>208.017</c:v>
                </c:pt>
                <c:pt idx="38">
                  <c:v>213.66899999999998</c:v>
                </c:pt>
                <c:pt idx="39">
                  <c:v>219.267</c:v>
                </c:pt>
                <c:pt idx="40">
                  <c:v>224.964</c:v>
                </c:pt>
                <c:pt idx="41">
                  <c:v>230.679</c:v>
                </c:pt>
                <c:pt idx="42">
                  <c:v>236.40299999999999</c:v>
                </c:pt>
                <c:pt idx="43">
                  <c:v>241.99199999999999</c:v>
                </c:pt>
                <c:pt idx="44">
                  <c:v>247.61699999999999</c:v>
                </c:pt>
                <c:pt idx="45">
                  <c:v>252.999</c:v>
                </c:pt>
                <c:pt idx="46">
                  <c:v>258.55200000000002</c:v>
                </c:pt>
                <c:pt idx="47">
                  <c:v>264.31200000000001</c:v>
                </c:pt>
                <c:pt idx="48">
                  <c:v>270</c:v>
                </c:pt>
                <c:pt idx="49">
                  <c:v>275.67</c:v>
                </c:pt>
                <c:pt idx="50">
                  <c:v>281.41200000000003</c:v>
                </c:pt>
                <c:pt idx="51">
                  <c:v>287.11800000000005</c:v>
                </c:pt>
                <c:pt idx="52">
                  <c:v>292.60800000000006</c:v>
                </c:pt>
                <c:pt idx="53">
                  <c:v>298.12500000000006</c:v>
                </c:pt>
                <c:pt idx="54">
                  <c:v>303.75900000000007</c:v>
                </c:pt>
                <c:pt idx="55">
                  <c:v>309.38400000000007</c:v>
                </c:pt>
                <c:pt idx="56">
                  <c:v>315.06300000000005</c:v>
                </c:pt>
                <c:pt idx="57">
                  <c:v>320.85900000000004</c:v>
                </c:pt>
                <c:pt idx="58">
                  <c:v>326.60100000000006</c:v>
                </c:pt>
                <c:pt idx="59">
                  <c:v>332.16300000000007</c:v>
                </c:pt>
                <c:pt idx="60">
                  <c:v>337.77900000000005</c:v>
                </c:pt>
                <c:pt idx="61">
                  <c:v>343.25100000000003</c:v>
                </c:pt>
                <c:pt idx="62">
                  <c:v>348.79500000000002</c:v>
                </c:pt>
                <c:pt idx="63">
                  <c:v>354.54599999999999</c:v>
                </c:pt>
                <c:pt idx="64">
                  <c:v>360.16199999999998</c:v>
                </c:pt>
              </c:numCache>
            </c:numRef>
          </c:xVal>
          <c:yVal>
            <c:numRef>
              <c:f>TDK_FF_ST_mU_06!$AC$20:$AC$84</c:f>
              <c:numCache>
                <c:formatCode>General</c:formatCode>
                <c:ptCount val="65"/>
                <c:pt idx="0">
                  <c:v>0.1526790438521175</c:v>
                </c:pt>
                <c:pt idx="1">
                  <c:v>-0.29133757927673187</c:v>
                </c:pt>
                <c:pt idx="2">
                  <c:v>-0.21300855738669711</c:v>
                </c:pt>
                <c:pt idx="3">
                  <c:v>-0.26878285385187439</c:v>
                </c:pt>
                <c:pt idx="4">
                  <c:v>-0.23827008085492096</c:v>
                </c:pt>
                <c:pt idx="5">
                  <c:v>-0.20689907132982199</c:v>
                </c:pt>
                <c:pt idx="6">
                  <c:v>-0.19016744637608696</c:v>
                </c:pt>
                <c:pt idx="7">
                  <c:v>-5.7111856692010576E-2</c:v>
                </c:pt>
                <c:pt idx="8">
                  <c:v>-8.4332949169571236E-2</c:v>
                </c:pt>
                <c:pt idx="9">
                  <c:v>-8.0328500632333544E-2</c:v>
                </c:pt>
                <c:pt idx="10">
                  <c:v>-5.3509442015254649E-2</c:v>
                </c:pt>
                <c:pt idx="11">
                  <c:v>9.5735533598286793E-3</c:v>
                </c:pt>
                <c:pt idx="12">
                  <c:v>-4.36845241220567E-2</c:v>
                </c:pt>
                <c:pt idx="13">
                  <c:v>1.876823709118014E-2</c:v>
                </c:pt>
                <c:pt idx="14">
                  <c:v>-0.12791723077189943</c:v>
                </c:pt>
                <c:pt idx="15">
                  <c:v>-0.16383024645851663</c:v>
                </c:pt>
                <c:pt idx="16">
                  <c:v>-3.3372248823425821E-2</c:v>
                </c:pt>
                <c:pt idx="17">
                  <c:v>-3.5923046196629116E-2</c:v>
                </c:pt>
                <c:pt idx="18">
                  <c:v>-0.12887310518208039</c:v>
                </c:pt>
                <c:pt idx="19">
                  <c:v>-7.2934481369060222E-2</c:v>
                </c:pt>
                <c:pt idx="20">
                  <c:v>-0.10123871320197964</c:v>
                </c:pt>
                <c:pt idx="21">
                  <c:v>-0.12510823721829922</c:v>
                </c:pt>
                <c:pt idx="22">
                  <c:v>-9.0833529049888284E-2</c:v>
                </c:pt>
                <c:pt idx="23">
                  <c:v>-4.4309825350268284E-2</c:v>
                </c:pt>
                <c:pt idx="24">
                  <c:v>-0.1215704501690027</c:v>
                </c:pt>
                <c:pt idx="25">
                  <c:v>-7.7829816205763791E-2</c:v>
                </c:pt>
                <c:pt idx="26">
                  <c:v>7.0869586417018127E-2</c:v>
                </c:pt>
                <c:pt idx="27">
                  <c:v>-4.886347389282264E-2</c:v>
                </c:pt>
                <c:pt idx="28">
                  <c:v>-1.6545374963669701E-2</c:v>
                </c:pt>
                <c:pt idx="29">
                  <c:v>-2.7065845323789972E-2</c:v>
                </c:pt>
                <c:pt idx="30">
                  <c:v>8.2132981476661371E-3</c:v>
                </c:pt>
                <c:pt idx="31">
                  <c:v>-8.3125431419205142E-2</c:v>
                </c:pt>
                <c:pt idx="32">
                  <c:v>-5.1658833287319794E-2</c:v>
                </c:pt>
                <c:pt idx="33">
                  <c:v>-0.10091006947430969</c:v>
                </c:pt>
                <c:pt idx="34">
                  <c:v>-6.385488870972722E-2</c:v>
                </c:pt>
                <c:pt idx="35">
                  <c:v>-6.0028438197122114E-2</c:v>
                </c:pt>
                <c:pt idx="36">
                  <c:v>-6.1728486931343696E-2</c:v>
                </c:pt>
                <c:pt idx="37">
                  <c:v>-6.5351263763773204E-3</c:v>
                </c:pt>
                <c:pt idx="38">
                  <c:v>1.2282223479701315E-2</c:v>
                </c:pt>
                <c:pt idx="39">
                  <c:v>6.4077274430985653E-2</c:v>
                </c:pt>
                <c:pt idx="40">
                  <c:v>0.146336613362962</c:v>
                </c:pt>
                <c:pt idx="41">
                  <c:v>0.22537925249193336</c:v>
                </c:pt>
                <c:pt idx="42">
                  <c:v>0.19221276855844849</c:v>
                </c:pt>
                <c:pt idx="43">
                  <c:v>0.25195407796306313</c:v>
                </c:pt>
                <c:pt idx="44">
                  <c:v>0.18922224512331809</c:v>
                </c:pt>
                <c:pt idx="45">
                  <c:v>0.26365053607676714</c:v>
                </c:pt>
                <c:pt idx="46">
                  <c:v>0.21802103541028828</c:v>
                </c:pt>
                <c:pt idx="47">
                  <c:v>0.15563301040185706</c:v>
                </c:pt>
                <c:pt idx="48">
                  <c:v>0.15620313127624286</c:v>
                </c:pt>
                <c:pt idx="49">
                  <c:v>6.8850748100942383E-2</c:v>
                </c:pt>
                <c:pt idx="50">
                  <c:v>-1.6742622650326666E-2</c:v>
                </c:pt>
                <c:pt idx="51">
                  <c:v>5.658957166701839E-3</c:v>
                </c:pt>
                <c:pt idx="52">
                  <c:v>7.1900174208963108E-2</c:v>
                </c:pt>
                <c:pt idx="53">
                  <c:v>-1.7060775373295201E-2</c:v>
                </c:pt>
                <c:pt idx="54">
                  <c:v>-1.9989878750550361E-2</c:v>
                </c:pt>
                <c:pt idx="55">
                  <c:v>6.9152129439260079E-2</c:v>
                </c:pt>
                <c:pt idx="56">
                  <c:v>-3.9874108431092736E-2</c:v>
                </c:pt>
                <c:pt idx="57">
                  <c:v>2.9558498961364421E-2</c:v>
                </c:pt>
                <c:pt idx="58">
                  <c:v>-2.3559846192654277E-2</c:v>
                </c:pt>
                <c:pt idx="59">
                  <c:v>-6.1268954353806748E-2</c:v>
                </c:pt>
                <c:pt idx="60">
                  <c:v>-9.2406104276562928E-2</c:v>
                </c:pt>
                <c:pt idx="61">
                  <c:v>-9.5914681340161678E-2</c:v>
                </c:pt>
                <c:pt idx="62">
                  <c:v>-0.11672884624402968</c:v>
                </c:pt>
                <c:pt idx="63">
                  <c:v>-0.19461267271452698</c:v>
                </c:pt>
                <c:pt idx="64">
                  <c:v>-0.21475250744788354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TDK_FF_ST_mU_06!$Z$85:$Z$149</c:f>
              <c:numCache>
                <c:formatCode>General</c:formatCode>
                <c:ptCount val="65"/>
                <c:pt idx="0">
                  <c:v>360.16199999999998</c:v>
                </c:pt>
                <c:pt idx="1">
                  <c:v>354.71699999999998</c:v>
                </c:pt>
                <c:pt idx="2">
                  <c:v>349.11899999999997</c:v>
                </c:pt>
                <c:pt idx="3">
                  <c:v>343.48499999999996</c:v>
                </c:pt>
                <c:pt idx="4">
                  <c:v>337.93199999999996</c:v>
                </c:pt>
                <c:pt idx="5">
                  <c:v>332.40599999999995</c:v>
                </c:pt>
                <c:pt idx="6">
                  <c:v>326.78099999999995</c:v>
                </c:pt>
                <c:pt idx="7">
                  <c:v>320.98499999999996</c:v>
                </c:pt>
                <c:pt idx="8">
                  <c:v>315.29699999999997</c:v>
                </c:pt>
                <c:pt idx="9">
                  <c:v>309.59999999999997</c:v>
                </c:pt>
                <c:pt idx="10">
                  <c:v>304.00199999999995</c:v>
                </c:pt>
                <c:pt idx="11">
                  <c:v>298.28699999999998</c:v>
                </c:pt>
                <c:pt idx="12">
                  <c:v>292.80599999999998</c:v>
                </c:pt>
                <c:pt idx="13">
                  <c:v>287.31599999999997</c:v>
                </c:pt>
                <c:pt idx="14">
                  <c:v>281.54699999999997</c:v>
                </c:pt>
                <c:pt idx="15">
                  <c:v>275.91299999999995</c:v>
                </c:pt>
                <c:pt idx="16">
                  <c:v>270.13499999999993</c:v>
                </c:pt>
                <c:pt idx="17">
                  <c:v>264.47399999999993</c:v>
                </c:pt>
                <c:pt idx="18">
                  <c:v>258.78599999999994</c:v>
                </c:pt>
                <c:pt idx="19">
                  <c:v>253.21499999999995</c:v>
                </c:pt>
                <c:pt idx="20">
                  <c:v>247.76099999999994</c:v>
                </c:pt>
                <c:pt idx="21">
                  <c:v>242.23499999999993</c:v>
                </c:pt>
                <c:pt idx="22">
                  <c:v>236.58299999999994</c:v>
                </c:pt>
                <c:pt idx="23">
                  <c:v>230.82299999999995</c:v>
                </c:pt>
                <c:pt idx="24">
                  <c:v>225.08999999999995</c:v>
                </c:pt>
                <c:pt idx="25">
                  <c:v>219.52799999999993</c:v>
                </c:pt>
                <c:pt idx="26">
                  <c:v>213.87599999999995</c:v>
                </c:pt>
                <c:pt idx="27">
                  <c:v>208.18799999999996</c:v>
                </c:pt>
                <c:pt idx="28">
                  <c:v>202.74299999999997</c:v>
                </c:pt>
                <c:pt idx="29">
                  <c:v>197.31599999999997</c:v>
                </c:pt>
                <c:pt idx="30">
                  <c:v>191.65499999999997</c:v>
                </c:pt>
                <c:pt idx="31">
                  <c:v>185.89499999999998</c:v>
                </c:pt>
                <c:pt idx="32">
                  <c:v>180.20699999999999</c:v>
                </c:pt>
                <c:pt idx="33">
                  <c:v>174.51</c:v>
                </c:pt>
                <c:pt idx="34">
                  <c:v>168.91199999999998</c:v>
                </c:pt>
                <c:pt idx="35">
                  <c:v>163.37699999999998</c:v>
                </c:pt>
                <c:pt idx="36">
                  <c:v>157.87799999999999</c:v>
                </c:pt>
                <c:pt idx="37">
                  <c:v>152.37899999999999</c:v>
                </c:pt>
                <c:pt idx="38">
                  <c:v>146.79</c:v>
                </c:pt>
                <c:pt idx="39">
                  <c:v>141.03899999999999</c:v>
                </c:pt>
                <c:pt idx="40">
                  <c:v>135.369</c:v>
                </c:pt>
                <c:pt idx="41">
                  <c:v>129.64500000000001</c:v>
                </c:pt>
                <c:pt idx="42">
                  <c:v>124.11000000000001</c:v>
                </c:pt>
                <c:pt idx="43">
                  <c:v>118.44900000000001</c:v>
                </c:pt>
                <c:pt idx="44">
                  <c:v>113.00400000000002</c:v>
                </c:pt>
                <c:pt idx="45">
                  <c:v>107.52300000000002</c:v>
                </c:pt>
                <c:pt idx="46">
                  <c:v>101.79000000000002</c:v>
                </c:pt>
                <c:pt idx="47">
                  <c:v>96.111000000000018</c:v>
                </c:pt>
                <c:pt idx="48">
                  <c:v>90.378000000000014</c:v>
                </c:pt>
                <c:pt idx="49">
                  <c:v>84.708000000000013</c:v>
                </c:pt>
                <c:pt idx="50">
                  <c:v>79.119000000000014</c:v>
                </c:pt>
                <c:pt idx="51">
                  <c:v>73.521000000000015</c:v>
                </c:pt>
                <c:pt idx="52">
                  <c:v>68.049000000000021</c:v>
                </c:pt>
                <c:pt idx="53">
                  <c:v>62.568000000000019</c:v>
                </c:pt>
                <c:pt idx="54">
                  <c:v>56.844000000000023</c:v>
                </c:pt>
                <c:pt idx="55">
                  <c:v>51.183000000000021</c:v>
                </c:pt>
                <c:pt idx="56">
                  <c:v>45.459000000000024</c:v>
                </c:pt>
                <c:pt idx="57">
                  <c:v>39.825000000000024</c:v>
                </c:pt>
                <c:pt idx="58">
                  <c:v>34.209000000000024</c:v>
                </c:pt>
                <c:pt idx="59">
                  <c:v>28.494000000000025</c:v>
                </c:pt>
                <c:pt idx="60">
                  <c:v>23.004000000000026</c:v>
                </c:pt>
                <c:pt idx="61">
                  <c:v>17.577000000000027</c:v>
                </c:pt>
                <c:pt idx="62">
                  <c:v>11.925000000000027</c:v>
                </c:pt>
                <c:pt idx="63">
                  <c:v>6.129000000000028</c:v>
                </c:pt>
                <c:pt idx="64">
                  <c:v>0.43200000000002881</c:v>
                </c:pt>
              </c:numCache>
            </c:numRef>
          </c:xVal>
          <c:yVal>
            <c:numRef>
              <c:f>TDK_FF_ST_mU_06!$AC$85:$AC$149</c:f>
              <c:numCache>
                <c:formatCode>General</c:formatCode>
                <c:ptCount val="65"/>
                <c:pt idx="0">
                  <c:v>-7.8624271130422585E-2</c:v>
                </c:pt>
                <c:pt idx="1">
                  <c:v>-0.13768005010763318</c:v>
                </c:pt>
                <c:pt idx="2">
                  <c:v>-0.16696546413157876</c:v>
                </c:pt>
                <c:pt idx="3">
                  <c:v>-8.2173912628093149E-2</c:v>
                </c:pt>
                <c:pt idx="4">
                  <c:v>-9.1537928915897737E-2</c:v>
                </c:pt>
                <c:pt idx="5">
                  <c:v>-0.14331679535280273</c:v>
                </c:pt>
                <c:pt idx="6">
                  <c:v>2.201745467937144E-2</c:v>
                </c:pt>
                <c:pt idx="7">
                  <c:v>-0.10292582177618215</c:v>
                </c:pt>
                <c:pt idx="8">
                  <c:v>-4.2901896740602297E-2</c:v>
                </c:pt>
                <c:pt idx="9">
                  <c:v>1.9740803994125145E-2</c:v>
                </c:pt>
                <c:pt idx="10">
                  <c:v>-2.615358436742099E-3</c:v>
                </c:pt>
                <c:pt idx="11">
                  <c:v>4.2626265914634587E-2</c:v>
                </c:pt>
                <c:pt idx="12">
                  <c:v>-2.2588230622773153E-3</c:v>
                </c:pt>
                <c:pt idx="13">
                  <c:v>6.8480133859907255E-3</c:v>
                </c:pt>
                <c:pt idx="14">
                  <c:v>0.1159691129431053</c:v>
                </c:pt>
                <c:pt idx="15">
                  <c:v>0.1635427375779841</c:v>
                </c:pt>
                <c:pt idx="16">
                  <c:v>0.104543237242126</c:v>
                </c:pt>
                <c:pt idx="17">
                  <c:v>0.11595277722778974</c:v>
                </c:pt>
                <c:pt idx="18">
                  <c:v>0.19518451341457421</c:v>
                </c:pt>
                <c:pt idx="19">
                  <c:v>6.6252795264830411E-2</c:v>
                </c:pt>
                <c:pt idx="20">
                  <c:v>0.26143997098327532</c:v>
                </c:pt>
                <c:pt idx="21">
                  <c:v>0.16523981167549096</c:v>
                </c:pt>
                <c:pt idx="22">
                  <c:v>0.20729684788389591</c:v>
                </c:pt>
                <c:pt idx="23">
                  <c:v>0.2553949641325346</c:v>
                </c:pt>
                <c:pt idx="24">
                  <c:v>0.19369012225897109</c:v>
                </c:pt>
                <c:pt idx="25">
                  <c:v>0.16349596356471352</c:v>
                </c:pt>
                <c:pt idx="26">
                  <c:v>9.7247142556199151E-2</c:v>
                </c:pt>
                <c:pt idx="27">
                  <c:v>2.0153030239981717E-2</c:v>
                </c:pt>
                <c:pt idx="28">
                  <c:v>2.2103354679501308E-2</c:v>
                </c:pt>
                <c:pt idx="29">
                  <c:v>-1.4365895942489715E-2</c:v>
                </c:pt>
                <c:pt idx="30">
                  <c:v>-3.4440294051819365E-2</c:v>
                </c:pt>
                <c:pt idx="31">
                  <c:v>-9.6395677543114289E-2</c:v>
                </c:pt>
                <c:pt idx="32">
                  <c:v>-0.102401759909867</c:v>
                </c:pt>
                <c:pt idx="33">
                  <c:v>4.433852810177541E-2</c:v>
                </c:pt>
                <c:pt idx="34">
                  <c:v>7.7331771495892099E-4</c:v>
                </c:pt>
                <c:pt idx="35">
                  <c:v>-2.7223157323220448E-2</c:v>
                </c:pt>
                <c:pt idx="36">
                  <c:v>0.10253685954484126</c:v>
                </c:pt>
                <c:pt idx="37">
                  <c:v>4.0080094226738083E-2</c:v>
                </c:pt>
                <c:pt idx="38">
                  <c:v>6.8020552326487405E-2</c:v>
                </c:pt>
                <c:pt idx="39">
                  <c:v>7.7490754928817296E-3</c:v>
                </c:pt>
                <c:pt idx="40">
                  <c:v>1.5756462766518098E-2</c:v>
                </c:pt>
                <c:pt idx="41">
                  <c:v>-7.4698230505703123E-3</c:v>
                </c:pt>
                <c:pt idx="42">
                  <c:v>-5.8499747716837192E-2</c:v>
                </c:pt>
                <c:pt idx="43">
                  <c:v>-0.13215131361090471</c:v>
                </c:pt>
                <c:pt idx="44">
                  <c:v>-7.7551206643875048E-2</c:v>
                </c:pt>
                <c:pt idx="45">
                  <c:v>-0.15140511188008077</c:v>
                </c:pt>
                <c:pt idx="46">
                  <c:v>-5.7381821116337051E-2</c:v>
                </c:pt>
                <c:pt idx="47">
                  <c:v>-6.3230397795422277E-2</c:v>
                </c:pt>
                <c:pt idx="48">
                  <c:v>-9.5475305925646126E-2</c:v>
                </c:pt>
                <c:pt idx="49">
                  <c:v>-2.570077706870677E-2</c:v>
                </c:pt>
                <c:pt idx="50">
                  <c:v>2.7184672944216004E-2</c:v>
                </c:pt>
                <c:pt idx="51">
                  <c:v>1.4047273992673581E-2</c:v>
                </c:pt>
                <c:pt idx="52">
                  <c:v>2.1041638728391376E-2</c:v>
                </c:pt>
                <c:pt idx="53">
                  <c:v>-6.3751258601669747E-3</c:v>
                </c:pt>
                <c:pt idx="54">
                  <c:v>-6.6510417767659646E-2</c:v>
                </c:pt>
                <c:pt idx="55">
                  <c:v>-2.948158813424584E-2</c:v>
                </c:pt>
                <c:pt idx="56">
                  <c:v>-6.4776394898579781E-2</c:v>
                </c:pt>
                <c:pt idx="57">
                  <c:v>-4.0218022602836356E-2</c:v>
                </c:pt>
                <c:pt idx="58">
                  <c:v>-7.4234631419663799E-2</c:v>
                </c:pt>
                <c:pt idx="59">
                  <c:v>-0.22608496291041646</c:v>
                </c:pt>
                <c:pt idx="60">
                  <c:v>-0.18199716305287694</c:v>
                </c:pt>
                <c:pt idx="61">
                  <c:v>-0.16248777976878159</c:v>
                </c:pt>
                <c:pt idx="62">
                  <c:v>-0.26721764795520819</c:v>
                </c:pt>
                <c:pt idx="63">
                  <c:v>-0.15604527941685298</c:v>
                </c:pt>
                <c:pt idx="64">
                  <c:v>-0.1825899970869056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5.9039999999999999</c:v>
                </c:pt>
                <c:pt idx="2">
                  <c:v>11.690999999999999</c:v>
                </c:pt>
                <c:pt idx="3">
                  <c:v>17.253</c:v>
                </c:pt>
                <c:pt idx="4">
                  <c:v>22.788</c:v>
                </c:pt>
                <c:pt idx="5">
                  <c:v>28.295999999999999</c:v>
                </c:pt>
                <c:pt idx="6">
                  <c:v>33.939</c:v>
                </c:pt>
                <c:pt idx="7">
                  <c:v>39.591000000000001</c:v>
                </c:pt>
                <c:pt idx="8">
                  <c:v>45.234000000000002</c:v>
                </c:pt>
                <c:pt idx="9">
                  <c:v>50.975999999999999</c:v>
                </c:pt>
                <c:pt idx="10">
                  <c:v>56.628</c:v>
                </c:pt>
                <c:pt idx="11">
                  <c:v>62.307000000000002</c:v>
                </c:pt>
                <c:pt idx="12">
                  <c:v>67.887</c:v>
                </c:pt>
                <c:pt idx="13">
                  <c:v>73.296000000000006</c:v>
                </c:pt>
                <c:pt idx="14">
                  <c:v>78.831000000000003</c:v>
                </c:pt>
                <c:pt idx="15">
                  <c:v>84.564000000000007</c:v>
                </c:pt>
                <c:pt idx="16">
                  <c:v>90.171000000000006</c:v>
                </c:pt>
                <c:pt idx="17">
                  <c:v>95.940000000000012</c:v>
                </c:pt>
                <c:pt idx="18">
                  <c:v>101.61900000000001</c:v>
                </c:pt>
                <c:pt idx="19">
                  <c:v>107.21700000000001</c:v>
                </c:pt>
                <c:pt idx="20">
                  <c:v>112.77000000000001</c:v>
                </c:pt>
                <c:pt idx="21">
                  <c:v>118.26</c:v>
                </c:pt>
                <c:pt idx="22">
                  <c:v>123.876</c:v>
                </c:pt>
                <c:pt idx="23">
                  <c:v>129.43800000000002</c:v>
                </c:pt>
                <c:pt idx="24">
                  <c:v>135.06300000000002</c:v>
                </c:pt>
                <c:pt idx="25">
                  <c:v>140.82300000000001</c:v>
                </c:pt>
                <c:pt idx="26">
                  <c:v>146.53800000000001</c:v>
                </c:pt>
                <c:pt idx="27">
                  <c:v>152.12700000000001</c:v>
                </c:pt>
                <c:pt idx="28">
                  <c:v>157.67100000000002</c:v>
                </c:pt>
                <c:pt idx="29">
                  <c:v>163.15200000000002</c:v>
                </c:pt>
                <c:pt idx="30">
                  <c:v>168.76800000000003</c:v>
                </c:pt>
                <c:pt idx="31">
                  <c:v>174.36600000000004</c:v>
                </c:pt>
                <c:pt idx="32">
                  <c:v>180.01800000000003</c:v>
                </c:pt>
                <c:pt idx="33">
                  <c:v>185.67000000000002</c:v>
                </c:pt>
                <c:pt idx="34">
                  <c:v>191.43</c:v>
                </c:pt>
                <c:pt idx="35">
                  <c:v>197.10900000000001</c:v>
                </c:pt>
                <c:pt idx="36">
                  <c:v>202.554</c:v>
                </c:pt>
                <c:pt idx="37">
                  <c:v>208.017</c:v>
                </c:pt>
                <c:pt idx="38">
                  <c:v>213.66899999999998</c:v>
                </c:pt>
                <c:pt idx="39">
                  <c:v>219.267</c:v>
                </c:pt>
                <c:pt idx="40">
                  <c:v>224.964</c:v>
                </c:pt>
                <c:pt idx="41">
                  <c:v>230.679</c:v>
                </c:pt>
                <c:pt idx="42">
                  <c:v>236.40299999999999</c:v>
                </c:pt>
                <c:pt idx="43">
                  <c:v>241.99199999999999</c:v>
                </c:pt>
                <c:pt idx="44">
                  <c:v>247.61699999999999</c:v>
                </c:pt>
                <c:pt idx="45">
                  <c:v>252.999</c:v>
                </c:pt>
                <c:pt idx="46">
                  <c:v>258.55200000000002</c:v>
                </c:pt>
                <c:pt idx="47">
                  <c:v>264.31200000000001</c:v>
                </c:pt>
                <c:pt idx="48">
                  <c:v>270</c:v>
                </c:pt>
                <c:pt idx="49">
                  <c:v>275.67</c:v>
                </c:pt>
                <c:pt idx="50">
                  <c:v>281.41200000000003</c:v>
                </c:pt>
                <c:pt idx="51">
                  <c:v>287.11800000000005</c:v>
                </c:pt>
                <c:pt idx="52">
                  <c:v>292.60800000000006</c:v>
                </c:pt>
                <c:pt idx="53">
                  <c:v>298.12500000000006</c:v>
                </c:pt>
                <c:pt idx="54">
                  <c:v>303.75900000000007</c:v>
                </c:pt>
                <c:pt idx="55">
                  <c:v>309.38400000000007</c:v>
                </c:pt>
                <c:pt idx="56">
                  <c:v>315.06300000000005</c:v>
                </c:pt>
                <c:pt idx="57">
                  <c:v>320.85900000000004</c:v>
                </c:pt>
                <c:pt idx="58">
                  <c:v>326.60100000000006</c:v>
                </c:pt>
                <c:pt idx="59">
                  <c:v>332.16300000000007</c:v>
                </c:pt>
                <c:pt idx="60">
                  <c:v>337.77900000000005</c:v>
                </c:pt>
                <c:pt idx="61">
                  <c:v>343.25100000000003</c:v>
                </c:pt>
                <c:pt idx="62">
                  <c:v>348.79500000000002</c:v>
                </c:pt>
                <c:pt idx="63">
                  <c:v>354.54599999999999</c:v>
                </c:pt>
              </c:numCache>
            </c:numRef>
          </c:xVal>
          <c:yVal>
            <c:numRef>
              <c:f>TDK_FF_ST_mU_06!$AD$20:$AD$83</c:f>
              <c:numCache>
                <c:formatCode>General</c:formatCode>
                <c:ptCount val="64"/>
                <c:pt idx="0">
                  <c:v>-0.3352690409390231</c:v>
                </c:pt>
                <c:pt idx="1">
                  <c:v>0.1352922998598789</c:v>
                </c:pt>
                <c:pt idx="2">
                  <c:v>-5.4209090568511087E-2</c:v>
                </c:pt>
                <c:pt idx="3">
                  <c:v>0.1062950740830928</c:v>
                </c:pt>
                <c:pt idx="4">
                  <c:v>5.627291780204402E-2</c:v>
                </c:pt>
                <c:pt idx="5">
                  <c:v>-1.9185891580594472E-2</c:v>
                </c:pt>
                <c:pt idx="6">
                  <c:v>0.11593281495642316</c:v>
                </c:pt>
                <c:pt idx="7">
                  <c:v>1.689383408917422E-2</c:v>
                </c:pt>
                <c:pt idx="8">
                  <c:v>1.9556554270991455E-2</c:v>
                </c:pt>
                <c:pt idx="9">
                  <c:v>5.0846912498087704E-2</c:v>
                </c:pt>
                <c:pt idx="10">
                  <c:v>-1.3000975752404997E-2</c:v>
                </c:pt>
                <c:pt idx="11">
                  <c:v>-1.5948679219995654E-2</c:v>
                </c:pt>
                <c:pt idx="12">
                  <c:v>6.4726162850448077E-2</c:v>
                </c:pt>
                <c:pt idx="13">
                  <c:v>-4.7209630985065587E-3</c:v>
                </c:pt>
                <c:pt idx="14">
                  <c:v>0.15510190371611543</c:v>
                </c:pt>
                <c:pt idx="15">
                  <c:v>0.13812946938980986</c:v>
                </c:pt>
                <c:pt idx="16">
                  <c:v>-6.2103057102220305E-2</c:v>
                </c:pt>
                <c:pt idx="17">
                  <c:v>-2.7307351598793161E-2</c:v>
                </c:pt>
                <c:pt idx="18">
                  <c:v>7.1491284065743343E-2</c:v>
                </c:pt>
                <c:pt idx="19">
                  <c:v>-7.8470630511020545E-2</c:v>
                </c:pt>
                <c:pt idx="20">
                  <c:v>2.3687506558104587E-2</c:v>
                </c:pt>
                <c:pt idx="21">
                  <c:v>-7.0430763926054851E-3</c:v>
                </c:pt>
                <c:pt idx="22">
                  <c:v>3.2333781333051093E-2</c:v>
                </c:pt>
                <c:pt idx="23">
                  <c:v>3.6840002299697971E-2</c:v>
                </c:pt>
                <c:pt idx="24">
                  <c:v>0.1373269129355208</c:v>
                </c:pt>
                <c:pt idx="25">
                  <c:v>8.5578891698645521E-2</c:v>
                </c:pt>
                <c:pt idx="26">
                  <c:v>-2.8490340905307221E-3</c:v>
                </c:pt>
                <c:pt idx="27">
                  <c:v>8.8943568119560723E-2</c:v>
                </c:pt>
                <c:pt idx="28">
                  <c:v>0.11908223450851096</c:v>
                </c:pt>
                <c:pt idx="29">
                  <c:v>-1.5731199943047613E-4</c:v>
                </c:pt>
                <c:pt idx="30">
                  <c:v>-7.4399804327072161E-3</c:v>
                </c:pt>
                <c:pt idx="31">
                  <c:v>0.12746395952098055</c:v>
                </c:pt>
                <c:pt idx="32">
                  <c:v>-5.0742926622547202E-2</c:v>
                </c:pt>
                <c:pt idx="33">
                  <c:v>4.514391931195405E-3</c:v>
                </c:pt>
                <c:pt idx="34">
                  <c:v>2.9414594657907855E-2</c:v>
                </c:pt>
                <c:pt idx="35">
                  <c:v>4.5662542254632399E-2</c:v>
                </c:pt>
                <c:pt idx="36">
                  <c:v>8.3831841610845004E-2</c:v>
                </c:pt>
                <c:pt idx="37">
                  <c:v>2.6688156616359038E-2</c:v>
                </c:pt>
                <c:pt idx="38">
                  <c:v>8.4964919076497836E-2</c:v>
                </c:pt>
                <c:pt idx="39">
                  <c:v>9.9418689133727867E-2</c:v>
                </c:pt>
                <c:pt idx="40">
                  <c:v>4.7353508896009089E-2</c:v>
                </c:pt>
                <c:pt idx="41">
                  <c:v>3.0015711640601239E-2</c:v>
                </c:pt>
                <c:pt idx="42">
                  <c:v>1.5084079325447419E-2</c:v>
                </c:pt>
                <c:pt idx="43">
                  <c:v>-8.6714266287572173E-2</c:v>
                </c:pt>
                <c:pt idx="44">
                  <c:v>7.2217725859957227E-2</c:v>
                </c:pt>
                <c:pt idx="45">
                  <c:v>-0.19739774081193673</c:v>
                </c:pt>
                <c:pt idx="46">
                  <c:v>-2.2836521995714065E-2</c:v>
                </c:pt>
                <c:pt idx="47">
                  <c:v>-3.9680233174067325E-2</c:v>
                </c:pt>
                <c:pt idx="48">
                  <c:v>-5.165989403411686E-2</c:v>
                </c:pt>
                <c:pt idx="49">
                  <c:v>9.4691989477041716E-2</c:v>
                </c:pt>
                <c:pt idx="50">
                  <c:v>0.13271173559343197</c:v>
                </c:pt>
                <c:pt idx="51">
                  <c:v>1.1890562192888865E-3</c:v>
                </c:pt>
                <c:pt idx="52">
                  <c:v>-7.4158997271240423E-2</c:v>
                </c:pt>
                <c:pt idx="53">
                  <c:v>5.9687041287929787E-2</c:v>
                </c:pt>
                <c:pt idx="54">
                  <c:v>1.7374520313808262E-2</c:v>
                </c:pt>
                <c:pt idx="55">
                  <c:v>-4.9411325445134935E-2</c:v>
                </c:pt>
                <c:pt idx="56">
                  <c:v>-3.0277883095095603E-3</c:v>
                </c:pt>
                <c:pt idx="57">
                  <c:v>-0.13248432073754657</c:v>
                </c:pt>
                <c:pt idx="58">
                  <c:v>4.5577300872025717E-2</c:v>
                </c:pt>
                <c:pt idx="59">
                  <c:v>-8.204784099899598E-2</c:v>
                </c:pt>
                <c:pt idx="60">
                  <c:v>8.6817536066519096E-4</c:v>
                </c:pt>
                <c:pt idx="61">
                  <c:v>1.374076871206853E-2</c:v>
                </c:pt>
                <c:pt idx="62">
                  <c:v>-5.0236617887549073E-2</c:v>
                </c:pt>
                <c:pt idx="63">
                  <c:v>5.6932622606893801E-2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301672"/>
        <c:axId val="562303632"/>
      </c:scatterChart>
      <c:valAx>
        <c:axId val="56230167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303632"/>
        <c:crosses val="autoZero"/>
        <c:crossBetween val="midCat"/>
      </c:valAx>
      <c:valAx>
        <c:axId val="56230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301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TDK_FF_ST_mU2_06!$Z$20:$Z$84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5.8859999999999992</c:v>
                </c:pt>
                <c:pt idx="2">
                  <c:v>11.663999999999998</c:v>
                </c:pt>
                <c:pt idx="3">
                  <c:v>17.297999999999998</c:v>
                </c:pt>
                <c:pt idx="4">
                  <c:v>22.787999999999997</c:v>
                </c:pt>
                <c:pt idx="5">
                  <c:v>28.268999999999998</c:v>
                </c:pt>
                <c:pt idx="6">
                  <c:v>33.939</c:v>
                </c:pt>
                <c:pt idx="7">
                  <c:v>39.564</c:v>
                </c:pt>
                <c:pt idx="8">
                  <c:v>45.170999999999999</c:v>
                </c:pt>
                <c:pt idx="9">
                  <c:v>50.984999999999999</c:v>
                </c:pt>
                <c:pt idx="10">
                  <c:v>56.7</c:v>
                </c:pt>
                <c:pt idx="11">
                  <c:v>62.28</c:v>
                </c:pt>
                <c:pt idx="12">
                  <c:v>67.878</c:v>
                </c:pt>
                <c:pt idx="13">
                  <c:v>73.287000000000006</c:v>
                </c:pt>
                <c:pt idx="14">
                  <c:v>78.84</c:v>
                </c:pt>
                <c:pt idx="15">
                  <c:v>84.555000000000007</c:v>
                </c:pt>
                <c:pt idx="16">
                  <c:v>90.216000000000008</c:v>
                </c:pt>
                <c:pt idx="17">
                  <c:v>95.859000000000009</c:v>
                </c:pt>
                <c:pt idx="18">
                  <c:v>101.57400000000001</c:v>
                </c:pt>
                <c:pt idx="19">
                  <c:v>107.28900000000002</c:v>
                </c:pt>
                <c:pt idx="20">
                  <c:v>112.77900000000001</c:v>
                </c:pt>
                <c:pt idx="21">
                  <c:v>118.224</c:v>
                </c:pt>
                <c:pt idx="22">
                  <c:v>123.822</c:v>
                </c:pt>
                <c:pt idx="23">
                  <c:v>129.51</c:v>
                </c:pt>
                <c:pt idx="24">
                  <c:v>135.13499999999999</c:v>
                </c:pt>
                <c:pt idx="25">
                  <c:v>140.81399999999999</c:v>
                </c:pt>
                <c:pt idx="26">
                  <c:v>146.529</c:v>
                </c:pt>
                <c:pt idx="27">
                  <c:v>152.12700000000001</c:v>
                </c:pt>
                <c:pt idx="28">
                  <c:v>157.68</c:v>
                </c:pt>
                <c:pt idx="29">
                  <c:v>163.125</c:v>
                </c:pt>
                <c:pt idx="30">
                  <c:v>168.72300000000001</c:v>
                </c:pt>
                <c:pt idx="31">
                  <c:v>174.357</c:v>
                </c:pt>
                <c:pt idx="32">
                  <c:v>180.02699999999999</c:v>
                </c:pt>
                <c:pt idx="33">
                  <c:v>185.74199999999999</c:v>
                </c:pt>
                <c:pt idx="34">
                  <c:v>191.42099999999999</c:v>
                </c:pt>
                <c:pt idx="35">
                  <c:v>197.07299999999998</c:v>
                </c:pt>
                <c:pt idx="36">
                  <c:v>202.55399999999997</c:v>
                </c:pt>
                <c:pt idx="37">
                  <c:v>207.99899999999997</c:v>
                </c:pt>
                <c:pt idx="38">
                  <c:v>213.67799999999997</c:v>
                </c:pt>
                <c:pt idx="39">
                  <c:v>219.28499999999997</c:v>
                </c:pt>
                <c:pt idx="40">
                  <c:v>224.92799999999997</c:v>
                </c:pt>
                <c:pt idx="41">
                  <c:v>230.67899999999997</c:v>
                </c:pt>
                <c:pt idx="42">
                  <c:v>236.39399999999998</c:v>
                </c:pt>
                <c:pt idx="43">
                  <c:v>242.01899999999998</c:v>
                </c:pt>
                <c:pt idx="44">
                  <c:v>247.58999999999997</c:v>
                </c:pt>
                <c:pt idx="45">
                  <c:v>253.07099999999997</c:v>
                </c:pt>
                <c:pt idx="46">
                  <c:v>258.56099999999998</c:v>
                </c:pt>
                <c:pt idx="47">
                  <c:v>264.27599999999995</c:v>
                </c:pt>
                <c:pt idx="48">
                  <c:v>270.00899999999996</c:v>
                </c:pt>
                <c:pt idx="49">
                  <c:v>275.62499999999994</c:v>
                </c:pt>
                <c:pt idx="50">
                  <c:v>281.40299999999996</c:v>
                </c:pt>
                <c:pt idx="51">
                  <c:v>287.01899999999995</c:v>
                </c:pt>
                <c:pt idx="52">
                  <c:v>292.59899999999993</c:v>
                </c:pt>
                <c:pt idx="53">
                  <c:v>298.12499999999994</c:v>
                </c:pt>
                <c:pt idx="54">
                  <c:v>303.77699999999993</c:v>
                </c:pt>
                <c:pt idx="55">
                  <c:v>309.36599999999993</c:v>
                </c:pt>
                <c:pt idx="56">
                  <c:v>315.05399999999992</c:v>
                </c:pt>
                <c:pt idx="57">
                  <c:v>320.88599999999991</c:v>
                </c:pt>
                <c:pt idx="58">
                  <c:v>326.58299999999991</c:v>
                </c:pt>
                <c:pt idx="59">
                  <c:v>332.1989999999999</c:v>
                </c:pt>
                <c:pt idx="60">
                  <c:v>337.81499999999988</c:v>
                </c:pt>
                <c:pt idx="61">
                  <c:v>343.26899999999989</c:v>
                </c:pt>
                <c:pt idx="62">
                  <c:v>348.7949999999999</c:v>
                </c:pt>
                <c:pt idx="63">
                  <c:v>354.51899999999989</c:v>
                </c:pt>
                <c:pt idx="64">
                  <c:v>360.17099999999988</c:v>
                </c:pt>
              </c:numCache>
            </c:numRef>
          </c:xVal>
          <c:yVal>
            <c:numRef>
              <c:f>TDK_FF_ST_mU2_06!$AC$20:$AC$84</c:f>
              <c:numCache>
                <c:formatCode>General</c:formatCode>
                <c:ptCount val="65"/>
                <c:pt idx="0">
                  <c:v>1.6499537883646553E-2</c:v>
                </c:pt>
                <c:pt idx="1">
                  <c:v>-0.23972882911172988</c:v>
                </c:pt>
                <c:pt idx="2">
                  <c:v>-0.18685973909067499</c:v>
                </c:pt>
                <c:pt idx="3">
                  <c:v>-0.14612534277227596</c:v>
                </c:pt>
                <c:pt idx="4">
                  <c:v>-0.35503238240839607</c:v>
                </c:pt>
                <c:pt idx="5">
                  <c:v>-0.18317761776278729</c:v>
                </c:pt>
                <c:pt idx="6">
                  <c:v>-0.175268908249258</c:v>
                </c:pt>
                <c:pt idx="7">
                  <c:v>-0.17386255305726905</c:v>
                </c:pt>
                <c:pt idx="8">
                  <c:v>-6.9073783455174009E-2</c:v>
                </c:pt>
                <c:pt idx="9">
                  <c:v>-5.8431302946630126E-2</c:v>
                </c:pt>
                <c:pt idx="10">
                  <c:v>-8.9954270715864482E-2</c:v>
                </c:pt>
                <c:pt idx="11">
                  <c:v>9.8409731674280465E-3</c:v>
                </c:pt>
                <c:pt idx="12">
                  <c:v>-5.6475902602599604E-2</c:v>
                </c:pt>
                <c:pt idx="13">
                  <c:v>-6.4936422236115732E-2</c:v>
                </c:pt>
                <c:pt idx="14">
                  <c:v>-8.1453713478225609E-2</c:v>
                </c:pt>
                <c:pt idx="15">
                  <c:v>-3.9509160469663129E-2</c:v>
                </c:pt>
                <c:pt idx="16">
                  <c:v>-8.5989023289698707E-2</c:v>
                </c:pt>
                <c:pt idx="17">
                  <c:v>-0.17109855066078694</c:v>
                </c:pt>
                <c:pt idx="18">
                  <c:v>-7.4767882817354803E-2</c:v>
                </c:pt>
                <c:pt idx="19">
                  <c:v>-0.17082313630393742</c:v>
                </c:pt>
                <c:pt idx="20">
                  <c:v>-0.15823326240224844</c:v>
                </c:pt>
                <c:pt idx="21">
                  <c:v>-9.7793576145093652E-2</c:v>
                </c:pt>
                <c:pt idx="22">
                  <c:v>-5.8942604429603307E-2</c:v>
                </c:pt>
                <c:pt idx="23">
                  <c:v>-7.7781082551211966E-2</c:v>
                </c:pt>
                <c:pt idx="24">
                  <c:v>-5.5083714400439021E-2</c:v>
                </c:pt>
                <c:pt idx="25">
                  <c:v>-8.0853772362075915E-2</c:v>
                </c:pt>
                <c:pt idx="26">
                  <c:v>-0.19166059271043423</c:v>
                </c:pt>
                <c:pt idx="27">
                  <c:v>-8.6731059480882777E-2</c:v>
                </c:pt>
                <c:pt idx="28">
                  <c:v>3.1720028770848785E-2</c:v>
                </c:pt>
                <c:pt idx="29">
                  <c:v>-7.9955324538104833E-2</c:v>
                </c:pt>
                <c:pt idx="30">
                  <c:v>-0.11620287930446693</c:v>
                </c:pt>
                <c:pt idx="31">
                  <c:v>-4.6344471575508805E-2</c:v>
                </c:pt>
                <c:pt idx="32">
                  <c:v>1.0481253464888596E-2</c:v>
                </c:pt>
                <c:pt idx="33">
                  <c:v>-5.797319360172537E-2</c:v>
                </c:pt>
                <c:pt idx="34">
                  <c:v>-0.15917801763811212</c:v>
                </c:pt>
                <c:pt idx="35">
                  <c:v>-9.3230259424558426E-2</c:v>
                </c:pt>
                <c:pt idx="36">
                  <c:v>-6.7023909440990792E-2</c:v>
                </c:pt>
                <c:pt idx="37">
                  <c:v>-5.0998000030801904E-2</c:v>
                </c:pt>
                <c:pt idx="38">
                  <c:v>5.2794520801882072E-2</c:v>
                </c:pt>
                <c:pt idx="39">
                  <c:v>7.5726034274907761E-2</c:v>
                </c:pt>
                <c:pt idx="40">
                  <c:v>0.11053442521293277</c:v>
                </c:pt>
                <c:pt idx="41">
                  <c:v>0.16927434639296735</c:v>
                </c:pt>
                <c:pt idx="42">
                  <c:v>0.15317041409107901</c:v>
                </c:pt>
                <c:pt idx="43">
                  <c:v>0.19175625924029305</c:v>
                </c:pt>
                <c:pt idx="44">
                  <c:v>0.26250085849170546</c:v>
                </c:pt>
                <c:pt idx="45">
                  <c:v>0.22111808452660853</c:v>
                </c:pt>
                <c:pt idx="46">
                  <c:v>0.19323594126086618</c:v>
                </c:pt>
                <c:pt idx="47">
                  <c:v>0.15730667965681278</c:v>
                </c:pt>
                <c:pt idx="48">
                  <c:v>3.5999410642432395E-2</c:v>
                </c:pt>
                <c:pt idx="49">
                  <c:v>0.17912193486887418</c:v>
                </c:pt>
                <c:pt idx="50">
                  <c:v>-5.419841469046105E-2</c:v>
                </c:pt>
                <c:pt idx="51">
                  <c:v>3.5300755658511207E-2</c:v>
                </c:pt>
                <c:pt idx="52">
                  <c:v>4.875829732100101E-3</c:v>
                </c:pt>
                <c:pt idx="53">
                  <c:v>-7.311696357277242E-2</c:v>
                </c:pt>
                <c:pt idx="54">
                  <c:v>-7.9823522239735212E-2</c:v>
                </c:pt>
                <c:pt idx="55">
                  <c:v>3.3443834198010336E-3</c:v>
                </c:pt>
                <c:pt idx="56">
                  <c:v>-9.0247706937532257E-2</c:v>
                </c:pt>
                <c:pt idx="57">
                  <c:v>8.0318046435138513E-2</c:v>
                </c:pt>
                <c:pt idx="58">
                  <c:v>-5.7170625987225776E-2</c:v>
                </c:pt>
                <c:pt idx="59">
                  <c:v>-8.5805945489539681E-2</c:v>
                </c:pt>
                <c:pt idx="60">
                  <c:v>-6.7395780858817034E-2</c:v>
                </c:pt>
                <c:pt idx="61">
                  <c:v>-0.15546445842278445</c:v>
                </c:pt>
                <c:pt idx="62">
                  <c:v>-0.19235901448627146</c:v>
                </c:pt>
                <c:pt idx="63">
                  <c:v>-0.16700244824255606</c:v>
                </c:pt>
                <c:pt idx="64">
                  <c:v>-0.20907217696202451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TDK_FF_ST_mU2_06!$Z$85:$Z$149</c:f>
              <c:numCache>
                <c:formatCode>General</c:formatCode>
                <c:ptCount val="65"/>
                <c:pt idx="0">
                  <c:v>360.17099999999988</c:v>
                </c:pt>
                <c:pt idx="1">
                  <c:v>354.7349999999999</c:v>
                </c:pt>
                <c:pt idx="2">
                  <c:v>349.05599999999993</c:v>
                </c:pt>
                <c:pt idx="3">
                  <c:v>343.47599999999994</c:v>
                </c:pt>
                <c:pt idx="4">
                  <c:v>337.98599999999993</c:v>
                </c:pt>
                <c:pt idx="5">
                  <c:v>332.35199999999992</c:v>
                </c:pt>
                <c:pt idx="6">
                  <c:v>326.74499999999989</c:v>
                </c:pt>
                <c:pt idx="7">
                  <c:v>321.03899999999987</c:v>
                </c:pt>
                <c:pt idx="8">
                  <c:v>315.26099999999985</c:v>
                </c:pt>
                <c:pt idx="9">
                  <c:v>309.61799999999988</c:v>
                </c:pt>
                <c:pt idx="10">
                  <c:v>303.95699999999988</c:v>
                </c:pt>
                <c:pt idx="11">
                  <c:v>298.27799999999991</c:v>
                </c:pt>
                <c:pt idx="12">
                  <c:v>292.80599999999993</c:v>
                </c:pt>
                <c:pt idx="13">
                  <c:v>287.2349999999999</c:v>
                </c:pt>
                <c:pt idx="14">
                  <c:v>281.5379999999999</c:v>
                </c:pt>
                <c:pt idx="15">
                  <c:v>275.84999999999991</c:v>
                </c:pt>
                <c:pt idx="16">
                  <c:v>270.20699999999994</c:v>
                </c:pt>
                <c:pt idx="17">
                  <c:v>264.50999999999993</c:v>
                </c:pt>
                <c:pt idx="18">
                  <c:v>258.78599999999994</c:v>
                </c:pt>
                <c:pt idx="19">
                  <c:v>253.24199999999993</c:v>
                </c:pt>
                <c:pt idx="20">
                  <c:v>247.78799999999993</c:v>
                </c:pt>
                <c:pt idx="21">
                  <c:v>242.21699999999993</c:v>
                </c:pt>
                <c:pt idx="22">
                  <c:v>236.55599999999993</c:v>
                </c:pt>
                <c:pt idx="23">
                  <c:v>230.84099999999992</c:v>
                </c:pt>
                <c:pt idx="24">
                  <c:v>225.17099999999994</c:v>
                </c:pt>
                <c:pt idx="25">
                  <c:v>219.45599999999993</c:v>
                </c:pt>
                <c:pt idx="26">
                  <c:v>213.89399999999992</c:v>
                </c:pt>
                <c:pt idx="27">
                  <c:v>208.20599999999993</c:v>
                </c:pt>
                <c:pt idx="28">
                  <c:v>202.76099999999994</c:v>
                </c:pt>
                <c:pt idx="29">
                  <c:v>197.33399999999995</c:v>
                </c:pt>
                <c:pt idx="30">
                  <c:v>191.64599999999996</c:v>
                </c:pt>
                <c:pt idx="31">
                  <c:v>185.87699999999995</c:v>
                </c:pt>
                <c:pt idx="32">
                  <c:v>180.22499999999997</c:v>
                </c:pt>
                <c:pt idx="33">
                  <c:v>174.52799999999996</c:v>
                </c:pt>
                <c:pt idx="34">
                  <c:v>168.87599999999998</c:v>
                </c:pt>
                <c:pt idx="35">
                  <c:v>163.35899999999998</c:v>
                </c:pt>
                <c:pt idx="36">
                  <c:v>157.86899999999997</c:v>
                </c:pt>
                <c:pt idx="37">
                  <c:v>152.27999999999997</c:v>
                </c:pt>
                <c:pt idx="38">
                  <c:v>146.73599999999996</c:v>
                </c:pt>
                <c:pt idx="39">
                  <c:v>141.05699999999996</c:v>
                </c:pt>
                <c:pt idx="40">
                  <c:v>135.35099999999997</c:v>
                </c:pt>
                <c:pt idx="41">
                  <c:v>129.62699999999998</c:v>
                </c:pt>
                <c:pt idx="42">
                  <c:v>124.03799999999998</c:v>
                </c:pt>
                <c:pt idx="43">
                  <c:v>118.41299999999998</c:v>
                </c:pt>
                <c:pt idx="44">
                  <c:v>112.99499999999998</c:v>
                </c:pt>
                <c:pt idx="45">
                  <c:v>107.52299999999998</c:v>
                </c:pt>
                <c:pt idx="46">
                  <c:v>101.78099999999998</c:v>
                </c:pt>
                <c:pt idx="47">
                  <c:v>96.119999999999976</c:v>
                </c:pt>
                <c:pt idx="48">
                  <c:v>90.404999999999973</c:v>
                </c:pt>
                <c:pt idx="49">
                  <c:v>84.770999999999972</c:v>
                </c:pt>
                <c:pt idx="50">
                  <c:v>79.136999999999972</c:v>
                </c:pt>
                <c:pt idx="51">
                  <c:v>73.520999999999972</c:v>
                </c:pt>
                <c:pt idx="52">
                  <c:v>68.039999999999978</c:v>
                </c:pt>
                <c:pt idx="53">
                  <c:v>62.441999999999979</c:v>
                </c:pt>
                <c:pt idx="54">
                  <c:v>56.915999999999983</c:v>
                </c:pt>
                <c:pt idx="55">
                  <c:v>51.182999999999986</c:v>
                </c:pt>
                <c:pt idx="56">
                  <c:v>45.431999999999988</c:v>
                </c:pt>
                <c:pt idx="57">
                  <c:v>39.815999999999988</c:v>
                </c:pt>
                <c:pt idx="58">
                  <c:v>34.172999999999988</c:v>
                </c:pt>
                <c:pt idx="59">
                  <c:v>28.466999999999988</c:v>
                </c:pt>
                <c:pt idx="60">
                  <c:v>23.030999999999988</c:v>
                </c:pt>
                <c:pt idx="61">
                  <c:v>17.522999999999989</c:v>
                </c:pt>
                <c:pt idx="62">
                  <c:v>11.83499999999999</c:v>
                </c:pt>
                <c:pt idx="63">
                  <c:v>6.1469999999999905</c:v>
                </c:pt>
                <c:pt idx="64">
                  <c:v>0.38699999999999068</c:v>
                </c:pt>
              </c:numCache>
            </c:numRef>
          </c:xVal>
          <c:yVal>
            <c:numRef>
              <c:f>TDK_FF_ST_mU2_06!$AC$85:$AC$149</c:f>
              <c:numCache>
                <c:formatCode>General</c:formatCode>
                <c:ptCount val="65"/>
                <c:pt idx="0">
                  <c:v>-0.21583517068080482</c:v>
                </c:pt>
                <c:pt idx="1">
                  <c:v>-0.2723799486052485</c:v>
                </c:pt>
                <c:pt idx="2">
                  <c:v>-0.15002316550624073</c:v>
                </c:pt>
                <c:pt idx="3">
                  <c:v>-3.3603634935218452E-2</c:v>
                </c:pt>
                <c:pt idx="4">
                  <c:v>-0.1599278820056611</c:v>
                </c:pt>
                <c:pt idx="5">
                  <c:v>-4.457546062263873E-2</c:v>
                </c:pt>
                <c:pt idx="6">
                  <c:v>-7.7019577460418986E-2</c:v>
                </c:pt>
                <c:pt idx="7">
                  <c:v>-0.10340596245521283</c:v>
                </c:pt>
                <c:pt idx="8">
                  <c:v>-4.5507910591709333E-2</c:v>
                </c:pt>
                <c:pt idx="9">
                  <c:v>-5.3042881644330464E-2</c:v>
                </c:pt>
                <c:pt idx="10">
                  <c:v>-7.2529708906358792E-2</c:v>
                </c:pt>
                <c:pt idx="11">
                  <c:v>-1.3018899320627497E-2</c:v>
                </c:pt>
                <c:pt idx="12">
                  <c:v>-1.0436320695021095E-2</c:v>
                </c:pt>
                <c:pt idx="13">
                  <c:v>8.6554075377307527E-3</c:v>
                </c:pt>
                <c:pt idx="14">
                  <c:v>0.13824322141169887</c:v>
                </c:pt>
                <c:pt idx="15">
                  <c:v>7.8415718337055296E-2</c:v>
                </c:pt>
                <c:pt idx="16">
                  <c:v>0.11296565091578259</c:v>
                </c:pt>
                <c:pt idx="17">
                  <c:v>0.260402713104952</c:v>
                </c:pt>
                <c:pt idx="18">
                  <c:v>0.1670506623371466</c:v>
                </c:pt>
                <c:pt idx="19">
                  <c:v>0.24395931151050831</c:v>
                </c:pt>
                <c:pt idx="20">
                  <c:v>0.24160266160137667</c:v>
                </c:pt>
                <c:pt idx="21">
                  <c:v>0.24474433901428938</c:v>
                </c:pt>
                <c:pt idx="22">
                  <c:v>0.25494614290084883</c:v>
                </c:pt>
                <c:pt idx="23">
                  <c:v>0.165452011071892</c:v>
                </c:pt>
                <c:pt idx="24">
                  <c:v>0.14571999984593731</c:v>
                </c:pt>
                <c:pt idx="25">
                  <c:v>8.92453122350787E-2</c:v>
                </c:pt>
                <c:pt idx="26">
                  <c:v>8.1544412002784838E-2</c:v>
                </c:pt>
                <c:pt idx="27">
                  <c:v>-1.874371254055518E-2</c:v>
                </c:pt>
                <c:pt idx="28">
                  <c:v>-6.0191419325150264E-2</c:v>
                </c:pt>
                <c:pt idx="29">
                  <c:v>-9.9128617306178057E-2</c:v>
                </c:pt>
                <c:pt idx="30">
                  <c:v>-8.6643447350979841E-2</c:v>
                </c:pt>
                <c:pt idx="31">
                  <c:v>-0.1940844438985323</c:v>
                </c:pt>
                <c:pt idx="32">
                  <c:v>-0.12669869627421804</c:v>
                </c:pt>
                <c:pt idx="33">
                  <c:v>-1.353582316602342E-2</c:v>
                </c:pt>
                <c:pt idx="34">
                  <c:v>-8.0990603538793948E-2</c:v>
                </c:pt>
                <c:pt idx="35">
                  <c:v>6.312442463985235E-2</c:v>
                </c:pt>
                <c:pt idx="36">
                  <c:v>-1.0782567886110428E-2</c:v>
                </c:pt>
                <c:pt idx="37">
                  <c:v>-7.2499590765687572E-2</c:v>
                </c:pt>
                <c:pt idx="38">
                  <c:v>-3.7983630150932868E-2</c:v>
                </c:pt>
                <c:pt idx="39">
                  <c:v>-7.1290732313173066E-2</c:v>
                </c:pt>
                <c:pt idx="40">
                  <c:v>-7.2906928449384623E-2</c:v>
                </c:pt>
                <c:pt idx="41">
                  <c:v>-7.7125941938049891E-3</c:v>
                </c:pt>
                <c:pt idx="42">
                  <c:v>-0.12973004239981378</c:v>
                </c:pt>
                <c:pt idx="43">
                  <c:v>-0.11587271384817655</c:v>
                </c:pt>
                <c:pt idx="44">
                  <c:v>-3.2631256336543402E-2</c:v>
                </c:pt>
                <c:pt idx="45">
                  <c:v>-0.13165089271400632</c:v>
                </c:pt>
                <c:pt idx="46">
                  <c:v>-0.1101954583151894</c:v>
                </c:pt>
                <c:pt idx="47">
                  <c:v>-4.334049418477548E-2</c:v>
                </c:pt>
                <c:pt idx="48">
                  <c:v>-5.7159460609454982E-2</c:v>
                </c:pt>
                <c:pt idx="49">
                  <c:v>-2.2268527502276925E-2</c:v>
                </c:pt>
                <c:pt idx="50">
                  <c:v>-6.4323683470291826E-2</c:v>
                </c:pt>
                <c:pt idx="51">
                  <c:v>-7.9908774081346223E-2</c:v>
                </c:pt>
                <c:pt idx="52">
                  <c:v>4.0705488799048339E-2</c:v>
                </c:pt>
                <c:pt idx="53">
                  <c:v>-9.7130687377301683E-2</c:v>
                </c:pt>
                <c:pt idx="54">
                  <c:v>-6.4666614187316895E-2</c:v>
                </c:pt>
                <c:pt idx="55">
                  <c:v>4.2216768934004278E-2</c:v>
                </c:pt>
                <c:pt idx="56">
                  <c:v>-7.3786257948171396E-2</c:v>
                </c:pt>
                <c:pt idx="57">
                  <c:v>-8.5356479235898064E-2</c:v>
                </c:pt>
                <c:pt idx="58">
                  <c:v>-0.15368754201425361</c:v>
                </c:pt>
                <c:pt idx="59">
                  <c:v>-0.21347597502938598</c:v>
                </c:pt>
                <c:pt idx="60">
                  <c:v>-0.33202435638945005</c:v>
                </c:pt>
                <c:pt idx="61">
                  <c:v>-0.27224950916680513</c:v>
                </c:pt>
                <c:pt idx="62">
                  <c:v>-0.24845920156515078</c:v>
                </c:pt>
                <c:pt idx="63">
                  <c:v>-0.24619463830259658</c:v>
                </c:pt>
                <c:pt idx="64">
                  <c:v>-0.17957638132661646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TDK_FF_ST_mU2_06!$Z$20:$Z$83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5.8859999999999992</c:v>
                </c:pt>
                <c:pt idx="2">
                  <c:v>11.663999999999998</c:v>
                </c:pt>
                <c:pt idx="3">
                  <c:v>17.297999999999998</c:v>
                </c:pt>
                <c:pt idx="4">
                  <c:v>22.787999999999997</c:v>
                </c:pt>
                <c:pt idx="5">
                  <c:v>28.268999999999998</c:v>
                </c:pt>
                <c:pt idx="6">
                  <c:v>33.939</c:v>
                </c:pt>
                <c:pt idx="7">
                  <c:v>39.564</c:v>
                </c:pt>
                <c:pt idx="8">
                  <c:v>45.170999999999999</c:v>
                </c:pt>
                <c:pt idx="9">
                  <c:v>50.984999999999999</c:v>
                </c:pt>
                <c:pt idx="10">
                  <c:v>56.7</c:v>
                </c:pt>
                <c:pt idx="11">
                  <c:v>62.28</c:v>
                </c:pt>
                <c:pt idx="12">
                  <c:v>67.878</c:v>
                </c:pt>
                <c:pt idx="13">
                  <c:v>73.287000000000006</c:v>
                </c:pt>
                <c:pt idx="14">
                  <c:v>78.84</c:v>
                </c:pt>
                <c:pt idx="15">
                  <c:v>84.555000000000007</c:v>
                </c:pt>
                <c:pt idx="16">
                  <c:v>90.216000000000008</c:v>
                </c:pt>
                <c:pt idx="17">
                  <c:v>95.859000000000009</c:v>
                </c:pt>
                <c:pt idx="18">
                  <c:v>101.57400000000001</c:v>
                </c:pt>
                <c:pt idx="19">
                  <c:v>107.28900000000002</c:v>
                </c:pt>
                <c:pt idx="20">
                  <c:v>112.77900000000001</c:v>
                </c:pt>
                <c:pt idx="21">
                  <c:v>118.224</c:v>
                </c:pt>
                <c:pt idx="22">
                  <c:v>123.822</c:v>
                </c:pt>
                <c:pt idx="23">
                  <c:v>129.51</c:v>
                </c:pt>
                <c:pt idx="24">
                  <c:v>135.13499999999999</c:v>
                </c:pt>
                <c:pt idx="25">
                  <c:v>140.81399999999999</c:v>
                </c:pt>
                <c:pt idx="26">
                  <c:v>146.529</c:v>
                </c:pt>
                <c:pt idx="27">
                  <c:v>152.12700000000001</c:v>
                </c:pt>
                <c:pt idx="28">
                  <c:v>157.68</c:v>
                </c:pt>
                <c:pt idx="29">
                  <c:v>163.125</c:v>
                </c:pt>
                <c:pt idx="30">
                  <c:v>168.72300000000001</c:v>
                </c:pt>
                <c:pt idx="31">
                  <c:v>174.357</c:v>
                </c:pt>
                <c:pt idx="32">
                  <c:v>180.02699999999999</c:v>
                </c:pt>
                <c:pt idx="33">
                  <c:v>185.74199999999999</c:v>
                </c:pt>
                <c:pt idx="34">
                  <c:v>191.42099999999999</c:v>
                </c:pt>
                <c:pt idx="35">
                  <c:v>197.07299999999998</c:v>
                </c:pt>
                <c:pt idx="36">
                  <c:v>202.55399999999997</c:v>
                </c:pt>
                <c:pt idx="37">
                  <c:v>207.99899999999997</c:v>
                </c:pt>
                <c:pt idx="38">
                  <c:v>213.67799999999997</c:v>
                </c:pt>
                <c:pt idx="39">
                  <c:v>219.28499999999997</c:v>
                </c:pt>
                <c:pt idx="40">
                  <c:v>224.92799999999997</c:v>
                </c:pt>
                <c:pt idx="41">
                  <c:v>230.67899999999997</c:v>
                </c:pt>
                <c:pt idx="42">
                  <c:v>236.39399999999998</c:v>
                </c:pt>
                <c:pt idx="43">
                  <c:v>242.01899999999998</c:v>
                </c:pt>
                <c:pt idx="44">
                  <c:v>247.58999999999997</c:v>
                </c:pt>
                <c:pt idx="45">
                  <c:v>253.07099999999997</c:v>
                </c:pt>
                <c:pt idx="46">
                  <c:v>258.56099999999998</c:v>
                </c:pt>
                <c:pt idx="47">
                  <c:v>264.27599999999995</c:v>
                </c:pt>
                <c:pt idx="48">
                  <c:v>270.00899999999996</c:v>
                </c:pt>
                <c:pt idx="49">
                  <c:v>275.62499999999994</c:v>
                </c:pt>
                <c:pt idx="50">
                  <c:v>281.40299999999996</c:v>
                </c:pt>
                <c:pt idx="51">
                  <c:v>287.01899999999995</c:v>
                </c:pt>
                <c:pt idx="52">
                  <c:v>292.59899999999993</c:v>
                </c:pt>
                <c:pt idx="53">
                  <c:v>298.12499999999994</c:v>
                </c:pt>
                <c:pt idx="54">
                  <c:v>303.77699999999993</c:v>
                </c:pt>
                <c:pt idx="55">
                  <c:v>309.36599999999993</c:v>
                </c:pt>
                <c:pt idx="56">
                  <c:v>315.05399999999992</c:v>
                </c:pt>
                <c:pt idx="57">
                  <c:v>320.88599999999991</c:v>
                </c:pt>
                <c:pt idx="58">
                  <c:v>326.58299999999991</c:v>
                </c:pt>
                <c:pt idx="59">
                  <c:v>332.1989999999999</c:v>
                </c:pt>
                <c:pt idx="60">
                  <c:v>337.81499999999988</c:v>
                </c:pt>
                <c:pt idx="61">
                  <c:v>343.26899999999989</c:v>
                </c:pt>
                <c:pt idx="62">
                  <c:v>348.7949999999999</c:v>
                </c:pt>
                <c:pt idx="63">
                  <c:v>354.51899999999989</c:v>
                </c:pt>
              </c:numCache>
            </c:numRef>
          </c:xVal>
          <c:yVal>
            <c:numRef>
              <c:f>TDK_FF_ST_mU2_06!$AD$20:$AD$83</c:f>
              <c:numCache>
                <c:formatCode>General</c:formatCode>
                <c:ptCount val="64"/>
                <c:pt idx="0">
                  <c:v>-0.19607591921026302</c:v>
                </c:pt>
                <c:pt idx="1">
                  <c:v>-6.4658091908667004E-3</c:v>
                </c:pt>
                <c:pt idx="2">
                  <c:v>-6.1599462474475786E-2</c:v>
                </c:pt>
                <c:pt idx="3">
                  <c:v>-0.12612416639452917</c:v>
                </c:pt>
                <c:pt idx="4">
                  <c:v>2.3008026018946026E-2</c:v>
                </c:pt>
                <c:pt idx="5">
                  <c:v>-3.0298357266598686E-2</c:v>
                </c:pt>
                <c:pt idx="6">
                  <c:v>2.1581366235004396E-2</c:v>
                </c:pt>
                <c:pt idx="7">
                  <c:v>8.850607382137099E-2</c:v>
                </c:pt>
                <c:pt idx="8">
                  <c:v>-4.7124744929973872E-3</c:v>
                </c:pt>
                <c:pt idx="9">
                  <c:v>0.1006480718806344</c:v>
                </c:pt>
                <c:pt idx="10">
                  <c:v>2.5287656528547586E-2</c:v>
                </c:pt>
                <c:pt idx="11">
                  <c:v>-0.10697166054472973</c:v>
                </c:pt>
                <c:pt idx="12">
                  <c:v>9.7181391401647943E-2</c:v>
                </c:pt>
                <c:pt idx="13">
                  <c:v>-1.4972351845230492E-2</c:v>
                </c:pt>
                <c:pt idx="14">
                  <c:v>1.7130030007933783E-2</c:v>
                </c:pt>
                <c:pt idx="15">
                  <c:v>1.7240632967386205E-2</c:v>
                </c:pt>
                <c:pt idx="16">
                  <c:v>2.8829562680243725E-2</c:v>
                </c:pt>
                <c:pt idx="17">
                  <c:v>0.12775805647601146</c:v>
                </c:pt>
                <c:pt idx="18">
                  <c:v>-3.5427575497834596E-2</c:v>
                </c:pt>
                <c:pt idx="19">
                  <c:v>3.9172243589931099E-2</c:v>
                </c:pt>
                <c:pt idx="20">
                  <c:v>0.12560200606570504</c:v>
                </c:pt>
                <c:pt idx="21">
                  <c:v>-1.8079137703082893E-2</c:v>
                </c:pt>
                <c:pt idx="22">
                  <c:v>-7.0787437970210476E-2</c:v>
                </c:pt>
                <c:pt idx="23">
                  <c:v>7.0068488357406977E-2</c:v>
                </c:pt>
                <c:pt idx="24">
                  <c:v>-1.7823214048945601E-2</c:v>
                </c:pt>
                <c:pt idx="25">
                  <c:v>9.5630400489028489E-3</c:v>
                </c:pt>
                <c:pt idx="26">
                  <c:v>0.15367696255950136</c:v>
                </c:pt>
                <c:pt idx="27">
                  <c:v>1.4231468715195206E-2</c:v>
                </c:pt>
                <c:pt idx="28">
                  <c:v>-4.2502596656959213E-2</c:v>
                </c:pt>
                <c:pt idx="29">
                  <c:v>0.14307974917795718</c:v>
                </c:pt>
                <c:pt idx="30">
                  <c:v>3.5212275765672985E-2</c:v>
                </c:pt>
                <c:pt idx="31">
                  <c:v>3.2808648409485386E-2</c:v>
                </c:pt>
                <c:pt idx="32">
                  <c:v>-0.13717994973910663</c:v>
                </c:pt>
                <c:pt idx="33">
                  <c:v>-0.13611125029680693</c:v>
                </c:pt>
                <c:pt idx="34">
                  <c:v>7.2534570287132283E-2</c:v>
                </c:pt>
                <c:pt idx="35">
                  <c:v>-5.8983578816196314E-3</c:v>
                </c:pt>
                <c:pt idx="36">
                  <c:v>6.8324901158405282E-3</c:v>
                </c:pt>
                <c:pt idx="37">
                  <c:v>3.2254287490246725E-2</c:v>
                </c:pt>
                <c:pt idx="38">
                  <c:v>2.8749891200902766E-2</c:v>
                </c:pt>
                <c:pt idx="39">
                  <c:v>1.3519277960170939E-2</c:v>
                </c:pt>
                <c:pt idx="40">
                  <c:v>3.5185574633004535E-2</c:v>
                </c:pt>
                <c:pt idx="41">
                  <c:v>-3.822335321075343E-3</c:v>
                </c:pt>
                <c:pt idx="42">
                  <c:v>0.10177572880976982</c:v>
                </c:pt>
                <c:pt idx="43">
                  <c:v>5.2988079773996333E-2</c:v>
                </c:pt>
                <c:pt idx="44">
                  <c:v>-2.0898196890328791E-2</c:v>
                </c:pt>
                <c:pt idx="45">
                  <c:v>2.2841226983899787E-2</c:v>
                </c:pt>
                <c:pt idx="46">
                  <c:v>-2.6185278923719579E-2</c:v>
                </c:pt>
                <c:pt idx="47">
                  <c:v>0.10309603344813922</c:v>
                </c:pt>
                <c:pt idx="48">
                  <c:v>7.6966240273350195E-2</c:v>
                </c:pt>
                <c:pt idx="49">
                  <c:v>-0.10070621653181888</c:v>
                </c:pt>
                <c:pt idx="50">
                  <c:v>0.19244163610215992</c:v>
                </c:pt>
                <c:pt idx="51">
                  <c:v>-2.6645348120780454E-2</c:v>
                </c:pt>
                <c:pt idx="52">
                  <c:v>-1.5312150427121196E-2</c:v>
                </c:pt>
                <c:pt idx="53">
                  <c:v>6.0098064252144923E-2</c:v>
                </c:pt>
                <c:pt idx="54">
                  <c:v>7.2938133333764199E-3</c:v>
                </c:pt>
                <c:pt idx="55">
                  <c:v>-5.6387265064131498E-2</c:v>
                </c:pt>
                <c:pt idx="56">
                  <c:v>4.4739796345822924E-2</c:v>
                </c:pt>
                <c:pt idx="57">
                  <c:v>-0.18372400889035134</c:v>
                </c:pt>
                <c:pt idx="58">
                  <c:v>-1.984895147319321E-2</c:v>
                </c:pt>
                <c:pt idx="59">
                  <c:v>4.1230484866900952E-2</c:v>
                </c:pt>
                <c:pt idx="60">
                  <c:v>-9.253210114684407E-2</c:v>
                </c:pt>
                <c:pt idx="61">
                  <c:v>0.12186082348756599</c:v>
                </c:pt>
                <c:pt idx="62">
                  <c:v>4.2335848980030732E-2</c:v>
                </c:pt>
                <c:pt idx="63">
                  <c:v>-0.10537750036269244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303240"/>
        <c:axId val="562304024"/>
      </c:scatterChart>
      <c:valAx>
        <c:axId val="56230324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304024"/>
        <c:crosses val="autoZero"/>
        <c:crossBetween val="midCat"/>
      </c:valAx>
      <c:valAx>
        <c:axId val="56230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303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5.3639999999999999</c:v>
                </c:pt>
                <c:pt idx="2">
                  <c:v>11.061</c:v>
                </c:pt>
                <c:pt idx="3">
                  <c:v>16.722000000000001</c:v>
                </c:pt>
                <c:pt idx="4">
                  <c:v>22.392000000000003</c:v>
                </c:pt>
                <c:pt idx="5">
                  <c:v>28.125000000000004</c:v>
                </c:pt>
                <c:pt idx="6">
                  <c:v>33.642000000000003</c:v>
                </c:pt>
                <c:pt idx="7">
                  <c:v>39.168000000000006</c:v>
                </c:pt>
                <c:pt idx="8">
                  <c:v>44.712000000000003</c:v>
                </c:pt>
                <c:pt idx="9">
                  <c:v>50.355000000000004</c:v>
                </c:pt>
                <c:pt idx="10">
                  <c:v>56.070000000000007</c:v>
                </c:pt>
                <c:pt idx="11">
                  <c:v>61.77600000000001</c:v>
                </c:pt>
                <c:pt idx="12">
                  <c:v>67.482000000000014</c:v>
                </c:pt>
                <c:pt idx="13">
                  <c:v>72.999000000000009</c:v>
                </c:pt>
                <c:pt idx="14">
                  <c:v>78.705000000000013</c:v>
                </c:pt>
                <c:pt idx="15">
                  <c:v>84.105000000000018</c:v>
                </c:pt>
                <c:pt idx="16">
                  <c:v>89.676000000000016</c:v>
                </c:pt>
                <c:pt idx="17">
                  <c:v>95.382000000000019</c:v>
                </c:pt>
                <c:pt idx="18">
                  <c:v>100.99800000000002</c:v>
                </c:pt>
                <c:pt idx="19">
                  <c:v>106.67700000000002</c:v>
                </c:pt>
                <c:pt idx="20">
                  <c:v>112.41000000000003</c:v>
                </c:pt>
                <c:pt idx="21">
                  <c:v>118.06200000000003</c:v>
                </c:pt>
                <c:pt idx="22">
                  <c:v>123.57000000000002</c:v>
                </c:pt>
                <c:pt idx="23">
                  <c:v>129.01500000000001</c:v>
                </c:pt>
                <c:pt idx="24">
                  <c:v>134.59500000000003</c:v>
                </c:pt>
                <c:pt idx="25">
                  <c:v>140.23800000000003</c:v>
                </c:pt>
                <c:pt idx="26">
                  <c:v>145.91700000000003</c:v>
                </c:pt>
                <c:pt idx="27">
                  <c:v>151.61400000000003</c:v>
                </c:pt>
                <c:pt idx="28">
                  <c:v>157.23000000000002</c:v>
                </c:pt>
                <c:pt idx="29">
                  <c:v>162.846</c:v>
                </c:pt>
                <c:pt idx="30">
                  <c:v>168.489</c:v>
                </c:pt>
                <c:pt idx="31">
                  <c:v>173.916</c:v>
                </c:pt>
                <c:pt idx="32">
                  <c:v>179.44200000000001</c:v>
                </c:pt>
                <c:pt idx="33">
                  <c:v>185.17500000000001</c:v>
                </c:pt>
                <c:pt idx="34">
                  <c:v>190.89000000000001</c:v>
                </c:pt>
                <c:pt idx="35">
                  <c:v>196.47000000000003</c:v>
                </c:pt>
                <c:pt idx="36">
                  <c:v>202.16700000000003</c:v>
                </c:pt>
                <c:pt idx="37">
                  <c:v>207.81900000000002</c:v>
                </c:pt>
                <c:pt idx="38">
                  <c:v>213.37200000000001</c:v>
                </c:pt>
                <c:pt idx="39">
                  <c:v>218.86200000000002</c:v>
                </c:pt>
                <c:pt idx="40">
                  <c:v>224.37900000000002</c:v>
                </c:pt>
                <c:pt idx="41">
                  <c:v>230.04000000000002</c:v>
                </c:pt>
                <c:pt idx="42">
                  <c:v>235.82700000000003</c:v>
                </c:pt>
                <c:pt idx="43">
                  <c:v>241.53300000000002</c:v>
                </c:pt>
                <c:pt idx="44">
                  <c:v>247.14000000000001</c:v>
                </c:pt>
                <c:pt idx="45">
                  <c:v>252.792</c:v>
                </c:pt>
                <c:pt idx="46">
                  <c:v>258.39</c:v>
                </c:pt>
                <c:pt idx="47">
                  <c:v>263.90699999999998</c:v>
                </c:pt>
                <c:pt idx="48">
                  <c:v>269.45999999999998</c:v>
                </c:pt>
                <c:pt idx="49">
                  <c:v>275.10299999999995</c:v>
                </c:pt>
                <c:pt idx="50">
                  <c:v>280.85399999999993</c:v>
                </c:pt>
                <c:pt idx="51">
                  <c:v>286.54199999999992</c:v>
                </c:pt>
                <c:pt idx="52">
                  <c:v>292.25699999999989</c:v>
                </c:pt>
                <c:pt idx="53">
                  <c:v>297.95399999999989</c:v>
                </c:pt>
                <c:pt idx="54">
                  <c:v>303.45299999999992</c:v>
                </c:pt>
                <c:pt idx="55">
                  <c:v>308.93399999999991</c:v>
                </c:pt>
                <c:pt idx="56">
                  <c:v>314.6219999999999</c:v>
                </c:pt>
                <c:pt idx="57">
                  <c:v>320.21999999999991</c:v>
                </c:pt>
                <c:pt idx="58">
                  <c:v>325.97099999999989</c:v>
                </c:pt>
                <c:pt idx="59">
                  <c:v>331.67699999999991</c:v>
                </c:pt>
                <c:pt idx="60">
                  <c:v>337.31999999999988</c:v>
                </c:pt>
                <c:pt idx="61">
                  <c:v>343.01699999999988</c:v>
                </c:pt>
                <c:pt idx="62">
                  <c:v>348.67799999999988</c:v>
                </c:pt>
                <c:pt idx="63">
                  <c:v>354.05999999999989</c:v>
                </c:pt>
                <c:pt idx="64">
                  <c:v>359.59499999999991</c:v>
                </c:pt>
              </c:numCache>
            </c:numRef>
          </c:xVal>
          <c:yVal>
            <c:numRef>
              <c:f>TDK_FF_ST_oU_07!$AC$20:$AC$84</c:f>
              <c:numCache>
                <c:formatCode>General</c:formatCode>
                <c:ptCount val="65"/>
                <c:pt idx="0">
                  <c:v>-0.20023860621108724</c:v>
                </c:pt>
                <c:pt idx="1">
                  <c:v>-0.11556553314479867</c:v>
                </c:pt>
                <c:pt idx="2">
                  <c:v>-0.12410955207129604</c:v>
                </c:pt>
                <c:pt idx="3">
                  <c:v>-0.22316297340866953</c:v>
                </c:pt>
                <c:pt idx="4">
                  <c:v>-0.19478729361402003</c:v>
                </c:pt>
                <c:pt idx="5">
                  <c:v>-0.14078590407382663</c:v>
                </c:pt>
                <c:pt idx="6">
                  <c:v>-0.14912246215255465</c:v>
                </c:pt>
                <c:pt idx="7">
                  <c:v>-1.2197629713284641E-2</c:v>
                </c:pt>
                <c:pt idx="8">
                  <c:v>-9.6037454135981193E-2</c:v>
                </c:pt>
                <c:pt idx="9">
                  <c:v>3.8185032870970304E-2</c:v>
                </c:pt>
                <c:pt idx="10">
                  <c:v>-6.1694692256381245E-2</c:v>
                </c:pt>
                <c:pt idx="11">
                  <c:v>2.1003638458637397E-2</c:v>
                </c:pt>
                <c:pt idx="12">
                  <c:v>-5.019438882207794E-2</c:v>
                </c:pt>
                <c:pt idx="13">
                  <c:v>-8.639879878647605E-2</c:v>
                </c:pt>
                <c:pt idx="14">
                  <c:v>-4.4049218334663465E-2</c:v>
                </c:pt>
                <c:pt idx="15">
                  <c:v>-3.8785483170101998E-2</c:v>
                </c:pt>
                <c:pt idx="16">
                  <c:v>-0.18951621042279498</c:v>
                </c:pt>
                <c:pt idx="17">
                  <c:v>-8.586577423666597E-2</c:v>
                </c:pt>
                <c:pt idx="18">
                  <c:v>-0.16969055571863123</c:v>
                </c:pt>
                <c:pt idx="19">
                  <c:v>-0.12744110998801261</c:v>
                </c:pt>
                <c:pt idx="20">
                  <c:v>-0.17683340432228078</c:v>
                </c:pt>
                <c:pt idx="21">
                  <c:v>-5.4550187317559562E-2</c:v>
                </c:pt>
                <c:pt idx="22">
                  <c:v>-0.13987759294380453</c:v>
                </c:pt>
                <c:pt idx="23">
                  <c:v>-0.11533662118640109</c:v>
                </c:pt>
                <c:pt idx="24">
                  <c:v>9.4947497018438298E-3</c:v>
                </c:pt>
                <c:pt idx="25">
                  <c:v>-3.1905886247812987E-2</c:v>
                </c:pt>
                <c:pt idx="26">
                  <c:v>-7.5922148099948572E-2</c:v>
                </c:pt>
                <c:pt idx="27">
                  <c:v>1.5012917202625431E-2</c:v>
                </c:pt>
                <c:pt idx="28">
                  <c:v>-8.0155362773325578E-2</c:v>
                </c:pt>
                <c:pt idx="29">
                  <c:v>-6.8499747543228295E-2</c:v>
                </c:pt>
                <c:pt idx="30">
                  <c:v>7.4369199783461681E-3</c:v>
                </c:pt>
                <c:pt idx="31">
                  <c:v>-0.1399132863080581</c:v>
                </c:pt>
                <c:pt idx="32">
                  <c:v>-0.1090961990271353</c:v>
                </c:pt>
                <c:pt idx="33">
                  <c:v>-8.1418655654317718E-2</c:v>
                </c:pt>
                <c:pt idx="34">
                  <c:v>-0.10766067701254656</c:v>
                </c:pt>
                <c:pt idx="35">
                  <c:v>-0.15495697340463721</c:v>
                </c:pt>
                <c:pt idx="36">
                  <c:v>-0.12032739918583957</c:v>
                </c:pt>
                <c:pt idx="37">
                  <c:v>-0.1595668558790635</c:v>
                </c:pt>
                <c:pt idx="38">
                  <c:v>-5.6555525761211811E-2</c:v>
                </c:pt>
                <c:pt idx="39">
                  <c:v>-5.8715256880475408E-2</c:v>
                </c:pt>
                <c:pt idx="40">
                  <c:v>1.6731763258803767E-2</c:v>
                </c:pt>
                <c:pt idx="41">
                  <c:v>-2.8574249136624985E-2</c:v>
                </c:pt>
                <c:pt idx="42">
                  <c:v>-1.7042359763337345E-2</c:v>
                </c:pt>
                <c:pt idx="43">
                  <c:v>7.8333818157261703E-2</c:v>
                </c:pt>
                <c:pt idx="44">
                  <c:v>-2.0503227814430147E-2</c:v>
                </c:pt>
                <c:pt idx="45">
                  <c:v>-4.7100536506547996E-3</c:v>
                </c:pt>
                <c:pt idx="46">
                  <c:v>3.4019136608435474E-2</c:v>
                </c:pt>
                <c:pt idx="47">
                  <c:v>-2.0397101149512764E-2</c:v>
                </c:pt>
                <c:pt idx="48">
                  <c:v>-0.14623915236126095</c:v>
                </c:pt>
                <c:pt idx="49">
                  <c:v>-9.5647959983466535E-2</c:v>
                </c:pt>
                <c:pt idx="50">
                  <c:v>-9.9928994293691176E-2</c:v>
                </c:pt>
                <c:pt idx="51">
                  <c:v>-0.12941004975334636</c:v>
                </c:pt>
                <c:pt idx="52">
                  <c:v>-0.12380016533057869</c:v>
                </c:pt>
                <c:pt idx="53">
                  <c:v>-0.12585829365463042</c:v>
                </c:pt>
                <c:pt idx="54">
                  <c:v>-6.8036543217033341E-2</c:v>
                </c:pt>
                <c:pt idx="55">
                  <c:v>-8.4382403313099985E-2</c:v>
                </c:pt>
                <c:pt idx="56">
                  <c:v>-1.6220021327342238E-2</c:v>
                </c:pt>
                <c:pt idx="57">
                  <c:v>-0.1497424395232656</c:v>
                </c:pt>
                <c:pt idx="58">
                  <c:v>-6.2421024663080971E-2</c:v>
                </c:pt>
                <c:pt idx="59">
                  <c:v>-0.10494311306501913</c:v>
                </c:pt>
                <c:pt idx="60">
                  <c:v>-9.7973737240465653E-2</c:v>
                </c:pt>
                <c:pt idx="61">
                  <c:v>-0.14473104685527005</c:v>
                </c:pt>
                <c:pt idx="62">
                  <c:v>-0.17488522231678871</c:v>
                </c:pt>
                <c:pt idx="63">
                  <c:v>-0.25143761441404422</c:v>
                </c:pt>
                <c:pt idx="64">
                  <c:v>-0.14818382576640943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TDK_FF_ST_oU_07!$Z$85:$Z$149</c:f>
              <c:numCache>
                <c:formatCode>General</c:formatCode>
                <c:ptCount val="65"/>
                <c:pt idx="0">
                  <c:v>359.59499999999991</c:v>
                </c:pt>
                <c:pt idx="1">
                  <c:v>354.28499999999991</c:v>
                </c:pt>
                <c:pt idx="2">
                  <c:v>348.8669999999999</c:v>
                </c:pt>
                <c:pt idx="3">
                  <c:v>343.2059999999999</c:v>
                </c:pt>
                <c:pt idx="4">
                  <c:v>337.58999999999992</c:v>
                </c:pt>
                <c:pt idx="5">
                  <c:v>331.87499999999994</c:v>
                </c:pt>
                <c:pt idx="6">
                  <c:v>326.13299999999992</c:v>
                </c:pt>
                <c:pt idx="7">
                  <c:v>320.41799999999995</c:v>
                </c:pt>
                <c:pt idx="8">
                  <c:v>314.80199999999996</c:v>
                </c:pt>
                <c:pt idx="9">
                  <c:v>309.14999999999998</c:v>
                </c:pt>
                <c:pt idx="10">
                  <c:v>303.66899999999998</c:v>
                </c:pt>
                <c:pt idx="11">
                  <c:v>298.14299999999997</c:v>
                </c:pt>
                <c:pt idx="12">
                  <c:v>292.43699999999995</c:v>
                </c:pt>
                <c:pt idx="13">
                  <c:v>286.74899999999997</c:v>
                </c:pt>
                <c:pt idx="14">
                  <c:v>281.04299999999995</c:v>
                </c:pt>
                <c:pt idx="15">
                  <c:v>275.33699999999993</c:v>
                </c:pt>
                <c:pt idx="16">
                  <c:v>269.67599999999993</c:v>
                </c:pt>
                <c:pt idx="17">
                  <c:v>264.05999999999995</c:v>
                </c:pt>
                <c:pt idx="18">
                  <c:v>258.57899999999995</c:v>
                </c:pt>
                <c:pt idx="19">
                  <c:v>253.03499999999994</c:v>
                </c:pt>
                <c:pt idx="20">
                  <c:v>247.31099999999995</c:v>
                </c:pt>
                <c:pt idx="21">
                  <c:v>241.67699999999996</c:v>
                </c:pt>
                <c:pt idx="22">
                  <c:v>235.96199999999996</c:v>
                </c:pt>
                <c:pt idx="23">
                  <c:v>230.21999999999997</c:v>
                </c:pt>
                <c:pt idx="24">
                  <c:v>224.59499999999997</c:v>
                </c:pt>
                <c:pt idx="25">
                  <c:v>219.02399999999997</c:v>
                </c:pt>
                <c:pt idx="26">
                  <c:v>213.57899999999998</c:v>
                </c:pt>
                <c:pt idx="27">
                  <c:v>208.07999999999998</c:v>
                </c:pt>
                <c:pt idx="28">
                  <c:v>202.36499999999998</c:v>
                </c:pt>
                <c:pt idx="29">
                  <c:v>196.69499999999999</c:v>
                </c:pt>
                <c:pt idx="30">
                  <c:v>191.06100000000001</c:v>
                </c:pt>
                <c:pt idx="31">
                  <c:v>185.38200000000001</c:v>
                </c:pt>
                <c:pt idx="32">
                  <c:v>179.64000000000001</c:v>
                </c:pt>
                <c:pt idx="33">
                  <c:v>174.12300000000002</c:v>
                </c:pt>
                <c:pt idx="34">
                  <c:v>168.69600000000003</c:v>
                </c:pt>
                <c:pt idx="35">
                  <c:v>163.17000000000002</c:v>
                </c:pt>
                <c:pt idx="36">
                  <c:v>157.51800000000003</c:v>
                </c:pt>
                <c:pt idx="37">
                  <c:v>151.85700000000003</c:v>
                </c:pt>
                <c:pt idx="38">
                  <c:v>146.16900000000004</c:v>
                </c:pt>
                <c:pt idx="39">
                  <c:v>140.40900000000005</c:v>
                </c:pt>
                <c:pt idx="40">
                  <c:v>134.84700000000004</c:v>
                </c:pt>
                <c:pt idx="41">
                  <c:v>129.21300000000005</c:v>
                </c:pt>
                <c:pt idx="42">
                  <c:v>123.78600000000006</c:v>
                </c:pt>
                <c:pt idx="43">
                  <c:v>118.31400000000006</c:v>
                </c:pt>
                <c:pt idx="44">
                  <c:v>112.54500000000006</c:v>
                </c:pt>
                <c:pt idx="45">
                  <c:v>106.95600000000006</c:v>
                </c:pt>
                <c:pt idx="46">
                  <c:v>101.24100000000006</c:v>
                </c:pt>
                <c:pt idx="47">
                  <c:v>95.571000000000055</c:v>
                </c:pt>
                <c:pt idx="48">
                  <c:v>89.919000000000054</c:v>
                </c:pt>
                <c:pt idx="49">
                  <c:v>84.339000000000055</c:v>
                </c:pt>
                <c:pt idx="50">
                  <c:v>78.858000000000061</c:v>
                </c:pt>
                <c:pt idx="51">
                  <c:v>73.188000000000059</c:v>
                </c:pt>
                <c:pt idx="52">
                  <c:v>67.653000000000063</c:v>
                </c:pt>
                <c:pt idx="53">
                  <c:v>62.046000000000063</c:v>
                </c:pt>
                <c:pt idx="54">
                  <c:v>56.259000000000064</c:v>
                </c:pt>
                <c:pt idx="55">
                  <c:v>50.535000000000068</c:v>
                </c:pt>
                <c:pt idx="56">
                  <c:v>44.946000000000069</c:v>
                </c:pt>
                <c:pt idx="57">
                  <c:v>39.321000000000069</c:v>
                </c:pt>
                <c:pt idx="58">
                  <c:v>33.885000000000069</c:v>
                </c:pt>
                <c:pt idx="59">
                  <c:v>28.323000000000071</c:v>
                </c:pt>
                <c:pt idx="60">
                  <c:v>22.644000000000073</c:v>
                </c:pt>
                <c:pt idx="61">
                  <c:v>16.956000000000074</c:v>
                </c:pt>
                <c:pt idx="62">
                  <c:v>11.304000000000075</c:v>
                </c:pt>
                <c:pt idx="63">
                  <c:v>5.5710000000000752</c:v>
                </c:pt>
                <c:pt idx="64">
                  <c:v>-0.12599999999992395</c:v>
                </c:pt>
              </c:numCache>
            </c:numRef>
          </c:xVal>
          <c:yVal>
            <c:numRef>
              <c:f>TDK_FF_ST_oU_07!$AC$85:$AC$149</c:f>
              <c:numCache>
                <c:formatCode>General</c:formatCode>
                <c:ptCount val="65"/>
                <c:pt idx="0">
                  <c:v>-0.15248017503097344</c:v>
                </c:pt>
                <c:pt idx="1">
                  <c:v>-0.20429455179925071</c:v>
                </c:pt>
                <c:pt idx="2">
                  <c:v>-0.13103605287807341</c:v>
                </c:pt>
                <c:pt idx="3">
                  <c:v>-0.14622151662888427</c:v>
                </c:pt>
                <c:pt idx="4">
                  <c:v>-8.0350883955475183E-2</c:v>
                </c:pt>
                <c:pt idx="5">
                  <c:v>-0.10095181990487845</c:v>
                </c:pt>
                <c:pt idx="6">
                  <c:v>-7.2022657232651E-2</c:v>
                </c:pt>
                <c:pt idx="7">
                  <c:v>-4.7474062427738772E-2</c:v>
                </c:pt>
                <c:pt idx="8">
                  <c:v>-0.14380733717149496</c:v>
                </c:pt>
                <c:pt idx="9">
                  <c:v>-0.10644130735090584</c:v>
                </c:pt>
                <c:pt idx="10">
                  <c:v>-8.0809714997030824E-2</c:v>
                </c:pt>
                <c:pt idx="11">
                  <c:v>-0.14960941288899221</c:v>
                </c:pt>
                <c:pt idx="12">
                  <c:v>-0.19165662687481699</c:v>
                </c:pt>
                <c:pt idx="13">
                  <c:v>-9.8970268090340596E-2</c:v>
                </c:pt>
                <c:pt idx="14">
                  <c:v>-9.1450571018697246E-2</c:v>
                </c:pt>
                <c:pt idx="15">
                  <c:v>-6.398958158018786E-2</c:v>
                </c:pt>
                <c:pt idx="16">
                  <c:v>-9.4523005591099718E-2</c:v>
                </c:pt>
                <c:pt idx="17">
                  <c:v>-3.266884605955056E-2</c:v>
                </c:pt>
                <c:pt idx="18">
                  <c:v>4.1636579818828068E-2</c:v>
                </c:pt>
                <c:pt idx="19">
                  <c:v>3.3092245016320021E-2</c:v>
                </c:pt>
                <c:pt idx="20">
                  <c:v>2.4128698301609575E-2</c:v>
                </c:pt>
                <c:pt idx="21">
                  <c:v>2.8991516656049043E-2</c:v>
                </c:pt>
                <c:pt idx="22">
                  <c:v>5.573282471155494E-2</c:v>
                </c:pt>
                <c:pt idx="23">
                  <c:v>-3.436274724259647E-2</c:v>
                </c:pt>
                <c:pt idx="24">
                  <c:v>-2.264385654001444E-2</c:v>
                </c:pt>
                <c:pt idx="25">
                  <c:v>-3.4914876722467625E-2</c:v>
                </c:pt>
                <c:pt idx="26">
                  <c:v>-4.1309512552203387E-2</c:v>
                </c:pt>
                <c:pt idx="27">
                  <c:v>-8.9107015283218516E-2</c:v>
                </c:pt>
                <c:pt idx="28">
                  <c:v>-7.2321377242332119E-2</c:v>
                </c:pt>
                <c:pt idx="29">
                  <c:v>-7.6288608708011907E-2</c:v>
                </c:pt>
                <c:pt idx="30">
                  <c:v>-0.14572359263465273</c:v>
                </c:pt>
                <c:pt idx="31">
                  <c:v>-0.10034650237065534</c:v>
                </c:pt>
                <c:pt idx="32">
                  <c:v>-6.5355963866551292E-2</c:v>
                </c:pt>
                <c:pt idx="33">
                  <c:v>-6.2698452131797922E-2</c:v>
                </c:pt>
                <c:pt idx="34">
                  <c:v>1.4228849265123245E-2</c:v>
                </c:pt>
                <c:pt idx="35">
                  <c:v>-4.0638930701959453E-2</c:v>
                </c:pt>
                <c:pt idx="36">
                  <c:v>-1.6595602008692367E-2</c:v>
                </c:pt>
                <c:pt idx="37">
                  <c:v>3.6210077550322239E-2</c:v>
                </c:pt>
                <c:pt idx="38">
                  <c:v>-5.0068785662404025E-2</c:v>
                </c:pt>
                <c:pt idx="39">
                  <c:v>-0.11098666814388025</c:v>
                </c:pt>
                <c:pt idx="40">
                  <c:v>-3.8511385169897494E-2</c:v>
                </c:pt>
                <c:pt idx="41">
                  <c:v>-0.1208411428889633</c:v>
                </c:pt>
                <c:pt idx="42">
                  <c:v>-0.14629132444980542</c:v>
                </c:pt>
                <c:pt idx="43">
                  <c:v>-0.1050221081369358</c:v>
                </c:pt>
                <c:pt idx="44">
                  <c:v>-0.17934415953759242</c:v>
                </c:pt>
                <c:pt idx="45">
                  <c:v>-0.11157478578120106</c:v>
                </c:pt>
                <c:pt idx="46">
                  <c:v>-0.1260466513288776</c:v>
                </c:pt>
                <c:pt idx="47">
                  <c:v>-0.10262183593081886</c:v>
                </c:pt>
                <c:pt idx="48">
                  <c:v>-2.0746996884511759E-2</c:v>
                </c:pt>
                <c:pt idx="49">
                  <c:v>-0.11675098401497053</c:v>
                </c:pt>
                <c:pt idx="50">
                  <c:v>-2.61576238476664E-2</c:v>
                </c:pt>
                <c:pt idx="51">
                  <c:v>-5.1097916984375047E-2</c:v>
                </c:pt>
                <c:pt idx="52">
                  <c:v>-3.2048133749853491E-2</c:v>
                </c:pt>
                <c:pt idx="53">
                  <c:v>1.0056783377621059E-3</c:v>
                </c:pt>
                <c:pt idx="54">
                  <c:v>2.5115704452737475E-2</c:v>
                </c:pt>
                <c:pt idx="55">
                  <c:v>-1.0914888091278385E-2</c:v>
                </c:pt>
                <c:pt idx="56">
                  <c:v>-5.3471557059069141E-2</c:v>
                </c:pt>
                <c:pt idx="57">
                  <c:v>-9.3963802831282806E-2</c:v>
                </c:pt>
                <c:pt idx="58">
                  <c:v>-4.4385730788654598E-2</c:v>
                </c:pt>
                <c:pt idx="59">
                  <c:v>-0.17113058963807504</c:v>
                </c:pt>
                <c:pt idx="60">
                  <c:v>-0.17328469553008219</c:v>
                </c:pt>
                <c:pt idx="61">
                  <c:v>-0.17869320756204843</c:v>
                </c:pt>
                <c:pt idx="62">
                  <c:v>-0.21523942161103271</c:v>
                </c:pt>
                <c:pt idx="63">
                  <c:v>-0.20955587661705177</c:v>
                </c:pt>
                <c:pt idx="64">
                  <c:v>-0.18597332374798281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5.3639999999999999</c:v>
                </c:pt>
                <c:pt idx="2">
                  <c:v>11.061</c:v>
                </c:pt>
                <c:pt idx="3">
                  <c:v>16.722000000000001</c:v>
                </c:pt>
                <c:pt idx="4">
                  <c:v>22.392000000000003</c:v>
                </c:pt>
                <c:pt idx="5">
                  <c:v>28.125000000000004</c:v>
                </c:pt>
                <c:pt idx="6">
                  <c:v>33.642000000000003</c:v>
                </c:pt>
                <c:pt idx="7">
                  <c:v>39.168000000000006</c:v>
                </c:pt>
                <c:pt idx="8">
                  <c:v>44.712000000000003</c:v>
                </c:pt>
                <c:pt idx="9">
                  <c:v>50.355000000000004</c:v>
                </c:pt>
                <c:pt idx="10">
                  <c:v>56.070000000000007</c:v>
                </c:pt>
                <c:pt idx="11">
                  <c:v>61.77600000000001</c:v>
                </c:pt>
                <c:pt idx="12">
                  <c:v>67.482000000000014</c:v>
                </c:pt>
                <c:pt idx="13">
                  <c:v>72.999000000000009</c:v>
                </c:pt>
                <c:pt idx="14">
                  <c:v>78.705000000000013</c:v>
                </c:pt>
                <c:pt idx="15">
                  <c:v>84.105000000000018</c:v>
                </c:pt>
                <c:pt idx="16">
                  <c:v>89.676000000000016</c:v>
                </c:pt>
                <c:pt idx="17">
                  <c:v>95.382000000000019</c:v>
                </c:pt>
                <c:pt idx="18">
                  <c:v>100.99800000000002</c:v>
                </c:pt>
                <c:pt idx="19">
                  <c:v>106.67700000000002</c:v>
                </c:pt>
                <c:pt idx="20">
                  <c:v>112.41000000000003</c:v>
                </c:pt>
                <c:pt idx="21">
                  <c:v>118.06200000000003</c:v>
                </c:pt>
                <c:pt idx="22">
                  <c:v>123.57000000000002</c:v>
                </c:pt>
                <c:pt idx="23">
                  <c:v>129.01500000000001</c:v>
                </c:pt>
                <c:pt idx="24">
                  <c:v>134.59500000000003</c:v>
                </c:pt>
                <c:pt idx="25">
                  <c:v>140.23800000000003</c:v>
                </c:pt>
                <c:pt idx="26">
                  <c:v>145.91700000000003</c:v>
                </c:pt>
                <c:pt idx="27">
                  <c:v>151.61400000000003</c:v>
                </c:pt>
                <c:pt idx="28">
                  <c:v>157.23000000000002</c:v>
                </c:pt>
                <c:pt idx="29">
                  <c:v>162.846</c:v>
                </c:pt>
                <c:pt idx="30">
                  <c:v>168.489</c:v>
                </c:pt>
                <c:pt idx="31">
                  <c:v>173.916</c:v>
                </c:pt>
                <c:pt idx="32">
                  <c:v>179.44200000000001</c:v>
                </c:pt>
                <c:pt idx="33">
                  <c:v>185.17500000000001</c:v>
                </c:pt>
                <c:pt idx="34">
                  <c:v>190.89000000000001</c:v>
                </c:pt>
                <c:pt idx="35">
                  <c:v>196.47000000000003</c:v>
                </c:pt>
                <c:pt idx="36">
                  <c:v>202.16700000000003</c:v>
                </c:pt>
                <c:pt idx="37">
                  <c:v>207.81900000000002</c:v>
                </c:pt>
                <c:pt idx="38">
                  <c:v>213.37200000000001</c:v>
                </c:pt>
                <c:pt idx="39">
                  <c:v>218.86200000000002</c:v>
                </c:pt>
                <c:pt idx="40">
                  <c:v>224.37900000000002</c:v>
                </c:pt>
                <c:pt idx="41">
                  <c:v>230.04000000000002</c:v>
                </c:pt>
                <c:pt idx="42">
                  <c:v>235.82700000000003</c:v>
                </c:pt>
                <c:pt idx="43">
                  <c:v>241.53300000000002</c:v>
                </c:pt>
                <c:pt idx="44">
                  <c:v>247.14000000000001</c:v>
                </c:pt>
                <c:pt idx="45">
                  <c:v>252.792</c:v>
                </c:pt>
                <c:pt idx="46">
                  <c:v>258.39</c:v>
                </c:pt>
                <c:pt idx="47">
                  <c:v>263.90699999999998</c:v>
                </c:pt>
                <c:pt idx="48">
                  <c:v>269.45999999999998</c:v>
                </c:pt>
                <c:pt idx="49">
                  <c:v>275.10299999999995</c:v>
                </c:pt>
                <c:pt idx="50">
                  <c:v>280.85399999999993</c:v>
                </c:pt>
                <c:pt idx="51">
                  <c:v>286.54199999999992</c:v>
                </c:pt>
                <c:pt idx="52">
                  <c:v>292.25699999999989</c:v>
                </c:pt>
                <c:pt idx="53">
                  <c:v>297.95399999999989</c:v>
                </c:pt>
                <c:pt idx="54">
                  <c:v>303.45299999999992</c:v>
                </c:pt>
                <c:pt idx="55">
                  <c:v>308.93399999999991</c:v>
                </c:pt>
                <c:pt idx="56">
                  <c:v>314.6219999999999</c:v>
                </c:pt>
                <c:pt idx="57">
                  <c:v>320.21999999999991</c:v>
                </c:pt>
                <c:pt idx="58">
                  <c:v>325.97099999999989</c:v>
                </c:pt>
                <c:pt idx="59">
                  <c:v>331.67699999999991</c:v>
                </c:pt>
                <c:pt idx="60">
                  <c:v>337.31999999999988</c:v>
                </c:pt>
                <c:pt idx="61">
                  <c:v>343.01699999999988</c:v>
                </c:pt>
                <c:pt idx="62">
                  <c:v>348.67799999999988</c:v>
                </c:pt>
                <c:pt idx="63">
                  <c:v>354.05999999999989</c:v>
                </c:pt>
              </c:numCache>
            </c:numRef>
          </c:xVal>
          <c:yVal>
            <c:numRef>
              <c:f>TDK_FF_ST_oU_07!$AD$20:$AD$83</c:f>
              <c:numCache>
                <c:formatCode>General</c:formatCode>
                <c:ptCount val="64"/>
                <c:pt idx="0">
                  <c:v>1.4265282463104434E-2</c:v>
                </c:pt>
                <c:pt idx="1">
                  <c:v>-9.3990343472253102E-2</c:v>
                </c:pt>
                <c:pt idx="2">
                  <c:v>-9.1129869539736674E-2</c:v>
                </c:pt>
                <c:pt idx="3">
                  <c:v>4.4469765846621101E-2</c:v>
                </c:pt>
                <c:pt idx="4">
                  <c:v>2.1502598083937841E-2</c:v>
                </c:pt>
                <c:pt idx="5">
                  <c:v>-3.0344685564248408E-2</c:v>
                </c:pt>
                <c:pt idx="6">
                  <c:v>0.10473673136390005</c:v>
                </c:pt>
                <c:pt idx="7">
                  <c:v>-8.1766173117998164E-2</c:v>
                </c:pt>
                <c:pt idx="8">
                  <c:v>4.2565897076912051E-2</c:v>
                </c:pt>
                <c:pt idx="9">
                  <c:v>-4.9099920962248689E-2</c:v>
                </c:pt>
                <c:pt idx="10">
                  <c:v>8.681039670911872E-2</c:v>
                </c:pt>
                <c:pt idx="11">
                  <c:v>-1.9997960120875291E-2</c:v>
                </c:pt>
                <c:pt idx="12">
                  <c:v>1.8146255072224449E-2</c:v>
                </c:pt>
                <c:pt idx="13">
                  <c:v>3.5300881802101003E-2</c:v>
                </c:pt>
                <c:pt idx="14">
                  <c:v>1.7891594486997064E-2</c:v>
                </c:pt>
                <c:pt idx="15">
                  <c:v>-7.7965500844868529E-2</c:v>
                </c:pt>
                <c:pt idx="16">
                  <c:v>0.16876921353828322</c:v>
                </c:pt>
                <c:pt idx="17">
                  <c:v>-1.6756061694152891E-2</c:v>
                </c:pt>
                <c:pt idx="18">
                  <c:v>4.3643904389753629E-2</c:v>
                </c:pt>
                <c:pt idx="19">
                  <c:v>1.5866324206811555E-2</c:v>
                </c:pt>
                <c:pt idx="20">
                  <c:v>-2.510755215311633E-3</c:v>
                </c:pt>
                <c:pt idx="21">
                  <c:v>-5.0471920819376237E-2</c:v>
                </c:pt>
                <c:pt idx="22">
                  <c:v>-6.4137315060008859E-3</c:v>
                </c:pt>
                <c:pt idx="23">
                  <c:v>-5.5045217025622151E-3</c:v>
                </c:pt>
                <c:pt idx="24">
                  <c:v>-4.8006134871741324E-2</c:v>
                </c:pt>
                <c:pt idx="25">
                  <c:v>-7.9080781896067265E-2</c:v>
                </c:pt>
                <c:pt idx="26">
                  <c:v>2.5853362437544547E-2</c:v>
                </c:pt>
                <c:pt idx="27">
                  <c:v>2.1197160347696808E-2</c:v>
                </c:pt>
                <c:pt idx="28">
                  <c:v>6.3559760764633211E-2</c:v>
                </c:pt>
                <c:pt idx="29">
                  <c:v>2.7860816841268843E-2</c:v>
                </c:pt>
                <c:pt idx="30">
                  <c:v>6.7919292867770764E-3</c:v>
                </c:pt>
                <c:pt idx="31">
                  <c:v>7.7214834176260183E-2</c:v>
                </c:pt>
                <c:pt idx="32">
                  <c:v>4.3740235160584007E-2</c:v>
                </c:pt>
                <c:pt idx="33">
                  <c:v>-1.8927846716337626E-2</c:v>
                </c:pt>
                <c:pt idx="34">
                  <c:v>-3.8062915622106175E-2</c:v>
                </c:pt>
                <c:pt idx="35">
                  <c:v>7.8668364696625304E-2</c:v>
                </c:pt>
                <c:pt idx="36">
                  <c:v>4.8006021943507449E-2</c:v>
                </c:pt>
                <c:pt idx="37">
                  <c:v>7.045984059584498E-2</c:v>
                </c:pt>
                <c:pt idx="38">
                  <c:v>1.5246013209008424E-2</c:v>
                </c:pt>
                <c:pt idx="39">
                  <c:v>2.3800380158007783E-2</c:v>
                </c:pt>
                <c:pt idx="40">
                  <c:v>-3.9375619798818207E-2</c:v>
                </c:pt>
                <c:pt idx="41">
                  <c:v>-5.7884981059714846E-3</c:v>
                </c:pt>
                <c:pt idx="42">
                  <c:v>7.2775184474892285E-2</c:v>
                </c:pt>
                <c:pt idx="43">
                  <c:v>-4.934230150121266E-2</c:v>
                </c:pt>
                <c:pt idx="44">
                  <c:v>4.4631926116039722E-2</c:v>
                </c:pt>
                <c:pt idx="45">
                  <c:v>3.7802298666974821E-2</c:v>
                </c:pt>
                <c:pt idx="46">
                  <c:v>7.6174432103925938E-3</c:v>
                </c:pt>
                <c:pt idx="47">
                  <c:v>-1.2271744910037796E-2</c:v>
                </c:pt>
                <c:pt idx="48">
                  <c:v>5.1716146770161231E-2</c:v>
                </c:pt>
                <c:pt idx="49">
                  <c:v>3.1658378403278675E-2</c:v>
                </c:pt>
                <c:pt idx="50">
                  <c:v>8.4784232749939292E-3</c:v>
                </c:pt>
                <c:pt idx="51">
                  <c:v>3.043978166300576E-2</c:v>
                </c:pt>
                <c:pt idx="52">
                  <c:v>-6.78564615442383E-2</c:v>
                </c:pt>
                <c:pt idx="53">
                  <c:v>-2.3751119234361795E-2</c:v>
                </c:pt>
                <c:pt idx="54">
                  <c:v>-1.2773171779997483E-2</c:v>
                </c:pt>
                <c:pt idx="55">
                  <c:v>-2.205890403780586E-2</c:v>
                </c:pt>
                <c:pt idx="56">
                  <c:v>-0.12758731584415273</c:v>
                </c:pt>
                <c:pt idx="57">
                  <c:v>0.10226837709552683</c:v>
                </c:pt>
                <c:pt idx="58">
                  <c:v>-9.6016325695700289E-3</c:v>
                </c:pt>
                <c:pt idx="59">
                  <c:v>3.9912931601406854E-3</c:v>
                </c:pt>
                <c:pt idx="60">
                  <c:v>1.762285328499047E-2</c:v>
                </c:pt>
                <c:pt idx="61">
                  <c:v>-1.4904697736142225E-3</c:v>
                </c:pt>
                <c:pt idx="62">
                  <c:v>4.3849169438715307E-2</c:v>
                </c:pt>
                <c:pt idx="63">
                  <c:v>4.7143062614793507E-2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304416"/>
        <c:axId val="562304808"/>
      </c:scatterChart>
      <c:valAx>
        <c:axId val="56230441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304808"/>
        <c:crosses val="autoZero"/>
        <c:crossBetween val="midCat"/>
      </c:valAx>
      <c:valAx>
        <c:axId val="562304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304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5.8769999999999998</c:v>
                </c:pt>
                <c:pt idx="2">
                  <c:v>11.672999999999998</c:v>
                </c:pt>
                <c:pt idx="3">
                  <c:v>17.315999999999999</c:v>
                </c:pt>
                <c:pt idx="4">
                  <c:v>22.805999999999997</c:v>
                </c:pt>
                <c:pt idx="5">
                  <c:v>28.331999999999997</c:v>
                </c:pt>
                <c:pt idx="6">
                  <c:v>33.992999999999995</c:v>
                </c:pt>
                <c:pt idx="7">
                  <c:v>39.608999999999995</c:v>
                </c:pt>
                <c:pt idx="8">
                  <c:v>45.215999999999994</c:v>
                </c:pt>
                <c:pt idx="9">
                  <c:v>50.930999999999997</c:v>
                </c:pt>
                <c:pt idx="10">
                  <c:v>56.628</c:v>
                </c:pt>
                <c:pt idx="11">
                  <c:v>62.298000000000002</c:v>
                </c:pt>
                <c:pt idx="12">
                  <c:v>67.86</c:v>
                </c:pt>
                <c:pt idx="13">
                  <c:v>73.287000000000006</c:v>
                </c:pt>
                <c:pt idx="14">
                  <c:v>78.867000000000004</c:v>
                </c:pt>
                <c:pt idx="15">
                  <c:v>84.591000000000008</c:v>
                </c:pt>
                <c:pt idx="16">
                  <c:v>90.225000000000009</c:v>
                </c:pt>
                <c:pt idx="17">
                  <c:v>95.87700000000001</c:v>
                </c:pt>
                <c:pt idx="18">
                  <c:v>101.62800000000001</c:v>
                </c:pt>
                <c:pt idx="19">
                  <c:v>107.26200000000001</c:v>
                </c:pt>
                <c:pt idx="20">
                  <c:v>112.77900000000001</c:v>
                </c:pt>
                <c:pt idx="21">
                  <c:v>118.27800000000001</c:v>
                </c:pt>
                <c:pt idx="22">
                  <c:v>123.88500000000001</c:v>
                </c:pt>
                <c:pt idx="23">
                  <c:v>129.43800000000002</c:v>
                </c:pt>
                <c:pt idx="24">
                  <c:v>135.14400000000001</c:v>
                </c:pt>
                <c:pt idx="25">
                  <c:v>140.86799999999999</c:v>
                </c:pt>
                <c:pt idx="26">
                  <c:v>146.51999999999998</c:v>
                </c:pt>
                <c:pt idx="27">
                  <c:v>152.10899999999998</c:v>
                </c:pt>
                <c:pt idx="28">
                  <c:v>157.67999999999998</c:v>
                </c:pt>
                <c:pt idx="29">
                  <c:v>163.15199999999999</c:v>
                </c:pt>
                <c:pt idx="30">
                  <c:v>168.714</c:v>
                </c:pt>
                <c:pt idx="31">
                  <c:v>174.38399999999999</c:v>
                </c:pt>
                <c:pt idx="32">
                  <c:v>179.99099999999999</c:v>
                </c:pt>
                <c:pt idx="33">
                  <c:v>185.66099999999997</c:v>
                </c:pt>
                <c:pt idx="34">
                  <c:v>191.43899999999996</c:v>
                </c:pt>
                <c:pt idx="35">
                  <c:v>197.09999999999997</c:v>
                </c:pt>
                <c:pt idx="36">
                  <c:v>202.53599999999997</c:v>
                </c:pt>
                <c:pt idx="37">
                  <c:v>208.01699999999997</c:v>
                </c:pt>
                <c:pt idx="38">
                  <c:v>213.65099999999995</c:v>
                </c:pt>
                <c:pt idx="39">
                  <c:v>219.27599999999995</c:v>
                </c:pt>
                <c:pt idx="40">
                  <c:v>224.87399999999997</c:v>
                </c:pt>
                <c:pt idx="41">
                  <c:v>230.66999999999996</c:v>
                </c:pt>
                <c:pt idx="42">
                  <c:v>236.33999999999995</c:v>
                </c:pt>
                <c:pt idx="43">
                  <c:v>242.00099999999995</c:v>
                </c:pt>
                <c:pt idx="44">
                  <c:v>247.60799999999995</c:v>
                </c:pt>
                <c:pt idx="45">
                  <c:v>253.00799999999995</c:v>
                </c:pt>
                <c:pt idx="46">
                  <c:v>258.59699999999998</c:v>
                </c:pt>
                <c:pt idx="47">
                  <c:v>264.31199999999995</c:v>
                </c:pt>
                <c:pt idx="48">
                  <c:v>269.95499999999993</c:v>
                </c:pt>
                <c:pt idx="49">
                  <c:v>275.72399999999993</c:v>
                </c:pt>
                <c:pt idx="50">
                  <c:v>281.42099999999994</c:v>
                </c:pt>
                <c:pt idx="51">
                  <c:v>287.01899999999995</c:v>
                </c:pt>
                <c:pt idx="52">
                  <c:v>292.62599999999998</c:v>
                </c:pt>
                <c:pt idx="53">
                  <c:v>298.13399999999996</c:v>
                </c:pt>
                <c:pt idx="54">
                  <c:v>303.79499999999996</c:v>
                </c:pt>
                <c:pt idx="55">
                  <c:v>309.35699999999997</c:v>
                </c:pt>
                <c:pt idx="56">
                  <c:v>315.02699999999999</c:v>
                </c:pt>
                <c:pt idx="57">
                  <c:v>320.78699999999998</c:v>
                </c:pt>
                <c:pt idx="58">
                  <c:v>326.61899999999997</c:v>
                </c:pt>
                <c:pt idx="59">
                  <c:v>332.154</c:v>
                </c:pt>
                <c:pt idx="60">
                  <c:v>337.79699999999997</c:v>
                </c:pt>
                <c:pt idx="61">
                  <c:v>343.26</c:v>
                </c:pt>
                <c:pt idx="62">
                  <c:v>348.90299999999996</c:v>
                </c:pt>
                <c:pt idx="63">
                  <c:v>354.54599999999994</c:v>
                </c:pt>
                <c:pt idx="64">
                  <c:v>360.17099999999994</c:v>
                </c:pt>
              </c:numCache>
            </c:numRef>
          </c:xVal>
          <c:yVal>
            <c:numRef>
              <c:f>TDK_FF_ST_mU_07!$AC$20:$AC$84</c:f>
              <c:numCache>
                <c:formatCode>General</c:formatCode>
                <c:ptCount val="65"/>
                <c:pt idx="0">
                  <c:v>0.11481651105805213</c:v>
                </c:pt>
                <c:pt idx="1">
                  <c:v>-0.16289462484552519</c:v>
                </c:pt>
                <c:pt idx="2">
                  <c:v>-0.20166984689103273</c:v>
                </c:pt>
                <c:pt idx="3">
                  <c:v>-0.26958448067747653</c:v>
                </c:pt>
                <c:pt idx="4">
                  <c:v>-0.127348482592609</c:v>
                </c:pt>
                <c:pt idx="5">
                  <c:v>-4.6697665769219299E-2</c:v>
                </c:pt>
                <c:pt idx="6">
                  <c:v>-0.15238573078858053</c:v>
                </c:pt>
                <c:pt idx="7">
                  <c:v>-0.19283332275070109</c:v>
                </c:pt>
                <c:pt idx="8">
                  <c:v>-1.245550968427267E-2</c:v>
                </c:pt>
                <c:pt idx="9">
                  <c:v>-4.2580098659030341E-2</c:v>
                </c:pt>
                <c:pt idx="10">
                  <c:v>-8.5480468792141551E-2</c:v>
                </c:pt>
                <c:pt idx="11">
                  <c:v>2.3339729469739723E-2</c:v>
                </c:pt>
                <c:pt idx="12">
                  <c:v>2.7156351888507402E-2</c:v>
                </c:pt>
                <c:pt idx="13">
                  <c:v>-8.9970039581345418E-2</c:v>
                </c:pt>
                <c:pt idx="14">
                  <c:v>-5.3705942731241407E-2</c:v>
                </c:pt>
                <c:pt idx="15">
                  <c:v>-7.4513674124204954E-2</c:v>
                </c:pt>
                <c:pt idx="16">
                  <c:v>-0.12874309957315688</c:v>
                </c:pt>
                <c:pt idx="17">
                  <c:v>-9.9046161921648945E-2</c:v>
                </c:pt>
                <c:pt idx="18">
                  <c:v>-8.2901550930927215E-2</c:v>
                </c:pt>
                <c:pt idx="19">
                  <c:v>-0.11261863619587587</c:v>
                </c:pt>
                <c:pt idx="20">
                  <c:v>-0.15295521848004512</c:v>
                </c:pt>
                <c:pt idx="21">
                  <c:v>-7.1246709456303847E-2</c:v>
                </c:pt>
                <c:pt idx="22">
                  <c:v>-0.20075734346353613</c:v>
                </c:pt>
                <c:pt idx="23">
                  <c:v>-0.17309673907860201</c:v>
                </c:pt>
                <c:pt idx="24">
                  <c:v>-9.446910669242925E-2</c:v>
                </c:pt>
                <c:pt idx="25">
                  <c:v>-0.11318441025622406</c:v>
                </c:pt>
                <c:pt idx="26">
                  <c:v>-2.0303589764921526E-2</c:v>
                </c:pt>
                <c:pt idx="27">
                  <c:v>-4.6224128342771564E-2</c:v>
                </c:pt>
                <c:pt idx="28">
                  <c:v>-3.4699278503040887E-2</c:v>
                </c:pt>
                <c:pt idx="29">
                  <c:v>-6.7040407512024558E-2</c:v>
                </c:pt>
                <c:pt idx="30">
                  <c:v>-5.8378955044702252E-2</c:v>
                </c:pt>
                <c:pt idx="31">
                  <c:v>-6.45609628867021E-2</c:v>
                </c:pt>
                <c:pt idx="32">
                  <c:v>-0.1078684694423373</c:v>
                </c:pt>
                <c:pt idx="33">
                  <c:v>-8.010611210752927E-2</c:v>
                </c:pt>
                <c:pt idx="34">
                  <c:v>-4.794061671327654E-2</c:v>
                </c:pt>
                <c:pt idx="35">
                  <c:v>-0.11141329752996398</c:v>
                </c:pt>
                <c:pt idx="36">
                  <c:v>-8.2017416432250911E-2</c:v>
                </c:pt>
                <c:pt idx="37">
                  <c:v>-5.3486078218980992E-2</c:v>
                </c:pt>
                <c:pt idx="38">
                  <c:v>-8.9727154401089138E-2</c:v>
                </c:pt>
                <c:pt idx="39">
                  <c:v>-7.8954784115808252E-2</c:v>
                </c:pt>
                <c:pt idx="40">
                  <c:v>7.5989582519525811E-2</c:v>
                </c:pt>
                <c:pt idx="41">
                  <c:v>4.1902303058236612E-2</c:v>
                </c:pt>
                <c:pt idx="42">
                  <c:v>4.4463262498737777E-2</c:v>
                </c:pt>
                <c:pt idx="43">
                  <c:v>-2.9994775488546566E-3</c:v>
                </c:pt>
                <c:pt idx="44">
                  <c:v>5.9927787504875596E-2</c:v>
                </c:pt>
                <c:pt idx="45">
                  <c:v>-1.931365378121086E-2</c:v>
                </c:pt>
                <c:pt idx="46">
                  <c:v>-8.2087708190101694E-3</c:v>
                </c:pt>
                <c:pt idx="47">
                  <c:v>7.0480653263814474E-2</c:v>
                </c:pt>
                <c:pt idx="48">
                  <c:v>-3.6585625923635234E-3</c:v>
                </c:pt>
                <c:pt idx="49">
                  <c:v>-0.10984285545089278</c:v>
                </c:pt>
                <c:pt idx="50">
                  <c:v>-6.0095425632312072E-2</c:v>
                </c:pt>
                <c:pt idx="51">
                  <c:v>-0.16510918987688683</c:v>
                </c:pt>
                <c:pt idx="52">
                  <c:v>-0.10625531142045475</c:v>
                </c:pt>
                <c:pt idx="53">
                  <c:v>-6.6366881088754326E-2</c:v>
                </c:pt>
                <c:pt idx="54">
                  <c:v>-0.13146636755357122</c:v>
                </c:pt>
                <c:pt idx="55">
                  <c:v>-0.10968040694012871</c:v>
                </c:pt>
                <c:pt idx="56">
                  <c:v>-9.6939066648189964E-2</c:v>
                </c:pt>
                <c:pt idx="57">
                  <c:v>-0.11191308036546843</c:v>
                </c:pt>
                <c:pt idx="58">
                  <c:v>-8.4402181244570329E-2</c:v>
                </c:pt>
                <c:pt idx="59">
                  <c:v>-4.7246147773194025E-2</c:v>
                </c:pt>
                <c:pt idx="60">
                  <c:v>-9.2522348265845267E-2</c:v>
                </c:pt>
                <c:pt idx="61">
                  <c:v>-9.9746524382339885E-2</c:v>
                </c:pt>
                <c:pt idx="62">
                  <c:v>-0.28673341172435585</c:v>
                </c:pt>
                <c:pt idx="63">
                  <c:v>-0.14761453840907279</c:v>
                </c:pt>
                <c:pt idx="64">
                  <c:v>-0.26317873580990181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TDK_FF_ST_mU_07!$Z$85:$Z$149</c:f>
              <c:numCache>
                <c:formatCode>General</c:formatCode>
                <c:ptCount val="65"/>
                <c:pt idx="0">
                  <c:v>360.17099999999994</c:v>
                </c:pt>
                <c:pt idx="1">
                  <c:v>354.67199999999991</c:v>
                </c:pt>
                <c:pt idx="2">
                  <c:v>349.02899999999994</c:v>
                </c:pt>
                <c:pt idx="3">
                  <c:v>343.46699999999993</c:v>
                </c:pt>
                <c:pt idx="4">
                  <c:v>337.9679999999999</c:v>
                </c:pt>
                <c:pt idx="5">
                  <c:v>332.36099999999988</c:v>
                </c:pt>
                <c:pt idx="6">
                  <c:v>326.79899999999986</c:v>
                </c:pt>
                <c:pt idx="7">
                  <c:v>321.01199999999989</c:v>
                </c:pt>
                <c:pt idx="8">
                  <c:v>315.29699999999991</c:v>
                </c:pt>
                <c:pt idx="9">
                  <c:v>309.56399999999991</c:v>
                </c:pt>
                <c:pt idx="10">
                  <c:v>304.01999999999992</c:v>
                </c:pt>
                <c:pt idx="11">
                  <c:v>298.30499999999995</c:v>
                </c:pt>
                <c:pt idx="12">
                  <c:v>292.83299999999997</c:v>
                </c:pt>
                <c:pt idx="13">
                  <c:v>287.30699999999996</c:v>
                </c:pt>
                <c:pt idx="14">
                  <c:v>281.60999999999996</c:v>
                </c:pt>
                <c:pt idx="15">
                  <c:v>275.91299999999995</c:v>
                </c:pt>
                <c:pt idx="16">
                  <c:v>270.14399999999995</c:v>
                </c:pt>
                <c:pt idx="17">
                  <c:v>264.49199999999996</c:v>
                </c:pt>
                <c:pt idx="18">
                  <c:v>258.79499999999996</c:v>
                </c:pt>
                <c:pt idx="19">
                  <c:v>253.24199999999996</c:v>
                </c:pt>
                <c:pt idx="20">
                  <c:v>247.71599999999995</c:v>
                </c:pt>
                <c:pt idx="21">
                  <c:v>242.19899999999996</c:v>
                </c:pt>
                <c:pt idx="22">
                  <c:v>236.53799999999995</c:v>
                </c:pt>
                <c:pt idx="23">
                  <c:v>230.80499999999995</c:v>
                </c:pt>
                <c:pt idx="24">
                  <c:v>225.15299999999996</c:v>
                </c:pt>
                <c:pt idx="25">
                  <c:v>219.43799999999996</c:v>
                </c:pt>
                <c:pt idx="26">
                  <c:v>213.88499999999996</c:v>
                </c:pt>
                <c:pt idx="27">
                  <c:v>208.19699999999997</c:v>
                </c:pt>
                <c:pt idx="28">
                  <c:v>202.76099999999997</c:v>
                </c:pt>
                <c:pt idx="29">
                  <c:v>197.33399999999997</c:v>
                </c:pt>
                <c:pt idx="30">
                  <c:v>191.63699999999997</c:v>
                </c:pt>
                <c:pt idx="31">
                  <c:v>185.91299999999998</c:v>
                </c:pt>
                <c:pt idx="32">
                  <c:v>180.17099999999999</c:v>
                </c:pt>
                <c:pt idx="33">
                  <c:v>174.59099999999998</c:v>
                </c:pt>
                <c:pt idx="34">
                  <c:v>168.91199999999998</c:v>
                </c:pt>
                <c:pt idx="35">
                  <c:v>163.35899999999998</c:v>
                </c:pt>
                <c:pt idx="36">
                  <c:v>157.88699999999997</c:v>
                </c:pt>
                <c:pt idx="37">
                  <c:v>152.40599999999998</c:v>
                </c:pt>
                <c:pt idx="38">
                  <c:v>146.73599999999999</c:v>
                </c:pt>
                <c:pt idx="39">
                  <c:v>141.03</c:v>
                </c:pt>
                <c:pt idx="40">
                  <c:v>135.28800000000001</c:v>
                </c:pt>
                <c:pt idx="41">
                  <c:v>129.66300000000001</c:v>
                </c:pt>
                <c:pt idx="42">
                  <c:v>124.03800000000001</c:v>
                </c:pt>
                <c:pt idx="43">
                  <c:v>118.44000000000001</c:v>
                </c:pt>
                <c:pt idx="44">
                  <c:v>112.96800000000002</c:v>
                </c:pt>
                <c:pt idx="45">
                  <c:v>107.50500000000002</c:v>
                </c:pt>
                <c:pt idx="46">
                  <c:v>101.78100000000002</c:v>
                </c:pt>
                <c:pt idx="47">
                  <c:v>96.084000000000017</c:v>
                </c:pt>
                <c:pt idx="48">
                  <c:v>90.450000000000017</c:v>
                </c:pt>
                <c:pt idx="49">
                  <c:v>84.717000000000013</c:v>
                </c:pt>
                <c:pt idx="50">
                  <c:v>79.065000000000012</c:v>
                </c:pt>
                <c:pt idx="51">
                  <c:v>73.521000000000015</c:v>
                </c:pt>
                <c:pt idx="52">
                  <c:v>68.058000000000021</c:v>
                </c:pt>
                <c:pt idx="53">
                  <c:v>62.523000000000025</c:v>
                </c:pt>
                <c:pt idx="54">
                  <c:v>56.907000000000025</c:v>
                </c:pt>
                <c:pt idx="55">
                  <c:v>51.093000000000025</c:v>
                </c:pt>
                <c:pt idx="56">
                  <c:v>45.441000000000024</c:v>
                </c:pt>
                <c:pt idx="57">
                  <c:v>39.753000000000021</c:v>
                </c:pt>
                <c:pt idx="58">
                  <c:v>34.209000000000024</c:v>
                </c:pt>
                <c:pt idx="59">
                  <c:v>28.503000000000025</c:v>
                </c:pt>
                <c:pt idx="60">
                  <c:v>23.031000000000027</c:v>
                </c:pt>
                <c:pt idx="61">
                  <c:v>17.568000000000026</c:v>
                </c:pt>
                <c:pt idx="62">
                  <c:v>11.880000000000027</c:v>
                </c:pt>
                <c:pt idx="63">
                  <c:v>6.1380000000000274</c:v>
                </c:pt>
                <c:pt idx="64">
                  <c:v>0.42300000000002758</c:v>
                </c:pt>
              </c:numCache>
            </c:numRef>
          </c:xVal>
          <c:yVal>
            <c:numRef>
              <c:f>TDK_FF_ST_mU_07!$AC$85:$AC$149</c:f>
              <c:numCache>
                <c:formatCode>General</c:formatCode>
                <c:ptCount val="65"/>
                <c:pt idx="0">
                  <c:v>-0.19863976273325079</c:v>
                </c:pt>
                <c:pt idx="1">
                  <c:v>-0.10167848675018831</c:v>
                </c:pt>
                <c:pt idx="2">
                  <c:v>-0.17069405609260002</c:v>
                </c:pt>
                <c:pt idx="3">
                  <c:v>-0.10739374742450991</c:v>
                </c:pt>
                <c:pt idx="4">
                  <c:v>-9.9599515315446752E-2</c:v>
                </c:pt>
                <c:pt idx="5">
                  <c:v>-4.7473522171912919E-2</c:v>
                </c:pt>
                <c:pt idx="6">
                  <c:v>-0.10833934814991153</c:v>
                </c:pt>
                <c:pt idx="7">
                  <c:v>-0.10350014927990969</c:v>
                </c:pt>
                <c:pt idx="8">
                  <c:v>-4.8385276611952577E-2</c:v>
                </c:pt>
                <c:pt idx="9">
                  <c:v>-0.11044605400792307</c:v>
                </c:pt>
                <c:pt idx="10">
                  <c:v>-8.7048630229162427E-2</c:v>
                </c:pt>
                <c:pt idx="11">
                  <c:v>-7.1393029073192338E-2</c:v>
                </c:pt>
                <c:pt idx="12">
                  <c:v>-0.18873132513465407</c:v>
                </c:pt>
                <c:pt idx="13">
                  <c:v>-9.0394010971124317E-2</c:v>
                </c:pt>
                <c:pt idx="14">
                  <c:v>-0.16387181222256686</c:v>
                </c:pt>
                <c:pt idx="15">
                  <c:v>-3.7795494102454086E-2</c:v>
                </c:pt>
                <c:pt idx="16">
                  <c:v>-1.1257897295479324E-2</c:v>
                </c:pt>
                <c:pt idx="17">
                  <c:v>-1.8888204230051997E-2</c:v>
                </c:pt>
                <c:pt idx="18">
                  <c:v>1.8940513071697751E-2</c:v>
                </c:pt>
                <c:pt idx="19">
                  <c:v>1.2924169554935361E-2</c:v>
                </c:pt>
                <c:pt idx="20">
                  <c:v>6.9711186361871569E-2</c:v>
                </c:pt>
                <c:pt idx="21">
                  <c:v>-1.4964283632593833E-2</c:v>
                </c:pt>
                <c:pt idx="22">
                  <c:v>4.3773902715258828E-2</c:v>
                </c:pt>
                <c:pt idx="23">
                  <c:v>1.8363235896231345E-2</c:v>
                </c:pt>
                <c:pt idx="24">
                  <c:v>3.8871117913970465E-2</c:v>
                </c:pt>
                <c:pt idx="25">
                  <c:v>-5.2606650921092069E-2</c:v>
                </c:pt>
                <c:pt idx="26">
                  <c:v>-1.3170254541705617E-4</c:v>
                </c:pt>
                <c:pt idx="27">
                  <c:v>-9.7109311287510991E-3</c:v>
                </c:pt>
                <c:pt idx="28">
                  <c:v>-1.1775994933032052E-2</c:v>
                </c:pt>
                <c:pt idx="29">
                  <c:v>-6.4683767465254505E-2</c:v>
                </c:pt>
                <c:pt idx="30">
                  <c:v>-0.10169852381764599</c:v>
                </c:pt>
                <c:pt idx="31">
                  <c:v>-6.3773167383459395E-2</c:v>
                </c:pt>
                <c:pt idx="32">
                  <c:v>-6.4245295644752787E-2</c:v>
                </c:pt>
                <c:pt idx="33">
                  <c:v>-2.2888491169823055E-2</c:v>
                </c:pt>
                <c:pt idx="34">
                  <c:v>-7.6317086047197336E-3</c:v>
                </c:pt>
                <c:pt idx="35">
                  <c:v>3.0529341237240715E-2</c:v>
                </c:pt>
                <c:pt idx="36">
                  <c:v>-1.3419710733188595E-2</c:v>
                </c:pt>
                <c:pt idx="37">
                  <c:v>1.7159764918545761E-2</c:v>
                </c:pt>
                <c:pt idx="38">
                  <c:v>-1.6789125344416789E-2</c:v>
                </c:pt>
                <c:pt idx="39">
                  <c:v>-0.11146786962402189</c:v>
                </c:pt>
                <c:pt idx="40">
                  <c:v>-6.179455475347595E-2</c:v>
                </c:pt>
                <c:pt idx="41">
                  <c:v>-0.11557335291723803</c:v>
                </c:pt>
                <c:pt idx="42">
                  <c:v>-0.12217815363902673</c:v>
                </c:pt>
                <c:pt idx="43">
                  <c:v>-0.13622555441203588</c:v>
                </c:pt>
                <c:pt idx="44">
                  <c:v>-5.9293525145392323E-2</c:v>
                </c:pt>
                <c:pt idx="45">
                  <c:v>-6.5305974342578565E-2</c:v>
                </c:pt>
                <c:pt idx="46">
                  <c:v>-0.14436796031669985</c:v>
                </c:pt>
                <c:pt idx="47">
                  <c:v>-8.4912580290009032E-2</c:v>
                </c:pt>
                <c:pt idx="48">
                  <c:v>-6.0759218040317364E-2</c:v>
                </c:pt>
                <c:pt idx="49">
                  <c:v>-2.0665687095430485E-2</c:v>
                </c:pt>
                <c:pt idx="50">
                  <c:v>2.5874797533873561E-3</c:v>
                </c:pt>
                <c:pt idx="51">
                  <c:v>-1.4545804297029008E-2</c:v>
                </c:pt>
                <c:pt idx="52">
                  <c:v>-5.2231354808043307E-3</c:v>
                </c:pt>
                <c:pt idx="53">
                  <c:v>-3.0144713685388069E-2</c:v>
                </c:pt>
                <c:pt idx="54">
                  <c:v>-7.3735596382533686E-3</c:v>
                </c:pt>
                <c:pt idx="55">
                  <c:v>-2.775781954751011E-2</c:v>
                </c:pt>
                <c:pt idx="56">
                  <c:v>-4.0147165506077442E-2</c:v>
                </c:pt>
                <c:pt idx="57">
                  <c:v>-5.9591942292378519E-2</c:v>
                </c:pt>
                <c:pt idx="58">
                  <c:v>-0.19201114825894905</c:v>
                </c:pt>
                <c:pt idx="59">
                  <c:v>-0.10416504992643283</c:v>
                </c:pt>
                <c:pt idx="60">
                  <c:v>-0.24616333101331378</c:v>
                </c:pt>
                <c:pt idx="61">
                  <c:v>-0.15808573873526655</c:v>
                </c:pt>
                <c:pt idx="62">
                  <c:v>-0.21314085193163024</c:v>
                </c:pt>
                <c:pt idx="63">
                  <c:v>-0.20885542855153805</c:v>
                </c:pt>
                <c:pt idx="64">
                  <c:v>-0.13007480694480211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5.8769999999999998</c:v>
                </c:pt>
                <c:pt idx="2">
                  <c:v>11.672999999999998</c:v>
                </c:pt>
                <c:pt idx="3">
                  <c:v>17.315999999999999</c:v>
                </c:pt>
                <c:pt idx="4">
                  <c:v>22.805999999999997</c:v>
                </c:pt>
                <c:pt idx="5">
                  <c:v>28.331999999999997</c:v>
                </c:pt>
                <c:pt idx="6">
                  <c:v>33.992999999999995</c:v>
                </c:pt>
                <c:pt idx="7">
                  <c:v>39.608999999999995</c:v>
                </c:pt>
                <c:pt idx="8">
                  <c:v>45.215999999999994</c:v>
                </c:pt>
                <c:pt idx="9">
                  <c:v>50.930999999999997</c:v>
                </c:pt>
                <c:pt idx="10">
                  <c:v>56.628</c:v>
                </c:pt>
                <c:pt idx="11">
                  <c:v>62.298000000000002</c:v>
                </c:pt>
                <c:pt idx="12">
                  <c:v>67.86</c:v>
                </c:pt>
                <c:pt idx="13">
                  <c:v>73.287000000000006</c:v>
                </c:pt>
                <c:pt idx="14">
                  <c:v>78.867000000000004</c:v>
                </c:pt>
                <c:pt idx="15">
                  <c:v>84.591000000000008</c:v>
                </c:pt>
                <c:pt idx="16">
                  <c:v>90.225000000000009</c:v>
                </c:pt>
                <c:pt idx="17">
                  <c:v>95.87700000000001</c:v>
                </c:pt>
                <c:pt idx="18">
                  <c:v>101.62800000000001</c:v>
                </c:pt>
                <c:pt idx="19">
                  <c:v>107.26200000000001</c:v>
                </c:pt>
                <c:pt idx="20">
                  <c:v>112.77900000000001</c:v>
                </c:pt>
                <c:pt idx="21">
                  <c:v>118.27800000000001</c:v>
                </c:pt>
                <c:pt idx="22">
                  <c:v>123.88500000000001</c:v>
                </c:pt>
                <c:pt idx="23">
                  <c:v>129.43800000000002</c:v>
                </c:pt>
                <c:pt idx="24">
                  <c:v>135.14400000000001</c:v>
                </c:pt>
                <c:pt idx="25">
                  <c:v>140.86799999999999</c:v>
                </c:pt>
                <c:pt idx="26">
                  <c:v>146.51999999999998</c:v>
                </c:pt>
                <c:pt idx="27">
                  <c:v>152.10899999999998</c:v>
                </c:pt>
                <c:pt idx="28">
                  <c:v>157.67999999999998</c:v>
                </c:pt>
                <c:pt idx="29">
                  <c:v>163.15199999999999</c:v>
                </c:pt>
                <c:pt idx="30">
                  <c:v>168.714</c:v>
                </c:pt>
                <c:pt idx="31">
                  <c:v>174.38399999999999</c:v>
                </c:pt>
                <c:pt idx="32">
                  <c:v>179.99099999999999</c:v>
                </c:pt>
                <c:pt idx="33">
                  <c:v>185.66099999999997</c:v>
                </c:pt>
                <c:pt idx="34">
                  <c:v>191.43899999999996</c:v>
                </c:pt>
                <c:pt idx="35">
                  <c:v>197.09999999999997</c:v>
                </c:pt>
                <c:pt idx="36">
                  <c:v>202.53599999999997</c:v>
                </c:pt>
                <c:pt idx="37">
                  <c:v>208.01699999999997</c:v>
                </c:pt>
                <c:pt idx="38">
                  <c:v>213.65099999999995</c:v>
                </c:pt>
                <c:pt idx="39">
                  <c:v>219.27599999999995</c:v>
                </c:pt>
                <c:pt idx="40">
                  <c:v>224.87399999999997</c:v>
                </c:pt>
                <c:pt idx="41">
                  <c:v>230.66999999999996</c:v>
                </c:pt>
                <c:pt idx="42">
                  <c:v>236.33999999999995</c:v>
                </c:pt>
                <c:pt idx="43">
                  <c:v>242.00099999999995</c:v>
                </c:pt>
                <c:pt idx="44">
                  <c:v>247.60799999999995</c:v>
                </c:pt>
                <c:pt idx="45">
                  <c:v>253.00799999999995</c:v>
                </c:pt>
                <c:pt idx="46">
                  <c:v>258.59699999999998</c:v>
                </c:pt>
                <c:pt idx="47">
                  <c:v>264.31199999999995</c:v>
                </c:pt>
                <c:pt idx="48">
                  <c:v>269.95499999999993</c:v>
                </c:pt>
                <c:pt idx="49">
                  <c:v>275.72399999999993</c:v>
                </c:pt>
                <c:pt idx="50">
                  <c:v>281.42099999999994</c:v>
                </c:pt>
                <c:pt idx="51">
                  <c:v>287.01899999999995</c:v>
                </c:pt>
                <c:pt idx="52">
                  <c:v>292.62599999999998</c:v>
                </c:pt>
                <c:pt idx="53">
                  <c:v>298.13399999999996</c:v>
                </c:pt>
                <c:pt idx="54">
                  <c:v>303.79499999999996</c:v>
                </c:pt>
                <c:pt idx="55">
                  <c:v>309.35699999999997</c:v>
                </c:pt>
                <c:pt idx="56">
                  <c:v>315.02699999999999</c:v>
                </c:pt>
                <c:pt idx="57">
                  <c:v>320.78699999999998</c:v>
                </c:pt>
                <c:pt idx="58">
                  <c:v>326.61899999999997</c:v>
                </c:pt>
                <c:pt idx="59">
                  <c:v>332.154</c:v>
                </c:pt>
                <c:pt idx="60">
                  <c:v>337.79699999999997</c:v>
                </c:pt>
                <c:pt idx="61">
                  <c:v>343.26</c:v>
                </c:pt>
                <c:pt idx="62">
                  <c:v>348.90299999999996</c:v>
                </c:pt>
                <c:pt idx="63">
                  <c:v>354.54599999999994</c:v>
                </c:pt>
              </c:numCache>
            </c:numRef>
          </c:xVal>
          <c:yVal>
            <c:numRef>
              <c:f>TDK_FF_ST_mU_07!$AD$20:$AD$83</c:f>
              <c:numCache>
                <c:formatCode>General</c:formatCode>
                <c:ptCount val="64"/>
                <c:pt idx="0">
                  <c:v>-0.24489131800285424</c:v>
                </c:pt>
                <c:pt idx="1">
                  <c:v>-4.5960803706012854E-2</c:v>
                </c:pt>
                <c:pt idx="2">
                  <c:v>-1.1471005040597504E-2</c:v>
                </c:pt>
                <c:pt idx="3">
                  <c:v>0.11149874194220999</c:v>
                </c:pt>
                <c:pt idx="4">
                  <c:v>-0.11881484842070478</c:v>
                </c:pt>
                <c:pt idx="5">
                  <c:v>-5.746738415721353E-2</c:v>
                </c:pt>
                <c:pt idx="6">
                  <c:v>-3.9625417470368518E-2</c:v>
                </c:pt>
                <c:pt idx="7">
                  <c:v>0.13324138045832257</c:v>
                </c:pt>
                <c:pt idx="8">
                  <c:v>-2.7691655821804773E-2</c:v>
                </c:pt>
                <c:pt idx="9">
                  <c:v>1.4822279111520231E-2</c:v>
                </c:pt>
                <c:pt idx="10">
                  <c:v>7.8106909153888182E-2</c:v>
                </c:pt>
                <c:pt idx="11">
                  <c:v>-5.3484443155127792E-2</c:v>
                </c:pt>
                <c:pt idx="12">
                  <c:v>-3.2379487369311732E-2</c:v>
                </c:pt>
                <c:pt idx="13">
                  <c:v>7.542423528431641E-2</c:v>
                </c:pt>
                <c:pt idx="14">
                  <c:v>5.6293422484628763E-2</c:v>
                </c:pt>
                <c:pt idx="15">
                  <c:v>5.3847987028774469E-2</c:v>
                </c:pt>
                <c:pt idx="16">
                  <c:v>6.7983881532839519E-2</c:v>
                </c:pt>
                <c:pt idx="17">
                  <c:v>1.4133581631639913E-2</c:v>
                </c:pt>
                <c:pt idx="18">
                  <c:v>-6.1466409385772636E-2</c:v>
                </c:pt>
                <c:pt idx="19">
                  <c:v>4.73126618532973E-2</c:v>
                </c:pt>
                <c:pt idx="20">
                  <c:v>9.3661693334652796E-2</c:v>
                </c:pt>
                <c:pt idx="21">
                  <c:v>-6.4978844955732029E-2</c:v>
                </c:pt>
                <c:pt idx="22">
                  <c:v>7.8579189824509399E-2</c:v>
                </c:pt>
                <c:pt idx="23">
                  <c:v>5.7523386161363987E-2</c:v>
                </c:pt>
                <c:pt idx="24">
                  <c:v>3.26745519389533E-2</c:v>
                </c:pt>
                <c:pt idx="25">
                  <c:v>1.7165406322021681E-3</c:v>
                </c:pt>
                <c:pt idx="26">
                  <c:v>3.5144644205047371E-3</c:v>
                </c:pt>
                <c:pt idx="27">
                  <c:v>6.3383893261317326E-2</c:v>
                </c:pt>
                <c:pt idx="28">
                  <c:v>2.1279567769852292E-2</c:v>
                </c:pt>
                <c:pt idx="29">
                  <c:v>9.7569748749265273E-2</c:v>
                </c:pt>
                <c:pt idx="30">
                  <c:v>5.0747246439982518E-2</c:v>
                </c:pt>
                <c:pt idx="31">
                  <c:v>4.1672471716879045E-2</c:v>
                </c:pt>
                <c:pt idx="32">
                  <c:v>4.3623173797584514E-2</c:v>
                </c:pt>
                <c:pt idx="33">
                  <c:v>1.6332944724069876E-2</c:v>
                </c:pt>
                <c:pt idx="34">
                  <c:v>-5.3757907104369451E-2</c:v>
                </c:pt>
                <c:pt idx="35">
                  <c:v>4.6729530064709479E-2</c:v>
                </c:pt>
                <c:pt idx="36">
                  <c:v>7.0241421499218859E-2</c:v>
                </c:pt>
                <c:pt idx="37">
                  <c:v>4.3775147090229893E-2</c:v>
                </c:pt>
                <c:pt idx="38">
                  <c:v>8.9595451855672081E-2</c:v>
                </c:pt>
                <c:pt idx="39">
                  <c:v>2.6348133194716183E-2</c:v>
                </c:pt>
                <c:pt idx="40">
                  <c:v>-3.7118464605555346E-2</c:v>
                </c:pt>
                <c:pt idx="41">
                  <c:v>-2.3539067162005267E-2</c:v>
                </c:pt>
                <c:pt idx="42">
                  <c:v>-6.8935978347894888E-4</c:v>
                </c:pt>
                <c:pt idx="43">
                  <c:v>-1.1964806083739177E-2</c:v>
                </c:pt>
                <c:pt idx="44">
                  <c:v>9.7833988569959729E-3</c:v>
                </c:pt>
                <c:pt idx="45">
                  <c:v>3.2237823336146221E-2</c:v>
                </c:pt>
                <c:pt idx="46">
                  <c:v>2.714928389070792E-2</c:v>
                </c:pt>
                <c:pt idx="47">
                  <c:v>-8.9368857493866471E-2</c:v>
                </c:pt>
                <c:pt idx="48">
                  <c:v>-7.5993347031158009E-3</c:v>
                </c:pt>
                <c:pt idx="49">
                  <c:v>7.2047361348438699E-2</c:v>
                </c:pt>
                <c:pt idx="50">
                  <c:v>-0.10377638659025479</c:v>
                </c:pt>
                <c:pt idx="51">
                  <c:v>7.4715178905762514E-2</c:v>
                </c:pt>
                <c:pt idx="52">
                  <c:v>-8.2476013714199325E-2</c:v>
                </c:pt>
                <c:pt idx="53">
                  <c:v>-5.0261479844380119E-3</c:v>
                </c:pt>
                <c:pt idx="54">
                  <c:v>4.441773732440879E-2</c:v>
                </c:pt>
                <c:pt idx="55">
                  <c:v>-7.6564706779436165E-4</c:v>
                </c:pt>
                <c:pt idx="56">
                  <c:v>4.8553790036237388E-2</c:v>
                </c:pt>
                <c:pt idx="57">
                  <c:v>8.4129310855587391E-3</c:v>
                </c:pt>
                <c:pt idx="58">
                  <c:v>-2.3937166905341201E-2</c:v>
                </c:pt>
                <c:pt idx="59">
                  <c:v>-2.2737439871889364E-4</c:v>
                </c:pt>
                <c:pt idx="60">
                  <c:v>-7.0771670496014849E-3</c:v>
                </c:pt>
                <c:pt idx="61">
                  <c:v>-7.647223042170026E-3</c:v>
                </c:pt>
                <c:pt idx="62">
                  <c:v>0.11603935563175583</c:v>
                </c:pt>
                <c:pt idx="63">
                  <c:v>4.593605165888448E-2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306376"/>
        <c:axId val="562300888"/>
      </c:scatterChart>
      <c:valAx>
        <c:axId val="56230637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300888"/>
        <c:crosses val="autoZero"/>
        <c:crossBetween val="midCat"/>
      </c:valAx>
      <c:valAx>
        <c:axId val="56230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306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TDK_FF_ST_mU2_07!$Z$20:$Z$84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5.85</c:v>
                </c:pt>
                <c:pt idx="2">
                  <c:v>11.681999999999999</c:v>
                </c:pt>
                <c:pt idx="3">
                  <c:v>17.360999999999997</c:v>
                </c:pt>
                <c:pt idx="4">
                  <c:v>22.805999999999997</c:v>
                </c:pt>
                <c:pt idx="5">
                  <c:v>28.304999999999996</c:v>
                </c:pt>
                <c:pt idx="6">
                  <c:v>34.019999999999996</c:v>
                </c:pt>
                <c:pt idx="7">
                  <c:v>39.545999999999992</c:v>
                </c:pt>
                <c:pt idx="8">
                  <c:v>45.206999999999994</c:v>
                </c:pt>
                <c:pt idx="9">
                  <c:v>50.93099999999999</c:v>
                </c:pt>
                <c:pt idx="10">
                  <c:v>56.708999999999989</c:v>
                </c:pt>
                <c:pt idx="11">
                  <c:v>62.252999999999986</c:v>
                </c:pt>
                <c:pt idx="12">
                  <c:v>67.886999999999986</c:v>
                </c:pt>
                <c:pt idx="13">
                  <c:v>73.34099999999998</c:v>
                </c:pt>
                <c:pt idx="14">
                  <c:v>78.866999999999976</c:v>
                </c:pt>
                <c:pt idx="15">
                  <c:v>84.509999999999977</c:v>
                </c:pt>
                <c:pt idx="16">
                  <c:v>90.269999999999982</c:v>
                </c:pt>
                <c:pt idx="17">
                  <c:v>95.930999999999983</c:v>
                </c:pt>
                <c:pt idx="18">
                  <c:v>101.58299999999998</c:v>
                </c:pt>
                <c:pt idx="19">
                  <c:v>107.28899999999999</c:v>
                </c:pt>
                <c:pt idx="20">
                  <c:v>112.76999999999998</c:v>
                </c:pt>
                <c:pt idx="21">
                  <c:v>118.26899999999998</c:v>
                </c:pt>
                <c:pt idx="22">
                  <c:v>123.89399999999998</c:v>
                </c:pt>
                <c:pt idx="23">
                  <c:v>129.44699999999997</c:v>
                </c:pt>
                <c:pt idx="24">
                  <c:v>135.06299999999999</c:v>
                </c:pt>
                <c:pt idx="25">
                  <c:v>140.82299999999998</c:v>
                </c:pt>
                <c:pt idx="26">
                  <c:v>146.49299999999997</c:v>
                </c:pt>
                <c:pt idx="27">
                  <c:v>152.09099999999998</c:v>
                </c:pt>
                <c:pt idx="28">
                  <c:v>157.71599999999998</c:v>
                </c:pt>
                <c:pt idx="29">
                  <c:v>163.14299999999997</c:v>
                </c:pt>
                <c:pt idx="30">
                  <c:v>168.69599999999997</c:v>
                </c:pt>
                <c:pt idx="31">
                  <c:v>174.37499999999997</c:v>
                </c:pt>
                <c:pt idx="32">
                  <c:v>179.95499999999998</c:v>
                </c:pt>
                <c:pt idx="33">
                  <c:v>185.76</c:v>
                </c:pt>
                <c:pt idx="34">
                  <c:v>191.43899999999999</c:v>
                </c:pt>
                <c:pt idx="35">
                  <c:v>197.07299999999998</c:v>
                </c:pt>
                <c:pt idx="36">
                  <c:v>202.54499999999999</c:v>
                </c:pt>
                <c:pt idx="37">
                  <c:v>207.999</c:v>
                </c:pt>
                <c:pt idx="38">
                  <c:v>213.714</c:v>
                </c:pt>
                <c:pt idx="39">
                  <c:v>219.285</c:v>
                </c:pt>
                <c:pt idx="40">
                  <c:v>224.91899999999998</c:v>
                </c:pt>
                <c:pt idx="41">
                  <c:v>230.63399999999999</c:v>
                </c:pt>
                <c:pt idx="42">
                  <c:v>236.38499999999999</c:v>
                </c:pt>
                <c:pt idx="43">
                  <c:v>241.983</c:v>
                </c:pt>
                <c:pt idx="44">
                  <c:v>247.572</c:v>
                </c:pt>
                <c:pt idx="45">
                  <c:v>253.00800000000001</c:v>
                </c:pt>
                <c:pt idx="46">
                  <c:v>258.58800000000002</c:v>
                </c:pt>
                <c:pt idx="47">
                  <c:v>264.27600000000001</c:v>
                </c:pt>
                <c:pt idx="48">
                  <c:v>270</c:v>
                </c:pt>
                <c:pt idx="49">
                  <c:v>275.697</c:v>
                </c:pt>
                <c:pt idx="50">
                  <c:v>281.42099999999999</c:v>
                </c:pt>
                <c:pt idx="51">
                  <c:v>287.01900000000001</c:v>
                </c:pt>
                <c:pt idx="52">
                  <c:v>292.59000000000003</c:v>
                </c:pt>
                <c:pt idx="53">
                  <c:v>298.10700000000003</c:v>
                </c:pt>
                <c:pt idx="54">
                  <c:v>303.72300000000001</c:v>
                </c:pt>
                <c:pt idx="55">
                  <c:v>309.43799999999999</c:v>
                </c:pt>
                <c:pt idx="56">
                  <c:v>315.108</c:v>
                </c:pt>
                <c:pt idx="57">
                  <c:v>320.84100000000001</c:v>
                </c:pt>
                <c:pt idx="58">
                  <c:v>326.59199999999998</c:v>
                </c:pt>
                <c:pt idx="59">
                  <c:v>332.09100000000001</c:v>
                </c:pt>
                <c:pt idx="60">
                  <c:v>337.73399999999998</c:v>
                </c:pt>
                <c:pt idx="61">
                  <c:v>343.24199999999996</c:v>
                </c:pt>
                <c:pt idx="62">
                  <c:v>348.84899999999993</c:v>
                </c:pt>
                <c:pt idx="63">
                  <c:v>354.56399999999991</c:v>
                </c:pt>
                <c:pt idx="64">
                  <c:v>360.16199999999992</c:v>
                </c:pt>
              </c:numCache>
            </c:numRef>
          </c:xVal>
          <c:yVal>
            <c:numRef>
              <c:f>TDK_FF_ST_mU2_07!$AC$20:$AC$84</c:f>
              <c:numCache>
                <c:formatCode>General</c:formatCode>
                <c:ptCount val="65"/>
                <c:pt idx="0">
                  <c:v>0.20456611287443138</c:v>
                </c:pt>
                <c:pt idx="1">
                  <c:v>-4.621972504546612E-2</c:v>
                </c:pt>
                <c:pt idx="2">
                  <c:v>-0.12297721885412827</c:v>
                </c:pt>
                <c:pt idx="3">
                  <c:v>-0.18046209015154346</c:v>
                </c:pt>
                <c:pt idx="4">
                  <c:v>-0.19631079812343444</c:v>
                </c:pt>
                <c:pt idx="5">
                  <c:v>-0.18740224248391613</c:v>
                </c:pt>
                <c:pt idx="6">
                  <c:v>-0.16138821391389513</c:v>
                </c:pt>
                <c:pt idx="7">
                  <c:v>-0.20668977973247138</c:v>
                </c:pt>
                <c:pt idx="8">
                  <c:v>-0.11996356683590648</c:v>
                </c:pt>
                <c:pt idx="9">
                  <c:v>-2.4370705047608965E-2</c:v>
                </c:pt>
                <c:pt idx="10">
                  <c:v>-1.8972082886918429E-2</c:v>
                </c:pt>
                <c:pt idx="11">
                  <c:v>-9.3466145719389715E-2</c:v>
                </c:pt>
                <c:pt idx="12">
                  <c:v>1.4204337374181364E-2</c:v>
                </c:pt>
                <c:pt idx="13">
                  <c:v>-2.2131663675764912E-2</c:v>
                </c:pt>
                <c:pt idx="14">
                  <c:v>-8.2396581148174164E-3</c:v>
                </c:pt>
                <c:pt idx="15">
                  <c:v>-5.7755887047889587E-2</c:v>
                </c:pt>
                <c:pt idx="16">
                  <c:v>-0.10295281129094747</c:v>
                </c:pt>
                <c:pt idx="17">
                  <c:v>-8.8404477982123808E-2</c:v>
                </c:pt>
                <c:pt idx="18">
                  <c:v>-9.7055904176514218E-2</c:v>
                </c:pt>
                <c:pt idx="19">
                  <c:v>-3.4996499805799886E-2</c:v>
                </c:pt>
                <c:pt idx="20">
                  <c:v>-0.14395521848001636</c:v>
                </c:pt>
                <c:pt idx="21">
                  <c:v>1.8320450338734418E-2</c:v>
                </c:pt>
                <c:pt idx="22">
                  <c:v>-6.8105580524814968E-2</c:v>
                </c:pt>
                <c:pt idx="23">
                  <c:v>-0.1941719438673033</c:v>
                </c:pt>
                <c:pt idx="24">
                  <c:v>-4.0964039784171291E-2</c:v>
                </c:pt>
                <c:pt idx="25">
                  <c:v>-5.7581471096682435E-2</c:v>
                </c:pt>
                <c:pt idx="26">
                  <c:v>-0.11253700360205698</c:v>
                </c:pt>
                <c:pt idx="27">
                  <c:v>-1.0732187679053595E-2</c:v>
                </c:pt>
                <c:pt idx="28">
                  <c:v>-8.8144963502230667E-2</c:v>
                </c:pt>
                <c:pt idx="29">
                  <c:v>-3.3556968974551182E-2</c:v>
                </c:pt>
                <c:pt idx="30">
                  <c:v>-8.1016830958731134E-2</c:v>
                </c:pt>
                <c:pt idx="31">
                  <c:v>-7.027911635279338E-2</c:v>
                </c:pt>
                <c:pt idx="32">
                  <c:v>-0.13041485326954216</c:v>
                </c:pt>
                <c:pt idx="33">
                  <c:v>-0.15427106213087427</c:v>
                </c:pt>
                <c:pt idx="34">
                  <c:v>-5.6124394341765083E-2</c:v>
                </c:pt>
                <c:pt idx="35">
                  <c:v>-0.1175559450369974</c:v>
                </c:pt>
                <c:pt idx="36">
                  <c:v>-0.13695672193037467</c:v>
                </c:pt>
                <c:pt idx="37">
                  <c:v>-0.1559283087310348</c:v>
                </c:pt>
                <c:pt idx="38">
                  <c:v>-1.9144025899379358E-2</c:v>
                </c:pt>
                <c:pt idx="39">
                  <c:v>-4.9053910359276642E-2</c:v>
                </c:pt>
                <c:pt idx="40">
                  <c:v>1.58534491363298E-2</c:v>
                </c:pt>
                <c:pt idx="41">
                  <c:v>-2.7558569868887162E-2</c:v>
                </c:pt>
                <c:pt idx="42">
                  <c:v>3.9356484823088067E-2</c:v>
                </c:pt>
                <c:pt idx="43">
                  <c:v>1.3506853615069758E-2</c:v>
                </c:pt>
                <c:pt idx="44">
                  <c:v>-1.2713668665696787E-2</c:v>
                </c:pt>
                <c:pt idx="45">
                  <c:v>-1.4605259482181054E-2</c:v>
                </c:pt>
                <c:pt idx="46">
                  <c:v>-1.2100991690601859E-2</c:v>
                </c:pt>
                <c:pt idx="47">
                  <c:v>1.2588430371067716E-2</c:v>
                </c:pt>
                <c:pt idx="48">
                  <c:v>-2.2985821654174288E-2</c:v>
                </c:pt>
                <c:pt idx="49">
                  <c:v>-6.7362084787987442E-2</c:v>
                </c:pt>
                <c:pt idx="50">
                  <c:v>-5.5618067425655227E-2</c:v>
                </c:pt>
                <c:pt idx="51">
                  <c:v>-1.7256055431062123E-2</c:v>
                </c:pt>
                <c:pt idx="52">
                  <c:v>-0.1365120775781179</c:v>
                </c:pt>
                <c:pt idx="53">
                  <c:v>-0.14093523892057647</c:v>
                </c:pt>
                <c:pt idx="54">
                  <c:v>-0.11655150673510661</c:v>
                </c:pt>
                <c:pt idx="55">
                  <c:v>-5.378325092635805E-2</c:v>
                </c:pt>
                <c:pt idx="56">
                  <c:v>-9.2271323800275695E-2</c:v>
                </c:pt>
                <c:pt idx="57">
                  <c:v>-0.23453566222997324</c:v>
                </c:pt>
                <c:pt idx="58">
                  <c:v>-9.6782281888295074E-2</c:v>
                </c:pt>
                <c:pt idx="59">
                  <c:v>-0.12915427885207009</c:v>
                </c:pt>
                <c:pt idx="60">
                  <c:v>-0.12571732066800223</c:v>
                </c:pt>
                <c:pt idx="61">
                  <c:v>-0.13992808870307272</c:v>
                </c:pt>
                <c:pt idx="62">
                  <c:v>-0.27330880829890702</c:v>
                </c:pt>
                <c:pt idx="63">
                  <c:v>-0.15026387807688479</c:v>
                </c:pt>
                <c:pt idx="64">
                  <c:v>-0.26846262721983294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TDK_FF_ST_mU2_07!$Z$85:$Z$149</c:f>
              <c:numCache>
                <c:formatCode>General</c:formatCode>
                <c:ptCount val="65"/>
                <c:pt idx="0">
                  <c:v>360.16199999999992</c:v>
                </c:pt>
                <c:pt idx="1">
                  <c:v>354.68999999999994</c:v>
                </c:pt>
                <c:pt idx="2">
                  <c:v>349.11899999999991</c:v>
                </c:pt>
                <c:pt idx="3">
                  <c:v>343.4849999999999</c:v>
                </c:pt>
                <c:pt idx="4">
                  <c:v>337.9319999999999</c:v>
                </c:pt>
                <c:pt idx="5">
                  <c:v>332.32499999999993</c:v>
                </c:pt>
                <c:pt idx="6">
                  <c:v>326.78099999999995</c:v>
                </c:pt>
                <c:pt idx="7">
                  <c:v>321.03899999999993</c:v>
                </c:pt>
                <c:pt idx="8">
                  <c:v>315.23399999999992</c:v>
                </c:pt>
                <c:pt idx="9">
                  <c:v>309.56399999999991</c:v>
                </c:pt>
                <c:pt idx="10">
                  <c:v>304.01099999999991</c:v>
                </c:pt>
                <c:pt idx="11">
                  <c:v>298.31399999999991</c:v>
                </c:pt>
                <c:pt idx="12">
                  <c:v>292.81499999999988</c:v>
                </c:pt>
                <c:pt idx="13">
                  <c:v>287.32499999999987</c:v>
                </c:pt>
                <c:pt idx="14">
                  <c:v>281.60099999999989</c:v>
                </c:pt>
                <c:pt idx="15">
                  <c:v>275.93099999999987</c:v>
                </c:pt>
                <c:pt idx="16">
                  <c:v>270.11699999999985</c:v>
                </c:pt>
                <c:pt idx="17">
                  <c:v>264.49199999999985</c:v>
                </c:pt>
                <c:pt idx="18">
                  <c:v>258.83099999999985</c:v>
                </c:pt>
                <c:pt idx="19">
                  <c:v>253.26899999999983</c:v>
                </c:pt>
                <c:pt idx="20">
                  <c:v>247.74299999999982</c:v>
                </c:pt>
                <c:pt idx="21">
                  <c:v>242.16299999999981</c:v>
                </c:pt>
                <c:pt idx="22">
                  <c:v>236.59199999999981</c:v>
                </c:pt>
                <c:pt idx="23">
                  <c:v>230.82299999999981</c:v>
                </c:pt>
                <c:pt idx="24">
                  <c:v>225.08099999999982</c:v>
                </c:pt>
                <c:pt idx="25">
                  <c:v>219.45599999999982</c:v>
                </c:pt>
                <c:pt idx="26">
                  <c:v>213.86699999999982</c:v>
                </c:pt>
                <c:pt idx="27">
                  <c:v>208.20599999999982</c:v>
                </c:pt>
                <c:pt idx="28">
                  <c:v>202.74299999999982</c:v>
                </c:pt>
                <c:pt idx="29">
                  <c:v>197.32499999999982</c:v>
                </c:pt>
                <c:pt idx="30">
                  <c:v>191.60099999999983</c:v>
                </c:pt>
                <c:pt idx="31">
                  <c:v>185.93099999999984</c:v>
                </c:pt>
                <c:pt idx="32">
                  <c:v>180.15299999999985</c:v>
                </c:pt>
                <c:pt idx="33">
                  <c:v>174.58199999999985</c:v>
                </c:pt>
                <c:pt idx="34">
                  <c:v>168.98399999999984</c:v>
                </c:pt>
                <c:pt idx="35">
                  <c:v>163.36799999999982</c:v>
                </c:pt>
                <c:pt idx="36">
                  <c:v>157.87799999999982</c:v>
                </c:pt>
                <c:pt idx="37">
                  <c:v>152.38799999999981</c:v>
                </c:pt>
                <c:pt idx="38">
                  <c:v>146.78099999999981</c:v>
                </c:pt>
                <c:pt idx="39">
                  <c:v>141.0479999999998</c:v>
                </c:pt>
                <c:pt idx="40">
                  <c:v>135.3149999999998</c:v>
                </c:pt>
                <c:pt idx="41">
                  <c:v>129.68099999999981</c:v>
                </c:pt>
                <c:pt idx="42">
                  <c:v>124.06499999999981</c:v>
                </c:pt>
                <c:pt idx="43">
                  <c:v>118.41299999999981</c:v>
                </c:pt>
                <c:pt idx="44">
                  <c:v>112.9769999999998</c:v>
                </c:pt>
                <c:pt idx="45">
                  <c:v>107.51399999999981</c:v>
                </c:pt>
                <c:pt idx="46">
                  <c:v>101.78099999999981</c:v>
                </c:pt>
                <c:pt idx="47">
                  <c:v>96.119999999999806</c:v>
                </c:pt>
                <c:pt idx="48">
                  <c:v>90.422999999999803</c:v>
                </c:pt>
                <c:pt idx="49">
                  <c:v>84.7169999999998</c:v>
                </c:pt>
                <c:pt idx="50">
                  <c:v>79.064999999999799</c:v>
                </c:pt>
                <c:pt idx="51">
                  <c:v>73.502999999999801</c:v>
                </c:pt>
                <c:pt idx="52">
                  <c:v>68.039999999999807</c:v>
                </c:pt>
                <c:pt idx="53">
                  <c:v>62.49599999999981</c:v>
                </c:pt>
                <c:pt idx="54">
                  <c:v>56.924999999999812</c:v>
                </c:pt>
                <c:pt idx="55">
                  <c:v>51.137999999999813</c:v>
                </c:pt>
                <c:pt idx="56">
                  <c:v>45.440999999999818</c:v>
                </c:pt>
                <c:pt idx="57">
                  <c:v>39.743999999999815</c:v>
                </c:pt>
                <c:pt idx="58">
                  <c:v>34.190999999999818</c:v>
                </c:pt>
                <c:pt idx="59">
                  <c:v>28.529999999999816</c:v>
                </c:pt>
                <c:pt idx="60">
                  <c:v>23.003999999999817</c:v>
                </c:pt>
                <c:pt idx="61">
                  <c:v>17.549999999999816</c:v>
                </c:pt>
                <c:pt idx="62">
                  <c:v>11.843999999999816</c:v>
                </c:pt>
                <c:pt idx="63">
                  <c:v>6.1379999999998169</c:v>
                </c:pt>
                <c:pt idx="64">
                  <c:v>0.39599999999981694</c:v>
                </c:pt>
              </c:numCache>
            </c:numRef>
          </c:xVal>
          <c:yVal>
            <c:numRef>
              <c:f>TDK_FF_ST_mU2_07!$AC$85:$AC$149</c:f>
              <c:numCache>
                <c:formatCode>General</c:formatCode>
                <c:ptCount val="65"/>
                <c:pt idx="0">
                  <c:v>-0.16235498338016896</c:v>
                </c:pt>
                <c:pt idx="1">
                  <c:v>-0.2514820854393065</c:v>
                </c:pt>
                <c:pt idx="2">
                  <c:v>-0.12782024173111495</c:v>
                </c:pt>
                <c:pt idx="3">
                  <c:v>-0.1332701113199164</c:v>
                </c:pt>
                <c:pt idx="4">
                  <c:v>-0.13552344644585901</c:v>
                </c:pt>
                <c:pt idx="5">
                  <c:v>-3.2817697355312703E-2</c:v>
                </c:pt>
                <c:pt idx="6">
                  <c:v>-5.7225217579116361E-2</c:v>
                </c:pt>
                <c:pt idx="7">
                  <c:v>-9.8176444173361688E-2</c:v>
                </c:pt>
                <c:pt idx="8">
                  <c:v>-6.8491015222662099E-2</c:v>
                </c:pt>
                <c:pt idx="9">
                  <c:v>-3.4359505419331526E-2</c:v>
                </c:pt>
                <c:pt idx="10">
                  <c:v>-0.12974964778771891</c:v>
                </c:pt>
                <c:pt idx="11">
                  <c:v>-9.7747133939321884E-2</c:v>
                </c:pt>
                <c:pt idx="12">
                  <c:v>-8.9307191143745968E-2</c:v>
                </c:pt>
                <c:pt idx="13">
                  <c:v>-7.1825780076494539E-2</c:v>
                </c:pt>
                <c:pt idx="14">
                  <c:v>-5.9745914317545612E-2</c:v>
                </c:pt>
                <c:pt idx="15">
                  <c:v>-8.9053603958006988E-2</c:v>
                </c:pt>
                <c:pt idx="16">
                  <c:v>-1.382715844329141E-4</c:v>
                </c:pt>
                <c:pt idx="17">
                  <c:v>1.419044916394796E-2</c:v>
                </c:pt>
                <c:pt idx="18">
                  <c:v>2.8716217149565182E-2</c:v>
                </c:pt>
                <c:pt idx="19">
                  <c:v>3.084753111295413E-3</c:v>
                </c:pt>
                <c:pt idx="20">
                  <c:v>7.1224358811036836E-2</c:v>
                </c:pt>
                <c:pt idx="21">
                  <c:v>0.11591727690731091</c:v>
                </c:pt>
                <c:pt idx="22">
                  <c:v>4.3884026598277615E-2</c:v>
                </c:pt>
                <c:pt idx="23">
                  <c:v>7.6356875559326909E-3</c:v>
                </c:pt>
                <c:pt idx="24">
                  <c:v>1.2137148164100608E-2</c:v>
                </c:pt>
                <c:pt idx="25">
                  <c:v>2.0527571015321655E-2</c:v>
                </c:pt>
                <c:pt idx="26">
                  <c:v>4.5546893480064909E-2</c:v>
                </c:pt>
                <c:pt idx="27">
                  <c:v>-3.396861480510438E-2</c:v>
                </c:pt>
                <c:pt idx="28">
                  <c:v>-7.3303464266928131E-2</c:v>
                </c:pt>
                <c:pt idx="29">
                  <c:v>-2.104007564969379E-2</c:v>
                </c:pt>
                <c:pt idx="30">
                  <c:v>-0.10363134324569501</c:v>
                </c:pt>
                <c:pt idx="31">
                  <c:v>-6.0120769193673596E-2</c:v>
                </c:pt>
                <c:pt idx="32">
                  <c:v>-5.4627007480405609E-2</c:v>
                </c:pt>
                <c:pt idx="33">
                  <c:v>-5.8913059312629912E-2</c:v>
                </c:pt>
                <c:pt idx="34">
                  <c:v>-5.1754463109233484E-2</c:v>
                </c:pt>
                <c:pt idx="35">
                  <c:v>-1.2137633553834348E-2</c:v>
                </c:pt>
                <c:pt idx="36">
                  <c:v>-1.5087782960449658E-2</c:v>
                </c:pt>
                <c:pt idx="37">
                  <c:v>7.0562331814016943E-4</c:v>
                </c:pt>
                <c:pt idx="38">
                  <c:v>9.1190437118058298E-2</c:v>
                </c:pt>
                <c:pt idx="39">
                  <c:v>-9.3756935431628108E-2</c:v>
                </c:pt>
                <c:pt idx="40">
                  <c:v>-5.0946314995968578E-2</c:v>
                </c:pt>
                <c:pt idx="41">
                  <c:v>-0.10487689567366942</c:v>
                </c:pt>
                <c:pt idx="42">
                  <c:v>-9.1091526981685433E-2</c:v>
                </c:pt>
                <c:pt idx="43">
                  <c:v>-8.3198309279197247E-2</c:v>
                </c:pt>
                <c:pt idx="44">
                  <c:v>-0.11953511361326719</c:v>
                </c:pt>
                <c:pt idx="45">
                  <c:v>-9.4030306551900367E-2</c:v>
                </c:pt>
                <c:pt idx="46">
                  <c:v>-4.0575787168307897E-2</c:v>
                </c:pt>
                <c:pt idx="47">
                  <c:v>-7.394962910032632E-2</c:v>
                </c:pt>
                <c:pt idx="48">
                  <c:v>-1.0360554959476076E-2</c:v>
                </c:pt>
                <c:pt idx="49">
                  <c:v>7.1732288103376618E-2</c:v>
                </c:pt>
                <c:pt idx="50">
                  <c:v>-5.7945610265363712E-2</c:v>
                </c:pt>
                <c:pt idx="51">
                  <c:v>1.4589639523094888E-2</c:v>
                </c:pt>
                <c:pt idx="52">
                  <c:v>1.2776864519409514E-2</c:v>
                </c:pt>
                <c:pt idx="53">
                  <c:v>-1.61302953890754E-2</c:v>
                </c:pt>
                <c:pt idx="54">
                  <c:v>1.6836260706156736E-3</c:v>
                </c:pt>
                <c:pt idx="55">
                  <c:v>-3.9397326732121485E-2</c:v>
                </c:pt>
                <c:pt idx="56">
                  <c:v>-4.0147165505871385E-2</c:v>
                </c:pt>
                <c:pt idx="57">
                  <c:v>-6.0660203024454518E-2</c:v>
                </c:pt>
                <c:pt idx="58">
                  <c:v>-6.5373568041550811E-2</c:v>
                </c:pt>
                <c:pt idx="59">
                  <c:v>-0.11030010532671497</c:v>
                </c:pt>
                <c:pt idx="60">
                  <c:v>-0.12445045358114371</c:v>
                </c:pt>
                <c:pt idx="61">
                  <c:v>-0.18799805171741824</c:v>
                </c:pt>
                <c:pt idx="62">
                  <c:v>-0.12515906109802444</c:v>
                </c:pt>
                <c:pt idx="63">
                  <c:v>-0.14050034311538795</c:v>
                </c:pt>
                <c:pt idx="64">
                  <c:v>-0.12201238123665892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TDK_FF_ST_mU2_07!$Z$20:$Z$83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5.85</c:v>
                </c:pt>
                <c:pt idx="2">
                  <c:v>11.681999999999999</c:v>
                </c:pt>
                <c:pt idx="3">
                  <c:v>17.360999999999997</c:v>
                </c:pt>
                <c:pt idx="4">
                  <c:v>22.805999999999997</c:v>
                </c:pt>
                <c:pt idx="5">
                  <c:v>28.304999999999996</c:v>
                </c:pt>
                <c:pt idx="6">
                  <c:v>34.019999999999996</c:v>
                </c:pt>
                <c:pt idx="7">
                  <c:v>39.545999999999992</c:v>
                </c:pt>
                <c:pt idx="8">
                  <c:v>45.206999999999994</c:v>
                </c:pt>
                <c:pt idx="9">
                  <c:v>50.93099999999999</c:v>
                </c:pt>
                <c:pt idx="10">
                  <c:v>56.708999999999989</c:v>
                </c:pt>
                <c:pt idx="11">
                  <c:v>62.252999999999986</c:v>
                </c:pt>
                <c:pt idx="12">
                  <c:v>67.886999999999986</c:v>
                </c:pt>
                <c:pt idx="13">
                  <c:v>73.34099999999998</c:v>
                </c:pt>
                <c:pt idx="14">
                  <c:v>78.866999999999976</c:v>
                </c:pt>
                <c:pt idx="15">
                  <c:v>84.509999999999977</c:v>
                </c:pt>
                <c:pt idx="16">
                  <c:v>90.269999999999982</c:v>
                </c:pt>
                <c:pt idx="17">
                  <c:v>95.930999999999983</c:v>
                </c:pt>
                <c:pt idx="18">
                  <c:v>101.58299999999998</c:v>
                </c:pt>
                <c:pt idx="19">
                  <c:v>107.28899999999999</c:v>
                </c:pt>
                <c:pt idx="20">
                  <c:v>112.76999999999998</c:v>
                </c:pt>
                <c:pt idx="21">
                  <c:v>118.26899999999998</c:v>
                </c:pt>
                <c:pt idx="22">
                  <c:v>123.89399999999998</c:v>
                </c:pt>
                <c:pt idx="23">
                  <c:v>129.44699999999997</c:v>
                </c:pt>
                <c:pt idx="24">
                  <c:v>135.06299999999999</c:v>
                </c:pt>
                <c:pt idx="25">
                  <c:v>140.82299999999998</c:v>
                </c:pt>
                <c:pt idx="26">
                  <c:v>146.49299999999997</c:v>
                </c:pt>
                <c:pt idx="27">
                  <c:v>152.09099999999998</c:v>
                </c:pt>
                <c:pt idx="28">
                  <c:v>157.71599999999998</c:v>
                </c:pt>
                <c:pt idx="29">
                  <c:v>163.14299999999997</c:v>
                </c:pt>
                <c:pt idx="30">
                  <c:v>168.69599999999997</c:v>
                </c:pt>
                <c:pt idx="31">
                  <c:v>174.37499999999997</c:v>
                </c:pt>
                <c:pt idx="32">
                  <c:v>179.95499999999998</c:v>
                </c:pt>
                <c:pt idx="33">
                  <c:v>185.76</c:v>
                </c:pt>
                <c:pt idx="34">
                  <c:v>191.43899999999999</c:v>
                </c:pt>
                <c:pt idx="35">
                  <c:v>197.07299999999998</c:v>
                </c:pt>
                <c:pt idx="36">
                  <c:v>202.54499999999999</c:v>
                </c:pt>
                <c:pt idx="37">
                  <c:v>207.999</c:v>
                </c:pt>
                <c:pt idx="38">
                  <c:v>213.714</c:v>
                </c:pt>
                <c:pt idx="39">
                  <c:v>219.285</c:v>
                </c:pt>
                <c:pt idx="40">
                  <c:v>224.91899999999998</c:v>
                </c:pt>
                <c:pt idx="41">
                  <c:v>230.63399999999999</c:v>
                </c:pt>
                <c:pt idx="42">
                  <c:v>236.38499999999999</c:v>
                </c:pt>
                <c:pt idx="43">
                  <c:v>241.983</c:v>
                </c:pt>
                <c:pt idx="44">
                  <c:v>247.572</c:v>
                </c:pt>
                <c:pt idx="45">
                  <c:v>253.00800000000001</c:v>
                </c:pt>
                <c:pt idx="46">
                  <c:v>258.58800000000002</c:v>
                </c:pt>
                <c:pt idx="47">
                  <c:v>264.27600000000001</c:v>
                </c:pt>
                <c:pt idx="48">
                  <c:v>270</c:v>
                </c:pt>
                <c:pt idx="49">
                  <c:v>275.697</c:v>
                </c:pt>
                <c:pt idx="50">
                  <c:v>281.42099999999999</c:v>
                </c:pt>
                <c:pt idx="51">
                  <c:v>287.01900000000001</c:v>
                </c:pt>
                <c:pt idx="52">
                  <c:v>292.59000000000003</c:v>
                </c:pt>
                <c:pt idx="53">
                  <c:v>298.10700000000003</c:v>
                </c:pt>
                <c:pt idx="54">
                  <c:v>303.72300000000001</c:v>
                </c:pt>
                <c:pt idx="55">
                  <c:v>309.43799999999999</c:v>
                </c:pt>
                <c:pt idx="56">
                  <c:v>315.108</c:v>
                </c:pt>
                <c:pt idx="57">
                  <c:v>320.84100000000001</c:v>
                </c:pt>
                <c:pt idx="58">
                  <c:v>326.59199999999998</c:v>
                </c:pt>
                <c:pt idx="59">
                  <c:v>332.09100000000001</c:v>
                </c:pt>
                <c:pt idx="60">
                  <c:v>337.73399999999998</c:v>
                </c:pt>
                <c:pt idx="61">
                  <c:v>343.24199999999996</c:v>
                </c:pt>
                <c:pt idx="62">
                  <c:v>348.84899999999993</c:v>
                </c:pt>
                <c:pt idx="63">
                  <c:v>354.56399999999991</c:v>
                </c:pt>
              </c:numCache>
            </c:numRef>
          </c:xVal>
          <c:yVal>
            <c:numRef>
              <c:f>TDK_FF_ST_mU2_07!$AD$20:$AD$83</c:f>
              <c:numCache>
                <c:formatCode>General</c:formatCode>
                <c:ptCount val="64"/>
                <c:pt idx="0">
                  <c:v>-0.3265784941110903</c:v>
                </c:pt>
                <c:pt idx="1">
                  <c:v>-9.4280618069921829E-2</c:v>
                </c:pt>
                <c:pt idx="2">
                  <c:v>-2.1818422438961704E-3</c:v>
                </c:pt>
                <c:pt idx="3">
                  <c:v>-7.5359615658747714E-3</c:v>
                </c:pt>
                <c:pt idx="4">
                  <c:v>7.1860344542290733E-2</c:v>
                </c:pt>
                <c:pt idx="5">
                  <c:v>7.7102137157201156E-2</c:v>
                </c:pt>
                <c:pt idx="6">
                  <c:v>9.6014645872344317E-2</c:v>
                </c:pt>
                <c:pt idx="7">
                  <c:v>0.14602957670801686</c:v>
                </c:pt>
                <c:pt idx="8">
                  <c:v>7.9816401330035092E-2</c:v>
                </c:pt>
                <c:pt idx="9">
                  <c:v>-1.502662168451252E-2</c:v>
                </c:pt>
                <c:pt idx="10">
                  <c:v>2.0655708957534102E-2</c:v>
                </c:pt>
                <c:pt idx="11">
                  <c:v>7.7335850330314315E-2</c:v>
                </c:pt>
                <c:pt idx="12">
                  <c:v>-1.4274728547718496E-3</c:v>
                </c:pt>
                <c:pt idx="13">
                  <c:v>3.67213031988598E-2</c:v>
                </c:pt>
                <c:pt idx="14">
                  <c:v>-4.9705952150546295E-2</c:v>
                </c:pt>
                <c:pt idx="15">
                  <c:v>0.1294881751512662</c:v>
                </c:pt>
                <c:pt idx="16">
                  <c:v>9.259225633147139E-2</c:v>
                </c:pt>
                <c:pt idx="17">
                  <c:v>1.4454848881797489E-2</c:v>
                </c:pt>
                <c:pt idx="18">
                  <c:v>5.6480117008206321E-2</c:v>
                </c:pt>
                <c:pt idx="19">
                  <c:v>-5.9033806746100481E-2</c:v>
                </c:pt>
                <c:pt idx="20">
                  <c:v>2.442010486674917E-2</c:v>
                </c:pt>
                <c:pt idx="21">
                  <c:v>-0.10151875961793166</c:v>
                </c:pt>
                <c:pt idx="22">
                  <c:v>-2.2985946456870465E-2</c:v>
                </c:pt>
                <c:pt idx="23">
                  <c:v>8.9295048193633875E-2</c:v>
                </c:pt>
                <c:pt idx="24">
                  <c:v>-9.9822752117972868E-3</c:v>
                </c:pt>
                <c:pt idx="25">
                  <c:v>-3.6175464334945673E-2</c:v>
                </c:pt>
                <c:pt idx="26">
                  <c:v>0.20372744072011528</c:v>
                </c:pt>
                <c:pt idx="27">
                  <c:v>1.1437810997193765E-2</c:v>
                </c:pt>
                <c:pt idx="28">
                  <c:v>7.3057180541781008E-2</c:v>
                </c:pt>
                <c:pt idx="29">
                  <c:v>2.1419335420716834E-2</c:v>
                </c:pt>
                <c:pt idx="30">
                  <c:v>2.926236784949765E-2</c:v>
                </c:pt>
                <c:pt idx="31">
                  <c:v>1.1366057040163469E-2</c:v>
                </c:pt>
                <c:pt idx="32">
                  <c:v>7.5787845789136554E-2</c:v>
                </c:pt>
                <c:pt idx="33">
                  <c:v>9.4150292937200675E-2</c:v>
                </c:pt>
                <c:pt idx="34">
                  <c:v>-4.7506948903929924E-2</c:v>
                </c:pt>
                <c:pt idx="35">
                  <c:v>9.651586938730361E-2</c:v>
                </c:pt>
                <c:pt idx="36">
                  <c:v>6.3653257663446539E-2</c:v>
                </c:pt>
                <c:pt idx="37">
                  <c:v>0.12195969392593042</c:v>
                </c:pt>
                <c:pt idx="38">
                  <c:v>6.4690919379444267E-2</c:v>
                </c:pt>
                <c:pt idx="39">
                  <c:v>6.9581481374598297E-2</c:v>
                </c:pt>
                <c:pt idx="40">
                  <c:v>-3.7163009722291918E-3</c:v>
                </c:pt>
                <c:pt idx="41">
                  <c:v>3.5194257424819853E-2</c:v>
                </c:pt>
                <c:pt idx="42">
                  <c:v>4.5275417751895475E-3</c:v>
                </c:pt>
                <c:pt idx="43">
                  <c:v>0.10241042329224115</c:v>
                </c:pt>
                <c:pt idx="44">
                  <c:v>8.3938027476733623E-2</c:v>
                </c:pt>
                <c:pt idx="45">
                  <c:v>1.7690012593476467E-2</c:v>
                </c:pt>
                <c:pt idx="46">
                  <c:v>4.0817208840167041E-2</c:v>
                </c:pt>
                <c:pt idx="47">
                  <c:v>1.6020187928802443E-3</c:v>
                </c:pt>
                <c:pt idx="48">
                  <c:v>2.2847550069741374E-2</c:v>
                </c:pt>
                <c:pt idx="49">
                  <c:v>-2.1691519170019546E-2</c:v>
                </c:pt>
                <c:pt idx="50">
                  <c:v>-4.1278468918903855E-3</c:v>
                </c:pt>
                <c:pt idx="51">
                  <c:v>-5.4569724645432416E-2</c:v>
                </c:pt>
                <c:pt idx="52">
                  <c:v>4.7204886434371929E-2</c:v>
                </c:pt>
                <c:pt idx="53">
                  <c:v>4.3188104981254583E-2</c:v>
                </c:pt>
                <c:pt idx="54">
                  <c:v>-1.31981410526123E-2</c:v>
                </c:pt>
                <c:pt idx="55">
                  <c:v>1.9423745507026524E-2</c:v>
                </c:pt>
                <c:pt idx="56">
                  <c:v>2.3780308577613596E-2</c:v>
                </c:pt>
                <c:pt idx="57">
                  <c:v>0.13635921805661155</c:v>
                </c:pt>
                <c:pt idx="58">
                  <c:v>3.9557064309178713E-2</c:v>
                </c:pt>
                <c:pt idx="59">
                  <c:v>9.633658149675739E-2</c:v>
                </c:pt>
                <c:pt idx="60">
                  <c:v>-9.8061257778567779E-3</c:v>
                </c:pt>
                <c:pt idx="61">
                  <c:v>6.6579773831563216E-3</c:v>
                </c:pt>
                <c:pt idx="62">
                  <c:v>0.14548856656779208</c:v>
                </c:pt>
                <c:pt idx="63">
                  <c:v>-0.10121820736242171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305984"/>
        <c:axId val="562298928"/>
      </c:scatterChart>
      <c:valAx>
        <c:axId val="56230598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298928"/>
        <c:crosses val="autoZero"/>
        <c:crossBetween val="midCat"/>
      </c:valAx>
      <c:valAx>
        <c:axId val="56229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305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5.3549999999999995</c:v>
                </c:pt>
                <c:pt idx="2">
                  <c:v>11.141999999999999</c:v>
                </c:pt>
                <c:pt idx="3">
                  <c:v>16.695</c:v>
                </c:pt>
                <c:pt idx="4">
                  <c:v>22.445999999999998</c:v>
                </c:pt>
                <c:pt idx="5">
                  <c:v>28.116</c:v>
                </c:pt>
                <c:pt idx="6">
                  <c:v>33.659999999999997</c:v>
                </c:pt>
                <c:pt idx="7">
                  <c:v>39.113999999999997</c:v>
                </c:pt>
                <c:pt idx="8">
                  <c:v>44.684999999999995</c:v>
                </c:pt>
                <c:pt idx="9">
                  <c:v>50.336999999999996</c:v>
                </c:pt>
                <c:pt idx="10">
                  <c:v>56.033999999999992</c:v>
                </c:pt>
                <c:pt idx="11">
                  <c:v>61.775999999999989</c:v>
                </c:pt>
                <c:pt idx="12">
                  <c:v>67.427999999999983</c:v>
                </c:pt>
                <c:pt idx="13">
                  <c:v>73.043999999999983</c:v>
                </c:pt>
                <c:pt idx="14">
                  <c:v>78.668999999999983</c:v>
                </c:pt>
                <c:pt idx="15">
                  <c:v>84.158999999999978</c:v>
                </c:pt>
                <c:pt idx="16">
                  <c:v>89.666999999999973</c:v>
                </c:pt>
                <c:pt idx="17">
                  <c:v>95.354999999999976</c:v>
                </c:pt>
                <c:pt idx="18">
                  <c:v>101.07899999999998</c:v>
                </c:pt>
                <c:pt idx="19">
                  <c:v>106.67699999999998</c:v>
                </c:pt>
                <c:pt idx="20">
                  <c:v>112.38299999999998</c:v>
                </c:pt>
                <c:pt idx="21">
                  <c:v>117.99899999999998</c:v>
                </c:pt>
                <c:pt idx="22">
                  <c:v>123.54299999999998</c:v>
                </c:pt>
                <c:pt idx="23">
                  <c:v>129.01499999999999</c:v>
                </c:pt>
                <c:pt idx="24">
                  <c:v>134.64899999999997</c:v>
                </c:pt>
                <c:pt idx="25">
                  <c:v>140.27399999999997</c:v>
                </c:pt>
                <c:pt idx="26">
                  <c:v>145.91699999999997</c:v>
                </c:pt>
                <c:pt idx="27">
                  <c:v>151.66799999999998</c:v>
                </c:pt>
                <c:pt idx="28">
                  <c:v>157.25699999999998</c:v>
                </c:pt>
                <c:pt idx="29">
                  <c:v>162.90899999999996</c:v>
                </c:pt>
                <c:pt idx="30">
                  <c:v>168.52499999999998</c:v>
                </c:pt>
                <c:pt idx="31">
                  <c:v>173.90699999999998</c:v>
                </c:pt>
                <c:pt idx="32">
                  <c:v>179.40599999999998</c:v>
                </c:pt>
                <c:pt idx="33">
                  <c:v>185.14799999999997</c:v>
                </c:pt>
                <c:pt idx="34">
                  <c:v>190.87199999999996</c:v>
                </c:pt>
                <c:pt idx="35">
                  <c:v>196.46099999999996</c:v>
                </c:pt>
                <c:pt idx="36">
                  <c:v>202.17599999999996</c:v>
                </c:pt>
                <c:pt idx="37">
                  <c:v>207.84599999999995</c:v>
                </c:pt>
                <c:pt idx="38">
                  <c:v>213.38999999999996</c:v>
                </c:pt>
                <c:pt idx="39">
                  <c:v>218.84399999999997</c:v>
                </c:pt>
                <c:pt idx="40">
                  <c:v>224.41499999999996</c:v>
                </c:pt>
                <c:pt idx="41">
                  <c:v>230.05799999999996</c:v>
                </c:pt>
                <c:pt idx="42">
                  <c:v>235.79999999999995</c:v>
                </c:pt>
                <c:pt idx="43">
                  <c:v>241.46099999999996</c:v>
                </c:pt>
                <c:pt idx="44">
                  <c:v>247.18499999999995</c:v>
                </c:pt>
                <c:pt idx="45">
                  <c:v>252.73799999999994</c:v>
                </c:pt>
                <c:pt idx="46">
                  <c:v>258.39899999999994</c:v>
                </c:pt>
                <c:pt idx="47">
                  <c:v>263.85299999999995</c:v>
                </c:pt>
                <c:pt idx="48">
                  <c:v>269.35199999999998</c:v>
                </c:pt>
                <c:pt idx="49">
                  <c:v>275.09399999999999</c:v>
                </c:pt>
                <c:pt idx="50">
                  <c:v>280.89</c:v>
                </c:pt>
                <c:pt idx="51">
                  <c:v>286.57799999999997</c:v>
                </c:pt>
                <c:pt idx="52">
                  <c:v>292.18499999999995</c:v>
                </c:pt>
                <c:pt idx="53">
                  <c:v>297.92699999999996</c:v>
                </c:pt>
                <c:pt idx="54">
                  <c:v>303.42599999999999</c:v>
                </c:pt>
                <c:pt idx="55">
                  <c:v>308.94299999999998</c:v>
                </c:pt>
                <c:pt idx="56">
                  <c:v>314.53199999999998</c:v>
                </c:pt>
                <c:pt idx="57">
                  <c:v>320.238</c:v>
                </c:pt>
                <c:pt idx="58">
                  <c:v>325.96199999999999</c:v>
                </c:pt>
                <c:pt idx="59">
                  <c:v>331.65</c:v>
                </c:pt>
                <c:pt idx="60">
                  <c:v>337.40099999999995</c:v>
                </c:pt>
                <c:pt idx="61">
                  <c:v>343.03499999999997</c:v>
                </c:pt>
                <c:pt idx="62">
                  <c:v>348.66899999999998</c:v>
                </c:pt>
                <c:pt idx="63">
                  <c:v>354.06</c:v>
                </c:pt>
                <c:pt idx="64">
                  <c:v>359.59500000000003</c:v>
                </c:pt>
              </c:numCache>
            </c:numRef>
          </c:xVal>
          <c:yVal>
            <c:numRef>
              <c:f>TDK_FF_ST_oU_08!$AC$20:$AC$84</c:f>
              <c:numCache>
                <c:formatCode>General</c:formatCode>
                <c:ptCount val="65"/>
                <c:pt idx="0">
                  <c:v>-0.33262254983623052</c:v>
                </c:pt>
                <c:pt idx="1">
                  <c:v>-0.21755645734485096</c:v>
                </c:pt>
                <c:pt idx="2">
                  <c:v>-0.3348208123254075</c:v>
                </c:pt>
                <c:pt idx="3">
                  <c:v>-0.31784874238662297</c:v>
                </c:pt>
                <c:pt idx="4">
                  <c:v>-0.26122656391279975</c:v>
                </c:pt>
                <c:pt idx="5">
                  <c:v>-0.2014476701485961</c:v>
                </c:pt>
                <c:pt idx="6">
                  <c:v>-0.20837713395931701</c:v>
                </c:pt>
                <c:pt idx="7">
                  <c:v>-0.151023081177037</c:v>
                </c:pt>
                <c:pt idx="8">
                  <c:v>-6.2140586421882915E-2</c:v>
                </c:pt>
                <c:pt idx="9">
                  <c:v>-8.2002956627100332E-2</c:v>
                </c:pt>
                <c:pt idx="10">
                  <c:v>-0.12277623300076357</c:v>
                </c:pt>
                <c:pt idx="11">
                  <c:v>-0.12288972425100297</c:v>
                </c:pt>
                <c:pt idx="12">
                  <c:v>-2.7946128795619529E-2</c:v>
                </c:pt>
                <c:pt idx="13">
                  <c:v>-0.12887808883692742</c:v>
                </c:pt>
                <c:pt idx="14">
                  <c:v>-0.17428573639529077</c:v>
                </c:pt>
                <c:pt idx="15">
                  <c:v>-0.167714058265787</c:v>
                </c:pt>
                <c:pt idx="16">
                  <c:v>-0.12014706659971353</c:v>
                </c:pt>
                <c:pt idx="17">
                  <c:v>-0.26191091272558253</c:v>
                </c:pt>
                <c:pt idx="18">
                  <c:v>-0.17607152906910528</c:v>
                </c:pt>
                <c:pt idx="19">
                  <c:v>-0.1384915644789686</c:v>
                </c:pt>
                <c:pt idx="20">
                  <c:v>-0.16060841796803516</c:v>
                </c:pt>
                <c:pt idx="21">
                  <c:v>-0.21070221631636343</c:v>
                </c:pt>
                <c:pt idx="22">
                  <c:v>-9.6398866022838092E-2</c:v>
                </c:pt>
                <c:pt idx="23">
                  <c:v>-0.13344767361058985</c:v>
                </c:pt>
                <c:pt idx="24">
                  <c:v>-7.7270851214819913E-2</c:v>
                </c:pt>
                <c:pt idx="25">
                  <c:v>-5.0382927582489856E-2</c:v>
                </c:pt>
                <c:pt idx="26">
                  <c:v>-0.13850668504522901</c:v>
                </c:pt>
                <c:pt idx="27">
                  <c:v>-9.873575457262973E-2</c:v>
                </c:pt>
                <c:pt idx="28">
                  <c:v>-5.4511762858652446E-2</c:v>
                </c:pt>
                <c:pt idx="29">
                  <c:v>-0.11484434643566033</c:v>
                </c:pt>
                <c:pt idx="30">
                  <c:v>-0.1029580423586367</c:v>
                </c:pt>
                <c:pt idx="31">
                  <c:v>-0.17416528970562695</c:v>
                </c:pt>
                <c:pt idx="32">
                  <c:v>-0.23415145433742168</c:v>
                </c:pt>
                <c:pt idx="33">
                  <c:v>-0.20143329779381247</c:v>
                </c:pt>
                <c:pt idx="34">
                  <c:v>-0.13337080197879914</c:v>
                </c:pt>
                <c:pt idx="35">
                  <c:v>-0.25155421289645119</c:v>
                </c:pt>
                <c:pt idx="36">
                  <c:v>-0.13280504028844575</c:v>
                </c:pt>
                <c:pt idx="37">
                  <c:v>-8.8687729717946695E-2</c:v>
                </c:pt>
                <c:pt idx="38">
                  <c:v>1.5796565656984285E-2</c:v>
                </c:pt>
                <c:pt idx="39">
                  <c:v>6.4949906899613552E-2</c:v>
                </c:pt>
                <c:pt idx="40">
                  <c:v>8.5478546946433198E-2</c:v>
                </c:pt>
                <c:pt idx="41">
                  <c:v>0.10491577567714216</c:v>
                </c:pt>
                <c:pt idx="42">
                  <c:v>0.20702477430461386</c:v>
                </c:pt>
                <c:pt idx="43">
                  <c:v>0.22242374149510624</c:v>
                </c:pt>
                <c:pt idx="44">
                  <c:v>0.27501682678519046</c:v>
                </c:pt>
                <c:pt idx="45">
                  <c:v>0.22416575389286209</c:v>
                </c:pt>
                <c:pt idx="46">
                  <c:v>0.17261669017324266</c:v>
                </c:pt>
                <c:pt idx="47">
                  <c:v>0.15341084696808593</c:v>
                </c:pt>
                <c:pt idx="48">
                  <c:v>0.15877952114556138</c:v>
                </c:pt>
                <c:pt idx="49">
                  <c:v>7.3832132425366126E-2</c:v>
                </c:pt>
                <c:pt idx="50">
                  <c:v>5.7594677701786168E-2</c:v>
                </c:pt>
                <c:pt idx="51">
                  <c:v>4.1399824490326864E-2</c:v>
                </c:pt>
                <c:pt idx="52">
                  <c:v>9.0843644104552368E-3</c:v>
                </c:pt>
                <c:pt idx="53">
                  <c:v>-0.13106547670400914</c:v>
                </c:pt>
                <c:pt idx="54">
                  <c:v>-5.8620880703927014E-2</c:v>
                </c:pt>
                <c:pt idx="55">
                  <c:v>-7.3119764382681751E-2</c:v>
                </c:pt>
                <c:pt idx="56">
                  <c:v>-3.6886043703077576E-2</c:v>
                </c:pt>
                <c:pt idx="57">
                  <c:v>-6.5129299328589241E-2</c:v>
                </c:pt>
                <c:pt idx="58">
                  <c:v>-0.17477937281853428</c:v>
                </c:pt>
                <c:pt idx="59">
                  <c:v>-0.13077679285947852</c:v>
                </c:pt>
                <c:pt idx="60">
                  <c:v>-0.10174936774944854</c:v>
                </c:pt>
                <c:pt idx="61">
                  <c:v>-0.19978833552579545</c:v>
                </c:pt>
                <c:pt idx="62">
                  <c:v>-0.15038399113007017</c:v>
                </c:pt>
                <c:pt idx="63">
                  <c:v>-0.24201390013041646</c:v>
                </c:pt>
                <c:pt idx="64">
                  <c:v>-0.24067273119874244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TDK_FF_ST_oU_08!$Z$85:$Z$149</c:f>
              <c:numCache>
                <c:formatCode>General</c:formatCode>
                <c:ptCount val="65"/>
                <c:pt idx="0">
                  <c:v>359.59500000000003</c:v>
                </c:pt>
                <c:pt idx="1">
                  <c:v>354.27600000000001</c:v>
                </c:pt>
                <c:pt idx="2">
                  <c:v>348.81299999999999</c:v>
                </c:pt>
                <c:pt idx="3">
                  <c:v>343.26900000000001</c:v>
                </c:pt>
                <c:pt idx="4">
                  <c:v>337.59899999999999</c:v>
                </c:pt>
                <c:pt idx="5">
                  <c:v>331.839</c:v>
                </c:pt>
                <c:pt idx="6">
                  <c:v>326.142</c:v>
                </c:pt>
                <c:pt idx="7">
                  <c:v>320.46300000000002</c:v>
                </c:pt>
                <c:pt idx="8">
                  <c:v>314.81100000000004</c:v>
                </c:pt>
                <c:pt idx="9">
                  <c:v>309.15000000000003</c:v>
                </c:pt>
                <c:pt idx="10">
                  <c:v>303.65100000000001</c:v>
                </c:pt>
                <c:pt idx="11">
                  <c:v>298.17900000000003</c:v>
                </c:pt>
                <c:pt idx="12">
                  <c:v>292.43700000000001</c:v>
                </c:pt>
                <c:pt idx="13">
                  <c:v>286.70400000000001</c:v>
                </c:pt>
                <c:pt idx="14">
                  <c:v>281.00700000000001</c:v>
                </c:pt>
                <c:pt idx="15">
                  <c:v>275.29200000000003</c:v>
                </c:pt>
                <c:pt idx="16">
                  <c:v>269.62200000000001</c:v>
                </c:pt>
                <c:pt idx="17">
                  <c:v>264.08699999999999</c:v>
                </c:pt>
                <c:pt idx="18">
                  <c:v>258.57900000000001</c:v>
                </c:pt>
                <c:pt idx="19">
                  <c:v>252.93600000000001</c:v>
                </c:pt>
                <c:pt idx="20">
                  <c:v>247.374</c:v>
                </c:pt>
                <c:pt idx="21">
                  <c:v>241.68600000000001</c:v>
                </c:pt>
                <c:pt idx="22">
                  <c:v>235.96200000000002</c:v>
                </c:pt>
                <c:pt idx="23">
                  <c:v>230.23800000000003</c:v>
                </c:pt>
                <c:pt idx="24">
                  <c:v>224.64000000000001</c:v>
                </c:pt>
                <c:pt idx="25">
                  <c:v>219.08700000000002</c:v>
                </c:pt>
                <c:pt idx="26">
                  <c:v>213.58800000000002</c:v>
                </c:pt>
                <c:pt idx="27">
                  <c:v>208.00800000000001</c:v>
                </c:pt>
                <c:pt idx="28">
                  <c:v>202.31100000000001</c:v>
                </c:pt>
                <c:pt idx="29">
                  <c:v>196.69499999999999</c:v>
                </c:pt>
                <c:pt idx="30">
                  <c:v>191.08799999999999</c:v>
                </c:pt>
                <c:pt idx="31">
                  <c:v>185.37299999999999</c:v>
                </c:pt>
                <c:pt idx="32">
                  <c:v>179.631</c:v>
                </c:pt>
                <c:pt idx="33">
                  <c:v>174.13200000000001</c:v>
                </c:pt>
                <c:pt idx="34">
                  <c:v>168.70500000000001</c:v>
                </c:pt>
                <c:pt idx="35">
                  <c:v>163.089</c:v>
                </c:pt>
                <c:pt idx="36">
                  <c:v>157.464</c:v>
                </c:pt>
                <c:pt idx="37">
                  <c:v>151.803</c:v>
                </c:pt>
                <c:pt idx="38">
                  <c:v>146.16900000000001</c:v>
                </c:pt>
                <c:pt idx="39">
                  <c:v>140.46300000000002</c:v>
                </c:pt>
                <c:pt idx="40">
                  <c:v>134.81100000000004</c:v>
                </c:pt>
                <c:pt idx="41">
                  <c:v>129.19500000000005</c:v>
                </c:pt>
                <c:pt idx="42">
                  <c:v>123.76800000000006</c:v>
                </c:pt>
                <c:pt idx="43">
                  <c:v>118.27800000000006</c:v>
                </c:pt>
                <c:pt idx="44">
                  <c:v>112.55400000000006</c:v>
                </c:pt>
                <c:pt idx="45">
                  <c:v>106.90200000000006</c:v>
                </c:pt>
                <c:pt idx="46">
                  <c:v>101.25900000000006</c:v>
                </c:pt>
                <c:pt idx="47">
                  <c:v>95.553000000000054</c:v>
                </c:pt>
                <c:pt idx="48">
                  <c:v>89.82000000000005</c:v>
                </c:pt>
                <c:pt idx="49">
                  <c:v>84.339000000000055</c:v>
                </c:pt>
                <c:pt idx="50">
                  <c:v>78.849000000000061</c:v>
                </c:pt>
                <c:pt idx="51">
                  <c:v>73.278000000000063</c:v>
                </c:pt>
                <c:pt idx="52">
                  <c:v>67.698000000000064</c:v>
                </c:pt>
                <c:pt idx="53">
                  <c:v>62.028000000000063</c:v>
                </c:pt>
                <c:pt idx="54">
                  <c:v>56.277000000000065</c:v>
                </c:pt>
                <c:pt idx="55">
                  <c:v>50.526000000000067</c:v>
                </c:pt>
                <c:pt idx="56">
                  <c:v>44.937000000000069</c:v>
                </c:pt>
                <c:pt idx="57">
                  <c:v>39.303000000000068</c:v>
                </c:pt>
                <c:pt idx="58">
                  <c:v>33.867000000000068</c:v>
                </c:pt>
                <c:pt idx="59">
                  <c:v>28.350000000000069</c:v>
                </c:pt>
                <c:pt idx="60">
                  <c:v>22.590000000000067</c:v>
                </c:pt>
                <c:pt idx="61">
                  <c:v>16.992000000000068</c:v>
                </c:pt>
                <c:pt idx="62">
                  <c:v>11.30400000000007</c:v>
                </c:pt>
                <c:pt idx="63">
                  <c:v>5.5350000000000703</c:v>
                </c:pt>
                <c:pt idx="64">
                  <c:v>-0.14399999999992907</c:v>
                </c:pt>
              </c:numCache>
            </c:numRef>
          </c:xVal>
          <c:yVal>
            <c:numRef>
              <c:f>TDK_FF_ST_oU_08!$AC$85:$AC$149</c:f>
              <c:numCache>
                <c:formatCode>General</c:formatCode>
                <c:ptCount val="65"/>
                <c:pt idx="0">
                  <c:v>-0.16548668749027229</c:v>
                </c:pt>
                <c:pt idx="1">
                  <c:v>-0.23669294321160805</c:v>
                </c:pt>
                <c:pt idx="2">
                  <c:v>-0.21822115435031719</c:v>
                </c:pt>
                <c:pt idx="3">
                  <c:v>-0.12929642541052999</c:v>
                </c:pt>
                <c:pt idx="4">
                  <c:v>-0.20533662837470956</c:v>
                </c:pt>
                <c:pt idx="5">
                  <c:v>-5.5899880314257189E-2</c:v>
                </c:pt>
                <c:pt idx="6">
                  <c:v>-0.10179937936749184</c:v>
                </c:pt>
                <c:pt idx="7">
                  <c:v>-3.8916246558812873E-2</c:v>
                </c:pt>
                <c:pt idx="8">
                  <c:v>-5.5645293413135732E-3</c:v>
                </c:pt>
                <c:pt idx="9">
                  <c:v>-7.6936615619331405E-2</c:v>
                </c:pt>
                <c:pt idx="10">
                  <c:v>-7.3513081506064282E-2</c:v>
                </c:pt>
                <c:pt idx="11">
                  <c:v>-1.6390533950641384E-2</c:v>
                </c:pt>
                <c:pt idx="12">
                  <c:v>-4.8953076160387354E-2</c:v>
                </c:pt>
                <c:pt idx="13">
                  <c:v>-5.2604081029699046E-3</c:v>
                </c:pt>
                <c:pt idx="14">
                  <c:v>7.4775620182947478E-2</c:v>
                </c:pt>
                <c:pt idx="15">
                  <c:v>6.2355653142503797E-2</c:v>
                </c:pt>
                <c:pt idx="16">
                  <c:v>0.16046690875469949</c:v>
                </c:pt>
                <c:pt idx="17">
                  <c:v>0.2211789112157021</c:v>
                </c:pt>
                <c:pt idx="18">
                  <c:v>0.21756019797606996</c:v>
                </c:pt>
                <c:pt idx="19">
                  <c:v>0.28101166910178677</c:v>
                </c:pt>
                <c:pt idx="20">
                  <c:v>0.20422755630445977</c:v>
                </c:pt>
                <c:pt idx="21">
                  <c:v>0.27744811989478535</c:v>
                </c:pt>
                <c:pt idx="22">
                  <c:v>0.21854104577627709</c:v>
                </c:pt>
                <c:pt idx="23">
                  <c:v>0.14427892429424105</c:v>
                </c:pt>
                <c:pt idx="24">
                  <c:v>0.106404625989029</c:v>
                </c:pt>
                <c:pt idx="25">
                  <c:v>0.10371933245821197</c:v>
                </c:pt>
                <c:pt idx="26">
                  <c:v>-6.0282776070778255E-2</c:v>
                </c:pt>
                <c:pt idx="27">
                  <c:v>-3.2500711009873839E-2</c:v>
                </c:pt>
                <c:pt idx="28">
                  <c:v>-0.1281996609420446</c:v>
                </c:pt>
                <c:pt idx="29">
                  <c:v>-0.12718911408984468</c:v>
                </c:pt>
                <c:pt idx="30">
                  <c:v>-0.10721536870713066</c:v>
                </c:pt>
                <c:pt idx="31">
                  <c:v>-0.19977980202321532</c:v>
                </c:pt>
                <c:pt idx="32">
                  <c:v>-0.102096083317889</c:v>
                </c:pt>
                <c:pt idx="33">
                  <c:v>-0.17469966093011635</c:v>
                </c:pt>
                <c:pt idx="34">
                  <c:v>-0.11818568064231272</c:v>
                </c:pt>
                <c:pt idx="35">
                  <c:v>2.487156305045346E-2</c:v>
                </c:pt>
                <c:pt idx="36">
                  <c:v>-3.9577256261566163E-2</c:v>
                </c:pt>
                <c:pt idx="37">
                  <c:v>-1.9600202335368522E-2</c:v>
                </c:pt>
                <c:pt idx="38">
                  <c:v>5.9932282795756464E-2</c:v>
                </c:pt>
                <c:pt idx="39">
                  <c:v>-3.4317591633453048E-2</c:v>
                </c:pt>
                <c:pt idx="40">
                  <c:v>-8.4586017233732491E-2</c:v>
                </c:pt>
                <c:pt idx="41">
                  <c:v>-5.934283485441938E-2</c:v>
                </c:pt>
                <c:pt idx="42">
                  <c:v>-0.1664169312325896</c:v>
                </c:pt>
                <c:pt idx="43">
                  <c:v>-0.14176750431219887</c:v>
                </c:pt>
                <c:pt idx="44">
                  <c:v>-0.17009152709718478</c:v>
                </c:pt>
                <c:pt idx="45">
                  <c:v>-0.15422250321320519</c:v>
                </c:pt>
                <c:pt idx="46">
                  <c:v>-0.15089583511841909</c:v>
                </c:pt>
                <c:pt idx="47">
                  <c:v>-0.20134485959857784</c:v>
                </c:pt>
                <c:pt idx="48">
                  <c:v>-0.1397330693416734</c:v>
                </c:pt>
                <c:pt idx="49">
                  <c:v>-0.1324562654933743</c:v>
                </c:pt>
                <c:pt idx="50">
                  <c:v>-0.15399884927468577</c:v>
                </c:pt>
                <c:pt idx="51">
                  <c:v>-4.0171043672430073E-2</c:v>
                </c:pt>
                <c:pt idx="52">
                  <c:v>-5.4907310030984036E-2</c:v>
                </c:pt>
                <c:pt idx="53">
                  <c:v>-7.1469494387756072E-2</c:v>
                </c:pt>
                <c:pt idx="54">
                  <c:v>-4.7796212389037862E-2</c:v>
                </c:pt>
                <c:pt idx="55">
                  <c:v>-0.13488707732801686</c:v>
                </c:pt>
                <c:pt idx="56">
                  <c:v>-0.1363549960657906</c:v>
                </c:pt>
                <c:pt idx="57">
                  <c:v>-0.16135917283465062</c:v>
                </c:pt>
                <c:pt idx="58">
                  <c:v>-0.12346995961592455</c:v>
                </c:pt>
                <c:pt idx="59">
                  <c:v>-0.14565678763999657</c:v>
                </c:pt>
                <c:pt idx="60">
                  <c:v>-0.23657263157148378</c:v>
                </c:pt>
                <c:pt idx="61">
                  <c:v>-0.29516737529683468</c:v>
                </c:pt>
                <c:pt idx="62">
                  <c:v>-0.22996069989578061</c:v>
                </c:pt>
                <c:pt idx="63">
                  <c:v>-0.21468529898662592</c:v>
                </c:pt>
                <c:pt idx="64">
                  <c:v>-0.29206829233415554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5.3549999999999995</c:v>
                </c:pt>
                <c:pt idx="2">
                  <c:v>11.141999999999999</c:v>
                </c:pt>
                <c:pt idx="3">
                  <c:v>16.695</c:v>
                </c:pt>
                <c:pt idx="4">
                  <c:v>22.445999999999998</c:v>
                </c:pt>
                <c:pt idx="5">
                  <c:v>28.116</c:v>
                </c:pt>
                <c:pt idx="6">
                  <c:v>33.659999999999997</c:v>
                </c:pt>
                <c:pt idx="7">
                  <c:v>39.113999999999997</c:v>
                </c:pt>
                <c:pt idx="8">
                  <c:v>44.684999999999995</c:v>
                </c:pt>
                <c:pt idx="9">
                  <c:v>50.336999999999996</c:v>
                </c:pt>
                <c:pt idx="10">
                  <c:v>56.033999999999992</c:v>
                </c:pt>
                <c:pt idx="11">
                  <c:v>61.775999999999989</c:v>
                </c:pt>
                <c:pt idx="12">
                  <c:v>67.427999999999983</c:v>
                </c:pt>
                <c:pt idx="13">
                  <c:v>73.043999999999983</c:v>
                </c:pt>
                <c:pt idx="14">
                  <c:v>78.668999999999983</c:v>
                </c:pt>
                <c:pt idx="15">
                  <c:v>84.158999999999978</c:v>
                </c:pt>
                <c:pt idx="16">
                  <c:v>89.666999999999973</c:v>
                </c:pt>
                <c:pt idx="17">
                  <c:v>95.354999999999976</c:v>
                </c:pt>
                <c:pt idx="18">
                  <c:v>101.07899999999998</c:v>
                </c:pt>
                <c:pt idx="19">
                  <c:v>106.67699999999998</c:v>
                </c:pt>
                <c:pt idx="20">
                  <c:v>112.38299999999998</c:v>
                </c:pt>
                <c:pt idx="21">
                  <c:v>117.99899999999998</c:v>
                </c:pt>
                <c:pt idx="22">
                  <c:v>123.54299999999998</c:v>
                </c:pt>
                <c:pt idx="23">
                  <c:v>129.01499999999999</c:v>
                </c:pt>
                <c:pt idx="24">
                  <c:v>134.64899999999997</c:v>
                </c:pt>
                <c:pt idx="25">
                  <c:v>140.27399999999997</c:v>
                </c:pt>
                <c:pt idx="26">
                  <c:v>145.91699999999997</c:v>
                </c:pt>
                <c:pt idx="27">
                  <c:v>151.66799999999998</c:v>
                </c:pt>
                <c:pt idx="28">
                  <c:v>157.25699999999998</c:v>
                </c:pt>
                <c:pt idx="29">
                  <c:v>162.90899999999996</c:v>
                </c:pt>
                <c:pt idx="30">
                  <c:v>168.52499999999998</c:v>
                </c:pt>
                <c:pt idx="31">
                  <c:v>173.90699999999998</c:v>
                </c:pt>
                <c:pt idx="32">
                  <c:v>179.40599999999998</c:v>
                </c:pt>
                <c:pt idx="33">
                  <c:v>185.14799999999997</c:v>
                </c:pt>
                <c:pt idx="34">
                  <c:v>190.87199999999996</c:v>
                </c:pt>
                <c:pt idx="35">
                  <c:v>196.46099999999996</c:v>
                </c:pt>
                <c:pt idx="36">
                  <c:v>202.17599999999996</c:v>
                </c:pt>
                <c:pt idx="37">
                  <c:v>207.84599999999995</c:v>
                </c:pt>
                <c:pt idx="38">
                  <c:v>213.38999999999996</c:v>
                </c:pt>
                <c:pt idx="39">
                  <c:v>218.84399999999997</c:v>
                </c:pt>
                <c:pt idx="40">
                  <c:v>224.41499999999996</c:v>
                </c:pt>
                <c:pt idx="41">
                  <c:v>230.05799999999996</c:v>
                </c:pt>
                <c:pt idx="42">
                  <c:v>235.79999999999995</c:v>
                </c:pt>
                <c:pt idx="43">
                  <c:v>241.46099999999996</c:v>
                </c:pt>
                <c:pt idx="44">
                  <c:v>247.18499999999995</c:v>
                </c:pt>
                <c:pt idx="45">
                  <c:v>252.73799999999994</c:v>
                </c:pt>
                <c:pt idx="46">
                  <c:v>258.39899999999994</c:v>
                </c:pt>
                <c:pt idx="47">
                  <c:v>263.85299999999995</c:v>
                </c:pt>
                <c:pt idx="48">
                  <c:v>269.35199999999998</c:v>
                </c:pt>
                <c:pt idx="49">
                  <c:v>275.09399999999999</c:v>
                </c:pt>
                <c:pt idx="50">
                  <c:v>280.89</c:v>
                </c:pt>
                <c:pt idx="51">
                  <c:v>286.57799999999997</c:v>
                </c:pt>
                <c:pt idx="52">
                  <c:v>292.18499999999995</c:v>
                </c:pt>
                <c:pt idx="53">
                  <c:v>297.92699999999996</c:v>
                </c:pt>
                <c:pt idx="54">
                  <c:v>303.42599999999999</c:v>
                </c:pt>
                <c:pt idx="55">
                  <c:v>308.94299999999998</c:v>
                </c:pt>
                <c:pt idx="56">
                  <c:v>314.53199999999998</c:v>
                </c:pt>
                <c:pt idx="57">
                  <c:v>320.238</c:v>
                </c:pt>
                <c:pt idx="58">
                  <c:v>325.96199999999999</c:v>
                </c:pt>
                <c:pt idx="59">
                  <c:v>331.65</c:v>
                </c:pt>
                <c:pt idx="60">
                  <c:v>337.40099999999995</c:v>
                </c:pt>
                <c:pt idx="61">
                  <c:v>343.03499999999997</c:v>
                </c:pt>
                <c:pt idx="62">
                  <c:v>348.66899999999998</c:v>
                </c:pt>
                <c:pt idx="63">
                  <c:v>354.06</c:v>
                </c:pt>
              </c:numCache>
            </c:numRef>
          </c:xVal>
          <c:yVal>
            <c:numRef>
              <c:f>TDK_FF_ST_oU_08!$AD$20:$AD$83</c:f>
              <c:numCache>
                <c:formatCode>General</c:formatCode>
                <c:ptCount val="64"/>
                <c:pt idx="0">
                  <c:v>4.0554257502074975E-2</c:v>
                </c:pt>
                <c:pt idx="1">
                  <c:v>2.8711583582250455E-3</c:v>
                </c:pt>
                <c:pt idx="2">
                  <c:v>0.10486011242962689</c:v>
                </c:pt>
                <c:pt idx="3">
                  <c:v>2.2681367089788296E-2</c:v>
                </c:pt>
                <c:pt idx="4">
                  <c:v>2.4653932341315965E-2</c:v>
                </c:pt>
                <c:pt idx="5">
                  <c:v>5.5790882508599537E-2</c:v>
                </c:pt>
                <c:pt idx="6">
                  <c:v>8.4907174343392455E-2</c:v>
                </c:pt>
                <c:pt idx="7">
                  <c:v>-1.0336091657613622E-2</c:v>
                </c:pt>
                <c:pt idx="8">
                  <c:v>-7.4214409643907686E-2</c:v>
                </c:pt>
                <c:pt idx="9">
                  <c:v>-5.2884120700916526E-2</c:v>
                </c:pt>
                <c:pt idx="10">
                  <c:v>7.4980020611725706E-2</c:v>
                </c:pt>
                <c:pt idx="11">
                  <c:v>5.1420229863246902E-2</c:v>
                </c:pt>
                <c:pt idx="12">
                  <c:v>-2.6961181235364506E-2</c:v>
                </c:pt>
                <c:pt idx="13">
                  <c:v>8.8707045164497345E-2</c:v>
                </c:pt>
                <c:pt idx="14">
                  <c:v>2.0286887120605002E-2</c:v>
                </c:pt>
                <c:pt idx="15">
                  <c:v>3.5257792772412699E-2</c:v>
                </c:pt>
                <c:pt idx="16">
                  <c:v>-1.9586002741959874E-2</c:v>
                </c:pt>
                <c:pt idx="17">
                  <c:v>6.0566053127004693E-2</c:v>
                </c:pt>
                <c:pt idx="18">
                  <c:v>2.5175693950686195E-2</c:v>
                </c:pt>
                <c:pt idx="19">
                  <c:v>-1.5730938734236588E-2</c:v>
                </c:pt>
                <c:pt idx="20">
                  <c:v>-9.483109129149625E-3</c:v>
                </c:pt>
                <c:pt idx="21">
                  <c:v>6.8934712004164567E-2</c:v>
                </c:pt>
                <c:pt idx="22">
                  <c:v>-7.0018065209751512E-2</c:v>
                </c:pt>
                <c:pt idx="23">
                  <c:v>7.4104838756170466E-2</c:v>
                </c:pt>
                <c:pt idx="24">
                  <c:v>-7.3151660189125778E-3</c:v>
                </c:pt>
                <c:pt idx="25">
                  <c:v>1.6065335949036808E-2</c:v>
                </c:pt>
                <c:pt idx="26">
                  <c:v>0.19843896784098547</c:v>
                </c:pt>
                <c:pt idx="27">
                  <c:v>7.9135552237261209E-2</c:v>
                </c:pt>
                <c:pt idx="28">
                  <c:v>1.4934506597086283E-2</c:v>
                </c:pt>
                <c:pt idx="29">
                  <c:v>0.13971590948611379</c:v>
                </c:pt>
                <c:pt idx="30">
                  <c:v>-1.5227638283676015E-2</c:v>
                </c:pt>
                <c:pt idx="31">
                  <c:v>-5.3437122448940499E-4</c:v>
                </c:pt>
                <c:pt idx="32">
                  <c:v>0.13205537101953269</c:v>
                </c:pt>
                <c:pt idx="33">
                  <c:v>1.6534957705971465E-3</c:v>
                </c:pt>
                <c:pt idx="34">
                  <c:v>2.6155433271668471E-2</c:v>
                </c:pt>
                <c:pt idx="35">
                  <c:v>0.12436509880660651</c:v>
                </c:pt>
                <c:pt idx="36">
                  <c:v>4.6053793464011505E-3</c:v>
                </c:pt>
                <c:pt idx="37">
                  <c:v>5.6187018708072856E-2</c:v>
                </c:pt>
                <c:pt idx="38">
                  <c:v>-7.6079341727762539E-2</c:v>
                </c:pt>
                <c:pt idx="39">
                  <c:v>3.8769425558598414E-2</c:v>
                </c:pt>
                <c:pt idx="40">
                  <c:v>2.0926079042595802E-2</c:v>
                </c:pt>
                <c:pt idx="41">
                  <c:v>3.9363148617098886E-2</c:v>
                </c:pt>
                <c:pt idx="42">
                  <c:v>1.1516271471663231E-2</c:v>
                </c:pt>
                <c:pt idx="43">
                  <c:v>5.5024378399679108E-2</c:v>
                </c:pt>
                <c:pt idx="44">
                  <c:v>-7.0789270480730693E-2</c:v>
                </c:pt>
                <c:pt idx="45">
                  <c:v>5.684591520892468E-2</c:v>
                </c:pt>
                <c:pt idx="46">
                  <c:v>4.4943507802827298E-2</c:v>
                </c:pt>
                <c:pt idx="47">
                  <c:v>6.7768064247616167E-2</c:v>
                </c:pt>
                <c:pt idx="48">
                  <c:v>1.6873876091381135E-3</c:v>
                </c:pt>
                <c:pt idx="49">
                  <c:v>-1.1476479282862329E-2</c:v>
                </c:pt>
                <c:pt idx="50">
                  <c:v>1.718094248116131E-2</c:v>
                </c:pt>
                <c:pt idx="51">
                  <c:v>-4.6660232593296769E-2</c:v>
                </c:pt>
                <c:pt idx="52">
                  <c:v>-5.8037440570842591E-2</c:v>
                </c:pt>
                <c:pt idx="53">
                  <c:v>0.11467494275336776</c:v>
                </c:pt>
                <c:pt idx="54">
                  <c:v>-1.4892200802137268E-2</c:v>
                </c:pt>
                <c:pt idx="55">
                  <c:v>-3.8168512366496543E-3</c:v>
                </c:pt>
                <c:pt idx="56">
                  <c:v>3.1321514361764002E-2</c:v>
                </c:pt>
                <c:pt idx="57">
                  <c:v>2.6213052769776368E-2</c:v>
                </c:pt>
                <c:pt idx="58">
                  <c:v>7.2979993451042446E-2</c:v>
                </c:pt>
                <c:pt idx="59">
                  <c:v>7.487691254522133E-2</c:v>
                </c:pt>
                <c:pt idx="60">
                  <c:v>-0.10358726062526102</c:v>
                </c:pt>
                <c:pt idx="61">
                  <c:v>7.0491910115265455E-2</c:v>
                </c:pt>
                <c:pt idx="62">
                  <c:v>-6.7837163220247021E-2</c:v>
                </c:pt>
                <c:pt idx="63">
                  <c:v>5.320956918808406E-3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302064"/>
        <c:axId val="562300496"/>
      </c:scatterChart>
      <c:valAx>
        <c:axId val="56230206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300496"/>
        <c:crosses val="autoZero"/>
        <c:crossBetween val="midCat"/>
      </c:valAx>
      <c:valAx>
        <c:axId val="56230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30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5.8859999999999992</c:v>
                </c:pt>
                <c:pt idx="2">
                  <c:v>11.663999999999998</c:v>
                </c:pt>
                <c:pt idx="3">
                  <c:v>17.261999999999997</c:v>
                </c:pt>
                <c:pt idx="4">
                  <c:v>22.814999999999998</c:v>
                </c:pt>
                <c:pt idx="5">
                  <c:v>28.295999999999999</c:v>
                </c:pt>
                <c:pt idx="6">
                  <c:v>33.966000000000001</c:v>
                </c:pt>
                <c:pt idx="7">
                  <c:v>39.573</c:v>
                </c:pt>
                <c:pt idx="8">
                  <c:v>45.216000000000001</c:v>
                </c:pt>
                <c:pt idx="9">
                  <c:v>50.948999999999998</c:v>
                </c:pt>
                <c:pt idx="10">
                  <c:v>56.699999999999996</c:v>
                </c:pt>
                <c:pt idx="11">
                  <c:v>62.225999999999999</c:v>
                </c:pt>
                <c:pt idx="12">
                  <c:v>67.86</c:v>
                </c:pt>
                <c:pt idx="13">
                  <c:v>73.277999999999992</c:v>
                </c:pt>
                <c:pt idx="14">
                  <c:v>78.920999999999992</c:v>
                </c:pt>
                <c:pt idx="15">
                  <c:v>84.6</c:v>
                </c:pt>
                <c:pt idx="16">
                  <c:v>90.179999999999993</c:v>
                </c:pt>
                <c:pt idx="17">
                  <c:v>95.921999999999997</c:v>
                </c:pt>
                <c:pt idx="18">
                  <c:v>101.619</c:v>
                </c:pt>
                <c:pt idx="19">
                  <c:v>107.28</c:v>
                </c:pt>
                <c:pt idx="20">
                  <c:v>112.77</c:v>
                </c:pt>
                <c:pt idx="21">
                  <c:v>118.22399999999999</c:v>
                </c:pt>
                <c:pt idx="22">
                  <c:v>123.83999999999999</c:v>
                </c:pt>
                <c:pt idx="23">
                  <c:v>129.51</c:v>
                </c:pt>
                <c:pt idx="24">
                  <c:v>135.13499999999999</c:v>
                </c:pt>
                <c:pt idx="25">
                  <c:v>140.85899999999998</c:v>
                </c:pt>
                <c:pt idx="26">
                  <c:v>146.58299999999997</c:v>
                </c:pt>
                <c:pt idx="27">
                  <c:v>152.08199999999997</c:v>
                </c:pt>
                <c:pt idx="28">
                  <c:v>157.68899999999996</c:v>
                </c:pt>
                <c:pt idx="29">
                  <c:v>163.16999999999996</c:v>
                </c:pt>
                <c:pt idx="30">
                  <c:v>168.63299999999995</c:v>
                </c:pt>
                <c:pt idx="31">
                  <c:v>174.34799999999996</c:v>
                </c:pt>
                <c:pt idx="32">
                  <c:v>179.96399999999994</c:v>
                </c:pt>
                <c:pt idx="33">
                  <c:v>185.70599999999993</c:v>
                </c:pt>
                <c:pt idx="34">
                  <c:v>191.42999999999992</c:v>
                </c:pt>
                <c:pt idx="35">
                  <c:v>197.05499999999992</c:v>
                </c:pt>
                <c:pt idx="36">
                  <c:v>202.54499999999993</c:v>
                </c:pt>
                <c:pt idx="37">
                  <c:v>208.00799999999992</c:v>
                </c:pt>
                <c:pt idx="38">
                  <c:v>213.65099999999993</c:v>
                </c:pt>
                <c:pt idx="39">
                  <c:v>219.26699999999994</c:v>
                </c:pt>
                <c:pt idx="40">
                  <c:v>224.94599999999994</c:v>
                </c:pt>
                <c:pt idx="41">
                  <c:v>230.59799999999993</c:v>
                </c:pt>
                <c:pt idx="42">
                  <c:v>236.35799999999992</c:v>
                </c:pt>
                <c:pt idx="43">
                  <c:v>241.91999999999993</c:v>
                </c:pt>
                <c:pt idx="44">
                  <c:v>247.58099999999993</c:v>
                </c:pt>
                <c:pt idx="45">
                  <c:v>253.01699999999994</c:v>
                </c:pt>
                <c:pt idx="46">
                  <c:v>258.55199999999996</c:v>
                </c:pt>
                <c:pt idx="47">
                  <c:v>264.34799999999996</c:v>
                </c:pt>
                <c:pt idx="48">
                  <c:v>269.99099999999993</c:v>
                </c:pt>
                <c:pt idx="49">
                  <c:v>275.68799999999993</c:v>
                </c:pt>
                <c:pt idx="50">
                  <c:v>281.41199999999992</c:v>
                </c:pt>
                <c:pt idx="51">
                  <c:v>287.10899999999992</c:v>
                </c:pt>
                <c:pt idx="52">
                  <c:v>292.59899999999993</c:v>
                </c:pt>
                <c:pt idx="53">
                  <c:v>298.11599999999993</c:v>
                </c:pt>
                <c:pt idx="54">
                  <c:v>303.76799999999992</c:v>
                </c:pt>
                <c:pt idx="55">
                  <c:v>309.37499999999989</c:v>
                </c:pt>
                <c:pt idx="56">
                  <c:v>315.06299999999987</c:v>
                </c:pt>
                <c:pt idx="57">
                  <c:v>320.79599999999988</c:v>
                </c:pt>
                <c:pt idx="58">
                  <c:v>326.60099999999989</c:v>
                </c:pt>
                <c:pt idx="59">
                  <c:v>332.1989999999999</c:v>
                </c:pt>
                <c:pt idx="60">
                  <c:v>337.76099999999991</c:v>
                </c:pt>
                <c:pt idx="61">
                  <c:v>343.26899999999989</c:v>
                </c:pt>
                <c:pt idx="62">
                  <c:v>348.8669999999999</c:v>
                </c:pt>
                <c:pt idx="63">
                  <c:v>354.52799999999991</c:v>
                </c:pt>
                <c:pt idx="64">
                  <c:v>360.22499999999991</c:v>
                </c:pt>
              </c:numCache>
            </c:numRef>
          </c:xVal>
          <c:yVal>
            <c:numRef>
              <c:f>TDK_FF_ST_mU_08!$AC$20:$AC$84</c:f>
              <c:numCache>
                <c:formatCode>General</c:formatCode>
                <c:ptCount val="65"/>
                <c:pt idx="0">
                  <c:v>0.10804410264029229</c:v>
                </c:pt>
                <c:pt idx="1">
                  <c:v>-0.19318805342860301</c:v>
                </c:pt>
                <c:pt idx="2">
                  <c:v>-0.22227977793825104</c:v>
                </c:pt>
                <c:pt idx="3">
                  <c:v>-0.3288416458847756</c:v>
                </c:pt>
                <c:pt idx="4">
                  <c:v>-0.21105138864453465</c:v>
                </c:pt>
                <c:pt idx="5">
                  <c:v>-0.24362104305561871</c:v>
                </c:pt>
                <c:pt idx="6">
                  <c:v>-0.25661649570474054</c:v>
                </c:pt>
                <c:pt idx="7">
                  <c:v>-0.16082916377595069</c:v>
                </c:pt>
                <c:pt idx="8">
                  <c:v>-6.8037886751646681E-2</c:v>
                </c:pt>
                <c:pt idx="9">
                  <c:v>-0.13578572622388663</c:v>
                </c:pt>
                <c:pt idx="10">
                  <c:v>-0.15701517743804771</c:v>
                </c:pt>
                <c:pt idx="11">
                  <c:v>-5.1897901645759248E-2</c:v>
                </c:pt>
                <c:pt idx="12">
                  <c:v>-0.11702874272889119</c:v>
                </c:pt>
                <c:pt idx="13">
                  <c:v>-8.825154951293257E-2</c:v>
                </c:pt>
                <c:pt idx="14">
                  <c:v>-7.4632415892949666E-2</c:v>
                </c:pt>
                <c:pt idx="15">
                  <c:v>-0.17427838359910197</c:v>
                </c:pt>
                <c:pt idx="16">
                  <c:v>-0.13753310365278537</c:v>
                </c:pt>
                <c:pt idx="17">
                  <c:v>-0.11090166899268183</c:v>
                </c:pt>
                <c:pt idx="18">
                  <c:v>-0.21725936597837858</c:v>
                </c:pt>
                <c:pt idx="19">
                  <c:v>-0.25984236153252027</c:v>
                </c:pt>
                <c:pt idx="20">
                  <c:v>-0.13706427064091997</c:v>
                </c:pt>
                <c:pt idx="21">
                  <c:v>-0.26543461407032964</c:v>
                </c:pt>
                <c:pt idx="22">
                  <c:v>-0.16964703280724791</c:v>
                </c:pt>
                <c:pt idx="23">
                  <c:v>-7.6726908035027463E-2</c:v>
                </c:pt>
                <c:pt idx="24">
                  <c:v>-9.7945891396761908E-2</c:v>
                </c:pt>
                <c:pt idx="25">
                  <c:v>-0.15189601201774394</c:v>
                </c:pt>
                <c:pt idx="26">
                  <c:v>9.0508277038452434E-3</c:v>
                </c:pt>
                <c:pt idx="27">
                  <c:v>-7.1303069468143576E-2</c:v>
                </c:pt>
                <c:pt idx="28">
                  <c:v>-0.13073479537376897</c:v>
                </c:pt>
                <c:pt idx="29">
                  <c:v>-0.13044620810114793</c:v>
                </c:pt>
                <c:pt idx="30">
                  <c:v>-6.3507487420025655E-2</c:v>
                </c:pt>
                <c:pt idx="31">
                  <c:v>-0.14898152518173902</c:v>
                </c:pt>
                <c:pt idx="32">
                  <c:v>-0.22646834192505594</c:v>
                </c:pt>
                <c:pt idx="33">
                  <c:v>-0.12917757782443573</c:v>
                </c:pt>
                <c:pt idx="34">
                  <c:v>-0.18963643879087044</c:v>
                </c:pt>
                <c:pt idx="35">
                  <c:v>-0.1577445009038172</c:v>
                </c:pt>
                <c:pt idx="36">
                  <c:v>-0.11831509396628803</c:v>
                </c:pt>
                <c:pt idx="37">
                  <c:v>-7.1288413351908275E-2</c:v>
                </c:pt>
                <c:pt idx="38">
                  <c:v>-5.5294066029745181E-2</c:v>
                </c:pt>
                <c:pt idx="39">
                  <c:v>-1.8003987768679508E-2</c:v>
                </c:pt>
                <c:pt idx="40">
                  <c:v>8.321794540890437E-2</c:v>
                </c:pt>
                <c:pt idx="41">
                  <c:v>9.7903877303934905E-2</c:v>
                </c:pt>
                <c:pt idx="42">
                  <c:v>0.18647532858895488</c:v>
                </c:pt>
                <c:pt idx="43">
                  <c:v>0.2112384861231078</c:v>
                </c:pt>
                <c:pt idx="44">
                  <c:v>0.23804985315072713</c:v>
                </c:pt>
                <c:pt idx="45">
                  <c:v>0.19256524857121349</c:v>
                </c:pt>
                <c:pt idx="46">
                  <c:v>0.19707738466883029</c:v>
                </c:pt>
                <c:pt idx="47">
                  <c:v>0.20778166162824618</c:v>
                </c:pt>
                <c:pt idx="48">
                  <c:v>0.17253191294895487</c:v>
                </c:pt>
                <c:pt idx="49">
                  <c:v>5.8389543279361078E-2</c:v>
                </c:pt>
                <c:pt idx="50">
                  <c:v>2.1355774669814309E-2</c:v>
                </c:pt>
                <c:pt idx="51">
                  <c:v>-1.8924433270967711E-2</c:v>
                </c:pt>
                <c:pt idx="52">
                  <c:v>1.5052401538923732E-2</c:v>
                </c:pt>
                <c:pt idx="53">
                  <c:v>-6.7767001669437832E-2</c:v>
                </c:pt>
                <c:pt idx="54">
                  <c:v>-6.6758223482906942E-2</c:v>
                </c:pt>
                <c:pt idx="55">
                  <c:v>-1.3375804674524261E-2</c:v>
                </c:pt>
                <c:pt idx="56">
                  <c:v>-7.4549955333509388E-2</c:v>
                </c:pt>
                <c:pt idx="57">
                  <c:v>-5.0415514029111819E-2</c:v>
                </c:pt>
                <c:pt idx="58">
                  <c:v>-5.6679285985637762E-2</c:v>
                </c:pt>
                <c:pt idx="59">
                  <c:v>-0.11070495958148285</c:v>
                </c:pt>
                <c:pt idx="60">
                  <c:v>-0.20941389094201668</c:v>
                </c:pt>
                <c:pt idx="61">
                  <c:v>-0.11537836695845272</c:v>
                </c:pt>
                <c:pt idx="62">
                  <c:v>-0.20071290442120926</c:v>
                </c:pt>
                <c:pt idx="63">
                  <c:v>-0.30494080225037123</c:v>
                </c:pt>
                <c:pt idx="64">
                  <c:v>-0.28135790180908771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TDK_FF_ST_mU_08!$Z$85:$Z$149</c:f>
              <c:numCache>
                <c:formatCode>General</c:formatCode>
                <c:ptCount val="65"/>
                <c:pt idx="0">
                  <c:v>360.22499999999991</c:v>
                </c:pt>
                <c:pt idx="1">
                  <c:v>354.68999999999988</c:v>
                </c:pt>
                <c:pt idx="2">
                  <c:v>349.13699999999989</c:v>
                </c:pt>
                <c:pt idx="3">
                  <c:v>343.52999999999986</c:v>
                </c:pt>
                <c:pt idx="4">
                  <c:v>337.97699999999986</c:v>
                </c:pt>
                <c:pt idx="5">
                  <c:v>332.33399999999989</c:v>
                </c:pt>
                <c:pt idx="6">
                  <c:v>326.78099999999989</c:v>
                </c:pt>
                <c:pt idx="7">
                  <c:v>321.02999999999992</c:v>
                </c:pt>
                <c:pt idx="8">
                  <c:v>315.2519999999999</c:v>
                </c:pt>
                <c:pt idx="9">
                  <c:v>309.64499999999987</c:v>
                </c:pt>
                <c:pt idx="10">
                  <c:v>303.97499999999985</c:v>
                </c:pt>
                <c:pt idx="11">
                  <c:v>298.28699999999986</c:v>
                </c:pt>
                <c:pt idx="12">
                  <c:v>292.80599999999987</c:v>
                </c:pt>
                <c:pt idx="13">
                  <c:v>287.27099999999984</c:v>
                </c:pt>
                <c:pt idx="14">
                  <c:v>281.60999999999984</c:v>
                </c:pt>
                <c:pt idx="15">
                  <c:v>275.88599999999985</c:v>
                </c:pt>
                <c:pt idx="16">
                  <c:v>270.19799999999987</c:v>
                </c:pt>
                <c:pt idx="17">
                  <c:v>264.44699999999989</c:v>
                </c:pt>
                <c:pt idx="18">
                  <c:v>258.78599999999989</c:v>
                </c:pt>
                <c:pt idx="19">
                  <c:v>253.24199999999988</c:v>
                </c:pt>
                <c:pt idx="20">
                  <c:v>247.73399999999987</c:v>
                </c:pt>
                <c:pt idx="21">
                  <c:v>242.23499999999987</c:v>
                </c:pt>
                <c:pt idx="22">
                  <c:v>236.61899999999986</c:v>
                </c:pt>
                <c:pt idx="23">
                  <c:v>230.82299999999987</c:v>
                </c:pt>
                <c:pt idx="24">
                  <c:v>225.15299999999988</c:v>
                </c:pt>
                <c:pt idx="25">
                  <c:v>219.44699999999989</c:v>
                </c:pt>
                <c:pt idx="26">
                  <c:v>213.88499999999988</c:v>
                </c:pt>
                <c:pt idx="27">
                  <c:v>208.24199999999988</c:v>
                </c:pt>
                <c:pt idx="28">
                  <c:v>202.76099999999988</c:v>
                </c:pt>
                <c:pt idx="29">
                  <c:v>197.31599999999989</c:v>
                </c:pt>
                <c:pt idx="30">
                  <c:v>191.5919999999999</c:v>
                </c:pt>
                <c:pt idx="31">
                  <c:v>185.92199999999991</c:v>
                </c:pt>
                <c:pt idx="32">
                  <c:v>180.12599999999992</c:v>
                </c:pt>
                <c:pt idx="33">
                  <c:v>174.50999999999993</c:v>
                </c:pt>
                <c:pt idx="34">
                  <c:v>168.90299999999993</c:v>
                </c:pt>
                <c:pt idx="35">
                  <c:v>163.40399999999994</c:v>
                </c:pt>
                <c:pt idx="36">
                  <c:v>157.87799999999993</c:v>
                </c:pt>
                <c:pt idx="37">
                  <c:v>152.36999999999992</c:v>
                </c:pt>
                <c:pt idx="38">
                  <c:v>146.75399999999991</c:v>
                </c:pt>
                <c:pt idx="39">
                  <c:v>141.02999999999992</c:v>
                </c:pt>
                <c:pt idx="40">
                  <c:v>135.35099999999991</c:v>
                </c:pt>
                <c:pt idx="41">
                  <c:v>129.63599999999991</c:v>
                </c:pt>
                <c:pt idx="42">
                  <c:v>124.06499999999991</c:v>
                </c:pt>
                <c:pt idx="43">
                  <c:v>118.42199999999991</c:v>
                </c:pt>
                <c:pt idx="44">
                  <c:v>112.99499999999992</c:v>
                </c:pt>
                <c:pt idx="45">
                  <c:v>107.49599999999992</c:v>
                </c:pt>
                <c:pt idx="46">
                  <c:v>101.78099999999992</c:v>
                </c:pt>
                <c:pt idx="47">
                  <c:v>96.13799999999992</c:v>
                </c:pt>
                <c:pt idx="48">
                  <c:v>90.431999999999917</c:v>
                </c:pt>
                <c:pt idx="49">
                  <c:v>84.761999999999915</c:v>
                </c:pt>
                <c:pt idx="50">
                  <c:v>79.100999999999914</c:v>
                </c:pt>
                <c:pt idx="51">
                  <c:v>73.556999999999917</c:v>
                </c:pt>
                <c:pt idx="52">
                  <c:v>68.066999999999922</c:v>
                </c:pt>
                <c:pt idx="53">
                  <c:v>62.540999999999926</c:v>
                </c:pt>
                <c:pt idx="54">
                  <c:v>56.906999999999925</c:v>
                </c:pt>
                <c:pt idx="55">
                  <c:v>51.146999999999927</c:v>
                </c:pt>
                <c:pt idx="56">
                  <c:v>45.377999999999929</c:v>
                </c:pt>
                <c:pt idx="57">
                  <c:v>39.833999999999932</c:v>
                </c:pt>
                <c:pt idx="58">
                  <c:v>34.14599999999993</c:v>
                </c:pt>
                <c:pt idx="59">
                  <c:v>28.52999999999993</c:v>
                </c:pt>
                <c:pt idx="60">
                  <c:v>23.012999999999931</c:v>
                </c:pt>
                <c:pt idx="61">
                  <c:v>17.495999999999931</c:v>
                </c:pt>
                <c:pt idx="62">
                  <c:v>11.825999999999931</c:v>
                </c:pt>
                <c:pt idx="63">
                  <c:v>6.1109999999999314</c:v>
                </c:pt>
                <c:pt idx="64">
                  <c:v>0.35099999999993159</c:v>
                </c:pt>
              </c:numCache>
            </c:numRef>
          </c:xVal>
          <c:yVal>
            <c:numRef>
              <c:f>TDK_FF_ST_mU_08!$AC$85:$AC$149</c:f>
              <c:numCache>
                <c:formatCode>General</c:formatCode>
                <c:ptCount val="65"/>
                <c:pt idx="0">
                  <c:v>-0.21123191219965065</c:v>
                </c:pt>
                <c:pt idx="1">
                  <c:v>-0.14435832486759637</c:v>
                </c:pt>
                <c:pt idx="2">
                  <c:v>-0.2230786095689723</c:v>
                </c:pt>
                <c:pt idx="3">
                  <c:v>-0.10630106204723688</c:v>
                </c:pt>
                <c:pt idx="4">
                  <c:v>-0.16772882093096086</c:v>
                </c:pt>
                <c:pt idx="5">
                  <c:v>-0.13814698474874376</c:v>
                </c:pt>
                <c:pt idx="6">
                  <c:v>-6.8277714802036371E-2</c:v>
                </c:pt>
                <c:pt idx="7">
                  <c:v>-9.0566193119400396E-2</c:v>
                </c:pt>
                <c:pt idx="8">
                  <c:v>-0.1100081418834975</c:v>
                </c:pt>
                <c:pt idx="9">
                  <c:v>-7.8673874556557166E-2</c:v>
                </c:pt>
                <c:pt idx="10">
                  <c:v>-8.1702053609717495E-2</c:v>
                </c:pt>
                <c:pt idx="11">
                  <c:v>4.0518708800902914E-2</c:v>
                </c:pt>
                <c:pt idx="12">
                  <c:v>-1.7978204054259095E-2</c:v>
                </c:pt>
                <c:pt idx="13">
                  <c:v>2.6276721428416749E-2</c:v>
                </c:pt>
                <c:pt idx="14">
                  <c:v>9.5570405532100722E-2</c:v>
                </c:pt>
                <c:pt idx="15">
                  <c:v>0.1414579031819585</c:v>
                </c:pt>
                <c:pt idx="16">
                  <c:v>0.11438693194372718</c:v>
                </c:pt>
                <c:pt idx="17">
                  <c:v>0.24475801207904624</c:v>
                </c:pt>
                <c:pt idx="18">
                  <c:v>0.22255625738483786</c:v>
                </c:pt>
                <c:pt idx="19">
                  <c:v>0.18537920537104924</c:v>
                </c:pt>
                <c:pt idx="20">
                  <c:v>0.27706425441243709</c:v>
                </c:pt>
                <c:pt idx="21">
                  <c:v>0.29113144991586637</c:v>
                </c:pt>
                <c:pt idx="22">
                  <c:v>0.22210980018945747</c:v>
                </c:pt>
                <c:pt idx="23">
                  <c:v>0.19412439669497417</c:v>
                </c:pt>
                <c:pt idx="24">
                  <c:v>8.4112053806990161E-2</c:v>
                </c:pt>
                <c:pt idx="25">
                  <c:v>0.13485599386478953</c:v>
                </c:pt>
                <c:pt idx="26">
                  <c:v>-8.6878555924840839E-3</c:v>
                </c:pt>
                <c:pt idx="27">
                  <c:v>-5.9804956294584599E-2</c:v>
                </c:pt>
                <c:pt idx="28">
                  <c:v>-0.11107055076016081</c:v>
                </c:pt>
                <c:pt idx="29">
                  <c:v>-0.13834568412696058</c:v>
                </c:pt>
                <c:pt idx="30">
                  <c:v>-0.17274531029707418</c:v>
                </c:pt>
                <c:pt idx="31">
                  <c:v>-0.14770081942435809</c:v>
                </c:pt>
                <c:pt idx="32">
                  <c:v>-0.15955249552206396</c:v>
                </c:pt>
                <c:pt idx="33">
                  <c:v>-3.7455935640593907E-2</c:v>
                </c:pt>
                <c:pt idx="34">
                  <c:v>-6.9946677694957771E-2</c:v>
                </c:pt>
                <c:pt idx="35">
                  <c:v>-0.10918608618345615</c:v>
                </c:pt>
                <c:pt idx="36">
                  <c:v>-4.5850065309309684E-2</c:v>
                </c:pt>
                <c:pt idx="37">
                  <c:v>-8.6139800245433662E-2</c:v>
                </c:pt>
                <c:pt idx="38">
                  <c:v>-5.2599456708094294E-2</c:v>
                </c:pt>
                <c:pt idx="39">
                  <c:v>-1.7657768558422049E-2</c:v>
                </c:pt>
                <c:pt idx="40">
                  <c:v>-9.6185420432988167E-2</c:v>
                </c:pt>
                <c:pt idx="41">
                  <c:v>-0.13546795819689805</c:v>
                </c:pt>
                <c:pt idx="42">
                  <c:v>-0.14461100732714272</c:v>
                </c:pt>
                <c:pt idx="43">
                  <c:v>-0.1592140504052395</c:v>
                </c:pt>
                <c:pt idx="44">
                  <c:v>-0.10692732740855604</c:v>
                </c:pt>
                <c:pt idx="45">
                  <c:v>-0.13140217605234739</c:v>
                </c:pt>
                <c:pt idx="46">
                  <c:v>-0.2189765544475506</c:v>
                </c:pt>
                <c:pt idx="47">
                  <c:v>-0.10664259889841787</c:v>
                </c:pt>
                <c:pt idx="48">
                  <c:v>-0.15978173685387276</c:v>
                </c:pt>
                <c:pt idx="49">
                  <c:v>-6.0097257322780706E-2</c:v>
                </c:pt>
                <c:pt idx="50">
                  <c:v>-9.9142077648735949E-2</c:v>
                </c:pt>
                <c:pt idx="51">
                  <c:v>-0.16047946182602857</c:v>
                </c:pt>
                <c:pt idx="52">
                  <c:v>-4.0371016195621223E-2</c:v>
                </c:pt>
                <c:pt idx="53">
                  <c:v>-8.0849141678172032E-2</c:v>
                </c:pt>
                <c:pt idx="54">
                  <c:v>-1.3449547534605699E-2</c:v>
                </c:pt>
                <c:pt idx="55">
                  <c:v>-0.13458976999140049</c:v>
                </c:pt>
                <c:pt idx="56">
                  <c:v>-0.149310706581673</c:v>
                </c:pt>
                <c:pt idx="57">
                  <c:v>-0.10292785781608416</c:v>
                </c:pt>
                <c:pt idx="58">
                  <c:v>-0.20463934373194093</c:v>
                </c:pt>
                <c:pt idx="59">
                  <c:v>-0.20432166946922337</c:v>
                </c:pt>
                <c:pt idx="60">
                  <c:v>-0.22709568916230793</c:v>
                </c:pt>
                <c:pt idx="61">
                  <c:v>-0.2630477961411728</c:v>
                </c:pt>
                <c:pt idx="62">
                  <c:v>-0.20319602545193938</c:v>
                </c:pt>
                <c:pt idx="63">
                  <c:v>-0.23590173400367398</c:v>
                </c:pt>
                <c:pt idx="64">
                  <c:v>-0.29047498302303509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5.8859999999999992</c:v>
                </c:pt>
                <c:pt idx="2">
                  <c:v>11.663999999999998</c:v>
                </c:pt>
                <c:pt idx="3">
                  <c:v>17.261999999999997</c:v>
                </c:pt>
                <c:pt idx="4">
                  <c:v>22.814999999999998</c:v>
                </c:pt>
                <c:pt idx="5">
                  <c:v>28.295999999999999</c:v>
                </c:pt>
                <c:pt idx="6">
                  <c:v>33.966000000000001</c:v>
                </c:pt>
                <c:pt idx="7">
                  <c:v>39.573</c:v>
                </c:pt>
                <c:pt idx="8">
                  <c:v>45.216000000000001</c:v>
                </c:pt>
                <c:pt idx="9">
                  <c:v>50.948999999999998</c:v>
                </c:pt>
                <c:pt idx="10">
                  <c:v>56.699999999999996</c:v>
                </c:pt>
                <c:pt idx="11">
                  <c:v>62.225999999999999</c:v>
                </c:pt>
                <c:pt idx="12">
                  <c:v>67.86</c:v>
                </c:pt>
                <c:pt idx="13">
                  <c:v>73.277999999999992</c:v>
                </c:pt>
                <c:pt idx="14">
                  <c:v>78.920999999999992</c:v>
                </c:pt>
                <c:pt idx="15">
                  <c:v>84.6</c:v>
                </c:pt>
                <c:pt idx="16">
                  <c:v>90.179999999999993</c:v>
                </c:pt>
                <c:pt idx="17">
                  <c:v>95.921999999999997</c:v>
                </c:pt>
                <c:pt idx="18">
                  <c:v>101.619</c:v>
                </c:pt>
                <c:pt idx="19">
                  <c:v>107.28</c:v>
                </c:pt>
                <c:pt idx="20">
                  <c:v>112.77</c:v>
                </c:pt>
                <c:pt idx="21">
                  <c:v>118.22399999999999</c:v>
                </c:pt>
                <c:pt idx="22">
                  <c:v>123.83999999999999</c:v>
                </c:pt>
                <c:pt idx="23">
                  <c:v>129.51</c:v>
                </c:pt>
                <c:pt idx="24">
                  <c:v>135.13499999999999</c:v>
                </c:pt>
                <c:pt idx="25">
                  <c:v>140.85899999999998</c:v>
                </c:pt>
                <c:pt idx="26">
                  <c:v>146.58299999999997</c:v>
                </c:pt>
                <c:pt idx="27">
                  <c:v>152.08199999999997</c:v>
                </c:pt>
                <c:pt idx="28">
                  <c:v>157.68899999999996</c:v>
                </c:pt>
                <c:pt idx="29">
                  <c:v>163.16999999999996</c:v>
                </c:pt>
                <c:pt idx="30">
                  <c:v>168.63299999999995</c:v>
                </c:pt>
                <c:pt idx="31">
                  <c:v>174.34799999999996</c:v>
                </c:pt>
                <c:pt idx="32">
                  <c:v>179.96399999999994</c:v>
                </c:pt>
                <c:pt idx="33">
                  <c:v>185.70599999999993</c:v>
                </c:pt>
                <c:pt idx="34">
                  <c:v>191.42999999999992</c:v>
                </c:pt>
                <c:pt idx="35">
                  <c:v>197.05499999999992</c:v>
                </c:pt>
                <c:pt idx="36">
                  <c:v>202.54499999999993</c:v>
                </c:pt>
                <c:pt idx="37">
                  <c:v>208.00799999999992</c:v>
                </c:pt>
                <c:pt idx="38">
                  <c:v>213.65099999999993</c:v>
                </c:pt>
                <c:pt idx="39">
                  <c:v>219.26699999999994</c:v>
                </c:pt>
                <c:pt idx="40">
                  <c:v>224.94599999999994</c:v>
                </c:pt>
                <c:pt idx="41">
                  <c:v>230.59799999999993</c:v>
                </c:pt>
                <c:pt idx="42">
                  <c:v>236.35799999999992</c:v>
                </c:pt>
                <c:pt idx="43">
                  <c:v>241.91999999999993</c:v>
                </c:pt>
                <c:pt idx="44">
                  <c:v>247.58099999999993</c:v>
                </c:pt>
                <c:pt idx="45">
                  <c:v>253.01699999999994</c:v>
                </c:pt>
                <c:pt idx="46">
                  <c:v>258.55199999999996</c:v>
                </c:pt>
                <c:pt idx="47">
                  <c:v>264.34799999999996</c:v>
                </c:pt>
                <c:pt idx="48">
                  <c:v>269.99099999999993</c:v>
                </c:pt>
                <c:pt idx="49">
                  <c:v>275.68799999999993</c:v>
                </c:pt>
                <c:pt idx="50">
                  <c:v>281.41199999999992</c:v>
                </c:pt>
                <c:pt idx="51">
                  <c:v>287.10899999999992</c:v>
                </c:pt>
                <c:pt idx="52">
                  <c:v>292.59899999999993</c:v>
                </c:pt>
                <c:pt idx="53">
                  <c:v>298.11599999999993</c:v>
                </c:pt>
                <c:pt idx="54">
                  <c:v>303.76799999999992</c:v>
                </c:pt>
                <c:pt idx="55">
                  <c:v>309.37499999999989</c:v>
                </c:pt>
                <c:pt idx="56">
                  <c:v>315.06299999999987</c:v>
                </c:pt>
                <c:pt idx="57">
                  <c:v>320.79599999999988</c:v>
                </c:pt>
                <c:pt idx="58">
                  <c:v>326.60099999999989</c:v>
                </c:pt>
                <c:pt idx="59">
                  <c:v>332.1989999999999</c:v>
                </c:pt>
                <c:pt idx="60">
                  <c:v>337.76099999999991</c:v>
                </c:pt>
                <c:pt idx="61">
                  <c:v>343.26899999999989</c:v>
                </c:pt>
                <c:pt idx="62">
                  <c:v>348.8669999999999</c:v>
                </c:pt>
                <c:pt idx="63">
                  <c:v>354.52799999999991</c:v>
                </c:pt>
              </c:numCache>
            </c:numRef>
          </c:xVal>
          <c:yVal>
            <c:numRef>
              <c:f>TDK_FF_ST_mU_08!$AD$20:$AD$83</c:f>
              <c:numCache>
                <c:formatCode>General</c:formatCode>
                <c:ptCount val="64"/>
                <c:pt idx="0">
                  <c:v>-0.39851908566332739</c:v>
                </c:pt>
                <c:pt idx="1">
                  <c:v>-4.2713680575070967E-2</c:v>
                </c:pt>
                <c:pt idx="2">
                  <c:v>1.9083752486311667E-2</c:v>
                </c:pt>
                <c:pt idx="3">
                  <c:v>6.5793849743602806E-2</c:v>
                </c:pt>
                <c:pt idx="4">
                  <c:v>-1.604430051777328E-2</c:v>
                </c:pt>
                <c:pt idx="5">
                  <c:v>3.9299373586395348E-2</c:v>
                </c:pt>
                <c:pt idx="6">
                  <c:v>5.1977151972799618E-2</c:v>
                </c:pt>
                <c:pt idx="7">
                  <c:v>5.7901305959866534E-2</c:v>
                </c:pt>
                <c:pt idx="8">
                  <c:v>-8.1272819830026322E-2</c:v>
                </c:pt>
                <c:pt idx="9">
                  <c:v>1.1959562324861395E-3</c:v>
                </c:pt>
                <c:pt idx="10">
                  <c:v>0.14356562990344202</c:v>
                </c:pt>
                <c:pt idx="11">
                  <c:v>-2.8951240032412784E-2</c:v>
                </c:pt>
                <c:pt idx="12">
                  <c:v>7.6657726533269965E-2</c:v>
                </c:pt>
                <c:pt idx="13">
                  <c:v>-7.2227912313095999E-2</c:v>
                </c:pt>
                <c:pt idx="14">
                  <c:v>-2.4509661755786283E-2</c:v>
                </c:pt>
                <c:pt idx="15">
                  <c:v>0.11418112627632127</c:v>
                </c:pt>
                <c:pt idx="16">
                  <c:v>-2.2248633201087387E-2</c:v>
                </c:pt>
                <c:pt idx="17">
                  <c:v>4.2590700942639614E-3</c:v>
                </c:pt>
                <c:pt idx="18">
                  <c:v>-1.7171884691720152E-3</c:v>
                </c:pt>
                <c:pt idx="19">
                  <c:v>0.12844018548017289</c:v>
                </c:pt>
                <c:pt idx="20">
                  <c:v>3.0136943232363933E-2</c:v>
                </c:pt>
                <c:pt idx="21">
                  <c:v>0.10622056366509014</c:v>
                </c:pt>
                <c:pt idx="22">
                  <c:v>2.5036025480105195E-2</c:v>
                </c:pt>
                <c:pt idx="23">
                  <c:v>-5.8741050161870589E-2</c:v>
                </c:pt>
                <c:pt idx="24">
                  <c:v>1.7604709637737415E-3</c:v>
                </c:pt>
                <c:pt idx="25">
                  <c:v>0.13423824345932189</c:v>
                </c:pt>
                <c:pt idx="26">
                  <c:v>-6.1650284411939538E-2</c:v>
                </c:pt>
                <c:pt idx="27">
                  <c:v>-1.4836730777290086E-2</c:v>
                </c:pt>
                <c:pt idx="28">
                  <c:v>8.4884730064459291E-2</c:v>
                </c:pt>
                <c:pt idx="29">
                  <c:v>2.1260121917691777E-2</c:v>
                </c:pt>
                <c:pt idx="30">
                  <c:v>-6.4391902749321162E-3</c:v>
                </c:pt>
                <c:pt idx="31">
                  <c:v>0.11152558954114511</c:v>
                </c:pt>
                <c:pt idx="32">
                  <c:v>6.6915846402991974E-2</c:v>
                </c:pt>
                <c:pt idx="33">
                  <c:v>-1.8523241599922358E-2</c:v>
                </c:pt>
                <c:pt idx="34">
                  <c:v>1.6891128493796259E-2</c:v>
                </c:pt>
                <c:pt idx="35">
                  <c:v>1.939881677685662E-2</c:v>
                </c:pt>
                <c:pt idx="36">
                  <c:v>7.2445432061272186E-3</c:v>
                </c:pt>
                <c:pt idx="37">
                  <c:v>1.1483457057323676E-2</c:v>
                </c:pt>
                <c:pt idx="38">
                  <c:v>4.6606210437261097E-2</c:v>
                </c:pt>
                <c:pt idx="39">
                  <c:v>0.15285998163346903</c:v>
                </c:pt>
                <c:pt idx="40">
                  <c:v>8.9410839808579112E-4</c:v>
                </c:pt>
                <c:pt idx="41">
                  <c:v>9.6220519391039261E-2</c:v>
                </c:pt>
                <c:pt idx="42">
                  <c:v>3.5634471600502593E-2</c:v>
                </c:pt>
                <c:pt idx="43">
                  <c:v>7.9892963792758565E-2</c:v>
                </c:pt>
                <c:pt idx="44">
                  <c:v>3.9014401261709963E-2</c:v>
                </c:pt>
                <c:pt idx="45">
                  <c:v>-7.1860432001642494E-3</c:v>
                </c:pt>
                <c:pt idx="46">
                  <c:v>2.5478872716007572E-2</c:v>
                </c:pt>
                <c:pt idx="47">
                  <c:v>3.6976350450800055E-2</c:v>
                </c:pt>
                <c:pt idx="48">
                  <c:v>-5.8144981005227692E-2</c:v>
                </c:pt>
                <c:pt idx="49">
                  <c:v>8.3068359902597422E-2</c:v>
                </c:pt>
                <c:pt idx="50">
                  <c:v>7.4214630862286413E-2</c:v>
                </c:pt>
                <c:pt idx="51">
                  <c:v>4.520115469938446E-2</c:v>
                </c:pt>
                <c:pt idx="52">
                  <c:v>-3.3030605593182827E-2</c:v>
                </c:pt>
                <c:pt idx="53">
                  <c:v>0.10828571047034075</c:v>
                </c:pt>
                <c:pt idx="54">
                  <c:v>-1.4943830126810553E-2</c:v>
                </c:pt>
                <c:pt idx="55">
                  <c:v>-6.5298069882032905E-2</c:v>
                </c:pt>
                <c:pt idx="56">
                  <c:v>-3.5458186549988113E-2</c:v>
                </c:pt>
                <c:pt idx="57">
                  <c:v>-4.0150679090288577E-2</c:v>
                </c:pt>
                <c:pt idx="58">
                  <c:v>-1.1598428816398609E-2</c:v>
                </c:pt>
                <c:pt idx="59">
                  <c:v>-2.7442025167260908E-2</c:v>
                </c:pt>
                <c:pt idx="60">
                  <c:v>4.1685070011055814E-2</c:v>
                </c:pt>
                <c:pt idx="61">
                  <c:v>9.0773049112158333E-3</c:v>
                </c:pt>
                <c:pt idx="62">
                  <c:v>-2.2365705147763038E-2</c:v>
                </c:pt>
                <c:pt idx="63">
                  <c:v>0.16058247738277487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299712"/>
        <c:axId val="562302456"/>
      </c:scatterChart>
      <c:valAx>
        <c:axId val="56229971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302456"/>
        <c:crosses val="autoZero"/>
        <c:crossBetween val="midCat"/>
      </c:valAx>
      <c:valAx>
        <c:axId val="56230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299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TDK_FF_ST_mU2_08!$Z$20:$Z$84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5.8769999999999998</c:v>
                </c:pt>
                <c:pt idx="2">
                  <c:v>11.690999999999999</c:v>
                </c:pt>
                <c:pt idx="3">
                  <c:v>17.342999999999996</c:v>
                </c:pt>
                <c:pt idx="4">
                  <c:v>22.787999999999997</c:v>
                </c:pt>
                <c:pt idx="5">
                  <c:v>28.304999999999996</c:v>
                </c:pt>
                <c:pt idx="6">
                  <c:v>34.028999999999996</c:v>
                </c:pt>
                <c:pt idx="7">
                  <c:v>39.554999999999993</c:v>
                </c:pt>
                <c:pt idx="8">
                  <c:v>45.215999999999994</c:v>
                </c:pt>
                <c:pt idx="9">
                  <c:v>50.975999999999992</c:v>
                </c:pt>
                <c:pt idx="10">
                  <c:v>56.717999999999989</c:v>
                </c:pt>
                <c:pt idx="11">
                  <c:v>62.297999999999988</c:v>
                </c:pt>
                <c:pt idx="12">
                  <c:v>67.895999999999987</c:v>
                </c:pt>
                <c:pt idx="13">
                  <c:v>73.295999999999992</c:v>
                </c:pt>
                <c:pt idx="14">
                  <c:v>78.85799999999999</c:v>
                </c:pt>
                <c:pt idx="15">
                  <c:v>84.590999999999994</c:v>
                </c:pt>
                <c:pt idx="16">
                  <c:v>90.233999999999995</c:v>
                </c:pt>
                <c:pt idx="17">
                  <c:v>95.894999999999996</c:v>
                </c:pt>
                <c:pt idx="18">
                  <c:v>101.61</c:v>
                </c:pt>
                <c:pt idx="19">
                  <c:v>107.253</c:v>
                </c:pt>
                <c:pt idx="20">
                  <c:v>112.77</c:v>
                </c:pt>
                <c:pt idx="21">
                  <c:v>118.22399999999999</c:v>
                </c:pt>
                <c:pt idx="22">
                  <c:v>123.85799999999999</c:v>
                </c:pt>
                <c:pt idx="23">
                  <c:v>129.47399999999999</c:v>
                </c:pt>
                <c:pt idx="24">
                  <c:v>135.12599999999998</c:v>
                </c:pt>
                <c:pt idx="25">
                  <c:v>140.84999999999997</c:v>
                </c:pt>
                <c:pt idx="26">
                  <c:v>146.58299999999997</c:v>
                </c:pt>
                <c:pt idx="27">
                  <c:v>152.04599999999996</c:v>
                </c:pt>
                <c:pt idx="28">
                  <c:v>157.72499999999997</c:v>
                </c:pt>
                <c:pt idx="29">
                  <c:v>163.14299999999997</c:v>
                </c:pt>
                <c:pt idx="30">
                  <c:v>168.72299999999998</c:v>
                </c:pt>
                <c:pt idx="31">
                  <c:v>174.40199999999999</c:v>
                </c:pt>
                <c:pt idx="32">
                  <c:v>179.964</c:v>
                </c:pt>
                <c:pt idx="33">
                  <c:v>185.679</c:v>
                </c:pt>
                <c:pt idx="34">
                  <c:v>191.44800000000001</c:v>
                </c:pt>
                <c:pt idx="35">
                  <c:v>197.04600000000002</c:v>
                </c:pt>
                <c:pt idx="36">
                  <c:v>202.50900000000001</c:v>
                </c:pt>
                <c:pt idx="37">
                  <c:v>208.01700000000002</c:v>
                </c:pt>
                <c:pt idx="38">
                  <c:v>213.75000000000003</c:v>
                </c:pt>
                <c:pt idx="39">
                  <c:v>219.33900000000003</c:v>
                </c:pt>
                <c:pt idx="40">
                  <c:v>224.91000000000003</c:v>
                </c:pt>
                <c:pt idx="41">
                  <c:v>230.61600000000001</c:v>
                </c:pt>
                <c:pt idx="42">
                  <c:v>236.38500000000002</c:v>
                </c:pt>
                <c:pt idx="43">
                  <c:v>242.00100000000003</c:v>
                </c:pt>
                <c:pt idx="44">
                  <c:v>247.61700000000002</c:v>
                </c:pt>
                <c:pt idx="45">
                  <c:v>252.99900000000002</c:v>
                </c:pt>
                <c:pt idx="46">
                  <c:v>258.55200000000002</c:v>
                </c:pt>
                <c:pt idx="47">
                  <c:v>264.27600000000001</c:v>
                </c:pt>
                <c:pt idx="48">
                  <c:v>269.98200000000003</c:v>
                </c:pt>
                <c:pt idx="49">
                  <c:v>275.70600000000002</c:v>
                </c:pt>
                <c:pt idx="50">
                  <c:v>281.34000000000003</c:v>
                </c:pt>
                <c:pt idx="51">
                  <c:v>287.11800000000005</c:v>
                </c:pt>
                <c:pt idx="52">
                  <c:v>292.60800000000006</c:v>
                </c:pt>
                <c:pt idx="53">
                  <c:v>298.11600000000004</c:v>
                </c:pt>
                <c:pt idx="54">
                  <c:v>303.73200000000003</c:v>
                </c:pt>
                <c:pt idx="55">
                  <c:v>309.36600000000004</c:v>
                </c:pt>
                <c:pt idx="56">
                  <c:v>315.08100000000002</c:v>
                </c:pt>
                <c:pt idx="57">
                  <c:v>320.82300000000004</c:v>
                </c:pt>
                <c:pt idx="58">
                  <c:v>326.61</c:v>
                </c:pt>
                <c:pt idx="59">
                  <c:v>332.12700000000001</c:v>
                </c:pt>
                <c:pt idx="60">
                  <c:v>337.77</c:v>
                </c:pt>
                <c:pt idx="61">
                  <c:v>343.26900000000001</c:v>
                </c:pt>
                <c:pt idx="62">
                  <c:v>348.80400000000003</c:v>
                </c:pt>
                <c:pt idx="63">
                  <c:v>354.51000000000005</c:v>
                </c:pt>
                <c:pt idx="64">
                  <c:v>360.18000000000006</c:v>
                </c:pt>
              </c:numCache>
            </c:numRef>
          </c:xVal>
          <c:yVal>
            <c:numRef>
              <c:f>TDK_FF_ST_mU2_08!$AC$20:$AC$84</c:f>
              <c:numCache>
                <c:formatCode>General</c:formatCode>
                <c:ptCount val="65"/>
                <c:pt idx="0">
                  <c:v>2.6291191302505013E-2</c:v>
                </c:pt>
                <c:pt idx="1">
                  <c:v>-0.28616877611874703</c:v>
                </c:pt>
                <c:pt idx="2">
                  <c:v>-0.23614064677016344</c:v>
                </c:pt>
                <c:pt idx="3">
                  <c:v>-0.23848996945501</c:v>
                </c:pt>
                <c:pt idx="4">
                  <c:v>-0.24451018914082567</c:v>
                </c:pt>
                <c:pt idx="5">
                  <c:v>-0.23532418862724924</c:v>
                </c:pt>
                <c:pt idx="6">
                  <c:v>-0.15848048753593957</c:v>
                </c:pt>
                <c:pt idx="7">
                  <c:v>-0.23944897058918002</c:v>
                </c:pt>
                <c:pt idx="8">
                  <c:v>-0.17849596273707391</c:v>
                </c:pt>
                <c:pt idx="9">
                  <c:v>-0.14342138997516685</c:v>
                </c:pt>
                <c:pt idx="10">
                  <c:v>-0.13896239619353423</c:v>
                </c:pt>
                <c:pt idx="11">
                  <c:v>-6.9910592401228655E-2</c:v>
                </c:pt>
                <c:pt idx="12">
                  <c:v>-4.7251407271431844E-2</c:v>
                </c:pt>
                <c:pt idx="13">
                  <c:v>-4.2116073978547774E-2</c:v>
                </c:pt>
                <c:pt idx="14">
                  <c:v>-9.6429503956457552E-2</c:v>
                </c:pt>
                <c:pt idx="15">
                  <c:v>-0.1489418551482089</c:v>
                </c:pt>
                <c:pt idx="16">
                  <c:v>-0.14607981622908994</c:v>
                </c:pt>
                <c:pt idx="17">
                  <c:v>-0.15477815558030272</c:v>
                </c:pt>
                <c:pt idx="18">
                  <c:v>-0.15563744515394262</c:v>
                </c:pt>
                <c:pt idx="19">
                  <c:v>-0.18910670574008748</c:v>
                </c:pt>
                <c:pt idx="20">
                  <c:v>-0.21817109128768664</c:v>
                </c:pt>
                <c:pt idx="21">
                  <c:v>-0.20328135985135987</c:v>
                </c:pt>
                <c:pt idx="22">
                  <c:v>-0.16696181091292317</c:v>
                </c:pt>
                <c:pt idx="23">
                  <c:v>-9.9503501066863009E-2</c:v>
                </c:pt>
                <c:pt idx="24">
                  <c:v>-0.10860464435035055</c:v>
                </c:pt>
                <c:pt idx="25">
                  <c:v>-1.2556195154445504E-2</c:v>
                </c:pt>
                <c:pt idx="26">
                  <c:v>-0.12239716201361261</c:v>
                </c:pt>
                <c:pt idx="27">
                  <c:v>-4.5761088423716956E-3</c:v>
                </c:pt>
                <c:pt idx="28">
                  <c:v>-6.9661845282610102E-2</c:v>
                </c:pt>
                <c:pt idx="29">
                  <c:v>-9.5703508727240205E-2</c:v>
                </c:pt>
                <c:pt idx="30">
                  <c:v>-0.10194122964210806</c:v>
                </c:pt>
                <c:pt idx="31">
                  <c:v>-6.922152088037592E-2</c:v>
                </c:pt>
                <c:pt idx="32">
                  <c:v>-0.20096455464971541</c:v>
                </c:pt>
                <c:pt idx="33">
                  <c:v>-0.22431264649824811</c:v>
                </c:pt>
                <c:pt idx="34">
                  <c:v>-0.19926665773780883</c:v>
                </c:pt>
                <c:pt idx="35">
                  <c:v>-0.13052193534187495</c:v>
                </c:pt>
                <c:pt idx="36">
                  <c:v>-0.10391447716006041</c:v>
                </c:pt>
                <c:pt idx="37">
                  <c:v>-7.1096008740340721E-2</c:v>
                </c:pt>
                <c:pt idx="38">
                  <c:v>4.2912865660298394E-3</c:v>
                </c:pt>
                <c:pt idx="39">
                  <c:v>4.3116158899152879E-2</c:v>
                </c:pt>
                <c:pt idx="40">
                  <c:v>0.15584321218426567</c:v>
                </c:pt>
                <c:pt idx="41">
                  <c:v>0.20856934888180945</c:v>
                </c:pt>
                <c:pt idx="42">
                  <c:v>0.27230482563467717</c:v>
                </c:pt>
                <c:pt idx="43">
                  <c:v>0.23008201521980709</c:v>
                </c:pt>
                <c:pt idx="44">
                  <c:v>0.26362463943559078</c:v>
                </c:pt>
                <c:pt idx="45">
                  <c:v>0.26094212521752524</c:v>
                </c:pt>
                <c:pt idx="46">
                  <c:v>0.21351293760483259</c:v>
                </c:pt>
                <c:pt idx="47">
                  <c:v>0.18097265725356237</c:v>
                </c:pt>
                <c:pt idx="48">
                  <c:v>0.18943870593278689</c:v>
                </c:pt>
                <c:pt idx="49">
                  <c:v>6.0269806504834378E-2</c:v>
                </c:pt>
                <c:pt idx="50">
                  <c:v>9.4099135022929659E-2</c:v>
                </c:pt>
                <c:pt idx="51">
                  <c:v>1.5045473533859877E-2</c:v>
                </c:pt>
                <c:pt idx="52">
                  <c:v>-9.1467048333129242E-2</c:v>
                </c:pt>
                <c:pt idx="53">
                  <c:v>-3.1932367203069134E-2</c:v>
                </c:pt>
                <c:pt idx="54">
                  <c:v>-6.497808863531418E-2</c:v>
                </c:pt>
                <c:pt idx="55">
                  <c:v>-0.16893565990591242</c:v>
                </c:pt>
                <c:pt idx="56">
                  <c:v>-4.8327607339956558E-2</c:v>
                </c:pt>
                <c:pt idx="57">
                  <c:v>-9.6415240879366593E-2</c:v>
                </c:pt>
                <c:pt idx="58">
                  <c:v>-0.12009898113126383</c:v>
                </c:pt>
                <c:pt idx="59">
                  <c:v>-0.15105659487647927</c:v>
                </c:pt>
                <c:pt idx="60">
                  <c:v>-0.25863462672793958</c:v>
                </c:pt>
                <c:pt idx="61">
                  <c:v>-0.21157195970079101</c:v>
                </c:pt>
                <c:pt idx="62">
                  <c:v>-0.16107210663943761</c:v>
                </c:pt>
                <c:pt idx="63">
                  <c:v>-0.17650151929217373</c:v>
                </c:pt>
                <c:pt idx="64">
                  <c:v>-0.29896614272456645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TDK_FF_ST_mU2_08!$Z$85:$Z$149</c:f>
              <c:numCache>
                <c:formatCode>General</c:formatCode>
                <c:ptCount val="65"/>
                <c:pt idx="0">
                  <c:v>360.18000000000006</c:v>
                </c:pt>
                <c:pt idx="1">
                  <c:v>354.69900000000007</c:v>
                </c:pt>
                <c:pt idx="2">
                  <c:v>349.08300000000008</c:v>
                </c:pt>
                <c:pt idx="3">
                  <c:v>343.51200000000006</c:v>
                </c:pt>
                <c:pt idx="4">
                  <c:v>337.95000000000005</c:v>
                </c:pt>
                <c:pt idx="5">
                  <c:v>332.37000000000006</c:v>
                </c:pt>
                <c:pt idx="6">
                  <c:v>326.79000000000008</c:v>
                </c:pt>
                <c:pt idx="7">
                  <c:v>321.0030000000001</c:v>
                </c:pt>
                <c:pt idx="8">
                  <c:v>315.2700000000001</c:v>
                </c:pt>
                <c:pt idx="9">
                  <c:v>309.63600000000008</c:v>
                </c:pt>
                <c:pt idx="10">
                  <c:v>303.93900000000008</c:v>
                </c:pt>
                <c:pt idx="11">
                  <c:v>298.30500000000006</c:v>
                </c:pt>
                <c:pt idx="12">
                  <c:v>292.81500000000005</c:v>
                </c:pt>
                <c:pt idx="13">
                  <c:v>287.23500000000007</c:v>
                </c:pt>
                <c:pt idx="14">
                  <c:v>281.5200000000001</c:v>
                </c:pt>
                <c:pt idx="15">
                  <c:v>275.84100000000012</c:v>
                </c:pt>
                <c:pt idx="16">
                  <c:v>270.20700000000011</c:v>
                </c:pt>
                <c:pt idx="17">
                  <c:v>264.50100000000009</c:v>
                </c:pt>
                <c:pt idx="18">
                  <c:v>258.79500000000007</c:v>
                </c:pt>
                <c:pt idx="19">
                  <c:v>253.19700000000006</c:v>
                </c:pt>
                <c:pt idx="20">
                  <c:v>247.76100000000005</c:v>
                </c:pt>
                <c:pt idx="21">
                  <c:v>242.11800000000005</c:v>
                </c:pt>
                <c:pt idx="22">
                  <c:v>236.55600000000004</c:v>
                </c:pt>
                <c:pt idx="23">
                  <c:v>230.83200000000005</c:v>
                </c:pt>
                <c:pt idx="24">
                  <c:v>225.08100000000005</c:v>
                </c:pt>
                <c:pt idx="25">
                  <c:v>219.50100000000003</c:v>
                </c:pt>
                <c:pt idx="26">
                  <c:v>213.86700000000005</c:v>
                </c:pt>
                <c:pt idx="27">
                  <c:v>208.19700000000006</c:v>
                </c:pt>
                <c:pt idx="28">
                  <c:v>202.77900000000005</c:v>
                </c:pt>
                <c:pt idx="29">
                  <c:v>197.32500000000005</c:v>
                </c:pt>
                <c:pt idx="30">
                  <c:v>191.59200000000004</c:v>
                </c:pt>
                <c:pt idx="31">
                  <c:v>185.89500000000004</c:v>
                </c:pt>
                <c:pt idx="32">
                  <c:v>180.23400000000004</c:v>
                </c:pt>
                <c:pt idx="33">
                  <c:v>174.52800000000005</c:v>
                </c:pt>
                <c:pt idx="34">
                  <c:v>168.87600000000006</c:v>
                </c:pt>
                <c:pt idx="35">
                  <c:v>163.37700000000007</c:v>
                </c:pt>
                <c:pt idx="36">
                  <c:v>157.87800000000007</c:v>
                </c:pt>
                <c:pt idx="37">
                  <c:v>152.29800000000006</c:v>
                </c:pt>
                <c:pt idx="38">
                  <c:v>146.79000000000005</c:v>
                </c:pt>
                <c:pt idx="39">
                  <c:v>141.03900000000004</c:v>
                </c:pt>
                <c:pt idx="40">
                  <c:v>135.36000000000004</c:v>
                </c:pt>
                <c:pt idx="41">
                  <c:v>129.69000000000005</c:v>
                </c:pt>
                <c:pt idx="42">
                  <c:v>124.05600000000005</c:v>
                </c:pt>
                <c:pt idx="43">
                  <c:v>118.41300000000005</c:v>
                </c:pt>
                <c:pt idx="44">
                  <c:v>112.97700000000006</c:v>
                </c:pt>
                <c:pt idx="45">
                  <c:v>107.53200000000007</c:v>
                </c:pt>
                <c:pt idx="46">
                  <c:v>101.81700000000006</c:v>
                </c:pt>
                <c:pt idx="47">
                  <c:v>96.08400000000006</c:v>
                </c:pt>
                <c:pt idx="48">
                  <c:v>90.378000000000057</c:v>
                </c:pt>
                <c:pt idx="49">
                  <c:v>84.753000000000057</c:v>
                </c:pt>
                <c:pt idx="50">
                  <c:v>79.110000000000056</c:v>
                </c:pt>
                <c:pt idx="51">
                  <c:v>73.566000000000059</c:v>
                </c:pt>
                <c:pt idx="52">
                  <c:v>68.076000000000064</c:v>
                </c:pt>
                <c:pt idx="53">
                  <c:v>62.433000000000064</c:v>
                </c:pt>
                <c:pt idx="54">
                  <c:v>56.907000000000068</c:v>
                </c:pt>
                <c:pt idx="55">
                  <c:v>51.129000000000069</c:v>
                </c:pt>
                <c:pt idx="56">
                  <c:v>45.459000000000067</c:v>
                </c:pt>
                <c:pt idx="57">
                  <c:v>39.762000000000072</c:v>
                </c:pt>
                <c:pt idx="58">
                  <c:v>34.155000000000072</c:v>
                </c:pt>
                <c:pt idx="59">
                  <c:v>28.494000000000071</c:v>
                </c:pt>
                <c:pt idx="60">
                  <c:v>23.058000000000071</c:v>
                </c:pt>
                <c:pt idx="61">
                  <c:v>17.541000000000071</c:v>
                </c:pt>
                <c:pt idx="62">
                  <c:v>11.835000000000072</c:v>
                </c:pt>
                <c:pt idx="63">
                  <c:v>6.1560000000000725</c:v>
                </c:pt>
                <c:pt idx="64">
                  <c:v>0.41400000000007253</c:v>
                </c:pt>
              </c:numCache>
            </c:numRef>
          </c:xVal>
          <c:yVal>
            <c:numRef>
              <c:f>TDK_FF_ST_mU2_08!$AC$85:$AC$149</c:f>
              <c:numCache>
                <c:formatCode>General</c:formatCode>
                <c:ptCount val="65"/>
                <c:pt idx="0">
                  <c:v>-0.23757106476352874</c:v>
                </c:pt>
                <c:pt idx="1">
                  <c:v>-0.25580987259206722</c:v>
                </c:pt>
                <c:pt idx="2">
                  <c:v>-0.1830151449026971</c:v>
                </c:pt>
                <c:pt idx="3">
                  <c:v>-0.14196772246816636</c:v>
                </c:pt>
                <c:pt idx="4">
                  <c:v>-0.13795395588999781</c:v>
                </c:pt>
                <c:pt idx="5">
                  <c:v>-0.11243757677624444</c:v>
                </c:pt>
                <c:pt idx="6">
                  <c:v>-7.0474380589303109E-2</c:v>
                </c:pt>
                <c:pt idx="7">
                  <c:v>-9.7242071378047967E-2</c:v>
                </c:pt>
                <c:pt idx="8">
                  <c:v>-3.3161121230705248E-2</c:v>
                </c:pt>
                <c:pt idx="9">
                  <c:v>-8.547647526881974E-2</c:v>
                </c:pt>
                <c:pt idx="10">
                  <c:v>-4.7715588488244975E-2</c:v>
                </c:pt>
                <c:pt idx="11">
                  <c:v>8.3580197715491522E-3</c:v>
                </c:pt>
                <c:pt idx="12">
                  <c:v>-1.2501302895543631E-2</c:v>
                </c:pt>
                <c:pt idx="13">
                  <c:v>6.1586121048719633E-2</c:v>
                </c:pt>
                <c:pt idx="14">
                  <c:v>0.14790636713757976</c:v>
                </c:pt>
                <c:pt idx="15">
                  <c:v>6.7319343340500382E-2</c:v>
                </c:pt>
                <c:pt idx="16">
                  <c:v>0.16330077157044798</c:v>
                </c:pt>
                <c:pt idx="17">
                  <c:v>0.2457361765115138</c:v>
                </c:pt>
                <c:pt idx="18">
                  <c:v>0.20985039892798341</c:v>
                </c:pt>
                <c:pt idx="19">
                  <c:v>0.2736927012475121</c:v>
                </c:pt>
                <c:pt idx="20">
                  <c:v>0.21917478283367586</c:v>
                </c:pt>
                <c:pt idx="21">
                  <c:v>0.1980705469180748</c:v>
                </c:pt>
                <c:pt idx="22">
                  <c:v>0.26714559535298577</c:v>
                </c:pt>
                <c:pt idx="23">
                  <c:v>0.19960999704090909</c:v>
                </c:pt>
                <c:pt idx="24">
                  <c:v>0.18434910462869425</c:v>
                </c:pt>
                <c:pt idx="25">
                  <c:v>6.1883654695918722E-2</c:v>
                </c:pt>
                <c:pt idx="26">
                  <c:v>-1.1614516224284444E-2</c:v>
                </c:pt>
                <c:pt idx="27">
                  <c:v>-3.4763669745530024E-3</c:v>
                </c:pt>
                <c:pt idx="28">
                  <c:v>-8.2367823637184756E-2</c:v>
                </c:pt>
                <c:pt idx="29">
                  <c:v>-9.63077615245993E-2</c:v>
                </c:pt>
                <c:pt idx="30">
                  <c:v>-0.16655329170947653</c:v>
                </c:pt>
                <c:pt idx="31">
                  <c:v>-0.16394714509141295</c:v>
                </c:pt>
                <c:pt idx="32">
                  <c:v>-0.12411852759987596</c:v>
                </c:pt>
                <c:pt idx="33">
                  <c:v>-8.2552798109105652E-2</c:v>
                </c:pt>
                <c:pt idx="34">
                  <c:v>-1.2146679151300077E-2</c:v>
                </c:pt>
                <c:pt idx="35">
                  <c:v>-7.0569609166682312E-2</c:v>
                </c:pt>
                <c:pt idx="36">
                  <c:v>-6.2613939922385953E-2</c:v>
                </c:pt>
                <c:pt idx="37">
                  <c:v>-9.5691329908675016E-2</c:v>
                </c:pt>
                <c:pt idx="38">
                  <c:v>3.4566099451268428E-2</c:v>
                </c:pt>
                <c:pt idx="39">
                  <c:v>-5.7647086145095727E-2</c:v>
                </c:pt>
                <c:pt idx="40">
                  <c:v>-5.0161879009067434E-3</c:v>
                </c:pt>
                <c:pt idx="41">
                  <c:v>-0.10697368858404843</c:v>
                </c:pt>
                <c:pt idx="42">
                  <c:v>-5.6022606869376546E-2</c:v>
                </c:pt>
                <c:pt idx="43">
                  <c:v>-0.13664087854770912</c:v>
                </c:pt>
                <c:pt idx="44">
                  <c:v>-0.1272414183364674</c:v>
                </c:pt>
                <c:pt idx="45">
                  <c:v>-0.13552985936908613</c:v>
                </c:pt>
                <c:pt idx="46">
                  <c:v>-9.802071686584668E-2</c:v>
                </c:pt>
                <c:pt idx="47">
                  <c:v>-0.17490108474453336</c:v>
                </c:pt>
                <c:pt idx="48">
                  <c:v>-0.13357264481182085</c:v>
                </c:pt>
                <c:pt idx="49">
                  <c:v>-0.12130259190128356</c:v>
                </c:pt>
                <c:pt idx="50">
                  <c:v>-6.5953756154257803E-2</c:v>
                </c:pt>
                <c:pt idx="51">
                  <c:v>-8.3717172101756887E-2</c:v>
                </c:pt>
                <c:pt idx="52">
                  <c:v>-8.0059576386062759E-2</c:v>
                </c:pt>
                <c:pt idx="53">
                  <c:v>9.8905991517170833E-3</c:v>
                </c:pt>
                <c:pt idx="54">
                  <c:v>-7.398377781115073E-2</c:v>
                </c:pt>
                <c:pt idx="55">
                  <c:v>-0.10214704452032919</c:v>
                </c:pt>
                <c:pt idx="56">
                  <c:v>-0.12057680261865045</c:v>
                </c:pt>
                <c:pt idx="57">
                  <c:v>-0.1769030027368359</c:v>
                </c:pt>
                <c:pt idx="58">
                  <c:v>-0.26672787134036469</c:v>
                </c:pt>
                <c:pt idx="59">
                  <c:v>-0.17400015307718775</c:v>
                </c:pt>
                <c:pt idx="60">
                  <c:v>-0.30082422932363073</c:v>
                </c:pt>
                <c:pt idx="61">
                  <c:v>-0.30086582154889996</c:v>
                </c:pt>
                <c:pt idx="62">
                  <c:v>-0.24833846895220546</c:v>
                </c:pt>
                <c:pt idx="63">
                  <c:v>-0.27087424282423012</c:v>
                </c:pt>
                <c:pt idx="64">
                  <c:v>-0.23562242589920857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TDK_FF_ST_mU2_08!$Z$20:$Z$83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5.8769999999999998</c:v>
                </c:pt>
                <c:pt idx="2">
                  <c:v>11.690999999999999</c:v>
                </c:pt>
                <c:pt idx="3">
                  <c:v>17.342999999999996</c:v>
                </c:pt>
                <c:pt idx="4">
                  <c:v>22.787999999999997</c:v>
                </c:pt>
                <c:pt idx="5">
                  <c:v>28.304999999999996</c:v>
                </c:pt>
                <c:pt idx="6">
                  <c:v>34.028999999999996</c:v>
                </c:pt>
                <c:pt idx="7">
                  <c:v>39.554999999999993</c:v>
                </c:pt>
                <c:pt idx="8">
                  <c:v>45.215999999999994</c:v>
                </c:pt>
                <c:pt idx="9">
                  <c:v>50.975999999999992</c:v>
                </c:pt>
                <c:pt idx="10">
                  <c:v>56.717999999999989</c:v>
                </c:pt>
                <c:pt idx="11">
                  <c:v>62.297999999999988</c:v>
                </c:pt>
                <c:pt idx="12">
                  <c:v>67.895999999999987</c:v>
                </c:pt>
                <c:pt idx="13">
                  <c:v>73.295999999999992</c:v>
                </c:pt>
                <c:pt idx="14">
                  <c:v>78.85799999999999</c:v>
                </c:pt>
                <c:pt idx="15">
                  <c:v>84.590999999999994</c:v>
                </c:pt>
                <c:pt idx="16">
                  <c:v>90.233999999999995</c:v>
                </c:pt>
                <c:pt idx="17">
                  <c:v>95.894999999999996</c:v>
                </c:pt>
                <c:pt idx="18">
                  <c:v>101.61</c:v>
                </c:pt>
                <c:pt idx="19">
                  <c:v>107.253</c:v>
                </c:pt>
                <c:pt idx="20">
                  <c:v>112.77</c:v>
                </c:pt>
                <c:pt idx="21">
                  <c:v>118.22399999999999</c:v>
                </c:pt>
                <c:pt idx="22">
                  <c:v>123.85799999999999</c:v>
                </c:pt>
                <c:pt idx="23">
                  <c:v>129.47399999999999</c:v>
                </c:pt>
                <c:pt idx="24">
                  <c:v>135.12599999999998</c:v>
                </c:pt>
                <c:pt idx="25">
                  <c:v>140.84999999999997</c:v>
                </c:pt>
                <c:pt idx="26">
                  <c:v>146.58299999999997</c:v>
                </c:pt>
                <c:pt idx="27">
                  <c:v>152.04599999999996</c:v>
                </c:pt>
                <c:pt idx="28">
                  <c:v>157.72499999999997</c:v>
                </c:pt>
                <c:pt idx="29">
                  <c:v>163.14299999999997</c:v>
                </c:pt>
                <c:pt idx="30">
                  <c:v>168.72299999999998</c:v>
                </c:pt>
                <c:pt idx="31">
                  <c:v>174.40199999999999</c:v>
                </c:pt>
                <c:pt idx="32">
                  <c:v>179.964</c:v>
                </c:pt>
                <c:pt idx="33">
                  <c:v>185.679</c:v>
                </c:pt>
                <c:pt idx="34">
                  <c:v>191.44800000000001</c:v>
                </c:pt>
                <c:pt idx="35">
                  <c:v>197.04600000000002</c:v>
                </c:pt>
                <c:pt idx="36">
                  <c:v>202.50900000000001</c:v>
                </c:pt>
                <c:pt idx="37">
                  <c:v>208.01700000000002</c:v>
                </c:pt>
                <c:pt idx="38">
                  <c:v>213.75000000000003</c:v>
                </c:pt>
                <c:pt idx="39">
                  <c:v>219.33900000000003</c:v>
                </c:pt>
                <c:pt idx="40">
                  <c:v>224.91000000000003</c:v>
                </c:pt>
                <c:pt idx="41">
                  <c:v>230.61600000000001</c:v>
                </c:pt>
                <c:pt idx="42">
                  <c:v>236.38500000000002</c:v>
                </c:pt>
                <c:pt idx="43">
                  <c:v>242.00100000000003</c:v>
                </c:pt>
                <c:pt idx="44">
                  <c:v>247.61700000000002</c:v>
                </c:pt>
                <c:pt idx="45">
                  <c:v>252.99900000000002</c:v>
                </c:pt>
                <c:pt idx="46">
                  <c:v>258.55200000000002</c:v>
                </c:pt>
                <c:pt idx="47">
                  <c:v>264.27600000000001</c:v>
                </c:pt>
                <c:pt idx="48">
                  <c:v>269.98200000000003</c:v>
                </c:pt>
                <c:pt idx="49">
                  <c:v>275.70600000000002</c:v>
                </c:pt>
                <c:pt idx="50">
                  <c:v>281.34000000000003</c:v>
                </c:pt>
                <c:pt idx="51">
                  <c:v>287.11800000000005</c:v>
                </c:pt>
                <c:pt idx="52">
                  <c:v>292.60800000000006</c:v>
                </c:pt>
                <c:pt idx="53">
                  <c:v>298.11600000000004</c:v>
                </c:pt>
                <c:pt idx="54">
                  <c:v>303.73200000000003</c:v>
                </c:pt>
                <c:pt idx="55">
                  <c:v>309.36600000000004</c:v>
                </c:pt>
                <c:pt idx="56">
                  <c:v>315.08100000000002</c:v>
                </c:pt>
                <c:pt idx="57">
                  <c:v>320.82300000000004</c:v>
                </c:pt>
                <c:pt idx="58">
                  <c:v>326.61</c:v>
                </c:pt>
                <c:pt idx="59">
                  <c:v>332.12700000000001</c:v>
                </c:pt>
                <c:pt idx="60">
                  <c:v>337.77</c:v>
                </c:pt>
                <c:pt idx="61">
                  <c:v>343.26900000000001</c:v>
                </c:pt>
                <c:pt idx="62">
                  <c:v>348.80400000000003</c:v>
                </c:pt>
                <c:pt idx="63">
                  <c:v>354.51000000000005</c:v>
                </c:pt>
              </c:numCache>
            </c:numRef>
          </c:xVal>
          <c:yVal>
            <c:numRef>
              <c:f>TDK_FF_ST_mU2_08!$AD$20:$AD$83</c:f>
              <c:numCache>
                <c:formatCode>General</c:formatCode>
                <c:ptCount val="64"/>
                <c:pt idx="0">
                  <c:v>-0.26191361720171358</c:v>
                </c:pt>
                <c:pt idx="1">
                  <c:v>1.529453329451691E-2</c:v>
                </c:pt>
                <c:pt idx="2">
                  <c:v>-1.2197822182042017E-2</c:v>
                </c:pt>
                <c:pt idx="3">
                  <c:v>-6.2375852093889961E-2</c:v>
                </c:pt>
                <c:pt idx="4">
                  <c:v>-5.6314040182805059E-2</c:v>
                </c:pt>
                <c:pt idx="5">
                  <c:v>6.1324035550061495E-2</c:v>
                </c:pt>
                <c:pt idx="6">
                  <c:v>-0.10824738380442511</c:v>
                </c:pt>
                <c:pt idx="7">
                  <c:v>6.254596785234412E-2</c:v>
                </c:pt>
                <c:pt idx="8">
                  <c:v>5.7919160118423463E-2</c:v>
                </c:pt>
                <c:pt idx="9">
                  <c:v>4.1274345454837658E-2</c:v>
                </c:pt>
                <c:pt idx="10">
                  <c:v>6.4978618382383502E-2</c:v>
                </c:pt>
                <c:pt idx="11">
                  <c:v>7.9801191552945738E-2</c:v>
                </c:pt>
                <c:pt idx="12">
                  <c:v>-3.2808169114630914E-2</c:v>
                </c:pt>
                <c:pt idx="13">
                  <c:v>-4.1601098123209113E-2</c:v>
                </c:pt>
                <c:pt idx="14">
                  <c:v>3.0475747802199749E-2</c:v>
                </c:pt>
                <c:pt idx="15">
                  <c:v>2.7639263246925339E-2</c:v>
                </c:pt>
                <c:pt idx="16">
                  <c:v>1.2507171417269092E-2</c:v>
                </c:pt>
                <c:pt idx="17">
                  <c:v>-2.0122929164230641E-2</c:v>
                </c:pt>
                <c:pt idx="18">
                  <c:v>5.7616728288095942E-2</c:v>
                </c:pt>
                <c:pt idx="19">
                  <c:v>5.3576846371001352E-2</c:v>
                </c:pt>
                <c:pt idx="20">
                  <c:v>9.0929672951219231E-2</c:v>
                </c:pt>
                <c:pt idx="21">
                  <c:v>6.6640481303650745E-2</c:v>
                </c:pt>
                <c:pt idx="22">
                  <c:v>0.11093920404354662</c:v>
                </c:pt>
                <c:pt idx="23">
                  <c:v>-7.4701875171854226E-3</c:v>
                </c:pt>
                <c:pt idx="24">
                  <c:v>0.10358845644944381</c:v>
                </c:pt>
                <c:pt idx="25">
                  <c:v>-4.5090890990650223E-2</c:v>
                </c:pt>
                <c:pt idx="26">
                  <c:v>0.15696326146488104</c:v>
                </c:pt>
                <c:pt idx="27">
                  <c:v>-9.111522106630332E-2</c:v>
                </c:pt>
                <c:pt idx="28">
                  <c:v>7.0479053602241493E-3</c:v>
                </c:pt>
                <c:pt idx="29">
                  <c:v>2.5133899560557893E-2</c:v>
                </c:pt>
                <c:pt idx="30">
                  <c:v>8.9794550490807978E-2</c:v>
                </c:pt>
                <c:pt idx="31">
                  <c:v>-1.3331277228729732E-2</c:v>
                </c:pt>
                <c:pt idx="32">
                  <c:v>7.6846027049839449E-2</c:v>
                </c:pt>
                <c:pt idx="33">
                  <c:v>6.0365501406835165E-2</c:v>
                </c:pt>
                <c:pt idx="34">
                  <c:v>3.2713366028332302E-2</c:v>
                </c:pt>
                <c:pt idx="35">
                  <c:v>3.421417381727565E-2</c:v>
                </c:pt>
                <c:pt idx="36">
                  <c:v>2.1546653522875658E-2</c:v>
                </c:pt>
                <c:pt idx="37">
                  <c:v>6.7619641765787719E-2</c:v>
                </c:pt>
                <c:pt idx="38">
                  <c:v>-1.5905802790314283E-2</c:v>
                </c:pt>
                <c:pt idx="39">
                  <c:v>1.8767495796765843E-2</c:v>
                </c:pt>
                <c:pt idx="40">
                  <c:v>2.8505892444428582E-2</c:v>
                </c:pt>
                <c:pt idx="41">
                  <c:v>-8.9593518409003536E-3</c:v>
                </c:pt>
                <c:pt idx="42">
                  <c:v>-5.1592302816914071E-3</c:v>
                </c:pt>
                <c:pt idx="43">
                  <c:v>-3.2011468301732293E-2</c:v>
                </c:pt>
                <c:pt idx="44">
                  <c:v>-4.4449856601914917E-2</c:v>
                </c:pt>
                <c:pt idx="45">
                  <c:v>1.275057602998686E-2</c:v>
                </c:pt>
                <c:pt idx="46">
                  <c:v>-3.6625386768491808E-3</c:v>
                </c:pt>
                <c:pt idx="47">
                  <c:v>6.476351925795143E-2</c:v>
                </c:pt>
                <c:pt idx="48">
                  <c:v>-2.613793436233891E-2</c:v>
                </c:pt>
                <c:pt idx="49">
                  <c:v>7.0495368356660038E-3</c:v>
                </c:pt>
                <c:pt idx="50">
                  <c:v>5.3807232114650105E-2</c:v>
                </c:pt>
                <c:pt idx="51">
                  <c:v>4.6540647514859756E-2</c:v>
                </c:pt>
                <c:pt idx="52">
                  <c:v>7.896574543758561E-2</c:v>
                </c:pt>
                <c:pt idx="53">
                  <c:v>4.0290386974618286E-2</c:v>
                </c:pt>
                <c:pt idx="54">
                  <c:v>1.7262500147069204E-2</c:v>
                </c:pt>
                <c:pt idx="55">
                  <c:v>8.3459184637092676E-2</c:v>
                </c:pt>
                <c:pt idx="56">
                  <c:v>1.5166486109251309E-2</c:v>
                </c:pt>
                <c:pt idx="57">
                  <c:v>-8.2683049868137459E-4</c:v>
                </c:pt>
                <c:pt idx="58">
                  <c:v>4.9624600541960717E-2</c:v>
                </c:pt>
                <c:pt idx="59">
                  <c:v>3.8619018100234825E-2</c:v>
                </c:pt>
                <c:pt idx="60">
                  <c:v>0.12068067083794176</c:v>
                </c:pt>
                <c:pt idx="61">
                  <c:v>6.9604237232624655E-2</c:v>
                </c:pt>
                <c:pt idx="62">
                  <c:v>-2.1943038263259496E-2</c:v>
                </c:pt>
                <c:pt idx="63">
                  <c:v>-7.9308353299893497E-2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832928"/>
        <c:axId val="560829008"/>
      </c:scatterChart>
      <c:valAx>
        <c:axId val="56083292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829008"/>
        <c:crosses val="autoZero"/>
        <c:crossBetween val="midCat"/>
      </c:valAx>
      <c:valAx>
        <c:axId val="5608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832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5.3369999999999997</c:v>
                </c:pt>
                <c:pt idx="2">
                  <c:v>11.123999999999999</c:v>
                </c:pt>
                <c:pt idx="3">
                  <c:v>16.793999999999997</c:v>
                </c:pt>
                <c:pt idx="4">
                  <c:v>22.445999999999998</c:v>
                </c:pt>
                <c:pt idx="5">
                  <c:v>28.070999999999998</c:v>
                </c:pt>
                <c:pt idx="6">
                  <c:v>33.641999999999996</c:v>
                </c:pt>
                <c:pt idx="7">
                  <c:v>39.131999999999998</c:v>
                </c:pt>
                <c:pt idx="8">
                  <c:v>44.720999999999997</c:v>
                </c:pt>
                <c:pt idx="9">
                  <c:v>50.390999999999998</c:v>
                </c:pt>
                <c:pt idx="10">
                  <c:v>56.061</c:v>
                </c:pt>
                <c:pt idx="11">
                  <c:v>61.775999999999996</c:v>
                </c:pt>
                <c:pt idx="12">
                  <c:v>67.472999999999999</c:v>
                </c:pt>
                <c:pt idx="13">
                  <c:v>73.034999999999997</c:v>
                </c:pt>
                <c:pt idx="14">
                  <c:v>78.704999999999998</c:v>
                </c:pt>
                <c:pt idx="15">
                  <c:v>84.132000000000005</c:v>
                </c:pt>
                <c:pt idx="16">
                  <c:v>89.667000000000002</c:v>
                </c:pt>
                <c:pt idx="17">
                  <c:v>95.31</c:v>
                </c:pt>
                <c:pt idx="18">
                  <c:v>101.04300000000001</c:v>
                </c:pt>
                <c:pt idx="19">
                  <c:v>106.70400000000001</c:v>
                </c:pt>
                <c:pt idx="20">
                  <c:v>112.39200000000001</c:v>
                </c:pt>
                <c:pt idx="21">
                  <c:v>118.04400000000001</c:v>
                </c:pt>
                <c:pt idx="22">
                  <c:v>123.51600000000001</c:v>
                </c:pt>
                <c:pt idx="23">
                  <c:v>129.05100000000002</c:v>
                </c:pt>
                <c:pt idx="24">
                  <c:v>134.64000000000001</c:v>
                </c:pt>
                <c:pt idx="25">
                  <c:v>140.26500000000001</c:v>
                </c:pt>
                <c:pt idx="26">
                  <c:v>145.917</c:v>
                </c:pt>
                <c:pt idx="27">
                  <c:v>151.62299999999999</c:v>
                </c:pt>
                <c:pt idx="28">
                  <c:v>157.26599999999999</c:v>
                </c:pt>
                <c:pt idx="29">
                  <c:v>162.80099999999999</c:v>
                </c:pt>
                <c:pt idx="30">
                  <c:v>168.54299999999998</c:v>
                </c:pt>
                <c:pt idx="31">
                  <c:v>173.92499999999998</c:v>
                </c:pt>
                <c:pt idx="32">
                  <c:v>179.39699999999999</c:v>
                </c:pt>
                <c:pt idx="33">
                  <c:v>185.13</c:v>
                </c:pt>
                <c:pt idx="34">
                  <c:v>190.863</c:v>
                </c:pt>
                <c:pt idx="35">
                  <c:v>196.53299999999999</c:v>
                </c:pt>
                <c:pt idx="36">
                  <c:v>202.10399999999998</c:v>
                </c:pt>
                <c:pt idx="37">
                  <c:v>207.88199999999998</c:v>
                </c:pt>
                <c:pt idx="38">
                  <c:v>213.37199999999999</c:v>
                </c:pt>
                <c:pt idx="39">
                  <c:v>218.79</c:v>
                </c:pt>
                <c:pt idx="40">
                  <c:v>224.43299999999999</c:v>
                </c:pt>
                <c:pt idx="41">
                  <c:v>230.13</c:v>
                </c:pt>
                <c:pt idx="42">
                  <c:v>235.76399999999998</c:v>
                </c:pt>
                <c:pt idx="43">
                  <c:v>241.53299999999999</c:v>
                </c:pt>
                <c:pt idx="44">
                  <c:v>247.15799999999999</c:v>
                </c:pt>
                <c:pt idx="45">
                  <c:v>252.756</c:v>
                </c:pt>
                <c:pt idx="46">
                  <c:v>258.44400000000002</c:v>
                </c:pt>
                <c:pt idx="47">
                  <c:v>263.85300000000001</c:v>
                </c:pt>
                <c:pt idx="48">
                  <c:v>269.46000000000004</c:v>
                </c:pt>
                <c:pt idx="49">
                  <c:v>275.16600000000005</c:v>
                </c:pt>
                <c:pt idx="50">
                  <c:v>280.88100000000003</c:v>
                </c:pt>
                <c:pt idx="51">
                  <c:v>286.54200000000003</c:v>
                </c:pt>
                <c:pt idx="52">
                  <c:v>292.23900000000003</c:v>
                </c:pt>
                <c:pt idx="53">
                  <c:v>297.95400000000001</c:v>
                </c:pt>
                <c:pt idx="54">
                  <c:v>303.42599999999999</c:v>
                </c:pt>
                <c:pt idx="55">
                  <c:v>308.952</c:v>
                </c:pt>
                <c:pt idx="56">
                  <c:v>314.541</c:v>
                </c:pt>
                <c:pt idx="57">
                  <c:v>320.238</c:v>
                </c:pt>
                <c:pt idx="58">
                  <c:v>325.935</c:v>
                </c:pt>
                <c:pt idx="59">
                  <c:v>331.65</c:v>
                </c:pt>
                <c:pt idx="60">
                  <c:v>337.37399999999997</c:v>
                </c:pt>
                <c:pt idx="61">
                  <c:v>342.99899999999997</c:v>
                </c:pt>
                <c:pt idx="62">
                  <c:v>348.65999999999997</c:v>
                </c:pt>
                <c:pt idx="63">
                  <c:v>354.10499999999996</c:v>
                </c:pt>
                <c:pt idx="64">
                  <c:v>359.62199999999996</c:v>
                </c:pt>
              </c:numCache>
            </c:numRef>
          </c:xVal>
          <c:yVal>
            <c:numRef>
              <c:f>TDK_FF_ST_oU_09!$AC$20:$AC$84</c:f>
              <c:numCache>
                <c:formatCode>General</c:formatCode>
                <c:ptCount val="65"/>
                <c:pt idx="0">
                  <c:v>-0.34820491534458142</c:v>
                </c:pt>
                <c:pt idx="1">
                  <c:v>-0.29524762966270757</c:v>
                </c:pt>
                <c:pt idx="2">
                  <c:v>-0.25523795293830531</c:v>
                </c:pt>
                <c:pt idx="3">
                  <c:v>-0.28499760877117808</c:v>
                </c:pt>
                <c:pt idx="4">
                  <c:v>-0.23307217012799697</c:v>
                </c:pt>
                <c:pt idx="5">
                  <c:v>-0.29190883179072102</c:v>
                </c:pt>
                <c:pt idx="6">
                  <c:v>-0.13941819918886722</c:v>
                </c:pt>
                <c:pt idx="7">
                  <c:v>-0.17143456858888584</c:v>
                </c:pt>
                <c:pt idx="8">
                  <c:v>-8.5138392775256477E-2</c:v>
                </c:pt>
                <c:pt idx="9">
                  <c:v>1.8064379938401487E-2</c:v>
                </c:pt>
                <c:pt idx="10">
                  <c:v>5.3455970864298763E-2</c:v>
                </c:pt>
                <c:pt idx="11">
                  <c:v>0.10617019363992597</c:v>
                </c:pt>
                <c:pt idx="12">
                  <c:v>6.3736558795781662E-2</c:v>
                </c:pt>
                <c:pt idx="13">
                  <c:v>6.8989393040595814E-2</c:v>
                </c:pt>
                <c:pt idx="14">
                  <c:v>9.9564925143837968E-2</c:v>
                </c:pt>
                <c:pt idx="15">
                  <c:v>1.9665244893133149E-2</c:v>
                </c:pt>
                <c:pt idx="16">
                  <c:v>-2.8668371498980605E-2</c:v>
                </c:pt>
                <c:pt idx="17">
                  <c:v>1.5078576329244697E-2</c:v>
                </c:pt>
                <c:pt idx="18">
                  <c:v>-5.0526735930134237E-3</c:v>
                </c:pt>
                <c:pt idx="19">
                  <c:v>-5.9559481856865659E-2</c:v>
                </c:pt>
                <c:pt idx="20">
                  <c:v>-6.0161807914326459E-2</c:v>
                </c:pt>
                <c:pt idx="21">
                  <c:v>-5.9768184570913263E-2</c:v>
                </c:pt>
                <c:pt idx="22">
                  <c:v>-8.1150264790878168E-2</c:v>
                </c:pt>
                <c:pt idx="23">
                  <c:v>-5.3852991003140005E-2</c:v>
                </c:pt>
                <c:pt idx="24">
                  <c:v>-5.7519736892373885E-2</c:v>
                </c:pt>
                <c:pt idx="25">
                  <c:v>-0.17768828164369666</c:v>
                </c:pt>
                <c:pt idx="26">
                  <c:v>-4.7579946779450211E-2</c:v>
                </c:pt>
                <c:pt idx="27">
                  <c:v>6.9612447098052144E-2</c:v>
                </c:pt>
                <c:pt idx="28">
                  <c:v>-6.5713555892131126E-2</c:v>
                </c:pt>
                <c:pt idx="29">
                  <c:v>-0.14547545256920102</c:v>
                </c:pt>
                <c:pt idx="30">
                  <c:v>-2.8815071111097268E-2</c:v>
                </c:pt>
                <c:pt idx="31">
                  <c:v>-0.11966105209663169</c:v>
                </c:pt>
                <c:pt idx="32">
                  <c:v>-0.21636139745743321</c:v>
                </c:pt>
                <c:pt idx="33">
                  <c:v>-0.17325519553730828</c:v>
                </c:pt>
                <c:pt idx="34">
                  <c:v>-0.23700000477327876</c:v>
                </c:pt>
                <c:pt idx="35">
                  <c:v>-0.20789362118281929</c:v>
                </c:pt>
                <c:pt idx="36">
                  <c:v>-0.15335214477869386</c:v>
                </c:pt>
                <c:pt idx="37">
                  <c:v>-0.15347690058902685</c:v>
                </c:pt>
                <c:pt idx="38">
                  <c:v>-7.9237354840785201E-2</c:v>
                </c:pt>
                <c:pt idx="39">
                  <c:v>3.1203156811159261E-3</c:v>
                </c:pt>
                <c:pt idx="40">
                  <c:v>-4.3022940774335439E-2</c:v>
                </c:pt>
                <c:pt idx="41">
                  <c:v>-1.5159074783696269E-2</c:v>
                </c:pt>
                <c:pt idx="42">
                  <c:v>0.12983221027005243</c:v>
                </c:pt>
                <c:pt idx="43">
                  <c:v>0.14548443331696603</c:v>
                </c:pt>
                <c:pt idx="44">
                  <c:v>5.4431982619604469E-2</c:v>
                </c:pt>
                <c:pt idx="45">
                  <c:v>6.6833731679793118E-2</c:v>
                </c:pt>
                <c:pt idx="46">
                  <c:v>5.4396954686808385E-4</c:v>
                </c:pt>
                <c:pt idx="47">
                  <c:v>-7.2459972938133888E-2</c:v>
                </c:pt>
                <c:pt idx="48">
                  <c:v>-0.12934800258472023</c:v>
                </c:pt>
                <c:pt idx="49">
                  <c:v>-0.11195949242562619</c:v>
                </c:pt>
                <c:pt idx="50">
                  <c:v>-0.23841524432128836</c:v>
                </c:pt>
                <c:pt idx="51">
                  <c:v>-0.18020180122380225</c:v>
                </c:pt>
                <c:pt idx="52">
                  <c:v>-0.16878271040604886</c:v>
                </c:pt>
                <c:pt idx="53">
                  <c:v>-0.21075182979694773</c:v>
                </c:pt>
                <c:pt idx="54">
                  <c:v>-0.22083548930851293</c:v>
                </c:pt>
                <c:pt idx="55">
                  <c:v>-0.14549306393701045</c:v>
                </c:pt>
                <c:pt idx="56">
                  <c:v>-0.14675410462365335</c:v>
                </c:pt>
                <c:pt idx="57">
                  <c:v>-0.27396339712748841</c:v>
                </c:pt>
                <c:pt idx="58">
                  <c:v>-0.17856791012087569</c:v>
                </c:pt>
                <c:pt idx="59">
                  <c:v>-0.20342817620883125</c:v>
                </c:pt>
                <c:pt idx="60">
                  <c:v>-0.19967971726413225</c:v>
                </c:pt>
                <c:pt idx="61">
                  <c:v>-0.18163976109309488</c:v>
                </c:pt>
                <c:pt idx="62">
                  <c:v>-0.26871816541859062</c:v>
                </c:pt>
                <c:pt idx="63">
                  <c:v>-0.2742399474358308</c:v>
                </c:pt>
                <c:pt idx="64">
                  <c:v>-0.2842737064450489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TDK_FF_ST_oU_09!$Z$85:$Z$149</c:f>
              <c:numCache>
                <c:formatCode>General</c:formatCode>
                <c:ptCount val="65"/>
                <c:pt idx="0">
                  <c:v>359.62199999999996</c:v>
                </c:pt>
                <c:pt idx="1">
                  <c:v>354.30299999999994</c:v>
                </c:pt>
                <c:pt idx="2">
                  <c:v>348.83099999999996</c:v>
                </c:pt>
                <c:pt idx="3">
                  <c:v>343.19699999999995</c:v>
                </c:pt>
                <c:pt idx="4">
                  <c:v>337.58999999999992</c:v>
                </c:pt>
                <c:pt idx="5">
                  <c:v>331.85699999999991</c:v>
                </c:pt>
                <c:pt idx="6">
                  <c:v>326.1869999999999</c:v>
                </c:pt>
                <c:pt idx="7">
                  <c:v>320.43599999999992</c:v>
                </c:pt>
                <c:pt idx="8">
                  <c:v>314.80199999999991</c:v>
                </c:pt>
                <c:pt idx="9">
                  <c:v>309.13199999999989</c:v>
                </c:pt>
                <c:pt idx="10">
                  <c:v>303.63299999999987</c:v>
                </c:pt>
                <c:pt idx="11">
                  <c:v>298.13399999999984</c:v>
                </c:pt>
                <c:pt idx="12">
                  <c:v>292.42799999999983</c:v>
                </c:pt>
                <c:pt idx="13">
                  <c:v>286.72199999999981</c:v>
                </c:pt>
                <c:pt idx="14">
                  <c:v>281.05199999999979</c:v>
                </c:pt>
                <c:pt idx="15">
                  <c:v>275.27399999999977</c:v>
                </c:pt>
                <c:pt idx="16">
                  <c:v>269.64899999999977</c:v>
                </c:pt>
                <c:pt idx="17">
                  <c:v>264.06899999999979</c:v>
                </c:pt>
                <c:pt idx="18">
                  <c:v>258.56999999999977</c:v>
                </c:pt>
                <c:pt idx="19">
                  <c:v>252.96299999999977</c:v>
                </c:pt>
                <c:pt idx="20">
                  <c:v>247.33799999999977</c:v>
                </c:pt>
                <c:pt idx="21">
                  <c:v>241.68599999999978</c:v>
                </c:pt>
                <c:pt idx="22">
                  <c:v>235.96199999999979</c:v>
                </c:pt>
                <c:pt idx="23">
                  <c:v>230.3099999999998</c:v>
                </c:pt>
                <c:pt idx="24">
                  <c:v>224.58599999999981</c:v>
                </c:pt>
                <c:pt idx="25">
                  <c:v>219.05099999999982</c:v>
                </c:pt>
                <c:pt idx="26">
                  <c:v>213.59699999999981</c:v>
                </c:pt>
                <c:pt idx="27">
                  <c:v>208.0349999999998</c:v>
                </c:pt>
                <c:pt idx="28">
                  <c:v>202.36499999999981</c:v>
                </c:pt>
                <c:pt idx="29">
                  <c:v>196.72199999999981</c:v>
                </c:pt>
                <c:pt idx="30">
                  <c:v>191.09699999999981</c:v>
                </c:pt>
                <c:pt idx="31">
                  <c:v>185.31899999999982</c:v>
                </c:pt>
                <c:pt idx="32">
                  <c:v>179.64899999999983</c:v>
                </c:pt>
                <c:pt idx="33">
                  <c:v>174.11399999999983</c:v>
                </c:pt>
                <c:pt idx="34">
                  <c:v>168.68699999999984</c:v>
                </c:pt>
                <c:pt idx="35">
                  <c:v>163.11599999999984</c:v>
                </c:pt>
                <c:pt idx="36">
                  <c:v>157.51799999999983</c:v>
                </c:pt>
                <c:pt idx="37">
                  <c:v>151.81199999999984</c:v>
                </c:pt>
                <c:pt idx="38">
                  <c:v>146.10599999999985</c:v>
                </c:pt>
                <c:pt idx="39">
                  <c:v>140.41799999999986</c:v>
                </c:pt>
                <c:pt idx="40">
                  <c:v>134.81999999999985</c:v>
                </c:pt>
                <c:pt idx="41">
                  <c:v>129.18599999999986</c:v>
                </c:pt>
                <c:pt idx="42">
                  <c:v>123.76799999999986</c:v>
                </c:pt>
                <c:pt idx="43">
                  <c:v>118.27799999999986</c:v>
                </c:pt>
                <c:pt idx="44">
                  <c:v>112.64399999999986</c:v>
                </c:pt>
                <c:pt idx="45">
                  <c:v>106.93799999999986</c:v>
                </c:pt>
                <c:pt idx="46">
                  <c:v>101.24099999999986</c:v>
                </c:pt>
                <c:pt idx="47">
                  <c:v>95.552999999999855</c:v>
                </c:pt>
                <c:pt idx="48">
                  <c:v>89.846999999999852</c:v>
                </c:pt>
                <c:pt idx="49">
                  <c:v>84.347999999999857</c:v>
                </c:pt>
                <c:pt idx="50">
                  <c:v>78.866999999999862</c:v>
                </c:pt>
                <c:pt idx="51">
                  <c:v>73.232999999999862</c:v>
                </c:pt>
                <c:pt idx="52">
                  <c:v>67.679999999999865</c:v>
                </c:pt>
                <c:pt idx="53">
                  <c:v>61.991999999999862</c:v>
                </c:pt>
                <c:pt idx="54">
                  <c:v>56.31299999999986</c:v>
                </c:pt>
                <c:pt idx="55">
                  <c:v>50.525999999999861</c:v>
                </c:pt>
                <c:pt idx="56">
                  <c:v>44.972999999999864</c:v>
                </c:pt>
                <c:pt idx="57">
                  <c:v>39.320999999999863</c:v>
                </c:pt>
                <c:pt idx="58">
                  <c:v>33.875999999999863</c:v>
                </c:pt>
                <c:pt idx="59">
                  <c:v>28.304999999999865</c:v>
                </c:pt>
                <c:pt idx="60">
                  <c:v>22.562999999999864</c:v>
                </c:pt>
                <c:pt idx="61">
                  <c:v>16.919999999999863</c:v>
                </c:pt>
                <c:pt idx="62">
                  <c:v>11.303999999999863</c:v>
                </c:pt>
                <c:pt idx="63">
                  <c:v>5.5349999999998643</c:v>
                </c:pt>
                <c:pt idx="64">
                  <c:v>-0.18900000000013506</c:v>
                </c:pt>
              </c:numCache>
            </c:numRef>
          </c:xVal>
          <c:yVal>
            <c:numRef>
              <c:f>TDK_FF_ST_oU_09!$AC$85:$AC$149</c:f>
              <c:numCache>
                <c:formatCode>General</c:formatCode>
                <c:ptCount val="65"/>
                <c:pt idx="0">
                  <c:v>-0.17183472686247114</c:v>
                </c:pt>
                <c:pt idx="1">
                  <c:v>-0.26826796733996616</c:v>
                </c:pt>
                <c:pt idx="2">
                  <c:v>-0.20331650141184809</c:v>
                </c:pt>
                <c:pt idx="3">
                  <c:v>-0.16413665814451406</c:v>
                </c:pt>
                <c:pt idx="4">
                  <c:v>-0.12714423063505365</c:v>
                </c:pt>
                <c:pt idx="5">
                  <c:v>-0.17950562604033848</c:v>
                </c:pt>
                <c:pt idx="6">
                  <c:v>-0.1058416151969368</c:v>
                </c:pt>
                <c:pt idx="7">
                  <c:v>-0.13282540555906053</c:v>
                </c:pt>
                <c:pt idx="8">
                  <c:v>-0.14350564515268616</c:v>
                </c:pt>
                <c:pt idx="9">
                  <c:v>-0.14166855458432792</c:v>
                </c:pt>
                <c:pt idx="10">
                  <c:v>-0.20549542128702569</c:v>
                </c:pt>
                <c:pt idx="11">
                  <c:v>-0.21879063336024274</c:v>
                </c:pt>
                <c:pt idx="12">
                  <c:v>-0.27132534747778436</c:v>
                </c:pt>
                <c:pt idx="13">
                  <c:v>-0.17810425204658031</c:v>
                </c:pt>
                <c:pt idx="14">
                  <c:v>-0.18822960048919413</c:v>
                </c:pt>
                <c:pt idx="15">
                  <c:v>-7.179695149602594E-2</c:v>
                </c:pt>
                <c:pt idx="16">
                  <c:v>-9.2030204195225451E-2</c:v>
                </c:pt>
                <c:pt idx="17">
                  <c:v>-2.8895059906460574E-2</c:v>
                </c:pt>
                <c:pt idx="18">
                  <c:v>6.6090877116891988E-2</c:v>
                </c:pt>
                <c:pt idx="19">
                  <c:v>0.13522122523622215</c:v>
                </c:pt>
                <c:pt idx="20">
                  <c:v>8.0001420167008064E-2</c:v>
                </c:pt>
                <c:pt idx="21">
                  <c:v>9.9711854058938343E-2</c:v>
                </c:pt>
                <c:pt idx="22">
                  <c:v>0.12788901322525703</c:v>
                </c:pt>
                <c:pt idx="23">
                  <c:v>8.1111373286177013E-2</c:v>
                </c:pt>
                <c:pt idx="24">
                  <c:v>1.4631026007322134E-2</c:v>
                </c:pt>
                <c:pt idx="25">
                  <c:v>-3.4998723006651744E-2</c:v>
                </c:pt>
                <c:pt idx="26">
                  <c:v>1.4938066800596062E-4</c:v>
                </c:pt>
                <c:pt idx="27">
                  <c:v>-0.10689020332591781</c:v>
                </c:pt>
                <c:pt idx="28">
                  <c:v>-0.15512863562619827</c:v>
                </c:pt>
                <c:pt idx="29">
                  <c:v>-0.13250661593411905</c:v>
                </c:pt>
                <c:pt idx="30">
                  <c:v>-0.11682535374421832</c:v>
                </c:pt>
                <c:pt idx="31">
                  <c:v>-0.15573593806161057</c:v>
                </c:pt>
                <c:pt idx="32">
                  <c:v>-9.4861860390494712E-2</c:v>
                </c:pt>
                <c:pt idx="33">
                  <c:v>-0.10787820046780894</c:v>
                </c:pt>
                <c:pt idx="34">
                  <c:v>-7.9923225199593162E-2</c:v>
                </c:pt>
                <c:pt idx="35">
                  <c:v>1.3050023645661213E-2</c:v>
                </c:pt>
                <c:pt idx="36">
                  <c:v>-1.2020309874770874E-2</c:v>
                </c:pt>
                <c:pt idx="37">
                  <c:v>-3.6505101971897602E-2</c:v>
                </c:pt>
                <c:pt idx="38">
                  <c:v>-6.0559023725943462E-3</c:v>
                </c:pt>
                <c:pt idx="39">
                  <c:v>-7.9670810167925765E-2</c:v>
                </c:pt>
                <c:pt idx="40">
                  <c:v>-6.1372127895253925E-3</c:v>
                </c:pt>
                <c:pt idx="41">
                  <c:v>-8.5623315174700565E-2</c:v>
                </c:pt>
                <c:pt idx="42">
                  <c:v>2.9945275225657042E-2</c:v>
                </c:pt>
                <c:pt idx="43">
                  <c:v>-0.10067627778933286</c:v>
                </c:pt>
                <c:pt idx="44">
                  <c:v>-2.7490247925669564E-2</c:v>
                </c:pt>
                <c:pt idx="45">
                  <c:v>-2.441768859902993E-2</c:v>
                </c:pt>
                <c:pt idx="46">
                  <c:v>-7.4230315056226459E-2</c:v>
                </c:pt>
                <c:pt idx="47">
                  <c:v>2.3865177663680015E-2</c:v>
                </c:pt>
                <c:pt idx="48">
                  <c:v>1.7990119526658077E-2</c:v>
                </c:pt>
                <c:pt idx="49">
                  <c:v>6.179755526680708E-2</c:v>
                </c:pt>
                <c:pt idx="50">
                  <c:v>0.13224207067734994</c:v>
                </c:pt>
                <c:pt idx="51">
                  <c:v>3.0934656032030716E-2</c:v>
                </c:pt>
                <c:pt idx="52">
                  <c:v>0.10652611970832027</c:v>
                </c:pt>
                <c:pt idx="53">
                  <c:v>7.3820261575619384E-2</c:v>
                </c:pt>
                <c:pt idx="54">
                  <c:v>0.10499461222026696</c:v>
                </c:pt>
                <c:pt idx="55">
                  <c:v>3.013485542462746E-2</c:v>
                </c:pt>
                <c:pt idx="56">
                  <c:v>-2.7036630942198769E-2</c:v>
                </c:pt>
                <c:pt idx="57">
                  <c:v>-8.3008279468863577E-2</c:v>
                </c:pt>
                <c:pt idx="58">
                  <c:v>-0.1913754043081326</c:v>
                </c:pt>
                <c:pt idx="59">
                  <c:v>-0.21721050828355715</c:v>
                </c:pt>
                <c:pt idx="60">
                  <c:v>-0.12765584666452767</c:v>
                </c:pt>
                <c:pt idx="61">
                  <c:v>-0.27692993664404142</c:v>
                </c:pt>
                <c:pt idx="62">
                  <c:v>-0.24817484639726572</c:v>
                </c:pt>
                <c:pt idx="63">
                  <c:v>-0.30545189928148897</c:v>
                </c:pt>
                <c:pt idx="64">
                  <c:v>-0.20498883484987118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5.3369999999999997</c:v>
                </c:pt>
                <c:pt idx="2">
                  <c:v>11.123999999999999</c:v>
                </c:pt>
                <c:pt idx="3">
                  <c:v>16.793999999999997</c:v>
                </c:pt>
                <c:pt idx="4">
                  <c:v>22.445999999999998</c:v>
                </c:pt>
                <c:pt idx="5">
                  <c:v>28.070999999999998</c:v>
                </c:pt>
                <c:pt idx="6">
                  <c:v>33.641999999999996</c:v>
                </c:pt>
                <c:pt idx="7">
                  <c:v>39.131999999999998</c:v>
                </c:pt>
                <c:pt idx="8">
                  <c:v>44.720999999999997</c:v>
                </c:pt>
                <c:pt idx="9">
                  <c:v>50.390999999999998</c:v>
                </c:pt>
                <c:pt idx="10">
                  <c:v>56.061</c:v>
                </c:pt>
                <c:pt idx="11">
                  <c:v>61.775999999999996</c:v>
                </c:pt>
                <c:pt idx="12">
                  <c:v>67.472999999999999</c:v>
                </c:pt>
                <c:pt idx="13">
                  <c:v>73.034999999999997</c:v>
                </c:pt>
                <c:pt idx="14">
                  <c:v>78.704999999999998</c:v>
                </c:pt>
                <c:pt idx="15">
                  <c:v>84.132000000000005</c:v>
                </c:pt>
                <c:pt idx="16">
                  <c:v>89.667000000000002</c:v>
                </c:pt>
                <c:pt idx="17">
                  <c:v>95.31</c:v>
                </c:pt>
                <c:pt idx="18">
                  <c:v>101.04300000000001</c:v>
                </c:pt>
                <c:pt idx="19">
                  <c:v>106.70400000000001</c:v>
                </c:pt>
                <c:pt idx="20">
                  <c:v>112.39200000000001</c:v>
                </c:pt>
                <c:pt idx="21">
                  <c:v>118.04400000000001</c:v>
                </c:pt>
                <c:pt idx="22">
                  <c:v>123.51600000000001</c:v>
                </c:pt>
                <c:pt idx="23">
                  <c:v>129.05100000000002</c:v>
                </c:pt>
                <c:pt idx="24">
                  <c:v>134.64000000000001</c:v>
                </c:pt>
                <c:pt idx="25">
                  <c:v>140.26500000000001</c:v>
                </c:pt>
                <c:pt idx="26">
                  <c:v>145.917</c:v>
                </c:pt>
                <c:pt idx="27">
                  <c:v>151.62299999999999</c:v>
                </c:pt>
                <c:pt idx="28">
                  <c:v>157.26599999999999</c:v>
                </c:pt>
                <c:pt idx="29">
                  <c:v>162.80099999999999</c:v>
                </c:pt>
                <c:pt idx="30">
                  <c:v>168.54299999999998</c:v>
                </c:pt>
                <c:pt idx="31">
                  <c:v>173.92499999999998</c:v>
                </c:pt>
                <c:pt idx="32">
                  <c:v>179.39699999999999</c:v>
                </c:pt>
                <c:pt idx="33">
                  <c:v>185.13</c:v>
                </c:pt>
                <c:pt idx="34">
                  <c:v>190.863</c:v>
                </c:pt>
                <c:pt idx="35">
                  <c:v>196.53299999999999</c:v>
                </c:pt>
                <c:pt idx="36">
                  <c:v>202.10399999999998</c:v>
                </c:pt>
                <c:pt idx="37">
                  <c:v>207.88199999999998</c:v>
                </c:pt>
                <c:pt idx="38">
                  <c:v>213.37199999999999</c:v>
                </c:pt>
                <c:pt idx="39">
                  <c:v>218.79</c:v>
                </c:pt>
                <c:pt idx="40">
                  <c:v>224.43299999999999</c:v>
                </c:pt>
                <c:pt idx="41">
                  <c:v>230.13</c:v>
                </c:pt>
                <c:pt idx="42">
                  <c:v>235.76399999999998</c:v>
                </c:pt>
                <c:pt idx="43">
                  <c:v>241.53299999999999</c:v>
                </c:pt>
                <c:pt idx="44">
                  <c:v>247.15799999999999</c:v>
                </c:pt>
                <c:pt idx="45">
                  <c:v>252.756</c:v>
                </c:pt>
                <c:pt idx="46">
                  <c:v>258.44400000000002</c:v>
                </c:pt>
                <c:pt idx="47">
                  <c:v>263.85300000000001</c:v>
                </c:pt>
                <c:pt idx="48">
                  <c:v>269.46000000000004</c:v>
                </c:pt>
                <c:pt idx="49">
                  <c:v>275.16600000000005</c:v>
                </c:pt>
                <c:pt idx="50">
                  <c:v>280.88100000000003</c:v>
                </c:pt>
                <c:pt idx="51">
                  <c:v>286.54200000000003</c:v>
                </c:pt>
                <c:pt idx="52">
                  <c:v>292.23900000000003</c:v>
                </c:pt>
                <c:pt idx="53">
                  <c:v>297.95400000000001</c:v>
                </c:pt>
                <c:pt idx="54">
                  <c:v>303.42599999999999</c:v>
                </c:pt>
                <c:pt idx="55">
                  <c:v>308.952</c:v>
                </c:pt>
                <c:pt idx="56">
                  <c:v>314.541</c:v>
                </c:pt>
                <c:pt idx="57">
                  <c:v>320.238</c:v>
                </c:pt>
                <c:pt idx="58">
                  <c:v>325.935</c:v>
                </c:pt>
                <c:pt idx="59">
                  <c:v>331.65</c:v>
                </c:pt>
                <c:pt idx="60">
                  <c:v>337.37399999999997</c:v>
                </c:pt>
                <c:pt idx="61">
                  <c:v>342.99899999999997</c:v>
                </c:pt>
                <c:pt idx="62">
                  <c:v>348.65999999999997</c:v>
                </c:pt>
                <c:pt idx="63">
                  <c:v>354.10499999999996</c:v>
                </c:pt>
              </c:numCache>
            </c:numRef>
          </c:xVal>
          <c:yVal>
            <c:numRef>
              <c:f>TDK_FF_ST_oU_09!$AD$20:$AD$83</c:f>
              <c:numCache>
                <c:formatCode>General</c:formatCode>
                <c:ptCount val="64"/>
                <c:pt idx="0">
                  <c:v>0.14321608049471024</c:v>
                </c:pt>
                <c:pt idx="1">
                  <c:v>-1.0204269618781403E-2</c:v>
                </c:pt>
                <c:pt idx="2">
                  <c:v>7.0631065410395877E-3</c:v>
                </c:pt>
                <c:pt idx="3">
                  <c:v>8.0676721271366603E-3</c:v>
                </c:pt>
                <c:pt idx="4">
                  <c:v>0.1054163234634693</c:v>
                </c:pt>
                <c:pt idx="5">
                  <c:v>7.4698323507163877E-2</c:v>
                </c:pt>
                <c:pt idx="6">
                  <c:v>-5.1957205119265382E-2</c:v>
                </c:pt>
                <c:pt idx="7">
                  <c:v>8.8426289120022261E-2</c:v>
                </c:pt>
                <c:pt idx="8">
                  <c:v>5.8101761833057708E-2</c:v>
                </c:pt>
                <c:pt idx="9">
                  <c:v>1.2070475486225973E-2</c:v>
                </c:pt>
                <c:pt idx="10">
                  <c:v>5.1538641355968196E-2</c:v>
                </c:pt>
                <c:pt idx="11">
                  <c:v>-3.2349932064306586E-2</c:v>
                </c:pt>
                <c:pt idx="12">
                  <c:v>4.2789560912538604E-2</c:v>
                </c:pt>
                <c:pt idx="13">
                  <c:v>-3.8054737008565098E-2</c:v>
                </c:pt>
                <c:pt idx="14">
                  <c:v>3.2677145533511975E-2</c:v>
                </c:pt>
                <c:pt idx="15">
                  <c:v>4.2132310373673931E-2</c:v>
                </c:pt>
                <c:pt idx="16">
                  <c:v>4.6658491025638682E-2</c:v>
                </c:pt>
                <c:pt idx="17">
                  <c:v>8.7866013344353178E-3</c:v>
                </c:pt>
                <c:pt idx="18">
                  <c:v>-6.9177641463213035E-2</c:v>
                </c:pt>
                <c:pt idx="19">
                  <c:v>3.5141793257835729E-2</c:v>
                </c:pt>
                <c:pt idx="20">
                  <c:v>3.2671559988656895E-2</c:v>
                </c:pt>
                <c:pt idx="21">
                  <c:v>-4.0908093218419594E-2</c:v>
                </c:pt>
                <c:pt idx="22">
                  <c:v>0.11109554001653521</c:v>
                </c:pt>
                <c:pt idx="23">
                  <c:v>-3.177032417156056E-2</c:v>
                </c:pt>
                <c:pt idx="24">
                  <c:v>5.1382524102848492E-2</c:v>
                </c:pt>
                <c:pt idx="25">
                  <c:v>9.801747147577089E-2</c:v>
                </c:pt>
                <c:pt idx="26">
                  <c:v>4.1524044406855865E-2</c:v>
                </c:pt>
                <c:pt idx="27">
                  <c:v>-0.10611754906994975</c:v>
                </c:pt>
                <c:pt idx="28">
                  <c:v>5.3693246017360252E-2</c:v>
                </c:pt>
                <c:pt idx="29">
                  <c:v>0.15852547621486224</c:v>
                </c:pt>
                <c:pt idx="30">
                  <c:v>-5.1108154088495894E-2</c:v>
                </c:pt>
                <c:pt idx="31">
                  <c:v>1.1782851628822755E-2</c:v>
                </c:pt>
                <c:pt idx="32">
                  <c:v>0.1214995370669385</c:v>
                </c:pt>
                <c:pt idx="33">
                  <c:v>1.7519257475697714E-2</c:v>
                </c:pt>
                <c:pt idx="34">
                  <c:v>0.12017465102906044</c:v>
                </c:pt>
                <c:pt idx="35">
                  <c:v>7.5387005248700234E-2</c:v>
                </c:pt>
                <c:pt idx="36">
                  <c:v>-1.7764908475044194E-3</c:v>
                </c:pt>
                <c:pt idx="37">
                  <c:v>4.6586697263109045E-2</c:v>
                </c:pt>
                <c:pt idx="38">
                  <c:v>7.9386735508791162E-2</c:v>
                </c:pt>
                <c:pt idx="39">
                  <c:v>-3.811903868776767E-2</c:v>
                </c:pt>
                <c:pt idx="40">
                  <c:v>5.7653966781657573E-2</c:v>
                </c:pt>
                <c:pt idx="41">
                  <c:v>9.6270448069873282E-2</c:v>
                </c:pt>
                <c:pt idx="42">
                  <c:v>-1.9431970447953972E-3</c:v>
                </c:pt>
                <c:pt idx="43">
                  <c:v>-4.577257925802769E-2</c:v>
                </c:pt>
                <c:pt idx="44">
                  <c:v>2.5569437547403595E-2</c:v>
                </c:pt>
                <c:pt idx="45">
                  <c:v>6.8387493556429035E-2</c:v>
                </c:pt>
                <c:pt idx="46">
                  <c:v>6.5546907570023905E-2</c:v>
                </c:pt>
                <c:pt idx="47">
                  <c:v>4.3564913031673314E-2</c:v>
                </c:pt>
                <c:pt idx="48">
                  <c:v>3.7317798389494783E-2</c:v>
                </c:pt>
                <c:pt idx="49">
                  <c:v>4.0162540929600254E-2</c:v>
                </c:pt>
                <c:pt idx="50">
                  <c:v>5.0185643832094229E-2</c:v>
                </c:pt>
                <c:pt idx="51">
                  <c:v>2.0975491772219357E-3</c:v>
                </c:pt>
                <c:pt idx="52">
                  <c:v>-0.1025426370717355</c:v>
                </c:pt>
                <c:pt idx="53">
                  <c:v>-8.038803563295005E-3</c:v>
                </c:pt>
                <c:pt idx="54">
                  <c:v>1.5340068021487241E-2</c:v>
                </c:pt>
                <c:pt idx="55">
                  <c:v>3.8245093526825258E-3</c:v>
                </c:pt>
                <c:pt idx="56">
                  <c:v>3.248459470967191E-3</c:v>
                </c:pt>
                <c:pt idx="57">
                  <c:v>0.14113799156842788</c:v>
                </c:pt>
                <c:pt idx="58">
                  <c:v>7.2726294923938894E-2</c:v>
                </c:pt>
                <c:pt idx="59">
                  <c:v>2.3922550168492762E-2</c:v>
                </c:pt>
                <c:pt idx="60">
                  <c:v>7.2535486629078605E-2</c:v>
                </c:pt>
                <c:pt idx="61">
                  <c:v>1.7503102948580818E-2</c:v>
                </c:pt>
                <c:pt idx="62">
                  <c:v>6.5401664006742521E-2</c:v>
                </c:pt>
                <c:pt idx="63">
                  <c:v>5.9719800958646374E-3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831752"/>
        <c:axId val="560829400"/>
      </c:scatterChart>
      <c:valAx>
        <c:axId val="56083175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829400"/>
        <c:crosses val="autoZero"/>
        <c:crossBetween val="midCat"/>
      </c:valAx>
      <c:valAx>
        <c:axId val="56082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831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5.8319999999999999</c:v>
                </c:pt>
                <c:pt idx="2">
                  <c:v>11.681999999999999</c:v>
                </c:pt>
                <c:pt idx="3">
                  <c:v>17.315999999999999</c:v>
                </c:pt>
                <c:pt idx="4">
                  <c:v>22.805999999999997</c:v>
                </c:pt>
                <c:pt idx="5">
                  <c:v>28.313999999999997</c:v>
                </c:pt>
                <c:pt idx="6">
                  <c:v>33.956999999999994</c:v>
                </c:pt>
                <c:pt idx="7">
                  <c:v>39.554999999999993</c:v>
                </c:pt>
                <c:pt idx="8">
                  <c:v>45.197999999999993</c:v>
                </c:pt>
                <c:pt idx="9">
                  <c:v>50.92199999999999</c:v>
                </c:pt>
                <c:pt idx="10">
                  <c:v>56.681999999999988</c:v>
                </c:pt>
                <c:pt idx="11">
                  <c:v>62.261999999999986</c:v>
                </c:pt>
                <c:pt idx="12">
                  <c:v>67.895999999999987</c:v>
                </c:pt>
                <c:pt idx="13">
                  <c:v>73.286999999999992</c:v>
                </c:pt>
                <c:pt idx="14">
                  <c:v>78.86699999999999</c:v>
                </c:pt>
                <c:pt idx="15">
                  <c:v>84.536999999999992</c:v>
                </c:pt>
                <c:pt idx="16">
                  <c:v>90.242999999999995</c:v>
                </c:pt>
                <c:pt idx="17">
                  <c:v>95.858999999999995</c:v>
                </c:pt>
                <c:pt idx="18">
                  <c:v>101.565</c:v>
                </c:pt>
                <c:pt idx="19">
                  <c:v>107.271</c:v>
                </c:pt>
                <c:pt idx="20">
                  <c:v>112.77</c:v>
                </c:pt>
                <c:pt idx="21">
                  <c:v>118.25099999999999</c:v>
                </c:pt>
                <c:pt idx="22">
                  <c:v>123.83999999999999</c:v>
                </c:pt>
                <c:pt idx="23">
                  <c:v>129.45599999999999</c:v>
                </c:pt>
                <c:pt idx="24">
                  <c:v>135.072</c:v>
                </c:pt>
                <c:pt idx="25">
                  <c:v>140.86799999999999</c:v>
                </c:pt>
                <c:pt idx="26">
                  <c:v>146.511</c:v>
                </c:pt>
                <c:pt idx="27">
                  <c:v>152.10900000000001</c:v>
                </c:pt>
                <c:pt idx="28">
                  <c:v>157.68</c:v>
                </c:pt>
                <c:pt idx="29">
                  <c:v>163.143</c:v>
                </c:pt>
                <c:pt idx="30">
                  <c:v>168.68700000000001</c:v>
                </c:pt>
                <c:pt idx="31">
                  <c:v>174.375</c:v>
                </c:pt>
                <c:pt idx="32">
                  <c:v>180</c:v>
                </c:pt>
                <c:pt idx="33">
                  <c:v>185.661</c:v>
                </c:pt>
                <c:pt idx="34">
                  <c:v>191.38499999999999</c:v>
                </c:pt>
                <c:pt idx="35">
                  <c:v>197.05499999999998</c:v>
                </c:pt>
                <c:pt idx="36">
                  <c:v>202.53599999999997</c:v>
                </c:pt>
                <c:pt idx="37">
                  <c:v>208.04399999999998</c:v>
                </c:pt>
                <c:pt idx="38">
                  <c:v>213.66899999999998</c:v>
                </c:pt>
                <c:pt idx="39">
                  <c:v>219.33899999999997</c:v>
                </c:pt>
                <c:pt idx="40">
                  <c:v>224.89199999999997</c:v>
                </c:pt>
                <c:pt idx="41">
                  <c:v>230.63399999999996</c:v>
                </c:pt>
                <c:pt idx="42">
                  <c:v>236.35799999999995</c:v>
                </c:pt>
                <c:pt idx="43">
                  <c:v>241.97399999999993</c:v>
                </c:pt>
                <c:pt idx="44">
                  <c:v>247.61699999999993</c:v>
                </c:pt>
                <c:pt idx="45">
                  <c:v>253.00799999999992</c:v>
                </c:pt>
                <c:pt idx="46">
                  <c:v>258.63299999999992</c:v>
                </c:pt>
                <c:pt idx="47">
                  <c:v>264.32099999999991</c:v>
                </c:pt>
                <c:pt idx="48">
                  <c:v>269.96399999999988</c:v>
                </c:pt>
                <c:pt idx="49">
                  <c:v>275.66099999999989</c:v>
                </c:pt>
                <c:pt idx="50">
                  <c:v>281.39399999999989</c:v>
                </c:pt>
                <c:pt idx="51">
                  <c:v>287.10899999999987</c:v>
                </c:pt>
                <c:pt idx="52">
                  <c:v>292.60799999999989</c:v>
                </c:pt>
                <c:pt idx="53">
                  <c:v>298.10699999999991</c:v>
                </c:pt>
                <c:pt idx="54">
                  <c:v>303.77699999999993</c:v>
                </c:pt>
                <c:pt idx="55">
                  <c:v>309.35699999999991</c:v>
                </c:pt>
                <c:pt idx="56">
                  <c:v>315.07199999999989</c:v>
                </c:pt>
                <c:pt idx="57">
                  <c:v>320.80499999999989</c:v>
                </c:pt>
                <c:pt idx="58">
                  <c:v>326.54699999999991</c:v>
                </c:pt>
                <c:pt idx="59">
                  <c:v>332.17199999999991</c:v>
                </c:pt>
                <c:pt idx="60">
                  <c:v>337.76099999999991</c:v>
                </c:pt>
                <c:pt idx="61">
                  <c:v>343.26899999999989</c:v>
                </c:pt>
                <c:pt idx="62">
                  <c:v>348.90299999999991</c:v>
                </c:pt>
                <c:pt idx="63">
                  <c:v>354.50099999999992</c:v>
                </c:pt>
                <c:pt idx="64">
                  <c:v>360.20699999999994</c:v>
                </c:pt>
              </c:numCache>
            </c:numRef>
          </c:xVal>
          <c:yVal>
            <c:numRef>
              <c:f>TDK_FF_ST_mU_09!$AC$20:$AC$84</c:f>
              <c:numCache>
                <c:formatCode>General</c:formatCode>
                <c:ptCount val="65"/>
                <c:pt idx="0">
                  <c:v>6.4696347666313159E-3</c:v>
                </c:pt>
                <c:pt idx="1">
                  <c:v>-0.32825257286572818</c:v>
                </c:pt>
                <c:pt idx="2">
                  <c:v>-0.2789782908941838</c:v>
                </c:pt>
                <c:pt idx="3">
                  <c:v>-0.21454832931405221</c:v>
                </c:pt>
                <c:pt idx="4">
                  <c:v>-0.29624540118335574</c:v>
                </c:pt>
                <c:pt idx="5">
                  <c:v>-0.13639163745839156</c:v>
                </c:pt>
                <c:pt idx="6">
                  <c:v>-0.11838892799966061</c:v>
                </c:pt>
                <c:pt idx="7">
                  <c:v>-0.14046214184990902</c:v>
                </c:pt>
                <c:pt idx="8">
                  <c:v>4.4170694233784502E-2</c:v>
                </c:pt>
                <c:pt idx="9">
                  <c:v>4.3585547454917162E-2</c:v>
                </c:pt>
                <c:pt idx="10">
                  <c:v>0.10027519487502445</c:v>
                </c:pt>
                <c:pt idx="11">
                  <c:v>0.1101350751578849</c:v>
                </c:pt>
                <c:pt idx="12">
                  <c:v>0.136838630291237</c:v>
                </c:pt>
                <c:pt idx="13">
                  <c:v>0.13173595374739477</c:v>
                </c:pt>
                <c:pt idx="14">
                  <c:v>5.7359709025348593E-2</c:v>
                </c:pt>
                <c:pt idx="15">
                  <c:v>8.9054278418743138E-2</c:v>
                </c:pt>
                <c:pt idx="16">
                  <c:v>6.9264412969403111E-2</c:v>
                </c:pt>
                <c:pt idx="17">
                  <c:v>0.12392657375919214</c:v>
                </c:pt>
                <c:pt idx="18">
                  <c:v>-2.8431029195019164E-2</c:v>
                </c:pt>
                <c:pt idx="19">
                  <c:v>-7.3773595290020921E-3</c:v>
                </c:pt>
                <c:pt idx="20">
                  <c:v>-7.4805986215224607E-2</c:v>
                </c:pt>
                <c:pt idx="21">
                  <c:v>-0.13059950922810515</c:v>
                </c:pt>
                <c:pt idx="22">
                  <c:v>-3.9773745275013539E-2</c:v>
                </c:pt>
                <c:pt idx="23">
                  <c:v>-1.5667391267612629E-2</c:v>
                </c:pt>
                <c:pt idx="24">
                  <c:v>-8.3003654471326627E-2</c:v>
                </c:pt>
                <c:pt idx="25">
                  <c:v>-2.6007018983193575E-2</c:v>
                </c:pt>
                <c:pt idx="26">
                  <c:v>-7.1633776098281032E-3</c:v>
                </c:pt>
                <c:pt idx="27">
                  <c:v>-2.4521976313138794E-2</c:v>
                </c:pt>
                <c:pt idx="28">
                  <c:v>-9.455501085966489E-2</c:v>
                </c:pt>
                <c:pt idx="29">
                  <c:v>-5.8442786191534424E-2</c:v>
                </c:pt>
                <c:pt idx="30">
                  <c:v>-0.11531883862096493</c:v>
                </c:pt>
                <c:pt idx="31">
                  <c:v>-0.10846021951272178</c:v>
                </c:pt>
                <c:pt idx="32">
                  <c:v>-0.13597976586129334</c:v>
                </c:pt>
                <c:pt idx="33">
                  <c:v>-0.17164785157837059</c:v>
                </c:pt>
                <c:pt idx="34">
                  <c:v>-0.16344594545171276</c:v>
                </c:pt>
                <c:pt idx="35">
                  <c:v>-0.10213193752636585</c:v>
                </c:pt>
                <c:pt idx="36">
                  <c:v>-0.10412360716614444</c:v>
                </c:pt>
                <c:pt idx="37">
                  <c:v>-0.12006579825924746</c:v>
                </c:pt>
                <c:pt idx="38">
                  <c:v>-7.8102461119101463E-2</c:v>
                </c:pt>
                <c:pt idx="39">
                  <c:v>0.1504530970903204</c:v>
                </c:pt>
                <c:pt idx="40">
                  <c:v>5.1414271031120506E-2</c:v>
                </c:pt>
                <c:pt idx="41">
                  <c:v>0.10568173339544273</c:v>
                </c:pt>
                <c:pt idx="42">
                  <c:v>9.5135404345910501E-2</c:v>
                </c:pt>
                <c:pt idx="43">
                  <c:v>9.1804323144742739E-2</c:v>
                </c:pt>
                <c:pt idx="44">
                  <c:v>0.12786127089273691</c:v>
                </c:pt>
                <c:pt idx="45">
                  <c:v>5.955873498407982E-2</c:v>
                </c:pt>
                <c:pt idx="46">
                  <c:v>9.262731944704683E-2</c:v>
                </c:pt>
                <c:pt idx="47">
                  <c:v>-8.9664892319774481E-2</c:v>
                </c:pt>
                <c:pt idx="48">
                  <c:v>1.1391502915387264E-2</c:v>
                </c:pt>
                <c:pt idx="49">
                  <c:v>-1.5875282504623556E-2</c:v>
                </c:pt>
                <c:pt idx="50">
                  <c:v>-0.16233018918353537</c:v>
                </c:pt>
                <c:pt idx="51">
                  <c:v>-9.9176653379061008E-2</c:v>
                </c:pt>
                <c:pt idx="52">
                  <c:v>-0.21137418133224628</c:v>
                </c:pt>
                <c:pt idx="53">
                  <c:v>-0.27909755348235876</c:v>
                </c:pt>
                <c:pt idx="54">
                  <c:v>-0.15403264134624806</c:v>
                </c:pt>
                <c:pt idx="55">
                  <c:v>-0.11567676092676038</c:v>
                </c:pt>
                <c:pt idx="56">
                  <c:v>-8.4481730325592252E-2</c:v>
                </c:pt>
                <c:pt idx="57">
                  <c:v>-0.13665996333094199</c:v>
                </c:pt>
                <c:pt idx="58">
                  <c:v>-5.5274186147698856E-2</c:v>
                </c:pt>
                <c:pt idx="59">
                  <c:v>-0.16968665990873433</c:v>
                </c:pt>
                <c:pt idx="60">
                  <c:v>-0.21574587948629187</c:v>
                </c:pt>
                <c:pt idx="61">
                  <c:v>-0.17050078113265954</c:v>
                </c:pt>
                <c:pt idx="62">
                  <c:v>-0.1282764225173878</c:v>
                </c:pt>
                <c:pt idx="63">
                  <c:v>-0.25006854699705627</c:v>
                </c:pt>
                <c:pt idx="64">
                  <c:v>-0.3547515909429535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TDK_FF_ST_mU_09!$Z$85:$Z$149</c:f>
              <c:numCache>
                <c:formatCode>General</c:formatCode>
                <c:ptCount val="65"/>
                <c:pt idx="0">
                  <c:v>360.20699999999994</c:v>
                </c:pt>
                <c:pt idx="1">
                  <c:v>354.67199999999991</c:v>
                </c:pt>
                <c:pt idx="2">
                  <c:v>349.0379999999999</c:v>
                </c:pt>
                <c:pt idx="3">
                  <c:v>343.47599999999989</c:v>
                </c:pt>
                <c:pt idx="4">
                  <c:v>337.94099999999986</c:v>
                </c:pt>
                <c:pt idx="5">
                  <c:v>332.35199999999986</c:v>
                </c:pt>
                <c:pt idx="6">
                  <c:v>326.76299999999986</c:v>
                </c:pt>
                <c:pt idx="7">
                  <c:v>321.02099999999984</c:v>
                </c:pt>
                <c:pt idx="8">
                  <c:v>315.28799999999984</c:v>
                </c:pt>
                <c:pt idx="9">
                  <c:v>309.55499999999984</c:v>
                </c:pt>
                <c:pt idx="10">
                  <c:v>303.95699999999982</c:v>
                </c:pt>
                <c:pt idx="11">
                  <c:v>298.30499999999984</c:v>
                </c:pt>
                <c:pt idx="12">
                  <c:v>292.79699999999985</c:v>
                </c:pt>
                <c:pt idx="13">
                  <c:v>287.31599999999986</c:v>
                </c:pt>
                <c:pt idx="14">
                  <c:v>281.59199999999987</c:v>
                </c:pt>
                <c:pt idx="15">
                  <c:v>275.8769999999999</c:v>
                </c:pt>
                <c:pt idx="16">
                  <c:v>270.16199999999992</c:v>
                </c:pt>
                <c:pt idx="17">
                  <c:v>264.47399999999993</c:v>
                </c:pt>
                <c:pt idx="18">
                  <c:v>258.88499999999993</c:v>
                </c:pt>
                <c:pt idx="19">
                  <c:v>253.25999999999993</c:v>
                </c:pt>
                <c:pt idx="20">
                  <c:v>247.75199999999992</c:v>
                </c:pt>
                <c:pt idx="21">
                  <c:v>242.24399999999991</c:v>
                </c:pt>
                <c:pt idx="22">
                  <c:v>236.54699999999991</c:v>
                </c:pt>
                <c:pt idx="23">
                  <c:v>230.84099999999992</c:v>
                </c:pt>
                <c:pt idx="24">
                  <c:v>225.14399999999992</c:v>
                </c:pt>
                <c:pt idx="25">
                  <c:v>219.44699999999992</c:v>
                </c:pt>
                <c:pt idx="26">
                  <c:v>213.8669999999999</c:v>
                </c:pt>
                <c:pt idx="27">
                  <c:v>208.2419999999999</c:v>
                </c:pt>
                <c:pt idx="28">
                  <c:v>202.7519999999999</c:v>
                </c:pt>
                <c:pt idx="29">
                  <c:v>197.3069999999999</c:v>
                </c:pt>
                <c:pt idx="30">
                  <c:v>191.6459999999999</c:v>
                </c:pt>
                <c:pt idx="31">
                  <c:v>185.90399999999991</c:v>
                </c:pt>
                <c:pt idx="32">
                  <c:v>180.23399999999992</c:v>
                </c:pt>
                <c:pt idx="33">
                  <c:v>174.54599999999994</c:v>
                </c:pt>
                <c:pt idx="34">
                  <c:v>168.86699999999993</c:v>
                </c:pt>
                <c:pt idx="35">
                  <c:v>163.36799999999994</c:v>
                </c:pt>
                <c:pt idx="36">
                  <c:v>157.85999999999993</c:v>
                </c:pt>
                <c:pt idx="37">
                  <c:v>152.35199999999992</c:v>
                </c:pt>
                <c:pt idx="38">
                  <c:v>146.78099999999992</c:v>
                </c:pt>
                <c:pt idx="39">
                  <c:v>141.00299999999993</c:v>
                </c:pt>
                <c:pt idx="40">
                  <c:v>135.27899999999994</c:v>
                </c:pt>
                <c:pt idx="41">
                  <c:v>129.63599999999994</c:v>
                </c:pt>
                <c:pt idx="42">
                  <c:v>124.10999999999994</c:v>
                </c:pt>
                <c:pt idx="43">
                  <c:v>118.43999999999994</c:v>
                </c:pt>
                <c:pt idx="44">
                  <c:v>113.01299999999995</c:v>
                </c:pt>
                <c:pt idx="45">
                  <c:v>107.48699999999995</c:v>
                </c:pt>
                <c:pt idx="46">
                  <c:v>101.84399999999995</c:v>
                </c:pt>
                <c:pt idx="47">
                  <c:v>96.17399999999995</c:v>
                </c:pt>
                <c:pt idx="48">
                  <c:v>90.386999999999944</c:v>
                </c:pt>
                <c:pt idx="49">
                  <c:v>84.752999999999943</c:v>
                </c:pt>
                <c:pt idx="50">
                  <c:v>79.109999999999943</c:v>
                </c:pt>
                <c:pt idx="51">
                  <c:v>73.574999999999946</c:v>
                </c:pt>
                <c:pt idx="52">
                  <c:v>68.04899999999995</c:v>
                </c:pt>
                <c:pt idx="53">
                  <c:v>62.558999999999948</c:v>
                </c:pt>
                <c:pt idx="54">
                  <c:v>56.861999999999952</c:v>
                </c:pt>
                <c:pt idx="55">
                  <c:v>51.101999999999954</c:v>
                </c:pt>
                <c:pt idx="56">
                  <c:v>45.404999999999959</c:v>
                </c:pt>
                <c:pt idx="57">
                  <c:v>39.80699999999996</c:v>
                </c:pt>
                <c:pt idx="58">
                  <c:v>34.163999999999959</c:v>
                </c:pt>
                <c:pt idx="59">
                  <c:v>28.493999999999957</c:v>
                </c:pt>
                <c:pt idx="60">
                  <c:v>23.021999999999956</c:v>
                </c:pt>
                <c:pt idx="61">
                  <c:v>17.549999999999955</c:v>
                </c:pt>
                <c:pt idx="62">
                  <c:v>11.888999999999955</c:v>
                </c:pt>
                <c:pt idx="63">
                  <c:v>6.1559999999999553</c:v>
                </c:pt>
                <c:pt idx="64">
                  <c:v>0.36899999999995536</c:v>
                </c:pt>
              </c:numCache>
            </c:numRef>
          </c:xVal>
          <c:yVal>
            <c:numRef>
              <c:f>TDK_FF_ST_mU_09!$AC$85:$AC$149</c:f>
              <c:numCache>
                <c:formatCode>General</c:formatCode>
                <c:ptCount val="65"/>
                <c:pt idx="0">
                  <c:v>-0.20047863913015362</c:v>
                </c:pt>
                <c:pt idx="1">
                  <c:v>-0.28708869984143348</c:v>
                </c:pt>
                <c:pt idx="2">
                  <c:v>-0.24312510410254617</c:v>
                </c:pt>
                <c:pt idx="3">
                  <c:v>-0.24848754366098547</c:v>
                </c:pt>
                <c:pt idx="4">
                  <c:v>-0.18149790303067448</c:v>
                </c:pt>
                <c:pt idx="5">
                  <c:v>-9.176065481005935E-2</c:v>
                </c:pt>
                <c:pt idx="6">
                  <c:v>-0.14946183170053473</c:v>
                </c:pt>
                <c:pt idx="7">
                  <c:v>-0.15298427579489271</c:v>
                </c:pt>
                <c:pt idx="8">
                  <c:v>-9.0085252153301099E-2</c:v>
                </c:pt>
                <c:pt idx="9">
                  <c:v>-0.11783008232919201</c:v>
                </c:pt>
                <c:pt idx="10">
                  <c:v>-0.23149005708381765</c:v>
                </c:pt>
                <c:pt idx="11">
                  <c:v>-0.19898606023502907</c:v>
                </c:pt>
                <c:pt idx="12">
                  <c:v>-4.0702452312928017E-2</c:v>
                </c:pt>
                <c:pt idx="13">
                  <c:v>-0.15600282795247722</c:v>
                </c:pt>
                <c:pt idx="14">
                  <c:v>-7.4861704217710212E-2</c:v>
                </c:pt>
                <c:pt idx="15">
                  <c:v>-0.13950168557829556</c:v>
                </c:pt>
                <c:pt idx="16">
                  <c:v>-7.4362394991226211E-2</c:v>
                </c:pt>
                <c:pt idx="17">
                  <c:v>-2.4202940622103597E-2</c:v>
                </c:pt>
                <c:pt idx="18">
                  <c:v>-3.7572438409995357E-2</c:v>
                </c:pt>
                <c:pt idx="19">
                  <c:v>0.15747096220485446</c:v>
                </c:pt>
                <c:pt idx="20">
                  <c:v>0.13729758926447744</c:v>
                </c:pt>
                <c:pt idx="21">
                  <c:v>0.15407586427227216</c:v>
                </c:pt>
                <c:pt idx="22">
                  <c:v>0.16751562858542002</c:v>
                </c:pt>
                <c:pt idx="23">
                  <c:v>0.12152235383618404</c:v>
                </c:pt>
                <c:pt idx="24">
                  <c:v>9.99996725523431E-2</c:v>
                </c:pt>
                <c:pt idx="25">
                  <c:v>7.0457854127170094E-2</c:v>
                </c:pt>
                <c:pt idx="26">
                  <c:v>-1.3760248139476516E-2</c:v>
                </c:pt>
                <c:pt idx="27">
                  <c:v>-8.0238456275367298E-2</c:v>
                </c:pt>
                <c:pt idx="28">
                  <c:v>2.7454372239105851E-2</c:v>
                </c:pt>
                <c:pt idx="29">
                  <c:v>-0.1532071313833967</c:v>
                </c:pt>
                <c:pt idx="30">
                  <c:v>-0.10819484177233107</c:v>
                </c:pt>
                <c:pt idx="31">
                  <c:v>-0.16286657256742387</c:v>
                </c:pt>
                <c:pt idx="32">
                  <c:v>-9.5535514672519639E-2</c:v>
                </c:pt>
                <c:pt idx="33">
                  <c:v>-0.16669030820264652</c:v>
                </c:pt>
                <c:pt idx="34">
                  <c:v>-0.12336150702648752</c:v>
                </c:pt>
                <c:pt idx="35">
                  <c:v>-5.1136821318436887E-2</c:v>
                </c:pt>
                <c:pt idx="36">
                  <c:v>3.9078148551823233E-3</c:v>
                </c:pt>
                <c:pt idx="37">
                  <c:v>-8.5505003482978736E-2</c:v>
                </c:pt>
                <c:pt idx="38">
                  <c:v>-3.9046964307686949E-2</c:v>
                </c:pt>
                <c:pt idx="39">
                  <c:v>5.5674825025676E-2</c:v>
                </c:pt>
                <c:pt idx="40">
                  <c:v>-5.7378762542327877E-2</c:v>
                </c:pt>
                <c:pt idx="41">
                  <c:v>-3.1197222030954208E-2</c:v>
                </c:pt>
                <c:pt idx="42">
                  <c:v>8.113040807354821E-2</c:v>
                </c:pt>
                <c:pt idx="43">
                  <c:v>-5.3215251315293699E-2</c:v>
                </c:pt>
                <c:pt idx="44">
                  <c:v>3.0309818172412406E-2</c:v>
                </c:pt>
                <c:pt idx="45">
                  <c:v>4.1835147658986216E-3</c:v>
                </c:pt>
                <c:pt idx="46">
                  <c:v>-3.2824022157740274E-4</c:v>
                </c:pt>
                <c:pt idx="47">
                  <c:v>8.6290999463727758E-2</c:v>
                </c:pt>
                <c:pt idx="48">
                  <c:v>2.788851072102716E-2</c:v>
                </c:pt>
                <c:pt idx="49">
                  <c:v>0.13543418694824538</c:v>
                </c:pt>
                <c:pt idx="50">
                  <c:v>0.1433647549628887</c:v>
                </c:pt>
                <c:pt idx="51">
                  <c:v>0.13328121491001355</c:v>
                </c:pt>
                <c:pt idx="52">
                  <c:v>0.15376984577048347</c:v>
                </c:pt>
                <c:pt idx="53">
                  <c:v>0.15581904840879446</c:v>
                </c:pt>
                <c:pt idx="54">
                  <c:v>5.4791803693731822E-2</c:v>
                </c:pt>
                <c:pt idx="55">
                  <c:v>3.4257458879515923E-2</c:v>
                </c:pt>
                <c:pt idx="56">
                  <c:v>-8.4352808704451832E-2</c:v>
                </c:pt>
                <c:pt idx="57">
                  <c:v>-2.1169714366976677E-2</c:v>
                </c:pt>
                <c:pt idx="58">
                  <c:v>-9.7651556566091813E-2</c:v>
                </c:pt>
                <c:pt idx="59">
                  <c:v>-0.17903811224861954</c:v>
                </c:pt>
                <c:pt idx="60">
                  <c:v>-0.27798456747981248</c:v>
                </c:pt>
                <c:pt idx="61">
                  <c:v>-0.21615816322696446</c:v>
                </c:pt>
                <c:pt idx="62">
                  <c:v>-0.31113244205795532</c:v>
                </c:pt>
                <c:pt idx="63">
                  <c:v>-0.22510925713198215</c:v>
                </c:pt>
                <c:pt idx="64">
                  <c:v>-0.28134591671475384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5.8319999999999999</c:v>
                </c:pt>
                <c:pt idx="2">
                  <c:v>11.681999999999999</c:v>
                </c:pt>
                <c:pt idx="3">
                  <c:v>17.315999999999999</c:v>
                </c:pt>
                <c:pt idx="4">
                  <c:v>22.805999999999997</c:v>
                </c:pt>
                <c:pt idx="5">
                  <c:v>28.313999999999997</c:v>
                </c:pt>
                <c:pt idx="6">
                  <c:v>33.956999999999994</c:v>
                </c:pt>
                <c:pt idx="7">
                  <c:v>39.554999999999993</c:v>
                </c:pt>
                <c:pt idx="8">
                  <c:v>45.197999999999993</c:v>
                </c:pt>
                <c:pt idx="9">
                  <c:v>50.92199999999999</c:v>
                </c:pt>
                <c:pt idx="10">
                  <c:v>56.681999999999988</c:v>
                </c:pt>
                <c:pt idx="11">
                  <c:v>62.261999999999986</c:v>
                </c:pt>
                <c:pt idx="12">
                  <c:v>67.895999999999987</c:v>
                </c:pt>
                <c:pt idx="13">
                  <c:v>73.286999999999992</c:v>
                </c:pt>
                <c:pt idx="14">
                  <c:v>78.86699999999999</c:v>
                </c:pt>
                <c:pt idx="15">
                  <c:v>84.536999999999992</c:v>
                </c:pt>
                <c:pt idx="16">
                  <c:v>90.242999999999995</c:v>
                </c:pt>
                <c:pt idx="17">
                  <c:v>95.858999999999995</c:v>
                </c:pt>
                <c:pt idx="18">
                  <c:v>101.565</c:v>
                </c:pt>
                <c:pt idx="19">
                  <c:v>107.271</c:v>
                </c:pt>
                <c:pt idx="20">
                  <c:v>112.77</c:v>
                </c:pt>
                <c:pt idx="21">
                  <c:v>118.25099999999999</c:v>
                </c:pt>
                <c:pt idx="22">
                  <c:v>123.83999999999999</c:v>
                </c:pt>
                <c:pt idx="23">
                  <c:v>129.45599999999999</c:v>
                </c:pt>
                <c:pt idx="24">
                  <c:v>135.072</c:v>
                </c:pt>
                <c:pt idx="25">
                  <c:v>140.86799999999999</c:v>
                </c:pt>
                <c:pt idx="26">
                  <c:v>146.511</c:v>
                </c:pt>
                <c:pt idx="27">
                  <c:v>152.10900000000001</c:v>
                </c:pt>
                <c:pt idx="28">
                  <c:v>157.68</c:v>
                </c:pt>
                <c:pt idx="29">
                  <c:v>163.143</c:v>
                </c:pt>
                <c:pt idx="30">
                  <c:v>168.68700000000001</c:v>
                </c:pt>
                <c:pt idx="31">
                  <c:v>174.375</c:v>
                </c:pt>
                <c:pt idx="32">
                  <c:v>180</c:v>
                </c:pt>
                <c:pt idx="33">
                  <c:v>185.661</c:v>
                </c:pt>
                <c:pt idx="34">
                  <c:v>191.38499999999999</c:v>
                </c:pt>
                <c:pt idx="35">
                  <c:v>197.05499999999998</c:v>
                </c:pt>
                <c:pt idx="36">
                  <c:v>202.53599999999997</c:v>
                </c:pt>
                <c:pt idx="37">
                  <c:v>208.04399999999998</c:v>
                </c:pt>
                <c:pt idx="38">
                  <c:v>213.66899999999998</c:v>
                </c:pt>
                <c:pt idx="39">
                  <c:v>219.33899999999997</c:v>
                </c:pt>
                <c:pt idx="40">
                  <c:v>224.89199999999997</c:v>
                </c:pt>
                <c:pt idx="41">
                  <c:v>230.63399999999996</c:v>
                </c:pt>
                <c:pt idx="42">
                  <c:v>236.35799999999995</c:v>
                </c:pt>
                <c:pt idx="43">
                  <c:v>241.97399999999993</c:v>
                </c:pt>
                <c:pt idx="44">
                  <c:v>247.61699999999993</c:v>
                </c:pt>
                <c:pt idx="45">
                  <c:v>253.00799999999992</c:v>
                </c:pt>
                <c:pt idx="46">
                  <c:v>258.63299999999992</c:v>
                </c:pt>
                <c:pt idx="47">
                  <c:v>264.32099999999991</c:v>
                </c:pt>
                <c:pt idx="48">
                  <c:v>269.96399999999988</c:v>
                </c:pt>
                <c:pt idx="49">
                  <c:v>275.66099999999989</c:v>
                </c:pt>
                <c:pt idx="50">
                  <c:v>281.39399999999989</c:v>
                </c:pt>
                <c:pt idx="51">
                  <c:v>287.10899999999987</c:v>
                </c:pt>
                <c:pt idx="52">
                  <c:v>292.60799999999989</c:v>
                </c:pt>
                <c:pt idx="53">
                  <c:v>298.10699999999991</c:v>
                </c:pt>
                <c:pt idx="54">
                  <c:v>303.77699999999993</c:v>
                </c:pt>
                <c:pt idx="55">
                  <c:v>309.35699999999991</c:v>
                </c:pt>
                <c:pt idx="56">
                  <c:v>315.07199999999989</c:v>
                </c:pt>
                <c:pt idx="57">
                  <c:v>320.80499999999989</c:v>
                </c:pt>
                <c:pt idx="58">
                  <c:v>326.54699999999991</c:v>
                </c:pt>
                <c:pt idx="59">
                  <c:v>332.17199999999991</c:v>
                </c:pt>
                <c:pt idx="60">
                  <c:v>337.76099999999991</c:v>
                </c:pt>
                <c:pt idx="61">
                  <c:v>343.26899999999989</c:v>
                </c:pt>
                <c:pt idx="62">
                  <c:v>348.90299999999991</c:v>
                </c:pt>
                <c:pt idx="63">
                  <c:v>354.50099999999992</c:v>
                </c:pt>
              </c:numCache>
            </c:numRef>
          </c:xVal>
          <c:yVal>
            <c:numRef>
              <c:f>TDK_FF_ST_mU_09!$AD$20:$AD$83</c:f>
              <c:numCache>
                <c:formatCode>General</c:formatCode>
                <c:ptCount val="64"/>
                <c:pt idx="0">
                  <c:v>-0.28781555148138516</c:v>
                </c:pt>
                <c:pt idx="1">
                  <c:v>0.10314331573374602</c:v>
                </c:pt>
                <c:pt idx="2">
                  <c:v>-3.2154151163771516E-2</c:v>
                </c:pt>
                <c:pt idx="3">
                  <c:v>-1.6098339129122508E-3</c:v>
                </c:pt>
                <c:pt idx="4">
                  <c:v>1.8260833703543256E-2</c:v>
                </c:pt>
                <c:pt idx="5">
                  <c:v>-4.2646474790227984E-2</c:v>
                </c:pt>
                <c:pt idx="6">
                  <c:v>2.0737371433568796E-2</c:v>
                </c:pt>
                <c:pt idx="7">
                  <c:v>0.11929242748293234</c:v>
                </c:pt>
                <c:pt idx="8">
                  <c:v>-0.12852350293823633</c:v>
                </c:pt>
                <c:pt idx="9">
                  <c:v>-9.3280885754012388E-3</c:v>
                </c:pt>
                <c:pt idx="10">
                  <c:v>-4.5483391181292632E-2</c:v>
                </c:pt>
                <c:pt idx="11">
                  <c:v>4.568397325090956E-2</c:v>
                </c:pt>
                <c:pt idx="12">
                  <c:v>1.6931215479246475E-2</c:v>
                </c:pt>
                <c:pt idx="13">
                  <c:v>1.5452611626187718E-3</c:v>
                </c:pt>
                <c:pt idx="14">
                  <c:v>8.6005045937540103E-2</c:v>
                </c:pt>
                <c:pt idx="15">
                  <c:v>4.6379908529502245E-2</c:v>
                </c:pt>
                <c:pt idx="16">
                  <c:v>-4.1375902248375951E-2</c:v>
                </c:pt>
                <c:pt idx="17">
                  <c:v>-3.763557429546438E-2</c:v>
                </c:pt>
                <c:pt idx="18">
                  <c:v>2.8102788973441761E-2</c:v>
                </c:pt>
                <c:pt idx="19">
                  <c:v>1.1560874294900714E-2</c:v>
                </c:pt>
                <c:pt idx="20">
                  <c:v>0.10511580438763701</c:v>
                </c:pt>
                <c:pt idx="21">
                  <c:v>7.7384257912811449E-2</c:v>
                </c:pt>
                <c:pt idx="22">
                  <c:v>0.12090415334856175</c:v>
                </c:pt>
                <c:pt idx="23">
                  <c:v>-1.5529830763341579E-2</c:v>
                </c:pt>
                <c:pt idx="24">
                  <c:v>2.562489192899875E-2</c:v>
                </c:pt>
                <c:pt idx="25">
                  <c:v>8.1681844008869575E-2</c:v>
                </c:pt>
                <c:pt idx="26">
                  <c:v>-3.1883586697858846E-2</c:v>
                </c:pt>
                <c:pt idx="27">
                  <c:v>-6.0983027169839943E-2</c:v>
                </c:pt>
                <c:pt idx="28">
                  <c:v>9.8462825714847213E-2</c:v>
                </c:pt>
                <c:pt idx="29">
                  <c:v>7.3059648730975368E-3</c:v>
                </c:pt>
                <c:pt idx="30">
                  <c:v>-8.0426684055225905E-3</c:v>
                </c:pt>
                <c:pt idx="31">
                  <c:v>-5.8230088689924742E-2</c:v>
                </c:pt>
                <c:pt idx="32">
                  <c:v>4.0444251188773706E-2</c:v>
                </c:pt>
                <c:pt idx="33">
                  <c:v>8.7812790109467187E-3</c:v>
                </c:pt>
                <c:pt idx="34">
                  <c:v>5.5251103679381686E-2</c:v>
                </c:pt>
                <c:pt idx="35">
                  <c:v>-5.1075193857030854E-2</c:v>
                </c:pt>
                <c:pt idx="36">
                  <c:v>0.13157797940525029</c:v>
                </c:pt>
                <c:pt idx="37">
                  <c:v>3.982734198388016E-2</c:v>
                </c:pt>
                <c:pt idx="38">
                  <c:v>6.4342212979624946E-2</c:v>
                </c:pt>
                <c:pt idx="39">
                  <c:v>-7.9995242963150304E-2</c:v>
                </c:pt>
                <c:pt idx="40">
                  <c:v>4.8585401521222593E-2</c:v>
                </c:pt>
                <c:pt idx="41">
                  <c:v>1.5840620440741304E-2</c:v>
                </c:pt>
                <c:pt idx="42">
                  <c:v>7.2380224239509516E-2</c:v>
                </c:pt>
                <c:pt idx="43">
                  <c:v>6.2271541127529417E-2</c:v>
                </c:pt>
                <c:pt idx="44">
                  <c:v>9.4363183717405263E-3</c:v>
                </c:pt>
                <c:pt idx="45">
                  <c:v>9.7912227220774639E-2</c:v>
                </c:pt>
                <c:pt idx="46">
                  <c:v>-0.13019975785704219</c:v>
                </c:pt>
                <c:pt idx="47">
                  <c:v>6.5461951697670884E-2</c:v>
                </c:pt>
                <c:pt idx="48">
                  <c:v>-8.5753897906613474E-2</c:v>
                </c:pt>
                <c:pt idx="49">
                  <c:v>-0.12362640307367201</c:v>
                </c:pt>
                <c:pt idx="50">
                  <c:v>8.7468484965825155E-2</c:v>
                </c:pt>
                <c:pt idx="51">
                  <c:v>-5.682617457341621E-2</c:v>
                </c:pt>
                <c:pt idx="52">
                  <c:v>0.17067172901931826</c:v>
                </c:pt>
                <c:pt idx="53">
                  <c:v>8.011149324732969E-2</c:v>
                </c:pt>
                <c:pt idx="54">
                  <c:v>-7.745741573756959E-2</c:v>
                </c:pt>
                <c:pt idx="55">
                  <c:v>-2.1533214024316294E-3</c:v>
                </c:pt>
                <c:pt idx="56">
                  <c:v>-5.6035218277088461E-3</c:v>
                </c:pt>
                <c:pt idx="57">
                  <c:v>-1.6324312463950719E-2</c:v>
                </c:pt>
                <c:pt idx="58">
                  <c:v>-9.4187645552835875E-2</c:v>
                </c:pt>
                <c:pt idx="59">
                  <c:v>7.7926005098674977E-2</c:v>
                </c:pt>
                <c:pt idx="60">
                  <c:v>3.424797645561739E-2</c:v>
                </c:pt>
                <c:pt idx="61">
                  <c:v>-7.7986762528325926E-2</c:v>
                </c:pt>
                <c:pt idx="62">
                  <c:v>-0.11484868158515837</c:v>
                </c:pt>
                <c:pt idx="63">
                  <c:v>-3.7020152844377208E-2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828616"/>
        <c:axId val="560833320"/>
      </c:scatterChart>
      <c:valAx>
        <c:axId val="56082861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833320"/>
        <c:crosses val="autoZero"/>
        <c:crossBetween val="midCat"/>
      </c:valAx>
      <c:valAx>
        <c:axId val="560833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828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TDK_FF_ST_mU2_09!$Z$20:$Z$84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5.9129999999999994</c:v>
                </c:pt>
                <c:pt idx="2">
                  <c:v>11.61</c:v>
                </c:pt>
                <c:pt idx="3">
                  <c:v>17.334</c:v>
                </c:pt>
                <c:pt idx="4">
                  <c:v>22.832999999999998</c:v>
                </c:pt>
                <c:pt idx="5">
                  <c:v>28.314</c:v>
                </c:pt>
                <c:pt idx="6">
                  <c:v>33.993000000000002</c:v>
                </c:pt>
                <c:pt idx="7">
                  <c:v>39.636000000000003</c:v>
                </c:pt>
                <c:pt idx="8">
                  <c:v>45.189</c:v>
                </c:pt>
                <c:pt idx="9">
                  <c:v>50.966999999999999</c:v>
                </c:pt>
                <c:pt idx="10">
                  <c:v>56.708999999999996</c:v>
                </c:pt>
                <c:pt idx="11">
                  <c:v>62.261999999999993</c:v>
                </c:pt>
                <c:pt idx="12">
                  <c:v>67.895999999999987</c:v>
                </c:pt>
                <c:pt idx="13">
                  <c:v>73.286999999999992</c:v>
                </c:pt>
                <c:pt idx="14">
                  <c:v>78.821999999999989</c:v>
                </c:pt>
                <c:pt idx="15">
                  <c:v>84.590999999999994</c:v>
                </c:pt>
                <c:pt idx="16">
                  <c:v>90.197999999999993</c:v>
                </c:pt>
                <c:pt idx="17">
                  <c:v>95.85</c:v>
                </c:pt>
                <c:pt idx="18">
                  <c:v>101.619</c:v>
                </c:pt>
                <c:pt idx="19">
                  <c:v>107.298</c:v>
                </c:pt>
                <c:pt idx="20">
                  <c:v>112.77</c:v>
                </c:pt>
                <c:pt idx="21">
                  <c:v>118.22399999999999</c:v>
                </c:pt>
                <c:pt idx="22">
                  <c:v>123.83999999999999</c:v>
                </c:pt>
                <c:pt idx="23">
                  <c:v>129.45599999999999</c:v>
                </c:pt>
                <c:pt idx="24">
                  <c:v>135.12599999999998</c:v>
                </c:pt>
                <c:pt idx="25">
                  <c:v>140.84999999999997</c:v>
                </c:pt>
                <c:pt idx="26">
                  <c:v>146.50199999999995</c:v>
                </c:pt>
                <c:pt idx="27">
                  <c:v>152.09099999999995</c:v>
                </c:pt>
                <c:pt idx="28">
                  <c:v>157.71599999999995</c:v>
                </c:pt>
                <c:pt idx="29">
                  <c:v>163.13399999999996</c:v>
                </c:pt>
                <c:pt idx="30">
                  <c:v>168.77699999999996</c:v>
                </c:pt>
                <c:pt idx="31">
                  <c:v>174.33899999999997</c:v>
                </c:pt>
                <c:pt idx="32">
                  <c:v>179.98199999999997</c:v>
                </c:pt>
                <c:pt idx="33">
                  <c:v>185.64299999999997</c:v>
                </c:pt>
                <c:pt idx="34">
                  <c:v>191.42999999999998</c:v>
                </c:pt>
                <c:pt idx="35">
                  <c:v>197.06399999999996</c:v>
                </c:pt>
                <c:pt idx="36">
                  <c:v>202.53599999999997</c:v>
                </c:pt>
                <c:pt idx="37">
                  <c:v>208.03499999999997</c:v>
                </c:pt>
                <c:pt idx="38">
                  <c:v>213.70499999999996</c:v>
                </c:pt>
                <c:pt idx="39">
                  <c:v>219.29399999999995</c:v>
                </c:pt>
                <c:pt idx="40">
                  <c:v>224.90999999999997</c:v>
                </c:pt>
                <c:pt idx="41">
                  <c:v>230.58899999999997</c:v>
                </c:pt>
                <c:pt idx="42">
                  <c:v>236.40299999999996</c:v>
                </c:pt>
                <c:pt idx="43">
                  <c:v>241.96499999999997</c:v>
                </c:pt>
                <c:pt idx="44">
                  <c:v>247.60799999999998</c:v>
                </c:pt>
                <c:pt idx="45">
                  <c:v>253.03499999999997</c:v>
                </c:pt>
                <c:pt idx="46">
                  <c:v>258.66899999999998</c:v>
                </c:pt>
                <c:pt idx="47">
                  <c:v>264.32099999999997</c:v>
                </c:pt>
                <c:pt idx="48">
                  <c:v>269.94599999999997</c:v>
                </c:pt>
                <c:pt idx="49">
                  <c:v>275.70599999999996</c:v>
                </c:pt>
                <c:pt idx="50">
                  <c:v>281.33999999999997</c:v>
                </c:pt>
                <c:pt idx="51">
                  <c:v>287.12699999999995</c:v>
                </c:pt>
                <c:pt idx="52">
                  <c:v>292.59899999999993</c:v>
                </c:pt>
                <c:pt idx="53">
                  <c:v>298.12499999999994</c:v>
                </c:pt>
                <c:pt idx="54">
                  <c:v>303.78599999999994</c:v>
                </c:pt>
                <c:pt idx="55">
                  <c:v>309.41099999999994</c:v>
                </c:pt>
                <c:pt idx="56">
                  <c:v>315.00899999999996</c:v>
                </c:pt>
                <c:pt idx="57">
                  <c:v>320.82299999999998</c:v>
                </c:pt>
                <c:pt idx="58">
                  <c:v>326.57399999999996</c:v>
                </c:pt>
                <c:pt idx="59">
                  <c:v>332.16299999999995</c:v>
                </c:pt>
                <c:pt idx="60">
                  <c:v>337.77</c:v>
                </c:pt>
                <c:pt idx="61">
                  <c:v>343.26</c:v>
                </c:pt>
                <c:pt idx="62">
                  <c:v>348.84899999999999</c:v>
                </c:pt>
                <c:pt idx="63">
                  <c:v>354.55500000000001</c:v>
                </c:pt>
                <c:pt idx="64">
                  <c:v>360.21600000000001</c:v>
                </c:pt>
              </c:numCache>
            </c:numRef>
          </c:xVal>
          <c:yVal>
            <c:numRef>
              <c:f>TDK_FF_ST_mU2_09!$AC$20:$AC$84</c:f>
              <c:numCache>
                <c:formatCode>General</c:formatCode>
                <c:ptCount val="65"/>
                <c:pt idx="0">
                  <c:v>2.1450770259434648E-4</c:v>
                </c:pt>
                <c:pt idx="1">
                  <c:v>-0.27186768107707149</c:v>
                </c:pt>
                <c:pt idx="2">
                  <c:v>-0.22874934585398421</c:v>
                </c:pt>
                <c:pt idx="3">
                  <c:v>-0.23254832931405289</c:v>
                </c:pt>
                <c:pt idx="4">
                  <c:v>-0.23672992117141689</c:v>
                </c:pt>
                <c:pt idx="5">
                  <c:v>-0.19814068659523087</c:v>
                </c:pt>
                <c:pt idx="6">
                  <c:v>-0.19858137566570377</c:v>
                </c:pt>
                <c:pt idx="7">
                  <c:v>-8.6627038648636301E-2</c:v>
                </c:pt>
                <c:pt idx="8">
                  <c:v>-6.1806415976811024E-2</c:v>
                </c:pt>
                <c:pt idx="9">
                  <c:v>3.6463999828683313E-2</c:v>
                </c:pt>
                <c:pt idx="10">
                  <c:v>5.8170768276006868E-2</c:v>
                </c:pt>
                <c:pt idx="11">
                  <c:v>0.13314824409730619</c:v>
                </c:pt>
                <c:pt idx="12">
                  <c:v>0.1400633530751918</c:v>
                </c:pt>
                <c:pt idx="13">
                  <c:v>0.10974800542651053</c:v>
                </c:pt>
                <c:pt idx="14">
                  <c:v>0.10151742318159052</c:v>
                </c:pt>
                <c:pt idx="15">
                  <c:v>0.1311635256435153</c:v>
                </c:pt>
                <c:pt idx="16">
                  <c:v>-1.1823571372204356E-2</c:v>
                </c:pt>
                <c:pt idx="17">
                  <c:v>-4.3143136736631504E-2</c:v>
                </c:pt>
                <c:pt idx="18">
                  <c:v>2.4147534761453926E-2</c:v>
                </c:pt>
                <c:pt idx="19">
                  <c:v>-6.6563511620245208E-2</c:v>
                </c:pt>
                <c:pt idx="20">
                  <c:v>-0.12305725118223165</c:v>
                </c:pt>
                <c:pt idx="21">
                  <c:v>-1.2988137120714782E-2</c:v>
                </c:pt>
                <c:pt idx="22">
                  <c:v>-3.9773745275013539E-2</c:v>
                </c:pt>
                <c:pt idx="23">
                  <c:v>-2.4500795583520585E-2</c:v>
                </c:pt>
                <c:pt idx="24">
                  <c:v>4.1185217267297958E-2</c:v>
                </c:pt>
                <c:pt idx="25">
                  <c:v>-3.1766724150827486E-2</c:v>
                </c:pt>
                <c:pt idx="26">
                  <c:v>-3.664912658848607E-2</c:v>
                </c:pt>
                <c:pt idx="27">
                  <c:v>-4.5560494809762986E-2</c:v>
                </c:pt>
                <c:pt idx="28">
                  <c:v>-3.0099710587307982E-2</c:v>
                </c:pt>
                <c:pt idx="29">
                  <c:v>-4.2752863740304292E-2</c:v>
                </c:pt>
                <c:pt idx="30">
                  <c:v>-0.16769310681448246</c:v>
                </c:pt>
                <c:pt idx="31">
                  <c:v>-0.11274520475083705</c:v>
                </c:pt>
                <c:pt idx="32">
                  <c:v>-0.16027774857764143</c:v>
                </c:pt>
                <c:pt idx="33">
                  <c:v>-0.11044454192818876</c:v>
                </c:pt>
                <c:pt idx="34">
                  <c:v>-0.15926615908270492</c:v>
                </c:pt>
                <c:pt idx="35">
                  <c:v>-0.15992997367391126</c:v>
                </c:pt>
                <c:pt idx="36">
                  <c:v>-0.16356893767570568</c:v>
                </c:pt>
                <c:pt idx="37">
                  <c:v>-9.6008594750514931E-2</c:v>
                </c:pt>
                <c:pt idx="38">
                  <c:v>-2.8030161394354991E-2</c:v>
                </c:pt>
                <c:pt idx="39">
                  <c:v>4.3887965460868372E-2</c:v>
                </c:pt>
                <c:pt idx="40">
                  <c:v>1.9549359901247954E-2</c:v>
                </c:pt>
                <c:pt idx="41">
                  <c:v>3.2111145089601223E-2</c:v>
                </c:pt>
                <c:pt idx="42">
                  <c:v>8.8105388410951946E-2</c:v>
                </c:pt>
                <c:pt idx="43">
                  <c:v>9.6575186387383383E-2</c:v>
                </c:pt>
                <c:pt idx="44">
                  <c:v>5.0668324089173211E-2</c:v>
                </c:pt>
                <c:pt idx="45">
                  <c:v>8.3152106564398309E-2</c:v>
                </c:pt>
                <c:pt idx="46">
                  <c:v>1.8202064008391972E-2</c:v>
                </c:pt>
                <c:pt idx="47">
                  <c:v>-3.4466772349617258E-2</c:v>
                </c:pt>
                <c:pt idx="48">
                  <c:v>-0.11428478304793543</c:v>
                </c:pt>
                <c:pt idx="49">
                  <c:v>-0.15003219657643285</c:v>
                </c:pt>
                <c:pt idx="50">
                  <c:v>-0.15712573377976469</c:v>
                </c:pt>
                <c:pt idx="51">
                  <c:v>-0.16119742742534982</c:v>
                </c:pt>
                <c:pt idx="52">
                  <c:v>-0.22665316909046851</c:v>
                </c:pt>
                <c:pt idx="53">
                  <c:v>-0.16389045236286393</c:v>
                </c:pt>
                <c:pt idx="54">
                  <c:v>-0.16053848523210945</c:v>
                </c:pt>
                <c:pt idx="55">
                  <c:v>-0.21814971093851909</c:v>
                </c:pt>
                <c:pt idx="56">
                  <c:v>-0.20765987524663387</c:v>
                </c:pt>
                <c:pt idx="57">
                  <c:v>-0.13780172368217336</c:v>
                </c:pt>
                <c:pt idx="58">
                  <c:v>-0.15009297388280629</c:v>
                </c:pt>
                <c:pt idx="59">
                  <c:v>-9.0576986291978301E-2</c:v>
                </c:pt>
                <c:pt idx="60">
                  <c:v>-0.26425819745520585</c:v>
                </c:pt>
                <c:pt idx="61">
                  <c:v>-0.20939234547699925</c:v>
                </c:pt>
                <c:pt idx="62">
                  <c:v>-0.16369597394287894</c:v>
                </c:pt>
                <c:pt idx="63">
                  <c:v>-0.16442349311324733</c:v>
                </c:pt>
                <c:pt idx="64">
                  <c:v>-0.22205313948336425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TDK_FF_ST_mU2_09!$Z$85:$Z$149</c:f>
              <c:numCache>
                <c:formatCode>General</c:formatCode>
                <c:ptCount val="65"/>
                <c:pt idx="0">
                  <c:v>360.21600000000001</c:v>
                </c:pt>
                <c:pt idx="1">
                  <c:v>354.74400000000003</c:v>
                </c:pt>
                <c:pt idx="2">
                  <c:v>349.07400000000001</c:v>
                </c:pt>
                <c:pt idx="3">
                  <c:v>343.50299999999999</c:v>
                </c:pt>
                <c:pt idx="4">
                  <c:v>337.95</c:v>
                </c:pt>
                <c:pt idx="5">
                  <c:v>332.41499999999996</c:v>
                </c:pt>
                <c:pt idx="6">
                  <c:v>326.77199999999999</c:v>
                </c:pt>
                <c:pt idx="7">
                  <c:v>321.012</c:v>
                </c:pt>
                <c:pt idx="8">
                  <c:v>315.27</c:v>
                </c:pt>
                <c:pt idx="9">
                  <c:v>309.57299999999998</c:v>
                </c:pt>
                <c:pt idx="10">
                  <c:v>303.95699999999999</c:v>
                </c:pt>
                <c:pt idx="11">
                  <c:v>298.32299999999998</c:v>
                </c:pt>
                <c:pt idx="12">
                  <c:v>292.83299999999997</c:v>
                </c:pt>
                <c:pt idx="13">
                  <c:v>287.31599999999997</c:v>
                </c:pt>
                <c:pt idx="14">
                  <c:v>281.57399999999996</c:v>
                </c:pt>
                <c:pt idx="15">
                  <c:v>275.86799999999994</c:v>
                </c:pt>
                <c:pt idx="16">
                  <c:v>270.17099999999994</c:v>
                </c:pt>
                <c:pt idx="17">
                  <c:v>264.50999999999993</c:v>
                </c:pt>
                <c:pt idx="18">
                  <c:v>258.90299999999991</c:v>
                </c:pt>
                <c:pt idx="19">
                  <c:v>253.25099999999992</c:v>
                </c:pt>
                <c:pt idx="20">
                  <c:v>247.74299999999991</c:v>
                </c:pt>
                <c:pt idx="21">
                  <c:v>242.26199999999992</c:v>
                </c:pt>
                <c:pt idx="22">
                  <c:v>236.52899999999991</c:v>
                </c:pt>
                <c:pt idx="23">
                  <c:v>230.82299999999992</c:v>
                </c:pt>
                <c:pt idx="24">
                  <c:v>225.10799999999992</c:v>
                </c:pt>
                <c:pt idx="25">
                  <c:v>219.51899999999992</c:v>
                </c:pt>
                <c:pt idx="26">
                  <c:v>213.90299999999991</c:v>
                </c:pt>
                <c:pt idx="27">
                  <c:v>208.2239999999999</c:v>
                </c:pt>
                <c:pt idx="28">
                  <c:v>202.74299999999991</c:v>
                </c:pt>
                <c:pt idx="29">
                  <c:v>197.2709999999999</c:v>
                </c:pt>
                <c:pt idx="30">
                  <c:v>191.6639999999999</c:v>
                </c:pt>
                <c:pt idx="31">
                  <c:v>185.9129999999999</c:v>
                </c:pt>
                <c:pt idx="32">
                  <c:v>180.16199999999989</c:v>
                </c:pt>
                <c:pt idx="33">
                  <c:v>174.54599999999988</c:v>
                </c:pt>
                <c:pt idx="34">
                  <c:v>168.93899999999988</c:v>
                </c:pt>
                <c:pt idx="35">
                  <c:v>163.35899999999987</c:v>
                </c:pt>
                <c:pt idx="36">
                  <c:v>157.87799999999987</c:v>
                </c:pt>
                <c:pt idx="37">
                  <c:v>152.35199999999986</c:v>
                </c:pt>
                <c:pt idx="38">
                  <c:v>146.77199999999985</c:v>
                </c:pt>
                <c:pt idx="39">
                  <c:v>140.98499999999984</c:v>
                </c:pt>
                <c:pt idx="40">
                  <c:v>135.28799999999984</c:v>
                </c:pt>
                <c:pt idx="41">
                  <c:v>129.66299999999984</c:v>
                </c:pt>
                <c:pt idx="42">
                  <c:v>124.05599999999984</c:v>
                </c:pt>
                <c:pt idx="43">
                  <c:v>118.46699999999984</c:v>
                </c:pt>
                <c:pt idx="44">
                  <c:v>112.98599999999985</c:v>
                </c:pt>
                <c:pt idx="45">
                  <c:v>107.50499999999985</c:v>
                </c:pt>
                <c:pt idx="46">
                  <c:v>101.76299999999985</c:v>
                </c:pt>
                <c:pt idx="47">
                  <c:v>96.101999999999848</c:v>
                </c:pt>
                <c:pt idx="48">
                  <c:v>90.431999999999846</c:v>
                </c:pt>
                <c:pt idx="49">
                  <c:v>84.752999999999844</c:v>
                </c:pt>
                <c:pt idx="50">
                  <c:v>79.082999999999842</c:v>
                </c:pt>
                <c:pt idx="51">
                  <c:v>73.556999999999846</c:v>
                </c:pt>
                <c:pt idx="52">
                  <c:v>68.066999999999851</c:v>
                </c:pt>
                <c:pt idx="53">
                  <c:v>62.522999999999854</c:v>
                </c:pt>
                <c:pt idx="54">
                  <c:v>56.906999999999854</c:v>
                </c:pt>
                <c:pt idx="55">
                  <c:v>51.128999999999856</c:v>
                </c:pt>
                <c:pt idx="56">
                  <c:v>45.377999999999858</c:v>
                </c:pt>
                <c:pt idx="57">
                  <c:v>39.752999999999858</c:v>
                </c:pt>
                <c:pt idx="58">
                  <c:v>34.17299999999986</c:v>
                </c:pt>
                <c:pt idx="59">
                  <c:v>28.484999999999861</c:v>
                </c:pt>
                <c:pt idx="60">
                  <c:v>23.021999999999863</c:v>
                </c:pt>
                <c:pt idx="61">
                  <c:v>17.558999999999862</c:v>
                </c:pt>
                <c:pt idx="62">
                  <c:v>11.825999999999862</c:v>
                </c:pt>
                <c:pt idx="63">
                  <c:v>6.1199999999998624</c:v>
                </c:pt>
                <c:pt idx="64">
                  <c:v>0.44099999999986306</c:v>
                </c:pt>
              </c:numCache>
            </c:numRef>
          </c:xVal>
          <c:yVal>
            <c:numRef>
              <c:f>TDK_FF_ST_mU2_09!$AC$85:$AC$149</c:f>
              <c:numCache>
                <c:formatCode>General</c:formatCode>
                <c:ptCount val="65"/>
                <c:pt idx="0">
                  <c:v>-0.16795353618726949</c:v>
                </c:pt>
                <c:pt idx="1">
                  <c:v>-0.24842729037800382</c:v>
                </c:pt>
                <c:pt idx="2">
                  <c:v>-0.20944376077210336</c:v>
                </c:pt>
                <c:pt idx="3">
                  <c:v>-0.21979553584475298</c:v>
                </c:pt>
                <c:pt idx="4">
                  <c:v>-0.17051851287686759</c:v>
                </c:pt>
                <c:pt idx="5">
                  <c:v>-0.11934381814558037</c:v>
                </c:pt>
                <c:pt idx="6">
                  <c:v>-0.20922651008464754</c:v>
                </c:pt>
                <c:pt idx="7">
                  <c:v>-0.15405440096384382</c:v>
                </c:pt>
                <c:pt idx="8">
                  <c:v>-0.13625918530374292</c:v>
                </c:pt>
                <c:pt idx="9">
                  <c:v>-0.1084831095596428</c:v>
                </c:pt>
                <c:pt idx="10">
                  <c:v>-8.3750952736863837E-2</c:v>
                </c:pt>
                <c:pt idx="11">
                  <c:v>-0.18106650628874377</c:v>
                </c:pt>
                <c:pt idx="12">
                  <c:v>-0.15749913603542609</c:v>
                </c:pt>
                <c:pt idx="13">
                  <c:v>-0.11287491756837653</c:v>
                </c:pt>
                <c:pt idx="14">
                  <c:v>-0.1723368078526164</c:v>
                </c:pt>
                <c:pt idx="15">
                  <c:v>-8.2261974006769378E-2</c:v>
                </c:pt>
                <c:pt idx="16">
                  <c:v>-4.1524025210605942E-2</c:v>
                </c:pt>
                <c:pt idx="17">
                  <c:v>8.6427399871240596E-3</c:v>
                </c:pt>
                <c:pt idx="18">
                  <c:v>7.7280398907646486E-2</c:v>
                </c:pt>
                <c:pt idx="19">
                  <c:v>8.0842993396856855E-2</c:v>
                </c:pt>
                <c:pt idx="20">
                  <c:v>9.1264620273051378E-2</c:v>
                </c:pt>
                <c:pt idx="21">
                  <c:v>0.13719137673152204</c:v>
                </c:pt>
                <c:pt idx="22">
                  <c:v>0.10418088475157106</c:v>
                </c:pt>
                <c:pt idx="23">
                  <c:v>0.11242310707854131</c:v>
                </c:pt>
                <c:pt idx="24">
                  <c:v>6.2613988211438709E-2</c:v>
                </c:pt>
                <c:pt idx="25">
                  <c:v>9.137198673840885E-4</c:v>
                </c:pt>
                <c:pt idx="26">
                  <c:v>-6.8500437339935161E-2</c:v>
                </c:pt>
                <c:pt idx="27">
                  <c:v>-2.9150418764260166E-2</c:v>
                </c:pt>
                <c:pt idx="28">
                  <c:v>-5.0952202993897799E-2</c:v>
                </c:pt>
                <c:pt idx="29">
                  <c:v>-0.11548275814897124</c:v>
                </c:pt>
                <c:pt idx="30">
                  <c:v>-0.13335121360447033</c:v>
                </c:pt>
                <c:pt idx="31">
                  <c:v>-0.10670901278228939</c:v>
                </c:pt>
                <c:pt idx="32">
                  <c:v>-0.12235269663332815</c:v>
                </c:pt>
                <c:pt idx="33">
                  <c:v>-0.16205263546027027</c:v>
                </c:pt>
                <c:pt idx="34">
                  <c:v>-5.3571720107953524E-2</c:v>
                </c:pt>
                <c:pt idx="35">
                  <c:v>1.4367908980887023E-2</c:v>
                </c:pt>
                <c:pt idx="36">
                  <c:v>-6.152553488476542E-2</c:v>
                </c:pt>
                <c:pt idx="37">
                  <c:v>-5.7175765268766554E-3</c:v>
                </c:pt>
                <c:pt idx="38">
                  <c:v>5.7395372813203949E-2</c:v>
                </c:pt>
                <c:pt idx="39">
                  <c:v>-2.8831216726246112E-2</c:v>
                </c:pt>
                <c:pt idx="40">
                  <c:v>-4.0593806764377405E-2</c:v>
                </c:pt>
                <c:pt idx="41">
                  <c:v>4.3439724686152204E-2</c:v>
                </c:pt>
                <c:pt idx="42">
                  <c:v>-3.7603800878315496E-2</c:v>
                </c:pt>
                <c:pt idx="43">
                  <c:v>1.7320564419918583E-2</c:v>
                </c:pt>
                <c:pt idx="44">
                  <c:v>6.2831506775467005E-3</c:v>
                </c:pt>
                <c:pt idx="45">
                  <c:v>-4.0045738910492901E-2</c:v>
                </c:pt>
                <c:pt idx="46">
                  <c:v>2.9193736504979029E-2</c:v>
                </c:pt>
                <c:pt idx="47">
                  <c:v>2.1811188395432168E-2</c:v>
                </c:pt>
                <c:pt idx="48">
                  <c:v>5.6282689711849798E-2</c:v>
                </c:pt>
                <c:pt idx="49">
                  <c:v>0.12140492277032422</c:v>
                </c:pt>
                <c:pt idx="50">
                  <c:v>0.11580431921511547</c:v>
                </c:pt>
                <c:pt idx="51">
                  <c:v>0.15549830760704708</c:v>
                </c:pt>
                <c:pt idx="52">
                  <c:v>0.12877598165697179</c:v>
                </c:pt>
                <c:pt idx="53">
                  <c:v>0.16703125052515588</c:v>
                </c:pt>
                <c:pt idx="54">
                  <c:v>9.7557109458151103E-2</c:v>
                </c:pt>
                <c:pt idx="55">
                  <c:v>4.8252104370412496E-2</c:v>
                </c:pt>
                <c:pt idx="56">
                  <c:v>8.8736551257696306E-2</c:v>
                </c:pt>
                <c:pt idx="57">
                  <c:v>-1.3734895178046713E-2</c:v>
                </c:pt>
                <c:pt idx="58">
                  <c:v>-0.18932718004279536</c:v>
                </c:pt>
                <c:pt idx="59">
                  <c:v>-0.17832571776826356</c:v>
                </c:pt>
                <c:pt idx="60">
                  <c:v>-0.28126175811961218</c:v>
                </c:pt>
                <c:pt idx="61">
                  <c:v>-0.23937693745103417</c:v>
                </c:pt>
                <c:pt idx="62">
                  <c:v>-0.35381696682743424</c:v>
                </c:pt>
                <c:pt idx="63">
                  <c:v>-0.24016205330164553</c:v>
                </c:pt>
                <c:pt idx="64">
                  <c:v>-0.19324022433028443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TDK_FF_ST_mU2_09!$Z$20:$Z$83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5.9129999999999994</c:v>
                </c:pt>
                <c:pt idx="2">
                  <c:v>11.61</c:v>
                </c:pt>
                <c:pt idx="3">
                  <c:v>17.334</c:v>
                </c:pt>
                <c:pt idx="4">
                  <c:v>22.832999999999998</c:v>
                </c:pt>
                <c:pt idx="5">
                  <c:v>28.314</c:v>
                </c:pt>
                <c:pt idx="6">
                  <c:v>33.993000000000002</c:v>
                </c:pt>
                <c:pt idx="7">
                  <c:v>39.636000000000003</c:v>
                </c:pt>
                <c:pt idx="8">
                  <c:v>45.189</c:v>
                </c:pt>
                <c:pt idx="9">
                  <c:v>50.966999999999999</c:v>
                </c:pt>
                <c:pt idx="10">
                  <c:v>56.708999999999996</c:v>
                </c:pt>
                <c:pt idx="11">
                  <c:v>62.261999999999993</c:v>
                </c:pt>
                <c:pt idx="12">
                  <c:v>67.895999999999987</c:v>
                </c:pt>
                <c:pt idx="13">
                  <c:v>73.286999999999992</c:v>
                </c:pt>
                <c:pt idx="14">
                  <c:v>78.821999999999989</c:v>
                </c:pt>
                <c:pt idx="15">
                  <c:v>84.590999999999994</c:v>
                </c:pt>
                <c:pt idx="16">
                  <c:v>90.197999999999993</c:v>
                </c:pt>
                <c:pt idx="17">
                  <c:v>95.85</c:v>
                </c:pt>
                <c:pt idx="18">
                  <c:v>101.619</c:v>
                </c:pt>
                <c:pt idx="19">
                  <c:v>107.298</c:v>
                </c:pt>
                <c:pt idx="20">
                  <c:v>112.77</c:v>
                </c:pt>
                <c:pt idx="21">
                  <c:v>118.22399999999999</c:v>
                </c:pt>
                <c:pt idx="22">
                  <c:v>123.83999999999999</c:v>
                </c:pt>
                <c:pt idx="23">
                  <c:v>129.45599999999999</c:v>
                </c:pt>
                <c:pt idx="24">
                  <c:v>135.12599999999998</c:v>
                </c:pt>
                <c:pt idx="25">
                  <c:v>140.84999999999997</c:v>
                </c:pt>
                <c:pt idx="26">
                  <c:v>146.50199999999995</c:v>
                </c:pt>
                <c:pt idx="27">
                  <c:v>152.09099999999995</c:v>
                </c:pt>
                <c:pt idx="28">
                  <c:v>157.71599999999995</c:v>
                </c:pt>
                <c:pt idx="29">
                  <c:v>163.13399999999996</c:v>
                </c:pt>
                <c:pt idx="30">
                  <c:v>168.77699999999996</c:v>
                </c:pt>
                <c:pt idx="31">
                  <c:v>174.33899999999997</c:v>
                </c:pt>
                <c:pt idx="32">
                  <c:v>179.98199999999997</c:v>
                </c:pt>
                <c:pt idx="33">
                  <c:v>185.64299999999997</c:v>
                </c:pt>
                <c:pt idx="34">
                  <c:v>191.42999999999998</c:v>
                </c:pt>
                <c:pt idx="35">
                  <c:v>197.06399999999996</c:v>
                </c:pt>
                <c:pt idx="36">
                  <c:v>202.53599999999997</c:v>
                </c:pt>
                <c:pt idx="37">
                  <c:v>208.03499999999997</c:v>
                </c:pt>
                <c:pt idx="38">
                  <c:v>213.70499999999996</c:v>
                </c:pt>
                <c:pt idx="39">
                  <c:v>219.29399999999995</c:v>
                </c:pt>
                <c:pt idx="40">
                  <c:v>224.90999999999997</c:v>
                </c:pt>
                <c:pt idx="41">
                  <c:v>230.58899999999997</c:v>
                </c:pt>
                <c:pt idx="42">
                  <c:v>236.40299999999996</c:v>
                </c:pt>
                <c:pt idx="43">
                  <c:v>241.96499999999997</c:v>
                </c:pt>
                <c:pt idx="44">
                  <c:v>247.60799999999998</c:v>
                </c:pt>
                <c:pt idx="45">
                  <c:v>253.03499999999997</c:v>
                </c:pt>
                <c:pt idx="46">
                  <c:v>258.66899999999998</c:v>
                </c:pt>
                <c:pt idx="47">
                  <c:v>264.32099999999997</c:v>
                </c:pt>
                <c:pt idx="48">
                  <c:v>269.94599999999997</c:v>
                </c:pt>
                <c:pt idx="49">
                  <c:v>275.70599999999996</c:v>
                </c:pt>
                <c:pt idx="50">
                  <c:v>281.33999999999997</c:v>
                </c:pt>
                <c:pt idx="51">
                  <c:v>287.12699999999995</c:v>
                </c:pt>
                <c:pt idx="52">
                  <c:v>292.59899999999993</c:v>
                </c:pt>
                <c:pt idx="53">
                  <c:v>298.12499999999994</c:v>
                </c:pt>
                <c:pt idx="54">
                  <c:v>303.78599999999994</c:v>
                </c:pt>
                <c:pt idx="55">
                  <c:v>309.41099999999994</c:v>
                </c:pt>
                <c:pt idx="56">
                  <c:v>315.00899999999996</c:v>
                </c:pt>
                <c:pt idx="57">
                  <c:v>320.82299999999998</c:v>
                </c:pt>
                <c:pt idx="58">
                  <c:v>326.57399999999996</c:v>
                </c:pt>
                <c:pt idx="59">
                  <c:v>332.16299999999995</c:v>
                </c:pt>
                <c:pt idx="60">
                  <c:v>337.77</c:v>
                </c:pt>
                <c:pt idx="61">
                  <c:v>343.26</c:v>
                </c:pt>
                <c:pt idx="62">
                  <c:v>348.84899999999999</c:v>
                </c:pt>
                <c:pt idx="63">
                  <c:v>354.55500000000001</c:v>
                </c:pt>
              </c:numCache>
            </c:numRef>
          </c:xVal>
          <c:yVal>
            <c:numRef>
              <c:f>TDK_FF_ST_mU2_09!$AD$20:$AD$83</c:f>
              <c:numCache>
                <c:formatCode>General</c:formatCode>
                <c:ptCount val="64"/>
                <c:pt idx="0">
                  <c:v>-0.19345473203287877</c:v>
                </c:pt>
                <c:pt idx="1">
                  <c:v>3.170562777542596E-2</c:v>
                </c:pt>
                <c:pt idx="2">
                  <c:v>-0.12506762097345003</c:v>
                </c:pt>
                <c:pt idx="3">
                  <c:v>-6.8286081369812734E-3</c:v>
                </c:pt>
                <c:pt idx="4">
                  <c:v>-4.4531836948195291E-2</c:v>
                </c:pt>
                <c:pt idx="5">
                  <c:v>1.9814968826967316E-2</c:v>
                </c:pt>
                <c:pt idx="6">
                  <c:v>9.2541956229084121E-3</c:v>
                </c:pt>
                <c:pt idx="7">
                  <c:v>7.2892143470589588E-2</c:v>
                </c:pt>
                <c:pt idx="8">
                  <c:v>0.15054296723450733</c:v>
                </c:pt>
                <c:pt idx="9">
                  <c:v>1.1788104541729183E-2</c:v>
                </c:pt>
                <c:pt idx="10">
                  <c:v>3.9386341182144236E-2</c:v>
                </c:pt>
                <c:pt idx="11">
                  <c:v>3.3883006427849693E-2</c:v>
                </c:pt>
                <c:pt idx="12">
                  <c:v>-1.1287371418220005E-2</c:v>
                </c:pt>
                <c:pt idx="13">
                  <c:v>4.5750302180536551E-2</c:v>
                </c:pt>
                <c:pt idx="14">
                  <c:v>1.4286896033524954E-2</c:v>
                </c:pt>
                <c:pt idx="15">
                  <c:v>-9.7586028731910801E-3</c:v>
                </c:pt>
                <c:pt idx="16">
                  <c:v>6.8106261084054154E-2</c:v>
                </c:pt>
                <c:pt idx="17">
                  <c:v>6.4954325132063673E-2</c:v>
                </c:pt>
                <c:pt idx="18">
                  <c:v>5.0462017435251028E-3</c:v>
                </c:pt>
                <c:pt idx="19">
                  <c:v>2.6517772709752307E-2</c:v>
                </c:pt>
                <c:pt idx="20">
                  <c:v>0.12934040185977835</c:v>
                </c:pt>
                <c:pt idx="21">
                  <c:v>3.0308701540633365E-2</c:v>
                </c:pt>
                <c:pt idx="22">
                  <c:v>2.1699443966980425E-3</c:v>
                </c:pt>
                <c:pt idx="23">
                  <c:v>6.7940520269672788E-2</c:v>
                </c:pt>
                <c:pt idx="24">
                  <c:v>-8.1779024031675362E-2</c:v>
                </c:pt>
                <c:pt idx="25">
                  <c:v>2.9355074245813739E-3</c:v>
                </c:pt>
                <c:pt idx="26">
                  <c:v>9.4044499401690018E-2</c:v>
                </c:pt>
                <c:pt idx="27">
                  <c:v>3.984291828288633E-2</c:v>
                </c:pt>
                <c:pt idx="28">
                  <c:v>-3.1425824297457439E-2</c:v>
                </c:pt>
                <c:pt idx="29">
                  <c:v>5.7120772721191315E-2</c:v>
                </c:pt>
                <c:pt idx="30">
                  <c:v>0.11412138670652894</c:v>
                </c:pt>
                <c:pt idx="31">
                  <c:v>-4.930743070943322E-2</c:v>
                </c:pt>
                <c:pt idx="32">
                  <c:v>3.7925051944313282E-2</c:v>
                </c:pt>
                <c:pt idx="33">
                  <c:v>3.7355291458993634E-3</c:v>
                </c:pt>
                <c:pt idx="34">
                  <c:v>2.5914945478234586E-2</c:v>
                </c:pt>
                <c:pt idx="35">
                  <c:v>4.444721552494002E-2</c:v>
                </c:pt>
                <c:pt idx="36">
                  <c:v>0.11261673468180788</c:v>
                </c:pt>
                <c:pt idx="37">
                  <c:v>6.6858175986254764E-2</c:v>
                </c:pt>
                <c:pt idx="38">
                  <c:v>-4.047027594558017E-2</c:v>
                </c:pt>
                <c:pt idx="39">
                  <c:v>-4.2974245593484284E-2</c:v>
                </c:pt>
                <c:pt idx="40">
                  <c:v>4.3064628310190756E-2</c:v>
                </c:pt>
                <c:pt idx="41">
                  <c:v>8.0311961988940084E-2</c:v>
                </c:pt>
                <c:pt idx="42">
                  <c:v>1.6075496340619111E-2</c:v>
                </c:pt>
                <c:pt idx="43">
                  <c:v>4.0616190344138658E-2</c:v>
                </c:pt>
                <c:pt idx="44">
                  <c:v>4.0596296183878167E-2</c:v>
                </c:pt>
                <c:pt idx="45">
                  <c:v>-2.3091131675414545E-3</c:v>
                </c:pt>
                <c:pt idx="46">
                  <c:v>5.9078334899254514E-2</c:v>
                </c:pt>
                <c:pt idx="47">
                  <c:v>4.3109512336741318E-2</c:v>
                </c:pt>
                <c:pt idx="48">
                  <c:v>7.2760757837329493E-2</c:v>
                </c:pt>
                <c:pt idx="49">
                  <c:v>6.7770222569663474E-2</c:v>
                </c:pt>
                <c:pt idx="50">
                  <c:v>-1.5211074072851716E-2</c:v>
                </c:pt>
                <c:pt idx="51">
                  <c:v>4.8322509856973284E-2</c:v>
                </c:pt>
                <c:pt idx="52">
                  <c:v>6.9154033055042419E-2</c:v>
                </c:pt>
                <c:pt idx="53">
                  <c:v>-1.7176053925879842E-2</c:v>
                </c:pt>
                <c:pt idx="54">
                  <c:v>7.6787532495245614E-2</c:v>
                </c:pt>
                <c:pt idx="55">
                  <c:v>0.10966660137887629</c:v>
                </c:pt>
                <c:pt idx="56">
                  <c:v>7.1400689942890949E-2</c:v>
                </c:pt>
                <c:pt idx="57">
                  <c:v>-1.6252677281670458E-2</c:v>
                </c:pt>
                <c:pt idx="58">
                  <c:v>-5.9133536201841252E-2</c:v>
                </c:pt>
                <c:pt idx="59">
                  <c:v>-2.8766831853602071E-2</c:v>
                </c:pt>
                <c:pt idx="60">
                  <c:v>9.3739684578338256E-2</c:v>
                </c:pt>
                <c:pt idx="61">
                  <c:v>-1.0403190367753723E-2</c:v>
                </c:pt>
                <c:pt idx="62">
                  <c:v>-4.5747786829224424E-2</c:v>
                </c:pt>
                <c:pt idx="63">
                  <c:v>-8.4003797264756486E-2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832144"/>
        <c:axId val="560829792"/>
      </c:scatterChart>
      <c:valAx>
        <c:axId val="5608321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829792"/>
        <c:crosses val="autoZero"/>
        <c:crossBetween val="midCat"/>
      </c:valAx>
      <c:valAx>
        <c:axId val="56082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832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TDK_KF_ST_10_01!$I$85:$I$149</c:f>
              <c:numCache>
                <c:formatCode>General</c:formatCode>
                <c:ptCount val="65"/>
                <c:pt idx="0">
                  <c:v>457</c:v>
                </c:pt>
                <c:pt idx="1">
                  <c:v>70</c:v>
                </c:pt>
                <c:pt idx="2">
                  <c:v>-296</c:v>
                </c:pt>
                <c:pt idx="3">
                  <c:v>-670</c:v>
                </c:pt>
                <c:pt idx="4">
                  <c:v>-1031</c:v>
                </c:pt>
                <c:pt idx="5">
                  <c:v>-1394</c:v>
                </c:pt>
                <c:pt idx="6">
                  <c:v>-1750</c:v>
                </c:pt>
                <c:pt idx="7">
                  <c:v>-2078</c:v>
                </c:pt>
                <c:pt idx="8">
                  <c:v>-2391</c:v>
                </c:pt>
                <c:pt idx="9">
                  <c:v>-2680</c:v>
                </c:pt>
                <c:pt idx="10">
                  <c:v>-2939</c:v>
                </c:pt>
                <c:pt idx="11">
                  <c:v>-3166</c:v>
                </c:pt>
                <c:pt idx="12">
                  <c:v>-3363</c:v>
                </c:pt>
                <c:pt idx="13">
                  <c:v>-3542</c:v>
                </c:pt>
                <c:pt idx="14">
                  <c:v>-3682</c:v>
                </c:pt>
                <c:pt idx="15">
                  <c:v>-3782</c:v>
                </c:pt>
                <c:pt idx="16">
                  <c:v>-3845</c:v>
                </c:pt>
                <c:pt idx="17">
                  <c:v>-3868</c:v>
                </c:pt>
                <c:pt idx="18">
                  <c:v>-3864</c:v>
                </c:pt>
                <c:pt idx="19">
                  <c:v>-3815</c:v>
                </c:pt>
                <c:pt idx="20">
                  <c:v>-3738</c:v>
                </c:pt>
                <c:pt idx="21">
                  <c:v>-3622</c:v>
                </c:pt>
                <c:pt idx="22">
                  <c:v>-3460</c:v>
                </c:pt>
                <c:pt idx="23">
                  <c:v>-3275</c:v>
                </c:pt>
                <c:pt idx="24">
                  <c:v>-3053</c:v>
                </c:pt>
                <c:pt idx="25">
                  <c:v>-2803</c:v>
                </c:pt>
                <c:pt idx="26">
                  <c:v>-2540</c:v>
                </c:pt>
                <c:pt idx="27">
                  <c:v>-2244</c:v>
                </c:pt>
                <c:pt idx="28">
                  <c:v>-1927</c:v>
                </c:pt>
                <c:pt idx="29">
                  <c:v>-1592</c:v>
                </c:pt>
                <c:pt idx="30">
                  <c:v>-1233</c:v>
                </c:pt>
                <c:pt idx="31">
                  <c:v>-864</c:v>
                </c:pt>
                <c:pt idx="32">
                  <c:v>-488</c:v>
                </c:pt>
                <c:pt idx="33">
                  <c:v>-105</c:v>
                </c:pt>
                <c:pt idx="34">
                  <c:v>265</c:v>
                </c:pt>
                <c:pt idx="35">
                  <c:v>631</c:v>
                </c:pt>
                <c:pt idx="36">
                  <c:v>996</c:v>
                </c:pt>
                <c:pt idx="37">
                  <c:v>1362</c:v>
                </c:pt>
                <c:pt idx="38">
                  <c:v>1708</c:v>
                </c:pt>
                <c:pt idx="39">
                  <c:v>2047</c:v>
                </c:pt>
                <c:pt idx="40">
                  <c:v>2362</c:v>
                </c:pt>
                <c:pt idx="41">
                  <c:v>2648</c:v>
                </c:pt>
                <c:pt idx="42">
                  <c:v>2901</c:v>
                </c:pt>
                <c:pt idx="43">
                  <c:v>3134</c:v>
                </c:pt>
                <c:pt idx="44">
                  <c:v>3333</c:v>
                </c:pt>
                <c:pt idx="45">
                  <c:v>3506</c:v>
                </c:pt>
                <c:pt idx="46">
                  <c:v>3644</c:v>
                </c:pt>
                <c:pt idx="47">
                  <c:v>3744</c:v>
                </c:pt>
                <c:pt idx="48">
                  <c:v>3809</c:v>
                </c:pt>
                <c:pt idx="49">
                  <c:v>3837</c:v>
                </c:pt>
                <c:pt idx="50">
                  <c:v>3820</c:v>
                </c:pt>
                <c:pt idx="51">
                  <c:v>3782</c:v>
                </c:pt>
                <c:pt idx="52">
                  <c:v>3701</c:v>
                </c:pt>
                <c:pt idx="53">
                  <c:v>3578</c:v>
                </c:pt>
                <c:pt idx="54">
                  <c:v>3426</c:v>
                </c:pt>
                <c:pt idx="55">
                  <c:v>3233</c:v>
                </c:pt>
                <c:pt idx="56">
                  <c:v>3019</c:v>
                </c:pt>
                <c:pt idx="57">
                  <c:v>2768</c:v>
                </c:pt>
                <c:pt idx="58">
                  <c:v>2498</c:v>
                </c:pt>
                <c:pt idx="59">
                  <c:v>2210</c:v>
                </c:pt>
                <c:pt idx="60">
                  <c:v>1891</c:v>
                </c:pt>
                <c:pt idx="61">
                  <c:v>1554</c:v>
                </c:pt>
                <c:pt idx="62">
                  <c:v>1201</c:v>
                </c:pt>
                <c:pt idx="63">
                  <c:v>823</c:v>
                </c:pt>
                <c:pt idx="64">
                  <c:v>443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F94-42CE-811E-19A83122E1BD}"/>
            </c:ext>
          </c:extLst>
        </c:ser>
        <c:ser>
          <c:idx val="1"/>
          <c:order val="1"/>
          <c:tx>
            <c:strRef>
              <c:f>TDK_KF_ST_10_01!$L$19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TDK_KF_ST_10_01!$L$85:$L$149</c:f>
              <c:numCache>
                <c:formatCode>General</c:formatCode>
                <c:ptCount val="65"/>
                <c:pt idx="0">
                  <c:v>459.79518017142038</c:v>
                </c:pt>
                <c:pt idx="1">
                  <c:v>77.39129231618081</c:v>
                </c:pt>
                <c:pt idx="2">
                  <c:v>-294.4988310435657</c:v>
                </c:pt>
                <c:pt idx="3">
                  <c:v>-664.44056126366911</c:v>
                </c:pt>
                <c:pt idx="4">
                  <c:v>-1026.0346200000383</c:v>
                </c:pt>
                <c:pt idx="5">
                  <c:v>-1393.6721681031747</c:v>
                </c:pt>
                <c:pt idx="6">
                  <c:v>-1747.520042604383</c:v>
                </c:pt>
                <c:pt idx="7">
                  <c:v>-2078.3882757483266</c:v>
                </c:pt>
                <c:pt idx="8">
                  <c:v>-2396.4630994584336</c:v>
                </c:pt>
                <c:pt idx="9">
                  <c:v>-2681.6143149795248</c:v>
                </c:pt>
                <c:pt idx="10">
                  <c:v>-2939.7776028545154</c:v>
                </c:pt>
                <c:pt idx="11">
                  <c:v>-3168.6792095935739</c:v>
                </c:pt>
                <c:pt idx="12">
                  <c:v>-3369.2916073664064</c:v>
                </c:pt>
                <c:pt idx="13">
                  <c:v>-3543.0049287190959</c:v>
                </c:pt>
                <c:pt idx="14">
                  <c:v>-3681.9714179853449</c:v>
                </c:pt>
                <c:pt idx="15">
                  <c:v>-3785.2991018531297</c:v>
                </c:pt>
                <c:pt idx="16">
                  <c:v>-3849.3747354411307</c:v>
                </c:pt>
                <c:pt idx="17">
                  <c:v>-3876.3985208039849</c:v>
                </c:pt>
                <c:pt idx="18">
                  <c:v>-3866.0976971296964</c:v>
                </c:pt>
                <c:pt idx="19">
                  <c:v>-3820.3356594452107</c:v>
                </c:pt>
                <c:pt idx="20">
                  <c:v>-3740.4377988351234</c:v>
                </c:pt>
                <c:pt idx="21">
                  <c:v>-3619.1477398894731</c:v>
                </c:pt>
                <c:pt idx="22">
                  <c:v>-3463.8340649033062</c:v>
                </c:pt>
                <c:pt idx="23">
                  <c:v>-3274.25791581257</c:v>
                </c:pt>
                <c:pt idx="24">
                  <c:v>-3049.1373527793539</c:v>
                </c:pt>
                <c:pt idx="25">
                  <c:v>-2802.887978467531</c:v>
                </c:pt>
                <c:pt idx="26">
                  <c:v>-2535.3905906417626</c:v>
                </c:pt>
                <c:pt idx="27">
                  <c:v>-2239.5031962404692</c:v>
                </c:pt>
                <c:pt idx="28">
                  <c:v>-1926.8530855977904</c:v>
                </c:pt>
                <c:pt idx="29">
                  <c:v>-1587.7868272564006</c:v>
                </c:pt>
                <c:pt idx="30">
                  <c:v>-1228.3394738778372</c:v>
                </c:pt>
                <c:pt idx="31">
                  <c:v>-856.83903661045872</c:v>
                </c:pt>
                <c:pt idx="32">
                  <c:v>-477.59562789751124</c:v>
                </c:pt>
                <c:pt idx="33">
                  <c:v>-103.50257731844275</c:v>
                </c:pt>
                <c:pt idx="34">
                  <c:v>268.3502587057348</c:v>
                </c:pt>
                <c:pt idx="35">
                  <c:v>636.31802430925916</c:v>
                </c:pt>
                <c:pt idx="36">
                  <c:v>996.45761958318474</c:v>
                </c:pt>
                <c:pt idx="37">
                  <c:v>1362.5730950449893</c:v>
                </c:pt>
                <c:pt idx="38">
                  <c:v>1710.0065968672457</c:v>
                </c:pt>
                <c:pt idx="39">
                  <c:v>2042.1843341112983</c:v>
                </c:pt>
                <c:pt idx="40">
                  <c:v>2359.4044299664311</c:v>
                </c:pt>
                <c:pt idx="41">
                  <c:v>2641.1104381937707</c:v>
                </c:pt>
                <c:pt idx="42">
                  <c:v>2897.9693147222929</c:v>
                </c:pt>
                <c:pt idx="43">
                  <c:v>3125.1315377786295</c:v>
                </c:pt>
                <c:pt idx="44">
                  <c:v>3325.7033324565318</c:v>
                </c:pt>
                <c:pt idx="45">
                  <c:v>3498.7638411770927</c:v>
                </c:pt>
                <c:pt idx="46">
                  <c:v>3637.7345037866116</c:v>
                </c:pt>
                <c:pt idx="47">
                  <c:v>3742.2408378926775</c:v>
                </c:pt>
                <c:pt idx="48">
                  <c:v>3807.2144312943069</c:v>
                </c:pt>
                <c:pt idx="49">
                  <c:v>3834.5666089138181</c:v>
                </c:pt>
                <c:pt idx="50">
                  <c:v>3825.2712450699628</c:v>
                </c:pt>
                <c:pt idx="51">
                  <c:v>3780.9238552582187</c:v>
                </c:pt>
                <c:pt idx="52">
                  <c:v>3701.9622311016997</c:v>
                </c:pt>
                <c:pt idx="53">
                  <c:v>3582.7122131297265</c:v>
                </c:pt>
                <c:pt idx="54">
                  <c:v>3427.378527884739</c:v>
                </c:pt>
                <c:pt idx="55">
                  <c:v>3237.5165829420253</c:v>
                </c:pt>
                <c:pt idx="56">
                  <c:v>3016.5219753069155</c:v>
                </c:pt>
                <c:pt idx="57">
                  <c:v>2771.7711994171191</c:v>
                </c:pt>
                <c:pt idx="58">
                  <c:v>2503.9074711753392</c:v>
                </c:pt>
                <c:pt idx="59">
                  <c:v>2210.3115579221626</c:v>
                </c:pt>
                <c:pt idx="60">
                  <c:v>1891.6130100556193</c:v>
                </c:pt>
                <c:pt idx="61">
                  <c:v>1556.1968018328798</c:v>
                </c:pt>
                <c:pt idx="62">
                  <c:v>1198.2994189361877</c:v>
                </c:pt>
                <c:pt idx="63">
                  <c:v>821.21297676809161</c:v>
                </c:pt>
                <c:pt idx="64">
                  <c:v>440.87084536643096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F94-42CE-811E-19A83122E1BD}"/>
            </c:ext>
          </c:extLst>
        </c:ser>
        <c:ser>
          <c:idx val="2"/>
          <c:order val="2"/>
          <c:tx>
            <c:strRef>
              <c:f>TDK_KF_ST_10_01!$J$19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-3842</c:v>
                </c:pt>
                <c:pt idx="2">
                  <c:v>-3834</c:v>
                </c:pt>
                <c:pt idx="3">
                  <c:v>-3784</c:v>
                </c:pt>
                <c:pt idx="4">
                  <c:v>-3709</c:v>
                </c:pt>
                <c:pt idx="5">
                  <c:v>-3585</c:v>
                </c:pt>
                <c:pt idx="6">
                  <c:v>-3421</c:v>
                </c:pt>
                <c:pt idx="7">
                  <c:v>-3236</c:v>
                </c:pt>
                <c:pt idx="8">
                  <c:v>-3010</c:v>
                </c:pt>
                <c:pt idx="9">
                  <c:v>-2761</c:v>
                </c:pt>
                <c:pt idx="10">
                  <c:v>-2498</c:v>
                </c:pt>
                <c:pt idx="11">
                  <c:v>-2194</c:v>
                </c:pt>
                <c:pt idx="12">
                  <c:v>-1878</c:v>
                </c:pt>
                <c:pt idx="13">
                  <c:v>-1540</c:v>
                </c:pt>
                <c:pt idx="14">
                  <c:v>-1182</c:v>
                </c:pt>
                <c:pt idx="15">
                  <c:v>-808</c:v>
                </c:pt>
                <c:pt idx="16">
                  <c:v>-436</c:v>
                </c:pt>
                <c:pt idx="17">
                  <c:v>-61</c:v>
                </c:pt>
                <c:pt idx="18">
                  <c:v>316</c:v>
                </c:pt>
                <c:pt idx="19">
                  <c:v>683</c:v>
                </c:pt>
                <c:pt idx="20">
                  <c:v>1039</c:v>
                </c:pt>
                <c:pt idx="21">
                  <c:v>1411</c:v>
                </c:pt>
                <c:pt idx="22">
                  <c:v>1757</c:v>
                </c:pt>
                <c:pt idx="23">
                  <c:v>2091</c:v>
                </c:pt>
                <c:pt idx="24">
                  <c:v>2411</c:v>
                </c:pt>
                <c:pt idx="25">
                  <c:v>2691</c:v>
                </c:pt>
                <c:pt idx="26">
                  <c:v>2948</c:v>
                </c:pt>
                <c:pt idx="27">
                  <c:v>3185</c:v>
                </c:pt>
                <c:pt idx="28">
                  <c:v>3375</c:v>
                </c:pt>
                <c:pt idx="29">
                  <c:v>3554</c:v>
                </c:pt>
                <c:pt idx="30">
                  <c:v>3690</c:v>
                </c:pt>
                <c:pt idx="31">
                  <c:v>3792</c:v>
                </c:pt>
                <c:pt idx="32">
                  <c:v>3862</c:v>
                </c:pt>
                <c:pt idx="33">
                  <c:v>3888</c:v>
                </c:pt>
                <c:pt idx="34">
                  <c:v>3874</c:v>
                </c:pt>
                <c:pt idx="35">
                  <c:v>3830</c:v>
                </c:pt>
                <c:pt idx="36">
                  <c:v>3749</c:v>
                </c:pt>
                <c:pt idx="37">
                  <c:v>3629</c:v>
                </c:pt>
                <c:pt idx="38">
                  <c:v>3474</c:v>
                </c:pt>
                <c:pt idx="39">
                  <c:v>3283</c:v>
                </c:pt>
                <c:pt idx="40">
                  <c:v>3056</c:v>
                </c:pt>
                <c:pt idx="41">
                  <c:v>2813</c:v>
                </c:pt>
                <c:pt idx="42">
                  <c:v>2539</c:v>
                </c:pt>
                <c:pt idx="43">
                  <c:v>2250</c:v>
                </c:pt>
                <c:pt idx="44">
                  <c:v>1931</c:v>
                </c:pt>
                <c:pt idx="45">
                  <c:v>1589</c:v>
                </c:pt>
                <c:pt idx="46">
                  <c:v>1231</c:v>
                </c:pt>
                <c:pt idx="47">
                  <c:v>861</c:v>
                </c:pt>
                <c:pt idx="48">
                  <c:v>484</c:v>
                </c:pt>
                <c:pt idx="49">
                  <c:v>109</c:v>
                </c:pt>
                <c:pt idx="50">
                  <c:v>-267</c:v>
                </c:pt>
                <c:pt idx="51">
                  <c:v>-624</c:v>
                </c:pt>
                <c:pt idx="52">
                  <c:v>-986</c:v>
                </c:pt>
                <c:pt idx="53">
                  <c:v>-1352</c:v>
                </c:pt>
                <c:pt idx="54">
                  <c:v>-1704</c:v>
                </c:pt>
                <c:pt idx="55">
                  <c:v>-2042</c:v>
                </c:pt>
                <c:pt idx="56">
                  <c:v>-2357</c:v>
                </c:pt>
                <c:pt idx="57">
                  <c:v>-2636</c:v>
                </c:pt>
                <c:pt idx="58">
                  <c:v>-2894</c:v>
                </c:pt>
                <c:pt idx="59">
                  <c:v>-3131</c:v>
                </c:pt>
                <c:pt idx="60">
                  <c:v>-3332</c:v>
                </c:pt>
                <c:pt idx="61">
                  <c:v>-3499</c:v>
                </c:pt>
                <c:pt idx="62">
                  <c:v>-3650</c:v>
                </c:pt>
                <c:pt idx="63">
                  <c:v>-3748</c:v>
                </c:pt>
                <c:pt idx="64">
                  <c:v>-3813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F94-42CE-811E-19A83122E1BD}"/>
            </c:ext>
          </c:extLst>
        </c:ser>
        <c:ser>
          <c:idx val="3"/>
          <c:order val="3"/>
          <c:tx>
            <c:strRef>
              <c:f>TDK_KF_ST_10_01!$N$19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TDK_KF_ST_10_01!$N$85:$N$149</c:f>
              <c:numCache>
                <c:formatCode>General</c:formatCode>
                <c:ptCount val="65"/>
                <c:pt idx="0">
                  <c:v>-3812.1189861912785</c:v>
                </c:pt>
                <c:pt idx="1">
                  <c:v>-3839.7569672126697</c:v>
                </c:pt>
                <c:pt idx="2">
                  <c:v>-3830.147154017875</c:v>
                </c:pt>
                <c:pt idx="3">
                  <c:v>-3784.658705645722</c:v>
                </c:pt>
                <c:pt idx="4">
                  <c:v>-3704.3417490421739</c:v>
                </c:pt>
                <c:pt idx="5">
                  <c:v>-3583.9163402408012</c:v>
                </c:pt>
                <c:pt idx="6">
                  <c:v>-3427.3363074679974</c:v>
                </c:pt>
                <c:pt idx="7">
                  <c:v>-3239.7511161670645</c:v>
                </c:pt>
                <c:pt idx="8">
                  <c:v>-3014.9677729623809</c:v>
                </c:pt>
                <c:pt idx="9">
                  <c:v>-2767.7581247631733</c:v>
                </c:pt>
                <c:pt idx="10">
                  <c:v>-2495.8057729575607</c:v>
                </c:pt>
                <c:pt idx="11">
                  <c:v>-2202.6506112336251</c:v>
                </c:pt>
                <c:pt idx="12">
                  <c:v>-1887.3281552524684</c:v>
                </c:pt>
                <c:pt idx="13">
                  <c:v>-1544.1948425589148</c:v>
                </c:pt>
                <c:pt idx="14">
                  <c:v>-1184.9891949681221</c:v>
                </c:pt>
                <c:pt idx="15">
                  <c:v>-810.25549517377192</c:v>
                </c:pt>
                <c:pt idx="16">
                  <c:v>-436.1467519893277</c:v>
                </c:pt>
                <c:pt idx="17">
                  <c:v>-58.844450875024258</c:v>
                </c:pt>
                <c:pt idx="18">
                  <c:v>322.84192456091853</c:v>
                </c:pt>
                <c:pt idx="19">
                  <c:v>689.02907794037071</c:v>
                </c:pt>
                <c:pt idx="20">
                  <c:v>1046.7628781907865</c:v>
                </c:pt>
                <c:pt idx="21">
                  <c:v>1415.608754163831</c:v>
                </c:pt>
                <c:pt idx="22">
                  <c:v>1765.4565864307403</c:v>
                </c:pt>
                <c:pt idx="23">
                  <c:v>2098.633018805604</c:v>
                </c:pt>
                <c:pt idx="24">
                  <c:v>2415.5644575408323</c:v>
                </c:pt>
                <c:pt idx="25">
                  <c:v>2698.134297282922</c:v>
                </c:pt>
                <c:pt idx="26">
                  <c:v>2951.0759037264493</c:v>
                </c:pt>
                <c:pt idx="27">
                  <c:v>3181.1457068036425</c:v>
                </c:pt>
                <c:pt idx="28">
                  <c:v>3378.9738059724896</c:v>
                </c:pt>
                <c:pt idx="29">
                  <c:v>3549.8360960666419</c:v>
                </c:pt>
                <c:pt idx="30">
                  <c:v>3688.2030213567823</c:v>
                </c:pt>
                <c:pt idx="31">
                  <c:v>3790.0013255975859</c:v>
                </c:pt>
                <c:pt idx="32">
                  <c:v>3854.1450804655597</c:v>
                </c:pt>
                <c:pt idx="33">
                  <c:v>3880.0005867424411</c:v>
                </c:pt>
                <c:pt idx="34">
                  <c:v>3869.635055881567</c:v>
                </c:pt>
                <c:pt idx="35">
                  <c:v>3823.7072421531111</c:v>
                </c:pt>
                <c:pt idx="36">
                  <c:v>3743.1474507237372</c:v>
                </c:pt>
                <c:pt idx="37">
                  <c:v>3622.7003803965117</c:v>
                </c:pt>
                <c:pt idx="38">
                  <c:v>3468.7941119874672</c:v>
                </c:pt>
                <c:pt idx="39">
                  <c:v>3280.4981275531786</c:v>
                </c:pt>
                <c:pt idx="40">
                  <c:v>3056.1924344673766</c:v>
                </c:pt>
                <c:pt idx="41">
                  <c:v>2812.0530626794243</c:v>
                </c:pt>
                <c:pt idx="42">
                  <c:v>2541.8859225743445</c:v>
                </c:pt>
                <c:pt idx="43">
                  <c:v>2251.6744800650422</c:v>
                </c:pt>
                <c:pt idx="44">
                  <c:v>1937.4469039172243</c:v>
                </c:pt>
                <c:pt idx="45">
                  <c:v>1597.0472694349298</c:v>
                </c:pt>
                <c:pt idx="46">
                  <c:v>1240.0706226190575</c:v>
                </c:pt>
                <c:pt idx="47">
                  <c:v>863.98485187497943</c:v>
                </c:pt>
                <c:pt idx="48">
                  <c:v>487.70038228269334</c:v>
                </c:pt>
                <c:pt idx="49">
                  <c:v>112.29689925888667</c:v>
                </c:pt>
                <c:pt idx="50">
                  <c:v>-263.37877658921434</c:v>
                </c:pt>
                <c:pt idx="51">
                  <c:v>-628.00233369341629</c:v>
                </c:pt>
                <c:pt idx="52">
                  <c:v>-987.34546860162482</c:v>
                </c:pt>
                <c:pt idx="53">
                  <c:v>-1354.5538967787015</c:v>
                </c:pt>
                <c:pt idx="54">
                  <c:v>-1708.0156712303749</c:v>
                </c:pt>
                <c:pt idx="55">
                  <c:v>-2044.1959852655841</c:v>
                </c:pt>
                <c:pt idx="56">
                  <c:v>-2357.8225310832818</c:v>
                </c:pt>
                <c:pt idx="57">
                  <c:v>-2641.3851677319171</c:v>
                </c:pt>
                <c:pt idx="58">
                  <c:v>-2897.1164296605261</c:v>
                </c:pt>
                <c:pt idx="59">
                  <c:v>-3127.7620243097599</c:v>
                </c:pt>
                <c:pt idx="60">
                  <c:v>-3331.3785064658714</c:v>
                </c:pt>
                <c:pt idx="61">
                  <c:v>-3502.0873800924574</c:v>
                </c:pt>
                <c:pt idx="62">
                  <c:v>-3641.8240570779631</c:v>
                </c:pt>
                <c:pt idx="63">
                  <c:v>-3746.8851812827302</c:v>
                </c:pt>
                <c:pt idx="64">
                  <c:v>-3812.5497041513454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F94-42CE-811E-19A83122E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830184"/>
        <c:axId val="560835280"/>
      </c:scatterChart>
      <c:valAx>
        <c:axId val="560830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835280"/>
        <c:crosses val="autoZero"/>
        <c:crossBetween val="midCat"/>
      </c:valAx>
      <c:valAx>
        <c:axId val="56083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830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TDK_KF_ST_10_01!$AC$20:$AC$84</c:f>
              <c:numCache>
                <c:formatCode>General</c:formatCode>
                <c:ptCount val="65"/>
                <c:pt idx="0">
                  <c:v>5.3480654441897056E-2</c:v>
                </c:pt>
                <c:pt idx="1">
                  <c:v>-6.9410307257710357E-2</c:v>
                </c:pt>
                <c:pt idx="2">
                  <c:v>-0.1180394140984955</c:v>
                </c:pt>
                <c:pt idx="3">
                  <c:v>-9.2480908285214269E-2</c:v>
                </c:pt>
                <c:pt idx="4">
                  <c:v>-0.11354836165522286</c:v>
                </c:pt>
                <c:pt idx="5">
                  <c:v>-6.671968760984015E-2</c:v>
                </c:pt>
                <c:pt idx="6">
                  <c:v>-5.106762529077713E-2</c:v>
                </c:pt>
                <c:pt idx="7">
                  <c:v>-4.9628635492489082E-2</c:v>
                </c:pt>
                <c:pt idx="8">
                  <c:v>-2.992861457963869E-2</c:v>
                </c:pt>
                <c:pt idx="9">
                  <c:v>-2.6151200838086197E-2</c:v>
                </c:pt>
                <c:pt idx="10">
                  <c:v>0.1705987825134514</c:v>
                </c:pt>
                <c:pt idx="11">
                  <c:v>2.7672545425538431E-2</c:v>
                </c:pt>
                <c:pt idx="12">
                  <c:v>-2.6194564912856322E-2</c:v>
                </c:pt>
                <c:pt idx="13">
                  <c:v>-2.266054100942938E-2</c:v>
                </c:pt>
                <c:pt idx="14">
                  <c:v>-1.8836340736072543E-2</c:v>
                </c:pt>
                <c:pt idx="15">
                  <c:v>-5.5575284978445438E-2</c:v>
                </c:pt>
                <c:pt idx="16">
                  <c:v>-0.11231774771235337</c:v>
                </c:pt>
                <c:pt idx="17">
                  <c:v>-0.13478723524849556</c:v>
                </c:pt>
                <c:pt idx="18">
                  <c:v>-0.17271582047636969</c:v>
                </c:pt>
                <c:pt idx="19">
                  <c:v>-0.11121264506660111</c:v>
                </c:pt>
                <c:pt idx="20">
                  <c:v>-8.8551447930370841E-2</c:v>
                </c:pt>
                <c:pt idx="21">
                  <c:v>-0.14577840081688009</c:v>
                </c:pt>
                <c:pt idx="22">
                  <c:v>-0.13539373954039036</c:v>
                </c:pt>
                <c:pt idx="23">
                  <c:v>-4.0279701982768756E-2</c:v>
                </c:pt>
                <c:pt idx="24">
                  <c:v>-3.1414406650014826E-2</c:v>
                </c:pt>
                <c:pt idx="25">
                  <c:v>-5.6974479902436315E-2</c:v>
                </c:pt>
                <c:pt idx="26">
                  <c:v>1.9454463309500625E-3</c:v>
                </c:pt>
                <c:pt idx="27">
                  <c:v>4.279097426581302E-2</c:v>
                </c:pt>
                <c:pt idx="28">
                  <c:v>3.4979917092613277E-2</c:v>
                </c:pt>
                <c:pt idx="29">
                  <c:v>5.1652183860738887E-2</c:v>
                </c:pt>
                <c:pt idx="30">
                  <c:v>6.040994550798473E-2</c:v>
                </c:pt>
                <c:pt idx="31">
                  <c:v>4.3121552446820033E-2</c:v>
                </c:pt>
                <c:pt idx="32">
                  <c:v>6.4672072783793055E-2</c:v>
                </c:pt>
                <c:pt idx="33">
                  <c:v>0.1117417019375182</c:v>
                </c:pt>
                <c:pt idx="34">
                  <c:v>1.5834949741872606E-2</c:v>
                </c:pt>
                <c:pt idx="35">
                  <c:v>-3.9312989686493438E-2</c:v>
                </c:pt>
                <c:pt idx="36">
                  <c:v>3.2855512317013336E-2</c:v>
                </c:pt>
                <c:pt idx="37">
                  <c:v>4.0368474473979177E-2</c:v>
                </c:pt>
                <c:pt idx="38">
                  <c:v>7.7205800691785953E-2</c:v>
                </c:pt>
                <c:pt idx="39">
                  <c:v>4.9073907483602852E-2</c:v>
                </c:pt>
                <c:pt idx="40">
                  <c:v>5.358568356641058E-2</c:v>
                </c:pt>
                <c:pt idx="41">
                  <c:v>7.280318361654281E-2</c:v>
                </c:pt>
                <c:pt idx="42">
                  <c:v>9.0787303049324919E-2</c:v>
                </c:pt>
                <c:pt idx="43">
                  <c:v>0.10499884582876007</c:v>
                </c:pt>
                <c:pt idx="44">
                  <c:v>3.9426434505998031E-2</c:v>
                </c:pt>
                <c:pt idx="45">
                  <c:v>-9.0252837263449237E-3</c:v>
                </c:pt>
                <c:pt idx="46">
                  <c:v>5.5044361258921981E-2</c:v>
                </c:pt>
                <c:pt idx="47">
                  <c:v>3.9732930201694217E-2</c:v>
                </c:pt>
                <c:pt idx="48">
                  <c:v>-6.8015125028296097E-2</c:v>
                </c:pt>
                <c:pt idx="49">
                  <c:v>-4.759904757457889E-2</c:v>
                </c:pt>
                <c:pt idx="50">
                  <c:v>-8.5453250628290789E-2</c:v>
                </c:pt>
                <c:pt idx="51">
                  <c:v>-0.10825411010620201</c:v>
                </c:pt>
                <c:pt idx="52">
                  <c:v>-9.9103341837633252E-2</c:v>
                </c:pt>
                <c:pt idx="53">
                  <c:v>-0.11992603214156361</c:v>
                </c:pt>
                <c:pt idx="54">
                  <c:v>-5.2790830020740032E-2</c:v>
                </c:pt>
                <c:pt idx="55">
                  <c:v>-2.6833574391957882E-2</c:v>
                </c:pt>
                <c:pt idx="56">
                  <c:v>4.6902514609200807E-2</c:v>
                </c:pt>
                <c:pt idx="57">
                  <c:v>3.921428098698243E-2</c:v>
                </c:pt>
                <c:pt idx="58">
                  <c:v>-4.7276031086141757E-2</c:v>
                </c:pt>
                <c:pt idx="59">
                  <c:v>5.4452458295656925E-2</c:v>
                </c:pt>
                <c:pt idx="60">
                  <c:v>0.11587065305167243</c:v>
                </c:pt>
                <c:pt idx="61">
                  <c:v>-7.937588352945113E-3</c:v>
                </c:pt>
                <c:pt idx="62">
                  <c:v>-0.11570842145789584</c:v>
                </c:pt>
                <c:pt idx="63">
                  <c:v>-2.1090358568756074E-2</c:v>
                </c:pt>
                <c:pt idx="64">
                  <c:v>-7.7647651755853531E-2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270-4395-B973-F404E3244DD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TDK_KF_ST_10_01!$AC$85:$AC$149</c:f>
              <c:numCache>
                <c:formatCode>General</c:formatCode>
                <c:ptCount val="65"/>
                <c:pt idx="0">
                  <c:v>5.2244611317519229E-2</c:v>
                </c:pt>
                <c:pt idx="1">
                  <c:v>-1.1674353170235463E-2</c:v>
                </c:pt>
                <c:pt idx="2">
                  <c:v>7.7157051118263098E-2</c:v>
                </c:pt>
                <c:pt idx="3">
                  <c:v>6.9955609941416697E-3</c:v>
                </c:pt>
                <c:pt idx="4">
                  <c:v>3.0350749452054515E-2</c:v>
                </c:pt>
                <c:pt idx="5">
                  <c:v>7.6621370970713087E-2</c:v>
                </c:pt>
                <c:pt idx="6">
                  <c:v>-8.5044426606373236E-3</c:v>
                </c:pt>
                <c:pt idx="7">
                  <c:v>3.2853386055933242E-2</c:v>
                </c:pt>
                <c:pt idx="8">
                  <c:v>6.7098338645621425E-2</c:v>
                </c:pt>
                <c:pt idx="9">
                  <c:v>-1.1756833479466877E-2</c:v>
                </c:pt>
                <c:pt idx="10">
                  <c:v>6.4865705226452519E-2</c:v>
                </c:pt>
                <c:pt idx="11">
                  <c:v>-5.6051211324245287E-2</c:v>
                </c:pt>
                <c:pt idx="12">
                  <c:v>-5.3713103053553368E-2</c:v>
                </c:pt>
                <c:pt idx="13">
                  <c:v>-3.465449042499813E-2</c:v>
                </c:pt>
                <c:pt idx="14">
                  <c:v>-2.9018639068226548E-2</c:v>
                </c:pt>
                <c:pt idx="15">
                  <c:v>-1.0513568793385275E-2</c:v>
                </c:pt>
                <c:pt idx="16">
                  <c:v>1.6844624934151398E-2</c:v>
                </c:pt>
                <c:pt idx="17">
                  <c:v>4.6673138739720343E-2</c:v>
                </c:pt>
                <c:pt idx="18">
                  <c:v>0.11255950110518143</c:v>
                </c:pt>
                <c:pt idx="19">
                  <c:v>9.0446998181221261E-2</c:v>
                </c:pt>
                <c:pt idx="20">
                  <c:v>0.12007188372592736</c:v>
                </c:pt>
                <c:pt idx="21">
                  <c:v>0.10047187678389946</c:v>
                </c:pt>
                <c:pt idx="22">
                  <c:v>0.11053735268194487</c:v>
                </c:pt>
                <c:pt idx="23">
                  <c:v>0.12805823387895998</c:v>
                </c:pt>
                <c:pt idx="24">
                  <c:v>0.11713445025051783</c:v>
                </c:pt>
                <c:pt idx="25">
                  <c:v>0.10709551946769125</c:v>
                </c:pt>
                <c:pt idx="26">
                  <c:v>0.11156168132126254</c:v>
                </c:pt>
                <c:pt idx="27">
                  <c:v>5.1163909818626507E-2</c:v>
                </c:pt>
                <c:pt idx="28">
                  <c:v>5.9283251606331078E-2</c:v>
                </c:pt>
                <c:pt idx="29">
                  <c:v>5.8338663897529841E-2</c:v>
                </c:pt>
                <c:pt idx="30">
                  <c:v>8.1064197006469385E-2</c:v>
                </c:pt>
                <c:pt idx="31">
                  <c:v>0.11800768420050645</c:v>
                </c:pt>
                <c:pt idx="32">
                  <c:v>0.15674338326559223</c:v>
                </c:pt>
                <c:pt idx="33">
                  <c:v>3.38103386151829E-2</c:v>
                </c:pt>
                <c:pt idx="34">
                  <c:v>6.5619336243798898E-2</c:v>
                </c:pt>
                <c:pt idx="35">
                  <c:v>0.10226705345368714</c:v>
                </c:pt>
                <c:pt idx="36">
                  <c:v>3.6133378838115959E-2</c:v>
                </c:pt>
                <c:pt idx="37">
                  <c:v>4.6901320816829184E-2</c:v>
                </c:pt>
                <c:pt idx="38">
                  <c:v>6.6429991377503939E-2</c:v>
                </c:pt>
                <c:pt idx="39">
                  <c:v>-3.4576385775238805E-2</c:v>
                </c:pt>
                <c:pt idx="40">
                  <c:v>-2.4402432933726459E-2</c:v>
                </c:pt>
                <c:pt idx="41">
                  <c:v>-5.3949356326086217E-2</c:v>
                </c:pt>
                <c:pt idx="42">
                  <c:v>-4.8169071905562078E-2</c:v>
                </c:pt>
                <c:pt idx="43">
                  <c:v>-7.8666842708017271E-2</c:v>
                </c:pt>
                <c:pt idx="44">
                  <c:v>-0.11473965080607229</c:v>
                </c:pt>
                <c:pt idx="45">
                  <c:v>-0.12613363499332308</c:v>
                </c:pt>
                <c:pt idx="46">
                  <c:v>-0.12588012448604502</c:v>
                </c:pt>
                <c:pt idx="47">
                  <c:v>-1.3808048919798921E-2</c:v>
                </c:pt>
                <c:pt idx="48">
                  <c:v>-1.9406166401083169E-2</c:v>
                </c:pt>
                <c:pt idx="49">
                  <c:v>-9.389455236018307E-3</c:v>
                </c:pt>
                <c:pt idx="50">
                  <c:v>-1.8318869902913093E-2</c:v>
                </c:pt>
                <c:pt idx="51">
                  <c:v>0.10164690618394445</c:v>
                </c:pt>
                <c:pt idx="52">
                  <c:v>5.3646766909750454E-2</c:v>
                </c:pt>
                <c:pt idx="53">
                  <c:v>4.4402347246979446E-2</c:v>
                </c:pt>
                <c:pt idx="54">
                  <c:v>7.2084577470292288E-2</c:v>
                </c:pt>
                <c:pt idx="55">
                  <c:v>1.1784450735682128E-2</c:v>
                </c:pt>
                <c:pt idx="56">
                  <c:v>4.3290811271347707E-2</c:v>
                </c:pt>
                <c:pt idx="57">
                  <c:v>2.0109792173514052E-2</c:v>
                </c:pt>
                <c:pt idx="58">
                  <c:v>-4.6253553050370044E-2</c:v>
                </c:pt>
                <c:pt idx="59">
                  <c:v>-5.3145338329333214E-2</c:v>
                </c:pt>
                <c:pt idx="60">
                  <c:v>-4.5672775185142456E-2</c:v>
                </c:pt>
                <c:pt idx="61">
                  <c:v>-5.5408396892392631E-2</c:v>
                </c:pt>
                <c:pt idx="62">
                  <c:v>-5.5131867659390821E-2</c:v>
                </c:pt>
                <c:pt idx="63">
                  <c:v>-4.1775981321650058E-2</c:v>
                </c:pt>
                <c:pt idx="64">
                  <c:v>-4.0709229280173176E-2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270-4395-B973-F404E3244DD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</c:numCache>
            </c:numRef>
          </c:xVal>
          <c:yVal>
            <c:numRef>
              <c:f>TDK_KF_ST_10_01!$AD$20:$AD$83</c:f>
              <c:numCache>
                <c:formatCode>General</c:formatCode>
                <c:ptCount val="64"/>
                <c:pt idx="0">
                  <c:v>-9.4189883722070239E-2</c:v>
                </c:pt>
                <c:pt idx="1">
                  <c:v>2.76343259360603E-2</c:v>
                </c:pt>
                <c:pt idx="2">
                  <c:v>6.2907546439104678E-2</c:v>
                </c:pt>
                <c:pt idx="3">
                  <c:v>3.7072511392821639E-2</c:v>
                </c:pt>
                <c:pt idx="4">
                  <c:v>6.7875586470080407E-2</c:v>
                </c:pt>
                <c:pt idx="5">
                  <c:v>1.3574349280506937E-2</c:v>
                </c:pt>
                <c:pt idx="6">
                  <c:v>4.8140722404070857E-3</c:v>
                </c:pt>
                <c:pt idx="7">
                  <c:v>6.9738427666003133E-2</c:v>
                </c:pt>
                <c:pt idx="8">
                  <c:v>7.3219425850986397E-2</c:v>
                </c:pt>
                <c:pt idx="9">
                  <c:v>3.7935651573768325E-2</c:v>
                </c:pt>
                <c:pt idx="10">
                  <c:v>-9.8514205043159109E-2</c:v>
                </c:pt>
                <c:pt idx="11">
                  <c:v>1.6729801821441015E-2</c:v>
                </c:pt>
                <c:pt idx="12">
                  <c:v>7.9841331822606776E-2</c:v>
                </c:pt>
                <c:pt idx="13">
                  <c:v>0.12430744719337383</c:v>
                </c:pt>
                <c:pt idx="14">
                  <c:v>5.1747083315945019E-4</c:v>
                </c:pt>
                <c:pt idx="15">
                  <c:v>4.6185829742427131E-2</c:v>
                </c:pt>
                <c:pt idx="16">
                  <c:v>9.2911581311270197E-2</c:v>
                </c:pt>
                <c:pt idx="17">
                  <c:v>0.12097918632869664</c:v>
                </c:pt>
                <c:pt idx="18">
                  <c:v>4.6835695990324666E-2</c:v>
                </c:pt>
                <c:pt idx="19">
                  <c:v>-1.4920989926721973E-2</c:v>
                </c:pt>
                <c:pt idx="20">
                  <c:v>-2.618820287570145E-2</c:v>
                </c:pt>
                <c:pt idx="21">
                  <c:v>6.7111558108862823E-2</c:v>
                </c:pt>
                <c:pt idx="22">
                  <c:v>8.7224667634828279E-2</c:v>
                </c:pt>
                <c:pt idx="23">
                  <c:v>-1.3669654343317461E-2</c:v>
                </c:pt>
                <c:pt idx="24">
                  <c:v>7.0119737162883666E-3</c:v>
                </c:pt>
                <c:pt idx="25">
                  <c:v>2.239809412719751E-2</c:v>
                </c:pt>
                <c:pt idx="26">
                  <c:v>6.4484545046553876E-2</c:v>
                </c:pt>
                <c:pt idx="27">
                  <c:v>4.1103465510161641E-3</c:v>
                </c:pt>
                <c:pt idx="28">
                  <c:v>1.1534617455026819E-3</c:v>
                </c:pt>
                <c:pt idx="29">
                  <c:v>5.0614869592948253E-2</c:v>
                </c:pt>
                <c:pt idx="30">
                  <c:v>5.2093907358141678E-3</c:v>
                </c:pt>
                <c:pt idx="31">
                  <c:v>-9.3112138316371329E-3</c:v>
                </c:pt>
                <c:pt idx="32">
                  <c:v>9.2071310481799173E-2</c:v>
                </c:pt>
                <c:pt idx="33">
                  <c:v>6.2659822629882456E-3</c:v>
                </c:pt>
                <c:pt idx="34">
                  <c:v>6.5229247264596779E-2</c:v>
                </c:pt>
                <c:pt idx="35">
                  <c:v>9.7651653584023279E-2</c:v>
                </c:pt>
                <c:pt idx="36">
                  <c:v>2.6427739289317742E-2</c:v>
                </c:pt>
                <c:pt idx="37">
                  <c:v>1.0795435344647331E-2</c:v>
                </c:pt>
                <c:pt idx="38">
                  <c:v>3.4355880629476587E-2</c:v>
                </c:pt>
                <c:pt idx="39">
                  <c:v>5.8021611984088395E-2</c:v>
                </c:pt>
                <c:pt idx="40">
                  <c:v>6.354876668410725E-2</c:v>
                </c:pt>
                <c:pt idx="41">
                  <c:v>5.5255050262417171E-2</c:v>
                </c:pt>
                <c:pt idx="42">
                  <c:v>1.9750049632619948E-2</c:v>
                </c:pt>
                <c:pt idx="43">
                  <c:v>-4.526969044860607E-3</c:v>
                </c:pt>
                <c:pt idx="44">
                  <c:v>8.0645449219929333E-2</c:v>
                </c:pt>
                <c:pt idx="45">
                  <c:v>9.9472281907566185E-2</c:v>
                </c:pt>
                <c:pt idx="46">
                  <c:v>5.7515139846259444E-2</c:v>
                </c:pt>
                <c:pt idx="47">
                  <c:v>6.9402085380261269E-3</c:v>
                </c:pt>
                <c:pt idx="48">
                  <c:v>8.4859749962447495E-2</c:v>
                </c:pt>
                <c:pt idx="49">
                  <c:v>3.7085478781193615E-2</c:v>
                </c:pt>
                <c:pt idx="50">
                  <c:v>5.6434611560064241E-2</c:v>
                </c:pt>
                <c:pt idx="51">
                  <c:v>7.3599619681203876E-2</c:v>
                </c:pt>
                <c:pt idx="52">
                  <c:v>4.5390238784079884E-2</c:v>
                </c:pt>
                <c:pt idx="53">
                  <c:v>6.3874820817318323E-2</c:v>
                </c:pt>
                <c:pt idx="54">
                  <c:v>0.11765653524719255</c:v>
                </c:pt>
                <c:pt idx="55">
                  <c:v>1.5076740912491005E-2</c:v>
                </c:pt>
                <c:pt idx="56">
                  <c:v>2.0195824036420618E-2</c:v>
                </c:pt>
                <c:pt idx="57">
                  <c:v>-6.360894931049188E-3</c:v>
                </c:pt>
                <c:pt idx="58">
                  <c:v>3.8771588425504433E-2</c:v>
                </c:pt>
                <c:pt idx="59">
                  <c:v>2.2168912675056163E-2</c:v>
                </c:pt>
                <c:pt idx="60">
                  <c:v>-8.5519903599617919E-2</c:v>
                </c:pt>
                <c:pt idx="61">
                  <c:v>1.4933149347086783E-2</c:v>
                </c:pt>
                <c:pt idx="62">
                  <c:v>0.19286547257615894</c:v>
                </c:pt>
                <c:pt idx="63">
                  <c:v>9.4160053985206105E-3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70-4395-B973-F404E3244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831360"/>
        <c:axId val="560834104"/>
      </c:scatterChart>
      <c:valAx>
        <c:axId val="5608313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834104"/>
        <c:crosses val="autoZero"/>
        <c:crossBetween val="midCat"/>
      </c:valAx>
      <c:valAx>
        <c:axId val="560834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831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TDK_KF_ST_10_01!$I$20:$I$84</c:f>
              <c:numCache>
                <c:formatCode>General</c:formatCode>
                <c:ptCount val="65"/>
                <c:pt idx="0">
                  <c:v>450</c:v>
                </c:pt>
                <c:pt idx="1">
                  <c:v>822</c:v>
                </c:pt>
                <c:pt idx="2">
                  <c:v>1197</c:v>
                </c:pt>
                <c:pt idx="3">
                  <c:v>1556</c:v>
                </c:pt>
                <c:pt idx="4">
                  <c:v>1889</c:v>
                </c:pt>
                <c:pt idx="5">
                  <c:v>2204</c:v>
                </c:pt>
                <c:pt idx="6">
                  <c:v>2503</c:v>
                </c:pt>
                <c:pt idx="7">
                  <c:v>2773</c:v>
                </c:pt>
                <c:pt idx="8">
                  <c:v>3021</c:v>
                </c:pt>
                <c:pt idx="9">
                  <c:v>3244</c:v>
                </c:pt>
                <c:pt idx="10">
                  <c:v>3444</c:v>
                </c:pt>
                <c:pt idx="11">
                  <c:v>3589</c:v>
                </c:pt>
                <c:pt idx="12">
                  <c:v>3711</c:v>
                </c:pt>
                <c:pt idx="13">
                  <c:v>3791</c:v>
                </c:pt>
                <c:pt idx="14">
                  <c:v>3839</c:v>
                </c:pt>
                <c:pt idx="15">
                  <c:v>3852</c:v>
                </c:pt>
                <c:pt idx="16">
                  <c:v>3827</c:v>
                </c:pt>
                <c:pt idx="17">
                  <c:v>3758</c:v>
                </c:pt>
                <c:pt idx="18">
                  <c:v>3654</c:v>
                </c:pt>
                <c:pt idx="19">
                  <c:v>3517</c:v>
                </c:pt>
                <c:pt idx="20">
                  <c:v>3350</c:v>
                </c:pt>
                <c:pt idx="21">
                  <c:v>3152</c:v>
                </c:pt>
                <c:pt idx="22">
                  <c:v>2925</c:v>
                </c:pt>
                <c:pt idx="23">
                  <c:v>2662</c:v>
                </c:pt>
                <c:pt idx="24">
                  <c:v>2372</c:v>
                </c:pt>
                <c:pt idx="25">
                  <c:v>2059</c:v>
                </c:pt>
                <c:pt idx="26">
                  <c:v>1721</c:v>
                </c:pt>
                <c:pt idx="27">
                  <c:v>1372</c:v>
                </c:pt>
                <c:pt idx="28">
                  <c:v>1008</c:v>
                </c:pt>
                <c:pt idx="29">
                  <c:v>648</c:v>
                </c:pt>
                <c:pt idx="30">
                  <c:v>277</c:v>
                </c:pt>
                <c:pt idx="31">
                  <c:v>-104</c:v>
                </c:pt>
                <c:pt idx="32">
                  <c:v>-480</c:v>
                </c:pt>
                <c:pt idx="33">
                  <c:v>-863</c:v>
                </c:pt>
                <c:pt idx="34">
                  <c:v>-1233</c:v>
                </c:pt>
                <c:pt idx="35">
                  <c:v>-1585</c:v>
                </c:pt>
                <c:pt idx="36">
                  <c:v>-1920</c:v>
                </c:pt>
                <c:pt idx="37">
                  <c:v>-2239</c:v>
                </c:pt>
                <c:pt idx="38">
                  <c:v>-2534</c:v>
                </c:pt>
                <c:pt idx="39">
                  <c:v>-2809</c:v>
                </c:pt>
                <c:pt idx="40">
                  <c:v>-3053</c:v>
                </c:pt>
                <c:pt idx="41">
                  <c:v>-3283</c:v>
                </c:pt>
                <c:pt idx="42">
                  <c:v>-3472</c:v>
                </c:pt>
                <c:pt idx="43">
                  <c:v>-3624</c:v>
                </c:pt>
                <c:pt idx="44">
                  <c:v>-3748</c:v>
                </c:pt>
                <c:pt idx="45">
                  <c:v>-3829</c:v>
                </c:pt>
                <c:pt idx="46">
                  <c:v>-3877</c:v>
                </c:pt>
                <c:pt idx="47">
                  <c:v>-3888</c:v>
                </c:pt>
                <c:pt idx="48">
                  <c:v>-3859</c:v>
                </c:pt>
                <c:pt idx="49">
                  <c:v>-3797</c:v>
                </c:pt>
                <c:pt idx="50">
                  <c:v>-3691</c:v>
                </c:pt>
                <c:pt idx="51">
                  <c:v>-3558</c:v>
                </c:pt>
                <c:pt idx="52">
                  <c:v>-3385</c:v>
                </c:pt>
                <c:pt idx="53">
                  <c:v>-3185</c:v>
                </c:pt>
                <c:pt idx="54">
                  <c:v>-2957</c:v>
                </c:pt>
                <c:pt idx="55">
                  <c:v>-2697</c:v>
                </c:pt>
                <c:pt idx="56">
                  <c:v>-2406</c:v>
                </c:pt>
                <c:pt idx="57">
                  <c:v>-2091</c:v>
                </c:pt>
                <c:pt idx="58">
                  <c:v>-1761</c:v>
                </c:pt>
                <c:pt idx="59">
                  <c:v>-1405</c:v>
                </c:pt>
                <c:pt idx="60">
                  <c:v>-1035</c:v>
                </c:pt>
                <c:pt idx="61">
                  <c:v>-684</c:v>
                </c:pt>
                <c:pt idx="62">
                  <c:v>-320</c:v>
                </c:pt>
                <c:pt idx="63">
                  <c:v>63</c:v>
                </c:pt>
                <c:pt idx="64">
                  <c:v>445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D17-4A39-9387-BE2FD13BB89B}"/>
            </c:ext>
          </c:extLst>
        </c:ser>
        <c:ser>
          <c:idx val="1"/>
          <c:order val="1"/>
          <c:tx>
            <c:strRef>
              <c:f>TDK_KF_ST_10_01!$L$19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TDK_KF_ST_10_01!$L$20:$L$84</c:f>
              <c:numCache>
                <c:formatCode>General</c:formatCode>
                <c:ptCount val="65"/>
                <c:pt idx="0">
                  <c:v>441.96414751627719</c:v>
                </c:pt>
                <c:pt idx="1">
                  <c:v>821.74713495485207</c:v>
                </c:pt>
                <c:pt idx="2">
                  <c:v>1199.5258225024015</c:v>
                </c:pt>
                <c:pt idx="3">
                  <c:v>1557.0139563038317</c:v>
                </c:pt>
                <c:pt idx="4">
                  <c:v>1893.1962433352119</c:v>
                </c:pt>
                <c:pt idx="5">
                  <c:v>2209.2425629356239</c:v>
                </c:pt>
                <c:pt idx="6">
                  <c:v>2504.4147786073604</c:v>
                </c:pt>
                <c:pt idx="7">
                  <c:v>2775.5295340869875</c:v>
                </c:pt>
                <c:pt idx="8">
                  <c:v>3023.934325922919</c:v>
                </c:pt>
                <c:pt idx="9">
                  <c:v>3248.6350895770156</c:v>
                </c:pt>
                <c:pt idx="10">
                  <c:v>3436.9300800396932</c:v>
                </c:pt>
                <c:pt idx="11">
                  <c:v>3594.0891728779943</c:v>
                </c:pt>
                <c:pt idx="12">
                  <c:v>3711.8984541414238</c:v>
                </c:pt>
                <c:pt idx="13">
                  <c:v>3791.6887515295157</c:v>
                </c:pt>
                <c:pt idx="14">
                  <c:v>3837.7459906797312</c:v>
                </c:pt>
                <c:pt idx="15">
                  <c:v>3847.7808773430179</c:v>
                </c:pt>
                <c:pt idx="16">
                  <c:v>3820.5863210223106</c:v>
                </c:pt>
                <c:pt idx="17">
                  <c:v>3756.0414510266301</c:v>
                </c:pt>
                <c:pt idx="18">
                  <c:v>3653.155502614532</c:v>
                </c:pt>
                <c:pt idx="19">
                  <c:v>3513.3638511512759</c:v>
                </c:pt>
                <c:pt idx="20">
                  <c:v>3346.917670738389</c:v>
                </c:pt>
                <c:pt idx="21">
                  <c:v>3144.5229752061955</c:v>
                </c:pt>
                <c:pt idx="22">
                  <c:v>2916.973093669465</c:v>
                </c:pt>
                <c:pt idx="23">
                  <c:v>2658.5111400533942</c:v>
                </c:pt>
                <c:pt idx="24">
                  <c:v>2369.46870152683</c:v>
                </c:pt>
                <c:pt idx="25">
                  <c:v>2054.4592965633824</c:v>
                </c:pt>
                <c:pt idx="26">
                  <c:v>1722.0668121056681</c:v>
                </c:pt>
                <c:pt idx="27">
                  <c:v>1373.7997922280467</c:v>
                </c:pt>
                <c:pt idx="28">
                  <c:v>1010.2513112278823</c:v>
                </c:pt>
                <c:pt idx="29">
                  <c:v>650.98455475344531</c:v>
                </c:pt>
                <c:pt idx="30">
                  <c:v>281.39003911759539</c:v>
                </c:pt>
                <c:pt idx="31">
                  <c:v>-100.12280859246749</c:v>
                </c:pt>
                <c:pt idx="32">
                  <c:v>-474.2212638023845</c:v>
                </c:pt>
                <c:pt idx="33">
                  <c:v>-853.56273128456644</c:v>
                </c:pt>
                <c:pt idx="34">
                  <c:v>-1229.8705978565977</c:v>
                </c:pt>
                <c:pt idx="35">
                  <c:v>-1583.8791188194757</c:v>
                </c:pt>
                <c:pt idx="36">
                  <c:v>-1915.9850178180666</c:v>
                </c:pt>
                <c:pt idx="37">
                  <c:v>-2237.6171937438244</c:v>
                </c:pt>
                <c:pt idx="38">
                  <c:v>-2531.4151778520331</c:v>
                </c:pt>
                <c:pt idx="39">
                  <c:v>-2804.6244981965519</c:v>
                </c:pt>
                <c:pt idx="40">
                  <c:v>-3056.9724074341489</c:v>
                </c:pt>
                <c:pt idx="41">
                  <c:v>-3280.8080264871851</c:v>
                </c:pt>
                <c:pt idx="42">
                  <c:v>-3471.9403356575986</c:v>
                </c:pt>
                <c:pt idx="43">
                  <c:v>-3628.6313198824196</c:v>
                </c:pt>
                <c:pt idx="44">
                  <c:v>-3748.8467437778354</c:v>
                </c:pt>
                <c:pt idx="45">
                  <c:v>-3830.4730800992547</c:v>
                </c:pt>
                <c:pt idx="46">
                  <c:v>-3878.1642356568623</c:v>
                </c:pt>
                <c:pt idx="47">
                  <c:v>-3889.4651470668623</c:v>
                </c:pt>
                <c:pt idx="48">
                  <c:v>-3862.9853381377052</c:v>
                </c:pt>
                <c:pt idx="49">
                  <c:v>-3799.1944681854734</c:v>
                </c:pt>
                <c:pt idx="50">
                  <c:v>-3697.6965577329161</c:v>
                </c:pt>
                <c:pt idx="51">
                  <c:v>-3558.3769557257056</c:v>
                </c:pt>
                <c:pt idx="52">
                  <c:v>-3387.9263052266533</c:v>
                </c:pt>
                <c:pt idx="53">
                  <c:v>-3187.578636505817</c:v>
                </c:pt>
                <c:pt idx="54">
                  <c:v>-2959.4676218798213</c:v>
                </c:pt>
                <c:pt idx="55">
                  <c:v>-2698.9410130386859</c:v>
                </c:pt>
                <c:pt idx="56">
                  <c:v>-2408.3843909168068</c:v>
                </c:pt>
                <c:pt idx="57">
                  <c:v>-2093.1997403948085</c:v>
                </c:pt>
                <c:pt idx="58">
                  <c:v>-1757.9429952719904</c:v>
                </c:pt>
                <c:pt idx="59">
                  <c:v>-1406.0276764044295</c:v>
                </c:pt>
                <c:pt idx="60">
                  <c:v>-1041.5917582450347</c:v>
                </c:pt>
                <c:pt idx="61">
                  <c:v>-680.91139438227447</c:v>
                </c:pt>
                <c:pt idx="62">
                  <c:v>-308.75318123912831</c:v>
                </c:pt>
                <c:pt idx="63">
                  <c:v>67.326377197753501</c:v>
                </c:pt>
                <c:pt idx="64">
                  <c:v>453.43779339612985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D17-4A39-9387-BE2FD13BB89B}"/>
            </c:ext>
          </c:extLst>
        </c:ser>
        <c:ser>
          <c:idx val="2"/>
          <c:order val="2"/>
          <c:tx>
            <c:strRef>
              <c:f>TDK_KF_ST_10_01!$J$19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TDK_KF_ST_10_01!$J$20:$J$84</c:f>
              <c:numCache>
                <c:formatCode>General</c:formatCode>
                <c:ptCount val="65"/>
                <c:pt idx="0">
                  <c:v>-3828</c:v>
                </c:pt>
                <c:pt idx="1">
                  <c:v>-3766</c:v>
                </c:pt>
                <c:pt idx="2">
                  <c:v>-3663</c:v>
                </c:pt>
                <c:pt idx="3">
                  <c:v>-3523</c:v>
                </c:pt>
                <c:pt idx="4">
                  <c:v>-3350</c:v>
                </c:pt>
                <c:pt idx="5">
                  <c:v>-3143</c:v>
                </c:pt>
                <c:pt idx="6">
                  <c:v>-2917</c:v>
                </c:pt>
                <c:pt idx="7">
                  <c:v>-2659</c:v>
                </c:pt>
                <c:pt idx="8">
                  <c:v>-2371</c:v>
                </c:pt>
                <c:pt idx="9">
                  <c:v>-2052</c:v>
                </c:pt>
                <c:pt idx="10">
                  <c:v>-1711</c:v>
                </c:pt>
                <c:pt idx="11">
                  <c:v>-1360</c:v>
                </c:pt>
                <c:pt idx="12">
                  <c:v>-1005</c:v>
                </c:pt>
                <c:pt idx="13">
                  <c:v>-647</c:v>
                </c:pt>
                <c:pt idx="14">
                  <c:v>-277</c:v>
                </c:pt>
                <c:pt idx="15">
                  <c:v>105</c:v>
                </c:pt>
                <c:pt idx="16">
                  <c:v>478</c:v>
                </c:pt>
                <c:pt idx="17">
                  <c:v>852</c:v>
                </c:pt>
                <c:pt idx="18">
                  <c:v>1222</c:v>
                </c:pt>
                <c:pt idx="19">
                  <c:v>1589</c:v>
                </c:pt>
                <c:pt idx="20">
                  <c:v>1921</c:v>
                </c:pt>
                <c:pt idx="21">
                  <c:v>2240</c:v>
                </c:pt>
                <c:pt idx="22">
                  <c:v>2535</c:v>
                </c:pt>
                <c:pt idx="23">
                  <c:v>2814</c:v>
                </c:pt>
                <c:pt idx="24">
                  <c:v>3066</c:v>
                </c:pt>
                <c:pt idx="25">
                  <c:v>3290</c:v>
                </c:pt>
                <c:pt idx="26">
                  <c:v>3478</c:v>
                </c:pt>
                <c:pt idx="27">
                  <c:v>3639</c:v>
                </c:pt>
                <c:pt idx="28">
                  <c:v>3758</c:v>
                </c:pt>
                <c:pt idx="29">
                  <c:v>3844</c:v>
                </c:pt>
                <c:pt idx="30">
                  <c:v>3891</c:v>
                </c:pt>
                <c:pt idx="31">
                  <c:v>3897</c:v>
                </c:pt>
                <c:pt idx="32">
                  <c:v>3873</c:v>
                </c:pt>
                <c:pt idx="33">
                  <c:v>3809</c:v>
                </c:pt>
                <c:pt idx="34">
                  <c:v>3706</c:v>
                </c:pt>
                <c:pt idx="35">
                  <c:v>3574</c:v>
                </c:pt>
                <c:pt idx="36">
                  <c:v>3402</c:v>
                </c:pt>
                <c:pt idx="37">
                  <c:v>3195</c:v>
                </c:pt>
                <c:pt idx="38">
                  <c:v>2966</c:v>
                </c:pt>
                <c:pt idx="39">
                  <c:v>2714</c:v>
                </c:pt>
                <c:pt idx="40">
                  <c:v>2418</c:v>
                </c:pt>
                <c:pt idx="41">
                  <c:v>2107</c:v>
                </c:pt>
                <c:pt idx="42">
                  <c:v>1770</c:v>
                </c:pt>
                <c:pt idx="43">
                  <c:v>1416</c:v>
                </c:pt>
                <c:pt idx="44">
                  <c:v>1060</c:v>
                </c:pt>
                <c:pt idx="45">
                  <c:v>704</c:v>
                </c:pt>
                <c:pt idx="46">
                  <c:v>327</c:v>
                </c:pt>
                <c:pt idx="47">
                  <c:v>-50</c:v>
                </c:pt>
                <c:pt idx="48">
                  <c:v>-427</c:v>
                </c:pt>
                <c:pt idx="49">
                  <c:v>-805</c:v>
                </c:pt>
                <c:pt idx="50">
                  <c:v>-1172</c:v>
                </c:pt>
                <c:pt idx="51">
                  <c:v>-1535</c:v>
                </c:pt>
                <c:pt idx="52">
                  <c:v>-1873</c:v>
                </c:pt>
                <c:pt idx="53">
                  <c:v>-2188</c:v>
                </c:pt>
                <c:pt idx="54">
                  <c:v>-2487</c:v>
                </c:pt>
                <c:pt idx="55">
                  <c:v>-2765</c:v>
                </c:pt>
                <c:pt idx="56">
                  <c:v>-3024</c:v>
                </c:pt>
                <c:pt idx="57">
                  <c:v>-3246</c:v>
                </c:pt>
                <c:pt idx="58">
                  <c:v>-3433</c:v>
                </c:pt>
                <c:pt idx="59">
                  <c:v>-3596</c:v>
                </c:pt>
                <c:pt idx="60">
                  <c:v>-3711</c:v>
                </c:pt>
                <c:pt idx="61">
                  <c:v>-3795</c:v>
                </c:pt>
                <c:pt idx="62">
                  <c:v>-3850</c:v>
                </c:pt>
                <c:pt idx="63">
                  <c:v>-3856</c:v>
                </c:pt>
                <c:pt idx="64">
                  <c:v>-3825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D17-4A39-9387-BE2FD13BB89B}"/>
            </c:ext>
          </c:extLst>
        </c:ser>
        <c:ser>
          <c:idx val="3"/>
          <c:order val="3"/>
          <c:tx>
            <c:strRef>
              <c:f>TDK_KF_ST_10_01!$N$19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TDK_KF_ST_10_01!$N$20:$N$84</c:f>
              <c:numCache>
                <c:formatCode>General</c:formatCode>
                <c:ptCount val="65"/>
                <c:pt idx="0">
                  <c:v>-3826.6859997235679</c:v>
                </c:pt>
                <c:pt idx="1">
                  <c:v>-3761.7026755947118</c:v>
                </c:pt>
                <c:pt idx="2">
                  <c:v>-3657.149910132508</c:v>
                </c:pt>
                <c:pt idx="3">
                  <c:v>-3518.3707577835039</c:v>
                </c:pt>
                <c:pt idx="4">
                  <c:v>-3348.1792367898361</c:v>
                </c:pt>
                <c:pt idx="5">
                  <c:v>-3147.4765036476574</c:v>
                </c:pt>
                <c:pt idx="6">
                  <c:v>-2917.1476568163566</c:v>
                </c:pt>
                <c:pt idx="7">
                  <c:v>-2659.7865222111282</c:v>
                </c:pt>
                <c:pt idx="8">
                  <c:v>-2373.1375166166554</c:v>
                </c:pt>
                <c:pt idx="9">
                  <c:v>-2054.7914447329736</c:v>
                </c:pt>
                <c:pt idx="10">
                  <c:v>-1721.9591354301651</c:v>
                </c:pt>
                <c:pt idx="11">
                  <c:v>-1365.3226932997145</c:v>
                </c:pt>
                <c:pt idx="12">
                  <c:v>-1004.6368611480677</c:v>
                </c:pt>
                <c:pt idx="13">
                  <c:v>-646.70872788058239</c:v>
                </c:pt>
                <c:pt idx="14">
                  <c:v>-276.73820316039621</c:v>
                </c:pt>
                <c:pt idx="15">
                  <c:v>107.53978782459205</c:v>
                </c:pt>
                <c:pt idx="16">
                  <c:v>483.70707333418414</c:v>
                </c:pt>
                <c:pt idx="17">
                  <c:v>859.63943462507677</c:v>
                </c:pt>
                <c:pt idx="18">
                  <c:v>1232.6381676034521</c:v>
                </c:pt>
                <c:pt idx="19">
                  <c:v>1594.1028755221828</c:v>
                </c:pt>
                <c:pt idx="20">
                  <c:v>1924.4767487448439</c:v>
                </c:pt>
                <c:pt idx="21">
                  <c:v>2244.9752733271721</c:v>
                </c:pt>
                <c:pt idx="22">
                  <c:v>2538.1811726771371</c:v>
                </c:pt>
                <c:pt idx="23">
                  <c:v>2812.0895947720551</c:v>
                </c:pt>
                <c:pt idx="24">
                  <c:v>3063.7738177574302</c:v>
                </c:pt>
                <c:pt idx="25">
                  <c:v>3287.3170963130619</c:v>
                </c:pt>
                <c:pt idx="26">
                  <c:v>3476.7402582415361</c:v>
                </c:pt>
                <c:pt idx="27">
                  <c:v>3632.0136013914757</c:v>
                </c:pt>
                <c:pt idx="28">
                  <c:v>3752.7757059479577</c:v>
                </c:pt>
                <c:pt idx="29">
                  <c:v>3834.4911400539072</c:v>
                </c:pt>
                <c:pt idx="30">
                  <c:v>3882.0179976620425</c:v>
                </c:pt>
                <c:pt idx="31">
                  <c:v>3893.610682425262</c:v>
                </c:pt>
                <c:pt idx="32">
                  <c:v>3868.3278005371931</c:v>
                </c:pt>
                <c:pt idx="33">
                  <c:v>3804.8655562869267</c:v>
                </c:pt>
                <c:pt idx="34">
                  <c:v>3702.3242059561417</c:v>
                </c:pt>
                <c:pt idx="35">
                  <c:v>3566.7964078536288</c:v>
                </c:pt>
                <c:pt idx="36">
                  <c:v>3401.0973177009528</c:v>
                </c:pt>
                <c:pt idx="37">
                  <c:v>3199.4242969868178</c:v>
                </c:pt>
                <c:pt idx="38">
                  <c:v>2972.6613463962531</c:v>
                </c:pt>
                <c:pt idx="39">
                  <c:v>2716.1066846806252</c:v>
                </c:pt>
                <c:pt idx="40">
                  <c:v>2427.583996950988</c:v>
                </c:pt>
                <c:pt idx="41">
                  <c:v>2113.3855998779131</c:v>
                </c:pt>
                <c:pt idx="42">
                  <c:v>1778.9238551374733</c:v>
                </c:pt>
                <c:pt idx="43">
                  <c:v>1427.6025726206983</c:v>
                </c:pt>
                <c:pt idx="44">
                  <c:v>1065.3094356888594</c:v>
                </c:pt>
                <c:pt idx="45">
                  <c:v>706.03448584956539</c:v>
                </c:pt>
                <c:pt idx="46">
                  <c:v>333.27165425285887</c:v>
                </c:pt>
                <c:pt idx="47">
                  <c:v>-44.874135034474683</c:v>
                </c:pt>
                <c:pt idx="48">
                  <c:v>-429.65491116616403</c:v>
                </c:pt>
                <c:pt idx="49">
                  <c:v>-806.41423791648265</c:v>
                </c:pt>
                <c:pt idx="50">
                  <c:v>-1178.033956490227</c:v>
                </c:pt>
                <c:pt idx="51">
                  <c:v>-1541.1639710919148</c:v>
                </c:pt>
                <c:pt idx="52">
                  <c:v>-1880.6337725051392</c:v>
                </c:pt>
                <c:pt idx="53">
                  <c:v>-2198.3713563775186</c:v>
                </c:pt>
                <c:pt idx="54">
                  <c:v>-2492.9777504273293</c:v>
                </c:pt>
                <c:pt idx="55">
                  <c:v>-2769.4562847895404</c:v>
                </c:pt>
                <c:pt idx="56">
                  <c:v>-3022.5564838832161</c:v>
                </c:pt>
                <c:pt idx="57">
                  <c:v>-3246.2626091850984</c:v>
                </c:pt>
                <c:pt idx="58">
                  <c:v>-3437.2319762562652</c:v>
                </c:pt>
                <c:pt idx="59">
                  <c:v>-3593.7299066977789</c:v>
                </c:pt>
                <c:pt idx="60">
                  <c:v>-3714.2138790117851</c:v>
                </c:pt>
                <c:pt idx="61">
                  <c:v>-3795.648850401773</c:v>
                </c:pt>
                <c:pt idx="62">
                  <c:v>-3842.7425495618149</c:v>
                </c:pt>
                <c:pt idx="63">
                  <c:v>-3853.5658497541699</c:v>
                </c:pt>
                <c:pt idx="64">
                  <c:v>-3826.5104679519959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D17-4A39-9387-BE2FD13BB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828224"/>
        <c:axId val="562914560"/>
      </c:scatterChart>
      <c:valAx>
        <c:axId val="560828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4560"/>
        <c:crosses val="autoZero"/>
        <c:crossBetween val="midCat"/>
      </c:valAx>
      <c:valAx>
        <c:axId val="56291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828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TDK_KF_ST_10_02!$I$85:$I$149</c:f>
              <c:numCache>
                <c:formatCode>General</c:formatCode>
                <c:ptCount val="65"/>
                <c:pt idx="0">
                  <c:v>460</c:v>
                </c:pt>
                <c:pt idx="1">
                  <c:v>70</c:v>
                </c:pt>
                <c:pt idx="2">
                  <c:v>-307</c:v>
                </c:pt>
                <c:pt idx="3">
                  <c:v>-668</c:v>
                </c:pt>
                <c:pt idx="4">
                  <c:v>-1030</c:v>
                </c:pt>
                <c:pt idx="5">
                  <c:v>-1396</c:v>
                </c:pt>
                <c:pt idx="6">
                  <c:v>-1747</c:v>
                </c:pt>
                <c:pt idx="7">
                  <c:v>-2080</c:v>
                </c:pt>
                <c:pt idx="8">
                  <c:v>-2396</c:v>
                </c:pt>
                <c:pt idx="9">
                  <c:v>-2685</c:v>
                </c:pt>
                <c:pt idx="10">
                  <c:v>-2940</c:v>
                </c:pt>
                <c:pt idx="11">
                  <c:v>-3167</c:v>
                </c:pt>
                <c:pt idx="12">
                  <c:v>-3371</c:v>
                </c:pt>
                <c:pt idx="13">
                  <c:v>-3544</c:v>
                </c:pt>
                <c:pt idx="14">
                  <c:v>-3683</c:v>
                </c:pt>
                <c:pt idx="15">
                  <c:v>-3782</c:v>
                </c:pt>
                <c:pt idx="16">
                  <c:v>-3846</c:v>
                </c:pt>
                <c:pt idx="17">
                  <c:v>-3872</c:v>
                </c:pt>
                <c:pt idx="18">
                  <c:v>-3867</c:v>
                </c:pt>
                <c:pt idx="19">
                  <c:v>-3813</c:v>
                </c:pt>
                <c:pt idx="20">
                  <c:v>-3737</c:v>
                </c:pt>
                <c:pt idx="21">
                  <c:v>-3616</c:v>
                </c:pt>
                <c:pt idx="22">
                  <c:v>-3466</c:v>
                </c:pt>
                <c:pt idx="23">
                  <c:v>-3275</c:v>
                </c:pt>
                <c:pt idx="24">
                  <c:v>-3048</c:v>
                </c:pt>
                <c:pt idx="25">
                  <c:v>-2802</c:v>
                </c:pt>
                <c:pt idx="26">
                  <c:v>-2543</c:v>
                </c:pt>
                <c:pt idx="27">
                  <c:v>-2242</c:v>
                </c:pt>
                <c:pt idx="28">
                  <c:v>-1930</c:v>
                </c:pt>
                <c:pt idx="29">
                  <c:v>-1593</c:v>
                </c:pt>
                <c:pt idx="30">
                  <c:v>-1231</c:v>
                </c:pt>
                <c:pt idx="31">
                  <c:v>-865</c:v>
                </c:pt>
                <c:pt idx="32">
                  <c:v>-485</c:v>
                </c:pt>
                <c:pt idx="33">
                  <c:v>-107</c:v>
                </c:pt>
                <c:pt idx="34">
                  <c:v>262</c:v>
                </c:pt>
                <c:pt idx="35">
                  <c:v>628</c:v>
                </c:pt>
                <c:pt idx="36">
                  <c:v>990</c:v>
                </c:pt>
                <c:pt idx="37">
                  <c:v>1359</c:v>
                </c:pt>
                <c:pt idx="38">
                  <c:v>1708</c:v>
                </c:pt>
                <c:pt idx="39">
                  <c:v>2045</c:v>
                </c:pt>
                <c:pt idx="40">
                  <c:v>2358</c:v>
                </c:pt>
                <c:pt idx="41">
                  <c:v>2649</c:v>
                </c:pt>
                <c:pt idx="42">
                  <c:v>2904</c:v>
                </c:pt>
                <c:pt idx="43">
                  <c:v>3129</c:v>
                </c:pt>
                <c:pt idx="44">
                  <c:v>3332</c:v>
                </c:pt>
                <c:pt idx="45">
                  <c:v>3509</c:v>
                </c:pt>
                <c:pt idx="46">
                  <c:v>3645</c:v>
                </c:pt>
                <c:pt idx="47">
                  <c:v>3747</c:v>
                </c:pt>
                <c:pt idx="48">
                  <c:v>3811</c:v>
                </c:pt>
                <c:pt idx="49">
                  <c:v>3837</c:v>
                </c:pt>
                <c:pt idx="50">
                  <c:v>3831</c:v>
                </c:pt>
                <c:pt idx="51">
                  <c:v>3787</c:v>
                </c:pt>
                <c:pt idx="52">
                  <c:v>3702</c:v>
                </c:pt>
                <c:pt idx="53">
                  <c:v>3580</c:v>
                </c:pt>
                <c:pt idx="54">
                  <c:v>3425</c:v>
                </c:pt>
                <c:pt idx="55">
                  <c:v>3236</c:v>
                </c:pt>
                <c:pt idx="56">
                  <c:v>3017</c:v>
                </c:pt>
                <c:pt idx="57">
                  <c:v>2768</c:v>
                </c:pt>
                <c:pt idx="58">
                  <c:v>2497</c:v>
                </c:pt>
                <c:pt idx="59">
                  <c:v>2214</c:v>
                </c:pt>
                <c:pt idx="60">
                  <c:v>1886</c:v>
                </c:pt>
                <c:pt idx="61">
                  <c:v>1556</c:v>
                </c:pt>
                <c:pt idx="62">
                  <c:v>1201</c:v>
                </c:pt>
                <c:pt idx="63">
                  <c:v>826</c:v>
                </c:pt>
                <c:pt idx="64">
                  <c:v>448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019-4251-B96A-51786A778911}"/>
            </c:ext>
          </c:extLst>
        </c:ser>
        <c:ser>
          <c:idx val="1"/>
          <c:order val="1"/>
          <c:tx>
            <c:strRef>
              <c:f>TDK_KF_ST_10_02!$L$19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TDK_KF_ST_10_02!$L$85:$L$149</c:f>
              <c:numCache>
                <c:formatCode>General</c:formatCode>
                <c:ptCount val="65"/>
                <c:pt idx="0">
                  <c:v>459.0250617924882</c:v>
                </c:pt>
                <c:pt idx="1">
                  <c:v>76.554663233318905</c:v>
                </c:pt>
                <c:pt idx="2">
                  <c:v>-298.41236618285097</c:v>
                </c:pt>
                <c:pt idx="3">
                  <c:v>-664.17915640049637</c:v>
                </c:pt>
                <c:pt idx="4">
                  <c:v>-1031.6819345165084</c:v>
                </c:pt>
                <c:pt idx="5">
                  <c:v>-1394.0959848084301</c:v>
                </c:pt>
                <c:pt idx="6">
                  <c:v>-1746.8970601880485</c:v>
                </c:pt>
                <c:pt idx="7">
                  <c:v>-2082.4686174848716</c:v>
                </c:pt>
                <c:pt idx="8">
                  <c:v>-2398.4162117760407</c:v>
                </c:pt>
                <c:pt idx="9">
                  <c:v>-2682.5967490041103</c:v>
                </c:pt>
                <c:pt idx="10">
                  <c:v>-2940.3398901066935</c:v>
                </c:pt>
                <c:pt idx="11">
                  <c:v>-3169.9562925967653</c:v>
                </c:pt>
                <c:pt idx="12">
                  <c:v>-3372.5825527360516</c:v>
                </c:pt>
                <c:pt idx="13">
                  <c:v>-3543.8474902786024</c:v>
                </c:pt>
                <c:pt idx="14">
                  <c:v>-3683.5227103973812</c:v>
                </c:pt>
                <c:pt idx="15">
                  <c:v>-3786.1631634073856</c:v>
                </c:pt>
                <c:pt idx="16">
                  <c:v>-3850.4091276381405</c:v>
                </c:pt>
                <c:pt idx="17">
                  <c:v>-3876.9920233163516</c:v>
                </c:pt>
                <c:pt idx="18">
                  <c:v>-3866.6830050068634</c:v>
                </c:pt>
                <c:pt idx="19">
                  <c:v>-3821.2215065685346</c:v>
                </c:pt>
                <c:pt idx="20">
                  <c:v>-3740.036998393301</c:v>
                </c:pt>
                <c:pt idx="21">
                  <c:v>-3618.6008296588602</c:v>
                </c:pt>
                <c:pt idx="22">
                  <c:v>-3465.178015698099</c:v>
                </c:pt>
                <c:pt idx="23">
                  <c:v>-3274.7605907445832</c:v>
                </c:pt>
                <c:pt idx="24">
                  <c:v>-3051.4899471686758</c:v>
                </c:pt>
                <c:pt idx="25">
                  <c:v>-2804.5961334069925</c:v>
                </c:pt>
                <c:pt idx="26">
                  <c:v>-2535.8095361472406</c:v>
                </c:pt>
                <c:pt idx="27">
                  <c:v>-2241.3754977216054</c:v>
                </c:pt>
                <c:pt idx="28">
                  <c:v>-1926.1478288122353</c:v>
                </c:pt>
                <c:pt idx="29">
                  <c:v>-1588.6486997438044</c:v>
                </c:pt>
                <c:pt idx="30">
                  <c:v>-1230.3296106168332</c:v>
                </c:pt>
                <c:pt idx="31">
                  <c:v>-858.23732644212703</c:v>
                </c:pt>
                <c:pt idx="32">
                  <c:v>-480.16596530743209</c:v>
                </c:pt>
                <c:pt idx="33">
                  <c:v>-101.1870381403543</c:v>
                </c:pt>
                <c:pt idx="34">
                  <c:v>268.90344596135225</c:v>
                </c:pt>
                <c:pt idx="35">
                  <c:v>633.93793110768206</c:v>
                </c:pt>
                <c:pt idx="36">
                  <c:v>993.02178380697751</c:v>
                </c:pt>
                <c:pt idx="37">
                  <c:v>1360.4522461608067</c:v>
                </c:pt>
                <c:pt idx="38">
                  <c:v>1709.1381345810123</c:v>
                </c:pt>
                <c:pt idx="39">
                  <c:v>2043.4993773722488</c:v>
                </c:pt>
                <c:pt idx="40">
                  <c:v>2355.4798598583293</c:v>
                </c:pt>
                <c:pt idx="41">
                  <c:v>2644.6294320151273</c:v>
                </c:pt>
                <c:pt idx="42">
                  <c:v>2899.688924643825</c:v>
                </c:pt>
                <c:pt idx="43">
                  <c:v>3125.7446690627253</c:v>
                </c:pt>
                <c:pt idx="44">
                  <c:v>3326.4005784812907</c:v>
                </c:pt>
                <c:pt idx="45">
                  <c:v>3500.538813047167</c:v>
                </c:pt>
                <c:pt idx="46">
                  <c:v>3639.755201384608</c:v>
                </c:pt>
                <c:pt idx="47">
                  <c:v>3742.4026109236929</c:v>
                </c:pt>
                <c:pt idx="48">
                  <c:v>3807.8160991992004</c:v>
                </c:pt>
                <c:pt idx="49">
                  <c:v>3835.6643777153095</c:v>
                </c:pt>
                <c:pt idx="50">
                  <c:v>3826.5221749832012</c:v>
                </c:pt>
                <c:pt idx="51">
                  <c:v>3782.3063275619766</c:v>
                </c:pt>
                <c:pt idx="52">
                  <c:v>3702.6803601274974</c:v>
                </c:pt>
                <c:pt idx="53">
                  <c:v>3584.7791553122001</c:v>
                </c:pt>
                <c:pt idx="54">
                  <c:v>3429.13241715718</c:v>
                </c:pt>
                <c:pt idx="55">
                  <c:v>3239.0548767382652</c:v>
                </c:pt>
                <c:pt idx="56">
                  <c:v>3018.1078755043159</c:v>
                </c:pt>
                <c:pt idx="57">
                  <c:v>2772.141278299041</c:v>
                </c:pt>
                <c:pt idx="58">
                  <c:v>2503.2695938773745</c:v>
                </c:pt>
                <c:pt idx="59">
                  <c:v>2212.4793646740668</c:v>
                </c:pt>
                <c:pt idx="60">
                  <c:v>1889.0848365960176</c:v>
                </c:pt>
                <c:pt idx="61">
                  <c:v>1559.5390396936725</c:v>
                </c:pt>
                <c:pt idx="62">
                  <c:v>1199.9704563662513</c:v>
                </c:pt>
                <c:pt idx="63">
                  <c:v>825.22515130890554</c:v>
                </c:pt>
                <c:pt idx="64">
                  <c:v>443.08206728767038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19-4251-B96A-51786A778911}"/>
            </c:ext>
          </c:extLst>
        </c:ser>
        <c:ser>
          <c:idx val="2"/>
          <c:order val="2"/>
          <c:tx>
            <c:strRef>
              <c:f>TDK_KF_ST_10_02!$J$19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-3843</c:v>
                </c:pt>
                <c:pt idx="2">
                  <c:v>-3832</c:v>
                </c:pt>
                <c:pt idx="3">
                  <c:v>-3787</c:v>
                </c:pt>
                <c:pt idx="4">
                  <c:v>-3706</c:v>
                </c:pt>
                <c:pt idx="5">
                  <c:v>-3586</c:v>
                </c:pt>
                <c:pt idx="6">
                  <c:v>-3424</c:v>
                </c:pt>
                <c:pt idx="7">
                  <c:v>-3232</c:v>
                </c:pt>
                <c:pt idx="8">
                  <c:v>-3011</c:v>
                </c:pt>
                <c:pt idx="9">
                  <c:v>-2763</c:v>
                </c:pt>
                <c:pt idx="10">
                  <c:v>-2490</c:v>
                </c:pt>
                <c:pt idx="11">
                  <c:v>-2194</c:v>
                </c:pt>
                <c:pt idx="12">
                  <c:v>-1876</c:v>
                </c:pt>
                <c:pt idx="13">
                  <c:v>-1539</c:v>
                </c:pt>
                <c:pt idx="14">
                  <c:v>-1174</c:v>
                </c:pt>
                <c:pt idx="15">
                  <c:v>-809</c:v>
                </c:pt>
                <c:pt idx="16">
                  <c:v>-434</c:v>
                </c:pt>
                <c:pt idx="17">
                  <c:v>-59</c:v>
                </c:pt>
                <c:pt idx="18">
                  <c:v>319</c:v>
                </c:pt>
                <c:pt idx="19">
                  <c:v>677</c:v>
                </c:pt>
                <c:pt idx="20">
                  <c:v>1044</c:v>
                </c:pt>
                <c:pt idx="21">
                  <c:v>1407</c:v>
                </c:pt>
                <c:pt idx="22">
                  <c:v>1753</c:v>
                </c:pt>
                <c:pt idx="23">
                  <c:v>2096</c:v>
                </c:pt>
                <c:pt idx="24">
                  <c:v>2403</c:v>
                </c:pt>
                <c:pt idx="25">
                  <c:v>2691</c:v>
                </c:pt>
                <c:pt idx="26">
                  <c:v>2950</c:v>
                </c:pt>
                <c:pt idx="27">
                  <c:v>3180</c:v>
                </c:pt>
                <c:pt idx="28">
                  <c:v>3383</c:v>
                </c:pt>
                <c:pt idx="29">
                  <c:v>3551</c:v>
                </c:pt>
                <c:pt idx="30">
                  <c:v>3691</c:v>
                </c:pt>
                <c:pt idx="31">
                  <c:v>3795</c:v>
                </c:pt>
                <c:pt idx="32">
                  <c:v>3866</c:v>
                </c:pt>
                <c:pt idx="33">
                  <c:v>3886</c:v>
                </c:pt>
                <c:pt idx="34">
                  <c:v>3877</c:v>
                </c:pt>
                <c:pt idx="35">
                  <c:v>3831</c:v>
                </c:pt>
                <c:pt idx="36">
                  <c:v>3753</c:v>
                </c:pt>
                <c:pt idx="37">
                  <c:v>3628</c:v>
                </c:pt>
                <c:pt idx="38">
                  <c:v>3474</c:v>
                </c:pt>
                <c:pt idx="39">
                  <c:v>3281</c:v>
                </c:pt>
                <c:pt idx="40">
                  <c:v>3063</c:v>
                </c:pt>
                <c:pt idx="41">
                  <c:v>2808</c:v>
                </c:pt>
                <c:pt idx="42">
                  <c:v>2536</c:v>
                </c:pt>
                <c:pt idx="43">
                  <c:v>2250</c:v>
                </c:pt>
                <c:pt idx="44">
                  <c:v>1929</c:v>
                </c:pt>
                <c:pt idx="45">
                  <c:v>1590</c:v>
                </c:pt>
                <c:pt idx="46">
                  <c:v>1231</c:v>
                </c:pt>
                <c:pt idx="47">
                  <c:v>859</c:v>
                </c:pt>
                <c:pt idx="48">
                  <c:v>483</c:v>
                </c:pt>
                <c:pt idx="49">
                  <c:v>118</c:v>
                </c:pt>
                <c:pt idx="50">
                  <c:v>-260</c:v>
                </c:pt>
                <c:pt idx="51">
                  <c:v>-626</c:v>
                </c:pt>
                <c:pt idx="52">
                  <c:v>-985</c:v>
                </c:pt>
                <c:pt idx="53">
                  <c:v>-1350</c:v>
                </c:pt>
                <c:pt idx="54">
                  <c:v>-1706</c:v>
                </c:pt>
                <c:pt idx="55">
                  <c:v>-2042</c:v>
                </c:pt>
                <c:pt idx="56">
                  <c:v>-2356</c:v>
                </c:pt>
                <c:pt idx="57">
                  <c:v>-2642</c:v>
                </c:pt>
                <c:pt idx="58">
                  <c:v>-2898</c:v>
                </c:pt>
                <c:pt idx="59">
                  <c:v>-3131</c:v>
                </c:pt>
                <c:pt idx="60">
                  <c:v>-3336</c:v>
                </c:pt>
                <c:pt idx="61">
                  <c:v>-3504</c:v>
                </c:pt>
                <c:pt idx="62">
                  <c:v>-3647</c:v>
                </c:pt>
                <c:pt idx="63">
                  <c:v>-3747</c:v>
                </c:pt>
                <c:pt idx="64">
                  <c:v>-3817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19-4251-B96A-51786A778911}"/>
            </c:ext>
          </c:extLst>
        </c:ser>
        <c:ser>
          <c:idx val="3"/>
          <c:order val="3"/>
          <c:tx>
            <c:strRef>
              <c:f>TDK_KF_ST_10_02!$N$19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TDK_KF_ST_10_02!$N$85:$N$149</c:f>
              <c:numCache>
                <c:formatCode>General</c:formatCode>
                <c:ptCount val="65"/>
                <c:pt idx="0">
                  <c:v>-3813.0940623726397</c:v>
                </c:pt>
                <c:pt idx="1">
                  <c:v>-3840.6379636192987</c:v>
                </c:pt>
                <c:pt idx="2">
                  <c:v>-3830.7060936799289</c:v>
                </c:pt>
                <c:pt idx="3">
                  <c:v>-3785.5504076210218</c:v>
                </c:pt>
                <c:pt idx="4">
                  <c:v>-3703.6436006255367</c:v>
                </c:pt>
                <c:pt idx="5">
                  <c:v>-3584.6100251249372</c:v>
                </c:pt>
                <c:pt idx="6">
                  <c:v>-3428.522601539396</c:v>
                </c:pt>
                <c:pt idx="7">
                  <c:v>-3238.0595420182517</c:v>
                </c:pt>
                <c:pt idx="8">
                  <c:v>-3014.3694434822542</c:v>
                </c:pt>
                <c:pt idx="9">
                  <c:v>-2767.8065293958416</c:v>
                </c:pt>
                <c:pt idx="10">
                  <c:v>-2496.2142320110215</c:v>
                </c:pt>
                <c:pt idx="11">
                  <c:v>-2202.0071861447218</c:v>
                </c:pt>
                <c:pt idx="12">
                  <c:v>-1882.8682615709583</c:v>
                </c:pt>
                <c:pt idx="13">
                  <c:v>-1543.8651344048496</c:v>
                </c:pt>
                <c:pt idx="14">
                  <c:v>-1182.2700433624414</c:v>
                </c:pt>
                <c:pt idx="15">
                  <c:v>-809.17018992170699</c:v>
                </c:pt>
                <c:pt idx="16">
                  <c:v>-432.57222833162325</c:v>
                </c:pt>
                <c:pt idx="17">
                  <c:v>-58.824404669458858</c:v>
                </c:pt>
                <c:pt idx="18">
                  <c:v>322.91989129228875</c:v>
                </c:pt>
                <c:pt idx="19">
                  <c:v>687.36934832868565</c:v>
                </c:pt>
                <c:pt idx="20">
                  <c:v>1050.4539985706351</c:v>
                </c:pt>
                <c:pt idx="21">
                  <c:v>1418.6718579498995</c:v>
                </c:pt>
                <c:pt idx="22">
                  <c:v>1764.1189001438008</c:v>
                </c:pt>
                <c:pt idx="23">
                  <c:v>2098.9643025280611</c:v>
                </c:pt>
                <c:pt idx="24">
                  <c:v>2413.5604517756183</c:v>
                </c:pt>
                <c:pt idx="25">
                  <c:v>2697.236655150632</c:v>
                </c:pt>
                <c:pt idx="26">
                  <c:v>2951.5233827506049</c:v>
                </c:pt>
                <c:pt idx="27">
                  <c:v>3180.5797557702094</c:v>
                </c:pt>
                <c:pt idx="28">
                  <c:v>3380.0777872306444</c:v>
                </c:pt>
                <c:pt idx="29">
                  <c:v>3550.1206015006737</c:v>
                </c:pt>
                <c:pt idx="30">
                  <c:v>3688.185531412335</c:v>
                </c:pt>
                <c:pt idx="31">
                  <c:v>3790.305802776883</c:v>
                </c:pt>
                <c:pt idx="32">
                  <c:v>3854.4372459724113</c:v>
                </c:pt>
                <c:pt idx="33">
                  <c:v>3880.6334357233627</c:v>
                </c:pt>
                <c:pt idx="34">
                  <c:v>3870.1755061524295</c:v>
                </c:pt>
                <c:pt idx="35">
                  <c:v>3824.7067710849087</c:v>
                </c:pt>
                <c:pt idx="36">
                  <c:v>3744.6872461637986</c:v>
                </c:pt>
                <c:pt idx="37">
                  <c:v>3624.1393142083043</c:v>
                </c:pt>
                <c:pt idx="38">
                  <c:v>3469.8915054257182</c:v>
                </c:pt>
                <c:pt idx="39">
                  <c:v>3280.3811028931418</c:v>
                </c:pt>
                <c:pt idx="40">
                  <c:v>3060.0687560252686</c:v>
                </c:pt>
                <c:pt idx="41">
                  <c:v>2809.5998392164106</c:v>
                </c:pt>
                <c:pt idx="42">
                  <c:v>2540.9566696822053</c:v>
                </c:pt>
                <c:pt idx="43">
                  <c:v>2252.0878623646536</c:v>
                </c:pt>
                <c:pt idx="44">
                  <c:v>1937.821010512843</c:v>
                </c:pt>
                <c:pt idx="45">
                  <c:v>1595.1630126941202</c:v>
                </c:pt>
                <c:pt idx="46">
                  <c:v>1236.9005269018116</c:v>
                </c:pt>
                <c:pt idx="47">
                  <c:v>867.76582535774514</c:v>
                </c:pt>
                <c:pt idx="48">
                  <c:v>491.48890661390465</c:v>
                </c:pt>
                <c:pt idx="49">
                  <c:v>113.63053770142693</c:v>
                </c:pt>
                <c:pt idx="50">
                  <c:v>-262.71093429033556</c:v>
                </c:pt>
                <c:pt idx="51">
                  <c:v>-627.40022267744894</c:v>
                </c:pt>
                <c:pt idx="52">
                  <c:v>-989.74336783855335</c:v>
                </c:pt>
                <c:pt idx="53">
                  <c:v>-1352.9748709723601</c:v>
                </c:pt>
                <c:pt idx="54">
                  <c:v>-1707.6607077877673</c:v>
                </c:pt>
                <c:pt idx="55">
                  <c:v>-2044.4501368588708</c:v>
                </c:pt>
                <c:pt idx="56">
                  <c:v>-2358.1432622104344</c:v>
                </c:pt>
                <c:pt idx="57">
                  <c:v>-2643.0884931859759</c:v>
                </c:pt>
                <c:pt idx="58">
                  <c:v>-2899.5509649741753</c:v>
                </c:pt>
                <c:pt idx="59">
                  <c:v>-3127.922690309611</c:v>
                </c:pt>
                <c:pt idx="60">
                  <c:v>-3334.3588686874918</c:v>
                </c:pt>
                <c:pt idx="61">
                  <c:v>-3501.9756887242147</c:v>
                </c:pt>
                <c:pt idx="62">
                  <c:v>-3642.5166755835203</c:v>
                </c:pt>
                <c:pt idx="63">
                  <c:v>-3747.1018415169483</c:v>
                </c:pt>
                <c:pt idx="64">
                  <c:v>-3813.2779557043418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019-4251-B96A-51786A778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917304"/>
        <c:axId val="562914168"/>
      </c:scatterChart>
      <c:valAx>
        <c:axId val="562917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4168"/>
        <c:crosses val="autoZero"/>
        <c:crossBetween val="midCat"/>
      </c:valAx>
      <c:valAx>
        <c:axId val="56291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7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TDK_KF_ST_10_02!$AC$20:$AC$84</c:f>
              <c:numCache>
                <c:formatCode>General</c:formatCode>
                <c:ptCount val="65"/>
                <c:pt idx="0">
                  <c:v>0.10217805182042958</c:v>
                </c:pt>
                <c:pt idx="1">
                  <c:v>-8.0654149712426459E-2</c:v>
                </c:pt>
                <c:pt idx="2">
                  <c:v>-0.19879039584815317</c:v>
                </c:pt>
                <c:pt idx="3">
                  <c:v>-9.9001421884580054E-2</c:v>
                </c:pt>
                <c:pt idx="4">
                  <c:v>-5.6161269230120325E-2</c:v>
                </c:pt>
                <c:pt idx="5">
                  <c:v>-5.8368909215325004E-2</c:v>
                </c:pt>
                <c:pt idx="6">
                  <c:v>-0.10454260254368108</c:v>
                </c:pt>
                <c:pt idx="7">
                  <c:v>-1.9700592244973336E-3</c:v>
                </c:pt>
                <c:pt idx="8">
                  <c:v>-2.8854932834185831E-2</c:v>
                </c:pt>
                <c:pt idx="9">
                  <c:v>3.2443792934401472E-2</c:v>
                </c:pt>
                <c:pt idx="10">
                  <c:v>2.0514359929954651E-2</c:v>
                </c:pt>
                <c:pt idx="11">
                  <c:v>-5.1366696732841888E-3</c:v>
                </c:pt>
                <c:pt idx="12">
                  <c:v>2.4128140887214045E-2</c:v>
                </c:pt>
                <c:pt idx="13">
                  <c:v>-8.5685212337978101E-3</c:v>
                </c:pt>
                <c:pt idx="14">
                  <c:v>7.614143366282633E-3</c:v>
                </c:pt>
                <c:pt idx="15">
                  <c:v>1.1066519762039206E-2</c:v>
                </c:pt>
                <c:pt idx="16">
                  <c:v>-0.21261835707045407</c:v>
                </c:pt>
                <c:pt idx="17">
                  <c:v>-7.0774546676460659E-2</c:v>
                </c:pt>
                <c:pt idx="18">
                  <c:v>-0.16456287827692506</c:v>
                </c:pt>
                <c:pt idx="19">
                  <c:v>-0.14801055737034119</c:v>
                </c:pt>
                <c:pt idx="20">
                  <c:v>-9.5208206333722956E-2</c:v>
                </c:pt>
                <c:pt idx="21">
                  <c:v>-0.14118113597936599</c:v>
                </c:pt>
                <c:pt idx="22">
                  <c:v>-0.13355818726809332</c:v>
                </c:pt>
                <c:pt idx="23">
                  <c:v>-8.1619262795925351E-2</c:v>
                </c:pt>
                <c:pt idx="24">
                  <c:v>8.5722354851299087E-2</c:v>
                </c:pt>
                <c:pt idx="25">
                  <c:v>-0.11691913655107555</c:v>
                </c:pt>
                <c:pt idx="26">
                  <c:v>-1.1974562206575001E-2</c:v>
                </c:pt>
                <c:pt idx="27">
                  <c:v>2.0525772075131954E-2</c:v>
                </c:pt>
                <c:pt idx="28">
                  <c:v>5.4223086307530366E-2</c:v>
                </c:pt>
                <c:pt idx="29">
                  <c:v>8.3345609960304046E-2</c:v>
                </c:pt>
                <c:pt idx="30">
                  <c:v>0.13530220804847204</c:v>
                </c:pt>
                <c:pt idx="31">
                  <c:v>4.2480962076268725E-2</c:v>
                </c:pt>
                <c:pt idx="32">
                  <c:v>3.0070791063707247E-2</c:v>
                </c:pt>
                <c:pt idx="33">
                  <c:v>1.9456999011310927E-2</c:v>
                </c:pt>
                <c:pt idx="34">
                  <c:v>4.0838029455102287E-2</c:v>
                </c:pt>
                <c:pt idx="35">
                  <c:v>2.0248435556624145E-2</c:v>
                </c:pt>
                <c:pt idx="36">
                  <c:v>7.6151116195916302E-2</c:v>
                </c:pt>
                <c:pt idx="37">
                  <c:v>3.8532958627939706E-2</c:v>
                </c:pt>
                <c:pt idx="38">
                  <c:v>4.5000755978605866E-2</c:v>
                </c:pt>
                <c:pt idx="39">
                  <c:v>5.3163455673370663E-2</c:v>
                </c:pt>
                <c:pt idx="40">
                  <c:v>7.6625743295181792E-2</c:v>
                </c:pt>
                <c:pt idx="41">
                  <c:v>5.9233898373207694E-2</c:v>
                </c:pt>
                <c:pt idx="42">
                  <c:v>0.13822285814717361</c:v>
                </c:pt>
                <c:pt idx="43">
                  <c:v>0.11181866517924277</c:v>
                </c:pt>
                <c:pt idx="44">
                  <c:v>4.9194938629028684E-2</c:v>
                </c:pt>
                <c:pt idx="45">
                  <c:v>2.8797166932946539E-2</c:v>
                </c:pt>
                <c:pt idx="46">
                  <c:v>2.4422494527243543E-2</c:v>
                </c:pt>
                <c:pt idx="47">
                  <c:v>-2.2999464565430117E-2</c:v>
                </c:pt>
                <c:pt idx="48">
                  <c:v>-0.10527068405065165</c:v>
                </c:pt>
                <c:pt idx="49">
                  <c:v>-9.5322378037963063E-3</c:v>
                </c:pt>
                <c:pt idx="50">
                  <c:v>-0.10075486258739375</c:v>
                </c:pt>
                <c:pt idx="51">
                  <c:v>-0.11092082816895754</c:v>
                </c:pt>
                <c:pt idx="52">
                  <c:v>-3.806735459443189E-2</c:v>
                </c:pt>
                <c:pt idx="53">
                  <c:v>-0.11622453594054605</c:v>
                </c:pt>
                <c:pt idx="54">
                  <c:v>-6.965112479315394E-2</c:v>
                </c:pt>
                <c:pt idx="55">
                  <c:v>-2.0197097967411537E-2</c:v>
                </c:pt>
                <c:pt idx="56">
                  <c:v>-5.6637875388787506E-3</c:v>
                </c:pt>
                <c:pt idx="57">
                  <c:v>-1.7503231447506096E-2</c:v>
                </c:pt>
                <c:pt idx="58">
                  <c:v>8.958142032156502E-3</c:v>
                </c:pt>
                <c:pt idx="59">
                  <c:v>6.8885675251067369E-2</c:v>
                </c:pt>
                <c:pt idx="60">
                  <c:v>2.5410934868432378E-2</c:v>
                </c:pt>
                <c:pt idx="61">
                  <c:v>6.3469214691167508E-3</c:v>
                </c:pt>
                <c:pt idx="62">
                  <c:v>2.4716692761160175E-2</c:v>
                </c:pt>
                <c:pt idx="63">
                  <c:v>-7.49969255208498E-2</c:v>
                </c:pt>
                <c:pt idx="64">
                  <c:v>-5.4442737818817477E-2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707-43B0-95A9-9AD6C2330FA8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TDK_KF_ST_10_02!$AC$85:$AC$149</c:f>
              <c:numCache>
                <c:formatCode>General</c:formatCode>
                <c:ptCount val="65"/>
                <c:pt idx="0">
                  <c:v>9.3538492783125093E-2</c:v>
                </c:pt>
                <c:pt idx="1">
                  <c:v>-1.492945119059641E-2</c:v>
                </c:pt>
                <c:pt idx="2">
                  <c:v>-4.5706857185848548E-2</c:v>
                </c:pt>
                <c:pt idx="3">
                  <c:v>2.3060867719948419E-2</c:v>
                </c:pt>
                <c:pt idx="4">
                  <c:v>0.10254639458207748</c:v>
                </c:pt>
                <c:pt idx="5">
                  <c:v>4.2961146337290756E-2</c:v>
                </c:pt>
                <c:pt idx="6">
                  <c:v>2.2523675892216488E-2</c:v>
                </c:pt>
                <c:pt idx="7">
                  <c:v>2.8477178883065335E-2</c:v>
                </c:pt>
                <c:pt idx="8">
                  <c:v>3.474274162238089E-2</c:v>
                </c:pt>
                <c:pt idx="9">
                  <c:v>-4.5374538794874297E-2</c:v>
                </c:pt>
                <c:pt idx="10">
                  <c:v>-4.3802264488419951E-2</c:v>
                </c:pt>
                <c:pt idx="11">
                  <c:v>-5.5014881266174598E-2</c:v>
                </c:pt>
                <c:pt idx="12">
                  <c:v>-6.5075190236484559E-2</c:v>
                </c:pt>
                <c:pt idx="13">
                  <c:v>-5.8482968853468265E-2</c:v>
                </c:pt>
                <c:pt idx="14">
                  <c:v>-0.10812455042014335</c:v>
                </c:pt>
                <c:pt idx="15">
                  <c:v>1.5983894609291838E-2</c:v>
                </c:pt>
                <c:pt idx="16">
                  <c:v>3.418873981854631E-2</c:v>
                </c:pt>
                <c:pt idx="17">
                  <c:v>1.0908927659670553E-2</c:v>
                </c:pt>
                <c:pt idx="18">
                  <c:v>6.737596468093443E-2</c:v>
                </c:pt>
                <c:pt idx="19">
                  <c:v>0.14258889053996882</c:v>
                </c:pt>
                <c:pt idx="20">
                  <c:v>9.5384043105980254E-2</c:v>
                </c:pt>
                <c:pt idx="21">
                  <c:v>0.16625341309458008</c:v>
                </c:pt>
                <c:pt idx="22">
                  <c:v>0.17477368737291954</c:v>
                </c:pt>
                <c:pt idx="23">
                  <c:v>6.3898469462742469E-2</c:v>
                </c:pt>
                <c:pt idx="24">
                  <c:v>0.11855948585576925</c:v>
                </c:pt>
                <c:pt idx="25">
                  <c:v>6.9247832272026244E-2</c:v>
                </c:pt>
                <c:pt idx="26">
                  <c:v>0.12581893222406393</c:v>
                </c:pt>
                <c:pt idx="27">
                  <c:v>4.2828228982102701E-2</c:v>
                </c:pt>
                <c:pt idx="28">
                  <c:v>5.7982914822929388E-2</c:v>
                </c:pt>
                <c:pt idx="29">
                  <c:v>8.1993248008359387E-2</c:v>
                </c:pt>
                <c:pt idx="30">
                  <c:v>2.2509080167225193E-2</c:v>
                </c:pt>
                <c:pt idx="31">
                  <c:v>0.10633716420417727</c:v>
                </c:pt>
                <c:pt idx="32">
                  <c:v>7.1255372931744887E-2</c:v>
                </c:pt>
                <c:pt idx="33">
                  <c:v>0.10207598329799339</c:v>
                </c:pt>
                <c:pt idx="34">
                  <c:v>0.12434717276224205</c:v>
                </c:pt>
                <c:pt idx="35">
                  <c:v>0.11475978529784925</c:v>
                </c:pt>
                <c:pt idx="36">
                  <c:v>8.5655112650073306E-2</c:v>
                </c:pt>
                <c:pt idx="37">
                  <c:v>4.9233828773822097E-2</c:v>
                </c:pt>
                <c:pt idx="38">
                  <c:v>5.0392282128939314E-2</c:v>
                </c:pt>
                <c:pt idx="39">
                  <c:v>-5.6301238131197806E-3</c:v>
                </c:pt>
                <c:pt idx="40">
                  <c:v>6.774396354842338E-3</c:v>
                </c:pt>
                <c:pt idx="41">
                  <c:v>-5.1710989047847988E-2</c:v>
                </c:pt>
                <c:pt idx="42">
                  <c:v>-8.3141704010870399E-2</c:v>
                </c:pt>
                <c:pt idx="43">
                  <c:v>-3.5566614521144402E-2</c:v>
                </c:pt>
                <c:pt idx="44">
                  <c:v>-0.13336735551578727</c:v>
                </c:pt>
                <c:pt idx="45">
                  <c:v>-9.5462075558415904E-2</c:v>
                </c:pt>
                <c:pt idx="46">
                  <c:v>-7.7976012822659868E-2</c:v>
                </c:pt>
                <c:pt idx="47">
                  <c:v>-0.10857240615813168</c:v>
                </c:pt>
                <c:pt idx="48">
                  <c:v>-9.456458119814215E-2</c:v>
                </c:pt>
                <c:pt idx="49">
                  <c:v>0.10242975057826698</c:v>
                </c:pt>
                <c:pt idx="50">
                  <c:v>8.3914260603023649E-2</c:v>
                </c:pt>
                <c:pt idx="51">
                  <c:v>7.0645327969984351E-2</c:v>
                </c:pt>
                <c:pt idx="52">
                  <c:v>0.10194882772520941</c:v>
                </c:pt>
                <c:pt idx="53">
                  <c:v>4.9085726420500464E-2</c:v>
                </c:pt>
                <c:pt idx="54">
                  <c:v>2.2348498342189771E-2</c:v>
                </c:pt>
                <c:pt idx="55">
                  <c:v>2.7453487748502425E-2</c:v>
                </c:pt>
                <c:pt idx="56">
                  <c:v>2.7780726546197343E-2</c:v>
                </c:pt>
                <c:pt idx="57">
                  <c:v>-2.7075434702695134E-2</c:v>
                </c:pt>
                <c:pt idx="58">
                  <c:v>-6.1556132871842806E-2</c:v>
                </c:pt>
                <c:pt idx="59">
                  <c:v>-2.4213946396596242E-2</c:v>
                </c:pt>
                <c:pt idx="60">
                  <c:v>-7.8732418585587993E-2</c:v>
                </c:pt>
                <c:pt idx="61">
                  <c:v>-9.6980997750090836E-2</c:v>
                </c:pt>
                <c:pt idx="62">
                  <c:v>-5.267321232774691E-2</c:v>
                </c:pt>
                <c:pt idx="63">
                  <c:v>-4.2819563501445224E-2</c:v>
                </c:pt>
                <c:pt idx="64">
                  <c:v>4.9471224250536849E-3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707-43B0-95A9-9AD6C2330FA8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</c:numCache>
            </c:numRef>
          </c:xVal>
          <c:yVal>
            <c:numRef>
              <c:f>TDK_KF_ST_10_02!$AD$20:$AD$83</c:f>
              <c:numCache>
                <c:formatCode>General</c:formatCode>
                <c:ptCount val="64"/>
                <c:pt idx="0">
                  <c:v>-9.7230929395375892E-2</c:v>
                </c:pt>
                <c:pt idx="1">
                  <c:v>3.7834586210981236E-2</c:v>
                </c:pt>
                <c:pt idx="2">
                  <c:v>0.14611718352040626</c:v>
                </c:pt>
                <c:pt idx="3">
                  <c:v>2.0204241344892182E-3</c:v>
                </c:pt>
                <c:pt idx="4">
                  <c:v>-2.2571149355467668E-2</c:v>
                </c:pt>
                <c:pt idx="5">
                  <c:v>3.4154962818728762E-2</c:v>
                </c:pt>
                <c:pt idx="6">
                  <c:v>4.2986469671838279E-2</c:v>
                </c:pt>
                <c:pt idx="7">
                  <c:v>-2.51053754781978E-2</c:v>
                </c:pt>
                <c:pt idx="8">
                  <c:v>5.6635659380383174E-2</c:v>
                </c:pt>
                <c:pt idx="9">
                  <c:v>-4.9903051858990466E-3</c:v>
                </c:pt>
                <c:pt idx="10">
                  <c:v>1.8341384122351201E-3</c:v>
                </c:pt>
                <c:pt idx="11">
                  <c:v>5.4222396093784653E-2</c:v>
                </c:pt>
                <c:pt idx="12">
                  <c:v>7.7820686837995368E-2</c:v>
                </c:pt>
                <c:pt idx="13">
                  <c:v>7.9213849203782161E-2</c:v>
                </c:pt>
                <c:pt idx="14">
                  <c:v>7.6300117236741016E-2</c:v>
                </c:pt>
                <c:pt idx="15">
                  <c:v>9.136323081622777E-2</c:v>
                </c:pt>
                <c:pt idx="16">
                  <c:v>0.11805377587231192</c:v>
                </c:pt>
                <c:pt idx="17">
                  <c:v>-3.7797859481671026E-2</c:v>
                </c:pt>
                <c:pt idx="18">
                  <c:v>8.6586865454265194E-2</c:v>
                </c:pt>
                <c:pt idx="19">
                  <c:v>5.2548481811925285E-2</c:v>
                </c:pt>
                <c:pt idx="20">
                  <c:v>-3.8159149182064311E-2</c:v>
                </c:pt>
                <c:pt idx="21">
                  <c:v>0.10561452145822159</c:v>
                </c:pt>
                <c:pt idx="22">
                  <c:v>5.0416483257222922E-2</c:v>
                </c:pt>
                <c:pt idx="23">
                  <c:v>2.9908273748077363E-2</c:v>
                </c:pt>
                <c:pt idx="24">
                  <c:v>-7.8947958496456749E-2</c:v>
                </c:pt>
                <c:pt idx="25">
                  <c:v>0.11128901273795577</c:v>
                </c:pt>
                <c:pt idx="26">
                  <c:v>6.2366844335514315E-2</c:v>
                </c:pt>
                <c:pt idx="27">
                  <c:v>2.8708056698690143E-2</c:v>
                </c:pt>
                <c:pt idx="28">
                  <c:v>3.143202634254294E-2</c:v>
                </c:pt>
                <c:pt idx="29">
                  <c:v>3.1414175337545203E-2</c:v>
                </c:pt>
                <c:pt idx="30">
                  <c:v>-1.0955035286229986E-2</c:v>
                </c:pt>
                <c:pt idx="31">
                  <c:v>5.9595021221724664E-2</c:v>
                </c:pt>
                <c:pt idx="32">
                  <c:v>4.118458186803764E-2</c:v>
                </c:pt>
                <c:pt idx="33">
                  <c:v>8.6880165192866343E-2</c:v>
                </c:pt>
                <c:pt idx="34">
                  <c:v>-1.8328949287877094E-2</c:v>
                </c:pt>
                <c:pt idx="35">
                  <c:v>6.1744812451735243E-2</c:v>
                </c:pt>
                <c:pt idx="36">
                  <c:v>-1.8168201372986914E-2</c:v>
                </c:pt>
                <c:pt idx="37">
                  <c:v>4.2952703541629944E-3</c:v>
                </c:pt>
                <c:pt idx="38">
                  <c:v>8.0818176245458062E-2</c:v>
                </c:pt>
                <c:pt idx="39">
                  <c:v>1.6084376598655581E-2</c:v>
                </c:pt>
                <c:pt idx="40">
                  <c:v>4.1933742560587461E-2</c:v>
                </c:pt>
                <c:pt idx="41">
                  <c:v>4.6645710895347747E-3</c:v>
                </c:pt>
                <c:pt idx="42">
                  <c:v>3.6550829225745929E-2</c:v>
                </c:pt>
                <c:pt idx="43">
                  <c:v>5.4434747915337311E-2</c:v>
                </c:pt>
                <c:pt idx="44">
                  <c:v>4.618910447695157E-2</c:v>
                </c:pt>
                <c:pt idx="45">
                  <c:v>0.11379172360702228</c:v>
                </c:pt>
                <c:pt idx="46">
                  <c:v>4.2953470153690887E-2</c:v>
                </c:pt>
                <c:pt idx="47">
                  <c:v>3.390839222510067E-2</c:v>
                </c:pt>
                <c:pt idx="48">
                  <c:v>0.13945942386919796</c:v>
                </c:pt>
                <c:pt idx="49">
                  <c:v>2.5516132413088144E-2</c:v>
                </c:pt>
                <c:pt idx="50">
                  <c:v>-7.3696878327496051E-3</c:v>
                </c:pt>
                <c:pt idx="51">
                  <c:v>5.2437859315489277E-2</c:v>
                </c:pt>
                <c:pt idx="52">
                  <c:v>-2.7007835642052669E-2</c:v>
                </c:pt>
                <c:pt idx="53">
                  <c:v>6.120965467437145E-2</c:v>
                </c:pt>
                <c:pt idx="54">
                  <c:v>2.5848860304733989E-2</c:v>
                </c:pt>
                <c:pt idx="55">
                  <c:v>-2.517744082746276E-2</c:v>
                </c:pt>
                <c:pt idx="56">
                  <c:v>4.0406529161259641E-2</c:v>
                </c:pt>
                <c:pt idx="57">
                  <c:v>4.5980410330571431E-2</c:v>
                </c:pt>
                <c:pt idx="58">
                  <c:v>1.3565533860059986E-2</c:v>
                </c:pt>
                <c:pt idx="59">
                  <c:v>-2.5924528913776612E-2</c:v>
                </c:pt>
                <c:pt idx="60">
                  <c:v>7.7135459713645105E-2</c:v>
                </c:pt>
                <c:pt idx="61">
                  <c:v>1.6713946250831668E-2</c:v>
                </c:pt>
                <c:pt idx="62">
                  <c:v>-7.0423549947008723E-2</c:v>
                </c:pt>
                <c:pt idx="63">
                  <c:v>6.006747433025339E-2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707-43B0-95A9-9AD6C2330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918480"/>
        <c:axId val="562915344"/>
      </c:scatterChart>
      <c:valAx>
        <c:axId val="5629184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5344"/>
        <c:crosses val="autoZero"/>
        <c:crossBetween val="midCat"/>
      </c:valAx>
      <c:valAx>
        <c:axId val="56291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TDK_KF_ST_10_02!$I$20:$I$84</c:f>
              <c:numCache>
                <c:formatCode>General</c:formatCode>
                <c:ptCount val="65"/>
                <c:pt idx="0">
                  <c:v>454</c:v>
                </c:pt>
                <c:pt idx="1">
                  <c:v>826</c:v>
                </c:pt>
                <c:pt idx="2">
                  <c:v>1194</c:v>
                </c:pt>
                <c:pt idx="3">
                  <c:v>1561</c:v>
                </c:pt>
                <c:pt idx="4">
                  <c:v>1894</c:v>
                </c:pt>
                <c:pt idx="5">
                  <c:v>2204</c:v>
                </c:pt>
                <c:pt idx="6">
                  <c:v>2500</c:v>
                </c:pt>
                <c:pt idx="7">
                  <c:v>2779</c:v>
                </c:pt>
                <c:pt idx="8">
                  <c:v>3023</c:v>
                </c:pt>
                <c:pt idx="9">
                  <c:v>3255</c:v>
                </c:pt>
                <c:pt idx="10">
                  <c:v>3443</c:v>
                </c:pt>
                <c:pt idx="11">
                  <c:v>3591</c:v>
                </c:pt>
                <c:pt idx="12">
                  <c:v>3715</c:v>
                </c:pt>
                <c:pt idx="13">
                  <c:v>3792</c:v>
                </c:pt>
                <c:pt idx="14">
                  <c:v>3838</c:v>
                </c:pt>
                <c:pt idx="15">
                  <c:v>3853</c:v>
                </c:pt>
                <c:pt idx="16">
                  <c:v>3828</c:v>
                </c:pt>
                <c:pt idx="17">
                  <c:v>3756</c:v>
                </c:pt>
                <c:pt idx="18">
                  <c:v>3657</c:v>
                </c:pt>
                <c:pt idx="19">
                  <c:v>3517</c:v>
                </c:pt>
                <c:pt idx="20">
                  <c:v>3350</c:v>
                </c:pt>
                <c:pt idx="21">
                  <c:v>3149</c:v>
                </c:pt>
                <c:pt idx="22">
                  <c:v>2923</c:v>
                </c:pt>
                <c:pt idx="23">
                  <c:v>2659</c:v>
                </c:pt>
                <c:pt idx="24">
                  <c:v>2366</c:v>
                </c:pt>
                <c:pt idx="25">
                  <c:v>2058</c:v>
                </c:pt>
                <c:pt idx="26">
                  <c:v>1716</c:v>
                </c:pt>
                <c:pt idx="27">
                  <c:v>1370</c:v>
                </c:pt>
                <c:pt idx="28">
                  <c:v>1004</c:v>
                </c:pt>
                <c:pt idx="29">
                  <c:v>645</c:v>
                </c:pt>
                <c:pt idx="30">
                  <c:v>269</c:v>
                </c:pt>
                <c:pt idx="31">
                  <c:v>-102</c:v>
                </c:pt>
                <c:pt idx="32">
                  <c:v>-485</c:v>
                </c:pt>
                <c:pt idx="33">
                  <c:v>-863</c:v>
                </c:pt>
                <c:pt idx="34">
                  <c:v>-1235</c:v>
                </c:pt>
                <c:pt idx="35">
                  <c:v>-1596</c:v>
                </c:pt>
                <c:pt idx="36">
                  <c:v>-1930</c:v>
                </c:pt>
                <c:pt idx="37">
                  <c:v>-2238</c:v>
                </c:pt>
                <c:pt idx="38">
                  <c:v>-2536</c:v>
                </c:pt>
                <c:pt idx="39">
                  <c:v>-2808</c:v>
                </c:pt>
                <c:pt idx="40">
                  <c:v>-3057</c:v>
                </c:pt>
                <c:pt idx="41">
                  <c:v>-3282</c:v>
                </c:pt>
                <c:pt idx="42">
                  <c:v>-3473</c:v>
                </c:pt>
                <c:pt idx="43">
                  <c:v>-3629</c:v>
                </c:pt>
                <c:pt idx="44">
                  <c:v>-3745</c:v>
                </c:pt>
                <c:pt idx="45">
                  <c:v>-3826</c:v>
                </c:pt>
                <c:pt idx="46">
                  <c:v>-3872</c:v>
                </c:pt>
                <c:pt idx="47">
                  <c:v>-3881</c:v>
                </c:pt>
                <c:pt idx="48">
                  <c:v>-3858</c:v>
                </c:pt>
                <c:pt idx="49">
                  <c:v>-3790</c:v>
                </c:pt>
                <c:pt idx="50">
                  <c:v>-3690</c:v>
                </c:pt>
                <c:pt idx="51">
                  <c:v>-3555</c:v>
                </c:pt>
                <c:pt idx="52">
                  <c:v>-3380</c:v>
                </c:pt>
                <c:pt idx="53">
                  <c:v>-3190</c:v>
                </c:pt>
                <c:pt idx="54">
                  <c:v>-2959</c:v>
                </c:pt>
                <c:pt idx="55">
                  <c:v>-2698</c:v>
                </c:pt>
                <c:pt idx="56">
                  <c:v>-2405</c:v>
                </c:pt>
                <c:pt idx="57">
                  <c:v>-2084</c:v>
                </c:pt>
                <c:pt idx="58">
                  <c:v>-1751</c:v>
                </c:pt>
                <c:pt idx="59">
                  <c:v>-1402</c:v>
                </c:pt>
                <c:pt idx="60">
                  <c:v>-1040</c:v>
                </c:pt>
                <c:pt idx="61">
                  <c:v>-680</c:v>
                </c:pt>
                <c:pt idx="62">
                  <c:v>-308</c:v>
                </c:pt>
                <c:pt idx="63">
                  <c:v>68</c:v>
                </c:pt>
                <c:pt idx="64">
                  <c:v>454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FFE-4CF7-B4A8-CAC6D002FE0C}"/>
            </c:ext>
          </c:extLst>
        </c:ser>
        <c:ser>
          <c:idx val="1"/>
          <c:order val="1"/>
          <c:tx>
            <c:strRef>
              <c:f>TDK_KF_ST_10_02!$L$19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TDK_KF_ST_10_02!$L$20:$L$84</c:f>
              <c:numCache>
                <c:formatCode>General</c:formatCode>
                <c:ptCount val="65"/>
                <c:pt idx="0">
                  <c:v>442.71804230119909</c:v>
                </c:pt>
                <c:pt idx="1">
                  <c:v>826.0510114545973</c:v>
                </c:pt>
                <c:pt idx="2">
                  <c:v>1201.9890356039159</c:v>
                </c:pt>
                <c:pt idx="3">
                  <c:v>1563.8384811809071</c:v>
                </c:pt>
                <c:pt idx="4">
                  <c:v>1894.9600841874501</c:v>
                </c:pt>
                <c:pt idx="5">
                  <c:v>2207.9477407873947</c:v>
                </c:pt>
                <c:pt idx="6">
                  <c:v>2505.0928882035546</c:v>
                </c:pt>
                <c:pt idx="7">
                  <c:v>2780.3908343217681</c:v>
                </c:pt>
                <c:pt idx="8">
                  <c:v>3028.3280592529063</c:v>
                </c:pt>
                <c:pt idx="9">
                  <c:v>3253.158923251523</c:v>
                </c:pt>
                <c:pt idx="10">
                  <c:v>3443.2515016574016</c:v>
                </c:pt>
                <c:pt idx="11">
                  <c:v>3594.8949477044143</c:v>
                </c:pt>
                <c:pt idx="12">
                  <c:v>3713.2682379134676</c:v>
                </c:pt>
                <c:pt idx="13">
                  <c:v>3792.5510560530674</c:v>
                </c:pt>
                <c:pt idx="14">
                  <c:v>3838.4146049992073</c:v>
                </c:pt>
                <c:pt idx="15">
                  <c:v>3848.2631311590007</c:v>
                </c:pt>
                <c:pt idx="16">
                  <c:v>3820.4138328263712</c:v>
                </c:pt>
                <c:pt idx="17">
                  <c:v>3755.0522410487283</c:v>
                </c:pt>
                <c:pt idx="18">
                  <c:v>3651.1197984508412</c:v>
                </c:pt>
                <c:pt idx="19">
                  <c:v>3512.0644575869433</c:v>
                </c:pt>
                <c:pt idx="20">
                  <c:v>3342.8363303358892</c:v>
                </c:pt>
                <c:pt idx="21">
                  <c:v>3144.5785855102213</c:v>
                </c:pt>
                <c:pt idx="22">
                  <c:v>2914.5931240084137</c:v>
                </c:pt>
                <c:pt idx="23">
                  <c:v>2656.257987934825</c:v>
                </c:pt>
                <c:pt idx="24">
                  <c:v>2368.4041070267945</c:v>
                </c:pt>
                <c:pt idx="25">
                  <c:v>2049.6868746579316</c:v>
                </c:pt>
                <c:pt idx="26">
                  <c:v>1714.2754334514295</c:v>
                </c:pt>
                <c:pt idx="27">
                  <c:v>1371.8838836024895</c:v>
                </c:pt>
                <c:pt idx="28">
                  <c:v>1008.2591997773056</c:v>
                </c:pt>
                <c:pt idx="29">
                  <c:v>650.7397584174031</c:v>
                </c:pt>
                <c:pt idx="30">
                  <c:v>278.71764557056741</c:v>
                </c:pt>
                <c:pt idx="31">
                  <c:v>-97.933512914673656</c:v>
                </c:pt>
                <c:pt idx="32">
                  <c:v>-481.09029496567007</c:v>
                </c:pt>
                <c:pt idx="33">
                  <c:v>-858.51664199063021</c:v>
                </c:pt>
                <c:pt idx="34">
                  <c:v>-1230.043010466728</c:v>
                </c:pt>
                <c:pt idx="35">
                  <c:v>-1591.2376430092879</c:v>
                </c:pt>
                <c:pt idx="36">
                  <c:v>-1921.8974349912185</c:v>
                </c:pt>
                <c:pt idx="37">
                  <c:v>-2235.6534662939193</c:v>
                </c:pt>
                <c:pt idx="38">
                  <c:v>-2533.23288266499</c:v>
                </c:pt>
                <c:pt idx="39">
                  <c:v>-2807.8989520604</c:v>
                </c:pt>
                <c:pt idx="40">
                  <c:v>-3057.9252639403471</c:v>
                </c:pt>
                <c:pt idx="41">
                  <c:v>-3282.1840476318825</c:v>
                </c:pt>
                <c:pt idx="42">
                  <c:v>-3473.2402274055466</c:v>
                </c:pt>
                <c:pt idx="43">
                  <c:v>-3629.0700917969639</c:v>
                </c:pt>
                <c:pt idx="44">
                  <c:v>-3748.4765039701379</c:v>
                </c:pt>
                <c:pt idx="45">
                  <c:v>-3829.8472860174556</c:v>
                </c:pt>
                <c:pt idx="46">
                  <c:v>-3877.3467108083046</c:v>
                </c:pt>
                <c:pt idx="47">
                  <c:v>-3888.5983471209729</c:v>
                </c:pt>
                <c:pt idx="48">
                  <c:v>-3861.6330503617178</c:v>
                </c:pt>
                <c:pt idx="49">
                  <c:v>-3797.7858944196091</c:v>
                </c:pt>
                <c:pt idx="50">
                  <c:v>-3694.1158405653737</c:v>
                </c:pt>
                <c:pt idx="51">
                  <c:v>-3555.9417823093454</c:v>
                </c:pt>
                <c:pt idx="52">
                  <c:v>-3385.439142248953</c:v>
                </c:pt>
                <c:pt idx="53">
                  <c:v>-3187.258944915865</c:v>
                </c:pt>
                <c:pt idx="54">
                  <c:v>-2956.4429484559864</c:v>
                </c:pt>
                <c:pt idx="55">
                  <c:v>-2695.6746438054547</c:v>
                </c:pt>
                <c:pt idx="56">
                  <c:v>-2405.3763838227219</c:v>
                </c:pt>
                <c:pt idx="57">
                  <c:v>-2084.8937261415367</c:v>
                </c:pt>
                <c:pt idx="58">
                  <c:v>-1752.4677453479283</c:v>
                </c:pt>
                <c:pt idx="59">
                  <c:v>-1404.8893596295889</c:v>
                </c:pt>
                <c:pt idx="60">
                  <c:v>-1038.6874301557041</c:v>
                </c:pt>
                <c:pt idx="61">
                  <c:v>-676.76890651765598</c:v>
                </c:pt>
                <c:pt idx="62">
                  <c:v>-306.39600309590105</c:v>
                </c:pt>
                <c:pt idx="63">
                  <c:v>76.365723000693293</c:v>
                </c:pt>
                <c:pt idx="64">
                  <c:v>460.59715821744243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FFE-4CF7-B4A8-CAC6D002FE0C}"/>
            </c:ext>
          </c:extLst>
        </c:ser>
        <c:ser>
          <c:idx val="2"/>
          <c:order val="2"/>
          <c:tx>
            <c:strRef>
              <c:f>TDK_KF_ST_10_02!$J$19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TDK_KF_ST_10_02!$J$20:$J$84</c:f>
              <c:numCache>
                <c:formatCode>General</c:formatCode>
                <c:ptCount val="65"/>
                <c:pt idx="0">
                  <c:v>-3827</c:v>
                </c:pt>
                <c:pt idx="1">
                  <c:v>-3767</c:v>
                </c:pt>
                <c:pt idx="2">
                  <c:v>-3663</c:v>
                </c:pt>
                <c:pt idx="3">
                  <c:v>-3517</c:v>
                </c:pt>
                <c:pt idx="4">
                  <c:v>-3347</c:v>
                </c:pt>
                <c:pt idx="5">
                  <c:v>-3145</c:v>
                </c:pt>
                <c:pt idx="6">
                  <c:v>-2918</c:v>
                </c:pt>
                <c:pt idx="7">
                  <c:v>-2651</c:v>
                </c:pt>
                <c:pt idx="8">
                  <c:v>-2364</c:v>
                </c:pt>
                <c:pt idx="9">
                  <c:v>-2045</c:v>
                </c:pt>
                <c:pt idx="10">
                  <c:v>-1707</c:v>
                </c:pt>
                <c:pt idx="11">
                  <c:v>-1362</c:v>
                </c:pt>
                <c:pt idx="12">
                  <c:v>-999</c:v>
                </c:pt>
                <c:pt idx="13">
                  <c:v>-644</c:v>
                </c:pt>
                <c:pt idx="14">
                  <c:v>-273</c:v>
                </c:pt>
                <c:pt idx="15">
                  <c:v>111</c:v>
                </c:pt>
                <c:pt idx="16">
                  <c:v>477</c:v>
                </c:pt>
                <c:pt idx="17">
                  <c:v>863</c:v>
                </c:pt>
                <c:pt idx="18">
                  <c:v>1232</c:v>
                </c:pt>
                <c:pt idx="19">
                  <c:v>1591</c:v>
                </c:pt>
                <c:pt idx="20">
                  <c:v>1931</c:v>
                </c:pt>
                <c:pt idx="21">
                  <c:v>2239</c:v>
                </c:pt>
                <c:pt idx="22">
                  <c:v>2539</c:v>
                </c:pt>
                <c:pt idx="23">
                  <c:v>2812</c:v>
                </c:pt>
                <c:pt idx="24">
                  <c:v>3074</c:v>
                </c:pt>
                <c:pt idx="25">
                  <c:v>3292</c:v>
                </c:pt>
                <c:pt idx="26">
                  <c:v>3486</c:v>
                </c:pt>
                <c:pt idx="27">
                  <c:v>3636</c:v>
                </c:pt>
                <c:pt idx="28">
                  <c:v>3757</c:v>
                </c:pt>
                <c:pt idx="29">
                  <c:v>3842</c:v>
                </c:pt>
                <c:pt idx="30">
                  <c:v>3891</c:v>
                </c:pt>
                <c:pt idx="31">
                  <c:v>3897</c:v>
                </c:pt>
                <c:pt idx="32">
                  <c:v>3874</c:v>
                </c:pt>
                <c:pt idx="33">
                  <c:v>3813</c:v>
                </c:pt>
                <c:pt idx="34">
                  <c:v>3705</c:v>
                </c:pt>
                <c:pt idx="35">
                  <c:v>3568</c:v>
                </c:pt>
                <c:pt idx="36">
                  <c:v>3399</c:v>
                </c:pt>
                <c:pt idx="37">
                  <c:v>3197</c:v>
                </c:pt>
                <c:pt idx="38">
                  <c:v>2967</c:v>
                </c:pt>
                <c:pt idx="39">
                  <c:v>2705</c:v>
                </c:pt>
                <c:pt idx="40">
                  <c:v>2416</c:v>
                </c:pt>
                <c:pt idx="41">
                  <c:v>2103</c:v>
                </c:pt>
                <c:pt idx="42">
                  <c:v>1762</c:v>
                </c:pt>
                <c:pt idx="43">
                  <c:v>1414</c:v>
                </c:pt>
                <c:pt idx="44">
                  <c:v>1057</c:v>
                </c:pt>
                <c:pt idx="45">
                  <c:v>700</c:v>
                </c:pt>
                <c:pt idx="46">
                  <c:v>329</c:v>
                </c:pt>
                <c:pt idx="47">
                  <c:v>-49</c:v>
                </c:pt>
                <c:pt idx="48">
                  <c:v>-429</c:v>
                </c:pt>
                <c:pt idx="49">
                  <c:v>-809</c:v>
                </c:pt>
                <c:pt idx="50">
                  <c:v>-1180</c:v>
                </c:pt>
                <c:pt idx="51">
                  <c:v>-1538</c:v>
                </c:pt>
                <c:pt idx="52">
                  <c:v>-1879</c:v>
                </c:pt>
                <c:pt idx="53">
                  <c:v>-2191</c:v>
                </c:pt>
                <c:pt idx="54">
                  <c:v>-2492</c:v>
                </c:pt>
                <c:pt idx="55">
                  <c:v>-2772</c:v>
                </c:pt>
                <c:pt idx="56">
                  <c:v>-3022</c:v>
                </c:pt>
                <c:pt idx="57">
                  <c:v>-3245</c:v>
                </c:pt>
                <c:pt idx="58">
                  <c:v>-3434</c:v>
                </c:pt>
                <c:pt idx="59">
                  <c:v>-3593</c:v>
                </c:pt>
                <c:pt idx="60">
                  <c:v>-3716</c:v>
                </c:pt>
                <c:pt idx="61">
                  <c:v>-3800</c:v>
                </c:pt>
                <c:pt idx="62">
                  <c:v>-3844</c:v>
                </c:pt>
                <c:pt idx="63">
                  <c:v>-3853</c:v>
                </c:pt>
                <c:pt idx="64">
                  <c:v>-3829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FFE-4CF7-B4A8-CAC6D002FE0C}"/>
            </c:ext>
          </c:extLst>
        </c:ser>
        <c:ser>
          <c:idx val="3"/>
          <c:order val="3"/>
          <c:tx>
            <c:strRef>
              <c:f>TDK_KF_ST_10_02!$N$19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TDK_KF_ST_10_02!$N$20:$N$84</c:f>
              <c:numCache>
                <c:formatCode>General</c:formatCode>
                <c:ptCount val="65"/>
                <c:pt idx="0">
                  <c:v>-3826.4493579192717</c:v>
                </c:pt>
                <c:pt idx="1">
                  <c:v>-3760.6379236714447</c:v>
                </c:pt>
                <c:pt idx="2">
                  <c:v>-3656.272741862274</c:v>
                </c:pt>
                <c:pt idx="3">
                  <c:v>-3515.3060954180369</c:v>
                </c:pt>
                <c:pt idx="4">
                  <c:v>-3347.2161584261407</c:v>
                </c:pt>
                <c:pt idx="5">
                  <c:v>-3148.48910787975</c:v>
                </c:pt>
                <c:pt idx="6">
                  <c:v>-2916.7337899635741</c:v>
                </c:pt>
                <c:pt idx="7">
                  <c:v>-2654.9512747508238</c:v>
                </c:pt>
                <c:pt idx="8">
                  <c:v>-2367.8910942886805</c:v>
                </c:pt>
                <c:pt idx="9">
                  <c:v>-2048.1445506035593</c:v>
                </c:pt>
                <c:pt idx="10">
                  <c:v>-1710.0441022176976</c:v>
                </c:pt>
                <c:pt idx="11">
                  <c:v>-1364.2518563706467</c:v>
                </c:pt>
                <c:pt idx="12">
                  <c:v>-1001.1921846236802</c:v>
                </c:pt>
                <c:pt idx="13">
                  <c:v>-644.39653914751591</c:v>
                </c:pt>
                <c:pt idx="14">
                  <c:v>-274.40423491936167</c:v>
                </c:pt>
                <c:pt idx="15">
                  <c:v>109.26609135331655</c:v>
                </c:pt>
                <c:pt idx="16">
                  <c:v>489.64503379249106</c:v>
                </c:pt>
                <c:pt idx="17">
                  <c:v>866.66122797181868</c:v>
                </c:pt>
                <c:pt idx="18">
                  <c:v>1240.6200745221013</c:v>
                </c:pt>
                <c:pt idx="19">
                  <c:v>1598.4440415743686</c:v>
                </c:pt>
                <c:pt idx="20">
                  <c:v>1932.8452643646488</c:v>
                </c:pt>
                <c:pt idx="21">
                  <c:v>2245.8701647055645</c:v>
                </c:pt>
                <c:pt idx="22">
                  <c:v>2541.7811378564506</c:v>
                </c:pt>
                <c:pt idx="23">
                  <c:v>2814.9479881323455</c:v>
                </c:pt>
                <c:pt idx="24">
                  <c:v>3065.1915554811262</c:v>
                </c:pt>
                <c:pt idx="25">
                  <c:v>3290.8278829637634</c:v>
                </c:pt>
                <c:pt idx="26">
                  <c:v>3481.0512533389742</c:v>
                </c:pt>
                <c:pt idx="27">
                  <c:v>3633.0447477059283</c:v>
                </c:pt>
                <c:pt idx="28">
                  <c:v>3753.5282961568619</c:v>
                </c:pt>
                <c:pt idx="29">
                  <c:v>3834.649764888602</c:v>
                </c:pt>
                <c:pt idx="30">
                  <c:v>3882.2597129456412</c:v>
                </c:pt>
                <c:pt idx="31">
                  <c:v>3893.5934795830221</c:v>
                </c:pt>
                <c:pt idx="32">
                  <c:v>3867.3721846670542</c:v>
                </c:pt>
                <c:pt idx="33">
                  <c:v>3803.5347308678902</c:v>
                </c:pt>
                <c:pt idx="34">
                  <c:v>3701.9261254530429</c:v>
                </c:pt>
                <c:pt idx="35">
                  <c:v>3563.1005233629762</c:v>
                </c:pt>
                <c:pt idx="36">
                  <c:v>3397.2205439322365</c:v>
                </c:pt>
                <c:pt idx="37">
                  <c:v>3200.1178824053754</c:v>
                </c:pt>
                <c:pt idx="38">
                  <c:v>2970.2998926458645</c:v>
                </c:pt>
                <c:pt idx="39">
                  <c:v>2711.7422809607456</c:v>
                </c:pt>
                <c:pt idx="40">
                  <c:v>2425.2133850662681</c:v>
                </c:pt>
                <c:pt idx="41">
                  <c:v>2109.8189107037829</c:v>
                </c:pt>
                <c:pt idx="42">
                  <c:v>1774.6085989209002</c:v>
                </c:pt>
                <c:pt idx="43">
                  <c:v>1424.2286840234765</c:v>
                </c:pt>
                <c:pt idx="44">
                  <c:v>1063.5844589063834</c:v>
                </c:pt>
                <c:pt idx="45">
                  <c:v>704.87424298828057</c:v>
                </c:pt>
                <c:pt idx="46">
                  <c:v>333.31408313457291</c:v>
                </c:pt>
                <c:pt idx="47">
                  <c:v>-48.477015325922252</c:v>
                </c:pt>
                <c:pt idx="48">
                  <c:v>-434.43651396424718</c:v>
                </c:pt>
                <c:pt idx="49">
                  <c:v>-809.32742400708651</c:v>
                </c:pt>
                <c:pt idx="50">
                  <c:v>-1186.6452954982701</c:v>
                </c:pt>
                <c:pt idx="51">
                  <c:v>-1544.988953318737</c:v>
                </c:pt>
                <c:pt idx="52">
                  <c:v>-1883.7345500725296</c:v>
                </c:pt>
                <c:pt idx="53">
                  <c:v>-2197.7847218641996</c:v>
                </c:pt>
                <c:pt idx="54">
                  <c:v>-2495.6592077991195</c:v>
                </c:pt>
                <c:pt idx="55">
                  <c:v>-2771.8833025716567</c:v>
                </c:pt>
                <c:pt idx="56">
                  <c:v>-3024.3236138562797</c:v>
                </c:pt>
                <c:pt idx="57">
                  <c:v>-3251.0361838158015</c:v>
                </c:pt>
                <c:pt idx="58">
                  <c:v>-3439.5627004512567</c:v>
                </c:pt>
                <c:pt idx="59">
                  <c:v>-3593.7998155416117</c:v>
                </c:pt>
                <c:pt idx="60">
                  <c:v>-3714.6999549836346</c:v>
                </c:pt>
                <c:pt idx="61">
                  <c:v>-3796.1060001624382</c:v>
                </c:pt>
                <c:pt idx="62">
                  <c:v>-3842.6962768792368</c:v>
                </c:pt>
                <c:pt idx="63">
                  <c:v>-3853.1871027159746</c:v>
                </c:pt>
                <c:pt idx="64">
                  <c:v>-3825.4903852947396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FFE-4CF7-B4A8-CAC6D002F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920832"/>
        <c:axId val="562916912"/>
      </c:scatterChart>
      <c:valAx>
        <c:axId val="56292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6912"/>
        <c:crosses val="autoZero"/>
        <c:crossBetween val="midCat"/>
      </c:valAx>
      <c:valAx>
        <c:axId val="56291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20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TDK_KF_ST_10_03!$I$85:$I$149</c:f>
              <c:numCache>
                <c:formatCode>General</c:formatCode>
                <c:ptCount val="65"/>
                <c:pt idx="0">
                  <c:v>450</c:v>
                </c:pt>
                <c:pt idx="1">
                  <c:v>68</c:v>
                </c:pt>
                <c:pt idx="2">
                  <c:v>-303</c:v>
                </c:pt>
                <c:pt idx="3">
                  <c:v>-668</c:v>
                </c:pt>
                <c:pt idx="4">
                  <c:v>-1044</c:v>
                </c:pt>
                <c:pt idx="5">
                  <c:v>-1408</c:v>
                </c:pt>
                <c:pt idx="6">
                  <c:v>-1756</c:v>
                </c:pt>
                <c:pt idx="7">
                  <c:v>-2096</c:v>
                </c:pt>
                <c:pt idx="8">
                  <c:v>-2402</c:v>
                </c:pt>
                <c:pt idx="9">
                  <c:v>-2686</c:v>
                </c:pt>
                <c:pt idx="10">
                  <c:v>-2944</c:v>
                </c:pt>
                <c:pt idx="11">
                  <c:v>-3170</c:v>
                </c:pt>
                <c:pt idx="12">
                  <c:v>-3382</c:v>
                </c:pt>
                <c:pt idx="13">
                  <c:v>-3544</c:v>
                </c:pt>
                <c:pt idx="14">
                  <c:v>-3686</c:v>
                </c:pt>
                <c:pt idx="15">
                  <c:v>-3783</c:v>
                </c:pt>
                <c:pt idx="16">
                  <c:v>-3848</c:v>
                </c:pt>
                <c:pt idx="17">
                  <c:v>-3870</c:v>
                </c:pt>
                <c:pt idx="18">
                  <c:v>-3860</c:v>
                </c:pt>
                <c:pt idx="19">
                  <c:v>-3818</c:v>
                </c:pt>
                <c:pt idx="20">
                  <c:v>-3738</c:v>
                </c:pt>
                <c:pt idx="21">
                  <c:v>-3614</c:v>
                </c:pt>
                <c:pt idx="22">
                  <c:v>-3454</c:v>
                </c:pt>
                <c:pt idx="23">
                  <c:v>-3259</c:v>
                </c:pt>
                <c:pt idx="24">
                  <c:v>-3050</c:v>
                </c:pt>
                <c:pt idx="25">
                  <c:v>-2797</c:v>
                </c:pt>
                <c:pt idx="26">
                  <c:v>-2530</c:v>
                </c:pt>
                <c:pt idx="27">
                  <c:v>-2242</c:v>
                </c:pt>
                <c:pt idx="28">
                  <c:v>-1915</c:v>
                </c:pt>
                <c:pt idx="29">
                  <c:v>-1576</c:v>
                </c:pt>
                <c:pt idx="30">
                  <c:v>-1220</c:v>
                </c:pt>
                <c:pt idx="31">
                  <c:v>-848</c:v>
                </c:pt>
                <c:pt idx="32">
                  <c:v>-472</c:v>
                </c:pt>
                <c:pt idx="33">
                  <c:v>-105</c:v>
                </c:pt>
                <c:pt idx="34">
                  <c:v>262</c:v>
                </c:pt>
                <c:pt idx="35">
                  <c:v>637</c:v>
                </c:pt>
                <c:pt idx="36">
                  <c:v>1014</c:v>
                </c:pt>
                <c:pt idx="37">
                  <c:v>1368</c:v>
                </c:pt>
                <c:pt idx="38">
                  <c:v>1725</c:v>
                </c:pt>
                <c:pt idx="39">
                  <c:v>2059</c:v>
                </c:pt>
                <c:pt idx="40">
                  <c:v>2367</c:v>
                </c:pt>
                <c:pt idx="41">
                  <c:v>2655</c:v>
                </c:pt>
                <c:pt idx="42">
                  <c:v>2902</c:v>
                </c:pt>
                <c:pt idx="43">
                  <c:v>3136</c:v>
                </c:pt>
                <c:pt idx="44">
                  <c:v>3342</c:v>
                </c:pt>
                <c:pt idx="45">
                  <c:v>3510</c:v>
                </c:pt>
                <c:pt idx="46">
                  <c:v>3646</c:v>
                </c:pt>
                <c:pt idx="47">
                  <c:v>3744</c:v>
                </c:pt>
                <c:pt idx="48">
                  <c:v>3811</c:v>
                </c:pt>
                <c:pt idx="49">
                  <c:v>3839</c:v>
                </c:pt>
                <c:pt idx="50">
                  <c:v>3821</c:v>
                </c:pt>
                <c:pt idx="51">
                  <c:v>3778</c:v>
                </c:pt>
                <c:pt idx="52">
                  <c:v>3697</c:v>
                </c:pt>
                <c:pt idx="53">
                  <c:v>3577</c:v>
                </c:pt>
                <c:pt idx="54">
                  <c:v>3423</c:v>
                </c:pt>
                <c:pt idx="55">
                  <c:v>3229</c:v>
                </c:pt>
                <c:pt idx="56">
                  <c:v>3009</c:v>
                </c:pt>
                <c:pt idx="57">
                  <c:v>2769</c:v>
                </c:pt>
                <c:pt idx="58">
                  <c:v>2497</c:v>
                </c:pt>
                <c:pt idx="59">
                  <c:v>2201</c:v>
                </c:pt>
                <c:pt idx="60">
                  <c:v>1881</c:v>
                </c:pt>
                <c:pt idx="61">
                  <c:v>1536</c:v>
                </c:pt>
                <c:pt idx="62">
                  <c:v>1187</c:v>
                </c:pt>
                <c:pt idx="63">
                  <c:v>816</c:v>
                </c:pt>
                <c:pt idx="64">
                  <c:v>429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319-4EC7-8CAD-AEC4C7190864}"/>
            </c:ext>
          </c:extLst>
        </c:ser>
        <c:ser>
          <c:idx val="1"/>
          <c:order val="1"/>
          <c:tx>
            <c:strRef>
              <c:f>TDK_KF_ST_10_03!$L$19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TDK_KF_ST_10_03!$L$85:$L$149</c:f>
              <c:numCache>
                <c:formatCode>General</c:formatCode>
                <c:ptCount val="65"/>
                <c:pt idx="0">
                  <c:v>450.8697266652697</c:v>
                </c:pt>
                <c:pt idx="1">
                  <c:v>71.409322431238792</c:v>
                </c:pt>
                <c:pt idx="2">
                  <c:v>-297.4640595776533</c:v>
                </c:pt>
                <c:pt idx="3">
                  <c:v>-668.58618287017862</c:v>
                </c:pt>
                <c:pt idx="4">
                  <c:v>-1040.6391306087737</c:v>
                </c:pt>
                <c:pt idx="5">
                  <c:v>-1406.1297478584213</c:v>
                </c:pt>
                <c:pt idx="6">
                  <c:v>-1757.2946244401014</c:v>
                </c:pt>
                <c:pt idx="7">
                  <c:v>-2092.7687501185055</c:v>
                </c:pt>
                <c:pt idx="8">
                  <c:v>-2400.3473672572622</c:v>
                </c:pt>
                <c:pt idx="9">
                  <c:v>-2690.8982046241335</c:v>
                </c:pt>
                <c:pt idx="10">
                  <c:v>-2943.8368156181546</c:v>
                </c:pt>
                <c:pt idx="11">
                  <c:v>-3170.895504117655</c:v>
                </c:pt>
                <c:pt idx="12">
                  <c:v>-3378.1075368242618</c:v>
                </c:pt>
                <c:pt idx="13">
                  <c:v>-3549.2915578423449</c:v>
                </c:pt>
                <c:pt idx="14">
                  <c:v>-3686.8572460783457</c:v>
                </c:pt>
                <c:pt idx="15">
                  <c:v>-3788.2027286449838</c:v>
                </c:pt>
                <c:pt idx="16">
                  <c:v>-3850.8360055781541</c:v>
                </c:pt>
                <c:pt idx="17">
                  <c:v>-3876.8190863836394</c:v>
                </c:pt>
                <c:pt idx="18">
                  <c:v>-3866.1250377707161</c:v>
                </c:pt>
                <c:pt idx="19">
                  <c:v>-3819.5614951613325</c:v>
                </c:pt>
                <c:pt idx="20">
                  <c:v>-3735.7537842007791</c:v>
                </c:pt>
                <c:pt idx="21">
                  <c:v>-3615.5803468343288</c:v>
                </c:pt>
                <c:pt idx="22">
                  <c:v>-3456.0224649259217</c:v>
                </c:pt>
                <c:pt idx="23">
                  <c:v>-3266.5551640860881</c:v>
                </c:pt>
                <c:pt idx="24">
                  <c:v>-3045.8740205633517</c:v>
                </c:pt>
                <c:pt idx="25">
                  <c:v>-2796.6862024837128</c:v>
                </c:pt>
                <c:pt idx="26">
                  <c:v>-2531.3379902945967</c:v>
                </c:pt>
                <c:pt idx="27">
                  <c:v>-2238.5795246476018</c:v>
                </c:pt>
                <c:pt idx="28">
                  <c:v>-1911.0737983131487</c:v>
                </c:pt>
                <c:pt idx="29">
                  <c:v>-1570.628888709326</c:v>
                </c:pt>
                <c:pt idx="30">
                  <c:v>-1215.6766606332483</c:v>
                </c:pt>
                <c:pt idx="31">
                  <c:v>-842.61963572205821</c:v>
                </c:pt>
                <c:pt idx="32">
                  <c:v>-466.12487673931628</c:v>
                </c:pt>
                <c:pt idx="33">
                  <c:v>-100.41892365648646</c:v>
                </c:pt>
                <c:pt idx="34">
                  <c:v>270.23648092961128</c:v>
                </c:pt>
                <c:pt idx="35">
                  <c:v>638.79820537994726</c:v>
                </c:pt>
                <c:pt idx="36">
                  <c:v>1012.9259195545624</c:v>
                </c:pt>
                <c:pt idx="37">
                  <c:v>1371.7455882216791</c:v>
                </c:pt>
                <c:pt idx="38">
                  <c:v>1722.0509878361468</c:v>
                </c:pt>
                <c:pt idx="39">
                  <c:v>2058.1857116283099</c:v>
                </c:pt>
                <c:pt idx="40">
                  <c:v>2365.2843928824036</c:v>
                </c:pt>
                <c:pt idx="41">
                  <c:v>2649.1629225342058</c:v>
                </c:pt>
                <c:pt idx="42">
                  <c:v>2900.5191815943526</c:v>
                </c:pt>
                <c:pt idx="43">
                  <c:v>3128.8101849981526</c:v>
                </c:pt>
                <c:pt idx="44">
                  <c:v>3333.08540178968</c:v>
                </c:pt>
                <c:pt idx="45">
                  <c:v>3505.3498723499624</c:v>
                </c:pt>
                <c:pt idx="46">
                  <c:v>3642.4770715185409</c:v>
                </c:pt>
                <c:pt idx="47">
                  <c:v>3745.0340347424503</c:v>
                </c:pt>
                <c:pt idx="48">
                  <c:v>3808.5987202822166</c:v>
                </c:pt>
                <c:pt idx="49">
                  <c:v>3834.7871451535798</c:v>
                </c:pt>
                <c:pt idx="50">
                  <c:v>3825.5235370372134</c:v>
                </c:pt>
                <c:pt idx="51">
                  <c:v>3780.3102450066904</c:v>
                </c:pt>
                <c:pt idx="52">
                  <c:v>3696.2871743973155</c:v>
                </c:pt>
                <c:pt idx="53">
                  <c:v>3577.7807225766978</c:v>
                </c:pt>
                <c:pt idx="54">
                  <c:v>3422.7853065374638</c:v>
                </c:pt>
                <c:pt idx="55">
                  <c:v>3230.0451248638415</c:v>
                </c:pt>
                <c:pt idx="56">
                  <c:v>3013.1378465470457</c:v>
                </c:pt>
                <c:pt idx="57">
                  <c:v>2766.284155255682</c:v>
                </c:pt>
                <c:pt idx="58">
                  <c:v>2499.2483497936751</c:v>
                </c:pt>
                <c:pt idx="59">
                  <c:v>2205.7579452886584</c:v>
                </c:pt>
                <c:pt idx="60">
                  <c:v>1878.3099055242628</c:v>
                </c:pt>
                <c:pt idx="61">
                  <c:v>1538.3200184998434</c:v>
                </c:pt>
                <c:pt idx="62">
                  <c:v>1188.3358716694929</c:v>
                </c:pt>
                <c:pt idx="63">
                  <c:v>812.12877129648962</c:v>
                </c:pt>
                <c:pt idx="64">
                  <c:v>431.00799220691283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319-4EC7-8CAD-AEC4C7190864}"/>
            </c:ext>
          </c:extLst>
        </c:ser>
        <c:ser>
          <c:idx val="2"/>
          <c:order val="2"/>
          <c:tx>
            <c:strRef>
              <c:f>TDK_KF_ST_10_03!$J$19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-3841</c:v>
                </c:pt>
                <c:pt idx="2">
                  <c:v>-3832</c:v>
                </c:pt>
                <c:pt idx="3">
                  <c:v>-3783</c:v>
                </c:pt>
                <c:pt idx="4">
                  <c:v>-3698</c:v>
                </c:pt>
                <c:pt idx="5">
                  <c:v>-3578</c:v>
                </c:pt>
                <c:pt idx="6">
                  <c:v>-3417</c:v>
                </c:pt>
                <c:pt idx="7">
                  <c:v>-3228</c:v>
                </c:pt>
                <c:pt idx="8">
                  <c:v>-3008</c:v>
                </c:pt>
                <c:pt idx="9">
                  <c:v>-2756</c:v>
                </c:pt>
                <c:pt idx="10">
                  <c:v>-2483</c:v>
                </c:pt>
                <c:pt idx="11">
                  <c:v>-2191</c:v>
                </c:pt>
                <c:pt idx="12">
                  <c:v>-1870</c:v>
                </c:pt>
                <c:pt idx="13">
                  <c:v>-1523</c:v>
                </c:pt>
                <c:pt idx="14">
                  <c:v>-1166</c:v>
                </c:pt>
                <c:pt idx="15">
                  <c:v>-793</c:v>
                </c:pt>
                <c:pt idx="16">
                  <c:v>-430</c:v>
                </c:pt>
                <c:pt idx="17">
                  <c:v>-47</c:v>
                </c:pt>
                <c:pt idx="18">
                  <c:v>321</c:v>
                </c:pt>
                <c:pt idx="19">
                  <c:v>693</c:v>
                </c:pt>
                <c:pt idx="20">
                  <c:v>1060</c:v>
                </c:pt>
                <c:pt idx="21">
                  <c:v>1419</c:v>
                </c:pt>
                <c:pt idx="22">
                  <c:v>1773</c:v>
                </c:pt>
                <c:pt idx="23">
                  <c:v>2105</c:v>
                </c:pt>
                <c:pt idx="24">
                  <c:v>2416</c:v>
                </c:pt>
                <c:pt idx="25">
                  <c:v>2702</c:v>
                </c:pt>
                <c:pt idx="26">
                  <c:v>2951</c:v>
                </c:pt>
                <c:pt idx="27">
                  <c:v>3182</c:v>
                </c:pt>
                <c:pt idx="28">
                  <c:v>3388</c:v>
                </c:pt>
                <c:pt idx="29">
                  <c:v>3562</c:v>
                </c:pt>
                <c:pt idx="30">
                  <c:v>3702</c:v>
                </c:pt>
                <c:pt idx="31">
                  <c:v>3798</c:v>
                </c:pt>
                <c:pt idx="32">
                  <c:v>3858</c:v>
                </c:pt>
                <c:pt idx="33">
                  <c:v>3887</c:v>
                </c:pt>
                <c:pt idx="34">
                  <c:v>3874</c:v>
                </c:pt>
                <c:pt idx="35">
                  <c:v>3831</c:v>
                </c:pt>
                <c:pt idx="36">
                  <c:v>3747</c:v>
                </c:pt>
                <c:pt idx="37">
                  <c:v>3623</c:v>
                </c:pt>
                <c:pt idx="38">
                  <c:v>3464</c:v>
                </c:pt>
                <c:pt idx="39">
                  <c:v>3276</c:v>
                </c:pt>
                <c:pt idx="40">
                  <c:v>3050</c:v>
                </c:pt>
                <c:pt idx="41">
                  <c:v>2805</c:v>
                </c:pt>
                <c:pt idx="42">
                  <c:v>2537</c:v>
                </c:pt>
                <c:pt idx="43">
                  <c:v>2240</c:v>
                </c:pt>
                <c:pt idx="44">
                  <c:v>1922</c:v>
                </c:pt>
                <c:pt idx="45">
                  <c:v>1577</c:v>
                </c:pt>
                <c:pt idx="46">
                  <c:v>1215</c:v>
                </c:pt>
                <c:pt idx="47">
                  <c:v>843</c:v>
                </c:pt>
                <c:pt idx="48">
                  <c:v>471</c:v>
                </c:pt>
                <c:pt idx="49">
                  <c:v>102</c:v>
                </c:pt>
                <c:pt idx="50">
                  <c:v>-262</c:v>
                </c:pt>
                <c:pt idx="51">
                  <c:v>-637</c:v>
                </c:pt>
                <c:pt idx="52">
                  <c:v>-1008</c:v>
                </c:pt>
                <c:pt idx="53">
                  <c:v>-1366</c:v>
                </c:pt>
                <c:pt idx="54">
                  <c:v>-1716</c:v>
                </c:pt>
                <c:pt idx="55">
                  <c:v>-2054</c:v>
                </c:pt>
                <c:pt idx="56">
                  <c:v>-2358</c:v>
                </c:pt>
                <c:pt idx="57">
                  <c:v>-2648</c:v>
                </c:pt>
                <c:pt idx="58">
                  <c:v>-2903</c:v>
                </c:pt>
                <c:pt idx="59">
                  <c:v>-3132</c:v>
                </c:pt>
                <c:pt idx="60">
                  <c:v>-3343</c:v>
                </c:pt>
                <c:pt idx="61">
                  <c:v>-3512</c:v>
                </c:pt>
                <c:pt idx="62">
                  <c:v>-3648</c:v>
                </c:pt>
                <c:pt idx="63">
                  <c:v>-3751</c:v>
                </c:pt>
                <c:pt idx="64">
                  <c:v>-3824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319-4EC7-8CAD-AEC4C7190864}"/>
            </c:ext>
          </c:extLst>
        </c:ser>
        <c:ser>
          <c:idx val="3"/>
          <c:order val="3"/>
          <c:tx>
            <c:strRef>
              <c:f>TDK_KF_ST_10_03!$N$19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TDK_KF_ST_10_03!$N$85:$N$149</c:f>
              <c:numCache>
                <c:formatCode>General</c:formatCode>
                <c:ptCount val="65"/>
                <c:pt idx="0">
                  <c:v>-3812.9999708391374</c:v>
                </c:pt>
                <c:pt idx="1">
                  <c:v>-3839.6969034145718</c:v>
                </c:pt>
                <c:pt idx="2">
                  <c:v>-3829.7398973385875</c:v>
                </c:pt>
                <c:pt idx="3">
                  <c:v>-3783.7506370655892</c:v>
                </c:pt>
                <c:pt idx="4">
                  <c:v>-3700.1182657986228</c:v>
                </c:pt>
                <c:pt idx="5">
                  <c:v>-3578.8803970488807</c:v>
                </c:pt>
                <c:pt idx="6">
                  <c:v>-3422.136969411044</c:v>
                </c:pt>
                <c:pt idx="7">
                  <c:v>-3230.2977848294827</c:v>
                </c:pt>
                <c:pt idx="8">
                  <c:v>-3011.580502058946</c:v>
                </c:pt>
                <c:pt idx="9">
                  <c:v>-2758.4752102396073</c:v>
                </c:pt>
                <c:pt idx="10">
                  <c:v>-2490.6686192526186</c:v>
                </c:pt>
                <c:pt idx="11">
                  <c:v>-2199.0583664247661</c:v>
                </c:pt>
                <c:pt idx="12">
                  <c:v>-1871.3132076675149</c:v>
                </c:pt>
                <c:pt idx="13">
                  <c:v>-1529.5256542957206</c:v>
                </c:pt>
                <c:pt idx="14">
                  <c:v>-1169.6872222667162</c:v>
                </c:pt>
                <c:pt idx="15">
                  <c:v>-796.83242811452692</c:v>
                </c:pt>
                <c:pt idx="16">
                  <c:v>-424.23721475334338</c:v>
                </c:pt>
                <c:pt idx="17">
                  <c:v>-45.567627601264618</c:v>
                </c:pt>
                <c:pt idx="18">
                  <c:v>325.88094096495979</c:v>
                </c:pt>
                <c:pt idx="19">
                  <c:v>695.69420240641284</c:v>
                </c:pt>
                <c:pt idx="20">
                  <c:v>1065.6346324286924</c:v>
                </c:pt>
                <c:pt idx="21">
                  <c:v>1426.607072138821</c:v>
                </c:pt>
                <c:pt idx="22">
                  <c:v>1782.5471944165779</c:v>
                </c:pt>
                <c:pt idx="23">
                  <c:v>2112.3217081098501</c:v>
                </c:pt>
                <c:pt idx="24">
                  <c:v>2421.2820582165778</c:v>
                </c:pt>
                <c:pt idx="25">
                  <c:v>2706.1020797645679</c:v>
                </c:pt>
                <c:pt idx="26">
                  <c:v>2956.0167536280555</c:v>
                </c:pt>
                <c:pt idx="27">
                  <c:v>3183.1842380679668</c:v>
                </c:pt>
                <c:pt idx="28">
                  <c:v>3389.1775167545088</c:v>
                </c:pt>
                <c:pt idx="29">
                  <c:v>3558.5949321229646</c:v>
                </c:pt>
                <c:pt idx="30">
                  <c:v>3693.4241084843206</c:v>
                </c:pt>
                <c:pt idx="31">
                  <c:v>3794.0714063836572</c:v>
                </c:pt>
                <c:pt idx="32">
                  <c:v>3856.3012348898264</c:v>
                </c:pt>
                <c:pt idx="33">
                  <c:v>3880.7367575041553</c:v>
                </c:pt>
                <c:pt idx="34">
                  <c:v>3870.0115122765396</c:v>
                </c:pt>
                <c:pt idx="35">
                  <c:v>3823.6339983798416</c:v>
                </c:pt>
                <c:pt idx="36">
                  <c:v>3738.7737132836851</c:v>
                </c:pt>
                <c:pt idx="37">
                  <c:v>3619.16375090561</c:v>
                </c:pt>
                <c:pt idx="38">
                  <c:v>3462.5382515924648</c:v>
                </c:pt>
                <c:pt idx="39">
                  <c:v>3269.9469853504343</c:v>
                </c:pt>
                <c:pt idx="40">
                  <c:v>3051.0441842317873</c:v>
                </c:pt>
                <c:pt idx="41">
                  <c:v>2803.6552607426565</c:v>
                </c:pt>
                <c:pt idx="42">
                  <c:v>2538.0912896709046</c:v>
                </c:pt>
                <c:pt idx="43">
                  <c:v>2245.4985270416778</c:v>
                </c:pt>
                <c:pt idx="44">
                  <c:v>1923.3950380170008</c:v>
                </c:pt>
                <c:pt idx="45">
                  <c:v>1581.0663266125046</c:v>
                </c:pt>
                <c:pt idx="46">
                  <c:v>1224.5225599963039</c:v>
                </c:pt>
                <c:pt idx="47">
                  <c:v>850.27498653739087</c:v>
                </c:pt>
                <c:pt idx="48">
                  <c:v>475.47825781977002</c:v>
                </c:pt>
                <c:pt idx="49">
                  <c:v>106.57925969510323</c:v>
                </c:pt>
                <c:pt idx="50">
                  <c:v>-263.71469042331142</c:v>
                </c:pt>
                <c:pt idx="51">
                  <c:v>-634.38177922925308</c:v>
                </c:pt>
                <c:pt idx="52">
                  <c:v>-1010.6168396468886</c:v>
                </c:pt>
                <c:pt idx="53">
                  <c:v>-1369.7828637532409</c:v>
                </c:pt>
                <c:pt idx="54">
                  <c:v>-1719.3940628645366</c:v>
                </c:pt>
                <c:pt idx="55">
                  <c:v>-2058.0636992372824</c:v>
                </c:pt>
                <c:pt idx="56">
                  <c:v>-2364.1170622401974</c:v>
                </c:pt>
                <c:pt idx="57">
                  <c:v>-2648.9593303010097</c:v>
                </c:pt>
                <c:pt idx="58">
                  <c:v>-2902.8004472036891</c:v>
                </c:pt>
                <c:pt idx="59">
                  <c:v>-3132.4512623485416</c:v>
                </c:pt>
                <c:pt idx="60">
                  <c:v>-3340.1919956668671</c:v>
                </c:pt>
                <c:pt idx="61">
                  <c:v>-3511.0620941650254</c:v>
                </c:pt>
                <c:pt idx="62">
                  <c:v>-3645.8877162354047</c:v>
                </c:pt>
                <c:pt idx="63">
                  <c:v>-3749.383332054289</c:v>
                </c:pt>
                <c:pt idx="64">
                  <c:v>-3813.9100078419237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319-4EC7-8CAD-AEC4C7190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919264"/>
        <c:axId val="562917696"/>
      </c:scatterChart>
      <c:valAx>
        <c:axId val="56291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7696"/>
        <c:crosses val="autoZero"/>
        <c:crossBetween val="midCat"/>
      </c:valAx>
      <c:valAx>
        <c:axId val="56291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9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TDK_KF_ST_10_03!$AC$20:$AC$84</c:f>
              <c:numCache>
                <c:formatCode>General</c:formatCode>
                <c:ptCount val="65"/>
                <c:pt idx="0">
                  <c:v>6.8871734474596449E-2</c:v>
                </c:pt>
                <c:pt idx="1">
                  <c:v>-4.4513374123567928E-2</c:v>
                </c:pt>
                <c:pt idx="2">
                  <c:v>-0.10195239036632842</c:v>
                </c:pt>
                <c:pt idx="3">
                  <c:v>-0.14389199440761402</c:v>
                </c:pt>
                <c:pt idx="4">
                  <c:v>-9.7061201188804347E-2</c:v>
                </c:pt>
                <c:pt idx="5">
                  <c:v>-7.45989757664276E-2</c:v>
                </c:pt>
                <c:pt idx="6">
                  <c:v>-9.0457882099627795E-2</c:v>
                </c:pt>
                <c:pt idx="7">
                  <c:v>-5.0910939414222867E-2</c:v>
                </c:pt>
                <c:pt idx="8">
                  <c:v>-4.3134288970918533E-3</c:v>
                </c:pt>
                <c:pt idx="9">
                  <c:v>2.0961606286327594E-2</c:v>
                </c:pt>
                <c:pt idx="10">
                  <c:v>-2.6086283525032172E-2</c:v>
                </c:pt>
                <c:pt idx="11">
                  <c:v>-6.0244010888212074E-2</c:v>
                </c:pt>
                <c:pt idx="12">
                  <c:v>-2.187500807220033E-2</c:v>
                </c:pt>
                <c:pt idx="13">
                  <c:v>3.7386813673052188E-2</c:v>
                </c:pt>
                <c:pt idx="14">
                  <c:v>2.1707547071002864E-2</c:v>
                </c:pt>
                <c:pt idx="15">
                  <c:v>-0.14480313108903431</c:v>
                </c:pt>
                <c:pt idx="16">
                  <c:v>-0.12105309070683745</c:v>
                </c:pt>
                <c:pt idx="17">
                  <c:v>-0.16082309355120117</c:v>
                </c:pt>
                <c:pt idx="18">
                  <c:v>-3.0211294505065212E-2</c:v>
                </c:pt>
                <c:pt idx="19">
                  <c:v>-0.14002984410811337</c:v>
                </c:pt>
                <c:pt idx="20">
                  <c:v>-0.1501751019991957</c:v>
                </c:pt>
                <c:pt idx="21">
                  <c:v>-7.8548668281158029E-2</c:v>
                </c:pt>
                <c:pt idx="22">
                  <c:v>-0.1268800587261012</c:v>
                </c:pt>
                <c:pt idx="23">
                  <c:v>-0.15426730001721012</c:v>
                </c:pt>
                <c:pt idx="24">
                  <c:v>-5.6131475315936541E-2</c:v>
                </c:pt>
                <c:pt idx="25">
                  <c:v>-3.274600953457707E-2</c:v>
                </c:pt>
                <c:pt idx="26">
                  <c:v>-5.0850964104483865E-2</c:v>
                </c:pt>
                <c:pt idx="27">
                  <c:v>2.7966798201077836E-2</c:v>
                </c:pt>
                <c:pt idx="28">
                  <c:v>3.8185598245291885E-2</c:v>
                </c:pt>
                <c:pt idx="29">
                  <c:v>0.11749425563917271</c:v>
                </c:pt>
                <c:pt idx="30">
                  <c:v>3.305198856915581E-2</c:v>
                </c:pt>
                <c:pt idx="31">
                  <c:v>8.4602627635092631E-2</c:v>
                </c:pt>
                <c:pt idx="32">
                  <c:v>-2.5315814689946592E-2</c:v>
                </c:pt>
                <c:pt idx="33">
                  <c:v>2.9878422265880999E-2</c:v>
                </c:pt>
                <c:pt idx="34">
                  <c:v>7.9784692926352818E-2</c:v>
                </c:pt>
                <c:pt idx="35">
                  <c:v>1.0648999705978213E-2</c:v>
                </c:pt>
                <c:pt idx="36">
                  <c:v>1.3280669304123194E-2</c:v>
                </c:pt>
                <c:pt idx="37">
                  <c:v>4.5939559148592934E-2</c:v>
                </c:pt>
                <c:pt idx="38">
                  <c:v>6.8742385426020292E-2</c:v>
                </c:pt>
                <c:pt idx="39">
                  <c:v>4.3461792350854012E-3</c:v>
                </c:pt>
                <c:pt idx="40">
                  <c:v>7.1646578521722404E-2</c:v>
                </c:pt>
                <c:pt idx="41">
                  <c:v>9.1981968504796896E-2</c:v>
                </c:pt>
                <c:pt idx="42">
                  <c:v>0.1020382930534538</c:v>
                </c:pt>
                <c:pt idx="43">
                  <c:v>7.1416441099756867E-2</c:v>
                </c:pt>
                <c:pt idx="44">
                  <c:v>0.11248939070745223</c:v>
                </c:pt>
                <c:pt idx="45">
                  <c:v>7.8209392968688007E-2</c:v>
                </c:pt>
                <c:pt idx="46">
                  <c:v>1.4512006507459319E-2</c:v>
                </c:pt>
                <c:pt idx="47">
                  <c:v>1.5000442570055839E-2</c:v>
                </c:pt>
                <c:pt idx="48">
                  <c:v>-2.0197218052885546E-2</c:v>
                </c:pt>
                <c:pt idx="49">
                  <c:v>-0.10519229280339459</c:v>
                </c:pt>
                <c:pt idx="50">
                  <c:v>-7.2640711642350198E-2</c:v>
                </c:pt>
                <c:pt idx="51">
                  <c:v>-0.10452975012424304</c:v>
                </c:pt>
                <c:pt idx="52">
                  <c:v>-0.11659894648772706</c:v>
                </c:pt>
                <c:pt idx="53">
                  <c:v>-8.8706611391614842E-2</c:v>
                </c:pt>
                <c:pt idx="54">
                  <c:v>-2.9445832216936196E-2</c:v>
                </c:pt>
                <c:pt idx="55">
                  <c:v>-6.2862875767223159E-2</c:v>
                </c:pt>
                <c:pt idx="56">
                  <c:v>-2.060042807966056E-2</c:v>
                </c:pt>
                <c:pt idx="57">
                  <c:v>2.3627400437703727E-2</c:v>
                </c:pt>
                <c:pt idx="58">
                  <c:v>4.6253108451765002E-2</c:v>
                </c:pt>
                <c:pt idx="59">
                  <c:v>-4.3336373331044342E-2</c:v>
                </c:pt>
                <c:pt idx="60">
                  <c:v>8.912881484150148E-2</c:v>
                </c:pt>
                <c:pt idx="61">
                  <c:v>1.0179929399214416E-2</c:v>
                </c:pt>
                <c:pt idx="62">
                  <c:v>5.8128117094042864E-3</c:v>
                </c:pt>
                <c:pt idx="63">
                  <c:v>-5.3293668600986166E-2</c:v>
                </c:pt>
                <c:pt idx="64">
                  <c:v>-2.7928377699140583E-2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025-4A1D-B460-33DFFE19FF44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TDK_KF_ST_10_03!$AC$85:$AC$149</c:f>
              <c:numCache>
                <c:formatCode>General</c:formatCode>
                <c:ptCount val="65"/>
                <c:pt idx="0">
                  <c:v>9.0207704224326335E-2</c:v>
                </c:pt>
                <c:pt idx="1">
                  <c:v>5.4308529331194677E-2</c:v>
                </c:pt>
                <c:pt idx="2">
                  <c:v>2.131613780608177E-2</c:v>
                </c:pt>
                <c:pt idx="3">
                  <c:v>0.10171806253009663</c:v>
                </c:pt>
                <c:pt idx="4">
                  <c:v>3.1362378736389473E-2</c:v>
                </c:pt>
                <c:pt idx="5">
                  <c:v>4.9157385601063197E-2</c:v>
                </c:pt>
                <c:pt idx="6">
                  <c:v>5.3973008911441411E-2</c:v>
                </c:pt>
                <c:pt idx="7">
                  <c:v>3.5748744945749422E-3</c:v>
                </c:pt>
                <c:pt idx="8">
                  <c:v>1.7614597231272455E-3</c:v>
                </c:pt>
                <c:pt idx="9">
                  <c:v>7.2711812781790286E-2</c:v>
                </c:pt>
                <c:pt idx="10">
                  <c:v>-4.9499493067685307E-2</c:v>
                </c:pt>
                <c:pt idx="11">
                  <c:v>-5.8045101570940005E-2</c:v>
                </c:pt>
                <c:pt idx="12">
                  <c:v>-1.8657837226044194E-2</c:v>
                </c:pt>
                <c:pt idx="13">
                  <c:v>-3.4863204797716207E-2</c:v>
                </c:pt>
                <c:pt idx="14">
                  <c:v>-2.8885644555487033E-2</c:v>
                </c:pt>
                <c:pt idx="15">
                  <c:v>-2.1894638476396722E-2</c:v>
                </c:pt>
                <c:pt idx="16">
                  <c:v>0.10650094359891682</c:v>
                </c:pt>
                <c:pt idx="17">
                  <c:v>3.9957738463385795E-2</c:v>
                </c:pt>
                <c:pt idx="18">
                  <c:v>8.3123198511145802E-2</c:v>
                </c:pt>
                <c:pt idx="19">
                  <c:v>5.504098483467601E-2</c:v>
                </c:pt>
                <c:pt idx="20">
                  <c:v>0.11138181603274688</c:v>
                </c:pt>
                <c:pt idx="21">
                  <c:v>0.12093536828751894</c:v>
                </c:pt>
                <c:pt idx="22">
                  <c:v>0.13921686708016523</c:v>
                </c:pt>
                <c:pt idx="23">
                  <c:v>5.9441232920448783E-2</c:v>
                </c:pt>
                <c:pt idx="24">
                  <c:v>0.13007279182792786</c:v>
                </c:pt>
                <c:pt idx="25">
                  <c:v>7.8829786082195596E-2</c:v>
                </c:pt>
                <c:pt idx="26">
                  <c:v>6.5768519441093076E-2</c:v>
                </c:pt>
                <c:pt idx="27">
                  <c:v>8.4133223654191625E-2</c:v>
                </c:pt>
                <c:pt idx="28">
                  <c:v>9.1238466258658946E-2</c:v>
                </c:pt>
                <c:pt idx="29">
                  <c:v>8.3330839985507055E-2</c:v>
                </c:pt>
                <c:pt idx="30">
                  <c:v>5.0487543298004312E-2</c:v>
                </c:pt>
                <c:pt idx="31">
                  <c:v>9.2332767805743288E-2</c:v>
                </c:pt>
                <c:pt idx="32">
                  <c:v>0.10811508142506909</c:v>
                </c:pt>
                <c:pt idx="33">
                  <c:v>8.8061504854863415E-2</c:v>
                </c:pt>
                <c:pt idx="34">
                  <c:v>0.14615752146593763</c:v>
                </c:pt>
                <c:pt idx="35">
                  <c:v>6.2758289657864452E-2</c:v>
                </c:pt>
                <c:pt idx="36">
                  <c:v>3.354739496094794E-2</c:v>
                </c:pt>
                <c:pt idx="37">
                  <c:v>8.758919051609837E-2</c:v>
                </c:pt>
                <c:pt idx="38">
                  <c:v>-1.4345842067086778E-2</c:v>
                </c:pt>
                <c:pt idx="39">
                  <c:v>5.3425789529086387E-2</c:v>
                </c:pt>
                <c:pt idx="40">
                  <c:v>-1.3205220995956779E-2</c:v>
                </c:pt>
                <c:pt idx="41">
                  <c:v>-3.0476029205118493E-2</c:v>
                </c:pt>
                <c:pt idx="42">
                  <c:v>-6.1856639508164335E-3</c:v>
                </c:pt>
                <c:pt idx="43">
                  <c:v>-0.1048826932455853</c:v>
                </c:pt>
                <c:pt idx="44">
                  <c:v>-5.6862876941792706E-2</c:v>
                </c:pt>
                <c:pt idx="45">
                  <c:v>-5.3606113468305239E-2</c:v>
                </c:pt>
                <c:pt idx="46">
                  <c:v>-0.11808791860077861</c:v>
                </c:pt>
                <c:pt idx="47">
                  <c:v>-6.7183804971335803E-2</c:v>
                </c:pt>
                <c:pt idx="48">
                  <c:v>-3.3346598677439943E-2</c:v>
                </c:pt>
                <c:pt idx="49">
                  <c:v>-3.1546191636905974E-2</c:v>
                </c:pt>
                <c:pt idx="50">
                  <c:v>5.8050003657925231E-2</c:v>
                </c:pt>
                <c:pt idx="51">
                  <c:v>-7.9418063589002941E-3</c:v>
                </c:pt>
                <c:pt idx="52">
                  <c:v>7.364807852461297E-2</c:v>
                </c:pt>
                <c:pt idx="53">
                  <c:v>7.7392907391470089E-2</c:v>
                </c:pt>
                <c:pt idx="54">
                  <c:v>6.9827536844599081E-2</c:v>
                </c:pt>
                <c:pt idx="55">
                  <c:v>5.8593229621457965E-2</c:v>
                </c:pt>
                <c:pt idx="56">
                  <c:v>4.1308418257720803E-2</c:v>
                </c:pt>
                <c:pt idx="57">
                  <c:v>3.6634666058212417E-2</c:v>
                </c:pt>
                <c:pt idx="58">
                  <c:v>-3.8724564949319529E-2</c:v>
                </c:pt>
                <c:pt idx="59">
                  <c:v>-7.5837005751733244E-2</c:v>
                </c:pt>
                <c:pt idx="60">
                  <c:v>-1.8516897377693908E-2</c:v>
                </c:pt>
                <c:pt idx="61">
                  <c:v>-8.0439794665409181E-2</c:v>
                </c:pt>
                <c:pt idx="62">
                  <c:v>-8.1573087461206839E-2</c:v>
                </c:pt>
                <c:pt idx="63">
                  <c:v>-1.0836599056906593E-2</c:v>
                </c:pt>
                <c:pt idx="64">
                  <c:v>-0.11631196824670109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025-4A1D-B460-33DFFE19FF44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</c:numCache>
            </c:numRef>
          </c:xVal>
          <c:yVal>
            <c:numRef>
              <c:f>TDK_KF_ST_10_03!$AD$20:$AD$83</c:f>
              <c:numCache>
                <c:formatCode>General</c:formatCode>
                <c:ptCount val="64"/>
                <c:pt idx="0">
                  <c:v>-0.18518370272129753</c:v>
                </c:pt>
                <c:pt idx="1">
                  <c:v>3.3676775066661335E-2</c:v>
                </c:pt>
                <c:pt idx="2">
                  <c:v>2.0379302905121577E-2</c:v>
                </c:pt>
                <c:pt idx="3">
                  <c:v>6.345219974220484E-2</c:v>
                </c:pt>
                <c:pt idx="4">
                  <c:v>7.8544303811110439E-2</c:v>
                </c:pt>
                <c:pt idx="5">
                  <c:v>-1.2380299853056442E-3</c:v>
                </c:pt>
                <c:pt idx="6">
                  <c:v>5.1733317150308267E-2</c:v>
                </c:pt>
                <c:pt idx="7">
                  <c:v>8.7545605472435284E-2</c:v>
                </c:pt>
                <c:pt idx="8">
                  <c:v>4.5621847154812656E-2</c:v>
                </c:pt>
                <c:pt idx="9">
                  <c:v>3.7631623335130371E-2</c:v>
                </c:pt>
                <c:pt idx="10">
                  <c:v>9.5913820369631253E-2</c:v>
                </c:pt>
                <c:pt idx="11">
                  <c:v>0.13763691827968216</c:v>
                </c:pt>
                <c:pt idx="12">
                  <c:v>9.55230865968133E-2</c:v>
                </c:pt>
                <c:pt idx="13">
                  <c:v>-4.5328620031952482E-2</c:v>
                </c:pt>
                <c:pt idx="14">
                  <c:v>3.6342456586922367E-2</c:v>
                </c:pt>
                <c:pt idx="15">
                  <c:v>0.11325693945212834</c:v>
                </c:pt>
                <c:pt idx="16">
                  <c:v>8.7706492029397509E-2</c:v>
                </c:pt>
                <c:pt idx="17">
                  <c:v>9.3639288579865365E-2</c:v>
                </c:pt>
                <c:pt idx="18">
                  <c:v>-8.7876624095713396E-2</c:v>
                </c:pt>
                <c:pt idx="19">
                  <c:v>8.6423730639808127E-2</c:v>
                </c:pt>
                <c:pt idx="20">
                  <c:v>9.3312225057402998E-2</c:v>
                </c:pt>
                <c:pt idx="21">
                  <c:v>-2.6334024964427272E-2</c:v>
                </c:pt>
                <c:pt idx="22">
                  <c:v>0.12069439477528476</c:v>
                </c:pt>
                <c:pt idx="23">
                  <c:v>0.12379127081209162</c:v>
                </c:pt>
                <c:pt idx="24">
                  <c:v>4.2926254319979762E-2</c:v>
                </c:pt>
                <c:pt idx="25">
                  <c:v>8.6171799063663457E-2</c:v>
                </c:pt>
                <c:pt idx="26">
                  <c:v>3.6505122037397086E-2</c:v>
                </c:pt>
                <c:pt idx="27">
                  <c:v>5.9622392315020534E-2</c:v>
                </c:pt>
                <c:pt idx="28">
                  <c:v>-4.6382032843439447E-3</c:v>
                </c:pt>
                <c:pt idx="29">
                  <c:v>-5.4735965981308254E-2</c:v>
                </c:pt>
                <c:pt idx="30">
                  <c:v>0.11310553289678182</c:v>
                </c:pt>
                <c:pt idx="31">
                  <c:v>3.458877219770784E-3</c:v>
                </c:pt>
                <c:pt idx="32">
                  <c:v>0.13343089611501568</c:v>
                </c:pt>
                <c:pt idx="33">
                  <c:v>6.2454345539862288E-2</c:v>
                </c:pt>
                <c:pt idx="34">
                  <c:v>-2.9297149628348507E-2</c:v>
                </c:pt>
                <c:pt idx="35">
                  <c:v>7.2681840279528842E-2</c:v>
                </c:pt>
                <c:pt idx="36">
                  <c:v>7.7957796954535752E-2</c:v>
                </c:pt>
                <c:pt idx="37">
                  <c:v>3.819366450559869E-2</c:v>
                </c:pt>
                <c:pt idx="38">
                  <c:v>-2.9738659849272153E-3</c:v>
                </c:pt>
                <c:pt idx="39">
                  <c:v>7.4483606847110195E-2</c:v>
                </c:pt>
                <c:pt idx="40">
                  <c:v>5.8426213306205455E-2</c:v>
                </c:pt>
                <c:pt idx="41">
                  <c:v>-3.2540735584348113E-2</c:v>
                </c:pt>
                <c:pt idx="42">
                  <c:v>3.7178574026711431E-2</c:v>
                </c:pt>
                <c:pt idx="43">
                  <c:v>4.9518927187762074E-2</c:v>
                </c:pt>
                <c:pt idx="44">
                  <c:v>-1.1075746747053472E-3</c:v>
                </c:pt>
                <c:pt idx="45">
                  <c:v>-2.3168408134011997E-2</c:v>
                </c:pt>
                <c:pt idx="46">
                  <c:v>6.8611192003686483E-2</c:v>
                </c:pt>
                <c:pt idx="47">
                  <c:v>2.4957295893329956E-2</c:v>
                </c:pt>
                <c:pt idx="48">
                  <c:v>0.12669816165180237</c:v>
                </c:pt>
                <c:pt idx="49">
                  <c:v>8.3297654326997872E-2</c:v>
                </c:pt>
                <c:pt idx="50">
                  <c:v>4.3755067086863164E-2</c:v>
                </c:pt>
                <c:pt idx="51">
                  <c:v>6.966654532652683E-2</c:v>
                </c:pt>
                <c:pt idx="52">
                  <c:v>9.7941109261682868E-2</c:v>
                </c:pt>
                <c:pt idx="53">
                  <c:v>3.0661509820674837E-2</c:v>
                </c:pt>
                <c:pt idx="54">
                  <c:v>-2.0053660850749111E-2</c:v>
                </c:pt>
                <c:pt idx="55">
                  <c:v>0.13557468854901344</c:v>
                </c:pt>
                <c:pt idx="56">
                  <c:v>2.2361887802787805E-2</c:v>
                </c:pt>
                <c:pt idx="57">
                  <c:v>-2.0052525943128785E-2</c:v>
                </c:pt>
                <c:pt idx="58">
                  <c:v>7.7199004596764098E-3</c:v>
                </c:pt>
                <c:pt idx="59">
                  <c:v>9.2493758932107539E-2</c:v>
                </c:pt>
                <c:pt idx="60">
                  <c:v>-5.7766436105112007E-2</c:v>
                </c:pt>
                <c:pt idx="61">
                  <c:v>9.1538133130882215E-2</c:v>
                </c:pt>
                <c:pt idx="62">
                  <c:v>1.5503326096677483E-2</c:v>
                </c:pt>
                <c:pt idx="63">
                  <c:v>0.10760219793218084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025-4A1D-B460-33DFFE19F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918088"/>
        <c:axId val="562913384"/>
      </c:scatterChart>
      <c:valAx>
        <c:axId val="5629180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3384"/>
        <c:crosses val="autoZero"/>
        <c:crossBetween val="midCat"/>
      </c:valAx>
      <c:valAx>
        <c:axId val="562913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8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TDK_KF_ST_10_03!$I$20:$I$84</c:f>
              <c:numCache>
                <c:formatCode>General</c:formatCode>
                <c:ptCount val="65"/>
                <c:pt idx="0">
                  <c:v>451</c:v>
                </c:pt>
                <c:pt idx="1">
                  <c:v>821</c:v>
                </c:pt>
                <c:pt idx="2">
                  <c:v>1194</c:v>
                </c:pt>
                <c:pt idx="3">
                  <c:v>1549</c:v>
                </c:pt>
                <c:pt idx="4">
                  <c:v>1881</c:v>
                </c:pt>
                <c:pt idx="5">
                  <c:v>2208</c:v>
                </c:pt>
                <c:pt idx="6">
                  <c:v>2494</c:v>
                </c:pt>
                <c:pt idx="7">
                  <c:v>2769</c:v>
                </c:pt>
                <c:pt idx="8">
                  <c:v>3020</c:v>
                </c:pt>
                <c:pt idx="9">
                  <c:v>3241</c:v>
                </c:pt>
                <c:pt idx="10">
                  <c:v>3436</c:v>
                </c:pt>
                <c:pt idx="11">
                  <c:v>3594</c:v>
                </c:pt>
                <c:pt idx="12">
                  <c:v>3707</c:v>
                </c:pt>
                <c:pt idx="13">
                  <c:v>3798</c:v>
                </c:pt>
                <c:pt idx="14">
                  <c:v>3842</c:v>
                </c:pt>
                <c:pt idx="15">
                  <c:v>3845</c:v>
                </c:pt>
                <c:pt idx="16">
                  <c:v>3822</c:v>
                </c:pt>
                <c:pt idx="17">
                  <c:v>3760</c:v>
                </c:pt>
                <c:pt idx="18">
                  <c:v>3656</c:v>
                </c:pt>
                <c:pt idx="19">
                  <c:v>3523</c:v>
                </c:pt>
                <c:pt idx="20">
                  <c:v>3352</c:v>
                </c:pt>
                <c:pt idx="21">
                  <c:v>3146</c:v>
                </c:pt>
                <c:pt idx="22">
                  <c:v>2922</c:v>
                </c:pt>
                <c:pt idx="23">
                  <c:v>2670</c:v>
                </c:pt>
                <c:pt idx="24">
                  <c:v>2377</c:v>
                </c:pt>
                <c:pt idx="25">
                  <c:v>2059</c:v>
                </c:pt>
                <c:pt idx="26">
                  <c:v>1727</c:v>
                </c:pt>
                <c:pt idx="27">
                  <c:v>1379</c:v>
                </c:pt>
                <c:pt idx="28">
                  <c:v>1014</c:v>
                </c:pt>
                <c:pt idx="29">
                  <c:v>643</c:v>
                </c:pt>
                <c:pt idx="30">
                  <c:v>281</c:v>
                </c:pt>
                <c:pt idx="31">
                  <c:v>-99</c:v>
                </c:pt>
                <c:pt idx="32">
                  <c:v>-469</c:v>
                </c:pt>
                <c:pt idx="33">
                  <c:v>-854</c:v>
                </c:pt>
                <c:pt idx="34">
                  <c:v>-1233</c:v>
                </c:pt>
                <c:pt idx="35">
                  <c:v>-1585</c:v>
                </c:pt>
                <c:pt idx="36">
                  <c:v>-1916</c:v>
                </c:pt>
                <c:pt idx="37">
                  <c:v>-2242</c:v>
                </c:pt>
                <c:pt idx="38">
                  <c:v>-2535</c:v>
                </c:pt>
                <c:pt idx="39">
                  <c:v>-2806</c:v>
                </c:pt>
                <c:pt idx="40">
                  <c:v>-3056</c:v>
                </c:pt>
                <c:pt idx="41">
                  <c:v>-3274</c:v>
                </c:pt>
                <c:pt idx="42">
                  <c:v>-3467</c:v>
                </c:pt>
                <c:pt idx="43">
                  <c:v>-3626</c:v>
                </c:pt>
                <c:pt idx="44">
                  <c:v>-3742</c:v>
                </c:pt>
                <c:pt idx="45">
                  <c:v>-3826</c:v>
                </c:pt>
                <c:pt idx="46">
                  <c:v>-3878</c:v>
                </c:pt>
                <c:pt idx="47">
                  <c:v>-3887</c:v>
                </c:pt>
                <c:pt idx="48">
                  <c:v>-3857</c:v>
                </c:pt>
                <c:pt idx="49">
                  <c:v>-3797</c:v>
                </c:pt>
                <c:pt idx="50">
                  <c:v>-3695</c:v>
                </c:pt>
                <c:pt idx="51">
                  <c:v>-3555</c:v>
                </c:pt>
                <c:pt idx="52">
                  <c:v>-3390</c:v>
                </c:pt>
                <c:pt idx="53">
                  <c:v>-3182</c:v>
                </c:pt>
                <c:pt idx="54">
                  <c:v>-2955</c:v>
                </c:pt>
                <c:pt idx="55">
                  <c:v>-2700</c:v>
                </c:pt>
                <c:pt idx="56">
                  <c:v>-2411</c:v>
                </c:pt>
                <c:pt idx="57">
                  <c:v>-2091</c:v>
                </c:pt>
                <c:pt idx="58">
                  <c:v>-1757</c:v>
                </c:pt>
                <c:pt idx="59">
                  <c:v>-1411</c:v>
                </c:pt>
                <c:pt idx="60">
                  <c:v>-1044</c:v>
                </c:pt>
                <c:pt idx="61">
                  <c:v>-683</c:v>
                </c:pt>
                <c:pt idx="62">
                  <c:v>-314</c:v>
                </c:pt>
                <c:pt idx="63">
                  <c:v>60</c:v>
                </c:pt>
                <c:pt idx="64">
                  <c:v>440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3EC-4FD4-BED5-476F8451BAED}"/>
            </c:ext>
          </c:extLst>
        </c:ser>
        <c:ser>
          <c:idx val="1"/>
          <c:order val="1"/>
          <c:tx>
            <c:strRef>
              <c:f>TDK_KF_ST_10_03!$L$19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TDK_KF_ST_10_03!$L$20:$L$84</c:f>
              <c:numCache>
                <c:formatCode>General</c:formatCode>
                <c:ptCount val="65"/>
                <c:pt idx="0">
                  <c:v>440.93922950142621</c:v>
                </c:pt>
                <c:pt idx="1">
                  <c:v>817.15090394608387</c:v>
                </c:pt>
                <c:pt idx="2">
                  <c:v>1195.0291690958234</c:v>
                </c:pt>
                <c:pt idx="3">
                  <c:v>1554.8815159463904</c:v>
                </c:pt>
                <c:pt idx="4">
                  <c:v>1883.2053173940062</c:v>
                </c:pt>
                <c:pt idx="5">
                  <c:v>2210.2605494429204</c:v>
                </c:pt>
                <c:pt idx="6">
                  <c:v>2501.1796404334</c:v>
                </c:pt>
                <c:pt idx="7">
                  <c:v>2774.2248730325814</c:v>
                </c:pt>
                <c:pt idx="8">
                  <c:v>3023.103583927189</c:v>
                </c:pt>
                <c:pt idx="9">
                  <c:v>3246.2376019227781</c:v>
                </c:pt>
                <c:pt idx="10">
                  <c:v>3436.2251988557209</c:v>
                </c:pt>
                <c:pt idx="11">
                  <c:v>3591.2792470783479</c:v>
                </c:pt>
                <c:pt idx="12">
                  <c:v>3710.5318183742534</c:v>
                </c:pt>
                <c:pt idx="13">
                  <c:v>3791.0922369482396</c:v>
                </c:pt>
                <c:pt idx="14">
                  <c:v>3837.2347740508212</c:v>
                </c:pt>
                <c:pt idx="15">
                  <c:v>3847.6276559202474</c:v>
                </c:pt>
                <c:pt idx="16">
                  <c:v>3820.9739084400621</c:v>
                </c:pt>
                <c:pt idx="17">
                  <c:v>3756.7718904674775</c:v>
                </c:pt>
                <c:pt idx="18">
                  <c:v>3653.7991671793238</c:v>
                </c:pt>
                <c:pt idx="19">
                  <c:v>3516.0347466399121</c:v>
                </c:pt>
                <c:pt idx="20">
                  <c:v>3345.7394956992575</c:v>
                </c:pt>
                <c:pt idx="21">
                  <c:v>3142.8589961759499</c:v>
                </c:pt>
                <c:pt idx="22">
                  <c:v>2916.7235122416478</c:v>
                </c:pt>
                <c:pt idx="23">
                  <c:v>2661.3460752797023</c:v>
                </c:pt>
                <c:pt idx="24">
                  <c:v>2374.9841808826827</c:v>
                </c:pt>
                <c:pt idx="25">
                  <c:v>2059.900583505897</c:v>
                </c:pt>
                <c:pt idx="26">
                  <c:v>1722.9706512188382</c:v>
                </c:pt>
                <c:pt idx="27">
                  <c:v>1378.1740587644026</c:v>
                </c:pt>
                <c:pt idx="28">
                  <c:v>1017.1420283875376</c:v>
                </c:pt>
                <c:pt idx="29">
                  <c:v>651.46753477109087</c:v>
                </c:pt>
                <c:pt idx="30">
                  <c:v>284.33112757599463</c:v>
                </c:pt>
                <c:pt idx="31">
                  <c:v>-91.672371625218858</c:v>
                </c:pt>
                <c:pt idx="32">
                  <c:v>-469.41740075714773</c:v>
                </c:pt>
                <c:pt idx="33">
                  <c:v>-849.39573135837975</c:v>
                </c:pt>
                <c:pt idx="34">
                  <c:v>-1224.6196204885243</c:v>
                </c:pt>
                <c:pt idx="35">
                  <c:v>-1582.1136231475602</c:v>
                </c:pt>
                <c:pt idx="36">
                  <c:v>-1913.1898085878688</c:v>
                </c:pt>
                <c:pt idx="37">
                  <c:v>-2238.4160060702652</c:v>
                </c:pt>
                <c:pt idx="38">
                  <c:v>-2533.0115555266707</c:v>
                </c:pt>
                <c:pt idx="39">
                  <c:v>-2803.88872209499</c:v>
                </c:pt>
                <c:pt idx="40">
                  <c:v>-3053.5764433669269</c:v>
                </c:pt>
                <c:pt idx="41">
                  <c:v>-3277.0809988404831</c:v>
                </c:pt>
                <c:pt idx="42">
                  <c:v>-3467.2861379727065</c:v>
                </c:pt>
                <c:pt idx="43">
                  <c:v>-3626.493320246715</c:v>
                </c:pt>
                <c:pt idx="44">
                  <c:v>-3747.5185315808849</c:v>
                </c:pt>
                <c:pt idx="45">
                  <c:v>-3829.5063607606185</c:v>
                </c:pt>
                <c:pt idx="46">
                  <c:v>-3876.9453730323689</c:v>
                </c:pt>
                <c:pt idx="47">
                  <c:v>-3888.6068832603023</c:v>
                </c:pt>
                <c:pt idx="48">
                  <c:v>-3863.1281307374579</c:v>
                </c:pt>
                <c:pt idx="49">
                  <c:v>-3799.552926051188</c:v>
                </c:pt>
                <c:pt idx="50">
                  <c:v>-3698.0509669881844</c:v>
                </c:pt>
                <c:pt idx="51">
                  <c:v>-3560.091869780696</c:v>
                </c:pt>
                <c:pt idx="52">
                  <c:v>-3389.0129640711225</c:v>
                </c:pt>
                <c:pt idx="53">
                  <c:v>-3186.5535561333072</c:v>
                </c:pt>
                <c:pt idx="54">
                  <c:v>-2956.449558504718</c:v>
                </c:pt>
                <c:pt idx="55">
                  <c:v>-2700.0831151038087</c:v>
                </c:pt>
                <c:pt idx="56">
                  <c:v>-2410.1941264291709</c:v>
                </c:pt>
                <c:pt idx="57">
                  <c:v>-2092.6485122019317</c:v>
                </c:pt>
                <c:pt idx="58">
                  <c:v>-1759.0509505934724</c:v>
                </c:pt>
                <c:pt idx="59">
                  <c:v>-1407.2382504458519</c:v>
                </c:pt>
                <c:pt idx="60">
                  <c:v>-1046.4054060162503</c:v>
                </c:pt>
                <c:pt idx="61">
                  <c:v>-679.87767185210896</c:v>
                </c:pt>
                <c:pt idx="62">
                  <c:v>-310.77284617465483</c:v>
                </c:pt>
                <c:pt idx="63">
                  <c:v>67.093668639111257</c:v>
                </c:pt>
                <c:pt idx="64">
                  <c:v>445.33222672322808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3EC-4FD4-BED5-476F8451BAED}"/>
            </c:ext>
          </c:extLst>
        </c:ser>
        <c:ser>
          <c:idx val="2"/>
          <c:order val="2"/>
          <c:tx>
            <c:strRef>
              <c:f>TDK_KF_ST_10_03!$J$19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TDK_KF_ST_10_03!$J$20:$J$84</c:f>
              <c:numCache>
                <c:formatCode>General</c:formatCode>
                <c:ptCount val="65"/>
                <c:pt idx="0">
                  <c:v>-3826</c:v>
                </c:pt>
                <c:pt idx="1">
                  <c:v>-3770</c:v>
                </c:pt>
                <c:pt idx="2">
                  <c:v>-3662</c:v>
                </c:pt>
                <c:pt idx="3">
                  <c:v>-3519</c:v>
                </c:pt>
                <c:pt idx="4">
                  <c:v>-3355</c:v>
                </c:pt>
                <c:pt idx="5">
                  <c:v>-3146</c:v>
                </c:pt>
                <c:pt idx="6">
                  <c:v>-2916</c:v>
                </c:pt>
                <c:pt idx="7">
                  <c:v>-2657</c:v>
                </c:pt>
                <c:pt idx="8">
                  <c:v>-2369</c:v>
                </c:pt>
                <c:pt idx="9">
                  <c:v>-2051</c:v>
                </c:pt>
                <c:pt idx="10">
                  <c:v>-1723</c:v>
                </c:pt>
                <c:pt idx="11">
                  <c:v>-1376</c:v>
                </c:pt>
                <c:pt idx="12">
                  <c:v>-1008</c:v>
                </c:pt>
                <c:pt idx="13">
                  <c:v>-646</c:v>
                </c:pt>
                <c:pt idx="14">
                  <c:v>-277</c:v>
                </c:pt>
                <c:pt idx="15">
                  <c:v>89</c:v>
                </c:pt>
                <c:pt idx="16">
                  <c:v>470</c:v>
                </c:pt>
                <c:pt idx="17">
                  <c:v>845</c:v>
                </c:pt>
                <c:pt idx="18">
                  <c:v>1229</c:v>
                </c:pt>
                <c:pt idx="19">
                  <c:v>1581</c:v>
                </c:pt>
                <c:pt idx="20">
                  <c:v>1919</c:v>
                </c:pt>
                <c:pt idx="21">
                  <c:v>2244</c:v>
                </c:pt>
                <c:pt idx="22">
                  <c:v>2533</c:v>
                </c:pt>
                <c:pt idx="23">
                  <c:v>2805</c:v>
                </c:pt>
                <c:pt idx="24">
                  <c:v>3058</c:v>
                </c:pt>
                <c:pt idx="25">
                  <c:v>3281</c:v>
                </c:pt>
                <c:pt idx="26">
                  <c:v>3480</c:v>
                </c:pt>
                <c:pt idx="27">
                  <c:v>3642</c:v>
                </c:pt>
                <c:pt idx="28">
                  <c:v>3755</c:v>
                </c:pt>
                <c:pt idx="29">
                  <c:v>3841</c:v>
                </c:pt>
                <c:pt idx="30">
                  <c:v>3887</c:v>
                </c:pt>
                <c:pt idx="31">
                  <c:v>3902</c:v>
                </c:pt>
                <c:pt idx="32">
                  <c:v>3868</c:v>
                </c:pt>
                <c:pt idx="33">
                  <c:v>3811</c:v>
                </c:pt>
                <c:pt idx="34">
                  <c:v>3708</c:v>
                </c:pt>
                <c:pt idx="35">
                  <c:v>3569</c:v>
                </c:pt>
                <c:pt idx="36">
                  <c:v>3403</c:v>
                </c:pt>
                <c:pt idx="37">
                  <c:v>3196</c:v>
                </c:pt>
                <c:pt idx="38">
                  <c:v>2964</c:v>
                </c:pt>
                <c:pt idx="39">
                  <c:v>2716</c:v>
                </c:pt>
                <c:pt idx="40">
                  <c:v>2425</c:v>
                </c:pt>
                <c:pt idx="41">
                  <c:v>2107</c:v>
                </c:pt>
                <c:pt idx="42">
                  <c:v>1777</c:v>
                </c:pt>
                <c:pt idx="43">
                  <c:v>1424</c:v>
                </c:pt>
                <c:pt idx="44">
                  <c:v>1056</c:v>
                </c:pt>
                <c:pt idx="45">
                  <c:v>699</c:v>
                </c:pt>
                <c:pt idx="46">
                  <c:v>335</c:v>
                </c:pt>
                <c:pt idx="47">
                  <c:v>-45</c:v>
                </c:pt>
                <c:pt idx="48">
                  <c:v>-420</c:v>
                </c:pt>
                <c:pt idx="49">
                  <c:v>-794</c:v>
                </c:pt>
                <c:pt idx="50">
                  <c:v>-1169</c:v>
                </c:pt>
                <c:pt idx="51">
                  <c:v>-1526</c:v>
                </c:pt>
                <c:pt idx="52">
                  <c:v>-1869</c:v>
                </c:pt>
                <c:pt idx="53">
                  <c:v>-2188</c:v>
                </c:pt>
                <c:pt idx="54">
                  <c:v>-2491</c:v>
                </c:pt>
                <c:pt idx="55">
                  <c:v>-2760</c:v>
                </c:pt>
                <c:pt idx="56">
                  <c:v>-3017</c:v>
                </c:pt>
                <c:pt idx="57">
                  <c:v>-3243</c:v>
                </c:pt>
                <c:pt idx="58">
                  <c:v>-3434</c:v>
                </c:pt>
                <c:pt idx="59">
                  <c:v>-3587</c:v>
                </c:pt>
                <c:pt idx="60">
                  <c:v>-3715</c:v>
                </c:pt>
                <c:pt idx="61">
                  <c:v>-3798</c:v>
                </c:pt>
                <c:pt idx="62">
                  <c:v>-3843</c:v>
                </c:pt>
                <c:pt idx="63">
                  <c:v>-3863</c:v>
                </c:pt>
                <c:pt idx="64">
                  <c:v>-3830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3EC-4FD4-BED5-476F8451BAED}"/>
            </c:ext>
          </c:extLst>
        </c:ser>
        <c:ser>
          <c:idx val="3"/>
          <c:order val="3"/>
          <c:tx>
            <c:strRef>
              <c:f>TDK_KF_ST_10_03!$N$19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TDK_KF_ST_10_03!$N$20:$N$84</c:f>
              <c:numCache>
                <c:formatCode>General</c:formatCode>
                <c:ptCount val="65"/>
                <c:pt idx="0">
                  <c:v>-3827.0696451016333</c:v>
                </c:pt>
                <c:pt idx="1">
                  <c:v>-3762.8981867151183</c:v>
                </c:pt>
                <c:pt idx="2">
                  <c:v>-3658.7339241203968</c:v>
                </c:pt>
                <c:pt idx="3">
                  <c:v>-3519.3446263596879</c:v>
                </c:pt>
                <c:pt idx="4">
                  <c:v>-3353.807795968396</c:v>
                </c:pt>
                <c:pt idx="5">
                  <c:v>-3146.6646295643054</c:v>
                </c:pt>
                <c:pt idx="6">
                  <c:v>-2919.7881979656258</c:v>
                </c:pt>
                <c:pt idx="7">
                  <c:v>-2660.9583729746778</c:v>
                </c:pt>
                <c:pt idx="8">
                  <c:v>-2373.9516164995721</c:v>
                </c:pt>
                <c:pt idx="9">
                  <c:v>-2058.2621967604964</c:v>
                </c:pt>
                <c:pt idx="10">
                  <c:v>-1722.9518196673471</c:v>
                </c:pt>
                <c:pt idx="11">
                  <c:v>-1372.0884981197012</c:v>
                </c:pt>
                <c:pt idx="12">
                  <c:v>-1008.7473898472347</c:v>
                </c:pt>
                <c:pt idx="13">
                  <c:v>-648.57214437048628</c:v>
                </c:pt>
                <c:pt idx="14">
                  <c:v>-279.30091885178081</c:v>
                </c:pt>
                <c:pt idx="15">
                  <c:v>97.591268555877434</c:v>
                </c:pt>
                <c:pt idx="16">
                  <c:v>476.76111727540513</c:v>
                </c:pt>
                <c:pt idx="17">
                  <c:v>853.90229421265269</c:v>
                </c:pt>
                <c:pt idx="18">
                  <c:v>1228.6857465294825</c:v>
                </c:pt>
                <c:pt idx="19">
                  <c:v>1586.2927923834136</c:v>
                </c:pt>
                <c:pt idx="20">
                  <c:v>1924.8650538335942</c:v>
                </c:pt>
                <c:pt idx="21">
                  <c:v>2245.7069441222793</c:v>
                </c:pt>
                <c:pt idx="22">
                  <c:v>2536.8708462163727</c:v>
                </c:pt>
                <c:pt idx="23">
                  <c:v>2807.7829547433812</c:v>
                </c:pt>
                <c:pt idx="24">
                  <c:v>3057.8662541118256</c:v>
                </c:pt>
                <c:pt idx="25">
                  <c:v>3282.3087606124832</c:v>
                </c:pt>
                <c:pt idx="26">
                  <c:v>3474.7740006983468</c:v>
                </c:pt>
                <c:pt idx="27">
                  <c:v>3628.8355850054932</c:v>
                </c:pt>
                <c:pt idx="28">
                  <c:v>3749.4131834469126</c:v>
                </c:pt>
                <c:pt idx="29">
                  <c:v>3833.0103170716493</c:v>
                </c:pt>
                <c:pt idx="30">
                  <c:v>3880.4376608350676</c:v>
                </c:pt>
                <c:pt idx="31">
                  <c:v>3892.4752756516018</c:v>
                </c:pt>
                <c:pt idx="32">
                  <c:v>3867.661006551034</c:v>
                </c:pt>
                <c:pt idx="33">
                  <c:v>3804.6197760514442</c:v>
                </c:pt>
                <c:pt idx="34">
                  <c:v>3702.9538176975529</c:v>
                </c:pt>
                <c:pt idx="35">
                  <c:v>3566.5533420639213</c:v>
                </c:pt>
                <c:pt idx="36">
                  <c:v>3401.7011201657015</c:v>
                </c:pt>
                <c:pt idx="37">
                  <c:v>3197.9547830159167</c:v>
                </c:pt>
                <c:pt idx="38">
                  <c:v>2970.4196430031766</c:v>
                </c:pt>
                <c:pt idx="39">
                  <c:v>2715.9905076305527</c:v>
                </c:pt>
                <c:pt idx="40">
                  <c:v>2430.9593926940333</c:v>
                </c:pt>
                <c:pt idx="41">
                  <c:v>2118.1853059047353</c:v>
                </c:pt>
                <c:pt idx="42">
                  <c:v>1786.8504074316211</c:v>
                </c:pt>
                <c:pt idx="43">
                  <c:v>1431.484872926555</c:v>
                </c:pt>
                <c:pt idx="44">
                  <c:v>1067.6770463353005</c:v>
                </c:pt>
                <c:pt idx="45">
                  <c:v>707.35555955328937</c:v>
                </c:pt>
                <c:pt idx="46">
                  <c:v>338.3391353490145</c:v>
                </c:pt>
                <c:pt idx="47">
                  <c:v>-41.531594432545901</c:v>
                </c:pt>
                <c:pt idx="48">
                  <c:v>-419.60924217760487</c:v>
                </c:pt>
                <c:pt idx="49">
                  <c:v>-799.43750159054571</c:v>
                </c:pt>
                <c:pt idx="50">
                  <c:v>-1172.9194298344539</c:v>
                </c:pt>
                <c:pt idx="51">
                  <c:v>-1533.9613763514778</c:v>
                </c:pt>
                <c:pt idx="52">
                  <c:v>-1875.8572107778079</c:v>
                </c:pt>
                <c:pt idx="53">
                  <c:v>-2197.3399188645567</c:v>
                </c:pt>
                <c:pt idx="54">
                  <c:v>-2494.3146607841204</c:v>
                </c:pt>
                <c:pt idx="55">
                  <c:v>-2766.4403977983557</c:v>
                </c:pt>
                <c:pt idx="56">
                  <c:v>-3019.4898984937213</c:v>
                </c:pt>
                <c:pt idx="57">
                  <c:v>-3245.2525664608734</c:v>
                </c:pt>
                <c:pt idx="58">
                  <c:v>-3435.5914941320871</c:v>
                </c:pt>
                <c:pt idx="59">
                  <c:v>-3592.4724222587192</c:v>
                </c:pt>
                <c:pt idx="60">
                  <c:v>-3712.3868118957835</c:v>
                </c:pt>
                <c:pt idx="61">
                  <c:v>-3795.6409507084827</c:v>
                </c:pt>
                <c:pt idx="62">
                  <c:v>-3842.70386835916</c:v>
                </c:pt>
                <c:pt idx="63">
                  <c:v>-3854.0093215696625</c:v>
                </c:pt>
                <c:pt idx="64">
                  <c:v>-3828.2447201349628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3EC-4FD4-BED5-476F8451B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913776"/>
        <c:axId val="562918872"/>
      </c:scatterChart>
      <c:valAx>
        <c:axId val="562913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8872"/>
        <c:crosses val="autoZero"/>
        <c:crossBetween val="midCat"/>
      </c:valAx>
      <c:valAx>
        <c:axId val="56291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3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TDK_KF_ST_19_01!$I$85:$I$149</c:f>
              <c:numCache>
                <c:formatCode>General</c:formatCode>
                <c:ptCount val="65"/>
                <c:pt idx="0">
                  <c:v>518</c:v>
                </c:pt>
                <c:pt idx="1">
                  <c:v>134</c:v>
                </c:pt>
                <c:pt idx="2">
                  <c:v>-236</c:v>
                </c:pt>
                <c:pt idx="3">
                  <c:v>-603</c:v>
                </c:pt>
                <c:pt idx="4">
                  <c:v>-964</c:v>
                </c:pt>
                <c:pt idx="5">
                  <c:v>-1327</c:v>
                </c:pt>
                <c:pt idx="6">
                  <c:v>-1679</c:v>
                </c:pt>
                <c:pt idx="7">
                  <c:v>-2015</c:v>
                </c:pt>
                <c:pt idx="8">
                  <c:v>-2335</c:v>
                </c:pt>
                <c:pt idx="9">
                  <c:v>-2625</c:v>
                </c:pt>
                <c:pt idx="10">
                  <c:v>-2879</c:v>
                </c:pt>
                <c:pt idx="11">
                  <c:v>-3107</c:v>
                </c:pt>
                <c:pt idx="12">
                  <c:v>-3318</c:v>
                </c:pt>
                <c:pt idx="13">
                  <c:v>-3491</c:v>
                </c:pt>
                <c:pt idx="14">
                  <c:v>-3639</c:v>
                </c:pt>
                <c:pt idx="15">
                  <c:v>-3747</c:v>
                </c:pt>
                <c:pt idx="16">
                  <c:v>-3810</c:v>
                </c:pt>
                <c:pt idx="17">
                  <c:v>-3844</c:v>
                </c:pt>
                <c:pt idx="18">
                  <c:v>-3846</c:v>
                </c:pt>
                <c:pt idx="19">
                  <c:v>-3809</c:v>
                </c:pt>
                <c:pt idx="20">
                  <c:v>-3731</c:v>
                </c:pt>
                <c:pt idx="21">
                  <c:v>-3618</c:v>
                </c:pt>
                <c:pt idx="22">
                  <c:v>-3471</c:v>
                </c:pt>
                <c:pt idx="23">
                  <c:v>-3287</c:v>
                </c:pt>
                <c:pt idx="24">
                  <c:v>-3070</c:v>
                </c:pt>
                <c:pt idx="25">
                  <c:v>-2839</c:v>
                </c:pt>
                <c:pt idx="26">
                  <c:v>-2571</c:v>
                </c:pt>
                <c:pt idx="27">
                  <c:v>-2280</c:v>
                </c:pt>
                <c:pt idx="28">
                  <c:v>-1965</c:v>
                </c:pt>
                <c:pt idx="29">
                  <c:v>-1645</c:v>
                </c:pt>
                <c:pt idx="30">
                  <c:v>-1291</c:v>
                </c:pt>
                <c:pt idx="31">
                  <c:v>-920</c:v>
                </c:pt>
                <c:pt idx="32">
                  <c:v>-554</c:v>
                </c:pt>
                <c:pt idx="33">
                  <c:v>-176</c:v>
                </c:pt>
                <c:pt idx="34">
                  <c:v>194</c:v>
                </c:pt>
                <c:pt idx="35">
                  <c:v>551</c:v>
                </c:pt>
                <c:pt idx="36">
                  <c:v>920</c:v>
                </c:pt>
                <c:pt idx="37">
                  <c:v>1283</c:v>
                </c:pt>
                <c:pt idx="38">
                  <c:v>1636</c:v>
                </c:pt>
                <c:pt idx="39">
                  <c:v>1972</c:v>
                </c:pt>
                <c:pt idx="40">
                  <c:v>2291</c:v>
                </c:pt>
                <c:pt idx="41">
                  <c:v>2575</c:v>
                </c:pt>
                <c:pt idx="42">
                  <c:v>2844</c:v>
                </c:pt>
                <c:pt idx="43">
                  <c:v>3069</c:v>
                </c:pt>
                <c:pt idx="44">
                  <c:v>3274</c:v>
                </c:pt>
                <c:pt idx="45">
                  <c:v>3453</c:v>
                </c:pt>
                <c:pt idx="46">
                  <c:v>3598</c:v>
                </c:pt>
                <c:pt idx="47">
                  <c:v>3714</c:v>
                </c:pt>
                <c:pt idx="48">
                  <c:v>3783</c:v>
                </c:pt>
                <c:pt idx="49">
                  <c:v>3814</c:v>
                </c:pt>
                <c:pt idx="50">
                  <c:v>3815</c:v>
                </c:pt>
                <c:pt idx="51">
                  <c:v>3770</c:v>
                </c:pt>
                <c:pt idx="52">
                  <c:v>3697</c:v>
                </c:pt>
                <c:pt idx="53">
                  <c:v>3592</c:v>
                </c:pt>
                <c:pt idx="54">
                  <c:v>3440</c:v>
                </c:pt>
                <c:pt idx="55">
                  <c:v>3250</c:v>
                </c:pt>
                <c:pt idx="56">
                  <c:v>3040</c:v>
                </c:pt>
                <c:pt idx="57">
                  <c:v>2797</c:v>
                </c:pt>
                <c:pt idx="58">
                  <c:v>2537</c:v>
                </c:pt>
                <c:pt idx="59">
                  <c:v>2248</c:v>
                </c:pt>
                <c:pt idx="60">
                  <c:v>1933</c:v>
                </c:pt>
                <c:pt idx="61">
                  <c:v>1602</c:v>
                </c:pt>
                <c:pt idx="62">
                  <c:v>1250</c:v>
                </c:pt>
                <c:pt idx="63">
                  <c:v>879</c:v>
                </c:pt>
                <c:pt idx="64">
                  <c:v>510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C5F-4A02-B9B2-B40400594074}"/>
            </c:ext>
          </c:extLst>
        </c:ser>
        <c:ser>
          <c:idx val="1"/>
          <c:order val="1"/>
          <c:tx>
            <c:strRef>
              <c:f>TDK_KF_ST_19_01!$L$19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TDK_KF_ST_19_01!$L$85:$L$149</c:f>
              <c:numCache>
                <c:formatCode>General</c:formatCode>
                <c:ptCount val="65"/>
                <c:pt idx="0">
                  <c:v>521.58759304920113</c:v>
                </c:pt>
                <c:pt idx="1">
                  <c:v>139.09731797302084</c:v>
                </c:pt>
                <c:pt idx="2">
                  <c:v>-229.37280237764776</c:v>
                </c:pt>
                <c:pt idx="3">
                  <c:v>-597.11584168199329</c:v>
                </c:pt>
                <c:pt idx="4">
                  <c:v>-960.67611820147283</c:v>
                </c:pt>
                <c:pt idx="5">
                  <c:v>-1325.6480071768819</c:v>
                </c:pt>
                <c:pt idx="6">
                  <c:v>-1678.7777779693181</c:v>
                </c:pt>
                <c:pt idx="7">
                  <c:v>-2015.8883051985167</c:v>
                </c:pt>
                <c:pt idx="8">
                  <c:v>-2332.5583130529494</c:v>
                </c:pt>
                <c:pt idx="9">
                  <c:v>-2623.0758562081733</c:v>
                </c:pt>
                <c:pt idx="10">
                  <c:v>-2882.1983912629466</c:v>
                </c:pt>
                <c:pt idx="11">
                  <c:v>-3113.2944025905522</c:v>
                </c:pt>
                <c:pt idx="12">
                  <c:v>-3317.8582410904132</c:v>
                </c:pt>
                <c:pt idx="13">
                  <c:v>-3495.9079990833725</c:v>
                </c:pt>
                <c:pt idx="14">
                  <c:v>-3640.811627851343</c:v>
                </c:pt>
                <c:pt idx="15">
                  <c:v>-3748.9816763968865</c:v>
                </c:pt>
                <c:pt idx="16">
                  <c:v>-3819.5174856968551</c:v>
                </c:pt>
                <c:pt idx="17">
                  <c:v>-3852.1945760511921</c:v>
                </c:pt>
                <c:pt idx="18">
                  <c:v>-3848.4896848047088</c:v>
                </c:pt>
                <c:pt idx="19">
                  <c:v>-3809.4291610056198</c:v>
                </c:pt>
                <c:pt idx="20">
                  <c:v>-3735.5642615371698</c:v>
                </c:pt>
                <c:pt idx="21">
                  <c:v>-3621.8497759919974</c:v>
                </c:pt>
                <c:pt idx="22">
                  <c:v>-3474.0844932630944</c:v>
                </c:pt>
                <c:pt idx="23">
                  <c:v>-3288.1124251312544</c:v>
                </c:pt>
                <c:pt idx="24">
                  <c:v>-3074.1980847684595</c:v>
                </c:pt>
                <c:pt idx="25">
                  <c:v>-2833.7696664833402</c:v>
                </c:pt>
                <c:pt idx="26">
                  <c:v>-2568.3910945509342</c:v>
                </c:pt>
                <c:pt idx="27">
                  <c:v>-2283.4756407590548</c:v>
                </c:pt>
                <c:pt idx="28">
                  <c:v>-1967.5651313785963</c:v>
                </c:pt>
                <c:pt idx="29">
                  <c:v>-1640.37216958561</c:v>
                </c:pt>
                <c:pt idx="30">
                  <c:v>-1287.3291506927524</c:v>
                </c:pt>
                <c:pt idx="31">
                  <c:v>-917.67819835613682</c:v>
                </c:pt>
                <c:pt idx="32">
                  <c:v>-544.94267027150102</c:v>
                </c:pt>
                <c:pt idx="33">
                  <c:v>-170.69618859941778</c:v>
                </c:pt>
                <c:pt idx="34">
                  <c:v>200.77169421773942</c:v>
                </c:pt>
                <c:pt idx="35">
                  <c:v>563.00733087732431</c:v>
                </c:pt>
                <c:pt idx="36">
                  <c:v>925.79985794408651</c:v>
                </c:pt>
                <c:pt idx="37">
                  <c:v>1287.1131985619513</c:v>
                </c:pt>
                <c:pt idx="38">
                  <c:v>1639.493208300823</c:v>
                </c:pt>
                <c:pt idx="39">
                  <c:v>1972.7776828943015</c:v>
                </c:pt>
                <c:pt idx="40">
                  <c:v>2290.8592190744616</c:v>
                </c:pt>
                <c:pt idx="41">
                  <c:v>2579.9017874606129</c:v>
                </c:pt>
                <c:pt idx="42">
                  <c:v>2836.1796463806122</c:v>
                </c:pt>
                <c:pt idx="43">
                  <c:v>3068.2630358000547</c:v>
                </c:pt>
                <c:pt idx="44">
                  <c:v>3272.1031150852132</c:v>
                </c:pt>
                <c:pt idx="45">
                  <c:v>3448.2295355640872</c:v>
                </c:pt>
                <c:pt idx="46">
                  <c:v>3592.8336124284674</c:v>
                </c:pt>
                <c:pt idx="47">
                  <c:v>3703.4212178228013</c:v>
                </c:pt>
                <c:pt idx="48">
                  <c:v>3774.6210498021446</c:v>
                </c:pt>
                <c:pt idx="49">
                  <c:v>3808.187900374367</c:v>
                </c:pt>
                <c:pt idx="50">
                  <c:v>3805.6198356232994</c:v>
                </c:pt>
                <c:pt idx="51">
                  <c:v>3767.9841612481596</c:v>
                </c:pt>
                <c:pt idx="52">
                  <c:v>3695.7207310805316</c:v>
                </c:pt>
                <c:pt idx="53">
                  <c:v>3584.068847991261</c:v>
                </c:pt>
                <c:pt idx="54">
                  <c:v>3436.2905022164618</c:v>
                </c:pt>
                <c:pt idx="55">
                  <c:v>3252.755201627614</c:v>
                </c:pt>
                <c:pt idx="56">
                  <c:v>3041.5741022868497</c:v>
                </c:pt>
                <c:pt idx="57">
                  <c:v>2798.4274022873183</c:v>
                </c:pt>
                <c:pt idx="58">
                  <c:v>2539.2545246466802</c:v>
                </c:pt>
                <c:pt idx="59">
                  <c:v>2249.6844806820732</c:v>
                </c:pt>
                <c:pt idx="60">
                  <c:v>1939.0922249364671</c:v>
                </c:pt>
                <c:pt idx="61">
                  <c:v>1608.3300867593571</c:v>
                </c:pt>
                <c:pt idx="62">
                  <c:v>1254.6295142182678</c:v>
                </c:pt>
                <c:pt idx="63">
                  <c:v>882.38063786584075</c:v>
                </c:pt>
                <c:pt idx="64">
                  <c:v>510.99493946615729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C5F-4A02-B9B2-B40400594074}"/>
            </c:ext>
          </c:extLst>
        </c:ser>
        <c:ser>
          <c:idx val="2"/>
          <c:order val="2"/>
          <c:tx>
            <c:strRef>
              <c:f>TDK_KF_ST_19_01!$J$19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TDK_KF_ST_19_01!$J$85:$J$149</c:f>
              <c:numCache>
                <c:formatCode>General</c:formatCode>
                <c:ptCount val="65"/>
                <c:pt idx="0">
                  <c:v>-3748</c:v>
                </c:pt>
                <c:pt idx="1">
                  <c:v>-3783</c:v>
                </c:pt>
                <c:pt idx="2">
                  <c:v>-3776</c:v>
                </c:pt>
                <c:pt idx="3">
                  <c:v>-3740</c:v>
                </c:pt>
                <c:pt idx="4">
                  <c:v>-3664</c:v>
                </c:pt>
                <c:pt idx="5">
                  <c:v>-3541</c:v>
                </c:pt>
                <c:pt idx="6">
                  <c:v>-3391</c:v>
                </c:pt>
                <c:pt idx="7">
                  <c:v>-3208</c:v>
                </c:pt>
                <c:pt idx="8">
                  <c:v>-2993</c:v>
                </c:pt>
                <c:pt idx="9">
                  <c:v>-2747</c:v>
                </c:pt>
                <c:pt idx="10">
                  <c:v>-2480</c:v>
                </c:pt>
                <c:pt idx="11">
                  <c:v>-2196</c:v>
                </c:pt>
                <c:pt idx="12">
                  <c:v>-1886</c:v>
                </c:pt>
                <c:pt idx="13">
                  <c:v>-1556</c:v>
                </c:pt>
                <c:pt idx="14">
                  <c:v>-1204</c:v>
                </c:pt>
                <c:pt idx="15">
                  <c:v>-833</c:v>
                </c:pt>
                <c:pt idx="16">
                  <c:v>-467</c:v>
                </c:pt>
                <c:pt idx="17">
                  <c:v>-98</c:v>
                </c:pt>
                <c:pt idx="18">
                  <c:v>265</c:v>
                </c:pt>
                <c:pt idx="19">
                  <c:v>625</c:v>
                </c:pt>
                <c:pt idx="20">
                  <c:v>986</c:v>
                </c:pt>
                <c:pt idx="21">
                  <c:v>1343</c:v>
                </c:pt>
                <c:pt idx="22">
                  <c:v>1688</c:v>
                </c:pt>
                <c:pt idx="23">
                  <c:v>2026</c:v>
                </c:pt>
                <c:pt idx="24">
                  <c:v>2331</c:v>
                </c:pt>
                <c:pt idx="25">
                  <c:v>2614</c:v>
                </c:pt>
                <c:pt idx="26">
                  <c:v>2882</c:v>
                </c:pt>
                <c:pt idx="27">
                  <c:v>3102</c:v>
                </c:pt>
                <c:pt idx="28">
                  <c:v>3316</c:v>
                </c:pt>
                <c:pt idx="29">
                  <c:v>3480</c:v>
                </c:pt>
                <c:pt idx="30">
                  <c:v>3622</c:v>
                </c:pt>
                <c:pt idx="31">
                  <c:v>3731</c:v>
                </c:pt>
                <c:pt idx="32">
                  <c:v>3800</c:v>
                </c:pt>
                <c:pt idx="33">
                  <c:v>3829</c:v>
                </c:pt>
                <c:pt idx="34">
                  <c:v>3825</c:v>
                </c:pt>
                <c:pt idx="35">
                  <c:v>3789</c:v>
                </c:pt>
                <c:pt idx="36">
                  <c:v>3711</c:v>
                </c:pt>
                <c:pt idx="37">
                  <c:v>3597</c:v>
                </c:pt>
                <c:pt idx="38">
                  <c:v>3447</c:v>
                </c:pt>
                <c:pt idx="39">
                  <c:v>3260</c:v>
                </c:pt>
                <c:pt idx="40">
                  <c:v>3046</c:v>
                </c:pt>
                <c:pt idx="41">
                  <c:v>2800</c:v>
                </c:pt>
                <c:pt idx="42">
                  <c:v>2531</c:v>
                </c:pt>
                <c:pt idx="43">
                  <c:v>2250</c:v>
                </c:pt>
                <c:pt idx="44">
                  <c:v>1939</c:v>
                </c:pt>
                <c:pt idx="45">
                  <c:v>1602</c:v>
                </c:pt>
                <c:pt idx="46">
                  <c:v>1260</c:v>
                </c:pt>
                <c:pt idx="47">
                  <c:v>887</c:v>
                </c:pt>
                <c:pt idx="48">
                  <c:v>516</c:v>
                </c:pt>
                <c:pt idx="49">
                  <c:v>146</c:v>
                </c:pt>
                <c:pt idx="50">
                  <c:v>-222</c:v>
                </c:pt>
                <c:pt idx="51">
                  <c:v>-581</c:v>
                </c:pt>
                <c:pt idx="52">
                  <c:v>-937</c:v>
                </c:pt>
                <c:pt idx="53">
                  <c:v>-1301</c:v>
                </c:pt>
                <c:pt idx="54">
                  <c:v>-1651</c:v>
                </c:pt>
                <c:pt idx="55">
                  <c:v>-1988</c:v>
                </c:pt>
                <c:pt idx="56">
                  <c:v>-2294</c:v>
                </c:pt>
                <c:pt idx="57">
                  <c:v>-2574</c:v>
                </c:pt>
                <c:pt idx="58">
                  <c:v>-2833</c:v>
                </c:pt>
                <c:pt idx="59">
                  <c:v>-3064</c:v>
                </c:pt>
                <c:pt idx="60">
                  <c:v>-3269</c:v>
                </c:pt>
                <c:pt idx="61">
                  <c:v>-3441</c:v>
                </c:pt>
                <c:pt idx="62">
                  <c:v>-3579</c:v>
                </c:pt>
                <c:pt idx="63">
                  <c:v>-3687</c:v>
                </c:pt>
                <c:pt idx="64">
                  <c:v>-3755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C5F-4A02-B9B2-B40400594074}"/>
            </c:ext>
          </c:extLst>
        </c:ser>
        <c:ser>
          <c:idx val="3"/>
          <c:order val="3"/>
          <c:tx>
            <c:strRef>
              <c:f>TDK_KF_ST_19_01!$N$19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TDK_KF_ST_19_01!$N$85:$N$149</c:f>
              <c:numCache>
                <c:formatCode>General</c:formatCode>
                <c:ptCount val="65"/>
                <c:pt idx="0">
                  <c:v>-3747.2139304558773</c:v>
                </c:pt>
                <c:pt idx="1">
                  <c:v>-3779.9204090387566</c:v>
                </c:pt>
                <c:pt idx="2">
                  <c:v>-3775.388898393825</c:v>
                </c:pt>
                <c:pt idx="3">
                  <c:v>-3735.5512487126607</c:v>
                </c:pt>
                <c:pt idx="4">
                  <c:v>-3660.4352039942778</c:v>
                </c:pt>
                <c:pt idx="5">
                  <c:v>-3547.104343156358</c:v>
                </c:pt>
                <c:pt idx="6">
                  <c:v>-3397.8277030368426</c:v>
                </c:pt>
                <c:pt idx="7">
                  <c:v>-3214.0818695282373</c:v>
                </c:pt>
                <c:pt idx="8">
                  <c:v>-2998.2783027671935</c:v>
                </c:pt>
                <c:pt idx="9">
                  <c:v>-2755.1729128019983</c:v>
                </c:pt>
                <c:pt idx="10">
                  <c:v>-2491.6779094943549</c:v>
                </c:pt>
                <c:pt idx="11">
                  <c:v>-2206.7222156310904</c:v>
                </c:pt>
                <c:pt idx="12">
                  <c:v>-1898.1916472920886</c:v>
                </c:pt>
                <c:pt idx="13">
                  <c:v>-1562.431776362474</c:v>
                </c:pt>
                <c:pt idx="14">
                  <c:v>-1207.6005091191048</c:v>
                </c:pt>
                <c:pt idx="15">
                  <c:v>-841.53663404378949</c:v>
                </c:pt>
                <c:pt idx="16">
                  <c:v>-469.19221363946997</c:v>
                </c:pt>
                <c:pt idx="17">
                  <c:v>-100.35541104501078</c:v>
                </c:pt>
                <c:pt idx="18">
                  <c:v>272.62439449099196</c:v>
                </c:pt>
                <c:pt idx="19">
                  <c:v>634.34428604419713</c:v>
                </c:pt>
                <c:pt idx="20">
                  <c:v>991.03656887377099</c:v>
                </c:pt>
                <c:pt idx="21">
                  <c:v>1354.5251527846992</c:v>
                </c:pt>
                <c:pt idx="22">
                  <c:v>1700.3316049082252</c:v>
                </c:pt>
                <c:pt idx="23">
                  <c:v>2036.80042520141</c:v>
                </c:pt>
                <c:pt idx="24">
                  <c:v>2345.5434865919883</c:v>
                </c:pt>
                <c:pt idx="25">
                  <c:v>2628.1073159465423</c:v>
                </c:pt>
                <c:pt idx="26">
                  <c:v>2884.2829053650553</c:v>
                </c:pt>
                <c:pt idx="27">
                  <c:v>3110.4157671888188</c:v>
                </c:pt>
                <c:pt idx="28">
                  <c:v>3314.371765763005</c:v>
                </c:pt>
                <c:pt idx="29">
                  <c:v>3482.8003823369072</c:v>
                </c:pt>
                <c:pt idx="30">
                  <c:v>3622.7030828724232</c:v>
                </c:pt>
                <c:pt idx="31">
                  <c:v>3727.9360907854061</c:v>
                </c:pt>
                <c:pt idx="32">
                  <c:v>3794.9273175270714</c:v>
                </c:pt>
                <c:pt idx="33">
                  <c:v>3824.8374982176251</c:v>
                </c:pt>
                <c:pt idx="34">
                  <c:v>3818.4671174966411</c:v>
                </c:pt>
                <c:pt idx="35">
                  <c:v>3777.5698000829257</c:v>
                </c:pt>
                <c:pt idx="36">
                  <c:v>3701.2137168207873</c:v>
                </c:pt>
                <c:pt idx="37">
                  <c:v>3587.7961411082797</c:v>
                </c:pt>
                <c:pt idx="38">
                  <c:v>3437.8171935736032</c:v>
                </c:pt>
                <c:pt idx="39">
                  <c:v>3255.4110058387241</c:v>
                </c:pt>
                <c:pt idx="40">
                  <c:v>3038.0429061631971</c:v>
                </c:pt>
                <c:pt idx="41">
                  <c:v>2795.5991652311095</c:v>
                </c:pt>
                <c:pt idx="42">
                  <c:v>2534.8645387742031</c:v>
                </c:pt>
                <c:pt idx="43">
                  <c:v>2248.8468363970051</c:v>
                </c:pt>
                <c:pt idx="44">
                  <c:v>1941.7208476490066</c:v>
                </c:pt>
                <c:pt idx="45">
                  <c:v>1610.8099535959268</c:v>
                </c:pt>
                <c:pt idx="46">
                  <c:v>1259.5376812723166</c:v>
                </c:pt>
                <c:pt idx="47">
                  <c:v>889.03805629655994</c:v>
                </c:pt>
                <c:pt idx="48">
                  <c:v>517.937177194421</c:v>
                </c:pt>
                <c:pt idx="49">
                  <c:v>150.33091209400044</c:v>
                </c:pt>
                <c:pt idx="50">
                  <c:v>-221.46415223193418</c:v>
                </c:pt>
                <c:pt idx="51">
                  <c:v>-581.48628799343589</c:v>
                </c:pt>
                <c:pt idx="52">
                  <c:v>-937.19220799539426</c:v>
                </c:pt>
                <c:pt idx="53">
                  <c:v>-1299.2953804271922</c:v>
                </c:pt>
                <c:pt idx="54">
                  <c:v>-1648.7800716511636</c:v>
                </c:pt>
                <c:pt idx="55">
                  <c:v>-1983.610445801675</c:v>
                </c:pt>
                <c:pt idx="56">
                  <c:v>-2291.0413166747567</c:v>
                </c:pt>
                <c:pt idx="57">
                  <c:v>-2578.7821140206083</c:v>
                </c:pt>
                <c:pt idx="58">
                  <c:v>-2830.6907632509165</c:v>
                </c:pt>
                <c:pt idx="59">
                  <c:v>-3062.0769974074046</c:v>
                </c:pt>
                <c:pt idx="60">
                  <c:v>-3263.8892110143543</c:v>
                </c:pt>
                <c:pt idx="61">
                  <c:v>-3435.362771394005</c:v>
                </c:pt>
                <c:pt idx="62">
                  <c:v>-3576.3400565376514</c:v>
                </c:pt>
                <c:pt idx="63">
                  <c:v>-3682.8559133930808</c:v>
                </c:pt>
                <c:pt idx="64">
                  <c:v>-3750.0074193920964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C5F-4A02-B9B2-B40400594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5200"/>
        <c:axId val="564951280"/>
      </c:scatterChart>
      <c:valAx>
        <c:axId val="56495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1280"/>
        <c:crosses val="autoZero"/>
        <c:crossBetween val="midCat"/>
      </c:valAx>
      <c:valAx>
        <c:axId val="56495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5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TDK_KF_ST_19_01!$AC$20:$AC$84</c:f>
              <c:numCache>
                <c:formatCode>General</c:formatCode>
                <c:ptCount val="65"/>
                <c:pt idx="0">
                  <c:v>8.5330266844675998E-4</c:v>
                </c:pt>
                <c:pt idx="1">
                  <c:v>-0.14567249158750251</c:v>
                </c:pt>
                <c:pt idx="2">
                  <c:v>-0.10101007605192613</c:v>
                </c:pt>
                <c:pt idx="3">
                  <c:v>-0.13525346617024425</c:v>
                </c:pt>
                <c:pt idx="4">
                  <c:v>-0.16490030229578068</c:v>
                </c:pt>
                <c:pt idx="5">
                  <c:v>-0.17136027440391643</c:v>
                </c:pt>
                <c:pt idx="6">
                  <c:v>-6.4164425080996068E-2</c:v>
                </c:pt>
                <c:pt idx="7">
                  <c:v>-6.2375908415809533E-2</c:v>
                </c:pt>
                <c:pt idx="8">
                  <c:v>-0.10973485167514951</c:v>
                </c:pt>
                <c:pt idx="9">
                  <c:v>-9.2428623579863256E-2</c:v>
                </c:pt>
                <c:pt idx="10">
                  <c:v>1.8768168666056795E-3</c:v>
                </c:pt>
                <c:pt idx="11">
                  <c:v>-4.4813974008597768E-2</c:v>
                </c:pt>
                <c:pt idx="12">
                  <c:v>-0.10879106843583486</c:v>
                </c:pt>
                <c:pt idx="13">
                  <c:v>-7.0801133133414851E-2</c:v>
                </c:pt>
                <c:pt idx="14">
                  <c:v>-0.10137537320562728</c:v>
                </c:pt>
                <c:pt idx="15">
                  <c:v>-0.12264654744333825</c:v>
                </c:pt>
                <c:pt idx="16">
                  <c:v>-4.3540279203469368E-2</c:v>
                </c:pt>
                <c:pt idx="17">
                  <c:v>-0.14678949478228276</c:v>
                </c:pt>
                <c:pt idx="18">
                  <c:v>-0.13441914071731276</c:v>
                </c:pt>
                <c:pt idx="19">
                  <c:v>-0.11454849516134402</c:v>
                </c:pt>
                <c:pt idx="20">
                  <c:v>-5.5467726007051965E-2</c:v>
                </c:pt>
                <c:pt idx="21">
                  <c:v>-0.12475150282124048</c:v>
                </c:pt>
                <c:pt idx="22">
                  <c:v>-6.766638142708814E-2</c:v>
                </c:pt>
                <c:pt idx="23">
                  <c:v>-1.686461944501616E-2</c:v>
                </c:pt>
                <c:pt idx="24">
                  <c:v>5.3395514154317425E-2</c:v>
                </c:pt>
                <c:pt idx="25">
                  <c:v>5.4487773469730882E-2</c:v>
                </c:pt>
                <c:pt idx="26">
                  <c:v>9.7425904749343317E-2</c:v>
                </c:pt>
                <c:pt idx="27">
                  <c:v>3.7531931400394569E-2</c:v>
                </c:pt>
                <c:pt idx="28">
                  <c:v>7.0665743410756932E-2</c:v>
                </c:pt>
                <c:pt idx="29">
                  <c:v>0.12487391046528273</c:v>
                </c:pt>
                <c:pt idx="30">
                  <c:v>0.11504390588811475</c:v>
                </c:pt>
                <c:pt idx="31">
                  <c:v>4.5702138292824657E-2</c:v>
                </c:pt>
                <c:pt idx="32">
                  <c:v>5.8016538220698521E-2</c:v>
                </c:pt>
                <c:pt idx="33">
                  <c:v>4.138402633495275E-2</c:v>
                </c:pt>
                <c:pt idx="34">
                  <c:v>2.1572192880228158E-2</c:v>
                </c:pt>
                <c:pt idx="35">
                  <c:v>5.5398147251224827E-2</c:v>
                </c:pt>
                <c:pt idx="36">
                  <c:v>-1.2210725344715456E-2</c:v>
                </c:pt>
                <c:pt idx="37">
                  <c:v>3.7953727787368052E-2</c:v>
                </c:pt>
                <c:pt idx="38">
                  <c:v>0.13568088952632706</c:v>
                </c:pt>
                <c:pt idx="39">
                  <c:v>7.8537888721967875E-2</c:v>
                </c:pt>
                <c:pt idx="40">
                  <c:v>9.1063705969162356E-2</c:v>
                </c:pt>
                <c:pt idx="41">
                  <c:v>9.9144712165866622E-2</c:v>
                </c:pt>
                <c:pt idx="42">
                  <c:v>9.978456162701832E-2</c:v>
                </c:pt>
                <c:pt idx="43">
                  <c:v>0.16809775934933668</c:v>
                </c:pt>
                <c:pt idx="44">
                  <c:v>0.14719557955396567</c:v>
                </c:pt>
                <c:pt idx="45">
                  <c:v>7.330775999204775E-2</c:v>
                </c:pt>
                <c:pt idx="46">
                  <c:v>9.5301083518563701E-2</c:v>
                </c:pt>
                <c:pt idx="47">
                  <c:v>3.9561882628561307E-2</c:v>
                </c:pt>
                <c:pt idx="48">
                  <c:v>6.2681333924217597E-2</c:v>
                </c:pt>
                <c:pt idx="49">
                  <c:v>-2.22857594621928E-3</c:v>
                </c:pt>
                <c:pt idx="50">
                  <c:v>-0.10403587559272864</c:v>
                </c:pt>
                <c:pt idx="51">
                  <c:v>-7.471892302754668E-2</c:v>
                </c:pt>
                <c:pt idx="52">
                  <c:v>5.3692918487513452E-3</c:v>
                </c:pt>
                <c:pt idx="53">
                  <c:v>-1.5830178630267255E-3</c:v>
                </c:pt>
                <c:pt idx="54">
                  <c:v>-6.1269286244169052E-2</c:v>
                </c:pt>
                <c:pt idx="55">
                  <c:v>-3.5418389984329224E-2</c:v>
                </c:pt>
                <c:pt idx="56">
                  <c:v>-2.6311851577816014E-2</c:v>
                </c:pt>
                <c:pt idx="57">
                  <c:v>-2.8726545836661899E-2</c:v>
                </c:pt>
                <c:pt idx="58">
                  <c:v>-9.1206518526405489E-3</c:v>
                </c:pt>
                <c:pt idx="59">
                  <c:v>3.8802887912254391E-2</c:v>
                </c:pt>
                <c:pt idx="60">
                  <c:v>-1.2144090678987141E-2</c:v>
                </c:pt>
                <c:pt idx="61">
                  <c:v>-8.9963758600902111E-2</c:v>
                </c:pt>
                <c:pt idx="62">
                  <c:v>-4.1108997064782216E-2</c:v>
                </c:pt>
                <c:pt idx="63">
                  <c:v>-6.3418058758884399E-2</c:v>
                </c:pt>
                <c:pt idx="64">
                  <c:v>-0.14753743584395806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F35-4BBE-A316-2D1299F2914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TDK_KF_ST_19_01!$AC$85:$AC$149</c:f>
              <c:numCache>
                <c:formatCode>General</c:formatCode>
                <c:ptCount val="65"/>
                <c:pt idx="0">
                  <c:v>2.8427413933968637E-2</c:v>
                </c:pt>
                <c:pt idx="1">
                  <c:v>-2.4247372090258068E-4</c:v>
                </c:pt>
                <c:pt idx="2">
                  <c:v>-2.4472236736301056E-2</c:v>
                </c:pt>
                <c:pt idx="3">
                  <c:v>-5.5473030147936697E-3</c:v>
                </c:pt>
                <c:pt idx="4">
                  <c:v>3.4579248718330291E-2</c:v>
                </c:pt>
                <c:pt idx="5">
                  <c:v>1.8379572840956371E-2</c:v>
                </c:pt>
                <c:pt idx="6">
                  <c:v>2.1103027125604967E-2</c:v>
                </c:pt>
                <c:pt idx="7">
                  <c:v>3.2648175603924301E-2</c:v>
                </c:pt>
                <c:pt idx="8">
                  <c:v>-7.1371214305600006E-3</c:v>
                </c:pt>
                <c:pt idx="9">
                  <c:v>-3.4050570286751736E-2</c:v>
                </c:pt>
                <c:pt idx="10">
                  <c:v>-2.8714233028154013E-2</c:v>
                </c:pt>
                <c:pt idx="11">
                  <c:v>-3.8403974195944102E-3</c:v>
                </c:pt>
                <c:pt idx="12">
                  <c:v>-8.7746647674407541E-2</c:v>
                </c:pt>
                <c:pt idx="13">
                  <c:v>1.3399232243841652E-2</c:v>
                </c:pt>
                <c:pt idx="14">
                  <c:v>2.699474109226685E-2</c:v>
                </c:pt>
                <c:pt idx="15">
                  <c:v>-5.0830393984767852E-2</c:v>
                </c:pt>
                <c:pt idx="16">
                  <c:v>5.062978443635302E-2</c:v>
                </c:pt>
                <c:pt idx="17">
                  <c:v>3.0453201957527654E-2</c:v>
                </c:pt>
                <c:pt idx="18">
                  <c:v>0.17083950092802525</c:v>
                </c:pt>
                <c:pt idx="19">
                  <c:v>0.19297560943351755</c:v>
                </c:pt>
                <c:pt idx="20">
                  <c:v>0.10716789557574202</c:v>
                </c:pt>
                <c:pt idx="21">
                  <c:v>0.18993928391714121</c:v>
                </c:pt>
                <c:pt idx="22">
                  <c:v>0.18996091939447979</c:v>
                </c:pt>
                <c:pt idx="23">
                  <c:v>0.16876793848228999</c:v>
                </c:pt>
                <c:pt idx="24">
                  <c:v>0.17164517106084531</c:v>
                </c:pt>
                <c:pt idx="25">
                  <c:v>0.24166057891949322</c:v>
                </c:pt>
                <c:pt idx="26">
                  <c:v>8.1352633140738817E-2</c:v>
                </c:pt>
                <c:pt idx="27">
                  <c:v>5.9508944980819933E-2</c:v>
                </c:pt>
                <c:pt idx="28">
                  <c:v>-2.0747316188561626E-2</c:v>
                </c:pt>
                <c:pt idx="29">
                  <c:v>0.10404571573721455</c:v>
                </c:pt>
                <c:pt idx="30">
                  <c:v>7.7444262372495132E-2</c:v>
                </c:pt>
                <c:pt idx="31">
                  <c:v>4.3982729832436007E-2</c:v>
                </c:pt>
                <c:pt idx="32">
                  <c:v>0.14368104008781302</c:v>
                </c:pt>
                <c:pt idx="33">
                  <c:v>9.5871105799005818E-2</c:v>
                </c:pt>
                <c:pt idx="34">
                  <c:v>0.12467498418220657</c:v>
                </c:pt>
                <c:pt idx="35">
                  <c:v>0.21981925882772657</c:v>
                </c:pt>
                <c:pt idx="36">
                  <c:v>0.13533672119339712</c:v>
                </c:pt>
                <c:pt idx="37">
                  <c:v>0.11802446148467993</c:v>
                </c:pt>
                <c:pt idx="38">
                  <c:v>0.11730790911008171</c:v>
                </c:pt>
                <c:pt idx="39">
                  <c:v>5.3363372252675845E-2</c:v>
                </c:pt>
                <c:pt idx="40">
                  <c:v>7.4359828560886854E-2</c:v>
                </c:pt>
                <c:pt idx="41">
                  <c:v>9.8122767069213523E-2</c:v>
                </c:pt>
                <c:pt idx="42">
                  <c:v>-0.12526918422344124</c:v>
                </c:pt>
                <c:pt idx="43">
                  <c:v>-1.9658418628267782E-3</c:v>
                </c:pt>
                <c:pt idx="44">
                  <c:v>-6.4023106118995088E-2</c:v>
                </c:pt>
                <c:pt idx="45">
                  <c:v>-0.16951218942099899</c:v>
                </c:pt>
                <c:pt idx="46">
                  <c:v>-4.3237978070948202E-2</c:v>
                </c:pt>
                <c:pt idx="47">
                  <c:v>-9.5287842355986641E-2</c:v>
                </c:pt>
                <c:pt idx="48">
                  <c:v>-7.89896337881828E-2</c:v>
                </c:pt>
                <c:pt idx="49">
                  <c:v>-0.1054270799867254</c:v>
                </c:pt>
                <c:pt idx="50">
                  <c:v>-3.9411041739995767E-2</c:v>
                </c:pt>
                <c:pt idx="51">
                  <c:v>-3.0279501001217568E-2</c:v>
                </c:pt>
                <c:pt idx="52">
                  <c:v>-3.5805609468255284E-2</c:v>
                </c:pt>
                <c:pt idx="53">
                  <c:v>-2.6734809536989701E-2</c:v>
                </c:pt>
                <c:pt idx="54">
                  <c:v>-4.8833782227269751E-2</c:v>
                </c:pt>
                <c:pt idx="55">
                  <c:v>-0.11962096367577146</c:v>
                </c:pt>
                <c:pt idx="56">
                  <c:v>-8.9214125322797599E-2</c:v>
                </c:pt>
                <c:pt idx="57">
                  <c:v>1.7374032023553809E-3</c:v>
                </c:pt>
                <c:pt idx="58">
                  <c:v>-8.23094794606547E-2</c:v>
                </c:pt>
                <c:pt idx="59">
                  <c:v>-6.8472510564824063E-2</c:v>
                </c:pt>
                <c:pt idx="60">
                  <c:v>-0.14615766408281416</c:v>
                </c:pt>
                <c:pt idx="61">
                  <c:v>-0.14804473950194819</c:v>
                </c:pt>
                <c:pt idx="62">
                  <c:v>-0.10347425799397669</c:v>
                </c:pt>
                <c:pt idx="63">
                  <c:v>-8.8363955293463192E-2</c:v>
                </c:pt>
                <c:pt idx="64">
                  <c:v>-5.0795514532401498E-2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F35-4BBE-A316-2D1299F2914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</c:numCache>
            </c:numRef>
          </c:xVal>
          <c:yVal>
            <c:numRef>
              <c:f>TDK_KF_ST_19_01!$AD$20:$AD$83</c:f>
              <c:numCache>
                <c:formatCode>General</c:formatCode>
                <c:ptCount val="64"/>
                <c:pt idx="0">
                  <c:v>-5.1648817200848254E-2</c:v>
                </c:pt>
                <c:pt idx="1">
                  <c:v>5.7308536294039314E-2</c:v>
                </c:pt>
                <c:pt idx="2">
                  <c:v>-2.4641819420505584E-3</c:v>
                </c:pt>
                <c:pt idx="3">
                  <c:v>-1.2791273331703934E-2</c:v>
                </c:pt>
                <c:pt idx="4">
                  <c:v>1.8742638212966511E-2</c:v>
                </c:pt>
                <c:pt idx="5">
                  <c:v>0.10288776383909237</c:v>
                </c:pt>
                <c:pt idx="6">
                  <c:v>-1.8145054379658632E-2</c:v>
                </c:pt>
                <c:pt idx="7">
                  <c:v>6.4113311618164914E-2</c:v>
                </c:pt>
                <c:pt idx="8">
                  <c:v>2.0520726352351915E-2</c:v>
                </c:pt>
                <c:pt idx="9">
                  <c:v>-2.7192340095908207E-2</c:v>
                </c:pt>
                <c:pt idx="10">
                  <c:v>-5.071059909387543E-2</c:v>
                </c:pt>
                <c:pt idx="11">
                  <c:v>1.8079164471608067E-2</c:v>
                </c:pt>
                <c:pt idx="12">
                  <c:v>7.2985458967579575E-2</c:v>
                </c:pt>
                <c:pt idx="13">
                  <c:v>4.0521632132197283E-2</c:v>
                </c:pt>
                <c:pt idx="14">
                  <c:v>6.1964331465631517E-2</c:v>
                </c:pt>
                <c:pt idx="15">
                  <c:v>1.7219467456612847E-2</c:v>
                </c:pt>
                <c:pt idx="16">
                  <c:v>-3.5449354584713433E-2</c:v>
                </c:pt>
                <c:pt idx="17">
                  <c:v>5.1501652426296118E-2</c:v>
                </c:pt>
                <c:pt idx="18">
                  <c:v>9.1181162646364555E-2</c:v>
                </c:pt>
                <c:pt idx="19">
                  <c:v>-5.4963694259654972E-2</c:v>
                </c:pt>
                <c:pt idx="20">
                  <c:v>-8.5553801119431228E-3</c:v>
                </c:pt>
                <c:pt idx="21">
                  <c:v>0.1227856609584137</c:v>
                </c:pt>
                <c:pt idx="22">
                  <c:v>-5.7602802796353103E-2</c:v>
                </c:pt>
                <c:pt idx="23">
                  <c:v>0.11498738651422968</c:v>
                </c:pt>
                <c:pt idx="24">
                  <c:v>2.0964314406569429E-2</c:v>
                </c:pt>
                <c:pt idx="25">
                  <c:v>-1.1244012170550377E-3</c:v>
                </c:pt>
                <c:pt idx="26">
                  <c:v>1.9882004360738392E-2</c:v>
                </c:pt>
                <c:pt idx="27">
                  <c:v>8.0492530084285363E-2</c:v>
                </c:pt>
                <c:pt idx="28">
                  <c:v>6.4670977782640193E-2</c:v>
                </c:pt>
                <c:pt idx="29">
                  <c:v>9.4945348362443838E-2</c:v>
                </c:pt>
                <c:pt idx="30">
                  <c:v>9.6310782940918216E-3</c:v>
                </c:pt>
                <c:pt idx="31">
                  <c:v>5.0168967506181161E-2</c:v>
                </c:pt>
                <c:pt idx="32">
                  <c:v>8.5664501867114495E-2</c:v>
                </c:pt>
                <c:pt idx="33">
                  <c:v>2.5987034974832568E-3</c:v>
                </c:pt>
                <c:pt idx="34">
                  <c:v>5.5872069492266974E-2</c:v>
                </c:pt>
                <c:pt idx="35">
                  <c:v>4.8647568485989723E-2</c:v>
                </c:pt>
                <c:pt idx="36">
                  <c:v>-8.5365908438461702E-3</c:v>
                </c:pt>
                <c:pt idx="37">
                  <c:v>2.1555217193451881E-2</c:v>
                </c:pt>
                <c:pt idx="38">
                  <c:v>-5.4328256385588247E-2</c:v>
                </c:pt>
                <c:pt idx="39">
                  <c:v>0.16312269019752534</c:v>
                </c:pt>
                <c:pt idx="40">
                  <c:v>8.0581465091682958E-2</c:v>
                </c:pt>
                <c:pt idx="41">
                  <c:v>6.962322631642337E-2</c:v>
                </c:pt>
                <c:pt idx="42">
                  <c:v>9.0176357767461468E-2</c:v>
                </c:pt>
                <c:pt idx="43">
                  <c:v>2.1841524567804527E-2</c:v>
                </c:pt>
                <c:pt idx="44">
                  <c:v>-4.0027683978223649E-2</c:v>
                </c:pt>
                <c:pt idx="45">
                  <c:v>0.1196678494414698</c:v>
                </c:pt>
                <c:pt idx="46">
                  <c:v>7.5538417409461545E-2</c:v>
                </c:pt>
                <c:pt idx="47">
                  <c:v>-9.1086806710336532E-3</c:v>
                </c:pt>
                <c:pt idx="48">
                  <c:v>-1.2051549487864577E-2</c:v>
                </c:pt>
                <c:pt idx="49">
                  <c:v>-4.8601818038548572E-2</c:v>
                </c:pt>
                <c:pt idx="50">
                  <c:v>0.13103061668499549</c:v>
                </c:pt>
                <c:pt idx="51">
                  <c:v>8.8118155271388332E-2</c:v>
                </c:pt>
                <c:pt idx="52">
                  <c:v>-9.3115939523158886E-2</c:v>
                </c:pt>
                <c:pt idx="53">
                  <c:v>-2.2573795565676846E-3</c:v>
                </c:pt>
                <c:pt idx="54">
                  <c:v>3.255505321601504E-2</c:v>
                </c:pt>
                <c:pt idx="55">
                  <c:v>1.3678196975774881E-3</c:v>
                </c:pt>
                <c:pt idx="56">
                  <c:v>1.9174730147256014E-2</c:v>
                </c:pt>
                <c:pt idx="57">
                  <c:v>6.13747214405862E-2</c:v>
                </c:pt>
                <c:pt idx="58">
                  <c:v>3.0223678978245516E-2</c:v>
                </c:pt>
                <c:pt idx="59">
                  <c:v>-2.042331507129802E-2</c:v>
                </c:pt>
                <c:pt idx="60">
                  <c:v>4.6723339397317432E-2</c:v>
                </c:pt>
                <c:pt idx="61">
                  <c:v>8.4416455586108441E-2</c:v>
                </c:pt>
                <c:pt idx="62">
                  <c:v>1.6636760328481159E-2</c:v>
                </c:pt>
                <c:pt idx="63">
                  <c:v>6.3175585037981818E-2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F35-4BBE-A316-2D1299F29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0496"/>
        <c:axId val="564954808"/>
      </c:scatterChart>
      <c:valAx>
        <c:axId val="5649504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4808"/>
        <c:crosses val="autoZero"/>
        <c:crossBetween val="midCat"/>
      </c:valAx>
      <c:valAx>
        <c:axId val="564954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0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TDK_KF_ST_19_01!$I$20:$I$84</c:f>
              <c:numCache>
                <c:formatCode>General</c:formatCode>
                <c:ptCount val="65"/>
                <c:pt idx="0">
                  <c:v>512</c:v>
                </c:pt>
                <c:pt idx="1">
                  <c:v>874</c:v>
                </c:pt>
                <c:pt idx="2">
                  <c:v>1251</c:v>
                </c:pt>
                <c:pt idx="3">
                  <c:v>1599</c:v>
                </c:pt>
                <c:pt idx="4">
                  <c:v>1929</c:v>
                </c:pt>
                <c:pt idx="5">
                  <c:v>2243</c:v>
                </c:pt>
                <c:pt idx="6">
                  <c:v>2534</c:v>
                </c:pt>
                <c:pt idx="7">
                  <c:v>2801</c:v>
                </c:pt>
                <c:pt idx="8">
                  <c:v>3044</c:v>
                </c:pt>
                <c:pt idx="9">
                  <c:v>3259</c:v>
                </c:pt>
                <c:pt idx="10">
                  <c:v>3445</c:v>
                </c:pt>
                <c:pt idx="11">
                  <c:v>3587</c:v>
                </c:pt>
                <c:pt idx="12">
                  <c:v>3708</c:v>
                </c:pt>
                <c:pt idx="13">
                  <c:v>3782</c:v>
                </c:pt>
                <c:pt idx="14">
                  <c:v>3819</c:v>
                </c:pt>
                <c:pt idx="15">
                  <c:v>3825</c:v>
                </c:pt>
                <c:pt idx="16">
                  <c:v>3794</c:v>
                </c:pt>
                <c:pt idx="17">
                  <c:v>3722</c:v>
                </c:pt>
                <c:pt idx="18">
                  <c:v>3615</c:v>
                </c:pt>
                <c:pt idx="19">
                  <c:v>3466</c:v>
                </c:pt>
                <c:pt idx="20">
                  <c:v>3291</c:v>
                </c:pt>
                <c:pt idx="21">
                  <c:v>3092</c:v>
                </c:pt>
                <c:pt idx="22">
                  <c:v>2856</c:v>
                </c:pt>
                <c:pt idx="23">
                  <c:v>2595</c:v>
                </c:pt>
                <c:pt idx="24">
                  <c:v>2292</c:v>
                </c:pt>
                <c:pt idx="25">
                  <c:v>1982</c:v>
                </c:pt>
                <c:pt idx="26">
                  <c:v>1643</c:v>
                </c:pt>
                <c:pt idx="27">
                  <c:v>1294</c:v>
                </c:pt>
                <c:pt idx="28">
                  <c:v>934</c:v>
                </c:pt>
                <c:pt idx="29">
                  <c:v>570</c:v>
                </c:pt>
                <c:pt idx="30">
                  <c:v>202</c:v>
                </c:pt>
                <c:pt idx="31">
                  <c:v>-164</c:v>
                </c:pt>
                <c:pt idx="32">
                  <c:v>-546</c:v>
                </c:pt>
                <c:pt idx="33">
                  <c:v>-917</c:v>
                </c:pt>
                <c:pt idx="34">
                  <c:v>-1289</c:v>
                </c:pt>
                <c:pt idx="35">
                  <c:v>-1642</c:v>
                </c:pt>
                <c:pt idx="36">
                  <c:v>-1964</c:v>
                </c:pt>
                <c:pt idx="37">
                  <c:v>-2278</c:v>
                </c:pt>
                <c:pt idx="38">
                  <c:v>-2572</c:v>
                </c:pt>
                <c:pt idx="39">
                  <c:v>-2835</c:v>
                </c:pt>
                <c:pt idx="40">
                  <c:v>-3075</c:v>
                </c:pt>
                <c:pt idx="41">
                  <c:v>-3292</c:v>
                </c:pt>
                <c:pt idx="42">
                  <c:v>-3478</c:v>
                </c:pt>
                <c:pt idx="43">
                  <c:v>-3621</c:v>
                </c:pt>
                <c:pt idx="44">
                  <c:v>-3742</c:v>
                </c:pt>
                <c:pt idx="45">
                  <c:v>-3819</c:v>
                </c:pt>
                <c:pt idx="46">
                  <c:v>-3852</c:v>
                </c:pt>
                <c:pt idx="47">
                  <c:v>-3856</c:v>
                </c:pt>
                <c:pt idx="48">
                  <c:v>-3827</c:v>
                </c:pt>
                <c:pt idx="49">
                  <c:v>-3758</c:v>
                </c:pt>
                <c:pt idx="50">
                  <c:v>-3652</c:v>
                </c:pt>
                <c:pt idx="51">
                  <c:v>-3508</c:v>
                </c:pt>
                <c:pt idx="52">
                  <c:v>-3328</c:v>
                </c:pt>
                <c:pt idx="53">
                  <c:v>-3125</c:v>
                </c:pt>
                <c:pt idx="54">
                  <c:v>-2902</c:v>
                </c:pt>
                <c:pt idx="55">
                  <c:v>-2638</c:v>
                </c:pt>
                <c:pt idx="56">
                  <c:v>-2342</c:v>
                </c:pt>
                <c:pt idx="57">
                  <c:v>-2027</c:v>
                </c:pt>
                <c:pt idx="58">
                  <c:v>-1691</c:v>
                </c:pt>
                <c:pt idx="59">
                  <c:v>-1336</c:v>
                </c:pt>
                <c:pt idx="60">
                  <c:v>-977</c:v>
                </c:pt>
                <c:pt idx="61">
                  <c:v>-621</c:v>
                </c:pt>
                <c:pt idx="62">
                  <c:v>-245</c:v>
                </c:pt>
                <c:pt idx="63">
                  <c:v>129</c:v>
                </c:pt>
                <c:pt idx="64">
                  <c:v>504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728-4242-A42A-2B362D9E833B}"/>
            </c:ext>
          </c:extLst>
        </c:ser>
        <c:ser>
          <c:idx val="1"/>
          <c:order val="1"/>
          <c:tx>
            <c:strRef>
              <c:f>TDK_KF_ST_19_01!$L$19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TDK_KF_ST_19_01!$L$20:$L$84</c:f>
              <c:numCache>
                <c:formatCode>General</c:formatCode>
                <c:ptCount val="65"/>
                <c:pt idx="0">
                  <c:v>507.752467904311</c:v>
                </c:pt>
                <c:pt idx="1">
                  <c:v>879.62364575952029</c:v>
                </c:pt>
                <c:pt idx="2">
                  <c:v>1252.4428210539156</c:v>
                </c:pt>
                <c:pt idx="3">
                  <c:v>1604.0222833564067</c:v>
                </c:pt>
                <c:pt idx="4">
                  <c:v>1936.0984002409923</c:v>
                </c:pt>
                <c:pt idx="5">
                  <c:v>2247.0534554594601</c:v>
                </c:pt>
                <c:pt idx="6">
                  <c:v>2536.7034935174161</c:v>
                </c:pt>
                <c:pt idx="7">
                  <c:v>2801.509494070538</c:v>
                </c:pt>
                <c:pt idx="8">
                  <c:v>3044.7159407383142</c:v>
                </c:pt>
                <c:pt idx="9">
                  <c:v>3261.2377773590633</c:v>
                </c:pt>
                <c:pt idx="10">
                  <c:v>3444.2780058210969</c:v>
                </c:pt>
                <c:pt idx="11">
                  <c:v>3590.0607192977304</c:v>
                </c:pt>
                <c:pt idx="12">
                  <c:v>3702.6139878708518</c:v>
                </c:pt>
                <c:pt idx="13">
                  <c:v>3775.9035936300952</c:v>
                </c:pt>
                <c:pt idx="14">
                  <c:v>3815.4824144079926</c:v>
                </c:pt>
                <c:pt idx="15">
                  <c:v>3818.9352592019814</c:v>
                </c:pt>
                <c:pt idx="16">
                  <c:v>3785.4418013219765</c:v>
                </c:pt>
                <c:pt idx="17">
                  <c:v>3715.0081364121206</c:v>
                </c:pt>
                <c:pt idx="18">
                  <c:v>3605.3532304312475</c:v>
                </c:pt>
                <c:pt idx="19">
                  <c:v>3460.8736202396908</c:v>
                </c:pt>
                <c:pt idx="20">
                  <c:v>3287.7172391976014</c:v>
                </c:pt>
                <c:pt idx="21">
                  <c:v>3082.9740322499802</c:v>
                </c:pt>
                <c:pt idx="22">
                  <c:v>2852.2874812008686</c:v>
                </c:pt>
                <c:pt idx="23">
                  <c:v>2592.2103899045983</c:v>
                </c:pt>
                <c:pt idx="24">
                  <c:v>2299.4924464270662</c:v>
                </c:pt>
                <c:pt idx="25">
                  <c:v>1984.8631783078927</c:v>
                </c:pt>
                <c:pt idx="26">
                  <c:v>1646.7191996239626</c:v>
                </c:pt>
                <c:pt idx="27">
                  <c:v>1296.9296319488822</c:v>
                </c:pt>
                <c:pt idx="28">
                  <c:v>938.948577890352</c:v>
                </c:pt>
                <c:pt idx="29">
                  <c:v>578.98616990904429</c:v>
                </c:pt>
                <c:pt idx="30">
                  <c:v>210.5116810423122</c:v>
                </c:pt>
                <c:pt idx="31">
                  <c:v>-159.52181045803115</c:v>
                </c:pt>
                <c:pt idx="32">
                  <c:v>-540.85054877919606</c:v>
                </c:pt>
                <c:pt idx="33">
                  <c:v>-911.74964803637738</c:v>
                </c:pt>
                <c:pt idx="34">
                  <c:v>-1286.6318996892439</c:v>
                </c:pt>
                <c:pt idx="35">
                  <c:v>-1637.5072466623137</c:v>
                </c:pt>
                <c:pt idx="36">
                  <c:v>-1965.429659913214</c:v>
                </c:pt>
                <c:pt idx="37">
                  <c:v>-2277.2979692208251</c:v>
                </c:pt>
                <c:pt idx="38">
                  <c:v>-2565.7284951315796</c:v>
                </c:pt>
                <c:pt idx="39">
                  <c:v>-2835.1930108040715</c:v>
                </c:pt>
                <c:pt idx="40">
                  <c:v>-3077.3625434015494</c:v>
                </c:pt>
                <c:pt idx="41">
                  <c:v>-3294.1882035646104</c:v>
                </c:pt>
                <c:pt idx="42">
                  <c:v>-3479.3690525860525</c:v>
                </c:pt>
                <c:pt idx="43">
                  <c:v>-3628.909029019725</c:v>
                </c:pt>
                <c:pt idx="44">
                  <c:v>-3742.9187287296327</c:v>
                </c:pt>
                <c:pt idx="45">
                  <c:v>-3817.6356913656246</c:v>
                </c:pt>
                <c:pt idx="46">
                  <c:v>-3858.6197904058686</c:v>
                </c:pt>
                <c:pt idx="47">
                  <c:v>-3863.6030983300698</c:v>
                </c:pt>
                <c:pt idx="48">
                  <c:v>-3830.8467764012576</c:v>
                </c:pt>
                <c:pt idx="49">
                  <c:v>-3760.8952597902539</c:v>
                </c:pt>
                <c:pt idx="50">
                  <c:v>-3653.3563870543517</c:v>
                </c:pt>
                <c:pt idx="51">
                  <c:v>-3510.2140184619434</c:v>
                </c:pt>
                <c:pt idx="52">
                  <c:v>-3336.2792086135837</c:v>
                </c:pt>
                <c:pt idx="53">
                  <c:v>-3129.756444379439</c:v>
                </c:pt>
                <c:pt idx="54">
                  <c:v>-2898.6038459737715</c:v>
                </c:pt>
                <c:pt idx="55">
                  <c:v>-2638.3118207079665</c:v>
                </c:pt>
                <c:pt idx="56">
                  <c:v>-2341.9149644976251</c:v>
                </c:pt>
                <c:pt idx="57">
                  <c:v>-2027.165838583772</c:v>
                </c:pt>
                <c:pt idx="58">
                  <c:v>-1691.639401739777</c:v>
                </c:pt>
                <c:pt idx="59">
                  <c:v>-1336.7771866329008</c:v>
                </c:pt>
                <c:pt idx="60">
                  <c:v>-975.73935838524267</c:v>
                </c:pt>
                <c:pt idx="61">
                  <c:v>-613.84003966952264</c:v>
                </c:pt>
                <c:pt idx="62">
                  <c:v>-241.65079464163313</c:v>
                </c:pt>
                <c:pt idx="63">
                  <c:v>133.82708992419433</c:v>
                </c:pt>
                <c:pt idx="64">
                  <c:v>513.20035884469803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28-4242-A42A-2B362D9E833B}"/>
            </c:ext>
          </c:extLst>
        </c:ser>
        <c:ser>
          <c:idx val="2"/>
          <c:order val="2"/>
          <c:tx>
            <c:strRef>
              <c:f>TDK_KF_ST_19_01!$J$19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TDK_KF_ST_19_01!$J$20:$J$84</c:f>
              <c:numCache>
                <c:formatCode>General</c:formatCode>
                <c:ptCount val="65"/>
                <c:pt idx="0">
                  <c:v>-3766</c:v>
                </c:pt>
                <c:pt idx="1">
                  <c:v>-3698</c:v>
                </c:pt>
                <c:pt idx="2">
                  <c:v>-3594</c:v>
                </c:pt>
                <c:pt idx="3">
                  <c:v>-3451</c:v>
                </c:pt>
                <c:pt idx="4">
                  <c:v>-3280</c:v>
                </c:pt>
                <c:pt idx="5">
                  <c:v>-3084</c:v>
                </c:pt>
                <c:pt idx="6">
                  <c:v>-2844</c:v>
                </c:pt>
                <c:pt idx="7">
                  <c:v>-2590</c:v>
                </c:pt>
                <c:pt idx="8">
                  <c:v>-2307</c:v>
                </c:pt>
                <c:pt idx="9">
                  <c:v>-1990</c:v>
                </c:pt>
                <c:pt idx="10">
                  <c:v>-1651</c:v>
                </c:pt>
                <c:pt idx="11">
                  <c:v>-1310</c:v>
                </c:pt>
                <c:pt idx="12">
                  <c:v>-956</c:v>
                </c:pt>
                <c:pt idx="13">
                  <c:v>-599</c:v>
                </c:pt>
                <c:pt idx="14">
                  <c:v>-233</c:v>
                </c:pt>
                <c:pt idx="15">
                  <c:v>138</c:v>
                </c:pt>
                <c:pt idx="16">
                  <c:v>518</c:v>
                </c:pt>
                <c:pt idx="17">
                  <c:v>881</c:v>
                </c:pt>
                <c:pt idx="18">
                  <c:v>1253</c:v>
                </c:pt>
                <c:pt idx="19">
                  <c:v>1606</c:v>
                </c:pt>
                <c:pt idx="20">
                  <c:v>1937</c:v>
                </c:pt>
                <c:pt idx="21">
                  <c:v>2246</c:v>
                </c:pt>
                <c:pt idx="22">
                  <c:v>2533</c:v>
                </c:pt>
                <c:pt idx="23">
                  <c:v>2803</c:v>
                </c:pt>
                <c:pt idx="24">
                  <c:v>3044</c:v>
                </c:pt>
                <c:pt idx="25">
                  <c:v>3266</c:v>
                </c:pt>
                <c:pt idx="26">
                  <c:v>3457</c:v>
                </c:pt>
                <c:pt idx="27">
                  <c:v>3599</c:v>
                </c:pt>
                <c:pt idx="28">
                  <c:v>3714</c:v>
                </c:pt>
                <c:pt idx="29">
                  <c:v>3791</c:v>
                </c:pt>
                <c:pt idx="30">
                  <c:v>3837</c:v>
                </c:pt>
                <c:pt idx="31">
                  <c:v>3840</c:v>
                </c:pt>
                <c:pt idx="32">
                  <c:v>3806</c:v>
                </c:pt>
                <c:pt idx="33">
                  <c:v>3745</c:v>
                </c:pt>
                <c:pt idx="34">
                  <c:v>3633</c:v>
                </c:pt>
                <c:pt idx="35">
                  <c:v>3494</c:v>
                </c:pt>
                <c:pt idx="36">
                  <c:v>3325</c:v>
                </c:pt>
                <c:pt idx="37">
                  <c:v>3123</c:v>
                </c:pt>
                <c:pt idx="38">
                  <c:v>2893</c:v>
                </c:pt>
                <c:pt idx="39">
                  <c:v>2634</c:v>
                </c:pt>
                <c:pt idx="40">
                  <c:v>2349</c:v>
                </c:pt>
                <c:pt idx="41">
                  <c:v>2038</c:v>
                </c:pt>
                <c:pt idx="42">
                  <c:v>1706</c:v>
                </c:pt>
                <c:pt idx="43">
                  <c:v>1352</c:v>
                </c:pt>
                <c:pt idx="44">
                  <c:v>996</c:v>
                </c:pt>
                <c:pt idx="45">
                  <c:v>648</c:v>
                </c:pt>
                <c:pt idx="46">
                  <c:v>280</c:v>
                </c:pt>
                <c:pt idx="47">
                  <c:v>-90</c:v>
                </c:pt>
                <c:pt idx="48">
                  <c:v>-470</c:v>
                </c:pt>
                <c:pt idx="49">
                  <c:v>-837</c:v>
                </c:pt>
                <c:pt idx="50">
                  <c:v>-1196</c:v>
                </c:pt>
                <c:pt idx="51">
                  <c:v>-1550</c:v>
                </c:pt>
                <c:pt idx="52">
                  <c:v>-1883</c:v>
                </c:pt>
                <c:pt idx="53">
                  <c:v>-2198</c:v>
                </c:pt>
                <c:pt idx="54">
                  <c:v>-2486</c:v>
                </c:pt>
                <c:pt idx="55">
                  <c:v>-2751</c:v>
                </c:pt>
                <c:pt idx="56">
                  <c:v>-3001</c:v>
                </c:pt>
                <c:pt idx="57">
                  <c:v>-3215</c:v>
                </c:pt>
                <c:pt idx="58">
                  <c:v>-3400</c:v>
                </c:pt>
                <c:pt idx="59">
                  <c:v>-3559</c:v>
                </c:pt>
                <c:pt idx="60">
                  <c:v>-3668</c:v>
                </c:pt>
                <c:pt idx="61">
                  <c:v>-3748</c:v>
                </c:pt>
                <c:pt idx="62">
                  <c:v>-3787</c:v>
                </c:pt>
                <c:pt idx="63">
                  <c:v>-3794</c:v>
                </c:pt>
                <c:pt idx="64">
                  <c:v>-3772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728-4242-A42A-2B362D9E833B}"/>
            </c:ext>
          </c:extLst>
        </c:ser>
        <c:ser>
          <c:idx val="3"/>
          <c:order val="3"/>
          <c:tx>
            <c:strRef>
              <c:f>TDK_KF_ST_19_01!$N$19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TDK_KF_ST_19_01!$N$20:$N$84</c:f>
              <c:numCache>
                <c:formatCode>General</c:formatCode>
                <c:ptCount val="65"/>
                <c:pt idx="0">
                  <c:v>-3763.725934817438</c:v>
                </c:pt>
                <c:pt idx="1">
                  <c:v>-3696.4661558071034</c:v>
                </c:pt>
                <c:pt idx="2">
                  <c:v>-3589.8714230392543</c:v>
                </c:pt>
                <c:pt idx="3">
                  <c:v>-3450.0997713683578</c:v>
                </c:pt>
                <c:pt idx="4">
                  <c:v>-3278.5743111633005</c:v>
                </c:pt>
                <c:pt idx="5">
                  <c:v>-3077.3206146696734</c:v>
                </c:pt>
                <c:pt idx="6">
                  <c:v>-2846.979856449761</c:v>
                </c:pt>
                <c:pt idx="7">
                  <c:v>-2590.5900153470925</c:v>
                </c:pt>
                <c:pt idx="8">
                  <c:v>-2303.6637687190264</c:v>
                </c:pt>
                <c:pt idx="9">
                  <c:v>-1989.0357549809846</c:v>
                </c:pt>
                <c:pt idx="10">
                  <c:v>-1655.3131251672985</c:v>
                </c:pt>
                <c:pt idx="11">
                  <c:v>-1312.1817667985292</c:v>
                </c:pt>
                <c:pt idx="12">
                  <c:v>-951.07714491175886</c:v>
                </c:pt>
                <c:pt idx="13">
                  <c:v>-596.9788858187402</c:v>
                </c:pt>
                <c:pt idx="14">
                  <c:v>-229.5495335118473</c:v>
                </c:pt>
                <c:pt idx="15">
                  <c:v>142.62119989489617</c:v>
                </c:pt>
                <c:pt idx="16">
                  <c:v>516.59886707040073</c:v>
                </c:pt>
                <c:pt idx="17">
                  <c:v>886.36071572353558</c:v>
                </c:pt>
                <c:pt idx="18">
                  <c:v>1256.2346130128135</c:v>
                </c:pt>
                <c:pt idx="19">
                  <c:v>1609.1807055541788</c:v>
                </c:pt>
                <c:pt idx="20">
                  <c:v>1936.5269514314366</c:v>
                </c:pt>
                <c:pt idx="21">
                  <c:v>2246.9663994711213</c:v>
                </c:pt>
                <c:pt idx="22">
                  <c:v>2532.8849090759322</c:v>
                </c:pt>
                <c:pt idx="23">
                  <c:v>2798.6923176009682</c:v>
                </c:pt>
                <c:pt idx="24">
                  <c:v>3044.717387639665</c:v>
                </c:pt>
                <c:pt idx="25">
                  <c:v>3260.2138962947406</c:v>
                </c:pt>
                <c:pt idx="26">
                  <c:v>3445.7393044474438</c:v>
                </c:pt>
                <c:pt idx="27">
                  <c:v>3594.9840977742556</c:v>
                </c:pt>
                <c:pt idx="28">
                  <c:v>3708.109472592424</c:v>
                </c:pt>
                <c:pt idx="29">
                  <c:v>3784.9803681262556</c:v>
                </c:pt>
                <c:pt idx="30">
                  <c:v>3827.6101633229237</c:v>
                </c:pt>
                <c:pt idx="31">
                  <c:v>3834.8475658756347</c:v>
                </c:pt>
                <c:pt idx="32">
                  <c:v>3805.1358016932536</c:v>
                </c:pt>
                <c:pt idx="33">
                  <c:v>3739.1093909655788</c:v>
                </c:pt>
                <c:pt idx="34">
                  <c:v>3633.0198247627309</c:v>
                </c:pt>
                <c:pt idx="35">
                  <c:v>3494.6026159369417</c:v>
                </c:pt>
                <c:pt idx="36">
                  <c:v>3326.6905088447788</c:v>
                </c:pt>
                <c:pt idx="37">
                  <c:v>3126.7349252244016</c:v>
                </c:pt>
                <c:pt idx="38">
                  <c:v>2899.573550409265</c:v>
                </c:pt>
                <c:pt idx="39">
                  <c:v>2641.016807934539</c:v>
                </c:pt>
                <c:pt idx="40">
                  <c:v>2357.8404317914469</c:v>
                </c:pt>
                <c:pt idx="41">
                  <c:v>2046.2593393863315</c:v>
                </c:pt>
                <c:pt idx="42">
                  <c:v>1712.9764276752389</c:v>
                </c:pt>
                <c:pt idx="43">
                  <c:v>1365.5551848794396</c:v>
                </c:pt>
                <c:pt idx="44">
                  <c:v>1004.8773145185307</c:v>
                </c:pt>
                <c:pt idx="45">
                  <c:v>651.06104212649825</c:v>
                </c:pt>
                <c:pt idx="46">
                  <c:v>284.98643196017929</c:v>
                </c:pt>
                <c:pt idx="47">
                  <c:v>-89.553899762710088</c:v>
                </c:pt>
                <c:pt idx="48">
                  <c:v>-468.39075834306152</c:v>
                </c:pt>
                <c:pt idx="49">
                  <c:v>-840.04794238400166</c:v>
                </c:pt>
                <c:pt idx="50">
                  <c:v>-1206.1238392950702</c:v>
                </c:pt>
                <c:pt idx="51">
                  <c:v>-1558.9119839976695</c:v>
                </c:pt>
                <c:pt idx="52">
                  <c:v>-1889.8676365114634</c:v>
                </c:pt>
                <c:pt idx="53">
                  <c:v>-2204.1163389595613</c:v>
                </c:pt>
                <c:pt idx="54">
                  <c:v>-2491.1372939304533</c:v>
                </c:pt>
                <c:pt idx="55">
                  <c:v>-2757.5005301345504</c:v>
                </c:pt>
                <c:pt idx="56">
                  <c:v>-3006.5675838255802</c:v>
                </c:pt>
                <c:pt idx="57">
                  <c:v>-3221.7998949537855</c:v>
                </c:pt>
                <c:pt idx="58">
                  <c:v>-3405.7209216305923</c:v>
                </c:pt>
                <c:pt idx="59">
                  <c:v>-3556.8285307563547</c:v>
                </c:pt>
                <c:pt idx="60">
                  <c:v>-3670.1949614057139</c:v>
                </c:pt>
                <c:pt idx="61">
                  <c:v>-3746.5476456255842</c:v>
                </c:pt>
                <c:pt idx="62">
                  <c:v>-3788.4098445967961</c:v>
                </c:pt>
                <c:pt idx="63">
                  <c:v>-3794.1188460608805</c:v>
                </c:pt>
                <c:pt idx="64">
                  <c:v>-3762.7167974123427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728-4242-A42A-2B362D9E8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3240"/>
        <c:axId val="564947752"/>
      </c:scatterChart>
      <c:valAx>
        <c:axId val="564953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47752"/>
        <c:crosses val="autoZero"/>
        <c:crossBetween val="midCat"/>
      </c:valAx>
      <c:valAx>
        <c:axId val="56494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3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TDK_KF_ST_19_02!$I$85:$I$149</c:f>
              <c:numCache>
                <c:formatCode>General</c:formatCode>
                <c:ptCount val="65"/>
                <c:pt idx="0">
                  <c:v>507</c:v>
                </c:pt>
                <c:pt idx="1">
                  <c:v>132</c:v>
                </c:pt>
                <c:pt idx="2">
                  <c:v>-242</c:v>
                </c:pt>
                <c:pt idx="3">
                  <c:v>-606</c:v>
                </c:pt>
                <c:pt idx="4">
                  <c:v>-975</c:v>
                </c:pt>
                <c:pt idx="5">
                  <c:v>-1339</c:v>
                </c:pt>
                <c:pt idx="6">
                  <c:v>-1689</c:v>
                </c:pt>
                <c:pt idx="7">
                  <c:v>-2025</c:v>
                </c:pt>
                <c:pt idx="8">
                  <c:v>-2338</c:v>
                </c:pt>
                <c:pt idx="9">
                  <c:v>-2627</c:v>
                </c:pt>
                <c:pt idx="10">
                  <c:v>-2888</c:v>
                </c:pt>
                <c:pt idx="11">
                  <c:v>-3119</c:v>
                </c:pt>
                <c:pt idx="12">
                  <c:v>-3322</c:v>
                </c:pt>
                <c:pt idx="13">
                  <c:v>-3504</c:v>
                </c:pt>
                <c:pt idx="14">
                  <c:v>-3649</c:v>
                </c:pt>
                <c:pt idx="15">
                  <c:v>-3749</c:v>
                </c:pt>
                <c:pt idx="16">
                  <c:v>-3813</c:v>
                </c:pt>
                <c:pt idx="17">
                  <c:v>-3845</c:v>
                </c:pt>
                <c:pt idx="18">
                  <c:v>-3847</c:v>
                </c:pt>
                <c:pt idx="19">
                  <c:v>-3807</c:v>
                </c:pt>
                <c:pt idx="20">
                  <c:v>-3728</c:v>
                </c:pt>
                <c:pt idx="21">
                  <c:v>-3617</c:v>
                </c:pt>
                <c:pt idx="22">
                  <c:v>-3466</c:v>
                </c:pt>
                <c:pt idx="23">
                  <c:v>-3286</c:v>
                </c:pt>
                <c:pt idx="24">
                  <c:v>-3067</c:v>
                </c:pt>
                <c:pt idx="25">
                  <c:v>-2830</c:v>
                </c:pt>
                <c:pt idx="26">
                  <c:v>-2564</c:v>
                </c:pt>
                <c:pt idx="27">
                  <c:v>-2279</c:v>
                </c:pt>
                <c:pt idx="28">
                  <c:v>-1959</c:v>
                </c:pt>
                <c:pt idx="29">
                  <c:v>-1634</c:v>
                </c:pt>
                <c:pt idx="30">
                  <c:v>-1282</c:v>
                </c:pt>
                <c:pt idx="31">
                  <c:v>-915</c:v>
                </c:pt>
                <c:pt idx="32">
                  <c:v>-552</c:v>
                </c:pt>
                <c:pt idx="33">
                  <c:v>-172</c:v>
                </c:pt>
                <c:pt idx="34">
                  <c:v>192</c:v>
                </c:pt>
                <c:pt idx="35">
                  <c:v>563</c:v>
                </c:pt>
                <c:pt idx="36">
                  <c:v>933</c:v>
                </c:pt>
                <c:pt idx="37">
                  <c:v>1294</c:v>
                </c:pt>
                <c:pt idx="38">
                  <c:v>1644</c:v>
                </c:pt>
                <c:pt idx="39">
                  <c:v>1980</c:v>
                </c:pt>
                <c:pt idx="40">
                  <c:v>2292</c:v>
                </c:pt>
                <c:pt idx="41">
                  <c:v>2587</c:v>
                </c:pt>
                <c:pt idx="42">
                  <c:v>2845</c:v>
                </c:pt>
                <c:pt idx="43">
                  <c:v>3076</c:v>
                </c:pt>
                <c:pt idx="44">
                  <c:v>3291</c:v>
                </c:pt>
                <c:pt idx="45">
                  <c:v>3461</c:v>
                </c:pt>
                <c:pt idx="46">
                  <c:v>3600</c:v>
                </c:pt>
                <c:pt idx="47">
                  <c:v>3714</c:v>
                </c:pt>
                <c:pt idx="48">
                  <c:v>3783</c:v>
                </c:pt>
                <c:pt idx="49">
                  <c:v>3811</c:v>
                </c:pt>
                <c:pt idx="50">
                  <c:v>3813</c:v>
                </c:pt>
                <c:pt idx="51">
                  <c:v>3773</c:v>
                </c:pt>
                <c:pt idx="52">
                  <c:v>3696</c:v>
                </c:pt>
                <c:pt idx="53">
                  <c:v>3587</c:v>
                </c:pt>
                <c:pt idx="54">
                  <c:v>3434</c:v>
                </c:pt>
                <c:pt idx="55">
                  <c:v>3247</c:v>
                </c:pt>
                <c:pt idx="56">
                  <c:v>3036</c:v>
                </c:pt>
                <c:pt idx="57">
                  <c:v>2793</c:v>
                </c:pt>
                <c:pt idx="58">
                  <c:v>2531</c:v>
                </c:pt>
                <c:pt idx="59">
                  <c:v>2242</c:v>
                </c:pt>
                <c:pt idx="60">
                  <c:v>1922</c:v>
                </c:pt>
                <c:pt idx="61">
                  <c:v>1593</c:v>
                </c:pt>
                <c:pt idx="62">
                  <c:v>1243</c:v>
                </c:pt>
                <c:pt idx="63">
                  <c:v>870</c:v>
                </c:pt>
                <c:pt idx="64">
                  <c:v>505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AC0-47E0-8636-0B7B792FBB76}"/>
            </c:ext>
          </c:extLst>
        </c:ser>
        <c:ser>
          <c:idx val="1"/>
          <c:order val="1"/>
          <c:tx>
            <c:strRef>
              <c:f>TDK_KF_ST_19_02!$L$19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TDK_KF_ST_19_02!$L$85:$L$149</c:f>
              <c:numCache>
                <c:formatCode>General</c:formatCode>
                <c:ptCount val="65"/>
                <c:pt idx="0">
                  <c:v>510.83612784073523</c:v>
                </c:pt>
                <c:pt idx="1">
                  <c:v>135.93652414783691</c:v>
                </c:pt>
                <c:pt idx="2">
                  <c:v>-235.07109558010731</c:v>
                </c:pt>
                <c:pt idx="3">
                  <c:v>-603.48915067899247</c:v>
                </c:pt>
                <c:pt idx="4">
                  <c:v>-974.0720532686546</c:v>
                </c:pt>
                <c:pt idx="5">
                  <c:v>-1337.6574880363378</c:v>
                </c:pt>
                <c:pt idx="6">
                  <c:v>-1688.2808318843531</c:v>
                </c:pt>
                <c:pt idx="7">
                  <c:v>-2024.5434076621432</c:v>
                </c:pt>
                <c:pt idx="8">
                  <c:v>-2337.9455294081476</c:v>
                </c:pt>
                <c:pt idx="9">
                  <c:v>-2629.9998145027753</c:v>
                </c:pt>
                <c:pt idx="10">
                  <c:v>-2886.2837691201271</c:v>
                </c:pt>
                <c:pt idx="11">
                  <c:v>-3116.8046253167827</c:v>
                </c:pt>
                <c:pt idx="12">
                  <c:v>-3326.0679407092944</c:v>
                </c:pt>
                <c:pt idx="13">
                  <c:v>-3504.0416995558353</c:v>
                </c:pt>
                <c:pt idx="14">
                  <c:v>-3644.4043295040442</c:v>
                </c:pt>
                <c:pt idx="15">
                  <c:v>-3753.0312202460736</c:v>
                </c:pt>
                <c:pt idx="16">
                  <c:v>-3822.1280057120084</c:v>
                </c:pt>
                <c:pt idx="17">
                  <c:v>-3854.2188991558482</c:v>
                </c:pt>
                <c:pt idx="18">
                  <c:v>-3849.9723086072922</c:v>
                </c:pt>
                <c:pt idx="19">
                  <c:v>-3810.3688712732196</c:v>
                </c:pt>
                <c:pt idx="20">
                  <c:v>-3734.3356214730611</c:v>
                </c:pt>
                <c:pt idx="21">
                  <c:v>-3619.4526354720224</c:v>
                </c:pt>
                <c:pt idx="22">
                  <c:v>-3471.6153042666306</c:v>
                </c:pt>
                <c:pt idx="23">
                  <c:v>-3285.3797110290152</c:v>
                </c:pt>
                <c:pt idx="24">
                  <c:v>-3069.9942207574322</c:v>
                </c:pt>
                <c:pt idx="25">
                  <c:v>-2828.7828412458985</c:v>
                </c:pt>
                <c:pt idx="26">
                  <c:v>-2568.9898176618249</c:v>
                </c:pt>
                <c:pt idx="27">
                  <c:v>-2279.5378669133538</c:v>
                </c:pt>
                <c:pt idx="28">
                  <c:v>-1960.0544885850004</c:v>
                </c:pt>
                <c:pt idx="29">
                  <c:v>-1631.2069381966407</c:v>
                </c:pt>
                <c:pt idx="30">
                  <c:v>-1277.6230343837042</c:v>
                </c:pt>
                <c:pt idx="31">
                  <c:v>-909.87098544480716</c:v>
                </c:pt>
                <c:pt idx="32">
                  <c:v>-536.84335359538443</c:v>
                </c:pt>
                <c:pt idx="33">
                  <c:v>-165.39915808031401</c:v>
                </c:pt>
                <c:pt idx="34">
                  <c:v>202.58814652877197</c:v>
                </c:pt>
                <c:pt idx="35">
                  <c:v>569.69744660221693</c:v>
                </c:pt>
                <c:pt idx="36">
                  <c:v>938.90666424371841</c:v>
                </c:pt>
                <c:pt idx="37">
                  <c:v>1298.2611863912109</c:v>
                </c:pt>
                <c:pt idx="38">
                  <c:v>1647.0639203397911</c:v>
                </c:pt>
                <c:pt idx="39">
                  <c:v>1982.1464818569477</c:v>
                </c:pt>
                <c:pt idx="40">
                  <c:v>2296.8777920687371</c:v>
                </c:pt>
                <c:pt idx="41">
                  <c:v>2584.272939492243</c:v>
                </c:pt>
                <c:pt idx="42">
                  <c:v>2838.3024290175617</c:v>
                </c:pt>
                <c:pt idx="43">
                  <c:v>3071.3961276242558</c:v>
                </c:pt>
                <c:pt idx="44">
                  <c:v>3278.6994168438418</c:v>
                </c:pt>
                <c:pt idx="45">
                  <c:v>3455.7228278990729</c:v>
                </c:pt>
                <c:pt idx="46">
                  <c:v>3596.7990805022018</c:v>
                </c:pt>
                <c:pt idx="47">
                  <c:v>3706.0382728866139</c:v>
                </c:pt>
                <c:pt idx="48">
                  <c:v>3776.8381855960001</c:v>
                </c:pt>
                <c:pt idx="49">
                  <c:v>3809.4952570782393</c:v>
                </c:pt>
                <c:pt idx="50">
                  <c:v>3806.748024533681</c:v>
                </c:pt>
                <c:pt idx="51">
                  <c:v>3768.6539998805747</c:v>
                </c:pt>
                <c:pt idx="52">
                  <c:v>3693.2063376368174</c:v>
                </c:pt>
                <c:pt idx="53">
                  <c:v>3581.1121683237561</c:v>
                </c:pt>
                <c:pt idx="54">
                  <c:v>3432.9580196412694</c:v>
                </c:pt>
                <c:pt idx="55">
                  <c:v>3251.5975290100941</c:v>
                </c:pt>
                <c:pt idx="56">
                  <c:v>3035.6434139786629</c:v>
                </c:pt>
                <c:pt idx="57">
                  <c:v>2793.9981953735401</c:v>
                </c:pt>
                <c:pt idx="58">
                  <c:v>2536.0102142100141</c:v>
                </c:pt>
                <c:pt idx="59">
                  <c:v>2246.0078367843462</c:v>
                </c:pt>
                <c:pt idx="60">
                  <c:v>1928.2772667665031</c:v>
                </c:pt>
                <c:pt idx="61">
                  <c:v>1597.3414942287006</c:v>
                </c:pt>
                <c:pt idx="62">
                  <c:v>1243.6094129269543</c:v>
                </c:pt>
                <c:pt idx="63">
                  <c:v>876.15697146504419</c:v>
                </c:pt>
                <c:pt idx="64">
                  <c:v>501.53344628748778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AC0-47E0-8636-0B7B792FBB76}"/>
            </c:ext>
          </c:extLst>
        </c:ser>
        <c:ser>
          <c:idx val="2"/>
          <c:order val="2"/>
          <c:tx>
            <c:strRef>
              <c:f>TDK_KF_ST_19_02!$J$19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TDK_KF_ST_19_02!$J$85:$J$149</c:f>
              <c:numCache>
                <c:formatCode>General</c:formatCode>
                <c:ptCount val="65"/>
                <c:pt idx="0">
                  <c:v>-3756</c:v>
                </c:pt>
                <c:pt idx="1">
                  <c:v>-3787</c:v>
                </c:pt>
                <c:pt idx="2">
                  <c:v>-3784</c:v>
                </c:pt>
                <c:pt idx="3">
                  <c:v>-3738</c:v>
                </c:pt>
                <c:pt idx="4">
                  <c:v>-3661</c:v>
                </c:pt>
                <c:pt idx="5">
                  <c:v>-3541</c:v>
                </c:pt>
                <c:pt idx="6">
                  <c:v>-3392</c:v>
                </c:pt>
                <c:pt idx="7">
                  <c:v>-3208</c:v>
                </c:pt>
                <c:pt idx="8">
                  <c:v>-2994</c:v>
                </c:pt>
                <c:pt idx="9">
                  <c:v>-2745</c:v>
                </c:pt>
                <c:pt idx="10">
                  <c:v>-2482</c:v>
                </c:pt>
                <c:pt idx="11">
                  <c:v>-2196</c:v>
                </c:pt>
                <c:pt idx="12">
                  <c:v>-1884</c:v>
                </c:pt>
                <c:pt idx="13">
                  <c:v>-1544</c:v>
                </c:pt>
                <c:pt idx="14">
                  <c:v>-1199</c:v>
                </c:pt>
                <c:pt idx="15">
                  <c:v>-836</c:v>
                </c:pt>
                <c:pt idx="16">
                  <c:v>-464</c:v>
                </c:pt>
                <c:pt idx="17">
                  <c:v>-93</c:v>
                </c:pt>
                <c:pt idx="18">
                  <c:v>274</c:v>
                </c:pt>
                <c:pt idx="19">
                  <c:v>634</c:v>
                </c:pt>
                <c:pt idx="20">
                  <c:v>996</c:v>
                </c:pt>
                <c:pt idx="21">
                  <c:v>1353</c:v>
                </c:pt>
                <c:pt idx="22">
                  <c:v>1696</c:v>
                </c:pt>
                <c:pt idx="23">
                  <c:v>2035</c:v>
                </c:pt>
                <c:pt idx="24">
                  <c:v>2342</c:v>
                </c:pt>
                <c:pt idx="25">
                  <c:v>2628</c:v>
                </c:pt>
                <c:pt idx="26">
                  <c:v>2879</c:v>
                </c:pt>
                <c:pt idx="27">
                  <c:v>3106</c:v>
                </c:pt>
                <c:pt idx="28">
                  <c:v>3318</c:v>
                </c:pt>
                <c:pt idx="29">
                  <c:v>3485</c:v>
                </c:pt>
                <c:pt idx="30">
                  <c:v>3626</c:v>
                </c:pt>
                <c:pt idx="31">
                  <c:v>3728</c:v>
                </c:pt>
                <c:pt idx="32">
                  <c:v>3794</c:v>
                </c:pt>
                <c:pt idx="33">
                  <c:v>3833</c:v>
                </c:pt>
                <c:pt idx="34">
                  <c:v>3827</c:v>
                </c:pt>
                <c:pt idx="35">
                  <c:v>3781</c:v>
                </c:pt>
                <c:pt idx="36">
                  <c:v>3708</c:v>
                </c:pt>
                <c:pt idx="37">
                  <c:v>3590</c:v>
                </c:pt>
                <c:pt idx="38">
                  <c:v>3439</c:v>
                </c:pt>
                <c:pt idx="39">
                  <c:v>3256</c:v>
                </c:pt>
                <c:pt idx="40">
                  <c:v>3042</c:v>
                </c:pt>
                <c:pt idx="41">
                  <c:v>2796</c:v>
                </c:pt>
                <c:pt idx="42">
                  <c:v>2539</c:v>
                </c:pt>
                <c:pt idx="43">
                  <c:v>2250</c:v>
                </c:pt>
                <c:pt idx="44">
                  <c:v>1933</c:v>
                </c:pt>
                <c:pt idx="45">
                  <c:v>1594</c:v>
                </c:pt>
                <c:pt idx="46">
                  <c:v>1254</c:v>
                </c:pt>
                <c:pt idx="47">
                  <c:v>881</c:v>
                </c:pt>
                <c:pt idx="48">
                  <c:v>510</c:v>
                </c:pt>
                <c:pt idx="49">
                  <c:v>150</c:v>
                </c:pt>
                <c:pt idx="50">
                  <c:v>-224</c:v>
                </c:pt>
                <c:pt idx="51">
                  <c:v>-584</c:v>
                </c:pt>
                <c:pt idx="52">
                  <c:v>-952</c:v>
                </c:pt>
                <c:pt idx="53">
                  <c:v>-1310</c:v>
                </c:pt>
                <c:pt idx="54">
                  <c:v>-1657</c:v>
                </c:pt>
                <c:pt idx="55">
                  <c:v>-1986</c:v>
                </c:pt>
                <c:pt idx="56">
                  <c:v>-2297</c:v>
                </c:pt>
                <c:pt idx="57">
                  <c:v>-2584</c:v>
                </c:pt>
                <c:pt idx="58">
                  <c:v>-2839</c:v>
                </c:pt>
                <c:pt idx="59">
                  <c:v>-3075</c:v>
                </c:pt>
                <c:pt idx="60">
                  <c:v>-3271</c:v>
                </c:pt>
                <c:pt idx="61">
                  <c:v>-3439</c:v>
                </c:pt>
                <c:pt idx="62">
                  <c:v>-3588</c:v>
                </c:pt>
                <c:pt idx="63">
                  <c:v>-3690</c:v>
                </c:pt>
                <c:pt idx="64">
                  <c:v>-3762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AC0-47E0-8636-0B7B792FBB76}"/>
            </c:ext>
          </c:extLst>
        </c:ser>
        <c:ser>
          <c:idx val="3"/>
          <c:order val="3"/>
          <c:tx>
            <c:strRef>
              <c:f>TDK_KF_ST_19_02!$N$19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TDK_KF_ST_19_02!$N$85:$N$149</c:f>
              <c:numCache>
                <c:formatCode>General</c:formatCode>
                <c:ptCount val="65"/>
                <c:pt idx="0">
                  <c:v>-3754.036754614533</c:v>
                </c:pt>
                <c:pt idx="1">
                  <c:v>-3785.0421126137462</c:v>
                </c:pt>
                <c:pt idx="2">
                  <c:v>-3779.7310712817671</c:v>
                </c:pt>
                <c:pt idx="3">
                  <c:v>-3738.9539780258883</c:v>
                </c:pt>
                <c:pt idx="4">
                  <c:v>-3661.1344744044909</c:v>
                </c:pt>
                <c:pt idx="5">
                  <c:v>-3546.6734201167046</c:v>
                </c:pt>
                <c:pt idx="6">
                  <c:v>-3397.0775600096317</c:v>
                </c:pt>
                <c:pt idx="7">
                  <c:v>-3212.5573053454495</c:v>
                </c:pt>
                <c:pt idx="8">
                  <c:v>-2997.9790555756617</c:v>
                </c:pt>
                <c:pt idx="9">
                  <c:v>-2752.6298917255444</c:v>
                </c:pt>
                <c:pt idx="10">
                  <c:v>-2491.1413524652235</c:v>
                </c:pt>
                <c:pt idx="11">
                  <c:v>-2206.2732933754123</c:v>
                </c:pt>
                <c:pt idx="12">
                  <c:v>-1889.1515895418938</c:v>
                </c:pt>
                <c:pt idx="13">
                  <c:v>-1550.5007248462093</c:v>
                </c:pt>
                <c:pt idx="14">
                  <c:v>-1204.0676504925168</c:v>
                </c:pt>
                <c:pt idx="15">
                  <c:v>-833.68297793511931</c:v>
                </c:pt>
                <c:pt idx="16">
                  <c:v>-464.65647980434886</c:v>
                </c:pt>
                <c:pt idx="17">
                  <c:v>-95.118712462141133</c:v>
                </c:pt>
                <c:pt idx="18">
                  <c:v>275.50738194602536</c:v>
                </c:pt>
                <c:pt idx="19">
                  <c:v>637.8066145977466</c:v>
                </c:pt>
                <c:pt idx="20">
                  <c:v>1000.7908885569357</c:v>
                </c:pt>
                <c:pt idx="21">
                  <c:v>1363.960431581015</c:v>
                </c:pt>
                <c:pt idx="22">
                  <c:v>1707.2030663308171</c:v>
                </c:pt>
                <c:pt idx="23">
                  <c:v>2042.248307421597</c:v>
                </c:pt>
                <c:pt idx="24">
                  <c:v>2351.5353606754402</c:v>
                </c:pt>
                <c:pt idx="25">
                  <c:v>2633.5767084934055</c:v>
                </c:pt>
                <c:pt idx="26">
                  <c:v>2883.6729681741499</c:v>
                </c:pt>
                <c:pt idx="27">
                  <c:v>3112.9701809827388</c:v>
                </c:pt>
                <c:pt idx="28">
                  <c:v>3318.3087313610745</c:v>
                </c:pt>
                <c:pt idx="29">
                  <c:v>3486.5099624476356</c:v>
                </c:pt>
                <c:pt idx="30">
                  <c:v>3625.5361250046749</c:v>
                </c:pt>
                <c:pt idx="31">
                  <c:v>3729.3289897895775</c:v>
                </c:pt>
                <c:pt idx="32">
                  <c:v>3795.6566153510125</c:v>
                </c:pt>
                <c:pt idx="33">
                  <c:v>3824.8254243806168</c:v>
                </c:pt>
                <c:pt idx="34">
                  <c:v>3818.3490419323098</c:v>
                </c:pt>
                <c:pt idx="35">
                  <c:v>3776.6998636466906</c:v>
                </c:pt>
                <c:pt idx="36">
                  <c:v>3698.2332922408923</c:v>
                </c:pt>
                <c:pt idx="37">
                  <c:v>3584.4205086158076</c:v>
                </c:pt>
                <c:pt idx="38">
                  <c:v>3435.2056219124383</c:v>
                </c:pt>
                <c:pt idx="39">
                  <c:v>3251.0799622280356</c:v>
                </c:pt>
                <c:pt idx="40">
                  <c:v>3035.2825505878113</c:v>
                </c:pt>
                <c:pt idx="41">
                  <c:v>2793.7814384941144</c:v>
                </c:pt>
                <c:pt idx="42">
                  <c:v>2535.1640339653927</c:v>
                </c:pt>
                <c:pt idx="43">
                  <c:v>2247.7595934786414</c:v>
                </c:pt>
                <c:pt idx="44">
                  <c:v>1934.401291842247</c:v>
                </c:pt>
                <c:pt idx="45">
                  <c:v>1599.3301421459782</c:v>
                </c:pt>
                <c:pt idx="46">
                  <c:v>1253.8392478356841</c:v>
                </c:pt>
                <c:pt idx="47">
                  <c:v>885.50832916018896</c:v>
                </c:pt>
                <c:pt idx="48">
                  <c:v>513.14784550518493</c:v>
                </c:pt>
                <c:pt idx="49">
                  <c:v>150.85546966609402</c:v>
                </c:pt>
                <c:pt idx="50">
                  <c:v>-220.99069211281375</c:v>
                </c:pt>
                <c:pt idx="51">
                  <c:v>-582.86400391019765</c:v>
                </c:pt>
                <c:pt idx="52">
                  <c:v>-949.64043624197529</c:v>
                </c:pt>
                <c:pt idx="53">
                  <c:v>-1308.6995889910609</c:v>
                </c:pt>
                <c:pt idx="54">
                  <c:v>-1656.3659003469129</c:v>
                </c:pt>
                <c:pt idx="55">
                  <c:v>-1985.9431253650596</c:v>
                </c:pt>
                <c:pt idx="56">
                  <c:v>-2299.2081818509382</c:v>
                </c:pt>
                <c:pt idx="57">
                  <c:v>-2584.0339877484889</c:v>
                </c:pt>
                <c:pt idx="58">
                  <c:v>-2834.2935137303707</c:v>
                </c:pt>
                <c:pt idx="59">
                  <c:v>-3065.7954905232182</c:v>
                </c:pt>
                <c:pt idx="60">
                  <c:v>-3271.6552989985657</c:v>
                </c:pt>
                <c:pt idx="61">
                  <c:v>-3442.3584859002731</c:v>
                </c:pt>
                <c:pt idx="62">
                  <c:v>-3582.652774472509</c:v>
                </c:pt>
                <c:pt idx="63">
                  <c:v>-3687.5052180151038</c:v>
                </c:pt>
                <c:pt idx="64">
                  <c:v>-3755.1399230639299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AC0-47E0-8636-0B7B792FB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5592"/>
        <c:axId val="564948928"/>
      </c:scatterChart>
      <c:valAx>
        <c:axId val="564955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48928"/>
        <c:crosses val="autoZero"/>
        <c:crossBetween val="midCat"/>
      </c:valAx>
      <c:valAx>
        <c:axId val="56494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5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TDK_KF_ST_19_02!$AC$20:$AC$84</c:f>
              <c:numCache>
                <c:formatCode>General</c:formatCode>
                <c:ptCount val="65"/>
                <c:pt idx="0">
                  <c:v>-3.1883012035266806E-2</c:v>
                </c:pt>
                <c:pt idx="1">
                  <c:v>-1.8677877334524418E-2</c:v>
                </c:pt>
                <c:pt idx="2">
                  <c:v>-6.5702212783556035E-2</c:v>
                </c:pt>
                <c:pt idx="3">
                  <c:v>-0.17824452702807037</c:v>
                </c:pt>
                <c:pt idx="4">
                  <c:v>-0.15759058996132325</c:v>
                </c:pt>
                <c:pt idx="5">
                  <c:v>-0.11484894760325659</c:v>
                </c:pt>
                <c:pt idx="6">
                  <c:v>-0.11687066720560324</c:v>
                </c:pt>
                <c:pt idx="7">
                  <c:v>-4.0562887086352362E-2</c:v>
                </c:pt>
                <c:pt idx="8">
                  <c:v>-8.9486585126593354E-2</c:v>
                </c:pt>
                <c:pt idx="9">
                  <c:v>-1.4691002402557274E-2</c:v>
                </c:pt>
                <c:pt idx="10">
                  <c:v>-1.8971383401968467E-2</c:v>
                </c:pt>
                <c:pt idx="11">
                  <c:v>-5.769969916551787E-2</c:v>
                </c:pt>
                <c:pt idx="12">
                  <c:v>-7.0858594846882283E-2</c:v>
                </c:pt>
                <c:pt idx="13">
                  <c:v>-7.332446351483668E-2</c:v>
                </c:pt>
                <c:pt idx="14">
                  <c:v>-0.11315729784476503</c:v>
                </c:pt>
                <c:pt idx="15">
                  <c:v>-5.3789971242039769E-2</c:v>
                </c:pt>
                <c:pt idx="16">
                  <c:v>-4.2303546784609125E-2</c:v>
                </c:pt>
                <c:pt idx="17">
                  <c:v>-9.2940202172925979E-2</c:v>
                </c:pt>
                <c:pt idx="18">
                  <c:v>-0.11142607441416885</c:v>
                </c:pt>
                <c:pt idx="19">
                  <c:v>-0.11017137498622276</c:v>
                </c:pt>
                <c:pt idx="20">
                  <c:v>-0.11608566796981279</c:v>
                </c:pt>
                <c:pt idx="21">
                  <c:v>-5.3714144436810329E-2</c:v>
                </c:pt>
                <c:pt idx="22">
                  <c:v>-5.1538231326361483E-2</c:v>
                </c:pt>
                <c:pt idx="23">
                  <c:v>-0.11878561098967566</c:v>
                </c:pt>
                <c:pt idx="24">
                  <c:v>3.4591715412545909E-2</c:v>
                </c:pt>
                <c:pt idx="25">
                  <c:v>6.0816540267154551E-2</c:v>
                </c:pt>
                <c:pt idx="26">
                  <c:v>0.11709609927819997</c:v>
                </c:pt>
                <c:pt idx="27">
                  <c:v>0.10370719309486276</c:v>
                </c:pt>
                <c:pt idx="28">
                  <c:v>9.6183890884020684E-2</c:v>
                </c:pt>
                <c:pt idx="29">
                  <c:v>9.9508799609481002E-2</c:v>
                </c:pt>
                <c:pt idx="30">
                  <c:v>8.6727165647914717E-2</c:v>
                </c:pt>
                <c:pt idx="31">
                  <c:v>5.8393305906406567E-2</c:v>
                </c:pt>
                <c:pt idx="32">
                  <c:v>9.3970044399611652E-2</c:v>
                </c:pt>
                <c:pt idx="33">
                  <c:v>-6.9890242071153352E-3</c:v>
                </c:pt>
                <c:pt idx="34">
                  <c:v>3.4254546271483832E-2</c:v>
                </c:pt>
                <c:pt idx="35">
                  <c:v>4.4034001857681915E-2</c:v>
                </c:pt>
                <c:pt idx="36">
                  <c:v>4.0240801231419709E-2</c:v>
                </c:pt>
                <c:pt idx="37">
                  <c:v>3.6285392270201555E-2</c:v>
                </c:pt>
                <c:pt idx="38">
                  <c:v>3.1685810016881533E-2</c:v>
                </c:pt>
                <c:pt idx="39">
                  <c:v>1.0552219346351421E-2</c:v>
                </c:pt>
                <c:pt idx="40">
                  <c:v>9.3821051404745504E-2</c:v>
                </c:pt>
                <c:pt idx="41">
                  <c:v>0.1238742831215518</c:v>
                </c:pt>
                <c:pt idx="42">
                  <c:v>0.10592639569733819</c:v>
                </c:pt>
                <c:pt idx="43">
                  <c:v>8.9636187352937213E-2</c:v>
                </c:pt>
                <c:pt idx="44">
                  <c:v>7.4638113490181013E-2</c:v>
                </c:pt>
                <c:pt idx="45">
                  <c:v>0.11169534989249996</c:v>
                </c:pt>
                <c:pt idx="46">
                  <c:v>6.3143902873719071E-2</c:v>
                </c:pt>
                <c:pt idx="47">
                  <c:v>-7.9895443254031306E-2</c:v>
                </c:pt>
                <c:pt idx="48">
                  <c:v>4.698791552482362E-2</c:v>
                </c:pt>
                <c:pt idx="49">
                  <c:v>-6.7086700598224525E-2</c:v>
                </c:pt>
                <c:pt idx="50">
                  <c:v>-0.10219931637504942</c:v>
                </c:pt>
                <c:pt idx="51">
                  <c:v>2.8746658761633626E-2</c:v>
                </c:pt>
                <c:pt idx="52">
                  <c:v>-7.9900781633625684E-2</c:v>
                </c:pt>
                <c:pt idx="53">
                  <c:v>-0.11345597871661539</c:v>
                </c:pt>
                <c:pt idx="54">
                  <c:v>-7.7556472895707884E-2</c:v>
                </c:pt>
                <c:pt idx="55">
                  <c:v>7.0396126037053364E-3</c:v>
                </c:pt>
                <c:pt idx="56">
                  <c:v>-2.2834745742898122E-2</c:v>
                </c:pt>
                <c:pt idx="57">
                  <c:v>-7.6986593841240847E-2</c:v>
                </c:pt>
                <c:pt idx="58">
                  <c:v>1.7466816560727239E-2</c:v>
                </c:pt>
                <c:pt idx="59">
                  <c:v>4.7032347368485716E-2</c:v>
                </c:pt>
                <c:pt idx="60">
                  <c:v>-3.7310459070624802E-2</c:v>
                </c:pt>
                <c:pt idx="61">
                  <c:v>-5.3499346448518281E-2</c:v>
                </c:pt>
                <c:pt idx="62">
                  <c:v>-3.0908054661722417E-2</c:v>
                </c:pt>
                <c:pt idx="63">
                  <c:v>-8.2842786188450646E-2</c:v>
                </c:pt>
                <c:pt idx="64">
                  <c:v>-9.2536232670624941E-2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5F6-42FE-AB36-07C1BD3470B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TDK_KF_ST_19_02!$AC$85:$AC$149</c:f>
              <c:numCache>
                <c:formatCode>General</c:formatCode>
                <c:ptCount val="65"/>
                <c:pt idx="0">
                  <c:v>1.1522947725097765E-3</c:v>
                </c:pt>
                <c:pt idx="1">
                  <c:v>2.0024388461479248E-3</c:v>
                </c:pt>
                <c:pt idx="2">
                  <c:v>-3.7769300105992443E-2</c:v>
                </c:pt>
                <c:pt idx="3">
                  <c:v>2.245802119267637E-2</c:v>
                </c:pt>
                <c:pt idx="4">
                  <c:v>4.7547927045343386E-2</c:v>
                </c:pt>
                <c:pt idx="5">
                  <c:v>1.3042673338759414E-2</c:v>
                </c:pt>
                <c:pt idx="6">
                  <c:v>1.7959818382223602E-2</c:v>
                </c:pt>
                <c:pt idx="7">
                  <c:v>1.8813618787078212E-2</c:v>
                </c:pt>
                <c:pt idx="8">
                  <c:v>2.3169808264015046E-2</c:v>
                </c:pt>
                <c:pt idx="9">
                  <c:v>1.3960367856839184E-2</c:v>
                </c:pt>
                <c:pt idx="10">
                  <c:v>-6.0864788488856902E-2</c:v>
                </c:pt>
                <c:pt idx="11">
                  <c:v>-8.5778848748191194E-2</c:v>
                </c:pt>
                <c:pt idx="12">
                  <c:v>2.123917344624715E-2</c:v>
                </c:pt>
                <c:pt idx="13">
                  <c:v>-3.1820114820618528E-2</c:v>
                </c:pt>
                <c:pt idx="14">
                  <c:v>-3.8103739943267101E-2</c:v>
                </c:pt>
                <c:pt idx="15">
                  <c:v>0.10244555391369659</c:v>
                </c:pt>
                <c:pt idx="16">
                  <c:v>6.151329695876484E-2</c:v>
                </c:pt>
                <c:pt idx="17">
                  <c:v>2.5004845973910506E-2</c:v>
                </c:pt>
                <c:pt idx="18">
                  <c:v>7.1179694366605872E-2</c:v>
                </c:pt>
                <c:pt idx="19">
                  <c:v>9.8621678365020671E-2</c:v>
                </c:pt>
                <c:pt idx="20">
                  <c:v>9.4146321166078906E-2</c:v>
                </c:pt>
                <c:pt idx="21">
                  <c:v>0.18901386160538891</c:v>
                </c:pt>
                <c:pt idx="22">
                  <c:v>0.15999277562349334</c:v>
                </c:pt>
                <c:pt idx="23">
                  <c:v>0.14107540957527931</c:v>
                </c:pt>
                <c:pt idx="24">
                  <c:v>0.12804400082046641</c:v>
                </c:pt>
                <c:pt idx="25">
                  <c:v>0.11302123093162209</c:v>
                </c:pt>
                <c:pt idx="26">
                  <c:v>2.7478761085461656E-2</c:v>
                </c:pt>
                <c:pt idx="27">
                  <c:v>8.9883048919972452E-2</c:v>
                </c:pt>
                <c:pt idx="28">
                  <c:v>2.0789126816168846E-2</c:v>
                </c:pt>
                <c:pt idx="29">
                  <c:v>7.7207810683006528E-2</c:v>
                </c:pt>
                <c:pt idx="30">
                  <c:v>8.6745213463217397E-2</c:v>
                </c:pt>
                <c:pt idx="31">
                  <c:v>0.10385239110146927</c:v>
                </c:pt>
                <c:pt idx="32">
                  <c:v>0.24996204169968905</c:v>
                </c:pt>
                <c:pt idx="33">
                  <c:v>0.11326294089636235</c:v>
                </c:pt>
                <c:pt idx="34">
                  <c:v>0.18221806787460082</c:v>
                </c:pt>
                <c:pt idx="35">
                  <c:v>0.12334061314805922</c:v>
                </c:pt>
                <c:pt idx="36">
                  <c:v>0.13418040701904488</c:v>
                </c:pt>
                <c:pt idx="37">
                  <c:v>9.8469847545999301E-2</c:v>
                </c:pt>
                <c:pt idx="38">
                  <c:v>7.3695655562261209E-2</c:v>
                </c:pt>
                <c:pt idx="39">
                  <c:v>7.1524059988007593E-2</c:v>
                </c:pt>
                <c:pt idx="40">
                  <c:v>0.12239223807540611</c:v>
                </c:pt>
                <c:pt idx="41">
                  <c:v>-5.3483354393222271E-3</c:v>
                </c:pt>
                <c:pt idx="42">
                  <c:v>-2.3173757044020249E-2</c:v>
                </c:pt>
                <c:pt idx="43">
                  <c:v>-1.4990242356020644E-2</c:v>
                </c:pt>
                <c:pt idx="44">
                  <c:v>-0.11401015740977982</c:v>
                </c:pt>
                <c:pt idx="45">
                  <c:v>-0.11085933370404177</c:v>
                </c:pt>
                <c:pt idx="46">
                  <c:v>-2.0345037199135163E-2</c:v>
                </c:pt>
                <c:pt idx="47">
                  <c:v>-0.10170623222568054</c:v>
                </c:pt>
                <c:pt idx="48">
                  <c:v>-6.9320651229006103E-2</c:v>
                </c:pt>
                <c:pt idx="49">
                  <c:v>-2.5813147295394856E-2</c:v>
                </c:pt>
                <c:pt idx="50">
                  <c:v>-5.3092314754266567E-2</c:v>
                </c:pt>
                <c:pt idx="51">
                  <c:v>-2.2114335674345398E-2</c:v>
                </c:pt>
                <c:pt idx="52">
                  <c:v>-4.0973044558270999E-2</c:v>
                </c:pt>
                <c:pt idx="53">
                  <c:v>-6.6413943717122947E-3</c:v>
                </c:pt>
                <c:pt idx="54">
                  <c:v>-2.2414632125645539E-2</c:v>
                </c:pt>
                <c:pt idx="55">
                  <c:v>-5.9342662663127044E-2</c:v>
                </c:pt>
                <c:pt idx="56">
                  <c:v>5.7055083867751932E-3</c:v>
                </c:pt>
                <c:pt idx="57">
                  <c:v>-3.5457051314260468E-2</c:v>
                </c:pt>
                <c:pt idx="58">
                  <c:v>-0.13043616463754404</c:v>
                </c:pt>
                <c:pt idx="59">
                  <c:v>-0.15873186651256788</c:v>
                </c:pt>
                <c:pt idx="60">
                  <c:v>-0.10587600047377421</c:v>
                </c:pt>
                <c:pt idx="61">
                  <c:v>-6.8521517539540611E-2</c:v>
                </c:pt>
                <c:pt idx="62">
                  <c:v>-6.6882232403578712E-2</c:v>
                </c:pt>
                <c:pt idx="63">
                  <c:v>-0.13083423216349122</c:v>
                </c:pt>
                <c:pt idx="64">
                  <c:v>4.16763743717663E-3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5F6-42FE-AB36-07C1BD3470B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</c:numCache>
            </c:numRef>
          </c:xVal>
          <c:yVal>
            <c:numRef>
              <c:f>TDK_KF_ST_19_02!$AD$20:$AD$83</c:f>
              <c:numCache>
                <c:formatCode>General</c:formatCode>
                <c:ptCount val="64"/>
                <c:pt idx="0">
                  <c:v>3.6050649472443436E-2</c:v>
                </c:pt>
                <c:pt idx="1">
                  <c:v>-0.1121563548289668</c:v>
                </c:pt>
                <c:pt idx="2">
                  <c:v>-1.1800196200226765E-3</c:v>
                </c:pt>
                <c:pt idx="3">
                  <c:v>0.10972300948852975</c:v>
                </c:pt>
                <c:pt idx="4">
                  <c:v>5.1714589487549034E-2</c:v>
                </c:pt>
                <c:pt idx="5">
                  <c:v>-4.3882918909311286E-2</c:v>
                </c:pt>
                <c:pt idx="6">
                  <c:v>-1.3565497431940798E-2</c:v>
                </c:pt>
                <c:pt idx="7">
                  <c:v>5.1058357720918934E-3</c:v>
                </c:pt>
                <c:pt idx="8">
                  <c:v>9.5192093513368548E-2</c:v>
                </c:pt>
                <c:pt idx="9">
                  <c:v>-4.465166026056977E-2</c:v>
                </c:pt>
                <c:pt idx="10">
                  <c:v>-3.4432487236770726E-3</c:v>
                </c:pt>
                <c:pt idx="11">
                  <c:v>5.1058304793805576E-2</c:v>
                </c:pt>
                <c:pt idx="12">
                  <c:v>2.9885550288611284E-2</c:v>
                </c:pt>
                <c:pt idx="13">
                  <c:v>5.1210127840491282E-2</c:v>
                </c:pt>
                <c:pt idx="14">
                  <c:v>6.0064983090498458E-2</c:v>
                </c:pt>
                <c:pt idx="15">
                  <c:v>2.7976823946644913E-2</c:v>
                </c:pt>
                <c:pt idx="16">
                  <c:v>-2.7017104444396978E-2</c:v>
                </c:pt>
                <c:pt idx="17">
                  <c:v>-8.7660300527545587E-3</c:v>
                </c:pt>
                <c:pt idx="18">
                  <c:v>9.1081037215033689E-2</c:v>
                </c:pt>
                <c:pt idx="19">
                  <c:v>-6.8795871781901496E-4</c:v>
                </c:pt>
                <c:pt idx="20">
                  <c:v>2.0755105600329671E-3</c:v>
                </c:pt>
                <c:pt idx="21">
                  <c:v>3.8723902080789685E-2</c:v>
                </c:pt>
                <c:pt idx="22">
                  <c:v>2.8364474282341234E-2</c:v>
                </c:pt>
                <c:pt idx="23">
                  <c:v>0.11343727555035343</c:v>
                </c:pt>
                <c:pt idx="24">
                  <c:v>8.7800522662860203E-2</c:v>
                </c:pt>
                <c:pt idx="25">
                  <c:v>1.0707519720853043E-2</c:v>
                </c:pt>
                <c:pt idx="26">
                  <c:v>-4.3400443715938763E-2</c:v>
                </c:pt>
                <c:pt idx="27">
                  <c:v>-5.237345548863459E-3</c:v>
                </c:pt>
                <c:pt idx="28">
                  <c:v>3.7996516135024194E-2</c:v>
                </c:pt>
                <c:pt idx="29">
                  <c:v>2.3831813538578217E-2</c:v>
                </c:pt>
                <c:pt idx="30">
                  <c:v>9.5490902226686103E-2</c:v>
                </c:pt>
                <c:pt idx="31">
                  <c:v>5.4869634989955784E-2</c:v>
                </c:pt>
                <c:pt idx="32">
                  <c:v>0.1559919973000774</c:v>
                </c:pt>
                <c:pt idx="33">
                  <c:v>0.1108414153085846</c:v>
                </c:pt>
                <c:pt idx="34">
                  <c:v>5.2490667191733564E-2</c:v>
                </c:pt>
                <c:pt idx="35">
                  <c:v>3.3173808825324613E-2</c:v>
                </c:pt>
                <c:pt idx="36">
                  <c:v>-1.9451674415250864E-2</c:v>
                </c:pt>
                <c:pt idx="37">
                  <c:v>5.3597656649770897E-2</c:v>
                </c:pt>
                <c:pt idx="38">
                  <c:v>-4.2070489314198767E-3</c:v>
                </c:pt>
                <c:pt idx="39">
                  <c:v>0.10246901158527066</c:v>
                </c:pt>
                <c:pt idx="40">
                  <c:v>3.4222949415720905E-2</c:v>
                </c:pt>
                <c:pt idx="41">
                  <c:v>1.7201126453727511E-2</c:v>
                </c:pt>
                <c:pt idx="42">
                  <c:v>5.406637992615515E-2</c:v>
                </c:pt>
                <c:pt idx="43">
                  <c:v>9.9377674252451698E-2</c:v>
                </c:pt>
                <c:pt idx="44">
                  <c:v>1.9508207675897893E-2</c:v>
                </c:pt>
                <c:pt idx="45">
                  <c:v>-1.3073671527479291E-2</c:v>
                </c:pt>
                <c:pt idx="46">
                  <c:v>8.0357914928868013E-3</c:v>
                </c:pt>
                <c:pt idx="47">
                  <c:v>0.10490028922794181</c:v>
                </c:pt>
                <c:pt idx="48">
                  <c:v>1.452538143394122E-2</c:v>
                </c:pt>
                <c:pt idx="49">
                  <c:v>0.16953225451192111</c:v>
                </c:pt>
                <c:pt idx="50">
                  <c:v>6.409557643178232E-2</c:v>
                </c:pt>
                <c:pt idx="51">
                  <c:v>-6.0566773582252154E-2</c:v>
                </c:pt>
                <c:pt idx="52">
                  <c:v>0.10113995507987283</c:v>
                </c:pt>
                <c:pt idx="53">
                  <c:v>2.7677129968424197E-2</c:v>
                </c:pt>
                <c:pt idx="54">
                  <c:v>1.6691684406850982E-2</c:v>
                </c:pt>
                <c:pt idx="55">
                  <c:v>6.9207552531338479E-3</c:v>
                </c:pt>
                <c:pt idx="56">
                  <c:v>4.6004554006913168E-2</c:v>
                </c:pt>
                <c:pt idx="57">
                  <c:v>9.5800212628319059E-2</c:v>
                </c:pt>
                <c:pt idx="58">
                  <c:v>4.9300182149636385E-4</c:v>
                </c:pt>
                <c:pt idx="59">
                  <c:v>-3.3989674029726302E-2</c:v>
                </c:pt>
                <c:pt idx="60">
                  <c:v>8.4858386115968187E-2</c:v>
                </c:pt>
                <c:pt idx="61">
                  <c:v>7.5957367641194651E-2</c:v>
                </c:pt>
                <c:pt idx="62">
                  <c:v>-6.8612454442700255E-3</c:v>
                </c:pt>
                <c:pt idx="63">
                  <c:v>8.484522503459857E-2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5F6-42FE-AB36-07C1BD347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7160"/>
        <c:axId val="564956768"/>
      </c:scatterChart>
      <c:valAx>
        <c:axId val="5649571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6768"/>
        <c:crosses val="autoZero"/>
        <c:crossBetween val="midCat"/>
      </c:valAx>
      <c:valAx>
        <c:axId val="56495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7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TDK_KF_ST_19_02!$I$20:$I$84</c:f>
              <c:numCache>
                <c:formatCode>General</c:formatCode>
                <c:ptCount val="65"/>
                <c:pt idx="0">
                  <c:v>507</c:v>
                </c:pt>
                <c:pt idx="1">
                  <c:v>881</c:v>
                </c:pt>
                <c:pt idx="2">
                  <c:v>1251</c:v>
                </c:pt>
                <c:pt idx="3">
                  <c:v>1603</c:v>
                </c:pt>
                <c:pt idx="4">
                  <c:v>1932</c:v>
                </c:pt>
                <c:pt idx="5">
                  <c:v>2247</c:v>
                </c:pt>
                <c:pt idx="6">
                  <c:v>2529</c:v>
                </c:pt>
                <c:pt idx="7">
                  <c:v>2803</c:v>
                </c:pt>
                <c:pt idx="8">
                  <c:v>3044</c:v>
                </c:pt>
                <c:pt idx="9">
                  <c:v>3261</c:v>
                </c:pt>
                <c:pt idx="10">
                  <c:v>3451</c:v>
                </c:pt>
                <c:pt idx="11">
                  <c:v>3596</c:v>
                </c:pt>
                <c:pt idx="12">
                  <c:v>3708</c:v>
                </c:pt>
                <c:pt idx="13">
                  <c:v>3782</c:v>
                </c:pt>
                <c:pt idx="14">
                  <c:v>3822</c:v>
                </c:pt>
                <c:pt idx="15">
                  <c:v>3831</c:v>
                </c:pt>
                <c:pt idx="16">
                  <c:v>3798</c:v>
                </c:pt>
                <c:pt idx="17">
                  <c:v>3730</c:v>
                </c:pt>
                <c:pt idx="18">
                  <c:v>3620</c:v>
                </c:pt>
                <c:pt idx="19">
                  <c:v>3467</c:v>
                </c:pt>
                <c:pt idx="20">
                  <c:v>3297</c:v>
                </c:pt>
                <c:pt idx="21">
                  <c:v>3088</c:v>
                </c:pt>
                <c:pt idx="22">
                  <c:v>2855</c:v>
                </c:pt>
                <c:pt idx="23">
                  <c:v>2603</c:v>
                </c:pt>
                <c:pt idx="24">
                  <c:v>2301</c:v>
                </c:pt>
                <c:pt idx="25">
                  <c:v>1984</c:v>
                </c:pt>
                <c:pt idx="26">
                  <c:v>1642</c:v>
                </c:pt>
                <c:pt idx="27">
                  <c:v>1295</c:v>
                </c:pt>
                <c:pt idx="28">
                  <c:v>934</c:v>
                </c:pt>
                <c:pt idx="29">
                  <c:v>574</c:v>
                </c:pt>
                <c:pt idx="30">
                  <c:v>207</c:v>
                </c:pt>
                <c:pt idx="31">
                  <c:v>-167</c:v>
                </c:pt>
                <c:pt idx="32">
                  <c:v>-546</c:v>
                </c:pt>
                <c:pt idx="33">
                  <c:v>-919</c:v>
                </c:pt>
                <c:pt idx="34">
                  <c:v>-1287</c:v>
                </c:pt>
                <c:pt idx="35">
                  <c:v>-1637</c:v>
                </c:pt>
                <c:pt idx="36">
                  <c:v>-1971</c:v>
                </c:pt>
                <c:pt idx="37">
                  <c:v>-2281</c:v>
                </c:pt>
                <c:pt idx="38">
                  <c:v>-2571</c:v>
                </c:pt>
                <c:pt idx="39">
                  <c:v>-2829</c:v>
                </c:pt>
                <c:pt idx="40">
                  <c:v>-3079</c:v>
                </c:pt>
                <c:pt idx="41">
                  <c:v>-3296</c:v>
                </c:pt>
                <c:pt idx="42">
                  <c:v>-3479</c:v>
                </c:pt>
                <c:pt idx="43">
                  <c:v>-3626</c:v>
                </c:pt>
                <c:pt idx="44">
                  <c:v>-3741</c:v>
                </c:pt>
                <c:pt idx="45">
                  <c:v>-3818</c:v>
                </c:pt>
                <c:pt idx="46">
                  <c:v>-3857</c:v>
                </c:pt>
                <c:pt idx="47">
                  <c:v>-3865</c:v>
                </c:pt>
                <c:pt idx="48">
                  <c:v>-3833</c:v>
                </c:pt>
                <c:pt idx="49">
                  <c:v>-3762</c:v>
                </c:pt>
                <c:pt idx="50">
                  <c:v>-3653</c:v>
                </c:pt>
                <c:pt idx="51">
                  <c:v>-3518</c:v>
                </c:pt>
                <c:pt idx="52">
                  <c:v>-3335</c:v>
                </c:pt>
                <c:pt idx="53">
                  <c:v>-3129</c:v>
                </c:pt>
                <c:pt idx="54">
                  <c:v>-2903</c:v>
                </c:pt>
                <c:pt idx="55">
                  <c:v>-2638</c:v>
                </c:pt>
                <c:pt idx="56">
                  <c:v>-2345</c:v>
                </c:pt>
                <c:pt idx="57">
                  <c:v>-2029</c:v>
                </c:pt>
                <c:pt idx="58">
                  <c:v>-1685</c:v>
                </c:pt>
                <c:pt idx="59">
                  <c:v>-1333</c:v>
                </c:pt>
                <c:pt idx="60">
                  <c:v>-979</c:v>
                </c:pt>
                <c:pt idx="61">
                  <c:v>-619</c:v>
                </c:pt>
                <c:pt idx="62">
                  <c:v>-248</c:v>
                </c:pt>
                <c:pt idx="63">
                  <c:v>123</c:v>
                </c:pt>
                <c:pt idx="64">
                  <c:v>502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E02-4EB2-A21D-C1F565BAF113}"/>
            </c:ext>
          </c:extLst>
        </c:ser>
        <c:ser>
          <c:idx val="1"/>
          <c:order val="1"/>
          <c:tx>
            <c:strRef>
              <c:f>TDK_KF_ST_19_02!$L$19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TDK_KF_ST_19_02!$L$20:$L$84</c:f>
              <c:numCache>
                <c:formatCode>General</c:formatCode>
                <c:ptCount val="65"/>
                <c:pt idx="0">
                  <c:v>505.36436384767416</c:v>
                </c:pt>
                <c:pt idx="1">
                  <c:v>878.80750328731142</c:v>
                </c:pt>
                <c:pt idx="2">
                  <c:v>1251.4521970442192</c:v>
                </c:pt>
                <c:pt idx="3">
                  <c:v>1610.567387504221</c:v>
                </c:pt>
                <c:pt idx="4">
                  <c:v>1935.9445522801154</c:v>
                </c:pt>
                <c:pt idx="5">
                  <c:v>2249.273135724964</c:v>
                </c:pt>
                <c:pt idx="6">
                  <c:v>2537.392716757111</c:v>
                </c:pt>
                <c:pt idx="7">
                  <c:v>2805.487180901584</c:v>
                </c:pt>
                <c:pt idx="8">
                  <c:v>3048.0629001134494</c:v>
                </c:pt>
                <c:pt idx="9">
                  <c:v>3262.8596399128837</c:v>
                </c:pt>
                <c:pt idx="10">
                  <c:v>3447.9168524855058</c:v>
                </c:pt>
                <c:pt idx="11">
                  <c:v>3595.651219236895</c:v>
                </c:pt>
                <c:pt idx="12">
                  <c:v>3706.8582872672669</c:v>
                </c:pt>
                <c:pt idx="13">
                  <c:v>3779.821302722351</c:v>
                </c:pt>
                <c:pt idx="14">
                  <c:v>3819.2678962491123</c:v>
                </c:pt>
                <c:pt idx="15">
                  <c:v>3822.5728574485802</c:v>
                </c:pt>
                <c:pt idx="16">
                  <c:v>3789.3201098270411</c:v>
                </c:pt>
                <c:pt idx="17">
                  <c:v>3718.1908696774949</c:v>
                </c:pt>
                <c:pt idx="18">
                  <c:v>3609.4215812998182</c:v>
                </c:pt>
                <c:pt idx="19">
                  <c:v>3463.9168179675648</c:v>
                </c:pt>
                <c:pt idx="20">
                  <c:v>3290.5161865169348</c:v>
                </c:pt>
                <c:pt idx="21">
                  <c:v>3086.5737007514895</c:v>
                </c:pt>
                <c:pt idx="22">
                  <c:v>2854.9342170710074</c:v>
                </c:pt>
                <c:pt idx="23">
                  <c:v>2595.0355170416938</c:v>
                </c:pt>
                <c:pt idx="24">
                  <c:v>2302.063955138151</c:v>
                </c:pt>
                <c:pt idx="25">
                  <c:v>1987.6751426827013</c:v>
                </c:pt>
                <c:pt idx="26">
                  <c:v>1649.8067109876399</c:v>
                </c:pt>
                <c:pt idx="27">
                  <c:v>1300.8886417850065</c:v>
                </c:pt>
                <c:pt idx="28">
                  <c:v>939.73193446922187</c:v>
                </c:pt>
                <c:pt idx="29">
                  <c:v>581.22562836074826</c:v>
                </c:pt>
                <c:pt idx="30">
                  <c:v>213.63782685341633</c:v>
                </c:pt>
                <c:pt idx="31">
                  <c:v>-161.56128262957097</c:v>
                </c:pt>
                <c:pt idx="32">
                  <c:v>-537.22784022277915</c:v>
                </c:pt>
                <c:pt idx="33">
                  <c:v>-916.7650865432206</c:v>
                </c:pt>
                <c:pt idx="34">
                  <c:v>-1282.7219078885196</c:v>
                </c:pt>
                <c:pt idx="35">
                  <c:v>-1636.2965026793379</c:v>
                </c:pt>
                <c:pt idx="36">
                  <c:v>-1969.3270476528503</c:v>
                </c:pt>
                <c:pt idx="37">
                  <c:v>-2278.8818722179049</c:v>
                </c:pt>
                <c:pt idx="38">
                  <c:v>-2568.4924980262786</c:v>
                </c:pt>
                <c:pt idx="39">
                  <c:v>-2835.2481562666603</c:v>
                </c:pt>
                <c:pt idx="40">
                  <c:v>-3079.7130591336313</c:v>
                </c:pt>
                <c:pt idx="41">
                  <c:v>-3296.1171658645922</c:v>
                </c:pt>
                <c:pt idx="42">
                  <c:v>-3483.7022016967362</c:v>
                </c:pt>
                <c:pt idx="43">
                  <c:v>-3632.2299858244801</c:v>
                </c:pt>
                <c:pt idx="44">
                  <c:v>-3745.3360347817138</c:v>
                </c:pt>
                <c:pt idx="45">
                  <c:v>-3820.7472478094678</c:v>
                </c:pt>
                <c:pt idx="46">
                  <c:v>-3861.8627599194651</c:v>
                </c:pt>
                <c:pt idx="47">
                  <c:v>-3866.7075514309049</c:v>
                </c:pt>
                <c:pt idx="48">
                  <c:v>-3834.4355219564454</c:v>
                </c:pt>
                <c:pt idx="49">
                  <c:v>-3765.571781930566</c:v>
                </c:pt>
                <c:pt idx="50">
                  <c:v>-3656.0187277398595</c:v>
                </c:pt>
                <c:pt idx="51">
                  <c:v>-3512.9074296823528</c:v>
                </c:pt>
                <c:pt idx="52">
                  <c:v>-3338.4733551300628</c:v>
                </c:pt>
                <c:pt idx="53">
                  <c:v>-3132.7476875097764</c:v>
                </c:pt>
                <c:pt idx="54">
                  <c:v>-2902.2469324649437</c:v>
                </c:pt>
                <c:pt idx="55">
                  <c:v>-2640.5298636905745</c:v>
                </c:pt>
                <c:pt idx="56">
                  <c:v>-2345.3224257262978</c:v>
                </c:pt>
                <c:pt idx="57">
                  <c:v>-2027.3056507134643</c:v>
                </c:pt>
                <c:pt idx="58">
                  <c:v>-1688.6743221255033</c:v>
                </c:pt>
                <c:pt idx="59">
                  <c:v>-1337.2866519249185</c:v>
                </c:pt>
                <c:pt idx="60">
                  <c:v>-975.32358778797311</c:v>
                </c:pt>
                <c:pt idx="61">
                  <c:v>-614.27062750847995</c:v>
                </c:pt>
                <c:pt idx="62">
                  <c:v>-244.7627302841525</c:v>
                </c:pt>
                <c:pt idx="63">
                  <c:v>129.84548516087679</c:v>
                </c:pt>
                <c:pt idx="64">
                  <c:v>509.00398364743859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E02-4EB2-A21D-C1F565BAF113}"/>
            </c:ext>
          </c:extLst>
        </c:ser>
        <c:ser>
          <c:idx val="2"/>
          <c:order val="2"/>
          <c:tx>
            <c:strRef>
              <c:f>TDK_KF_ST_19_02!$J$19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TDK_KF_ST_19_02!$J$20:$J$84</c:f>
              <c:numCache>
                <c:formatCode>General</c:formatCode>
                <c:ptCount val="65"/>
                <c:pt idx="0">
                  <c:v>-3772</c:v>
                </c:pt>
                <c:pt idx="1">
                  <c:v>-3701</c:v>
                </c:pt>
                <c:pt idx="2">
                  <c:v>-3596</c:v>
                </c:pt>
                <c:pt idx="3">
                  <c:v>-3455</c:v>
                </c:pt>
                <c:pt idx="4">
                  <c:v>-3290</c:v>
                </c:pt>
                <c:pt idx="5">
                  <c:v>-3084</c:v>
                </c:pt>
                <c:pt idx="6">
                  <c:v>-2848</c:v>
                </c:pt>
                <c:pt idx="7">
                  <c:v>-2588</c:v>
                </c:pt>
                <c:pt idx="8">
                  <c:v>-2305</c:v>
                </c:pt>
                <c:pt idx="9">
                  <c:v>-1989</c:v>
                </c:pt>
                <c:pt idx="10">
                  <c:v>-1655</c:v>
                </c:pt>
                <c:pt idx="11">
                  <c:v>-1308</c:v>
                </c:pt>
                <c:pt idx="12">
                  <c:v>-951</c:v>
                </c:pt>
                <c:pt idx="13">
                  <c:v>-598</c:v>
                </c:pt>
                <c:pt idx="14">
                  <c:v>-234</c:v>
                </c:pt>
                <c:pt idx="15">
                  <c:v>147</c:v>
                </c:pt>
                <c:pt idx="16">
                  <c:v>518</c:v>
                </c:pt>
                <c:pt idx="17">
                  <c:v>889</c:v>
                </c:pt>
                <c:pt idx="18">
                  <c:v>1255</c:v>
                </c:pt>
                <c:pt idx="19">
                  <c:v>1608</c:v>
                </c:pt>
                <c:pt idx="20">
                  <c:v>1937</c:v>
                </c:pt>
                <c:pt idx="21">
                  <c:v>2248</c:v>
                </c:pt>
                <c:pt idx="22">
                  <c:v>2534</c:v>
                </c:pt>
                <c:pt idx="23">
                  <c:v>2801</c:v>
                </c:pt>
                <c:pt idx="24">
                  <c:v>3053</c:v>
                </c:pt>
                <c:pt idx="25">
                  <c:v>3268</c:v>
                </c:pt>
                <c:pt idx="26">
                  <c:v>3454</c:v>
                </c:pt>
                <c:pt idx="27">
                  <c:v>3606</c:v>
                </c:pt>
                <c:pt idx="28">
                  <c:v>3721</c:v>
                </c:pt>
                <c:pt idx="29">
                  <c:v>3794</c:v>
                </c:pt>
                <c:pt idx="30">
                  <c:v>3839</c:v>
                </c:pt>
                <c:pt idx="31">
                  <c:v>3846</c:v>
                </c:pt>
                <c:pt idx="32">
                  <c:v>3818</c:v>
                </c:pt>
                <c:pt idx="33">
                  <c:v>3748</c:v>
                </c:pt>
                <c:pt idx="34">
                  <c:v>3640</c:v>
                </c:pt>
                <c:pt idx="35">
                  <c:v>3491</c:v>
                </c:pt>
                <c:pt idx="36">
                  <c:v>3324</c:v>
                </c:pt>
                <c:pt idx="37">
                  <c:v>3127</c:v>
                </c:pt>
                <c:pt idx="38">
                  <c:v>2900</c:v>
                </c:pt>
                <c:pt idx="39">
                  <c:v>2638</c:v>
                </c:pt>
                <c:pt idx="40">
                  <c:v>2351</c:v>
                </c:pt>
                <c:pt idx="41">
                  <c:v>2039</c:v>
                </c:pt>
                <c:pt idx="42">
                  <c:v>1701</c:v>
                </c:pt>
                <c:pt idx="43">
                  <c:v>1357</c:v>
                </c:pt>
                <c:pt idx="44">
                  <c:v>1002</c:v>
                </c:pt>
                <c:pt idx="45">
                  <c:v>644</c:v>
                </c:pt>
                <c:pt idx="46">
                  <c:v>280</c:v>
                </c:pt>
                <c:pt idx="47">
                  <c:v>-86</c:v>
                </c:pt>
                <c:pt idx="48">
                  <c:v>-468</c:v>
                </c:pt>
                <c:pt idx="49">
                  <c:v>-828</c:v>
                </c:pt>
                <c:pt idx="50">
                  <c:v>-1199</c:v>
                </c:pt>
                <c:pt idx="51">
                  <c:v>-1564</c:v>
                </c:pt>
                <c:pt idx="52">
                  <c:v>-1883</c:v>
                </c:pt>
                <c:pt idx="53">
                  <c:v>-2192</c:v>
                </c:pt>
                <c:pt idx="54">
                  <c:v>-2484</c:v>
                </c:pt>
                <c:pt idx="55">
                  <c:v>-2756</c:v>
                </c:pt>
                <c:pt idx="56">
                  <c:v>-3003</c:v>
                </c:pt>
                <c:pt idx="57">
                  <c:v>-3216</c:v>
                </c:pt>
                <c:pt idx="58">
                  <c:v>-3403</c:v>
                </c:pt>
                <c:pt idx="59">
                  <c:v>-3554</c:v>
                </c:pt>
                <c:pt idx="60">
                  <c:v>-3673</c:v>
                </c:pt>
                <c:pt idx="61">
                  <c:v>-3749</c:v>
                </c:pt>
                <c:pt idx="62">
                  <c:v>-3791</c:v>
                </c:pt>
                <c:pt idx="63">
                  <c:v>-3795</c:v>
                </c:pt>
                <c:pt idx="64">
                  <c:v>-3770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E02-4EB2-A21D-C1F565BAF113}"/>
            </c:ext>
          </c:extLst>
        </c:ser>
        <c:ser>
          <c:idx val="3"/>
          <c:order val="3"/>
          <c:tx>
            <c:strRef>
              <c:f>TDK_KF_ST_19_02!$N$19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TDK_KF_ST_19_02!$N$20:$N$84</c:f>
              <c:numCache>
                <c:formatCode>General</c:formatCode>
                <c:ptCount val="65"/>
                <c:pt idx="0">
                  <c:v>-3765.9263485071629</c:v>
                </c:pt>
                <c:pt idx="1">
                  <c:v>-3698.7413126979532</c:v>
                </c:pt>
                <c:pt idx="2">
                  <c:v>-3592.533594010305</c:v>
                </c:pt>
                <c:pt idx="3">
                  <c:v>-3449.713543829243</c:v>
                </c:pt>
                <c:pt idx="4">
                  <c:v>-3281.5863109485026</c:v>
                </c:pt>
                <c:pt idx="5">
                  <c:v>-3079.0340418999594</c:v>
                </c:pt>
                <c:pt idx="6">
                  <c:v>-2850.1502934425348</c:v>
                </c:pt>
                <c:pt idx="7">
                  <c:v>-2590.7057520674261</c:v>
                </c:pt>
                <c:pt idx="8">
                  <c:v>-2304.4244675612804</c:v>
                </c:pt>
                <c:pt idx="9">
                  <c:v>-1992.5979703675935</c:v>
                </c:pt>
                <c:pt idx="10">
                  <c:v>-1655.5351387073085</c:v>
                </c:pt>
                <c:pt idx="11">
                  <c:v>-1307.0495652498014</c:v>
                </c:pt>
                <c:pt idx="12">
                  <c:v>-948.95686875618719</c:v>
                </c:pt>
                <c:pt idx="13">
                  <c:v>-595.70208690867605</c:v>
                </c:pt>
                <c:pt idx="14">
                  <c:v>-229.14564905753775</c:v>
                </c:pt>
                <c:pt idx="15">
                  <c:v>147.54564568326063</c:v>
                </c:pt>
                <c:pt idx="16">
                  <c:v>517.05810043219799</c:v>
                </c:pt>
                <c:pt idx="17">
                  <c:v>890.08245592475043</c:v>
                </c:pt>
                <c:pt idx="18">
                  <c:v>1256.8165796377411</c:v>
                </c:pt>
                <c:pt idx="19">
                  <c:v>1612.3114050754259</c:v>
                </c:pt>
                <c:pt idx="20">
                  <c:v>1939.9052686724051</c:v>
                </c:pt>
                <c:pt idx="21">
                  <c:v>2249.1066409205996</c:v>
                </c:pt>
                <c:pt idx="22">
                  <c:v>2536.2302408270366</c:v>
                </c:pt>
                <c:pt idx="23">
                  <c:v>2801.8340798220024</c:v>
                </c:pt>
                <c:pt idx="24">
                  <c:v>3048.0892186158003</c:v>
                </c:pt>
                <c:pt idx="25">
                  <c:v>3263.4700257364984</c:v>
                </c:pt>
                <c:pt idx="26">
                  <c:v>3448.9562474761265</c:v>
                </c:pt>
                <c:pt idx="27">
                  <c:v>3598.0272837020602</c:v>
                </c:pt>
                <c:pt idx="28">
                  <c:v>3712.2509746820938</c:v>
                </c:pt>
                <c:pt idx="29">
                  <c:v>3788.8389052952357</c:v>
                </c:pt>
                <c:pt idx="30">
                  <c:v>3831.5360281029157</c:v>
                </c:pt>
                <c:pt idx="31">
                  <c:v>3838.8674577031743</c:v>
                </c:pt>
                <c:pt idx="32">
                  <c:v>3809.6464735990016</c:v>
                </c:pt>
                <c:pt idx="33">
                  <c:v>3742.0094554714542</c:v>
                </c:pt>
                <c:pt idx="34">
                  <c:v>3638.4330193310579</c:v>
                </c:pt>
                <c:pt idx="35">
                  <c:v>3499.3227659972199</c:v>
                </c:pt>
                <c:pt idx="36">
                  <c:v>3328.7493922481463</c:v>
                </c:pt>
                <c:pt idx="37">
                  <c:v>3130.0938827263485</c:v>
                </c:pt>
                <c:pt idx="38">
                  <c:v>2901.9204480230583</c:v>
                </c:pt>
                <c:pt idx="39">
                  <c:v>2646.0797706565031</c:v>
                </c:pt>
                <c:pt idx="40">
                  <c:v>2360.4492000242208</c:v>
                </c:pt>
                <c:pt idx="41">
                  <c:v>2049.5875125617126</c:v>
                </c:pt>
                <c:pt idx="42">
                  <c:v>1711.7446130482699</c:v>
                </c:pt>
                <c:pt idx="43">
                  <c:v>1366.1045007897769</c:v>
                </c:pt>
                <c:pt idx="44">
                  <c:v>1008.5379462572072</c:v>
                </c:pt>
                <c:pt idx="45">
                  <c:v>652.0825966509542</c:v>
                </c:pt>
                <c:pt idx="46">
                  <c:v>284.48529025228629</c:v>
                </c:pt>
                <c:pt idx="47">
                  <c:v>-91.583399122245112</c:v>
                </c:pt>
                <c:pt idx="48">
                  <c:v>-465.36696860232905</c:v>
                </c:pt>
                <c:pt idx="49">
                  <c:v>-833.87549176092023</c:v>
                </c:pt>
                <c:pt idx="50">
                  <c:v>-1207.814625287431</c:v>
                </c:pt>
                <c:pt idx="51">
                  <c:v>-1560.285490250362</c:v>
                </c:pt>
                <c:pt idx="52">
                  <c:v>-1891.9786630958329</c:v>
                </c:pt>
                <c:pt idx="53">
                  <c:v>-2204.9210030656814</c:v>
                </c:pt>
                <c:pt idx="54">
                  <c:v>-2491.2616557740844</c:v>
                </c:pt>
                <c:pt idx="55">
                  <c:v>-2759.1399065972396</c:v>
                </c:pt>
                <c:pt idx="56">
                  <c:v>-3007.2414095234599</c:v>
                </c:pt>
                <c:pt idx="57">
                  <c:v>-3224.612411574923</c:v>
                </c:pt>
                <c:pt idx="58">
                  <c:v>-3409.7518424045638</c:v>
                </c:pt>
                <c:pt idx="59">
                  <c:v>-3558.9741811277549</c:v>
                </c:pt>
                <c:pt idx="60">
                  <c:v>-3672.4157094357779</c:v>
                </c:pt>
                <c:pt idx="61">
                  <c:v>-3748.405381431503</c:v>
                </c:pt>
                <c:pt idx="62">
                  <c:v>-3789.9799363160246</c:v>
                </c:pt>
                <c:pt idx="63">
                  <c:v>-3795.8899356174566</c:v>
                </c:pt>
                <c:pt idx="64">
                  <c:v>-3764.8122437975303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E02-4EB2-A21D-C1F565BAF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45400"/>
        <c:axId val="564946968"/>
      </c:scatterChart>
      <c:valAx>
        <c:axId val="564945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46968"/>
        <c:crosses val="autoZero"/>
        <c:crossBetween val="midCat"/>
      </c:valAx>
      <c:valAx>
        <c:axId val="564946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45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TDK_KF_ST_19_03!$I$85:$I$149</c:f>
              <c:numCache>
                <c:formatCode>General</c:formatCode>
                <c:ptCount val="65"/>
                <c:pt idx="0">
                  <c:v>512</c:v>
                </c:pt>
                <c:pt idx="1">
                  <c:v>130</c:v>
                </c:pt>
                <c:pt idx="2">
                  <c:v>-242</c:v>
                </c:pt>
                <c:pt idx="3">
                  <c:v>-605</c:v>
                </c:pt>
                <c:pt idx="4">
                  <c:v>-971</c:v>
                </c:pt>
                <c:pt idx="5">
                  <c:v>-1334</c:v>
                </c:pt>
                <c:pt idx="6">
                  <c:v>-1681</c:v>
                </c:pt>
                <c:pt idx="7">
                  <c:v>-2016</c:v>
                </c:pt>
                <c:pt idx="8">
                  <c:v>-2336</c:v>
                </c:pt>
                <c:pt idx="9">
                  <c:v>-2626</c:v>
                </c:pt>
                <c:pt idx="10">
                  <c:v>-2885</c:v>
                </c:pt>
                <c:pt idx="11">
                  <c:v>-3113</c:v>
                </c:pt>
                <c:pt idx="12">
                  <c:v>-3322</c:v>
                </c:pt>
                <c:pt idx="13">
                  <c:v>-3496</c:v>
                </c:pt>
                <c:pt idx="14">
                  <c:v>-3650</c:v>
                </c:pt>
                <c:pt idx="15">
                  <c:v>-3745</c:v>
                </c:pt>
                <c:pt idx="16">
                  <c:v>-3816</c:v>
                </c:pt>
                <c:pt idx="17">
                  <c:v>-3845</c:v>
                </c:pt>
                <c:pt idx="18">
                  <c:v>-3847</c:v>
                </c:pt>
                <c:pt idx="19">
                  <c:v>-3802</c:v>
                </c:pt>
                <c:pt idx="20">
                  <c:v>-3731</c:v>
                </c:pt>
                <c:pt idx="21">
                  <c:v>-3616</c:v>
                </c:pt>
                <c:pt idx="22">
                  <c:v>-3467</c:v>
                </c:pt>
                <c:pt idx="23">
                  <c:v>-3289</c:v>
                </c:pt>
                <c:pt idx="24">
                  <c:v>-3071</c:v>
                </c:pt>
                <c:pt idx="25">
                  <c:v>-2827</c:v>
                </c:pt>
                <c:pt idx="26">
                  <c:v>-2568</c:v>
                </c:pt>
                <c:pt idx="27">
                  <c:v>-2283</c:v>
                </c:pt>
                <c:pt idx="28">
                  <c:v>-1963</c:v>
                </c:pt>
                <c:pt idx="29">
                  <c:v>-1639</c:v>
                </c:pt>
                <c:pt idx="30">
                  <c:v>-1284</c:v>
                </c:pt>
                <c:pt idx="31">
                  <c:v>-919</c:v>
                </c:pt>
                <c:pt idx="32">
                  <c:v>-544</c:v>
                </c:pt>
                <c:pt idx="33">
                  <c:v>-175</c:v>
                </c:pt>
                <c:pt idx="34">
                  <c:v>199</c:v>
                </c:pt>
                <c:pt idx="35">
                  <c:v>559</c:v>
                </c:pt>
                <c:pt idx="36">
                  <c:v>926</c:v>
                </c:pt>
                <c:pt idx="37">
                  <c:v>1288</c:v>
                </c:pt>
                <c:pt idx="38">
                  <c:v>1638</c:v>
                </c:pt>
                <c:pt idx="39">
                  <c:v>1978</c:v>
                </c:pt>
                <c:pt idx="40">
                  <c:v>2290</c:v>
                </c:pt>
                <c:pt idx="41">
                  <c:v>2576</c:v>
                </c:pt>
                <c:pt idx="42">
                  <c:v>2835</c:v>
                </c:pt>
                <c:pt idx="43">
                  <c:v>3072</c:v>
                </c:pt>
                <c:pt idx="44">
                  <c:v>3280</c:v>
                </c:pt>
                <c:pt idx="45">
                  <c:v>3459</c:v>
                </c:pt>
                <c:pt idx="46">
                  <c:v>3603</c:v>
                </c:pt>
                <c:pt idx="47">
                  <c:v>3718</c:v>
                </c:pt>
                <c:pt idx="48">
                  <c:v>3780</c:v>
                </c:pt>
                <c:pt idx="49">
                  <c:v>3816</c:v>
                </c:pt>
                <c:pt idx="50">
                  <c:v>3815</c:v>
                </c:pt>
                <c:pt idx="51">
                  <c:v>3773</c:v>
                </c:pt>
                <c:pt idx="52">
                  <c:v>3697</c:v>
                </c:pt>
                <c:pt idx="53">
                  <c:v>3590</c:v>
                </c:pt>
                <c:pt idx="54">
                  <c:v>3438</c:v>
                </c:pt>
                <c:pt idx="55">
                  <c:v>3253</c:v>
                </c:pt>
                <c:pt idx="56">
                  <c:v>3038</c:v>
                </c:pt>
                <c:pt idx="57">
                  <c:v>2795</c:v>
                </c:pt>
                <c:pt idx="58">
                  <c:v>2531</c:v>
                </c:pt>
                <c:pt idx="59">
                  <c:v>2245</c:v>
                </c:pt>
                <c:pt idx="60">
                  <c:v>1927</c:v>
                </c:pt>
                <c:pt idx="61">
                  <c:v>1603</c:v>
                </c:pt>
                <c:pt idx="62">
                  <c:v>1244</c:v>
                </c:pt>
                <c:pt idx="63">
                  <c:v>875</c:v>
                </c:pt>
                <c:pt idx="64">
                  <c:v>505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6F-42C1-9349-089600F15033}"/>
            </c:ext>
          </c:extLst>
        </c:ser>
        <c:ser>
          <c:idx val="1"/>
          <c:order val="1"/>
          <c:tx>
            <c:strRef>
              <c:f>TDK_KF_ST_19_03!$L$19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TDK_KF_ST_19_03!$L$85:$L$149</c:f>
              <c:numCache>
                <c:formatCode>General</c:formatCode>
                <c:ptCount val="65"/>
                <c:pt idx="0">
                  <c:v>513.55493618365915</c:v>
                </c:pt>
                <c:pt idx="1">
                  <c:v>136.33657660544807</c:v>
                </c:pt>
                <c:pt idx="2">
                  <c:v>-236.41208765637936</c:v>
                </c:pt>
                <c:pt idx="3">
                  <c:v>-599.39300295574674</c:v>
                </c:pt>
                <c:pt idx="4">
                  <c:v>-966.48821169008067</c:v>
                </c:pt>
                <c:pt idx="5">
                  <c:v>-1333.6316025019494</c:v>
                </c:pt>
                <c:pt idx="6">
                  <c:v>-1683.264057335429</c:v>
                </c:pt>
                <c:pt idx="7">
                  <c:v>-2017.1474485811918</c:v>
                </c:pt>
                <c:pt idx="8">
                  <c:v>-2334.3210237207986</c:v>
                </c:pt>
                <c:pt idx="9">
                  <c:v>-2624.8151222312536</c:v>
                </c:pt>
                <c:pt idx="10">
                  <c:v>-2884.7048171267011</c:v>
                </c:pt>
                <c:pt idx="11">
                  <c:v>-3116.0218360142067</c:v>
                </c:pt>
                <c:pt idx="12">
                  <c:v>-3324.0642589507597</c:v>
                </c:pt>
                <c:pt idx="13">
                  <c:v>-3500.238482795281</c:v>
                </c:pt>
                <c:pt idx="14">
                  <c:v>-3643.6579708181002</c:v>
                </c:pt>
                <c:pt idx="15">
                  <c:v>-3750.9174562100961</c:v>
                </c:pt>
                <c:pt idx="16">
                  <c:v>-3821.2070072031938</c:v>
                </c:pt>
                <c:pt idx="17">
                  <c:v>-3853.4731586968351</c:v>
                </c:pt>
                <c:pt idx="18">
                  <c:v>-3849.3578086406555</c:v>
                </c:pt>
                <c:pt idx="19">
                  <c:v>-3810.0365653966942</c:v>
                </c:pt>
                <c:pt idx="20">
                  <c:v>-3735.388720606677</c:v>
                </c:pt>
                <c:pt idx="21">
                  <c:v>-3619.7003247558168</c:v>
                </c:pt>
                <c:pt idx="22">
                  <c:v>-3471.8418908602121</c:v>
                </c:pt>
                <c:pt idx="23">
                  <c:v>-3287.6929928465197</c:v>
                </c:pt>
                <c:pt idx="24">
                  <c:v>-3073.1527014773069</c:v>
                </c:pt>
                <c:pt idx="25">
                  <c:v>-2828.742249891518</c:v>
                </c:pt>
                <c:pt idx="26">
                  <c:v>-2570.3861653516924</c:v>
                </c:pt>
                <c:pt idx="27">
                  <c:v>-2281.1327546077691</c:v>
                </c:pt>
                <c:pt idx="28">
                  <c:v>-1962.8776129497146</c:v>
                </c:pt>
                <c:pt idx="29">
                  <c:v>-1635.3444151851425</c:v>
                </c:pt>
                <c:pt idx="30">
                  <c:v>-1280.865353380859</c:v>
                </c:pt>
                <c:pt idx="31">
                  <c:v>-912.10806668256134</c:v>
                </c:pt>
                <c:pt idx="32">
                  <c:v>-538.59299957848953</c:v>
                </c:pt>
                <c:pt idx="33">
                  <c:v>-171.44251335979379</c:v>
                </c:pt>
                <c:pt idx="34">
                  <c:v>203.70444548915449</c:v>
                </c:pt>
                <c:pt idx="35">
                  <c:v>569.54924456127128</c:v>
                </c:pt>
                <c:pt idx="36">
                  <c:v>934.03135086324357</c:v>
                </c:pt>
                <c:pt idx="37">
                  <c:v>1294.0350033883335</c:v>
                </c:pt>
                <c:pt idx="38">
                  <c:v>1644.5742685027128</c:v>
                </c:pt>
                <c:pt idx="39">
                  <c:v>1978.1808487307221</c:v>
                </c:pt>
                <c:pt idx="40">
                  <c:v>2293.5850541254849</c:v>
                </c:pt>
                <c:pt idx="41">
                  <c:v>2578.0726034959948</c:v>
                </c:pt>
                <c:pt idx="42">
                  <c:v>2836.6187815020253</c:v>
                </c:pt>
                <c:pt idx="43">
                  <c:v>3067.6852521125015</c:v>
                </c:pt>
                <c:pt idx="44">
                  <c:v>3274.8006291987554</c:v>
                </c:pt>
                <c:pt idx="45">
                  <c:v>3452.3955139198511</c:v>
                </c:pt>
                <c:pt idx="46">
                  <c:v>3595.8692862709408</c:v>
                </c:pt>
                <c:pt idx="47">
                  <c:v>3705.3727279900809</c:v>
                </c:pt>
                <c:pt idx="48">
                  <c:v>3775.2499409014613</c:v>
                </c:pt>
                <c:pt idx="49">
                  <c:v>3808.880573754021</c:v>
                </c:pt>
                <c:pt idx="50">
                  <c:v>3806.3229413000427</c:v>
                </c:pt>
                <c:pt idx="51">
                  <c:v>3768.5945726913569</c:v>
                </c:pt>
                <c:pt idx="52">
                  <c:v>3695.202813808165</c:v>
                </c:pt>
                <c:pt idx="53">
                  <c:v>3583.2508174229401</c:v>
                </c:pt>
                <c:pt idx="54">
                  <c:v>3434.7737646115897</c:v>
                </c:pt>
                <c:pt idx="55">
                  <c:v>3254.5200110341279</c:v>
                </c:pt>
                <c:pt idx="56">
                  <c:v>3036.9534006964564</c:v>
                </c:pt>
                <c:pt idx="57">
                  <c:v>2797.601452341763</c:v>
                </c:pt>
                <c:pt idx="58">
                  <c:v>2537.8007729125543</c:v>
                </c:pt>
                <c:pt idx="59">
                  <c:v>2249.9620191406589</c:v>
                </c:pt>
                <c:pt idx="60">
                  <c:v>1932.572014100233</c:v>
                </c:pt>
                <c:pt idx="61">
                  <c:v>1604.1140671204705</c:v>
                </c:pt>
                <c:pt idx="62">
                  <c:v>1251.8671546200376</c:v>
                </c:pt>
                <c:pt idx="63">
                  <c:v>878.28905911219601</c:v>
                </c:pt>
                <c:pt idx="64">
                  <c:v>504.36836018965101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B6F-42C1-9349-089600F15033}"/>
            </c:ext>
          </c:extLst>
        </c:ser>
        <c:ser>
          <c:idx val="2"/>
          <c:order val="2"/>
          <c:tx>
            <c:strRef>
              <c:f>TDK_KF_ST_19_03!$J$19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TDK_KF_ST_19_03!$J$85:$J$149</c:f>
              <c:numCache>
                <c:formatCode>General</c:formatCode>
                <c:ptCount val="65"/>
                <c:pt idx="0">
                  <c:v>-3754</c:v>
                </c:pt>
                <c:pt idx="1">
                  <c:v>-3787</c:v>
                </c:pt>
                <c:pt idx="2">
                  <c:v>-3783</c:v>
                </c:pt>
                <c:pt idx="3">
                  <c:v>-3736</c:v>
                </c:pt>
                <c:pt idx="4">
                  <c:v>-3666</c:v>
                </c:pt>
                <c:pt idx="5">
                  <c:v>-3540</c:v>
                </c:pt>
                <c:pt idx="6">
                  <c:v>-3392</c:v>
                </c:pt>
                <c:pt idx="7">
                  <c:v>-3219</c:v>
                </c:pt>
                <c:pt idx="8">
                  <c:v>-2992</c:v>
                </c:pt>
                <c:pt idx="9">
                  <c:v>-2750</c:v>
                </c:pt>
                <c:pt idx="10">
                  <c:v>-2486</c:v>
                </c:pt>
                <c:pt idx="11">
                  <c:v>-2196</c:v>
                </c:pt>
                <c:pt idx="12">
                  <c:v>-1878</c:v>
                </c:pt>
                <c:pt idx="13">
                  <c:v>-1550</c:v>
                </c:pt>
                <c:pt idx="14">
                  <c:v>-1205</c:v>
                </c:pt>
                <c:pt idx="15">
                  <c:v>-832</c:v>
                </c:pt>
                <c:pt idx="16">
                  <c:v>-464</c:v>
                </c:pt>
                <c:pt idx="17">
                  <c:v>-98</c:v>
                </c:pt>
                <c:pt idx="18">
                  <c:v>275</c:v>
                </c:pt>
                <c:pt idx="19">
                  <c:v>632</c:v>
                </c:pt>
                <c:pt idx="20">
                  <c:v>990</c:v>
                </c:pt>
                <c:pt idx="21">
                  <c:v>1356</c:v>
                </c:pt>
                <c:pt idx="22">
                  <c:v>1692</c:v>
                </c:pt>
                <c:pt idx="23">
                  <c:v>2033</c:v>
                </c:pt>
                <c:pt idx="24">
                  <c:v>2337</c:v>
                </c:pt>
                <c:pt idx="25">
                  <c:v>2628</c:v>
                </c:pt>
                <c:pt idx="26">
                  <c:v>2877</c:v>
                </c:pt>
                <c:pt idx="27">
                  <c:v>3104</c:v>
                </c:pt>
                <c:pt idx="28">
                  <c:v>3314</c:v>
                </c:pt>
                <c:pt idx="29">
                  <c:v>3486</c:v>
                </c:pt>
                <c:pt idx="30">
                  <c:v>3622</c:v>
                </c:pt>
                <c:pt idx="31">
                  <c:v>3732</c:v>
                </c:pt>
                <c:pt idx="32">
                  <c:v>3805</c:v>
                </c:pt>
                <c:pt idx="33">
                  <c:v>3830</c:v>
                </c:pt>
                <c:pt idx="34">
                  <c:v>3826</c:v>
                </c:pt>
                <c:pt idx="35">
                  <c:v>3788</c:v>
                </c:pt>
                <c:pt idx="36">
                  <c:v>3710</c:v>
                </c:pt>
                <c:pt idx="37">
                  <c:v>3594</c:v>
                </c:pt>
                <c:pt idx="38">
                  <c:v>3448</c:v>
                </c:pt>
                <c:pt idx="39">
                  <c:v>3258</c:v>
                </c:pt>
                <c:pt idx="40">
                  <c:v>3039</c:v>
                </c:pt>
                <c:pt idx="41">
                  <c:v>2801</c:v>
                </c:pt>
                <c:pt idx="42">
                  <c:v>2538</c:v>
                </c:pt>
                <c:pt idx="43">
                  <c:v>2252</c:v>
                </c:pt>
                <c:pt idx="44">
                  <c:v>1936</c:v>
                </c:pt>
                <c:pt idx="45">
                  <c:v>1603</c:v>
                </c:pt>
                <c:pt idx="46">
                  <c:v>1252</c:v>
                </c:pt>
                <c:pt idx="47">
                  <c:v>883</c:v>
                </c:pt>
                <c:pt idx="48">
                  <c:v>518</c:v>
                </c:pt>
                <c:pt idx="49">
                  <c:v>156</c:v>
                </c:pt>
                <c:pt idx="50">
                  <c:v>-223</c:v>
                </c:pt>
                <c:pt idx="51">
                  <c:v>-580</c:v>
                </c:pt>
                <c:pt idx="52">
                  <c:v>-941</c:v>
                </c:pt>
                <c:pt idx="53">
                  <c:v>-1310</c:v>
                </c:pt>
                <c:pt idx="54">
                  <c:v>-1652</c:v>
                </c:pt>
                <c:pt idx="55">
                  <c:v>-1982</c:v>
                </c:pt>
                <c:pt idx="56">
                  <c:v>-2304</c:v>
                </c:pt>
                <c:pt idx="57">
                  <c:v>-2582</c:v>
                </c:pt>
                <c:pt idx="58">
                  <c:v>-2833</c:v>
                </c:pt>
                <c:pt idx="59">
                  <c:v>-3066</c:v>
                </c:pt>
                <c:pt idx="60">
                  <c:v>-3271</c:v>
                </c:pt>
                <c:pt idx="61">
                  <c:v>-3442</c:v>
                </c:pt>
                <c:pt idx="62">
                  <c:v>-3586</c:v>
                </c:pt>
                <c:pt idx="63">
                  <c:v>-3686</c:v>
                </c:pt>
                <c:pt idx="64">
                  <c:v>-3759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B6F-42C1-9349-089600F15033}"/>
            </c:ext>
          </c:extLst>
        </c:ser>
        <c:ser>
          <c:idx val="3"/>
          <c:order val="3"/>
          <c:tx>
            <c:strRef>
              <c:f>TDK_KF_ST_19_03!$N$19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TDK_KF_ST_19_03!$N$85:$N$149</c:f>
              <c:numCache>
                <c:formatCode>General</c:formatCode>
                <c:ptCount val="65"/>
                <c:pt idx="0">
                  <c:v>-3752.4617575193097</c:v>
                </c:pt>
                <c:pt idx="1">
                  <c:v>-3783.9669178063878</c:v>
                </c:pt>
                <c:pt idx="2">
                  <c:v>-3778.710392330172</c:v>
                </c:pt>
                <c:pt idx="3">
                  <c:v>-3738.7642292297646</c:v>
                </c:pt>
                <c:pt idx="4">
                  <c:v>-3662.3398939130439</c:v>
                </c:pt>
                <c:pt idx="5">
                  <c:v>-3547.4305923055458</c:v>
                </c:pt>
                <c:pt idx="6">
                  <c:v>-3398.7914089267929</c:v>
                </c:pt>
                <c:pt idx="7">
                  <c:v>-3216.3492462766162</c:v>
                </c:pt>
                <c:pt idx="8">
                  <c:v>-2999.9216078972099</c:v>
                </c:pt>
                <c:pt idx="9">
                  <c:v>-2756.5269717589381</c:v>
                </c:pt>
                <c:pt idx="10">
                  <c:v>-2491.867921334027</c:v>
                </c:pt>
                <c:pt idx="11">
                  <c:v>-2206.1095139701188</c:v>
                </c:pt>
                <c:pt idx="12">
                  <c:v>-1891.0493570329879</c:v>
                </c:pt>
                <c:pt idx="13">
                  <c:v>-1556.8402903933634</c:v>
                </c:pt>
                <c:pt idx="14">
                  <c:v>-1203.8318306667604</c:v>
                </c:pt>
                <c:pt idx="15">
                  <c:v>-839.22197132572683</c:v>
                </c:pt>
                <c:pt idx="16">
                  <c:v>-466.0822521565135</c:v>
                </c:pt>
                <c:pt idx="17">
                  <c:v>-97.68104199970854</c:v>
                </c:pt>
                <c:pt idx="18">
                  <c:v>276.61264913931478</c:v>
                </c:pt>
                <c:pt idx="19">
                  <c:v>637.21939214288341</c:v>
                </c:pt>
                <c:pt idx="20">
                  <c:v>995.6928196971794</c:v>
                </c:pt>
                <c:pt idx="21">
                  <c:v>1363.0594310414092</c:v>
                </c:pt>
                <c:pt idx="22">
                  <c:v>1707.0012241870188</c:v>
                </c:pt>
                <c:pt idx="23">
                  <c:v>2039.154992375094</c:v>
                </c:pt>
                <c:pt idx="24">
                  <c:v>2348.3263510279148</c:v>
                </c:pt>
                <c:pt idx="25">
                  <c:v>2634.7051348831005</c:v>
                </c:pt>
                <c:pt idx="26">
                  <c:v>2883.6878439009438</c:v>
                </c:pt>
                <c:pt idx="27">
                  <c:v>3113.1831482763905</c:v>
                </c:pt>
                <c:pt idx="28">
                  <c:v>3318.1267117227089</c:v>
                </c:pt>
                <c:pt idx="29">
                  <c:v>3486.1296817550819</c:v>
                </c:pt>
                <c:pt idx="30">
                  <c:v>3625.9556116511762</c:v>
                </c:pt>
                <c:pt idx="31">
                  <c:v>3730.3194145630982</c:v>
                </c:pt>
                <c:pt idx="32">
                  <c:v>3796.8979024832638</c:v>
                </c:pt>
                <c:pt idx="33">
                  <c:v>3826.0383639877077</c:v>
                </c:pt>
                <c:pt idx="34">
                  <c:v>3819.5823550148934</c:v>
                </c:pt>
                <c:pt idx="35">
                  <c:v>3777.9140611986863</c:v>
                </c:pt>
                <c:pt idx="36">
                  <c:v>3700.5655461150841</c:v>
                </c:pt>
                <c:pt idx="37">
                  <c:v>3586.8675642084117</c:v>
                </c:pt>
                <c:pt idx="38">
                  <c:v>3437.1071494785278</c:v>
                </c:pt>
                <c:pt idx="39">
                  <c:v>3253.9952214613395</c:v>
                </c:pt>
                <c:pt idx="40">
                  <c:v>3038.0269135672947</c:v>
                </c:pt>
                <c:pt idx="41">
                  <c:v>2799.5082120665306</c:v>
                </c:pt>
                <c:pt idx="42">
                  <c:v>2536.7700677684711</c:v>
                </c:pt>
                <c:pt idx="43">
                  <c:v>2252.2350596834963</c:v>
                </c:pt>
                <c:pt idx="44">
                  <c:v>1940.051105338692</c:v>
                </c:pt>
                <c:pt idx="45">
                  <c:v>1605.1370885229169</c:v>
                </c:pt>
                <c:pt idx="46">
                  <c:v>1254.6591973498689</c:v>
                </c:pt>
                <c:pt idx="47">
                  <c:v>885.65306450733215</c:v>
                </c:pt>
                <c:pt idx="48">
                  <c:v>520.3101034140218</c:v>
                </c:pt>
                <c:pt idx="49">
                  <c:v>153.20421105020219</c:v>
                </c:pt>
                <c:pt idx="50">
                  <c:v>-221.11152296545174</c:v>
                </c:pt>
                <c:pt idx="51">
                  <c:v>-581.27620357277954</c:v>
                </c:pt>
                <c:pt idx="52">
                  <c:v>-941.19511050317794</c:v>
                </c:pt>
                <c:pt idx="53">
                  <c:v>-1302.7992175505319</c:v>
                </c:pt>
                <c:pt idx="54">
                  <c:v>-1652.8881211134296</c:v>
                </c:pt>
                <c:pt idx="55">
                  <c:v>-1981.6430386844215</c:v>
                </c:pt>
                <c:pt idx="56">
                  <c:v>-2298.0354157415431</c:v>
                </c:pt>
                <c:pt idx="57">
                  <c:v>-2580.7443586754375</c:v>
                </c:pt>
                <c:pt idx="58">
                  <c:v>-2833.2419005069873</c:v>
                </c:pt>
                <c:pt idx="59">
                  <c:v>-3063.3880162200676</c:v>
                </c:pt>
                <c:pt idx="60">
                  <c:v>-3269.4823722672118</c:v>
                </c:pt>
                <c:pt idx="61">
                  <c:v>-3439.4176450908749</c:v>
                </c:pt>
                <c:pt idx="62">
                  <c:v>-3579.7748089683328</c:v>
                </c:pt>
                <c:pt idx="63">
                  <c:v>-3686.6961963038689</c:v>
                </c:pt>
                <c:pt idx="64">
                  <c:v>-3754.1743511974482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B6F-42C1-9349-089600F15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3632"/>
        <c:axId val="564951672"/>
      </c:scatterChart>
      <c:valAx>
        <c:axId val="56495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1672"/>
        <c:crosses val="autoZero"/>
        <c:crossBetween val="midCat"/>
      </c:valAx>
      <c:valAx>
        <c:axId val="564951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3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TDK_KF_ST_19_03!$AC$20:$AC$84</c:f>
              <c:numCache>
                <c:formatCode>General</c:formatCode>
                <c:ptCount val="65"/>
                <c:pt idx="0">
                  <c:v>-8.2165891454736989E-2</c:v>
                </c:pt>
                <c:pt idx="1">
                  <c:v>-0.11543949918462904</c:v>
                </c:pt>
                <c:pt idx="2">
                  <c:v>-0.12475235894959624</c:v>
                </c:pt>
                <c:pt idx="3">
                  <c:v>-0.13098678045982126</c:v>
                </c:pt>
                <c:pt idx="4">
                  <c:v>-0.14094645886969914</c:v>
                </c:pt>
                <c:pt idx="5">
                  <c:v>-0.12105609468677159</c:v>
                </c:pt>
                <c:pt idx="6">
                  <c:v>-0.10767009563189589</c:v>
                </c:pt>
                <c:pt idx="7">
                  <c:v>-6.8082290046689309E-2</c:v>
                </c:pt>
                <c:pt idx="8">
                  <c:v>-9.4503969377242925E-2</c:v>
                </c:pt>
                <c:pt idx="9">
                  <c:v>-0.10118147431058588</c:v>
                </c:pt>
                <c:pt idx="10">
                  <c:v>-3.3501811832024941E-2</c:v>
                </c:pt>
                <c:pt idx="11">
                  <c:v>-4.7925462307802036E-2</c:v>
                </c:pt>
                <c:pt idx="12">
                  <c:v>-3.8785372633242332E-2</c:v>
                </c:pt>
                <c:pt idx="13">
                  <c:v>-3.9063177047324871E-2</c:v>
                </c:pt>
                <c:pt idx="14">
                  <c:v>-0.1533179199032304</c:v>
                </c:pt>
                <c:pt idx="15">
                  <c:v>-9.7464032308693049E-2</c:v>
                </c:pt>
                <c:pt idx="16">
                  <c:v>-5.5292418310997959E-2</c:v>
                </c:pt>
                <c:pt idx="17">
                  <c:v>-9.4299346006479823E-2</c:v>
                </c:pt>
                <c:pt idx="18">
                  <c:v>-0.13128843422218495</c:v>
                </c:pt>
                <c:pt idx="19">
                  <c:v>-0.10923971032622148</c:v>
                </c:pt>
                <c:pt idx="20">
                  <c:v>-5.1286029146453416E-2</c:v>
                </c:pt>
                <c:pt idx="21">
                  <c:v>-9.3226343582202276E-2</c:v>
                </c:pt>
                <c:pt idx="22">
                  <c:v>-7.5977988133502095E-2</c:v>
                </c:pt>
                <c:pt idx="23">
                  <c:v>1.9864029216506651E-2</c:v>
                </c:pt>
                <c:pt idx="24">
                  <c:v>-8.2513824957004545E-3</c:v>
                </c:pt>
                <c:pt idx="25">
                  <c:v>6.9655082719037864E-2</c:v>
                </c:pt>
                <c:pt idx="26">
                  <c:v>0.12096782739908463</c:v>
                </c:pt>
                <c:pt idx="27">
                  <c:v>1.961610642987921E-2</c:v>
                </c:pt>
                <c:pt idx="28">
                  <c:v>8.6299571241596595E-2</c:v>
                </c:pt>
                <c:pt idx="29">
                  <c:v>9.5433565007311927E-2</c:v>
                </c:pt>
                <c:pt idx="30">
                  <c:v>6.4786504301366676E-2</c:v>
                </c:pt>
                <c:pt idx="31">
                  <c:v>9.5824438015654323E-2</c:v>
                </c:pt>
                <c:pt idx="32">
                  <c:v>6.5040334671380151E-2</c:v>
                </c:pt>
                <c:pt idx="33">
                  <c:v>8.7298404583179945E-2</c:v>
                </c:pt>
                <c:pt idx="34">
                  <c:v>-2.1439694833702561E-3</c:v>
                </c:pt>
                <c:pt idx="35">
                  <c:v>4.7850416526586059E-2</c:v>
                </c:pt>
                <c:pt idx="36">
                  <c:v>8.1242479850118343E-2</c:v>
                </c:pt>
                <c:pt idx="37">
                  <c:v>7.7852579966048552E-2</c:v>
                </c:pt>
                <c:pt idx="38">
                  <c:v>2.800260328305626E-2</c:v>
                </c:pt>
                <c:pt idx="39">
                  <c:v>0.13149330093008871</c:v>
                </c:pt>
                <c:pt idx="40">
                  <c:v>7.5312948813262892E-2</c:v>
                </c:pt>
                <c:pt idx="41">
                  <c:v>8.5481456282423096E-2</c:v>
                </c:pt>
                <c:pt idx="42">
                  <c:v>0.16261310924579675</c:v>
                </c:pt>
                <c:pt idx="43">
                  <c:v>9.2602155605362668E-2</c:v>
                </c:pt>
                <c:pt idx="44">
                  <c:v>0.13433650394296137</c:v>
                </c:pt>
                <c:pt idx="45">
                  <c:v>0.10249746718884012</c:v>
                </c:pt>
                <c:pt idx="46">
                  <c:v>9.0554236703042079E-2</c:v>
                </c:pt>
                <c:pt idx="47">
                  <c:v>3.2802450513941039E-2</c:v>
                </c:pt>
                <c:pt idx="48">
                  <c:v>-7.4916388387691768E-2</c:v>
                </c:pt>
                <c:pt idx="49">
                  <c:v>-3.2341814592712126E-2</c:v>
                </c:pt>
                <c:pt idx="50">
                  <c:v>-4.6709358028238057E-2</c:v>
                </c:pt>
                <c:pt idx="51">
                  <c:v>-7.3667304893490382E-2</c:v>
                </c:pt>
                <c:pt idx="52">
                  <c:v>-6.5211401108570044E-2</c:v>
                </c:pt>
                <c:pt idx="53">
                  <c:v>-5.5321592276754927E-2</c:v>
                </c:pt>
                <c:pt idx="54">
                  <c:v>-4.8968110415898991E-2</c:v>
                </c:pt>
                <c:pt idx="55">
                  <c:v>-3.7679502388868968E-2</c:v>
                </c:pt>
                <c:pt idx="56">
                  <c:v>-4.6768138558149985E-2</c:v>
                </c:pt>
                <c:pt idx="57">
                  <c:v>-4.3098728644849871E-2</c:v>
                </c:pt>
                <c:pt idx="58">
                  <c:v>2.1854995161163515E-2</c:v>
                </c:pt>
                <c:pt idx="59">
                  <c:v>1.9840148510752442E-3</c:v>
                </c:pt>
                <c:pt idx="60">
                  <c:v>-4.4784694045233664E-2</c:v>
                </c:pt>
                <c:pt idx="61">
                  <c:v>1.3727912041190393E-2</c:v>
                </c:pt>
                <c:pt idx="62">
                  <c:v>-1.6617480053582767E-2</c:v>
                </c:pt>
                <c:pt idx="63">
                  <c:v>-0.14411294771792882</c:v>
                </c:pt>
                <c:pt idx="64">
                  <c:v>-0.15629185546288227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965-4C77-ACD2-ADB6DD08C1D7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TDK_KF_ST_19_03!$AC$85:$AC$149</c:f>
              <c:numCache>
                <c:formatCode>General</c:formatCode>
                <c:ptCount val="65"/>
                <c:pt idx="0">
                  <c:v>3.6911409269066553E-2</c:v>
                </c:pt>
                <c:pt idx="1">
                  <c:v>-3.4327953628633168E-2</c:v>
                </c:pt>
                <c:pt idx="2">
                  <c:v>-1.8059544359971369E-2</c:v>
                </c:pt>
                <c:pt idx="3">
                  <c:v>-2.7623143055222954E-2</c:v>
                </c:pt>
                <c:pt idx="4">
                  <c:v>9.9997941247238487E-3</c:v>
                </c:pt>
                <c:pt idx="5">
                  <c:v>1.850462908106465E-2</c:v>
                </c:pt>
                <c:pt idx="6">
                  <c:v>4.8596957931522411E-2</c:v>
                </c:pt>
                <c:pt idx="7">
                  <c:v>9.8373403756340849E-2</c:v>
                </c:pt>
                <c:pt idx="8">
                  <c:v>-2.8374276036458923E-2</c:v>
                </c:pt>
                <c:pt idx="9">
                  <c:v>-1.584956895464984E-2</c:v>
                </c:pt>
                <c:pt idx="10">
                  <c:v>-5.059883481635552E-3</c:v>
                </c:pt>
                <c:pt idx="11">
                  <c:v>-3.299030469452191E-2</c:v>
                </c:pt>
                <c:pt idx="12">
                  <c:v>-9.1025713031797295E-2</c:v>
                </c:pt>
                <c:pt idx="13">
                  <c:v>-5.3386282140763797E-3</c:v>
                </c:pt>
                <c:pt idx="14">
                  <c:v>4.6638257986785447E-2</c:v>
                </c:pt>
                <c:pt idx="15">
                  <c:v>-2.7172134658997038E-2</c:v>
                </c:pt>
                <c:pt idx="16">
                  <c:v>3.547790618080171E-2</c:v>
                </c:pt>
                <c:pt idx="17">
                  <c:v>6.3041479803189304E-2</c:v>
                </c:pt>
                <c:pt idx="18">
                  <c:v>7.359088434310479E-2</c:v>
                </c:pt>
                <c:pt idx="19">
                  <c:v>0.10740133056251011</c:v>
                </c:pt>
                <c:pt idx="20">
                  <c:v>0.11268083467419387</c:v>
                </c:pt>
                <c:pt idx="21">
                  <c:v>0.12388227742755475</c:v>
                </c:pt>
                <c:pt idx="22">
                  <c:v>0.21247478324079339</c:v>
                </c:pt>
                <c:pt idx="23">
                  <c:v>0.12761187576893462</c:v>
                </c:pt>
                <c:pt idx="24">
                  <c:v>0.15220844446403703</c:v>
                </c:pt>
                <c:pt idx="25">
                  <c:v>8.9923301460601124E-2</c:v>
                </c:pt>
                <c:pt idx="26">
                  <c:v>7.2213071192408052E-2</c:v>
                </c:pt>
                <c:pt idx="27">
                  <c:v>0.13473464851048789</c:v>
                </c:pt>
                <c:pt idx="28">
                  <c:v>6.212515813294317E-2</c:v>
                </c:pt>
                <c:pt idx="29">
                  <c:v>7.8440958247284698E-2</c:v>
                </c:pt>
                <c:pt idx="30">
                  <c:v>9.0838519618046121E-2</c:v>
                </c:pt>
                <c:pt idx="31">
                  <c:v>0.12035427322555847</c:v>
                </c:pt>
                <c:pt idx="32">
                  <c:v>8.8642553702413807E-2</c:v>
                </c:pt>
                <c:pt idx="33">
                  <c:v>7.4950034808608734E-2</c:v>
                </c:pt>
                <c:pt idx="34">
                  <c:v>9.889224879162839E-2</c:v>
                </c:pt>
                <c:pt idx="35">
                  <c:v>0.20062028452721847</c:v>
                </c:pt>
                <c:pt idx="36">
                  <c:v>0.17174236060546377</c:v>
                </c:pt>
                <c:pt idx="37">
                  <c:v>0.14008249703317688</c:v>
                </c:pt>
                <c:pt idx="38">
                  <c:v>0.17598157086490573</c:v>
                </c:pt>
                <c:pt idx="39">
                  <c:v>4.8137659013747225E-2</c:v>
                </c:pt>
                <c:pt idx="40">
                  <c:v>6.2969041548512905E-2</c:v>
                </c:pt>
                <c:pt idx="41">
                  <c:v>4.6440929199007996E-2</c:v>
                </c:pt>
                <c:pt idx="42">
                  <c:v>3.5090219604157369E-2</c:v>
                </c:pt>
                <c:pt idx="43">
                  <c:v>-3.8849964564363404E-2</c:v>
                </c:pt>
                <c:pt idx="44">
                  <c:v>-9.3571625783269496E-2</c:v>
                </c:pt>
                <c:pt idx="45">
                  <c:v>-7.6073176903904027E-2</c:v>
                </c:pt>
                <c:pt idx="46">
                  <c:v>-8.2056399469408348E-2</c:v>
                </c:pt>
                <c:pt idx="47">
                  <c:v>-9.5184167398599584E-2</c:v>
                </c:pt>
                <c:pt idx="48">
                  <c:v>-6.0995016205311003E-2</c:v>
                </c:pt>
                <c:pt idx="49">
                  <c:v>1.7743508694380239E-2</c:v>
                </c:pt>
                <c:pt idx="50">
                  <c:v>-4.3537752663780793E-2</c:v>
                </c:pt>
                <c:pt idx="51">
                  <c:v>3.5294730918593586E-3</c:v>
                </c:pt>
                <c:pt idx="52">
                  <c:v>-1.8152703800566883E-2</c:v>
                </c:pt>
                <c:pt idx="53">
                  <c:v>-9.5898450309334748E-2</c:v>
                </c:pt>
                <c:pt idx="54">
                  <c:v>3.0911163267361985E-3</c:v>
                </c:pt>
                <c:pt idx="55">
                  <c:v>-4.6996622179726444E-2</c:v>
                </c:pt>
                <c:pt idx="56">
                  <c:v>-9.2268429376616723E-2</c:v>
                </c:pt>
                <c:pt idx="57">
                  <c:v>-7.0130505822149303E-2</c:v>
                </c:pt>
                <c:pt idx="58">
                  <c:v>-0.10257108406150195</c:v>
                </c:pt>
                <c:pt idx="59">
                  <c:v>-0.11092953179133147</c:v>
                </c:pt>
                <c:pt idx="60">
                  <c:v>-0.10986837190801424</c:v>
                </c:pt>
                <c:pt idx="61">
                  <c:v>-5.6572579218642005E-2</c:v>
                </c:pt>
                <c:pt idx="62">
                  <c:v>-0.16594961525286323</c:v>
                </c:pt>
                <c:pt idx="63">
                  <c:v>-6.8334880533442721E-2</c:v>
                </c:pt>
                <c:pt idx="64">
                  <c:v>-2.3082983444400185E-2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965-4C77-ACD2-ADB6DD08C1D7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</c:numCache>
            </c:numRef>
          </c:xVal>
          <c:yVal>
            <c:numRef>
              <c:f>TDK_KF_ST_19_03!$AD$20:$AD$83</c:f>
              <c:numCache>
                <c:formatCode>General</c:formatCode>
                <c:ptCount val="64"/>
                <c:pt idx="0">
                  <c:v>5.9082908010336804E-2</c:v>
                </c:pt>
                <c:pt idx="1">
                  <c:v>4.7104618651186314E-2</c:v>
                </c:pt>
                <c:pt idx="2">
                  <c:v>-4.1197256303266983E-2</c:v>
                </c:pt>
                <c:pt idx="3">
                  <c:v>7.4414201241179256E-2</c:v>
                </c:pt>
                <c:pt idx="4">
                  <c:v>3.1078086961684903E-2</c:v>
                </c:pt>
                <c:pt idx="5">
                  <c:v>1.0126562895440117E-2</c:v>
                </c:pt>
                <c:pt idx="6">
                  <c:v>5.0990115703939409E-3</c:v>
                </c:pt>
                <c:pt idx="7">
                  <c:v>-2.0482157754599939E-3</c:v>
                </c:pt>
                <c:pt idx="8">
                  <c:v>2.2355400006262016E-3</c:v>
                </c:pt>
                <c:pt idx="9">
                  <c:v>5.418485213085944E-2</c:v>
                </c:pt>
                <c:pt idx="10">
                  <c:v>3.659292815876114E-2</c:v>
                </c:pt>
                <c:pt idx="11">
                  <c:v>-4.7972988001532713E-2</c:v>
                </c:pt>
                <c:pt idx="12">
                  <c:v>2.0632668832675449E-2</c:v>
                </c:pt>
                <c:pt idx="13">
                  <c:v>4.2592650139184229E-2</c:v>
                </c:pt>
                <c:pt idx="14">
                  <c:v>0.10978016723944961</c:v>
                </c:pt>
                <c:pt idx="15">
                  <c:v>0.11520754100307329</c:v>
                </c:pt>
                <c:pt idx="16">
                  <c:v>-5.702597894313044E-3</c:v>
                </c:pt>
                <c:pt idx="17">
                  <c:v>-8.8482139211976119E-4</c:v>
                </c:pt>
                <c:pt idx="18">
                  <c:v>4.9232034752776599E-2</c:v>
                </c:pt>
                <c:pt idx="19">
                  <c:v>3.3166533422317457E-2</c:v>
                </c:pt>
                <c:pt idx="20">
                  <c:v>-4.2285596636816081E-2</c:v>
                </c:pt>
                <c:pt idx="21">
                  <c:v>5.4376379017838872E-2</c:v>
                </c:pt>
                <c:pt idx="22">
                  <c:v>0.11106820773765946</c:v>
                </c:pt>
                <c:pt idx="23">
                  <c:v>2.6576899982501345E-2</c:v>
                </c:pt>
                <c:pt idx="24">
                  <c:v>7.122042404421336E-2</c:v>
                </c:pt>
                <c:pt idx="25">
                  <c:v>-2.1517423705290639E-2</c:v>
                </c:pt>
                <c:pt idx="26">
                  <c:v>5.5013743465821108E-2</c:v>
                </c:pt>
                <c:pt idx="27">
                  <c:v>0.12046639060329767</c:v>
                </c:pt>
                <c:pt idx="28">
                  <c:v>8.5442789363867178E-2</c:v>
                </c:pt>
                <c:pt idx="29">
                  <c:v>0.10518671951990655</c:v>
                </c:pt>
                <c:pt idx="30">
                  <c:v>3.4105744490261714E-2</c:v>
                </c:pt>
                <c:pt idx="31">
                  <c:v>-2.0874403207045589E-2</c:v>
                </c:pt>
                <c:pt idx="32">
                  <c:v>2.3602219031033655E-2</c:v>
                </c:pt>
                <c:pt idx="33">
                  <c:v>3.3055868642378528E-2</c:v>
                </c:pt>
                <c:pt idx="34">
                  <c:v>9.2982489101416377E-2</c:v>
                </c:pt>
                <c:pt idx="35">
                  <c:v>3.0590541720698639E-2</c:v>
                </c:pt>
                <c:pt idx="36">
                  <c:v>-1.9117321717175173E-2</c:v>
                </c:pt>
                <c:pt idx="37">
                  <c:v>5.6882068544439335E-2</c:v>
                </c:pt>
                <c:pt idx="38">
                  <c:v>4.4210467909351792E-2</c:v>
                </c:pt>
                <c:pt idx="39">
                  <c:v>-4.1569999469487584E-2</c:v>
                </c:pt>
                <c:pt idx="40">
                  <c:v>7.6895495650774137E-2</c:v>
                </c:pt>
                <c:pt idx="41">
                  <c:v>4.2130419486511528E-2</c:v>
                </c:pt>
                <c:pt idx="42">
                  <c:v>4.9861673994996636E-2</c:v>
                </c:pt>
                <c:pt idx="43">
                  <c:v>3.1280121822192086E-2</c:v>
                </c:pt>
                <c:pt idx="44">
                  <c:v>-2.1655669268767497E-2</c:v>
                </c:pt>
                <c:pt idx="45">
                  <c:v>4.9038633736699921E-3</c:v>
                </c:pt>
                <c:pt idx="46">
                  <c:v>-1.6963352359937289E-2</c:v>
                </c:pt>
                <c:pt idx="47">
                  <c:v>3.0239029289248265E-2</c:v>
                </c:pt>
                <c:pt idx="48">
                  <c:v>0.11039429456849348</c:v>
                </c:pt>
                <c:pt idx="49">
                  <c:v>5.1696799337150878E-3</c:v>
                </c:pt>
                <c:pt idx="50">
                  <c:v>9.3347616015023505E-2</c:v>
                </c:pt>
                <c:pt idx="51">
                  <c:v>6.8328676679414002E-2</c:v>
                </c:pt>
                <c:pt idx="52">
                  <c:v>-2.5814311923227251E-2</c:v>
                </c:pt>
                <c:pt idx="53">
                  <c:v>2.2331287582233017E-2</c:v>
                </c:pt>
                <c:pt idx="54">
                  <c:v>4.3908226934263439E-2</c:v>
                </c:pt>
                <c:pt idx="55">
                  <c:v>2.1829933434219129E-2</c:v>
                </c:pt>
                <c:pt idx="56">
                  <c:v>1.8393862521691062E-2</c:v>
                </c:pt>
                <c:pt idx="57">
                  <c:v>0.14147213240119072</c:v>
                </c:pt>
                <c:pt idx="58">
                  <c:v>2.6741962770358896E-2</c:v>
                </c:pt>
                <c:pt idx="59">
                  <c:v>1.6520614229989405E-2</c:v>
                </c:pt>
                <c:pt idx="60">
                  <c:v>5.4784488169957513E-2</c:v>
                </c:pt>
                <c:pt idx="61">
                  <c:v>-4.1351055096413347E-2</c:v>
                </c:pt>
                <c:pt idx="62">
                  <c:v>-1.4420643063886018E-3</c:v>
                </c:pt>
                <c:pt idx="63">
                  <c:v>0.10978499408929565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965-4C77-ACD2-ADB6DD08C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49320"/>
        <c:axId val="564955984"/>
      </c:scatterChart>
      <c:valAx>
        <c:axId val="56494932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5984"/>
        <c:crosses val="autoZero"/>
        <c:crossBetween val="midCat"/>
      </c:valAx>
      <c:valAx>
        <c:axId val="56495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49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TDK_KF_ST_19_03!$I$20:$I$84</c:f>
              <c:numCache>
                <c:formatCode>General</c:formatCode>
                <c:ptCount val="65"/>
                <c:pt idx="0">
                  <c:v>503</c:v>
                </c:pt>
                <c:pt idx="1">
                  <c:v>878</c:v>
                </c:pt>
                <c:pt idx="2">
                  <c:v>1252</c:v>
                </c:pt>
                <c:pt idx="3">
                  <c:v>1602</c:v>
                </c:pt>
                <c:pt idx="4">
                  <c:v>1926</c:v>
                </c:pt>
                <c:pt idx="5">
                  <c:v>2244</c:v>
                </c:pt>
                <c:pt idx="6">
                  <c:v>2536</c:v>
                </c:pt>
                <c:pt idx="7">
                  <c:v>2802</c:v>
                </c:pt>
                <c:pt idx="8">
                  <c:v>3045</c:v>
                </c:pt>
                <c:pt idx="9">
                  <c:v>3266</c:v>
                </c:pt>
                <c:pt idx="10">
                  <c:v>3451</c:v>
                </c:pt>
                <c:pt idx="11">
                  <c:v>3596</c:v>
                </c:pt>
                <c:pt idx="12">
                  <c:v>3711</c:v>
                </c:pt>
                <c:pt idx="13">
                  <c:v>3783</c:v>
                </c:pt>
                <c:pt idx="14">
                  <c:v>3822</c:v>
                </c:pt>
                <c:pt idx="15">
                  <c:v>3831</c:v>
                </c:pt>
                <c:pt idx="16">
                  <c:v>3797</c:v>
                </c:pt>
                <c:pt idx="17">
                  <c:v>3725</c:v>
                </c:pt>
                <c:pt idx="18">
                  <c:v>3617</c:v>
                </c:pt>
                <c:pt idx="19">
                  <c:v>3471</c:v>
                </c:pt>
                <c:pt idx="20">
                  <c:v>3295</c:v>
                </c:pt>
                <c:pt idx="21">
                  <c:v>3092</c:v>
                </c:pt>
                <c:pt idx="22">
                  <c:v>2863</c:v>
                </c:pt>
                <c:pt idx="23">
                  <c:v>2592</c:v>
                </c:pt>
                <c:pt idx="24">
                  <c:v>2306</c:v>
                </c:pt>
                <c:pt idx="25">
                  <c:v>1983</c:v>
                </c:pt>
                <c:pt idx="26">
                  <c:v>1643</c:v>
                </c:pt>
                <c:pt idx="27">
                  <c:v>1298</c:v>
                </c:pt>
                <c:pt idx="28">
                  <c:v>933</c:v>
                </c:pt>
                <c:pt idx="29">
                  <c:v>574</c:v>
                </c:pt>
                <c:pt idx="30">
                  <c:v>208</c:v>
                </c:pt>
                <c:pt idx="31">
                  <c:v>-168</c:v>
                </c:pt>
                <c:pt idx="32">
                  <c:v>-545</c:v>
                </c:pt>
                <c:pt idx="33">
                  <c:v>-921</c:v>
                </c:pt>
                <c:pt idx="34">
                  <c:v>-1284</c:v>
                </c:pt>
                <c:pt idx="35">
                  <c:v>-1645</c:v>
                </c:pt>
                <c:pt idx="36">
                  <c:v>-1970</c:v>
                </c:pt>
                <c:pt idx="37">
                  <c:v>-2284</c:v>
                </c:pt>
                <c:pt idx="38">
                  <c:v>-2570</c:v>
                </c:pt>
                <c:pt idx="39">
                  <c:v>-2834</c:v>
                </c:pt>
                <c:pt idx="40">
                  <c:v>-3079</c:v>
                </c:pt>
                <c:pt idx="41">
                  <c:v>-3297</c:v>
                </c:pt>
                <c:pt idx="42">
                  <c:v>-3480</c:v>
                </c:pt>
                <c:pt idx="43">
                  <c:v>-3624</c:v>
                </c:pt>
                <c:pt idx="44">
                  <c:v>-3746</c:v>
                </c:pt>
                <c:pt idx="45">
                  <c:v>-3819</c:v>
                </c:pt>
                <c:pt idx="46">
                  <c:v>-3855</c:v>
                </c:pt>
                <c:pt idx="47">
                  <c:v>-3858</c:v>
                </c:pt>
                <c:pt idx="48">
                  <c:v>-3830</c:v>
                </c:pt>
                <c:pt idx="49">
                  <c:v>-3761</c:v>
                </c:pt>
                <c:pt idx="50">
                  <c:v>-3652</c:v>
                </c:pt>
                <c:pt idx="51">
                  <c:v>-3510</c:v>
                </c:pt>
                <c:pt idx="52">
                  <c:v>-3335</c:v>
                </c:pt>
                <c:pt idx="53">
                  <c:v>-3129</c:v>
                </c:pt>
                <c:pt idx="54">
                  <c:v>-2900</c:v>
                </c:pt>
                <c:pt idx="55">
                  <c:v>-2639</c:v>
                </c:pt>
                <c:pt idx="56">
                  <c:v>-2346</c:v>
                </c:pt>
                <c:pt idx="57">
                  <c:v>-2030</c:v>
                </c:pt>
                <c:pt idx="58">
                  <c:v>-1687</c:v>
                </c:pt>
                <c:pt idx="59">
                  <c:v>-1342</c:v>
                </c:pt>
                <c:pt idx="60">
                  <c:v>-979</c:v>
                </c:pt>
                <c:pt idx="61">
                  <c:v>-614</c:v>
                </c:pt>
                <c:pt idx="62">
                  <c:v>-246</c:v>
                </c:pt>
                <c:pt idx="63">
                  <c:v>120</c:v>
                </c:pt>
                <c:pt idx="64">
                  <c:v>499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FFC-42CC-90ED-768DDED7B370}"/>
            </c:ext>
          </c:extLst>
        </c:ser>
        <c:ser>
          <c:idx val="1"/>
          <c:order val="1"/>
          <c:tx>
            <c:strRef>
              <c:f>TDK_KF_ST_19_03!$L$19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TDK_KF_ST_19_03!$L$20:$L$84</c:f>
              <c:numCache>
                <c:formatCode>General</c:formatCode>
                <c:ptCount val="65"/>
                <c:pt idx="0">
                  <c:v>504.27922475790973</c:v>
                </c:pt>
                <c:pt idx="1">
                  <c:v>881.86034052056254</c:v>
                </c:pt>
                <c:pt idx="2">
                  <c:v>1255.5600191915289</c:v>
                </c:pt>
                <c:pt idx="3">
                  <c:v>1606.8497474862668</c:v>
                </c:pt>
                <c:pt idx="4">
                  <c:v>1932.4131744528704</c:v>
                </c:pt>
                <c:pt idx="5">
                  <c:v>2248.4047304595692</c:v>
                </c:pt>
                <c:pt idx="6">
                  <c:v>2539.7491317485906</c:v>
                </c:pt>
                <c:pt idx="7">
                  <c:v>2802.7062841574175</c:v>
                </c:pt>
                <c:pt idx="8">
                  <c:v>3046.682697388002</c:v>
                </c:pt>
                <c:pt idx="9">
                  <c:v>3263.2364360977235</c:v>
                </c:pt>
                <c:pt idx="10">
                  <c:v>3447.9597864275852</c:v>
                </c:pt>
                <c:pt idx="11">
                  <c:v>3593.8158638444611</c:v>
                </c:pt>
                <c:pt idx="12">
                  <c:v>3706.2577997494468</c:v>
                </c:pt>
                <c:pt idx="13">
                  <c:v>3779.6052692567605</c:v>
                </c:pt>
                <c:pt idx="14">
                  <c:v>3819.0681654206765</c:v>
                </c:pt>
                <c:pt idx="15">
                  <c:v>3822.6517053350794</c:v>
                </c:pt>
                <c:pt idx="16">
                  <c:v>3788.9459623909297</c:v>
                </c:pt>
                <c:pt idx="17">
                  <c:v>3718.030261014992</c:v>
                </c:pt>
                <c:pt idx="18">
                  <c:v>3609.8227504534489</c:v>
                </c:pt>
                <c:pt idx="19">
                  <c:v>3464.9591122422812</c:v>
                </c:pt>
                <c:pt idx="20">
                  <c:v>3290.8574514744728</c:v>
                </c:pt>
                <c:pt idx="21">
                  <c:v>3085.9065854810974</c:v>
                </c:pt>
                <c:pt idx="22">
                  <c:v>2855.3901939967427</c:v>
                </c:pt>
                <c:pt idx="23">
                  <c:v>2595.0969063737489</c:v>
                </c:pt>
                <c:pt idx="24">
                  <c:v>2303.5749694597639</c:v>
                </c:pt>
                <c:pt idx="25">
                  <c:v>1987.2280794946957</c:v>
                </c:pt>
                <c:pt idx="26">
                  <c:v>1651.5088652098248</c:v>
                </c:pt>
                <c:pt idx="27">
                  <c:v>1299.8213085600858</c:v>
                </c:pt>
                <c:pt idx="28">
                  <c:v>939.21241202866099</c:v>
                </c:pt>
                <c:pt idx="29">
                  <c:v>580.69143681726086</c:v>
                </c:pt>
                <c:pt idx="30">
                  <c:v>213.69718719317683</c:v>
                </c:pt>
                <c:pt idx="31">
                  <c:v>-159.69330451674139</c:v>
                </c:pt>
                <c:pt idx="32">
                  <c:v>-538.37353591147132</c:v>
                </c:pt>
                <c:pt idx="33">
                  <c:v>-913.77582535276224</c:v>
                </c:pt>
                <c:pt idx="34">
                  <c:v>-1282.6741337756907</c:v>
                </c:pt>
                <c:pt idx="35">
                  <c:v>-1640.0888271516221</c:v>
                </c:pt>
                <c:pt idx="36">
                  <c:v>-1967.7141483075743</c:v>
                </c:pt>
                <c:pt idx="37">
                  <c:v>-2279.3193598193297</c:v>
                </c:pt>
                <c:pt idx="38">
                  <c:v>-2568.8881366316214</c:v>
                </c:pt>
                <c:pt idx="39">
                  <c:v>-2834.3581862517058</c:v>
                </c:pt>
                <c:pt idx="40">
                  <c:v>-3080.7373989467555</c:v>
                </c:pt>
                <c:pt idx="41">
                  <c:v>-3298.8811543560369</c:v>
                </c:pt>
                <c:pt idx="42">
                  <c:v>-3483.5962393884706</c:v>
                </c:pt>
                <c:pt idx="43">
                  <c:v>-3631.686973230936</c:v>
                </c:pt>
                <c:pt idx="44">
                  <c:v>-3745.6450349286592</c:v>
                </c:pt>
                <c:pt idx="45">
                  <c:v>-3820.4806916924181</c:v>
                </c:pt>
                <c:pt idx="46">
                  <c:v>-3861.7026649115492</c:v>
                </c:pt>
                <c:pt idx="47">
                  <c:v>-3866.5465533408219</c:v>
                </c:pt>
                <c:pt idx="48">
                  <c:v>-3833.7702332282352</c:v>
                </c:pt>
                <c:pt idx="49">
                  <c:v>-3765.001698893097</c:v>
                </c:pt>
                <c:pt idx="50">
                  <c:v>-3656.0889911179652</c:v>
                </c:pt>
                <c:pt idx="51">
                  <c:v>-3513.5611087461484</c:v>
                </c:pt>
                <c:pt idx="52">
                  <c:v>-3338.0758329213181</c:v>
                </c:pt>
                <c:pt idx="53">
                  <c:v>-3132.6706235668421</c:v>
                </c:pt>
                <c:pt idx="54">
                  <c:v>-2901.7802449668584</c:v>
                </c:pt>
                <c:pt idx="55">
                  <c:v>-2640.4726474150957</c:v>
                </c:pt>
                <c:pt idx="56">
                  <c:v>-2344.7897738220381</c:v>
                </c:pt>
                <c:pt idx="57">
                  <c:v>-2028.2903794951537</c:v>
                </c:pt>
                <c:pt idx="58">
                  <c:v>-1690.2634717453768</c:v>
                </c:pt>
                <c:pt idx="59">
                  <c:v>-1341.7848907755301</c:v>
                </c:pt>
                <c:pt idx="60">
                  <c:v>-974.10579210262904</c:v>
                </c:pt>
                <c:pt idx="61">
                  <c:v>-613.62435516425774</c:v>
                </c:pt>
                <c:pt idx="62">
                  <c:v>-243.50358269675121</c:v>
                </c:pt>
                <c:pt idx="63">
                  <c:v>131.10930883647441</c:v>
                </c:pt>
                <c:pt idx="64">
                  <c:v>510.260813138738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FFC-42CC-90ED-768DDED7B370}"/>
            </c:ext>
          </c:extLst>
        </c:ser>
        <c:ser>
          <c:idx val="2"/>
          <c:order val="2"/>
          <c:tx>
            <c:strRef>
              <c:f>TDK_KF_ST_19_03!$J$19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TDK_KF_ST_19_03!$J$20:$J$84</c:f>
              <c:numCache>
                <c:formatCode>General</c:formatCode>
                <c:ptCount val="65"/>
                <c:pt idx="0">
                  <c:v>-3769</c:v>
                </c:pt>
                <c:pt idx="1">
                  <c:v>-3699</c:v>
                </c:pt>
                <c:pt idx="2">
                  <c:v>-3595</c:v>
                </c:pt>
                <c:pt idx="3">
                  <c:v>-3453</c:v>
                </c:pt>
                <c:pt idx="4">
                  <c:v>-3284</c:v>
                </c:pt>
                <c:pt idx="5">
                  <c:v>-3081</c:v>
                </c:pt>
                <c:pt idx="6">
                  <c:v>-2849</c:v>
                </c:pt>
                <c:pt idx="7">
                  <c:v>-2594</c:v>
                </c:pt>
                <c:pt idx="8">
                  <c:v>-2308</c:v>
                </c:pt>
                <c:pt idx="9">
                  <c:v>-1997</c:v>
                </c:pt>
                <c:pt idx="10">
                  <c:v>-1655</c:v>
                </c:pt>
                <c:pt idx="11">
                  <c:v>-1312</c:v>
                </c:pt>
                <c:pt idx="12">
                  <c:v>-951</c:v>
                </c:pt>
                <c:pt idx="13">
                  <c:v>-596</c:v>
                </c:pt>
                <c:pt idx="14">
                  <c:v>-238</c:v>
                </c:pt>
                <c:pt idx="15">
                  <c:v>141</c:v>
                </c:pt>
                <c:pt idx="16">
                  <c:v>520</c:v>
                </c:pt>
                <c:pt idx="17">
                  <c:v>889</c:v>
                </c:pt>
                <c:pt idx="18">
                  <c:v>1252</c:v>
                </c:pt>
                <c:pt idx="19">
                  <c:v>1608</c:v>
                </c:pt>
                <c:pt idx="20">
                  <c:v>1941</c:v>
                </c:pt>
                <c:pt idx="21">
                  <c:v>2250</c:v>
                </c:pt>
                <c:pt idx="22">
                  <c:v>2539</c:v>
                </c:pt>
                <c:pt idx="23">
                  <c:v>2804</c:v>
                </c:pt>
                <c:pt idx="24">
                  <c:v>3053</c:v>
                </c:pt>
                <c:pt idx="25">
                  <c:v>3270</c:v>
                </c:pt>
                <c:pt idx="26">
                  <c:v>3454</c:v>
                </c:pt>
                <c:pt idx="27">
                  <c:v>3603</c:v>
                </c:pt>
                <c:pt idx="28">
                  <c:v>3719</c:v>
                </c:pt>
                <c:pt idx="29">
                  <c:v>3799</c:v>
                </c:pt>
                <c:pt idx="30">
                  <c:v>3837</c:v>
                </c:pt>
                <c:pt idx="31">
                  <c:v>3847</c:v>
                </c:pt>
                <c:pt idx="32">
                  <c:v>3815</c:v>
                </c:pt>
                <c:pt idx="33">
                  <c:v>3742</c:v>
                </c:pt>
                <c:pt idx="34">
                  <c:v>3639</c:v>
                </c:pt>
                <c:pt idx="35">
                  <c:v>3498</c:v>
                </c:pt>
                <c:pt idx="36">
                  <c:v>3321</c:v>
                </c:pt>
                <c:pt idx="37">
                  <c:v>3126</c:v>
                </c:pt>
                <c:pt idx="38">
                  <c:v>2899</c:v>
                </c:pt>
                <c:pt idx="39">
                  <c:v>2634</c:v>
                </c:pt>
                <c:pt idx="40">
                  <c:v>2351</c:v>
                </c:pt>
                <c:pt idx="41">
                  <c:v>2037</c:v>
                </c:pt>
                <c:pt idx="42">
                  <c:v>1698</c:v>
                </c:pt>
                <c:pt idx="43">
                  <c:v>1358</c:v>
                </c:pt>
                <c:pt idx="44">
                  <c:v>998</c:v>
                </c:pt>
                <c:pt idx="45">
                  <c:v>646</c:v>
                </c:pt>
                <c:pt idx="46">
                  <c:v>278</c:v>
                </c:pt>
                <c:pt idx="47">
                  <c:v>-91</c:v>
                </c:pt>
                <c:pt idx="48">
                  <c:v>-462</c:v>
                </c:pt>
                <c:pt idx="49">
                  <c:v>-831</c:v>
                </c:pt>
                <c:pt idx="50">
                  <c:v>-1201</c:v>
                </c:pt>
                <c:pt idx="51">
                  <c:v>-1550</c:v>
                </c:pt>
                <c:pt idx="52">
                  <c:v>-1884</c:v>
                </c:pt>
                <c:pt idx="53">
                  <c:v>-2196</c:v>
                </c:pt>
                <c:pt idx="54">
                  <c:v>-2484</c:v>
                </c:pt>
                <c:pt idx="55">
                  <c:v>-2752</c:v>
                </c:pt>
                <c:pt idx="56">
                  <c:v>-3002</c:v>
                </c:pt>
                <c:pt idx="57">
                  <c:v>-3219</c:v>
                </c:pt>
                <c:pt idx="58">
                  <c:v>-3403</c:v>
                </c:pt>
                <c:pt idx="59">
                  <c:v>-3555</c:v>
                </c:pt>
                <c:pt idx="60">
                  <c:v>-3675</c:v>
                </c:pt>
                <c:pt idx="61">
                  <c:v>-3749</c:v>
                </c:pt>
                <c:pt idx="62">
                  <c:v>-3791</c:v>
                </c:pt>
                <c:pt idx="63">
                  <c:v>-3797</c:v>
                </c:pt>
                <c:pt idx="64">
                  <c:v>-3772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FFC-42CC-90ED-768DDED7B370}"/>
            </c:ext>
          </c:extLst>
        </c:ser>
        <c:ser>
          <c:idx val="3"/>
          <c:order val="3"/>
          <c:tx>
            <c:strRef>
              <c:f>TDK_KF_ST_19_03!$N$19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TDK_KF_ST_19_03!$N$20:$N$84</c:f>
              <c:numCache>
                <c:formatCode>General</c:formatCode>
                <c:ptCount val="65"/>
                <c:pt idx="0">
                  <c:v>-3766.2027091340337</c:v>
                </c:pt>
                <c:pt idx="1">
                  <c:v>-3698.066689008042</c:v>
                </c:pt>
                <c:pt idx="2">
                  <c:v>-3591.064798774531</c:v>
                </c:pt>
                <c:pt idx="3">
                  <c:v>-3451.2507447488124</c:v>
                </c:pt>
                <c:pt idx="4">
                  <c:v>-3283.382906631181</c:v>
                </c:pt>
                <c:pt idx="5">
                  <c:v>-3079.3299799411852</c:v>
                </c:pt>
                <c:pt idx="6">
                  <c:v>-2847.6798140616952</c:v>
                </c:pt>
                <c:pt idx="7">
                  <c:v>-2593.2007437425059</c:v>
                </c:pt>
                <c:pt idx="8">
                  <c:v>-2305.6883718197605</c:v>
                </c:pt>
                <c:pt idx="9">
                  <c:v>-1991.3850317490587</c:v>
                </c:pt>
                <c:pt idx="10">
                  <c:v>-1654.7783838807575</c:v>
                </c:pt>
                <c:pt idx="11">
                  <c:v>-1311.3130861521015</c:v>
                </c:pt>
                <c:pt idx="12">
                  <c:v>-950.44616922026933</c:v>
                </c:pt>
                <c:pt idx="13">
                  <c:v>-596.03213960640005</c:v>
                </c:pt>
                <c:pt idx="14">
                  <c:v>-230.6737311821602</c:v>
                </c:pt>
                <c:pt idx="15">
                  <c:v>144.21736456369104</c:v>
                </c:pt>
                <c:pt idx="16">
                  <c:v>519.70721386627224</c:v>
                </c:pt>
                <c:pt idx="17">
                  <c:v>890.93017765038724</c:v>
                </c:pt>
                <c:pt idx="18">
                  <c:v>1255.9348348352614</c:v>
                </c:pt>
                <c:pt idx="19">
                  <c:v>1610.3701521319654</c:v>
                </c:pt>
                <c:pt idx="20">
                  <c:v>1939.612573610523</c:v>
                </c:pt>
                <c:pt idx="21">
                  <c:v>2250.2900209094028</c:v>
                </c:pt>
                <c:pt idx="22">
                  <c:v>2535.9675155712603</c:v>
                </c:pt>
                <c:pt idx="23">
                  <c:v>2802.0013467777731</c:v>
                </c:pt>
                <c:pt idx="24">
                  <c:v>3047.1344005200331</c:v>
                </c:pt>
                <c:pt idx="25">
                  <c:v>3263.9055417916065</c:v>
                </c:pt>
                <c:pt idx="26">
                  <c:v>3448.2541777174652</c:v>
                </c:pt>
                <c:pt idx="27">
                  <c:v>3598.5139218193835</c:v>
                </c:pt>
                <c:pt idx="28">
                  <c:v>3712.4448026799905</c:v>
                </c:pt>
                <c:pt idx="29">
                  <c:v>3788.9515369496094</c:v>
                </c:pt>
                <c:pt idx="30">
                  <c:v>3831.5252086893629</c:v>
                </c:pt>
                <c:pt idx="31">
                  <c:v>3838.883889958166</c:v>
                </c:pt>
                <c:pt idx="32">
                  <c:v>3809.4342979933331</c:v>
                </c:pt>
                <c:pt idx="33">
                  <c:v>3742.6024372036113</c:v>
                </c:pt>
                <c:pt idx="34">
                  <c:v>3638.3282436260597</c:v>
                </c:pt>
                <c:pt idx="35">
                  <c:v>3497.459930555508</c:v>
                </c:pt>
                <c:pt idx="36">
                  <c:v>3329.5061950757536</c:v>
                </c:pt>
                <c:pt idx="37">
                  <c:v>3129.5857243292899</c:v>
                </c:pt>
                <c:pt idx="38">
                  <c:v>2901.3522021218096</c:v>
                </c:pt>
                <c:pt idx="39">
                  <c:v>2646.7644744474874</c:v>
                </c:pt>
                <c:pt idx="40">
                  <c:v>2358.8270982761824</c:v>
                </c:pt>
                <c:pt idx="41">
                  <c:v>2044.8003503272907</c:v>
                </c:pt>
                <c:pt idx="42">
                  <c:v>1711.5280317189558</c:v>
                </c:pt>
                <c:pt idx="43">
                  <c:v>1367.0048502313393</c:v>
                </c:pt>
                <c:pt idx="44">
                  <c:v>1006.5705357639147</c:v>
                </c:pt>
                <c:pt idx="45">
                  <c:v>652.44284501602476</c:v>
                </c:pt>
                <c:pt idx="46">
                  <c:v>283.6522997627149</c:v>
                </c:pt>
                <c:pt idx="47">
                  <c:v>-90.0196862077578</c:v>
                </c:pt>
                <c:pt idx="48">
                  <c:v>-468.58002933757717</c:v>
                </c:pt>
                <c:pt idx="49">
                  <c:v>-835.28257633768305</c:v>
                </c:pt>
                <c:pt idx="50">
                  <c:v>-1206.9154375766504</c:v>
                </c:pt>
                <c:pt idx="51">
                  <c:v>-1558.3372495563581</c:v>
                </c:pt>
                <c:pt idx="52">
                  <c:v>-1892.2157079682179</c:v>
                </c:pt>
                <c:pt idx="53">
                  <c:v>-2204.6704553102022</c:v>
                </c:pt>
                <c:pt idx="54">
                  <c:v>-2491.499235477097</c:v>
                </c:pt>
                <c:pt idx="55">
                  <c:v>-2758.9669784202379</c:v>
                </c:pt>
                <c:pt idx="56">
                  <c:v>-3007.4816514418758</c:v>
                </c:pt>
                <c:pt idx="57">
                  <c:v>-3223.9059899839613</c:v>
                </c:pt>
                <c:pt idx="58">
                  <c:v>-3408.9428010058623</c:v>
                </c:pt>
                <c:pt idx="59">
                  <c:v>-3557.340417400922</c:v>
                </c:pt>
                <c:pt idx="60">
                  <c:v>-3672.8241028932107</c:v>
                </c:pt>
                <c:pt idx="61">
                  <c:v>-3748.6673394224404</c:v>
                </c:pt>
                <c:pt idx="62">
                  <c:v>-3790.2877282904496</c:v>
                </c:pt>
                <c:pt idx="63">
                  <c:v>-3796.1473826424944</c:v>
                </c:pt>
                <c:pt idx="64">
                  <c:v>-3765.019590532107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FFC-42CC-90ED-768DDED7B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0888"/>
        <c:axId val="564949712"/>
      </c:scatterChart>
      <c:valAx>
        <c:axId val="564950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49712"/>
        <c:crosses val="autoZero"/>
        <c:crossBetween val="midCat"/>
      </c:valAx>
      <c:valAx>
        <c:axId val="56494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0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TDK_KF_ST_14_01!$I$85:$I$149</c:f>
              <c:numCache>
                <c:formatCode>General</c:formatCode>
                <c:ptCount val="65"/>
                <c:pt idx="0">
                  <c:v>484</c:v>
                </c:pt>
                <c:pt idx="1">
                  <c:v>103</c:v>
                </c:pt>
                <c:pt idx="2">
                  <c:v>-275</c:v>
                </c:pt>
                <c:pt idx="3">
                  <c:v>-641</c:v>
                </c:pt>
                <c:pt idx="4">
                  <c:v>-1009</c:v>
                </c:pt>
                <c:pt idx="5">
                  <c:v>-1369</c:v>
                </c:pt>
                <c:pt idx="6">
                  <c:v>-1725</c:v>
                </c:pt>
                <c:pt idx="7">
                  <c:v>-2060</c:v>
                </c:pt>
                <c:pt idx="8">
                  <c:v>-2381</c:v>
                </c:pt>
                <c:pt idx="9">
                  <c:v>-2669</c:v>
                </c:pt>
                <c:pt idx="10">
                  <c:v>-2937</c:v>
                </c:pt>
                <c:pt idx="11">
                  <c:v>-3166</c:v>
                </c:pt>
                <c:pt idx="12">
                  <c:v>-3376</c:v>
                </c:pt>
                <c:pt idx="13">
                  <c:v>-3549</c:v>
                </c:pt>
                <c:pt idx="14">
                  <c:v>-3692</c:v>
                </c:pt>
                <c:pt idx="15">
                  <c:v>-3802</c:v>
                </c:pt>
                <c:pt idx="16">
                  <c:v>-3877</c:v>
                </c:pt>
                <c:pt idx="17">
                  <c:v>-3892</c:v>
                </c:pt>
                <c:pt idx="18">
                  <c:v>-3896</c:v>
                </c:pt>
                <c:pt idx="19">
                  <c:v>-3853</c:v>
                </c:pt>
                <c:pt idx="20">
                  <c:v>-3781</c:v>
                </c:pt>
                <c:pt idx="21">
                  <c:v>-3670</c:v>
                </c:pt>
                <c:pt idx="22">
                  <c:v>-3512</c:v>
                </c:pt>
                <c:pt idx="23">
                  <c:v>-3326</c:v>
                </c:pt>
                <c:pt idx="24">
                  <c:v>-3111</c:v>
                </c:pt>
                <c:pt idx="25">
                  <c:v>-2872</c:v>
                </c:pt>
                <c:pt idx="26">
                  <c:v>-2598</c:v>
                </c:pt>
                <c:pt idx="27">
                  <c:v>-2304</c:v>
                </c:pt>
                <c:pt idx="28">
                  <c:v>-1989</c:v>
                </c:pt>
                <c:pt idx="29">
                  <c:v>-1658</c:v>
                </c:pt>
                <c:pt idx="30">
                  <c:v>-1299</c:v>
                </c:pt>
                <c:pt idx="31">
                  <c:v>-937</c:v>
                </c:pt>
                <c:pt idx="32">
                  <c:v>-547</c:v>
                </c:pt>
                <c:pt idx="33">
                  <c:v>-180</c:v>
                </c:pt>
                <c:pt idx="34">
                  <c:v>202</c:v>
                </c:pt>
                <c:pt idx="35">
                  <c:v>569</c:v>
                </c:pt>
                <c:pt idx="36">
                  <c:v>929</c:v>
                </c:pt>
                <c:pt idx="37">
                  <c:v>1297</c:v>
                </c:pt>
                <c:pt idx="38">
                  <c:v>1647</c:v>
                </c:pt>
                <c:pt idx="39">
                  <c:v>1979</c:v>
                </c:pt>
                <c:pt idx="40">
                  <c:v>2302</c:v>
                </c:pt>
                <c:pt idx="41">
                  <c:v>2594</c:v>
                </c:pt>
                <c:pt idx="42">
                  <c:v>2854</c:v>
                </c:pt>
                <c:pt idx="43">
                  <c:v>3090</c:v>
                </c:pt>
                <c:pt idx="44">
                  <c:v>3303</c:v>
                </c:pt>
                <c:pt idx="45">
                  <c:v>3473</c:v>
                </c:pt>
                <c:pt idx="46">
                  <c:v>3621</c:v>
                </c:pt>
                <c:pt idx="47">
                  <c:v>3725</c:v>
                </c:pt>
                <c:pt idx="48">
                  <c:v>3794</c:v>
                </c:pt>
                <c:pt idx="49">
                  <c:v>3829</c:v>
                </c:pt>
                <c:pt idx="50">
                  <c:v>3827</c:v>
                </c:pt>
                <c:pt idx="51">
                  <c:v>3787</c:v>
                </c:pt>
                <c:pt idx="52">
                  <c:v>3716</c:v>
                </c:pt>
                <c:pt idx="53">
                  <c:v>3598</c:v>
                </c:pt>
                <c:pt idx="54">
                  <c:v>3445</c:v>
                </c:pt>
                <c:pt idx="55">
                  <c:v>3257</c:v>
                </c:pt>
                <c:pt idx="56">
                  <c:v>3042</c:v>
                </c:pt>
                <c:pt idx="57">
                  <c:v>2799</c:v>
                </c:pt>
                <c:pt idx="58">
                  <c:v>2532</c:v>
                </c:pt>
                <c:pt idx="59">
                  <c:v>2238</c:v>
                </c:pt>
                <c:pt idx="60">
                  <c:v>1928</c:v>
                </c:pt>
                <c:pt idx="61">
                  <c:v>1594</c:v>
                </c:pt>
                <c:pt idx="62">
                  <c:v>1235</c:v>
                </c:pt>
                <c:pt idx="63">
                  <c:v>869</c:v>
                </c:pt>
                <c:pt idx="64">
                  <c:v>479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7D6-4177-9A9E-28915B93B40E}"/>
            </c:ext>
          </c:extLst>
        </c:ser>
        <c:ser>
          <c:idx val="1"/>
          <c:order val="1"/>
          <c:tx>
            <c:strRef>
              <c:f>TDK_KF_ST_14_01!$L$19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TDK_KF_ST_14_01!$L$85:$L$149</c:f>
              <c:numCache>
                <c:formatCode>General</c:formatCode>
                <c:ptCount val="65"/>
                <c:pt idx="0">
                  <c:v>484.97843866169023</c:v>
                </c:pt>
                <c:pt idx="1">
                  <c:v>109.16400991378279</c:v>
                </c:pt>
                <c:pt idx="2">
                  <c:v>-270.47932179100411</c:v>
                </c:pt>
                <c:pt idx="3">
                  <c:v>-639.48324428833473</c:v>
                </c:pt>
                <c:pt idx="4">
                  <c:v>-1004.718299796662</c:v>
                </c:pt>
                <c:pt idx="5">
                  <c:v>-1372.9548233995145</c:v>
                </c:pt>
                <c:pt idx="6">
                  <c:v>-1723.5466752280045</c:v>
                </c:pt>
                <c:pt idx="7">
                  <c:v>-2059.8749355135001</c:v>
                </c:pt>
                <c:pt idx="8">
                  <c:v>-2382.161458075876</c:v>
                </c:pt>
                <c:pt idx="9">
                  <c:v>-2672.5532937637063</c:v>
                </c:pt>
                <c:pt idx="10">
                  <c:v>-2934.7534714197523</c:v>
                </c:pt>
                <c:pt idx="11">
                  <c:v>-3170.3889819957849</c:v>
                </c:pt>
                <c:pt idx="12">
                  <c:v>-3375.106836353154</c:v>
                </c:pt>
                <c:pt idx="13">
                  <c:v>-3551.4062610838077</c:v>
                </c:pt>
                <c:pt idx="14">
                  <c:v>-3695.0403765081073</c:v>
                </c:pt>
                <c:pt idx="15">
                  <c:v>-3803.5498477445685</c:v>
                </c:pt>
                <c:pt idx="16">
                  <c:v>-3872.9168495392655</c:v>
                </c:pt>
                <c:pt idx="17">
                  <c:v>-3904.5338433181578</c:v>
                </c:pt>
                <c:pt idx="18">
                  <c:v>-3898.7523336113586</c:v>
                </c:pt>
                <c:pt idx="19">
                  <c:v>-3857.3071615396543</c:v>
                </c:pt>
                <c:pt idx="20">
                  <c:v>-3780.4728680274825</c:v>
                </c:pt>
                <c:pt idx="21">
                  <c:v>-3664.8633174804236</c:v>
                </c:pt>
                <c:pt idx="22">
                  <c:v>-3513.8027774972338</c:v>
                </c:pt>
                <c:pt idx="23">
                  <c:v>-3328.3006397003669</c:v>
                </c:pt>
                <c:pt idx="24">
                  <c:v>-3110.0260325643007</c:v>
                </c:pt>
                <c:pt idx="25">
                  <c:v>-2865.9685140049573</c:v>
                </c:pt>
                <c:pt idx="26">
                  <c:v>-2595.3910960548064</c:v>
                </c:pt>
                <c:pt idx="27">
                  <c:v>-2304.931843022126</c:v>
                </c:pt>
                <c:pt idx="28">
                  <c:v>-1989.8663249345616</c:v>
                </c:pt>
                <c:pt idx="29">
                  <c:v>-1657.4658404874842</c:v>
                </c:pt>
                <c:pt idx="30">
                  <c:v>-1301.2530523381663</c:v>
                </c:pt>
                <c:pt idx="31">
                  <c:v>-931.41900951584103</c:v>
                </c:pt>
                <c:pt idx="32">
                  <c:v>-547.9141261633946</c:v>
                </c:pt>
                <c:pt idx="33">
                  <c:v>-175.62922223657898</c:v>
                </c:pt>
                <c:pt idx="34">
                  <c:v>204.60838034193802</c:v>
                </c:pt>
                <c:pt idx="35">
                  <c:v>569.89878809712104</c:v>
                </c:pt>
                <c:pt idx="36">
                  <c:v>933.81750294412234</c:v>
                </c:pt>
                <c:pt idx="37">
                  <c:v>1297.8867831869168</c:v>
                </c:pt>
                <c:pt idx="38">
                  <c:v>1646.7740079803893</c:v>
                </c:pt>
                <c:pt idx="39">
                  <c:v>1984.1464133058066</c:v>
                </c:pt>
                <c:pt idx="40">
                  <c:v>2302.5043771994174</c:v>
                </c:pt>
                <c:pt idx="41">
                  <c:v>2593.1371885612398</c:v>
                </c:pt>
                <c:pt idx="42">
                  <c:v>2855.1987966882166</c:v>
                </c:pt>
                <c:pt idx="43">
                  <c:v>3087.951671037205</c:v>
                </c:pt>
                <c:pt idx="44">
                  <c:v>3297.1695369957142</c:v>
                </c:pt>
                <c:pt idx="45">
                  <c:v>3471.1433197670517</c:v>
                </c:pt>
                <c:pt idx="46">
                  <c:v>3614.7793851768588</c:v>
                </c:pt>
                <c:pt idx="47">
                  <c:v>3723.656915797435</c:v>
                </c:pt>
                <c:pt idx="48">
                  <c:v>3793.9055443017151</c:v>
                </c:pt>
                <c:pt idx="49">
                  <c:v>3827.2178367507167</c:v>
                </c:pt>
                <c:pt idx="50">
                  <c:v>3823.4513282964717</c:v>
                </c:pt>
                <c:pt idx="51">
                  <c:v>3783.6690314927878</c:v>
                </c:pt>
                <c:pt idx="52">
                  <c:v>3709.5279389390303</c:v>
                </c:pt>
                <c:pt idx="53">
                  <c:v>3595.8558720825981</c:v>
                </c:pt>
                <c:pt idx="54">
                  <c:v>3445.7496077423821</c:v>
                </c:pt>
                <c:pt idx="55">
                  <c:v>3262.9048760654514</c:v>
                </c:pt>
                <c:pt idx="56">
                  <c:v>3041.9816699191956</c:v>
                </c:pt>
                <c:pt idx="57">
                  <c:v>2796.5006565037106</c:v>
                </c:pt>
                <c:pt idx="58">
                  <c:v>2533.4543087628995</c:v>
                </c:pt>
                <c:pt idx="59">
                  <c:v>2243.6846880022117</c:v>
                </c:pt>
                <c:pt idx="60">
                  <c:v>1930.6777030846361</c:v>
                </c:pt>
                <c:pt idx="61">
                  <c:v>1595.3319965175383</c:v>
                </c:pt>
                <c:pt idx="62">
                  <c:v>1238.5660449406653</c:v>
                </c:pt>
                <c:pt idx="63">
                  <c:v>863.23583043503061</c:v>
                </c:pt>
                <c:pt idx="64">
                  <c:v>482.29950291398143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7D6-4177-9A9E-28915B93B40E}"/>
            </c:ext>
          </c:extLst>
        </c:ser>
        <c:ser>
          <c:idx val="2"/>
          <c:order val="2"/>
          <c:tx>
            <c:strRef>
              <c:f>TDK_KF_ST_14_01!$J$19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TDK_KF_ST_14_01!$J$85:$J$149</c:f>
              <c:numCache>
                <c:formatCode>General</c:formatCode>
                <c:ptCount val="65"/>
                <c:pt idx="0">
                  <c:v>-3800</c:v>
                </c:pt>
                <c:pt idx="1">
                  <c:v>-3829</c:v>
                </c:pt>
                <c:pt idx="2">
                  <c:v>-3827</c:v>
                </c:pt>
                <c:pt idx="3">
                  <c:v>-3786</c:v>
                </c:pt>
                <c:pt idx="4">
                  <c:v>-3711</c:v>
                </c:pt>
                <c:pt idx="5">
                  <c:v>-3595</c:v>
                </c:pt>
                <c:pt idx="6">
                  <c:v>-3447</c:v>
                </c:pt>
                <c:pt idx="7">
                  <c:v>-3261</c:v>
                </c:pt>
                <c:pt idx="8">
                  <c:v>-3048</c:v>
                </c:pt>
                <c:pt idx="9">
                  <c:v>-2800</c:v>
                </c:pt>
                <c:pt idx="10">
                  <c:v>-2529</c:v>
                </c:pt>
                <c:pt idx="11">
                  <c:v>-2241</c:v>
                </c:pt>
                <c:pt idx="12">
                  <c:v>-1928</c:v>
                </c:pt>
                <c:pt idx="13">
                  <c:v>-1591</c:v>
                </c:pt>
                <c:pt idx="14">
                  <c:v>-1242</c:v>
                </c:pt>
                <c:pt idx="15">
                  <c:v>-870</c:v>
                </c:pt>
                <c:pt idx="16">
                  <c:v>-497</c:v>
                </c:pt>
                <c:pt idx="17">
                  <c:v>-124</c:v>
                </c:pt>
                <c:pt idx="18">
                  <c:v>254</c:v>
                </c:pt>
                <c:pt idx="19">
                  <c:v>622</c:v>
                </c:pt>
                <c:pt idx="20">
                  <c:v>981</c:v>
                </c:pt>
                <c:pt idx="21">
                  <c:v>1342</c:v>
                </c:pt>
                <c:pt idx="22">
                  <c:v>1701</c:v>
                </c:pt>
                <c:pt idx="23">
                  <c:v>2032</c:v>
                </c:pt>
                <c:pt idx="24">
                  <c:v>2353</c:v>
                </c:pt>
                <c:pt idx="25">
                  <c:v>2638</c:v>
                </c:pt>
                <c:pt idx="26">
                  <c:v>2909</c:v>
                </c:pt>
                <c:pt idx="27">
                  <c:v>3144</c:v>
                </c:pt>
                <c:pt idx="28">
                  <c:v>3356</c:v>
                </c:pt>
                <c:pt idx="29">
                  <c:v>3525</c:v>
                </c:pt>
                <c:pt idx="30">
                  <c:v>3673</c:v>
                </c:pt>
                <c:pt idx="31">
                  <c:v>3781</c:v>
                </c:pt>
                <c:pt idx="32">
                  <c:v>3856</c:v>
                </c:pt>
                <c:pt idx="33">
                  <c:v>3889</c:v>
                </c:pt>
                <c:pt idx="34">
                  <c:v>3884</c:v>
                </c:pt>
                <c:pt idx="35">
                  <c:v>3844</c:v>
                </c:pt>
                <c:pt idx="36">
                  <c:v>3771</c:v>
                </c:pt>
                <c:pt idx="37">
                  <c:v>3659</c:v>
                </c:pt>
                <c:pt idx="38">
                  <c:v>3508</c:v>
                </c:pt>
                <c:pt idx="39">
                  <c:v>3324</c:v>
                </c:pt>
                <c:pt idx="40">
                  <c:v>3107</c:v>
                </c:pt>
                <c:pt idx="41">
                  <c:v>2864</c:v>
                </c:pt>
                <c:pt idx="42">
                  <c:v>2594</c:v>
                </c:pt>
                <c:pt idx="43">
                  <c:v>2300</c:v>
                </c:pt>
                <c:pt idx="44">
                  <c:v>1984</c:v>
                </c:pt>
                <c:pt idx="45">
                  <c:v>1658</c:v>
                </c:pt>
                <c:pt idx="46">
                  <c:v>1297</c:v>
                </c:pt>
                <c:pt idx="47">
                  <c:v>927</c:v>
                </c:pt>
                <c:pt idx="48">
                  <c:v>554</c:v>
                </c:pt>
                <c:pt idx="49">
                  <c:v>179</c:v>
                </c:pt>
                <c:pt idx="50">
                  <c:v>-193</c:v>
                </c:pt>
                <c:pt idx="51">
                  <c:v>-566</c:v>
                </c:pt>
                <c:pt idx="52">
                  <c:v>-921</c:v>
                </c:pt>
                <c:pt idx="53">
                  <c:v>-1293</c:v>
                </c:pt>
                <c:pt idx="54">
                  <c:v>-1644</c:v>
                </c:pt>
                <c:pt idx="55">
                  <c:v>-1981</c:v>
                </c:pt>
                <c:pt idx="56">
                  <c:v>-2302</c:v>
                </c:pt>
                <c:pt idx="57">
                  <c:v>-2595</c:v>
                </c:pt>
                <c:pt idx="58">
                  <c:v>-2857</c:v>
                </c:pt>
                <c:pt idx="59">
                  <c:v>-3090</c:v>
                </c:pt>
                <c:pt idx="60">
                  <c:v>-3299</c:v>
                </c:pt>
                <c:pt idx="61">
                  <c:v>-3473</c:v>
                </c:pt>
                <c:pt idx="62">
                  <c:v>-3622</c:v>
                </c:pt>
                <c:pt idx="63">
                  <c:v>-3730</c:v>
                </c:pt>
                <c:pt idx="64">
                  <c:v>-3804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7D6-4177-9A9E-28915B93B40E}"/>
            </c:ext>
          </c:extLst>
        </c:ser>
        <c:ser>
          <c:idx val="3"/>
          <c:order val="3"/>
          <c:tx>
            <c:strRef>
              <c:f>TDK_KF_ST_14_01!$N$19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TDK_KF_ST_14_01!$N$85:$N$149</c:f>
              <c:numCache>
                <c:formatCode>General</c:formatCode>
                <c:ptCount val="65"/>
                <c:pt idx="0">
                  <c:v>-3793.4914756574308</c:v>
                </c:pt>
                <c:pt idx="1">
                  <c:v>-3827.9189263411522</c:v>
                </c:pt>
                <c:pt idx="2">
                  <c:v>-3825.5104928814549</c:v>
                </c:pt>
                <c:pt idx="3">
                  <c:v>-3787.2400760398909</c:v>
                </c:pt>
                <c:pt idx="4">
                  <c:v>-3713.3678580296641</c:v>
                </c:pt>
                <c:pt idx="5">
                  <c:v>-3600.3601797173774</c:v>
                </c:pt>
                <c:pt idx="6">
                  <c:v>-3453.3412561891778</c:v>
                </c:pt>
                <c:pt idx="7">
                  <c:v>-3271.2857978816601</c:v>
                </c:pt>
                <c:pt idx="8">
                  <c:v>-3052.4301393425117</c:v>
                </c:pt>
                <c:pt idx="9">
                  <c:v>-2809.5561545168789</c:v>
                </c:pt>
                <c:pt idx="10">
                  <c:v>-2542.4967887508628</c:v>
                </c:pt>
                <c:pt idx="11">
                  <c:v>-2250.2315287539604</c:v>
                </c:pt>
                <c:pt idx="12">
                  <c:v>-1938.4445207749657</c:v>
                </c:pt>
                <c:pt idx="13">
                  <c:v>-1602.2016807967973</c:v>
                </c:pt>
                <c:pt idx="14">
                  <c:v>-1246.1421327579526</c:v>
                </c:pt>
                <c:pt idx="15">
                  <c:v>-872.73436160320546</c:v>
                </c:pt>
                <c:pt idx="16">
                  <c:v>-496.78537839296081</c:v>
                </c:pt>
                <c:pt idx="17">
                  <c:v>-118.72171358379447</c:v>
                </c:pt>
                <c:pt idx="18">
                  <c:v>261.3529975324243</c:v>
                </c:pt>
                <c:pt idx="19">
                  <c:v>628.36830097939878</c:v>
                </c:pt>
                <c:pt idx="20">
                  <c:v>991.63402737130843</c:v>
                </c:pt>
                <c:pt idx="21">
                  <c:v>1357.3659951789964</c:v>
                </c:pt>
                <c:pt idx="22">
                  <c:v>1709.4278568337827</c:v>
                </c:pt>
                <c:pt idx="23">
                  <c:v>2045.4625498181138</c:v>
                </c:pt>
                <c:pt idx="24">
                  <c:v>2362.0695895172057</c:v>
                </c:pt>
                <c:pt idx="25">
                  <c:v>2650.6846413986664</c:v>
                </c:pt>
                <c:pt idx="26">
                  <c:v>2913.830225783458</c:v>
                </c:pt>
                <c:pt idx="27">
                  <c:v>3146.2753759087641</c:v>
                </c:pt>
                <c:pt idx="28">
                  <c:v>3352.023121251666</c:v>
                </c:pt>
                <c:pt idx="29">
                  <c:v>3525.7988392326824</c:v>
                </c:pt>
                <c:pt idx="30">
                  <c:v>3669.686235339087</c:v>
                </c:pt>
                <c:pt idx="31">
                  <c:v>3777.9285560450489</c:v>
                </c:pt>
                <c:pt idx="32">
                  <c:v>3849.5953787717258</c:v>
                </c:pt>
                <c:pt idx="33">
                  <c:v>3881.769492154117</c:v>
                </c:pt>
                <c:pt idx="34">
                  <c:v>3877.5433510897183</c:v>
                </c:pt>
                <c:pt idx="35">
                  <c:v>3838.0484592570278</c:v>
                </c:pt>
                <c:pt idx="36">
                  <c:v>3763.0506404909497</c:v>
                </c:pt>
                <c:pt idx="37">
                  <c:v>3650.1779788893168</c:v>
                </c:pt>
                <c:pt idx="38">
                  <c:v>3503.0722850010175</c:v>
                </c:pt>
                <c:pt idx="39">
                  <c:v>3319.7029178490625</c:v>
                </c:pt>
                <c:pt idx="40">
                  <c:v>3103.0220881710334</c:v>
                </c:pt>
                <c:pt idx="41">
                  <c:v>2859.8325087442613</c:v>
                </c:pt>
                <c:pt idx="42">
                  <c:v>2592.9408722035892</c:v>
                </c:pt>
                <c:pt idx="43">
                  <c:v>2304.8633881949395</c:v>
                </c:pt>
                <c:pt idx="44">
                  <c:v>1986.911781956401</c:v>
                </c:pt>
                <c:pt idx="45">
                  <c:v>1655.9203701594906</c:v>
                </c:pt>
                <c:pt idx="46">
                  <c:v>1302.1753714255231</c:v>
                </c:pt>
                <c:pt idx="47">
                  <c:v>931.8034971633034</c:v>
                </c:pt>
                <c:pt idx="48">
                  <c:v>559.57116337789398</c:v>
                </c:pt>
                <c:pt idx="49">
                  <c:v>182.80394579954219</c:v>
                </c:pt>
                <c:pt idx="50">
                  <c:v>-194.85996286877219</c:v>
                </c:pt>
                <c:pt idx="51">
                  <c:v>-564.40958705825642</c:v>
                </c:pt>
                <c:pt idx="52">
                  <c:v>-924.36226931819044</c:v>
                </c:pt>
                <c:pt idx="53">
                  <c:v>-1291.09391822578</c:v>
                </c:pt>
                <c:pt idx="54">
                  <c:v>-1645.8828966282476</c:v>
                </c:pt>
                <c:pt idx="55">
                  <c:v>-1980.9149638485569</c:v>
                </c:pt>
                <c:pt idx="56">
                  <c:v>-2304.0768135573271</c:v>
                </c:pt>
                <c:pt idx="57">
                  <c:v>-2595.7466833552062</c:v>
                </c:pt>
                <c:pt idx="58">
                  <c:v>-2853.0193278761408</c:v>
                </c:pt>
                <c:pt idx="59">
                  <c:v>-3086.6895716236804</c:v>
                </c:pt>
                <c:pt idx="60">
                  <c:v>-3292.7109979088141</c:v>
                </c:pt>
                <c:pt idx="61">
                  <c:v>-3469.3298292209474</c:v>
                </c:pt>
                <c:pt idx="62">
                  <c:v>-3614.3490795599378</c:v>
                </c:pt>
                <c:pt idx="63">
                  <c:v>-3724.6559936016406</c:v>
                </c:pt>
                <c:pt idx="64">
                  <c:v>-3796.0615049712001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7D6-4177-9A9E-28915B93B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4024"/>
        <c:axId val="564945792"/>
      </c:scatterChart>
      <c:valAx>
        <c:axId val="564954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45792"/>
        <c:crosses val="autoZero"/>
        <c:crossBetween val="midCat"/>
      </c:valAx>
      <c:valAx>
        <c:axId val="56494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4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TDK_KF_ST_14_01!$AC$20:$AC$84</c:f>
              <c:numCache>
                <c:formatCode>General</c:formatCode>
                <c:ptCount val="65"/>
                <c:pt idx="0">
                  <c:v>3.343628551676376E-3</c:v>
                </c:pt>
                <c:pt idx="1">
                  <c:v>-9.7856153397069434E-2</c:v>
                </c:pt>
                <c:pt idx="2">
                  <c:v>-8.2113647425744674E-2</c:v>
                </c:pt>
                <c:pt idx="3">
                  <c:v>-0.15558238355295373</c:v>
                </c:pt>
                <c:pt idx="4">
                  <c:v>-0.14509598290638692</c:v>
                </c:pt>
                <c:pt idx="5">
                  <c:v>-8.6138482258181881E-2</c:v>
                </c:pt>
                <c:pt idx="6">
                  <c:v>-0.11407623577782289</c:v>
                </c:pt>
                <c:pt idx="7">
                  <c:v>-9.0298435275052213E-2</c:v>
                </c:pt>
                <c:pt idx="8">
                  <c:v>-7.6654965613549564E-2</c:v>
                </c:pt>
                <c:pt idx="9">
                  <c:v>-9.8965050571280244E-2</c:v>
                </c:pt>
                <c:pt idx="10">
                  <c:v>1.5942292259133239E-2</c:v>
                </c:pt>
                <c:pt idx="11">
                  <c:v>-3.9085803973755162E-2</c:v>
                </c:pt>
                <c:pt idx="12">
                  <c:v>1.6134675606011228E-2</c:v>
                </c:pt>
                <c:pt idx="13">
                  <c:v>-8.6888340866579483E-2</c:v>
                </c:pt>
                <c:pt idx="14">
                  <c:v>-7.6233096054565408E-2</c:v>
                </c:pt>
                <c:pt idx="15">
                  <c:v>-7.430370643365336E-2</c:v>
                </c:pt>
                <c:pt idx="16">
                  <c:v>-0.12353480390530081</c:v>
                </c:pt>
                <c:pt idx="17">
                  <c:v>-0.14921469336886162</c:v>
                </c:pt>
                <c:pt idx="18">
                  <c:v>-0.12066546109650744</c:v>
                </c:pt>
                <c:pt idx="19">
                  <c:v>-0.15417032480523574</c:v>
                </c:pt>
                <c:pt idx="20">
                  <c:v>-9.875835473407335E-2</c:v>
                </c:pt>
                <c:pt idx="21">
                  <c:v>-6.848391758215655E-2</c:v>
                </c:pt>
                <c:pt idx="22">
                  <c:v>-4.0941820210207425E-3</c:v>
                </c:pt>
                <c:pt idx="23">
                  <c:v>3.2569177367435032E-2</c:v>
                </c:pt>
                <c:pt idx="24">
                  <c:v>3.6389303302371445E-2</c:v>
                </c:pt>
                <c:pt idx="25">
                  <c:v>2.4741512541851307E-2</c:v>
                </c:pt>
                <c:pt idx="26">
                  <c:v>-1.0492036804691907E-2</c:v>
                </c:pt>
                <c:pt idx="27">
                  <c:v>4.8876470827025287E-2</c:v>
                </c:pt>
                <c:pt idx="28">
                  <c:v>0.12779802469853507</c:v>
                </c:pt>
                <c:pt idx="29">
                  <c:v>1.7047795010199707E-2</c:v>
                </c:pt>
                <c:pt idx="30">
                  <c:v>1.2575074066006664E-2</c:v>
                </c:pt>
                <c:pt idx="31">
                  <c:v>3.1554178825075496E-2</c:v>
                </c:pt>
                <c:pt idx="32">
                  <c:v>-2.1687785090080069E-2</c:v>
                </c:pt>
                <c:pt idx="33">
                  <c:v>-6.4692679711242818E-2</c:v>
                </c:pt>
                <c:pt idx="34">
                  <c:v>-3.0541432403879298E-2</c:v>
                </c:pt>
                <c:pt idx="35">
                  <c:v>-6.9445447474549837E-3</c:v>
                </c:pt>
                <c:pt idx="36">
                  <c:v>-2.0897998745994073E-2</c:v>
                </c:pt>
                <c:pt idx="37">
                  <c:v>2.3330539506787318E-3</c:v>
                </c:pt>
                <c:pt idx="38">
                  <c:v>0.10270110274049671</c:v>
                </c:pt>
                <c:pt idx="39">
                  <c:v>0.11737164302297742</c:v>
                </c:pt>
                <c:pt idx="40">
                  <c:v>-1.13909917060937E-2</c:v>
                </c:pt>
                <c:pt idx="41">
                  <c:v>0.13666503568578037</c:v>
                </c:pt>
                <c:pt idx="42">
                  <c:v>0.18989804648978748</c:v>
                </c:pt>
                <c:pt idx="43">
                  <c:v>0.17397801126881518</c:v>
                </c:pt>
                <c:pt idx="44">
                  <c:v>0.12125987080591472</c:v>
                </c:pt>
                <c:pt idx="45">
                  <c:v>0.18487884732488169</c:v>
                </c:pt>
                <c:pt idx="46">
                  <c:v>9.5054058882510617E-2</c:v>
                </c:pt>
                <c:pt idx="47">
                  <c:v>4.3215000854786467E-2</c:v>
                </c:pt>
                <c:pt idx="48">
                  <c:v>0.10372957703668817</c:v>
                </c:pt>
                <c:pt idx="49">
                  <c:v>8.5986065763563602E-3</c:v>
                </c:pt>
                <c:pt idx="50">
                  <c:v>-5.2818887333103248E-2</c:v>
                </c:pt>
                <c:pt idx="51">
                  <c:v>8.8647953475060604E-3</c:v>
                </c:pt>
                <c:pt idx="52">
                  <c:v>-0.10017315820419981</c:v>
                </c:pt>
                <c:pt idx="53">
                  <c:v>-0.1618375797568774</c:v>
                </c:pt>
                <c:pt idx="54">
                  <c:v>-5.0208565708828701E-2</c:v>
                </c:pt>
                <c:pt idx="55">
                  <c:v>-1.396981310819001E-2</c:v>
                </c:pt>
                <c:pt idx="56">
                  <c:v>-2.3983533271461965E-2</c:v>
                </c:pt>
                <c:pt idx="57">
                  <c:v>-2.3756327636590413E-2</c:v>
                </c:pt>
                <c:pt idx="58">
                  <c:v>8.0292863999602559E-3</c:v>
                </c:pt>
                <c:pt idx="59">
                  <c:v>2.0478204544644996E-2</c:v>
                </c:pt>
                <c:pt idx="60">
                  <c:v>-5.7951782868258306E-2</c:v>
                </c:pt>
                <c:pt idx="61">
                  <c:v>2.7586685073288209E-2</c:v>
                </c:pt>
                <c:pt idx="62">
                  <c:v>-3.7908449465362537E-2</c:v>
                </c:pt>
                <c:pt idx="63">
                  <c:v>-8.924005886217401E-2</c:v>
                </c:pt>
                <c:pt idx="64">
                  <c:v>-2.5743315543365952E-2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06-4F90-846C-3414A718B0F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TDK_KF_ST_14_01!$AC$85:$AC$149</c:f>
              <c:numCache>
                <c:formatCode>General</c:formatCode>
                <c:ptCount val="65"/>
                <c:pt idx="0">
                  <c:v>1.5165260394098823E-2</c:v>
                </c:pt>
                <c:pt idx="1">
                  <c:v>-5.4588632890101962E-2</c:v>
                </c:pt>
                <c:pt idx="2">
                  <c:v>-3.1258526445867574E-2</c:v>
                </c:pt>
                <c:pt idx="3">
                  <c:v>8.3155940936876505E-3</c:v>
                </c:pt>
                <c:pt idx="4">
                  <c:v>-3.5893541302755239E-2</c:v>
                </c:pt>
                <c:pt idx="5">
                  <c:v>6.4609592183956011E-2</c:v>
                </c:pt>
                <c:pt idx="6">
                  <c:v>-1.9631876324240238E-2</c:v>
                </c:pt>
                <c:pt idx="7">
                  <c:v>-3.594532599760214E-2</c:v>
                </c:pt>
                <c:pt idx="8">
                  <c:v>2.4715529792047164E-2</c:v>
                </c:pt>
                <c:pt idx="9">
                  <c:v>-2.0054071643471616E-3</c:v>
                </c:pt>
                <c:pt idx="10">
                  <c:v>-0.11151217169344818</c:v>
                </c:pt>
                <c:pt idx="11">
                  <c:v>-7.6966381931811156E-3</c:v>
                </c:pt>
                <c:pt idx="12">
                  <c:v>-7.2207614008618748E-2</c:v>
                </c:pt>
                <c:pt idx="13">
                  <c:v>-6.5553817272757442E-2</c:v>
                </c:pt>
                <c:pt idx="14">
                  <c:v>2.8327164713459752E-2</c:v>
                </c:pt>
                <c:pt idx="15">
                  <c:v>3.7166466654753094E-2</c:v>
                </c:pt>
                <c:pt idx="16">
                  <c:v>6.4726260423753956E-2</c:v>
                </c:pt>
                <c:pt idx="17">
                  <c:v>0.15248667103548996</c:v>
                </c:pt>
                <c:pt idx="18">
                  <c:v>0.16966955434173769</c:v>
                </c:pt>
                <c:pt idx="19">
                  <c:v>0.14204785467785541</c:v>
                </c:pt>
                <c:pt idx="20">
                  <c:v>0.20816758706658334</c:v>
                </c:pt>
                <c:pt idx="21">
                  <c:v>0.28783632158038586</c:v>
                </c:pt>
                <c:pt idx="22">
                  <c:v>0.14257556162232277</c:v>
                </c:pt>
                <c:pt idx="23">
                  <c:v>0.18837102546734741</c:v>
                </c:pt>
                <c:pt idx="24">
                  <c:v>0.14612740715489281</c:v>
                </c:pt>
                <c:pt idx="25">
                  <c:v>0.22410729998580337</c:v>
                </c:pt>
                <c:pt idx="26">
                  <c:v>9.7525347158750719E-2</c:v>
                </c:pt>
                <c:pt idx="27">
                  <c:v>2.6337239230571186E-2</c:v>
                </c:pt>
                <c:pt idx="28">
                  <c:v>-2.5804238126283963E-2</c:v>
                </c:pt>
                <c:pt idx="29">
                  <c:v>2.5269596133739469E-2</c:v>
                </c:pt>
                <c:pt idx="30">
                  <c:v>-3.5589654890486599E-2</c:v>
                </c:pt>
                <c:pt idx="31">
                  <c:v>8.1209118516852641E-2</c:v>
                </c:pt>
                <c:pt idx="32">
                  <c:v>-1.4444921853907999E-2</c:v>
                </c:pt>
                <c:pt idx="33">
                  <c:v>7.2537416853919012E-2</c:v>
                </c:pt>
                <c:pt idx="34">
                  <c:v>5.6760437959667343E-2</c:v>
                </c:pt>
                <c:pt idx="35">
                  <c:v>3.9662239351741846E-2</c:v>
                </c:pt>
                <c:pt idx="36">
                  <c:v>0.11142680281497519</c:v>
                </c:pt>
                <c:pt idx="37">
                  <c:v>7.0067228891076638E-2</c:v>
                </c:pt>
                <c:pt idx="38">
                  <c:v>4.0643607173535656E-2</c:v>
                </c:pt>
                <c:pt idx="39">
                  <c:v>0.10875869465377264</c:v>
                </c:pt>
                <c:pt idx="40">
                  <c:v>4.9810212253959207E-2</c:v>
                </c:pt>
                <c:pt idx="41">
                  <c:v>3.7905465915770264E-2</c:v>
                </c:pt>
                <c:pt idx="42">
                  <c:v>2.5260319936677433E-2</c:v>
                </c:pt>
                <c:pt idx="43">
                  <c:v>-7.872452977028388E-2</c:v>
                </c:pt>
                <c:pt idx="44">
                  <c:v>-8.8156982183178911E-2</c:v>
                </c:pt>
                <c:pt idx="45">
                  <c:v>4.5449034927429466E-3</c:v>
                </c:pt>
                <c:pt idx="46">
                  <c:v>-0.11977753132174485</c:v>
                </c:pt>
                <c:pt idx="47">
                  <c:v>-9.5682954740141213E-2</c:v>
                </c:pt>
                <c:pt idx="48">
                  <c:v>-0.108114966127971</c:v>
                </c:pt>
                <c:pt idx="49">
                  <c:v>-8.7095523439003841E-2</c:v>
                </c:pt>
                <c:pt idx="50">
                  <c:v>-1.8568761035027137E-3</c:v>
                </c:pt>
                <c:pt idx="51">
                  <c:v>-4.991529927026761E-2</c:v>
                </c:pt>
                <c:pt idx="52">
                  <c:v>3.7044932623444993E-2</c:v>
                </c:pt>
                <c:pt idx="53">
                  <c:v>-4.9962447281501454E-2</c:v>
                </c:pt>
                <c:pt idx="54">
                  <c:v>-1.2051437314255509E-2</c:v>
                </c:pt>
                <c:pt idx="55">
                  <c:v>-7.6022972883492912E-2</c:v>
                </c:pt>
                <c:pt idx="56">
                  <c:v>-6.6087103426326621E-4</c:v>
                </c:pt>
                <c:pt idx="57">
                  <c:v>1.2650911187797931E-2</c:v>
                </c:pt>
                <c:pt idx="58">
                  <c:v>-7.0740650767049829E-2</c:v>
                </c:pt>
                <c:pt idx="59">
                  <c:v>-0.10692650934691628</c:v>
                </c:pt>
                <c:pt idx="60">
                  <c:v>-8.6341311666494391E-2</c:v>
                </c:pt>
                <c:pt idx="61">
                  <c:v>-4.0915968757396115E-2</c:v>
                </c:pt>
                <c:pt idx="62">
                  <c:v>-8.336266583114238E-2</c:v>
                </c:pt>
                <c:pt idx="63">
                  <c:v>7.071342265653513E-2</c:v>
                </c:pt>
                <c:pt idx="64">
                  <c:v>-5.7064321117601402E-2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C06-4F90-846C-3414A718B0F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</c:numCache>
            </c:numRef>
          </c:xVal>
          <c:yVal>
            <c:numRef>
              <c:f>TDK_KF_ST_14_01!$AD$20:$AD$83</c:f>
              <c:numCache>
                <c:formatCode>General</c:formatCode>
                <c:ptCount val="64"/>
                <c:pt idx="0">
                  <c:v>-6.0407949669277775E-2</c:v>
                </c:pt>
                <c:pt idx="1">
                  <c:v>0.16856957605360456</c:v>
                </c:pt>
                <c:pt idx="2">
                  <c:v>-1.249018405397706E-3</c:v>
                </c:pt>
                <c:pt idx="3">
                  <c:v>0.11466641479555761</c:v>
                </c:pt>
                <c:pt idx="4">
                  <c:v>5.8754671239892531E-2</c:v>
                </c:pt>
                <c:pt idx="5">
                  <c:v>-2.0788027088734395E-2</c:v>
                </c:pt>
                <c:pt idx="6">
                  <c:v>4.3335585010773059E-2</c:v>
                </c:pt>
                <c:pt idx="7">
                  <c:v>0.10294934646285014</c:v>
                </c:pt>
                <c:pt idx="8">
                  <c:v>7.5994094579286298E-2</c:v>
                </c:pt>
                <c:pt idx="9">
                  <c:v>2.2942077687787332E-2</c:v>
                </c:pt>
                <c:pt idx="10">
                  <c:v>-2.7993729573388748E-2</c:v>
                </c:pt>
                <c:pt idx="11">
                  <c:v>-1.0876643307746292E-2</c:v>
                </c:pt>
                <c:pt idx="12">
                  <c:v>2.0910257017433764E-2</c:v>
                </c:pt>
                <c:pt idx="13">
                  <c:v>3.6973041596311873E-2</c:v>
                </c:pt>
                <c:pt idx="14">
                  <c:v>7.4376219951062694E-2</c:v>
                </c:pt>
                <c:pt idx="15">
                  <c:v>-1.2791817005350481E-2</c:v>
                </c:pt>
                <c:pt idx="16">
                  <c:v>1.5419837777329803E-2</c:v>
                </c:pt>
                <c:pt idx="17">
                  <c:v>5.3531738628720404E-2</c:v>
                </c:pt>
                <c:pt idx="18">
                  <c:v>8.8792977476259694E-4</c:v>
                </c:pt>
                <c:pt idx="19">
                  <c:v>0.15871522829797868</c:v>
                </c:pt>
                <c:pt idx="20">
                  <c:v>1.0601372550894439E-2</c:v>
                </c:pt>
                <c:pt idx="21">
                  <c:v>-1.0240612188127329E-2</c:v>
                </c:pt>
                <c:pt idx="22">
                  <c:v>2.9354501957698176E-2</c:v>
                </c:pt>
                <c:pt idx="23">
                  <c:v>5.3362885483352329E-3</c:v>
                </c:pt>
                <c:pt idx="24">
                  <c:v>1.3420908951587762E-2</c:v>
                </c:pt>
                <c:pt idx="25">
                  <c:v>8.4017182111921329E-2</c:v>
                </c:pt>
                <c:pt idx="26">
                  <c:v>5.1135643978227563E-2</c:v>
                </c:pt>
                <c:pt idx="27">
                  <c:v>2.1190758064051352E-2</c:v>
                </c:pt>
                <c:pt idx="28">
                  <c:v>-1.6371221883559883E-2</c:v>
                </c:pt>
                <c:pt idx="29">
                  <c:v>2.2614444341542139E-2</c:v>
                </c:pt>
                <c:pt idx="30">
                  <c:v>4.4185363893660679E-2</c:v>
                </c:pt>
                <c:pt idx="31">
                  <c:v>4.0983238028843516E-2</c:v>
                </c:pt>
                <c:pt idx="32">
                  <c:v>7.2428632361720702E-3</c:v>
                </c:pt>
                <c:pt idx="33">
                  <c:v>0.14590179822809546</c:v>
                </c:pt>
                <c:pt idx="34">
                  <c:v>-5.0482224866073011E-3</c:v>
                </c:pt>
                <c:pt idx="35">
                  <c:v>3.2214140881194453E-2</c:v>
                </c:pt>
                <c:pt idx="36">
                  <c:v>-4.9062393802898896E-3</c:v>
                </c:pt>
                <c:pt idx="37">
                  <c:v>2.4004185279892454E-2</c:v>
                </c:pt>
                <c:pt idx="38">
                  <c:v>-5.1757555817459888E-3</c:v>
                </c:pt>
                <c:pt idx="39">
                  <c:v>0.10673565696282594</c:v>
                </c:pt>
                <c:pt idx="40">
                  <c:v>0.15751839886098651</c:v>
                </c:pt>
                <c:pt idx="41">
                  <c:v>5.1705989781567041E-2</c:v>
                </c:pt>
                <c:pt idx="42">
                  <c:v>-4.7322484867464709E-2</c:v>
                </c:pt>
                <c:pt idx="43">
                  <c:v>0.11385831031157068</c:v>
                </c:pt>
                <c:pt idx="44">
                  <c:v>8.6907716260668622E-2</c:v>
                </c:pt>
                <c:pt idx="45">
                  <c:v>-4.2830992647026278E-2</c:v>
                </c:pt>
                <c:pt idx="46">
                  <c:v>7.4615495459227077E-2</c:v>
                </c:pt>
                <c:pt idx="47">
                  <c:v>0.1092716701807035</c:v>
                </c:pt>
                <c:pt idx="48">
                  <c:v>-3.9003316612934213E-2</c:v>
                </c:pt>
                <c:pt idx="49">
                  <c:v>2.8567860078396734E-2</c:v>
                </c:pt>
                <c:pt idx="50">
                  <c:v>8.1146052046563E-2</c:v>
                </c:pt>
                <c:pt idx="51">
                  <c:v>-7.4418612620263502E-2</c:v>
                </c:pt>
                <c:pt idx="52">
                  <c:v>2.796554419558106E-2</c:v>
                </c:pt>
                <c:pt idx="53">
                  <c:v>0.15414094156369629</c:v>
                </c:pt>
                <c:pt idx="54">
                  <c:v>-6.130360598461948E-2</c:v>
                </c:pt>
                <c:pt idx="55">
                  <c:v>1.1964405943842849E-2</c:v>
                </c:pt>
                <c:pt idx="56">
                  <c:v>4.8699063063509129E-2</c:v>
                </c:pt>
                <c:pt idx="57">
                  <c:v>-1.2188998361011727E-2</c:v>
                </c:pt>
                <c:pt idx="58">
                  <c:v>-2.7661162724200494E-2</c:v>
                </c:pt>
                <c:pt idx="59">
                  <c:v>4.4131387639311015E-2</c:v>
                </c:pt>
                <c:pt idx="60">
                  <c:v>2.2058241565503067E-2</c:v>
                </c:pt>
                <c:pt idx="61">
                  <c:v>-1.9271090979600558E-2</c:v>
                </c:pt>
                <c:pt idx="62">
                  <c:v>6.6499230194949632E-3</c:v>
                </c:pt>
                <c:pt idx="63">
                  <c:v>3.4651425972072047E-2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C06-4F90-846C-3414A718B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46576"/>
        <c:axId val="564947360"/>
      </c:scatterChart>
      <c:valAx>
        <c:axId val="56494657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47360"/>
        <c:crosses val="autoZero"/>
        <c:crossBetween val="midCat"/>
      </c:valAx>
      <c:valAx>
        <c:axId val="56494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46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TDK_KF_ST_14_01!$I$20:$I$84</c:f>
              <c:numCache>
                <c:formatCode>General</c:formatCode>
                <c:ptCount val="65"/>
                <c:pt idx="0">
                  <c:v>481</c:v>
                </c:pt>
                <c:pt idx="1">
                  <c:v>857</c:v>
                </c:pt>
                <c:pt idx="2">
                  <c:v>1235</c:v>
                </c:pt>
                <c:pt idx="3">
                  <c:v>1583</c:v>
                </c:pt>
                <c:pt idx="4">
                  <c:v>1915</c:v>
                </c:pt>
                <c:pt idx="5">
                  <c:v>2237</c:v>
                </c:pt>
                <c:pt idx="6">
                  <c:v>2526</c:v>
                </c:pt>
                <c:pt idx="7">
                  <c:v>2801</c:v>
                </c:pt>
                <c:pt idx="8">
                  <c:v>3045</c:v>
                </c:pt>
                <c:pt idx="9">
                  <c:v>3266</c:v>
                </c:pt>
                <c:pt idx="10">
                  <c:v>3464</c:v>
                </c:pt>
                <c:pt idx="11">
                  <c:v>3600</c:v>
                </c:pt>
                <c:pt idx="12">
                  <c:v>3717</c:v>
                </c:pt>
                <c:pt idx="13">
                  <c:v>3793</c:v>
                </c:pt>
                <c:pt idx="14">
                  <c:v>3834</c:v>
                </c:pt>
                <c:pt idx="15">
                  <c:v>3840</c:v>
                </c:pt>
                <c:pt idx="16">
                  <c:v>3803</c:v>
                </c:pt>
                <c:pt idx="17">
                  <c:v>3740</c:v>
                </c:pt>
                <c:pt idx="18">
                  <c:v>3622</c:v>
                </c:pt>
                <c:pt idx="19">
                  <c:v>3487</c:v>
                </c:pt>
                <c:pt idx="20">
                  <c:v>3312</c:v>
                </c:pt>
                <c:pt idx="21">
                  <c:v>3105</c:v>
                </c:pt>
                <c:pt idx="22">
                  <c:v>2865</c:v>
                </c:pt>
                <c:pt idx="23">
                  <c:v>2603</c:v>
                </c:pt>
                <c:pt idx="24">
                  <c:v>2310</c:v>
                </c:pt>
                <c:pt idx="25">
                  <c:v>2002</c:v>
                </c:pt>
                <c:pt idx="26">
                  <c:v>1658</c:v>
                </c:pt>
                <c:pt idx="27">
                  <c:v>1309</c:v>
                </c:pt>
                <c:pt idx="28">
                  <c:v>941</c:v>
                </c:pt>
                <c:pt idx="29">
                  <c:v>582</c:v>
                </c:pt>
                <c:pt idx="30">
                  <c:v>211</c:v>
                </c:pt>
                <c:pt idx="31">
                  <c:v>-167</c:v>
                </c:pt>
                <c:pt idx="32">
                  <c:v>-548</c:v>
                </c:pt>
                <c:pt idx="33">
                  <c:v>-921</c:v>
                </c:pt>
                <c:pt idx="34">
                  <c:v>-1298</c:v>
                </c:pt>
                <c:pt idx="35">
                  <c:v>-1658</c:v>
                </c:pt>
                <c:pt idx="36">
                  <c:v>-1981</c:v>
                </c:pt>
                <c:pt idx="37">
                  <c:v>-2297</c:v>
                </c:pt>
                <c:pt idx="38">
                  <c:v>-2595</c:v>
                </c:pt>
                <c:pt idx="39">
                  <c:v>-2866</c:v>
                </c:pt>
                <c:pt idx="40">
                  <c:v>-3108</c:v>
                </c:pt>
                <c:pt idx="41">
                  <c:v>-3335</c:v>
                </c:pt>
                <c:pt idx="42">
                  <c:v>-3522</c:v>
                </c:pt>
                <c:pt idx="43">
                  <c:v>-3671</c:v>
                </c:pt>
                <c:pt idx="44">
                  <c:v>-3788</c:v>
                </c:pt>
                <c:pt idx="45">
                  <c:v>-3861</c:v>
                </c:pt>
                <c:pt idx="46">
                  <c:v>-3907</c:v>
                </c:pt>
                <c:pt idx="47">
                  <c:v>-3914</c:v>
                </c:pt>
                <c:pt idx="48">
                  <c:v>-3880</c:v>
                </c:pt>
                <c:pt idx="49">
                  <c:v>-3814</c:v>
                </c:pt>
                <c:pt idx="50">
                  <c:v>-3711</c:v>
                </c:pt>
                <c:pt idx="51">
                  <c:v>-3566</c:v>
                </c:pt>
                <c:pt idx="52">
                  <c:v>-3388</c:v>
                </c:pt>
                <c:pt idx="53">
                  <c:v>-3192</c:v>
                </c:pt>
                <c:pt idx="54">
                  <c:v>-2953</c:v>
                </c:pt>
                <c:pt idx="55">
                  <c:v>-2687</c:v>
                </c:pt>
                <c:pt idx="56">
                  <c:v>-2392</c:v>
                </c:pt>
                <c:pt idx="57">
                  <c:v>-2067</c:v>
                </c:pt>
                <c:pt idx="58">
                  <c:v>-1727</c:v>
                </c:pt>
                <c:pt idx="59">
                  <c:v>-1379</c:v>
                </c:pt>
                <c:pt idx="60">
                  <c:v>-1022</c:v>
                </c:pt>
                <c:pt idx="61">
                  <c:v>-653</c:v>
                </c:pt>
                <c:pt idx="62">
                  <c:v>-284</c:v>
                </c:pt>
                <c:pt idx="63">
                  <c:v>97</c:v>
                </c:pt>
                <c:pt idx="64">
                  <c:v>484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06E-4990-B6B2-851E29A14C35}"/>
            </c:ext>
          </c:extLst>
        </c:ser>
        <c:ser>
          <c:idx val="1"/>
          <c:order val="1"/>
          <c:tx>
            <c:strRef>
              <c:f>TDK_KF_ST_14_01!$L$19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TDK_KF_ST_14_01!$L$20:$L$84</c:f>
              <c:numCache>
                <c:formatCode>General</c:formatCode>
                <c:ptCount val="65"/>
                <c:pt idx="0">
                  <c:v>477.65103992121828</c:v>
                </c:pt>
                <c:pt idx="1">
                  <c:v>859.65152583380893</c:v>
                </c:pt>
                <c:pt idx="2">
                  <c:v>1236.0862721917754</c:v>
                </c:pt>
                <c:pt idx="3">
                  <c:v>1588.983149004971</c:v>
                </c:pt>
                <c:pt idx="4">
                  <c:v>1919.3672804842204</c:v>
                </c:pt>
                <c:pt idx="5">
                  <c:v>2236.1074407807928</c:v>
                </c:pt>
                <c:pt idx="6">
                  <c:v>2528.4744047333606</c:v>
                </c:pt>
                <c:pt idx="7">
                  <c:v>2800.6332126629136</c:v>
                </c:pt>
                <c:pt idx="8">
                  <c:v>3046.6352940155966</c:v>
                </c:pt>
                <c:pt idx="9">
                  <c:v>3266.8740150618169</c:v>
                </c:pt>
                <c:pt idx="10">
                  <c:v>3452.9295138678772</c:v>
                </c:pt>
                <c:pt idx="11">
                  <c:v>3600.6920649378389</c:v>
                </c:pt>
                <c:pt idx="12">
                  <c:v>3715.0700117624924</c:v>
                </c:pt>
                <c:pt idx="13">
                  <c:v>3790.250045820917</c:v>
                </c:pt>
                <c:pt idx="14">
                  <c:v>3831.7503616865083</c:v>
                </c:pt>
                <c:pt idx="15">
                  <c:v>3836.7299383042432</c:v>
                </c:pt>
                <c:pt idx="16">
                  <c:v>3804.5150549293403</c:v>
                </c:pt>
                <c:pt idx="17">
                  <c:v>3734.6286594313751</c:v>
                </c:pt>
                <c:pt idx="18">
                  <c:v>3624.5415968358748</c:v>
                </c:pt>
                <c:pt idx="19">
                  <c:v>3482.9053695884118</c:v>
                </c:pt>
                <c:pt idx="20">
                  <c:v>3309.8231791825574</c:v>
                </c:pt>
                <c:pt idx="21">
                  <c:v>3105.5076146204487</c:v>
                </c:pt>
                <c:pt idx="22">
                  <c:v>2867.431323044309</c:v>
                </c:pt>
                <c:pt idx="23">
                  <c:v>2608.4023181222274</c:v>
                </c:pt>
                <c:pt idx="24">
                  <c:v>2312.9889673117568</c:v>
                </c:pt>
                <c:pt idx="25">
                  <c:v>1998.8583689127965</c:v>
                </c:pt>
                <c:pt idx="26">
                  <c:v>1656.2742757600495</c:v>
                </c:pt>
                <c:pt idx="27">
                  <c:v>1311.3226267536343</c:v>
                </c:pt>
                <c:pt idx="28">
                  <c:v>948.43511497381076</c:v>
                </c:pt>
                <c:pt idx="29">
                  <c:v>583.25467079382236</c:v>
                </c:pt>
                <c:pt idx="30">
                  <c:v>212.30925280611564</c:v>
                </c:pt>
                <c:pt idx="31">
                  <c:v>-164.00846700607903</c:v>
                </c:pt>
                <c:pt idx="32">
                  <c:v>-548.81260718300837</c:v>
                </c:pt>
                <c:pt idx="33">
                  <c:v>-923.22450385805951</c:v>
                </c:pt>
                <c:pt idx="34">
                  <c:v>-1298.3414451204796</c:v>
                </c:pt>
                <c:pt idx="35">
                  <c:v>-1657.9303649433839</c:v>
                </c:pt>
                <c:pt idx="36">
                  <c:v>-1982.4215766178743</c:v>
                </c:pt>
                <c:pt idx="37">
                  <c:v>-2297.589319576723</c:v>
                </c:pt>
                <c:pt idx="38">
                  <c:v>-2594.8305113472534</c:v>
                </c:pt>
                <c:pt idx="39">
                  <c:v>-2864.2720335676172</c:v>
                </c:pt>
                <c:pt idx="40">
                  <c:v>-3112.1981506262514</c:v>
                </c:pt>
                <c:pt idx="41">
                  <c:v>-3333.1324648273353</c:v>
                </c:pt>
                <c:pt idx="42">
                  <c:v>-3520.3005340675586</c:v>
                </c:pt>
                <c:pt idx="43">
                  <c:v>-3671.6836104184604</c:v>
                </c:pt>
                <c:pt idx="44">
                  <c:v>-3787.8929793817915</c:v>
                </c:pt>
                <c:pt idx="45">
                  <c:v>-3865.268824637822</c:v>
                </c:pt>
                <c:pt idx="46">
                  <c:v>-3908.4037163785501</c:v>
                </c:pt>
                <c:pt idx="47">
                  <c:v>-3915.0655328486378</c:v>
                </c:pt>
                <c:pt idx="48">
                  <c:v>-3883.7904407769329</c:v>
                </c:pt>
                <c:pt idx="49">
                  <c:v>-3814.4673204034607</c:v>
                </c:pt>
                <c:pt idx="50">
                  <c:v>-3707.2467565228785</c:v>
                </c:pt>
                <c:pt idx="51">
                  <c:v>-3564.4527015787503</c:v>
                </c:pt>
                <c:pt idx="52">
                  <c:v>-3389.3911715523113</c:v>
                </c:pt>
                <c:pt idx="53">
                  <c:v>-3187.1471405484572</c:v>
                </c:pt>
                <c:pt idx="54">
                  <c:v>-2953.2022977612564</c:v>
                </c:pt>
                <c:pt idx="55">
                  <c:v>-2688.7862418078312</c:v>
                </c:pt>
                <c:pt idx="56">
                  <c:v>-2393.6048542010503</c:v>
                </c:pt>
                <c:pt idx="57">
                  <c:v>-2070.3416350139082</c:v>
                </c:pt>
                <c:pt idx="58">
                  <c:v>-1730.6905117808922</c:v>
                </c:pt>
                <c:pt idx="59">
                  <c:v>-1382.1694121795736</c:v>
                </c:pt>
                <c:pt idx="60">
                  <c:v>-1016.7064273643457</c:v>
                </c:pt>
                <c:pt idx="61">
                  <c:v>-654.33898647176625</c:v>
                </c:pt>
                <c:pt idx="62">
                  <c:v>-281.49670120730491</c:v>
                </c:pt>
                <c:pt idx="63">
                  <c:v>102.74888222636169</c:v>
                </c:pt>
                <c:pt idx="64">
                  <c:v>484.39663036446086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06E-4990-B6B2-851E29A14C35}"/>
            </c:ext>
          </c:extLst>
        </c:ser>
        <c:ser>
          <c:idx val="2"/>
          <c:order val="2"/>
          <c:tx>
            <c:strRef>
              <c:f>TDK_KF_ST_14_01!$J$19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TDK_KF_ST_14_01!$J$20:$J$84</c:f>
              <c:numCache>
                <c:formatCode>General</c:formatCode>
                <c:ptCount val="65"/>
                <c:pt idx="0">
                  <c:v>-3811</c:v>
                </c:pt>
                <c:pt idx="1">
                  <c:v>-3742</c:v>
                </c:pt>
                <c:pt idx="2">
                  <c:v>-3631</c:v>
                </c:pt>
                <c:pt idx="3">
                  <c:v>-3488</c:v>
                </c:pt>
                <c:pt idx="4">
                  <c:v>-3316</c:v>
                </c:pt>
                <c:pt idx="5">
                  <c:v>-3109</c:v>
                </c:pt>
                <c:pt idx="6">
                  <c:v>-2873</c:v>
                </c:pt>
                <c:pt idx="7">
                  <c:v>-2608</c:v>
                </c:pt>
                <c:pt idx="8">
                  <c:v>-2313</c:v>
                </c:pt>
                <c:pt idx="9">
                  <c:v>-1994</c:v>
                </c:pt>
                <c:pt idx="10">
                  <c:v>-1651</c:v>
                </c:pt>
                <c:pt idx="11">
                  <c:v>-1302</c:v>
                </c:pt>
                <c:pt idx="12">
                  <c:v>-934</c:v>
                </c:pt>
                <c:pt idx="13">
                  <c:v>-583</c:v>
                </c:pt>
                <c:pt idx="14">
                  <c:v>-210</c:v>
                </c:pt>
                <c:pt idx="15">
                  <c:v>173</c:v>
                </c:pt>
                <c:pt idx="16">
                  <c:v>545</c:v>
                </c:pt>
                <c:pt idx="17">
                  <c:v>920</c:v>
                </c:pt>
                <c:pt idx="18">
                  <c:v>1296</c:v>
                </c:pt>
                <c:pt idx="19">
                  <c:v>1646</c:v>
                </c:pt>
                <c:pt idx="20">
                  <c:v>1980</c:v>
                </c:pt>
                <c:pt idx="21">
                  <c:v>2293</c:v>
                </c:pt>
                <c:pt idx="22">
                  <c:v>2593</c:v>
                </c:pt>
                <c:pt idx="23">
                  <c:v>2858</c:v>
                </c:pt>
                <c:pt idx="24">
                  <c:v>3109</c:v>
                </c:pt>
                <c:pt idx="25">
                  <c:v>3332</c:v>
                </c:pt>
                <c:pt idx="26">
                  <c:v>3513</c:v>
                </c:pt>
                <c:pt idx="27">
                  <c:v>3661</c:v>
                </c:pt>
                <c:pt idx="28">
                  <c:v>3778</c:v>
                </c:pt>
                <c:pt idx="29">
                  <c:v>3850</c:v>
                </c:pt>
                <c:pt idx="30">
                  <c:v>3892</c:v>
                </c:pt>
                <c:pt idx="31">
                  <c:v>3893</c:v>
                </c:pt>
                <c:pt idx="32">
                  <c:v>3858</c:v>
                </c:pt>
                <c:pt idx="33">
                  <c:v>3796</c:v>
                </c:pt>
                <c:pt idx="34">
                  <c:v>3684</c:v>
                </c:pt>
                <c:pt idx="35">
                  <c:v>3536</c:v>
                </c:pt>
                <c:pt idx="36">
                  <c:v>3367</c:v>
                </c:pt>
                <c:pt idx="37">
                  <c:v>3162</c:v>
                </c:pt>
                <c:pt idx="38">
                  <c:v>2917</c:v>
                </c:pt>
                <c:pt idx="39">
                  <c:v>2658</c:v>
                </c:pt>
                <c:pt idx="40">
                  <c:v>2374</c:v>
                </c:pt>
                <c:pt idx="41">
                  <c:v>2048</c:v>
                </c:pt>
                <c:pt idx="42">
                  <c:v>1707</c:v>
                </c:pt>
                <c:pt idx="43">
                  <c:v>1357</c:v>
                </c:pt>
                <c:pt idx="44">
                  <c:v>997</c:v>
                </c:pt>
                <c:pt idx="45">
                  <c:v>632</c:v>
                </c:pt>
                <c:pt idx="46">
                  <c:v>267</c:v>
                </c:pt>
                <c:pt idx="47">
                  <c:v>-112</c:v>
                </c:pt>
                <c:pt idx="48">
                  <c:v>-497</c:v>
                </c:pt>
                <c:pt idx="49">
                  <c:v>-869</c:v>
                </c:pt>
                <c:pt idx="50">
                  <c:v>-1237</c:v>
                </c:pt>
                <c:pt idx="51">
                  <c:v>-1597</c:v>
                </c:pt>
                <c:pt idx="52">
                  <c:v>-1923</c:v>
                </c:pt>
                <c:pt idx="53">
                  <c:v>-2232</c:v>
                </c:pt>
                <c:pt idx="54">
                  <c:v>-2530</c:v>
                </c:pt>
                <c:pt idx="55">
                  <c:v>-2803</c:v>
                </c:pt>
                <c:pt idx="56">
                  <c:v>-3050</c:v>
                </c:pt>
                <c:pt idx="57">
                  <c:v>-3267</c:v>
                </c:pt>
                <c:pt idx="58">
                  <c:v>-3454</c:v>
                </c:pt>
                <c:pt idx="59">
                  <c:v>-3603</c:v>
                </c:pt>
                <c:pt idx="60">
                  <c:v>-3726</c:v>
                </c:pt>
                <c:pt idx="61">
                  <c:v>-3800</c:v>
                </c:pt>
                <c:pt idx="62">
                  <c:v>-3837</c:v>
                </c:pt>
                <c:pt idx="63">
                  <c:v>-3846</c:v>
                </c:pt>
                <c:pt idx="64">
                  <c:v>-3816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06E-4990-B6B2-851E29A14C35}"/>
            </c:ext>
          </c:extLst>
        </c:ser>
        <c:ser>
          <c:idx val="3"/>
          <c:order val="3"/>
          <c:tx>
            <c:strRef>
              <c:f>TDK_KF_ST_14_01!$N$19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TDK_KF_ST_14_01!$N$20:$N$84</c:f>
              <c:numCache>
                <c:formatCode>General</c:formatCode>
                <c:ptCount val="65"/>
                <c:pt idx="0">
                  <c:v>-3809.502068060568</c:v>
                </c:pt>
                <c:pt idx="1">
                  <c:v>-3737.9933000474557</c:v>
                </c:pt>
                <c:pt idx="2">
                  <c:v>-3627.5034432544535</c:v>
                </c:pt>
                <c:pt idx="3">
                  <c:v>-3484.5371320325289</c:v>
                </c:pt>
                <c:pt idx="4">
                  <c:v>-3311.7691926339207</c:v>
                </c:pt>
                <c:pt idx="5">
                  <c:v>-3104.9616585910308</c:v>
                </c:pt>
                <c:pt idx="6">
                  <c:v>-2870.8057548843926</c:v>
                </c:pt>
                <c:pt idx="7">
                  <c:v>-2605.6265698513466</c:v>
                </c:pt>
                <c:pt idx="8">
                  <c:v>-2313.7334334998286</c:v>
                </c:pt>
                <c:pt idx="9">
                  <c:v>-1992.4263711181165</c:v>
                </c:pt>
                <c:pt idx="10">
                  <c:v>-1652.3874926562141</c:v>
                </c:pt>
                <c:pt idx="11">
                  <c:v>-1304.7067230009488</c:v>
                </c:pt>
                <c:pt idx="12">
                  <c:v>-939.67481579664741</c:v>
                </c:pt>
                <c:pt idx="13">
                  <c:v>-581.45395377191221</c:v>
                </c:pt>
                <c:pt idx="14">
                  <c:v>-209.32435724321644</c:v>
                </c:pt>
                <c:pt idx="15">
                  <c:v>173.49480854390683</c:v>
                </c:pt>
                <c:pt idx="16">
                  <c:v>549.43017783656251</c:v>
                </c:pt>
                <c:pt idx="17">
                  <c:v>925.09714820643603</c:v>
                </c:pt>
                <c:pt idx="18">
                  <c:v>1301.7285706214668</c:v>
                </c:pt>
                <c:pt idx="19">
                  <c:v>1651.9817886409817</c:v>
                </c:pt>
                <c:pt idx="20">
                  <c:v>1983.0279414736599</c:v>
                </c:pt>
                <c:pt idx="21">
                  <c:v>2295.7939227159191</c:v>
                </c:pt>
                <c:pt idx="22">
                  <c:v>2592.3662777542181</c:v>
                </c:pt>
                <c:pt idx="23">
                  <c:v>2857.4940214086851</c:v>
                </c:pt>
                <c:pt idx="24">
                  <c:v>3105.8216937552274</c:v>
                </c:pt>
                <c:pt idx="25">
                  <c:v>3320.6322458190793</c:v>
                </c:pt>
                <c:pt idx="26">
                  <c:v>3507.813331747649</c:v>
                </c:pt>
                <c:pt idx="27">
                  <c:v>3654.1344461473077</c:v>
                </c:pt>
                <c:pt idx="28">
                  <c:v>3767.8553285039975</c:v>
                </c:pt>
                <c:pt idx="29">
                  <c:v>3844.3509960310057</c:v>
                </c:pt>
                <c:pt idx="30">
                  <c:v>3885.4291547804983</c:v>
                </c:pt>
                <c:pt idx="31">
                  <c:v>3890.6044938106547</c:v>
                </c:pt>
                <c:pt idx="32">
                  <c:v>3858.0556240760666</c:v>
                </c:pt>
                <c:pt idx="33">
                  <c:v>3788.7521557963637</c:v>
                </c:pt>
                <c:pt idx="34">
                  <c:v>3679.9969182856385</c:v>
                </c:pt>
                <c:pt idx="35">
                  <c:v>3535.4607271283626</c:v>
                </c:pt>
                <c:pt idx="36">
                  <c:v>3366.9549144425719</c:v>
                </c:pt>
                <c:pt idx="37">
                  <c:v>3163.0810024325265</c:v>
                </c:pt>
                <c:pt idx="38">
                  <c:v>2927.0087816587966</c:v>
                </c:pt>
                <c:pt idx="39">
                  <c:v>2666.6932344219599</c:v>
                </c:pt>
                <c:pt idx="40">
                  <c:v>2375.4469453100364</c:v>
                </c:pt>
                <c:pt idx="41">
                  <c:v>2056.6686070411542</c:v>
                </c:pt>
                <c:pt idx="42">
                  <c:v>1719.1824070538448</c:v>
                </c:pt>
                <c:pt idx="43">
                  <c:v>1368.3073471884004</c:v>
                </c:pt>
                <c:pt idx="44">
                  <c:v>1003.7646929582868</c:v>
                </c:pt>
                <c:pt idx="45">
                  <c:v>643.46518146187213</c:v>
                </c:pt>
                <c:pt idx="46">
                  <c:v>271.48665304085227</c:v>
                </c:pt>
                <c:pt idx="47">
                  <c:v>-111.31475870702963</c:v>
                </c:pt>
                <c:pt idx="48">
                  <c:v>-492.79100932945795</c:v>
                </c:pt>
                <c:pt idx="49">
                  <c:v>-870.98122531597323</c:v>
                </c:pt>
                <c:pt idx="50">
                  <c:v>-1242.0477823058131</c:v>
                </c:pt>
                <c:pt idx="51">
                  <c:v>-1598.2730065955868</c:v>
                </c:pt>
                <c:pt idx="52">
                  <c:v>-1934.3194140124751</c:v>
                </c:pt>
                <c:pt idx="53">
                  <c:v>-2244.6648172080522</c:v>
                </c:pt>
                <c:pt idx="54">
                  <c:v>-2537.373831339155</c:v>
                </c:pt>
                <c:pt idx="55">
                  <c:v>-2808.9259833586161</c:v>
                </c:pt>
                <c:pt idx="56">
                  <c:v>-3057.3127746609475</c:v>
                </c:pt>
                <c:pt idx="57">
                  <c:v>-3277.9025261068346</c:v>
                </c:pt>
                <c:pt idx="58">
                  <c:v>-3462.603926728646</c:v>
                </c:pt>
                <c:pt idx="59">
                  <c:v>-3609.5983931689584</c:v>
                </c:pt>
                <c:pt idx="60">
                  <c:v>-3722.9728904780695</c:v>
                </c:pt>
                <c:pt idx="61">
                  <c:v>-3797.8091660778227</c:v>
                </c:pt>
                <c:pt idx="62">
                  <c:v>-3838.0809772946504</c:v>
                </c:pt>
                <c:pt idx="63">
                  <c:v>-3841.8452742548438</c:v>
                </c:pt>
                <c:pt idx="64">
                  <c:v>-3807.804152314794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06E-4990-B6B2-851E29A14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9904"/>
        <c:axId val="564960688"/>
      </c:scatterChart>
      <c:valAx>
        <c:axId val="5649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60688"/>
        <c:crosses val="autoZero"/>
        <c:crossBetween val="midCat"/>
      </c:valAx>
      <c:valAx>
        <c:axId val="56496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9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TDK_KF_ST_14_02!$I$85:$I$149</c:f>
              <c:numCache>
                <c:formatCode>General</c:formatCode>
                <c:ptCount val="65"/>
                <c:pt idx="0">
                  <c:v>483</c:v>
                </c:pt>
                <c:pt idx="1">
                  <c:v>99</c:v>
                </c:pt>
                <c:pt idx="2">
                  <c:v>-283</c:v>
                </c:pt>
                <c:pt idx="3">
                  <c:v>-646</c:v>
                </c:pt>
                <c:pt idx="4">
                  <c:v>-1011</c:v>
                </c:pt>
                <c:pt idx="5">
                  <c:v>-1389</c:v>
                </c:pt>
                <c:pt idx="6">
                  <c:v>-1732</c:v>
                </c:pt>
                <c:pt idx="7">
                  <c:v>-2071</c:v>
                </c:pt>
                <c:pt idx="8">
                  <c:v>-2393</c:v>
                </c:pt>
                <c:pt idx="9">
                  <c:v>-2678</c:v>
                </c:pt>
                <c:pt idx="10">
                  <c:v>-2940</c:v>
                </c:pt>
                <c:pt idx="11">
                  <c:v>-3175</c:v>
                </c:pt>
                <c:pt idx="12">
                  <c:v>-3380</c:v>
                </c:pt>
                <c:pt idx="13">
                  <c:v>-3561</c:v>
                </c:pt>
                <c:pt idx="14">
                  <c:v>-3704</c:v>
                </c:pt>
                <c:pt idx="15">
                  <c:v>-3804</c:v>
                </c:pt>
                <c:pt idx="16">
                  <c:v>-3875</c:v>
                </c:pt>
                <c:pt idx="17">
                  <c:v>-3908</c:v>
                </c:pt>
                <c:pt idx="18">
                  <c:v>-3903</c:v>
                </c:pt>
                <c:pt idx="19">
                  <c:v>-3861</c:v>
                </c:pt>
                <c:pt idx="20">
                  <c:v>-3780</c:v>
                </c:pt>
                <c:pt idx="21">
                  <c:v>-3669</c:v>
                </c:pt>
                <c:pt idx="22">
                  <c:v>-3513</c:v>
                </c:pt>
                <c:pt idx="23">
                  <c:v>-3324</c:v>
                </c:pt>
                <c:pt idx="24">
                  <c:v>-3106</c:v>
                </c:pt>
                <c:pt idx="25">
                  <c:v>-2855</c:v>
                </c:pt>
                <c:pt idx="26">
                  <c:v>-2593</c:v>
                </c:pt>
                <c:pt idx="27">
                  <c:v>-2302</c:v>
                </c:pt>
                <c:pt idx="28">
                  <c:v>-1986</c:v>
                </c:pt>
                <c:pt idx="29">
                  <c:v>-1648</c:v>
                </c:pt>
                <c:pt idx="30">
                  <c:v>-1293</c:v>
                </c:pt>
                <c:pt idx="31">
                  <c:v>-925</c:v>
                </c:pt>
                <c:pt idx="32">
                  <c:v>-536</c:v>
                </c:pt>
                <c:pt idx="33">
                  <c:v>-170</c:v>
                </c:pt>
                <c:pt idx="34">
                  <c:v>202</c:v>
                </c:pt>
                <c:pt idx="35">
                  <c:v>576</c:v>
                </c:pt>
                <c:pt idx="36">
                  <c:v>936</c:v>
                </c:pt>
                <c:pt idx="37">
                  <c:v>1301</c:v>
                </c:pt>
                <c:pt idx="38">
                  <c:v>1661</c:v>
                </c:pt>
                <c:pt idx="39">
                  <c:v>1991</c:v>
                </c:pt>
                <c:pt idx="40">
                  <c:v>2316</c:v>
                </c:pt>
                <c:pt idx="41">
                  <c:v>2602</c:v>
                </c:pt>
                <c:pt idx="42">
                  <c:v>2859</c:v>
                </c:pt>
                <c:pt idx="43">
                  <c:v>3097</c:v>
                </c:pt>
                <c:pt idx="44">
                  <c:v>3303</c:v>
                </c:pt>
                <c:pt idx="45">
                  <c:v>3477</c:v>
                </c:pt>
                <c:pt idx="46">
                  <c:v>3625</c:v>
                </c:pt>
                <c:pt idx="47">
                  <c:v>3733</c:v>
                </c:pt>
                <c:pt idx="48">
                  <c:v>3793</c:v>
                </c:pt>
                <c:pt idx="49">
                  <c:v>3832</c:v>
                </c:pt>
                <c:pt idx="50">
                  <c:v>3827</c:v>
                </c:pt>
                <c:pt idx="51">
                  <c:v>3786</c:v>
                </c:pt>
                <c:pt idx="52">
                  <c:v>3711</c:v>
                </c:pt>
                <c:pt idx="53">
                  <c:v>3595</c:v>
                </c:pt>
                <c:pt idx="54">
                  <c:v>3447</c:v>
                </c:pt>
                <c:pt idx="55">
                  <c:v>3267</c:v>
                </c:pt>
                <c:pt idx="56">
                  <c:v>3038</c:v>
                </c:pt>
                <c:pt idx="57">
                  <c:v>2792</c:v>
                </c:pt>
                <c:pt idx="58">
                  <c:v>2528</c:v>
                </c:pt>
                <c:pt idx="59">
                  <c:v>2237</c:v>
                </c:pt>
                <c:pt idx="60">
                  <c:v>1918</c:v>
                </c:pt>
                <c:pt idx="61">
                  <c:v>1584</c:v>
                </c:pt>
                <c:pt idx="62">
                  <c:v>1225</c:v>
                </c:pt>
                <c:pt idx="63">
                  <c:v>853</c:v>
                </c:pt>
                <c:pt idx="64">
                  <c:v>475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B9C-4F09-B486-60ED91B54E34}"/>
            </c:ext>
          </c:extLst>
        </c:ser>
        <c:ser>
          <c:idx val="1"/>
          <c:order val="1"/>
          <c:tx>
            <c:strRef>
              <c:f>TDK_KF_ST_14_02!$L$19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TDK_KF_ST_14_02!$L$85:$L$149</c:f>
              <c:numCache>
                <c:formatCode>General</c:formatCode>
                <c:ptCount val="65"/>
                <c:pt idx="0">
                  <c:v>481.05037493681004</c:v>
                </c:pt>
                <c:pt idx="1">
                  <c:v>103.69830619361218</c:v>
                </c:pt>
                <c:pt idx="2">
                  <c:v>-276.83898978385815</c:v>
                </c:pt>
                <c:pt idx="3">
                  <c:v>-644.26613220852187</c:v>
                </c:pt>
                <c:pt idx="4">
                  <c:v>-1010.2955221465357</c:v>
                </c:pt>
                <c:pt idx="5">
                  <c:v>-1383.8162154491874</c:v>
                </c:pt>
                <c:pt idx="6">
                  <c:v>-1735.3866155487626</c:v>
                </c:pt>
                <c:pt idx="7">
                  <c:v>-2074.5447946760169</c:v>
                </c:pt>
                <c:pt idx="8">
                  <c:v>-2390.9191962192053</c:v>
                </c:pt>
                <c:pt idx="9">
                  <c:v>-2682.794032956117</c:v>
                </c:pt>
                <c:pt idx="10">
                  <c:v>-2942.0442336706801</c:v>
                </c:pt>
                <c:pt idx="11">
                  <c:v>-3176.6175055138915</c:v>
                </c:pt>
                <c:pt idx="12">
                  <c:v>-3384.7013423861004</c:v>
                </c:pt>
                <c:pt idx="13">
                  <c:v>-3558.2210894925533</c:v>
                </c:pt>
                <c:pt idx="14">
                  <c:v>-3702.3290583314606</c:v>
                </c:pt>
                <c:pt idx="15">
                  <c:v>-3809.2966914422927</c:v>
                </c:pt>
                <c:pt idx="16">
                  <c:v>-3877.595628528004</c:v>
                </c:pt>
                <c:pt idx="17">
                  <c:v>-3907.9701485426099</c:v>
                </c:pt>
                <c:pt idx="18">
                  <c:v>-3901.7886884787808</c:v>
                </c:pt>
                <c:pt idx="19">
                  <c:v>-3860.0072641191996</c:v>
                </c:pt>
                <c:pt idx="20">
                  <c:v>-3782.112961391832</c:v>
                </c:pt>
                <c:pt idx="21">
                  <c:v>-3664.5221493304125</c:v>
                </c:pt>
                <c:pt idx="22">
                  <c:v>-3511.8835607782316</c:v>
                </c:pt>
                <c:pt idx="23">
                  <c:v>-3324.9285941464354</c:v>
                </c:pt>
                <c:pt idx="24">
                  <c:v>-3105.1332763734699</c:v>
                </c:pt>
                <c:pt idx="25">
                  <c:v>-2859.9477086690481</c:v>
                </c:pt>
                <c:pt idx="26">
                  <c:v>-2595.1627287327856</c:v>
                </c:pt>
                <c:pt idx="27">
                  <c:v>-2302.2952877874682</c:v>
                </c:pt>
                <c:pt idx="28">
                  <c:v>-1985.0937663945801</c:v>
                </c:pt>
                <c:pt idx="29">
                  <c:v>-1649.3236972010295</c:v>
                </c:pt>
                <c:pt idx="30">
                  <c:v>-1294.7373681848314</c:v>
                </c:pt>
                <c:pt idx="31">
                  <c:v>-916.6863453384085</c:v>
                </c:pt>
                <c:pt idx="32">
                  <c:v>-544.04881696737289</c:v>
                </c:pt>
                <c:pt idx="33">
                  <c:v>-165.96780103986333</c:v>
                </c:pt>
                <c:pt idx="34">
                  <c:v>209.08568828803527</c:v>
                </c:pt>
                <c:pt idx="35">
                  <c:v>574.00647196148122</c:v>
                </c:pt>
                <c:pt idx="36">
                  <c:v>937.53396977672185</c:v>
                </c:pt>
                <c:pt idx="37">
                  <c:v>1306.9104590133106</c:v>
                </c:pt>
                <c:pt idx="38">
                  <c:v>1662.2753683108724</c:v>
                </c:pt>
                <c:pt idx="39">
                  <c:v>1995.5007122453317</c:v>
                </c:pt>
                <c:pt idx="40">
                  <c:v>2313.4168925007953</c:v>
                </c:pt>
                <c:pt idx="41">
                  <c:v>2602.6134975445489</c:v>
                </c:pt>
                <c:pt idx="42">
                  <c:v>2859.684838879266</c:v>
                </c:pt>
                <c:pt idx="43">
                  <c:v>3094.4399258690214</c:v>
                </c:pt>
                <c:pt idx="44">
                  <c:v>3301.9333318040681</c:v>
                </c:pt>
                <c:pt idx="45">
                  <c:v>3475.8204586091942</c:v>
                </c:pt>
                <c:pt idx="46">
                  <c:v>3620.5926797608913</c:v>
                </c:pt>
                <c:pt idx="47">
                  <c:v>3728.6341917296563</c:v>
                </c:pt>
                <c:pt idx="48">
                  <c:v>3798.0556282785856</c:v>
                </c:pt>
                <c:pt idx="49">
                  <c:v>3829.9672669348483</c:v>
                </c:pt>
                <c:pt idx="50">
                  <c:v>3825.2117074744365</c:v>
                </c:pt>
                <c:pt idx="51">
                  <c:v>3785.2158721781034</c:v>
                </c:pt>
                <c:pt idx="52">
                  <c:v>3708.8790023170764</c:v>
                </c:pt>
                <c:pt idx="53">
                  <c:v>3593.1662998008019</c:v>
                </c:pt>
                <c:pt idx="54">
                  <c:v>3444.3038336376967</c:v>
                </c:pt>
                <c:pt idx="55">
                  <c:v>3256.7938512063729</c:v>
                </c:pt>
                <c:pt idx="56">
                  <c:v>3040.3222158663339</c:v>
                </c:pt>
                <c:pt idx="57">
                  <c:v>2794.6383089484093</c:v>
                </c:pt>
                <c:pt idx="58">
                  <c:v>2530.5964840452552</c:v>
                </c:pt>
                <c:pt idx="59">
                  <c:v>2240.2593853282806</c:v>
                </c:pt>
                <c:pt idx="60">
                  <c:v>1918.3176684541809</c:v>
                </c:pt>
                <c:pt idx="61">
                  <c:v>1585.8755337676089</c:v>
                </c:pt>
                <c:pt idx="62">
                  <c:v>1227.2665286271717</c:v>
                </c:pt>
                <c:pt idx="63">
                  <c:v>853.07004518595306</c:v>
                </c:pt>
                <c:pt idx="64">
                  <c:v>477.07098886171309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B9C-4F09-B486-60ED91B54E34}"/>
            </c:ext>
          </c:extLst>
        </c:ser>
        <c:ser>
          <c:idx val="2"/>
          <c:order val="2"/>
          <c:tx>
            <c:strRef>
              <c:f>TDK_KF_ST_14_02!$J$19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TDK_KF_ST_14_02!$J$85:$J$149</c:f>
              <c:numCache>
                <c:formatCode>General</c:formatCode>
                <c:ptCount val="65"/>
                <c:pt idx="0">
                  <c:v>-3805</c:v>
                </c:pt>
                <c:pt idx="1">
                  <c:v>-3832</c:v>
                </c:pt>
                <c:pt idx="2">
                  <c:v>-3831</c:v>
                </c:pt>
                <c:pt idx="3">
                  <c:v>-3791</c:v>
                </c:pt>
                <c:pt idx="4">
                  <c:v>-3709</c:v>
                </c:pt>
                <c:pt idx="5">
                  <c:v>-3593</c:v>
                </c:pt>
                <c:pt idx="6">
                  <c:v>-3444</c:v>
                </c:pt>
                <c:pt idx="7">
                  <c:v>-3259</c:v>
                </c:pt>
                <c:pt idx="8">
                  <c:v>-3045</c:v>
                </c:pt>
                <c:pt idx="9">
                  <c:v>-2792</c:v>
                </c:pt>
                <c:pt idx="10">
                  <c:v>-2529</c:v>
                </c:pt>
                <c:pt idx="11">
                  <c:v>-2239</c:v>
                </c:pt>
                <c:pt idx="12">
                  <c:v>-1920</c:v>
                </c:pt>
                <c:pt idx="13">
                  <c:v>-1591</c:v>
                </c:pt>
                <c:pt idx="14">
                  <c:v>-1237</c:v>
                </c:pt>
                <c:pt idx="15">
                  <c:v>-860</c:v>
                </c:pt>
                <c:pt idx="16">
                  <c:v>-488</c:v>
                </c:pt>
                <c:pt idx="17">
                  <c:v>-126</c:v>
                </c:pt>
                <c:pt idx="18">
                  <c:v>257</c:v>
                </c:pt>
                <c:pt idx="19">
                  <c:v>626</c:v>
                </c:pt>
                <c:pt idx="20">
                  <c:v>988</c:v>
                </c:pt>
                <c:pt idx="21">
                  <c:v>1357</c:v>
                </c:pt>
                <c:pt idx="22">
                  <c:v>1706</c:v>
                </c:pt>
                <c:pt idx="23">
                  <c:v>2041</c:v>
                </c:pt>
                <c:pt idx="24">
                  <c:v>2365</c:v>
                </c:pt>
                <c:pt idx="25">
                  <c:v>2661</c:v>
                </c:pt>
                <c:pt idx="26">
                  <c:v>2911</c:v>
                </c:pt>
                <c:pt idx="27">
                  <c:v>3148</c:v>
                </c:pt>
                <c:pt idx="28">
                  <c:v>3357</c:v>
                </c:pt>
                <c:pt idx="29">
                  <c:v>3529</c:v>
                </c:pt>
                <c:pt idx="30">
                  <c:v>3679</c:v>
                </c:pt>
                <c:pt idx="31">
                  <c:v>3780</c:v>
                </c:pt>
                <c:pt idx="32">
                  <c:v>3867</c:v>
                </c:pt>
                <c:pt idx="33">
                  <c:v>3891</c:v>
                </c:pt>
                <c:pt idx="34">
                  <c:v>3882</c:v>
                </c:pt>
                <c:pt idx="35">
                  <c:v>3849</c:v>
                </c:pt>
                <c:pt idx="36">
                  <c:v>3775</c:v>
                </c:pt>
                <c:pt idx="37">
                  <c:v>3650</c:v>
                </c:pt>
                <c:pt idx="38">
                  <c:v>3502</c:v>
                </c:pt>
                <c:pt idx="39">
                  <c:v>3324</c:v>
                </c:pt>
                <c:pt idx="40">
                  <c:v>3100</c:v>
                </c:pt>
                <c:pt idx="41">
                  <c:v>2851</c:v>
                </c:pt>
                <c:pt idx="42">
                  <c:v>2593</c:v>
                </c:pt>
                <c:pt idx="43">
                  <c:v>2292</c:v>
                </c:pt>
                <c:pt idx="44">
                  <c:v>1984</c:v>
                </c:pt>
                <c:pt idx="45">
                  <c:v>1651</c:v>
                </c:pt>
                <c:pt idx="46">
                  <c:v>1289</c:v>
                </c:pt>
                <c:pt idx="47">
                  <c:v>919</c:v>
                </c:pt>
                <c:pt idx="48">
                  <c:v>547</c:v>
                </c:pt>
                <c:pt idx="49">
                  <c:v>172</c:v>
                </c:pt>
                <c:pt idx="50">
                  <c:v>-205</c:v>
                </c:pt>
                <c:pt idx="51">
                  <c:v>-567</c:v>
                </c:pt>
                <c:pt idx="52">
                  <c:v>-937</c:v>
                </c:pt>
                <c:pt idx="53">
                  <c:v>-1303</c:v>
                </c:pt>
                <c:pt idx="54">
                  <c:v>-1650</c:v>
                </c:pt>
                <c:pt idx="55">
                  <c:v>-1998</c:v>
                </c:pt>
                <c:pt idx="56">
                  <c:v>-2306</c:v>
                </c:pt>
                <c:pt idx="57">
                  <c:v>-2606</c:v>
                </c:pt>
                <c:pt idx="58">
                  <c:v>-2864</c:v>
                </c:pt>
                <c:pt idx="59">
                  <c:v>-3091</c:v>
                </c:pt>
                <c:pt idx="60">
                  <c:v>-3306</c:v>
                </c:pt>
                <c:pt idx="61">
                  <c:v>-3479</c:v>
                </c:pt>
                <c:pt idx="62">
                  <c:v>-3629</c:v>
                </c:pt>
                <c:pt idx="63">
                  <c:v>-3740</c:v>
                </c:pt>
                <c:pt idx="64">
                  <c:v>-3804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B9C-4F09-B486-60ED91B54E34}"/>
            </c:ext>
          </c:extLst>
        </c:ser>
        <c:ser>
          <c:idx val="3"/>
          <c:order val="3"/>
          <c:tx>
            <c:strRef>
              <c:f>TDK_KF_ST_14_02!$N$19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TDK_KF_ST_14_02!$N$85:$N$149</c:f>
              <c:numCache>
                <c:formatCode>General</c:formatCode>
                <c:ptCount val="65"/>
                <c:pt idx="0">
                  <c:v>-3797.2029276332009</c:v>
                </c:pt>
                <c:pt idx="1">
                  <c:v>-3831.3550731456539</c:v>
                </c:pt>
                <c:pt idx="2">
                  <c:v>-3828.4412305512228</c:v>
                </c:pt>
                <c:pt idx="3">
                  <c:v>-3789.9101555319176</c:v>
                </c:pt>
                <c:pt idx="4">
                  <c:v>-3715.5065035952648</c:v>
                </c:pt>
                <c:pt idx="5">
                  <c:v>-3600.1615609077198</c:v>
                </c:pt>
                <c:pt idx="6">
                  <c:v>-3451.6518889132931</c:v>
                </c:pt>
                <c:pt idx="7">
                  <c:v>-3266.6411677038841</c:v>
                </c:pt>
                <c:pt idx="8">
                  <c:v>-3050.4803600556143</c:v>
                </c:pt>
                <c:pt idx="9">
                  <c:v>-2805.2204012221059</c:v>
                </c:pt>
                <c:pt idx="10">
                  <c:v>-2540.0232481486546</c:v>
                </c:pt>
                <c:pt idx="11">
                  <c:v>-2248.1562803643833</c:v>
                </c:pt>
                <c:pt idx="12">
                  <c:v>-1929.6159283592133</c:v>
                </c:pt>
                <c:pt idx="13">
                  <c:v>-1596.4414199642999</c:v>
                </c:pt>
                <c:pt idx="14">
                  <c:v>-1236.4062360905011</c:v>
                </c:pt>
                <c:pt idx="15">
                  <c:v>-864.1968178155912</c:v>
                </c:pt>
                <c:pt idx="16">
                  <c:v>-488.42815248282147</c:v>
                </c:pt>
                <c:pt idx="17">
                  <c:v>-118.53595182239283</c:v>
                </c:pt>
                <c:pt idx="18">
                  <c:v>265.41230067737808</c:v>
                </c:pt>
                <c:pt idx="19">
                  <c:v>631.41323450762889</c:v>
                </c:pt>
                <c:pt idx="20">
                  <c:v>997.19239138642649</c:v>
                </c:pt>
                <c:pt idx="21">
                  <c:v>1366.3994802557118</c:v>
                </c:pt>
                <c:pt idx="22">
                  <c:v>1719.4089731274787</c:v>
                </c:pt>
                <c:pt idx="23">
                  <c:v>2055.6650278418401</c:v>
                </c:pt>
                <c:pt idx="24">
                  <c:v>2372.3231189566823</c:v>
                </c:pt>
                <c:pt idx="25">
                  <c:v>2660.3770621782805</c:v>
                </c:pt>
                <c:pt idx="26">
                  <c:v>2916.8403120146149</c:v>
                </c:pt>
                <c:pt idx="27">
                  <c:v>3150.6578481301367</c:v>
                </c:pt>
                <c:pt idx="28">
                  <c:v>3357.0417462754999</c:v>
                </c:pt>
                <c:pt idx="29">
                  <c:v>3531.606213366576</c:v>
                </c:pt>
                <c:pt idx="30">
                  <c:v>3673.876947501959</c:v>
                </c:pt>
                <c:pt idx="31">
                  <c:v>3783.2911012516788</c:v>
                </c:pt>
                <c:pt idx="32">
                  <c:v>3851.9587433997872</c:v>
                </c:pt>
                <c:pt idx="33">
                  <c:v>3883.9836552840848</c:v>
                </c:pt>
                <c:pt idx="34">
                  <c:v>3879.1812527572988</c:v>
                </c:pt>
                <c:pt idx="35">
                  <c:v>3839.3965953687461</c:v>
                </c:pt>
                <c:pt idx="36">
                  <c:v>3764.2030585015409</c:v>
                </c:pt>
                <c:pt idx="37">
                  <c:v>3649.1355232975288</c:v>
                </c:pt>
                <c:pt idx="38">
                  <c:v>3498.0358012087459</c:v>
                </c:pt>
                <c:pt idx="39">
                  <c:v>3315.4415470500821</c:v>
                </c:pt>
                <c:pt idx="40">
                  <c:v>3097.7150988947587</c:v>
                </c:pt>
                <c:pt idx="41">
                  <c:v>2854.3692310668862</c:v>
                </c:pt>
                <c:pt idx="42">
                  <c:v>2591.6361306158351</c:v>
                </c:pt>
                <c:pt idx="43">
                  <c:v>2300.2479679235284</c:v>
                </c:pt>
                <c:pt idx="44">
                  <c:v>1983.8226124118385</c:v>
                </c:pt>
                <c:pt idx="45">
                  <c:v>1651.8776191070328</c:v>
                </c:pt>
                <c:pt idx="46">
                  <c:v>1293.1417883528668</c:v>
                </c:pt>
                <c:pt idx="47">
                  <c:v>921.67074702950049</c:v>
                </c:pt>
                <c:pt idx="48">
                  <c:v>547.21109788633566</c:v>
                </c:pt>
                <c:pt idx="49">
                  <c:v>173.13300687102455</c:v>
                </c:pt>
                <c:pt idx="50">
                  <c:v>-204.15549108590776</c:v>
                </c:pt>
                <c:pt idx="51">
                  <c:v>-569.05563009405876</c:v>
                </c:pt>
                <c:pt idx="52">
                  <c:v>-935.63353039115998</c:v>
                </c:pt>
                <c:pt idx="53">
                  <c:v>-1304.574023321318</c:v>
                </c:pt>
                <c:pt idx="54">
                  <c:v>-1653.6321904408223</c:v>
                </c:pt>
                <c:pt idx="55">
                  <c:v>-1994.7723589965756</c:v>
                </c:pt>
                <c:pt idx="56">
                  <c:v>-2309.6206966121781</c:v>
                </c:pt>
                <c:pt idx="57">
                  <c:v>-2600.7663674005362</c:v>
                </c:pt>
                <c:pt idx="58">
                  <c:v>-2858.3642751233442</c:v>
                </c:pt>
                <c:pt idx="59">
                  <c:v>-3091.8722602096714</c:v>
                </c:pt>
                <c:pt idx="60">
                  <c:v>-3302.6193636575331</c:v>
                </c:pt>
                <c:pt idx="61">
                  <c:v>-3476.3649042073457</c:v>
                </c:pt>
                <c:pt idx="62">
                  <c:v>-3620.9912808266458</c:v>
                </c:pt>
                <c:pt idx="63">
                  <c:v>-3729.9014290671234</c:v>
                </c:pt>
                <c:pt idx="64">
                  <c:v>-3799.7421349880574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B9C-4F09-B486-60ED91B54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9120"/>
        <c:axId val="564957552"/>
      </c:scatterChart>
      <c:valAx>
        <c:axId val="56495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7552"/>
        <c:crosses val="autoZero"/>
        <c:crossBetween val="midCat"/>
      </c:valAx>
      <c:valAx>
        <c:axId val="56495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9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TDK_KF_ST_14_02!$AC$20:$AC$84</c:f>
              <c:numCache>
                <c:formatCode>General</c:formatCode>
                <c:ptCount val="65"/>
                <c:pt idx="0">
                  <c:v>3.4355730889727508E-2</c:v>
                </c:pt>
                <c:pt idx="1">
                  <c:v>-0.13312896387995377</c:v>
                </c:pt>
                <c:pt idx="2">
                  <c:v>-3.3484733933256905E-2</c:v>
                </c:pt>
                <c:pt idx="3">
                  <c:v>-9.4010430139995549E-2</c:v>
                </c:pt>
                <c:pt idx="4">
                  <c:v>-0.12952986724514659</c:v>
                </c:pt>
                <c:pt idx="5">
                  <c:v>-6.4325949898609736E-2</c:v>
                </c:pt>
                <c:pt idx="6">
                  <c:v>-0.11757442914782956</c:v>
                </c:pt>
                <c:pt idx="7">
                  <c:v>-8.5568428993994416E-2</c:v>
                </c:pt>
                <c:pt idx="8">
                  <c:v>-3.1822685594519839E-2</c:v>
                </c:pt>
                <c:pt idx="9">
                  <c:v>-8.7489820431471799E-2</c:v>
                </c:pt>
                <c:pt idx="10">
                  <c:v>-6.3913731012000596E-2</c:v>
                </c:pt>
                <c:pt idx="11">
                  <c:v>-5.9695923327268474E-2</c:v>
                </c:pt>
                <c:pt idx="12">
                  <c:v>-6.3258941153776505E-4</c:v>
                </c:pt>
                <c:pt idx="13">
                  <c:v>3.5351078323628826E-3</c:v>
                </c:pt>
                <c:pt idx="14">
                  <c:v>-9.9400133805715996E-2</c:v>
                </c:pt>
                <c:pt idx="15">
                  <c:v>-5.7020777223897312E-2</c:v>
                </c:pt>
                <c:pt idx="16">
                  <c:v>-0.15914535057108026</c:v>
                </c:pt>
                <c:pt idx="17">
                  <c:v>-0.16397275108433007</c:v>
                </c:pt>
                <c:pt idx="18">
                  <c:v>-0.13386264730563369</c:v>
                </c:pt>
                <c:pt idx="19">
                  <c:v>-0.11650099910083611</c:v>
                </c:pt>
                <c:pt idx="20">
                  <c:v>-0.18168318750898038</c:v>
                </c:pt>
                <c:pt idx="21">
                  <c:v>-4.039825373997985E-2</c:v>
                </c:pt>
                <c:pt idx="22">
                  <c:v>-1.2370693580479042E-2</c:v>
                </c:pt>
                <c:pt idx="23">
                  <c:v>-4.1627509454031042E-2</c:v>
                </c:pt>
                <c:pt idx="24">
                  <c:v>-1.5044857272812351E-3</c:v>
                </c:pt>
                <c:pt idx="25">
                  <c:v>3.9260383992598236E-2</c:v>
                </c:pt>
                <c:pt idx="26">
                  <c:v>2.3431363767087987E-2</c:v>
                </c:pt>
                <c:pt idx="27">
                  <c:v>2.0660202775076186E-2</c:v>
                </c:pt>
                <c:pt idx="28">
                  <c:v>0.10276906822889487</c:v>
                </c:pt>
                <c:pt idx="29">
                  <c:v>0.13366923879499382</c:v>
                </c:pt>
                <c:pt idx="30">
                  <c:v>5.5070374020885993E-2</c:v>
                </c:pt>
                <c:pt idx="31">
                  <c:v>1.9544599684934383E-2</c:v>
                </c:pt>
                <c:pt idx="32">
                  <c:v>1.1798416780436582E-2</c:v>
                </c:pt>
                <c:pt idx="33">
                  <c:v>-6.6611544614289642E-2</c:v>
                </c:pt>
                <c:pt idx="34">
                  <c:v>-2.7205333273116139E-2</c:v>
                </c:pt>
                <c:pt idx="35">
                  <c:v>5.5465823712438578E-2</c:v>
                </c:pt>
                <c:pt idx="36">
                  <c:v>-5.4276510446555903E-2</c:v>
                </c:pt>
                <c:pt idx="37">
                  <c:v>-7.4331494634066075E-2</c:v>
                </c:pt>
                <c:pt idx="38">
                  <c:v>5.3835433948677291E-2</c:v>
                </c:pt>
                <c:pt idx="39">
                  <c:v>9.1722670259713368E-2</c:v>
                </c:pt>
                <c:pt idx="40">
                  <c:v>0.13626613491007333</c:v>
                </c:pt>
                <c:pt idx="41">
                  <c:v>0.12649624971109574</c:v>
                </c:pt>
                <c:pt idx="42">
                  <c:v>0.18352997455281184</c:v>
                </c:pt>
                <c:pt idx="43">
                  <c:v>0.15410616863462678</c:v>
                </c:pt>
                <c:pt idx="44">
                  <c:v>0.17031574593480059</c:v>
                </c:pt>
                <c:pt idx="45">
                  <c:v>0.15510192840204695</c:v>
                </c:pt>
                <c:pt idx="46">
                  <c:v>0.10086900779162988</c:v>
                </c:pt>
                <c:pt idx="47">
                  <c:v>5.9914789120227852E-2</c:v>
                </c:pt>
                <c:pt idx="48">
                  <c:v>9.9128660310839223E-2</c:v>
                </c:pt>
                <c:pt idx="49">
                  <c:v>8.9317413759829378E-2</c:v>
                </c:pt>
                <c:pt idx="50">
                  <c:v>-5.2430900033925809E-2</c:v>
                </c:pt>
                <c:pt idx="51">
                  <c:v>-1.2459067816223524E-2</c:v>
                </c:pt>
                <c:pt idx="52">
                  <c:v>-3.8716800122074346E-2</c:v>
                </c:pt>
                <c:pt idx="53">
                  <c:v>-9.8860498800775076E-2</c:v>
                </c:pt>
                <c:pt idx="54">
                  <c:v>-8.9915143121288565E-4</c:v>
                </c:pt>
                <c:pt idx="55">
                  <c:v>-5.4653062778015737E-2</c:v>
                </c:pt>
                <c:pt idx="56">
                  <c:v>-5.9040927514445229E-2</c:v>
                </c:pt>
                <c:pt idx="57">
                  <c:v>5.9476747327380508E-4</c:v>
                </c:pt>
                <c:pt idx="58">
                  <c:v>-2.7234211240340755E-2</c:v>
                </c:pt>
                <c:pt idx="59">
                  <c:v>-6.2045072331841311E-2</c:v>
                </c:pt>
                <c:pt idx="60">
                  <c:v>-4.69675654759385E-2</c:v>
                </c:pt>
                <c:pt idx="61">
                  <c:v>4.4460394339409959E-2</c:v>
                </c:pt>
                <c:pt idx="62">
                  <c:v>-2.7411487714232408E-2</c:v>
                </c:pt>
                <c:pt idx="63">
                  <c:v>-6.3489490763686263E-2</c:v>
                </c:pt>
                <c:pt idx="64">
                  <c:v>-0.10205354191396054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24-4CA8-AD10-BE2D33085016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TDK_KF_ST_14_02!$AC$85:$AC$149</c:f>
              <c:numCache>
                <c:formatCode>General</c:formatCode>
                <c:ptCount val="65"/>
                <c:pt idx="0">
                  <c:v>4.9980369049649198E-2</c:v>
                </c:pt>
                <c:pt idx="1">
                  <c:v>-3.7375216179611925E-2</c:v>
                </c:pt>
                <c:pt idx="2">
                  <c:v>-5.8369695826968382E-2</c:v>
                </c:pt>
                <c:pt idx="3">
                  <c:v>7.3817869728145524E-3</c:v>
                </c:pt>
                <c:pt idx="4">
                  <c:v>-2.3817425350785015E-3</c:v>
                </c:pt>
                <c:pt idx="5">
                  <c:v>-7.3476190582709933E-2</c:v>
                </c:pt>
                <c:pt idx="6">
                  <c:v>3.5717761440253071E-2</c:v>
                </c:pt>
                <c:pt idx="7">
                  <c:v>3.1217092117685752E-2</c:v>
                </c:pt>
                <c:pt idx="8">
                  <c:v>-2.1546538664438231E-2</c:v>
                </c:pt>
                <c:pt idx="9">
                  <c:v>-2.3448710983018373E-2</c:v>
                </c:pt>
                <c:pt idx="10">
                  <c:v>-3.810218051830816E-2</c:v>
                </c:pt>
                <c:pt idx="11">
                  <c:v>-2.6152164494646968E-2</c:v>
                </c:pt>
                <c:pt idx="12">
                  <c:v>-1.3707258935880873E-2</c:v>
                </c:pt>
                <c:pt idx="13">
                  <c:v>-1.2695380654236033E-2</c:v>
                </c:pt>
                <c:pt idx="14">
                  <c:v>8.0358307250889993E-2</c:v>
                </c:pt>
                <c:pt idx="15">
                  <c:v>3.8242966819666435E-2</c:v>
                </c:pt>
                <c:pt idx="16">
                  <c:v>7.9036647357895617E-2</c:v>
                </c:pt>
                <c:pt idx="17">
                  <c:v>0.18894336122070854</c:v>
                </c:pt>
                <c:pt idx="18">
                  <c:v>0.20069103136313515</c:v>
                </c:pt>
                <c:pt idx="19">
                  <c:v>0.15246887801382059</c:v>
                </c:pt>
                <c:pt idx="20">
                  <c:v>0.18998497882608945</c:v>
                </c:pt>
                <c:pt idx="21">
                  <c:v>0.2135030474215398</c:v>
                </c:pt>
                <c:pt idx="22">
                  <c:v>0.23956459278380748</c:v>
                </c:pt>
                <c:pt idx="23">
                  <c:v>0.22491410963013436</c:v>
                </c:pt>
                <c:pt idx="24">
                  <c:v>0.13442117327230108</c:v>
                </c:pt>
                <c:pt idx="25">
                  <c:v>-2.2537963844115438E-2</c:v>
                </c:pt>
                <c:pt idx="26">
                  <c:v>6.2008502212449912E-2</c:v>
                </c:pt>
                <c:pt idx="27">
                  <c:v>4.3091123638049567E-2</c:v>
                </c:pt>
                <c:pt idx="28">
                  <c:v>3.088389414895687E-2</c:v>
                </c:pt>
                <c:pt idx="29">
                  <c:v>1.3415104040149117E-2</c:v>
                </c:pt>
                <c:pt idx="30">
                  <c:v>-3.7029808450455448E-2</c:v>
                </c:pt>
                <c:pt idx="31">
                  <c:v>0.14013721273835245</c:v>
                </c:pt>
                <c:pt idx="32">
                  <c:v>-0.1394654322848794</c:v>
                </c:pt>
                <c:pt idx="33">
                  <c:v>6.1746584613956657E-2</c:v>
                </c:pt>
                <c:pt idx="34">
                  <c:v>0.11161104260793309</c:v>
                </c:pt>
                <c:pt idx="35">
                  <c:v>-3.4001484933980919E-3</c:v>
                </c:pt>
                <c:pt idx="36">
                  <c:v>6.421996250395523E-2</c:v>
                </c:pt>
                <c:pt idx="37">
                  <c:v>8.7169251981094931E-2</c:v>
                </c:pt>
                <c:pt idx="38">
                  <c:v>4.1679678571142631E-2</c:v>
                </c:pt>
                <c:pt idx="39">
                  <c:v>0.12017937709336479</c:v>
                </c:pt>
                <c:pt idx="40">
                  <c:v>-1.554623359766083E-2</c:v>
                </c:pt>
                <c:pt idx="41">
                  <c:v>-3.6208195216971717E-2</c:v>
                </c:pt>
                <c:pt idx="42">
                  <c:v>9.8420100080289785E-3</c:v>
                </c:pt>
                <c:pt idx="43">
                  <c:v>-0.13732808952242692</c:v>
                </c:pt>
                <c:pt idx="44">
                  <c:v>-2.5665041883172535E-2</c:v>
                </c:pt>
                <c:pt idx="45">
                  <c:v>-4.33309788170817E-2</c:v>
                </c:pt>
                <c:pt idx="46">
                  <c:v>-0.10797894679853925</c:v>
                </c:pt>
                <c:pt idx="47">
                  <c:v>-8.6193203271037078E-2</c:v>
                </c:pt>
                <c:pt idx="48">
                  <c:v>-2.9370695421107484E-2</c:v>
                </c:pt>
                <c:pt idx="49">
                  <c:v>-5.7431799109309623E-2</c:v>
                </c:pt>
                <c:pt idx="50">
                  <c:v>-5.2817765357005442E-2</c:v>
                </c:pt>
                <c:pt idx="51">
                  <c:v>-1.1500151271931713E-2</c:v>
                </c:pt>
                <c:pt idx="52">
                  <c:v>-5.5815937613246547E-2</c:v>
                </c:pt>
                <c:pt idx="53">
                  <c:v>-1.2364112425295559E-2</c:v>
                </c:pt>
                <c:pt idx="54">
                  <c:v>2.3630161196940946E-2</c:v>
                </c:pt>
                <c:pt idx="55">
                  <c:v>-1.5407419441544334E-3</c:v>
                </c:pt>
                <c:pt idx="56">
                  <c:v>-1.4395851891322309E-2</c:v>
                </c:pt>
                <c:pt idx="57">
                  <c:v>-0.11564159579043576</c:v>
                </c:pt>
                <c:pt idx="58">
                  <c:v>-0.1121261976701291</c:v>
                </c:pt>
                <c:pt idx="59">
                  <c:v>-5.484180613142442E-2</c:v>
                </c:pt>
                <c:pt idx="60">
                  <c:v>-4.8322418945524248E-2</c:v>
                </c:pt>
                <c:pt idx="61">
                  <c:v>-5.6458620540229987E-2</c:v>
                </c:pt>
                <c:pt idx="62">
                  <c:v>-8.1926719588786057E-2</c:v>
                </c:pt>
                <c:pt idx="63">
                  <c:v>-4.4698616361400489E-2</c:v>
                </c:pt>
                <c:pt idx="64">
                  <c:v>-4.7194833888156928E-2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924-4CA8-AD10-BE2D33085016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</c:numCache>
            </c:numRef>
          </c:xVal>
          <c:yVal>
            <c:numRef>
              <c:f>TDK_KF_ST_14_02!$AD$20:$AD$83</c:f>
              <c:numCache>
                <c:formatCode>General</c:formatCode>
                <c:ptCount val="64"/>
                <c:pt idx="0">
                  <c:v>-8.1550564777884443E-2</c:v>
                </c:pt>
                <c:pt idx="1">
                  <c:v>8.8430347518553276E-2</c:v>
                </c:pt>
                <c:pt idx="2">
                  <c:v>-4.8441985655529152E-2</c:v>
                </c:pt>
                <c:pt idx="3">
                  <c:v>3.7551809599765562E-2</c:v>
                </c:pt>
                <c:pt idx="4">
                  <c:v>8.1207448299622342E-2</c:v>
                </c:pt>
                <c:pt idx="5">
                  <c:v>9.4841437671853157E-3</c:v>
                </c:pt>
                <c:pt idx="6">
                  <c:v>5.4482314777004603E-3</c:v>
                </c:pt>
                <c:pt idx="7">
                  <c:v>-3.0073166796441342E-2</c:v>
                </c:pt>
                <c:pt idx="8">
                  <c:v>1.7426833703197531E-2</c:v>
                </c:pt>
                <c:pt idx="9">
                  <c:v>8.5949078487317365E-2</c:v>
                </c:pt>
                <c:pt idx="10">
                  <c:v>8.7543892208941543E-2</c:v>
                </c:pt>
                <c:pt idx="11">
                  <c:v>4.7331810901972915E-2</c:v>
                </c:pt>
                <c:pt idx="12">
                  <c:v>-5.5183348201708782E-2</c:v>
                </c:pt>
                <c:pt idx="13">
                  <c:v>-1.5035259104294596E-2</c:v>
                </c:pt>
                <c:pt idx="14">
                  <c:v>4.6582368448710554E-2</c:v>
                </c:pt>
                <c:pt idx="15">
                  <c:v>-4.1102188541231044E-4</c:v>
                </c:pt>
                <c:pt idx="16">
                  <c:v>0.12977465514997277</c:v>
                </c:pt>
                <c:pt idx="17">
                  <c:v>7.7779547813292993E-2</c:v>
                </c:pt>
                <c:pt idx="18">
                  <c:v>2.5883700507094431E-2</c:v>
                </c:pt>
                <c:pt idx="19">
                  <c:v>7.3170020283754411E-2</c:v>
                </c:pt>
                <c:pt idx="20">
                  <c:v>0.15601814562580785</c:v>
                </c:pt>
                <c:pt idx="21">
                  <c:v>-9.6929835782447071E-2</c:v>
                </c:pt>
                <c:pt idx="22">
                  <c:v>2.221270358850802E-2</c:v>
                </c:pt>
                <c:pt idx="23">
                  <c:v>5.419314237059325E-3</c:v>
                </c:pt>
                <c:pt idx="24">
                  <c:v>-1.4041747870379595E-2</c:v>
                </c:pt>
                <c:pt idx="25">
                  <c:v>8.0918993100766556E-2</c:v>
                </c:pt>
                <c:pt idx="26">
                  <c:v>1.8248314804054644E-2</c:v>
                </c:pt>
                <c:pt idx="27">
                  <c:v>6.6509049206018744E-2</c:v>
                </c:pt>
                <c:pt idx="28">
                  <c:v>-3.8549105724939636E-2</c:v>
                </c:pt>
                <c:pt idx="29">
                  <c:v>-0.13706938728839191</c:v>
                </c:pt>
                <c:pt idx="30">
                  <c:v>5.6540668587047094E-2</c:v>
                </c:pt>
                <c:pt idx="31">
                  <c:v>4.2201984929022274E-2</c:v>
                </c:pt>
                <c:pt idx="32">
                  <c:v>-0.15126384906531598</c:v>
                </c:pt>
                <c:pt idx="33">
                  <c:v>0.20674875735264209</c:v>
                </c:pt>
                <c:pt idx="34">
                  <c:v>-9.8244751773393091E-3</c:v>
                </c:pt>
                <c:pt idx="35">
                  <c:v>-4.2050719672289461E-2</c:v>
                </c:pt>
                <c:pt idx="36">
                  <c:v>8.5160404595512773E-2</c:v>
                </c:pt>
                <c:pt idx="37">
                  <c:v>0.11742261827211564</c:v>
                </c:pt>
                <c:pt idx="38">
                  <c:v>8.1730682637726204E-3</c:v>
                </c:pt>
                <c:pt idx="39">
                  <c:v>-0.11426063410382881</c:v>
                </c:pt>
                <c:pt idx="40">
                  <c:v>-1.8449616377722577E-3</c:v>
                </c:pt>
                <c:pt idx="41">
                  <c:v>9.8417859919038619E-2</c:v>
                </c:pt>
                <c:pt idx="42">
                  <c:v>5.6034618230995648E-2</c:v>
                </c:pt>
                <c:pt idx="43">
                  <c:v>5.9396878786913021E-2</c:v>
                </c:pt>
                <c:pt idx="44">
                  <c:v>1.9669232891288857E-2</c:v>
                </c:pt>
                <c:pt idx="45">
                  <c:v>-2.6330503882263656E-3</c:v>
                </c:pt>
                <c:pt idx="46">
                  <c:v>9.982202357150527E-2</c:v>
                </c:pt>
                <c:pt idx="47">
                  <c:v>0.12902857210048069</c:v>
                </c:pt>
                <c:pt idx="48">
                  <c:v>-2.0092012952943605E-2</c:v>
                </c:pt>
                <c:pt idx="49">
                  <c:v>-5.1074446940162943E-2</c:v>
                </c:pt>
                <c:pt idx="50">
                  <c:v>0.1327892072848158</c:v>
                </c:pt>
                <c:pt idx="51">
                  <c:v>-2.3631283801250902E-4</c:v>
                </c:pt>
                <c:pt idx="52">
                  <c:v>2.5009541186193474E-2</c:v>
                </c:pt>
                <c:pt idx="53">
                  <c:v>7.2708334306128108E-2</c:v>
                </c:pt>
                <c:pt idx="54">
                  <c:v>-3.7203029087095274E-2</c:v>
                </c:pt>
                <c:pt idx="55">
                  <c:v>3.1204351794997365E-2</c:v>
                </c:pt>
                <c:pt idx="56">
                  <c:v>3.7494388850006999E-2</c:v>
                </c:pt>
                <c:pt idx="57">
                  <c:v>3.0622324644411947E-2</c:v>
                </c:pt>
                <c:pt idx="58">
                  <c:v>6.2951972680593826E-2</c:v>
                </c:pt>
                <c:pt idx="59">
                  <c:v>-1.1431118250868622E-2</c:v>
                </c:pt>
                <c:pt idx="60">
                  <c:v>4.4585822940859998E-2</c:v>
                </c:pt>
                <c:pt idx="61">
                  <c:v>-3.7078607366595406E-2</c:v>
                </c:pt>
                <c:pt idx="62">
                  <c:v>-3.0958208112735974E-2</c:v>
                </c:pt>
                <c:pt idx="63">
                  <c:v>2.6114274584074337E-2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924-4CA8-AD10-BE2D33085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8336"/>
        <c:axId val="564958728"/>
      </c:scatterChart>
      <c:valAx>
        <c:axId val="5649583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8728"/>
        <c:crosses val="autoZero"/>
        <c:crossBetween val="midCat"/>
      </c:valAx>
      <c:valAx>
        <c:axId val="56495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8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TDK_KF_ST_14_02!$I$20:$I$84</c:f>
              <c:numCache>
                <c:formatCode>General</c:formatCode>
                <c:ptCount val="65"/>
                <c:pt idx="0">
                  <c:v>480</c:v>
                </c:pt>
                <c:pt idx="1">
                  <c:v>847</c:v>
                </c:pt>
                <c:pt idx="2">
                  <c:v>1230</c:v>
                </c:pt>
                <c:pt idx="3">
                  <c:v>1583</c:v>
                </c:pt>
                <c:pt idx="4">
                  <c:v>1913</c:v>
                </c:pt>
                <c:pt idx="5">
                  <c:v>2241</c:v>
                </c:pt>
                <c:pt idx="6">
                  <c:v>2530</c:v>
                </c:pt>
                <c:pt idx="7">
                  <c:v>2795</c:v>
                </c:pt>
                <c:pt idx="8">
                  <c:v>3051</c:v>
                </c:pt>
                <c:pt idx="9">
                  <c:v>3264</c:v>
                </c:pt>
                <c:pt idx="10">
                  <c:v>3447</c:v>
                </c:pt>
                <c:pt idx="11">
                  <c:v>3604</c:v>
                </c:pt>
                <c:pt idx="12">
                  <c:v>3721</c:v>
                </c:pt>
                <c:pt idx="13">
                  <c:v>3797</c:v>
                </c:pt>
                <c:pt idx="14">
                  <c:v>3843</c:v>
                </c:pt>
                <c:pt idx="15">
                  <c:v>3844</c:v>
                </c:pt>
                <c:pt idx="16">
                  <c:v>3814</c:v>
                </c:pt>
                <c:pt idx="17">
                  <c:v>3749</c:v>
                </c:pt>
                <c:pt idx="18">
                  <c:v>3637</c:v>
                </c:pt>
                <c:pt idx="19">
                  <c:v>3491</c:v>
                </c:pt>
                <c:pt idx="20">
                  <c:v>3320</c:v>
                </c:pt>
                <c:pt idx="21">
                  <c:v>3109</c:v>
                </c:pt>
                <c:pt idx="22">
                  <c:v>2878</c:v>
                </c:pt>
                <c:pt idx="23">
                  <c:v>2618</c:v>
                </c:pt>
                <c:pt idx="24">
                  <c:v>2324</c:v>
                </c:pt>
                <c:pt idx="25">
                  <c:v>1998</c:v>
                </c:pt>
                <c:pt idx="26">
                  <c:v>1669</c:v>
                </c:pt>
                <c:pt idx="27">
                  <c:v>1316</c:v>
                </c:pt>
                <c:pt idx="28">
                  <c:v>948</c:v>
                </c:pt>
                <c:pt idx="29">
                  <c:v>579</c:v>
                </c:pt>
                <c:pt idx="30">
                  <c:v>215</c:v>
                </c:pt>
                <c:pt idx="31">
                  <c:v>-164</c:v>
                </c:pt>
                <c:pt idx="32">
                  <c:v>-540</c:v>
                </c:pt>
                <c:pt idx="33">
                  <c:v>-916</c:v>
                </c:pt>
                <c:pt idx="34">
                  <c:v>-1293</c:v>
                </c:pt>
                <c:pt idx="35">
                  <c:v>-1650</c:v>
                </c:pt>
                <c:pt idx="36">
                  <c:v>-1982</c:v>
                </c:pt>
                <c:pt idx="37">
                  <c:v>-2299</c:v>
                </c:pt>
                <c:pt idx="38">
                  <c:v>-2597</c:v>
                </c:pt>
                <c:pt idx="39">
                  <c:v>-2859</c:v>
                </c:pt>
                <c:pt idx="40">
                  <c:v>-3117</c:v>
                </c:pt>
                <c:pt idx="41">
                  <c:v>-3332</c:v>
                </c:pt>
                <c:pt idx="42">
                  <c:v>-3520</c:v>
                </c:pt>
                <c:pt idx="43">
                  <c:v>-3674</c:v>
                </c:pt>
                <c:pt idx="44">
                  <c:v>-3792</c:v>
                </c:pt>
                <c:pt idx="45">
                  <c:v>-3868</c:v>
                </c:pt>
                <c:pt idx="46">
                  <c:v>-3912</c:v>
                </c:pt>
                <c:pt idx="47">
                  <c:v>-3916</c:v>
                </c:pt>
                <c:pt idx="48">
                  <c:v>-3894</c:v>
                </c:pt>
                <c:pt idx="49">
                  <c:v>-3824</c:v>
                </c:pt>
                <c:pt idx="50">
                  <c:v>-3716</c:v>
                </c:pt>
                <c:pt idx="51">
                  <c:v>-3569</c:v>
                </c:pt>
                <c:pt idx="52">
                  <c:v>-3393</c:v>
                </c:pt>
                <c:pt idx="53">
                  <c:v>-3191</c:v>
                </c:pt>
                <c:pt idx="54">
                  <c:v>-2958</c:v>
                </c:pt>
                <c:pt idx="55">
                  <c:v>-2699</c:v>
                </c:pt>
                <c:pt idx="56">
                  <c:v>-2400</c:v>
                </c:pt>
                <c:pt idx="57">
                  <c:v>-2082</c:v>
                </c:pt>
                <c:pt idx="58">
                  <c:v>-1745</c:v>
                </c:pt>
                <c:pt idx="59">
                  <c:v>-1400</c:v>
                </c:pt>
                <c:pt idx="60">
                  <c:v>-1029</c:v>
                </c:pt>
                <c:pt idx="61">
                  <c:v>-656</c:v>
                </c:pt>
                <c:pt idx="62">
                  <c:v>-286</c:v>
                </c:pt>
                <c:pt idx="63">
                  <c:v>87</c:v>
                </c:pt>
                <c:pt idx="64">
                  <c:v>467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06B-43FF-8B8E-6C668957CFBD}"/>
            </c:ext>
          </c:extLst>
        </c:ser>
        <c:ser>
          <c:idx val="1"/>
          <c:order val="1"/>
          <c:tx>
            <c:strRef>
              <c:f>TDK_KF_ST_14_02!$L$19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TDK_KF_ST_14_02!$L$20:$L$84</c:f>
              <c:numCache>
                <c:formatCode>General</c:formatCode>
                <c:ptCount val="65"/>
                <c:pt idx="0">
                  <c:v>475.42884691430049</c:v>
                </c:pt>
                <c:pt idx="1">
                  <c:v>853.84772790525972</c:v>
                </c:pt>
                <c:pt idx="2">
                  <c:v>1228.6903538766808</c:v>
                </c:pt>
                <c:pt idx="3">
                  <c:v>1585.1886383217588</c:v>
                </c:pt>
                <c:pt idx="4">
                  <c:v>1919.4717209007952</c:v>
                </c:pt>
                <c:pt idx="5">
                  <c:v>2240.7453733150378</c:v>
                </c:pt>
                <c:pt idx="6">
                  <c:v>2533.3849367340777</c:v>
                </c:pt>
                <c:pt idx="7">
                  <c:v>2797.8690475094768</c:v>
                </c:pt>
                <c:pt idx="8">
                  <c:v>3045.6636997049654</c:v>
                </c:pt>
                <c:pt idx="9">
                  <c:v>3264.3270011394343</c:v>
                </c:pt>
                <c:pt idx="10">
                  <c:v>3451.79293004389</c:v>
                </c:pt>
                <c:pt idx="11">
                  <c:v>3603.6977847753501</c:v>
                </c:pt>
                <c:pt idx="12">
                  <c:v>3718.729207887658</c:v>
                </c:pt>
                <c:pt idx="13">
                  <c:v>3794.9876239756809</c:v>
                </c:pt>
                <c:pt idx="14">
                  <c:v>3836.7990339941853</c:v>
                </c:pt>
                <c:pt idx="15">
                  <c:v>3842.1426159964676</c:v>
                </c:pt>
                <c:pt idx="16">
                  <c:v>3810.013125696993</c:v>
                </c:pt>
                <c:pt idx="17">
                  <c:v>3741.4317838396905</c:v>
                </c:pt>
                <c:pt idx="18">
                  <c:v>3632.5491653477593</c:v>
                </c:pt>
                <c:pt idx="19">
                  <c:v>3489.3012078121128</c:v>
                </c:pt>
                <c:pt idx="20">
                  <c:v>3316.0302731705442</c:v>
                </c:pt>
                <c:pt idx="21">
                  <c:v>3109.223927591333</c:v>
                </c:pt>
                <c:pt idx="22">
                  <c:v>2876.0135433025544</c:v>
                </c:pt>
                <c:pt idx="23">
                  <c:v>2617.1269230214939</c:v>
                </c:pt>
                <c:pt idx="24">
                  <c:v>2323.7127512925986</c:v>
                </c:pt>
                <c:pt idx="25">
                  <c:v>2005.5449413306667</c:v>
                </c:pt>
                <c:pt idx="26">
                  <c:v>1670.3992747265181</c:v>
                </c:pt>
                <c:pt idx="27">
                  <c:v>1315.1986596785337</c:v>
                </c:pt>
                <c:pt idx="28">
                  <c:v>953.06435039658265</c:v>
                </c:pt>
                <c:pt idx="29">
                  <c:v>587.4554714825872</c:v>
                </c:pt>
                <c:pt idx="30">
                  <c:v>218.47518202299582</c:v>
                </c:pt>
                <c:pt idx="31">
                  <c:v>-162.00865760590034</c:v>
                </c:pt>
                <c:pt idx="32">
                  <c:v>-537.68336158148384</c:v>
                </c:pt>
                <c:pt idx="33">
                  <c:v>-918.76869743258476</c:v>
                </c:pt>
                <c:pt idx="34">
                  <c:v>-1293.418951155815</c:v>
                </c:pt>
                <c:pt idx="35">
                  <c:v>-1646.0055508311793</c:v>
                </c:pt>
                <c:pt idx="36">
                  <c:v>-1982.2073776219104</c:v>
                </c:pt>
                <c:pt idx="37">
                  <c:v>-2301.97628176435</c:v>
                </c:pt>
                <c:pt idx="38">
                  <c:v>-2594.970980898308</c:v>
                </c:pt>
                <c:pt idx="39">
                  <c:v>-2860.5139122261535</c:v>
                </c:pt>
                <c:pt idx="40">
                  <c:v>-3114.1413533190616</c:v>
                </c:pt>
                <c:pt idx="41">
                  <c:v>-3333.1638593956104</c:v>
                </c:pt>
                <c:pt idx="42">
                  <c:v>-3520.5933788915972</c:v>
                </c:pt>
                <c:pt idx="43">
                  <c:v>-3674.7034263506298</c:v>
                </c:pt>
                <c:pt idx="44">
                  <c:v>-3792.1980365831605</c:v>
                </c:pt>
                <c:pt idx="45">
                  <c:v>-3870.5582025898884</c:v>
                </c:pt>
                <c:pt idx="46">
                  <c:v>-3913.9304041152059</c:v>
                </c:pt>
                <c:pt idx="47">
                  <c:v>-3921.1766493431787</c:v>
                </c:pt>
                <c:pt idx="48">
                  <c:v>-3891.0068961616516</c:v>
                </c:pt>
                <c:pt idx="49">
                  <c:v>-3823.3805007179249</c:v>
                </c:pt>
                <c:pt idx="50">
                  <c:v>-3715.0351587482423</c:v>
                </c:pt>
                <c:pt idx="51">
                  <c:v>-3574.4652655235518</c:v>
                </c:pt>
                <c:pt idx="52">
                  <c:v>-3398.9266120355592</c:v>
                </c:pt>
                <c:pt idx="53">
                  <c:v>-3190.0033133596176</c:v>
                </c:pt>
                <c:pt idx="54">
                  <c:v>-2960.7203960268539</c:v>
                </c:pt>
                <c:pt idx="55">
                  <c:v>-2699.3828624094281</c:v>
                </c:pt>
                <c:pt idx="56">
                  <c:v>-2404.3734087947932</c:v>
                </c:pt>
                <c:pt idx="57">
                  <c:v>-2082.2180990085753</c:v>
                </c:pt>
                <c:pt idx="58">
                  <c:v>-1745.3318955064947</c:v>
                </c:pt>
                <c:pt idx="59">
                  <c:v>-1395.1265158713629</c:v>
                </c:pt>
                <c:pt idx="60">
                  <c:v>-1025.3715678991268</c:v>
                </c:pt>
                <c:pt idx="61">
                  <c:v>-659.03447887060099</c:v>
                </c:pt>
                <c:pt idx="62">
                  <c:v>-283.89107545959911</c:v>
                </c:pt>
                <c:pt idx="63">
                  <c:v>91.125232331288231</c:v>
                </c:pt>
                <c:pt idx="64">
                  <c:v>472.78907650559881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06B-43FF-8B8E-6C668957CFBD}"/>
            </c:ext>
          </c:extLst>
        </c:ser>
        <c:ser>
          <c:idx val="2"/>
          <c:order val="2"/>
          <c:tx>
            <c:strRef>
              <c:f>TDK_KF_ST_14_02!$J$19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TDK_KF_ST_14_02!$J$20:$J$84</c:f>
              <c:numCache>
                <c:formatCode>General</c:formatCode>
                <c:ptCount val="65"/>
                <c:pt idx="0">
                  <c:v>-3818</c:v>
                </c:pt>
                <c:pt idx="1">
                  <c:v>-3746</c:v>
                </c:pt>
                <c:pt idx="2">
                  <c:v>-3639</c:v>
                </c:pt>
                <c:pt idx="3">
                  <c:v>-3496</c:v>
                </c:pt>
                <c:pt idx="4">
                  <c:v>-3318</c:v>
                </c:pt>
                <c:pt idx="5">
                  <c:v>-3110</c:v>
                </c:pt>
                <c:pt idx="6">
                  <c:v>-2876</c:v>
                </c:pt>
                <c:pt idx="7">
                  <c:v>-2616</c:v>
                </c:pt>
                <c:pt idx="8">
                  <c:v>-2325</c:v>
                </c:pt>
                <c:pt idx="9">
                  <c:v>-2008</c:v>
                </c:pt>
                <c:pt idx="10">
                  <c:v>-1664</c:v>
                </c:pt>
                <c:pt idx="11">
                  <c:v>-1311</c:v>
                </c:pt>
                <c:pt idx="12">
                  <c:v>-942</c:v>
                </c:pt>
                <c:pt idx="13">
                  <c:v>-580</c:v>
                </c:pt>
                <c:pt idx="14">
                  <c:v>-214</c:v>
                </c:pt>
                <c:pt idx="15">
                  <c:v>167</c:v>
                </c:pt>
                <c:pt idx="16">
                  <c:v>541</c:v>
                </c:pt>
                <c:pt idx="17">
                  <c:v>913</c:v>
                </c:pt>
                <c:pt idx="18">
                  <c:v>1290</c:v>
                </c:pt>
                <c:pt idx="19">
                  <c:v>1646</c:v>
                </c:pt>
                <c:pt idx="20">
                  <c:v>1974</c:v>
                </c:pt>
                <c:pt idx="21">
                  <c:v>2299</c:v>
                </c:pt>
                <c:pt idx="22">
                  <c:v>2594</c:v>
                </c:pt>
                <c:pt idx="23">
                  <c:v>2856</c:v>
                </c:pt>
                <c:pt idx="24">
                  <c:v>3107</c:v>
                </c:pt>
                <c:pt idx="25">
                  <c:v>3318</c:v>
                </c:pt>
                <c:pt idx="26">
                  <c:v>3510</c:v>
                </c:pt>
                <c:pt idx="27">
                  <c:v>3667</c:v>
                </c:pt>
                <c:pt idx="28">
                  <c:v>3783</c:v>
                </c:pt>
                <c:pt idx="29">
                  <c:v>3857</c:v>
                </c:pt>
                <c:pt idx="30">
                  <c:v>3901</c:v>
                </c:pt>
                <c:pt idx="31">
                  <c:v>3907</c:v>
                </c:pt>
                <c:pt idx="32">
                  <c:v>3875</c:v>
                </c:pt>
                <c:pt idx="33">
                  <c:v>3803</c:v>
                </c:pt>
                <c:pt idx="34">
                  <c:v>3692</c:v>
                </c:pt>
                <c:pt idx="35">
                  <c:v>3547</c:v>
                </c:pt>
                <c:pt idx="36">
                  <c:v>3381</c:v>
                </c:pt>
                <c:pt idx="37">
                  <c:v>3172</c:v>
                </c:pt>
                <c:pt idx="38">
                  <c:v>2932</c:v>
                </c:pt>
                <c:pt idx="39">
                  <c:v>2670</c:v>
                </c:pt>
                <c:pt idx="40">
                  <c:v>2374</c:v>
                </c:pt>
                <c:pt idx="41">
                  <c:v>2058</c:v>
                </c:pt>
                <c:pt idx="42">
                  <c:v>1719</c:v>
                </c:pt>
                <c:pt idx="43">
                  <c:v>1367</c:v>
                </c:pt>
                <c:pt idx="44">
                  <c:v>1000</c:v>
                </c:pt>
                <c:pt idx="45">
                  <c:v>638</c:v>
                </c:pt>
                <c:pt idx="46">
                  <c:v>271</c:v>
                </c:pt>
                <c:pt idx="47">
                  <c:v>-103</c:v>
                </c:pt>
                <c:pt idx="48">
                  <c:v>-487</c:v>
                </c:pt>
                <c:pt idx="49">
                  <c:v>-862</c:v>
                </c:pt>
                <c:pt idx="50">
                  <c:v>-1231</c:v>
                </c:pt>
                <c:pt idx="51">
                  <c:v>-1584</c:v>
                </c:pt>
                <c:pt idx="52">
                  <c:v>-1920</c:v>
                </c:pt>
                <c:pt idx="53">
                  <c:v>-2240</c:v>
                </c:pt>
                <c:pt idx="54">
                  <c:v>-2532</c:v>
                </c:pt>
                <c:pt idx="55">
                  <c:v>-2798</c:v>
                </c:pt>
                <c:pt idx="56">
                  <c:v>-3041</c:v>
                </c:pt>
                <c:pt idx="57">
                  <c:v>-3274</c:v>
                </c:pt>
                <c:pt idx="58">
                  <c:v>-3454</c:v>
                </c:pt>
                <c:pt idx="59">
                  <c:v>-3609</c:v>
                </c:pt>
                <c:pt idx="60">
                  <c:v>-3725</c:v>
                </c:pt>
                <c:pt idx="61">
                  <c:v>-3800</c:v>
                </c:pt>
                <c:pt idx="62">
                  <c:v>-3844</c:v>
                </c:pt>
                <c:pt idx="63">
                  <c:v>-3854</c:v>
                </c:pt>
                <c:pt idx="64">
                  <c:v>-3823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06B-43FF-8B8E-6C668957CFBD}"/>
            </c:ext>
          </c:extLst>
        </c:ser>
        <c:ser>
          <c:idx val="3"/>
          <c:order val="3"/>
          <c:tx>
            <c:strRef>
              <c:f>TDK_KF_ST_14_02!$N$19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TDK_KF_ST_14_02!$N$20:$N$84</c:f>
              <c:numCache>
                <c:formatCode>General</c:formatCode>
                <c:ptCount val="65"/>
                <c:pt idx="0">
                  <c:v>-3814.6674159629938</c:v>
                </c:pt>
                <c:pt idx="1">
                  <c:v>-3744.5262170626056</c:v>
                </c:pt>
                <c:pt idx="2">
                  <c:v>-3635.553715539008</c:v>
                </c:pt>
                <c:pt idx="3">
                  <c:v>-3492.1384585175647</c:v>
                </c:pt>
                <c:pt idx="4">
                  <c:v>-3317.9726178295182</c:v>
                </c:pt>
                <c:pt idx="5">
                  <c:v>-3108.3621665925562</c:v>
                </c:pt>
                <c:pt idx="6">
                  <c:v>-2873.8207587444954</c:v>
                </c:pt>
                <c:pt idx="7">
                  <c:v>-2616.6778382212269</c:v>
                </c:pt>
                <c:pt idx="8">
                  <c:v>-2324.0663142334911</c:v>
                </c:pt>
                <c:pt idx="9">
                  <c:v>-2006.9632614844713</c:v>
                </c:pt>
                <c:pt idx="10">
                  <c:v>-1667.0919753872929</c:v>
                </c:pt>
                <c:pt idx="11">
                  <c:v>-1311.990708913449</c:v>
                </c:pt>
                <c:pt idx="12">
                  <c:v>-946.57378679137867</c:v>
                </c:pt>
                <c:pt idx="13">
                  <c:v>-584.90217759666405</c:v>
                </c:pt>
                <c:pt idx="14">
                  <c:v>-211.60612772160755</c:v>
                </c:pt>
                <c:pt idx="15">
                  <c:v>166.34806105970665</c:v>
                </c:pt>
                <c:pt idx="16">
                  <c:v>547.18209693116444</c:v>
                </c:pt>
                <c:pt idx="17">
                  <c:v>918.78833809175819</c:v>
                </c:pt>
                <c:pt idx="18">
                  <c:v>1294.5538824598684</c:v>
                </c:pt>
                <c:pt idx="19">
                  <c:v>1650.7381839007132</c:v>
                </c:pt>
                <c:pt idx="20">
                  <c:v>1983.0736027434045</c:v>
                </c:pt>
                <c:pt idx="21">
                  <c:v>2300.0324421618166</c:v>
                </c:pt>
                <c:pt idx="22">
                  <c:v>2591.1679247563488</c:v>
                </c:pt>
                <c:pt idx="23">
                  <c:v>2857.2609412639845</c:v>
                </c:pt>
                <c:pt idx="24">
                  <c:v>3105.1212146782814</c:v>
                </c:pt>
                <c:pt idx="25">
                  <c:v>3323.6772577474844</c:v>
                </c:pt>
                <c:pt idx="26">
                  <c:v>3507.9148816478487</c:v>
                </c:pt>
                <c:pt idx="27">
                  <c:v>3659.5241142385971</c:v>
                </c:pt>
                <c:pt idx="28">
                  <c:v>3773.3922717669598</c:v>
                </c:pt>
                <c:pt idx="29">
                  <c:v>3850.394889709728</c:v>
                </c:pt>
                <c:pt idx="30">
                  <c:v>3891.768892022661</c:v>
                </c:pt>
                <c:pt idx="31">
                  <c:v>3897.4512991855986</c:v>
                </c:pt>
                <c:pt idx="32">
                  <c:v>3866.4040533561993</c:v>
                </c:pt>
                <c:pt idx="33">
                  <c:v>3796.7953261435637</c:v>
                </c:pt>
                <c:pt idx="34">
                  <c:v>3688.8647803880094</c:v>
                </c:pt>
                <c:pt idx="35">
                  <c:v>3548.3376890258119</c:v>
                </c:pt>
                <c:pt idx="36">
                  <c:v>3374.7846801200849</c:v>
                </c:pt>
                <c:pt idx="37">
                  <c:v>3168.0319118219386</c:v>
                </c:pt>
                <c:pt idx="38">
                  <c:v>2935.5047986252989</c:v>
                </c:pt>
                <c:pt idx="39">
                  <c:v>2679.9824848671847</c:v>
                </c:pt>
                <c:pt idx="40">
                  <c:v>2383.2017128840712</c:v>
                </c:pt>
                <c:pt idx="41">
                  <c:v>2068.2803475680771</c:v>
                </c:pt>
                <c:pt idx="42">
                  <c:v>1732.3174853800397</c:v>
                </c:pt>
                <c:pt idx="43">
                  <c:v>1377.2981373148025</c:v>
                </c:pt>
                <c:pt idx="44">
                  <c:v>1010.5907708435409</c:v>
                </c:pt>
                <c:pt idx="45">
                  <c:v>647.3957260631272</c:v>
                </c:pt>
                <c:pt idx="46">
                  <c:v>276.05591570900657</c:v>
                </c:pt>
                <c:pt idx="47">
                  <c:v>-101.270025295167</c:v>
                </c:pt>
                <c:pt idx="48">
                  <c:v>-482.22663330261338</c:v>
                </c:pt>
                <c:pt idx="49">
                  <c:v>-858.24538487741881</c:v>
                </c:pt>
                <c:pt idx="50">
                  <c:v>-1237.1866432604393</c:v>
                </c:pt>
                <c:pt idx="51">
                  <c:v>-1590.3291043595004</c:v>
                </c:pt>
                <c:pt idx="52">
                  <c:v>-1929.4762760905326</c:v>
                </c:pt>
                <c:pt idx="53">
                  <c:v>-2250.585932558321</c:v>
                </c:pt>
                <c:pt idx="54">
                  <c:v>-2537.5532521254995</c:v>
                </c:pt>
                <c:pt idx="55">
                  <c:v>-2806.8559116238184</c:v>
                </c:pt>
                <c:pt idx="56">
                  <c:v>-3056.2096252232518</c:v>
                </c:pt>
                <c:pt idx="57">
                  <c:v>-3277.1339093761171</c:v>
                </c:pt>
                <c:pt idx="58">
                  <c:v>-3461.5552053561955</c:v>
                </c:pt>
                <c:pt idx="59">
                  <c:v>-3610.4558914055315</c:v>
                </c:pt>
                <c:pt idx="60">
                  <c:v>-3725.9930030241044</c:v>
                </c:pt>
                <c:pt idx="61">
                  <c:v>-3802.0203706395987</c:v>
                </c:pt>
                <c:pt idx="62">
                  <c:v>-3842.6225821461262</c:v>
                </c:pt>
                <c:pt idx="63">
                  <c:v>-3846.7437879921113</c:v>
                </c:pt>
                <c:pt idx="64">
                  <c:v>-3813.6593650874261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06B-43FF-8B8E-6C668957C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07072"/>
        <c:axId val="567006288"/>
      </c:scatterChart>
      <c:valAx>
        <c:axId val="56700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6288"/>
        <c:crosses val="autoZero"/>
        <c:crossBetween val="midCat"/>
      </c:valAx>
      <c:valAx>
        <c:axId val="56700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7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TDK_KF_ST_14_03!$I$85:$I$149</c:f>
              <c:numCache>
                <c:formatCode>General</c:formatCode>
                <c:ptCount val="65"/>
                <c:pt idx="0">
                  <c:v>484</c:v>
                </c:pt>
                <c:pt idx="1">
                  <c:v>102</c:v>
                </c:pt>
                <c:pt idx="2">
                  <c:v>-279</c:v>
                </c:pt>
                <c:pt idx="3">
                  <c:v>-641</c:v>
                </c:pt>
                <c:pt idx="4">
                  <c:v>-1009</c:v>
                </c:pt>
                <c:pt idx="5">
                  <c:v>-1378</c:v>
                </c:pt>
                <c:pt idx="6">
                  <c:v>-1728</c:v>
                </c:pt>
                <c:pt idx="7">
                  <c:v>-2066</c:v>
                </c:pt>
                <c:pt idx="8">
                  <c:v>-2390</c:v>
                </c:pt>
                <c:pt idx="9">
                  <c:v>-2677</c:v>
                </c:pt>
                <c:pt idx="10">
                  <c:v>-2938</c:v>
                </c:pt>
                <c:pt idx="11">
                  <c:v>-3174</c:v>
                </c:pt>
                <c:pt idx="12">
                  <c:v>-3375</c:v>
                </c:pt>
                <c:pt idx="13">
                  <c:v>-3553</c:v>
                </c:pt>
                <c:pt idx="14">
                  <c:v>-3703</c:v>
                </c:pt>
                <c:pt idx="15">
                  <c:v>-3802</c:v>
                </c:pt>
                <c:pt idx="16">
                  <c:v>-3879</c:v>
                </c:pt>
                <c:pt idx="17">
                  <c:v>-3905</c:v>
                </c:pt>
                <c:pt idx="18">
                  <c:v>-3899</c:v>
                </c:pt>
                <c:pt idx="19">
                  <c:v>-3859</c:v>
                </c:pt>
                <c:pt idx="20">
                  <c:v>-3783</c:v>
                </c:pt>
                <c:pt idx="21">
                  <c:v>-3667</c:v>
                </c:pt>
                <c:pt idx="22">
                  <c:v>-3515</c:v>
                </c:pt>
                <c:pt idx="23">
                  <c:v>-3329</c:v>
                </c:pt>
                <c:pt idx="24">
                  <c:v>-3106</c:v>
                </c:pt>
                <c:pt idx="25">
                  <c:v>-2864</c:v>
                </c:pt>
                <c:pt idx="26">
                  <c:v>-2602</c:v>
                </c:pt>
                <c:pt idx="27">
                  <c:v>-2307</c:v>
                </c:pt>
                <c:pt idx="28">
                  <c:v>-1988</c:v>
                </c:pt>
                <c:pt idx="29">
                  <c:v>-1656</c:v>
                </c:pt>
                <c:pt idx="30">
                  <c:v>-1304</c:v>
                </c:pt>
                <c:pt idx="31">
                  <c:v>-923</c:v>
                </c:pt>
                <c:pt idx="32">
                  <c:v>-546</c:v>
                </c:pt>
                <c:pt idx="33">
                  <c:v>-166</c:v>
                </c:pt>
                <c:pt idx="34">
                  <c:v>202</c:v>
                </c:pt>
                <c:pt idx="35">
                  <c:v>574</c:v>
                </c:pt>
                <c:pt idx="36">
                  <c:v>931</c:v>
                </c:pt>
                <c:pt idx="37">
                  <c:v>1297</c:v>
                </c:pt>
                <c:pt idx="38">
                  <c:v>1663</c:v>
                </c:pt>
                <c:pt idx="39">
                  <c:v>1992</c:v>
                </c:pt>
                <c:pt idx="40">
                  <c:v>2310</c:v>
                </c:pt>
                <c:pt idx="41">
                  <c:v>2599</c:v>
                </c:pt>
                <c:pt idx="42">
                  <c:v>2859</c:v>
                </c:pt>
                <c:pt idx="43">
                  <c:v>3091</c:v>
                </c:pt>
                <c:pt idx="44">
                  <c:v>3304</c:v>
                </c:pt>
                <c:pt idx="45">
                  <c:v>3480</c:v>
                </c:pt>
                <c:pt idx="46">
                  <c:v>3622</c:v>
                </c:pt>
                <c:pt idx="47">
                  <c:v>3728</c:v>
                </c:pt>
                <c:pt idx="48">
                  <c:v>3798</c:v>
                </c:pt>
                <c:pt idx="49">
                  <c:v>3829</c:v>
                </c:pt>
                <c:pt idx="50">
                  <c:v>3831</c:v>
                </c:pt>
                <c:pt idx="51">
                  <c:v>3787</c:v>
                </c:pt>
                <c:pt idx="52">
                  <c:v>3710</c:v>
                </c:pt>
                <c:pt idx="53">
                  <c:v>3596</c:v>
                </c:pt>
                <c:pt idx="54">
                  <c:v>3450</c:v>
                </c:pt>
                <c:pt idx="55">
                  <c:v>3261</c:v>
                </c:pt>
                <c:pt idx="56">
                  <c:v>3040</c:v>
                </c:pt>
                <c:pt idx="57">
                  <c:v>2795</c:v>
                </c:pt>
                <c:pt idx="58">
                  <c:v>2530</c:v>
                </c:pt>
                <c:pt idx="59">
                  <c:v>2243</c:v>
                </c:pt>
                <c:pt idx="60">
                  <c:v>1922</c:v>
                </c:pt>
                <c:pt idx="61">
                  <c:v>1593</c:v>
                </c:pt>
                <c:pt idx="62">
                  <c:v>1233</c:v>
                </c:pt>
                <c:pt idx="63">
                  <c:v>853</c:v>
                </c:pt>
                <c:pt idx="64">
                  <c:v>482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07E-461C-B7EC-76B88F14B5C6}"/>
            </c:ext>
          </c:extLst>
        </c:ser>
        <c:ser>
          <c:idx val="1"/>
          <c:order val="1"/>
          <c:tx>
            <c:strRef>
              <c:f>TDK_KF_ST_14_03!$L$19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TDK_KF_ST_14_03!$L$85:$L$149</c:f>
              <c:numCache>
                <c:formatCode>General</c:formatCode>
                <c:ptCount val="65"/>
                <c:pt idx="0">
                  <c:v>483.37799249799536</c:v>
                </c:pt>
                <c:pt idx="1">
                  <c:v>108.45019460021109</c:v>
                </c:pt>
                <c:pt idx="2">
                  <c:v>-272.72526041779798</c:v>
                </c:pt>
                <c:pt idx="3">
                  <c:v>-640.81963344930125</c:v>
                </c:pt>
                <c:pt idx="4">
                  <c:v>-1007.5292974424465</c:v>
                </c:pt>
                <c:pt idx="5">
                  <c:v>-1374.3109262505154</c:v>
                </c:pt>
                <c:pt idx="6">
                  <c:v>-1729.5782754028437</c:v>
                </c:pt>
                <c:pt idx="7">
                  <c:v>-2070.1033760538353</c:v>
                </c:pt>
                <c:pt idx="8">
                  <c:v>-2389.6903484422301</c:v>
                </c:pt>
                <c:pt idx="9">
                  <c:v>-2679.9027387018559</c:v>
                </c:pt>
                <c:pt idx="10">
                  <c:v>-2939.4410503972558</c:v>
                </c:pt>
                <c:pt idx="11">
                  <c:v>-3173.6132337528106</c:v>
                </c:pt>
                <c:pt idx="12">
                  <c:v>-3379.063660354374</c:v>
                </c:pt>
                <c:pt idx="13">
                  <c:v>-3556.3610921588843</c:v>
                </c:pt>
                <c:pt idx="14">
                  <c:v>-3699.7123203711399</c:v>
                </c:pt>
                <c:pt idx="15">
                  <c:v>-3807.7487809866684</c:v>
                </c:pt>
                <c:pt idx="16">
                  <c:v>-3876.8828421612739</c:v>
                </c:pt>
                <c:pt idx="17">
                  <c:v>-3908.0515535965183</c:v>
                </c:pt>
                <c:pt idx="18">
                  <c:v>-3902.1822734187353</c:v>
                </c:pt>
                <c:pt idx="19">
                  <c:v>-3860.738836437823</c:v>
                </c:pt>
                <c:pt idx="20">
                  <c:v>-3784.6434167720545</c:v>
                </c:pt>
                <c:pt idx="21">
                  <c:v>-3667.3522443943184</c:v>
                </c:pt>
                <c:pt idx="22">
                  <c:v>-3515.704718429768</c:v>
                </c:pt>
                <c:pt idx="23">
                  <c:v>-3326.600949446216</c:v>
                </c:pt>
                <c:pt idx="24">
                  <c:v>-3107.048323121684</c:v>
                </c:pt>
                <c:pt idx="25">
                  <c:v>-2863.3276173555764</c:v>
                </c:pt>
                <c:pt idx="26">
                  <c:v>-2596.1137908730134</c:v>
                </c:pt>
                <c:pt idx="27">
                  <c:v>-2305.7700502843941</c:v>
                </c:pt>
                <c:pt idx="28">
                  <c:v>-1989.3022102198547</c:v>
                </c:pt>
                <c:pt idx="29">
                  <c:v>-1655.9411822736802</c:v>
                </c:pt>
                <c:pt idx="30">
                  <c:v>-1299.8746089849808</c:v>
                </c:pt>
                <c:pt idx="31">
                  <c:v>-922.54469054966103</c:v>
                </c:pt>
                <c:pt idx="32">
                  <c:v>-545.16550762794441</c:v>
                </c:pt>
                <c:pt idx="33">
                  <c:v>-167.06870512239087</c:v>
                </c:pt>
                <c:pt idx="34">
                  <c:v>205.58392979819149</c:v>
                </c:pt>
                <c:pt idx="35">
                  <c:v>573.57045247057761</c:v>
                </c:pt>
                <c:pt idx="36">
                  <c:v>935.95651679718367</c:v>
                </c:pt>
                <c:pt idx="37">
                  <c:v>1301.9882834150712</c:v>
                </c:pt>
                <c:pt idx="38">
                  <c:v>1657.589765368248</c:v>
                </c:pt>
                <c:pt idx="39">
                  <c:v>1990.5756903377198</c:v>
                </c:pt>
                <c:pt idx="40">
                  <c:v>2312.2361181607739</c:v>
                </c:pt>
                <c:pt idx="41">
                  <c:v>2598.4457476344987</c:v>
                </c:pt>
                <c:pt idx="42">
                  <c:v>2860.3795842068298</c:v>
                </c:pt>
                <c:pt idx="43">
                  <c:v>3091.8778797022846</c:v>
                </c:pt>
                <c:pt idx="44">
                  <c:v>3299.1570349821454</c:v>
                </c:pt>
                <c:pt idx="45">
                  <c:v>3475.8653630267031</c:v>
                </c:pt>
                <c:pt idx="46">
                  <c:v>3619.6951450212255</c:v>
                </c:pt>
                <c:pt idx="47">
                  <c:v>3728.0784238301844</c:v>
                </c:pt>
                <c:pt idx="48">
                  <c:v>3797.3496928789723</c:v>
                </c:pt>
                <c:pt idx="49">
                  <c:v>3830.0885788126348</c:v>
                </c:pt>
                <c:pt idx="50">
                  <c:v>3825.7786502729191</c:v>
                </c:pt>
                <c:pt idx="51">
                  <c:v>3785.5214492161504</c:v>
                </c:pt>
                <c:pt idx="52">
                  <c:v>3710.1278778029746</c:v>
                </c:pt>
                <c:pt idx="53">
                  <c:v>3595.8390517034745</c:v>
                </c:pt>
                <c:pt idx="54">
                  <c:v>3447.0734607068175</c:v>
                </c:pt>
                <c:pt idx="55">
                  <c:v>3258.4710677884682</c:v>
                </c:pt>
                <c:pt idx="56">
                  <c:v>3041.1041929205157</c:v>
                </c:pt>
                <c:pt idx="57">
                  <c:v>2795.8873760837496</c:v>
                </c:pt>
                <c:pt idx="58">
                  <c:v>2531.9288080950432</c:v>
                </c:pt>
                <c:pt idx="59">
                  <c:v>2242.154486985954</c:v>
                </c:pt>
                <c:pt idx="60">
                  <c:v>1924.5008222496645</c:v>
                </c:pt>
                <c:pt idx="61">
                  <c:v>1591.2456178494335</c:v>
                </c:pt>
                <c:pt idx="62">
                  <c:v>1234.5498972409707</c:v>
                </c:pt>
                <c:pt idx="63">
                  <c:v>859.35741667157538</c:v>
                </c:pt>
                <c:pt idx="64">
                  <c:v>481.03618511954858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07E-461C-B7EC-76B88F14B5C6}"/>
            </c:ext>
          </c:extLst>
        </c:ser>
        <c:ser>
          <c:idx val="2"/>
          <c:order val="2"/>
          <c:tx>
            <c:strRef>
              <c:f>TDK_KF_ST_14_03!$J$19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TDK_KF_ST_14_03!$J$85:$J$149</c:f>
              <c:numCache>
                <c:formatCode>General</c:formatCode>
                <c:ptCount val="65"/>
                <c:pt idx="0">
                  <c:v>-3805</c:v>
                </c:pt>
                <c:pt idx="1">
                  <c:v>-3834</c:v>
                </c:pt>
                <c:pt idx="2">
                  <c:v>-3828</c:v>
                </c:pt>
                <c:pt idx="3">
                  <c:v>-3795</c:v>
                </c:pt>
                <c:pt idx="4">
                  <c:v>-3717</c:v>
                </c:pt>
                <c:pt idx="5">
                  <c:v>-3602</c:v>
                </c:pt>
                <c:pt idx="6">
                  <c:v>-3445</c:v>
                </c:pt>
                <c:pt idx="7">
                  <c:v>-3257</c:v>
                </c:pt>
                <c:pt idx="8">
                  <c:v>-3041</c:v>
                </c:pt>
                <c:pt idx="9">
                  <c:v>-2802</c:v>
                </c:pt>
                <c:pt idx="10">
                  <c:v>-2535</c:v>
                </c:pt>
                <c:pt idx="11">
                  <c:v>-2239</c:v>
                </c:pt>
                <c:pt idx="12">
                  <c:v>-1930</c:v>
                </c:pt>
                <c:pt idx="13">
                  <c:v>-1592</c:v>
                </c:pt>
                <c:pt idx="14">
                  <c:v>-1242</c:v>
                </c:pt>
                <c:pt idx="15">
                  <c:v>-866</c:v>
                </c:pt>
                <c:pt idx="16">
                  <c:v>-492</c:v>
                </c:pt>
                <c:pt idx="17">
                  <c:v>-116</c:v>
                </c:pt>
                <c:pt idx="18">
                  <c:v>255</c:v>
                </c:pt>
                <c:pt idx="19">
                  <c:v>620</c:v>
                </c:pt>
                <c:pt idx="20">
                  <c:v>980</c:v>
                </c:pt>
                <c:pt idx="21">
                  <c:v>1346</c:v>
                </c:pt>
                <c:pt idx="22">
                  <c:v>1702</c:v>
                </c:pt>
                <c:pt idx="23">
                  <c:v>2042</c:v>
                </c:pt>
                <c:pt idx="24">
                  <c:v>2361</c:v>
                </c:pt>
                <c:pt idx="25">
                  <c:v>2648</c:v>
                </c:pt>
                <c:pt idx="26">
                  <c:v>2912</c:v>
                </c:pt>
                <c:pt idx="27">
                  <c:v>3145</c:v>
                </c:pt>
                <c:pt idx="28">
                  <c:v>3355</c:v>
                </c:pt>
                <c:pt idx="29">
                  <c:v>3529</c:v>
                </c:pt>
                <c:pt idx="30">
                  <c:v>3679</c:v>
                </c:pt>
                <c:pt idx="31">
                  <c:v>3792</c:v>
                </c:pt>
                <c:pt idx="32">
                  <c:v>3861</c:v>
                </c:pt>
                <c:pt idx="33">
                  <c:v>3895</c:v>
                </c:pt>
                <c:pt idx="34">
                  <c:v>3889</c:v>
                </c:pt>
                <c:pt idx="35">
                  <c:v>3847</c:v>
                </c:pt>
                <c:pt idx="36">
                  <c:v>3771</c:v>
                </c:pt>
                <c:pt idx="37">
                  <c:v>3657</c:v>
                </c:pt>
                <c:pt idx="38">
                  <c:v>3504</c:v>
                </c:pt>
                <c:pt idx="39">
                  <c:v>3320</c:v>
                </c:pt>
                <c:pt idx="40">
                  <c:v>3102</c:v>
                </c:pt>
                <c:pt idx="41">
                  <c:v>2857</c:v>
                </c:pt>
                <c:pt idx="42">
                  <c:v>2592</c:v>
                </c:pt>
                <c:pt idx="43">
                  <c:v>2306</c:v>
                </c:pt>
                <c:pt idx="44">
                  <c:v>1987</c:v>
                </c:pt>
                <c:pt idx="45">
                  <c:v>1650</c:v>
                </c:pt>
                <c:pt idx="46">
                  <c:v>1291</c:v>
                </c:pt>
                <c:pt idx="47">
                  <c:v>917</c:v>
                </c:pt>
                <c:pt idx="48">
                  <c:v>553</c:v>
                </c:pt>
                <c:pt idx="49">
                  <c:v>172</c:v>
                </c:pt>
                <c:pt idx="50">
                  <c:v>-198</c:v>
                </c:pt>
                <c:pt idx="51">
                  <c:v>-566</c:v>
                </c:pt>
                <c:pt idx="52">
                  <c:v>-933</c:v>
                </c:pt>
                <c:pt idx="53">
                  <c:v>-1299</c:v>
                </c:pt>
                <c:pt idx="54">
                  <c:v>-1645</c:v>
                </c:pt>
                <c:pt idx="55">
                  <c:v>-1995</c:v>
                </c:pt>
                <c:pt idx="56">
                  <c:v>-2310</c:v>
                </c:pt>
                <c:pt idx="57">
                  <c:v>-2600</c:v>
                </c:pt>
                <c:pt idx="58">
                  <c:v>-2860</c:v>
                </c:pt>
                <c:pt idx="59">
                  <c:v>-3092</c:v>
                </c:pt>
                <c:pt idx="60">
                  <c:v>-3301</c:v>
                </c:pt>
                <c:pt idx="61">
                  <c:v>-3480</c:v>
                </c:pt>
                <c:pt idx="62">
                  <c:v>-3625</c:v>
                </c:pt>
                <c:pt idx="63">
                  <c:v>-3731</c:v>
                </c:pt>
                <c:pt idx="64">
                  <c:v>-3803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07E-461C-B7EC-76B88F14B5C6}"/>
            </c:ext>
          </c:extLst>
        </c:ser>
        <c:ser>
          <c:idx val="3"/>
          <c:order val="3"/>
          <c:tx>
            <c:strRef>
              <c:f>TDK_KF_ST_14_03!$N$19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TDK_KF_ST_14_03!$N$85:$N$149</c:f>
              <c:numCache>
                <c:formatCode>General</c:formatCode>
                <c:ptCount val="65"/>
                <c:pt idx="0">
                  <c:v>-3797.28539317984</c:v>
                </c:pt>
                <c:pt idx="1">
                  <c:v>-3831.4502264094886</c:v>
                </c:pt>
                <c:pt idx="2">
                  <c:v>-3828.8517822567292</c:v>
                </c:pt>
                <c:pt idx="3">
                  <c:v>-3790.5036544039631</c:v>
                </c:pt>
                <c:pt idx="4">
                  <c:v>-3716.1618003517715</c:v>
                </c:pt>
                <c:pt idx="5">
                  <c:v>-3603.4583543220833</c:v>
                </c:pt>
                <c:pt idx="6">
                  <c:v>-3454.1734792391994</c:v>
                </c:pt>
                <c:pt idx="7">
                  <c:v>-3268.9763163693542</c:v>
                </c:pt>
                <c:pt idx="8">
                  <c:v>-3050.9277084559649</c:v>
                </c:pt>
                <c:pt idx="9">
                  <c:v>-2807.3218022073893</c:v>
                </c:pt>
                <c:pt idx="10">
                  <c:v>-2542.285209311935</c:v>
                </c:pt>
                <c:pt idx="11">
                  <c:v>-2251.5365756524102</c:v>
                </c:pt>
                <c:pt idx="12">
                  <c:v>-1938.4036006908273</c:v>
                </c:pt>
                <c:pt idx="13">
                  <c:v>-1599.5920311845414</c:v>
                </c:pt>
                <c:pt idx="14">
                  <c:v>-1243.0793062380665</c:v>
                </c:pt>
                <c:pt idx="15">
                  <c:v>-869.83867747230352</c:v>
                </c:pt>
                <c:pt idx="16">
                  <c:v>-492.92225891212678</c:v>
                </c:pt>
                <c:pt idx="17">
                  <c:v>-115.73919627304457</c:v>
                </c:pt>
                <c:pt idx="18">
                  <c:v>260.99066431749884</c:v>
                </c:pt>
                <c:pt idx="19">
                  <c:v>628.29160578039296</c:v>
                </c:pt>
                <c:pt idx="20">
                  <c:v>988.90321413341724</c:v>
                </c:pt>
                <c:pt idx="21">
                  <c:v>1360.1405580553908</c:v>
                </c:pt>
                <c:pt idx="22">
                  <c:v>1712.9340341577863</c:v>
                </c:pt>
                <c:pt idx="23">
                  <c:v>2054.2606596149972</c:v>
                </c:pt>
                <c:pt idx="24">
                  <c:v>2371.0943182881479</c:v>
                </c:pt>
                <c:pt idx="25">
                  <c:v>2658.0030189076933</c:v>
                </c:pt>
                <c:pt idx="26">
                  <c:v>2917.1995020227623</c:v>
                </c:pt>
                <c:pt idx="27">
                  <c:v>3149.3038376937639</c:v>
                </c:pt>
                <c:pt idx="28">
                  <c:v>3355.6979850588614</c:v>
                </c:pt>
                <c:pt idx="29">
                  <c:v>3529.6252570976426</c:v>
                </c:pt>
                <c:pt idx="30">
                  <c:v>3673.1145753552528</c:v>
                </c:pt>
                <c:pt idx="31">
                  <c:v>3782.8663915368588</c:v>
                </c:pt>
                <c:pt idx="32">
                  <c:v>3852.7090587356065</c:v>
                </c:pt>
                <c:pt idx="33">
                  <c:v>3884.7859643150919</c:v>
                </c:pt>
                <c:pt idx="34">
                  <c:v>3880.1776100844145</c:v>
                </c:pt>
                <c:pt idx="35">
                  <c:v>3840.1908299133911</c:v>
                </c:pt>
                <c:pt idx="36">
                  <c:v>3765.2778973642849</c:v>
                </c:pt>
                <c:pt idx="37">
                  <c:v>3651.5526301467153</c:v>
                </c:pt>
                <c:pt idx="38">
                  <c:v>3500.8665388642648</c:v>
                </c:pt>
                <c:pt idx="39">
                  <c:v>3318.9714133856537</c:v>
                </c:pt>
                <c:pt idx="40">
                  <c:v>3099.0829574541658</c:v>
                </c:pt>
                <c:pt idx="41">
                  <c:v>2858.6729076690394</c:v>
                </c:pt>
                <c:pt idx="42">
                  <c:v>2591.2719098654484</c:v>
                </c:pt>
                <c:pt idx="43">
                  <c:v>2304.1734717151962</c:v>
                </c:pt>
                <c:pt idx="44">
                  <c:v>1988.9705465832517</c:v>
                </c:pt>
                <c:pt idx="45">
                  <c:v>1652.2667800904592</c:v>
                </c:pt>
                <c:pt idx="46">
                  <c:v>1296.3414415861903</c:v>
                </c:pt>
                <c:pt idx="47">
                  <c:v>924.89962937388293</c:v>
                </c:pt>
                <c:pt idx="48">
                  <c:v>554.04748198671473</c:v>
                </c:pt>
                <c:pt idx="49">
                  <c:v>176.33353511110889</c:v>
                </c:pt>
                <c:pt idx="50">
                  <c:v>-199.1933934004837</c:v>
                </c:pt>
                <c:pt idx="51">
                  <c:v>-568.99054945960677</c:v>
                </c:pt>
                <c:pt idx="52">
                  <c:v>-932.09007422046159</c:v>
                </c:pt>
                <c:pt idx="53">
                  <c:v>-1298.3363417104895</c:v>
                </c:pt>
                <c:pt idx="54">
                  <c:v>-1648.7873443137951</c:v>
                </c:pt>
                <c:pt idx="55">
                  <c:v>-1992.8195504730622</c:v>
                </c:pt>
                <c:pt idx="56">
                  <c:v>-2309.2897370081891</c:v>
                </c:pt>
                <c:pt idx="57">
                  <c:v>-2600.0606250459468</c:v>
                </c:pt>
                <c:pt idx="58">
                  <c:v>-2857.7673650440483</c:v>
                </c:pt>
                <c:pt idx="59">
                  <c:v>-3091.0298398076643</c:v>
                </c:pt>
                <c:pt idx="60">
                  <c:v>-3299.4811467250543</c:v>
                </c:pt>
                <c:pt idx="61">
                  <c:v>-3474.3234878714293</c:v>
                </c:pt>
                <c:pt idx="62">
                  <c:v>-3618.8617440742173</c:v>
                </c:pt>
                <c:pt idx="63">
                  <c:v>-3728.7591109134951</c:v>
                </c:pt>
                <c:pt idx="64">
                  <c:v>-3799.5129172711409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07E-461C-B7EC-76B88F1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08640"/>
        <c:axId val="567003152"/>
      </c:scatterChart>
      <c:valAx>
        <c:axId val="56700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3152"/>
        <c:crosses val="autoZero"/>
        <c:crossBetween val="midCat"/>
      </c:valAx>
      <c:valAx>
        <c:axId val="56700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TDK_KF_ST_14_03!$AC$20:$AC$84</c:f>
              <c:numCache>
                <c:formatCode>General</c:formatCode>
                <c:ptCount val="65"/>
                <c:pt idx="0">
                  <c:v>6.0312799585374707E-2</c:v>
                </c:pt>
                <c:pt idx="1">
                  <c:v>-7.6618829330268312E-2</c:v>
                </c:pt>
                <c:pt idx="2">
                  <c:v>-0.10955036734688761</c:v>
                </c:pt>
                <c:pt idx="3">
                  <c:v>-0.17380010388129463</c:v>
                </c:pt>
                <c:pt idx="4">
                  <c:v>-9.2554490848460347E-2</c:v>
                </c:pt>
                <c:pt idx="5">
                  <c:v>-0.13654358355291407</c:v>
                </c:pt>
                <c:pt idx="6">
                  <c:v>-8.6775324154650946E-2</c:v>
                </c:pt>
                <c:pt idx="7">
                  <c:v>-8.9880650651373628E-2</c:v>
                </c:pt>
                <c:pt idx="8">
                  <c:v>-7.5331167551055955E-3</c:v>
                </c:pt>
                <c:pt idx="9">
                  <c:v>-8.7791522540214828E-2</c:v>
                </c:pt>
                <c:pt idx="10">
                  <c:v>-8.4991560688017387E-2</c:v>
                </c:pt>
                <c:pt idx="11">
                  <c:v>-2.4216927619015394E-2</c:v>
                </c:pt>
                <c:pt idx="12">
                  <c:v>-2.1287146426402614E-2</c:v>
                </c:pt>
                <c:pt idx="13">
                  <c:v>-9.4872684931985418E-2</c:v>
                </c:pt>
                <c:pt idx="14">
                  <c:v>-6.5044833066195906E-2</c:v>
                </c:pt>
                <c:pt idx="15">
                  <c:v>1.9814625703915567E-2</c:v>
                </c:pt>
                <c:pt idx="16">
                  <c:v>-0.15414938534010503</c:v>
                </c:pt>
                <c:pt idx="17">
                  <c:v>-0.15819671588786832</c:v>
                </c:pt>
                <c:pt idx="18">
                  <c:v>-0.15220445452928288</c:v>
                </c:pt>
                <c:pt idx="19">
                  <c:v>-0.14626751278819938</c:v>
                </c:pt>
                <c:pt idx="20">
                  <c:v>-0.10814165055909086</c:v>
                </c:pt>
                <c:pt idx="21">
                  <c:v>-5.398409038903651E-2</c:v>
                </c:pt>
                <c:pt idx="22">
                  <c:v>-1.6477230427355494E-2</c:v>
                </c:pt>
                <c:pt idx="23">
                  <c:v>-2.8898604688322393E-2</c:v>
                </c:pt>
                <c:pt idx="24">
                  <c:v>-1.5035242933549853E-3</c:v>
                </c:pt>
                <c:pt idx="25">
                  <c:v>7.0376334607999524E-2</c:v>
                </c:pt>
                <c:pt idx="26">
                  <c:v>-2.8677094171428053E-2</c:v>
                </c:pt>
                <c:pt idx="27">
                  <c:v>3.934201973851259E-2</c:v>
                </c:pt>
                <c:pt idx="28">
                  <c:v>5.8724271068911094E-2</c:v>
                </c:pt>
                <c:pt idx="29">
                  <c:v>-4.2764894476164272E-2</c:v>
                </c:pt>
                <c:pt idx="30">
                  <c:v>-2.8256144113129267E-2</c:v>
                </c:pt>
                <c:pt idx="31">
                  <c:v>2.6426829376106298E-2</c:v>
                </c:pt>
                <c:pt idx="32">
                  <c:v>-1.7821422802569487E-2</c:v>
                </c:pt>
                <c:pt idx="33">
                  <c:v>-1.0240433222293177E-2</c:v>
                </c:pt>
                <c:pt idx="34">
                  <c:v>-3.024487952779964E-2</c:v>
                </c:pt>
                <c:pt idx="35">
                  <c:v>-4.5810914891092125E-2</c:v>
                </c:pt>
                <c:pt idx="36">
                  <c:v>-4.0635675909300062E-2</c:v>
                </c:pt>
                <c:pt idx="37">
                  <c:v>7.8086647173449819E-3</c:v>
                </c:pt>
                <c:pt idx="38">
                  <c:v>8.9113016291435088E-2</c:v>
                </c:pt>
                <c:pt idx="39">
                  <c:v>0.10967520496299699</c:v>
                </c:pt>
                <c:pt idx="40">
                  <c:v>0.10724478850858077</c:v>
                </c:pt>
                <c:pt idx="41">
                  <c:v>0.16176309288277935</c:v>
                </c:pt>
                <c:pt idx="42">
                  <c:v>0.17763971841958437</c:v>
                </c:pt>
                <c:pt idx="43">
                  <c:v>0.20888548024029774</c:v>
                </c:pt>
                <c:pt idx="44">
                  <c:v>0.13315490145578224</c:v>
                </c:pt>
                <c:pt idx="45">
                  <c:v>0.16661376824393415</c:v>
                </c:pt>
                <c:pt idx="46">
                  <c:v>0.13434812074325464</c:v>
                </c:pt>
                <c:pt idx="47">
                  <c:v>5.210843597967596E-2</c:v>
                </c:pt>
                <c:pt idx="48">
                  <c:v>0.10381798668026931</c:v>
                </c:pt>
                <c:pt idx="49">
                  <c:v>5.4840366363919202E-2</c:v>
                </c:pt>
                <c:pt idx="50">
                  <c:v>-4.3448745063187744E-2</c:v>
                </c:pt>
                <c:pt idx="51">
                  <c:v>3.7139549099777014E-2</c:v>
                </c:pt>
                <c:pt idx="52">
                  <c:v>-7.4124855141519674E-2</c:v>
                </c:pt>
                <c:pt idx="53">
                  <c:v>-6.1324051303586202E-2</c:v>
                </c:pt>
                <c:pt idx="54">
                  <c:v>-1.5513952931769381E-2</c:v>
                </c:pt>
                <c:pt idx="55">
                  <c:v>-1.6481104682952719E-4</c:v>
                </c:pt>
                <c:pt idx="56">
                  <c:v>-6.9374074476399983E-2</c:v>
                </c:pt>
                <c:pt idx="57">
                  <c:v>-5.8075582432707051E-2</c:v>
                </c:pt>
                <c:pt idx="58">
                  <c:v>1.8526230321981529E-2</c:v>
                </c:pt>
                <c:pt idx="59">
                  <c:v>-6.3410867241486812E-2</c:v>
                </c:pt>
                <c:pt idx="60">
                  <c:v>-3.038982181163874E-2</c:v>
                </c:pt>
                <c:pt idx="61">
                  <c:v>-1.1167897478287614E-2</c:v>
                </c:pt>
                <c:pt idx="62">
                  <c:v>-5.1191076647228329E-2</c:v>
                </c:pt>
                <c:pt idx="63">
                  <c:v>-0.13066535921439026</c:v>
                </c:pt>
                <c:pt idx="64">
                  <c:v>-6.5801128853649971E-2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86A-4B75-AAA3-15E24B03A9C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TDK_KF_ST_14_03!$AC$85:$AC$149</c:f>
              <c:numCache>
                <c:formatCode>General</c:formatCode>
                <c:ptCount val="65"/>
                <c:pt idx="0">
                  <c:v>3.8839989687573961E-2</c:v>
                </c:pt>
                <c:pt idx="1">
                  <c:v>-5.4718497830947399E-2</c:v>
                </c:pt>
                <c:pt idx="2">
                  <c:v>-5.2510707852206906E-2</c:v>
                </c:pt>
                <c:pt idx="3">
                  <c:v>4.9446340072677231E-2</c:v>
                </c:pt>
                <c:pt idx="4">
                  <c:v>2.6082515906296067E-2</c:v>
                </c:pt>
                <c:pt idx="5">
                  <c:v>-1.0952191311616843E-2</c:v>
                </c:pt>
                <c:pt idx="6">
                  <c:v>1.4109571124947706E-2</c:v>
                </c:pt>
                <c:pt idx="7">
                  <c:v>1.6510322476563033E-2</c:v>
                </c:pt>
                <c:pt idx="8">
                  <c:v>-2.9433743369736476E-2</c:v>
                </c:pt>
                <c:pt idx="9">
                  <c:v>4.689413712469559E-2</c:v>
                </c:pt>
                <c:pt idx="10">
                  <c:v>7.4044587125285943E-3</c:v>
                </c:pt>
                <c:pt idx="11">
                  <c:v>-7.554003682145094E-2</c:v>
                </c:pt>
                <c:pt idx="12">
                  <c:v>4.9458021418899989E-3</c:v>
                </c:pt>
                <c:pt idx="13">
                  <c:v>2.9391025022391659E-3</c:v>
                </c:pt>
                <c:pt idx="14">
                  <c:v>5.4487738080808867E-2</c:v>
                </c:pt>
                <c:pt idx="15">
                  <c:v>4.9687204377562466E-2</c:v>
                </c:pt>
                <c:pt idx="16">
                  <c:v>6.6262606334419161E-2</c:v>
                </c:pt>
                <c:pt idx="17">
                  <c:v>8.6998631579888297E-2</c:v>
                </c:pt>
                <c:pt idx="18">
                  <c:v>0.16383189417092581</c:v>
                </c:pt>
                <c:pt idx="19">
                  <c:v>0.19115329761621069</c:v>
                </c:pt>
                <c:pt idx="20">
                  <c:v>0.19058419649289249</c:v>
                </c:pt>
                <c:pt idx="21">
                  <c:v>0.25821900155020217</c:v>
                </c:pt>
                <c:pt idx="22">
                  <c:v>0.19864108566346772</c:v>
                </c:pt>
                <c:pt idx="23">
                  <c:v>0.22478224353687892</c:v>
                </c:pt>
                <c:pt idx="24">
                  <c:v>0.15530013545296129</c:v>
                </c:pt>
                <c:pt idx="25">
                  <c:v>0.15600068116538068</c:v>
                </c:pt>
                <c:pt idx="26">
                  <c:v>0.1523868288548158</c:v>
                </c:pt>
                <c:pt idx="27">
                  <c:v>8.4368507726708231E-2</c:v>
                </c:pt>
                <c:pt idx="28">
                  <c:v>1.7380879218023892E-2</c:v>
                </c:pt>
                <c:pt idx="29">
                  <c:v>3.0679151374386038E-2</c:v>
                </c:pt>
                <c:pt idx="30">
                  <c:v>5.2920335343372926E-2</c:v>
                </c:pt>
                <c:pt idx="31">
                  <c:v>-2.3890966833732818E-3</c:v>
                </c:pt>
                <c:pt idx="32">
                  <c:v>1.6688694103351054E-2</c:v>
                </c:pt>
                <c:pt idx="33">
                  <c:v>-1.4411114953531978E-3</c:v>
                </c:pt>
                <c:pt idx="34">
                  <c:v>7.9259126249212386E-2</c:v>
                </c:pt>
                <c:pt idx="35">
                  <c:v>2.6594451483447301E-2</c:v>
                </c:pt>
                <c:pt idx="36">
                  <c:v>0.10767238665857803</c:v>
                </c:pt>
                <c:pt idx="37">
                  <c:v>0.11053212960180758</c:v>
                </c:pt>
                <c:pt idx="38">
                  <c:v>-4.0994047289501623E-2</c:v>
                </c:pt>
                <c:pt idx="39">
                  <c:v>-2.5931663149378892E-3</c:v>
                </c:pt>
                <c:pt idx="40">
                  <c:v>5.5969174001120336E-2</c:v>
                </c:pt>
                <c:pt idx="41">
                  <c:v>-2.4145703977211497E-2</c:v>
                </c:pt>
                <c:pt idx="42">
                  <c:v>1.5328775113147231E-2</c:v>
                </c:pt>
                <c:pt idx="43">
                  <c:v>1.7715132143607093E-2</c:v>
                </c:pt>
                <c:pt idx="44">
                  <c:v>-7.9524842801760087E-2</c:v>
                </c:pt>
                <c:pt idx="45">
                  <c:v>-8.0426062517915398E-2</c:v>
                </c:pt>
                <c:pt idx="46">
                  <c:v>-0.11653574993130178</c:v>
                </c:pt>
                <c:pt idx="47">
                  <c:v>-0.15028723209884731</c:v>
                </c:pt>
                <c:pt idx="48">
                  <c:v>-5.8495411113682394E-2</c:v>
                </c:pt>
                <c:pt idx="49">
                  <c:v>-0.11009937139678527</c:v>
                </c:pt>
                <c:pt idx="50">
                  <c:v>-2.7990704195758553E-2</c:v>
                </c:pt>
                <c:pt idx="51">
                  <c:v>-5.5722502235084903E-3</c:v>
                </c:pt>
                <c:pt idx="52">
                  <c:v>-6.7725694489041643E-2</c:v>
                </c:pt>
                <c:pt idx="53">
                  <c:v>-6.2802818630828483E-2</c:v>
                </c:pt>
                <c:pt idx="54">
                  <c:v>1.6043608900886852E-2</c:v>
                </c:pt>
                <c:pt idx="55">
                  <c:v>-5.878660004305658E-2</c:v>
                </c:pt>
                <c:pt idx="56">
                  <c:v>-6.5523256822750398E-2</c:v>
                </c:pt>
                <c:pt idx="57">
                  <c:v>-5.1106182604378603E-2</c:v>
                </c:pt>
                <c:pt idx="58">
                  <c:v>-8.1157592938524203E-2</c:v>
                </c:pt>
                <c:pt idx="59">
                  <c:v>-3.0938660623530012E-2</c:v>
                </c:pt>
                <c:pt idx="60">
                  <c:v>-7.0302662783443992E-2</c:v>
                </c:pt>
                <c:pt idx="61">
                  <c:v>-3.3786884200743827E-2</c:v>
                </c:pt>
                <c:pt idx="62">
                  <c:v>-6.8795580729595684E-2</c:v>
                </c:pt>
                <c:pt idx="63">
                  <c:v>-0.11285690984802255</c:v>
                </c:pt>
                <c:pt idx="64">
                  <c:v>-4.4520390346951544E-3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86A-4B75-AAA3-15E24B03A9C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</c:numCache>
            </c:numRef>
          </c:xVal>
          <c:yVal>
            <c:numRef>
              <c:f>TDK_KF_ST_14_03!$AD$20:$AD$83</c:f>
              <c:numCache>
                <c:formatCode>General</c:formatCode>
                <c:ptCount val="64"/>
                <c:pt idx="0">
                  <c:v>-6.4764838620069862E-2</c:v>
                </c:pt>
                <c:pt idx="1">
                  <c:v>-3.6238080517754234E-2</c:v>
                </c:pt>
                <c:pt idx="2">
                  <c:v>4.0754786617291927E-2</c:v>
                </c:pt>
                <c:pt idx="3">
                  <c:v>0.1400132196805508</c:v>
                </c:pt>
                <c:pt idx="4">
                  <c:v>2.2251828065016355E-2</c:v>
                </c:pt>
                <c:pt idx="5">
                  <c:v>0.10560492292938406</c:v>
                </c:pt>
                <c:pt idx="6">
                  <c:v>5.6177312161267423E-3</c:v>
                </c:pt>
                <c:pt idx="7">
                  <c:v>3.8774468046995025E-2</c:v>
                </c:pt>
                <c:pt idx="8">
                  <c:v>-5.7990140067644802E-2</c:v>
                </c:pt>
                <c:pt idx="9">
                  <c:v>2.9004922497158248E-2</c:v>
                </c:pt>
                <c:pt idx="10">
                  <c:v>0.10103516958890424</c:v>
                </c:pt>
                <c:pt idx="11">
                  <c:v>-3.8585891011813089E-2</c:v>
                </c:pt>
                <c:pt idx="12">
                  <c:v>-4.6438548062639029E-2</c:v>
                </c:pt>
                <c:pt idx="13">
                  <c:v>8.9300434708476928E-2</c:v>
                </c:pt>
                <c:pt idx="14">
                  <c:v>3.7054128870437353E-2</c:v>
                </c:pt>
                <c:pt idx="15">
                  <c:v>-0.12991399710070084</c:v>
                </c:pt>
                <c:pt idx="16">
                  <c:v>9.5653974226422633E-2</c:v>
                </c:pt>
                <c:pt idx="17">
                  <c:v>7.9094837890210101E-3</c:v>
                </c:pt>
                <c:pt idx="18">
                  <c:v>3.5668704597981105E-2</c:v>
                </c:pt>
                <c:pt idx="19">
                  <c:v>6.5841450270283985E-2</c:v>
                </c:pt>
                <c:pt idx="20">
                  <c:v>2.8616807757330776E-2</c:v>
                </c:pt>
                <c:pt idx="21">
                  <c:v>7.1699222532643603E-2</c:v>
                </c:pt>
                <c:pt idx="22">
                  <c:v>3.1806005540502724E-2</c:v>
                </c:pt>
                <c:pt idx="23">
                  <c:v>4.7529007111108967E-3</c:v>
                </c:pt>
                <c:pt idx="24">
                  <c:v>5.7472698294475322E-2</c:v>
                </c:pt>
                <c:pt idx="25">
                  <c:v>-7.2969500922937414E-2</c:v>
                </c:pt>
                <c:pt idx="26">
                  <c:v>-1.231695311807357E-2</c:v>
                </c:pt>
                <c:pt idx="27">
                  <c:v>7.1190109863294992E-2</c:v>
                </c:pt>
                <c:pt idx="28">
                  <c:v>4.8948115589666941E-2</c:v>
                </c:pt>
                <c:pt idx="29">
                  <c:v>6.9359345959611574E-2</c:v>
                </c:pt>
                <c:pt idx="30">
                  <c:v>0.10751527036234165</c:v>
                </c:pt>
                <c:pt idx="31">
                  <c:v>-2.7867940871459496E-2</c:v>
                </c:pt>
                <c:pt idx="32">
                  <c:v>3.451011690592054E-2</c:v>
                </c:pt>
                <c:pt idx="33">
                  <c:v>7.8513365389198952E-3</c:v>
                </c:pt>
                <c:pt idx="34">
                  <c:v>8.3165214871172566E-2</c:v>
                </c:pt>
                <c:pt idx="35">
                  <c:v>7.6490066265478163E-2</c:v>
                </c:pt>
                <c:pt idx="36">
                  <c:v>5.8016555127323954E-2</c:v>
                </c:pt>
                <c:pt idx="37">
                  <c:v>7.6559843009363249E-2</c:v>
                </c:pt>
                <c:pt idx="38">
                  <c:v>6.3273812563380716E-2</c:v>
                </c:pt>
                <c:pt idx="39">
                  <c:v>4.6325476202383697E-2</c:v>
                </c:pt>
                <c:pt idx="40">
                  <c:v>4.8055346944380517E-2</c:v>
                </c:pt>
                <c:pt idx="41">
                  <c:v>6.3019150654099576E-2</c:v>
                </c:pt>
                <c:pt idx="42">
                  <c:v>2.1001367243883351E-2</c:v>
                </c:pt>
                <c:pt idx="43">
                  <c:v>4.9333521309904427E-2</c:v>
                </c:pt>
                <c:pt idx="44">
                  <c:v>5.7429295037110251E-2</c:v>
                </c:pt>
                <c:pt idx="45">
                  <c:v>2.4539529372276547E-2</c:v>
                </c:pt>
                <c:pt idx="46">
                  <c:v>2.9483773427671167E-2</c:v>
                </c:pt>
                <c:pt idx="47">
                  <c:v>3.4890195600212337E-2</c:v>
                </c:pt>
                <c:pt idx="48">
                  <c:v>-3.7555380345850153E-2</c:v>
                </c:pt>
                <c:pt idx="49">
                  <c:v>-5.1531619863567357E-3</c:v>
                </c:pt>
                <c:pt idx="50">
                  <c:v>9.7936483143996611E-2</c:v>
                </c:pt>
                <c:pt idx="51">
                  <c:v>-3.4200446597537848E-2</c:v>
                </c:pt>
                <c:pt idx="52">
                  <c:v>7.9070657283409673E-2</c:v>
                </c:pt>
                <c:pt idx="53">
                  <c:v>-1.4215985517864738E-2</c:v>
                </c:pt>
                <c:pt idx="54">
                  <c:v>2.2918411644297976E-2</c:v>
                </c:pt>
                <c:pt idx="55">
                  <c:v>4.7058948171525117E-2</c:v>
                </c:pt>
                <c:pt idx="56">
                  <c:v>3.9940331106663507E-2</c:v>
                </c:pt>
                <c:pt idx="57">
                  <c:v>7.4585904909270084E-2</c:v>
                </c:pt>
                <c:pt idx="58">
                  <c:v>-4.4166591970338231E-3</c:v>
                </c:pt>
                <c:pt idx="59">
                  <c:v>5.2458675929869969E-2</c:v>
                </c:pt>
                <c:pt idx="60">
                  <c:v>5.6472337717934806E-2</c:v>
                </c:pt>
                <c:pt idx="61">
                  <c:v>6.0614237550964845E-2</c:v>
                </c:pt>
                <c:pt idx="62">
                  <c:v>-1.3196312049785774E-3</c:v>
                </c:pt>
                <c:pt idx="63">
                  <c:v>7.5946861383442865E-2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86A-4B75-AAA3-15E24B03A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11384"/>
        <c:axId val="567012952"/>
      </c:scatterChart>
      <c:valAx>
        <c:axId val="56701138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2952"/>
        <c:crosses val="autoZero"/>
        <c:crossBetween val="midCat"/>
      </c:valAx>
      <c:valAx>
        <c:axId val="567012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1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TDK_KF_ST_14_03!$I$20:$I$84</c:f>
              <c:numCache>
                <c:formatCode>General</c:formatCode>
                <c:ptCount val="65"/>
                <c:pt idx="0">
                  <c:v>483</c:v>
                </c:pt>
                <c:pt idx="1">
                  <c:v>858</c:v>
                </c:pt>
                <c:pt idx="2">
                  <c:v>1233</c:v>
                </c:pt>
                <c:pt idx="3">
                  <c:v>1583</c:v>
                </c:pt>
                <c:pt idx="4">
                  <c:v>1924</c:v>
                </c:pt>
                <c:pt idx="5">
                  <c:v>2238</c:v>
                </c:pt>
                <c:pt idx="6">
                  <c:v>2532</c:v>
                </c:pt>
                <c:pt idx="7">
                  <c:v>2803</c:v>
                </c:pt>
                <c:pt idx="8">
                  <c:v>3052</c:v>
                </c:pt>
                <c:pt idx="9">
                  <c:v>3264</c:v>
                </c:pt>
                <c:pt idx="10">
                  <c:v>3459</c:v>
                </c:pt>
                <c:pt idx="11">
                  <c:v>3606</c:v>
                </c:pt>
                <c:pt idx="12">
                  <c:v>3723</c:v>
                </c:pt>
                <c:pt idx="13">
                  <c:v>3800</c:v>
                </c:pt>
                <c:pt idx="14">
                  <c:v>3837</c:v>
                </c:pt>
                <c:pt idx="15">
                  <c:v>3846</c:v>
                </c:pt>
                <c:pt idx="16">
                  <c:v>3817</c:v>
                </c:pt>
                <c:pt idx="17">
                  <c:v>3743</c:v>
                </c:pt>
                <c:pt idx="18">
                  <c:v>3636</c:v>
                </c:pt>
                <c:pt idx="19">
                  <c:v>3487</c:v>
                </c:pt>
                <c:pt idx="20">
                  <c:v>3317</c:v>
                </c:pt>
                <c:pt idx="21">
                  <c:v>3112</c:v>
                </c:pt>
                <c:pt idx="22">
                  <c:v>2874</c:v>
                </c:pt>
                <c:pt idx="23">
                  <c:v>2617</c:v>
                </c:pt>
                <c:pt idx="24">
                  <c:v>2321</c:v>
                </c:pt>
                <c:pt idx="25">
                  <c:v>2003</c:v>
                </c:pt>
                <c:pt idx="26">
                  <c:v>1669</c:v>
                </c:pt>
                <c:pt idx="27">
                  <c:v>1310</c:v>
                </c:pt>
                <c:pt idx="28">
                  <c:v>946</c:v>
                </c:pt>
                <c:pt idx="29">
                  <c:v>592</c:v>
                </c:pt>
                <c:pt idx="30">
                  <c:v>220</c:v>
                </c:pt>
                <c:pt idx="31">
                  <c:v>-167</c:v>
                </c:pt>
                <c:pt idx="32">
                  <c:v>-541</c:v>
                </c:pt>
                <c:pt idx="33">
                  <c:v>-923</c:v>
                </c:pt>
                <c:pt idx="34">
                  <c:v>-1298</c:v>
                </c:pt>
                <c:pt idx="35">
                  <c:v>-1653</c:v>
                </c:pt>
                <c:pt idx="36">
                  <c:v>-1983</c:v>
                </c:pt>
                <c:pt idx="37">
                  <c:v>-2303</c:v>
                </c:pt>
                <c:pt idx="38">
                  <c:v>-2595</c:v>
                </c:pt>
                <c:pt idx="39">
                  <c:v>-2870</c:v>
                </c:pt>
                <c:pt idx="40">
                  <c:v>-3115</c:v>
                </c:pt>
                <c:pt idx="41">
                  <c:v>-3336</c:v>
                </c:pt>
                <c:pt idx="42">
                  <c:v>-3522</c:v>
                </c:pt>
                <c:pt idx="43">
                  <c:v>-3676</c:v>
                </c:pt>
                <c:pt idx="44">
                  <c:v>-3792</c:v>
                </c:pt>
                <c:pt idx="45">
                  <c:v>-3868</c:v>
                </c:pt>
                <c:pt idx="46">
                  <c:v>-3910</c:v>
                </c:pt>
                <c:pt idx="47">
                  <c:v>-3917</c:v>
                </c:pt>
                <c:pt idx="48">
                  <c:v>-3889</c:v>
                </c:pt>
                <c:pt idx="49">
                  <c:v>-3829</c:v>
                </c:pt>
                <c:pt idx="50">
                  <c:v>-3715</c:v>
                </c:pt>
                <c:pt idx="51">
                  <c:v>-3570</c:v>
                </c:pt>
                <c:pt idx="52">
                  <c:v>-3393</c:v>
                </c:pt>
                <c:pt idx="53">
                  <c:v>-3190</c:v>
                </c:pt>
                <c:pt idx="54">
                  <c:v>-2956</c:v>
                </c:pt>
                <c:pt idx="55">
                  <c:v>-2691</c:v>
                </c:pt>
                <c:pt idx="56">
                  <c:v>-2398</c:v>
                </c:pt>
                <c:pt idx="57">
                  <c:v>-2079</c:v>
                </c:pt>
                <c:pt idx="58">
                  <c:v>-1739</c:v>
                </c:pt>
                <c:pt idx="59">
                  <c:v>-1393</c:v>
                </c:pt>
                <c:pt idx="60">
                  <c:v>-1027</c:v>
                </c:pt>
                <c:pt idx="61">
                  <c:v>-658</c:v>
                </c:pt>
                <c:pt idx="62">
                  <c:v>-284</c:v>
                </c:pt>
                <c:pt idx="63">
                  <c:v>87</c:v>
                </c:pt>
                <c:pt idx="64">
                  <c:v>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550-444D-8998-4D552679FF1B}"/>
            </c:ext>
          </c:extLst>
        </c:ser>
        <c:ser>
          <c:idx val="1"/>
          <c:order val="1"/>
          <c:tx>
            <c:strRef>
              <c:f>TDK_KF_ST_14_03!$L$19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TDK_KF_ST_14_03!$L$20:$L$84</c:f>
              <c:numCache>
                <c:formatCode>General</c:formatCode>
                <c:ptCount val="65"/>
                <c:pt idx="0">
                  <c:v>477.27663380778199</c:v>
                </c:pt>
                <c:pt idx="1">
                  <c:v>859.22713122583218</c:v>
                </c:pt>
                <c:pt idx="2">
                  <c:v>1236.2319957667148</c:v>
                </c:pt>
                <c:pt idx="3">
                  <c:v>1589.6870734809825</c:v>
                </c:pt>
                <c:pt idx="4">
                  <c:v>1925.8830343568382</c:v>
                </c:pt>
                <c:pt idx="5">
                  <c:v>2239.3904650524901</c:v>
                </c:pt>
                <c:pt idx="6">
                  <c:v>2534.9249693468432</c:v>
                </c:pt>
                <c:pt idx="7">
                  <c:v>2804.3292859470394</c:v>
                </c:pt>
                <c:pt idx="8">
                  <c:v>3048.5321611412487</c:v>
                </c:pt>
                <c:pt idx="9">
                  <c:v>3267.232086268627</c:v>
                </c:pt>
                <c:pt idx="10">
                  <c:v>3455.4095835000035</c:v>
                </c:pt>
                <c:pt idx="11">
                  <c:v>3604.824601228524</c:v>
                </c:pt>
                <c:pt idx="12">
                  <c:v>3720.2286182943476</c:v>
                </c:pt>
                <c:pt idx="13">
                  <c:v>3796.1345192084668</c:v>
                </c:pt>
                <c:pt idx="14">
                  <c:v>3837.6287046098469</c:v>
                </c:pt>
                <c:pt idx="15">
                  <c:v>3842.75350520441</c:v>
                </c:pt>
                <c:pt idx="16">
                  <c:v>3810.389898513341</c:v>
                </c:pt>
                <c:pt idx="17">
                  <c:v>3741.7773819082727</c:v>
                </c:pt>
                <c:pt idx="18">
                  <c:v>3632.5019446064994</c:v>
                </c:pt>
                <c:pt idx="19">
                  <c:v>3488.5062250231899</c:v>
                </c:pt>
                <c:pt idx="20">
                  <c:v>3316.7568944510153</c:v>
                </c:pt>
                <c:pt idx="21">
                  <c:v>3109.9440857412951</c:v>
                </c:pt>
                <c:pt idx="22">
                  <c:v>2878.744776715122</c:v>
                </c:pt>
                <c:pt idx="23">
                  <c:v>2617.3976092516332</c:v>
                </c:pt>
                <c:pt idx="24">
                  <c:v>2321.5241679919304</c:v>
                </c:pt>
                <c:pt idx="25">
                  <c:v>2006.2664970078506</c:v>
                </c:pt>
                <c:pt idx="26">
                  <c:v>1666.7432904103559</c:v>
                </c:pt>
                <c:pt idx="27">
                  <c:v>1312.5029420936967</c:v>
                </c:pt>
                <c:pt idx="28">
                  <c:v>949.0895480834057</c:v>
                </c:pt>
                <c:pt idx="29">
                  <c:v>588.81190218104928</c:v>
                </c:pt>
                <c:pt idx="30">
                  <c:v>218.63106921236277</c:v>
                </c:pt>
                <c:pt idx="31">
                  <c:v>-163.67244302304334</c:v>
                </c:pt>
                <c:pt idx="32">
                  <c:v>-540.52778205934999</c:v>
                </c:pt>
                <c:pt idx="33">
                  <c:v>-922.13237084240984</c:v>
                </c:pt>
                <c:pt idx="34">
                  <c:v>-1297.2329548917776</c:v>
                </c:pt>
                <c:pt idx="35">
                  <c:v>-1653.5211596030281</c:v>
                </c:pt>
                <c:pt idx="36">
                  <c:v>-1983.5036762733237</c:v>
                </c:pt>
                <c:pt idx="37">
                  <c:v>-2301.6527734664928</c:v>
                </c:pt>
                <c:pt idx="38">
                  <c:v>-2593.2322122746241</c:v>
                </c:pt>
                <c:pt idx="39">
                  <c:v>-2868.0673106908644</c:v>
                </c:pt>
                <c:pt idx="40">
                  <c:v>-3113.3284407683573</c:v>
                </c:pt>
                <c:pt idx="41">
                  <c:v>-3334.942080425013</c:v>
                </c:pt>
                <c:pt idx="42">
                  <c:v>-3523.5773172906029</c:v>
                </c:pt>
                <c:pt idx="43">
                  <c:v>-3675.8525883737148</c:v>
                </c:pt>
                <c:pt idx="44">
                  <c:v>-3791.5941667329771</c:v>
                </c:pt>
                <c:pt idx="45">
                  <c:v>-3870.0172575425095</c:v>
                </c:pt>
                <c:pt idx="46">
                  <c:v>-3913.2547186967959</c:v>
                </c:pt>
                <c:pt idx="47">
                  <c:v>-3920.320340379481</c:v>
                </c:pt>
                <c:pt idx="48">
                  <c:v>-3889.7975319989418</c:v>
                </c:pt>
                <c:pt idx="49">
                  <c:v>-3820.9596808930028</c:v>
                </c:pt>
                <c:pt idx="50">
                  <c:v>-3713.651642405172</c:v>
                </c:pt>
                <c:pt idx="51">
                  <c:v>-3572.1350299931287</c:v>
                </c:pt>
                <c:pt idx="52">
                  <c:v>-3396.8711342901802</c:v>
                </c:pt>
                <c:pt idx="53">
                  <c:v>-3191.2975043728766</c:v>
                </c:pt>
                <c:pt idx="54">
                  <c:v>-2959.463644933242</c:v>
                </c:pt>
                <c:pt idx="55">
                  <c:v>-2697.18719934624</c:v>
                </c:pt>
                <c:pt idx="56">
                  <c:v>-2398.6655168458956</c:v>
                </c:pt>
                <c:pt idx="57">
                  <c:v>-2080.8323107082219</c:v>
                </c:pt>
                <c:pt idx="58">
                  <c:v>-1743.9187647932806</c:v>
                </c:pt>
                <c:pt idx="59">
                  <c:v>-1390.263149306677</c:v>
                </c:pt>
                <c:pt idx="60">
                  <c:v>-1025.1074442560123</c:v>
                </c:pt>
                <c:pt idx="61">
                  <c:v>-657.58608675795006</c:v>
                </c:pt>
                <c:pt idx="62">
                  <c:v>-281.22780501587408</c:v>
                </c:pt>
                <c:pt idx="63">
                  <c:v>95.000137933344519</c:v>
                </c:pt>
                <c:pt idx="64">
                  <c:v>479.04644318120904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550-444D-8998-4D552679FF1B}"/>
            </c:ext>
          </c:extLst>
        </c:ser>
        <c:ser>
          <c:idx val="2"/>
          <c:order val="2"/>
          <c:tx>
            <c:strRef>
              <c:f>TDK_KF_ST_14_03!$J$19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TDK_KF_ST_14_03!$J$20:$J$84</c:f>
              <c:numCache>
                <c:formatCode>General</c:formatCode>
                <c:ptCount val="65"/>
                <c:pt idx="0">
                  <c:v>-3814</c:v>
                </c:pt>
                <c:pt idx="1">
                  <c:v>-3752</c:v>
                </c:pt>
                <c:pt idx="2">
                  <c:v>-3639</c:v>
                </c:pt>
                <c:pt idx="3">
                  <c:v>-3497</c:v>
                </c:pt>
                <c:pt idx="4">
                  <c:v>-3317</c:v>
                </c:pt>
                <c:pt idx="5">
                  <c:v>-3117</c:v>
                </c:pt>
                <c:pt idx="6">
                  <c:v>-2872</c:v>
                </c:pt>
                <c:pt idx="7">
                  <c:v>-2611</c:v>
                </c:pt>
                <c:pt idx="8">
                  <c:v>-2318</c:v>
                </c:pt>
                <c:pt idx="9">
                  <c:v>-2002</c:v>
                </c:pt>
                <c:pt idx="10">
                  <c:v>-1663</c:v>
                </c:pt>
                <c:pt idx="11">
                  <c:v>-1307</c:v>
                </c:pt>
                <c:pt idx="12">
                  <c:v>-940</c:v>
                </c:pt>
                <c:pt idx="13">
                  <c:v>-584</c:v>
                </c:pt>
                <c:pt idx="14">
                  <c:v>-210</c:v>
                </c:pt>
                <c:pt idx="15">
                  <c:v>179</c:v>
                </c:pt>
                <c:pt idx="16">
                  <c:v>546</c:v>
                </c:pt>
                <c:pt idx="17">
                  <c:v>915</c:v>
                </c:pt>
                <c:pt idx="18">
                  <c:v>1292</c:v>
                </c:pt>
                <c:pt idx="19">
                  <c:v>1647</c:v>
                </c:pt>
                <c:pt idx="20">
                  <c:v>1979</c:v>
                </c:pt>
                <c:pt idx="21">
                  <c:v>2301</c:v>
                </c:pt>
                <c:pt idx="22">
                  <c:v>2587</c:v>
                </c:pt>
                <c:pt idx="23">
                  <c:v>2858</c:v>
                </c:pt>
                <c:pt idx="24">
                  <c:v>3110</c:v>
                </c:pt>
                <c:pt idx="25">
                  <c:v>3331</c:v>
                </c:pt>
                <c:pt idx="26">
                  <c:v>3514</c:v>
                </c:pt>
                <c:pt idx="27">
                  <c:v>3666</c:v>
                </c:pt>
                <c:pt idx="28">
                  <c:v>3784</c:v>
                </c:pt>
                <c:pt idx="29">
                  <c:v>3860</c:v>
                </c:pt>
                <c:pt idx="30">
                  <c:v>3903</c:v>
                </c:pt>
                <c:pt idx="31">
                  <c:v>3905</c:v>
                </c:pt>
                <c:pt idx="32">
                  <c:v>3869</c:v>
                </c:pt>
                <c:pt idx="33">
                  <c:v>3797</c:v>
                </c:pt>
                <c:pt idx="34">
                  <c:v>3692</c:v>
                </c:pt>
                <c:pt idx="35">
                  <c:v>3548</c:v>
                </c:pt>
                <c:pt idx="36">
                  <c:v>3376</c:v>
                </c:pt>
                <c:pt idx="37">
                  <c:v>3167</c:v>
                </c:pt>
                <c:pt idx="38">
                  <c:v>2928</c:v>
                </c:pt>
                <c:pt idx="39">
                  <c:v>2662</c:v>
                </c:pt>
                <c:pt idx="40">
                  <c:v>2375</c:v>
                </c:pt>
                <c:pt idx="41">
                  <c:v>2052</c:v>
                </c:pt>
                <c:pt idx="42">
                  <c:v>1711</c:v>
                </c:pt>
                <c:pt idx="43">
                  <c:v>1358</c:v>
                </c:pt>
                <c:pt idx="44">
                  <c:v>1002</c:v>
                </c:pt>
                <c:pt idx="45">
                  <c:v>636</c:v>
                </c:pt>
                <c:pt idx="46">
                  <c:v>268</c:v>
                </c:pt>
                <c:pt idx="47">
                  <c:v>-108</c:v>
                </c:pt>
                <c:pt idx="48">
                  <c:v>-491</c:v>
                </c:pt>
                <c:pt idx="49">
                  <c:v>-869</c:v>
                </c:pt>
                <c:pt idx="50">
                  <c:v>-1234</c:v>
                </c:pt>
                <c:pt idx="51">
                  <c:v>-1593</c:v>
                </c:pt>
                <c:pt idx="52">
                  <c:v>-1921</c:v>
                </c:pt>
                <c:pt idx="53">
                  <c:v>-2239</c:v>
                </c:pt>
                <c:pt idx="54">
                  <c:v>-2531</c:v>
                </c:pt>
                <c:pt idx="55">
                  <c:v>-2799</c:v>
                </c:pt>
                <c:pt idx="56">
                  <c:v>-3049</c:v>
                </c:pt>
                <c:pt idx="57">
                  <c:v>-3265</c:v>
                </c:pt>
                <c:pt idx="58">
                  <c:v>-3453</c:v>
                </c:pt>
                <c:pt idx="59">
                  <c:v>-3606</c:v>
                </c:pt>
                <c:pt idx="60">
                  <c:v>-3725</c:v>
                </c:pt>
                <c:pt idx="61">
                  <c:v>-3802</c:v>
                </c:pt>
                <c:pt idx="62">
                  <c:v>-3841</c:v>
                </c:pt>
                <c:pt idx="63">
                  <c:v>-3849</c:v>
                </c:pt>
                <c:pt idx="64">
                  <c:v>-3817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550-444D-8998-4D552679FF1B}"/>
            </c:ext>
          </c:extLst>
        </c:ser>
        <c:ser>
          <c:idx val="3"/>
          <c:order val="3"/>
          <c:tx>
            <c:strRef>
              <c:f>TDK_KF_ST_14_03!$N$19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TDK_KF_ST_14_03!$N$20:$N$84</c:f>
              <c:numCache>
                <c:formatCode>General</c:formatCode>
                <c:ptCount val="65"/>
                <c:pt idx="0">
                  <c:v>-3813.0895152822573</c:v>
                </c:pt>
                <c:pt idx="1">
                  <c:v>-3742.1748378070702</c:v>
                </c:pt>
                <c:pt idx="2">
                  <c:v>-3632.113458402479</c:v>
                </c:pt>
                <c:pt idx="3">
                  <c:v>-3489.473848273597</c:v>
                </c:pt>
                <c:pt idx="4">
                  <c:v>-3313.8579234228187</c:v>
                </c:pt>
                <c:pt idx="5">
                  <c:v>-3109.2051479589982</c:v>
                </c:pt>
                <c:pt idx="6">
                  <c:v>-2872.5455137464187</c:v>
                </c:pt>
                <c:pt idx="7">
                  <c:v>-2610.074661571301</c:v>
                </c:pt>
                <c:pt idx="8">
                  <c:v>-2320.8909739834503</c:v>
                </c:pt>
                <c:pt idx="9">
                  <c:v>-2003.1422832777705</c:v>
                </c:pt>
                <c:pt idx="10">
                  <c:v>-1660.9373138090259</c:v>
                </c:pt>
                <c:pt idx="11">
                  <c:v>-1310.7689352238779</c:v>
                </c:pt>
                <c:pt idx="12">
                  <c:v>-943.58254795640767</c:v>
                </c:pt>
                <c:pt idx="13">
                  <c:v>-582.47481718861786</c:v>
                </c:pt>
                <c:pt idx="14">
                  <c:v>-210.9875868412862</c:v>
                </c:pt>
                <c:pt idx="15">
                  <c:v>172.44224398574414</c:v>
                </c:pt>
                <c:pt idx="16">
                  <c:v>550.81855123829337</c:v>
                </c:pt>
                <c:pt idx="17">
                  <c:v>921.18897793579049</c:v>
                </c:pt>
                <c:pt idx="18">
                  <c:v>1297.4817116968077</c:v>
                </c:pt>
                <c:pt idx="19">
                  <c:v>1654.6828598740287</c:v>
                </c:pt>
                <c:pt idx="20">
                  <c:v>1983.7022080780598</c:v>
                </c:pt>
                <c:pt idx="21">
                  <c:v>2300.6568443177607</c:v>
                </c:pt>
                <c:pt idx="22">
                  <c:v>2589.5015746463232</c:v>
                </c:pt>
                <c:pt idx="23">
                  <c:v>2858.2774567349898</c:v>
                </c:pt>
                <c:pt idx="24">
                  <c:v>3107.9155571758706</c:v>
                </c:pt>
                <c:pt idx="25">
                  <c:v>3324.2272852875694</c:v>
                </c:pt>
                <c:pt idx="26">
                  <c:v>3510.5591214230049</c:v>
                </c:pt>
                <c:pt idx="27">
                  <c:v>3661.2555204552496</c:v>
                </c:pt>
                <c:pt idx="28">
                  <c:v>3775.0361387173407</c:v>
                </c:pt>
                <c:pt idx="29">
                  <c:v>3850.6516728896868</c:v>
                </c:pt>
                <c:pt idx="30">
                  <c:v>3892.0937613407359</c:v>
                </c:pt>
                <c:pt idx="31">
                  <c:v>3897.576771034564</c:v>
                </c:pt>
                <c:pt idx="32">
                  <c:v>3866.0511210520554</c:v>
                </c:pt>
                <c:pt idx="33">
                  <c:v>3795.8534520815774</c:v>
                </c:pt>
                <c:pt idx="34">
                  <c:v>3687.2172444965877</c:v>
                </c:pt>
                <c:pt idx="35">
                  <c:v>3544.3700829626187</c:v>
                </c:pt>
                <c:pt idx="36">
                  <c:v>3373.3063373221576</c:v>
                </c:pt>
                <c:pt idx="37">
                  <c:v>3167.3237445774648</c:v>
                </c:pt>
                <c:pt idx="38">
                  <c:v>2935.8611423496759</c:v>
                </c:pt>
                <c:pt idx="39">
                  <c:v>2670.5570992054413</c:v>
                </c:pt>
                <c:pt idx="40">
                  <c:v>2382.5705442883373</c:v>
                </c:pt>
                <c:pt idx="41">
                  <c:v>2063.4243187131706</c:v>
                </c:pt>
                <c:pt idx="42">
                  <c:v>1723.8701740021763</c:v>
                </c:pt>
                <c:pt idx="43">
                  <c:v>1371.3073512660721</c:v>
                </c:pt>
                <c:pt idx="44">
                  <c:v>1009.0981275222789</c:v>
                </c:pt>
                <c:pt idx="45">
                  <c:v>645.25498324034891</c:v>
                </c:pt>
                <c:pt idx="46">
                  <c:v>274.4899774805076</c:v>
                </c:pt>
                <c:pt idx="47">
                  <c:v>-107.70796247586152</c:v>
                </c:pt>
                <c:pt idx="48">
                  <c:v>-487.39615948227396</c:v>
                </c:pt>
                <c:pt idx="49">
                  <c:v>-866.85752444889147</c:v>
                </c:pt>
                <c:pt idx="50">
                  <c:v>-1240.3358648134442</c:v>
                </c:pt>
                <c:pt idx="51">
                  <c:v>-1594.9677780585225</c:v>
                </c:pt>
                <c:pt idx="52">
                  <c:v>-1932.7662517205979</c:v>
                </c:pt>
                <c:pt idx="53">
                  <c:v>-2248.6579369975552</c:v>
                </c:pt>
                <c:pt idx="54">
                  <c:v>-2538.8582627057494</c:v>
                </c:pt>
                <c:pt idx="55">
                  <c:v>-2808.7407153288891</c:v>
                </c:pt>
                <c:pt idx="56">
                  <c:v>-3060.2915452097691</c:v>
                </c:pt>
                <c:pt idx="57">
                  <c:v>-3277.5807816356023</c:v>
                </c:pt>
                <c:pt idx="58">
                  <c:v>-3461.6613332469979</c:v>
                </c:pt>
                <c:pt idx="59">
                  <c:v>-3611.4596423472603</c:v>
                </c:pt>
                <c:pt idx="60">
                  <c:v>-3725.0475858171339</c:v>
                </c:pt>
                <c:pt idx="61">
                  <c:v>-3800.98873214282</c:v>
                </c:pt>
                <c:pt idx="62">
                  <c:v>-3841.2555742893019</c:v>
                </c:pt>
                <c:pt idx="63">
                  <c:v>-3844.7992518038632</c:v>
                </c:pt>
                <c:pt idx="64">
                  <c:v>-3810.7136517276908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550-444D-8998-4D552679F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02368"/>
        <c:axId val="567005504"/>
      </c:scatterChart>
      <c:valAx>
        <c:axId val="56700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5504"/>
        <c:crosses val="autoZero"/>
        <c:crossBetween val="midCat"/>
      </c:valAx>
      <c:valAx>
        <c:axId val="56700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2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TDK_KF_ST_23_01!$I$85:$I$149</c:f>
              <c:numCache>
                <c:formatCode>General</c:formatCode>
                <c:ptCount val="65"/>
                <c:pt idx="0">
                  <c:v>504</c:v>
                </c:pt>
                <c:pt idx="1">
                  <c:v>116</c:v>
                </c:pt>
                <c:pt idx="2">
                  <c:v>-247</c:v>
                </c:pt>
                <c:pt idx="3">
                  <c:v>-616</c:v>
                </c:pt>
                <c:pt idx="4">
                  <c:v>-994</c:v>
                </c:pt>
                <c:pt idx="5">
                  <c:v>-1368</c:v>
                </c:pt>
                <c:pt idx="6">
                  <c:v>-1711</c:v>
                </c:pt>
                <c:pt idx="7">
                  <c:v>-2052</c:v>
                </c:pt>
                <c:pt idx="8">
                  <c:v>-2366</c:v>
                </c:pt>
                <c:pt idx="9">
                  <c:v>-2658</c:v>
                </c:pt>
                <c:pt idx="10">
                  <c:v>-2919</c:v>
                </c:pt>
                <c:pt idx="11">
                  <c:v>-3150</c:v>
                </c:pt>
                <c:pt idx="12">
                  <c:v>-3357</c:v>
                </c:pt>
                <c:pt idx="13">
                  <c:v>-3538</c:v>
                </c:pt>
                <c:pt idx="14">
                  <c:v>-3683</c:v>
                </c:pt>
                <c:pt idx="15">
                  <c:v>-3793</c:v>
                </c:pt>
                <c:pt idx="16">
                  <c:v>-3860</c:v>
                </c:pt>
                <c:pt idx="17">
                  <c:v>-3882</c:v>
                </c:pt>
                <c:pt idx="18">
                  <c:v>-3890</c:v>
                </c:pt>
                <c:pt idx="19">
                  <c:v>-3848</c:v>
                </c:pt>
                <c:pt idx="20">
                  <c:v>-3770</c:v>
                </c:pt>
                <c:pt idx="21">
                  <c:v>-3657</c:v>
                </c:pt>
                <c:pt idx="22">
                  <c:v>-3511</c:v>
                </c:pt>
                <c:pt idx="23">
                  <c:v>-3325</c:v>
                </c:pt>
                <c:pt idx="24">
                  <c:v>-3108</c:v>
                </c:pt>
                <c:pt idx="25">
                  <c:v>-2875</c:v>
                </c:pt>
                <c:pt idx="26">
                  <c:v>-2605</c:v>
                </c:pt>
                <c:pt idx="27">
                  <c:v>-2317</c:v>
                </c:pt>
                <c:pt idx="28">
                  <c:v>-2005</c:v>
                </c:pt>
                <c:pt idx="29">
                  <c:v>-1663</c:v>
                </c:pt>
                <c:pt idx="30">
                  <c:v>-1316</c:v>
                </c:pt>
                <c:pt idx="31">
                  <c:v>-945</c:v>
                </c:pt>
                <c:pt idx="32">
                  <c:v>-570</c:v>
                </c:pt>
                <c:pt idx="33">
                  <c:v>-195</c:v>
                </c:pt>
                <c:pt idx="34">
                  <c:v>173</c:v>
                </c:pt>
                <c:pt idx="35">
                  <c:v>544</c:v>
                </c:pt>
                <c:pt idx="36">
                  <c:v>906</c:v>
                </c:pt>
                <c:pt idx="37">
                  <c:v>1278</c:v>
                </c:pt>
                <c:pt idx="38">
                  <c:v>1633</c:v>
                </c:pt>
                <c:pt idx="39">
                  <c:v>1965</c:v>
                </c:pt>
                <c:pt idx="40">
                  <c:v>2287</c:v>
                </c:pt>
                <c:pt idx="41">
                  <c:v>2576</c:v>
                </c:pt>
                <c:pt idx="42">
                  <c:v>2839</c:v>
                </c:pt>
                <c:pt idx="43">
                  <c:v>3072</c:v>
                </c:pt>
                <c:pt idx="44">
                  <c:v>3286</c:v>
                </c:pt>
                <c:pt idx="45">
                  <c:v>3459</c:v>
                </c:pt>
                <c:pt idx="46">
                  <c:v>3606</c:v>
                </c:pt>
                <c:pt idx="47">
                  <c:v>3713</c:v>
                </c:pt>
                <c:pt idx="48">
                  <c:v>3791</c:v>
                </c:pt>
                <c:pt idx="49">
                  <c:v>3821</c:v>
                </c:pt>
                <c:pt idx="50">
                  <c:v>3817</c:v>
                </c:pt>
                <c:pt idx="51">
                  <c:v>3780</c:v>
                </c:pt>
                <c:pt idx="52">
                  <c:v>3702</c:v>
                </c:pt>
                <c:pt idx="53">
                  <c:v>3588</c:v>
                </c:pt>
                <c:pt idx="54">
                  <c:v>3441</c:v>
                </c:pt>
                <c:pt idx="55">
                  <c:v>3255</c:v>
                </c:pt>
                <c:pt idx="56">
                  <c:v>3040</c:v>
                </c:pt>
                <c:pt idx="57">
                  <c:v>2806</c:v>
                </c:pt>
                <c:pt idx="58">
                  <c:v>2536</c:v>
                </c:pt>
                <c:pt idx="59">
                  <c:v>2250</c:v>
                </c:pt>
                <c:pt idx="60">
                  <c:v>1931</c:v>
                </c:pt>
                <c:pt idx="61">
                  <c:v>1588</c:v>
                </c:pt>
                <c:pt idx="62">
                  <c:v>1238</c:v>
                </c:pt>
                <c:pt idx="63">
                  <c:v>870</c:v>
                </c:pt>
                <c:pt idx="64">
                  <c:v>496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DEA-4564-8781-F48ED5757D76}"/>
            </c:ext>
          </c:extLst>
        </c:ser>
        <c:ser>
          <c:idx val="1"/>
          <c:order val="1"/>
          <c:tx>
            <c:strRef>
              <c:f>TDK_KF_ST_23_01!$L$19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TDK_KF_ST_23_01!$L$85:$L$149</c:f>
              <c:numCache>
                <c:formatCode>General</c:formatCode>
                <c:ptCount val="65"/>
                <c:pt idx="0">
                  <c:v>505.50844221489905</c:v>
                </c:pt>
                <c:pt idx="1">
                  <c:v>122.31784194332576</c:v>
                </c:pt>
                <c:pt idx="2">
                  <c:v>-247.35223011641881</c:v>
                </c:pt>
                <c:pt idx="3">
                  <c:v>-616.31666759120799</c:v>
                </c:pt>
                <c:pt idx="4">
                  <c:v>-992.29838897331001</c:v>
                </c:pt>
                <c:pt idx="5">
                  <c:v>-1360.5769553908926</c:v>
                </c:pt>
                <c:pt idx="6">
                  <c:v>-1711.3099619129027</c:v>
                </c:pt>
                <c:pt idx="7">
                  <c:v>-2048.8918321421852</c:v>
                </c:pt>
                <c:pt idx="8">
                  <c:v>-2366.5576433757642</c:v>
                </c:pt>
                <c:pt idx="9">
                  <c:v>-2657.5969862347333</c:v>
                </c:pt>
                <c:pt idx="10">
                  <c:v>-2916.4768947255247</c:v>
                </c:pt>
                <c:pt idx="11">
                  <c:v>-3150.4789254997463</c:v>
                </c:pt>
                <c:pt idx="12">
                  <c:v>-3361.2210169003351</c:v>
                </c:pt>
                <c:pt idx="13">
                  <c:v>-3539.0929113631964</c:v>
                </c:pt>
                <c:pt idx="14">
                  <c:v>-3683.3118218256973</c:v>
                </c:pt>
                <c:pt idx="15">
                  <c:v>-3791.9515979385301</c:v>
                </c:pt>
                <c:pt idx="16">
                  <c:v>-3863.0792263978533</c:v>
                </c:pt>
                <c:pt idx="17">
                  <c:v>-3895.9164706940801</c:v>
                </c:pt>
                <c:pt idx="18">
                  <c:v>-3892.1637217991256</c:v>
                </c:pt>
                <c:pt idx="19">
                  <c:v>-3852.5919538646085</c:v>
                </c:pt>
                <c:pt idx="20">
                  <c:v>-3776.8143434676736</c:v>
                </c:pt>
                <c:pt idx="21">
                  <c:v>-3661.9734444557985</c:v>
                </c:pt>
                <c:pt idx="22">
                  <c:v>-3511.6798528979052</c:v>
                </c:pt>
                <c:pt idx="23">
                  <c:v>-3328.8734039664469</c:v>
                </c:pt>
                <c:pt idx="24">
                  <c:v>-3110.0406707345678</c:v>
                </c:pt>
                <c:pt idx="25">
                  <c:v>-2869.3770072062994</c:v>
                </c:pt>
                <c:pt idx="26">
                  <c:v>-2607.5819166826218</c:v>
                </c:pt>
                <c:pt idx="27">
                  <c:v>-2318.6938813072243</c:v>
                </c:pt>
                <c:pt idx="28">
                  <c:v>-1999.8148261654114</c:v>
                </c:pt>
                <c:pt idx="29">
                  <c:v>-1661.2002828266366</c:v>
                </c:pt>
                <c:pt idx="30">
                  <c:v>-1310.6723599105987</c:v>
                </c:pt>
                <c:pt idx="31">
                  <c:v>-939.09936684420052</c:v>
                </c:pt>
                <c:pt idx="32">
                  <c:v>-566.27949460891398</c:v>
                </c:pt>
                <c:pt idx="33">
                  <c:v>-188.97738535561129</c:v>
                </c:pt>
                <c:pt idx="34">
                  <c:v>178.26214380882922</c:v>
                </c:pt>
                <c:pt idx="35">
                  <c:v>551.31595839841225</c:v>
                </c:pt>
                <c:pt idx="36">
                  <c:v>915.25961433145449</c:v>
                </c:pt>
                <c:pt idx="37">
                  <c:v>1280.0413236111663</c:v>
                </c:pt>
                <c:pt idx="38">
                  <c:v>1635.727474766612</c:v>
                </c:pt>
                <c:pt idx="39">
                  <c:v>1967.9199289405017</c:v>
                </c:pt>
                <c:pt idx="40">
                  <c:v>2288.0911421736605</c:v>
                </c:pt>
                <c:pt idx="41">
                  <c:v>2576.3646046758149</c:v>
                </c:pt>
                <c:pt idx="42">
                  <c:v>2832.9644191628095</c:v>
                </c:pt>
                <c:pt idx="43">
                  <c:v>3066.6806327138943</c:v>
                </c:pt>
                <c:pt idx="44">
                  <c:v>3277.6925266987364</c:v>
                </c:pt>
                <c:pt idx="45">
                  <c:v>3454.689508822572</c:v>
                </c:pt>
                <c:pt idx="46">
                  <c:v>3599.5416462463318</c:v>
                </c:pt>
                <c:pt idx="47">
                  <c:v>3710.8063312288868</c:v>
                </c:pt>
                <c:pt idx="48">
                  <c:v>3781.5563300542103</c:v>
                </c:pt>
                <c:pt idx="49">
                  <c:v>3815.5992525203519</c:v>
                </c:pt>
                <c:pt idx="50">
                  <c:v>3813.5231556628787</c:v>
                </c:pt>
                <c:pt idx="51">
                  <c:v>3775.8515622117266</c:v>
                </c:pt>
                <c:pt idx="52">
                  <c:v>3701.0055637248406</c:v>
                </c:pt>
                <c:pt idx="53">
                  <c:v>3589.7093631829657</c:v>
                </c:pt>
                <c:pt idx="54">
                  <c:v>3440.0848546179764</c:v>
                </c:pt>
                <c:pt idx="55">
                  <c:v>3257.6243989265404</c:v>
                </c:pt>
                <c:pt idx="56">
                  <c:v>3044.5045051798884</c:v>
                </c:pt>
                <c:pt idx="57">
                  <c:v>2804.3502355106193</c:v>
                </c:pt>
                <c:pt idx="58">
                  <c:v>2539.4874036989154</c:v>
                </c:pt>
                <c:pt idx="59">
                  <c:v>2252.0275850267408</c:v>
                </c:pt>
                <c:pt idx="60">
                  <c:v>1930.900993813581</c:v>
                </c:pt>
                <c:pt idx="61">
                  <c:v>1595.0592157484932</c:v>
                </c:pt>
                <c:pt idx="62">
                  <c:v>1242.2227724293641</c:v>
                </c:pt>
                <c:pt idx="63">
                  <c:v>869.80835299856244</c:v>
                </c:pt>
                <c:pt idx="64">
                  <c:v>494.78199066227006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DEA-4564-8781-F48ED5757D76}"/>
            </c:ext>
          </c:extLst>
        </c:ser>
        <c:ser>
          <c:idx val="2"/>
          <c:order val="2"/>
          <c:tx>
            <c:strRef>
              <c:f>TDK_KF_ST_23_01!$J$19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TDK_KF_ST_23_01!$J$85:$J$149</c:f>
              <c:numCache>
                <c:formatCode>General</c:formatCode>
                <c:ptCount val="65"/>
                <c:pt idx="0">
                  <c:v>-3786</c:v>
                </c:pt>
                <c:pt idx="1">
                  <c:v>-3818</c:v>
                </c:pt>
                <c:pt idx="2">
                  <c:v>-3818</c:v>
                </c:pt>
                <c:pt idx="3">
                  <c:v>-3777</c:v>
                </c:pt>
                <c:pt idx="4">
                  <c:v>-3697</c:v>
                </c:pt>
                <c:pt idx="5">
                  <c:v>-3583</c:v>
                </c:pt>
                <c:pt idx="6">
                  <c:v>-3426</c:v>
                </c:pt>
                <c:pt idx="7">
                  <c:v>-3252</c:v>
                </c:pt>
                <c:pt idx="8">
                  <c:v>-3030</c:v>
                </c:pt>
                <c:pt idx="9">
                  <c:v>-2785</c:v>
                </c:pt>
                <c:pt idx="10">
                  <c:v>-2519</c:v>
                </c:pt>
                <c:pt idx="11">
                  <c:v>-2226</c:v>
                </c:pt>
                <c:pt idx="12">
                  <c:v>-1908</c:v>
                </c:pt>
                <c:pt idx="13">
                  <c:v>-1572</c:v>
                </c:pt>
                <c:pt idx="14">
                  <c:v>-1227</c:v>
                </c:pt>
                <c:pt idx="15">
                  <c:v>-855</c:v>
                </c:pt>
                <c:pt idx="16">
                  <c:v>-476</c:v>
                </c:pt>
                <c:pt idx="17">
                  <c:v>-106</c:v>
                </c:pt>
                <c:pt idx="18">
                  <c:v>259</c:v>
                </c:pt>
                <c:pt idx="19">
                  <c:v>624</c:v>
                </c:pt>
                <c:pt idx="20">
                  <c:v>986</c:v>
                </c:pt>
                <c:pt idx="21">
                  <c:v>1354</c:v>
                </c:pt>
                <c:pt idx="22">
                  <c:v>1705</c:v>
                </c:pt>
                <c:pt idx="23">
                  <c:v>2037</c:v>
                </c:pt>
                <c:pt idx="24">
                  <c:v>2353</c:v>
                </c:pt>
                <c:pt idx="25">
                  <c:v>2634</c:v>
                </c:pt>
                <c:pt idx="26">
                  <c:v>2901</c:v>
                </c:pt>
                <c:pt idx="27">
                  <c:v>3130</c:v>
                </c:pt>
                <c:pt idx="28">
                  <c:v>3339</c:v>
                </c:pt>
                <c:pt idx="29">
                  <c:v>3520</c:v>
                </c:pt>
                <c:pt idx="30">
                  <c:v>3656</c:v>
                </c:pt>
                <c:pt idx="31">
                  <c:v>3765</c:v>
                </c:pt>
                <c:pt idx="32">
                  <c:v>3840</c:v>
                </c:pt>
                <c:pt idx="33">
                  <c:v>3870</c:v>
                </c:pt>
                <c:pt idx="34">
                  <c:v>3859</c:v>
                </c:pt>
                <c:pt idx="35">
                  <c:v>3819</c:v>
                </c:pt>
                <c:pt idx="36">
                  <c:v>3747</c:v>
                </c:pt>
                <c:pt idx="37">
                  <c:v>3633</c:v>
                </c:pt>
                <c:pt idx="38">
                  <c:v>3485</c:v>
                </c:pt>
                <c:pt idx="39">
                  <c:v>3297</c:v>
                </c:pt>
                <c:pt idx="40">
                  <c:v>3075</c:v>
                </c:pt>
                <c:pt idx="41">
                  <c:v>2834</c:v>
                </c:pt>
                <c:pt idx="42">
                  <c:v>2578</c:v>
                </c:pt>
                <c:pt idx="43">
                  <c:v>2282</c:v>
                </c:pt>
                <c:pt idx="44">
                  <c:v>1964</c:v>
                </c:pt>
                <c:pt idx="45">
                  <c:v>1630</c:v>
                </c:pt>
                <c:pt idx="46">
                  <c:v>1275</c:v>
                </c:pt>
                <c:pt idx="47">
                  <c:v>902</c:v>
                </c:pt>
                <c:pt idx="48">
                  <c:v>536</c:v>
                </c:pt>
                <c:pt idx="49">
                  <c:v>164</c:v>
                </c:pt>
                <c:pt idx="50">
                  <c:v>-202</c:v>
                </c:pt>
                <c:pt idx="51">
                  <c:v>-573</c:v>
                </c:pt>
                <c:pt idx="52">
                  <c:v>-937</c:v>
                </c:pt>
                <c:pt idx="53">
                  <c:v>-1296</c:v>
                </c:pt>
                <c:pt idx="54">
                  <c:v>-1656</c:v>
                </c:pt>
                <c:pt idx="55">
                  <c:v>-1986</c:v>
                </c:pt>
                <c:pt idx="56">
                  <c:v>-2300</c:v>
                </c:pt>
                <c:pt idx="57">
                  <c:v>-2590</c:v>
                </c:pt>
                <c:pt idx="58">
                  <c:v>-2850</c:v>
                </c:pt>
                <c:pt idx="59">
                  <c:v>-3078</c:v>
                </c:pt>
                <c:pt idx="60">
                  <c:v>-3293</c:v>
                </c:pt>
                <c:pt idx="61">
                  <c:v>-3470</c:v>
                </c:pt>
                <c:pt idx="62">
                  <c:v>-3613</c:v>
                </c:pt>
                <c:pt idx="63">
                  <c:v>-3717</c:v>
                </c:pt>
                <c:pt idx="64">
                  <c:v>-3788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DEA-4564-8781-F48ED5757D76}"/>
            </c:ext>
          </c:extLst>
        </c:ser>
        <c:ser>
          <c:idx val="3"/>
          <c:order val="3"/>
          <c:tx>
            <c:strRef>
              <c:f>TDK_KF_ST_23_01!$N$19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TDK_KF_ST_23_01!$N$85:$N$149</c:f>
              <c:numCache>
                <c:formatCode>General</c:formatCode>
                <c:ptCount val="65"/>
                <c:pt idx="0">
                  <c:v>-3784.1280443483533</c:v>
                </c:pt>
                <c:pt idx="1">
                  <c:v>-3817.57230476006</c:v>
                </c:pt>
                <c:pt idx="2">
                  <c:v>-3813.7428668331299</c:v>
                </c:pt>
                <c:pt idx="3">
                  <c:v>-3774.5251594293668</c:v>
                </c:pt>
                <c:pt idx="4">
                  <c:v>-3697.0718484595714</c:v>
                </c:pt>
                <c:pt idx="5">
                  <c:v>-3582.2393141114676</c:v>
                </c:pt>
                <c:pt idx="6">
                  <c:v>-3433.5655724234316</c:v>
                </c:pt>
                <c:pt idx="7">
                  <c:v>-3249.3825834188592</c:v>
                </c:pt>
                <c:pt idx="8">
                  <c:v>-3032.7697475898567</c:v>
                </c:pt>
                <c:pt idx="9">
                  <c:v>-2789.1688014481433</c:v>
                </c:pt>
                <c:pt idx="10">
                  <c:v>-2526.0887240974321</c:v>
                </c:pt>
                <c:pt idx="11">
                  <c:v>-2237.7484038018865</c:v>
                </c:pt>
                <c:pt idx="12">
                  <c:v>-1919.0964622828672</c:v>
                </c:pt>
                <c:pt idx="13">
                  <c:v>-1581.9331843234368</c:v>
                </c:pt>
                <c:pt idx="14">
                  <c:v>-1227.3585680873773</c:v>
                </c:pt>
                <c:pt idx="15">
                  <c:v>-858.67681332895199</c:v>
                </c:pt>
                <c:pt idx="16">
                  <c:v>-481.80996249038373</c:v>
                </c:pt>
                <c:pt idx="17">
                  <c:v>-107.1749471746455</c:v>
                </c:pt>
                <c:pt idx="18">
                  <c:v>263.27246595058665</c:v>
                </c:pt>
                <c:pt idx="19">
                  <c:v>631.47388553483142</c:v>
                </c:pt>
                <c:pt idx="20">
                  <c:v>996.92509067563549</c:v>
                </c:pt>
                <c:pt idx="21">
                  <c:v>1363.3467901450977</c:v>
                </c:pt>
                <c:pt idx="22">
                  <c:v>1714.716306809431</c:v>
                </c:pt>
                <c:pt idx="23">
                  <c:v>2046.224362666057</c:v>
                </c:pt>
                <c:pt idx="24">
                  <c:v>2363.3072183616109</c:v>
                </c:pt>
                <c:pt idx="25">
                  <c:v>2647.1284730935854</c:v>
                </c:pt>
                <c:pt idx="26">
                  <c:v>2901.5078833024168</c:v>
                </c:pt>
                <c:pt idx="27">
                  <c:v>3132.7236412368156</c:v>
                </c:pt>
                <c:pt idx="28">
                  <c:v>3340.2878080479818</c:v>
                </c:pt>
                <c:pt idx="29">
                  <c:v>3515.6165297195726</c:v>
                </c:pt>
                <c:pt idx="30">
                  <c:v>3655.2629284128084</c:v>
                </c:pt>
                <c:pt idx="31">
                  <c:v>3762.0925798550411</c:v>
                </c:pt>
                <c:pt idx="32">
                  <c:v>3830.2272645609637</c:v>
                </c:pt>
                <c:pt idx="33">
                  <c:v>3861.5302474596901</c:v>
                </c:pt>
                <c:pt idx="34">
                  <c:v>3856.5564694624918</c:v>
                </c:pt>
                <c:pt idx="35">
                  <c:v>3815.6154255162833</c:v>
                </c:pt>
                <c:pt idx="36">
                  <c:v>3739.7336896107149</c:v>
                </c:pt>
                <c:pt idx="37">
                  <c:v>3625.8492900393999</c:v>
                </c:pt>
                <c:pt idx="38">
                  <c:v>3474.8324395679488</c:v>
                </c:pt>
                <c:pt idx="39">
                  <c:v>3293.3781793446233</c:v>
                </c:pt>
                <c:pt idx="40">
                  <c:v>3075.0156907414048</c:v>
                </c:pt>
                <c:pt idx="41">
                  <c:v>2833.7316941453109</c:v>
                </c:pt>
                <c:pt idx="42">
                  <c:v>2573.4669278921788</c:v>
                </c:pt>
                <c:pt idx="43">
                  <c:v>2286.4168292915679</c:v>
                </c:pt>
                <c:pt idx="44">
                  <c:v>1968.6341973953035</c:v>
                </c:pt>
                <c:pt idx="45">
                  <c:v>1635.0803638113193</c:v>
                </c:pt>
                <c:pt idx="46">
                  <c:v>1282.0411900831668</c:v>
                </c:pt>
                <c:pt idx="47">
                  <c:v>907.81731164196617</c:v>
                </c:pt>
                <c:pt idx="48">
                  <c:v>538.23433960992588</c:v>
                </c:pt>
                <c:pt idx="49">
                  <c:v>166.72289118251311</c:v>
                </c:pt>
                <c:pt idx="50">
                  <c:v>-202.53883589942387</c:v>
                </c:pt>
                <c:pt idx="51">
                  <c:v>-569.72860425277406</c:v>
                </c:pt>
                <c:pt idx="52">
                  <c:v>-939.05406484180708</c:v>
                </c:pt>
                <c:pt idx="53">
                  <c:v>-1300.2561588999204</c:v>
                </c:pt>
                <c:pt idx="54">
                  <c:v>-1655.1598090388202</c:v>
                </c:pt>
                <c:pt idx="55">
                  <c:v>-1989.5767367082483</c:v>
                </c:pt>
                <c:pt idx="56">
                  <c:v>-2301.7760565603107</c:v>
                </c:pt>
                <c:pt idx="57">
                  <c:v>-2588.3464443389007</c:v>
                </c:pt>
                <c:pt idx="58">
                  <c:v>-2848.16404444007</c:v>
                </c:pt>
                <c:pt idx="59">
                  <c:v>-3080.139747615975</c:v>
                </c:pt>
                <c:pt idx="60">
                  <c:v>-3290.8214827270185</c:v>
                </c:pt>
                <c:pt idx="61">
                  <c:v>-3466.180614172597</c:v>
                </c:pt>
                <c:pt idx="62">
                  <c:v>-3608.115125456482</c:v>
                </c:pt>
                <c:pt idx="63">
                  <c:v>-3716.3085806537924</c:v>
                </c:pt>
                <c:pt idx="64">
                  <c:v>-3785.7383018046221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DEA-4564-8781-F48ED5757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10208"/>
        <c:axId val="567006680"/>
      </c:scatterChart>
      <c:valAx>
        <c:axId val="567010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6680"/>
        <c:crosses val="autoZero"/>
        <c:crossBetween val="midCat"/>
      </c:valAx>
      <c:valAx>
        <c:axId val="567006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TDK_KF_ST_23_01!$AC$20:$AC$84</c:f>
              <c:numCache>
                <c:formatCode>General</c:formatCode>
                <c:ptCount val="65"/>
                <c:pt idx="0">
                  <c:v>1.9310904322394889E-2</c:v>
                </c:pt>
                <c:pt idx="1">
                  <c:v>-4.9889979620898472E-2</c:v>
                </c:pt>
                <c:pt idx="2">
                  <c:v>-6.7552925082242865E-2</c:v>
                </c:pt>
                <c:pt idx="3">
                  <c:v>-0.17223813576890734</c:v>
                </c:pt>
                <c:pt idx="4">
                  <c:v>-0.16972532788100025</c:v>
                </c:pt>
                <c:pt idx="5">
                  <c:v>-0.14741981506755408</c:v>
                </c:pt>
                <c:pt idx="6">
                  <c:v>-0.12834595994140585</c:v>
                </c:pt>
                <c:pt idx="7">
                  <c:v>-5.9379782483226506E-2</c:v>
                </c:pt>
                <c:pt idx="8">
                  <c:v>-7.3610570725797686E-2</c:v>
                </c:pt>
                <c:pt idx="9">
                  <c:v>-8.7363820739199127E-2</c:v>
                </c:pt>
                <c:pt idx="10">
                  <c:v>1.3519832442050017E-2</c:v>
                </c:pt>
                <c:pt idx="11">
                  <c:v>-1.29160365054517E-2</c:v>
                </c:pt>
                <c:pt idx="12">
                  <c:v>3.3742100649206463E-2</c:v>
                </c:pt>
                <c:pt idx="13">
                  <c:v>-8.4536999020087933E-2</c:v>
                </c:pt>
                <c:pt idx="14">
                  <c:v>-8.6402259675409709E-2</c:v>
                </c:pt>
                <c:pt idx="15">
                  <c:v>-5.3633737227002598E-2</c:v>
                </c:pt>
                <c:pt idx="16">
                  <c:v>-0.10366173904574794</c:v>
                </c:pt>
                <c:pt idx="17">
                  <c:v>-0.11557711658211645</c:v>
                </c:pt>
                <c:pt idx="18">
                  <c:v>-0.15307160305529521</c:v>
                </c:pt>
                <c:pt idx="19">
                  <c:v>-0.22270954881756211</c:v>
                </c:pt>
                <c:pt idx="20">
                  <c:v>-0.11227365065148831</c:v>
                </c:pt>
                <c:pt idx="21">
                  <c:v>-9.3198570392814872E-2</c:v>
                </c:pt>
                <c:pt idx="22">
                  <c:v>-0.18357853357424858</c:v>
                </c:pt>
                <c:pt idx="23">
                  <c:v>-0.10478957368957253</c:v>
                </c:pt>
                <c:pt idx="24">
                  <c:v>1.5780726913988019E-2</c:v>
                </c:pt>
                <c:pt idx="25">
                  <c:v>2.358332572438826E-2</c:v>
                </c:pt>
                <c:pt idx="26">
                  <c:v>2.9378127490076622E-2</c:v>
                </c:pt>
                <c:pt idx="27">
                  <c:v>9.7946502646721001E-2</c:v>
                </c:pt>
                <c:pt idx="28">
                  <c:v>0.12825226994743844</c:v>
                </c:pt>
                <c:pt idx="29">
                  <c:v>9.6562455528157898E-2</c:v>
                </c:pt>
                <c:pt idx="30">
                  <c:v>0.11705981543147459</c:v>
                </c:pt>
                <c:pt idx="31">
                  <c:v>3.7273156135910313E-2</c:v>
                </c:pt>
                <c:pt idx="32">
                  <c:v>9.9901602300292325E-2</c:v>
                </c:pt>
                <c:pt idx="33">
                  <c:v>8.2520350366621642E-2</c:v>
                </c:pt>
                <c:pt idx="34">
                  <c:v>5.1564402443574409E-2</c:v>
                </c:pt>
                <c:pt idx="35">
                  <c:v>-7.9851217072075542E-3</c:v>
                </c:pt>
                <c:pt idx="36">
                  <c:v>-3.1893247753203013E-2</c:v>
                </c:pt>
                <c:pt idx="37">
                  <c:v>4.0584241895942341E-2</c:v>
                </c:pt>
                <c:pt idx="38">
                  <c:v>5.4867606547105652E-2</c:v>
                </c:pt>
                <c:pt idx="39">
                  <c:v>7.8870816678573874E-2</c:v>
                </c:pt>
                <c:pt idx="40">
                  <c:v>4.4285319360682251E-2</c:v>
                </c:pt>
                <c:pt idx="41">
                  <c:v>0.12148453921221858</c:v>
                </c:pt>
                <c:pt idx="42">
                  <c:v>0.12208219937647868</c:v>
                </c:pt>
                <c:pt idx="43">
                  <c:v>0.15010670961800088</c:v>
                </c:pt>
                <c:pt idx="44">
                  <c:v>0.10807524633730736</c:v>
                </c:pt>
                <c:pt idx="45">
                  <c:v>3.963461186927475E-2</c:v>
                </c:pt>
                <c:pt idx="46">
                  <c:v>4.8729696257964861E-2</c:v>
                </c:pt>
                <c:pt idx="47">
                  <c:v>0.21281852072974061</c:v>
                </c:pt>
                <c:pt idx="48">
                  <c:v>5.2558128472981025E-2</c:v>
                </c:pt>
                <c:pt idx="49">
                  <c:v>-7.8650044392077234E-2</c:v>
                </c:pt>
                <c:pt idx="50">
                  <c:v>-4.6721981446523841E-2</c:v>
                </c:pt>
                <c:pt idx="51">
                  <c:v>-7.9487277324005845E-2</c:v>
                </c:pt>
                <c:pt idx="52">
                  <c:v>-0.16049589294323141</c:v>
                </c:pt>
                <c:pt idx="53">
                  <c:v>-7.3042415491954671E-2</c:v>
                </c:pt>
                <c:pt idx="54">
                  <c:v>-0.1086253008309086</c:v>
                </c:pt>
                <c:pt idx="55">
                  <c:v>-0.13010036984343287</c:v>
                </c:pt>
                <c:pt idx="56">
                  <c:v>-6.7203010615060066E-2</c:v>
                </c:pt>
                <c:pt idx="57">
                  <c:v>1.1352405896218443E-2</c:v>
                </c:pt>
                <c:pt idx="58">
                  <c:v>-2.0443154761778715E-2</c:v>
                </c:pt>
                <c:pt idx="59">
                  <c:v>-5.4877623130494158E-2</c:v>
                </c:pt>
                <c:pt idx="60">
                  <c:v>6.3749110219646354E-2</c:v>
                </c:pt>
                <c:pt idx="61">
                  <c:v>3.0708907306120636E-2</c:v>
                </c:pt>
                <c:pt idx="62">
                  <c:v>-3.9453901507215505E-2</c:v>
                </c:pt>
                <c:pt idx="63">
                  <c:v>-4.7194537097141165E-2</c:v>
                </c:pt>
                <c:pt idx="64">
                  <c:v>-8.2067071384074097E-2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50-4C0D-81C6-ED01C4769C4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TDK_KF_ST_23_01!$AC$85:$AC$149</c:f>
              <c:numCache>
                <c:formatCode>General</c:formatCode>
                <c:ptCount val="65"/>
                <c:pt idx="0">
                  <c:v>3.0008977851366581E-2</c:v>
                </c:pt>
                <c:pt idx="1">
                  <c:v>-3.8130970889369564E-2</c:v>
                </c:pt>
                <c:pt idx="2">
                  <c:v>6.4348878675048127E-2</c:v>
                </c:pt>
                <c:pt idx="3">
                  <c:v>6.5828334841398828E-2</c:v>
                </c:pt>
                <c:pt idx="4">
                  <c:v>3.0958017199168353E-2</c:v>
                </c:pt>
                <c:pt idx="5">
                  <c:v>-4.3746525921562807E-2</c:v>
                </c:pt>
                <c:pt idx="6">
                  <c:v>1.0794961169835915E-2</c:v>
                </c:pt>
                <c:pt idx="7">
                  <c:v>3.647905289267328E-2</c:v>
                </c:pt>
                <c:pt idx="8">
                  <c:v>3.6794630828012487E-2</c:v>
                </c:pt>
                <c:pt idx="9">
                  <c:v>8.0708773469950756E-3</c:v>
                </c:pt>
                <c:pt idx="10">
                  <c:v>-4.9719482258183234E-2</c:v>
                </c:pt>
                <c:pt idx="11">
                  <c:v>-8.4167994800111501E-2</c:v>
                </c:pt>
                <c:pt idx="12">
                  <c:v>-5.901239604378361E-2</c:v>
                </c:pt>
                <c:pt idx="13">
                  <c:v>-7.7045229219379507E-2</c:v>
                </c:pt>
                <c:pt idx="14">
                  <c:v>4.5579156388384945E-2</c:v>
                </c:pt>
                <c:pt idx="15">
                  <c:v>-9.5313596020218938E-3</c:v>
                </c:pt>
                <c:pt idx="16">
                  <c:v>-3.4520275616046092E-2</c:v>
                </c:pt>
                <c:pt idx="17">
                  <c:v>3.2781034123217978E-2</c:v>
                </c:pt>
                <c:pt idx="18">
                  <c:v>0.1029373490343346</c:v>
                </c:pt>
                <c:pt idx="19">
                  <c:v>0.13863292119640391</c:v>
                </c:pt>
                <c:pt idx="20">
                  <c:v>0.16944111171400777</c:v>
                </c:pt>
                <c:pt idx="21">
                  <c:v>0.14009120806147735</c:v>
                </c:pt>
                <c:pt idx="22">
                  <c:v>0.1587978268024699</c:v>
                </c:pt>
                <c:pt idx="23">
                  <c:v>0.11786764872994127</c:v>
                </c:pt>
                <c:pt idx="24">
                  <c:v>0.13291870599616118</c:v>
                </c:pt>
                <c:pt idx="25">
                  <c:v>0.22810803801380075</c:v>
                </c:pt>
                <c:pt idx="26">
                  <c:v>2.078736730396713E-3</c:v>
                </c:pt>
                <c:pt idx="27">
                  <c:v>2.8127574095009322E-2</c:v>
                </c:pt>
                <c:pt idx="28">
                  <c:v>9.9587127691052046E-2</c:v>
                </c:pt>
                <c:pt idx="29">
                  <c:v>1.9229283005898878E-2</c:v>
                </c:pt>
                <c:pt idx="30">
                  <c:v>9.27203827115477E-2</c:v>
                </c:pt>
                <c:pt idx="31">
                  <c:v>9.5973550974548516E-2</c:v>
                </c:pt>
                <c:pt idx="32">
                  <c:v>5.5054239525986759E-2</c:v>
                </c:pt>
                <c:pt idx="33">
                  <c:v>0.10401798292292597</c:v>
                </c:pt>
                <c:pt idx="34">
                  <c:v>9.9203233657704004E-2</c:v>
                </c:pt>
                <c:pt idx="35">
                  <c:v>0.13359083627980795</c:v>
                </c:pt>
                <c:pt idx="36">
                  <c:v>0.17774276799949007</c:v>
                </c:pt>
                <c:pt idx="37">
                  <c:v>8.2194845073843226E-2</c:v>
                </c:pt>
                <c:pt idx="38">
                  <c:v>0.11860259949526153</c:v>
                </c:pt>
                <c:pt idx="39">
                  <c:v>8.0638252632411422E-2</c:v>
                </c:pt>
                <c:pt idx="40">
                  <c:v>2.7274960016740124E-2</c:v>
                </c:pt>
                <c:pt idx="41">
                  <c:v>1.9992526155647283E-2</c:v>
                </c:pt>
                <c:pt idx="42">
                  <c:v>2.8218803984429996E-3</c:v>
                </c:pt>
                <c:pt idx="43">
                  <c:v>-8.9025953855013995E-2</c:v>
                </c:pt>
                <c:pt idx="44">
                  <c:v>-0.11288953277836811</c:v>
                </c:pt>
                <c:pt idx="45">
                  <c:v>-8.8268100530683569E-2</c:v>
                </c:pt>
                <c:pt idx="46">
                  <c:v>-0.12496756882401883</c:v>
                </c:pt>
                <c:pt idx="47">
                  <c:v>-8.8254768906494974E-2</c:v>
                </c:pt>
                <c:pt idx="48">
                  <c:v>-4.9903196247697679E-2</c:v>
                </c:pt>
                <c:pt idx="49">
                  <c:v>-4.3382051859040871E-2</c:v>
                </c:pt>
                <c:pt idx="50">
                  <c:v>9.6359001783241638E-3</c:v>
                </c:pt>
                <c:pt idx="51">
                  <c:v>-4.1519055054905607E-2</c:v>
                </c:pt>
                <c:pt idx="52">
                  <c:v>2.9301378490785623E-2</c:v>
                </c:pt>
                <c:pt idx="53">
                  <c:v>4.5840833225739175E-2</c:v>
                </c:pt>
                <c:pt idx="54">
                  <c:v>-1.1411927797858823E-2</c:v>
                </c:pt>
                <c:pt idx="55">
                  <c:v>1.8511900652804059E-2</c:v>
                </c:pt>
                <c:pt idx="56">
                  <c:v>-2.6412795216778306E-2</c:v>
                </c:pt>
                <c:pt idx="57">
                  <c:v>-8.8634928938162716E-3</c:v>
                </c:pt>
                <c:pt idx="58">
                  <c:v>-6.4350288128984801E-2</c:v>
                </c:pt>
                <c:pt idx="59">
                  <c:v>-1.2617172091811568E-2</c:v>
                </c:pt>
                <c:pt idx="60">
                  <c:v>-2.23508570327553E-2</c:v>
                </c:pt>
                <c:pt idx="61">
                  <c:v>-0.12599167210742479</c:v>
                </c:pt>
                <c:pt idx="62">
                  <c:v>-8.9798278166989931E-2</c:v>
                </c:pt>
                <c:pt idx="63">
                  <c:v>-5.8403353280604975E-3</c:v>
                </c:pt>
                <c:pt idx="64">
                  <c:v>7.228793513985643E-3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50-4C0D-81C6-ED01C4769C4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</c:numCache>
            </c:numRef>
          </c:xVal>
          <c:yVal>
            <c:numRef>
              <c:f>TDK_KF_ST_23_01!$AD$20:$AD$83</c:f>
              <c:numCache>
                <c:formatCode>General</c:formatCode>
                <c:ptCount val="64"/>
                <c:pt idx="0">
                  <c:v>-1.2082110808409246E-2</c:v>
                </c:pt>
                <c:pt idx="1">
                  <c:v>4.4049644292837975E-2</c:v>
                </c:pt>
                <c:pt idx="2">
                  <c:v>-2.2245353084747066E-2</c:v>
                </c:pt>
                <c:pt idx="3">
                  <c:v>4.6246463661482551E-2</c:v>
                </c:pt>
                <c:pt idx="4">
                  <c:v>0.14737447084824495</c:v>
                </c:pt>
                <c:pt idx="5">
                  <c:v>0.13480264297574251</c:v>
                </c:pt>
                <c:pt idx="6">
                  <c:v>6.3995671812421051E-2</c:v>
                </c:pt>
                <c:pt idx="7">
                  <c:v>5.0516289589410235E-2</c:v>
                </c:pt>
                <c:pt idx="8">
                  <c:v>4.719777550901938E-2</c:v>
                </c:pt>
                <c:pt idx="9">
                  <c:v>0.10587572139200319</c:v>
                </c:pt>
                <c:pt idx="10">
                  <c:v>-2.493176023990884E-2</c:v>
                </c:pt>
                <c:pt idx="11">
                  <c:v>5.8756869731190875E-2</c:v>
                </c:pt>
                <c:pt idx="12">
                  <c:v>-4.4407221584208401E-3</c:v>
                </c:pt>
                <c:pt idx="13">
                  <c:v>4.3017943965182326E-2</c:v>
                </c:pt>
                <c:pt idx="14">
                  <c:v>9.6038159853733873E-2</c:v>
                </c:pt>
                <c:pt idx="15">
                  <c:v>1.0251685367961727E-2</c:v>
                </c:pt>
                <c:pt idx="16">
                  <c:v>5.3758542798050257E-2</c:v>
                </c:pt>
                <c:pt idx="17">
                  <c:v>2.7322347675621472E-2</c:v>
                </c:pt>
                <c:pt idx="18">
                  <c:v>2.8104034231276387E-2</c:v>
                </c:pt>
                <c:pt idx="19">
                  <c:v>0.13444144828687854</c:v>
                </c:pt>
                <c:pt idx="20">
                  <c:v>-6.1588212687979649E-4</c:v>
                </c:pt>
                <c:pt idx="21">
                  <c:v>4.1726165378008773E-3</c:v>
                </c:pt>
                <c:pt idx="22">
                  <c:v>0.18640041397269158</c:v>
                </c:pt>
                <c:pt idx="23">
                  <c:v>0.12478209984521982</c:v>
                </c:pt>
                <c:pt idx="24">
                  <c:v>1.1494233102752105E-2</c:v>
                </c:pt>
                <c:pt idx="25">
                  <c:v>5.7054926908023162E-2</c:v>
                </c:pt>
                <c:pt idx="26">
                  <c:v>8.9224472005184907E-2</c:v>
                </c:pt>
                <c:pt idx="27">
                  <c:v>-1.5751657572877775E-2</c:v>
                </c:pt>
                <c:pt idx="28">
                  <c:v>4.9490498052051635E-2</c:v>
                </c:pt>
                <c:pt idx="29">
                  <c:v>3.7028380751650047E-2</c:v>
                </c:pt>
                <c:pt idx="30">
                  <c:v>-1.7856581773770586E-2</c:v>
                </c:pt>
                <c:pt idx="31">
                  <c:v>6.6744826787015654E-2</c:v>
                </c:pt>
                <c:pt idx="32">
                  <c:v>-4.4847362774305566E-2</c:v>
                </c:pt>
                <c:pt idx="33">
                  <c:v>1.3453200607926874E-2</c:v>
                </c:pt>
                <c:pt idx="34">
                  <c:v>4.1155980267973291E-2</c:v>
                </c:pt>
                <c:pt idx="35">
                  <c:v>2.7214404713106433E-2</c:v>
                </c:pt>
                <c:pt idx="36">
                  <c:v>0.13148037544425506</c:v>
                </c:pt>
                <c:pt idx="37">
                  <c:v>-1.2456667800933019E-2</c:v>
                </c:pt>
                <c:pt idx="38">
                  <c:v>-5.2788869816708939E-2</c:v>
                </c:pt>
                <c:pt idx="39">
                  <c:v>0.14923722133522688</c:v>
                </c:pt>
                <c:pt idx="40">
                  <c:v>8.8633386635478928E-2</c:v>
                </c:pt>
                <c:pt idx="41">
                  <c:v>-3.6168904822773129E-3</c:v>
                </c:pt>
                <c:pt idx="42">
                  <c:v>3.6715627425991215E-2</c:v>
                </c:pt>
                <c:pt idx="43">
                  <c:v>-1.0015501556523532E-2</c:v>
                </c:pt>
                <c:pt idx="44">
                  <c:v>6.1365865376700413E-2</c:v>
                </c:pt>
                <c:pt idx="45">
                  <c:v>9.8998309327129164E-2</c:v>
                </c:pt>
                <c:pt idx="46">
                  <c:v>5.4207652776369741E-2</c:v>
                </c:pt>
                <c:pt idx="47">
                  <c:v>-0.18003748660652263</c:v>
                </c:pt>
                <c:pt idx="48">
                  <c:v>-8.7078404089027117E-2</c:v>
                </c:pt>
                <c:pt idx="49">
                  <c:v>6.911868479005534E-2</c:v>
                </c:pt>
                <c:pt idx="50">
                  <c:v>9.2301137834908786E-2</c:v>
                </c:pt>
                <c:pt idx="51">
                  <c:v>2.4420481046263376E-3</c:v>
                </c:pt>
                <c:pt idx="52">
                  <c:v>0.1014834968994478</c:v>
                </c:pt>
                <c:pt idx="53">
                  <c:v>-1.112557930815683E-2</c:v>
                </c:pt>
                <c:pt idx="54">
                  <c:v>5.8905818572725366E-2</c:v>
                </c:pt>
                <c:pt idx="55">
                  <c:v>0.13817124719042795</c:v>
                </c:pt>
                <c:pt idx="56">
                  <c:v>0.10399764144307255</c:v>
                </c:pt>
                <c:pt idx="57">
                  <c:v>2.5126646996454838E-2</c:v>
                </c:pt>
                <c:pt idx="58">
                  <c:v>3.123811593161463E-2</c:v>
                </c:pt>
                <c:pt idx="59">
                  <c:v>1.1131097208931351E-2</c:v>
                </c:pt>
                <c:pt idx="60">
                  <c:v>-3.2791093020478002E-2</c:v>
                </c:pt>
                <c:pt idx="61">
                  <c:v>3.5119427535278191E-2</c:v>
                </c:pt>
                <c:pt idx="62">
                  <c:v>0.10380278018226363</c:v>
                </c:pt>
                <c:pt idx="63">
                  <c:v>9.0635662077716006E-3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950-4C0D-81C6-ED01C4769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07856"/>
        <c:axId val="567004328"/>
      </c:scatterChart>
      <c:valAx>
        <c:axId val="56700785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4328"/>
        <c:crosses val="autoZero"/>
        <c:crossBetween val="midCat"/>
      </c:valAx>
      <c:valAx>
        <c:axId val="567004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7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TDK_KF_ST_23_01!$I$20:$I$84</c:f>
              <c:numCache>
                <c:formatCode>General</c:formatCode>
                <c:ptCount val="65"/>
                <c:pt idx="0">
                  <c:v>503</c:v>
                </c:pt>
                <c:pt idx="1">
                  <c:v>875</c:v>
                </c:pt>
                <c:pt idx="2">
                  <c:v>1251</c:v>
                </c:pt>
                <c:pt idx="3">
                  <c:v>1599</c:v>
                </c:pt>
                <c:pt idx="4">
                  <c:v>1928</c:v>
                </c:pt>
                <c:pt idx="5">
                  <c:v>2243</c:v>
                </c:pt>
                <c:pt idx="6">
                  <c:v>2531</c:v>
                </c:pt>
                <c:pt idx="7">
                  <c:v>2806</c:v>
                </c:pt>
                <c:pt idx="8">
                  <c:v>3048</c:v>
                </c:pt>
                <c:pt idx="9">
                  <c:v>3260</c:v>
                </c:pt>
                <c:pt idx="10">
                  <c:v>3454</c:v>
                </c:pt>
                <c:pt idx="11">
                  <c:v>3602</c:v>
                </c:pt>
                <c:pt idx="12">
                  <c:v>3710</c:v>
                </c:pt>
                <c:pt idx="13">
                  <c:v>3792</c:v>
                </c:pt>
                <c:pt idx="14">
                  <c:v>3828</c:v>
                </c:pt>
                <c:pt idx="15">
                  <c:v>3824</c:v>
                </c:pt>
                <c:pt idx="16">
                  <c:v>3800</c:v>
                </c:pt>
                <c:pt idx="17">
                  <c:v>3727</c:v>
                </c:pt>
                <c:pt idx="18">
                  <c:v>3616</c:v>
                </c:pt>
                <c:pt idx="19">
                  <c:v>3472</c:v>
                </c:pt>
                <c:pt idx="20">
                  <c:v>3296</c:v>
                </c:pt>
                <c:pt idx="21">
                  <c:v>3088</c:v>
                </c:pt>
                <c:pt idx="22">
                  <c:v>2855</c:v>
                </c:pt>
                <c:pt idx="23">
                  <c:v>2590</c:v>
                </c:pt>
                <c:pt idx="24">
                  <c:v>2291</c:v>
                </c:pt>
                <c:pt idx="25">
                  <c:v>1968</c:v>
                </c:pt>
                <c:pt idx="26">
                  <c:v>1637</c:v>
                </c:pt>
                <c:pt idx="27">
                  <c:v>1278</c:v>
                </c:pt>
                <c:pt idx="28">
                  <c:v>914</c:v>
                </c:pt>
                <c:pt idx="29">
                  <c:v>551</c:v>
                </c:pt>
                <c:pt idx="30">
                  <c:v>180</c:v>
                </c:pt>
                <c:pt idx="31">
                  <c:v>-191</c:v>
                </c:pt>
                <c:pt idx="32">
                  <c:v>-579</c:v>
                </c:pt>
                <c:pt idx="33">
                  <c:v>-951</c:v>
                </c:pt>
                <c:pt idx="34">
                  <c:v>-1324</c:v>
                </c:pt>
                <c:pt idx="35">
                  <c:v>-1674</c:v>
                </c:pt>
                <c:pt idx="36">
                  <c:v>-2003</c:v>
                </c:pt>
                <c:pt idx="37">
                  <c:v>-2320</c:v>
                </c:pt>
                <c:pt idx="38">
                  <c:v>-2607</c:v>
                </c:pt>
                <c:pt idx="39">
                  <c:v>-2877</c:v>
                </c:pt>
                <c:pt idx="40">
                  <c:v>-3118</c:v>
                </c:pt>
                <c:pt idx="41">
                  <c:v>-3337</c:v>
                </c:pt>
                <c:pt idx="42">
                  <c:v>-3522</c:v>
                </c:pt>
                <c:pt idx="43">
                  <c:v>-3670</c:v>
                </c:pt>
                <c:pt idx="44">
                  <c:v>-3784</c:v>
                </c:pt>
                <c:pt idx="45">
                  <c:v>-3854</c:v>
                </c:pt>
                <c:pt idx="46">
                  <c:v>-3895</c:v>
                </c:pt>
                <c:pt idx="47">
                  <c:v>-3897</c:v>
                </c:pt>
                <c:pt idx="48">
                  <c:v>-3871</c:v>
                </c:pt>
                <c:pt idx="49">
                  <c:v>-3807</c:v>
                </c:pt>
                <c:pt idx="50">
                  <c:v>-3692</c:v>
                </c:pt>
                <c:pt idx="51">
                  <c:v>-3545</c:v>
                </c:pt>
                <c:pt idx="52">
                  <c:v>-3373</c:v>
                </c:pt>
                <c:pt idx="53">
                  <c:v>-3166</c:v>
                </c:pt>
                <c:pt idx="54">
                  <c:v>-2933</c:v>
                </c:pt>
                <c:pt idx="55">
                  <c:v>-2667</c:v>
                </c:pt>
                <c:pt idx="56">
                  <c:v>-2371</c:v>
                </c:pt>
                <c:pt idx="57">
                  <c:v>-2048</c:v>
                </c:pt>
                <c:pt idx="58">
                  <c:v>-1710</c:v>
                </c:pt>
                <c:pt idx="59">
                  <c:v>-1360</c:v>
                </c:pt>
                <c:pt idx="60">
                  <c:v>-988</c:v>
                </c:pt>
                <c:pt idx="61">
                  <c:v>-627</c:v>
                </c:pt>
                <c:pt idx="62">
                  <c:v>-260</c:v>
                </c:pt>
                <c:pt idx="63">
                  <c:v>119</c:v>
                </c:pt>
                <c:pt idx="64">
                  <c:v>495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1B9-4590-8991-853B3C1BEADE}"/>
            </c:ext>
          </c:extLst>
        </c:ser>
        <c:ser>
          <c:idx val="1"/>
          <c:order val="1"/>
          <c:tx>
            <c:strRef>
              <c:f>TDK_KF_ST_23_01!$L$19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TDK_KF_ST_23_01!$L$20:$L$84</c:f>
              <c:numCache>
                <c:formatCode>General</c:formatCode>
                <c:ptCount val="65"/>
                <c:pt idx="0">
                  <c:v>496.95682901875489</c:v>
                </c:pt>
                <c:pt idx="1">
                  <c:v>873.61234793655149</c:v>
                </c:pt>
                <c:pt idx="2">
                  <c:v>1250.4681233952078</c:v>
                </c:pt>
                <c:pt idx="3">
                  <c:v>1604.6487623334722</c:v>
                </c:pt>
                <c:pt idx="4">
                  <c:v>1933.844420543325</c:v>
                </c:pt>
                <c:pt idx="5">
                  <c:v>2249.1564403303173</c:v>
                </c:pt>
                <c:pt idx="6">
                  <c:v>2539.4508090260251</c:v>
                </c:pt>
                <c:pt idx="7">
                  <c:v>2805.6783716834543</c:v>
                </c:pt>
                <c:pt idx="8">
                  <c:v>3050.4842757164001</c:v>
                </c:pt>
                <c:pt idx="9">
                  <c:v>3267.3398630643132</c:v>
                </c:pt>
                <c:pt idx="10">
                  <c:v>3452.2440682059259</c:v>
                </c:pt>
                <c:pt idx="11">
                  <c:v>3598.5673309907952</c:v>
                </c:pt>
                <c:pt idx="12">
                  <c:v>3710.9894430430986</c:v>
                </c:pt>
                <c:pt idx="13">
                  <c:v>3784.1032251582119</c:v>
                </c:pt>
                <c:pt idx="14">
                  <c:v>3823.1508148693474</c:v>
                </c:pt>
                <c:pt idx="15">
                  <c:v>3826.1003223004195</c:v>
                </c:pt>
                <c:pt idx="16">
                  <c:v>3791.8515076326876</c:v>
                </c:pt>
                <c:pt idx="17">
                  <c:v>3720.275785416718</c:v>
                </c:pt>
                <c:pt idx="18">
                  <c:v>3609.5005421544242</c:v>
                </c:pt>
                <c:pt idx="19">
                  <c:v>3464.577828950657</c:v>
                </c:pt>
                <c:pt idx="20">
                  <c:v>3287.2077334241335</c:v>
                </c:pt>
                <c:pt idx="21">
                  <c:v>3082.1949679333084</c:v>
                </c:pt>
                <c:pt idx="22">
                  <c:v>2848.3351290093187</c:v>
                </c:pt>
                <c:pt idx="23">
                  <c:v>2586.8961690512579</c:v>
                </c:pt>
                <c:pt idx="24">
                  <c:v>2292.3048331545269</c:v>
                </c:pt>
                <c:pt idx="25">
                  <c:v>1971.0992539175336</c:v>
                </c:pt>
                <c:pt idx="26">
                  <c:v>1637.8595609354729</c:v>
                </c:pt>
                <c:pt idx="27">
                  <c:v>1283.3629306369567</c:v>
                </c:pt>
                <c:pt idx="28">
                  <c:v>922.85322514650443</c:v>
                </c:pt>
                <c:pt idx="29">
                  <c:v>557.98857033235379</c:v>
                </c:pt>
                <c:pt idx="30">
                  <c:v>188.79327558260218</c:v>
                </c:pt>
                <c:pt idx="31">
                  <c:v>-186.76341522967937</c:v>
                </c:pt>
                <c:pt idx="32">
                  <c:v>-570.57659473642582</c:v>
                </c:pt>
                <c:pt idx="33">
                  <c:v>-943.81169351124174</c:v>
                </c:pt>
                <c:pt idx="34">
                  <c:v>-1318.1003358909807</c:v>
                </c:pt>
                <c:pt idx="35">
                  <c:v>-1672.2348639669933</c:v>
                </c:pt>
                <c:pt idx="36">
                  <c:v>-2003.112173079805</c:v>
                </c:pt>
                <c:pt idx="37">
                  <c:v>-2316.6596231043613</c:v>
                </c:pt>
                <c:pt idx="38">
                  <c:v>-2608.3756090352535</c:v>
                </c:pt>
                <c:pt idx="39">
                  <c:v>-2876.8807626160965</c:v>
                </c:pt>
                <c:pt idx="40">
                  <c:v>-3120.1349860074465</c:v>
                </c:pt>
                <c:pt idx="41">
                  <c:v>-3340.0450048268253</c:v>
                </c:pt>
                <c:pt idx="42">
                  <c:v>-3525.1929761475617</c:v>
                </c:pt>
                <c:pt idx="43">
                  <c:v>-3673.6928252383227</c:v>
                </c:pt>
                <c:pt idx="44">
                  <c:v>-3787.262639531516</c:v>
                </c:pt>
                <c:pt idx="45">
                  <c:v>-3861.9133289752708</c:v>
                </c:pt>
                <c:pt idx="46">
                  <c:v>-3902.620559229128</c:v>
                </c:pt>
                <c:pt idx="47">
                  <c:v>-3906.9047396038636</c:v>
                </c:pt>
                <c:pt idx="48">
                  <c:v>-3873.8224716609302</c:v>
                </c:pt>
                <c:pt idx="49">
                  <c:v>-3803.8024687500319</c:v>
                </c:pt>
                <c:pt idx="50">
                  <c:v>-3693.1291561805151</c:v>
                </c:pt>
                <c:pt idx="51">
                  <c:v>-3547.8266755915479</c:v>
                </c:pt>
                <c:pt idx="52">
                  <c:v>-3372.5930657612612</c:v>
                </c:pt>
                <c:pt idx="53">
                  <c:v>-3164.429970110592</c:v>
                </c:pt>
                <c:pt idx="54">
                  <c:v>-2928.3803695393945</c:v>
                </c:pt>
                <c:pt idx="55">
                  <c:v>-2666.9081517590334</c:v>
                </c:pt>
                <c:pt idx="56">
                  <c:v>-2371.3156214083706</c:v>
                </c:pt>
                <c:pt idx="57">
                  <c:v>-2047.9357175415519</c:v>
                </c:pt>
                <c:pt idx="58">
                  <c:v>-1710.1167734607411</c:v>
                </c:pt>
                <c:pt idx="59">
                  <c:v>-1356.9890461211878</c:v>
                </c:pt>
                <c:pt idx="60">
                  <c:v>-991.5593551807641</c:v>
                </c:pt>
                <c:pt idx="61">
                  <c:v>-627.66433057908705</c:v>
                </c:pt>
                <c:pt idx="62">
                  <c:v>-255.9313333825823</c:v>
                </c:pt>
                <c:pt idx="63">
                  <c:v>123.28150198926819</c:v>
                </c:pt>
                <c:pt idx="64">
                  <c:v>501.52634779499476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1B9-4590-8991-853B3C1BEADE}"/>
            </c:ext>
          </c:extLst>
        </c:ser>
        <c:ser>
          <c:idx val="2"/>
          <c:order val="2"/>
          <c:tx>
            <c:strRef>
              <c:f>TDK_KF_ST_23_01!$J$19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TDK_KF_ST_23_01!$J$20:$J$84</c:f>
              <c:numCache>
                <c:formatCode>General</c:formatCode>
                <c:ptCount val="65"/>
                <c:pt idx="0">
                  <c:v>-3797</c:v>
                </c:pt>
                <c:pt idx="1">
                  <c:v>-3727</c:v>
                </c:pt>
                <c:pt idx="2">
                  <c:v>-3618</c:v>
                </c:pt>
                <c:pt idx="3">
                  <c:v>-3478</c:v>
                </c:pt>
                <c:pt idx="4">
                  <c:v>-3305</c:v>
                </c:pt>
                <c:pt idx="5">
                  <c:v>-3096</c:v>
                </c:pt>
                <c:pt idx="6">
                  <c:v>-2859</c:v>
                </c:pt>
                <c:pt idx="7">
                  <c:v>-2602</c:v>
                </c:pt>
                <c:pt idx="8">
                  <c:v>-2310</c:v>
                </c:pt>
                <c:pt idx="9">
                  <c:v>-1991</c:v>
                </c:pt>
                <c:pt idx="10">
                  <c:v>-1649</c:v>
                </c:pt>
                <c:pt idx="11">
                  <c:v>-1304</c:v>
                </c:pt>
                <c:pt idx="12">
                  <c:v>-935</c:v>
                </c:pt>
                <c:pt idx="13">
                  <c:v>-587</c:v>
                </c:pt>
                <c:pt idx="14">
                  <c:v>-217</c:v>
                </c:pt>
                <c:pt idx="15">
                  <c:v>161</c:v>
                </c:pt>
                <c:pt idx="16">
                  <c:v>536</c:v>
                </c:pt>
                <c:pt idx="17">
                  <c:v>909</c:v>
                </c:pt>
                <c:pt idx="18">
                  <c:v>1279</c:v>
                </c:pt>
                <c:pt idx="19">
                  <c:v>1628</c:v>
                </c:pt>
                <c:pt idx="20">
                  <c:v>1972</c:v>
                </c:pt>
                <c:pt idx="21">
                  <c:v>2282</c:v>
                </c:pt>
                <c:pt idx="22">
                  <c:v>2564</c:v>
                </c:pt>
                <c:pt idx="23">
                  <c:v>2834</c:v>
                </c:pt>
                <c:pt idx="24">
                  <c:v>3088</c:v>
                </c:pt>
                <c:pt idx="25">
                  <c:v>3305</c:v>
                </c:pt>
                <c:pt idx="26">
                  <c:v>3492</c:v>
                </c:pt>
                <c:pt idx="27">
                  <c:v>3645</c:v>
                </c:pt>
                <c:pt idx="28">
                  <c:v>3755</c:v>
                </c:pt>
                <c:pt idx="29">
                  <c:v>3832</c:v>
                </c:pt>
                <c:pt idx="30">
                  <c:v>3875</c:v>
                </c:pt>
                <c:pt idx="31">
                  <c:v>3883</c:v>
                </c:pt>
                <c:pt idx="32">
                  <c:v>3843</c:v>
                </c:pt>
                <c:pt idx="33">
                  <c:v>3773</c:v>
                </c:pt>
                <c:pt idx="34">
                  <c:v>3667</c:v>
                </c:pt>
                <c:pt idx="35">
                  <c:v>3525</c:v>
                </c:pt>
                <c:pt idx="36">
                  <c:v>3353</c:v>
                </c:pt>
                <c:pt idx="37">
                  <c:v>3146</c:v>
                </c:pt>
                <c:pt idx="38">
                  <c:v>2907</c:v>
                </c:pt>
                <c:pt idx="39">
                  <c:v>2647</c:v>
                </c:pt>
                <c:pt idx="40">
                  <c:v>2362</c:v>
                </c:pt>
                <c:pt idx="41">
                  <c:v>2037</c:v>
                </c:pt>
                <c:pt idx="42">
                  <c:v>1701</c:v>
                </c:pt>
                <c:pt idx="43">
                  <c:v>1351</c:v>
                </c:pt>
                <c:pt idx="44">
                  <c:v>992</c:v>
                </c:pt>
                <c:pt idx="45">
                  <c:v>639</c:v>
                </c:pt>
                <c:pt idx="46">
                  <c:v>269</c:v>
                </c:pt>
                <c:pt idx="47">
                  <c:v>-121</c:v>
                </c:pt>
                <c:pt idx="48">
                  <c:v>-487</c:v>
                </c:pt>
                <c:pt idx="49">
                  <c:v>-851</c:v>
                </c:pt>
                <c:pt idx="50">
                  <c:v>-1228</c:v>
                </c:pt>
                <c:pt idx="51">
                  <c:v>-1581</c:v>
                </c:pt>
                <c:pt idx="52">
                  <c:v>-1908</c:v>
                </c:pt>
                <c:pt idx="53">
                  <c:v>-2231</c:v>
                </c:pt>
                <c:pt idx="54">
                  <c:v>-2522</c:v>
                </c:pt>
                <c:pt idx="55">
                  <c:v>-2781</c:v>
                </c:pt>
                <c:pt idx="56">
                  <c:v>-3033</c:v>
                </c:pt>
                <c:pt idx="57">
                  <c:v>-3262</c:v>
                </c:pt>
                <c:pt idx="58">
                  <c:v>-3440</c:v>
                </c:pt>
                <c:pt idx="59">
                  <c:v>-3589</c:v>
                </c:pt>
                <c:pt idx="60">
                  <c:v>-3707</c:v>
                </c:pt>
                <c:pt idx="61">
                  <c:v>-3785</c:v>
                </c:pt>
                <c:pt idx="62">
                  <c:v>-3827</c:v>
                </c:pt>
                <c:pt idx="63">
                  <c:v>-3832</c:v>
                </c:pt>
                <c:pt idx="64">
                  <c:v>-3798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1B9-4590-8991-853B3C1BEADE}"/>
            </c:ext>
          </c:extLst>
        </c:ser>
        <c:ser>
          <c:idx val="3"/>
          <c:order val="3"/>
          <c:tx>
            <c:strRef>
              <c:f>TDK_KF_ST_23_01!$N$19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TDK_KF_ST_23_01!$N$20:$N$84</c:f>
              <c:numCache>
                <c:formatCode>General</c:formatCode>
                <c:ptCount val="65"/>
                <c:pt idx="0">
                  <c:v>-3794.998373694968</c:v>
                </c:pt>
                <c:pt idx="1">
                  <c:v>-3725.1648948027409</c:v>
                </c:pt>
                <c:pt idx="2">
                  <c:v>-3615.3508801189755</c:v>
                </c:pt>
                <c:pt idx="3">
                  <c:v>-3472.3165858599027</c:v>
                </c:pt>
                <c:pt idx="4">
                  <c:v>-3300.2858345597911</c:v>
                </c:pt>
                <c:pt idx="5">
                  <c:v>-3094.2575237366591</c:v>
                </c:pt>
                <c:pt idx="6">
                  <c:v>-2861.2968831454887</c:v>
                </c:pt>
                <c:pt idx="7">
                  <c:v>-2601.4320435934615</c:v>
                </c:pt>
                <c:pt idx="8">
                  <c:v>-2310.3503860091673</c:v>
                </c:pt>
                <c:pt idx="9">
                  <c:v>-1992.8946858334539</c:v>
                </c:pt>
                <c:pt idx="10">
                  <c:v>-1653.1534605965928</c:v>
                </c:pt>
                <c:pt idx="11">
                  <c:v>-1305.5801149910715</c:v>
                </c:pt>
                <c:pt idx="12">
                  <c:v>-941.15272924034184</c:v>
                </c:pt>
                <c:pt idx="13">
                  <c:v>-583.40808553596651</c:v>
                </c:pt>
                <c:pt idx="14">
                  <c:v>-214.17391668491678</c:v>
                </c:pt>
                <c:pt idx="15">
                  <c:v>161.49072136069884</c:v>
                </c:pt>
                <c:pt idx="16">
                  <c:v>538.82718140931445</c:v>
                </c:pt>
                <c:pt idx="17">
                  <c:v>912.3449016286902</c:v>
                </c:pt>
                <c:pt idx="18">
                  <c:v>1284.6359037627533</c:v>
                </c:pt>
                <c:pt idx="19">
                  <c:v>1638.0881288198109</c:v>
                </c:pt>
                <c:pt idx="20">
                  <c:v>1972.5862081518214</c:v>
                </c:pt>
                <c:pt idx="21">
                  <c:v>2282.470673056444</c:v>
                </c:pt>
                <c:pt idx="22">
                  <c:v>2571.4677015132461</c:v>
                </c:pt>
                <c:pt idx="23">
                  <c:v>2837.7329530097277</c:v>
                </c:pt>
                <c:pt idx="24">
                  <c:v>3084.4293093491106</c:v>
                </c:pt>
                <c:pt idx="25">
                  <c:v>3303.1705874542431</c:v>
                </c:pt>
                <c:pt idx="26">
                  <c:v>3484.8956035060078</c:v>
                </c:pt>
                <c:pt idx="27">
                  <c:v>3635.2467974379306</c:v>
                </c:pt>
                <c:pt idx="28">
                  <c:v>3748.0482682788379</c:v>
                </c:pt>
                <c:pt idx="29">
                  <c:v>3824.6330061591475</c:v>
                </c:pt>
                <c:pt idx="30">
                  <c:v>3865.8883904970075</c:v>
                </c:pt>
                <c:pt idx="31">
                  <c:v>3871.6023665558937</c:v>
                </c:pt>
                <c:pt idx="32">
                  <c:v>3839.7734915773549</c:v>
                </c:pt>
                <c:pt idx="33">
                  <c:v>3771.3388452362601</c:v>
                </c:pt>
                <c:pt idx="34">
                  <c:v>3663.4326559847568</c:v>
                </c:pt>
                <c:pt idx="35">
                  <c:v>3521.7946881561656</c:v>
                </c:pt>
                <c:pt idx="36">
                  <c:v>3350.2702486018193</c:v>
                </c:pt>
                <c:pt idx="37">
                  <c:v>3146.9820815978142</c:v>
                </c:pt>
                <c:pt idx="38">
                  <c:v>2914.744392677635</c:v>
                </c:pt>
                <c:pt idx="39">
                  <c:v>2654.5431155093356</c:v>
                </c:pt>
                <c:pt idx="40">
                  <c:v>2367.6176475491657</c:v>
                </c:pt>
                <c:pt idx="41">
                  <c:v>2048.5345213777359</c:v>
                </c:pt>
                <c:pt idx="42">
                  <c:v>1711.630360595866</c:v>
                </c:pt>
                <c:pt idx="43">
                  <c:v>1362.9735856638222</c:v>
                </c:pt>
                <c:pt idx="44">
                  <c:v>1000.1407461195092</c:v>
                </c:pt>
                <c:pt idx="45">
                  <c:v>642.69847593045631</c:v>
                </c:pt>
                <c:pt idx="46">
                  <c:v>272.42276508290587</c:v>
                </c:pt>
                <c:pt idx="47">
                  <c:v>-107.45604003617679</c:v>
                </c:pt>
                <c:pt idx="48">
                  <c:v>-484.27544902201981</c:v>
                </c:pt>
                <c:pt idx="49">
                  <c:v>-856.21601328020404</c:v>
                </c:pt>
                <c:pt idx="50">
                  <c:v>-1232.290057875854</c:v>
                </c:pt>
                <c:pt idx="51">
                  <c:v>-1588.8174783969714</c:v>
                </c:pt>
                <c:pt idx="52">
                  <c:v>-1920.9665014420127</c:v>
                </c:pt>
                <c:pt idx="53">
                  <c:v>-2236.7105744045034</c:v>
                </c:pt>
                <c:pt idx="54">
                  <c:v>-2528.5602455820849</c:v>
                </c:pt>
                <c:pt idx="55">
                  <c:v>-2794.7272709132912</c:v>
                </c:pt>
                <c:pt idx="56">
                  <c:v>-3042.0464812853106</c:v>
                </c:pt>
                <c:pt idx="57">
                  <c:v>-3261.8325664334088</c:v>
                </c:pt>
                <c:pt idx="58">
                  <c:v>-3445.2314828597191</c:v>
                </c:pt>
                <c:pt idx="59">
                  <c:v>-3594.0488918266019</c:v>
                </c:pt>
                <c:pt idx="60">
                  <c:v>-3707.308785604936</c:v>
                </c:pt>
                <c:pt idx="61">
                  <c:v>-3782.4833632374994</c:v>
                </c:pt>
                <c:pt idx="62">
                  <c:v>-3822.7643422092765</c:v>
                </c:pt>
                <c:pt idx="63">
                  <c:v>-3826.9671242147679</c:v>
                </c:pt>
                <c:pt idx="64">
                  <c:v>-3794.1149095893693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1B9-4590-8991-853B3C1BE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10600"/>
        <c:axId val="567009032"/>
      </c:scatterChart>
      <c:valAx>
        <c:axId val="567010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9032"/>
        <c:crosses val="autoZero"/>
        <c:crossBetween val="midCat"/>
      </c:valAx>
      <c:valAx>
        <c:axId val="56700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0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TDK_KF_ST_23_02!$I$85:$I$149</c:f>
              <c:numCache>
                <c:formatCode>General</c:formatCode>
                <c:ptCount val="65"/>
                <c:pt idx="0">
                  <c:v>514</c:v>
                </c:pt>
                <c:pt idx="1">
                  <c:v>119</c:v>
                </c:pt>
                <c:pt idx="2">
                  <c:v>-258</c:v>
                </c:pt>
                <c:pt idx="3">
                  <c:v>-623</c:v>
                </c:pt>
                <c:pt idx="4">
                  <c:v>-984</c:v>
                </c:pt>
                <c:pt idx="5">
                  <c:v>-1356</c:v>
                </c:pt>
                <c:pt idx="6">
                  <c:v>-1706</c:v>
                </c:pt>
                <c:pt idx="7">
                  <c:v>-2044</c:v>
                </c:pt>
                <c:pt idx="8">
                  <c:v>-2367</c:v>
                </c:pt>
                <c:pt idx="9">
                  <c:v>-2661</c:v>
                </c:pt>
                <c:pt idx="10">
                  <c:v>-2918</c:v>
                </c:pt>
                <c:pt idx="11">
                  <c:v>-3150</c:v>
                </c:pt>
                <c:pt idx="12">
                  <c:v>-3356</c:v>
                </c:pt>
                <c:pt idx="13">
                  <c:v>-3541</c:v>
                </c:pt>
                <c:pt idx="14">
                  <c:v>-3685</c:v>
                </c:pt>
                <c:pt idx="15">
                  <c:v>-3791</c:v>
                </c:pt>
                <c:pt idx="16">
                  <c:v>-3863</c:v>
                </c:pt>
                <c:pt idx="17">
                  <c:v>-3896</c:v>
                </c:pt>
                <c:pt idx="18">
                  <c:v>-3894</c:v>
                </c:pt>
                <c:pt idx="19">
                  <c:v>-3851</c:v>
                </c:pt>
                <c:pt idx="20">
                  <c:v>-3771</c:v>
                </c:pt>
                <c:pt idx="21">
                  <c:v>-3658</c:v>
                </c:pt>
                <c:pt idx="22">
                  <c:v>-3514</c:v>
                </c:pt>
                <c:pt idx="23">
                  <c:v>-3321</c:v>
                </c:pt>
                <c:pt idx="24">
                  <c:v>-3114</c:v>
                </c:pt>
                <c:pt idx="25">
                  <c:v>-2870</c:v>
                </c:pt>
                <c:pt idx="26">
                  <c:v>-2608</c:v>
                </c:pt>
                <c:pt idx="27">
                  <c:v>-2322</c:v>
                </c:pt>
                <c:pt idx="28">
                  <c:v>-2005</c:v>
                </c:pt>
                <c:pt idx="29">
                  <c:v>-1673</c:v>
                </c:pt>
                <c:pt idx="30">
                  <c:v>-1322</c:v>
                </c:pt>
                <c:pt idx="31">
                  <c:v>-948</c:v>
                </c:pt>
                <c:pt idx="32">
                  <c:v>-573</c:v>
                </c:pt>
                <c:pt idx="33">
                  <c:v>-204</c:v>
                </c:pt>
                <c:pt idx="34">
                  <c:v>171</c:v>
                </c:pt>
                <c:pt idx="35">
                  <c:v>543</c:v>
                </c:pt>
                <c:pt idx="36">
                  <c:v>901</c:v>
                </c:pt>
                <c:pt idx="37">
                  <c:v>1270</c:v>
                </c:pt>
                <c:pt idx="38">
                  <c:v>1629</c:v>
                </c:pt>
                <c:pt idx="39">
                  <c:v>1958</c:v>
                </c:pt>
                <c:pt idx="40">
                  <c:v>2283</c:v>
                </c:pt>
                <c:pt idx="41">
                  <c:v>2582</c:v>
                </c:pt>
                <c:pt idx="42">
                  <c:v>2837</c:v>
                </c:pt>
                <c:pt idx="43">
                  <c:v>3075</c:v>
                </c:pt>
                <c:pt idx="44">
                  <c:v>3285</c:v>
                </c:pt>
                <c:pt idx="45">
                  <c:v>3452</c:v>
                </c:pt>
                <c:pt idx="46">
                  <c:v>3617</c:v>
                </c:pt>
                <c:pt idx="47">
                  <c:v>3718</c:v>
                </c:pt>
                <c:pt idx="48">
                  <c:v>3784</c:v>
                </c:pt>
                <c:pt idx="49">
                  <c:v>3820</c:v>
                </c:pt>
                <c:pt idx="50">
                  <c:v>3817</c:v>
                </c:pt>
                <c:pt idx="51">
                  <c:v>3779</c:v>
                </c:pt>
                <c:pt idx="52">
                  <c:v>3709</c:v>
                </c:pt>
                <c:pt idx="53">
                  <c:v>3593</c:v>
                </c:pt>
                <c:pt idx="54">
                  <c:v>3441</c:v>
                </c:pt>
                <c:pt idx="55">
                  <c:v>3259</c:v>
                </c:pt>
                <c:pt idx="56">
                  <c:v>3047</c:v>
                </c:pt>
                <c:pt idx="57">
                  <c:v>2804</c:v>
                </c:pt>
                <c:pt idx="58">
                  <c:v>2540</c:v>
                </c:pt>
                <c:pt idx="59">
                  <c:v>2248</c:v>
                </c:pt>
                <c:pt idx="60">
                  <c:v>1930</c:v>
                </c:pt>
                <c:pt idx="61">
                  <c:v>1601</c:v>
                </c:pt>
                <c:pt idx="62">
                  <c:v>1242</c:v>
                </c:pt>
                <c:pt idx="63">
                  <c:v>871</c:v>
                </c:pt>
                <c:pt idx="64">
                  <c:v>503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78B-4F36-875F-75167357C797}"/>
            </c:ext>
          </c:extLst>
        </c:ser>
        <c:ser>
          <c:idx val="1"/>
          <c:order val="1"/>
          <c:tx>
            <c:strRef>
              <c:f>TDK_KF_ST_23_02!$L$19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TDK_KF_ST_23_02!$L$85:$L$149</c:f>
              <c:numCache>
                <c:formatCode>General</c:formatCode>
                <c:ptCount val="65"/>
                <c:pt idx="0">
                  <c:v>510.62606987633097</c:v>
                </c:pt>
                <c:pt idx="1">
                  <c:v>123.68395635901092</c:v>
                </c:pt>
                <c:pt idx="2">
                  <c:v>-249.77921900051331</c:v>
                </c:pt>
                <c:pt idx="3">
                  <c:v>-621.280563786333</c:v>
                </c:pt>
                <c:pt idx="4">
                  <c:v>-984.40327097766067</c:v>
                </c:pt>
                <c:pt idx="5">
                  <c:v>-1354.8122832853219</c:v>
                </c:pt>
                <c:pt idx="6">
                  <c:v>-1709.2491531421547</c:v>
                </c:pt>
                <c:pt idx="7">
                  <c:v>-2044.0310392928252</c:v>
                </c:pt>
                <c:pt idx="8">
                  <c:v>-2362.7156199013211</c:v>
                </c:pt>
                <c:pt idx="9">
                  <c:v>-2654.2903442698689</c:v>
                </c:pt>
                <c:pt idx="10">
                  <c:v>-2918.1767932342841</c:v>
                </c:pt>
                <c:pt idx="11">
                  <c:v>-3151.1916082708776</c:v>
                </c:pt>
                <c:pt idx="12">
                  <c:v>-3361.2360924872137</c:v>
                </c:pt>
                <c:pt idx="13">
                  <c:v>-3539.2354736571697</c:v>
                </c:pt>
                <c:pt idx="14">
                  <c:v>-3684.4970797889223</c:v>
                </c:pt>
                <c:pt idx="15">
                  <c:v>-3794.1141756677921</c:v>
                </c:pt>
                <c:pt idx="16">
                  <c:v>-3864.6252562395412</c:v>
                </c:pt>
                <c:pt idx="17">
                  <c:v>-3897.8688299657556</c:v>
                </c:pt>
                <c:pt idx="18">
                  <c:v>-3894.1634310314644</c:v>
                </c:pt>
                <c:pt idx="19">
                  <c:v>-3854.9752569638817</c:v>
                </c:pt>
                <c:pt idx="20">
                  <c:v>-3779.237746325125</c:v>
                </c:pt>
                <c:pt idx="21">
                  <c:v>-3665.3495119716149</c:v>
                </c:pt>
                <c:pt idx="22">
                  <c:v>-3517.2216810356317</c:v>
                </c:pt>
                <c:pt idx="23">
                  <c:v>-3330.633657556592</c:v>
                </c:pt>
                <c:pt idx="24">
                  <c:v>-3116.1066362441034</c:v>
                </c:pt>
                <c:pt idx="25">
                  <c:v>-2874.6416712151613</c:v>
                </c:pt>
                <c:pt idx="26">
                  <c:v>-2608.1173778236152</c:v>
                </c:pt>
                <c:pt idx="27">
                  <c:v>-2320.9881076408433</c:v>
                </c:pt>
                <c:pt idx="28">
                  <c:v>-2003.0817135394552</c:v>
                </c:pt>
                <c:pt idx="29">
                  <c:v>-1671.0328180310073</c:v>
                </c:pt>
                <c:pt idx="30">
                  <c:v>-1313.84375402211</c:v>
                </c:pt>
                <c:pt idx="31">
                  <c:v>-943.35945857087722</c:v>
                </c:pt>
                <c:pt idx="32">
                  <c:v>-569.24465890031126</c:v>
                </c:pt>
                <c:pt idx="33">
                  <c:v>-194.83212055387426</c:v>
                </c:pt>
                <c:pt idx="34">
                  <c:v>181.04688448833676</c:v>
                </c:pt>
                <c:pt idx="35">
                  <c:v>548.83552101052442</c:v>
                </c:pt>
                <c:pt idx="36">
                  <c:v>907.69178815106068</c:v>
                </c:pt>
                <c:pt idx="37">
                  <c:v>1276.8520248264585</c:v>
                </c:pt>
                <c:pt idx="38">
                  <c:v>1632.2868801345976</c:v>
                </c:pt>
                <c:pt idx="39">
                  <c:v>1965.3408309936742</c:v>
                </c:pt>
                <c:pt idx="40">
                  <c:v>2281.9831734540908</c:v>
                </c:pt>
                <c:pt idx="41">
                  <c:v>2575.3779833560584</c:v>
                </c:pt>
                <c:pt idx="42">
                  <c:v>2833.8763410733759</c:v>
                </c:pt>
                <c:pt idx="43">
                  <c:v>3068.4178098276202</c:v>
                </c:pt>
                <c:pt idx="44">
                  <c:v>3276.3262460774545</c:v>
                </c:pt>
                <c:pt idx="45">
                  <c:v>3454.6003698483919</c:v>
                </c:pt>
                <c:pt idx="46">
                  <c:v>3600.4073734315962</c:v>
                </c:pt>
                <c:pt idx="47">
                  <c:v>3711.1321876715556</c:v>
                </c:pt>
                <c:pt idx="48">
                  <c:v>3782.4159946474174</c:v>
                </c:pt>
                <c:pt idx="49">
                  <c:v>3816.8364250199334</c:v>
                </c:pt>
                <c:pt idx="50">
                  <c:v>3814.7307659473554</c:v>
                </c:pt>
                <c:pt idx="51">
                  <c:v>3776.7074565605217</c:v>
                </c:pt>
                <c:pt idx="52">
                  <c:v>3704.4622871429219</c:v>
                </c:pt>
                <c:pt idx="53">
                  <c:v>3592.2909504542286</c:v>
                </c:pt>
                <c:pt idx="54">
                  <c:v>3445.0430063027238</c:v>
                </c:pt>
                <c:pt idx="55">
                  <c:v>3259.8017005366423</c:v>
                </c:pt>
                <c:pt idx="56">
                  <c:v>3046.7521367064264</c:v>
                </c:pt>
                <c:pt idx="57">
                  <c:v>2802.543618556168</c:v>
                </c:pt>
                <c:pt idx="58">
                  <c:v>2541.352353896797</c:v>
                </c:pt>
                <c:pt idx="59">
                  <c:v>2253.3663090673376</c:v>
                </c:pt>
                <c:pt idx="60">
                  <c:v>1935.7946975449681</c:v>
                </c:pt>
                <c:pt idx="61">
                  <c:v>1603.8842562940713</c:v>
                </c:pt>
                <c:pt idx="62">
                  <c:v>1245.5279261244325</c:v>
                </c:pt>
                <c:pt idx="63">
                  <c:v>873.63617881014488</c:v>
                </c:pt>
                <c:pt idx="64">
                  <c:v>499.72194217858299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78B-4F36-875F-75167357C797}"/>
            </c:ext>
          </c:extLst>
        </c:ser>
        <c:ser>
          <c:idx val="2"/>
          <c:order val="2"/>
          <c:tx>
            <c:strRef>
              <c:f>TDK_KF_ST_23_02!$J$19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TDK_KF_ST_23_02!$J$85:$J$149</c:f>
              <c:numCache>
                <c:formatCode>General</c:formatCode>
                <c:ptCount val="65"/>
                <c:pt idx="0">
                  <c:v>-3786</c:v>
                </c:pt>
                <c:pt idx="1">
                  <c:v>-3818</c:v>
                </c:pt>
                <c:pt idx="2">
                  <c:v>-3824</c:v>
                </c:pt>
                <c:pt idx="3">
                  <c:v>-3779</c:v>
                </c:pt>
                <c:pt idx="4">
                  <c:v>-3697</c:v>
                </c:pt>
                <c:pt idx="5">
                  <c:v>-3587</c:v>
                </c:pt>
                <c:pt idx="6">
                  <c:v>-3432</c:v>
                </c:pt>
                <c:pt idx="7">
                  <c:v>-3252</c:v>
                </c:pt>
                <c:pt idx="8">
                  <c:v>-3035</c:v>
                </c:pt>
                <c:pt idx="9">
                  <c:v>-2796</c:v>
                </c:pt>
                <c:pt idx="10">
                  <c:v>-2520</c:v>
                </c:pt>
                <c:pt idx="11">
                  <c:v>-2231</c:v>
                </c:pt>
                <c:pt idx="12">
                  <c:v>-1916</c:v>
                </c:pt>
                <c:pt idx="13">
                  <c:v>-1580</c:v>
                </c:pt>
                <c:pt idx="14">
                  <c:v>-1224</c:v>
                </c:pt>
                <c:pt idx="15">
                  <c:v>-855</c:v>
                </c:pt>
                <c:pt idx="16">
                  <c:v>-484</c:v>
                </c:pt>
                <c:pt idx="17">
                  <c:v>-112</c:v>
                </c:pt>
                <c:pt idx="18">
                  <c:v>256</c:v>
                </c:pt>
                <c:pt idx="19">
                  <c:v>626</c:v>
                </c:pt>
                <c:pt idx="20">
                  <c:v>986</c:v>
                </c:pt>
                <c:pt idx="21">
                  <c:v>1347</c:v>
                </c:pt>
                <c:pt idx="22">
                  <c:v>1697</c:v>
                </c:pt>
                <c:pt idx="23">
                  <c:v>2037</c:v>
                </c:pt>
                <c:pt idx="24">
                  <c:v>2350</c:v>
                </c:pt>
                <c:pt idx="25">
                  <c:v>2635</c:v>
                </c:pt>
                <c:pt idx="26">
                  <c:v>2895</c:v>
                </c:pt>
                <c:pt idx="27">
                  <c:v>3127</c:v>
                </c:pt>
                <c:pt idx="28">
                  <c:v>3339</c:v>
                </c:pt>
                <c:pt idx="29">
                  <c:v>3512</c:v>
                </c:pt>
                <c:pt idx="30">
                  <c:v>3659</c:v>
                </c:pt>
                <c:pt idx="31">
                  <c:v>3765</c:v>
                </c:pt>
                <c:pt idx="32">
                  <c:v>3837</c:v>
                </c:pt>
                <c:pt idx="33">
                  <c:v>3868</c:v>
                </c:pt>
                <c:pt idx="34">
                  <c:v>3863</c:v>
                </c:pt>
                <c:pt idx="35">
                  <c:v>3825</c:v>
                </c:pt>
                <c:pt idx="36">
                  <c:v>3754</c:v>
                </c:pt>
                <c:pt idx="37">
                  <c:v>3632</c:v>
                </c:pt>
                <c:pt idx="38">
                  <c:v>3480</c:v>
                </c:pt>
                <c:pt idx="39">
                  <c:v>3303</c:v>
                </c:pt>
                <c:pt idx="40">
                  <c:v>3084</c:v>
                </c:pt>
                <c:pt idx="41">
                  <c:v>2839</c:v>
                </c:pt>
                <c:pt idx="42">
                  <c:v>2574</c:v>
                </c:pt>
                <c:pt idx="43">
                  <c:v>2279</c:v>
                </c:pt>
                <c:pt idx="44">
                  <c:v>1970</c:v>
                </c:pt>
                <c:pt idx="45">
                  <c:v>1632</c:v>
                </c:pt>
                <c:pt idx="46">
                  <c:v>1278</c:v>
                </c:pt>
                <c:pt idx="47">
                  <c:v>907</c:v>
                </c:pt>
                <c:pt idx="48">
                  <c:v>539</c:v>
                </c:pt>
                <c:pt idx="49">
                  <c:v>164</c:v>
                </c:pt>
                <c:pt idx="50">
                  <c:v>-206</c:v>
                </c:pt>
                <c:pt idx="51">
                  <c:v>-570</c:v>
                </c:pt>
                <c:pt idx="52">
                  <c:v>-927</c:v>
                </c:pt>
                <c:pt idx="53">
                  <c:v>-1295</c:v>
                </c:pt>
                <c:pt idx="54">
                  <c:v>-1649</c:v>
                </c:pt>
                <c:pt idx="55">
                  <c:v>-1984</c:v>
                </c:pt>
                <c:pt idx="56">
                  <c:v>-2296</c:v>
                </c:pt>
                <c:pt idx="57">
                  <c:v>-2593</c:v>
                </c:pt>
                <c:pt idx="58">
                  <c:v>-2850</c:v>
                </c:pt>
                <c:pt idx="59">
                  <c:v>-3082</c:v>
                </c:pt>
                <c:pt idx="60">
                  <c:v>-3293</c:v>
                </c:pt>
                <c:pt idx="61">
                  <c:v>-3464</c:v>
                </c:pt>
                <c:pt idx="62">
                  <c:v>-3611</c:v>
                </c:pt>
                <c:pt idx="63">
                  <c:v>-3719</c:v>
                </c:pt>
                <c:pt idx="64">
                  <c:v>-3792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78B-4F36-875F-75167357C797}"/>
            </c:ext>
          </c:extLst>
        </c:ser>
        <c:ser>
          <c:idx val="3"/>
          <c:order val="3"/>
          <c:tx>
            <c:strRef>
              <c:f>TDK_KF_ST_23_02!$N$19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TDK_KF_ST_23_02!$N$85:$N$149</c:f>
              <c:numCache>
                <c:formatCode>General</c:formatCode>
                <c:ptCount val="65"/>
                <c:pt idx="0">
                  <c:v>-3785.1656584007678</c:v>
                </c:pt>
                <c:pt idx="1">
                  <c:v>-3819.3234535460128</c:v>
                </c:pt>
                <c:pt idx="2">
                  <c:v>-3815.481459828799</c:v>
                </c:pt>
                <c:pt idx="3">
                  <c:v>-3775.7341321901126</c:v>
                </c:pt>
                <c:pt idx="4">
                  <c:v>-3701.2058755085804</c:v>
                </c:pt>
                <c:pt idx="5">
                  <c:v>-3586.6124209640238</c:v>
                </c:pt>
                <c:pt idx="6">
                  <c:v>-3437.0076046687018</c:v>
                </c:pt>
                <c:pt idx="7">
                  <c:v>-3255.0175652681401</c:v>
                </c:pt>
                <c:pt idx="8">
                  <c:v>-3038.6064502606014</c:v>
                </c:pt>
                <c:pt idx="9">
                  <c:v>-2795.4683799905702</c:v>
                </c:pt>
                <c:pt idx="10">
                  <c:v>-2527.8213465792055</c:v>
                </c:pt>
                <c:pt idx="11">
                  <c:v>-2240.8933611491707</c:v>
                </c:pt>
                <c:pt idx="12">
                  <c:v>-1923.8401244357767</c:v>
                </c:pt>
                <c:pt idx="13">
                  <c:v>-1587.3209506595499</c:v>
                </c:pt>
                <c:pt idx="14">
                  <c:v>-1231.1123755800354</c:v>
                </c:pt>
                <c:pt idx="15">
                  <c:v>-859.47364766669966</c:v>
                </c:pt>
                <c:pt idx="16">
                  <c:v>-486.69355790104515</c:v>
                </c:pt>
                <c:pt idx="17">
                  <c:v>-110.78469467417699</c:v>
                </c:pt>
                <c:pt idx="18">
                  <c:v>262.77926841628619</c:v>
                </c:pt>
                <c:pt idx="19">
                  <c:v>628.09797647302469</c:v>
                </c:pt>
                <c:pt idx="20">
                  <c:v>994.29102543945442</c:v>
                </c:pt>
                <c:pt idx="21">
                  <c:v>1358.6191941323441</c:v>
                </c:pt>
                <c:pt idx="22">
                  <c:v>1706.4750455906124</c:v>
                </c:pt>
                <c:pt idx="23">
                  <c:v>2045.6940951388519</c:v>
                </c:pt>
                <c:pt idx="24">
                  <c:v>2357.1485592415793</c:v>
                </c:pt>
                <c:pt idx="25">
                  <c:v>2642.8647973133029</c:v>
                </c:pt>
                <c:pt idx="26">
                  <c:v>2902.1274859582704</c:v>
                </c:pt>
                <c:pt idx="27">
                  <c:v>3131.947638782905</c:v>
                </c:pt>
                <c:pt idx="28">
                  <c:v>3339.1156033632014</c:v>
                </c:pt>
                <c:pt idx="29">
                  <c:v>3511.740577405948</c:v>
                </c:pt>
                <c:pt idx="30">
                  <c:v>3654.7353611557655</c:v>
                </c:pt>
                <c:pt idx="31">
                  <c:v>3761.6207046195054</c:v>
                </c:pt>
                <c:pt idx="32">
                  <c:v>3830.357374187141</c:v>
                </c:pt>
                <c:pt idx="33">
                  <c:v>3861.8741613828433</c:v>
                </c:pt>
                <c:pt idx="34">
                  <c:v>3856.9784757895104</c:v>
                </c:pt>
                <c:pt idx="35">
                  <c:v>3816.6691923944295</c:v>
                </c:pt>
                <c:pt idx="36">
                  <c:v>3742.4332962683702</c:v>
                </c:pt>
                <c:pt idx="37">
                  <c:v>3627.881044008283</c:v>
                </c:pt>
                <c:pt idx="38">
                  <c:v>3477.499449658606</c:v>
                </c:pt>
                <c:pt idx="39">
                  <c:v>3296.1182129894805</c:v>
                </c:pt>
                <c:pt idx="40">
                  <c:v>3080.9951290465947</c:v>
                </c:pt>
                <c:pt idx="41">
                  <c:v>2836.236141753579</c:v>
                </c:pt>
                <c:pt idx="42">
                  <c:v>2574.3174685296863</c:v>
                </c:pt>
                <c:pt idx="43">
                  <c:v>2286.2710630668089</c:v>
                </c:pt>
                <c:pt idx="44">
                  <c:v>1973.5922020774578</c:v>
                </c:pt>
                <c:pt idx="45">
                  <c:v>1638.5697033020615</c:v>
                </c:pt>
                <c:pt idx="46">
                  <c:v>1283.8737193107431</c:v>
                </c:pt>
                <c:pt idx="47">
                  <c:v>912.54895687446628</c:v>
                </c:pt>
                <c:pt idx="48">
                  <c:v>542.36263640686411</c:v>
                </c:pt>
                <c:pt idx="49">
                  <c:v>170.790678881465</c:v>
                </c:pt>
                <c:pt idx="50">
                  <c:v>-205.80781402340511</c:v>
                </c:pt>
                <c:pt idx="51">
                  <c:v>-573.06988113099987</c:v>
                </c:pt>
                <c:pt idx="52">
                  <c:v>-930.7488958893764</c:v>
                </c:pt>
                <c:pt idx="53">
                  <c:v>-1296.8649147443496</c:v>
                </c:pt>
                <c:pt idx="54">
                  <c:v>-1647.6992392557777</c:v>
                </c:pt>
                <c:pt idx="55">
                  <c:v>-1988.3263970457463</c:v>
                </c:pt>
                <c:pt idx="56">
                  <c:v>-2300.7737242470853</c:v>
                </c:pt>
                <c:pt idx="57">
                  <c:v>-2592.0375401087363</c:v>
                </c:pt>
                <c:pt idx="58">
                  <c:v>-2848.1018151085623</c:v>
                </c:pt>
                <c:pt idx="59">
                  <c:v>-3080.6756481694656</c:v>
                </c:pt>
                <c:pt idx="60">
                  <c:v>-3289.4202653335451</c:v>
                </c:pt>
                <c:pt idx="61">
                  <c:v>-3463.5739785044557</c:v>
                </c:pt>
                <c:pt idx="62">
                  <c:v>-3608.4788813696368</c:v>
                </c:pt>
                <c:pt idx="63">
                  <c:v>-3716.9742649735217</c:v>
                </c:pt>
                <c:pt idx="64">
                  <c:v>-3786.7354853417337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78B-4F36-875F-75167357C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09816"/>
        <c:axId val="567010992"/>
      </c:scatterChart>
      <c:valAx>
        <c:axId val="567009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0992"/>
        <c:crosses val="autoZero"/>
        <c:crossBetween val="midCat"/>
      </c:valAx>
      <c:valAx>
        <c:axId val="5670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9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TDK_KF_ST_23_02!$AC$20:$AC$84</c:f>
              <c:numCache>
                <c:formatCode>General</c:formatCode>
                <c:ptCount val="65"/>
                <c:pt idx="0">
                  <c:v>4.077718184663718E-2</c:v>
                </c:pt>
                <c:pt idx="1">
                  <c:v>-4.6214662550522867E-2</c:v>
                </c:pt>
                <c:pt idx="2">
                  <c:v>-8.6787679150990726E-2</c:v>
                </c:pt>
                <c:pt idx="3">
                  <c:v>-0.12784225125577109</c:v>
                </c:pt>
                <c:pt idx="4">
                  <c:v>-0.12264320467000189</c:v>
                </c:pt>
                <c:pt idx="5">
                  <c:v>-9.3698627460174322E-2</c:v>
                </c:pt>
                <c:pt idx="6">
                  <c:v>-5.7236794243287648E-2</c:v>
                </c:pt>
                <c:pt idx="7">
                  <c:v>-5.0862954842436636E-2</c:v>
                </c:pt>
                <c:pt idx="8">
                  <c:v>-5.4690383557250755E-2</c:v>
                </c:pt>
                <c:pt idx="9">
                  <c:v>-5.3459052501807491E-2</c:v>
                </c:pt>
                <c:pt idx="10">
                  <c:v>-1.1821080575757037E-2</c:v>
                </c:pt>
                <c:pt idx="11">
                  <c:v>2.705426218412299E-3</c:v>
                </c:pt>
                <c:pt idx="12">
                  <c:v>-2.6166475836319592E-2</c:v>
                </c:pt>
                <c:pt idx="13">
                  <c:v>-8.826742266337817E-2</c:v>
                </c:pt>
                <c:pt idx="14">
                  <c:v>-9.1972314399043853E-2</c:v>
                </c:pt>
                <c:pt idx="15">
                  <c:v>-4.0122388784027407E-2</c:v>
                </c:pt>
                <c:pt idx="16">
                  <c:v>-4.4238618420749276E-2</c:v>
                </c:pt>
                <c:pt idx="17">
                  <c:v>-0.10440518105413332</c:v>
                </c:pt>
                <c:pt idx="18">
                  <c:v>-0.14538760584440524</c:v>
                </c:pt>
                <c:pt idx="19">
                  <c:v>-0.14687478626805728</c:v>
                </c:pt>
                <c:pt idx="20">
                  <c:v>-0.13306160545076295</c:v>
                </c:pt>
                <c:pt idx="21">
                  <c:v>-9.4691378486672306E-2</c:v>
                </c:pt>
                <c:pt idx="22">
                  <c:v>-7.3235883071518515E-2</c:v>
                </c:pt>
                <c:pt idx="23">
                  <c:v>-8.2036469774749321E-2</c:v>
                </c:pt>
                <c:pt idx="24">
                  <c:v>1.7554433898880006E-2</c:v>
                </c:pt>
                <c:pt idx="25">
                  <c:v>7.8561682669061383E-2</c:v>
                </c:pt>
                <c:pt idx="26">
                  <c:v>1.5650234671937824E-2</c:v>
                </c:pt>
                <c:pt idx="27">
                  <c:v>8.6766327913096575E-2</c:v>
                </c:pt>
                <c:pt idx="28">
                  <c:v>0.13181704557445073</c:v>
                </c:pt>
                <c:pt idx="29">
                  <c:v>2.0764661114469618E-2</c:v>
                </c:pt>
                <c:pt idx="30">
                  <c:v>9.9342077744893231E-2</c:v>
                </c:pt>
                <c:pt idx="31">
                  <c:v>0.10091113068901336</c:v>
                </c:pt>
                <c:pt idx="32">
                  <c:v>8.9540889064210205E-3</c:v>
                </c:pt>
                <c:pt idx="33">
                  <c:v>6.9931600760725132E-2</c:v>
                </c:pt>
                <c:pt idx="34">
                  <c:v>0.18771088811993764</c:v>
                </c:pt>
                <c:pt idx="35">
                  <c:v>-2.9680823895688491E-2</c:v>
                </c:pt>
                <c:pt idx="36">
                  <c:v>-7.2989984151234921E-2</c:v>
                </c:pt>
                <c:pt idx="37">
                  <c:v>3.7607268503052182E-2</c:v>
                </c:pt>
                <c:pt idx="38">
                  <c:v>0.12327302260982265</c:v>
                </c:pt>
                <c:pt idx="39">
                  <c:v>0.11103149902970699</c:v>
                </c:pt>
                <c:pt idx="40">
                  <c:v>2.4924092894224259E-2</c:v>
                </c:pt>
                <c:pt idx="41">
                  <c:v>6.5256497431988691E-2</c:v>
                </c:pt>
                <c:pt idx="42">
                  <c:v>3.0283750922990293E-2</c:v>
                </c:pt>
                <c:pt idx="43">
                  <c:v>0.13533913341095172</c:v>
                </c:pt>
                <c:pt idx="44">
                  <c:v>0.13175020537997284</c:v>
                </c:pt>
                <c:pt idx="45">
                  <c:v>3.624974993425667E-2</c:v>
                </c:pt>
                <c:pt idx="46">
                  <c:v>3.3080672426251567E-2</c:v>
                </c:pt>
                <c:pt idx="47">
                  <c:v>5.6448699906241018E-2</c:v>
                </c:pt>
                <c:pt idx="48">
                  <c:v>1.1732912432535159E-2</c:v>
                </c:pt>
                <c:pt idx="49">
                  <c:v>-9.4632403182004055E-2</c:v>
                </c:pt>
                <c:pt idx="50">
                  <c:v>-0.13983053941643675</c:v>
                </c:pt>
                <c:pt idx="51">
                  <c:v>-0.12494064177502651</c:v>
                </c:pt>
                <c:pt idx="52">
                  <c:v>-0.14301354898958607</c:v>
                </c:pt>
                <c:pt idx="53">
                  <c:v>-0.12745345070135272</c:v>
                </c:pt>
                <c:pt idx="54">
                  <c:v>-0.10082319308116894</c:v>
                </c:pt>
                <c:pt idx="55">
                  <c:v>-8.4220936669964885E-2</c:v>
                </c:pt>
                <c:pt idx="56">
                  <c:v>-7.79061259782452E-2</c:v>
                </c:pt>
                <c:pt idx="57">
                  <c:v>2.52572936155957E-2</c:v>
                </c:pt>
                <c:pt idx="58">
                  <c:v>-1.4752732982628913E-2</c:v>
                </c:pt>
                <c:pt idx="59">
                  <c:v>2.8001607721932942E-2</c:v>
                </c:pt>
                <c:pt idx="60">
                  <c:v>1.6097025129170106E-2</c:v>
                </c:pt>
                <c:pt idx="61">
                  <c:v>1.0809225008756584E-2</c:v>
                </c:pt>
                <c:pt idx="62">
                  <c:v>-4.4178437775826751E-2</c:v>
                </c:pt>
                <c:pt idx="63">
                  <c:v>-5.5140856598768551E-2</c:v>
                </c:pt>
                <c:pt idx="64">
                  <c:v>-7.0830291289382785E-2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B4-4430-88AC-5DA1329EA73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TDK_KF_ST_23_02!$AC$85:$AC$149</c:f>
              <c:numCache>
                <c:formatCode>General</c:formatCode>
                <c:ptCount val="65"/>
                <c:pt idx="0">
                  <c:v>9.3391517257771284E-2</c:v>
                </c:pt>
                <c:pt idx="1">
                  <c:v>-2.562291262989902E-2</c:v>
                </c:pt>
                <c:pt idx="2">
                  <c:v>-7.3843502130443994E-2</c:v>
                </c:pt>
                <c:pt idx="3">
                  <c:v>2.0919537299619151E-2</c:v>
                </c:pt>
                <c:pt idx="4">
                  <c:v>2.7480420256551952E-2</c:v>
                </c:pt>
                <c:pt idx="5">
                  <c:v>2.0930466951540438E-2</c:v>
                </c:pt>
                <c:pt idx="6">
                  <c:v>4.5442595847362099E-2</c:v>
                </c:pt>
                <c:pt idx="7">
                  <c:v>1.04917792147603E-2</c:v>
                </c:pt>
                <c:pt idx="8">
                  <c:v>-5.0030586870207117E-2</c:v>
                </c:pt>
                <c:pt idx="9">
                  <c:v>-3.4786092733156693E-2</c:v>
                </c:pt>
                <c:pt idx="10">
                  <c:v>-5.2493725294709748E-2</c:v>
                </c:pt>
                <c:pt idx="11">
                  <c:v>-7.550829151415428E-2</c:v>
                </c:pt>
                <c:pt idx="12">
                  <c:v>-2.7702601198484444E-2</c:v>
                </c:pt>
                <c:pt idx="13">
                  <c:v>-7.5550403560043833E-2</c:v>
                </c:pt>
                <c:pt idx="14">
                  <c:v>-6.7379679041437157E-2</c:v>
                </c:pt>
                <c:pt idx="15">
                  <c:v>-1.8253465640668765E-2</c:v>
                </c:pt>
                <c:pt idx="16">
                  <c:v>3.1429719473408113E-4</c:v>
                </c:pt>
                <c:pt idx="17">
                  <c:v>5.6776685379929859E-2</c:v>
                </c:pt>
                <c:pt idx="18">
                  <c:v>0.13912978284366773</c:v>
                </c:pt>
                <c:pt idx="19">
                  <c:v>6.0527059859339261E-2</c:v>
                </c:pt>
                <c:pt idx="20">
                  <c:v>0.12822183994867942</c:v>
                </c:pt>
                <c:pt idx="21">
                  <c:v>0.16438423064496988</c:v>
                </c:pt>
                <c:pt idx="22">
                  <c:v>0.14562002915272387</c:v>
                </c:pt>
                <c:pt idx="23">
                  <c:v>7.3987411275396653E-2</c:v>
                </c:pt>
                <c:pt idx="24">
                  <c:v>0.10397842460992024</c:v>
                </c:pt>
                <c:pt idx="25">
                  <c:v>7.6129711858385463E-2</c:v>
                </c:pt>
                <c:pt idx="26">
                  <c:v>0.10514148485486885</c:v>
                </c:pt>
                <c:pt idx="27">
                  <c:v>8.9944844890453624E-2</c:v>
                </c:pt>
                <c:pt idx="28">
                  <c:v>5.7829739789895029E-2</c:v>
                </c:pt>
                <c:pt idx="29">
                  <c:v>5.5322955504465199E-2</c:v>
                </c:pt>
                <c:pt idx="30">
                  <c:v>0.12163449448999586</c:v>
                </c:pt>
                <c:pt idx="31">
                  <c:v>8.1263721562180535E-2</c:v>
                </c:pt>
                <c:pt idx="32">
                  <c:v>6.5416021935135404E-2</c:v>
                </c:pt>
                <c:pt idx="33">
                  <c:v>0.15371911177805941</c:v>
                </c:pt>
                <c:pt idx="34">
                  <c:v>0.17320735986569957</c:v>
                </c:pt>
                <c:pt idx="35">
                  <c:v>0.12167894879641494</c:v>
                </c:pt>
                <c:pt idx="36">
                  <c:v>0.1536597362432417</c:v>
                </c:pt>
                <c:pt idx="37">
                  <c:v>0.13001099147663808</c:v>
                </c:pt>
                <c:pt idx="38">
                  <c:v>7.205161469101995E-2</c:v>
                </c:pt>
                <c:pt idx="39">
                  <c:v>0.15673316691999162</c:v>
                </c:pt>
                <c:pt idx="40">
                  <c:v>2.4436085093583415E-2</c:v>
                </c:pt>
                <c:pt idx="41">
                  <c:v>-3.5391876995731764E-2</c:v>
                </c:pt>
                <c:pt idx="42">
                  <c:v>-2.6349845788985249E-2</c:v>
                </c:pt>
                <c:pt idx="43">
                  <c:v>-0.137317411403302</c:v>
                </c:pt>
                <c:pt idx="44">
                  <c:v>-0.10401904829934949</c:v>
                </c:pt>
                <c:pt idx="45">
                  <c:v>-6.5412983591826901E-2</c:v>
                </c:pt>
                <c:pt idx="46">
                  <c:v>-0.15579178989457887</c:v>
                </c:pt>
                <c:pt idx="47">
                  <c:v>-9.6676543710941587E-2</c:v>
                </c:pt>
                <c:pt idx="48">
                  <c:v>-4.5484407603211707E-2</c:v>
                </c:pt>
                <c:pt idx="49">
                  <c:v>-9.5435453604522991E-2</c:v>
                </c:pt>
                <c:pt idx="50">
                  <c:v>6.6441965397103786E-3</c:v>
                </c:pt>
                <c:pt idx="51">
                  <c:v>5.7978162496027608E-2</c:v>
                </c:pt>
                <c:pt idx="52">
                  <c:v>7.8179972872106873E-2</c:v>
                </c:pt>
                <c:pt idx="53">
                  <c:v>3.6815899347288905E-2</c:v>
                </c:pt>
                <c:pt idx="54">
                  <c:v>-3.7052552053438603E-2</c:v>
                </c:pt>
                <c:pt idx="55">
                  <c:v>5.4741822318128186E-2</c:v>
                </c:pt>
                <c:pt idx="56">
                  <c:v>6.4000995474849276E-2</c:v>
                </c:pt>
                <c:pt idx="57">
                  <c:v>7.7543615795505616E-3</c:v>
                </c:pt>
                <c:pt idx="58">
                  <c:v>-3.1666450498448739E-2</c:v>
                </c:pt>
                <c:pt idx="59">
                  <c:v>-7.5434526522311529E-2</c:v>
                </c:pt>
                <c:pt idx="60">
                  <c:v>-0.10263923161494404</c:v>
                </c:pt>
                <c:pt idx="61">
                  <c:v>-4.4767117573016435E-2</c:v>
                </c:pt>
                <c:pt idx="62">
                  <c:v>-6.7398732636624104E-2</c:v>
                </c:pt>
                <c:pt idx="63">
                  <c:v>-5.2951866901263855E-2</c:v>
                </c:pt>
                <c:pt idx="64">
                  <c:v>2.7102202110087958E-2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CB4-4430-88AC-5DA1329EA73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</c:numCache>
            </c:numRef>
          </c:xVal>
          <c:yVal>
            <c:numRef>
              <c:f>TDK_KF_ST_23_02!$AD$20:$AD$83</c:f>
              <c:numCache>
                <c:formatCode>General</c:formatCode>
                <c:ptCount val="64"/>
                <c:pt idx="0">
                  <c:v>-1.3674979736549221E-2</c:v>
                </c:pt>
                <c:pt idx="1">
                  <c:v>-6.7372043507409884E-3</c:v>
                </c:pt>
                <c:pt idx="2">
                  <c:v>1.9388946514366623E-2</c:v>
                </c:pt>
                <c:pt idx="3">
                  <c:v>8.3075133682754654E-2</c:v>
                </c:pt>
                <c:pt idx="4">
                  <c:v>2.0003973055057855E-2</c:v>
                </c:pt>
                <c:pt idx="5">
                  <c:v>1.8264100937862793E-2</c:v>
                </c:pt>
                <c:pt idx="6">
                  <c:v>2.5570343744838908E-2</c:v>
                </c:pt>
                <c:pt idx="7">
                  <c:v>5.8617316421987198E-2</c:v>
                </c:pt>
                <c:pt idx="8">
                  <c:v>0.11869137903210003</c:v>
                </c:pt>
                <c:pt idx="9">
                  <c:v>0.10820087481993568</c:v>
                </c:pt>
                <c:pt idx="10">
                  <c:v>-2.5231471477681566E-2</c:v>
                </c:pt>
                <c:pt idx="11">
                  <c:v>3.4110473128876606E-2</c:v>
                </c:pt>
                <c:pt idx="12">
                  <c:v>0.10434644870842646</c:v>
                </c:pt>
                <c:pt idx="13">
                  <c:v>0.14624558515940578</c:v>
                </c:pt>
                <c:pt idx="14">
                  <c:v>9.8616510938754232E-2</c:v>
                </c:pt>
                <c:pt idx="15">
                  <c:v>-5.5313064820495583E-2</c:v>
                </c:pt>
                <c:pt idx="16">
                  <c:v>-1.2457891824624312E-3</c:v>
                </c:pt>
                <c:pt idx="17">
                  <c:v>7.7286373431917355E-3</c:v>
                </c:pt>
                <c:pt idx="18">
                  <c:v>-1.0404184050173626E-2</c:v>
                </c:pt>
                <c:pt idx="19">
                  <c:v>8.1461802676230377E-2</c:v>
                </c:pt>
                <c:pt idx="20">
                  <c:v>2.9042557151413462E-2</c:v>
                </c:pt>
                <c:pt idx="21">
                  <c:v>-4.2626032916629697E-2</c:v>
                </c:pt>
                <c:pt idx="22">
                  <c:v>4.6886037282533266E-2</c:v>
                </c:pt>
                <c:pt idx="23">
                  <c:v>4.6644592779017557E-2</c:v>
                </c:pt>
                <c:pt idx="24">
                  <c:v>6.8816511947034087E-3</c:v>
                </c:pt>
                <c:pt idx="25">
                  <c:v>7.8171484250930234E-2</c:v>
                </c:pt>
                <c:pt idx="26">
                  <c:v>5.6401380019082126E-2</c:v>
                </c:pt>
                <c:pt idx="27">
                  <c:v>4.3244663563541508E-2</c:v>
                </c:pt>
                <c:pt idx="28">
                  <c:v>2.1842690668790965E-2</c:v>
                </c:pt>
                <c:pt idx="29">
                  <c:v>0.10091428768194532</c:v>
                </c:pt>
                <c:pt idx="30">
                  <c:v>7.3865282120806341E-2</c:v>
                </c:pt>
                <c:pt idx="31">
                  <c:v>5.2807981089046052E-2</c:v>
                </c:pt>
                <c:pt idx="32">
                  <c:v>5.6461933028714384E-2</c:v>
                </c:pt>
                <c:pt idx="33">
                  <c:v>1.1332120801455403E-2</c:v>
                </c:pt>
                <c:pt idx="34">
                  <c:v>-6.6076393629941776E-2</c:v>
                </c:pt>
                <c:pt idx="35">
                  <c:v>8.5003779400153689E-2</c:v>
                </c:pt>
                <c:pt idx="36">
                  <c:v>0.13081972394112995</c:v>
                </c:pt>
                <c:pt idx="37">
                  <c:v>5.2337576387401441E-2</c:v>
                </c:pt>
                <c:pt idx="38">
                  <c:v>-1.8131537754953797E-2</c:v>
                </c:pt>
                <c:pt idx="39">
                  <c:v>-3.490178717132153E-2</c:v>
                </c:pt>
                <c:pt idx="40">
                  <c:v>7.905433171569598E-2</c:v>
                </c:pt>
                <c:pt idx="41">
                  <c:v>8.7309138434079614E-3</c:v>
                </c:pt>
                <c:pt idx="42">
                  <c:v>0.11533627822973358</c:v>
                </c:pt>
                <c:pt idx="43">
                  <c:v>2.9045097234018158E-2</c:v>
                </c:pt>
                <c:pt idx="44">
                  <c:v>-3.5283654312934232E-3</c:v>
                </c:pt>
                <c:pt idx="45">
                  <c:v>2.4277309925082591E-2</c:v>
                </c:pt>
                <c:pt idx="46">
                  <c:v>0.10604911041741616</c:v>
                </c:pt>
                <c:pt idx="47">
                  <c:v>3.2798547368884101E-4</c:v>
                </c:pt>
                <c:pt idx="48">
                  <c:v>-1.1418615237801077E-2</c:v>
                </c:pt>
                <c:pt idx="49">
                  <c:v>7.637893754133529E-2</c:v>
                </c:pt>
                <c:pt idx="50">
                  <c:v>7.2450860374999593E-2</c:v>
                </c:pt>
                <c:pt idx="51">
                  <c:v>4.9390238214982674E-2</c:v>
                </c:pt>
                <c:pt idx="52">
                  <c:v>0.11531094779110163</c:v>
                </c:pt>
                <c:pt idx="53">
                  <c:v>5.1945159187198442E-2</c:v>
                </c:pt>
                <c:pt idx="54">
                  <c:v>4.832946778645919E-2</c:v>
                </c:pt>
                <c:pt idx="55">
                  <c:v>4.9434843936808193E-2</c:v>
                </c:pt>
                <c:pt idx="56">
                  <c:v>2.7875539108038083E-2</c:v>
                </c:pt>
                <c:pt idx="57">
                  <c:v>-1.47655144008354E-2</c:v>
                </c:pt>
                <c:pt idx="58">
                  <c:v>6.0195328829991013E-2</c:v>
                </c:pt>
                <c:pt idx="59">
                  <c:v>-7.0711407703925033E-3</c:v>
                </c:pt>
                <c:pt idx="60">
                  <c:v>1.1383395127381846E-2</c:v>
                </c:pt>
                <c:pt idx="61">
                  <c:v>1.0110312290862566E-2</c:v>
                </c:pt>
                <c:pt idx="62">
                  <c:v>-2.9665064354617243E-2</c:v>
                </c:pt>
                <c:pt idx="63">
                  <c:v>2.9517943968869531E-2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CB4-4430-88AC-5DA1329EA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12168"/>
        <c:axId val="567012560"/>
      </c:scatterChart>
      <c:valAx>
        <c:axId val="56701216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2560"/>
        <c:crosses val="autoZero"/>
        <c:crossBetween val="midCat"/>
      </c:valAx>
      <c:valAx>
        <c:axId val="56701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2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TDK_KF_ST_23_02!$I$20:$I$84</c:f>
              <c:numCache>
                <c:formatCode>General</c:formatCode>
                <c:ptCount val="65"/>
                <c:pt idx="0">
                  <c:v>508</c:v>
                </c:pt>
                <c:pt idx="1">
                  <c:v>877</c:v>
                </c:pt>
                <c:pt idx="2">
                  <c:v>1251</c:v>
                </c:pt>
                <c:pt idx="3">
                  <c:v>1601</c:v>
                </c:pt>
                <c:pt idx="4">
                  <c:v>1933</c:v>
                </c:pt>
                <c:pt idx="5">
                  <c:v>2247</c:v>
                </c:pt>
                <c:pt idx="6">
                  <c:v>2540</c:v>
                </c:pt>
                <c:pt idx="7">
                  <c:v>2807</c:v>
                </c:pt>
                <c:pt idx="8">
                  <c:v>3052</c:v>
                </c:pt>
                <c:pt idx="9">
                  <c:v>3267</c:v>
                </c:pt>
                <c:pt idx="10">
                  <c:v>3456</c:v>
                </c:pt>
                <c:pt idx="11">
                  <c:v>3604</c:v>
                </c:pt>
                <c:pt idx="12">
                  <c:v>3715</c:v>
                </c:pt>
                <c:pt idx="13">
                  <c:v>3785</c:v>
                </c:pt>
                <c:pt idx="14">
                  <c:v>3829</c:v>
                </c:pt>
                <c:pt idx="15">
                  <c:v>3834</c:v>
                </c:pt>
                <c:pt idx="16">
                  <c:v>3801</c:v>
                </c:pt>
                <c:pt idx="17">
                  <c:v>3733</c:v>
                </c:pt>
                <c:pt idx="18">
                  <c:v>3619</c:v>
                </c:pt>
                <c:pt idx="19">
                  <c:v>3468</c:v>
                </c:pt>
                <c:pt idx="20">
                  <c:v>3298</c:v>
                </c:pt>
                <c:pt idx="21">
                  <c:v>3096</c:v>
                </c:pt>
                <c:pt idx="22">
                  <c:v>2851</c:v>
                </c:pt>
                <c:pt idx="23">
                  <c:v>2589</c:v>
                </c:pt>
                <c:pt idx="24">
                  <c:v>2295</c:v>
                </c:pt>
                <c:pt idx="25">
                  <c:v>1971</c:v>
                </c:pt>
                <c:pt idx="26">
                  <c:v>1637</c:v>
                </c:pt>
                <c:pt idx="27">
                  <c:v>1279</c:v>
                </c:pt>
                <c:pt idx="28">
                  <c:v>915</c:v>
                </c:pt>
                <c:pt idx="29">
                  <c:v>557</c:v>
                </c:pt>
                <c:pt idx="30">
                  <c:v>183</c:v>
                </c:pt>
                <c:pt idx="31">
                  <c:v>-195</c:v>
                </c:pt>
                <c:pt idx="32">
                  <c:v>-573</c:v>
                </c:pt>
                <c:pt idx="33">
                  <c:v>-952</c:v>
                </c:pt>
                <c:pt idx="34">
                  <c:v>-1333</c:v>
                </c:pt>
                <c:pt idx="35">
                  <c:v>-1669</c:v>
                </c:pt>
                <c:pt idx="36">
                  <c:v>-2002</c:v>
                </c:pt>
                <c:pt idx="37">
                  <c:v>-2321</c:v>
                </c:pt>
                <c:pt idx="38">
                  <c:v>-2615</c:v>
                </c:pt>
                <c:pt idx="39">
                  <c:v>-2879</c:v>
                </c:pt>
                <c:pt idx="40">
                  <c:v>-3119</c:v>
                </c:pt>
                <c:pt idx="41">
                  <c:v>-3331</c:v>
                </c:pt>
                <c:pt idx="42">
                  <c:v>-3519</c:v>
                </c:pt>
                <c:pt idx="43">
                  <c:v>-3673</c:v>
                </c:pt>
                <c:pt idx="44">
                  <c:v>-3785</c:v>
                </c:pt>
                <c:pt idx="45">
                  <c:v>-3857</c:v>
                </c:pt>
                <c:pt idx="46">
                  <c:v>-3904</c:v>
                </c:pt>
                <c:pt idx="47">
                  <c:v>-3902</c:v>
                </c:pt>
                <c:pt idx="48">
                  <c:v>-3871</c:v>
                </c:pt>
                <c:pt idx="49">
                  <c:v>-3804</c:v>
                </c:pt>
                <c:pt idx="50">
                  <c:v>-3694</c:v>
                </c:pt>
                <c:pt idx="51">
                  <c:v>-3549</c:v>
                </c:pt>
                <c:pt idx="52">
                  <c:v>-3374</c:v>
                </c:pt>
                <c:pt idx="53">
                  <c:v>-3167</c:v>
                </c:pt>
                <c:pt idx="54">
                  <c:v>-2936</c:v>
                </c:pt>
                <c:pt idx="55">
                  <c:v>-2669</c:v>
                </c:pt>
                <c:pt idx="56">
                  <c:v>-2377</c:v>
                </c:pt>
                <c:pt idx="57">
                  <c:v>-2046</c:v>
                </c:pt>
                <c:pt idx="58">
                  <c:v>-1711</c:v>
                </c:pt>
                <c:pt idx="59">
                  <c:v>-1361</c:v>
                </c:pt>
                <c:pt idx="60">
                  <c:v>-993</c:v>
                </c:pt>
                <c:pt idx="61">
                  <c:v>-630</c:v>
                </c:pt>
                <c:pt idx="62">
                  <c:v>-261</c:v>
                </c:pt>
                <c:pt idx="63">
                  <c:v>116</c:v>
                </c:pt>
                <c:pt idx="64">
                  <c:v>501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EA5-4650-90C0-CFCB56C5374F}"/>
            </c:ext>
          </c:extLst>
        </c:ser>
        <c:ser>
          <c:idx val="1"/>
          <c:order val="1"/>
          <c:tx>
            <c:strRef>
              <c:f>TDK_KF_ST_23_02!$L$19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TDK_KF_ST_23_02!$L$20:$L$84</c:f>
              <c:numCache>
                <c:formatCode>General</c:formatCode>
                <c:ptCount val="65"/>
                <c:pt idx="0">
                  <c:v>502.23416707468442</c:v>
                </c:pt>
                <c:pt idx="1">
                  <c:v>876.07546032060952</c:v>
                </c:pt>
                <c:pt idx="2">
                  <c:v>1252.5414222768932</c:v>
                </c:pt>
                <c:pt idx="3">
                  <c:v>1605.8026615555566</c:v>
                </c:pt>
                <c:pt idx="4">
                  <c:v>1936.2618914383356</c:v>
                </c:pt>
                <c:pt idx="5">
                  <c:v>2251.7227386658842</c:v>
                </c:pt>
                <c:pt idx="6">
                  <c:v>2544.8665734445503</c:v>
                </c:pt>
                <c:pt idx="7">
                  <c:v>2811.7827940130751</c:v>
                </c:pt>
                <c:pt idx="8">
                  <c:v>3053.7567390599465</c:v>
                </c:pt>
                <c:pt idx="9">
                  <c:v>3271.586303765348</c:v>
                </c:pt>
                <c:pt idx="10">
                  <c:v>3453.7135014756032</c:v>
                </c:pt>
                <c:pt idx="11">
                  <c:v>3601.8522335842354</c:v>
                </c:pt>
                <c:pt idx="12">
                  <c:v>3713.9340235356976</c:v>
                </c:pt>
                <c:pt idx="13">
                  <c:v>3787.1927999600161</c:v>
                </c:pt>
                <c:pt idx="14">
                  <c:v>3826.2852411039171</c:v>
                </c:pt>
                <c:pt idx="15">
                  <c:v>3829.0221430402062</c:v>
                </c:pt>
                <c:pt idx="16">
                  <c:v>3794.4719040915975</c:v>
                </c:pt>
                <c:pt idx="17">
                  <c:v>3723.2961395768953</c:v>
                </c:pt>
                <c:pt idx="18">
                  <c:v>3611.6674514746287</c:v>
                </c:pt>
                <c:pt idx="19">
                  <c:v>3466.2003798880633</c:v>
                </c:pt>
                <c:pt idx="20">
                  <c:v>3290.6595592282943</c:v>
                </c:pt>
                <c:pt idx="21">
                  <c:v>3084.2094209790494</c:v>
                </c:pt>
                <c:pt idx="22">
                  <c:v>2850.5487690993614</c:v>
                </c:pt>
                <c:pt idx="23">
                  <c:v>2585.8082843290358</c:v>
                </c:pt>
                <c:pt idx="24">
                  <c:v>2294.1552456862569</c:v>
                </c:pt>
                <c:pt idx="25">
                  <c:v>1974.305881287632</c:v>
                </c:pt>
                <c:pt idx="26">
                  <c:v>1638.2041370377717</c:v>
                </c:pt>
                <c:pt idx="27">
                  <c:v>1282.8718914479994</c:v>
                </c:pt>
                <c:pt idx="28">
                  <c:v>922.09125462454142</c:v>
                </c:pt>
                <c:pt idx="29">
                  <c:v>558.77501169517677</c:v>
                </c:pt>
                <c:pt idx="30">
                  <c:v>190.57351093921056</c:v>
                </c:pt>
                <c:pt idx="31">
                  <c:v>-186.42155905647013</c:v>
                </c:pt>
                <c:pt idx="32">
                  <c:v>-570.46332536853913</c:v>
                </c:pt>
                <c:pt idx="33">
                  <c:v>-945.10401188023172</c:v>
                </c:pt>
                <c:pt idx="34">
                  <c:v>-1319.0079515184198</c:v>
                </c:pt>
                <c:pt idx="35">
                  <c:v>-1669.4714675962591</c:v>
                </c:pt>
                <c:pt idx="36">
                  <c:v>-2004.3844225134592</c:v>
                </c:pt>
                <c:pt idx="37">
                  <c:v>-2317.1086575549584</c:v>
                </c:pt>
                <c:pt idx="38">
                  <c:v>-2608.5887806784331</c:v>
                </c:pt>
                <c:pt idx="39">
                  <c:v>-2876.1057917782086</c:v>
                </c:pt>
                <c:pt idx="40">
                  <c:v>-3121.2208260150742</c:v>
                </c:pt>
                <c:pt idx="41">
                  <c:v>-3340.0587458984387</c:v>
                </c:pt>
                <c:pt idx="42">
                  <c:v>-3526.1347981645936</c:v>
                </c:pt>
                <c:pt idx="43">
                  <c:v>-3675.7507496432836</c:v>
                </c:pt>
                <c:pt idx="44">
                  <c:v>-3789.2073040521095</c:v>
                </c:pt>
                <c:pt idx="45">
                  <c:v>-3863.9327210538513</c:v>
                </c:pt>
                <c:pt idx="46">
                  <c:v>-3904.808188434843</c:v>
                </c:pt>
                <c:pt idx="47">
                  <c:v>-3908.928719187782</c:v>
                </c:pt>
                <c:pt idx="48">
                  <c:v>-3876.1244578743672</c:v>
                </c:pt>
                <c:pt idx="49">
                  <c:v>-3805.0898242736671</c:v>
                </c:pt>
                <c:pt idx="50">
                  <c:v>-3696.2463510130519</c:v>
                </c:pt>
                <c:pt idx="51">
                  <c:v>-3550.1568739585455</c:v>
                </c:pt>
                <c:pt idx="52">
                  <c:v>-3373.3687837422672</c:v>
                </c:pt>
                <c:pt idx="53">
                  <c:v>-3167.0802077771027</c:v>
                </c:pt>
                <c:pt idx="54">
                  <c:v>-2933.0465617026489</c:v>
                </c:pt>
                <c:pt idx="55">
                  <c:v>-2668.6272919691264</c:v>
                </c:pt>
                <c:pt idx="56">
                  <c:v>-2373.8687336376975</c:v>
                </c:pt>
                <c:pt idx="57">
                  <c:v>-2048.8416014913137</c:v>
                </c:pt>
                <c:pt idx="58">
                  <c:v>-1710.2753874568318</c:v>
                </c:pt>
                <c:pt idx="59">
                  <c:v>-1362.6361671493487</c:v>
                </c:pt>
                <c:pt idx="60">
                  <c:v>-993.02438040295965</c:v>
                </c:pt>
                <c:pt idx="61">
                  <c:v>-629.53965678787006</c:v>
                </c:pt>
                <c:pt idx="62">
                  <c:v>-256.39039929284473</c:v>
                </c:pt>
                <c:pt idx="63">
                  <c:v>120.61667778237363</c:v>
                </c:pt>
                <c:pt idx="64">
                  <c:v>506.94623432471843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EA5-4650-90C0-CFCB56C5374F}"/>
            </c:ext>
          </c:extLst>
        </c:ser>
        <c:ser>
          <c:idx val="2"/>
          <c:order val="2"/>
          <c:tx>
            <c:strRef>
              <c:f>TDK_KF_ST_23_02!$J$19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TDK_KF_ST_23_02!$J$20:$J$84</c:f>
              <c:numCache>
                <c:formatCode>General</c:formatCode>
                <c:ptCount val="65"/>
                <c:pt idx="0">
                  <c:v>-3799</c:v>
                </c:pt>
                <c:pt idx="1">
                  <c:v>-3734</c:v>
                </c:pt>
                <c:pt idx="2">
                  <c:v>-3624</c:v>
                </c:pt>
                <c:pt idx="3">
                  <c:v>-3480</c:v>
                </c:pt>
                <c:pt idx="4">
                  <c:v>-3309</c:v>
                </c:pt>
                <c:pt idx="5">
                  <c:v>-3097</c:v>
                </c:pt>
                <c:pt idx="6">
                  <c:v>-2858</c:v>
                </c:pt>
                <c:pt idx="7">
                  <c:v>-2597</c:v>
                </c:pt>
                <c:pt idx="8">
                  <c:v>-2312</c:v>
                </c:pt>
                <c:pt idx="9">
                  <c:v>-1991</c:v>
                </c:pt>
                <c:pt idx="10">
                  <c:v>-1657</c:v>
                </c:pt>
                <c:pt idx="11">
                  <c:v>-1304</c:v>
                </c:pt>
                <c:pt idx="12">
                  <c:v>-942</c:v>
                </c:pt>
                <c:pt idx="13">
                  <c:v>-587</c:v>
                </c:pt>
                <c:pt idx="14">
                  <c:v>-217</c:v>
                </c:pt>
                <c:pt idx="15">
                  <c:v>164</c:v>
                </c:pt>
                <c:pt idx="16">
                  <c:v>542</c:v>
                </c:pt>
                <c:pt idx="17">
                  <c:v>910</c:v>
                </c:pt>
                <c:pt idx="18">
                  <c:v>1282</c:v>
                </c:pt>
                <c:pt idx="19">
                  <c:v>1634</c:v>
                </c:pt>
                <c:pt idx="20">
                  <c:v>1969</c:v>
                </c:pt>
                <c:pt idx="21">
                  <c:v>2288</c:v>
                </c:pt>
                <c:pt idx="22">
                  <c:v>2570</c:v>
                </c:pt>
                <c:pt idx="23">
                  <c:v>2841</c:v>
                </c:pt>
                <c:pt idx="24">
                  <c:v>3093</c:v>
                </c:pt>
                <c:pt idx="25">
                  <c:v>3313</c:v>
                </c:pt>
                <c:pt idx="26">
                  <c:v>3492</c:v>
                </c:pt>
                <c:pt idx="27">
                  <c:v>3650</c:v>
                </c:pt>
                <c:pt idx="28">
                  <c:v>3766</c:v>
                </c:pt>
                <c:pt idx="29">
                  <c:v>3835</c:v>
                </c:pt>
                <c:pt idx="30">
                  <c:v>3879</c:v>
                </c:pt>
                <c:pt idx="31">
                  <c:v>3884</c:v>
                </c:pt>
                <c:pt idx="32">
                  <c:v>3847</c:v>
                </c:pt>
                <c:pt idx="33">
                  <c:v>3777</c:v>
                </c:pt>
                <c:pt idx="34">
                  <c:v>3664</c:v>
                </c:pt>
                <c:pt idx="35">
                  <c:v>3527</c:v>
                </c:pt>
                <c:pt idx="36">
                  <c:v>3356</c:v>
                </c:pt>
                <c:pt idx="37">
                  <c:v>3149</c:v>
                </c:pt>
                <c:pt idx="38">
                  <c:v>2911</c:v>
                </c:pt>
                <c:pt idx="39">
                  <c:v>2650</c:v>
                </c:pt>
                <c:pt idx="40">
                  <c:v>2365</c:v>
                </c:pt>
                <c:pt idx="41">
                  <c:v>2041</c:v>
                </c:pt>
                <c:pt idx="42">
                  <c:v>1708</c:v>
                </c:pt>
                <c:pt idx="43">
                  <c:v>1352</c:v>
                </c:pt>
                <c:pt idx="44">
                  <c:v>990</c:v>
                </c:pt>
                <c:pt idx="45">
                  <c:v>639</c:v>
                </c:pt>
                <c:pt idx="46">
                  <c:v>268</c:v>
                </c:pt>
                <c:pt idx="47">
                  <c:v>-114</c:v>
                </c:pt>
                <c:pt idx="48">
                  <c:v>-484</c:v>
                </c:pt>
                <c:pt idx="49">
                  <c:v>-854</c:v>
                </c:pt>
                <c:pt idx="50">
                  <c:v>-1220</c:v>
                </c:pt>
                <c:pt idx="51">
                  <c:v>-1580</c:v>
                </c:pt>
                <c:pt idx="52">
                  <c:v>-1914</c:v>
                </c:pt>
                <c:pt idx="53">
                  <c:v>-2227</c:v>
                </c:pt>
                <c:pt idx="54">
                  <c:v>-2521</c:v>
                </c:pt>
                <c:pt idx="55">
                  <c:v>-2789</c:v>
                </c:pt>
                <c:pt idx="56">
                  <c:v>-3039</c:v>
                </c:pt>
                <c:pt idx="57">
                  <c:v>-3263</c:v>
                </c:pt>
                <c:pt idx="58">
                  <c:v>-3447</c:v>
                </c:pt>
                <c:pt idx="59">
                  <c:v>-3595</c:v>
                </c:pt>
                <c:pt idx="60">
                  <c:v>-3712</c:v>
                </c:pt>
                <c:pt idx="61">
                  <c:v>-3788</c:v>
                </c:pt>
                <c:pt idx="62">
                  <c:v>-3837</c:v>
                </c:pt>
                <c:pt idx="63">
                  <c:v>-3838</c:v>
                </c:pt>
                <c:pt idx="64">
                  <c:v>-3799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EA5-4650-90C0-CFCB56C5374F}"/>
            </c:ext>
          </c:extLst>
        </c:ser>
        <c:ser>
          <c:idx val="3"/>
          <c:order val="3"/>
          <c:tx>
            <c:strRef>
              <c:f>TDK_KF_ST_23_02!$N$19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TDK_KF_ST_23_02!$N$20:$N$84</c:f>
              <c:numCache>
                <c:formatCode>General</c:formatCode>
                <c:ptCount val="65"/>
                <c:pt idx="0">
                  <c:v>-3799.7592925697973</c:v>
                </c:pt>
                <c:pt idx="1">
                  <c:v>-3729.8804344259247</c:v>
                </c:pt>
                <c:pt idx="2">
                  <c:v>-3619.7838828967169</c:v>
                </c:pt>
                <c:pt idx="3">
                  <c:v>-3476.835104166003</c:v>
                </c:pt>
                <c:pt idx="4">
                  <c:v>-3303.8716475304109</c:v>
                </c:pt>
                <c:pt idx="5">
                  <c:v>-3097.4089630461135</c:v>
                </c:pt>
                <c:pt idx="6">
                  <c:v>-2861.6026256181572</c:v>
                </c:pt>
                <c:pt idx="7">
                  <c:v>-2600.1656881000808</c:v>
                </c:pt>
                <c:pt idx="8">
                  <c:v>-2311.7144809858605</c:v>
                </c:pt>
                <c:pt idx="9">
                  <c:v>-1992.2351142217699</c:v>
                </c:pt>
                <c:pt idx="10">
                  <c:v>-1657.3988100464842</c:v>
                </c:pt>
                <c:pt idx="11">
                  <c:v>-1305.5693560071081</c:v>
                </c:pt>
                <c:pt idx="12">
                  <c:v>-941.89044218710546</c:v>
                </c:pt>
                <c:pt idx="13">
                  <c:v>-583.1824314284936</c:v>
                </c:pt>
                <c:pt idx="14">
                  <c:v>-212.37026727376053</c:v>
                </c:pt>
                <c:pt idx="15">
                  <c:v>164.86328155887406</c:v>
                </c:pt>
                <c:pt idx="16">
                  <c:v>542.52122745340375</c:v>
                </c:pt>
                <c:pt idx="17">
                  <c:v>913.37274673109903</c:v>
                </c:pt>
                <c:pt idx="18">
                  <c:v>1288.2800369621066</c:v>
                </c:pt>
                <c:pt idx="19">
                  <c:v>1642.4985275290285</c:v>
                </c:pt>
                <c:pt idx="20">
                  <c:v>1973.4906397240686</c:v>
                </c:pt>
                <c:pt idx="21">
                  <c:v>2285.6664043321712</c:v>
                </c:pt>
                <c:pt idx="22">
                  <c:v>2574.3855955837471</c:v>
                </c:pt>
                <c:pt idx="23">
                  <c:v>2843.7334189003618</c:v>
                </c:pt>
                <c:pt idx="24">
                  <c:v>3087.7125419972308</c:v>
                </c:pt>
                <c:pt idx="25">
                  <c:v>3305.6535764833848</c:v>
                </c:pt>
                <c:pt idx="26">
                  <c:v>3488.9853656449154</c:v>
                </c:pt>
                <c:pt idx="27">
                  <c:v>3639.5378114508148</c:v>
                </c:pt>
                <c:pt idx="28">
                  <c:v>3752.2471691531382</c:v>
                </c:pt>
                <c:pt idx="29">
                  <c:v>3828.4249445204182</c:v>
                </c:pt>
                <c:pt idx="30">
                  <c:v>3869.6328883158212</c:v>
                </c:pt>
                <c:pt idx="31">
                  <c:v>3875.4315270712964</c:v>
                </c:pt>
                <c:pt idx="32">
                  <c:v>3843.5857704495306</c:v>
                </c:pt>
                <c:pt idx="33">
                  <c:v>3774.8328096854812</c:v>
                </c:pt>
                <c:pt idx="34">
                  <c:v>3666.9400939094171</c:v>
                </c:pt>
                <c:pt idx="35">
                  <c:v>3526.9256216143795</c:v>
                </c:pt>
                <c:pt idx="36">
                  <c:v>3353.4692814027926</c:v>
                </c:pt>
                <c:pt idx="37">
                  <c:v>3150.7053554345093</c:v>
                </c:pt>
                <c:pt idx="38">
                  <c:v>2918.7558749737718</c:v>
                </c:pt>
                <c:pt idx="39">
                  <c:v>2659.7838714568356</c:v>
                </c:pt>
                <c:pt idx="40">
                  <c:v>2370.9240854944846</c:v>
                </c:pt>
                <c:pt idx="41">
                  <c:v>2053.70032625777</c:v>
                </c:pt>
                <c:pt idx="42">
                  <c:v>1715.5976405925135</c:v>
                </c:pt>
                <c:pt idx="43">
                  <c:v>1364.465097952502</c:v>
                </c:pt>
                <c:pt idx="44">
                  <c:v>1001.9024008418078</c:v>
                </c:pt>
                <c:pt idx="45">
                  <c:v>644.15462533275922</c:v>
                </c:pt>
                <c:pt idx="46">
                  <c:v>271.73485866793396</c:v>
                </c:pt>
                <c:pt idx="47">
                  <c:v>-109.10792360804665</c:v>
                </c:pt>
                <c:pt idx="48">
                  <c:v>-482.67580153077324</c:v>
                </c:pt>
                <c:pt idx="49">
                  <c:v>-859.74418163062512</c:v>
                </c:pt>
                <c:pt idx="50">
                  <c:v>-1229.8307353981163</c:v>
                </c:pt>
                <c:pt idx="51">
                  <c:v>-1589.0944405612431</c:v>
                </c:pt>
                <c:pt idx="52">
                  <c:v>-1924.3084786698525</c:v>
                </c:pt>
                <c:pt idx="53">
                  <c:v>-2237.4109252835001</c:v>
                </c:pt>
                <c:pt idx="54">
                  <c:v>-2527.4970992098433</c:v>
                </c:pt>
                <c:pt idx="55">
                  <c:v>-2797.2816343888821</c:v>
                </c:pt>
                <c:pt idx="56">
                  <c:v>-3044.3173883235463</c:v>
                </c:pt>
                <c:pt idx="57">
                  <c:v>-3265.6114853013028</c:v>
                </c:pt>
                <c:pt idx="58">
                  <c:v>-3449.6648583755095</c:v>
                </c:pt>
                <c:pt idx="59">
                  <c:v>-3596.7111608842879</c:v>
                </c:pt>
                <c:pt idx="60">
                  <c:v>-3711.9158070507683</c:v>
                </c:pt>
                <c:pt idx="61">
                  <c:v>-3787.4463778472673</c:v>
                </c:pt>
                <c:pt idx="62">
                  <c:v>-3828.2971150127673</c:v>
                </c:pt>
                <c:pt idx="63">
                  <c:v>-3832.9519290337989</c:v>
                </c:pt>
                <c:pt idx="64">
                  <c:v>-3799.611586174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EA5-4650-90C0-CFCB56C53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01192"/>
        <c:axId val="567001584"/>
      </c:scatterChart>
      <c:valAx>
        <c:axId val="567001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1584"/>
        <c:crosses val="autoZero"/>
        <c:crossBetween val="midCat"/>
      </c:valAx>
      <c:valAx>
        <c:axId val="5670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1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TDK_KF_ST_23_03!$I$85:$I$149</c:f>
              <c:numCache>
                <c:formatCode>General</c:formatCode>
                <c:ptCount val="65"/>
                <c:pt idx="0">
                  <c:v>504</c:v>
                </c:pt>
                <c:pt idx="1">
                  <c:v>123</c:v>
                </c:pt>
                <c:pt idx="2">
                  <c:v>-253</c:v>
                </c:pt>
                <c:pt idx="3">
                  <c:v>-621</c:v>
                </c:pt>
                <c:pt idx="4">
                  <c:v>-995</c:v>
                </c:pt>
                <c:pt idx="5">
                  <c:v>-1361</c:v>
                </c:pt>
                <c:pt idx="6">
                  <c:v>-1715</c:v>
                </c:pt>
                <c:pt idx="7">
                  <c:v>-2047</c:v>
                </c:pt>
                <c:pt idx="8">
                  <c:v>-2367</c:v>
                </c:pt>
                <c:pt idx="9">
                  <c:v>-2658</c:v>
                </c:pt>
                <c:pt idx="10">
                  <c:v>-2919</c:v>
                </c:pt>
                <c:pt idx="11">
                  <c:v>-3154</c:v>
                </c:pt>
                <c:pt idx="12">
                  <c:v>-3358</c:v>
                </c:pt>
                <c:pt idx="13">
                  <c:v>-3541</c:v>
                </c:pt>
                <c:pt idx="14">
                  <c:v>-3685</c:v>
                </c:pt>
                <c:pt idx="15">
                  <c:v>-3793</c:v>
                </c:pt>
                <c:pt idx="16">
                  <c:v>-3864</c:v>
                </c:pt>
                <c:pt idx="17">
                  <c:v>-3888</c:v>
                </c:pt>
                <c:pt idx="18">
                  <c:v>-3888</c:v>
                </c:pt>
                <c:pt idx="19">
                  <c:v>-3848</c:v>
                </c:pt>
                <c:pt idx="20">
                  <c:v>-3772</c:v>
                </c:pt>
                <c:pt idx="21">
                  <c:v>-3656</c:v>
                </c:pt>
                <c:pt idx="22">
                  <c:v>-3511</c:v>
                </c:pt>
                <c:pt idx="23">
                  <c:v>-3324</c:v>
                </c:pt>
                <c:pt idx="24">
                  <c:v>-3108</c:v>
                </c:pt>
                <c:pt idx="25">
                  <c:v>-2870</c:v>
                </c:pt>
                <c:pt idx="26">
                  <c:v>-2607</c:v>
                </c:pt>
                <c:pt idx="27">
                  <c:v>-2316</c:v>
                </c:pt>
                <c:pt idx="28">
                  <c:v>-2006</c:v>
                </c:pt>
                <c:pt idx="29">
                  <c:v>-1666</c:v>
                </c:pt>
                <c:pt idx="30">
                  <c:v>-1319</c:v>
                </c:pt>
                <c:pt idx="31">
                  <c:v>-945</c:v>
                </c:pt>
                <c:pt idx="32">
                  <c:v>-572</c:v>
                </c:pt>
                <c:pt idx="33">
                  <c:v>-200</c:v>
                </c:pt>
                <c:pt idx="34">
                  <c:v>175</c:v>
                </c:pt>
                <c:pt idx="35">
                  <c:v>539</c:v>
                </c:pt>
                <c:pt idx="36">
                  <c:v>911</c:v>
                </c:pt>
                <c:pt idx="37">
                  <c:v>1275</c:v>
                </c:pt>
                <c:pt idx="38">
                  <c:v>1632</c:v>
                </c:pt>
                <c:pt idx="39">
                  <c:v>1971</c:v>
                </c:pt>
                <c:pt idx="40">
                  <c:v>2288</c:v>
                </c:pt>
                <c:pt idx="41">
                  <c:v>2584</c:v>
                </c:pt>
                <c:pt idx="42">
                  <c:v>2836</c:v>
                </c:pt>
                <c:pt idx="43">
                  <c:v>3074</c:v>
                </c:pt>
                <c:pt idx="44">
                  <c:v>3286</c:v>
                </c:pt>
                <c:pt idx="45">
                  <c:v>3461</c:v>
                </c:pt>
                <c:pt idx="46">
                  <c:v>3603</c:v>
                </c:pt>
                <c:pt idx="47">
                  <c:v>3718</c:v>
                </c:pt>
                <c:pt idx="48">
                  <c:v>3785</c:v>
                </c:pt>
                <c:pt idx="49">
                  <c:v>3823</c:v>
                </c:pt>
                <c:pt idx="50">
                  <c:v>3820</c:v>
                </c:pt>
                <c:pt idx="51">
                  <c:v>3779</c:v>
                </c:pt>
                <c:pt idx="52">
                  <c:v>3705</c:v>
                </c:pt>
                <c:pt idx="53">
                  <c:v>3587</c:v>
                </c:pt>
                <c:pt idx="54">
                  <c:v>3440</c:v>
                </c:pt>
                <c:pt idx="55">
                  <c:v>3252</c:v>
                </c:pt>
                <c:pt idx="56">
                  <c:v>3039</c:v>
                </c:pt>
                <c:pt idx="57">
                  <c:v>2801</c:v>
                </c:pt>
                <c:pt idx="58">
                  <c:v>2538</c:v>
                </c:pt>
                <c:pt idx="59">
                  <c:v>2243</c:v>
                </c:pt>
                <c:pt idx="60">
                  <c:v>1924</c:v>
                </c:pt>
                <c:pt idx="61">
                  <c:v>1591</c:v>
                </c:pt>
                <c:pt idx="62">
                  <c:v>1240</c:v>
                </c:pt>
                <c:pt idx="63">
                  <c:v>870</c:v>
                </c:pt>
                <c:pt idx="64">
                  <c:v>493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4A5-41B8-9F4E-0DC0C3DE97EE}"/>
            </c:ext>
          </c:extLst>
        </c:ser>
        <c:ser>
          <c:idx val="1"/>
          <c:order val="1"/>
          <c:tx>
            <c:strRef>
              <c:f>TDK_KF_ST_23_03!$L$19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TDK_KF_ST_23_03!$L$85:$L$149</c:f>
              <c:numCache>
                <c:formatCode>General</c:formatCode>
                <c:ptCount val="65"/>
                <c:pt idx="0">
                  <c:v>505.18231501968017</c:v>
                </c:pt>
                <c:pt idx="1">
                  <c:v>127.34353607259445</c:v>
                </c:pt>
                <c:pt idx="2">
                  <c:v>-248.4819203326692</c:v>
                </c:pt>
                <c:pt idx="3">
                  <c:v>-622.33282992347301</c:v>
                </c:pt>
                <c:pt idx="4">
                  <c:v>-993.01524265732792</c:v>
                </c:pt>
                <c:pt idx="5">
                  <c:v>-1357.967288668221</c:v>
                </c:pt>
                <c:pt idx="6">
                  <c:v>-1714.3915473242125</c:v>
                </c:pt>
                <c:pt idx="7">
                  <c:v>-2046.2420329792483</c:v>
                </c:pt>
                <c:pt idx="8">
                  <c:v>-2365.1853137551357</c:v>
                </c:pt>
                <c:pt idx="9">
                  <c:v>-2658.260259393955</c:v>
                </c:pt>
                <c:pt idx="10">
                  <c:v>-2918.0401399843408</c:v>
                </c:pt>
                <c:pt idx="11">
                  <c:v>-3150.9604179181383</c:v>
                </c:pt>
                <c:pt idx="12">
                  <c:v>-3362.7587416720085</c:v>
                </c:pt>
                <c:pt idx="13">
                  <c:v>-3539.8280887664841</c:v>
                </c:pt>
                <c:pt idx="14">
                  <c:v>-3685.16184503265</c:v>
                </c:pt>
                <c:pt idx="15">
                  <c:v>-3793.1944929545343</c:v>
                </c:pt>
                <c:pt idx="16">
                  <c:v>-3864.3826888935314</c:v>
                </c:pt>
                <c:pt idx="17">
                  <c:v>-3896.8445885271371</c:v>
                </c:pt>
                <c:pt idx="18">
                  <c:v>-3893.3058397058858</c:v>
                </c:pt>
                <c:pt idx="19">
                  <c:v>-3853.957446427738</c:v>
                </c:pt>
                <c:pt idx="20">
                  <c:v>-3777.9823942380549</c:v>
                </c:pt>
                <c:pt idx="21">
                  <c:v>-3662.490382350461</c:v>
                </c:pt>
                <c:pt idx="22">
                  <c:v>-3514.9042091381289</c:v>
                </c:pt>
                <c:pt idx="23">
                  <c:v>-3328.3498835243709</c:v>
                </c:pt>
                <c:pt idx="24">
                  <c:v>-3111.4134575433259</c:v>
                </c:pt>
                <c:pt idx="25">
                  <c:v>-2870.3170661370018</c:v>
                </c:pt>
                <c:pt idx="26">
                  <c:v>-2607.9969107418856</c:v>
                </c:pt>
                <c:pt idx="27">
                  <c:v>-2316.0538743432649</c:v>
                </c:pt>
                <c:pt idx="28">
                  <c:v>-1999.9901457617905</c:v>
                </c:pt>
                <c:pt idx="29">
                  <c:v>-1665.6542927057578</c:v>
                </c:pt>
                <c:pt idx="30">
                  <c:v>-1311.750108907476</c:v>
                </c:pt>
                <c:pt idx="31">
                  <c:v>-939.50188954920543</c:v>
                </c:pt>
                <c:pt idx="32">
                  <c:v>-564.17726884844797</c:v>
                </c:pt>
                <c:pt idx="33">
                  <c:v>-189.17720490187159</c:v>
                </c:pt>
                <c:pt idx="34">
                  <c:v>178.7640103502097</c:v>
                </c:pt>
                <c:pt idx="35">
                  <c:v>545.31426110689563</c:v>
                </c:pt>
                <c:pt idx="36">
                  <c:v>918.86573458407645</c:v>
                </c:pt>
                <c:pt idx="37">
                  <c:v>1281.3484644578243</c:v>
                </c:pt>
                <c:pt idx="38">
                  <c:v>1636.5209500967846</c:v>
                </c:pt>
                <c:pt idx="39">
                  <c:v>1971.8604078248334</c:v>
                </c:pt>
                <c:pt idx="40">
                  <c:v>2285.082589326305</c:v>
                </c:pt>
                <c:pt idx="41">
                  <c:v>2578.1285499773767</c:v>
                </c:pt>
                <c:pt idx="42">
                  <c:v>2834.237831248186</c:v>
                </c:pt>
                <c:pt idx="43">
                  <c:v>3068.6085261126773</c:v>
                </c:pt>
                <c:pt idx="44">
                  <c:v>3277.8865467450864</c:v>
                </c:pt>
                <c:pt idx="45">
                  <c:v>3455.1940725641898</c:v>
                </c:pt>
                <c:pt idx="46">
                  <c:v>3600.4364908127122</c:v>
                </c:pt>
                <c:pt idx="47">
                  <c:v>3710.8432026967971</c:v>
                </c:pt>
                <c:pt idx="48">
                  <c:v>3782.0660870748147</c:v>
                </c:pt>
                <c:pt idx="49">
                  <c:v>3815.9986152346773</c:v>
                </c:pt>
                <c:pt idx="50">
                  <c:v>3813.735288935251</c:v>
                </c:pt>
                <c:pt idx="51">
                  <c:v>3775.6330900777975</c:v>
                </c:pt>
                <c:pt idx="52">
                  <c:v>3701.6006717807704</c:v>
                </c:pt>
                <c:pt idx="53">
                  <c:v>3589.5541785497107</c:v>
                </c:pt>
                <c:pt idx="54">
                  <c:v>3439.7646084450193</c:v>
                </c:pt>
                <c:pt idx="55">
                  <c:v>3255.874035527615</c:v>
                </c:pt>
                <c:pt idx="56">
                  <c:v>3043.1153027657383</c:v>
                </c:pt>
                <c:pt idx="57">
                  <c:v>2800.2375851013899</c:v>
                </c:pt>
                <c:pt idx="58">
                  <c:v>2538.9395844308547</c:v>
                </c:pt>
                <c:pt idx="59">
                  <c:v>2247.933857329971</c:v>
                </c:pt>
                <c:pt idx="60">
                  <c:v>1928.5256725817019</c:v>
                </c:pt>
                <c:pt idx="61">
                  <c:v>1594.1175428208003</c:v>
                </c:pt>
                <c:pt idx="62">
                  <c:v>1241.7248368892115</c:v>
                </c:pt>
                <c:pt idx="63">
                  <c:v>870.3806127156879</c:v>
                </c:pt>
                <c:pt idx="64">
                  <c:v>492.26795111280984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4A5-41B8-9F4E-0DC0C3DE97EE}"/>
            </c:ext>
          </c:extLst>
        </c:ser>
        <c:ser>
          <c:idx val="2"/>
          <c:order val="2"/>
          <c:tx>
            <c:strRef>
              <c:f>TDK_KF_ST_23_03!$J$19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TDK_KF_ST_23_03!$J$85:$J$149</c:f>
              <c:numCache>
                <c:formatCode>General</c:formatCode>
                <c:ptCount val="65"/>
                <c:pt idx="0">
                  <c:v>-3788</c:v>
                </c:pt>
                <c:pt idx="1">
                  <c:v>-3819</c:v>
                </c:pt>
                <c:pt idx="2">
                  <c:v>-3819</c:v>
                </c:pt>
                <c:pt idx="3">
                  <c:v>-3779</c:v>
                </c:pt>
                <c:pt idx="4">
                  <c:v>-3700</c:v>
                </c:pt>
                <c:pt idx="5">
                  <c:v>-3586</c:v>
                </c:pt>
                <c:pt idx="6">
                  <c:v>-3425</c:v>
                </c:pt>
                <c:pt idx="7">
                  <c:v>-3247</c:v>
                </c:pt>
                <c:pt idx="8">
                  <c:v>-3033</c:v>
                </c:pt>
                <c:pt idx="9">
                  <c:v>-2786</c:v>
                </c:pt>
                <c:pt idx="10">
                  <c:v>-2521</c:v>
                </c:pt>
                <c:pt idx="11">
                  <c:v>-2232</c:v>
                </c:pt>
                <c:pt idx="12">
                  <c:v>-1912</c:v>
                </c:pt>
                <c:pt idx="13">
                  <c:v>-1578</c:v>
                </c:pt>
                <c:pt idx="14">
                  <c:v>-1223</c:v>
                </c:pt>
                <c:pt idx="15">
                  <c:v>-857</c:v>
                </c:pt>
                <c:pt idx="16">
                  <c:v>-479</c:v>
                </c:pt>
                <c:pt idx="17">
                  <c:v>-113</c:v>
                </c:pt>
                <c:pt idx="18">
                  <c:v>261</c:v>
                </c:pt>
                <c:pt idx="19">
                  <c:v>624</c:v>
                </c:pt>
                <c:pt idx="20">
                  <c:v>986</c:v>
                </c:pt>
                <c:pt idx="21">
                  <c:v>1356</c:v>
                </c:pt>
                <c:pt idx="22">
                  <c:v>1693</c:v>
                </c:pt>
                <c:pt idx="23">
                  <c:v>2038</c:v>
                </c:pt>
                <c:pt idx="24">
                  <c:v>2352</c:v>
                </c:pt>
                <c:pt idx="25">
                  <c:v>2639</c:v>
                </c:pt>
                <c:pt idx="26">
                  <c:v>2895</c:v>
                </c:pt>
                <c:pt idx="27">
                  <c:v>3130</c:v>
                </c:pt>
                <c:pt idx="28">
                  <c:v>3344</c:v>
                </c:pt>
                <c:pt idx="29">
                  <c:v>3513</c:v>
                </c:pt>
                <c:pt idx="30">
                  <c:v>3659</c:v>
                </c:pt>
                <c:pt idx="31">
                  <c:v>3762</c:v>
                </c:pt>
                <c:pt idx="32">
                  <c:v>3838</c:v>
                </c:pt>
                <c:pt idx="33">
                  <c:v>3873</c:v>
                </c:pt>
                <c:pt idx="34">
                  <c:v>3862</c:v>
                </c:pt>
                <c:pt idx="35">
                  <c:v>3825</c:v>
                </c:pt>
                <c:pt idx="36">
                  <c:v>3749</c:v>
                </c:pt>
                <c:pt idx="37">
                  <c:v>3629</c:v>
                </c:pt>
                <c:pt idx="38">
                  <c:v>3484</c:v>
                </c:pt>
                <c:pt idx="39">
                  <c:v>3298</c:v>
                </c:pt>
                <c:pt idx="40">
                  <c:v>3083</c:v>
                </c:pt>
                <c:pt idx="41">
                  <c:v>2829</c:v>
                </c:pt>
                <c:pt idx="42">
                  <c:v>2572</c:v>
                </c:pt>
                <c:pt idx="43">
                  <c:v>2280</c:v>
                </c:pt>
                <c:pt idx="44">
                  <c:v>1965</c:v>
                </c:pt>
                <c:pt idx="45">
                  <c:v>1630</c:v>
                </c:pt>
                <c:pt idx="46">
                  <c:v>1264</c:v>
                </c:pt>
                <c:pt idx="47">
                  <c:v>908</c:v>
                </c:pt>
                <c:pt idx="48">
                  <c:v>532</c:v>
                </c:pt>
                <c:pt idx="49">
                  <c:v>162</c:v>
                </c:pt>
                <c:pt idx="50">
                  <c:v>-203</c:v>
                </c:pt>
                <c:pt idx="51">
                  <c:v>-573</c:v>
                </c:pt>
                <c:pt idx="52">
                  <c:v>-936</c:v>
                </c:pt>
                <c:pt idx="53">
                  <c:v>-1300</c:v>
                </c:pt>
                <c:pt idx="54">
                  <c:v>-1652</c:v>
                </c:pt>
                <c:pt idx="55">
                  <c:v>-1990</c:v>
                </c:pt>
                <c:pt idx="56">
                  <c:v>-2299</c:v>
                </c:pt>
                <c:pt idx="57">
                  <c:v>-2594</c:v>
                </c:pt>
                <c:pt idx="58">
                  <c:v>-2851</c:v>
                </c:pt>
                <c:pt idx="59">
                  <c:v>-3083</c:v>
                </c:pt>
                <c:pt idx="60">
                  <c:v>-3297</c:v>
                </c:pt>
                <c:pt idx="61">
                  <c:v>-3474</c:v>
                </c:pt>
                <c:pt idx="62">
                  <c:v>-3611</c:v>
                </c:pt>
                <c:pt idx="63">
                  <c:v>-3720</c:v>
                </c:pt>
                <c:pt idx="64">
                  <c:v>-3798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4A5-41B8-9F4E-0DC0C3DE97EE}"/>
            </c:ext>
          </c:extLst>
        </c:ser>
        <c:ser>
          <c:idx val="3"/>
          <c:order val="3"/>
          <c:tx>
            <c:strRef>
              <c:f>TDK_KF_ST_23_03!$N$19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TDK_KF_ST_23_03!$N$85:$N$149</c:f>
              <c:numCache>
                <c:formatCode>General</c:formatCode>
                <c:ptCount val="65"/>
                <c:pt idx="0">
                  <c:v>-3786.4349821284241</c:v>
                </c:pt>
                <c:pt idx="1">
                  <c:v>-3819.6218057486876</c:v>
                </c:pt>
                <c:pt idx="2">
                  <c:v>-3815.9075481892864</c:v>
                </c:pt>
                <c:pt idx="3">
                  <c:v>-3775.8209442652096</c:v>
                </c:pt>
                <c:pt idx="4">
                  <c:v>-3699.1357361573805</c:v>
                </c:pt>
                <c:pt idx="5">
                  <c:v>-3585.4781210054593</c:v>
                </c:pt>
                <c:pt idx="6">
                  <c:v>-3434.409400337222</c:v>
                </c:pt>
                <c:pt idx="7">
                  <c:v>-3253.4091195587653</c:v>
                </c:pt>
                <c:pt idx="8">
                  <c:v>-3036.317819855381</c:v>
                </c:pt>
                <c:pt idx="9">
                  <c:v>-2791.2020401435029</c:v>
                </c:pt>
                <c:pt idx="10">
                  <c:v>-2527.1625247382572</c:v>
                </c:pt>
                <c:pt idx="11">
                  <c:v>-2240.1525964432008</c:v>
                </c:pt>
                <c:pt idx="12">
                  <c:v>-1919.9005904635965</c:v>
                </c:pt>
                <c:pt idx="13">
                  <c:v>-1584.2532011525882</c:v>
                </c:pt>
                <c:pt idx="14">
                  <c:v>-1226.7653752180281</c:v>
                </c:pt>
                <c:pt idx="15">
                  <c:v>-859.6945749340681</c:v>
                </c:pt>
                <c:pt idx="16">
                  <c:v>-482.12886420306364</c:v>
                </c:pt>
                <c:pt idx="17">
                  <c:v>-114.63414531705317</c:v>
                </c:pt>
                <c:pt idx="18">
                  <c:v>262.54266445641372</c:v>
                </c:pt>
                <c:pt idx="19">
                  <c:v>629.04386226340114</c:v>
                </c:pt>
                <c:pt idx="20">
                  <c:v>995.78436645804618</c:v>
                </c:pt>
                <c:pt idx="21">
                  <c:v>1364.0040597834404</c:v>
                </c:pt>
                <c:pt idx="22">
                  <c:v>1709.4393328185383</c:v>
                </c:pt>
                <c:pt idx="23">
                  <c:v>2047.9494190253263</c:v>
                </c:pt>
                <c:pt idx="24">
                  <c:v>2362.0879051986112</c:v>
                </c:pt>
                <c:pt idx="25">
                  <c:v>2646.4823569988912</c:v>
                </c:pt>
                <c:pt idx="26">
                  <c:v>2901.3516654657642</c:v>
                </c:pt>
                <c:pt idx="27">
                  <c:v>3134.7346872989997</c:v>
                </c:pt>
                <c:pt idx="28">
                  <c:v>3340.2114085104772</c:v>
                </c:pt>
                <c:pt idx="29">
                  <c:v>3513.5576850462849</c:v>
                </c:pt>
                <c:pt idx="30">
                  <c:v>3654.8446111738326</c:v>
                </c:pt>
                <c:pt idx="31">
                  <c:v>3761.9426389183905</c:v>
                </c:pt>
                <c:pt idx="32">
                  <c:v>3830.459305585623</c:v>
                </c:pt>
                <c:pt idx="33">
                  <c:v>3861.5013441036967</c:v>
                </c:pt>
                <c:pt idx="34">
                  <c:v>3856.5387110858519</c:v>
                </c:pt>
                <c:pt idx="35">
                  <c:v>3816.6231160219431</c:v>
                </c:pt>
                <c:pt idx="36">
                  <c:v>3738.9127416832907</c:v>
                </c:pt>
                <c:pt idx="37">
                  <c:v>3625.549004602778</c:v>
                </c:pt>
                <c:pt idx="38">
                  <c:v>3474.7015073148045</c:v>
                </c:pt>
                <c:pt idx="39">
                  <c:v>3291.3005166927692</c:v>
                </c:pt>
                <c:pt idx="40">
                  <c:v>3077.7145001465387</c:v>
                </c:pt>
                <c:pt idx="41">
                  <c:v>2832.6195998789831</c:v>
                </c:pt>
                <c:pt idx="42">
                  <c:v>2572.6640763645919</c:v>
                </c:pt>
                <c:pt idx="43">
                  <c:v>2284.5336244010246</c:v>
                </c:pt>
                <c:pt idx="44">
                  <c:v>1969.1799474639392</c:v>
                </c:pt>
                <c:pt idx="45">
                  <c:v>1635.0538771934298</c:v>
                </c:pt>
                <c:pt idx="46">
                  <c:v>1280.8121664382243</c:v>
                </c:pt>
                <c:pt idx="47">
                  <c:v>909.41862028344531</c:v>
                </c:pt>
                <c:pt idx="48">
                  <c:v>537.39617256249903</c:v>
                </c:pt>
                <c:pt idx="49">
                  <c:v>165.79350386160195</c:v>
                </c:pt>
                <c:pt idx="50">
                  <c:v>-204.76574799457731</c:v>
                </c:pt>
                <c:pt idx="51">
                  <c:v>-573.22939302251052</c:v>
                </c:pt>
                <c:pt idx="52">
                  <c:v>-937.92563638547404</c:v>
                </c:pt>
                <c:pt idx="53">
                  <c:v>-1301.5622124555548</c:v>
                </c:pt>
                <c:pt idx="54">
                  <c:v>-1656.5628042613707</c:v>
                </c:pt>
                <c:pt idx="55">
                  <c:v>-1993.1316241532031</c:v>
                </c:pt>
                <c:pt idx="56">
                  <c:v>-2304.3268214599602</c:v>
                </c:pt>
                <c:pt idx="57">
                  <c:v>-2593.5662418673337</c:v>
                </c:pt>
                <c:pt idx="58">
                  <c:v>-2849.5237613400177</c:v>
                </c:pt>
                <c:pt idx="59">
                  <c:v>-3084.1173685873068</c:v>
                </c:pt>
                <c:pt idx="60">
                  <c:v>-3293.352783113105</c:v>
                </c:pt>
                <c:pt idx="61">
                  <c:v>-3467.9192380995855</c:v>
                </c:pt>
                <c:pt idx="62">
                  <c:v>-3609.7777857221358</c:v>
                </c:pt>
                <c:pt idx="63">
                  <c:v>-3717.8698703751761</c:v>
                </c:pt>
                <c:pt idx="64">
                  <c:v>-3787.9931060262952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4A5-41B8-9F4E-0DC0C3DE9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14520"/>
        <c:axId val="567013736"/>
      </c:scatterChart>
      <c:valAx>
        <c:axId val="567014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3736"/>
        <c:crosses val="autoZero"/>
        <c:crossBetween val="midCat"/>
      </c:valAx>
      <c:valAx>
        <c:axId val="567013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4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TDK_KF_ST_23_03!$AC$20:$AC$84</c:f>
              <c:numCache>
                <c:formatCode>General</c:formatCode>
                <c:ptCount val="65"/>
                <c:pt idx="0">
                  <c:v>1.9467008727742721E-2</c:v>
                </c:pt>
                <c:pt idx="1">
                  <c:v>-6.2322364254795204E-2</c:v>
                </c:pt>
                <c:pt idx="2">
                  <c:v>-6.8575460048014847E-2</c:v>
                </c:pt>
                <c:pt idx="3">
                  <c:v>-0.14399823036288595</c:v>
                </c:pt>
                <c:pt idx="4">
                  <c:v>-8.0410166784037784E-2</c:v>
                </c:pt>
                <c:pt idx="5">
                  <c:v>-0.10592565841950119</c:v>
                </c:pt>
                <c:pt idx="6">
                  <c:v>-6.6757925489660863E-2</c:v>
                </c:pt>
                <c:pt idx="7">
                  <c:v>-3.2640016298550734E-2</c:v>
                </c:pt>
                <c:pt idx="8">
                  <c:v>1.0545083717481418E-2</c:v>
                </c:pt>
                <c:pt idx="9">
                  <c:v>-4.5341275252965829E-2</c:v>
                </c:pt>
                <c:pt idx="10">
                  <c:v>-6.7861910208122822E-2</c:v>
                </c:pt>
                <c:pt idx="11">
                  <c:v>3.7887375358167219E-2</c:v>
                </c:pt>
                <c:pt idx="12">
                  <c:v>2.4641399464698566E-2</c:v>
                </c:pt>
                <c:pt idx="13">
                  <c:v>-4.8072412319697833E-2</c:v>
                </c:pt>
                <c:pt idx="14">
                  <c:v>-9.8057932890341704E-2</c:v>
                </c:pt>
                <c:pt idx="15">
                  <c:v>-2.224370721410196E-2</c:v>
                </c:pt>
                <c:pt idx="16">
                  <c:v>-4.7214342013035093E-2</c:v>
                </c:pt>
                <c:pt idx="17">
                  <c:v>-0.12410177841741188</c:v>
                </c:pt>
                <c:pt idx="18">
                  <c:v>-0.11990821038551758</c:v>
                </c:pt>
                <c:pt idx="19">
                  <c:v>-0.2170471114339847</c:v>
                </c:pt>
                <c:pt idx="20">
                  <c:v>-0.11487899281448222</c:v>
                </c:pt>
                <c:pt idx="21">
                  <c:v>-6.5517857499330034E-2</c:v>
                </c:pt>
                <c:pt idx="22">
                  <c:v>-9.9056251979064314E-2</c:v>
                </c:pt>
                <c:pt idx="23">
                  <c:v>-5.9336041076022639E-2</c:v>
                </c:pt>
                <c:pt idx="24">
                  <c:v>-2.7225287818737343E-3</c:v>
                </c:pt>
                <c:pt idx="25">
                  <c:v>0.10962759300181801</c:v>
                </c:pt>
                <c:pt idx="26">
                  <c:v>1.5863246771260719E-2</c:v>
                </c:pt>
                <c:pt idx="27">
                  <c:v>7.1299682663692465E-2</c:v>
                </c:pt>
                <c:pt idx="28">
                  <c:v>0.10875215661596371</c:v>
                </c:pt>
                <c:pt idx="29">
                  <c:v>7.9762857994552405E-2</c:v>
                </c:pt>
                <c:pt idx="30">
                  <c:v>0.12728185435000228</c:v>
                </c:pt>
                <c:pt idx="31">
                  <c:v>5.2948915669333019E-2</c:v>
                </c:pt>
                <c:pt idx="32">
                  <c:v>5.4114841078018117E-2</c:v>
                </c:pt>
                <c:pt idx="33">
                  <c:v>4.8241548996372785E-2</c:v>
                </c:pt>
                <c:pt idx="34">
                  <c:v>0.20604977141593395</c:v>
                </c:pt>
                <c:pt idx="35">
                  <c:v>1.6968853934031358E-2</c:v>
                </c:pt>
                <c:pt idx="36">
                  <c:v>1.4637656985456715E-2</c:v>
                </c:pt>
                <c:pt idx="37">
                  <c:v>3.5324107471353727E-2</c:v>
                </c:pt>
                <c:pt idx="38">
                  <c:v>-7.458212300463174E-3</c:v>
                </c:pt>
                <c:pt idx="39">
                  <c:v>8.2088300014106608E-2</c:v>
                </c:pt>
                <c:pt idx="40">
                  <c:v>0.10243291959935164</c:v>
                </c:pt>
                <c:pt idx="41">
                  <c:v>2.4242364986690745E-2</c:v>
                </c:pt>
                <c:pt idx="42">
                  <c:v>7.3580366005387532E-2</c:v>
                </c:pt>
                <c:pt idx="43">
                  <c:v>9.3725567538740506E-2</c:v>
                </c:pt>
                <c:pt idx="44">
                  <c:v>0.14114775429783322</c:v>
                </c:pt>
                <c:pt idx="45">
                  <c:v>5.0248583488723852E-2</c:v>
                </c:pt>
                <c:pt idx="46">
                  <c:v>-4.3341511945413913E-3</c:v>
                </c:pt>
                <c:pt idx="47">
                  <c:v>5.6380365136817545E-2</c:v>
                </c:pt>
                <c:pt idx="48">
                  <c:v>-4.1323595479809683E-2</c:v>
                </c:pt>
                <c:pt idx="49">
                  <c:v>-6.111143447685663E-2</c:v>
                </c:pt>
                <c:pt idx="50">
                  <c:v>-6.2087990718794117E-2</c:v>
                </c:pt>
                <c:pt idx="51">
                  <c:v>-0.10482647887124585</c:v>
                </c:pt>
                <c:pt idx="52">
                  <c:v>-0.11373132714180656</c:v>
                </c:pt>
                <c:pt idx="53">
                  <c:v>-0.14289831666337705</c:v>
                </c:pt>
                <c:pt idx="54">
                  <c:v>-8.145525727036329E-2</c:v>
                </c:pt>
                <c:pt idx="55">
                  <c:v>-0.10544126285969924</c:v>
                </c:pt>
                <c:pt idx="56">
                  <c:v>-2.3168683261815204E-2</c:v>
                </c:pt>
                <c:pt idx="57">
                  <c:v>-1.2343345867179778E-2</c:v>
                </c:pt>
                <c:pt idx="58">
                  <c:v>-1.0199432105650885E-3</c:v>
                </c:pt>
                <c:pt idx="59">
                  <c:v>-2.7052146303276459E-2</c:v>
                </c:pt>
                <c:pt idx="60">
                  <c:v>1.5264448718539825E-2</c:v>
                </c:pt>
                <c:pt idx="61">
                  <c:v>1.7558841112474965E-2</c:v>
                </c:pt>
                <c:pt idx="62">
                  <c:v>-2.3728460452275613E-2</c:v>
                </c:pt>
                <c:pt idx="63">
                  <c:v>-4.3512139432152708E-2</c:v>
                </c:pt>
                <c:pt idx="64">
                  <c:v>-8.4900157510503504E-2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828-47CC-9F4E-4EC1FB97B32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TDK_KF_ST_23_03!$AC$85:$AC$149</c:f>
              <c:numCache>
                <c:formatCode>General</c:formatCode>
                <c:ptCount val="65"/>
                <c:pt idx="0">
                  <c:v>4.0808726556974761E-2</c:v>
                </c:pt>
                <c:pt idx="1">
                  <c:v>-4.1718678751294647E-3</c:v>
                </c:pt>
                <c:pt idx="2">
                  <c:v>-6.310036821275844E-3</c:v>
                </c:pt>
                <c:pt idx="3">
                  <c:v>8.2879462308369511E-2</c:v>
                </c:pt>
                <c:pt idx="4">
                  <c:v>2.8845246015293924E-2</c:v>
                </c:pt>
                <c:pt idx="5">
                  <c:v>1.2475619130952964E-2</c:v>
                </c:pt>
                <c:pt idx="6">
                  <c:v>-1.9266477528503856E-2</c:v>
                </c:pt>
                <c:pt idx="7">
                  <c:v>-1.1620083809816606E-2</c:v>
                </c:pt>
                <c:pt idx="8">
                  <c:v>-5.6959161777854206E-3</c:v>
                </c:pt>
                <c:pt idx="9">
                  <c:v>-6.3592711393312129E-3</c:v>
                </c:pt>
                <c:pt idx="10">
                  <c:v>-3.6479118022384682E-2</c:v>
                </c:pt>
                <c:pt idx="11">
                  <c:v>-8.4870675972751997E-2</c:v>
                </c:pt>
                <c:pt idx="12">
                  <c:v>-2.7924032818077649E-2</c:v>
                </c:pt>
                <c:pt idx="13">
                  <c:v>-5.5515237313727539E-2</c:v>
                </c:pt>
                <c:pt idx="14">
                  <c:v>-1.7451891182417967E-2</c:v>
                </c:pt>
                <c:pt idx="15">
                  <c:v>-4.9881266949114433E-3</c:v>
                </c:pt>
                <c:pt idx="16">
                  <c:v>-1.3336547323945069E-2</c:v>
                </c:pt>
                <c:pt idx="17">
                  <c:v>1.1243886004933756E-2</c:v>
                </c:pt>
                <c:pt idx="18">
                  <c:v>4.7963500355820088E-2</c:v>
                </c:pt>
                <c:pt idx="19">
                  <c:v>8.9339450292897027E-2</c:v>
                </c:pt>
                <c:pt idx="20">
                  <c:v>0.14693039818493503</c:v>
                </c:pt>
                <c:pt idx="21">
                  <c:v>0.10543290018219409</c:v>
                </c:pt>
                <c:pt idx="22">
                  <c:v>0.22166893095811702</c:v>
                </c:pt>
                <c:pt idx="23">
                  <c:v>0.11743379618872041</c:v>
                </c:pt>
                <c:pt idx="24">
                  <c:v>0.11285409216043263</c:v>
                </c:pt>
                <c:pt idx="25">
                  <c:v>0.10145438046959043</c:v>
                </c:pt>
                <c:pt idx="26">
                  <c:v>7.3632752915216315E-2</c:v>
                </c:pt>
                <c:pt idx="27">
                  <c:v>6.1489270318162426E-2</c:v>
                </c:pt>
                <c:pt idx="28">
                  <c:v>6.7558876733244233E-2</c:v>
                </c:pt>
                <c:pt idx="29">
                  <c:v>2.6164754653876798E-2</c:v>
                </c:pt>
                <c:pt idx="30">
                  <c:v>9.7961632176293278E-2</c:v>
                </c:pt>
                <c:pt idx="31">
                  <c:v>9.4675387139204759E-2</c:v>
                </c:pt>
                <c:pt idx="32">
                  <c:v>0.11386333661656067</c:v>
                </c:pt>
                <c:pt idx="33">
                  <c:v>0.16655103934473914</c:v>
                </c:pt>
                <c:pt idx="34">
                  <c:v>7.2330592891603374E-2</c:v>
                </c:pt>
                <c:pt idx="35">
                  <c:v>0.12238043825371392</c:v>
                </c:pt>
                <c:pt idx="36">
                  <c:v>0.16021650856620795</c:v>
                </c:pt>
                <c:pt idx="37">
                  <c:v>0.11541977946848192</c:v>
                </c:pt>
                <c:pt idx="38">
                  <c:v>0.12914575286964691</c:v>
                </c:pt>
                <c:pt idx="39">
                  <c:v>7.1174938534142029E-2</c:v>
                </c:pt>
                <c:pt idx="40">
                  <c:v>2.0970307944111255E-2</c:v>
                </c:pt>
                <c:pt idx="41">
                  <c:v>-9.2619740507132065E-2</c:v>
                </c:pt>
                <c:pt idx="42">
                  <c:v>-1.7188004739921325E-2</c:v>
                </c:pt>
                <c:pt idx="43">
                  <c:v>-9.409697508993986E-2</c:v>
                </c:pt>
                <c:pt idx="44">
                  <c:v>-0.10714192477894358</c:v>
                </c:pt>
                <c:pt idx="45">
                  <c:v>-9.7110053601909385E-2</c:v>
                </c:pt>
                <c:pt idx="46">
                  <c:v>-0.24199665528794867</c:v>
                </c:pt>
                <c:pt idx="47">
                  <c:v>-3.8229803691933739E-2</c:v>
                </c:pt>
                <c:pt idx="48">
                  <c:v>-7.9039849301835829E-2</c:v>
                </c:pt>
                <c:pt idx="49">
                  <c:v>-5.4435331750696037E-2</c:v>
                </c:pt>
                <c:pt idx="50">
                  <c:v>3.6847511688620216E-2</c:v>
                </c:pt>
                <c:pt idx="51">
                  <c:v>1.5315480664398251E-2</c:v>
                </c:pt>
                <c:pt idx="52">
                  <c:v>4.3436886045626011E-2</c:v>
                </c:pt>
                <c:pt idx="53">
                  <c:v>1.0469435144798922E-2</c:v>
                </c:pt>
                <c:pt idx="54">
                  <c:v>6.2779688795423283E-2</c:v>
                </c:pt>
                <c:pt idx="55">
                  <c:v>7.6878757529215136E-3</c:v>
                </c:pt>
                <c:pt idx="56">
                  <c:v>2.2346045939102055E-2</c:v>
                </c:pt>
                <c:pt idx="57">
                  <c:v>-3.5651435140096055E-3</c:v>
                </c:pt>
                <c:pt idx="58">
                  <c:v>-3.3998382956873741E-2</c:v>
                </c:pt>
                <c:pt idx="59">
                  <c:v>-6.0731611136084496E-2</c:v>
                </c:pt>
                <c:pt idx="60">
                  <c:v>-9.9656254923782939E-2</c:v>
                </c:pt>
                <c:pt idx="61">
                  <c:v>-9.6877650879360289E-2</c:v>
                </c:pt>
                <c:pt idx="62">
                  <c:v>-4.9299153904113879E-2</c:v>
                </c:pt>
                <c:pt idx="63">
                  <c:v>-3.4473280692512986E-2</c:v>
                </c:pt>
                <c:pt idx="64">
                  <c:v>-3.3521253874688739E-2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828-47CC-9F4E-4EC1FB97B32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</c:numCache>
            </c:numRef>
          </c:xVal>
          <c:yVal>
            <c:numRef>
              <c:f>TDK_KF_ST_23_03!$AD$20:$AD$83</c:f>
              <c:numCache>
                <c:formatCode>General</c:formatCode>
                <c:ptCount val="64"/>
                <c:pt idx="0">
                  <c:v>-5.298826260243146E-2</c:v>
                </c:pt>
                <c:pt idx="1">
                  <c:v>2.7849083562282217E-2</c:v>
                </c:pt>
                <c:pt idx="2">
                  <c:v>1.9276306143900968E-2</c:v>
                </c:pt>
                <c:pt idx="3">
                  <c:v>4.712057948352566E-2</c:v>
                </c:pt>
                <c:pt idx="4">
                  <c:v>-1.9246088139745154E-2</c:v>
                </c:pt>
                <c:pt idx="5">
                  <c:v>4.5194047283416694E-2</c:v>
                </c:pt>
                <c:pt idx="6">
                  <c:v>3.2759542532787123E-2</c:v>
                </c:pt>
                <c:pt idx="7">
                  <c:v>2.9074872784541128E-2</c:v>
                </c:pt>
                <c:pt idx="8">
                  <c:v>1.1800962221620637E-2</c:v>
                </c:pt>
                <c:pt idx="9">
                  <c:v>5.3029151005887343E-2</c:v>
                </c:pt>
                <c:pt idx="10">
                  <c:v>0.1306415990035461</c:v>
                </c:pt>
                <c:pt idx="11">
                  <c:v>-2.7417940213368297E-2</c:v>
                </c:pt>
                <c:pt idx="12">
                  <c:v>1.8795486580927445E-2</c:v>
                </c:pt>
                <c:pt idx="13">
                  <c:v>6.3387892984096084E-2</c:v>
                </c:pt>
                <c:pt idx="14">
                  <c:v>0.13490544457896192</c:v>
                </c:pt>
                <c:pt idx="15">
                  <c:v>-3.2191624536594077E-2</c:v>
                </c:pt>
                <c:pt idx="16">
                  <c:v>-3.1825507288800736E-2</c:v>
                </c:pt>
                <c:pt idx="17">
                  <c:v>8.587197472547814E-2</c:v>
                </c:pt>
                <c:pt idx="18">
                  <c:v>-0.12208844490243109</c:v>
                </c:pt>
                <c:pt idx="19">
                  <c:v>0.11993705783207531</c:v>
                </c:pt>
                <c:pt idx="20">
                  <c:v>7.7370680355386412E-3</c:v>
                </c:pt>
                <c:pt idx="21">
                  <c:v>-2.8579117590609826E-2</c:v>
                </c:pt>
                <c:pt idx="22">
                  <c:v>8.1868247239142988E-2</c:v>
                </c:pt>
                <c:pt idx="23">
                  <c:v>-3.3283699431109426E-2</c:v>
                </c:pt>
                <c:pt idx="24">
                  <c:v>2.3692836725984989E-2</c:v>
                </c:pt>
                <c:pt idx="25">
                  <c:v>-3.8452654467675984E-2</c:v>
                </c:pt>
                <c:pt idx="26">
                  <c:v>0.11328250609838619</c:v>
                </c:pt>
                <c:pt idx="27">
                  <c:v>4.4120096804789455E-2</c:v>
                </c:pt>
                <c:pt idx="28">
                  <c:v>5.1464351950244236E-2</c:v>
                </c:pt>
                <c:pt idx="29">
                  <c:v>4.2617580259161514E-2</c:v>
                </c:pt>
                <c:pt idx="30">
                  <c:v>-5.4951261458398903E-2</c:v>
                </c:pt>
                <c:pt idx="31">
                  <c:v>0.11360212367540612</c:v>
                </c:pt>
                <c:pt idx="32">
                  <c:v>5.9748495538542556E-2</c:v>
                </c:pt>
                <c:pt idx="33">
                  <c:v>4.6433838142831974E-2</c:v>
                </c:pt>
                <c:pt idx="34">
                  <c:v>-0.10808813923964067</c:v>
                </c:pt>
                <c:pt idx="35">
                  <c:v>9.1959007198454401E-3</c:v>
                </c:pt>
                <c:pt idx="36">
                  <c:v>5.2921219747787518E-2</c:v>
                </c:pt>
                <c:pt idx="37">
                  <c:v>2.6165162846808698E-2</c:v>
                </c:pt>
                <c:pt idx="38">
                  <c:v>8.1090965215679489E-2</c:v>
                </c:pt>
                <c:pt idx="39">
                  <c:v>1.9366080455483825E-2</c:v>
                </c:pt>
                <c:pt idx="40">
                  <c:v>1.0421172561080994E-2</c:v>
                </c:pt>
                <c:pt idx="41">
                  <c:v>9.3191431202029662E-2</c:v>
                </c:pt>
                <c:pt idx="42">
                  <c:v>0.14808856495272948</c:v>
                </c:pt>
                <c:pt idx="43">
                  <c:v>1.1707332643453583E-2</c:v>
                </c:pt>
                <c:pt idx="44">
                  <c:v>5.7826438871018127E-3</c:v>
                </c:pt>
                <c:pt idx="45">
                  <c:v>3.9090866804173174E-2</c:v>
                </c:pt>
                <c:pt idx="46">
                  <c:v>5.2297651550361479E-2</c:v>
                </c:pt>
                <c:pt idx="47">
                  <c:v>-4.5136479131883789E-2</c:v>
                </c:pt>
                <c:pt idx="48">
                  <c:v>2.7987048155864613E-2</c:v>
                </c:pt>
                <c:pt idx="49">
                  <c:v>5.6123307781945186E-2</c:v>
                </c:pt>
                <c:pt idx="50">
                  <c:v>4.463609953637615E-2</c:v>
                </c:pt>
                <c:pt idx="51">
                  <c:v>4.9311241557518315E-2</c:v>
                </c:pt>
                <c:pt idx="52">
                  <c:v>8.5807294323728911E-2</c:v>
                </c:pt>
                <c:pt idx="53">
                  <c:v>5.8027640690625049E-2</c:v>
                </c:pt>
                <c:pt idx="54">
                  <c:v>4.4976139247978608E-2</c:v>
                </c:pt>
                <c:pt idx="55">
                  <c:v>9.9081991720368023E-2</c:v>
                </c:pt>
                <c:pt idx="56">
                  <c:v>1.7472767084029783E-2</c:v>
                </c:pt>
                <c:pt idx="57">
                  <c:v>7.2326205736317206E-4</c:v>
                </c:pt>
                <c:pt idx="58">
                  <c:v>-1.8246534317938767E-2</c:v>
                </c:pt>
                <c:pt idx="59">
                  <c:v>3.9527765434229423E-2</c:v>
                </c:pt>
                <c:pt idx="60">
                  <c:v>1.3580797296754099E-2</c:v>
                </c:pt>
                <c:pt idx="61">
                  <c:v>6.5320621195894546E-2</c:v>
                </c:pt>
                <c:pt idx="62">
                  <c:v>1.7418423630999769E-2</c:v>
                </c:pt>
                <c:pt idx="63">
                  <c:v>3.9340271557023243E-2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828-47CC-9F4E-4EC1FB97B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14912"/>
        <c:axId val="567016088"/>
      </c:scatterChart>
      <c:valAx>
        <c:axId val="56701491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6088"/>
        <c:crosses val="autoZero"/>
        <c:crossBetween val="midCat"/>
      </c:valAx>
      <c:valAx>
        <c:axId val="567016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4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TDK_KF_ST_23_03!$I$20:$I$84</c:f>
              <c:numCache>
                <c:formatCode>General</c:formatCode>
                <c:ptCount val="65"/>
                <c:pt idx="0">
                  <c:v>501</c:v>
                </c:pt>
                <c:pt idx="1">
                  <c:v>873</c:v>
                </c:pt>
                <c:pt idx="2">
                  <c:v>1250</c:v>
                </c:pt>
                <c:pt idx="3">
                  <c:v>1599</c:v>
                </c:pt>
                <c:pt idx="4">
                  <c:v>1938</c:v>
                </c:pt>
                <c:pt idx="5">
                  <c:v>2245</c:v>
                </c:pt>
                <c:pt idx="6">
                  <c:v>2535</c:v>
                </c:pt>
                <c:pt idx="7">
                  <c:v>2807</c:v>
                </c:pt>
                <c:pt idx="8">
                  <c:v>3052</c:v>
                </c:pt>
                <c:pt idx="9">
                  <c:v>3267</c:v>
                </c:pt>
                <c:pt idx="10">
                  <c:v>3449</c:v>
                </c:pt>
                <c:pt idx="11">
                  <c:v>3603</c:v>
                </c:pt>
                <c:pt idx="12">
                  <c:v>3718</c:v>
                </c:pt>
                <c:pt idx="13">
                  <c:v>3789</c:v>
                </c:pt>
                <c:pt idx="14">
                  <c:v>3834</c:v>
                </c:pt>
                <c:pt idx="15">
                  <c:v>3830</c:v>
                </c:pt>
                <c:pt idx="16">
                  <c:v>3804</c:v>
                </c:pt>
                <c:pt idx="17">
                  <c:v>3730</c:v>
                </c:pt>
                <c:pt idx="18">
                  <c:v>3621</c:v>
                </c:pt>
                <c:pt idx="19">
                  <c:v>3476</c:v>
                </c:pt>
                <c:pt idx="20">
                  <c:v>3298</c:v>
                </c:pt>
                <c:pt idx="21">
                  <c:v>3089</c:v>
                </c:pt>
                <c:pt idx="22">
                  <c:v>2854</c:v>
                </c:pt>
                <c:pt idx="23">
                  <c:v>2589</c:v>
                </c:pt>
                <c:pt idx="24">
                  <c:v>2290</c:v>
                </c:pt>
                <c:pt idx="25">
                  <c:v>1965</c:v>
                </c:pt>
                <c:pt idx="26">
                  <c:v>1638</c:v>
                </c:pt>
                <c:pt idx="27">
                  <c:v>1283</c:v>
                </c:pt>
                <c:pt idx="28">
                  <c:v>913</c:v>
                </c:pt>
                <c:pt idx="29">
                  <c:v>553</c:v>
                </c:pt>
                <c:pt idx="30">
                  <c:v>179</c:v>
                </c:pt>
                <c:pt idx="31">
                  <c:v>-191</c:v>
                </c:pt>
                <c:pt idx="32">
                  <c:v>-573</c:v>
                </c:pt>
                <c:pt idx="33">
                  <c:v>-948</c:v>
                </c:pt>
                <c:pt idx="34">
                  <c:v>-1336</c:v>
                </c:pt>
                <c:pt idx="35">
                  <c:v>-1679</c:v>
                </c:pt>
                <c:pt idx="36">
                  <c:v>-2004</c:v>
                </c:pt>
                <c:pt idx="37">
                  <c:v>-2321</c:v>
                </c:pt>
                <c:pt idx="38">
                  <c:v>-2610</c:v>
                </c:pt>
                <c:pt idx="39">
                  <c:v>-2878</c:v>
                </c:pt>
                <c:pt idx="40">
                  <c:v>-3127</c:v>
                </c:pt>
                <c:pt idx="41">
                  <c:v>-3332</c:v>
                </c:pt>
                <c:pt idx="42">
                  <c:v>-3520</c:v>
                </c:pt>
                <c:pt idx="43">
                  <c:v>-3670</c:v>
                </c:pt>
                <c:pt idx="44">
                  <c:v>-3783</c:v>
                </c:pt>
                <c:pt idx="45">
                  <c:v>-3863</c:v>
                </c:pt>
                <c:pt idx="46">
                  <c:v>-3901</c:v>
                </c:pt>
                <c:pt idx="47">
                  <c:v>-3906</c:v>
                </c:pt>
                <c:pt idx="48">
                  <c:v>-3876</c:v>
                </c:pt>
                <c:pt idx="49">
                  <c:v>-3808</c:v>
                </c:pt>
                <c:pt idx="50">
                  <c:v>-3695</c:v>
                </c:pt>
                <c:pt idx="51">
                  <c:v>-3549</c:v>
                </c:pt>
                <c:pt idx="52">
                  <c:v>-3375</c:v>
                </c:pt>
                <c:pt idx="53">
                  <c:v>-3170</c:v>
                </c:pt>
                <c:pt idx="54">
                  <c:v>-2941</c:v>
                </c:pt>
                <c:pt idx="55">
                  <c:v>-2674</c:v>
                </c:pt>
                <c:pt idx="56">
                  <c:v>-2370</c:v>
                </c:pt>
                <c:pt idx="57">
                  <c:v>-2053</c:v>
                </c:pt>
                <c:pt idx="58">
                  <c:v>-1708</c:v>
                </c:pt>
                <c:pt idx="59">
                  <c:v>-1365</c:v>
                </c:pt>
                <c:pt idx="60">
                  <c:v>-994</c:v>
                </c:pt>
                <c:pt idx="61">
                  <c:v>-629</c:v>
                </c:pt>
                <c:pt idx="62">
                  <c:v>-261</c:v>
                </c:pt>
                <c:pt idx="63">
                  <c:v>117</c:v>
                </c:pt>
                <c:pt idx="64">
                  <c:v>496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B0B-4EA9-966C-50A536C804D9}"/>
            </c:ext>
          </c:extLst>
        </c:ser>
        <c:ser>
          <c:idx val="1"/>
          <c:order val="1"/>
          <c:tx>
            <c:strRef>
              <c:f>TDK_KF_ST_23_03!$L$19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TDK_KF_ST_23_03!$L$20:$L$84</c:f>
              <c:numCache>
                <c:formatCode>General</c:formatCode>
                <c:ptCount val="65"/>
                <c:pt idx="0">
                  <c:v>495.81745336523306</c:v>
                </c:pt>
                <c:pt idx="1">
                  <c:v>873.99605368376581</c:v>
                </c:pt>
                <c:pt idx="2">
                  <c:v>1250.0239481703024</c:v>
                </c:pt>
                <c:pt idx="3">
                  <c:v>1605.1030058403385</c:v>
                </c:pt>
                <c:pt idx="4">
                  <c:v>1939.317123193646</c:v>
                </c:pt>
                <c:pt idx="5">
                  <c:v>2250.716350347298</c:v>
                </c:pt>
                <c:pt idx="6">
                  <c:v>2541.7174538899458</c:v>
                </c:pt>
                <c:pt idx="7">
                  <c:v>2808.1386116799008</c:v>
                </c:pt>
                <c:pt idx="8">
                  <c:v>3054.2152841869888</c:v>
                </c:pt>
                <c:pt idx="9">
                  <c:v>3271.0673427123311</c:v>
                </c:pt>
                <c:pt idx="10">
                  <c:v>3454.6197641557842</c:v>
                </c:pt>
                <c:pt idx="11">
                  <c:v>3602.3811391709814</c:v>
                </c:pt>
                <c:pt idx="12">
                  <c:v>3713.8847712969728</c:v>
                </c:pt>
                <c:pt idx="13">
                  <c:v>3787.2671281464977</c:v>
                </c:pt>
                <c:pt idx="14">
                  <c:v>3826.254256489121</c:v>
                </c:pt>
                <c:pt idx="15">
                  <c:v>3829.1374970121551</c:v>
                </c:pt>
                <c:pt idx="16">
                  <c:v>3794.5723451068916</c:v>
                </c:pt>
                <c:pt idx="17">
                  <c:v>3723.1585485429082</c:v>
                </c:pt>
                <c:pt idx="18">
                  <c:v>3611.6523453069581</c:v>
                </c:pt>
                <c:pt idx="19">
                  <c:v>3465.379016161477</c:v>
                </c:pt>
                <c:pt idx="20">
                  <c:v>3290.5735555358451</c:v>
                </c:pt>
                <c:pt idx="21">
                  <c:v>3084.0746068534577</c:v>
                </c:pt>
                <c:pt idx="22">
                  <c:v>2850.3572984183647</c:v>
                </c:pt>
                <c:pt idx="23">
                  <c:v>2585.5515410840949</c:v>
                </c:pt>
                <c:pt idx="24">
                  <c:v>2292.8546361690078</c:v>
                </c:pt>
                <c:pt idx="25">
                  <c:v>1971.2971421942161</c:v>
                </c:pt>
                <c:pt idx="26">
                  <c:v>1639.3550066403982</c:v>
                </c:pt>
                <c:pt idx="27">
                  <c:v>1286.8626350061973</c:v>
                </c:pt>
                <c:pt idx="28">
                  <c:v>919.64936151557549</c:v>
                </c:pt>
                <c:pt idx="29">
                  <c:v>558.61238748298092</c:v>
                </c:pt>
                <c:pt idx="30">
                  <c:v>187.89689682300437</c:v>
                </c:pt>
                <c:pt idx="31">
                  <c:v>-186.1514298101371</c:v>
                </c:pt>
                <c:pt idx="32">
                  <c:v>-567.8844370302694</c:v>
                </c:pt>
                <c:pt idx="33">
                  <c:v>-942.67944259494243</c:v>
                </c:pt>
                <c:pt idx="34">
                  <c:v>-1320.2187595223666</c:v>
                </c:pt>
                <c:pt idx="35">
                  <c:v>-1675.1740449631113</c:v>
                </c:pt>
                <c:pt idx="36">
                  <c:v>-2004.1708309462849</c:v>
                </c:pt>
                <c:pt idx="37">
                  <c:v>-2319.0236940555137</c:v>
                </c:pt>
                <c:pt idx="38">
                  <c:v>-2612.797715756511</c:v>
                </c:pt>
                <c:pt idx="39">
                  <c:v>-2878.4594728576726</c:v>
                </c:pt>
                <c:pt idx="40">
                  <c:v>-3123.5212186310773</c:v>
                </c:pt>
                <c:pt idx="41">
                  <c:v>-3340.6960466756723</c:v>
                </c:pt>
                <c:pt idx="42">
                  <c:v>-3528.2738026209595</c:v>
                </c:pt>
                <c:pt idx="43">
                  <c:v>-3677.3667716651767</c:v>
                </c:pt>
                <c:pt idx="44">
                  <c:v>-3790.8183270714121</c:v>
                </c:pt>
                <c:pt idx="45">
                  <c:v>-3865.7188561270295</c:v>
                </c:pt>
                <c:pt idx="46">
                  <c:v>-3906.2304771625345</c:v>
                </c:pt>
                <c:pt idx="47">
                  <c:v>-3910.6456948052255</c:v>
                </c:pt>
                <c:pt idx="48">
                  <c:v>-3877.0287572546117</c:v>
                </c:pt>
                <c:pt idx="49">
                  <c:v>-3806.9407350155388</c:v>
                </c:pt>
                <c:pt idx="50">
                  <c:v>-3696.8015873399795</c:v>
                </c:pt>
                <c:pt idx="51">
                  <c:v>-3551.4361165332612</c:v>
                </c:pt>
                <c:pt idx="52">
                  <c:v>-3377.3473760597503</c:v>
                </c:pt>
                <c:pt idx="53">
                  <c:v>-3167.8274127925793</c:v>
                </c:pt>
                <c:pt idx="54">
                  <c:v>-2935.2712567108501</c:v>
                </c:pt>
                <c:pt idx="55">
                  <c:v>-2671.7720090847242</c:v>
                </c:pt>
                <c:pt idx="56">
                  <c:v>-2373.2179006073507</c:v>
                </c:pt>
                <c:pt idx="57">
                  <c:v>-2054.2173768497823</c:v>
                </c:pt>
                <c:pt idx="58">
                  <c:v>-1710.313464850328</c:v>
                </c:pt>
                <c:pt idx="59">
                  <c:v>-1361.973162824426</c:v>
                </c:pt>
                <c:pt idx="60">
                  <c:v>-993.98780360374406</c:v>
                </c:pt>
                <c:pt idx="61">
                  <c:v>-628.61063248880782</c:v>
                </c:pt>
                <c:pt idx="62">
                  <c:v>-257.78239824930426</c:v>
                </c:pt>
                <c:pt idx="63">
                  <c:v>121.13957810219748</c:v>
                </c:pt>
                <c:pt idx="64">
                  <c:v>502.73191376567092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B0B-4EA9-966C-50A536C804D9}"/>
            </c:ext>
          </c:extLst>
        </c:ser>
        <c:ser>
          <c:idx val="2"/>
          <c:order val="2"/>
          <c:tx>
            <c:strRef>
              <c:f>TDK_KF_ST_23_03!$J$19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TDK_KF_ST_23_03!$J$20:$J$84</c:f>
              <c:numCache>
                <c:formatCode>General</c:formatCode>
                <c:ptCount val="65"/>
                <c:pt idx="0">
                  <c:v>-3803</c:v>
                </c:pt>
                <c:pt idx="1">
                  <c:v>-3730</c:v>
                </c:pt>
                <c:pt idx="2">
                  <c:v>-3625</c:v>
                </c:pt>
                <c:pt idx="3">
                  <c:v>-3480</c:v>
                </c:pt>
                <c:pt idx="4">
                  <c:v>-3305</c:v>
                </c:pt>
                <c:pt idx="5">
                  <c:v>-3098</c:v>
                </c:pt>
                <c:pt idx="6">
                  <c:v>-2860</c:v>
                </c:pt>
                <c:pt idx="7">
                  <c:v>-2603</c:v>
                </c:pt>
                <c:pt idx="8">
                  <c:v>-2306</c:v>
                </c:pt>
                <c:pt idx="9">
                  <c:v>-1992</c:v>
                </c:pt>
                <c:pt idx="10">
                  <c:v>-1656</c:v>
                </c:pt>
                <c:pt idx="11">
                  <c:v>-1300</c:v>
                </c:pt>
                <c:pt idx="12">
                  <c:v>-940</c:v>
                </c:pt>
                <c:pt idx="13">
                  <c:v>-585</c:v>
                </c:pt>
                <c:pt idx="14">
                  <c:v>-219</c:v>
                </c:pt>
                <c:pt idx="15">
                  <c:v>162</c:v>
                </c:pt>
                <c:pt idx="16">
                  <c:v>541</c:v>
                </c:pt>
                <c:pt idx="17">
                  <c:v>908</c:v>
                </c:pt>
                <c:pt idx="18">
                  <c:v>1284</c:v>
                </c:pt>
                <c:pt idx="19">
                  <c:v>1634</c:v>
                </c:pt>
                <c:pt idx="20">
                  <c:v>1970</c:v>
                </c:pt>
                <c:pt idx="21">
                  <c:v>2285</c:v>
                </c:pt>
                <c:pt idx="22">
                  <c:v>2570</c:v>
                </c:pt>
                <c:pt idx="23">
                  <c:v>2843</c:v>
                </c:pt>
                <c:pt idx="24">
                  <c:v>3086</c:v>
                </c:pt>
                <c:pt idx="25">
                  <c:v>3313</c:v>
                </c:pt>
                <c:pt idx="26">
                  <c:v>3490</c:v>
                </c:pt>
                <c:pt idx="27">
                  <c:v>3644</c:v>
                </c:pt>
                <c:pt idx="28">
                  <c:v>3760</c:v>
                </c:pt>
                <c:pt idx="29">
                  <c:v>3833</c:v>
                </c:pt>
                <c:pt idx="30">
                  <c:v>3880</c:v>
                </c:pt>
                <c:pt idx="31">
                  <c:v>3886</c:v>
                </c:pt>
                <c:pt idx="32">
                  <c:v>3848</c:v>
                </c:pt>
                <c:pt idx="33">
                  <c:v>3780</c:v>
                </c:pt>
                <c:pt idx="34">
                  <c:v>3667</c:v>
                </c:pt>
                <c:pt idx="35">
                  <c:v>3528</c:v>
                </c:pt>
                <c:pt idx="36">
                  <c:v>3350</c:v>
                </c:pt>
                <c:pt idx="37">
                  <c:v>3147</c:v>
                </c:pt>
                <c:pt idx="38">
                  <c:v>2912</c:v>
                </c:pt>
                <c:pt idx="39">
                  <c:v>2649</c:v>
                </c:pt>
                <c:pt idx="40">
                  <c:v>2362</c:v>
                </c:pt>
                <c:pt idx="41">
                  <c:v>2046</c:v>
                </c:pt>
                <c:pt idx="42">
                  <c:v>1703</c:v>
                </c:pt>
                <c:pt idx="43">
                  <c:v>1353</c:v>
                </c:pt>
                <c:pt idx="44">
                  <c:v>988</c:v>
                </c:pt>
                <c:pt idx="45">
                  <c:v>637</c:v>
                </c:pt>
                <c:pt idx="46">
                  <c:v>272</c:v>
                </c:pt>
                <c:pt idx="47">
                  <c:v>-110</c:v>
                </c:pt>
                <c:pt idx="48">
                  <c:v>-486</c:v>
                </c:pt>
                <c:pt idx="49">
                  <c:v>-856</c:v>
                </c:pt>
                <c:pt idx="50">
                  <c:v>-1229</c:v>
                </c:pt>
                <c:pt idx="51">
                  <c:v>-1582</c:v>
                </c:pt>
                <c:pt idx="52">
                  <c:v>-1911</c:v>
                </c:pt>
                <c:pt idx="53">
                  <c:v>-2229</c:v>
                </c:pt>
                <c:pt idx="54">
                  <c:v>-2525</c:v>
                </c:pt>
                <c:pt idx="55">
                  <c:v>-2788</c:v>
                </c:pt>
                <c:pt idx="56">
                  <c:v>-3039</c:v>
                </c:pt>
                <c:pt idx="57">
                  <c:v>-3259</c:v>
                </c:pt>
                <c:pt idx="58">
                  <c:v>-3444</c:v>
                </c:pt>
                <c:pt idx="59">
                  <c:v>-3598</c:v>
                </c:pt>
                <c:pt idx="60">
                  <c:v>-3712</c:v>
                </c:pt>
                <c:pt idx="61">
                  <c:v>-3790</c:v>
                </c:pt>
                <c:pt idx="62">
                  <c:v>-3832</c:v>
                </c:pt>
                <c:pt idx="63">
                  <c:v>-3841</c:v>
                </c:pt>
                <c:pt idx="64">
                  <c:v>-3805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0B-4EA9-966C-50A536C804D9}"/>
            </c:ext>
          </c:extLst>
        </c:ser>
        <c:ser>
          <c:idx val="3"/>
          <c:order val="3"/>
          <c:tx>
            <c:strRef>
              <c:f>TDK_KF_ST_23_03!$N$19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TDK_KF_ST_23_03!$N$20:$N$84</c:f>
              <c:numCache>
                <c:formatCode>General</c:formatCode>
                <c:ptCount val="65"/>
                <c:pt idx="0">
                  <c:v>-3801.0977204545275</c:v>
                </c:pt>
                <c:pt idx="1">
                  <c:v>-3730.6479191345315</c:v>
                </c:pt>
                <c:pt idx="2">
                  <c:v>-3620.7610875254395</c:v>
                </c:pt>
                <c:pt idx="3">
                  <c:v>-3477.1188063565469</c:v>
                </c:pt>
                <c:pt idx="4">
                  <c:v>-3301.9227242033999</c:v>
                </c:pt>
                <c:pt idx="5">
                  <c:v>-3097.8971940792126</c:v>
                </c:pt>
                <c:pt idx="6">
                  <c:v>-2864.0895002729444</c:v>
                </c:pt>
                <c:pt idx="7">
                  <c:v>-2603.7457628024385</c:v>
                </c:pt>
                <c:pt idx="8">
                  <c:v>-2310.7416828109535</c:v>
                </c:pt>
                <c:pt idx="9">
                  <c:v>-1992.7210726302274</c:v>
                </c:pt>
                <c:pt idx="10">
                  <c:v>-1655.1756282841586</c:v>
                </c:pt>
                <c:pt idx="11">
                  <c:v>-1303.8228353793008</c:v>
                </c:pt>
                <c:pt idx="12">
                  <c:v>-941.86284301772787</c:v>
                </c:pt>
                <c:pt idx="13">
                  <c:v>-582.57822762473972</c:v>
                </c:pt>
                <c:pt idx="14">
                  <c:v>-213.00016354932416</c:v>
                </c:pt>
                <c:pt idx="15">
                  <c:v>162.37670409701411</c:v>
                </c:pt>
                <c:pt idx="16">
                  <c:v>541.80781389429649</c:v>
                </c:pt>
                <c:pt idx="17">
                  <c:v>913.79446827445372</c:v>
                </c:pt>
                <c:pt idx="18">
                  <c:v>1288.0505629882332</c:v>
                </c:pt>
                <c:pt idx="19">
                  <c:v>1643.8524191743511</c:v>
                </c:pt>
                <c:pt idx="20">
                  <c:v>1973.1293256839383</c:v>
                </c:pt>
                <c:pt idx="21">
                  <c:v>2285.2364818668466</c:v>
                </c:pt>
                <c:pt idx="22">
                  <c:v>2573.8867859324855</c:v>
                </c:pt>
                <c:pt idx="23">
                  <c:v>2843.1648366629724</c:v>
                </c:pt>
                <c:pt idx="24">
                  <c:v>3087.8093528382124</c:v>
                </c:pt>
                <c:pt idx="25">
                  <c:v>3306.5341488428198</c:v>
                </c:pt>
                <c:pt idx="26">
                  <c:v>3487.421597452299</c:v>
                </c:pt>
                <c:pt idx="27">
                  <c:v>3637.0311209345873</c:v>
                </c:pt>
                <c:pt idx="28">
                  <c:v>3751.8243286540023</c:v>
                </c:pt>
                <c:pt idx="29">
                  <c:v>3827.3999391184184</c:v>
                </c:pt>
                <c:pt idx="30">
                  <c:v>3868.7792820612653</c:v>
                </c:pt>
                <c:pt idx="31">
                  <c:v>3874.467256373719</c:v>
                </c:pt>
                <c:pt idx="32">
                  <c:v>3843.0327506304166</c:v>
                </c:pt>
                <c:pt idx="33">
                  <c:v>3774.6109035060576</c:v>
                </c:pt>
                <c:pt idx="34">
                  <c:v>3665.8728332684545</c:v>
                </c:pt>
                <c:pt idx="35">
                  <c:v>3523.8308084342148</c:v>
                </c:pt>
                <c:pt idx="36">
                  <c:v>3353.3121977157662</c:v>
                </c:pt>
                <c:pt idx="37">
                  <c:v>3149.2882226477204</c:v>
                </c:pt>
                <c:pt idx="38">
                  <c:v>2915.3077832703129</c:v>
                </c:pt>
                <c:pt idx="39">
                  <c:v>2657.8722369855204</c:v>
                </c:pt>
                <c:pt idx="40">
                  <c:v>2368.9616644526786</c:v>
                </c:pt>
                <c:pt idx="41">
                  <c:v>2054.2743553557534</c:v>
                </c:pt>
                <c:pt idx="42">
                  <c:v>1713.5751407286148</c:v>
                </c:pt>
                <c:pt idx="43">
                  <c:v>1363.5695769745339</c:v>
                </c:pt>
                <c:pt idx="44">
                  <c:v>1001.0475724811122</c:v>
                </c:pt>
                <c:pt idx="45">
                  <c:v>642.14456524606931</c:v>
                </c:pt>
                <c:pt idx="46">
                  <c:v>273.37971515638583</c:v>
                </c:pt>
                <c:pt idx="47">
                  <c:v>-104.99601852285232</c:v>
                </c:pt>
                <c:pt idx="48">
                  <c:v>-487.57125296811756</c:v>
                </c:pt>
                <c:pt idx="49">
                  <c:v>-858.62932561445848</c:v>
                </c:pt>
                <c:pt idx="50">
                  <c:v>-1232.7428461319853</c:v>
                </c:pt>
                <c:pt idx="51">
                  <c:v>-1589.6852837618922</c:v>
                </c:pt>
                <c:pt idx="52">
                  <c:v>-1920.1664933983118</c:v>
                </c:pt>
                <c:pt idx="53">
                  <c:v>-2238.4519280116256</c:v>
                </c:pt>
                <c:pt idx="54">
                  <c:v>-2526.6720986286759</c:v>
                </c:pt>
                <c:pt idx="55">
                  <c:v>-2795.7486443937346</c:v>
                </c:pt>
                <c:pt idx="56">
                  <c:v>-3045.9592910407891</c:v>
                </c:pt>
                <c:pt idx="57">
                  <c:v>-3263.3075122571863</c:v>
                </c:pt>
                <c:pt idx="58">
                  <c:v>-3450.5017425326723</c:v>
                </c:pt>
                <c:pt idx="59">
                  <c:v>-3597.732270387065</c:v>
                </c:pt>
                <c:pt idx="60">
                  <c:v>-3712.4029756468562</c:v>
                </c:pt>
                <c:pt idx="61">
                  <c:v>-3788.3206745910902</c:v>
                </c:pt>
                <c:pt idx="62">
                  <c:v>-3828.9587748213603</c:v>
                </c:pt>
                <c:pt idx="63">
                  <c:v>-3833.7258129832089</c:v>
                </c:pt>
                <c:pt idx="64">
                  <c:v>-3801.0499199606529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0B-4EA9-966C-50A536C80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15304"/>
        <c:axId val="567016480"/>
      </c:scatterChart>
      <c:valAx>
        <c:axId val="567015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6480"/>
        <c:crosses val="autoZero"/>
        <c:crossBetween val="midCat"/>
      </c:valAx>
      <c:valAx>
        <c:axId val="56701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5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TDK_KF_ST_07_01!$I$85:$I$149</c:f>
              <c:numCache>
                <c:formatCode>General</c:formatCode>
                <c:ptCount val="65"/>
                <c:pt idx="0">
                  <c:v>474</c:v>
                </c:pt>
                <c:pt idx="1">
                  <c:v>63</c:v>
                </c:pt>
                <c:pt idx="2">
                  <c:v>-337</c:v>
                </c:pt>
                <c:pt idx="3">
                  <c:v>-727</c:v>
                </c:pt>
                <c:pt idx="4">
                  <c:v>-1110</c:v>
                </c:pt>
                <c:pt idx="5">
                  <c:v>-1500</c:v>
                </c:pt>
                <c:pt idx="6">
                  <c:v>-1865</c:v>
                </c:pt>
                <c:pt idx="7">
                  <c:v>-2222</c:v>
                </c:pt>
                <c:pt idx="8">
                  <c:v>-2558</c:v>
                </c:pt>
                <c:pt idx="9">
                  <c:v>-2864</c:v>
                </c:pt>
                <c:pt idx="10">
                  <c:v>-3137</c:v>
                </c:pt>
                <c:pt idx="11">
                  <c:v>-3375</c:v>
                </c:pt>
                <c:pt idx="12">
                  <c:v>-3582</c:v>
                </c:pt>
                <c:pt idx="13">
                  <c:v>-3766</c:v>
                </c:pt>
                <c:pt idx="14">
                  <c:v>-3914</c:v>
                </c:pt>
                <c:pt idx="15">
                  <c:v>-4015</c:v>
                </c:pt>
                <c:pt idx="16">
                  <c:v>-4086</c:v>
                </c:pt>
                <c:pt idx="17">
                  <c:v>-4105</c:v>
                </c:pt>
                <c:pt idx="18">
                  <c:v>-4093</c:v>
                </c:pt>
                <c:pt idx="19">
                  <c:v>-4042</c:v>
                </c:pt>
                <c:pt idx="20">
                  <c:v>-3957</c:v>
                </c:pt>
                <c:pt idx="21">
                  <c:v>-3826</c:v>
                </c:pt>
                <c:pt idx="22">
                  <c:v>-3652</c:v>
                </c:pt>
                <c:pt idx="23">
                  <c:v>-3450</c:v>
                </c:pt>
                <c:pt idx="24">
                  <c:v>-3213</c:v>
                </c:pt>
                <c:pt idx="25">
                  <c:v>-2945</c:v>
                </c:pt>
                <c:pt idx="26">
                  <c:v>-2660</c:v>
                </c:pt>
                <c:pt idx="27">
                  <c:v>-2346</c:v>
                </c:pt>
                <c:pt idx="28">
                  <c:v>-2006</c:v>
                </c:pt>
                <c:pt idx="29">
                  <c:v>-1641</c:v>
                </c:pt>
                <c:pt idx="30">
                  <c:v>-1267</c:v>
                </c:pt>
                <c:pt idx="31">
                  <c:v>-875</c:v>
                </c:pt>
                <c:pt idx="32">
                  <c:v>-465</c:v>
                </c:pt>
                <c:pt idx="33">
                  <c:v>-68</c:v>
                </c:pt>
                <c:pt idx="34">
                  <c:v>335</c:v>
                </c:pt>
                <c:pt idx="35">
                  <c:v>725</c:v>
                </c:pt>
                <c:pt idx="36">
                  <c:v>1109</c:v>
                </c:pt>
                <c:pt idx="37">
                  <c:v>1499</c:v>
                </c:pt>
                <c:pt idx="38">
                  <c:v>1866</c:v>
                </c:pt>
                <c:pt idx="39">
                  <c:v>2221</c:v>
                </c:pt>
                <c:pt idx="40">
                  <c:v>2553</c:v>
                </c:pt>
                <c:pt idx="41">
                  <c:v>2865</c:v>
                </c:pt>
                <c:pt idx="42">
                  <c:v>3129</c:v>
                </c:pt>
                <c:pt idx="43">
                  <c:v>3376</c:v>
                </c:pt>
                <c:pt idx="44">
                  <c:v>3581</c:v>
                </c:pt>
                <c:pt idx="45">
                  <c:v>3760</c:v>
                </c:pt>
                <c:pt idx="46">
                  <c:v>3910</c:v>
                </c:pt>
                <c:pt idx="47">
                  <c:v>4016</c:v>
                </c:pt>
                <c:pt idx="48">
                  <c:v>4083</c:v>
                </c:pt>
                <c:pt idx="49">
                  <c:v>4111</c:v>
                </c:pt>
                <c:pt idx="50">
                  <c:v>4095</c:v>
                </c:pt>
                <c:pt idx="51">
                  <c:v>4039</c:v>
                </c:pt>
                <c:pt idx="52">
                  <c:v>3954</c:v>
                </c:pt>
                <c:pt idx="53">
                  <c:v>3825</c:v>
                </c:pt>
                <c:pt idx="54">
                  <c:v>3654</c:v>
                </c:pt>
                <c:pt idx="55">
                  <c:v>3451</c:v>
                </c:pt>
                <c:pt idx="56">
                  <c:v>3213</c:v>
                </c:pt>
                <c:pt idx="57">
                  <c:v>2940</c:v>
                </c:pt>
                <c:pt idx="58">
                  <c:v>2656</c:v>
                </c:pt>
                <c:pt idx="59">
                  <c:v>2339</c:v>
                </c:pt>
                <c:pt idx="60">
                  <c:v>1997</c:v>
                </c:pt>
                <c:pt idx="61">
                  <c:v>1646</c:v>
                </c:pt>
                <c:pt idx="62">
                  <c:v>1263</c:v>
                </c:pt>
                <c:pt idx="63">
                  <c:v>862</c:v>
                </c:pt>
                <c:pt idx="64">
                  <c:v>469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A30-4D36-AF2E-3572FDA0C910}"/>
            </c:ext>
          </c:extLst>
        </c:ser>
        <c:ser>
          <c:idx val="1"/>
          <c:order val="1"/>
          <c:tx>
            <c:strRef>
              <c:f>TDK_KF_ST_07_01!$L$19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TDK_KF_ST_07_01!$L$85:$L$149</c:f>
              <c:numCache>
                <c:formatCode>General</c:formatCode>
                <c:ptCount val="65"/>
                <c:pt idx="0">
                  <c:v>477.09811766203973</c:v>
                </c:pt>
                <c:pt idx="1">
                  <c:v>70.812040497580938</c:v>
                </c:pt>
                <c:pt idx="2">
                  <c:v>-331.06097647745685</c:v>
                </c:pt>
                <c:pt idx="3">
                  <c:v>-722.81016560027626</c:v>
                </c:pt>
                <c:pt idx="4">
                  <c:v>-1109.1588657764619</c:v>
                </c:pt>
                <c:pt idx="5">
                  <c:v>-1496.6604518195809</c:v>
                </c:pt>
                <c:pt idx="6">
                  <c:v>-1869.402395097417</c:v>
                </c:pt>
                <c:pt idx="7">
                  <c:v>-2222.0688716023174</c:v>
                </c:pt>
                <c:pt idx="8">
                  <c:v>-2559.0811482165795</c:v>
                </c:pt>
                <c:pt idx="9">
                  <c:v>-2864.5497525950859</c:v>
                </c:pt>
                <c:pt idx="10">
                  <c:v>-3136.9941346004398</c:v>
                </c:pt>
                <c:pt idx="11">
                  <c:v>-3377.6996167020511</c:v>
                </c:pt>
                <c:pt idx="12">
                  <c:v>-3587.220296928549</c:v>
                </c:pt>
                <c:pt idx="13">
                  <c:v>-3768.547304341279</c:v>
                </c:pt>
                <c:pt idx="14">
                  <c:v>-3914.2723851489031</c:v>
                </c:pt>
                <c:pt idx="15">
                  <c:v>-4020.8545052026457</c:v>
                </c:pt>
                <c:pt idx="16">
                  <c:v>-4085.9519543591973</c:v>
                </c:pt>
                <c:pt idx="17">
                  <c:v>-4111.7086174722181</c:v>
                </c:pt>
                <c:pt idx="18">
                  <c:v>-4097.7400018374256</c:v>
                </c:pt>
                <c:pt idx="19">
                  <c:v>-4045.1136327729873</c:v>
                </c:pt>
                <c:pt idx="20">
                  <c:v>-3956.868877347084</c:v>
                </c:pt>
                <c:pt idx="21">
                  <c:v>-3826.4473717676865</c:v>
                </c:pt>
                <c:pt idx="22">
                  <c:v>-3658.0528936402234</c:v>
                </c:pt>
                <c:pt idx="23">
                  <c:v>-3452.8249244189342</c:v>
                </c:pt>
                <c:pt idx="24">
                  <c:v>-3211.262325275784</c:v>
                </c:pt>
                <c:pt idx="25">
                  <c:v>-2945.4055787768757</c:v>
                </c:pt>
                <c:pt idx="26">
                  <c:v>-2657.8771866313023</c:v>
                </c:pt>
                <c:pt idx="27">
                  <c:v>-2339.6881276838312</c:v>
                </c:pt>
                <c:pt idx="28">
                  <c:v>-2004.347283358863</c:v>
                </c:pt>
                <c:pt idx="29">
                  <c:v>-1642.2312995984998</c:v>
                </c:pt>
                <c:pt idx="30">
                  <c:v>-1264.272235077661</c:v>
                </c:pt>
                <c:pt idx="31">
                  <c:v>-864.65826054059789</c:v>
                </c:pt>
                <c:pt idx="32">
                  <c:v>-459.52611781421245</c:v>
                </c:pt>
                <c:pt idx="33">
                  <c:v>-62.112898048145638</c:v>
                </c:pt>
                <c:pt idx="34">
                  <c:v>338.41970107239342</c:v>
                </c:pt>
                <c:pt idx="35">
                  <c:v>728.07108125982347</c:v>
                </c:pt>
                <c:pt idx="36">
                  <c:v>1115.9917008710058</c:v>
                </c:pt>
                <c:pt idx="37">
                  <c:v>1501.8029981218904</c:v>
                </c:pt>
                <c:pt idx="38">
                  <c:v>1866.4980167690164</c:v>
                </c:pt>
                <c:pt idx="39">
                  <c:v>2221.0517073475849</c:v>
                </c:pt>
                <c:pt idx="40">
                  <c:v>2554.5441698551335</c:v>
                </c:pt>
                <c:pt idx="41">
                  <c:v>2859.2576415881977</c:v>
                </c:pt>
                <c:pt idx="42">
                  <c:v>3128.0909581685291</c:v>
                </c:pt>
                <c:pt idx="43">
                  <c:v>3368.5299290598277</c:v>
                </c:pt>
                <c:pt idx="44">
                  <c:v>3576.3144766596488</c:v>
                </c:pt>
                <c:pt idx="45">
                  <c:v>3758.4205983144252</c:v>
                </c:pt>
                <c:pt idx="46">
                  <c:v>3902.0424994432215</c:v>
                </c:pt>
                <c:pt idx="47">
                  <c:v>4011.3129251000846</c:v>
                </c:pt>
                <c:pt idx="48">
                  <c:v>4077.3243860682496</c:v>
                </c:pt>
                <c:pt idx="49">
                  <c:v>4103.4851034991716</c:v>
                </c:pt>
                <c:pt idx="50">
                  <c:v>4090.4012190731391</c:v>
                </c:pt>
                <c:pt idx="51">
                  <c:v>4039.9583497130793</c:v>
                </c:pt>
                <c:pt idx="52">
                  <c:v>3951.6461780439204</c:v>
                </c:pt>
                <c:pt idx="53">
                  <c:v>3823.6099331520622</c:v>
                </c:pt>
                <c:pt idx="54">
                  <c:v>3655.334723545935</c:v>
                </c:pt>
                <c:pt idx="55">
                  <c:v>3451.1151723355201</c:v>
                </c:pt>
                <c:pt idx="56">
                  <c:v>3214.1201248444922</c:v>
                </c:pt>
                <c:pt idx="57">
                  <c:v>2947.7499650632471</c:v>
                </c:pt>
                <c:pt idx="58">
                  <c:v>2658.2461444569672</c:v>
                </c:pt>
                <c:pt idx="59">
                  <c:v>2342.8321856534399</c:v>
                </c:pt>
                <c:pt idx="60">
                  <c:v>2004.8062105848758</c:v>
                </c:pt>
                <c:pt idx="61">
                  <c:v>1646.6636276136699</c:v>
                </c:pt>
                <c:pt idx="62">
                  <c:v>1265.4956697033779</c:v>
                </c:pt>
                <c:pt idx="63">
                  <c:v>862.34988548634499</c:v>
                </c:pt>
                <c:pt idx="64">
                  <c:v>463.0854387383647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A30-4D36-AF2E-3572FDA0C910}"/>
            </c:ext>
          </c:extLst>
        </c:ser>
        <c:ser>
          <c:idx val="2"/>
          <c:order val="2"/>
          <c:tx>
            <c:strRef>
              <c:f>TDK_KF_ST_07_01!$J$19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TDK_KF_ST_07_01!$J$85:$J$149</c:f>
              <c:numCache>
                <c:formatCode>General</c:formatCode>
                <c:ptCount val="65"/>
                <c:pt idx="0">
                  <c:v>-4028</c:v>
                </c:pt>
                <c:pt idx="1">
                  <c:v>-4052</c:v>
                </c:pt>
                <c:pt idx="2">
                  <c:v>-4044</c:v>
                </c:pt>
                <c:pt idx="3">
                  <c:v>-3993</c:v>
                </c:pt>
                <c:pt idx="4">
                  <c:v>-3903</c:v>
                </c:pt>
                <c:pt idx="5">
                  <c:v>-3776</c:v>
                </c:pt>
                <c:pt idx="6">
                  <c:v>-3607</c:v>
                </c:pt>
                <c:pt idx="7">
                  <c:v>-3405</c:v>
                </c:pt>
                <c:pt idx="8">
                  <c:v>-3160</c:v>
                </c:pt>
                <c:pt idx="9">
                  <c:v>-2894</c:v>
                </c:pt>
                <c:pt idx="10">
                  <c:v>-2600</c:v>
                </c:pt>
                <c:pt idx="11">
                  <c:v>-2290</c:v>
                </c:pt>
                <c:pt idx="12">
                  <c:v>-1957</c:v>
                </c:pt>
                <c:pt idx="13">
                  <c:v>-1597</c:v>
                </c:pt>
                <c:pt idx="14">
                  <c:v>-1214</c:v>
                </c:pt>
                <c:pt idx="15">
                  <c:v>-822</c:v>
                </c:pt>
                <c:pt idx="16">
                  <c:v>-426</c:v>
                </c:pt>
                <c:pt idx="17">
                  <c:v>-32</c:v>
                </c:pt>
                <c:pt idx="18">
                  <c:v>371</c:v>
                </c:pt>
                <c:pt idx="19">
                  <c:v>761</c:v>
                </c:pt>
                <c:pt idx="20">
                  <c:v>1133</c:v>
                </c:pt>
                <c:pt idx="21">
                  <c:v>1519</c:v>
                </c:pt>
                <c:pt idx="22">
                  <c:v>1893</c:v>
                </c:pt>
                <c:pt idx="23">
                  <c:v>2242</c:v>
                </c:pt>
                <c:pt idx="24">
                  <c:v>2577</c:v>
                </c:pt>
                <c:pt idx="25">
                  <c:v>2878</c:v>
                </c:pt>
                <c:pt idx="26">
                  <c:v>3150</c:v>
                </c:pt>
                <c:pt idx="27">
                  <c:v>3401</c:v>
                </c:pt>
                <c:pt idx="28">
                  <c:v>3609</c:v>
                </c:pt>
                <c:pt idx="29">
                  <c:v>3786</c:v>
                </c:pt>
                <c:pt idx="30">
                  <c:v>3933</c:v>
                </c:pt>
                <c:pt idx="31">
                  <c:v>4045</c:v>
                </c:pt>
                <c:pt idx="32">
                  <c:v>4105</c:v>
                </c:pt>
                <c:pt idx="33">
                  <c:v>4137</c:v>
                </c:pt>
                <c:pt idx="34">
                  <c:v>4123</c:v>
                </c:pt>
                <c:pt idx="35">
                  <c:v>4072</c:v>
                </c:pt>
                <c:pt idx="36">
                  <c:v>3980</c:v>
                </c:pt>
                <c:pt idx="37">
                  <c:v>3852</c:v>
                </c:pt>
                <c:pt idx="38">
                  <c:v>3686</c:v>
                </c:pt>
                <c:pt idx="39">
                  <c:v>3481</c:v>
                </c:pt>
                <c:pt idx="40">
                  <c:v>3235</c:v>
                </c:pt>
                <c:pt idx="41">
                  <c:v>2974</c:v>
                </c:pt>
                <c:pt idx="42">
                  <c:v>2684</c:v>
                </c:pt>
                <c:pt idx="43">
                  <c:v>2373</c:v>
                </c:pt>
                <c:pt idx="44">
                  <c:v>2040</c:v>
                </c:pt>
                <c:pt idx="45">
                  <c:v>1679</c:v>
                </c:pt>
                <c:pt idx="46">
                  <c:v>1302</c:v>
                </c:pt>
                <c:pt idx="47">
                  <c:v>901</c:v>
                </c:pt>
                <c:pt idx="48">
                  <c:v>507</c:v>
                </c:pt>
                <c:pt idx="49">
                  <c:v>107</c:v>
                </c:pt>
                <c:pt idx="50">
                  <c:v>-295</c:v>
                </c:pt>
                <c:pt idx="51">
                  <c:v>-677</c:v>
                </c:pt>
                <c:pt idx="52">
                  <c:v>-1061</c:v>
                </c:pt>
                <c:pt idx="53">
                  <c:v>-1439</c:v>
                </c:pt>
                <c:pt idx="54">
                  <c:v>-1809</c:v>
                </c:pt>
                <c:pt idx="55">
                  <c:v>-2174</c:v>
                </c:pt>
                <c:pt idx="56">
                  <c:v>-2502</c:v>
                </c:pt>
                <c:pt idx="57">
                  <c:v>-2800</c:v>
                </c:pt>
                <c:pt idx="58">
                  <c:v>-3074</c:v>
                </c:pt>
                <c:pt idx="59">
                  <c:v>-3317</c:v>
                </c:pt>
                <c:pt idx="60">
                  <c:v>-3530</c:v>
                </c:pt>
                <c:pt idx="61">
                  <c:v>-3714</c:v>
                </c:pt>
                <c:pt idx="62">
                  <c:v>-3855</c:v>
                </c:pt>
                <c:pt idx="63">
                  <c:v>-3966</c:v>
                </c:pt>
                <c:pt idx="64">
                  <c:v>-4028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A30-4D36-AF2E-3572FDA0C910}"/>
            </c:ext>
          </c:extLst>
        </c:ser>
        <c:ser>
          <c:idx val="3"/>
          <c:order val="3"/>
          <c:tx>
            <c:strRef>
              <c:f>TDK_KF_ST_07_01!$N$19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TDK_KF_ST_07_01!$N$85:$N$149</c:f>
              <c:numCache>
                <c:formatCode>General</c:formatCode>
                <c:ptCount val="65"/>
                <c:pt idx="0">
                  <c:v>-4024.5890755554747</c:v>
                </c:pt>
                <c:pt idx="1">
                  <c:v>-4052.4148611368832</c:v>
                </c:pt>
                <c:pt idx="2">
                  <c:v>-4040.4738506728095</c:v>
                </c:pt>
                <c:pt idx="3">
                  <c:v>-3990.7206081752192</c:v>
                </c:pt>
                <c:pt idx="4">
                  <c:v>-3903.3995077361396</c:v>
                </c:pt>
                <c:pt idx="5">
                  <c:v>-3775.0143627065122</c:v>
                </c:pt>
                <c:pt idx="6">
                  <c:v>-3608.942262884409</c:v>
                </c:pt>
                <c:pt idx="7">
                  <c:v>-3407.8650565931262</c:v>
                </c:pt>
                <c:pt idx="8">
                  <c:v>-3168.2671330715098</c:v>
                </c:pt>
                <c:pt idx="9">
                  <c:v>-2901.4447410886232</c:v>
                </c:pt>
                <c:pt idx="10">
                  <c:v>-2611.7285857590427</c:v>
                </c:pt>
                <c:pt idx="11">
                  <c:v>-2300.2179281112831</c:v>
                </c:pt>
                <c:pt idx="12">
                  <c:v>-1967.1079533890322</c:v>
                </c:pt>
                <c:pt idx="13">
                  <c:v>-1604.2991078219638</c:v>
                </c:pt>
                <c:pt idx="14">
                  <c:v>-1221.0869690741156</c:v>
                </c:pt>
                <c:pt idx="15">
                  <c:v>-824.61288619521417</c:v>
                </c:pt>
                <c:pt idx="16">
                  <c:v>-428.4009006542214</c:v>
                </c:pt>
                <c:pt idx="17">
                  <c:v>-27.062328053800748</c:v>
                </c:pt>
                <c:pt idx="18">
                  <c:v>374.8937512463778</c:v>
                </c:pt>
                <c:pt idx="19">
                  <c:v>768.52233113448665</c:v>
                </c:pt>
                <c:pt idx="20">
                  <c:v>1146.5971357541603</c:v>
                </c:pt>
                <c:pt idx="21">
                  <c:v>1531.447030288075</c:v>
                </c:pt>
                <c:pt idx="22">
                  <c:v>1902.1381271386977</c:v>
                </c:pt>
                <c:pt idx="23">
                  <c:v>2255.4668068555411</c:v>
                </c:pt>
                <c:pt idx="24">
                  <c:v>2589.2328457651092</c:v>
                </c:pt>
                <c:pt idx="25">
                  <c:v>2888.9220286430086</c:v>
                </c:pt>
                <c:pt idx="26">
                  <c:v>3155.9854391273425</c:v>
                </c:pt>
                <c:pt idx="27">
                  <c:v>3398.9000570964117</c:v>
                </c:pt>
                <c:pt idx="28">
                  <c:v>3607.002846016248</c:v>
                </c:pt>
                <c:pt idx="29">
                  <c:v>3785.715139604763</c:v>
                </c:pt>
                <c:pt idx="30">
                  <c:v>3928.1768970703529</c:v>
                </c:pt>
                <c:pt idx="31">
                  <c:v>4035.0518025827114</c:v>
                </c:pt>
                <c:pt idx="32">
                  <c:v>4101.0331689977329</c:v>
                </c:pt>
                <c:pt idx="33">
                  <c:v>4126.2823476977555</c:v>
                </c:pt>
                <c:pt idx="34">
                  <c:v>4112.9052059744363</c:v>
                </c:pt>
                <c:pt idx="35">
                  <c:v>4062.1133552646211</c:v>
                </c:pt>
                <c:pt idx="36">
                  <c:v>3973.0889685365119</c:v>
                </c:pt>
                <c:pt idx="37">
                  <c:v>3843.8085031673941</c:v>
                </c:pt>
                <c:pt idx="38">
                  <c:v>3680.3431359245578</c:v>
                </c:pt>
                <c:pt idx="39">
                  <c:v>3477.4612065360329</c:v>
                </c:pt>
                <c:pt idx="40">
                  <c:v>3239.6551087435573</c:v>
                </c:pt>
                <c:pt idx="41">
                  <c:v>2973.0158603552568</c:v>
                </c:pt>
                <c:pt idx="42">
                  <c:v>2687.0249266644937</c:v>
                </c:pt>
                <c:pt idx="43">
                  <c:v>2376.1724344174372</c:v>
                </c:pt>
                <c:pt idx="44">
                  <c:v>2046.5688624301913</c:v>
                </c:pt>
                <c:pt idx="45">
                  <c:v>1683.4698238011833</c:v>
                </c:pt>
                <c:pt idx="46">
                  <c:v>1308.4185412036813</c:v>
                </c:pt>
                <c:pt idx="47">
                  <c:v>906.04367569952353</c:v>
                </c:pt>
                <c:pt idx="48">
                  <c:v>508.04495657280137</c:v>
                </c:pt>
                <c:pt idx="49">
                  <c:v>113.17179845611068</c:v>
                </c:pt>
                <c:pt idx="50">
                  <c:v>-292.0270220066576</c:v>
                </c:pt>
                <c:pt idx="51">
                  <c:v>-678.18017142575638</c:v>
                </c:pt>
                <c:pt idx="52">
                  <c:v>-1062.1884050513111</c:v>
                </c:pt>
                <c:pt idx="53">
                  <c:v>-1443.7981066791538</c:v>
                </c:pt>
                <c:pt idx="54">
                  <c:v>-1817.395472324255</c:v>
                </c:pt>
                <c:pt idx="55">
                  <c:v>-2171.3465181452843</c:v>
                </c:pt>
                <c:pt idx="56">
                  <c:v>-2501.3123635247198</c:v>
                </c:pt>
                <c:pt idx="57">
                  <c:v>-2804.0313614766869</c:v>
                </c:pt>
                <c:pt idx="58">
                  <c:v>-3074.6967123936483</c:v>
                </c:pt>
                <c:pt idx="59">
                  <c:v>-3317.0582736852339</c:v>
                </c:pt>
                <c:pt idx="60">
                  <c:v>-3528.2295089505728</c:v>
                </c:pt>
                <c:pt idx="61">
                  <c:v>-3706.3213364433782</c:v>
                </c:pt>
                <c:pt idx="62">
                  <c:v>-3851.308606683745</c:v>
                </c:pt>
                <c:pt idx="63">
                  <c:v>-3960.032606203109</c:v>
                </c:pt>
                <c:pt idx="64">
                  <c:v>-4026.0161463641248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A30-4D36-AF2E-3572FDA0C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61008"/>
        <c:axId val="568162968"/>
      </c:scatterChart>
      <c:valAx>
        <c:axId val="56816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62968"/>
        <c:crosses val="autoZero"/>
        <c:crossBetween val="midCat"/>
      </c:valAx>
      <c:valAx>
        <c:axId val="56816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6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TDK_KF_ST_07_01!$AC$20:$AC$84</c:f>
              <c:numCache>
                <c:formatCode>General</c:formatCode>
                <c:ptCount val="65"/>
                <c:pt idx="0">
                  <c:v>2.5067158445407578E-2</c:v>
                </c:pt>
                <c:pt idx="1">
                  <c:v>-6.9538492918931105E-2</c:v>
                </c:pt>
                <c:pt idx="2">
                  <c:v>-0.11683327789170228</c:v>
                </c:pt>
                <c:pt idx="3">
                  <c:v>-0.15966601300645777</c:v>
                </c:pt>
                <c:pt idx="4">
                  <c:v>-0.11146415627012018</c:v>
                </c:pt>
                <c:pt idx="5">
                  <c:v>-0.15095820135443461</c:v>
                </c:pt>
                <c:pt idx="6">
                  <c:v>-0.12540854635179954</c:v>
                </c:pt>
                <c:pt idx="7">
                  <c:v>-7.3902487431816155E-2</c:v>
                </c:pt>
                <c:pt idx="8">
                  <c:v>-7.4315332131057232E-2</c:v>
                </c:pt>
                <c:pt idx="9">
                  <c:v>-7.3566570751211202E-3</c:v>
                </c:pt>
                <c:pt idx="10">
                  <c:v>2.0510770714452065E-2</c:v>
                </c:pt>
                <c:pt idx="11">
                  <c:v>-8.5064604431380531E-2</c:v>
                </c:pt>
                <c:pt idx="12">
                  <c:v>-5.595566743669167E-2</c:v>
                </c:pt>
                <c:pt idx="13">
                  <c:v>-7.5087617525412043E-2</c:v>
                </c:pt>
                <c:pt idx="14">
                  <c:v>-4.1456950400942105E-2</c:v>
                </c:pt>
                <c:pt idx="15">
                  <c:v>-0.11613677630224117</c:v>
                </c:pt>
                <c:pt idx="16">
                  <c:v>-0.19661408710706496</c:v>
                </c:pt>
                <c:pt idx="17">
                  <c:v>-0.13481912619390357</c:v>
                </c:pt>
                <c:pt idx="18">
                  <c:v>-0.21621294189102969</c:v>
                </c:pt>
                <c:pt idx="19">
                  <c:v>-0.15694737508994194</c:v>
                </c:pt>
                <c:pt idx="20">
                  <c:v>-0.20743410945368623</c:v>
                </c:pt>
                <c:pt idx="21">
                  <c:v>-0.1146067046259418</c:v>
                </c:pt>
                <c:pt idx="22">
                  <c:v>-0.10781595798911781</c:v>
                </c:pt>
                <c:pt idx="23">
                  <c:v>-0.12214010696644095</c:v>
                </c:pt>
                <c:pt idx="24">
                  <c:v>2.9774499769075646E-2</c:v>
                </c:pt>
                <c:pt idx="25">
                  <c:v>7.9009553638940133E-2</c:v>
                </c:pt>
                <c:pt idx="26">
                  <c:v>1.8762634079621421E-2</c:v>
                </c:pt>
                <c:pt idx="27">
                  <c:v>5.6423218558819599E-2</c:v>
                </c:pt>
                <c:pt idx="28">
                  <c:v>0.10601757698174197</c:v>
                </c:pt>
                <c:pt idx="29">
                  <c:v>3.1454119793664859E-2</c:v>
                </c:pt>
                <c:pt idx="30">
                  <c:v>2.0050302925653796E-2</c:v>
                </c:pt>
                <c:pt idx="31">
                  <c:v>0.13679829207151784</c:v>
                </c:pt>
                <c:pt idx="32">
                  <c:v>8.9783783172720177E-2</c:v>
                </c:pt>
                <c:pt idx="33">
                  <c:v>1.850837341507372E-2</c:v>
                </c:pt>
                <c:pt idx="34">
                  <c:v>1.0057022862071108E-2</c:v>
                </c:pt>
                <c:pt idx="35">
                  <c:v>-4.816562464034746E-2</c:v>
                </c:pt>
                <c:pt idx="36">
                  <c:v>1.6749006280463163E-3</c:v>
                </c:pt>
                <c:pt idx="37">
                  <c:v>2.6445303345923321E-2</c:v>
                </c:pt>
                <c:pt idx="38">
                  <c:v>0.12057622582776162</c:v>
                </c:pt>
                <c:pt idx="39">
                  <c:v>-4.7732692095905804E-2</c:v>
                </c:pt>
                <c:pt idx="40">
                  <c:v>0.15913627229269878</c:v>
                </c:pt>
                <c:pt idx="41">
                  <c:v>0.18955298299923129</c:v>
                </c:pt>
                <c:pt idx="42">
                  <c:v>0.21738069882198374</c:v>
                </c:pt>
                <c:pt idx="43">
                  <c:v>0.17524683098383775</c:v>
                </c:pt>
                <c:pt idx="44">
                  <c:v>0.18498891880668111</c:v>
                </c:pt>
                <c:pt idx="45">
                  <c:v>0.19571489261460329</c:v>
                </c:pt>
                <c:pt idx="46">
                  <c:v>6.9260923814340458E-2</c:v>
                </c:pt>
                <c:pt idx="47">
                  <c:v>4.6743987179411306E-2</c:v>
                </c:pt>
                <c:pt idx="48">
                  <c:v>-4.428114633185487E-3</c:v>
                </c:pt>
                <c:pt idx="49">
                  <c:v>-3.3085362526378503E-2</c:v>
                </c:pt>
                <c:pt idx="50">
                  <c:v>-8.9746443616832039E-2</c:v>
                </c:pt>
                <c:pt idx="51">
                  <c:v>-6.9642620433796765E-2</c:v>
                </c:pt>
                <c:pt idx="52">
                  <c:v>3.0986817662892463E-2</c:v>
                </c:pt>
                <c:pt idx="53">
                  <c:v>-5.268758774110438E-2</c:v>
                </c:pt>
                <c:pt idx="54">
                  <c:v>-2.1665356940957281E-2</c:v>
                </c:pt>
                <c:pt idx="55">
                  <c:v>3.8700850074064874E-3</c:v>
                </c:pt>
                <c:pt idx="56">
                  <c:v>-5.555933418480663E-2</c:v>
                </c:pt>
                <c:pt idx="57">
                  <c:v>8.4387050791804086E-2</c:v>
                </c:pt>
                <c:pt idx="58">
                  <c:v>6.5387413041889886E-2</c:v>
                </c:pt>
                <c:pt idx="59">
                  <c:v>2.965155413676257E-3</c:v>
                </c:pt>
                <c:pt idx="60">
                  <c:v>5.1142609755572721E-2</c:v>
                </c:pt>
                <c:pt idx="61">
                  <c:v>4.8221366371024033E-2</c:v>
                </c:pt>
                <c:pt idx="62">
                  <c:v>-3.4007636902913418E-2</c:v>
                </c:pt>
                <c:pt idx="63">
                  <c:v>-7.1371372321323179E-2</c:v>
                </c:pt>
                <c:pt idx="64">
                  <c:v>-4.7108674992443866E-2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7D-498C-AAAE-30B7B5FD77F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TDK_KF_ST_07_01!$AC$85:$AC$149</c:f>
              <c:numCache>
                <c:formatCode>General</c:formatCode>
                <c:ptCount val="65"/>
                <c:pt idx="0">
                  <c:v>5.3716115059444292E-2</c:v>
                </c:pt>
                <c:pt idx="1">
                  <c:v>-8.614026124917018E-3</c:v>
                </c:pt>
                <c:pt idx="2">
                  <c:v>1.960642453843775E-2</c:v>
                </c:pt>
                <c:pt idx="3">
                  <c:v>4.4141634984100619E-2</c:v>
                </c:pt>
                <c:pt idx="4">
                  <c:v>8.1069185064279736E-2</c:v>
                </c:pt>
                <c:pt idx="5">
                  <c:v>5.3216883839127149E-2</c:v>
                </c:pt>
                <c:pt idx="6">
                  <c:v>0.13169913762430951</c:v>
                </c:pt>
                <c:pt idx="7">
                  <c:v>6.6134005413630348E-2</c:v>
                </c:pt>
                <c:pt idx="8">
                  <c:v>2.4407551728643284E-2</c:v>
                </c:pt>
                <c:pt idx="9">
                  <c:v>1.5322773749403495E-2</c:v>
                </c:pt>
                <c:pt idx="10">
                  <c:v>-4.5150847391710158E-2</c:v>
                </c:pt>
                <c:pt idx="11">
                  <c:v>-1.780962919877993E-2</c:v>
                </c:pt>
                <c:pt idx="12">
                  <c:v>-1.1587883248125763E-2</c:v>
                </c:pt>
                <c:pt idx="13">
                  <c:v>-5.0896209339725829E-3</c:v>
                </c:pt>
                <c:pt idx="14">
                  <c:v>-2.0913915425751384E-2</c:v>
                </c:pt>
                <c:pt idx="15">
                  <c:v>5.1870746220913588E-2</c:v>
                </c:pt>
                <c:pt idx="16">
                  <c:v>3.5015653594257401E-2</c:v>
                </c:pt>
                <c:pt idx="17">
                  <c:v>0.13723430099906864</c:v>
                </c:pt>
                <c:pt idx="18">
                  <c:v>0.11332738369225126</c:v>
                </c:pt>
                <c:pt idx="19">
                  <c:v>0.1581587210181965</c:v>
                </c:pt>
                <c:pt idx="20">
                  <c:v>0.24380047599655086</c:v>
                </c:pt>
                <c:pt idx="21">
                  <c:v>0.21744276327754619</c:v>
                </c:pt>
                <c:pt idx="22">
                  <c:v>0.13004567044552573</c:v>
                </c:pt>
                <c:pt idx="23">
                  <c:v>0.18883117965026486</c:v>
                </c:pt>
                <c:pt idx="24">
                  <c:v>0.19738229152278564</c:v>
                </c:pt>
                <c:pt idx="25">
                  <c:v>0.15067170471405689</c:v>
                </c:pt>
                <c:pt idx="26">
                  <c:v>0.11815695504861878</c:v>
                </c:pt>
                <c:pt idx="27">
                  <c:v>9.3160360217098059E-2</c:v>
                </c:pt>
                <c:pt idx="28">
                  <c:v>4.0250156444898266E-2</c:v>
                </c:pt>
                <c:pt idx="29">
                  <c:v>1.2387218834476244E-2</c:v>
                </c:pt>
                <c:pt idx="30">
                  <c:v>4.1061383962784248E-2</c:v>
                </c:pt>
                <c:pt idx="31">
                  <c:v>0.13287116199640536</c:v>
                </c:pt>
                <c:pt idx="32">
                  <c:v>8.6816989130255706E-2</c:v>
                </c:pt>
                <c:pt idx="33">
                  <c:v>9.2947581004381163E-2</c:v>
                </c:pt>
                <c:pt idx="34">
                  <c:v>6.8427137394138526E-2</c:v>
                </c:pt>
                <c:pt idx="35">
                  <c:v>7.2215397410928972E-2</c:v>
                </c:pt>
                <c:pt idx="36">
                  <c:v>0.1220369181756098</c:v>
                </c:pt>
                <c:pt idx="37">
                  <c:v>7.6769016832884063E-2</c:v>
                </c:pt>
                <c:pt idx="38">
                  <c:v>3.7452321380470721E-2</c:v>
                </c:pt>
                <c:pt idx="39">
                  <c:v>1.9614668310680372E-2</c:v>
                </c:pt>
                <c:pt idx="40">
                  <c:v>-3.4443433763215126E-2</c:v>
                </c:pt>
                <c:pt idx="41">
                  <c:v>-6.1075115664380064E-2</c:v>
                </c:pt>
                <c:pt idx="42">
                  <c:v>-5.6119947108541623E-2</c:v>
                </c:pt>
                <c:pt idx="43">
                  <c:v>-0.11373260158988785</c:v>
                </c:pt>
                <c:pt idx="44">
                  <c:v>-0.13210671747629021</c:v>
                </c:pt>
                <c:pt idx="45">
                  <c:v>-8.8114428524008304E-2</c:v>
                </c:pt>
                <c:pt idx="46">
                  <c:v>-0.14372464099658089</c:v>
                </c:pt>
                <c:pt idx="47">
                  <c:v>-0.10888394998437434</c:v>
                </c:pt>
                <c:pt idx="48">
                  <c:v>-5.1732834443711795E-2</c:v>
                </c:pt>
                <c:pt idx="49">
                  <c:v>-0.11850057729193963</c:v>
                </c:pt>
                <c:pt idx="50">
                  <c:v>-6.8926230542501798E-2</c:v>
                </c:pt>
                <c:pt idx="51">
                  <c:v>-2.1105780116968731E-2</c:v>
                </c:pt>
                <c:pt idx="52">
                  <c:v>-1.2819133858002374E-2</c:v>
                </c:pt>
                <c:pt idx="53">
                  <c:v>2.9129376060637924E-2</c:v>
                </c:pt>
                <c:pt idx="54">
                  <c:v>5.280887855669647E-2</c:v>
                </c:pt>
                <c:pt idx="55">
                  <c:v>-7.9023353685911957E-2</c:v>
                </c:pt>
                <c:pt idx="56">
                  <c:v>-6.7539365345041347E-2</c:v>
                </c:pt>
                <c:pt idx="57">
                  <c:v>-8.8350576843481576E-2</c:v>
                </c:pt>
                <c:pt idx="58">
                  <c:v>-7.474012727774948E-2</c:v>
                </c:pt>
                <c:pt idx="59">
                  <c:v>-0.10408184143303956</c:v>
                </c:pt>
                <c:pt idx="60">
                  <c:v>-0.17120552183875049</c:v>
                </c:pt>
                <c:pt idx="61">
                  <c:v>-0.11901390829805081</c:v>
                </c:pt>
                <c:pt idx="62">
                  <c:v>-0.11963224392742333</c:v>
                </c:pt>
                <c:pt idx="63">
                  <c:v>-9.5964342200649533E-2</c:v>
                </c:pt>
                <c:pt idx="64">
                  <c:v>2.5139003679246485E-3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D7D-498C-AAAE-30B7B5FD77F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</c:numCache>
            </c:numRef>
          </c:xVal>
          <c:yVal>
            <c:numRef>
              <c:f>TDK_KF_ST_07_01!$AD$20:$AD$83</c:f>
              <c:numCache>
                <c:formatCode>General</c:formatCode>
                <c:ptCount val="64"/>
                <c:pt idx="0">
                  <c:v>-2.2553258077482929E-2</c:v>
                </c:pt>
                <c:pt idx="1">
                  <c:v>-2.6425849281718428E-2</c:v>
                </c:pt>
                <c:pt idx="2">
                  <c:v>-2.7989660357210511E-3</c:v>
                </c:pt>
                <c:pt idx="3">
                  <c:v>4.0652104708406966E-2</c:v>
                </c:pt>
                <c:pt idx="4">
                  <c:v>-5.97413655686303E-2</c:v>
                </c:pt>
                <c:pt idx="5">
                  <c:v>4.687635992139505E-2</c:v>
                </c:pt>
                <c:pt idx="6">
                  <c:v>5.0668419074050064E-2</c:v>
                </c:pt>
                <c:pt idx="7">
                  <c:v>-1.4448089411665421E-2</c:v>
                </c:pt>
                <c:pt idx="8">
                  <c:v>6.7759667860158856E-3</c:v>
                </c:pt>
                <c:pt idx="9">
                  <c:v>-7.1666696610790837E-2</c:v>
                </c:pt>
                <c:pt idx="10">
                  <c:v>3.2298107842244406E-2</c:v>
                </c:pt>
                <c:pt idx="11">
                  <c:v>0.11419398049201845</c:v>
                </c:pt>
                <c:pt idx="12">
                  <c:v>4.3136533578689296E-2</c:v>
                </c:pt>
                <c:pt idx="13">
                  <c:v>5.3981837408443312E-2</c:v>
                </c:pt>
                <c:pt idx="14">
                  <c:v>-2.7469280141559693E-2</c:v>
                </c:pt>
                <c:pt idx="15">
                  <c:v>-2.3638009896984613E-3</c:v>
                </c:pt>
                <c:pt idx="16">
                  <c:v>0.14488125266335317</c:v>
                </c:pt>
                <c:pt idx="17">
                  <c:v>2.5935176209529232E-2</c:v>
                </c:pt>
                <c:pt idx="18">
                  <c:v>7.2488300894448798E-2</c:v>
                </c:pt>
                <c:pt idx="19">
                  <c:v>6.8832946565933639E-2</c:v>
                </c:pt>
                <c:pt idx="20">
                  <c:v>7.5327391977396019E-2</c:v>
                </c:pt>
                <c:pt idx="21">
                  <c:v>8.7410303605395256E-4</c:v>
                </c:pt>
                <c:pt idx="22">
                  <c:v>5.1696010880576182E-2</c:v>
                </c:pt>
                <c:pt idx="23">
                  <c:v>6.1064991302060889E-2</c:v>
                </c:pt>
                <c:pt idx="24">
                  <c:v>-6.4217933532290772E-2</c:v>
                </c:pt>
                <c:pt idx="25">
                  <c:v>-5.9394885328259761E-2</c:v>
                </c:pt>
                <c:pt idx="26">
                  <c:v>1.86896873008493E-2</c:v>
                </c:pt>
                <c:pt idx="27">
                  <c:v>2.0345798274064464E-2</c:v>
                </c:pt>
                <c:pt idx="28">
                  <c:v>1.6019341193867831E-2</c:v>
                </c:pt>
                <c:pt idx="29">
                  <c:v>4.0761277617264113E-2</c:v>
                </c:pt>
                <c:pt idx="30">
                  <c:v>4.8376834468484731E-2</c:v>
                </c:pt>
                <c:pt idx="31">
                  <c:v>-4.3850711067136672E-2</c:v>
                </c:pt>
                <c:pt idx="32">
                  <c:v>-2.9667940424644712E-3</c:v>
                </c:pt>
                <c:pt idx="33">
                  <c:v>0.11436278858133164</c:v>
                </c:pt>
                <c:pt idx="34">
                  <c:v>3.100436110071314E-2</c:v>
                </c:pt>
                <c:pt idx="35">
                  <c:v>6.0552843474823703E-2</c:v>
                </c:pt>
                <c:pt idx="36">
                  <c:v>3.857525581685195E-2</c:v>
                </c:pt>
                <c:pt idx="37">
                  <c:v>6.6715056871174738E-2</c:v>
                </c:pt>
                <c:pt idx="38">
                  <c:v>-2.4192707791428347E-3</c:v>
                </c:pt>
                <c:pt idx="39">
                  <c:v>0.19840439680996269</c:v>
                </c:pt>
                <c:pt idx="40">
                  <c:v>3.8246019230086858E-2</c:v>
                </c:pt>
                <c:pt idx="41">
                  <c:v>-7.2180334896643217E-4</c:v>
                </c:pt>
                <c:pt idx="42">
                  <c:v>-8.7335028376458013E-2</c:v>
                </c:pt>
                <c:pt idx="43">
                  <c:v>4.2195932293708438E-2</c:v>
                </c:pt>
                <c:pt idx="44">
                  <c:v>5.8811557189869745E-2</c:v>
                </c:pt>
                <c:pt idx="45">
                  <c:v>-3.7556171596406784E-2</c:v>
                </c:pt>
                <c:pt idx="46">
                  <c:v>4.4066459877910802E-2</c:v>
                </c:pt>
                <c:pt idx="47">
                  <c:v>9.0490313819657331E-2</c:v>
                </c:pt>
                <c:pt idx="48">
                  <c:v>3.9443768227442888E-2</c:v>
                </c:pt>
                <c:pt idx="49">
                  <c:v>8.4956108747292092E-2</c:v>
                </c:pt>
                <c:pt idx="50">
                  <c:v>6.8832528191080655E-2</c:v>
                </c:pt>
                <c:pt idx="51">
                  <c:v>6.4552999499824182E-2</c:v>
                </c:pt>
                <c:pt idx="52">
                  <c:v>-4.2574700911018226E-2</c:v>
                </c:pt>
                <c:pt idx="53">
                  <c:v>3.487795854232445E-2</c:v>
                </c:pt>
                <c:pt idx="54">
                  <c:v>-2.3485490450752877E-2</c:v>
                </c:pt>
                <c:pt idx="55">
                  <c:v>1.1452688741997008E-2</c:v>
                </c:pt>
                <c:pt idx="56">
                  <c:v>7.9966885913449914E-2</c:v>
                </c:pt>
                <c:pt idx="57">
                  <c:v>-1.8253045378173738E-2</c:v>
                </c:pt>
                <c:pt idx="58">
                  <c:v>6.6311724582419629E-2</c:v>
                </c:pt>
                <c:pt idx="59">
                  <c:v>5.0251728425450892E-2</c:v>
                </c:pt>
                <c:pt idx="60">
                  <c:v>2.9926575308707015E-2</c:v>
                </c:pt>
                <c:pt idx="61">
                  <c:v>-4.0797313869234131E-3</c:v>
                </c:pt>
                <c:pt idx="62">
                  <c:v>5.3614061441351168E-2</c:v>
                </c:pt>
                <c:pt idx="63">
                  <c:v>6.2757346196406161E-2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D7D-498C-AAAE-30B7B5FD7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61792"/>
        <c:axId val="568163360"/>
      </c:scatterChart>
      <c:valAx>
        <c:axId val="56816179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63360"/>
        <c:crosses val="autoZero"/>
        <c:crossBetween val="midCat"/>
      </c:valAx>
      <c:valAx>
        <c:axId val="56816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61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TDK_KF_ST_07_01!$I$20:$I$84</c:f>
              <c:numCache>
                <c:formatCode>General</c:formatCode>
                <c:ptCount val="65"/>
                <c:pt idx="0">
                  <c:v>458</c:v>
                </c:pt>
                <c:pt idx="1">
                  <c:v>865</c:v>
                </c:pt>
                <c:pt idx="2">
                  <c:v>1263</c:v>
                </c:pt>
                <c:pt idx="3">
                  <c:v>1636</c:v>
                </c:pt>
                <c:pt idx="4">
                  <c:v>1997</c:v>
                </c:pt>
                <c:pt idx="5">
                  <c:v>2333</c:v>
                </c:pt>
                <c:pt idx="6">
                  <c:v>2653</c:v>
                </c:pt>
                <c:pt idx="7">
                  <c:v>2952</c:v>
                </c:pt>
                <c:pt idx="8">
                  <c:v>3217</c:v>
                </c:pt>
                <c:pt idx="9">
                  <c:v>3455</c:v>
                </c:pt>
                <c:pt idx="10">
                  <c:v>3668</c:v>
                </c:pt>
                <c:pt idx="11">
                  <c:v>3832</c:v>
                </c:pt>
                <c:pt idx="12">
                  <c:v>3958</c:v>
                </c:pt>
                <c:pt idx="13">
                  <c:v>4054</c:v>
                </c:pt>
                <c:pt idx="14">
                  <c:v>4102</c:v>
                </c:pt>
                <c:pt idx="15">
                  <c:v>4120</c:v>
                </c:pt>
                <c:pt idx="16">
                  <c:v>4093</c:v>
                </c:pt>
                <c:pt idx="17">
                  <c:v>4031</c:v>
                </c:pt>
                <c:pt idx="18">
                  <c:v>3921</c:v>
                </c:pt>
                <c:pt idx="19">
                  <c:v>3774</c:v>
                </c:pt>
                <c:pt idx="20">
                  <c:v>3605</c:v>
                </c:pt>
                <c:pt idx="21">
                  <c:v>3395</c:v>
                </c:pt>
                <c:pt idx="22">
                  <c:v>3149</c:v>
                </c:pt>
                <c:pt idx="23">
                  <c:v>2873</c:v>
                </c:pt>
                <c:pt idx="24">
                  <c:v>2564</c:v>
                </c:pt>
                <c:pt idx="25">
                  <c:v>2227</c:v>
                </c:pt>
                <c:pt idx="26">
                  <c:v>1877</c:v>
                </c:pt>
                <c:pt idx="27">
                  <c:v>1505</c:v>
                </c:pt>
                <c:pt idx="28">
                  <c:v>1120</c:v>
                </c:pt>
                <c:pt idx="29">
                  <c:v>744</c:v>
                </c:pt>
                <c:pt idx="30">
                  <c:v>349</c:v>
                </c:pt>
                <c:pt idx="31">
                  <c:v>-63</c:v>
                </c:pt>
                <c:pt idx="32">
                  <c:v>-467</c:v>
                </c:pt>
                <c:pt idx="33">
                  <c:v>-861</c:v>
                </c:pt>
                <c:pt idx="34">
                  <c:v>-1266</c:v>
                </c:pt>
                <c:pt idx="35">
                  <c:v>-1639</c:v>
                </c:pt>
                <c:pt idx="36">
                  <c:v>-1999</c:v>
                </c:pt>
                <c:pt idx="37">
                  <c:v>-2332</c:v>
                </c:pt>
                <c:pt idx="38">
                  <c:v>-2662</c:v>
                </c:pt>
                <c:pt idx="39">
                  <c:v>-2940</c:v>
                </c:pt>
                <c:pt idx="40">
                  <c:v>-3219</c:v>
                </c:pt>
                <c:pt idx="41">
                  <c:v>-3458</c:v>
                </c:pt>
                <c:pt idx="42">
                  <c:v>-3666</c:v>
                </c:pt>
                <c:pt idx="43">
                  <c:v>-3832</c:v>
                </c:pt>
                <c:pt idx="44">
                  <c:v>-3964</c:v>
                </c:pt>
                <c:pt idx="45">
                  <c:v>-4051</c:v>
                </c:pt>
                <c:pt idx="46">
                  <c:v>-4107</c:v>
                </c:pt>
                <c:pt idx="47">
                  <c:v>-4121</c:v>
                </c:pt>
                <c:pt idx="48">
                  <c:v>-4095</c:v>
                </c:pt>
                <c:pt idx="49">
                  <c:v>-4030</c:v>
                </c:pt>
                <c:pt idx="50">
                  <c:v>-3925</c:v>
                </c:pt>
                <c:pt idx="51">
                  <c:v>-3782</c:v>
                </c:pt>
                <c:pt idx="52">
                  <c:v>-3602</c:v>
                </c:pt>
                <c:pt idx="53">
                  <c:v>-3394</c:v>
                </c:pt>
                <c:pt idx="54">
                  <c:v>-3148</c:v>
                </c:pt>
                <c:pt idx="55">
                  <c:v>-2877</c:v>
                </c:pt>
                <c:pt idx="56">
                  <c:v>-2571</c:v>
                </c:pt>
                <c:pt idx="57">
                  <c:v>-2233</c:v>
                </c:pt>
                <c:pt idx="58">
                  <c:v>-1874</c:v>
                </c:pt>
                <c:pt idx="59">
                  <c:v>-1511</c:v>
                </c:pt>
                <c:pt idx="60">
                  <c:v>-1123</c:v>
                </c:pt>
                <c:pt idx="61">
                  <c:v>-738</c:v>
                </c:pt>
                <c:pt idx="62">
                  <c:v>-352</c:v>
                </c:pt>
                <c:pt idx="63">
                  <c:v>49</c:v>
                </c:pt>
                <c:pt idx="64">
                  <c:v>464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DDC-4257-8665-22290B8B940C}"/>
            </c:ext>
          </c:extLst>
        </c:ser>
        <c:ser>
          <c:idx val="1"/>
          <c:order val="1"/>
          <c:tx>
            <c:strRef>
              <c:f>TDK_KF_ST_07_01!$L$19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TDK_KF_ST_07_01!$L$20:$L$84</c:f>
              <c:numCache>
                <c:formatCode>General</c:formatCode>
                <c:ptCount val="65"/>
                <c:pt idx="0">
                  <c:v>450.98136290345246</c:v>
                </c:pt>
                <c:pt idx="1">
                  <c:v>863.5862609335918</c:v>
                </c:pt>
                <c:pt idx="2">
                  <c:v>1264.7966642834983</c:v>
                </c:pt>
                <c:pt idx="3">
                  <c:v>1643.0242170887082</c:v>
                </c:pt>
                <c:pt idx="4">
                  <c:v>1998.5937693367678</c:v>
                </c:pt>
                <c:pt idx="5">
                  <c:v>2338.2613969912004</c:v>
                </c:pt>
                <c:pt idx="6">
                  <c:v>2659.3180157717929</c:v>
                </c:pt>
                <c:pt idx="7">
                  <c:v>2951.1010938827949</c:v>
                </c:pt>
                <c:pt idx="8">
                  <c:v>3219.1655350222245</c:v>
                </c:pt>
                <c:pt idx="9">
                  <c:v>3460.1801308458143</c:v>
                </c:pt>
                <c:pt idx="10">
                  <c:v>3663.9423100024528</c:v>
                </c:pt>
                <c:pt idx="11">
                  <c:v>3832.618581247963</c:v>
                </c:pt>
                <c:pt idx="12">
                  <c:v>3961.2002985151275</c:v>
                </c:pt>
                <c:pt idx="13">
                  <c:v>4049.0420792958662</c:v>
                </c:pt>
                <c:pt idx="14">
                  <c:v>4101.5332927275167</c:v>
                </c:pt>
                <c:pt idx="15">
                  <c:v>4115.5976803555186</c:v>
                </c:pt>
                <c:pt idx="16">
                  <c:v>4089.1368734051375</c:v>
                </c:pt>
                <c:pt idx="17">
                  <c:v>4023.4554880908199</c:v>
                </c:pt>
                <c:pt idx="18">
                  <c:v>3915.5084234544183</c:v>
                </c:pt>
                <c:pt idx="19">
                  <c:v>3772.6399167327022</c:v>
                </c:pt>
                <c:pt idx="20">
                  <c:v>3595.4985990520418</c:v>
                </c:pt>
                <c:pt idx="21">
                  <c:v>3387.4928734112591</c:v>
                </c:pt>
                <c:pt idx="22">
                  <c:v>3145.9507205063774</c:v>
                </c:pt>
                <c:pt idx="23">
                  <c:v>2868.9881298104424</c:v>
                </c:pt>
                <c:pt idx="24">
                  <c:v>2565.0840481380983</c:v>
                </c:pt>
                <c:pt idx="25">
                  <c:v>2231.9936714671799</c:v>
                </c:pt>
                <c:pt idx="26">
                  <c:v>1876.7302439774314</c:v>
                </c:pt>
                <c:pt idx="27">
                  <c:v>1507.0338410616448</c:v>
                </c:pt>
                <c:pt idx="28">
                  <c:v>1125.1732505810564</c:v>
                </c:pt>
                <c:pt idx="29">
                  <c:v>745.2365237626575</c:v>
                </c:pt>
                <c:pt idx="30">
                  <c:v>350.8398625323137</c:v>
                </c:pt>
                <c:pt idx="31">
                  <c:v>-52.045766623410081</c:v>
                </c:pt>
                <c:pt idx="32">
                  <c:v>-459.61777518537428</c:v>
                </c:pt>
                <c:pt idx="33">
                  <c:v>-857.64671719691682</c:v>
                </c:pt>
                <c:pt idx="34">
                  <c:v>-1261.070599060834</c:v>
                </c:pt>
                <c:pt idx="35">
                  <c:v>-1641.4977659496979</c:v>
                </c:pt>
                <c:pt idx="36">
                  <c:v>-1998.0640889102872</c:v>
                </c:pt>
                <c:pt idx="37">
                  <c:v>-2333.4119642622586</c:v>
                </c:pt>
                <c:pt idx="38">
                  <c:v>-2653.8919841219608</c:v>
                </c:pt>
                <c:pt idx="39">
                  <c:v>-2948.1708344211961</c:v>
                </c:pt>
                <c:pt idx="40">
                  <c:v>-3216.1474519571902</c:v>
                </c:pt>
                <c:pt idx="41">
                  <c:v>-3456.7999397698563</c:v>
                </c:pt>
                <c:pt idx="42">
                  <c:v>-3666.179594413481</c:v>
                </c:pt>
                <c:pt idx="43">
                  <c:v>-3832.1347722230394</c:v>
                </c:pt>
                <c:pt idx="44">
                  <c:v>-3964.583249148403</c:v>
                </c:pt>
                <c:pt idx="45">
                  <c:v>-4054.1265590446342</c:v>
                </c:pt>
                <c:pt idx="46">
                  <c:v>-4108.3003999736693</c:v>
                </c:pt>
                <c:pt idx="47">
                  <c:v>-4123.4565087569144</c:v>
                </c:pt>
                <c:pt idx="48">
                  <c:v>-4098.3760084235519</c:v>
                </c:pt>
                <c:pt idx="49">
                  <c:v>-4032.7711053758912</c:v>
                </c:pt>
                <c:pt idx="50">
                  <c:v>-3926.5465499670072</c:v>
                </c:pt>
                <c:pt idx="51">
                  <c:v>-3782.0854204502857</c:v>
                </c:pt>
                <c:pt idx="52">
                  <c:v>-3607.514222824158</c:v>
                </c:pt>
                <c:pt idx="53">
                  <c:v>-3395.4536247151373</c:v>
                </c:pt>
                <c:pt idx="54">
                  <c:v>-3154.3587343644613</c:v>
                </c:pt>
                <c:pt idx="55">
                  <c:v>-2879.789844403851</c:v>
                </c:pt>
                <c:pt idx="56">
                  <c:v>-2570.0908950365119</c:v>
                </c:pt>
                <c:pt idx="57">
                  <c:v>-2237.8855648209355</c:v>
                </c:pt>
                <c:pt idx="58">
                  <c:v>-1876.1720123646214</c:v>
                </c:pt>
                <c:pt idx="59">
                  <c:v>-1508.5093122389967</c:v>
                </c:pt>
                <c:pt idx="60">
                  <c:v>-1122.0770091321453</c:v>
                </c:pt>
                <c:pt idx="61">
                  <c:v>-737.43939377221602</c:v>
                </c:pt>
                <c:pt idx="62">
                  <c:v>-345.42173901864174</c:v>
                </c:pt>
                <c:pt idx="63">
                  <c:v>58.157267874105216</c:v>
                </c:pt>
                <c:pt idx="64">
                  <c:v>470.78794799761022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DDC-4257-8665-22290B8B940C}"/>
            </c:ext>
          </c:extLst>
        </c:ser>
        <c:ser>
          <c:idx val="2"/>
          <c:order val="2"/>
          <c:tx>
            <c:strRef>
              <c:f>TDK_KF_ST_07_01!$J$19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TDK_KF_ST_07_01!$J$20:$J$84</c:f>
              <c:numCache>
                <c:formatCode>General</c:formatCode>
                <c:ptCount val="65"/>
                <c:pt idx="0">
                  <c:v>-4037</c:v>
                </c:pt>
                <c:pt idx="1">
                  <c:v>-3977</c:v>
                </c:pt>
                <c:pt idx="2">
                  <c:v>-3869</c:v>
                </c:pt>
                <c:pt idx="3">
                  <c:v>-3721</c:v>
                </c:pt>
                <c:pt idx="4">
                  <c:v>-3549</c:v>
                </c:pt>
                <c:pt idx="5">
                  <c:v>-3338</c:v>
                </c:pt>
                <c:pt idx="6">
                  <c:v>-3089</c:v>
                </c:pt>
                <c:pt idx="7">
                  <c:v>-2820</c:v>
                </c:pt>
                <c:pt idx="8">
                  <c:v>-2514</c:v>
                </c:pt>
                <c:pt idx="9">
                  <c:v>-2172</c:v>
                </c:pt>
                <c:pt idx="10">
                  <c:v>-1823</c:v>
                </c:pt>
                <c:pt idx="11">
                  <c:v>-1456</c:v>
                </c:pt>
                <c:pt idx="12">
                  <c:v>-1072</c:v>
                </c:pt>
                <c:pt idx="13">
                  <c:v>-698</c:v>
                </c:pt>
                <c:pt idx="14">
                  <c:v>-302</c:v>
                </c:pt>
                <c:pt idx="15">
                  <c:v>97</c:v>
                </c:pt>
                <c:pt idx="16">
                  <c:v>499</c:v>
                </c:pt>
                <c:pt idx="17">
                  <c:v>901</c:v>
                </c:pt>
                <c:pt idx="18">
                  <c:v>1294</c:v>
                </c:pt>
                <c:pt idx="19">
                  <c:v>1672</c:v>
                </c:pt>
                <c:pt idx="20">
                  <c:v>2028</c:v>
                </c:pt>
                <c:pt idx="21">
                  <c:v>2368</c:v>
                </c:pt>
                <c:pt idx="22">
                  <c:v>2680</c:v>
                </c:pt>
                <c:pt idx="23">
                  <c:v>2975</c:v>
                </c:pt>
                <c:pt idx="24">
                  <c:v>3252</c:v>
                </c:pt>
                <c:pt idx="25">
                  <c:v>3491</c:v>
                </c:pt>
                <c:pt idx="26">
                  <c:v>3696</c:v>
                </c:pt>
                <c:pt idx="27">
                  <c:v>3865</c:v>
                </c:pt>
                <c:pt idx="28">
                  <c:v>3998</c:v>
                </c:pt>
                <c:pt idx="29">
                  <c:v>4084</c:v>
                </c:pt>
                <c:pt idx="30">
                  <c:v>4132</c:v>
                </c:pt>
                <c:pt idx="31">
                  <c:v>4155</c:v>
                </c:pt>
                <c:pt idx="32">
                  <c:v>4115</c:v>
                </c:pt>
                <c:pt idx="33">
                  <c:v>4056</c:v>
                </c:pt>
                <c:pt idx="34">
                  <c:v>3954</c:v>
                </c:pt>
                <c:pt idx="35">
                  <c:v>3802</c:v>
                </c:pt>
                <c:pt idx="36">
                  <c:v>3626</c:v>
                </c:pt>
                <c:pt idx="37">
                  <c:v>3413</c:v>
                </c:pt>
                <c:pt idx="38">
                  <c:v>3172</c:v>
                </c:pt>
                <c:pt idx="39">
                  <c:v>2901</c:v>
                </c:pt>
                <c:pt idx="40">
                  <c:v>2591</c:v>
                </c:pt>
                <c:pt idx="41">
                  <c:v>2257</c:v>
                </c:pt>
                <c:pt idx="42">
                  <c:v>1896</c:v>
                </c:pt>
                <c:pt idx="43">
                  <c:v>1537</c:v>
                </c:pt>
                <c:pt idx="44">
                  <c:v>1150</c:v>
                </c:pt>
                <c:pt idx="45">
                  <c:v>771</c:v>
                </c:pt>
                <c:pt idx="46">
                  <c:v>385</c:v>
                </c:pt>
                <c:pt idx="47">
                  <c:v>-20</c:v>
                </c:pt>
                <c:pt idx="48">
                  <c:v>-419</c:v>
                </c:pt>
                <c:pt idx="49">
                  <c:v>-819</c:v>
                </c:pt>
                <c:pt idx="50">
                  <c:v>-1211</c:v>
                </c:pt>
                <c:pt idx="51">
                  <c:v>-1594</c:v>
                </c:pt>
                <c:pt idx="52">
                  <c:v>-1951</c:v>
                </c:pt>
                <c:pt idx="53">
                  <c:v>-2286</c:v>
                </c:pt>
                <c:pt idx="54">
                  <c:v>-2598</c:v>
                </c:pt>
                <c:pt idx="55">
                  <c:v>-2896</c:v>
                </c:pt>
                <c:pt idx="56">
                  <c:v>-3164</c:v>
                </c:pt>
                <c:pt idx="57">
                  <c:v>-3409</c:v>
                </c:pt>
                <c:pt idx="58">
                  <c:v>-3617</c:v>
                </c:pt>
                <c:pt idx="59">
                  <c:v>-3780</c:v>
                </c:pt>
                <c:pt idx="60">
                  <c:v>-3915</c:v>
                </c:pt>
                <c:pt idx="61">
                  <c:v>-4001</c:v>
                </c:pt>
                <c:pt idx="62">
                  <c:v>-4053</c:v>
                </c:pt>
                <c:pt idx="63">
                  <c:v>-4066</c:v>
                </c:pt>
                <c:pt idx="64">
                  <c:v>-4044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DDC-4257-8665-22290B8B940C}"/>
            </c:ext>
          </c:extLst>
        </c:ser>
        <c:ser>
          <c:idx val="3"/>
          <c:order val="3"/>
          <c:tx>
            <c:strRef>
              <c:f>TDK_KF_ST_07_01!$N$19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TDK_KF_ST_07_01!$N$20:$N$84</c:f>
              <c:numCache>
                <c:formatCode>General</c:formatCode>
                <c:ptCount val="65"/>
                <c:pt idx="0">
                  <c:v>-4038.6367376759649</c:v>
                </c:pt>
                <c:pt idx="1">
                  <c:v>-3971.6735515340447</c:v>
                </c:pt>
                <c:pt idx="2">
                  <c:v>-3864.2007335813346</c:v>
                </c:pt>
                <c:pt idx="3">
                  <c:v>-3721.4228195818982</c:v>
                </c:pt>
                <c:pt idx="4">
                  <c:v>-3546.1611121051101</c:v>
                </c:pt>
                <c:pt idx="5">
                  <c:v>-3335.8181487725387</c:v>
                </c:pt>
                <c:pt idx="6">
                  <c:v>-3090.748620374628</c:v>
                </c:pt>
                <c:pt idx="7">
                  <c:v>-2819.2109075534945</c:v>
                </c:pt>
                <c:pt idx="8">
                  <c:v>-2515.7786188215146</c:v>
                </c:pt>
                <c:pt idx="9">
                  <c:v>-2181.0588145051292</c:v>
                </c:pt>
                <c:pt idx="10">
                  <c:v>-1828.5652873435811</c:v>
                </c:pt>
                <c:pt idx="11">
                  <c:v>-1455.3226040845009</c:v>
                </c:pt>
                <c:pt idx="12">
                  <c:v>-1074.0423359832223</c:v>
                </c:pt>
                <c:pt idx="13">
                  <c:v>-696.66516262763389</c:v>
                </c:pt>
                <c:pt idx="14">
                  <c:v>-303.74101510237193</c:v>
                </c:pt>
                <c:pt idx="15">
                  <c:v>100.75680216722606</c:v>
                </c:pt>
                <c:pt idx="16">
                  <c:v>508.48909656620714</c:v>
                </c:pt>
                <c:pt idx="17">
                  <c:v>905.2548730013084</c:v>
                </c:pt>
                <c:pt idx="18">
                  <c:v>1304.7305424979204</c:v>
                </c:pt>
                <c:pt idx="19">
                  <c:v>1680.1025997451909</c:v>
                </c:pt>
                <c:pt idx="20">
                  <c:v>2036.3665014552519</c:v>
                </c:pt>
                <c:pt idx="21">
                  <c:v>2369.6111488868996</c:v>
                </c:pt>
                <c:pt idx="22">
                  <c:v>2684.4680053435363</c:v>
                </c:pt>
                <c:pt idx="23">
                  <c:v>2980.4644835334675</c:v>
                </c:pt>
                <c:pt idx="24">
                  <c:v>3247.0146892471953</c:v>
                </c:pt>
                <c:pt idx="25">
                  <c:v>3485.3239755850213</c:v>
                </c:pt>
                <c:pt idx="26">
                  <c:v>3689.4314813343472</c:v>
                </c:pt>
                <c:pt idx="27">
                  <c:v>3855.6626461155302</c:v>
                </c:pt>
                <c:pt idx="28">
                  <c:v>3984.1447452402799</c:v>
                </c:pt>
                <c:pt idx="29">
                  <c:v>4072.5076888618487</c:v>
                </c:pt>
                <c:pt idx="30">
                  <c:v>4125.3252826662901</c:v>
                </c:pt>
                <c:pt idx="31">
                  <c:v>4139.9215738507455</c:v>
                </c:pt>
                <c:pt idx="32">
                  <c:v>4114.6479114223639</c:v>
                </c:pt>
                <c:pt idx="33">
                  <c:v>4050.3867876071322</c:v>
                </c:pt>
                <c:pt idx="34">
                  <c:v>3943.3674013963355</c:v>
                </c:pt>
                <c:pt idx="35">
                  <c:v>3800.6268102088343</c:v>
                </c:pt>
                <c:pt idx="36">
                  <c:v>3625.6445895383608</c:v>
                </c:pt>
                <c:pt idx="37">
                  <c:v>3419.1035174272156</c:v>
                </c:pt>
                <c:pt idx="38">
                  <c:v>3176.2174332294844</c:v>
                </c:pt>
                <c:pt idx="39">
                  <c:v>2904.2856874720715</c:v>
                </c:pt>
                <c:pt idx="40">
                  <c:v>2603.1460972836085</c:v>
                </c:pt>
                <c:pt idx="41">
                  <c:v>2271.9485597560106</c:v>
                </c:pt>
                <c:pt idx="42">
                  <c:v>1912.8558234091279</c:v>
                </c:pt>
                <c:pt idx="43">
                  <c:v>1549.5686188562481</c:v>
                </c:pt>
                <c:pt idx="44">
                  <c:v>1162.6891373727155</c:v>
                </c:pt>
                <c:pt idx="45">
                  <c:v>784.31527611519266</c:v>
                </c:pt>
                <c:pt idx="46">
                  <c:v>388.32517918233958</c:v>
                </c:pt>
                <c:pt idx="47">
                  <c:v>-18.723156599069746</c:v>
                </c:pt>
                <c:pt idx="48">
                  <c:v>-422.00672048914316</c:v>
                </c:pt>
                <c:pt idx="49">
                  <c:v>-824.60629742035258</c:v>
                </c:pt>
                <c:pt idx="50">
                  <c:v>-1221.1264707083792</c:v>
                </c:pt>
                <c:pt idx="51">
                  <c:v>-1602.6696244249433</c:v>
                </c:pt>
                <c:pt idx="52">
                  <c:v>-1955.0355835830806</c:v>
                </c:pt>
                <c:pt idx="53">
                  <c:v>-2295.4592733177947</c:v>
                </c:pt>
                <c:pt idx="54">
                  <c:v>-2609.6584831802934</c:v>
                </c:pt>
                <c:pt idx="55">
                  <c:v>-2903.2629594500413</c:v>
                </c:pt>
                <c:pt idx="56">
                  <c:v>-3174.706688785137</c:v>
                </c:pt>
                <c:pt idx="57">
                  <c:v>-3411.777563649654</c:v>
                </c:pt>
                <c:pt idx="58">
                  <c:v>-3618.6381131484136</c:v>
                </c:pt>
                <c:pt idx="59">
                  <c:v>-3782.8101689453033</c:v>
                </c:pt>
                <c:pt idx="60">
                  <c:v>-3911.5935373176503</c:v>
                </c:pt>
                <c:pt idx="61">
                  <c:v>-3999.4243287346571</c:v>
                </c:pt>
                <c:pt idx="62">
                  <c:v>-4050.2195553318952</c:v>
                </c:pt>
                <c:pt idx="63">
                  <c:v>-4063.2052995588297</c:v>
                </c:pt>
                <c:pt idx="64">
                  <c:v>-4035.6501103899095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DDC-4257-8665-22290B8B9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63752"/>
        <c:axId val="568160616"/>
      </c:scatterChart>
      <c:valAx>
        <c:axId val="568163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60616"/>
        <c:crosses val="autoZero"/>
        <c:crossBetween val="midCat"/>
      </c:valAx>
      <c:valAx>
        <c:axId val="56816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63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TDK_KF_ST_07_02!$I$85:$I$149</c:f>
              <c:numCache>
                <c:formatCode>General</c:formatCode>
                <c:ptCount val="65"/>
                <c:pt idx="0">
                  <c:v>465</c:v>
                </c:pt>
                <c:pt idx="1">
                  <c:v>53</c:v>
                </c:pt>
                <c:pt idx="2">
                  <c:v>-336</c:v>
                </c:pt>
                <c:pt idx="3">
                  <c:v>-728</c:v>
                </c:pt>
                <c:pt idx="4">
                  <c:v>-1118</c:v>
                </c:pt>
                <c:pt idx="5">
                  <c:v>-1497</c:v>
                </c:pt>
                <c:pt idx="6">
                  <c:v>-1871</c:v>
                </c:pt>
                <c:pt idx="7">
                  <c:v>-2230</c:v>
                </c:pt>
                <c:pt idx="8">
                  <c:v>-2559</c:v>
                </c:pt>
                <c:pt idx="9">
                  <c:v>-2867</c:v>
                </c:pt>
                <c:pt idx="10">
                  <c:v>-3142</c:v>
                </c:pt>
                <c:pt idx="11">
                  <c:v>-3376</c:v>
                </c:pt>
                <c:pt idx="12">
                  <c:v>-3589</c:v>
                </c:pt>
                <c:pt idx="13">
                  <c:v>-3771</c:v>
                </c:pt>
                <c:pt idx="14">
                  <c:v>-3919</c:v>
                </c:pt>
                <c:pt idx="15">
                  <c:v>-4018</c:v>
                </c:pt>
                <c:pt idx="16">
                  <c:v>-4088</c:v>
                </c:pt>
                <c:pt idx="17">
                  <c:v>-4105</c:v>
                </c:pt>
                <c:pt idx="18">
                  <c:v>-4095</c:v>
                </c:pt>
                <c:pt idx="19">
                  <c:v>-4047</c:v>
                </c:pt>
                <c:pt idx="20">
                  <c:v>-3958</c:v>
                </c:pt>
                <c:pt idx="21">
                  <c:v>-3827</c:v>
                </c:pt>
                <c:pt idx="22">
                  <c:v>-3657</c:v>
                </c:pt>
                <c:pt idx="23">
                  <c:v>-3450</c:v>
                </c:pt>
                <c:pt idx="24">
                  <c:v>-3213</c:v>
                </c:pt>
                <c:pt idx="25">
                  <c:v>-2945</c:v>
                </c:pt>
                <c:pt idx="26">
                  <c:v>-2661</c:v>
                </c:pt>
                <c:pt idx="27">
                  <c:v>-2341</c:v>
                </c:pt>
                <c:pt idx="28">
                  <c:v>-2003</c:v>
                </c:pt>
                <c:pt idx="29">
                  <c:v>-1644</c:v>
                </c:pt>
                <c:pt idx="30">
                  <c:v>-1264</c:v>
                </c:pt>
                <c:pt idx="31">
                  <c:v>-870</c:v>
                </c:pt>
                <c:pt idx="32">
                  <c:v>-463</c:v>
                </c:pt>
                <c:pt idx="33">
                  <c:v>-66</c:v>
                </c:pt>
                <c:pt idx="34">
                  <c:v>337</c:v>
                </c:pt>
                <c:pt idx="35">
                  <c:v>729</c:v>
                </c:pt>
                <c:pt idx="36">
                  <c:v>1107</c:v>
                </c:pt>
                <c:pt idx="37">
                  <c:v>1497</c:v>
                </c:pt>
                <c:pt idx="38">
                  <c:v>1871</c:v>
                </c:pt>
                <c:pt idx="39">
                  <c:v>2223</c:v>
                </c:pt>
                <c:pt idx="40">
                  <c:v>2558</c:v>
                </c:pt>
                <c:pt idx="41">
                  <c:v>2861</c:v>
                </c:pt>
                <c:pt idx="42">
                  <c:v>3134</c:v>
                </c:pt>
                <c:pt idx="43">
                  <c:v>3378</c:v>
                </c:pt>
                <c:pt idx="44">
                  <c:v>3585</c:v>
                </c:pt>
                <c:pt idx="45">
                  <c:v>3767</c:v>
                </c:pt>
                <c:pt idx="46">
                  <c:v>3912</c:v>
                </c:pt>
                <c:pt idx="47">
                  <c:v>4016</c:v>
                </c:pt>
                <c:pt idx="48">
                  <c:v>4082</c:v>
                </c:pt>
                <c:pt idx="49">
                  <c:v>4109</c:v>
                </c:pt>
                <c:pt idx="50">
                  <c:v>4093</c:v>
                </c:pt>
                <c:pt idx="51">
                  <c:v>4039</c:v>
                </c:pt>
                <c:pt idx="52">
                  <c:v>3955</c:v>
                </c:pt>
                <c:pt idx="53">
                  <c:v>3826</c:v>
                </c:pt>
                <c:pt idx="54">
                  <c:v>3656</c:v>
                </c:pt>
                <c:pt idx="55">
                  <c:v>3452</c:v>
                </c:pt>
                <c:pt idx="56">
                  <c:v>3207</c:v>
                </c:pt>
                <c:pt idx="57">
                  <c:v>2935</c:v>
                </c:pt>
                <c:pt idx="58">
                  <c:v>2656</c:v>
                </c:pt>
                <c:pt idx="59">
                  <c:v>2341</c:v>
                </c:pt>
                <c:pt idx="60">
                  <c:v>1995</c:v>
                </c:pt>
                <c:pt idx="61">
                  <c:v>1640</c:v>
                </c:pt>
                <c:pt idx="62">
                  <c:v>1255</c:v>
                </c:pt>
                <c:pt idx="63">
                  <c:v>862</c:v>
                </c:pt>
                <c:pt idx="64">
                  <c:v>463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FEC-4ED8-A4D5-5B6DBC036B99}"/>
            </c:ext>
          </c:extLst>
        </c:ser>
        <c:ser>
          <c:idx val="1"/>
          <c:order val="1"/>
          <c:tx>
            <c:strRef>
              <c:f>TDK_KF_ST_07_02!$L$19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TDK_KF_ST_07_02!$L$85:$L$149</c:f>
              <c:numCache>
                <c:formatCode>General</c:formatCode>
                <c:ptCount val="65"/>
                <c:pt idx="0">
                  <c:v>472.69087052173774</c:v>
                </c:pt>
                <c:pt idx="1">
                  <c:v>65.557596868999951</c:v>
                </c:pt>
                <c:pt idx="2">
                  <c:v>-335.18686258926732</c:v>
                </c:pt>
                <c:pt idx="3">
                  <c:v>-727.70013497678451</c:v>
                </c:pt>
                <c:pt idx="4">
                  <c:v>-1115.3745097858584</c:v>
                </c:pt>
                <c:pt idx="5">
                  <c:v>-1499.8705868841791</c:v>
                </c:pt>
                <c:pt idx="6">
                  <c:v>-1874.9932458491824</c:v>
                </c:pt>
                <c:pt idx="7">
                  <c:v>-2226.5000806701814</c:v>
                </c:pt>
                <c:pt idx="8">
                  <c:v>-2562.4549192868844</c:v>
                </c:pt>
                <c:pt idx="9">
                  <c:v>-2868.3900445936538</c:v>
                </c:pt>
                <c:pt idx="10">
                  <c:v>-3141.1844752314219</c:v>
                </c:pt>
                <c:pt idx="11">
                  <c:v>-3381.0098101430531</c:v>
                </c:pt>
                <c:pt idx="12">
                  <c:v>-3592.6694722166103</c:v>
                </c:pt>
                <c:pt idx="13">
                  <c:v>-3772.4695140714457</c:v>
                </c:pt>
                <c:pt idx="14">
                  <c:v>-3916.7079092263994</c:v>
                </c:pt>
                <c:pt idx="15">
                  <c:v>-4023.8778469989411</c:v>
                </c:pt>
                <c:pt idx="16">
                  <c:v>-4089.0435559314656</c:v>
                </c:pt>
                <c:pt idx="17">
                  <c:v>-4114.3402190284569</c:v>
                </c:pt>
                <c:pt idx="18">
                  <c:v>-4099.7721381337851</c:v>
                </c:pt>
                <c:pt idx="19">
                  <c:v>-4047.7332414691141</c:v>
                </c:pt>
                <c:pt idx="20">
                  <c:v>-3958.2811664765031</c:v>
                </c:pt>
                <c:pt idx="21">
                  <c:v>-3827.2063553348712</c:v>
                </c:pt>
                <c:pt idx="22">
                  <c:v>-3658.039034583102</c:v>
                </c:pt>
                <c:pt idx="23">
                  <c:v>-3449.8186214556254</c:v>
                </c:pt>
                <c:pt idx="24">
                  <c:v>-3212.2200811909711</c:v>
                </c:pt>
                <c:pt idx="25">
                  <c:v>-2943.8560055554999</c:v>
                </c:pt>
                <c:pt idx="26">
                  <c:v>-2658.3392342972534</c:v>
                </c:pt>
                <c:pt idx="27">
                  <c:v>-2340.4349273245011</c:v>
                </c:pt>
                <c:pt idx="28">
                  <c:v>-2000.9378511429643</c:v>
                </c:pt>
                <c:pt idx="29">
                  <c:v>-1641.380065647759</c:v>
                </c:pt>
                <c:pt idx="30">
                  <c:v>-1261.9424296891689</c:v>
                </c:pt>
                <c:pt idx="31">
                  <c:v>-863.32192654127539</c:v>
                </c:pt>
                <c:pt idx="32">
                  <c:v>-459.9017013316905</c:v>
                </c:pt>
                <c:pt idx="33">
                  <c:v>-59.730776090087389</c:v>
                </c:pt>
                <c:pt idx="34">
                  <c:v>339.67654045166614</c:v>
                </c:pt>
                <c:pt idx="35">
                  <c:v>731.3796708319943</c:v>
                </c:pt>
                <c:pt idx="36">
                  <c:v>1113.7930703027853</c:v>
                </c:pt>
                <c:pt idx="37">
                  <c:v>1499.2357277700235</c:v>
                </c:pt>
                <c:pt idx="38">
                  <c:v>1871.0974646300597</c:v>
                </c:pt>
                <c:pt idx="39">
                  <c:v>2226.6399548241066</c:v>
                </c:pt>
                <c:pt idx="40">
                  <c:v>2555.8697107155126</c:v>
                </c:pt>
                <c:pt idx="41">
                  <c:v>2860.1786694518132</c:v>
                </c:pt>
                <c:pt idx="42">
                  <c:v>3129.5133785209337</c:v>
                </c:pt>
                <c:pt idx="43">
                  <c:v>3368.1277789205319</c:v>
                </c:pt>
                <c:pt idx="44">
                  <c:v>3580.2877041126876</c:v>
                </c:pt>
                <c:pt idx="45">
                  <c:v>3760.3640684720499</c:v>
                </c:pt>
                <c:pt idx="46">
                  <c:v>3906.2198172204094</c:v>
                </c:pt>
                <c:pt idx="47">
                  <c:v>4013.3226179157041</c:v>
                </c:pt>
                <c:pt idx="48">
                  <c:v>4079.0170654618883</c:v>
                </c:pt>
                <c:pt idx="49">
                  <c:v>4104.7534524498033</c:v>
                </c:pt>
                <c:pt idx="50">
                  <c:v>4091.4534127086636</c:v>
                </c:pt>
                <c:pt idx="51">
                  <c:v>4040.7758665080755</c:v>
                </c:pt>
                <c:pt idx="52">
                  <c:v>3953.1388571367634</c:v>
                </c:pt>
                <c:pt idx="53">
                  <c:v>3823.5490168548899</c:v>
                </c:pt>
                <c:pt idx="54">
                  <c:v>3656.1055506603511</c:v>
                </c:pt>
                <c:pt idx="55">
                  <c:v>3449.3170994827401</c:v>
                </c:pt>
                <c:pt idx="56">
                  <c:v>3210.6191967800669</c:v>
                </c:pt>
                <c:pt idx="57">
                  <c:v>2942.7300173258091</c:v>
                </c:pt>
                <c:pt idx="58">
                  <c:v>2657.4902772511932</c:v>
                </c:pt>
                <c:pt idx="59">
                  <c:v>2345.0238732433791</c:v>
                </c:pt>
                <c:pt idx="60">
                  <c:v>2001.3327716131753</c:v>
                </c:pt>
                <c:pt idx="61">
                  <c:v>1641.0776793186469</c:v>
                </c:pt>
                <c:pt idx="62">
                  <c:v>1257.6849336064911</c:v>
                </c:pt>
                <c:pt idx="63">
                  <c:v>857.94206050034893</c:v>
                </c:pt>
                <c:pt idx="64">
                  <c:v>459.72224470336351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FEC-4ED8-A4D5-5B6DBC036B99}"/>
            </c:ext>
          </c:extLst>
        </c:ser>
        <c:ser>
          <c:idx val="2"/>
          <c:order val="2"/>
          <c:tx>
            <c:strRef>
              <c:f>TDK_KF_ST_07_02!$J$19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TDK_KF_ST_07_02!$J$85:$J$149</c:f>
              <c:numCache>
                <c:formatCode>General</c:formatCode>
                <c:ptCount val="65"/>
                <c:pt idx="0">
                  <c:v>-4033</c:v>
                </c:pt>
                <c:pt idx="1">
                  <c:v>-4054</c:v>
                </c:pt>
                <c:pt idx="2">
                  <c:v>-4045</c:v>
                </c:pt>
                <c:pt idx="3">
                  <c:v>-3995</c:v>
                </c:pt>
                <c:pt idx="4">
                  <c:v>-3903</c:v>
                </c:pt>
                <c:pt idx="5">
                  <c:v>-3777</c:v>
                </c:pt>
                <c:pt idx="6">
                  <c:v>-3599</c:v>
                </c:pt>
                <c:pt idx="7">
                  <c:v>-3402</c:v>
                </c:pt>
                <c:pt idx="8">
                  <c:v>-3163</c:v>
                </c:pt>
                <c:pt idx="9">
                  <c:v>-2892</c:v>
                </c:pt>
                <c:pt idx="10">
                  <c:v>-2600</c:v>
                </c:pt>
                <c:pt idx="11">
                  <c:v>-2287</c:v>
                </c:pt>
                <c:pt idx="12">
                  <c:v>-1950</c:v>
                </c:pt>
                <c:pt idx="13">
                  <c:v>-1593</c:v>
                </c:pt>
                <c:pt idx="14">
                  <c:v>-1217</c:v>
                </c:pt>
                <c:pt idx="15">
                  <c:v>-815</c:v>
                </c:pt>
                <c:pt idx="16">
                  <c:v>-418</c:v>
                </c:pt>
                <c:pt idx="17">
                  <c:v>-25</c:v>
                </c:pt>
                <c:pt idx="18">
                  <c:v>384</c:v>
                </c:pt>
                <c:pt idx="19">
                  <c:v>762</c:v>
                </c:pt>
                <c:pt idx="20">
                  <c:v>1139</c:v>
                </c:pt>
                <c:pt idx="21">
                  <c:v>1527</c:v>
                </c:pt>
                <c:pt idx="22">
                  <c:v>1896</c:v>
                </c:pt>
                <c:pt idx="23">
                  <c:v>2254</c:v>
                </c:pt>
                <c:pt idx="24">
                  <c:v>2580</c:v>
                </c:pt>
                <c:pt idx="25">
                  <c:v>2886</c:v>
                </c:pt>
                <c:pt idx="26">
                  <c:v>3151</c:v>
                </c:pt>
                <c:pt idx="27">
                  <c:v>3401</c:v>
                </c:pt>
                <c:pt idx="28">
                  <c:v>3614</c:v>
                </c:pt>
                <c:pt idx="29">
                  <c:v>3792</c:v>
                </c:pt>
                <c:pt idx="30">
                  <c:v>3937</c:v>
                </c:pt>
                <c:pt idx="31">
                  <c:v>4044</c:v>
                </c:pt>
                <c:pt idx="32">
                  <c:v>4112</c:v>
                </c:pt>
                <c:pt idx="33">
                  <c:v>4137</c:v>
                </c:pt>
                <c:pt idx="34">
                  <c:v>4124</c:v>
                </c:pt>
                <c:pt idx="35">
                  <c:v>4074</c:v>
                </c:pt>
                <c:pt idx="36">
                  <c:v>3989</c:v>
                </c:pt>
                <c:pt idx="37">
                  <c:v>3851</c:v>
                </c:pt>
                <c:pt idx="38">
                  <c:v>3684</c:v>
                </c:pt>
                <c:pt idx="39">
                  <c:v>3482</c:v>
                </c:pt>
                <c:pt idx="40">
                  <c:v>3237</c:v>
                </c:pt>
                <c:pt idx="41">
                  <c:v>2972</c:v>
                </c:pt>
                <c:pt idx="42">
                  <c:v>2687</c:v>
                </c:pt>
                <c:pt idx="43">
                  <c:v>2372</c:v>
                </c:pt>
                <c:pt idx="44">
                  <c:v>2038</c:v>
                </c:pt>
                <c:pt idx="45">
                  <c:v>1674</c:v>
                </c:pt>
                <c:pt idx="46">
                  <c:v>1289</c:v>
                </c:pt>
                <c:pt idx="47">
                  <c:v>899</c:v>
                </c:pt>
                <c:pt idx="48">
                  <c:v>493</c:v>
                </c:pt>
                <c:pt idx="49">
                  <c:v>103</c:v>
                </c:pt>
                <c:pt idx="50">
                  <c:v>-298</c:v>
                </c:pt>
                <c:pt idx="51">
                  <c:v>-684</c:v>
                </c:pt>
                <c:pt idx="52">
                  <c:v>-1058</c:v>
                </c:pt>
                <c:pt idx="53">
                  <c:v>-1443</c:v>
                </c:pt>
                <c:pt idx="54">
                  <c:v>-1818</c:v>
                </c:pt>
                <c:pt idx="55">
                  <c:v>-2176</c:v>
                </c:pt>
                <c:pt idx="56">
                  <c:v>-2505</c:v>
                </c:pt>
                <c:pt idx="57">
                  <c:v>-2813</c:v>
                </c:pt>
                <c:pt idx="58">
                  <c:v>-3077</c:v>
                </c:pt>
                <c:pt idx="59">
                  <c:v>-3320</c:v>
                </c:pt>
                <c:pt idx="60">
                  <c:v>-3537</c:v>
                </c:pt>
                <c:pt idx="61">
                  <c:v>-3718</c:v>
                </c:pt>
                <c:pt idx="62">
                  <c:v>-3860</c:v>
                </c:pt>
                <c:pt idx="63">
                  <c:v>-3967</c:v>
                </c:pt>
                <c:pt idx="64">
                  <c:v>-4034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FEC-4ED8-A4D5-5B6DBC036B99}"/>
            </c:ext>
          </c:extLst>
        </c:ser>
        <c:ser>
          <c:idx val="3"/>
          <c:order val="3"/>
          <c:tx>
            <c:strRef>
              <c:f>TDK_KF_ST_07_02!$N$19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TDK_KF_ST_07_02!$N$85:$N$149</c:f>
              <c:numCache>
                <c:formatCode>General</c:formatCode>
                <c:ptCount val="65"/>
                <c:pt idx="0">
                  <c:v>-4027.6731022475665</c:v>
                </c:pt>
                <c:pt idx="1">
                  <c:v>-4054.9108252462647</c:v>
                </c:pt>
                <c:pt idx="2">
                  <c:v>-4042.3998485850789</c:v>
                </c:pt>
                <c:pt idx="3">
                  <c:v>-3991.9833981650531</c:v>
                </c:pt>
                <c:pt idx="4">
                  <c:v>-3903.6952204382123</c:v>
                </c:pt>
                <c:pt idx="5">
                  <c:v>-3775.7182615180172</c:v>
                </c:pt>
                <c:pt idx="6">
                  <c:v>-3608.0173370538596</c:v>
                </c:pt>
                <c:pt idx="7">
                  <c:v>-3406.9592345122624</c:v>
                </c:pt>
                <c:pt idx="8">
                  <c:v>-3167.5992444833446</c:v>
                </c:pt>
                <c:pt idx="9">
                  <c:v>-2899.8920345321549</c:v>
                </c:pt>
                <c:pt idx="10">
                  <c:v>-2609.2286409563067</c:v>
                </c:pt>
                <c:pt idx="11">
                  <c:v>-2298.306658243177</c:v>
                </c:pt>
                <c:pt idx="12">
                  <c:v>-1960.8980123634092</c:v>
                </c:pt>
                <c:pt idx="13">
                  <c:v>-1599.8909594640784</c:v>
                </c:pt>
                <c:pt idx="14">
                  <c:v>-1219.9504059847595</c:v>
                </c:pt>
                <c:pt idx="15">
                  <c:v>-820.71079208902438</c:v>
                </c:pt>
                <c:pt idx="16">
                  <c:v>-421.67227792386382</c:v>
                </c:pt>
                <c:pt idx="17">
                  <c:v>-17.516319405936322</c:v>
                </c:pt>
                <c:pt idx="18">
                  <c:v>382.68571412449677</c:v>
                </c:pt>
                <c:pt idx="19">
                  <c:v>770.08724426070444</c:v>
                </c:pt>
                <c:pt idx="20">
                  <c:v>1152.6559561296983</c:v>
                </c:pt>
                <c:pt idx="21">
                  <c:v>1538.1151348316064</c:v>
                </c:pt>
                <c:pt idx="22">
                  <c:v>1909.3037176006098</c:v>
                </c:pt>
                <c:pt idx="23">
                  <c:v>2266.2375557578662</c:v>
                </c:pt>
                <c:pt idx="24">
                  <c:v>2593.477274954349</c:v>
                </c:pt>
                <c:pt idx="25">
                  <c:v>2895.3788965234362</c:v>
                </c:pt>
                <c:pt idx="26">
                  <c:v>3160.0174381697343</c:v>
                </c:pt>
                <c:pt idx="27">
                  <c:v>3402.4053152678848</c:v>
                </c:pt>
                <c:pt idx="28">
                  <c:v>3612.5598499399352</c:v>
                </c:pt>
                <c:pt idx="29">
                  <c:v>3789.4228882321063</c:v>
                </c:pt>
                <c:pt idx="30">
                  <c:v>3931.9620600796006</c:v>
                </c:pt>
                <c:pt idx="31">
                  <c:v>4038.0878100345444</c:v>
                </c:pt>
                <c:pt idx="32">
                  <c:v>4103.4761996433535</c:v>
                </c:pt>
                <c:pt idx="33">
                  <c:v>4128.5603323716905</c:v>
                </c:pt>
                <c:pt idx="34">
                  <c:v>4114.8186739260582</c:v>
                </c:pt>
                <c:pt idx="35">
                  <c:v>4063.3296598898955</c:v>
                </c:pt>
                <c:pt idx="36">
                  <c:v>3975.329018098399</c:v>
                </c:pt>
                <c:pt idx="37">
                  <c:v>3846.2607318661949</c:v>
                </c:pt>
                <c:pt idx="38">
                  <c:v>3679.3022993160143</c:v>
                </c:pt>
                <c:pt idx="39">
                  <c:v>3475.0537873525354</c:v>
                </c:pt>
                <c:pt idx="40">
                  <c:v>3239.6966077093862</c:v>
                </c:pt>
                <c:pt idx="41">
                  <c:v>2973.1735348523744</c:v>
                </c:pt>
                <c:pt idx="42">
                  <c:v>2686.4181474490374</c:v>
                </c:pt>
                <c:pt idx="43">
                  <c:v>2377.894127099968</c:v>
                </c:pt>
                <c:pt idx="44">
                  <c:v>2040.8724709052242</c:v>
                </c:pt>
                <c:pt idx="45">
                  <c:v>1680.7832403040245</c:v>
                </c:pt>
                <c:pt idx="46">
                  <c:v>1298.0712166167409</c:v>
                </c:pt>
                <c:pt idx="47">
                  <c:v>900.84631151037888</c:v>
                </c:pt>
                <c:pt idx="48">
                  <c:v>501.91738597831358</c:v>
                </c:pt>
                <c:pt idx="49">
                  <c:v>104.23419436309536</c:v>
                </c:pt>
                <c:pt idx="50">
                  <c:v>-294.73028085366963</c:v>
                </c:pt>
                <c:pt idx="51">
                  <c:v>-681.68004574449401</c:v>
                </c:pt>
                <c:pt idx="52">
                  <c:v>-1062.7183592707365</c:v>
                </c:pt>
                <c:pt idx="53">
                  <c:v>-1448.7199525090596</c:v>
                </c:pt>
                <c:pt idx="54">
                  <c:v>-1820.036951655431</c:v>
                </c:pt>
                <c:pt idx="55">
                  <c:v>-2177.8675607768164</c:v>
                </c:pt>
                <c:pt idx="56">
                  <c:v>-2509.1533777204741</c:v>
                </c:pt>
                <c:pt idx="57">
                  <c:v>-2812.4236692860813</c:v>
                </c:pt>
                <c:pt idx="58">
                  <c:v>-3078.4002080757327</c:v>
                </c:pt>
                <c:pt idx="59">
                  <c:v>-3318.4541827235366</c:v>
                </c:pt>
                <c:pt idx="60">
                  <c:v>-3532.961649159533</c:v>
                </c:pt>
                <c:pt idx="61">
                  <c:v>-3711.4458173034554</c:v>
                </c:pt>
                <c:pt idx="62">
                  <c:v>-3856.4219022767907</c:v>
                </c:pt>
                <c:pt idx="63">
                  <c:v>-3963.4836793264258</c:v>
                </c:pt>
                <c:pt idx="64">
                  <c:v>-4028.8351206404491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FEC-4ED8-A4D5-5B6DBC036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53560"/>
        <c:axId val="568151208"/>
      </c:scatterChart>
      <c:valAx>
        <c:axId val="568153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1208"/>
        <c:crosses val="autoZero"/>
        <c:crossBetween val="midCat"/>
      </c:valAx>
      <c:valAx>
        <c:axId val="56815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3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TDK_KF_ST_07_02!$AC$20:$AC$84</c:f>
              <c:numCache>
                <c:formatCode>General</c:formatCode>
                <c:ptCount val="65"/>
                <c:pt idx="0">
                  <c:v>1.8508046837382608E-2</c:v>
                </c:pt>
                <c:pt idx="1">
                  <c:v>-5.8152038638736414E-2</c:v>
                </c:pt>
                <c:pt idx="2">
                  <c:v>-0.11734737887690372</c:v>
                </c:pt>
                <c:pt idx="3">
                  <c:v>-0.18535485178101752</c:v>
                </c:pt>
                <c:pt idx="4">
                  <c:v>-0.17575037090902157</c:v>
                </c:pt>
                <c:pt idx="5">
                  <c:v>-0.1271947897738599</c:v>
                </c:pt>
                <c:pt idx="6">
                  <c:v>-0.11491439618568933</c:v>
                </c:pt>
                <c:pt idx="7">
                  <c:v>-4.2193125402782528E-2</c:v>
                </c:pt>
                <c:pt idx="8">
                  <c:v>-5.8014492214844893E-2</c:v>
                </c:pt>
                <c:pt idx="9">
                  <c:v>-3.9195158907205041E-2</c:v>
                </c:pt>
                <c:pt idx="10">
                  <c:v>-2.5769767095923157E-2</c:v>
                </c:pt>
                <c:pt idx="11">
                  <c:v>3.3481740881683208E-2</c:v>
                </c:pt>
                <c:pt idx="12">
                  <c:v>-2.5493088380997619E-2</c:v>
                </c:pt>
                <c:pt idx="13">
                  <c:v>-6.2822994214741357E-2</c:v>
                </c:pt>
                <c:pt idx="14">
                  <c:v>-8.5870544911884394E-2</c:v>
                </c:pt>
                <c:pt idx="15">
                  <c:v>-4.4863261988439262E-2</c:v>
                </c:pt>
                <c:pt idx="16">
                  <c:v>-0.13912226386077009</c:v>
                </c:pt>
                <c:pt idx="17">
                  <c:v>-0.18015862887168055</c:v>
                </c:pt>
                <c:pt idx="18">
                  <c:v>-0.18089881630486104</c:v>
                </c:pt>
                <c:pt idx="19">
                  <c:v>-0.17584645722446623</c:v>
                </c:pt>
                <c:pt idx="20">
                  <c:v>-0.18986452306488388</c:v>
                </c:pt>
                <c:pt idx="21">
                  <c:v>-2.3449525420446093E-2</c:v>
                </c:pt>
                <c:pt idx="22">
                  <c:v>-0.15100857056611972</c:v>
                </c:pt>
                <c:pt idx="23">
                  <c:v>-0.11108959769035209</c:v>
                </c:pt>
                <c:pt idx="24">
                  <c:v>-1.1178808669910723E-2</c:v>
                </c:pt>
                <c:pt idx="25">
                  <c:v>3.0470748874989795E-2</c:v>
                </c:pt>
                <c:pt idx="26">
                  <c:v>1.3644183680014521E-2</c:v>
                </c:pt>
                <c:pt idx="27">
                  <c:v>1.2429501071437699E-2</c:v>
                </c:pt>
                <c:pt idx="28">
                  <c:v>0.13527546282938374</c:v>
                </c:pt>
                <c:pt idx="29">
                  <c:v>-4.3600501396099389E-3</c:v>
                </c:pt>
                <c:pt idx="30">
                  <c:v>5.5798892730507532E-2</c:v>
                </c:pt>
                <c:pt idx="31">
                  <c:v>2.2396205624289678E-2</c:v>
                </c:pt>
                <c:pt idx="32">
                  <c:v>-1.5333715400544179E-2</c:v>
                </c:pt>
                <c:pt idx="33">
                  <c:v>3.6596449894261696E-3</c:v>
                </c:pt>
                <c:pt idx="34">
                  <c:v>4.782089273990664E-2</c:v>
                </c:pt>
                <c:pt idx="35">
                  <c:v>-3.1579411588040784E-2</c:v>
                </c:pt>
                <c:pt idx="36">
                  <c:v>2.9392388594857266E-2</c:v>
                </c:pt>
                <c:pt idx="37">
                  <c:v>4.8337606137096145E-2</c:v>
                </c:pt>
                <c:pt idx="38">
                  <c:v>7.6128284970820914E-2</c:v>
                </c:pt>
                <c:pt idx="39">
                  <c:v>0.10207182430818307</c:v>
                </c:pt>
                <c:pt idx="40">
                  <c:v>8.8088138772434377E-2</c:v>
                </c:pt>
                <c:pt idx="41">
                  <c:v>0.15094870942274952</c:v>
                </c:pt>
                <c:pt idx="42">
                  <c:v>0.15262112601180888</c:v>
                </c:pt>
                <c:pt idx="43">
                  <c:v>0.17369994835584635</c:v>
                </c:pt>
                <c:pt idx="44">
                  <c:v>0.18127997768397108</c:v>
                </c:pt>
                <c:pt idx="45">
                  <c:v>0.11805031607963201</c:v>
                </c:pt>
                <c:pt idx="46">
                  <c:v>6.1322641824745006E-2</c:v>
                </c:pt>
                <c:pt idx="47">
                  <c:v>7.2796816064737868E-2</c:v>
                </c:pt>
                <c:pt idx="48">
                  <c:v>4.0502882064004098E-2</c:v>
                </c:pt>
                <c:pt idx="49">
                  <c:v>-8.5210250788804842E-2</c:v>
                </c:pt>
                <c:pt idx="50">
                  <c:v>-2.7538152410670591E-2</c:v>
                </c:pt>
                <c:pt idx="51">
                  <c:v>-3.8163819097235319E-2</c:v>
                </c:pt>
                <c:pt idx="52">
                  <c:v>-6.1768340094999985E-2</c:v>
                </c:pt>
                <c:pt idx="53">
                  <c:v>-2.8465467045180048E-2</c:v>
                </c:pt>
                <c:pt idx="54">
                  <c:v>-5.626515612567573E-2</c:v>
                </c:pt>
                <c:pt idx="55">
                  <c:v>-7.0735907222001515E-3</c:v>
                </c:pt>
                <c:pt idx="56">
                  <c:v>-1.6022331347528507E-2</c:v>
                </c:pt>
                <c:pt idx="57">
                  <c:v>2.3860841949499445E-2</c:v>
                </c:pt>
                <c:pt idx="58">
                  <c:v>3.6171116960247218E-2</c:v>
                </c:pt>
                <c:pt idx="59">
                  <c:v>1.6179745069337059E-2</c:v>
                </c:pt>
                <c:pt idx="60">
                  <c:v>0.103816824862065</c:v>
                </c:pt>
                <c:pt idx="61">
                  <c:v>1.691576299128883E-2</c:v>
                </c:pt>
                <c:pt idx="62">
                  <c:v>-3.8470239854859756E-2</c:v>
                </c:pt>
                <c:pt idx="63">
                  <c:v>-1.8195435032907881E-2</c:v>
                </c:pt>
                <c:pt idx="64">
                  <c:v>-0.10195776136418999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ABA-4B32-99BF-BB0770BB59B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TDK_KF_ST_07_02!$AC$85:$AC$149</c:f>
              <c:numCache>
                <c:formatCode>General</c:formatCode>
                <c:ptCount val="65"/>
                <c:pt idx="0">
                  <c:v>-9.4292562073405861E-3</c:v>
                </c:pt>
                <c:pt idx="1">
                  <c:v>-7.2223910574052752E-2</c:v>
                </c:pt>
                <c:pt idx="2">
                  <c:v>9.1024537302075714E-2</c:v>
                </c:pt>
                <c:pt idx="3">
                  <c:v>9.9171749637321227E-2</c:v>
                </c:pt>
                <c:pt idx="4">
                  <c:v>5.4175625007701456E-2</c:v>
                </c:pt>
                <c:pt idx="5">
                  <c:v>0.13182101254568579</c:v>
                </c:pt>
                <c:pt idx="6">
                  <c:v>7.5880679387410055E-2</c:v>
                </c:pt>
                <c:pt idx="7">
                  <c:v>9.3667927393425998E-4</c:v>
                </c:pt>
                <c:pt idx="8">
                  <c:v>7.3031105059669699E-2</c:v>
                </c:pt>
                <c:pt idx="9">
                  <c:v>8.1905628217668891E-3</c:v>
                </c:pt>
                <c:pt idx="10">
                  <c:v>-3.8453013041305439E-2</c:v>
                </c:pt>
                <c:pt idx="11">
                  <c:v>-2.6215635084042788E-2</c:v>
                </c:pt>
                <c:pt idx="12">
                  <c:v>-4.7443402538590362E-2</c:v>
                </c:pt>
                <c:pt idx="13">
                  <c:v>-2.2237093225157878E-2</c:v>
                </c:pt>
                <c:pt idx="14">
                  <c:v>6.3680152258029921E-3</c:v>
                </c:pt>
                <c:pt idx="15">
                  <c:v>-7.9792739931576762E-3</c:v>
                </c:pt>
                <c:pt idx="16">
                  <c:v>1.6860099455016098E-3</c:v>
                </c:pt>
                <c:pt idx="17">
                  <c:v>0.15617048868278971</c:v>
                </c:pt>
                <c:pt idx="18">
                  <c:v>2.3977876562412348E-2</c:v>
                </c:pt>
                <c:pt idx="19">
                  <c:v>0.15626781961557867</c:v>
                </c:pt>
                <c:pt idx="20">
                  <c:v>0.22848028275734578</c:v>
                </c:pt>
                <c:pt idx="21">
                  <c:v>0.18810179540776062</c:v>
                </c:pt>
                <c:pt idx="22">
                  <c:v>0.20228570213370745</c:v>
                </c:pt>
                <c:pt idx="23">
                  <c:v>0.18702790539890657</c:v>
                </c:pt>
                <c:pt idx="24">
                  <c:v>0.19478521195719622</c:v>
                </c:pt>
                <c:pt idx="25">
                  <c:v>0.14412580892039273</c:v>
                </c:pt>
                <c:pt idx="26">
                  <c:v>0.14726971413693946</c:v>
                </c:pt>
                <c:pt idx="27">
                  <c:v>5.3115971395897077E-2</c:v>
                </c:pt>
                <c:pt idx="28">
                  <c:v>4.8711604162122057E-2</c:v>
                </c:pt>
                <c:pt idx="29">
                  <c:v>5.0245796342608173E-2</c:v>
                </c:pt>
                <c:pt idx="30">
                  <c:v>3.4396695743680539E-2</c:v>
                </c:pt>
                <c:pt idx="31">
                  <c:v>9.9629354370250667E-2</c:v>
                </c:pt>
                <c:pt idx="32">
                  <c:v>5.2917838458057531E-2</c:v>
                </c:pt>
                <c:pt idx="33">
                  <c:v>0.10614288809628647</c:v>
                </c:pt>
                <c:pt idx="34">
                  <c:v>6.5587351632586888E-2</c:v>
                </c:pt>
                <c:pt idx="35">
                  <c:v>7.4263046822949264E-2</c:v>
                </c:pt>
                <c:pt idx="36">
                  <c:v>0.15520174568808898</c:v>
                </c:pt>
                <c:pt idx="37">
                  <c:v>6.297285290801824E-2</c:v>
                </c:pt>
                <c:pt idx="38">
                  <c:v>3.8406588521894491E-2</c:v>
                </c:pt>
                <c:pt idx="39">
                  <c:v>0.10018252178466014</c:v>
                </c:pt>
                <c:pt idx="40">
                  <c:v>-4.4096495417051074E-2</c:v>
                </c:pt>
                <c:pt idx="41">
                  <c:v>-1.8993917862957233E-2</c:v>
                </c:pt>
                <c:pt idx="42">
                  <c:v>-3.537493726730645E-2</c:v>
                </c:pt>
                <c:pt idx="43">
                  <c:v>-0.14905623562295034</c:v>
                </c:pt>
                <c:pt idx="44">
                  <c:v>-7.1578317960742766E-2</c:v>
                </c:pt>
                <c:pt idx="45">
                  <c:v>-0.12998978609971346</c:v>
                </c:pt>
                <c:pt idx="46">
                  <c:v>-0.15309820038606858</c:v>
                </c:pt>
                <c:pt idx="47">
                  <c:v>-4.228676777761109E-2</c:v>
                </c:pt>
                <c:pt idx="48">
                  <c:v>-0.13958718898554423</c:v>
                </c:pt>
                <c:pt idx="49">
                  <c:v>-3.0962512973218281E-2</c:v>
                </c:pt>
                <c:pt idx="50">
                  <c:v>-5.8651608844542125E-2</c:v>
                </c:pt>
                <c:pt idx="51">
                  <c:v>-5.3381228274872683E-2</c:v>
                </c:pt>
                <c:pt idx="52">
                  <c:v>5.1004521589518959E-2</c:v>
                </c:pt>
                <c:pt idx="53">
                  <c:v>6.4482467167252366E-2</c:v>
                </c:pt>
                <c:pt idx="54">
                  <c:v>-1.0446412223785728E-3</c:v>
                </c:pt>
                <c:pt idx="55">
                  <c:v>1.2791397248456349E-2</c:v>
                </c:pt>
                <c:pt idx="56">
                  <c:v>-1.9168870807703797E-2</c:v>
                </c:pt>
                <c:pt idx="57">
                  <c:v>-0.11832006543950513</c:v>
                </c:pt>
                <c:pt idx="58">
                  <c:v>-4.461008451216486E-2</c:v>
                </c:pt>
                <c:pt idx="59">
                  <c:v>-0.10416163315116833</c:v>
                </c:pt>
                <c:pt idx="60">
                  <c:v>-0.15483084217478194</c:v>
                </c:pt>
                <c:pt idx="61">
                  <c:v>-0.10502636195359827</c:v>
                </c:pt>
                <c:pt idx="62">
                  <c:v>-0.10989197826463837</c:v>
                </c:pt>
                <c:pt idx="63">
                  <c:v>-1.8157775346455018E-2</c:v>
                </c:pt>
                <c:pt idx="64">
                  <c:v>-2.968843211638994E-2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ABA-4B32-99BF-BB0770BB59B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TDK_KF_ST_07_02!$AA$20:$AA$83</c:f>
              <c:numCache>
                <c:formatCode>General</c:formatCode>
                <c:ptCount val="64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</c:numCache>
            </c:numRef>
          </c:xVal>
          <c:yVal>
            <c:numRef>
              <c:f>TDK_KF_ST_07_02!$AD$20:$AD$83</c:f>
              <c:numCache>
                <c:formatCode>General</c:formatCode>
                <c:ptCount val="64"/>
                <c:pt idx="0">
                  <c:v>-4.8196478953772548E-2</c:v>
                </c:pt>
                <c:pt idx="1">
                  <c:v>3.9994263292281396E-2</c:v>
                </c:pt>
                <c:pt idx="2">
                  <c:v>7.4554006122653504E-3</c:v>
                </c:pt>
                <c:pt idx="3">
                  <c:v>8.0328489827419247E-2</c:v>
                </c:pt>
                <c:pt idx="4">
                  <c:v>2.0919528734239634E-2</c:v>
                </c:pt>
                <c:pt idx="5">
                  <c:v>2.3033156622691564E-2</c:v>
                </c:pt>
                <c:pt idx="6">
                  <c:v>7.0304311673524467E-2</c:v>
                </c:pt>
                <c:pt idx="7">
                  <c:v>-7.6126940036722601E-2</c:v>
                </c:pt>
                <c:pt idx="8">
                  <c:v>3.8845621407141095E-2</c:v>
                </c:pt>
                <c:pt idx="9">
                  <c:v>5.198655615566139E-2</c:v>
                </c:pt>
                <c:pt idx="10">
                  <c:v>2.4725125873544584E-2</c:v>
                </c:pt>
                <c:pt idx="11">
                  <c:v>3.1000726285569158E-2</c:v>
                </c:pt>
                <c:pt idx="12">
                  <c:v>7.6497609970516578E-2</c:v>
                </c:pt>
                <c:pt idx="13">
                  <c:v>9.4417659398686737E-3</c:v>
                </c:pt>
                <c:pt idx="14">
                  <c:v>2.721893606734227E-2</c:v>
                </c:pt>
                <c:pt idx="15">
                  <c:v>1.3900749015220981E-2</c:v>
                </c:pt>
                <c:pt idx="16">
                  <c:v>-4.6492512477414039E-4</c:v>
                </c:pt>
                <c:pt idx="17">
                  <c:v>0.13787186109406946</c:v>
                </c:pt>
                <c:pt idx="18">
                  <c:v>2.780061591879246E-2</c:v>
                </c:pt>
                <c:pt idx="19">
                  <c:v>4.5856671124752779E-2</c:v>
                </c:pt>
                <c:pt idx="20">
                  <c:v>0.11828620510414112</c:v>
                </c:pt>
                <c:pt idx="21">
                  <c:v>-0.12560671020250425</c:v>
                </c:pt>
                <c:pt idx="22">
                  <c:v>0.11563363329881327</c:v>
                </c:pt>
                <c:pt idx="23">
                  <c:v>9.2095679827394861E-2</c:v>
                </c:pt>
                <c:pt idx="24">
                  <c:v>-3.2917686747140351E-2</c:v>
                </c:pt>
                <c:pt idx="25">
                  <c:v>6.9711772909670344E-2</c:v>
                </c:pt>
                <c:pt idx="26">
                  <c:v>2.476240484187997E-2</c:v>
                </c:pt>
                <c:pt idx="27">
                  <c:v>5.0543351836580541E-2</c:v>
                </c:pt>
                <c:pt idx="28">
                  <c:v>1.9926282858705235E-2</c:v>
                </c:pt>
                <c:pt idx="29">
                  <c:v>7.8623096962559202E-2</c:v>
                </c:pt>
                <c:pt idx="30">
                  <c:v>9.7884589020793555E-3</c:v>
                </c:pt>
                <c:pt idx="31">
                  <c:v>8.3746682471996792E-2</c:v>
                </c:pt>
                <c:pt idx="32">
                  <c:v>6.825155385860171E-2</c:v>
                </c:pt>
                <c:pt idx="33">
                  <c:v>9.5969709380824497E-2</c:v>
                </c:pt>
                <c:pt idx="34">
                  <c:v>-1.3424196996226101E-2</c:v>
                </c:pt>
                <c:pt idx="35">
                  <c:v>8.1825207930648958E-2</c:v>
                </c:pt>
                <c:pt idx="36">
                  <c:v>1.9319215567264791E-2</c:v>
                </c:pt>
                <c:pt idx="37">
                  <c:v>4.7783652588009318E-3</c:v>
                </c:pt>
                <c:pt idx="38">
                  <c:v>7.1141429166118542E-2</c:v>
                </c:pt>
                <c:pt idx="39">
                  <c:v>4.2053984612209661E-2</c:v>
                </c:pt>
                <c:pt idx="40">
                  <c:v>0.10669707318476185</c:v>
                </c:pt>
                <c:pt idx="41">
                  <c:v>3.6079195976157052E-2</c:v>
                </c:pt>
                <c:pt idx="42">
                  <c:v>4.9664576121898563E-2</c:v>
                </c:pt>
                <c:pt idx="43">
                  <c:v>1.4401847051914274E-2</c:v>
                </c:pt>
                <c:pt idx="44">
                  <c:v>4.7200305073374693E-2</c:v>
                </c:pt>
                <c:pt idx="45">
                  <c:v>3.8217503535946662E-2</c:v>
                </c:pt>
                <c:pt idx="46">
                  <c:v>-3.7344765262332658E-2</c:v>
                </c:pt>
                <c:pt idx="47">
                  <c:v>8.3373672618051842E-2</c:v>
                </c:pt>
                <c:pt idx="48">
                  <c:v>-3.8816872118502488E-2</c:v>
                </c:pt>
                <c:pt idx="49">
                  <c:v>7.7230976795647166E-2</c:v>
                </c:pt>
                <c:pt idx="50">
                  <c:v>3.3906167636473583E-2</c:v>
                </c:pt>
                <c:pt idx="51">
                  <c:v>1.5926725872077441E-2</c:v>
                </c:pt>
                <c:pt idx="52">
                  <c:v>1.4324937556409623E-2</c:v>
                </c:pt>
                <c:pt idx="53">
                  <c:v>2.2498319611372608E-3</c:v>
                </c:pt>
                <c:pt idx="54">
                  <c:v>1.7812143084370291E-2</c:v>
                </c:pt>
                <c:pt idx="55">
                  <c:v>1.5264153543967041E-2</c:v>
                </c:pt>
                <c:pt idx="56">
                  <c:v>8.9053436407198205E-2</c:v>
                </c:pt>
                <c:pt idx="57">
                  <c:v>-2.2924162675565185E-2</c:v>
                </c:pt>
                <c:pt idx="58">
                  <c:v>3.9709562427162837E-2</c:v>
                </c:pt>
                <c:pt idx="59">
                  <c:v>0.11564126747634873</c:v>
                </c:pt>
                <c:pt idx="60">
                  <c:v>-4.9641199854363549E-2</c:v>
                </c:pt>
                <c:pt idx="61">
                  <c:v>8.2255986646032397E-2</c:v>
                </c:pt>
                <c:pt idx="62">
                  <c:v>0.12949477715693547</c:v>
                </c:pt>
                <c:pt idx="63">
                  <c:v>-5.4028475541144871E-2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ABA-4B32-99BF-BB0770BB5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53952"/>
        <c:axId val="568157088"/>
      </c:scatterChart>
      <c:valAx>
        <c:axId val="56815395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7088"/>
        <c:crosses val="autoZero"/>
        <c:crossBetween val="midCat"/>
      </c:valAx>
      <c:valAx>
        <c:axId val="56815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3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TDK_KF_ST_07_02!$I$20:$I$84</c:f>
              <c:numCache>
                <c:formatCode>General</c:formatCode>
                <c:ptCount val="65"/>
                <c:pt idx="0">
                  <c:v>462</c:v>
                </c:pt>
                <c:pt idx="1">
                  <c:v>859</c:v>
                </c:pt>
                <c:pt idx="2">
                  <c:v>1260</c:v>
                </c:pt>
                <c:pt idx="3">
                  <c:v>1634</c:v>
                </c:pt>
                <c:pt idx="4">
                  <c:v>1995</c:v>
                </c:pt>
                <c:pt idx="5">
                  <c:v>2335</c:v>
                </c:pt>
                <c:pt idx="6">
                  <c:v>2652</c:v>
                </c:pt>
                <c:pt idx="7">
                  <c:v>2951</c:v>
                </c:pt>
                <c:pt idx="8">
                  <c:v>3215</c:v>
                </c:pt>
                <c:pt idx="9">
                  <c:v>3454</c:v>
                </c:pt>
                <c:pt idx="10">
                  <c:v>3664</c:v>
                </c:pt>
                <c:pt idx="11">
                  <c:v>3833</c:v>
                </c:pt>
                <c:pt idx="12">
                  <c:v>3962</c:v>
                </c:pt>
                <c:pt idx="13">
                  <c:v>4055</c:v>
                </c:pt>
                <c:pt idx="14">
                  <c:v>4105</c:v>
                </c:pt>
                <c:pt idx="15">
                  <c:v>4123</c:v>
                </c:pt>
                <c:pt idx="16">
                  <c:v>4096</c:v>
                </c:pt>
                <c:pt idx="17">
                  <c:v>4032</c:v>
                </c:pt>
                <c:pt idx="18">
                  <c:v>3925</c:v>
                </c:pt>
                <c:pt idx="19">
                  <c:v>3779</c:v>
                </c:pt>
                <c:pt idx="20">
                  <c:v>3608</c:v>
                </c:pt>
                <c:pt idx="21">
                  <c:v>3386</c:v>
                </c:pt>
                <c:pt idx="22">
                  <c:v>3148</c:v>
                </c:pt>
                <c:pt idx="23">
                  <c:v>2881</c:v>
                </c:pt>
                <c:pt idx="24">
                  <c:v>2568</c:v>
                </c:pt>
                <c:pt idx="25">
                  <c:v>2238</c:v>
                </c:pt>
                <c:pt idx="26">
                  <c:v>1882</c:v>
                </c:pt>
                <c:pt idx="27">
                  <c:v>1513</c:v>
                </c:pt>
                <c:pt idx="28">
                  <c:v>1120</c:v>
                </c:pt>
                <c:pt idx="29">
                  <c:v>746</c:v>
                </c:pt>
                <c:pt idx="30">
                  <c:v>348</c:v>
                </c:pt>
                <c:pt idx="31">
                  <c:v>-55</c:v>
                </c:pt>
                <c:pt idx="32">
                  <c:v>-452</c:v>
                </c:pt>
                <c:pt idx="33">
                  <c:v>-856</c:v>
                </c:pt>
                <c:pt idx="34">
                  <c:v>-1260</c:v>
                </c:pt>
                <c:pt idx="35">
                  <c:v>-1642</c:v>
                </c:pt>
                <c:pt idx="36">
                  <c:v>-2002</c:v>
                </c:pt>
                <c:pt idx="37">
                  <c:v>-2339</c:v>
                </c:pt>
                <c:pt idx="38">
                  <c:v>-2651</c:v>
                </c:pt>
                <c:pt idx="39">
                  <c:v>-2948</c:v>
                </c:pt>
                <c:pt idx="40">
                  <c:v>-3217</c:v>
                </c:pt>
                <c:pt idx="41">
                  <c:v>-3456</c:v>
                </c:pt>
                <c:pt idx="42">
                  <c:v>-3663</c:v>
                </c:pt>
                <c:pt idx="43">
                  <c:v>-3836</c:v>
                </c:pt>
                <c:pt idx="44">
                  <c:v>-3968</c:v>
                </c:pt>
                <c:pt idx="45">
                  <c:v>-4055</c:v>
                </c:pt>
                <c:pt idx="46">
                  <c:v>-4110</c:v>
                </c:pt>
                <c:pt idx="47">
                  <c:v>-4122</c:v>
                </c:pt>
                <c:pt idx="48">
                  <c:v>-4100</c:v>
                </c:pt>
                <c:pt idx="49">
                  <c:v>-4038</c:v>
                </c:pt>
                <c:pt idx="50">
                  <c:v>-3924</c:v>
                </c:pt>
                <c:pt idx="51">
                  <c:v>-3782</c:v>
                </c:pt>
                <c:pt idx="52">
                  <c:v>-3606</c:v>
                </c:pt>
                <c:pt idx="53">
                  <c:v>-3398</c:v>
                </c:pt>
                <c:pt idx="54">
                  <c:v>-3155</c:v>
                </c:pt>
                <c:pt idx="55">
                  <c:v>-2878</c:v>
                </c:pt>
                <c:pt idx="56">
                  <c:v>-2577</c:v>
                </c:pt>
                <c:pt idx="57">
                  <c:v>-2235</c:v>
                </c:pt>
                <c:pt idx="58">
                  <c:v>-1879</c:v>
                </c:pt>
                <c:pt idx="59">
                  <c:v>-1519</c:v>
                </c:pt>
                <c:pt idx="60">
                  <c:v>-1122</c:v>
                </c:pt>
                <c:pt idx="61">
                  <c:v>-744</c:v>
                </c:pt>
                <c:pt idx="62">
                  <c:v>-353</c:v>
                </c:pt>
                <c:pt idx="63">
                  <c:v>52</c:v>
                </c:pt>
                <c:pt idx="64">
                  <c:v>455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F0B-4B31-9611-BEE0908635F8}"/>
            </c:ext>
          </c:extLst>
        </c:ser>
        <c:ser>
          <c:idx val="1"/>
          <c:order val="1"/>
          <c:tx>
            <c:strRef>
              <c:f>TDK_KF_ST_07_02!$L$19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TDK_KF_ST_07_02!$L$20:$L$84</c:f>
              <c:numCache>
                <c:formatCode>General</c:formatCode>
                <c:ptCount val="65"/>
                <c:pt idx="0">
                  <c:v>454.14943832848729</c:v>
                </c:pt>
                <c:pt idx="1">
                  <c:v>856.82456906785728</c:v>
                </c:pt>
                <c:pt idx="2">
                  <c:v>1261.5509814413576</c:v>
                </c:pt>
                <c:pt idx="3">
                  <c:v>1640.7380787551961</c:v>
                </c:pt>
                <c:pt idx="4">
                  <c:v>1999.4910921970234</c:v>
                </c:pt>
                <c:pt idx="5">
                  <c:v>2339.8931538571278</c:v>
                </c:pt>
                <c:pt idx="6">
                  <c:v>2656.648061931126</c:v>
                </c:pt>
                <c:pt idx="7">
                  <c:v>2951.1991100188807</c:v>
                </c:pt>
                <c:pt idx="8">
                  <c:v>3217.5363327353075</c:v>
                </c:pt>
                <c:pt idx="9">
                  <c:v>3458.0478081984315</c:v>
                </c:pt>
                <c:pt idx="10">
                  <c:v>3663.4124849683294</c:v>
                </c:pt>
                <c:pt idx="11">
                  <c:v>3832.4017270618747</c:v>
                </c:pt>
                <c:pt idx="12">
                  <c:v>3961.9301744827426</c:v>
                </c:pt>
                <c:pt idx="13">
                  <c:v>4050.7982266852728</c:v>
                </c:pt>
                <c:pt idx="14">
                  <c:v>4103.2506812653801</c:v>
                </c:pt>
                <c:pt idx="15">
                  <c:v>4117.5908996663766</c:v>
                </c:pt>
                <c:pt idx="16">
                  <c:v>4092.2204357618471</c:v>
                </c:pt>
                <c:pt idx="17">
                  <c:v>4026.5172962596594</c:v>
                </c:pt>
                <c:pt idx="18">
                  <c:v>3920.2247160000729</c:v>
                </c:pt>
                <c:pt idx="19">
                  <c:v>3775.0227614613746</c:v>
                </c:pt>
                <c:pt idx="20">
                  <c:v>3597.2741123719375</c:v>
                </c:pt>
                <c:pt idx="21">
                  <c:v>3387.685125660736</c:v>
                </c:pt>
                <c:pt idx="22">
                  <c:v>3146.227477461784</c:v>
                </c:pt>
                <c:pt idx="23">
                  <c:v>2876.8525908327038</c:v>
                </c:pt>
                <c:pt idx="24">
                  <c:v>2569.8209410488039</c:v>
                </c:pt>
                <c:pt idx="25">
                  <c:v>2238.4271494248433</c:v>
                </c:pt>
                <c:pt idx="26">
                  <c:v>1882.6966557828282</c:v>
                </c:pt>
                <c:pt idx="27">
                  <c:v>1512.409375549903</c:v>
                </c:pt>
                <c:pt idx="28">
                  <c:v>1129.2310006811592</c:v>
                </c:pt>
                <c:pt idx="29">
                  <c:v>745.32096664604774</c:v>
                </c:pt>
                <c:pt idx="30">
                  <c:v>352.61400191481101</c:v>
                </c:pt>
                <c:pt idx="31">
                  <c:v>-51.813219871577246</c:v>
                </c:pt>
                <c:pt idx="32">
                  <c:v>-451.27573171821444</c:v>
                </c:pt>
                <c:pt idx="33">
                  <c:v>-853.50121704255878</c:v>
                </c:pt>
                <c:pt idx="34">
                  <c:v>-1254.2300946220273</c:v>
                </c:pt>
                <c:pt idx="35">
                  <c:v>-1641.7336374605445</c:v>
                </c:pt>
                <c:pt idx="36">
                  <c:v>-1997.4492396599528</c:v>
                </c:pt>
                <c:pt idx="37">
                  <c:v>-2335.8142062483753</c:v>
                </c:pt>
                <c:pt idx="38">
                  <c:v>-2652.9883498611994</c:v>
                </c:pt>
                <c:pt idx="39">
                  <c:v>-2945.444575768699</c:v>
                </c:pt>
                <c:pt idx="40">
                  <c:v>-3215.3344525606367</c:v>
                </c:pt>
                <c:pt idx="41">
                  <c:v>-3456.9130564004681</c:v>
                </c:pt>
                <c:pt idx="42">
                  <c:v>-3664.1432091637307</c:v>
                </c:pt>
                <c:pt idx="43">
                  <c:v>-3833.7650520155498</c:v>
                </c:pt>
                <c:pt idx="44">
                  <c:v>-3966.7812109248307</c:v>
                </c:pt>
                <c:pt idx="45">
                  <c:v>-4056.9756763342461</c:v>
                </c:pt>
                <c:pt idx="46">
                  <c:v>-4110.8484980271969</c:v>
                </c:pt>
                <c:pt idx="47">
                  <c:v>-4126.5105659040046</c:v>
                </c:pt>
                <c:pt idx="48">
                  <c:v>-4102.2181272012622</c:v>
                </c:pt>
                <c:pt idx="49">
                  <c:v>-4037.7323813556627</c:v>
                </c:pt>
                <c:pt idx="50">
                  <c:v>-3930.4041170711894</c:v>
                </c:pt>
                <c:pt idx="51">
                  <c:v>-3788.7207377561576</c:v>
                </c:pt>
                <c:pt idx="52">
                  <c:v>-3610.4823681637354</c:v>
                </c:pt>
                <c:pt idx="53">
                  <c:v>-3397.9667513646177</c:v>
                </c:pt>
                <c:pt idx="54">
                  <c:v>-3157.1297071880213</c:v>
                </c:pt>
                <c:pt idx="55">
                  <c:v>-2881.0346554319026</c:v>
                </c:pt>
                <c:pt idx="56">
                  <c:v>-2577.1252993973994</c:v>
                </c:pt>
                <c:pt idx="57">
                  <c:v>-2238.0051423302166</c:v>
                </c:pt>
                <c:pt idx="58">
                  <c:v>-1881.1512459281457</c:v>
                </c:pt>
                <c:pt idx="59">
                  <c:v>-1517.0234541000045</c:v>
                </c:pt>
                <c:pt idx="60">
                  <c:v>-1125.6023046672531</c:v>
                </c:pt>
                <c:pt idx="61">
                  <c:v>-741.41202259704437</c:v>
                </c:pt>
                <c:pt idx="62">
                  <c:v>-345.95814502422246</c:v>
                </c:pt>
                <c:pt idx="63">
                  <c:v>57.227926140025971</c:v>
                </c:pt>
                <c:pt idx="64">
                  <c:v>466.2601634753089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F0B-4B31-9611-BEE0908635F8}"/>
            </c:ext>
          </c:extLst>
        </c:ser>
        <c:ser>
          <c:idx val="2"/>
          <c:order val="2"/>
          <c:tx>
            <c:strRef>
              <c:f>TDK_KF_ST_07_02!$J$19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TDK_KF_ST_07_02!$J$20:$J$84</c:f>
              <c:numCache>
                <c:formatCode>General</c:formatCode>
                <c:ptCount val="65"/>
                <c:pt idx="0">
                  <c:v>-4046</c:v>
                </c:pt>
                <c:pt idx="1">
                  <c:v>-3979</c:v>
                </c:pt>
                <c:pt idx="2">
                  <c:v>-3873</c:v>
                </c:pt>
                <c:pt idx="3">
                  <c:v>-3730</c:v>
                </c:pt>
                <c:pt idx="4">
                  <c:v>-3556</c:v>
                </c:pt>
                <c:pt idx="5">
                  <c:v>-3338</c:v>
                </c:pt>
                <c:pt idx="6">
                  <c:v>-3096</c:v>
                </c:pt>
                <c:pt idx="7">
                  <c:v>-2820</c:v>
                </c:pt>
                <c:pt idx="8">
                  <c:v>-2519</c:v>
                </c:pt>
                <c:pt idx="9">
                  <c:v>-2184</c:v>
                </c:pt>
                <c:pt idx="10">
                  <c:v>-1832</c:v>
                </c:pt>
                <c:pt idx="11">
                  <c:v>-1455</c:v>
                </c:pt>
                <c:pt idx="12">
                  <c:v>-1077</c:v>
                </c:pt>
                <c:pt idx="13">
                  <c:v>-700</c:v>
                </c:pt>
                <c:pt idx="14">
                  <c:v>-310</c:v>
                </c:pt>
                <c:pt idx="15">
                  <c:v>99</c:v>
                </c:pt>
                <c:pt idx="16">
                  <c:v>492</c:v>
                </c:pt>
                <c:pt idx="17">
                  <c:v>891</c:v>
                </c:pt>
                <c:pt idx="18">
                  <c:v>1287</c:v>
                </c:pt>
                <c:pt idx="19">
                  <c:v>1670</c:v>
                </c:pt>
                <c:pt idx="20">
                  <c:v>2030</c:v>
                </c:pt>
                <c:pt idx="21">
                  <c:v>2372</c:v>
                </c:pt>
                <c:pt idx="22">
                  <c:v>2677</c:v>
                </c:pt>
                <c:pt idx="23">
                  <c:v>2971</c:v>
                </c:pt>
                <c:pt idx="24">
                  <c:v>3245</c:v>
                </c:pt>
                <c:pt idx="25">
                  <c:v>3490</c:v>
                </c:pt>
                <c:pt idx="26">
                  <c:v>3693</c:v>
                </c:pt>
                <c:pt idx="27">
                  <c:v>3864</c:v>
                </c:pt>
                <c:pt idx="28">
                  <c:v>3994</c:v>
                </c:pt>
                <c:pt idx="29">
                  <c:v>4085</c:v>
                </c:pt>
                <c:pt idx="30">
                  <c:v>4138</c:v>
                </c:pt>
                <c:pt idx="31">
                  <c:v>4153</c:v>
                </c:pt>
                <c:pt idx="32">
                  <c:v>4122</c:v>
                </c:pt>
                <c:pt idx="33">
                  <c:v>4058</c:v>
                </c:pt>
                <c:pt idx="34">
                  <c:v>3951</c:v>
                </c:pt>
                <c:pt idx="35">
                  <c:v>3807</c:v>
                </c:pt>
                <c:pt idx="36">
                  <c:v>3631</c:v>
                </c:pt>
                <c:pt idx="37">
                  <c:v>3418</c:v>
                </c:pt>
                <c:pt idx="38">
                  <c:v>3169</c:v>
                </c:pt>
                <c:pt idx="39">
                  <c:v>2903</c:v>
                </c:pt>
                <c:pt idx="40">
                  <c:v>2602</c:v>
                </c:pt>
                <c:pt idx="41">
                  <c:v>2264</c:v>
                </c:pt>
                <c:pt idx="42">
                  <c:v>1911</c:v>
                </c:pt>
                <c:pt idx="43">
                  <c:v>1542</c:v>
                </c:pt>
                <c:pt idx="44">
                  <c:v>1154</c:v>
                </c:pt>
                <c:pt idx="45">
                  <c:v>778</c:v>
                </c:pt>
                <c:pt idx="46">
                  <c:v>391</c:v>
                </c:pt>
                <c:pt idx="47">
                  <c:v>-18</c:v>
                </c:pt>
                <c:pt idx="48">
                  <c:v>-415</c:v>
                </c:pt>
                <c:pt idx="49">
                  <c:v>-807</c:v>
                </c:pt>
                <c:pt idx="50">
                  <c:v>-1212</c:v>
                </c:pt>
                <c:pt idx="51">
                  <c:v>-1586</c:v>
                </c:pt>
                <c:pt idx="52">
                  <c:v>-1945</c:v>
                </c:pt>
                <c:pt idx="53">
                  <c:v>-2291</c:v>
                </c:pt>
                <c:pt idx="54">
                  <c:v>-2600</c:v>
                </c:pt>
                <c:pt idx="55">
                  <c:v>-2898</c:v>
                </c:pt>
                <c:pt idx="56">
                  <c:v>-3166</c:v>
                </c:pt>
                <c:pt idx="57">
                  <c:v>-3408</c:v>
                </c:pt>
                <c:pt idx="58">
                  <c:v>-3614</c:v>
                </c:pt>
                <c:pt idx="59">
                  <c:v>-3782</c:v>
                </c:pt>
                <c:pt idx="60">
                  <c:v>-3916</c:v>
                </c:pt>
                <c:pt idx="61">
                  <c:v>-4003</c:v>
                </c:pt>
                <c:pt idx="62">
                  <c:v>-4059</c:v>
                </c:pt>
                <c:pt idx="63">
                  <c:v>-4075</c:v>
                </c:pt>
                <c:pt idx="64">
                  <c:v>-4044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F0B-4B31-9611-BEE0908635F8}"/>
            </c:ext>
          </c:extLst>
        </c:ser>
        <c:ser>
          <c:idx val="3"/>
          <c:order val="3"/>
          <c:tx>
            <c:strRef>
              <c:f>TDK_KF_ST_07_02!$N$19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TDK_KF_ST_07_02!$N$20:$N$84</c:f>
              <c:numCache>
                <c:formatCode>General</c:formatCode>
                <c:ptCount val="65"/>
                <c:pt idx="0">
                  <c:v>-4042.7337326764277</c:v>
                </c:pt>
                <c:pt idx="1">
                  <c:v>-3977.2890044385608</c:v>
                </c:pt>
                <c:pt idx="2">
                  <c:v>-3869.1801233023498</c:v>
                </c:pt>
                <c:pt idx="3">
                  <c:v>-3726.1747034453897</c:v>
                </c:pt>
                <c:pt idx="4">
                  <c:v>-3549.3073245201294</c:v>
                </c:pt>
                <c:pt idx="5">
                  <c:v>-3338.2854152790792</c:v>
                </c:pt>
                <c:pt idx="6">
                  <c:v>-3096.6123654933353</c:v>
                </c:pt>
                <c:pt idx="7">
                  <c:v>-2822.8324625072719</c:v>
                </c:pt>
                <c:pt idx="8">
                  <c:v>-2521.760946535484</c:v>
                </c:pt>
                <c:pt idx="9">
                  <c:v>-2188.6881017114288</c:v>
                </c:pt>
                <c:pt idx="10">
                  <c:v>-1834.5588444381262</c:v>
                </c:pt>
                <c:pt idx="11">
                  <c:v>-1461.8758187503706</c:v>
                </c:pt>
                <c:pt idx="12">
                  <c:v>-1079.301659232254</c:v>
                </c:pt>
                <c:pt idx="13">
                  <c:v>-698.63634697607483</c:v>
                </c:pt>
                <c:pt idx="14">
                  <c:v>-307.45428033476844</c:v>
                </c:pt>
                <c:pt idx="15">
                  <c:v>98.515327028538081</c:v>
                </c:pt>
                <c:pt idx="16">
                  <c:v>498.10911361714199</c:v>
                </c:pt>
                <c:pt idx="17">
                  <c:v>899.61778929605236</c:v>
                </c:pt>
                <c:pt idx="18">
                  <c:v>1295.7177206370507</c:v>
                </c:pt>
                <c:pt idx="19">
                  <c:v>1678.6601582168437</c:v>
                </c:pt>
                <c:pt idx="20">
                  <c:v>2036.259468913458</c:v>
                </c:pt>
                <c:pt idx="21">
                  <c:v>2371.7723785747426</c:v>
                </c:pt>
                <c:pt idx="22">
                  <c:v>2686.1274093332131</c:v>
                </c:pt>
                <c:pt idx="23">
                  <c:v>2974.4861958131937</c:v>
                </c:pt>
                <c:pt idx="24">
                  <c:v>3244.6564373090018</c:v>
                </c:pt>
                <c:pt idx="25">
                  <c:v>3482.4118932520723</c:v>
                </c:pt>
                <c:pt idx="26">
                  <c:v>3687.49811896046</c:v>
                </c:pt>
                <c:pt idx="27">
                  <c:v>3854.6086174553652</c:v>
                </c:pt>
                <c:pt idx="28">
                  <c:v>3984.0387813491461</c:v>
                </c:pt>
                <c:pt idx="29">
                  <c:v>4073.5684566301838</c:v>
                </c:pt>
                <c:pt idx="30">
                  <c:v>4126.3235152625539</c:v>
                </c:pt>
                <c:pt idx="31">
                  <c:v>4141.1914608760562</c:v>
                </c:pt>
                <c:pt idx="32">
                  <c:v>4116.9964621537165</c:v>
                </c:pt>
                <c:pt idx="33">
                  <c:v>4052.8916384673812</c:v>
                </c:pt>
                <c:pt idx="34">
                  <c:v>3947.4331640869395</c:v>
                </c:pt>
                <c:pt idx="35">
                  <c:v>3802.7112940327142</c:v>
                </c:pt>
                <c:pt idx="36">
                  <c:v>3628.5132211836199</c:v>
                </c:pt>
                <c:pt idx="37">
                  <c:v>3420.391760606014</c:v>
                </c:pt>
                <c:pt idx="38">
                  <c:v>3180.380975993512</c:v>
                </c:pt>
                <c:pt idx="39">
                  <c:v>2911.0327110434596</c:v>
                </c:pt>
                <c:pt idx="40">
                  <c:v>2608.8327203455428</c:v>
                </c:pt>
                <c:pt idx="41">
                  <c:v>2277.361675319105</c:v>
                </c:pt>
                <c:pt idx="42">
                  <c:v>1923.5986057319665</c:v>
                </c:pt>
                <c:pt idx="43">
                  <c:v>1554.059831569378</c:v>
                </c:pt>
                <c:pt idx="44">
                  <c:v>1166.560639638458</c:v>
                </c:pt>
                <c:pt idx="45">
                  <c:v>786.21861857170973</c:v>
                </c:pt>
                <c:pt idx="46">
                  <c:v>394.5854196000904</c:v>
                </c:pt>
                <c:pt idx="47">
                  <c:v>-13.913117315941889</c:v>
                </c:pt>
                <c:pt idx="48">
                  <c:v>-413.57820622849158</c:v>
                </c:pt>
                <c:pt idx="49">
                  <c:v>-814.6416882368344</c:v>
                </c:pt>
                <c:pt idx="50">
                  <c:v>-1217.8171986428454</c:v>
                </c:pt>
                <c:pt idx="51">
                  <c:v>-1593.8438399356194</c:v>
                </c:pt>
                <c:pt idx="52">
                  <c:v>-1954.8235266814895</c:v>
                </c:pt>
                <c:pt idx="53">
                  <c:v>-2296.1435934670581</c:v>
                </c:pt>
                <c:pt idx="54">
                  <c:v>-2610.2001750236859</c:v>
                </c:pt>
                <c:pt idx="55">
                  <c:v>-2905.5740926321546</c:v>
                </c:pt>
                <c:pt idx="56">
                  <c:v>-3172.5045904651502</c:v>
                </c:pt>
                <c:pt idx="57">
                  <c:v>-3415.0610438714825</c:v>
                </c:pt>
                <c:pt idx="58">
                  <c:v>-3619.5573720551397</c:v>
                </c:pt>
                <c:pt idx="59">
                  <c:v>-3783.0964611804256</c:v>
                </c:pt>
                <c:pt idx="60">
                  <c:v>-3914.4602022561849</c:v>
                </c:pt>
                <c:pt idx="61">
                  <c:v>-4002.8569256742053</c:v>
                </c:pt>
                <c:pt idx="62">
                  <c:v>-4054.6665389990098</c:v>
                </c:pt>
                <c:pt idx="63">
                  <c:v>-4068.108522052406</c:v>
                </c:pt>
                <c:pt idx="64">
                  <c:v>-4041.5120892247305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F0B-4B31-9611-BEE090863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51992"/>
        <c:axId val="568148072"/>
      </c:scatterChart>
      <c:valAx>
        <c:axId val="568151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48072"/>
        <c:crosses val="autoZero"/>
        <c:crossBetween val="midCat"/>
      </c:valAx>
      <c:valAx>
        <c:axId val="568148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1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TDK_KF_ST_07_03!$I$85:$I$149</c:f>
              <c:numCache>
                <c:formatCode>General</c:formatCode>
                <c:ptCount val="65"/>
                <c:pt idx="0">
                  <c:v>468</c:v>
                </c:pt>
                <c:pt idx="1">
                  <c:v>52</c:v>
                </c:pt>
                <c:pt idx="2">
                  <c:v>-343</c:v>
                </c:pt>
                <c:pt idx="3">
                  <c:v>-733</c:v>
                </c:pt>
                <c:pt idx="4">
                  <c:v>-1117</c:v>
                </c:pt>
                <c:pt idx="5">
                  <c:v>-1504</c:v>
                </c:pt>
                <c:pt idx="6">
                  <c:v>-1887</c:v>
                </c:pt>
                <c:pt idx="7">
                  <c:v>-2234</c:v>
                </c:pt>
                <c:pt idx="8">
                  <c:v>-2564</c:v>
                </c:pt>
                <c:pt idx="9">
                  <c:v>-2871</c:v>
                </c:pt>
                <c:pt idx="10">
                  <c:v>-3140</c:v>
                </c:pt>
                <c:pt idx="11">
                  <c:v>-3378</c:v>
                </c:pt>
                <c:pt idx="12">
                  <c:v>-3590</c:v>
                </c:pt>
                <c:pt idx="13">
                  <c:v>-3777</c:v>
                </c:pt>
                <c:pt idx="14">
                  <c:v>-3922</c:v>
                </c:pt>
                <c:pt idx="15">
                  <c:v>-4022</c:v>
                </c:pt>
                <c:pt idx="16">
                  <c:v>-4084</c:v>
                </c:pt>
                <c:pt idx="17">
                  <c:v>-4109</c:v>
                </c:pt>
                <c:pt idx="18">
                  <c:v>-4097</c:v>
                </c:pt>
                <c:pt idx="19">
                  <c:v>-4045</c:v>
                </c:pt>
                <c:pt idx="20">
                  <c:v>-3950</c:v>
                </c:pt>
                <c:pt idx="21">
                  <c:v>-3827</c:v>
                </c:pt>
                <c:pt idx="22">
                  <c:v>-3654</c:v>
                </c:pt>
                <c:pt idx="23">
                  <c:v>-3448</c:v>
                </c:pt>
                <c:pt idx="24">
                  <c:v>-3218</c:v>
                </c:pt>
                <c:pt idx="25">
                  <c:v>-2941</c:v>
                </c:pt>
                <c:pt idx="26">
                  <c:v>-2654</c:v>
                </c:pt>
                <c:pt idx="27">
                  <c:v>-2339</c:v>
                </c:pt>
                <c:pt idx="28">
                  <c:v>-1996</c:v>
                </c:pt>
                <c:pt idx="29">
                  <c:v>-1638</c:v>
                </c:pt>
                <c:pt idx="30">
                  <c:v>-1255</c:v>
                </c:pt>
                <c:pt idx="31">
                  <c:v>-860</c:v>
                </c:pt>
                <c:pt idx="32">
                  <c:v>-457</c:v>
                </c:pt>
                <c:pt idx="33">
                  <c:v>-60</c:v>
                </c:pt>
                <c:pt idx="34">
                  <c:v>335</c:v>
                </c:pt>
                <c:pt idx="35">
                  <c:v>727</c:v>
                </c:pt>
                <c:pt idx="36">
                  <c:v>1112</c:v>
                </c:pt>
                <c:pt idx="37">
                  <c:v>1498</c:v>
                </c:pt>
                <c:pt idx="38">
                  <c:v>1877</c:v>
                </c:pt>
                <c:pt idx="39">
                  <c:v>2230</c:v>
                </c:pt>
                <c:pt idx="40">
                  <c:v>2564</c:v>
                </c:pt>
                <c:pt idx="41">
                  <c:v>2866</c:v>
                </c:pt>
                <c:pt idx="42">
                  <c:v>3134</c:v>
                </c:pt>
                <c:pt idx="43">
                  <c:v>3379</c:v>
                </c:pt>
                <c:pt idx="44">
                  <c:v>3592</c:v>
                </c:pt>
                <c:pt idx="45">
                  <c:v>3767</c:v>
                </c:pt>
                <c:pt idx="46">
                  <c:v>3913</c:v>
                </c:pt>
                <c:pt idx="47">
                  <c:v>4022</c:v>
                </c:pt>
                <c:pt idx="48">
                  <c:v>4080</c:v>
                </c:pt>
                <c:pt idx="49">
                  <c:v>4112</c:v>
                </c:pt>
                <c:pt idx="50">
                  <c:v>4092</c:v>
                </c:pt>
                <c:pt idx="51">
                  <c:v>4046</c:v>
                </c:pt>
                <c:pt idx="52">
                  <c:v>3956</c:v>
                </c:pt>
                <c:pt idx="53">
                  <c:v>3821</c:v>
                </c:pt>
                <c:pt idx="54">
                  <c:v>3650</c:v>
                </c:pt>
                <c:pt idx="55">
                  <c:v>3444</c:v>
                </c:pt>
                <c:pt idx="56">
                  <c:v>3206</c:v>
                </c:pt>
                <c:pt idx="57">
                  <c:v>2942</c:v>
                </c:pt>
                <c:pt idx="58">
                  <c:v>2653</c:v>
                </c:pt>
                <c:pt idx="59">
                  <c:v>2339</c:v>
                </c:pt>
                <c:pt idx="60">
                  <c:v>1989</c:v>
                </c:pt>
                <c:pt idx="61">
                  <c:v>1632</c:v>
                </c:pt>
                <c:pt idx="62">
                  <c:v>1260</c:v>
                </c:pt>
                <c:pt idx="63">
                  <c:v>859</c:v>
                </c:pt>
                <c:pt idx="64">
                  <c:v>455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5DB-489A-AD0A-1B674898E94C}"/>
            </c:ext>
          </c:extLst>
        </c:ser>
        <c:ser>
          <c:idx val="1"/>
          <c:order val="1"/>
          <c:tx>
            <c:strRef>
              <c:f>TDK_KF_ST_07_03!$L$19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TDK_KF_ST_07_03!$L$85:$L$149</c:f>
              <c:numCache>
                <c:formatCode>General</c:formatCode>
                <c:ptCount val="65"/>
                <c:pt idx="0">
                  <c:v>467.21121191397322</c:v>
                </c:pt>
                <c:pt idx="1">
                  <c:v>60.674994858527299</c:v>
                </c:pt>
                <c:pt idx="2">
                  <c:v>-336.84587926124715</c:v>
                </c:pt>
                <c:pt idx="3">
                  <c:v>-728.07670476603164</c:v>
                </c:pt>
                <c:pt idx="4">
                  <c:v>-1115.7526263890056</c:v>
                </c:pt>
                <c:pt idx="5">
                  <c:v>-1507.4642332612425</c:v>
                </c:pt>
                <c:pt idx="6">
                  <c:v>-1882.8388552668118</c:v>
                </c:pt>
                <c:pt idx="7">
                  <c:v>-2233.9264925991515</c:v>
                </c:pt>
                <c:pt idx="8">
                  <c:v>-2565.8477102633028</c:v>
                </c:pt>
                <c:pt idx="9">
                  <c:v>-2872.4478318153633</c:v>
                </c:pt>
                <c:pt idx="10">
                  <c:v>-3142.3665149635654</c:v>
                </c:pt>
                <c:pt idx="11">
                  <c:v>-3381.7201730581546</c:v>
                </c:pt>
                <c:pt idx="12">
                  <c:v>-3595.8392316547402</c:v>
                </c:pt>
                <c:pt idx="13">
                  <c:v>-3775.6381507425886</c:v>
                </c:pt>
                <c:pt idx="14">
                  <c:v>-3919.8071065281247</c:v>
                </c:pt>
                <c:pt idx="15">
                  <c:v>-4025.1592387771152</c:v>
                </c:pt>
                <c:pt idx="16">
                  <c:v>-4090.3154215923182</c:v>
                </c:pt>
                <c:pt idx="17">
                  <c:v>-4114.7622967369243</c:v>
                </c:pt>
                <c:pt idx="18">
                  <c:v>-4099.8034612491683</c:v>
                </c:pt>
                <c:pt idx="19">
                  <c:v>-4047.7601596075028</c:v>
                </c:pt>
                <c:pt idx="20">
                  <c:v>-3956.5474273554537</c:v>
                </c:pt>
                <c:pt idx="21">
                  <c:v>-3824.2835786982855</c:v>
                </c:pt>
                <c:pt idx="22">
                  <c:v>-3654.3160236056942</c:v>
                </c:pt>
                <c:pt idx="23">
                  <c:v>-3447.799968737429</c:v>
                </c:pt>
                <c:pt idx="24">
                  <c:v>-3209.4566480275475</c:v>
                </c:pt>
                <c:pt idx="25">
                  <c:v>-2942.5400509300143</c:v>
                </c:pt>
                <c:pt idx="26">
                  <c:v>-2654.4074916317313</c:v>
                </c:pt>
                <c:pt idx="27">
                  <c:v>-2340.4314504843642</c:v>
                </c:pt>
                <c:pt idx="28">
                  <c:v>-1995.8336688898034</c:v>
                </c:pt>
                <c:pt idx="29">
                  <c:v>-1636.603383297765</c:v>
                </c:pt>
                <c:pt idx="30">
                  <c:v>-1252.6660831210456</c:v>
                </c:pt>
                <c:pt idx="31">
                  <c:v>-858.83928849296433</c:v>
                </c:pt>
                <c:pt idx="32">
                  <c:v>-453.41008608662167</c:v>
                </c:pt>
                <c:pt idx="33">
                  <c:v>-54.481349082610073</c:v>
                </c:pt>
                <c:pt idx="34">
                  <c:v>343.63220073473127</c:v>
                </c:pt>
                <c:pt idx="35">
                  <c:v>732.12151467400281</c:v>
                </c:pt>
                <c:pt idx="36">
                  <c:v>1118.2636905442546</c:v>
                </c:pt>
                <c:pt idx="37">
                  <c:v>1504.7818581359456</c:v>
                </c:pt>
                <c:pt idx="38">
                  <c:v>1877.5742359511692</c:v>
                </c:pt>
                <c:pt idx="39">
                  <c:v>2231.1589732362436</c:v>
                </c:pt>
                <c:pt idx="40">
                  <c:v>2562.1368037155221</c:v>
                </c:pt>
                <c:pt idx="41">
                  <c:v>2859.9552560418801</c:v>
                </c:pt>
                <c:pt idx="42">
                  <c:v>3130.6236872068284</c:v>
                </c:pt>
                <c:pt idx="43">
                  <c:v>3372.4971206364876</c:v>
                </c:pt>
                <c:pt idx="44">
                  <c:v>3586.3181857831405</c:v>
                </c:pt>
                <c:pt idx="45">
                  <c:v>3763.3575862077764</c:v>
                </c:pt>
                <c:pt idx="46">
                  <c:v>3908.6637929875865</c:v>
                </c:pt>
                <c:pt idx="47">
                  <c:v>4015.3338000609256</c:v>
                </c:pt>
                <c:pt idx="48">
                  <c:v>4080.2539415331853</c:v>
                </c:pt>
                <c:pt idx="49">
                  <c:v>4105.3923196166443</c:v>
                </c:pt>
                <c:pt idx="50">
                  <c:v>4091.9050909550624</c:v>
                </c:pt>
                <c:pt idx="51">
                  <c:v>4040.3025122071522</c:v>
                </c:pt>
                <c:pt idx="52">
                  <c:v>3951.3727276776576</c:v>
                </c:pt>
                <c:pt idx="53">
                  <c:v>3821.651021061557</c:v>
                </c:pt>
                <c:pt idx="54">
                  <c:v>3653.2826630724016</c:v>
                </c:pt>
                <c:pt idx="55">
                  <c:v>3448.6384260979562</c:v>
                </c:pt>
                <c:pt idx="56">
                  <c:v>3208.1367754257121</c:v>
                </c:pt>
                <c:pt idx="57">
                  <c:v>2941.6837864039321</c:v>
                </c:pt>
                <c:pt idx="58">
                  <c:v>2657.768464590386</c:v>
                </c:pt>
                <c:pt idx="59">
                  <c:v>2342.628265551311</c:v>
                </c:pt>
                <c:pt idx="60">
                  <c:v>1998.1836581806158</c:v>
                </c:pt>
                <c:pt idx="61">
                  <c:v>1634.1890712338163</c:v>
                </c:pt>
                <c:pt idx="62">
                  <c:v>1258.5011348209055</c:v>
                </c:pt>
                <c:pt idx="63">
                  <c:v>854.97206239195759</c:v>
                </c:pt>
                <c:pt idx="64">
                  <c:v>452.83791088703367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5DB-489A-AD0A-1B674898E94C}"/>
            </c:ext>
          </c:extLst>
        </c:ser>
        <c:ser>
          <c:idx val="2"/>
          <c:order val="2"/>
          <c:tx>
            <c:strRef>
              <c:f>TDK_KF_ST_07_03!$J$19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TDK_KF_ST_07_03!$J$85:$J$149</c:f>
              <c:numCache>
                <c:formatCode>General</c:formatCode>
                <c:ptCount val="65"/>
                <c:pt idx="0">
                  <c:v>-4029</c:v>
                </c:pt>
                <c:pt idx="1">
                  <c:v>-4058</c:v>
                </c:pt>
                <c:pt idx="2">
                  <c:v>-4049</c:v>
                </c:pt>
                <c:pt idx="3">
                  <c:v>-3997</c:v>
                </c:pt>
                <c:pt idx="4">
                  <c:v>-3902</c:v>
                </c:pt>
                <c:pt idx="5">
                  <c:v>-3770</c:v>
                </c:pt>
                <c:pt idx="6">
                  <c:v>-3603</c:v>
                </c:pt>
                <c:pt idx="7">
                  <c:v>-3400</c:v>
                </c:pt>
                <c:pt idx="8">
                  <c:v>-3163</c:v>
                </c:pt>
                <c:pt idx="9">
                  <c:v>-2888</c:v>
                </c:pt>
                <c:pt idx="10">
                  <c:v>-2601</c:v>
                </c:pt>
                <c:pt idx="11">
                  <c:v>-2289</c:v>
                </c:pt>
                <c:pt idx="12">
                  <c:v>-1950</c:v>
                </c:pt>
                <c:pt idx="13">
                  <c:v>-1586</c:v>
                </c:pt>
                <c:pt idx="14">
                  <c:v>-1211</c:v>
                </c:pt>
                <c:pt idx="15">
                  <c:v>-813</c:v>
                </c:pt>
                <c:pt idx="16">
                  <c:v>-411</c:v>
                </c:pt>
                <c:pt idx="17">
                  <c:v>-18</c:v>
                </c:pt>
                <c:pt idx="18">
                  <c:v>377</c:v>
                </c:pt>
                <c:pt idx="19">
                  <c:v>764</c:v>
                </c:pt>
                <c:pt idx="20">
                  <c:v>1146</c:v>
                </c:pt>
                <c:pt idx="21">
                  <c:v>1529</c:v>
                </c:pt>
                <c:pt idx="22">
                  <c:v>1906</c:v>
                </c:pt>
                <c:pt idx="23">
                  <c:v>2250</c:v>
                </c:pt>
                <c:pt idx="24">
                  <c:v>2580</c:v>
                </c:pt>
                <c:pt idx="25">
                  <c:v>2893</c:v>
                </c:pt>
                <c:pt idx="26">
                  <c:v>3156</c:v>
                </c:pt>
                <c:pt idx="27">
                  <c:v>3397</c:v>
                </c:pt>
                <c:pt idx="28">
                  <c:v>3618</c:v>
                </c:pt>
                <c:pt idx="29">
                  <c:v>3790</c:v>
                </c:pt>
                <c:pt idx="30">
                  <c:v>3939</c:v>
                </c:pt>
                <c:pt idx="31">
                  <c:v>4043</c:v>
                </c:pt>
                <c:pt idx="32">
                  <c:v>4111</c:v>
                </c:pt>
                <c:pt idx="33">
                  <c:v>4142</c:v>
                </c:pt>
                <c:pt idx="34">
                  <c:v>4119</c:v>
                </c:pt>
                <c:pt idx="35">
                  <c:v>4076</c:v>
                </c:pt>
                <c:pt idx="36">
                  <c:v>3982</c:v>
                </c:pt>
                <c:pt idx="37">
                  <c:v>3849</c:v>
                </c:pt>
                <c:pt idx="38">
                  <c:v>3686</c:v>
                </c:pt>
                <c:pt idx="39">
                  <c:v>3476</c:v>
                </c:pt>
                <c:pt idx="40">
                  <c:v>3236</c:v>
                </c:pt>
                <c:pt idx="41">
                  <c:v>2975</c:v>
                </c:pt>
                <c:pt idx="42">
                  <c:v>2683</c:v>
                </c:pt>
                <c:pt idx="43">
                  <c:v>2366</c:v>
                </c:pt>
                <c:pt idx="44">
                  <c:v>2025</c:v>
                </c:pt>
                <c:pt idx="45">
                  <c:v>1675</c:v>
                </c:pt>
                <c:pt idx="46">
                  <c:v>1285</c:v>
                </c:pt>
                <c:pt idx="47">
                  <c:v>890</c:v>
                </c:pt>
                <c:pt idx="48">
                  <c:v>495</c:v>
                </c:pt>
                <c:pt idx="49">
                  <c:v>99</c:v>
                </c:pt>
                <c:pt idx="50">
                  <c:v>-295</c:v>
                </c:pt>
                <c:pt idx="51">
                  <c:v>-682</c:v>
                </c:pt>
                <c:pt idx="52">
                  <c:v>-1071</c:v>
                </c:pt>
                <c:pt idx="53">
                  <c:v>-1449</c:v>
                </c:pt>
                <c:pt idx="54">
                  <c:v>-1826</c:v>
                </c:pt>
                <c:pt idx="55">
                  <c:v>-2178</c:v>
                </c:pt>
                <c:pt idx="56">
                  <c:v>-2507</c:v>
                </c:pt>
                <c:pt idx="57">
                  <c:v>-2813</c:v>
                </c:pt>
                <c:pt idx="58">
                  <c:v>-3081</c:v>
                </c:pt>
                <c:pt idx="59">
                  <c:v>-3319</c:v>
                </c:pt>
                <c:pt idx="60">
                  <c:v>-3538</c:v>
                </c:pt>
                <c:pt idx="61">
                  <c:v>-3715</c:v>
                </c:pt>
                <c:pt idx="62">
                  <c:v>-3855</c:v>
                </c:pt>
                <c:pt idx="63">
                  <c:v>-3972</c:v>
                </c:pt>
                <c:pt idx="64">
                  <c:v>-4034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5DB-489A-AD0A-1B674898E94C}"/>
            </c:ext>
          </c:extLst>
        </c:ser>
        <c:ser>
          <c:idx val="3"/>
          <c:order val="3"/>
          <c:tx>
            <c:strRef>
              <c:f>TDK_KF_ST_07_03!$N$19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TDK_KF_ST_07_03!$N$85:$N$149</c:f>
              <c:numCache>
                <c:formatCode>General</c:formatCode>
                <c:ptCount val="65"/>
                <c:pt idx="0">
                  <c:v>-4028.1543975072459</c:v>
                </c:pt>
                <c:pt idx="1">
                  <c:v>-4055.0692904765597</c:v>
                </c:pt>
                <c:pt idx="2">
                  <c:v>-4042.5770092344778</c:v>
                </c:pt>
                <c:pt idx="3">
                  <c:v>-3992.4634212640412</c:v>
                </c:pt>
                <c:pt idx="4">
                  <c:v>-3904.3781216231951</c:v>
                </c:pt>
                <c:pt idx="5">
                  <c:v>-3773.80031113732</c:v>
                </c:pt>
                <c:pt idx="6">
                  <c:v>-3605.3088125826625</c:v>
                </c:pt>
                <c:pt idx="7">
                  <c:v>-3403.7350817691604</c:v>
                </c:pt>
                <c:pt idx="8">
                  <c:v>-3166.6908712485988</c:v>
                </c:pt>
                <c:pt idx="9">
                  <c:v>-2897.9844338090152</c:v>
                </c:pt>
                <c:pt idx="10">
                  <c:v>-2610.0932221374728</c:v>
                </c:pt>
                <c:pt idx="11">
                  <c:v>-2299.77950174639</c:v>
                </c:pt>
                <c:pt idx="12">
                  <c:v>-1957.9914197542905</c:v>
                </c:pt>
                <c:pt idx="13">
                  <c:v>-1595.6814835337575</c:v>
                </c:pt>
                <c:pt idx="14">
                  <c:v>-1213.768790883194</c:v>
                </c:pt>
                <c:pt idx="15">
                  <c:v>-818.79142170424109</c:v>
                </c:pt>
                <c:pt idx="16">
                  <c:v>-415.91942386224355</c:v>
                </c:pt>
                <c:pt idx="17">
                  <c:v>-14.334563151366453</c:v>
                </c:pt>
                <c:pt idx="18">
                  <c:v>383.8968877924907</c:v>
                </c:pt>
                <c:pt idx="19">
                  <c:v>769.34604568670477</c:v>
                </c:pt>
                <c:pt idx="20">
                  <c:v>1157.4552423401531</c:v>
                </c:pt>
                <c:pt idx="21">
                  <c:v>1543.903604082936</c:v>
                </c:pt>
                <c:pt idx="22">
                  <c:v>1914.7848936865594</c:v>
                </c:pt>
                <c:pt idx="23">
                  <c:v>2267.5787957048151</c:v>
                </c:pt>
                <c:pt idx="24">
                  <c:v>2595.16862757939</c:v>
                </c:pt>
                <c:pt idx="25">
                  <c:v>2895.0243804173265</c:v>
                </c:pt>
                <c:pt idx="26">
                  <c:v>3161.7046644199736</c:v>
                </c:pt>
                <c:pt idx="27">
                  <c:v>3400.8862889963593</c:v>
                </c:pt>
                <c:pt idx="28">
                  <c:v>3613.9837910030296</c:v>
                </c:pt>
                <c:pt idx="29">
                  <c:v>3790.2283933968897</c:v>
                </c:pt>
                <c:pt idx="30">
                  <c:v>3933.8237162526889</c:v>
                </c:pt>
                <c:pt idx="31">
                  <c:v>4038.1130149509995</c:v>
                </c:pt>
                <c:pt idx="32">
                  <c:v>4103.450979845672</c:v>
                </c:pt>
                <c:pt idx="33">
                  <c:v>4128.0740062665345</c:v>
                </c:pt>
                <c:pt idx="34">
                  <c:v>4114.1266472303296</c:v>
                </c:pt>
                <c:pt idx="35">
                  <c:v>4063.0315597873241</c:v>
                </c:pt>
                <c:pt idx="36">
                  <c:v>3974.111622426884</c:v>
                </c:pt>
                <c:pt idx="37">
                  <c:v>3844.3455399151871</c:v>
                </c:pt>
                <c:pt idx="38">
                  <c:v>3676.4695926808545</c:v>
                </c:pt>
                <c:pt idx="39">
                  <c:v>3472.8472296744549</c:v>
                </c:pt>
                <c:pt idx="40">
                  <c:v>3235.6567360646218</c:v>
                </c:pt>
                <c:pt idx="41">
                  <c:v>2974.5600818449675</c:v>
                </c:pt>
                <c:pt idx="42">
                  <c:v>2686.5368563078482</c:v>
                </c:pt>
                <c:pt idx="43">
                  <c:v>2373.337197566103</c:v>
                </c:pt>
                <c:pt idx="44">
                  <c:v>2032.1594984701085</c:v>
                </c:pt>
                <c:pt idx="45">
                  <c:v>1676.4013687644251</c:v>
                </c:pt>
                <c:pt idx="46">
                  <c:v>1293.5702115465303</c:v>
                </c:pt>
                <c:pt idx="47">
                  <c:v>895.640102417555</c:v>
                </c:pt>
                <c:pt idx="48">
                  <c:v>497.94602461787434</c:v>
                </c:pt>
                <c:pt idx="49">
                  <c:v>106.70494505561521</c:v>
                </c:pt>
                <c:pt idx="50">
                  <c:v>-296.07741888131562</c:v>
                </c:pt>
                <c:pt idx="51">
                  <c:v>-686.77692460941466</c:v>
                </c:pt>
                <c:pt idx="52">
                  <c:v>-1070.1531748835152</c:v>
                </c:pt>
                <c:pt idx="53">
                  <c:v>-1454.089121868843</c:v>
                </c:pt>
                <c:pt idx="54">
                  <c:v>-1825.7215680875274</c:v>
                </c:pt>
                <c:pt idx="55">
                  <c:v>-2178.8890052519373</c:v>
                </c:pt>
                <c:pt idx="56">
                  <c:v>-2512.1021324952881</c:v>
                </c:pt>
                <c:pt idx="57">
                  <c:v>-2813.2710200752554</c:v>
                </c:pt>
                <c:pt idx="58">
                  <c:v>-3077.9084957925338</c:v>
                </c:pt>
                <c:pt idx="59">
                  <c:v>-3319.8585420406789</c:v>
                </c:pt>
                <c:pt idx="60">
                  <c:v>-3534.4786182222902</c:v>
                </c:pt>
                <c:pt idx="61">
                  <c:v>-3714.2452452666257</c:v>
                </c:pt>
                <c:pt idx="62">
                  <c:v>-3856.0175030187347</c:v>
                </c:pt>
                <c:pt idx="63">
                  <c:v>-3964.0511243849032</c:v>
                </c:pt>
                <c:pt idx="64">
                  <c:v>-4029.6281745665869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5DB-489A-AD0A-1B674898E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57480"/>
        <c:axId val="568159440"/>
      </c:scatterChart>
      <c:valAx>
        <c:axId val="568157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9440"/>
        <c:crosses val="autoZero"/>
        <c:crossBetween val="midCat"/>
      </c:valAx>
      <c:valAx>
        <c:axId val="56815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7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TDK_KF_ST_07_03!$AC$20:$AC$84</c:f>
              <c:numCache>
                <c:formatCode>General</c:formatCode>
                <c:ptCount val="65"/>
                <c:pt idx="0">
                  <c:v>3.4158658245304653E-2</c:v>
                </c:pt>
                <c:pt idx="1">
                  <c:v>-0.10230808607380215</c:v>
                </c:pt>
                <c:pt idx="2">
                  <c:v>-9.4220645860451313E-2</c:v>
                </c:pt>
                <c:pt idx="3">
                  <c:v>-0.10125439529278779</c:v>
                </c:pt>
                <c:pt idx="4">
                  <c:v>-0.11492724311347402</c:v>
                </c:pt>
                <c:pt idx="5">
                  <c:v>-0.17364643020619752</c:v>
                </c:pt>
                <c:pt idx="6">
                  <c:v>-8.7521397628769648E-2</c:v>
                </c:pt>
                <c:pt idx="7">
                  <c:v>-7.2792258973358059E-2</c:v>
                </c:pt>
                <c:pt idx="8">
                  <c:v>-4.7678972447052104E-2</c:v>
                </c:pt>
                <c:pt idx="9">
                  <c:v>4.0972555073039985E-3</c:v>
                </c:pt>
                <c:pt idx="10">
                  <c:v>-3.9465322112889112E-2</c:v>
                </c:pt>
                <c:pt idx="11">
                  <c:v>1.2983881132669239E-2</c:v>
                </c:pt>
                <c:pt idx="12">
                  <c:v>-1.7481611071005432E-2</c:v>
                </c:pt>
                <c:pt idx="13">
                  <c:v>-6.2375508483142994E-2</c:v>
                </c:pt>
                <c:pt idx="14">
                  <c:v>-8.3911029497130585E-2</c:v>
                </c:pt>
                <c:pt idx="15">
                  <c:v>-8.9940926483222938E-2</c:v>
                </c:pt>
                <c:pt idx="16">
                  <c:v>-0.14396444493095828</c:v>
                </c:pt>
                <c:pt idx="17">
                  <c:v>-0.16618574639312556</c:v>
                </c:pt>
                <c:pt idx="18">
                  <c:v>-0.14242031650603337</c:v>
                </c:pt>
                <c:pt idx="19">
                  <c:v>-0.2069616453409111</c:v>
                </c:pt>
                <c:pt idx="20">
                  <c:v>-0.19581000879031762</c:v>
                </c:pt>
                <c:pt idx="21">
                  <c:v>-0.1115355501520412</c:v>
                </c:pt>
                <c:pt idx="22">
                  <c:v>-0.19964766953438584</c:v>
                </c:pt>
                <c:pt idx="23">
                  <c:v>-9.3330686354448744E-2</c:v>
                </c:pt>
                <c:pt idx="24">
                  <c:v>-8.1256175764394811E-3</c:v>
                </c:pt>
                <c:pt idx="25">
                  <c:v>-1.8644527044870074E-2</c:v>
                </c:pt>
                <c:pt idx="26">
                  <c:v>4.8041388615729375E-3</c:v>
                </c:pt>
                <c:pt idx="27">
                  <c:v>6.2294621169030506E-2</c:v>
                </c:pt>
                <c:pt idx="28">
                  <c:v>0.11848587574203862</c:v>
                </c:pt>
                <c:pt idx="29">
                  <c:v>8.1352275144041641E-2</c:v>
                </c:pt>
                <c:pt idx="30">
                  <c:v>7.7386702928350815E-2</c:v>
                </c:pt>
                <c:pt idx="31">
                  <c:v>4.0573714033257602E-2</c:v>
                </c:pt>
                <c:pt idx="32">
                  <c:v>5.1886929340128063E-2</c:v>
                </c:pt>
                <c:pt idx="33">
                  <c:v>-6.4266113158453209E-3</c:v>
                </c:pt>
                <c:pt idx="34">
                  <c:v>4.0854730736100464E-2</c:v>
                </c:pt>
                <c:pt idx="35">
                  <c:v>-6.9494258851818813E-3</c:v>
                </c:pt>
                <c:pt idx="36">
                  <c:v>1.8580626290798818E-2</c:v>
                </c:pt>
                <c:pt idx="37">
                  <c:v>-1.4703200216388268E-3</c:v>
                </c:pt>
                <c:pt idx="38">
                  <c:v>3.8444273572025622E-2</c:v>
                </c:pt>
                <c:pt idx="39">
                  <c:v>7.6490658691596991E-2</c:v>
                </c:pt>
                <c:pt idx="40">
                  <c:v>0.12345410246345523</c:v>
                </c:pt>
                <c:pt idx="41">
                  <c:v>0.13632284035185194</c:v>
                </c:pt>
                <c:pt idx="42">
                  <c:v>0.14161656139839351</c:v>
                </c:pt>
                <c:pt idx="43">
                  <c:v>0.18956425077215044</c:v>
                </c:pt>
                <c:pt idx="44">
                  <c:v>0.1426468146851505</c:v>
                </c:pt>
                <c:pt idx="45">
                  <c:v>8.35555863554589E-2</c:v>
                </c:pt>
                <c:pt idx="46">
                  <c:v>4.5494272654480028E-2</c:v>
                </c:pt>
                <c:pt idx="47">
                  <c:v>6.6020557463673413E-2</c:v>
                </c:pt>
                <c:pt idx="48">
                  <c:v>7.4201314212928082E-2</c:v>
                </c:pt>
                <c:pt idx="49">
                  <c:v>-3.6759008938361148E-2</c:v>
                </c:pt>
                <c:pt idx="50">
                  <c:v>-8.7161322897884475E-2</c:v>
                </c:pt>
                <c:pt idx="51">
                  <c:v>-2.6945157239424589E-2</c:v>
                </c:pt>
                <c:pt idx="52">
                  <c:v>-5.5065531938907952E-2</c:v>
                </c:pt>
                <c:pt idx="53">
                  <c:v>-6.5882518160321979E-2</c:v>
                </c:pt>
                <c:pt idx="54">
                  <c:v>-3.3346259006805212E-2</c:v>
                </c:pt>
                <c:pt idx="55">
                  <c:v>-7.3117530735089531E-3</c:v>
                </c:pt>
                <c:pt idx="56">
                  <c:v>-1.4792002885144484E-2</c:v>
                </c:pt>
                <c:pt idx="57">
                  <c:v>2.9278385540919771E-2</c:v>
                </c:pt>
                <c:pt idx="58">
                  <c:v>6.3934474172754108E-2</c:v>
                </c:pt>
                <c:pt idx="59">
                  <c:v>-1.6681138408785046E-3</c:v>
                </c:pt>
                <c:pt idx="60">
                  <c:v>2.91128192837391E-2</c:v>
                </c:pt>
                <c:pt idx="61">
                  <c:v>7.0451162567678693E-2</c:v>
                </c:pt>
                <c:pt idx="62">
                  <c:v>1.9488660711886041E-3</c:v>
                </c:pt>
                <c:pt idx="63">
                  <c:v>-3.1196868621691465E-2</c:v>
                </c:pt>
                <c:pt idx="64">
                  <c:v>-9.4293694823932128E-2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164-4B4B-AEAD-2BF5A3A4D84D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TDK_KF_ST_07_03!$AC$85:$AC$149</c:f>
              <c:numCache>
                <c:formatCode>General</c:formatCode>
                <c:ptCount val="65"/>
                <c:pt idx="0">
                  <c:v>9.2121149663114466E-2</c:v>
                </c:pt>
                <c:pt idx="1">
                  <c:v>-4.0709182425700874E-2</c:v>
                </c:pt>
                <c:pt idx="2">
                  <c:v>8.1748898776368151E-4</c:v>
                </c:pt>
                <c:pt idx="3">
                  <c:v>2.0733017965881118E-2</c:v>
                </c:pt>
                <c:pt idx="4">
                  <c:v>4.9361632249201648E-2</c:v>
                </c:pt>
                <c:pt idx="5">
                  <c:v>9.8658205846163582E-2</c:v>
                </c:pt>
                <c:pt idx="6">
                  <c:v>4.770176448289476E-3</c:v>
                </c:pt>
                <c:pt idx="7">
                  <c:v>4.0029678988616979E-2</c:v>
                </c:pt>
                <c:pt idx="8">
                  <c:v>5.5394943485907788E-2</c:v>
                </c:pt>
                <c:pt idx="9">
                  <c:v>-1.7521082363259666E-2</c:v>
                </c:pt>
                <c:pt idx="10">
                  <c:v>-1.1882517913306856E-2</c:v>
                </c:pt>
                <c:pt idx="11">
                  <c:v>-3.1979419407832665E-2</c:v>
                </c:pt>
                <c:pt idx="12">
                  <c:v>2.9768119507025403E-3</c:v>
                </c:pt>
                <c:pt idx="13">
                  <c:v>-7.2172375063075833E-2</c:v>
                </c:pt>
                <c:pt idx="14">
                  <c:v>1.2294512882590425E-2</c:v>
                </c:pt>
                <c:pt idx="15">
                  <c:v>-1.2871829356924991E-2</c:v>
                </c:pt>
                <c:pt idx="16">
                  <c:v>-2.7240668259764789E-3</c:v>
                </c:pt>
                <c:pt idx="17">
                  <c:v>0.10729184023750804</c:v>
                </c:pt>
                <c:pt idx="18">
                  <c:v>0.14665509372883889</c:v>
                </c:pt>
                <c:pt idx="19">
                  <c:v>0.1192482677248563</c:v>
                </c:pt>
                <c:pt idx="20">
                  <c:v>0.18060308964410865</c:v>
                </c:pt>
                <c:pt idx="21">
                  <c:v>0.25759598589530697</c:v>
                </c:pt>
                <c:pt idx="22">
                  <c:v>0.15525120798704961</c:v>
                </c:pt>
                <c:pt idx="23">
                  <c:v>0.2543228495923131</c:v>
                </c:pt>
                <c:pt idx="24">
                  <c:v>0.28440389759811069</c:v>
                </c:pt>
                <c:pt idx="25">
                  <c:v>4.7326032709491983E-2</c:v>
                </c:pt>
                <c:pt idx="26">
                  <c:v>8.7046742578053227E-2</c:v>
                </c:pt>
                <c:pt idx="27">
                  <c:v>5.1979671303627129E-2</c:v>
                </c:pt>
                <c:pt idx="28">
                  <c:v>9.6476589565099857E-3</c:v>
                </c:pt>
                <c:pt idx="29">
                  <c:v>5.1299613335999084E-2</c:v>
                </c:pt>
                <c:pt idx="30">
                  <c:v>3.8293654955339207E-2</c:v>
                </c:pt>
                <c:pt idx="31">
                  <c:v>2.8045364957137053E-2</c:v>
                </c:pt>
                <c:pt idx="32">
                  <c:v>6.1632457730098622E-2</c:v>
                </c:pt>
                <c:pt idx="33">
                  <c:v>9.4956683687996701E-2</c:v>
                </c:pt>
                <c:pt idx="34">
                  <c:v>0.14342962620423805</c:v>
                </c:pt>
                <c:pt idx="35">
                  <c:v>0.1176603212849443</c:v>
                </c:pt>
                <c:pt idx="36">
                  <c:v>0.12655565398299018</c:v>
                </c:pt>
                <c:pt idx="37">
                  <c:v>0.12177718045401775</c:v>
                </c:pt>
                <c:pt idx="38">
                  <c:v>7.5522888114221587E-2</c:v>
                </c:pt>
                <c:pt idx="39">
                  <c:v>4.2652844367353282E-2</c:v>
                </c:pt>
                <c:pt idx="40">
                  <c:v>-1.4410459595126213E-2</c:v>
                </c:pt>
                <c:pt idx="41">
                  <c:v>-5.5282372599236851E-2</c:v>
                </c:pt>
                <c:pt idx="42">
                  <c:v>-6.9303392395667629E-2</c:v>
                </c:pt>
                <c:pt idx="43">
                  <c:v>-0.13902551729104573</c:v>
                </c:pt>
                <c:pt idx="44">
                  <c:v>-0.1308635642123761</c:v>
                </c:pt>
                <c:pt idx="45">
                  <c:v>-4.4782549971486674E-2</c:v>
                </c:pt>
                <c:pt idx="46">
                  <c:v>-0.14106077167785713</c:v>
                </c:pt>
                <c:pt idx="47">
                  <c:v>-0.10679694809276441</c:v>
                </c:pt>
                <c:pt idx="48">
                  <c:v>-5.270375624344581E-2</c:v>
                </c:pt>
                <c:pt idx="49">
                  <c:v>-0.123349466804342</c:v>
                </c:pt>
                <c:pt idx="50">
                  <c:v>-1.0869128745980561E-3</c:v>
                </c:pt>
                <c:pt idx="51">
                  <c:v>6.1289814895928885E-2</c:v>
                </c:pt>
                <c:pt idx="52">
                  <c:v>-1.4861553342299771E-2</c:v>
                </c:pt>
                <c:pt idx="53">
                  <c:v>3.9529380548458448E-2</c:v>
                </c:pt>
                <c:pt idx="54">
                  <c:v>-5.0678763330395782E-2</c:v>
                </c:pt>
                <c:pt idx="55">
                  <c:v>-5.3917029399343619E-2</c:v>
                </c:pt>
                <c:pt idx="56">
                  <c:v>4.8829259035372274E-3</c:v>
                </c:pt>
                <c:pt idx="57">
                  <c:v>-2.9783474077852645E-2</c:v>
                </c:pt>
                <c:pt idx="58">
                  <c:v>-0.11728344565140958</c:v>
                </c:pt>
                <c:pt idx="59">
                  <c:v>-7.6402112287180302E-2</c:v>
                </c:pt>
                <c:pt idx="60">
                  <c:v>-0.1806833256351581</c:v>
                </c:pt>
                <c:pt idx="61">
                  <c:v>-8.0087131745045781E-2</c:v>
                </c:pt>
                <c:pt idx="62">
                  <c:v>-2.6465773976482865E-2</c:v>
                </c:pt>
                <c:pt idx="63">
                  <c:v>-2.1868804246957474E-2</c:v>
                </c:pt>
                <c:pt idx="64">
                  <c:v>-3.2690616280827811E-2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164-4B4B-AEAD-2BF5A3A4D84D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</c:numCache>
            </c:numRef>
          </c:xVal>
          <c:yVal>
            <c:numRef>
              <c:f>TDK_KF_ST_07_03!$AD$20:$AD$83</c:f>
              <c:numCache>
                <c:formatCode>General</c:formatCode>
                <c:ptCount val="64"/>
                <c:pt idx="0">
                  <c:v>-6.6849274526132457E-2</c:v>
                </c:pt>
                <c:pt idx="1">
                  <c:v>8.0439281826844677E-2</c:v>
                </c:pt>
                <c:pt idx="2">
                  <c:v>6.7754871883968448E-2</c:v>
                </c:pt>
                <c:pt idx="3">
                  <c:v>2.116726354774201E-2</c:v>
                </c:pt>
                <c:pt idx="4">
                  <c:v>-6.5756082521684078E-2</c:v>
                </c:pt>
                <c:pt idx="5">
                  <c:v>9.724431791901722E-2</c:v>
                </c:pt>
                <c:pt idx="6">
                  <c:v>-2.9762048022639931E-2</c:v>
                </c:pt>
                <c:pt idx="7">
                  <c:v>4.3008784895505414E-2</c:v>
                </c:pt>
                <c:pt idx="8">
                  <c:v>5.2561898350589331E-2</c:v>
                </c:pt>
                <c:pt idx="9">
                  <c:v>-5.8014284906647617E-2</c:v>
                </c:pt>
                <c:pt idx="10">
                  <c:v>-1.121344121750667E-2</c:v>
                </c:pt>
                <c:pt idx="11">
                  <c:v>2.6545499415789209E-2</c:v>
                </c:pt>
                <c:pt idx="12">
                  <c:v>2.6200577287056603E-3</c:v>
                </c:pt>
                <c:pt idx="13">
                  <c:v>0.12366532337907188</c:v>
                </c:pt>
                <c:pt idx="14">
                  <c:v>8.2824116622532529E-2</c:v>
                </c:pt>
                <c:pt idx="15">
                  <c:v>-3.3408540321119062E-2</c:v>
                </c:pt>
                <c:pt idx="16">
                  <c:v>9.126068868751247E-2</c:v>
                </c:pt>
                <c:pt idx="17">
                  <c:v>5.9388798300361145E-2</c:v>
                </c:pt>
                <c:pt idx="18">
                  <c:v>1.3595448281762401E-3</c:v>
                </c:pt>
                <c:pt idx="19">
                  <c:v>0.16217909536942443</c:v>
                </c:pt>
                <c:pt idx="20">
                  <c:v>6.494644457794152E-2</c:v>
                </c:pt>
                <c:pt idx="21">
                  <c:v>-2.7489967139004534E-2</c:v>
                </c:pt>
                <c:pt idx="22">
                  <c:v>0.13034427713871821</c:v>
                </c:pt>
                <c:pt idx="23">
                  <c:v>3.8048313755211893E-2</c:v>
                </c:pt>
                <c:pt idx="24">
                  <c:v>-6.2848420186867315E-3</c:v>
                </c:pt>
                <c:pt idx="25">
                  <c:v>6.1297371412223356E-2</c:v>
                </c:pt>
                <c:pt idx="26">
                  <c:v>7.0718749252648649E-2</c:v>
                </c:pt>
                <c:pt idx="27">
                  <c:v>5.9482559284987246E-2</c:v>
                </c:pt>
                <c:pt idx="28">
                  <c:v>8.0697782409515639E-3</c:v>
                </c:pt>
                <c:pt idx="29">
                  <c:v>3.6308046140902661E-2</c:v>
                </c:pt>
                <c:pt idx="30">
                  <c:v>6.6042923275887233E-2</c:v>
                </c:pt>
                <c:pt idx="31">
                  <c:v>5.4382969654739099E-2</c:v>
                </c:pt>
                <c:pt idx="32">
                  <c:v>9.7455283899705591E-3</c:v>
                </c:pt>
                <c:pt idx="33">
                  <c:v>3.4471976272982374E-2</c:v>
                </c:pt>
                <c:pt idx="34">
                  <c:v>-2.5610757807612572E-3</c:v>
                </c:pt>
                <c:pt idx="35">
                  <c:v>5.8249039221180965E-2</c:v>
                </c:pt>
                <c:pt idx="36">
                  <c:v>-8.9329673342888327E-3</c:v>
                </c:pt>
                <c:pt idx="37">
                  <c:v>5.3449991325265955E-2</c:v>
                </c:pt>
                <c:pt idx="38">
                  <c:v>4.8602469006027604E-2</c:v>
                </c:pt>
                <c:pt idx="39">
                  <c:v>-2.9164625982105008E-2</c:v>
                </c:pt>
                <c:pt idx="40">
                  <c:v>0.16094979513465546</c:v>
                </c:pt>
                <c:pt idx="41">
                  <c:v>0.11800000924046117</c:v>
                </c:pt>
                <c:pt idx="42">
                  <c:v>1.3634646588656096E-2</c:v>
                </c:pt>
                <c:pt idx="43">
                  <c:v>6.8031735123156523E-2</c:v>
                </c:pt>
                <c:pt idx="44">
                  <c:v>3.7956274958958147E-2</c:v>
                </c:pt>
                <c:pt idx="45">
                  <c:v>3.5692681369397405E-2</c:v>
                </c:pt>
                <c:pt idx="46">
                  <c:v>0.10116082107435886</c:v>
                </c:pt>
                <c:pt idx="47">
                  <c:v>4.1271282773834628E-2</c:v>
                </c:pt>
                <c:pt idx="48">
                  <c:v>-7.6925381038904561E-2</c:v>
                </c:pt>
                <c:pt idx="49">
                  <c:v>2.3887179581436158E-2</c:v>
                </c:pt>
                <c:pt idx="50">
                  <c:v>9.9455835780474899E-2</c:v>
                </c:pt>
                <c:pt idx="51">
                  <c:v>-4.5227217823651245E-2</c:v>
                </c:pt>
                <c:pt idx="52">
                  <c:v>5.8042343889610493E-2</c:v>
                </c:pt>
                <c:pt idx="53">
                  <c:v>3.3903098752489313E-2</c:v>
                </c:pt>
                <c:pt idx="54">
                  <c:v>2.1463741093498356E-2</c:v>
                </c:pt>
                <c:pt idx="55">
                  <c:v>-1.0209329289750713E-2</c:v>
                </c:pt>
                <c:pt idx="56">
                  <c:v>7.0186946371052272E-2</c:v>
                </c:pt>
                <c:pt idx="57">
                  <c:v>1.0751293447697208E-2</c:v>
                </c:pt>
                <c:pt idx="58">
                  <c:v>-5.9164297724464632E-2</c:v>
                </c:pt>
                <c:pt idx="59">
                  <c:v>0.10032631968704209</c:v>
                </c:pt>
                <c:pt idx="60">
                  <c:v>2.0248812965462548E-2</c:v>
                </c:pt>
                <c:pt idx="61">
                  <c:v>-4.9718144601797576E-2</c:v>
                </c:pt>
                <c:pt idx="62">
                  <c:v>-1.1313770834249226E-3</c:v>
                </c:pt>
                <c:pt idx="63">
                  <c:v>-9.5123138040094091E-3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164-4B4B-AEAD-2BF5A3A4D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60224"/>
        <c:axId val="568154344"/>
      </c:scatterChart>
      <c:valAx>
        <c:axId val="56816022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4344"/>
        <c:crosses val="autoZero"/>
        <c:crossBetween val="midCat"/>
      </c:valAx>
      <c:valAx>
        <c:axId val="568154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60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TDK_KF_ST_07_03!$I$20:$I$84</c:f>
              <c:numCache>
                <c:formatCode>General</c:formatCode>
                <c:ptCount val="65"/>
                <c:pt idx="0">
                  <c:v>466</c:v>
                </c:pt>
                <c:pt idx="1">
                  <c:v>857</c:v>
                </c:pt>
                <c:pt idx="2">
                  <c:v>1260</c:v>
                </c:pt>
                <c:pt idx="3">
                  <c:v>1639</c:v>
                </c:pt>
                <c:pt idx="4">
                  <c:v>2000</c:v>
                </c:pt>
                <c:pt idx="5">
                  <c:v>2334</c:v>
                </c:pt>
                <c:pt idx="6">
                  <c:v>2655</c:v>
                </c:pt>
                <c:pt idx="7">
                  <c:v>2948</c:v>
                </c:pt>
                <c:pt idx="8">
                  <c:v>3215</c:v>
                </c:pt>
                <c:pt idx="9">
                  <c:v>3456</c:v>
                </c:pt>
                <c:pt idx="10">
                  <c:v>3663</c:v>
                </c:pt>
                <c:pt idx="11">
                  <c:v>3831</c:v>
                </c:pt>
                <c:pt idx="12">
                  <c:v>3960</c:v>
                </c:pt>
                <c:pt idx="13">
                  <c:v>4056</c:v>
                </c:pt>
                <c:pt idx="14">
                  <c:v>4107</c:v>
                </c:pt>
                <c:pt idx="15">
                  <c:v>4120</c:v>
                </c:pt>
                <c:pt idx="16">
                  <c:v>4104</c:v>
                </c:pt>
                <c:pt idx="17">
                  <c:v>4035</c:v>
                </c:pt>
                <c:pt idx="18">
                  <c:v>3928</c:v>
                </c:pt>
                <c:pt idx="19">
                  <c:v>3784</c:v>
                </c:pt>
                <c:pt idx="20">
                  <c:v>3604</c:v>
                </c:pt>
                <c:pt idx="21">
                  <c:v>3395</c:v>
                </c:pt>
                <c:pt idx="22">
                  <c:v>3159</c:v>
                </c:pt>
                <c:pt idx="23">
                  <c:v>2879</c:v>
                </c:pt>
                <c:pt idx="24">
                  <c:v>2573</c:v>
                </c:pt>
                <c:pt idx="25">
                  <c:v>2237</c:v>
                </c:pt>
                <c:pt idx="26">
                  <c:v>1886</c:v>
                </c:pt>
                <c:pt idx="27">
                  <c:v>1512</c:v>
                </c:pt>
                <c:pt idx="28">
                  <c:v>1121</c:v>
                </c:pt>
                <c:pt idx="29">
                  <c:v>741</c:v>
                </c:pt>
                <c:pt idx="30">
                  <c:v>347</c:v>
                </c:pt>
                <c:pt idx="31">
                  <c:v>-53</c:v>
                </c:pt>
                <c:pt idx="32">
                  <c:v>-456</c:v>
                </c:pt>
                <c:pt idx="33">
                  <c:v>-860</c:v>
                </c:pt>
                <c:pt idx="34">
                  <c:v>-1259</c:v>
                </c:pt>
                <c:pt idx="35">
                  <c:v>-1638</c:v>
                </c:pt>
                <c:pt idx="36">
                  <c:v>-2001</c:v>
                </c:pt>
                <c:pt idx="37">
                  <c:v>-2337</c:v>
                </c:pt>
                <c:pt idx="38">
                  <c:v>-2652</c:v>
                </c:pt>
                <c:pt idx="39">
                  <c:v>-2948</c:v>
                </c:pt>
                <c:pt idx="40">
                  <c:v>-3223</c:v>
                </c:pt>
                <c:pt idx="41">
                  <c:v>-3457</c:v>
                </c:pt>
                <c:pt idx="42">
                  <c:v>-3666</c:v>
                </c:pt>
                <c:pt idx="43">
                  <c:v>-3839</c:v>
                </c:pt>
                <c:pt idx="44">
                  <c:v>-3966</c:v>
                </c:pt>
                <c:pt idx="45">
                  <c:v>-4054</c:v>
                </c:pt>
                <c:pt idx="46">
                  <c:v>-4108</c:v>
                </c:pt>
                <c:pt idx="47">
                  <c:v>-4122</c:v>
                </c:pt>
                <c:pt idx="48">
                  <c:v>-4100</c:v>
                </c:pt>
                <c:pt idx="49">
                  <c:v>-4038</c:v>
                </c:pt>
                <c:pt idx="50">
                  <c:v>-3933</c:v>
                </c:pt>
                <c:pt idx="51">
                  <c:v>-3783</c:v>
                </c:pt>
                <c:pt idx="52">
                  <c:v>-3609</c:v>
                </c:pt>
                <c:pt idx="53">
                  <c:v>-3399</c:v>
                </c:pt>
                <c:pt idx="54">
                  <c:v>-3162</c:v>
                </c:pt>
                <c:pt idx="55">
                  <c:v>-2883</c:v>
                </c:pt>
                <c:pt idx="56">
                  <c:v>-2577</c:v>
                </c:pt>
                <c:pt idx="57">
                  <c:v>-2241</c:v>
                </c:pt>
                <c:pt idx="58">
                  <c:v>-1880</c:v>
                </c:pt>
                <c:pt idx="59">
                  <c:v>-1513</c:v>
                </c:pt>
                <c:pt idx="60">
                  <c:v>-1127</c:v>
                </c:pt>
                <c:pt idx="61">
                  <c:v>-742</c:v>
                </c:pt>
                <c:pt idx="62">
                  <c:v>-350</c:v>
                </c:pt>
                <c:pt idx="63">
                  <c:v>49</c:v>
                </c:pt>
                <c:pt idx="64">
                  <c:v>452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F7D-461C-AC29-5B1CD010E829}"/>
            </c:ext>
          </c:extLst>
        </c:ser>
        <c:ser>
          <c:idx val="1"/>
          <c:order val="1"/>
          <c:tx>
            <c:strRef>
              <c:f>TDK_KF_ST_07_03!$L$19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TDK_KF_ST_07_03!$L$20:$L$84</c:f>
              <c:numCache>
                <c:formatCode>General</c:formatCode>
                <c:ptCount val="65"/>
                <c:pt idx="0">
                  <c:v>457.16765728530839</c:v>
                </c:pt>
                <c:pt idx="1">
                  <c:v>858.06739702452091</c:v>
                </c:pt>
                <c:pt idx="2">
                  <c:v>1259.8629948665487</c:v>
                </c:pt>
                <c:pt idx="3">
                  <c:v>1639.8964307807585</c:v>
                </c:pt>
                <c:pt idx="4">
                  <c:v>2001.7206333128534</c:v>
                </c:pt>
                <c:pt idx="5">
                  <c:v>2341.1403229533475</c:v>
                </c:pt>
                <c:pt idx="6">
                  <c:v>2657.5427381391892</c:v>
                </c:pt>
                <c:pt idx="7">
                  <c:v>2950.0121500258374</c:v>
                </c:pt>
                <c:pt idx="8">
                  <c:v>3220.3998077515998</c:v>
                </c:pt>
                <c:pt idx="9">
                  <c:v>3459.8159644550765</c:v>
                </c:pt>
                <c:pt idx="10">
                  <c:v>3665.284990973516</c:v>
                </c:pt>
                <c:pt idx="11">
                  <c:v>3833.4160532800561</c:v>
                </c:pt>
                <c:pt idx="12">
                  <c:v>3963.2615253468371</c:v>
                </c:pt>
                <c:pt idx="13">
                  <c:v>4052.6627156740506</c:v>
                </c:pt>
                <c:pt idx="14">
                  <c:v>4105.4483456702492</c:v>
                </c:pt>
                <c:pt idx="15">
                  <c:v>4119.7643450264222</c:v>
                </c:pt>
                <c:pt idx="16">
                  <c:v>4094.2631838968018</c:v>
                </c:pt>
                <c:pt idx="17">
                  <c:v>4028.4313249674819</c:v>
                </c:pt>
                <c:pt idx="18">
                  <c:v>3923.1842170262817</c:v>
                </c:pt>
                <c:pt idx="19">
                  <c:v>3777.6721441074728</c:v>
                </c:pt>
                <c:pt idx="20">
                  <c:v>3598.4102543586482</c:v>
                </c:pt>
                <c:pt idx="21">
                  <c:v>3390.0716791660816</c:v>
                </c:pt>
                <c:pt idx="22">
                  <c:v>3149.003388821558</c:v>
                </c:pt>
                <c:pt idx="23">
                  <c:v>2875.4558794021227</c:v>
                </c:pt>
                <c:pt idx="24">
                  <c:v>2572.0690504879908</c:v>
                </c:pt>
                <c:pt idx="25">
                  <c:v>2237.3305940578603</c:v>
                </c:pt>
                <c:pt idx="26">
                  <c:v>1884.1884127398521</c:v>
                </c:pt>
                <c:pt idx="27">
                  <c:v>1515.5693839857536</c:v>
                </c:pt>
                <c:pt idx="28">
                  <c:v>1129.1902745354187</c:v>
                </c:pt>
                <c:pt idx="29">
                  <c:v>747.01387540621056</c:v>
                </c:pt>
                <c:pt idx="30">
                  <c:v>352.86830912080671</c:v>
                </c:pt>
                <c:pt idx="31">
                  <c:v>-48.484127817271442</c:v>
                </c:pt>
                <c:pt idx="32">
                  <c:v>-450.05796838968382</c:v>
                </c:pt>
                <c:pt idx="33">
                  <c:v>-858.16769197170242</c:v>
                </c:pt>
                <c:pt idx="34">
                  <c:v>-1253.3756273262643</c:v>
                </c:pt>
                <c:pt idx="35">
                  <c:v>-1636.9039616255347</c:v>
                </c:pt>
                <c:pt idx="36">
                  <c:v>-1999.2365234519937</c:v>
                </c:pt>
                <c:pt idx="37">
                  <c:v>-2337.1197199440653</c:v>
                </c:pt>
                <c:pt idx="38">
                  <c:v>-2653.8662800494276</c:v>
                </c:pt>
                <c:pt idx="39">
                  <c:v>-2945.9626104766789</c:v>
                </c:pt>
                <c:pt idx="40">
                  <c:v>-3216.3887726795965</c:v>
                </c:pt>
                <c:pt idx="41">
                  <c:v>-3459.0973691558411</c:v>
                </c:pt>
                <c:pt idx="42">
                  <c:v>-3667.7010409130658</c:v>
                </c:pt>
                <c:pt idx="43">
                  <c:v>-3834.7356475865167</c:v>
                </c:pt>
                <c:pt idx="44">
                  <c:v>-3967.6535024842919</c:v>
                </c:pt>
                <c:pt idx="45">
                  <c:v>-4057.970849402991</c:v>
                </c:pt>
                <c:pt idx="46">
                  <c:v>-4112.0115370514213</c:v>
                </c:pt>
                <c:pt idx="47">
                  <c:v>-4127.7783915883565</c:v>
                </c:pt>
                <c:pt idx="48">
                  <c:v>-4103.5750848693315</c:v>
                </c:pt>
                <c:pt idx="49">
                  <c:v>-4038.8163586010342</c:v>
                </c:pt>
                <c:pt idx="50">
                  <c:v>-3933.3814495337961</c:v>
                </c:pt>
                <c:pt idx="51">
                  <c:v>-3789.1214353687392</c:v>
                </c:pt>
                <c:pt idx="52">
                  <c:v>-3613.176653134009</c:v>
                </c:pt>
                <c:pt idx="53">
                  <c:v>-3399.3982636035398</c:v>
                </c:pt>
                <c:pt idx="54">
                  <c:v>-3160.2047778908523</c:v>
                </c:pt>
                <c:pt idx="55">
                  <c:v>-2887.0340150638922</c:v>
                </c:pt>
                <c:pt idx="56">
                  <c:v>-2578.4255147385784</c:v>
                </c:pt>
                <c:pt idx="57">
                  <c:v>-2243.5789304432051</c:v>
                </c:pt>
                <c:pt idx="58">
                  <c:v>-1882.8493732931031</c:v>
                </c:pt>
                <c:pt idx="59">
                  <c:v>-1510.7985086665308</c:v>
                </c:pt>
                <c:pt idx="60">
                  <c:v>-1125.8618664956743</c:v>
                </c:pt>
                <c:pt idx="61">
                  <c:v>-742.79755833048307</c:v>
                </c:pt>
                <c:pt idx="62">
                  <c:v>-345.91203113028246</c:v>
                </c:pt>
                <c:pt idx="63">
                  <c:v>55.492472986972786</c:v>
                </c:pt>
                <c:pt idx="64">
                  <c:v>462.77324980215053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F7D-461C-AC29-5B1CD010E829}"/>
            </c:ext>
          </c:extLst>
        </c:ser>
        <c:ser>
          <c:idx val="2"/>
          <c:order val="2"/>
          <c:tx>
            <c:strRef>
              <c:f>TDK_KF_ST_07_03!$J$19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TDK_KF_ST_07_03!$J$20:$J$84</c:f>
              <c:numCache>
                <c:formatCode>General</c:formatCode>
                <c:ptCount val="65"/>
                <c:pt idx="0">
                  <c:v>-4048</c:v>
                </c:pt>
                <c:pt idx="1">
                  <c:v>-3981</c:v>
                </c:pt>
                <c:pt idx="2">
                  <c:v>-3875</c:v>
                </c:pt>
                <c:pt idx="3">
                  <c:v>-3730</c:v>
                </c:pt>
                <c:pt idx="4">
                  <c:v>-3552</c:v>
                </c:pt>
                <c:pt idx="5">
                  <c:v>-3341</c:v>
                </c:pt>
                <c:pt idx="6">
                  <c:v>-3096</c:v>
                </c:pt>
                <c:pt idx="7">
                  <c:v>-2824</c:v>
                </c:pt>
                <c:pt idx="8">
                  <c:v>-2514</c:v>
                </c:pt>
                <c:pt idx="9">
                  <c:v>-2180</c:v>
                </c:pt>
                <c:pt idx="10">
                  <c:v>-1831</c:v>
                </c:pt>
                <c:pt idx="11">
                  <c:v>-1457</c:v>
                </c:pt>
                <c:pt idx="12">
                  <c:v>-1077</c:v>
                </c:pt>
                <c:pt idx="13">
                  <c:v>-700</c:v>
                </c:pt>
                <c:pt idx="14">
                  <c:v>-308</c:v>
                </c:pt>
                <c:pt idx="15">
                  <c:v>97</c:v>
                </c:pt>
                <c:pt idx="16">
                  <c:v>495</c:v>
                </c:pt>
                <c:pt idx="17">
                  <c:v>895</c:v>
                </c:pt>
                <c:pt idx="18">
                  <c:v>1289</c:v>
                </c:pt>
                <c:pt idx="19">
                  <c:v>1669</c:v>
                </c:pt>
                <c:pt idx="20">
                  <c:v>2030</c:v>
                </c:pt>
                <c:pt idx="21">
                  <c:v>2370</c:v>
                </c:pt>
                <c:pt idx="22">
                  <c:v>2680</c:v>
                </c:pt>
                <c:pt idx="23">
                  <c:v>2977</c:v>
                </c:pt>
                <c:pt idx="24">
                  <c:v>3250</c:v>
                </c:pt>
                <c:pt idx="25">
                  <c:v>3487</c:v>
                </c:pt>
                <c:pt idx="26">
                  <c:v>3698</c:v>
                </c:pt>
                <c:pt idx="27">
                  <c:v>3864</c:v>
                </c:pt>
                <c:pt idx="28">
                  <c:v>3995</c:v>
                </c:pt>
                <c:pt idx="29">
                  <c:v>4084</c:v>
                </c:pt>
                <c:pt idx="30">
                  <c:v>4143</c:v>
                </c:pt>
                <c:pt idx="31">
                  <c:v>4155</c:v>
                </c:pt>
                <c:pt idx="32">
                  <c:v>4126</c:v>
                </c:pt>
                <c:pt idx="33">
                  <c:v>4058</c:v>
                </c:pt>
                <c:pt idx="34">
                  <c:v>3953</c:v>
                </c:pt>
                <c:pt idx="35">
                  <c:v>3807</c:v>
                </c:pt>
                <c:pt idx="36">
                  <c:v>3627</c:v>
                </c:pt>
                <c:pt idx="37">
                  <c:v>3419</c:v>
                </c:pt>
                <c:pt idx="38">
                  <c:v>3173</c:v>
                </c:pt>
                <c:pt idx="39">
                  <c:v>2905</c:v>
                </c:pt>
                <c:pt idx="40">
                  <c:v>2602</c:v>
                </c:pt>
                <c:pt idx="41">
                  <c:v>2262</c:v>
                </c:pt>
                <c:pt idx="42">
                  <c:v>1906</c:v>
                </c:pt>
                <c:pt idx="43">
                  <c:v>1541</c:v>
                </c:pt>
                <c:pt idx="44">
                  <c:v>1156</c:v>
                </c:pt>
                <c:pt idx="45">
                  <c:v>780</c:v>
                </c:pt>
                <c:pt idx="46">
                  <c:v>391</c:v>
                </c:pt>
                <c:pt idx="47">
                  <c:v>-12</c:v>
                </c:pt>
                <c:pt idx="48">
                  <c:v>-417</c:v>
                </c:pt>
                <c:pt idx="49">
                  <c:v>-812</c:v>
                </c:pt>
                <c:pt idx="50">
                  <c:v>-1205</c:v>
                </c:pt>
                <c:pt idx="51">
                  <c:v>-1590</c:v>
                </c:pt>
                <c:pt idx="52">
                  <c:v>-1944</c:v>
                </c:pt>
                <c:pt idx="53">
                  <c:v>-2288</c:v>
                </c:pt>
                <c:pt idx="54">
                  <c:v>-2604</c:v>
                </c:pt>
                <c:pt idx="55">
                  <c:v>-2893</c:v>
                </c:pt>
                <c:pt idx="56">
                  <c:v>-3165</c:v>
                </c:pt>
                <c:pt idx="57">
                  <c:v>-3407</c:v>
                </c:pt>
                <c:pt idx="58">
                  <c:v>-3617</c:v>
                </c:pt>
                <c:pt idx="59">
                  <c:v>-3782</c:v>
                </c:pt>
                <c:pt idx="60">
                  <c:v>-3913</c:v>
                </c:pt>
                <c:pt idx="61">
                  <c:v>-4005</c:v>
                </c:pt>
                <c:pt idx="62">
                  <c:v>-4056</c:v>
                </c:pt>
                <c:pt idx="63">
                  <c:v>-4073</c:v>
                </c:pt>
                <c:pt idx="64">
                  <c:v>-4047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F7D-461C-AC29-5B1CD010E829}"/>
            </c:ext>
          </c:extLst>
        </c:ser>
        <c:ser>
          <c:idx val="3"/>
          <c:order val="3"/>
          <c:tx>
            <c:strRef>
              <c:f>TDK_KF_ST_07_03!$N$19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TDK_KF_ST_07_03!$N$20:$N$84</c:f>
              <c:numCache>
                <c:formatCode>General</c:formatCode>
                <c:ptCount val="65"/>
                <c:pt idx="0">
                  <c:v>-4042.5340653656335</c:v>
                </c:pt>
                <c:pt idx="1">
                  <c:v>-3977.1924092346385</c:v>
                </c:pt>
                <c:pt idx="2">
                  <c:v>-3869.9484808550028</c:v>
                </c:pt>
                <c:pt idx="3">
                  <c:v>-3726.8499680422578</c:v>
                </c:pt>
                <c:pt idx="4">
                  <c:v>-3548.4995558120604</c:v>
                </c:pt>
                <c:pt idx="5">
                  <c:v>-3338.0170811552434</c:v>
                </c:pt>
                <c:pt idx="6">
                  <c:v>-3096.6652961206792</c:v>
                </c:pt>
                <c:pt idx="7">
                  <c:v>-2825.1427147272384</c:v>
                </c:pt>
                <c:pt idx="8">
                  <c:v>-2519.6729410685311</c:v>
                </c:pt>
                <c:pt idx="9">
                  <c:v>-2188.0010644126728</c:v>
                </c:pt>
                <c:pt idx="10">
                  <c:v>-1833.7567752865396</c:v>
                </c:pt>
                <c:pt idx="11">
                  <c:v>-1463.3606583242633</c:v>
                </c:pt>
                <c:pt idx="12">
                  <c:v>-1080.7540606316052</c:v>
                </c:pt>
                <c:pt idx="13">
                  <c:v>-698.76718615358516</c:v>
                </c:pt>
                <c:pt idx="14">
                  <c:v>-305.56751565899151</c:v>
                </c:pt>
                <c:pt idx="15">
                  <c:v>99.862257025327196</c:v>
                </c:pt>
                <c:pt idx="16">
                  <c:v>500.83343895477896</c:v>
                </c:pt>
                <c:pt idx="17">
                  <c:v>902.41032582379796</c:v>
                </c:pt>
                <c:pt idx="18">
                  <c:v>1294.8726543800128</c:v>
                </c:pt>
                <c:pt idx="19">
                  <c:v>1679.1586917317595</c:v>
                </c:pt>
                <c:pt idx="20">
                  <c:v>2039.687530844313</c:v>
                </c:pt>
                <c:pt idx="21">
                  <c:v>2373.0245594179869</c:v>
                </c:pt>
                <c:pt idx="22">
                  <c:v>2686.9570236615655</c:v>
                </c:pt>
                <c:pt idx="23">
                  <c:v>2979.4725906098779</c:v>
                </c:pt>
                <c:pt idx="24">
                  <c:v>3246.0946630286508</c:v>
                </c:pt>
                <c:pt idx="25">
                  <c:v>3485.9957067079222</c:v>
                </c:pt>
                <c:pt idx="26">
                  <c:v>3689.3071955771547</c:v>
                </c:pt>
                <c:pt idx="27">
                  <c:v>3855.6692877448236</c:v>
                </c:pt>
                <c:pt idx="28">
                  <c:v>3986.1124360507592</c:v>
                </c:pt>
                <c:pt idx="29">
                  <c:v>4075.1084884659008</c:v>
                </c:pt>
                <c:pt idx="30">
                  <c:v>4127.9592895693831</c:v>
                </c:pt>
                <c:pt idx="31">
                  <c:v>4142.7130143106697</c:v>
                </c:pt>
                <c:pt idx="32">
                  <c:v>4118.4564747214163</c:v>
                </c:pt>
                <c:pt idx="33">
                  <c:v>4053.0968702499267</c:v>
                </c:pt>
                <c:pt idx="34">
                  <c:v>3948.7804660421871</c:v>
                </c:pt>
                <c:pt idx="35">
                  <c:v>3805.7804812712047</c:v>
                </c:pt>
                <c:pt idx="36">
                  <c:v>3628.4585492140309</c:v>
                </c:pt>
                <c:pt idx="37">
                  <c:v>3420.4038141462911</c:v>
                </c:pt>
                <c:pt idx="38">
                  <c:v>3180.5649425121633</c:v>
                </c:pt>
                <c:pt idx="39">
                  <c:v>2911.4856169348568</c:v>
                </c:pt>
                <c:pt idx="40">
                  <c:v>2608.6332369391625</c:v>
                </c:pt>
                <c:pt idx="41">
                  <c:v>2275.3518887605182</c:v>
                </c:pt>
                <c:pt idx="42">
                  <c:v>1918.4455188745035</c:v>
                </c:pt>
                <c:pt idx="43">
                  <c:v>1553.9252253664899</c:v>
                </c:pt>
                <c:pt idx="44">
                  <c:v>1166.9108471176078</c:v>
                </c:pt>
                <c:pt idx="45">
                  <c:v>786.46137658357418</c:v>
                </c:pt>
                <c:pt idx="46">
                  <c:v>394.08012136270327</c:v>
                </c:pt>
                <c:pt idx="47">
                  <c:v>-8.0731653721760068</c:v>
                </c:pt>
                <c:pt idx="48">
                  <c:v>-412.99885237888503</c:v>
                </c:pt>
                <c:pt idx="49">
                  <c:v>-816.05511370238924</c:v>
                </c:pt>
                <c:pt idx="50">
                  <c:v>-1213.1350866787132</c:v>
                </c:pt>
                <c:pt idx="51">
                  <c:v>-1596.5143133935658</c:v>
                </c:pt>
                <c:pt idx="52">
                  <c:v>-1952.9271014389533</c:v>
                </c:pt>
                <c:pt idx="53">
                  <c:v>-2296.5503515955893</c:v>
                </c:pt>
                <c:pt idx="54">
                  <c:v>-2608.6670413908755</c:v>
                </c:pt>
                <c:pt idx="55">
                  <c:v>-2901.5321770910837</c:v>
                </c:pt>
                <c:pt idx="56">
                  <c:v>-3172.971739869738</c:v>
                </c:pt>
                <c:pt idx="57">
                  <c:v>-3412.7241973052173</c:v>
                </c:pt>
                <c:pt idx="58">
                  <c:v>-3619.7005788387141</c:v>
                </c:pt>
                <c:pt idx="59">
                  <c:v>-3786.3254996731512</c:v>
                </c:pt>
                <c:pt idx="60">
                  <c:v>-3914.9838159909841</c:v>
                </c:pt>
                <c:pt idx="61">
                  <c:v>-4003.027938160435</c:v>
                </c:pt>
                <c:pt idx="62">
                  <c:v>-4054.9292201452458</c:v>
                </c:pt>
                <c:pt idx="63">
                  <c:v>-4068.2489936905472</c:v>
                </c:pt>
                <c:pt idx="64">
                  <c:v>-4041.8993546615502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F7D-461C-AC29-5B1CD010E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51600"/>
        <c:axId val="568148464"/>
      </c:scatterChart>
      <c:valAx>
        <c:axId val="568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48464"/>
        <c:crosses val="autoZero"/>
        <c:crossBetween val="midCat"/>
      </c:valAx>
      <c:valAx>
        <c:axId val="56814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TDK_KF_ST_11_01!$I$85:$I$149</c:f>
              <c:numCache>
                <c:formatCode>General</c:formatCode>
                <c:ptCount val="65"/>
                <c:pt idx="0">
                  <c:v>487</c:v>
                </c:pt>
                <c:pt idx="1">
                  <c:v>100</c:v>
                </c:pt>
                <c:pt idx="2">
                  <c:v>-273</c:v>
                </c:pt>
                <c:pt idx="3">
                  <c:v>-640</c:v>
                </c:pt>
                <c:pt idx="4">
                  <c:v>-1002</c:v>
                </c:pt>
                <c:pt idx="5">
                  <c:v>-1374</c:v>
                </c:pt>
                <c:pt idx="6">
                  <c:v>-1723</c:v>
                </c:pt>
                <c:pt idx="7">
                  <c:v>-2063</c:v>
                </c:pt>
                <c:pt idx="8">
                  <c:v>-2386</c:v>
                </c:pt>
                <c:pt idx="9">
                  <c:v>-2674</c:v>
                </c:pt>
                <c:pt idx="10">
                  <c:v>-2931</c:v>
                </c:pt>
                <c:pt idx="11">
                  <c:v>-3166</c:v>
                </c:pt>
                <c:pt idx="12">
                  <c:v>-3377</c:v>
                </c:pt>
                <c:pt idx="13">
                  <c:v>-3554</c:v>
                </c:pt>
                <c:pt idx="14">
                  <c:v>-3698</c:v>
                </c:pt>
                <c:pt idx="15">
                  <c:v>-3800</c:v>
                </c:pt>
                <c:pt idx="16">
                  <c:v>-3881</c:v>
                </c:pt>
                <c:pt idx="17">
                  <c:v>-3904</c:v>
                </c:pt>
                <c:pt idx="18">
                  <c:v>-3899</c:v>
                </c:pt>
                <c:pt idx="19">
                  <c:v>-3861</c:v>
                </c:pt>
                <c:pt idx="20">
                  <c:v>-3794</c:v>
                </c:pt>
                <c:pt idx="21">
                  <c:v>-3674</c:v>
                </c:pt>
                <c:pt idx="22">
                  <c:v>-3526</c:v>
                </c:pt>
                <c:pt idx="23">
                  <c:v>-3342</c:v>
                </c:pt>
                <c:pt idx="24">
                  <c:v>-3129</c:v>
                </c:pt>
                <c:pt idx="25">
                  <c:v>-2888</c:v>
                </c:pt>
                <c:pt idx="26">
                  <c:v>-2626</c:v>
                </c:pt>
                <c:pt idx="27">
                  <c:v>-2332</c:v>
                </c:pt>
                <c:pt idx="28">
                  <c:v>-2015</c:v>
                </c:pt>
                <c:pt idx="29">
                  <c:v>-1687</c:v>
                </c:pt>
                <c:pt idx="30">
                  <c:v>-1331</c:v>
                </c:pt>
                <c:pt idx="31">
                  <c:v>-965</c:v>
                </c:pt>
                <c:pt idx="32">
                  <c:v>-585</c:v>
                </c:pt>
                <c:pt idx="33">
                  <c:v>-210</c:v>
                </c:pt>
                <c:pt idx="34">
                  <c:v>160</c:v>
                </c:pt>
                <c:pt idx="35">
                  <c:v>524</c:v>
                </c:pt>
                <c:pt idx="36">
                  <c:v>890</c:v>
                </c:pt>
                <c:pt idx="37">
                  <c:v>1260</c:v>
                </c:pt>
                <c:pt idx="38">
                  <c:v>1612</c:v>
                </c:pt>
                <c:pt idx="39">
                  <c:v>1951</c:v>
                </c:pt>
                <c:pt idx="40">
                  <c:v>2265</c:v>
                </c:pt>
                <c:pt idx="41">
                  <c:v>2562</c:v>
                </c:pt>
                <c:pt idx="42">
                  <c:v>2819</c:v>
                </c:pt>
                <c:pt idx="43">
                  <c:v>3048</c:v>
                </c:pt>
                <c:pt idx="44">
                  <c:v>3267</c:v>
                </c:pt>
                <c:pt idx="45">
                  <c:v>3444</c:v>
                </c:pt>
                <c:pt idx="46">
                  <c:v>3585</c:v>
                </c:pt>
                <c:pt idx="47">
                  <c:v>3695</c:v>
                </c:pt>
                <c:pt idx="48">
                  <c:v>3766</c:v>
                </c:pt>
                <c:pt idx="49">
                  <c:v>3798</c:v>
                </c:pt>
                <c:pt idx="50">
                  <c:v>3803</c:v>
                </c:pt>
                <c:pt idx="51">
                  <c:v>3758</c:v>
                </c:pt>
                <c:pt idx="52">
                  <c:v>3683</c:v>
                </c:pt>
                <c:pt idx="53">
                  <c:v>3575</c:v>
                </c:pt>
                <c:pt idx="54">
                  <c:v>3424</c:v>
                </c:pt>
                <c:pt idx="55">
                  <c:v>3239</c:v>
                </c:pt>
                <c:pt idx="56">
                  <c:v>3023</c:v>
                </c:pt>
                <c:pt idx="57">
                  <c:v>2782</c:v>
                </c:pt>
                <c:pt idx="58">
                  <c:v>2521</c:v>
                </c:pt>
                <c:pt idx="59">
                  <c:v>2221</c:v>
                </c:pt>
                <c:pt idx="60">
                  <c:v>1908</c:v>
                </c:pt>
                <c:pt idx="61">
                  <c:v>1577</c:v>
                </c:pt>
                <c:pt idx="62">
                  <c:v>1230</c:v>
                </c:pt>
                <c:pt idx="63">
                  <c:v>847</c:v>
                </c:pt>
                <c:pt idx="64">
                  <c:v>475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C0D-4E1E-AEFE-A0E38C5ED2EB}"/>
            </c:ext>
          </c:extLst>
        </c:ser>
        <c:ser>
          <c:idx val="1"/>
          <c:order val="1"/>
          <c:tx>
            <c:strRef>
              <c:f>TDK_KF_ST_11_01!$L$19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TDK_KF_ST_11_01!$L$85:$L$149</c:f>
              <c:numCache>
                <c:formatCode>General</c:formatCode>
                <c:ptCount val="65"/>
                <c:pt idx="0">
                  <c:v>491.37467991524147</c:v>
                </c:pt>
                <c:pt idx="1">
                  <c:v>104.09827608326589</c:v>
                </c:pt>
                <c:pt idx="2">
                  <c:v>-267.27105462562207</c:v>
                </c:pt>
                <c:pt idx="3">
                  <c:v>-636.69396357062419</c:v>
                </c:pt>
                <c:pt idx="4">
                  <c:v>-1000.7462045033379</c:v>
                </c:pt>
                <c:pt idx="5">
                  <c:v>-1374.2986640076265</c:v>
                </c:pt>
                <c:pt idx="6">
                  <c:v>-1723.4126781604486</c:v>
                </c:pt>
                <c:pt idx="7">
                  <c:v>-2062.171481294065</c:v>
                </c:pt>
                <c:pt idx="8">
                  <c:v>-2382.8617088415804</c:v>
                </c:pt>
                <c:pt idx="9">
                  <c:v>-2673.8284928414755</c:v>
                </c:pt>
                <c:pt idx="10">
                  <c:v>-2933.8571631271698</c:v>
                </c:pt>
                <c:pt idx="11">
                  <c:v>-3166.5919859952337</c:v>
                </c:pt>
                <c:pt idx="12">
                  <c:v>-3378.8271757534335</c:v>
                </c:pt>
                <c:pt idx="13">
                  <c:v>-3554.0944920344637</c:v>
                </c:pt>
                <c:pt idx="14">
                  <c:v>-3698.505347267856</c:v>
                </c:pt>
                <c:pt idx="15">
                  <c:v>-3808.3464596458875</c:v>
                </c:pt>
                <c:pt idx="16">
                  <c:v>-3878.7893128156652</c:v>
                </c:pt>
                <c:pt idx="17">
                  <c:v>-3911.7994889278493</c:v>
                </c:pt>
                <c:pt idx="18">
                  <c:v>-3907.8712725935634</c:v>
                </c:pt>
                <c:pt idx="19">
                  <c:v>-3868.0935061161645</c:v>
                </c:pt>
                <c:pt idx="20">
                  <c:v>-3794.0118038714431</c:v>
                </c:pt>
                <c:pt idx="21">
                  <c:v>-3679.2480943174774</c:v>
                </c:pt>
                <c:pt idx="22">
                  <c:v>-3529.855138403856</c:v>
                </c:pt>
                <c:pt idx="23">
                  <c:v>-3344.0310158318184</c:v>
                </c:pt>
                <c:pt idx="24">
                  <c:v>-3130.606999951428</c:v>
                </c:pt>
                <c:pt idx="25">
                  <c:v>-2883.5438592196333</c:v>
                </c:pt>
                <c:pt idx="26">
                  <c:v>-2622.9739153948176</c:v>
                </c:pt>
                <c:pt idx="27">
                  <c:v>-2332.6212220043822</c:v>
                </c:pt>
                <c:pt idx="28">
                  <c:v>-2012.6185049204396</c:v>
                </c:pt>
                <c:pt idx="29">
                  <c:v>-1680.502148088997</c:v>
                </c:pt>
                <c:pt idx="30">
                  <c:v>-1327.8952003728712</c:v>
                </c:pt>
                <c:pt idx="31">
                  <c:v>-959.98183081742127</c:v>
                </c:pt>
                <c:pt idx="32">
                  <c:v>-580.14452688697634</c:v>
                </c:pt>
                <c:pt idx="33">
                  <c:v>-207.77624364253822</c:v>
                </c:pt>
                <c:pt idx="34">
                  <c:v>166.61029348417409</c:v>
                </c:pt>
                <c:pt idx="35">
                  <c:v>529.30510025641888</c:v>
                </c:pt>
                <c:pt idx="36">
                  <c:v>893.80594387764108</c:v>
                </c:pt>
                <c:pt idx="37">
                  <c:v>1264.2773329521767</c:v>
                </c:pt>
                <c:pt idx="38">
                  <c:v>1611.5682766692207</c:v>
                </c:pt>
                <c:pt idx="39">
                  <c:v>1952.7704279286193</c:v>
                </c:pt>
                <c:pt idx="40">
                  <c:v>2268.7696399541028</c:v>
                </c:pt>
                <c:pt idx="41">
                  <c:v>2560.58943496855</c:v>
                </c:pt>
                <c:pt idx="42">
                  <c:v>2816.4550573931092</c:v>
                </c:pt>
                <c:pt idx="43">
                  <c:v>3049.5064692342994</c:v>
                </c:pt>
                <c:pt idx="44">
                  <c:v>3258.3855774058743</c:v>
                </c:pt>
                <c:pt idx="45">
                  <c:v>3435.6763675589996</c:v>
                </c:pt>
                <c:pt idx="46">
                  <c:v>3580.5223538028777</c:v>
                </c:pt>
                <c:pt idx="47">
                  <c:v>3690.6469753599008</c:v>
                </c:pt>
                <c:pt idx="48">
                  <c:v>3762.806803101932</c:v>
                </c:pt>
                <c:pt idx="49">
                  <c:v>3796.6449180304849</c:v>
                </c:pt>
                <c:pt idx="50">
                  <c:v>3794.2775352481704</c:v>
                </c:pt>
                <c:pt idx="51">
                  <c:v>3756.1231643683368</c:v>
                </c:pt>
                <c:pt idx="52">
                  <c:v>3681.8449158756598</c:v>
                </c:pt>
                <c:pt idx="53">
                  <c:v>3570.0783964498646</c:v>
                </c:pt>
                <c:pt idx="54">
                  <c:v>3423.6963766334966</c:v>
                </c:pt>
                <c:pt idx="55">
                  <c:v>3238.0090204198505</c:v>
                </c:pt>
                <c:pt idx="56">
                  <c:v>3022.9955753094237</c:v>
                </c:pt>
                <c:pt idx="57">
                  <c:v>2781.3307887654078</c:v>
                </c:pt>
                <c:pt idx="58">
                  <c:v>2519.7133965890043</c:v>
                </c:pt>
                <c:pt idx="59">
                  <c:v>2229.7966651974534</c:v>
                </c:pt>
                <c:pt idx="60">
                  <c:v>1911.1109258720969</c:v>
                </c:pt>
                <c:pt idx="61">
                  <c:v>1582.4252592593225</c:v>
                </c:pt>
                <c:pt idx="62">
                  <c:v>1230.4962229235005</c:v>
                </c:pt>
                <c:pt idx="63">
                  <c:v>851.32134843273275</c:v>
                </c:pt>
                <c:pt idx="64">
                  <c:v>475.79921768042641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C0D-4E1E-AEFE-A0E38C5ED2EB}"/>
            </c:ext>
          </c:extLst>
        </c:ser>
        <c:ser>
          <c:idx val="2"/>
          <c:order val="2"/>
          <c:tx>
            <c:strRef>
              <c:f>TDK_KF_ST_11_01!$J$19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TDK_KF_ST_11_01!$J$85:$J$149</c:f>
              <c:numCache>
                <c:formatCode>General</c:formatCode>
                <c:ptCount val="65"/>
                <c:pt idx="0">
                  <c:v>-3812</c:v>
                </c:pt>
                <c:pt idx="1">
                  <c:v>-3842</c:v>
                </c:pt>
                <c:pt idx="2">
                  <c:v>-3834</c:v>
                </c:pt>
                <c:pt idx="3">
                  <c:v>-3800</c:v>
                </c:pt>
                <c:pt idx="4">
                  <c:v>-3721</c:v>
                </c:pt>
                <c:pt idx="5">
                  <c:v>-3603</c:v>
                </c:pt>
                <c:pt idx="6">
                  <c:v>-3452</c:v>
                </c:pt>
                <c:pt idx="7">
                  <c:v>-3268</c:v>
                </c:pt>
                <c:pt idx="8">
                  <c:v>-3046</c:v>
                </c:pt>
                <c:pt idx="9">
                  <c:v>-2801</c:v>
                </c:pt>
                <c:pt idx="10">
                  <c:v>-2534</c:v>
                </c:pt>
                <c:pt idx="11">
                  <c:v>-2247</c:v>
                </c:pt>
                <c:pt idx="12">
                  <c:v>-1925</c:v>
                </c:pt>
                <c:pt idx="13">
                  <c:v>-1593</c:v>
                </c:pt>
                <c:pt idx="14">
                  <c:v>-1238</c:v>
                </c:pt>
                <c:pt idx="15">
                  <c:v>-865</c:v>
                </c:pt>
                <c:pt idx="16">
                  <c:v>-495</c:v>
                </c:pt>
                <c:pt idx="17">
                  <c:v>-121</c:v>
                </c:pt>
                <c:pt idx="18">
                  <c:v>254</c:v>
                </c:pt>
                <c:pt idx="19">
                  <c:v>621</c:v>
                </c:pt>
                <c:pt idx="20">
                  <c:v>977</c:v>
                </c:pt>
                <c:pt idx="21">
                  <c:v>1344</c:v>
                </c:pt>
                <c:pt idx="22">
                  <c:v>1695</c:v>
                </c:pt>
                <c:pt idx="23">
                  <c:v>2037</c:v>
                </c:pt>
                <c:pt idx="24">
                  <c:v>2343</c:v>
                </c:pt>
                <c:pt idx="25">
                  <c:v>2640</c:v>
                </c:pt>
                <c:pt idx="26">
                  <c:v>2899</c:v>
                </c:pt>
                <c:pt idx="27">
                  <c:v>3131</c:v>
                </c:pt>
                <c:pt idx="28">
                  <c:v>3344</c:v>
                </c:pt>
                <c:pt idx="29">
                  <c:v>3517</c:v>
                </c:pt>
                <c:pt idx="30">
                  <c:v>3655</c:v>
                </c:pt>
                <c:pt idx="31">
                  <c:v>3769</c:v>
                </c:pt>
                <c:pt idx="32">
                  <c:v>3840</c:v>
                </c:pt>
                <c:pt idx="33">
                  <c:v>3873</c:v>
                </c:pt>
                <c:pt idx="34">
                  <c:v>3862</c:v>
                </c:pt>
                <c:pt idx="35">
                  <c:v>3829</c:v>
                </c:pt>
                <c:pt idx="36">
                  <c:v>3748</c:v>
                </c:pt>
                <c:pt idx="37">
                  <c:v>3637</c:v>
                </c:pt>
                <c:pt idx="38">
                  <c:v>3491</c:v>
                </c:pt>
                <c:pt idx="39">
                  <c:v>3291</c:v>
                </c:pt>
                <c:pt idx="40">
                  <c:v>3080</c:v>
                </c:pt>
                <c:pt idx="41">
                  <c:v>2826</c:v>
                </c:pt>
                <c:pt idx="42">
                  <c:v>2563</c:v>
                </c:pt>
                <c:pt idx="43">
                  <c:v>2276</c:v>
                </c:pt>
                <c:pt idx="44">
                  <c:v>1958</c:v>
                </c:pt>
                <c:pt idx="45">
                  <c:v>1625</c:v>
                </c:pt>
                <c:pt idx="46">
                  <c:v>1269</c:v>
                </c:pt>
                <c:pt idx="47">
                  <c:v>894</c:v>
                </c:pt>
                <c:pt idx="48">
                  <c:v>519</c:v>
                </c:pt>
                <c:pt idx="49">
                  <c:v>148</c:v>
                </c:pt>
                <c:pt idx="50">
                  <c:v>-220</c:v>
                </c:pt>
                <c:pt idx="51">
                  <c:v>-590</c:v>
                </c:pt>
                <c:pt idx="52">
                  <c:v>-957</c:v>
                </c:pt>
                <c:pt idx="53">
                  <c:v>-1318</c:v>
                </c:pt>
                <c:pt idx="54">
                  <c:v>-1665</c:v>
                </c:pt>
                <c:pt idx="55">
                  <c:v>-2010</c:v>
                </c:pt>
                <c:pt idx="56">
                  <c:v>-2321</c:v>
                </c:pt>
                <c:pt idx="57">
                  <c:v>-2609</c:v>
                </c:pt>
                <c:pt idx="58">
                  <c:v>-2873</c:v>
                </c:pt>
                <c:pt idx="59">
                  <c:v>-3106</c:v>
                </c:pt>
                <c:pt idx="60">
                  <c:v>-3312</c:v>
                </c:pt>
                <c:pt idx="61">
                  <c:v>-3482</c:v>
                </c:pt>
                <c:pt idx="62">
                  <c:v>-3632</c:v>
                </c:pt>
                <c:pt idx="63">
                  <c:v>-3739</c:v>
                </c:pt>
                <c:pt idx="64">
                  <c:v>-3809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C0D-4E1E-AEFE-A0E38C5ED2EB}"/>
            </c:ext>
          </c:extLst>
        </c:ser>
        <c:ser>
          <c:idx val="3"/>
          <c:order val="3"/>
          <c:tx>
            <c:strRef>
              <c:f>TDK_KF_ST_11_01!$N$19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TDK_KF_ST_11_01!$N$85:$N$149</c:f>
              <c:numCache>
                <c:formatCode>General</c:formatCode>
                <c:ptCount val="65"/>
                <c:pt idx="0">
                  <c:v>-3803.7193651151015</c:v>
                </c:pt>
                <c:pt idx="1">
                  <c:v>-3838.0535255536824</c:v>
                </c:pt>
                <c:pt idx="2">
                  <c:v>-3834.2769262723359</c:v>
                </c:pt>
                <c:pt idx="3">
                  <c:v>-3794.8168970301554</c:v>
                </c:pt>
                <c:pt idx="4">
                  <c:v>-3720.0394798532852</c:v>
                </c:pt>
                <c:pt idx="5">
                  <c:v>-3603.9941044843331</c:v>
                </c:pt>
                <c:pt idx="6">
                  <c:v>-3456.1038793577268</c:v>
                </c:pt>
                <c:pt idx="7">
                  <c:v>-3271.2862663883825</c:v>
                </c:pt>
                <c:pt idx="8">
                  <c:v>-3052.2130115035584</c:v>
                </c:pt>
                <c:pt idx="9">
                  <c:v>-2807.9378899756662</c:v>
                </c:pt>
                <c:pt idx="10">
                  <c:v>-2542.732382693312</c:v>
                </c:pt>
                <c:pt idx="11">
                  <c:v>-2254.8809071584542</c:v>
                </c:pt>
                <c:pt idx="12">
                  <c:v>-1932.6247952068391</c:v>
                </c:pt>
                <c:pt idx="13">
                  <c:v>-1599.2037870841789</c:v>
                </c:pt>
                <c:pt idx="14">
                  <c:v>-1243.5713485787439</c:v>
                </c:pt>
                <c:pt idx="15">
                  <c:v>-869.6208688210055</c:v>
                </c:pt>
                <c:pt idx="16">
                  <c:v>-495.07467928922193</c:v>
                </c:pt>
                <c:pt idx="17">
                  <c:v>-119.20351751566831</c:v>
                </c:pt>
                <c:pt idx="18">
                  <c:v>258.53360396454025</c:v>
                </c:pt>
                <c:pt idx="19">
                  <c:v>626.73168456280962</c:v>
                </c:pt>
                <c:pt idx="20">
                  <c:v>985.73453604649399</c:v>
                </c:pt>
                <c:pt idx="21">
                  <c:v>1354.6669109774643</c:v>
                </c:pt>
                <c:pt idx="22">
                  <c:v>1706.2639720771188</c:v>
                </c:pt>
                <c:pt idx="23">
                  <c:v>2044.7638316162424</c:v>
                </c:pt>
                <c:pt idx="24">
                  <c:v>2355.5740408647252</c:v>
                </c:pt>
                <c:pt idx="25">
                  <c:v>2648.2836797855512</c:v>
                </c:pt>
                <c:pt idx="26">
                  <c:v>2902.0552716390707</c:v>
                </c:pt>
                <c:pt idx="27">
                  <c:v>3134.9509062672464</c:v>
                </c:pt>
                <c:pt idx="28">
                  <c:v>3343.4795361942388</c:v>
                </c:pt>
                <c:pt idx="29">
                  <c:v>3515.8943460627211</c:v>
                </c:pt>
                <c:pt idx="30">
                  <c:v>3656.9452958837846</c:v>
                </c:pt>
                <c:pt idx="31">
                  <c:v>3763.2108186525779</c:v>
                </c:pt>
                <c:pt idx="32">
                  <c:v>3832.7745245763881</c:v>
                </c:pt>
                <c:pt idx="33">
                  <c:v>3863.541970215912</c:v>
                </c:pt>
                <c:pt idx="34">
                  <c:v>3858.0802190948248</c:v>
                </c:pt>
                <c:pt idx="35">
                  <c:v>3817.8963800060519</c:v>
                </c:pt>
                <c:pt idx="36">
                  <c:v>3741.845199543443</c:v>
                </c:pt>
                <c:pt idx="37">
                  <c:v>3625.6446548765534</c:v>
                </c:pt>
                <c:pt idx="38">
                  <c:v>3477.6940849546495</c:v>
                </c:pt>
                <c:pt idx="39">
                  <c:v>3290.6154603124883</c:v>
                </c:pt>
                <c:pt idx="40">
                  <c:v>3073.9703890637184</c:v>
                </c:pt>
                <c:pt idx="41">
                  <c:v>2828.4755847156707</c:v>
                </c:pt>
                <c:pt idx="42">
                  <c:v>2567.3749600520873</c:v>
                </c:pt>
                <c:pt idx="43">
                  <c:v>2279.5004389035771</c:v>
                </c:pt>
                <c:pt idx="44">
                  <c:v>1963.4942092824147</c:v>
                </c:pt>
                <c:pt idx="45">
                  <c:v>1628.1850430944648</c:v>
                </c:pt>
                <c:pt idx="46">
                  <c:v>1273.8627894996193</c:v>
                </c:pt>
                <c:pt idx="47">
                  <c:v>903.01848924354067</c:v>
                </c:pt>
                <c:pt idx="48">
                  <c:v>525.62734004239235</c:v>
                </c:pt>
                <c:pt idx="49">
                  <c:v>154.03952145281275</c:v>
                </c:pt>
                <c:pt idx="50">
                  <c:v>-221.29267163001379</c:v>
                </c:pt>
                <c:pt idx="51">
                  <c:v>-589.62142897989099</c:v>
                </c:pt>
                <c:pt idx="52">
                  <c:v>-955.90101332918061</c:v>
                </c:pt>
                <c:pt idx="53">
                  <c:v>-1319.3044120606321</c:v>
                </c:pt>
                <c:pt idx="54">
                  <c:v>-1668.0662911779541</c:v>
                </c:pt>
                <c:pt idx="55">
                  <c:v>-2009.8592375517283</c:v>
                </c:pt>
                <c:pt idx="56">
                  <c:v>-2325.1753161867582</c:v>
                </c:pt>
                <c:pt idx="57">
                  <c:v>-2613.4562750783298</c:v>
                </c:pt>
                <c:pt idx="58">
                  <c:v>-2870.1564253409724</c:v>
                </c:pt>
                <c:pt idx="59">
                  <c:v>-3104.2024589158982</c:v>
                </c:pt>
                <c:pt idx="60">
                  <c:v>-3313.2497784091051</c:v>
                </c:pt>
                <c:pt idx="61">
                  <c:v>-3485.302753538303</c:v>
                </c:pt>
                <c:pt idx="62">
                  <c:v>-3627.5940336282433</c:v>
                </c:pt>
                <c:pt idx="63">
                  <c:v>-3737.9522246742745</c:v>
                </c:pt>
                <c:pt idx="64">
                  <c:v>-3807.0997683358528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C0D-4E1E-AEFE-A0E38C5ED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59048"/>
        <c:axId val="568152776"/>
      </c:scatterChart>
      <c:valAx>
        <c:axId val="568159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2776"/>
        <c:crosses val="autoZero"/>
        <c:crossBetween val="midCat"/>
      </c:valAx>
      <c:valAx>
        <c:axId val="568152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9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TDK_KF_ST_11_01!$AC$20:$AC$84</c:f>
              <c:numCache>
                <c:formatCode>General</c:formatCode>
                <c:ptCount val="65"/>
                <c:pt idx="0">
                  <c:v>-1.1067963847424839E-2</c:v>
                </c:pt>
                <c:pt idx="1">
                  <c:v>-0.11715309033511634</c:v>
                </c:pt>
                <c:pt idx="2">
                  <c:v>-0.13359417647420457</c:v>
                </c:pt>
                <c:pt idx="3">
                  <c:v>-0.12459400711219004</c:v>
                </c:pt>
                <c:pt idx="4">
                  <c:v>-0.18900767341583347</c:v>
                </c:pt>
                <c:pt idx="5">
                  <c:v>-0.12431848626464514</c:v>
                </c:pt>
                <c:pt idx="6">
                  <c:v>8.209282775766269E-4</c:v>
                </c:pt>
                <c:pt idx="7">
                  <c:v>-3.304162075554018E-2</c:v>
                </c:pt>
                <c:pt idx="8">
                  <c:v>-4.9791913931628073E-2</c:v>
                </c:pt>
                <c:pt idx="9">
                  <c:v>-3.2917204951218082E-2</c:v>
                </c:pt>
                <c:pt idx="10">
                  <c:v>3.9066432157497388E-3</c:v>
                </c:pt>
                <c:pt idx="11">
                  <c:v>-4.4136059938288952E-2</c:v>
                </c:pt>
                <c:pt idx="12">
                  <c:v>1.6945575640448851E-2</c:v>
                </c:pt>
                <c:pt idx="13">
                  <c:v>-1.6264584373558932E-2</c:v>
                </c:pt>
                <c:pt idx="14">
                  <c:v>-0.10879686602193317</c:v>
                </c:pt>
                <c:pt idx="15">
                  <c:v>-8.2462365617004707E-2</c:v>
                </c:pt>
                <c:pt idx="16">
                  <c:v>-0.11211913827328601</c:v>
                </c:pt>
                <c:pt idx="17">
                  <c:v>-0.15021277914210884</c:v>
                </c:pt>
                <c:pt idx="18">
                  <c:v>-0.12436781140792164</c:v>
                </c:pt>
                <c:pt idx="19">
                  <c:v>-0.18881590208421528</c:v>
                </c:pt>
                <c:pt idx="20">
                  <c:v>-0.14888354778027235</c:v>
                </c:pt>
                <c:pt idx="21">
                  <c:v>-0.14515108466356708</c:v>
                </c:pt>
                <c:pt idx="22">
                  <c:v>6.9255793922039288E-2</c:v>
                </c:pt>
                <c:pt idx="23">
                  <c:v>-1.8570334797914256E-2</c:v>
                </c:pt>
                <c:pt idx="24">
                  <c:v>-7.0542953065654501E-2</c:v>
                </c:pt>
                <c:pt idx="25">
                  <c:v>3.1400380992266719E-2</c:v>
                </c:pt>
                <c:pt idx="26">
                  <c:v>9.2881968971795459E-2</c:v>
                </c:pt>
                <c:pt idx="27">
                  <c:v>4.8885318899039021E-2</c:v>
                </c:pt>
                <c:pt idx="28">
                  <c:v>8.159708237792529E-2</c:v>
                </c:pt>
                <c:pt idx="29">
                  <c:v>0.12590824052219318</c:v>
                </c:pt>
                <c:pt idx="30">
                  <c:v>-3.9078043483527836E-2</c:v>
                </c:pt>
                <c:pt idx="31">
                  <c:v>4.1323372992991381E-2</c:v>
                </c:pt>
                <c:pt idx="32">
                  <c:v>2.3728355763267928E-2</c:v>
                </c:pt>
                <c:pt idx="33">
                  <c:v>-2.4651350280379347E-2</c:v>
                </c:pt>
                <c:pt idx="34">
                  <c:v>-2.5454469151696912E-2</c:v>
                </c:pt>
                <c:pt idx="35">
                  <c:v>-1.3411350638591557E-2</c:v>
                </c:pt>
                <c:pt idx="36">
                  <c:v>7.5146231119788354E-2</c:v>
                </c:pt>
                <c:pt idx="37">
                  <c:v>3.6758813410386892E-2</c:v>
                </c:pt>
                <c:pt idx="38">
                  <c:v>0.10671855903444794</c:v>
                </c:pt>
                <c:pt idx="39">
                  <c:v>0.11986302376331537</c:v>
                </c:pt>
                <c:pt idx="40">
                  <c:v>0.12687481012795843</c:v>
                </c:pt>
                <c:pt idx="41">
                  <c:v>0.16111853832498468</c:v>
                </c:pt>
                <c:pt idx="42">
                  <c:v>0.12860393303665774</c:v>
                </c:pt>
                <c:pt idx="43">
                  <c:v>0.1515392368328321</c:v>
                </c:pt>
                <c:pt idx="44">
                  <c:v>0.15893727321520146</c:v>
                </c:pt>
                <c:pt idx="45">
                  <c:v>7.7768349265227243E-2</c:v>
                </c:pt>
                <c:pt idx="46">
                  <c:v>8.1730687699064219E-2</c:v>
                </c:pt>
                <c:pt idx="47">
                  <c:v>1.2401061474633934E-2</c:v>
                </c:pt>
                <c:pt idx="48">
                  <c:v>6.0849421381021784E-3</c:v>
                </c:pt>
                <c:pt idx="49">
                  <c:v>3.4264221695423203E-2</c:v>
                </c:pt>
                <c:pt idx="50">
                  <c:v>-4.9780571776807392E-2</c:v>
                </c:pt>
                <c:pt idx="51">
                  <c:v>-0.11847364307624275</c:v>
                </c:pt>
                <c:pt idx="52">
                  <c:v>-2.8750725433951629E-2</c:v>
                </c:pt>
                <c:pt idx="53">
                  <c:v>-8.213863391108589E-2</c:v>
                </c:pt>
                <c:pt idx="54">
                  <c:v>-4.6273409626735429E-2</c:v>
                </c:pt>
                <c:pt idx="55">
                  <c:v>-4.3380756764236139E-2</c:v>
                </c:pt>
                <c:pt idx="56">
                  <c:v>1.1016986420486319E-2</c:v>
                </c:pt>
                <c:pt idx="57">
                  <c:v>-3.5960750418155385E-2</c:v>
                </c:pt>
                <c:pt idx="58">
                  <c:v>-6.2940139745535362E-2</c:v>
                </c:pt>
                <c:pt idx="59">
                  <c:v>4.1306934322619782E-2</c:v>
                </c:pt>
                <c:pt idx="60">
                  <c:v>-2.4292522928703875E-3</c:v>
                </c:pt>
                <c:pt idx="61">
                  <c:v>-4.4214481716778664E-2</c:v>
                </c:pt>
                <c:pt idx="62">
                  <c:v>-7.1122763399216637E-2</c:v>
                </c:pt>
                <c:pt idx="63">
                  <c:v>-6.6795684453154536E-2</c:v>
                </c:pt>
                <c:pt idx="64">
                  <c:v>-0.15756382267801428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BF6-4245-B31F-E34B5BA994C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TDK_KF_ST_11_01!$AC$85:$AC$149</c:f>
              <c:numCache>
                <c:formatCode>General</c:formatCode>
                <c:ptCount val="65"/>
                <c:pt idx="0">
                  <c:v>-1.3594374547551524E-2</c:v>
                </c:pt>
                <c:pt idx="1">
                  <c:v>8.6846116005290241E-4</c:v>
                </c:pt>
                <c:pt idx="2">
                  <c:v>-2.3631318528202883E-2</c:v>
                </c:pt>
                <c:pt idx="3">
                  <c:v>2.3286316173084742E-2</c:v>
                </c:pt>
                <c:pt idx="4">
                  <c:v>4.5296025978188936E-2</c:v>
                </c:pt>
                <c:pt idx="5">
                  <c:v>5.9537625302709785E-2</c:v>
                </c:pt>
                <c:pt idx="6">
                  <c:v>4.08547587492194E-2</c:v>
                </c:pt>
                <c:pt idx="7">
                  <c:v>2.7622004037027637E-2</c:v>
                </c:pt>
                <c:pt idx="8">
                  <c:v>-2.7197604902823969E-2</c:v>
                </c:pt>
                <c:pt idx="9">
                  <c:v>-4.2448850480809597E-3</c:v>
                </c:pt>
                <c:pt idx="10">
                  <c:v>6.9726497474675853E-4</c:v>
                </c:pt>
                <c:pt idx="11">
                  <c:v>-1.8354675487785244E-2</c:v>
                </c:pt>
                <c:pt idx="12">
                  <c:v>-1.1940064165912645E-2</c:v>
                </c:pt>
                <c:pt idx="13">
                  <c:v>-1.055733086627697E-2</c:v>
                </c:pt>
                <c:pt idx="14">
                  <c:v>-3.5204024804897927E-3</c:v>
                </c:pt>
                <c:pt idx="15">
                  <c:v>3.2715728873256467E-2</c:v>
                </c:pt>
                <c:pt idx="16">
                  <c:v>6.4130013550879994E-2</c:v>
                </c:pt>
                <c:pt idx="17">
                  <c:v>9.7898698993731159E-2</c:v>
                </c:pt>
                <c:pt idx="18">
                  <c:v>0.12327750848817232</c:v>
                </c:pt>
                <c:pt idx="19">
                  <c:v>0.12847238853416343</c:v>
                </c:pt>
                <c:pt idx="20">
                  <c:v>0.18315088185298123</c:v>
                </c:pt>
                <c:pt idx="21">
                  <c:v>0.17527568101030511</c:v>
                </c:pt>
                <c:pt idx="22">
                  <c:v>0.17498076734779033</c:v>
                </c:pt>
                <c:pt idx="23">
                  <c:v>0.12753246665985785</c:v>
                </c:pt>
                <c:pt idx="24">
                  <c:v>0.17582740178227141</c:v>
                </c:pt>
                <c:pt idx="25">
                  <c:v>0.17298431205162501</c:v>
                </c:pt>
                <c:pt idx="26">
                  <c:v>9.8091376127371177E-2</c:v>
                </c:pt>
                <c:pt idx="27">
                  <c:v>5.8434103392187353E-2</c:v>
                </c:pt>
                <c:pt idx="28">
                  <c:v>5.5278146094451586E-2</c:v>
                </c:pt>
                <c:pt idx="29">
                  <c:v>0.10721782153208892</c:v>
                </c:pt>
                <c:pt idx="30">
                  <c:v>7.7746155393157323E-2</c:v>
                </c:pt>
                <c:pt idx="31">
                  <c:v>7.530650557899321E-2</c:v>
                </c:pt>
                <c:pt idx="32">
                  <c:v>7.8397946636926008E-2</c:v>
                </c:pt>
                <c:pt idx="33">
                  <c:v>4.7750343892118963E-2</c:v>
                </c:pt>
                <c:pt idx="34">
                  <c:v>0.12028154937041791</c:v>
                </c:pt>
                <c:pt idx="35">
                  <c:v>0.12028326800287914</c:v>
                </c:pt>
                <c:pt idx="36">
                  <c:v>9.3199603512175599E-2</c:v>
                </c:pt>
                <c:pt idx="37">
                  <c:v>0.13117636517063147</c:v>
                </c:pt>
                <c:pt idx="38">
                  <c:v>9.1297136893160769E-2</c:v>
                </c:pt>
                <c:pt idx="39">
                  <c:v>3.4262730334262415E-2</c:v>
                </c:pt>
                <c:pt idx="40">
                  <c:v>0.10418255924011532</c:v>
                </c:pt>
                <c:pt idx="41">
                  <c:v>-3.8274135685668398E-2</c:v>
                </c:pt>
                <c:pt idx="42">
                  <c:v>-7.5380129854949018E-2</c:v>
                </c:pt>
                <c:pt idx="43">
                  <c:v>-3.4793353633958191E-2</c:v>
                </c:pt>
                <c:pt idx="44">
                  <c:v>-0.14540764071418266</c:v>
                </c:pt>
                <c:pt idx="45">
                  <c:v>-0.1097292071476943</c:v>
                </c:pt>
                <c:pt idx="46">
                  <c:v>-0.10965235439897469</c:v>
                </c:pt>
                <c:pt idx="47">
                  <c:v>-0.16937403029886866</c:v>
                </c:pt>
                <c:pt idx="48">
                  <c:v>-0.13213827752989005</c:v>
                </c:pt>
                <c:pt idx="49">
                  <c:v>-0.12222120297191452</c:v>
                </c:pt>
                <c:pt idx="50">
                  <c:v>-7.7575554677196124E-3</c:v>
                </c:pt>
                <c:pt idx="51">
                  <c:v>-3.8175521245406685E-2</c:v>
                </c:pt>
                <c:pt idx="52">
                  <c:v>-5.0002419036331958E-2</c:v>
                </c:pt>
                <c:pt idx="53">
                  <c:v>4.2022072325949011E-3</c:v>
                </c:pt>
                <c:pt idx="54">
                  <c:v>3.9199931982665248E-3</c:v>
                </c:pt>
                <c:pt idx="55">
                  <c:v>-3.2427837990049113E-2</c:v>
                </c:pt>
                <c:pt idx="56">
                  <c:v>1.272169874182083E-2</c:v>
                </c:pt>
                <c:pt idx="57">
                  <c:v>2.0588844578959709E-2</c:v>
                </c:pt>
                <c:pt idx="58">
                  <c:v>-4.6649811670405938E-2</c:v>
                </c:pt>
                <c:pt idx="59">
                  <c:v>-0.15187357410870206</c:v>
                </c:pt>
                <c:pt idx="60">
                  <c:v>-5.835874303149069E-2</c:v>
                </c:pt>
                <c:pt idx="61">
                  <c:v>-7.8283987850308989E-2</c:v>
                </c:pt>
                <c:pt idx="62">
                  <c:v>-5.3288105301602329E-2</c:v>
                </c:pt>
                <c:pt idx="63">
                  <c:v>-8.9926386284525428E-2</c:v>
                </c:pt>
                <c:pt idx="64">
                  <c:v>-3.9836972128849624E-2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BF6-4245-B31F-E34B5BA994C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</c:numCache>
            </c:numRef>
          </c:xVal>
          <c:yVal>
            <c:numRef>
              <c:f>TDK_KF_ST_11_01!$AD$20:$AD$83</c:f>
              <c:numCache>
                <c:formatCode>General</c:formatCode>
                <c:ptCount val="64"/>
                <c:pt idx="0">
                  <c:v>-2.8769008281424785E-2</c:v>
                </c:pt>
                <c:pt idx="1">
                  <c:v>2.7226704050590911E-2</c:v>
                </c:pt>
                <c:pt idx="2">
                  <c:v>8.0306071172602245E-2</c:v>
                </c:pt>
                <c:pt idx="3">
                  <c:v>4.6310019261881052E-2</c:v>
                </c:pt>
                <c:pt idx="4">
                  <c:v>0.13064893038434278</c:v>
                </c:pt>
                <c:pt idx="5">
                  <c:v>-2.7555087844056914E-2</c:v>
                </c:pt>
                <c:pt idx="6">
                  <c:v>-4.7470739947982565E-2</c:v>
                </c:pt>
                <c:pt idx="7">
                  <c:v>5.3630465334499888E-2</c:v>
                </c:pt>
                <c:pt idx="8">
                  <c:v>6.2513612673448904E-2</c:v>
                </c:pt>
                <c:pt idx="9">
                  <c:v>4.8936696116896883E-4</c:v>
                </c:pt>
                <c:pt idx="10">
                  <c:v>1.3349982516785985E-5</c:v>
                </c:pt>
                <c:pt idx="11">
                  <c:v>4.8338267170883853E-2</c:v>
                </c:pt>
                <c:pt idx="12">
                  <c:v>-6.6947994676780809E-2</c:v>
                </c:pt>
                <c:pt idx="13">
                  <c:v>-2.1910936871847753E-2</c:v>
                </c:pt>
                <c:pt idx="14">
                  <c:v>0.10103931055421356</c:v>
                </c:pt>
                <c:pt idx="15">
                  <c:v>-3.9758837354909815E-2</c:v>
                </c:pt>
                <c:pt idx="16">
                  <c:v>-2.0019139256604035E-2</c:v>
                </c:pt>
                <c:pt idx="17">
                  <c:v>-1.9161251156759818E-2</c:v>
                </c:pt>
                <c:pt idx="18">
                  <c:v>1.4715457008946942E-2</c:v>
                </c:pt>
                <c:pt idx="19">
                  <c:v>7.9086694936520985E-2</c:v>
                </c:pt>
                <c:pt idx="20">
                  <c:v>3.4759070660896896E-3</c:v>
                </c:pt>
                <c:pt idx="21">
                  <c:v>0.11035773102960889</c:v>
                </c:pt>
                <c:pt idx="22">
                  <c:v>-0.14463592377698831</c:v>
                </c:pt>
                <c:pt idx="23">
                  <c:v>-1.9703800887754142E-2</c:v>
                </c:pt>
                <c:pt idx="24">
                  <c:v>0.17472551230576983</c:v>
                </c:pt>
                <c:pt idx="25">
                  <c:v>2.8623493419956958E-3</c:v>
                </c:pt>
                <c:pt idx="26">
                  <c:v>-1.5848320786346903E-3</c:v>
                </c:pt>
                <c:pt idx="27">
                  <c:v>8.229104627159245E-2</c:v>
                </c:pt>
                <c:pt idx="28">
                  <c:v>1.160252113425031E-2</c:v>
                </c:pt>
                <c:pt idx="29">
                  <c:v>-5.6249725193140421E-3</c:v>
                </c:pt>
                <c:pt idx="30">
                  <c:v>0.15935959285394574</c:v>
                </c:pt>
                <c:pt idx="31">
                  <c:v>6.426970899127582E-3</c:v>
                </c:pt>
                <c:pt idx="32">
                  <c:v>5.466959087365808E-2</c:v>
                </c:pt>
                <c:pt idx="33">
                  <c:v>9.9957855859372557E-2</c:v>
                </c:pt>
                <c:pt idx="34">
                  <c:v>0.10320062454485424</c:v>
                </c:pt>
                <c:pt idx="35">
                  <c:v>0.12062917217068048</c:v>
                </c:pt>
                <c:pt idx="36">
                  <c:v>-1.9868085025336768E-2</c:v>
                </c:pt>
                <c:pt idx="37">
                  <c:v>2.1675289981800461E-2</c:v>
                </c:pt>
                <c:pt idx="38">
                  <c:v>-8.6271829070767581E-3</c:v>
                </c:pt>
                <c:pt idx="39">
                  <c:v>5.3121288288309643E-2</c:v>
                </c:pt>
                <c:pt idx="40">
                  <c:v>4.8952591654312982E-2</c:v>
                </c:pt>
                <c:pt idx="41">
                  <c:v>-3.3586071665126838E-2</c:v>
                </c:pt>
                <c:pt idx="42">
                  <c:v>4.6376834311132598E-2</c:v>
                </c:pt>
                <c:pt idx="43">
                  <c:v>2.3736444177473004E-2</c:v>
                </c:pt>
                <c:pt idx="44">
                  <c:v>2.4213608637779771E-2</c:v>
                </c:pt>
                <c:pt idx="45">
                  <c:v>5.0704039268936185E-2</c:v>
                </c:pt>
                <c:pt idx="46">
                  <c:v>4.1546820789108097E-2</c:v>
                </c:pt>
                <c:pt idx="47">
                  <c:v>8.5497637519097225E-2</c:v>
                </c:pt>
                <c:pt idx="48">
                  <c:v>5.8045071412777816E-2</c:v>
                </c:pt>
                <c:pt idx="49">
                  <c:v>-1.548492822166736E-3</c:v>
                </c:pt>
                <c:pt idx="50">
                  <c:v>4.6260169296317599E-2</c:v>
                </c:pt>
                <c:pt idx="51">
                  <c:v>0.10791631220996578</c:v>
                </c:pt>
                <c:pt idx="52">
                  <c:v>1.6810661268038984E-2</c:v>
                </c:pt>
                <c:pt idx="53">
                  <c:v>6.3783958423300646E-2</c:v>
                </c:pt>
                <c:pt idx="54">
                  <c:v>4.6970674601482187E-2</c:v>
                </c:pt>
                <c:pt idx="55">
                  <c:v>3.9135871716155179E-2</c:v>
                </c:pt>
                <c:pt idx="56">
                  <c:v>-3.8214591323310287E-2</c:v>
                </c:pt>
                <c:pt idx="57">
                  <c:v>6.3582754455183021E-2</c:v>
                </c:pt>
                <c:pt idx="58">
                  <c:v>0.10379489849475476</c:v>
                </c:pt>
                <c:pt idx="59">
                  <c:v>1.8230690980090003E-2</c:v>
                </c:pt>
                <c:pt idx="60">
                  <c:v>4.7725278271059324E-2</c:v>
                </c:pt>
                <c:pt idx="61">
                  <c:v>6.7500797889863406E-2</c:v>
                </c:pt>
                <c:pt idx="62">
                  <c:v>4.7491444871013755E-2</c:v>
                </c:pt>
                <c:pt idx="63">
                  <c:v>6.7664145613207438E-2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BF6-4245-B31F-E34B5BA99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55912"/>
        <c:axId val="568148856"/>
      </c:scatterChart>
      <c:valAx>
        <c:axId val="56815591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48856"/>
        <c:crosses val="autoZero"/>
        <c:crossBetween val="midCat"/>
      </c:valAx>
      <c:valAx>
        <c:axId val="56814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5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TDK_KF_ST_11_01!$I$20:$I$84</c:f>
              <c:numCache>
                <c:formatCode>General</c:formatCode>
                <c:ptCount val="65"/>
                <c:pt idx="0">
                  <c:v>480</c:v>
                </c:pt>
                <c:pt idx="1">
                  <c:v>858</c:v>
                </c:pt>
                <c:pt idx="2">
                  <c:v>1233</c:v>
                </c:pt>
                <c:pt idx="3">
                  <c:v>1587</c:v>
                </c:pt>
                <c:pt idx="4">
                  <c:v>1909</c:v>
                </c:pt>
                <c:pt idx="5">
                  <c:v>2226</c:v>
                </c:pt>
                <c:pt idx="6">
                  <c:v>2530</c:v>
                </c:pt>
                <c:pt idx="7">
                  <c:v>2790</c:v>
                </c:pt>
                <c:pt idx="8">
                  <c:v>3037</c:v>
                </c:pt>
                <c:pt idx="9">
                  <c:v>3251</c:v>
                </c:pt>
                <c:pt idx="10">
                  <c:v>3431</c:v>
                </c:pt>
                <c:pt idx="11">
                  <c:v>3588</c:v>
                </c:pt>
                <c:pt idx="12">
                  <c:v>3704</c:v>
                </c:pt>
                <c:pt idx="13">
                  <c:v>3769</c:v>
                </c:pt>
                <c:pt idx="14">
                  <c:v>3808</c:v>
                </c:pt>
                <c:pt idx="15">
                  <c:v>3813</c:v>
                </c:pt>
                <c:pt idx="16">
                  <c:v>3778</c:v>
                </c:pt>
                <c:pt idx="17">
                  <c:v>3709</c:v>
                </c:pt>
                <c:pt idx="18">
                  <c:v>3599</c:v>
                </c:pt>
                <c:pt idx="19">
                  <c:v>3456</c:v>
                </c:pt>
                <c:pt idx="20">
                  <c:v>3275</c:v>
                </c:pt>
                <c:pt idx="21">
                  <c:v>3070</c:v>
                </c:pt>
                <c:pt idx="22">
                  <c:v>2824</c:v>
                </c:pt>
                <c:pt idx="23">
                  <c:v>2571</c:v>
                </c:pt>
                <c:pt idx="24">
                  <c:v>2279</c:v>
                </c:pt>
                <c:pt idx="25">
                  <c:v>1950</c:v>
                </c:pt>
                <c:pt idx="26">
                  <c:v>1608</c:v>
                </c:pt>
                <c:pt idx="27">
                  <c:v>1263</c:v>
                </c:pt>
                <c:pt idx="28">
                  <c:v>898</c:v>
                </c:pt>
                <c:pt idx="29">
                  <c:v>533</c:v>
                </c:pt>
                <c:pt idx="30">
                  <c:v>175</c:v>
                </c:pt>
                <c:pt idx="31">
                  <c:v>-210</c:v>
                </c:pt>
                <c:pt idx="32">
                  <c:v>-592</c:v>
                </c:pt>
                <c:pt idx="33">
                  <c:v>-966</c:v>
                </c:pt>
                <c:pt idx="34">
                  <c:v>-1336</c:v>
                </c:pt>
                <c:pt idx="35">
                  <c:v>-1697</c:v>
                </c:pt>
                <c:pt idx="36">
                  <c:v>-2025</c:v>
                </c:pt>
                <c:pt idx="37">
                  <c:v>-2332</c:v>
                </c:pt>
                <c:pt idx="38">
                  <c:v>-2630</c:v>
                </c:pt>
                <c:pt idx="39">
                  <c:v>-2899</c:v>
                </c:pt>
                <c:pt idx="40">
                  <c:v>-3139</c:v>
                </c:pt>
                <c:pt idx="41">
                  <c:v>-3362</c:v>
                </c:pt>
                <c:pt idx="42">
                  <c:v>-3541</c:v>
                </c:pt>
                <c:pt idx="43">
                  <c:v>-3689</c:v>
                </c:pt>
                <c:pt idx="44">
                  <c:v>-3802</c:v>
                </c:pt>
                <c:pt idx="45">
                  <c:v>-3876</c:v>
                </c:pt>
                <c:pt idx="46">
                  <c:v>-3914</c:v>
                </c:pt>
                <c:pt idx="47">
                  <c:v>-3920</c:v>
                </c:pt>
                <c:pt idx="48">
                  <c:v>-3886</c:v>
                </c:pt>
                <c:pt idx="49">
                  <c:v>-3814</c:v>
                </c:pt>
                <c:pt idx="50">
                  <c:v>-3707</c:v>
                </c:pt>
                <c:pt idx="51">
                  <c:v>-3562</c:v>
                </c:pt>
                <c:pt idx="52">
                  <c:v>-3383</c:v>
                </c:pt>
                <c:pt idx="53">
                  <c:v>-3183</c:v>
                </c:pt>
                <c:pt idx="54">
                  <c:v>-2947</c:v>
                </c:pt>
                <c:pt idx="55">
                  <c:v>-2681</c:v>
                </c:pt>
                <c:pt idx="56">
                  <c:v>-2385</c:v>
                </c:pt>
                <c:pt idx="57">
                  <c:v>-2066</c:v>
                </c:pt>
                <c:pt idx="58">
                  <c:v>-1730</c:v>
                </c:pt>
                <c:pt idx="59">
                  <c:v>-1373</c:v>
                </c:pt>
                <c:pt idx="60">
                  <c:v>-1011</c:v>
                </c:pt>
                <c:pt idx="61">
                  <c:v>-652</c:v>
                </c:pt>
                <c:pt idx="62">
                  <c:v>-279</c:v>
                </c:pt>
                <c:pt idx="63">
                  <c:v>102</c:v>
                </c:pt>
                <c:pt idx="64">
                  <c:v>475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46B-4C88-AB57-03B24C657154}"/>
            </c:ext>
          </c:extLst>
        </c:ser>
        <c:ser>
          <c:idx val="1"/>
          <c:order val="1"/>
          <c:tx>
            <c:strRef>
              <c:f>TDK_KF_ST_11_01!$L$19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TDK_KF_ST_11_01!$L$20:$L$84</c:f>
              <c:numCache>
                <c:formatCode>General</c:formatCode>
                <c:ptCount val="65"/>
                <c:pt idx="0">
                  <c:v>477.27085734251455</c:v>
                </c:pt>
                <c:pt idx="1">
                  <c:v>862.27134412198814</c:v>
                </c:pt>
                <c:pt idx="2">
                  <c:v>1237.2657439384611</c:v>
                </c:pt>
                <c:pt idx="3">
                  <c:v>1592.4236816172704</c:v>
                </c:pt>
                <c:pt idx="4">
                  <c:v>1916.1849687865904</c:v>
                </c:pt>
                <c:pt idx="5">
                  <c:v>2230.5941394115162</c:v>
                </c:pt>
                <c:pt idx="6">
                  <c:v>2525.5792828612903</c:v>
                </c:pt>
                <c:pt idx="7">
                  <c:v>2791.1593604504815</c:v>
                </c:pt>
                <c:pt idx="8">
                  <c:v>3036.8424072598846</c:v>
                </c:pt>
                <c:pt idx="9">
                  <c:v>3250.7859879651528</c:v>
                </c:pt>
                <c:pt idx="10">
                  <c:v>3436.4880427769135</c:v>
                </c:pt>
                <c:pt idx="11">
                  <c:v>3582.4528609466429</c:v>
                </c:pt>
                <c:pt idx="12">
                  <c:v>3694.6245825420419</c:v>
                </c:pt>
                <c:pt idx="13">
                  <c:v>3767.4175237100053</c:v>
                </c:pt>
                <c:pt idx="14">
                  <c:v>3806.6311351055438</c:v>
                </c:pt>
                <c:pt idx="15">
                  <c:v>3809.5304245267826</c:v>
                </c:pt>
                <c:pt idx="16">
                  <c:v>3774.2070628790725</c:v>
                </c:pt>
                <c:pt idx="17">
                  <c:v>3702.5451924634663</c:v>
                </c:pt>
                <c:pt idx="18">
                  <c:v>3592.2715176751767</c:v>
                </c:pt>
                <c:pt idx="19">
                  <c:v>3446.1094599624257</c:v>
                </c:pt>
                <c:pt idx="20">
                  <c:v>3271.1289327308796</c:v>
                </c:pt>
                <c:pt idx="21">
                  <c:v>3067.2554763228668</c:v>
                </c:pt>
                <c:pt idx="22">
                  <c:v>2830.758399388912</c:v>
                </c:pt>
                <c:pt idx="23">
                  <c:v>2568.3112689595455</c:v>
                </c:pt>
                <c:pt idx="24">
                  <c:v>2272.5639526296191</c:v>
                </c:pt>
                <c:pt idx="25">
                  <c:v>1952.1633633511904</c:v>
                </c:pt>
                <c:pt idx="26">
                  <c:v>1613.8494770042805</c:v>
                </c:pt>
                <c:pt idx="27">
                  <c:v>1265.8818094027474</c:v>
                </c:pt>
                <c:pt idx="28">
                  <c:v>903.56388489359904</c:v>
                </c:pt>
                <c:pt idx="29">
                  <c:v>542.23357902172597</c:v>
                </c:pt>
                <c:pt idx="30">
                  <c:v>173.0286962798335</c:v>
                </c:pt>
                <c:pt idx="31">
                  <c:v>-205.58662704178477</c:v>
                </c:pt>
                <c:pt idx="32">
                  <c:v>-588.20204627674775</c:v>
                </c:pt>
                <c:pt idx="33">
                  <c:v>-966.17744369663671</c:v>
                </c:pt>
                <c:pt idx="34">
                  <c:v>-1335.170191522438</c:v>
                </c:pt>
                <c:pt idx="35">
                  <c:v>-1694.2891168393683</c:v>
                </c:pt>
                <c:pt idx="36">
                  <c:v>-2020.2315164244076</c:v>
                </c:pt>
                <c:pt idx="37">
                  <c:v>-2328.8859412164343</c:v>
                </c:pt>
                <c:pt idx="38">
                  <c:v>-2626.0042158003821</c:v>
                </c:pt>
                <c:pt idx="39">
                  <c:v>-2895.3246883676056</c:v>
                </c:pt>
                <c:pt idx="40">
                  <c:v>-3137.7383544740569</c:v>
                </c:pt>
                <c:pt idx="41">
                  <c:v>-3357.9499086704213</c:v>
                </c:pt>
                <c:pt idx="42">
                  <c:v>-3543.291528354654</c:v>
                </c:pt>
                <c:pt idx="43">
                  <c:v>-3691.0363645510129</c:v>
                </c:pt>
                <c:pt idx="44">
                  <c:v>-3805.1002828844507</c:v>
                </c:pt>
                <c:pt idx="45">
                  <c:v>-3879.0484208218791</c:v>
                </c:pt>
                <c:pt idx="46">
                  <c:v>-3919.9345033728609</c:v>
                </c:pt>
                <c:pt idx="47">
                  <c:v>-3924.3859256690371</c:v>
                </c:pt>
                <c:pt idx="48">
                  <c:v>-3891.038161175918</c:v>
                </c:pt>
                <c:pt idx="49">
                  <c:v>-3819.9746188856338</c:v>
                </c:pt>
                <c:pt idx="50">
                  <c:v>-3710.3598336367281</c:v>
                </c:pt>
                <c:pt idx="51">
                  <c:v>-3565.4994682304678</c:v>
                </c:pt>
                <c:pt idx="52">
                  <c:v>-3389.9950247112411</c:v>
                </c:pt>
                <c:pt idx="53">
                  <c:v>-3184.3274902056783</c:v>
                </c:pt>
                <c:pt idx="54">
                  <c:v>-2949.7982505117202</c:v>
                </c:pt>
                <c:pt idx="55">
                  <c:v>-2682.0374080780898</c:v>
                </c:pt>
                <c:pt idx="56">
                  <c:v>-2387.6940058008831</c:v>
                </c:pt>
                <c:pt idx="57">
                  <c:v>-2064.2314077380352</c:v>
                </c:pt>
                <c:pt idx="58">
                  <c:v>-1726.8894010100241</c:v>
                </c:pt>
                <c:pt idx="59">
                  <c:v>-1374.8667525414025</c:v>
                </c:pt>
                <c:pt idx="60">
                  <c:v>-1010.0276071138485</c:v>
                </c:pt>
                <c:pt idx="61">
                  <c:v>-647.94103359586143</c:v>
                </c:pt>
                <c:pt idx="62">
                  <c:v>-273.18392328787638</c:v>
                </c:pt>
                <c:pt idx="63">
                  <c:v>107.26593522217627</c:v>
                </c:pt>
                <c:pt idx="64">
                  <c:v>485.52463689028377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46B-4C88-AB57-03B24C657154}"/>
            </c:ext>
          </c:extLst>
        </c:ser>
        <c:ser>
          <c:idx val="2"/>
          <c:order val="2"/>
          <c:tx>
            <c:strRef>
              <c:f>TDK_KF_ST_11_01!$J$19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TDK_KF_ST_11_01!$J$20:$J$84</c:f>
              <c:numCache>
                <c:formatCode>General</c:formatCode>
                <c:ptCount val="65"/>
                <c:pt idx="0">
                  <c:v>-3822</c:v>
                </c:pt>
                <c:pt idx="1">
                  <c:v>-3751</c:v>
                </c:pt>
                <c:pt idx="2">
                  <c:v>-3644</c:v>
                </c:pt>
                <c:pt idx="3">
                  <c:v>-3495</c:v>
                </c:pt>
                <c:pt idx="4">
                  <c:v>-3331</c:v>
                </c:pt>
                <c:pt idx="5">
                  <c:v>-3121</c:v>
                </c:pt>
                <c:pt idx="6">
                  <c:v>-2881</c:v>
                </c:pt>
                <c:pt idx="7">
                  <c:v>-2618</c:v>
                </c:pt>
                <c:pt idx="8">
                  <c:v>-2327</c:v>
                </c:pt>
                <c:pt idx="9">
                  <c:v>-2011</c:v>
                </c:pt>
                <c:pt idx="10">
                  <c:v>-1663</c:v>
                </c:pt>
                <c:pt idx="11">
                  <c:v>-1323</c:v>
                </c:pt>
                <c:pt idx="12">
                  <c:v>-954</c:v>
                </c:pt>
                <c:pt idx="13">
                  <c:v>-597</c:v>
                </c:pt>
                <c:pt idx="14">
                  <c:v>-232</c:v>
                </c:pt>
                <c:pt idx="15">
                  <c:v>150</c:v>
                </c:pt>
                <c:pt idx="16">
                  <c:v>533</c:v>
                </c:pt>
                <c:pt idx="17">
                  <c:v>903</c:v>
                </c:pt>
                <c:pt idx="18">
                  <c:v>1276</c:v>
                </c:pt>
                <c:pt idx="19">
                  <c:v>1630</c:v>
                </c:pt>
                <c:pt idx="20">
                  <c:v>1961</c:v>
                </c:pt>
                <c:pt idx="21">
                  <c:v>2270</c:v>
                </c:pt>
                <c:pt idx="22">
                  <c:v>2574</c:v>
                </c:pt>
                <c:pt idx="23">
                  <c:v>2843</c:v>
                </c:pt>
                <c:pt idx="24">
                  <c:v>3091</c:v>
                </c:pt>
                <c:pt idx="25">
                  <c:v>3310</c:v>
                </c:pt>
                <c:pt idx="26">
                  <c:v>3497</c:v>
                </c:pt>
                <c:pt idx="27">
                  <c:v>3645</c:v>
                </c:pt>
                <c:pt idx="28">
                  <c:v>3759</c:v>
                </c:pt>
                <c:pt idx="29">
                  <c:v>3834</c:v>
                </c:pt>
                <c:pt idx="30">
                  <c:v>3882</c:v>
                </c:pt>
                <c:pt idx="31">
                  <c:v>3884</c:v>
                </c:pt>
                <c:pt idx="32">
                  <c:v>3851</c:v>
                </c:pt>
                <c:pt idx="33">
                  <c:v>3776</c:v>
                </c:pt>
                <c:pt idx="34">
                  <c:v>3672</c:v>
                </c:pt>
                <c:pt idx="35">
                  <c:v>3529</c:v>
                </c:pt>
                <c:pt idx="36">
                  <c:v>3350</c:v>
                </c:pt>
                <c:pt idx="37">
                  <c:v>3152</c:v>
                </c:pt>
                <c:pt idx="38">
                  <c:v>2909</c:v>
                </c:pt>
                <c:pt idx="39">
                  <c:v>2646</c:v>
                </c:pt>
                <c:pt idx="40">
                  <c:v>2357</c:v>
                </c:pt>
                <c:pt idx="41">
                  <c:v>2036</c:v>
                </c:pt>
                <c:pt idx="42">
                  <c:v>1697</c:v>
                </c:pt>
                <c:pt idx="43">
                  <c:v>1348</c:v>
                </c:pt>
                <c:pt idx="44">
                  <c:v>982</c:v>
                </c:pt>
                <c:pt idx="45">
                  <c:v>633</c:v>
                </c:pt>
                <c:pt idx="46">
                  <c:v>262</c:v>
                </c:pt>
                <c:pt idx="47">
                  <c:v>-117</c:v>
                </c:pt>
                <c:pt idx="48">
                  <c:v>-496</c:v>
                </c:pt>
                <c:pt idx="49">
                  <c:v>-874</c:v>
                </c:pt>
                <c:pt idx="50">
                  <c:v>-1241</c:v>
                </c:pt>
                <c:pt idx="51">
                  <c:v>-1592</c:v>
                </c:pt>
                <c:pt idx="52">
                  <c:v>-1930</c:v>
                </c:pt>
                <c:pt idx="53">
                  <c:v>-2242</c:v>
                </c:pt>
                <c:pt idx="54">
                  <c:v>-2535</c:v>
                </c:pt>
                <c:pt idx="55">
                  <c:v>-2810</c:v>
                </c:pt>
                <c:pt idx="56">
                  <c:v>-3060</c:v>
                </c:pt>
                <c:pt idx="57">
                  <c:v>-3281</c:v>
                </c:pt>
                <c:pt idx="58">
                  <c:v>-3463</c:v>
                </c:pt>
                <c:pt idx="59">
                  <c:v>-3618</c:v>
                </c:pt>
                <c:pt idx="60">
                  <c:v>-3731</c:v>
                </c:pt>
                <c:pt idx="61">
                  <c:v>-3808</c:v>
                </c:pt>
                <c:pt idx="62">
                  <c:v>-3851</c:v>
                </c:pt>
                <c:pt idx="63">
                  <c:v>-3854</c:v>
                </c:pt>
                <c:pt idx="64">
                  <c:v>-3827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46B-4C88-AB57-03B24C657154}"/>
            </c:ext>
          </c:extLst>
        </c:ser>
        <c:ser>
          <c:idx val="3"/>
          <c:order val="3"/>
          <c:tx>
            <c:strRef>
              <c:f>TDK_KF_ST_11_01!$N$19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TDK_KF_ST_11_01!$N$20:$N$84</c:f>
              <c:numCache>
                <c:formatCode>General</c:formatCode>
                <c:ptCount val="65"/>
                <c:pt idx="0">
                  <c:v>-3820.9272560568525</c:v>
                </c:pt>
                <c:pt idx="1">
                  <c:v>-3749.2440889935183</c:v>
                </c:pt>
                <c:pt idx="2">
                  <c:v>-3639.1729281090247</c:v>
                </c:pt>
                <c:pt idx="3">
                  <c:v>-3494.8386078619737</c:v>
                </c:pt>
                <c:pt idx="4">
                  <c:v>-3324.9011526706436</c:v>
                </c:pt>
                <c:pt idx="5">
                  <c:v>-3118.9882071646816</c:v>
                </c:pt>
                <c:pt idx="6">
                  <c:v>-2881.3790549537857</c:v>
                </c:pt>
                <c:pt idx="7">
                  <c:v>-2620.7966546981552</c:v>
                </c:pt>
                <c:pt idx="8">
                  <c:v>-2327.0370920380642</c:v>
                </c:pt>
                <c:pt idx="9">
                  <c:v>-2012.3100750381216</c:v>
                </c:pt>
                <c:pt idx="10">
                  <c:v>-1669.6946765450757</c:v>
                </c:pt>
                <c:pt idx="11">
                  <c:v>-1321.3480833193753</c:v>
                </c:pt>
                <c:pt idx="12">
                  <c:v>-956.12495016864978</c:v>
                </c:pt>
                <c:pt idx="13">
                  <c:v>-598.83300830559131</c:v>
                </c:pt>
                <c:pt idx="14">
                  <c:v>-227.6147834291794</c:v>
                </c:pt>
                <c:pt idx="15">
                  <c:v>152.51266817613475</c:v>
                </c:pt>
                <c:pt idx="16">
                  <c:v>537.29651944010175</c:v>
                </c:pt>
                <c:pt idx="17">
                  <c:v>909.15435461439654</c:v>
                </c:pt>
                <c:pt idx="18">
                  <c:v>1279.8820182970051</c:v>
                </c:pt>
                <c:pt idx="19">
                  <c:v>1636.8528744422738</c:v>
                </c:pt>
                <c:pt idx="20">
                  <c:v>1967.7616479155333</c:v>
                </c:pt>
                <c:pt idx="21">
                  <c:v>2277.4671837403648</c:v>
                </c:pt>
                <c:pt idx="22">
                  <c:v>2570.9999712655881</c:v>
                </c:pt>
                <c:pt idx="23">
                  <c:v>2839.1001768610245</c:v>
                </c:pt>
                <c:pt idx="24">
                  <c:v>3087.3742185751412</c:v>
                </c:pt>
                <c:pt idx="25">
                  <c:v>3306.1080146802974</c:v>
                </c:pt>
                <c:pt idx="26">
                  <c:v>3490.8093990728539</c:v>
                </c:pt>
                <c:pt idx="27">
                  <c:v>3638.6048484554517</c:v>
                </c:pt>
                <c:pt idx="28">
                  <c:v>3752.3607266783929</c:v>
                </c:pt>
                <c:pt idx="29">
                  <c:v>3828.5519785145952</c:v>
                </c:pt>
                <c:pt idx="30">
                  <c:v>3870.2099917764494</c:v>
                </c:pt>
                <c:pt idx="31">
                  <c:v>3876.0989859117672</c:v>
                </c:pt>
                <c:pt idx="32">
                  <c:v>3844.2712319099046</c:v>
                </c:pt>
                <c:pt idx="33">
                  <c:v>3774.5442528333133</c:v>
                </c:pt>
                <c:pt idx="34">
                  <c:v>3667.6273785408603</c:v>
                </c:pt>
                <c:pt idx="35">
                  <c:v>3523.3070225356373</c:v>
                </c:pt>
                <c:pt idx="36">
                  <c:v>3353.5500634801579</c:v>
                </c:pt>
                <c:pt idx="37">
                  <c:v>3153.1651987776877</c:v>
                </c:pt>
                <c:pt idx="38">
                  <c:v>2916.2219822156467</c:v>
                </c:pt>
                <c:pt idx="39">
                  <c:v>2654.2188364070043</c:v>
                </c:pt>
                <c:pt idx="40">
                  <c:v>2367.1587777466734</c:v>
                </c:pt>
                <c:pt idx="41">
                  <c:v>2046.4106625722145</c:v>
                </c:pt>
                <c:pt idx="42">
                  <c:v>1707.706468749097</c:v>
                </c:pt>
                <c:pt idx="43">
                  <c:v>1359.4316210504339</c:v>
                </c:pt>
                <c:pt idx="44">
                  <c:v>993.51093763846791</c:v>
                </c:pt>
                <c:pt idx="45">
                  <c:v>638.30719220615822</c:v>
                </c:pt>
                <c:pt idx="46">
                  <c:v>267.26989568421851</c:v>
                </c:pt>
                <c:pt idx="47">
                  <c:v>-117.08355697192258</c:v>
                </c:pt>
                <c:pt idx="48">
                  <c:v>-497.15524571615259</c:v>
                </c:pt>
                <c:pt idx="49">
                  <c:v>-874.05331091220353</c:v>
                </c:pt>
                <c:pt idx="50">
                  <c:v>-1246.8514518240995</c:v>
                </c:pt>
                <c:pt idx="51">
                  <c:v>-1603.6656340976363</c:v>
                </c:pt>
                <c:pt idx="52">
                  <c:v>-1937.700469742987</c:v>
                </c:pt>
                <c:pt idx="53">
                  <c:v>-2251.2840121250874</c:v>
                </c:pt>
                <c:pt idx="54">
                  <c:v>-2543.2328634331698</c:v>
                </c:pt>
                <c:pt idx="55">
                  <c:v>-2817.1539163081902</c:v>
                </c:pt>
                <c:pt idx="56">
                  <c:v>-3064.2081955691574</c:v>
                </c:pt>
                <c:pt idx="57">
                  <c:v>-3284.8741163657228</c:v>
                </c:pt>
                <c:pt idx="58">
                  <c:v>-3468.7548614061311</c:v>
                </c:pt>
                <c:pt idx="59">
                  <c:v>-3617.8290723703549</c:v>
                </c:pt>
                <c:pt idx="60">
                  <c:v>-3731.5990105524024</c:v>
                </c:pt>
                <c:pt idx="61">
                  <c:v>-3807.0641914200619</c:v>
                </c:pt>
                <c:pt idx="62">
                  <c:v>-3848.1596011465213</c:v>
                </c:pt>
                <c:pt idx="63">
                  <c:v>-3852.5242482460662</c:v>
                </c:pt>
                <c:pt idx="64">
                  <c:v>-3819.6228080870683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46B-4C88-AB57-03B24C657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49248"/>
        <c:axId val="568150816"/>
      </c:scatterChart>
      <c:valAx>
        <c:axId val="56814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0816"/>
        <c:crosses val="autoZero"/>
        <c:crossBetween val="midCat"/>
      </c:valAx>
      <c:valAx>
        <c:axId val="56815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49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TDK_KF_ST_11_02!$I$85:$I$149</c:f>
              <c:numCache>
                <c:formatCode>General</c:formatCode>
                <c:ptCount val="65"/>
                <c:pt idx="0">
                  <c:v>493</c:v>
                </c:pt>
                <c:pt idx="1">
                  <c:v>100</c:v>
                </c:pt>
                <c:pt idx="2">
                  <c:v>-273</c:v>
                </c:pt>
                <c:pt idx="3">
                  <c:v>-639</c:v>
                </c:pt>
                <c:pt idx="4">
                  <c:v>-1005</c:v>
                </c:pt>
                <c:pt idx="5">
                  <c:v>-1367</c:v>
                </c:pt>
                <c:pt idx="6">
                  <c:v>-1720</c:v>
                </c:pt>
                <c:pt idx="7">
                  <c:v>-2061</c:v>
                </c:pt>
                <c:pt idx="8">
                  <c:v>-2378</c:v>
                </c:pt>
                <c:pt idx="9">
                  <c:v>-2675</c:v>
                </c:pt>
                <c:pt idx="10">
                  <c:v>-2928</c:v>
                </c:pt>
                <c:pt idx="11">
                  <c:v>-3162</c:v>
                </c:pt>
                <c:pt idx="12">
                  <c:v>-3371</c:v>
                </c:pt>
                <c:pt idx="13">
                  <c:v>-3551</c:v>
                </c:pt>
                <c:pt idx="14">
                  <c:v>-3691</c:v>
                </c:pt>
                <c:pt idx="15">
                  <c:v>-3804</c:v>
                </c:pt>
                <c:pt idx="16">
                  <c:v>-3875</c:v>
                </c:pt>
                <c:pt idx="17">
                  <c:v>-3907</c:v>
                </c:pt>
                <c:pt idx="18">
                  <c:v>-3903</c:v>
                </c:pt>
                <c:pt idx="19">
                  <c:v>-3863</c:v>
                </c:pt>
                <c:pt idx="20">
                  <c:v>-3790</c:v>
                </c:pt>
                <c:pt idx="21">
                  <c:v>-3680</c:v>
                </c:pt>
                <c:pt idx="22">
                  <c:v>-3531</c:v>
                </c:pt>
                <c:pt idx="23">
                  <c:v>-3345</c:v>
                </c:pt>
                <c:pt idx="24">
                  <c:v>-3136</c:v>
                </c:pt>
                <c:pt idx="25">
                  <c:v>-2891</c:v>
                </c:pt>
                <c:pt idx="26">
                  <c:v>-2626</c:v>
                </c:pt>
                <c:pt idx="27">
                  <c:v>-2336</c:v>
                </c:pt>
                <c:pt idx="28">
                  <c:v>-2028</c:v>
                </c:pt>
                <c:pt idx="29">
                  <c:v>-1693</c:v>
                </c:pt>
                <c:pt idx="30">
                  <c:v>-1335</c:v>
                </c:pt>
                <c:pt idx="31">
                  <c:v>-972</c:v>
                </c:pt>
                <c:pt idx="32">
                  <c:v>-591</c:v>
                </c:pt>
                <c:pt idx="33">
                  <c:v>-218</c:v>
                </c:pt>
                <c:pt idx="34">
                  <c:v>160</c:v>
                </c:pt>
                <c:pt idx="35">
                  <c:v>523</c:v>
                </c:pt>
                <c:pt idx="36">
                  <c:v>886</c:v>
                </c:pt>
                <c:pt idx="37">
                  <c:v>1260</c:v>
                </c:pt>
                <c:pt idx="38">
                  <c:v>1606</c:v>
                </c:pt>
                <c:pt idx="39">
                  <c:v>1943</c:v>
                </c:pt>
                <c:pt idx="40">
                  <c:v>2267</c:v>
                </c:pt>
                <c:pt idx="41">
                  <c:v>2558</c:v>
                </c:pt>
                <c:pt idx="42">
                  <c:v>2823</c:v>
                </c:pt>
                <c:pt idx="43">
                  <c:v>3053</c:v>
                </c:pt>
                <c:pt idx="44">
                  <c:v>3263</c:v>
                </c:pt>
                <c:pt idx="45">
                  <c:v>3438</c:v>
                </c:pt>
                <c:pt idx="46">
                  <c:v>3584</c:v>
                </c:pt>
                <c:pt idx="47">
                  <c:v>3694</c:v>
                </c:pt>
                <c:pt idx="48">
                  <c:v>3765</c:v>
                </c:pt>
                <c:pt idx="49">
                  <c:v>3803</c:v>
                </c:pt>
                <c:pt idx="50">
                  <c:v>3800</c:v>
                </c:pt>
                <c:pt idx="51">
                  <c:v>3764</c:v>
                </c:pt>
                <c:pt idx="52">
                  <c:v>3688</c:v>
                </c:pt>
                <c:pt idx="53">
                  <c:v>3577</c:v>
                </c:pt>
                <c:pt idx="54">
                  <c:v>3430</c:v>
                </c:pt>
                <c:pt idx="55">
                  <c:v>3246</c:v>
                </c:pt>
                <c:pt idx="56">
                  <c:v>3027</c:v>
                </c:pt>
                <c:pt idx="57">
                  <c:v>2783</c:v>
                </c:pt>
                <c:pt idx="58">
                  <c:v>2522</c:v>
                </c:pt>
                <c:pt idx="59">
                  <c:v>2228</c:v>
                </c:pt>
                <c:pt idx="60">
                  <c:v>1914</c:v>
                </c:pt>
                <c:pt idx="61">
                  <c:v>1581</c:v>
                </c:pt>
                <c:pt idx="62">
                  <c:v>1228</c:v>
                </c:pt>
                <c:pt idx="63">
                  <c:v>855</c:v>
                </c:pt>
                <c:pt idx="64">
                  <c:v>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F02-4801-86C6-6F582965C852}"/>
            </c:ext>
          </c:extLst>
        </c:ser>
        <c:ser>
          <c:idx val="1"/>
          <c:order val="1"/>
          <c:tx>
            <c:strRef>
              <c:f>TDK_KF_ST_11_02!$L$19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TDK_KF_ST_11_02!$L$85:$L$149</c:f>
              <c:numCache>
                <c:formatCode>General</c:formatCode>
                <c:ptCount val="65"/>
                <c:pt idx="0">
                  <c:v>491.17986353962687</c:v>
                </c:pt>
                <c:pt idx="1">
                  <c:v>109.24244337939575</c:v>
                </c:pt>
                <c:pt idx="2">
                  <c:v>-264.65508148016505</c:v>
                </c:pt>
                <c:pt idx="3">
                  <c:v>-634.80645081914054</c:v>
                </c:pt>
                <c:pt idx="4">
                  <c:v>-998.99851744715852</c:v>
                </c:pt>
                <c:pt idx="5">
                  <c:v>-1366.4435895485617</c:v>
                </c:pt>
                <c:pt idx="6">
                  <c:v>-1719.266657098545</c:v>
                </c:pt>
                <c:pt idx="7">
                  <c:v>-2059.9131383694007</c:v>
                </c:pt>
                <c:pt idx="8">
                  <c:v>-2378.9365596993243</c:v>
                </c:pt>
                <c:pt idx="9">
                  <c:v>-2669.8917571116162</c:v>
                </c:pt>
                <c:pt idx="10">
                  <c:v>-2932.0359271559187</c:v>
                </c:pt>
                <c:pt idx="11">
                  <c:v>-3167.629584497115</c:v>
                </c:pt>
                <c:pt idx="12">
                  <c:v>-3374.6335136961034</c:v>
                </c:pt>
                <c:pt idx="13">
                  <c:v>-3554.1351382945163</c:v>
                </c:pt>
                <c:pt idx="14">
                  <c:v>-3697.7617719288137</c:v>
                </c:pt>
                <c:pt idx="15">
                  <c:v>-3807.2599738671429</c:v>
                </c:pt>
                <c:pt idx="16">
                  <c:v>-3879.2244441405933</c:v>
                </c:pt>
                <c:pt idx="17">
                  <c:v>-3912.6082338840706</c:v>
                </c:pt>
                <c:pt idx="18">
                  <c:v>-3909.1153464395106</c:v>
                </c:pt>
                <c:pt idx="19">
                  <c:v>-3869.7985169583194</c:v>
                </c:pt>
                <c:pt idx="20">
                  <c:v>-3795.5565529702862</c:v>
                </c:pt>
                <c:pt idx="21">
                  <c:v>-3681.8326645777584</c:v>
                </c:pt>
                <c:pt idx="22">
                  <c:v>-3532.3211664365917</c:v>
                </c:pt>
                <c:pt idx="23">
                  <c:v>-3347.0879863373216</c:v>
                </c:pt>
                <c:pt idx="24">
                  <c:v>-3132.4886155745789</c:v>
                </c:pt>
                <c:pt idx="25">
                  <c:v>-2887.9721387172413</c:v>
                </c:pt>
                <c:pt idx="26">
                  <c:v>-2624.074763660009</c:v>
                </c:pt>
                <c:pt idx="27">
                  <c:v>-2335.6377488402941</c:v>
                </c:pt>
                <c:pt idx="28">
                  <c:v>-2023.0207397032768</c:v>
                </c:pt>
                <c:pt idx="29">
                  <c:v>-1689.6866608874734</c:v>
                </c:pt>
                <c:pt idx="30">
                  <c:v>-1333.9104241370505</c:v>
                </c:pt>
                <c:pt idx="31">
                  <c:v>-963.70818228553878</c:v>
                </c:pt>
                <c:pt idx="32">
                  <c:v>-587.43557696329651</c:v>
                </c:pt>
                <c:pt idx="33">
                  <c:v>-208.36211431433156</c:v>
                </c:pt>
                <c:pt idx="34">
                  <c:v>163.70885640805406</c:v>
                </c:pt>
                <c:pt idx="35">
                  <c:v>530.13050478175103</c:v>
                </c:pt>
                <c:pt idx="36">
                  <c:v>890.02082275789337</c:v>
                </c:pt>
                <c:pt idx="37">
                  <c:v>1259.0116251966815</c:v>
                </c:pt>
                <c:pt idx="38">
                  <c:v>1607.7223205936928</c:v>
                </c:pt>
                <c:pt idx="39">
                  <c:v>1947.6979326337737</c:v>
                </c:pt>
                <c:pt idx="40">
                  <c:v>2265.6077623321553</c:v>
                </c:pt>
                <c:pt idx="41">
                  <c:v>2556.4760015490751</c:v>
                </c:pt>
                <c:pt idx="42">
                  <c:v>2816.5030484317363</c:v>
                </c:pt>
                <c:pt idx="43">
                  <c:v>3048.6274656392957</c:v>
                </c:pt>
                <c:pt idx="44">
                  <c:v>3258.4284131827862</c:v>
                </c:pt>
                <c:pt idx="45">
                  <c:v>3435.6638406198131</c:v>
                </c:pt>
                <c:pt idx="46">
                  <c:v>3579.148035775504</c:v>
                </c:pt>
                <c:pt idx="47">
                  <c:v>3691.7224648369188</c:v>
                </c:pt>
                <c:pt idx="48">
                  <c:v>3763.303920193779</c:v>
                </c:pt>
                <c:pt idx="49">
                  <c:v>3797.4193931788836</c:v>
                </c:pt>
                <c:pt idx="50">
                  <c:v>3795.5233071194434</c:v>
                </c:pt>
                <c:pt idx="51">
                  <c:v>3758.0016298876412</c:v>
                </c:pt>
                <c:pt idx="52">
                  <c:v>3684.3602802573246</c:v>
                </c:pt>
                <c:pt idx="53">
                  <c:v>3573.7407650567379</c:v>
                </c:pt>
                <c:pt idx="54">
                  <c:v>3425.939135972405</c:v>
                </c:pt>
                <c:pt idx="55">
                  <c:v>3243.916234265414</c:v>
                </c:pt>
                <c:pt idx="56">
                  <c:v>3028.5382543085261</c:v>
                </c:pt>
                <c:pt idx="57">
                  <c:v>2783.2895192923197</c:v>
                </c:pt>
                <c:pt idx="58">
                  <c:v>2522.6134434438768</c:v>
                </c:pt>
                <c:pt idx="59">
                  <c:v>2233.2803303881296</c:v>
                </c:pt>
                <c:pt idx="60">
                  <c:v>1918.3429872818917</c:v>
                </c:pt>
                <c:pt idx="61">
                  <c:v>1587.7217380796333</c:v>
                </c:pt>
                <c:pt idx="62">
                  <c:v>1231.8940185774411</c:v>
                </c:pt>
                <c:pt idx="63">
                  <c:v>856.76711034690459</c:v>
                </c:pt>
                <c:pt idx="64">
                  <c:v>477.6361520303771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F02-4801-86C6-6F582965C852}"/>
            </c:ext>
          </c:extLst>
        </c:ser>
        <c:ser>
          <c:idx val="2"/>
          <c:order val="2"/>
          <c:tx>
            <c:strRef>
              <c:f>TDK_KF_ST_11_02!$J$19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TDK_KF_ST_11_02!$J$85:$J$149</c:f>
              <c:numCache>
                <c:formatCode>General</c:formatCode>
                <c:ptCount val="65"/>
                <c:pt idx="0">
                  <c:v>-3810</c:v>
                </c:pt>
                <c:pt idx="1">
                  <c:v>-3836</c:v>
                </c:pt>
                <c:pt idx="2">
                  <c:v>-3842</c:v>
                </c:pt>
                <c:pt idx="3">
                  <c:v>-3796</c:v>
                </c:pt>
                <c:pt idx="4">
                  <c:v>-3725</c:v>
                </c:pt>
                <c:pt idx="5">
                  <c:v>-3607</c:v>
                </c:pt>
                <c:pt idx="6">
                  <c:v>-3452</c:v>
                </c:pt>
                <c:pt idx="7">
                  <c:v>-3267</c:v>
                </c:pt>
                <c:pt idx="8">
                  <c:v>-3047</c:v>
                </c:pt>
                <c:pt idx="9">
                  <c:v>-2805</c:v>
                </c:pt>
                <c:pt idx="10">
                  <c:v>-2530</c:v>
                </c:pt>
                <c:pt idx="11">
                  <c:v>-2244</c:v>
                </c:pt>
                <c:pt idx="12">
                  <c:v>-1931</c:v>
                </c:pt>
                <c:pt idx="13">
                  <c:v>-1590</c:v>
                </c:pt>
                <c:pt idx="14">
                  <c:v>-1245</c:v>
                </c:pt>
                <c:pt idx="15">
                  <c:v>-874</c:v>
                </c:pt>
                <c:pt idx="16">
                  <c:v>-496</c:v>
                </c:pt>
                <c:pt idx="17">
                  <c:v>-126</c:v>
                </c:pt>
                <c:pt idx="18">
                  <c:v>252</c:v>
                </c:pt>
                <c:pt idx="19">
                  <c:v>616</c:v>
                </c:pt>
                <c:pt idx="20">
                  <c:v>973</c:v>
                </c:pt>
                <c:pt idx="21">
                  <c:v>1337</c:v>
                </c:pt>
                <c:pt idx="22">
                  <c:v>1695</c:v>
                </c:pt>
                <c:pt idx="23">
                  <c:v>2032</c:v>
                </c:pt>
                <c:pt idx="24">
                  <c:v>2343</c:v>
                </c:pt>
                <c:pt idx="25">
                  <c:v>2632</c:v>
                </c:pt>
                <c:pt idx="26">
                  <c:v>2895</c:v>
                </c:pt>
                <c:pt idx="27">
                  <c:v>3132</c:v>
                </c:pt>
                <c:pt idx="28">
                  <c:v>3336</c:v>
                </c:pt>
                <c:pt idx="29">
                  <c:v>3515</c:v>
                </c:pt>
                <c:pt idx="30">
                  <c:v>3664</c:v>
                </c:pt>
                <c:pt idx="31">
                  <c:v>3767</c:v>
                </c:pt>
                <c:pt idx="32">
                  <c:v>3838</c:v>
                </c:pt>
                <c:pt idx="33">
                  <c:v>3878</c:v>
                </c:pt>
                <c:pt idx="34">
                  <c:v>3864</c:v>
                </c:pt>
                <c:pt idx="35">
                  <c:v>3826</c:v>
                </c:pt>
                <c:pt idx="36">
                  <c:v>3753</c:v>
                </c:pt>
                <c:pt idx="37">
                  <c:v>3633</c:v>
                </c:pt>
                <c:pt idx="38">
                  <c:v>3487</c:v>
                </c:pt>
                <c:pt idx="39">
                  <c:v>3298</c:v>
                </c:pt>
                <c:pt idx="40">
                  <c:v>3079</c:v>
                </c:pt>
                <c:pt idx="41">
                  <c:v>2832</c:v>
                </c:pt>
                <c:pt idx="42">
                  <c:v>2569</c:v>
                </c:pt>
                <c:pt idx="43">
                  <c:v>2277</c:v>
                </c:pt>
                <c:pt idx="44">
                  <c:v>1958</c:v>
                </c:pt>
                <c:pt idx="45">
                  <c:v>1628</c:v>
                </c:pt>
                <c:pt idx="46">
                  <c:v>1275</c:v>
                </c:pt>
                <c:pt idx="47">
                  <c:v>902</c:v>
                </c:pt>
                <c:pt idx="48">
                  <c:v>524</c:v>
                </c:pt>
                <c:pt idx="49">
                  <c:v>159</c:v>
                </c:pt>
                <c:pt idx="50">
                  <c:v>-220</c:v>
                </c:pt>
                <c:pt idx="51">
                  <c:v>-584</c:v>
                </c:pt>
                <c:pt idx="52">
                  <c:v>-944</c:v>
                </c:pt>
                <c:pt idx="53">
                  <c:v>-1305</c:v>
                </c:pt>
                <c:pt idx="54">
                  <c:v>-1663</c:v>
                </c:pt>
                <c:pt idx="55">
                  <c:v>-2000</c:v>
                </c:pt>
                <c:pt idx="56">
                  <c:v>-2316</c:v>
                </c:pt>
                <c:pt idx="57">
                  <c:v>-2613</c:v>
                </c:pt>
                <c:pt idx="58">
                  <c:v>-2866</c:v>
                </c:pt>
                <c:pt idx="59">
                  <c:v>-3099</c:v>
                </c:pt>
                <c:pt idx="60">
                  <c:v>-3316</c:v>
                </c:pt>
                <c:pt idx="61">
                  <c:v>-3488</c:v>
                </c:pt>
                <c:pt idx="62">
                  <c:v>-3628</c:v>
                </c:pt>
                <c:pt idx="63">
                  <c:v>-3738</c:v>
                </c:pt>
                <c:pt idx="64">
                  <c:v>-3813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F02-4801-86C6-6F582965C852}"/>
            </c:ext>
          </c:extLst>
        </c:ser>
        <c:ser>
          <c:idx val="3"/>
          <c:order val="3"/>
          <c:tx>
            <c:strRef>
              <c:f>TDK_KF_ST_11_02!$N$19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TDK_KF_ST_11_02!$N$85:$N$149</c:f>
              <c:numCache>
                <c:formatCode>General</c:formatCode>
                <c:ptCount val="65"/>
                <c:pt idx="0">
                  <c:v>-3804.8625102794704</c:v>
                </c:pt>
                <c:pt idx="1">
                  <c:v>-3838.6509518488278</c:v>
                </c:pt>
                <c:pt idx="2">
                  <c:v>-3834.9454434989148</c:v>
                </c:pt>
                <c:pt idx="3">
                  <c:v>-3795.382604258949</c:v>
                </c:pt>
                <c:pt idx="4">
                  <c:v>-3720.5506546946699</c:v>
                </c:pt>
                <c:pt idx="5">
                  <c:v>-3606.7569236665418</c:v>
                </c:pt>
                <c:pt idx="6">
                  <c:v>-3457.8617626605669</c:v>
                </c:pt>
                <c:pt idx="7">
                  <c:v>-3272.3445323564824</c:v>
                </c:pt>
                <c:pt idx="8">
                  <c:v>-3054.8368408567799</c:v>
                </c:pt>
                <c:pt idx="9">
                  <c:v>-2811.2568808993892</c:v>
                </c:pt>
                <c:pt idx="10">
                  <c:v>-2544.5438285154019</c:v>
                </c:pt>
                <c:pt idx="11">
                  <c:v>-2253.402013709122</c:v>
                </c:pt>
                <c:pt idx="12">
                  <c:v>-1939.9342174025026</c:v>
                </c:pt>
                <c:pt idx="13">
                  <c:v>-1599.7637301002992</c:v>
                </c:pt>
                <c:pt idx="14">
                  <c:v>-1247.0408374418555</c:v>
                </c:pt>
                <c:pt idx="15">
                  <c:v>-876.76181857775623</c:v>
                </c:pt>
                <c:pt idx="16">
                  <c:v>-497.58280788726188</c:v>
                </c:pt>
                <c:pt idx="17">
                  <c:v>-121.77349558865801</c:v>
                </c:pt>
                <c:pt idx="18">
                  <c:v>254.71435074381876</c:v>
                </c:pt>
                <c:pt idx="19">
                  <c:v>622.90837470431813</c:v>
                </c:pt>
                <c:pt idx="20">
                  <c:v>984.28614710401598</c:v>
                </c:pt>
                <c:pt idx="21">
                  <c:v>1350.9454099969669</c:v>
                </c:pt>
                <c:pt idx="22">
                  <c:v>1703.741091813893</c:v>
                </c:pt>
                <c:pt idx="23">
                  <c:v>2041.8197813807603</c:v>
                </c:pt>
                <c:pt idx="24">
                  <c:v>2354.7085987852406</c:v>
                </c:pt>
                <c:pt idx="25">
                  <c:v>2644.8019762126492</c:v>
                </c:pt>
                <c:pt idx="26">
                  <c:v>2902.0772620795456</c:v>
                </c:pt>
                <c:pt idx="27">
                  <c:v>3133.5288391155204</c:v>
                </c:pt>
                <c:pt idx="28">
                  <c:v>3337.9700816321019</c:v>
                </c:pt>
                <c:pt idx="29">
                  <c:v>3512.0838789677164</c:v>
                </c:pt>
                <c:pt idx="30">
                  <c:v>3655.1634072158745</c:v>
                </c:pt>
                <c:pt idx="31">
                  <c:v>3762.5308601295064</c:v>
                </c:pt>
                <c:pt idx="32">
                  <c:v>3831.9507155221859</c:v>
                </c:pt>
                <c:pt idx="33">
                  <c:v>3863.6433612582559</c:v>
                </c:pt>
                <c:pt idx="34">
                  <c:v>3858.3946091187368</c:v>
                </c:pt>
                <c:pt idx="35">
                  <c:v>3817.9397848245271</c:v>
                </c:pt>
                <c:pt idx="36">
                  <c:v>3743.0736635905032</c:v>
                </c:pt>
                <c:pt idx="37">
                  <c:v>3627.947537640403</c:v>
                </c:pt>
                <c:pt idx="38">
                  <c:v>3480.0617658898054</c:v>
                </c:pt>
                <c:pt idx="39">
                  <c:v>3294.4230048346803</c:v>
                </c:pt>
                <c:pt idx="40">
                  <c:v>3077.2887296117469</c:v>
                </c:pt>
                <c:pt idx="41">
                  <c:v>2833.4708412574041</c:v>
                </c:pt>
                <c:pt idx="42">
                  <c:v>2568.8100546349347</c:v>
                </c:pt>
                <c:pt idx="43">
                  <c:v>2282.555850167611</c:v>
                </c:pt>
                <c:pt idx="44">
                  <c:v>1965.7506840055839</c:v>
                </c:pt>
                <c:pt idx="45">
                  <c:v>1631.1550699863358</c:v>
                </c:pt>
                <c:pt idx="46">
                  <c:v>1281.5767233870909</c:v>
                </c:pt>
                <c:pt idx="47">
                  <c:v>903.9425163265804</c:v>
                </c:pt>
                <c:pt idx="48">
                  <c:v>530.81752904796178</c:v>
                </c:pt>
                <c:pt idx="49">
                  <c:v>162.34420549717484</c:v>
                </c:pt>
                <c:pt idx="50">
                  <c:v>-217.18528547207771</c:v>
                </c:pt>
                <c:pt idx="51">
                  <c:v>-583.12446139489782</c:v>
                </c:pt>
                <c:pt idx="52">
                  <c:v>-948.91244199432867</c:v>
                </c:pt>
                <c:pt idx="53">
                  <c:v>-1310.7927165091198</c:v>
                </c:pt>
                <c:pt idx="54">
                  <c:v>-1664.2442898329853</c:v>
                </c:pt>
                <c:pt idx="55">
                  <c:v>-2000.552917743674</c:v>
                </c:pt>
                <c:pt idx="56">
                  <c:v>-2317.9272320271011</c:v>
                </c:pt>
                <c:pt idx="57">
                  <c:v>-2611.2319175480093</c:v>
                </c:pt>
                <c:pt idx="58">
                  <c:v>-2867.3589098646576</c:v>
                </c:pt>
                <c:pt idx="59">
                  <c:v>-3101.4079664136116</c:v>
                </c:pt>
                <c:pt idx="60">
                  <c:v>-3308.7645880015543</c:v>
                </c:pt>
                <c:pt idx="61">
                  <c:v>-3482.6850664061885</c:v>
                </c:pt>
                <c:pt idx="62">
                  <c:v>-3627.0694031954781</c:v>
                </c:pt>
                <c:pt idx="63">
                  <c:v>-3736.7943593187042</c:v>
                </c:pt>
                <c:pt idx="64">
                  <c:v>-3807.196022399547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F02-4801-86C6-6F582965C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56696"/>
        <c:axId val="568158656"/>
      </c:scatterChart>
      <c:valAx>
        <c:axId val="568156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8656"/>
        <c:crosses val="autoZero"/>
        <c:crossBetween val="midCat"/>
      </c:valAx>
      <c:valAx>
        <c:axId val="56815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6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TDK_KF_ST_11_02!$AC$20:$AC$84</c:f>
              <c:numCache>
                <c:formatCode>General</c:formatCode>
                <c:ptCount val="65"/>
                <c:pt idx="0">
                  <c:v>9.7913711199598772E-3</c:v>
                </c:pt>
                <c:pt idx="1">
                  <c:v>-0.11558489448438181</c:v>
                </c:pt>
                <c:pt idx="2">
                  <c:v>-0.14756330588398114</c:v>
                </c:pt>
                <c:pt idx="3">
                  <c:v>-0.11157368293781644</c:v>
                </c:pt>
                <c:pt idx="4">
                  <c:v>-0.1314337874269178</c:v>
                </c:pt>
                <c:pt idx="5">
                  <c:v>-0.10192907855938671</c:v>
                </c:pt>
                <c:pt idx="6">
                  <c:v>-5.6103451085810718E-2</c:v>
                </c:pt>
                <c:pt idx="7">
                  <c:v>-7.5724947211028848E-3</c:v>
                </c:pt>
                <c:pt idx="8">
                  <c:v>-2.6151084071656783E-2</c:v>
                </c:pt>
                <c:pt idx="9">
                  <c:v>-3.1963163755229118E-2</c:v>
                </c:pt>
                <c:pt idx="10">
                  <c:v>-2.1747627679133075E-2</c:v>
                </c:pt>
                <c:pt idx="11">
                  <c:v>-1.8821218812192342E-2</c:v>
                </c:pt>
                <c:pt idx="12">
                  <c:v>-9.396122293040321E-3</c:v>
                </c:pt>
                <c:pt idx="13">
                  <c:v>-0.10387266555891017</c:v>
                </c:pt>
                <c:pt idx="14">
                  <c:v>-0.10755704484061823</c:v>
                </c:pt>
                <c:pt idx="15">
                  <c:v>-7.7390912371257059E-2</c:v>
                </c:pt>
                <c:pt idx="16">
                  <c:v>-0.14096080329316862</c:v>
                </c:pt>
                <c:pt idx="17">
                  <c:v>-0.14793193076124567</c:v>
                </c:pt>
                <c:pt idx="18">
                  <c:v>-0.1560023719993211</c:v>
                </c:pt>
                <c:pt idx="19">
                  <c:v>-0.20198519524723224</c:v>
                </c:pt>
                <c:pt idx="20">
                  <c:v>-0.1278904349127572</c:v>
                </c:pt>
                <c:pt idx="21">
                  <c:v>-8.662622677542231E-2</c:v>
                </c:pt>
                <c:pt idx="22">
                  <c:v>-9.7879334396964168E-2</c:v>
                </c:pt>
                <c:pt idx="23">
                  <c:v>-0.12412950002999423</c:v>
                </c:pt>
                <c:pt idx="24">
                  <c:v>8.4292871429454408E-3</c:v>
                </c:pt>
                <c:pt idx="25">
                  <c:v>5.2312249218005036E-2</c:v>
                </c:pt>
                <c:pt idx="26">
                  <c:v>4.60583249733304E-2</c:v>
                </c:pt>
                <c:pt idx="27">
                  <c:v>6.7657568263399526E-2</c:v>
                </c:pt>
                <c:pt idx="28">
                  <c:v>9.6822316657835472E-2</c:v>
                </c:pt>
                <c:pt idx="29">
                  <c:v>5.1306236960243723E-2</c:v>
                </c:pt>
                <c:pt idx="30">
                  <c:v>2.7766964270767858E-3</c:v>
                </c:pt>
                <c:pt idx="31">
                  <c:v>2.6056343449283759E-2</c:v>
                </c:pt>
                <c:pt idx="32">
                  <c:v>1.2230751218396563E-2</c:v>
                </c:pt>
                <c:pt idx="33">
                  <c:v>2.7469864516433518E-2</c:v>
                </c:pt>
                <c:pt idx="34">
                  <c:v>5.6927767914004335E-2</c:v>
                </c:pt>
                <c:pt idx="35">
                  <c:v>-3.1364296482536247E-2</c:v>
                </c:pt>
                <c:pt idx="36">
                  <c:v>1.1470424360481957E-2</c:v>
                </c:pt>
                <c:pt idx="37">
                  <c:v>4.9766169947787375E-2</c:v>
                </c:pt>
                <c:pt idx="38">
                  <c:v>8.3699454747119262E-2</c:v>
                </c:pt>
                <c:pt idx="39">
                  <c:v>8.584255324498713E-2</c:v>
                </c:pt>
                <c:pt idx="40">
                  <c:v>0.10712710712786588</c:v>
                </c:pt>
                <c:pt idx="41">
                  <c:v>0.13912172532610612</c:v>
                </c:pt>
                <c:pt idx="42">
                  <c:v>0.12699964986396139</c:v>
                </c:pt>
                <c:pt idx="43">
                  <c:v>0.16905842796933257</c:v>
                </c:pt>
                <c:pt idx="44">
                  <c:v>0.30311306245420155</c:v>
                </c:pt>
                <c:pt idx="45">
                  <c:v>0.14117909513504401</c:v>
                </c:pt>
                <c:pt idx="46">
                  <c:v>0.10900683962779567</c:v>
                </c:pt>
                <c:pt idx="47">
                  <c:v>0.12043773828304438</c:v>
                </c:pt>
                <c:pt idx="48">
                  <c:v>3.5198714583714263E-2</c:v>
                </c:pt>
                <c:pt idx="49">
                  <c:v>-1.4163439464880412E-2</c:v>
                </c:pt>
                <c:pt idx="50">
                  <c:v>-1.694680986355479E-2</c:v>
                </c:pt>
                <c:pt idx="51">
                  <c:v>-3.7998150948396869E-2</c:v>
                </c:pt>
                <c:pt idx="52">
                  <c:v>-6.2332483107581993E-2</c:v>
                </c:pt>
                <c:pt idx="53">
                  <c:v>-3.816263352570104E-2</c:v>
                </c:pt>
                <c:pt idx="54">
                  <c:v>-8.344531348370765E-3</c:v>
                </c:pt>
                <c:pt idx="55">
                  <c:v>-5.0086516941291848E-2</c:v>
                </c:pt>
                <c:pt idx="56">
                  <c:v>-3.0892033368502325E-2</c:v>
                </c:pt>
                <c:pt idx="57">
                  <c:v>1.0670270290518147E-2</c:v>
                </c:pt>
                <c:pt idx="58">
                  <c:v>-7.1121303251970858E-2</c:v>
                </c:pt>
                <c:pt idx="59">
                  <c:v>-4.3496801879427949E-4</c:v>
                </c:pt>
                <c:pt idx="60">
                  <c:v>-3.6846359203650536E-3</c:v>
                </c:pt>
                <c:pt idx="61">
                  <c:v>8.9527653613572511E-3</c:v>
                </c:pt>
                <c:pt idx="62">
                  <c:v>-0.20698337250536269</c:v>
                </c:pt>
                <c:pt idx="63">
                  <c:v>-6.8584681946163073E-2</c:v>
                </c:pt>
                <c:pt idx="64">
                  <c:v>-0.10820239722704628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491-4994-8B70-9B82C0C54B7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TDK_KF_ST_11_02!$AC$85:$AC$149</c:f>
              <c:numCache>
                <c:formatCode>General</c:formatCode>
                <c:ptCount val="65"/>
                <c:pt idx="0">
                  <c:v>7.7493078812835847E-2</c:v>
                </c:pt>
                <c:pt idx="1">
                  <c:v>-7.6571761111154046E-2</c:v>
                </c:pt>
                <c:pt idx="2">
                  <c:v>-6.0801689736308617E-2</c:v>
                </c:pt>
                <c:pt idx="3">
                  <c:v>-4.5473693950839333E-3</c:v>
                </c:pt>
                <c:pt idx="4">
                  <c:v>-1.5455135604383941E-2</c:v>
                </c:pt>
                <c:pt idx="5">
                  <c:v>4.7473720244056494E-2</c:v>
                </c:pt>
                <c:pt idx="6">
                  <c:v>6.3627459970803102E-3</c:v>
                </c:pt>
                <c:pt idx="7">
                  <c:v>-1.2501834301019699E-3</c:v>
                </c:pt>
                <c:pt idx="8">
                  <c:v>-5.1305348264918393E-3</c:v>
                </c:pt>
                <c:pt idx="9">
                  <c:v>-6.4259312876458807E-2</c:v>
                </c:pt>
                <c:pt idx="10">
                  <c:v>-6.7123102421703607E-2</c:v>
                </c:pt>
                <c:pt idx="11">
                  <c:v>-8.8683911320117659E-3</c:v>
                </c:pt>
                <c:pt idx="12">
                  <c:v>-3.2096030643799622E-2</c:v>
                </c:pt>
                <c:pt idx="13">
                  <c:v>-5.7414854791716152E-2</c:v>
                </c:pt>
                <c:pt idx="14">
                  <c:v>5.8720475310224174E-2</c:v>
                </c:pt>
                <c:pt idx="15">
                  <c:v>2.5206421900577425E-2</c:v>
                </c:pt>
                <c:pt idx="16">
                  <c:v>3.8107109915586079E-2</c:v>
                </c:pt>
                <c:pt idx="17">
                  <c:v>0.11782407165844688</c:v>
                </c:pt>
                <c:pt idx="18">
                  <c:v>8.5373458400511026E-2</c:v>
                </c:pt>
                <c:pt idx="19">
                  <c:v>0.13490787734204446</c:v>
                </c:pt>
                <c:pt idx="20">
                  <c:v>0.18963795490745383</c:v>
                </c:pt>
                <c:pt idx="21">
                  <c:v>0.23132278825301</c:v>
                </c:pt>
                <c:pt idx="22">
                  <c:v>0.15228395018343122</c:v>
                </c:pt>
                <c:pt idx="23">
                  <c:v>0.1499854877973803</c:v>
                </c:pt>
                <c:pt idx="24">
                  <c:v>0.21020026181605544</c:v>
                </c:pt>
                <c:pt idx="25">
                  <c:v>0.20814977911447841</c:v>
                </c:pt>
                <c:pt idx="26">
                  <c:v>0.1270560318932894</c:v>
                </c:pt>
                <c:pt idx="27">
                  <c:v>5.1354680602088365E-2</c:v>
                </c:pt>
                <c:pt idx="28">
                  <c:v>0.1103752339999744</c:v>
                </c:pt>
                <c:pt idx="29">
                  <c:v>5.6089073330014116E-2</c:v>
                </c:pt>
                <c:pt idx="30">
                  <c:v>-2.167671775623603E-4</c:v>
                </c:pt>
                <c:pt idx="31">
                  <c:v>0.13010142930312441</c:v>
                </c:pt>
                <c:pt idx="32">
                  <c:v>6.4247179709298052E-2</c:v>
                </c:pt>
                <c:pt idx="33">
                  <c:v>0.1565117701663894</c:v>
                </c:pt>
                <c:pt idx="34">
                  <c:v>8.0141872255182989E-2</c:v>
                </c:pt>
                <c:pt idx="35">
                  <c:v>0.14114562206199821</c:v>
                </c:pt>
                <c:pt idx="36">
                  <c:v>0.11033799933207433</c:v>
                </c:pt>
                <c:pt idx="37">
                  <c:v>2.6065779472645545E-2</c:v>
                </c:pt>
                <c:pt idx="38">
                  <c:v>7.9279678203079129E-2</c:v>
                </c:pt>
                <c:pt idx="39">
                  <c:v>9.6292435546700972E-2</c:v>
                </c:pt>
                <c:pt idx="40">
                  <c:v>5.3590266055607572E-3</c:v>
                </c:pt>
                <c:pt idx="41">
                  <c:v>-2.7758798482295788E-2</c:v>
                </c:pt>
                <c:pt idx="42">
                  <c:v>-6.1123613171645275E-2</c:v>
                </c:pt>
                <c:pt idx="43">
                  <c:v>-0.10702353098520234</c:v>
                </c:pt>
                <c:pt idx="44">
                  <c:v>-0.13885234619341702</c:v>
                </c:pt>
                <c:pt idx="45">
                  <c:v>-6.5542162584961261E-2</c:v>
                </c:pt>
                <c:pt idx="46">
                  <c:v>-0.12740277591998961</c:v>
                </c:pt>
                <c:pt idx="47">
                  <c:v>-5.053258844066022E-2</c:v>
                </c:pt>
                <c:pt idx="48">
                  <c:v>-0.12121861654750887</c:v>
                </c:pt>
                <c:pt idx="49">
                  <c:v>-7.284975598577148E-2</c:v>
                </c:pt>
                <c:pt idx="50">
                  <c:v>-6.0169067793395925E-2</c:v>
                </c:pt>
                <c:pt idx="51">
                  <c:v>-2.351796286889396E-2</c:v>
                </c:pt>
                <c:pt idx="52">
                  <c:v>5.8084194980480675E-2</c:v>
                </c:pt>
                <c:pt idx="53">
                  <c:v>6.9988391364830704E-2</c:v>
                </c:pt>
                <c:pt idx="54">
                  <c:v>1.4083654102549303E-2</c:v>
                </c:pt>
                <c:pt idx="55">
                  <c:v>-6.5079787073472062E-3</c:v>
                </c:pt>
                <c:pt idx="56">
                  <c:v>-2.1212351866793711E-2</c:v>
                </c:pt>
                <c:pt idx="57">
                  <c:v>-5.3011324386844194E-2</c:v>
                </c:pt>
                <c:pt idx="58">
                  <c:v>-2.4325863360282085E-2</c:v>
                </c:pt>
                <c:pt idx="59">
                  <c:v>-7.3409047709720454E-2</c:v>
                </c:pt>
                <c:pt idx="60">
                  <c:v>-0.1420301578538421</c:v>
                </c:pt>
                <c:pt idx="61">
                  <c:v>-0.15600426157543268</c:v>
                </c:pt>
                <c:pt idx="62">
                  <c:v>-9.1686710692972184E-2</c:v>
                </c:pt>
                <c:pt idx="63">
                  <c:v>-6.3101925159839034E-2</c:v>
                </c:pt>
                <c:pt idx="64">
                  <c:v>-7.0554841790327671E-2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491-4994-8B70-9B82C0C54B7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TDK_KF_ST_11_02!$AA$20:$AA$83</c:f>
              <c:numCache>
                <c:formatCode>General</c:formatCode>
                <c:ptCount val="64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</c:numCache>
            </c:numRef>
          </c:xVal>
          <c:yVal>
            <c:numRef>
              <c:f>TDK_KF_ST_11_02!$AD$20:$AD$83</c:f>
              <c:numCache>
                <c:formatCode>General</c:formatCode>
                <c:ptCount val="64"/>
                <c:pt idx="0">
                  <c:v>-8.0346212910287554E-2</c:v>
                </c:pt>
                <c:pt idx="1">
                  <c:v>5.2482969324542772E-2</c:v>
                </c:pt>
                <c:pt idx="2">
                  <c:v>5.587659519100896E-2</c:v>
                </c:pt>
                <c:pt idx="3">
                  <c:v>-4.4430578637616236E-2</c:v>
                </c:pt>
                <c:pt idx="4">
                  <c:v>-1.0596370426924295E-2</c:v>
                </c:pt>
                <c:pt idx="5">
                  <c:v>2.8520030849666256E-2</c:v>
                </c:pt>
                <c:pt idx="6">
                  <c:v>3.1777587725528633E-2</c:v>
                </c:pt>
                <c:pt idx="7">
                  <c:v>-4.5438829665741309E-2</c:v>
                </c:pt>
                <c:pt idx="8">
                  <c:v>4.9387322048630722E-3</c:v>
                </c:pt>
                <c:pt idx="9">
                  <c:v>2.5455185047881912E-2</c:v>
                </c:pt>
                <c:pt idx="10">
                  <c:v>3.5831281781682378E-2</c:v>
                </c:pt>
                <c:pt idx="11">
                  <c:v>8.8809610177023046E-2</c:v>
                </c:pt>
                <c:pt idx="12">
                  <c:v>6.7480317273520996E-2</c:v>
                </c:pt>
                <c:pt idx="13">
                  <c:v>8.0354702690016211E-2</c:v>
                </c:pt>
                <c:pt idx="14">
                  <c:v>4.7387977047222307E-2</c:v>
                </c:pt>
                <c:pt idx="15">
                  <c:v>4.5411563854855785E-3</c:v>
                </c:pt>
                <c:pt idx="16">
                  <c:v>1.9742186745659751E-2</c:v>
                </c:pt>
                <c:pt idx="17">
                  <c:v>9.7399342320585447E-2</c:v>
                </c:pt>
                <c:pt idx="18">
                  <c:v>2.8599596079331491E-2</c:v>
                </c:pt>
                <c:pt idx="19">
                  <c:v>0.13644303266227098</c:v>
                </c:pt>
                <c:pt idx="20">
                  <c:v>-1.096191128065982E-2</c:v>
                </c:pt>
                <c:pt idx="21">
                  <c:v>-2.0397304209780032E-2</c:v>
                </c:pt>
                <c:pt idx="22">
                  <c:v>3.6755721225318894E-2</c:v>
                </c:pt>
                <c:pt idx="23">
                  <c:v>9.6370701547698445E-2</c:v>
                </c:pt>
                <c:pt idx="24">
                  <c:v>-3.0702605373846836E-3</c:v>
                </c:pt>
                <c:pt idx="25">
                  <c:v>4.3980186328695936E-2</c:v>
                </c:pt>
                <c:pt idx="26">
                  <c:v>3.3221353229748729E-2</c:v>
                </c:pt>
                <c:pt idx="27">
                  <c:v>-4.1591788790753981E-2</c:v>
                </c:pt>
                <c:pt idx="28">
                  <c:v>1.351568267423886E-2</c:v>
                </c:pt>
                <c:pt idx="29">
                  <c:v>8.9839385101754488E-2</c:v>
                </c:pt>
                <c:pt idx="30">
                  <c:v>7.7365175828106203E-2</c:v>
                </c:pt>
                <c:pt idx="31">
                  <c:v>0.13045542671710564</c:v>
                </c:pt>
                <c:pt idx="32">
                  <c:v>5.201642849090149E-2</c:v>
                </c:pt>
                <c:pt idx="33">
                  <c:v>0.10263156478669089</c:v>
                </c:pt>
                <c:pt idx="34">
                  <c:v>-5.7144535091566695E-2</c:v>
                </c:pt>
                <c:pt idx="35">
                  <c:v>8.7453369812550363E-2</c:v>
                </c:pt>
                <c:pt idx="36">
                  <c:v>9.8904809639492441E-2</c:v>
                </c:pt>
                <c:pt idx="37">
                  <c:v>1.5885106543009897E-3</c:v>
                </c:pt>
                <c:pt idx="38">
                  <c:v>4.3356577146170139E-2</c:v>
                </c:pt>
                <c:pt idx="39">
                  <c:v>0.12230722586949128</c:v>
                </c:pt>
                <c:pt idx="40">
                  <c:v>0.10307315468818956</c:v>
                </c:pt>
                <c:pt idx="41">
                  <c:v>1.0863762471274185E-2</c:v>
                </c:pt>
                <c:pt idx="42">
                  <c:v>2.5284300319469821E-2</c:v>
                </c:pt>
                <c:pt idx="43">
                  <c:v>6.2264360283677433E-2</c:v>
                </c:pt>
                <c:pt idx="44">
                  <c:v>-0.11347510754674772</c:v>
                </c:pt>
                <c:pt idx="45">
                  <c:v>-6.2712177929995505E-3</c:v>
                </c:pt>
                <c:pt idx="46">
                  <c:v>-2.3633381227284644E-2</c:v>
                </c:pt>
                <c:pt idx="47">
                  <c:v>-2.6136666245974993E-3</c:v>
                </c:pt>
                <c:pt idx="48">
                  <c:v>2.9083953318718159E-3</c:v>
                </c:pt>
                <c:pt idx="49">
                  <c:v>3.9369861365457837E-2</c:v>
                </c:pt>
                <c:pt idx="50">
                  <c:v>7.5667285173778964E-2</c:v>
                </c:pt>
                <c:pt idx="51">
                  <c:v>-1.9416703843319283E-2</c:v>
                </c:pt>
                <c:pt idx="52">
                  <c:v>3.0236452463782371E-2</c:v>
                </c:pt>
                <c:pt idx="53">
                  <c:v>2.9294242393689274E-2</c:v>
                </c:pt>
                <c:pt idx="54">
                  <c:v>-5.8778571073332841E-2</c:v>
                </c:pt>
                <c:pt idx="55">
                  <c:v>-1.417279593516696E-2</c:v>
                </c:pt>
                <c:pt idx="56">
                  <c:v>2.5761498542010486E-2</c:v>
                </c:pt>
                <c:pt idx="57">
                  <c:v>-1.1920453720620117E-2</c:v>
                </c:pt>
                <c:pt idx="58">
                  <c:v>7.7484049249051168E-2</c:v>
                </c:pt>
                <c:pt idx="59">
                  <c:v>4.7908688262850774E-2</c:v>
                </c:pt>
                <c:pt idx="60">
                  <c:v>-1.1770499684018887E-2</c:v>
                </c:pt>
                <c:pt idx="61">
                  <c:v>-1.3500134756441184E-2</c:v>
                </c:pt>
                <c:pt idx="62">
                  <c:v>0.14618168276905408</c:v>
                </c:pt>
                <c:pt idx="63">
                  <c:v>-7.9870791649909734E-3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491-4994-8B70-9B82C0C54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50032"/>
        <c:axId val="568150424"/>
      </c:scatterChart>
      <c:valAx>
        <c:axId val="56815003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0424"/>
        <c:crosses val="autoZero"/>
        <c:crossBetween val="midCat"/>
      </c:valAx>
      <c:valAx>
        <c:axId val="56815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0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TDK_KF_ST_11_02!$I$20:$I$84</c:f>
              <c:numCache>
                <c:formatCode>General</c:formatCode>
                <c:ptCount val="65"/>
                <c:pt idx="0">
                  <c:v>485</c:v>
                </c:pt>
                <c:pt idx="1">
                  <c:v>855</c:v>
                </c:pt>
                <c:pt idx="2">
                  <c:v>1230</c:v>
                </c:pt>
                <c:pt idx="3">
                  <c:v>1591</c:v>
                </c:pt>
                <c:pt idx="4">
                  <c:v>1919</c:v>
                </c:pt>
                <c:pt idx="5">
                  <c:v>2226</c:v>
                </c:pt>
                <c:pt idx="6">
                  <c:v>2525</c:v>
                </c:pt>
                <c:pt idx="7">
                  <c:v>2794</c:v>
                </c:pt>
                <c:pt idx="8">
                  <c:v>3038</c:v>
                </c:pt>
                <c:pt idx="9">
                  <c:v>3257</c:v>
                </c:pt>
                <c:pt idx="10">
                  <c:v>3446</c:v>
                </c:pt>
                <c:pt idx="11">
                  <c:v>3584</c:v>
                </c:pt>
                <c:pt idx="12">
                  <c:v>3696</c:v>
                </c:pt>
                <c:pt idx="13">
                  <c:v>3778</c:v>
                </c:pt>
                <c:pt idx="14">
                  <c:v>3811</c:v>
                </c:pt>
                <c:pt idx="15">
                  <c:v>3818</c:v>
                </c:pt>
                <c:pt idx="16">
                  <c:v>3782</c:v>
                </c:pt>
                <c:pt idx="17">
                  <c:v>3712</c:v>
                </c:pt>
                <c:pt idx="18">
                  <c:v>3599</c:v>
                </c:pt>
                <c:pt idx="19">
                  <c:v>3452</c:v>
                </c:pt>
                <c:pt idx="20">
                  <c:v>3279</c:v>
                </c:pt>
                <c:pt idx="21">
                  <c:v>3071</c:v>
                </c:pt>
                <c:pt idx="22">
                  <c:v>2836</c:v>
                </c:pt>
                <c:pt idx="23">
                  <c:v>2573</c:v>
                </c:pt>
                <c:pt idx="24">
                  <c:v>2272</c:v>
                </c:pt>
                <c:pt idx="25">
                  <c:v>1954</c:v>
                </c:pt>
                <c:pt idx="26">
                  <c:v>1615</c:v>
                </c:pt>
                <c:pt idx="27">
                  <c:v>1267</c:v>
                </c:pt>
                <c:pt idx="28">
                  <c:v>897</c:v>
                </c:pt>
                <c:pt idx="29">
                  <c:v>539</c:v>
                </c:pt>
                <c:pt idx="30">
                  <c:v>172</c:v>
                </c:pt>
                <c:pt idx="31">
                  <c:v>-209</c:v>
                </c:pt>
                <c:pt idx="32">
                  <c:v>-592</c:v>
                </c:pt>
                <c:pt idx="33">
                  <c:v>-965</c:v>
                </c:pt>
                <c:pt idx="34">
                  <c:v>-1343</c:v>
                </c:pt>
                <c:pt idx="35">
                  <c:v>-1687</c:v>
                </c:pt>
                <c:pt idx="36">
                  <c:v>-2020</c:v>
                </c:pt>
                <c:pt idx="37">
                  <c:v>-2334</c:v>
                </c:pt>
                <c:pt idx="38">
                  <c:v>-2625</c:v>
                </c:pt>
                <c:pt idx="39">
                  <c:v>-2896</c:v>
                </c:pt>
                <c:pt idx="40">
                  <c:v>-3141</c:v>
                </c:pt>
                <c:pt idx="41">
                  <c:v>-3361</c:v>
                </c:pt>
                <c:pt idx="42">
                  <c:v>-3545</c:v>
                </c:pt>
                <c:pt idx="43">
                  <c:v>-3691</c:v>
                </c:pt>
                <c:pt idx="44">
                  <c:v>-3808</c:v>
                </c:pt>
                <c:pt idx="45">
                  <c:v>-3877</c:v>
                </c:pt>
                <c:pt idx="46">
                  <c:v>-3921</c:v>
                </c:pt>
                <c:pt idx="47">
                  <c:v>-3920</c:v>
                </c:pt>
                <c:pt idx="48">
                  <c:v>-3884</c:v>
                </c:pt>
                <c:pt idx="49">
                  <c:v>-3815</c:v>
                </c:pt>
                <c:pt idx="50">
                  <c:v>-3700</c:v>
                </c:pt>
                <c:pt idx="51">
                  <c:v>-3566</c:v>
                </c:pt>
                <c:pt idx="52">
                  <c:v>-3379</c:v>
                </c:pt>
                <c:pt idx="53">
                  <c:v>-3184</c:v>
                </c:pt>
                <c:pt idx="54">
                  <c:v>-2946</c:v>
                </c:pt>
                <c:pt idx="55">
                  <c:v>-2680</c:v>
                </c:pt>
                <c:pt idx="56">
                  <c:v>-2387</c:v>
                </c:pt>
                <c:pt idx="57">
                  <c:v>-2068</c:v>
                </c:pt>
                <c:pt idx="58">
                  <c:v>-1731</c:v>
                </c:pt>
                <c:pt idx="59">
                  <c:v>-1375</c:v>
                </c:pt>
                <c:pt idx="60">
                  <c:v>-1012</c:v>
                </c:pt>
                <c:pt idx="61">
                  <c:v>-649</c:v>
                </c:pt>
                <c:pt idx="62">
                  <c:v>-290</c:v>
                </c:pt>
                <c:pt idx="63">
                  <c:v>99</c:v>
                </c:pt>
                <c:pt idx="64">
                  <c:v>482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9BC-4CDA-A390-CBDCC259E7C1}"/>
            </c:ext>
          </c:extLst>
        </c:ser>
        <c:ser>
          <c:idx val="1"/>
          <c:order val="1"/>
          <c:tx>
            <c:strRef>
              <c:f>TDK_KF_ST_11_02!$L$19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TDK_KF_ST_11_02!$L$20:$L$84</c:f>
              <c:numCache>
                <c:formatCode>General</c:formatCode>
                <c:ptCount val="65"/>
                <c:pt idx="0">
                  <c:v>481.33948570829745</c:v>
                </c:pt>
                <c:pt idx="1">
                  <c:v>859.9529352564906</c:v>
                </c:pt>
                <c:pt idx="2">
                  <c:v>1236.365101434058</c:v>
                </c:pt>
                <c:pt idx="3">
                  <c:v>1595.0728053965411</c:v>
                </c:pt>
                <c:pt idx="4">
                  <c:v>1922.5830009929966</c:v>
                </c:pt>
                <c:pt idx="5">
                  <c:v>2231.4412502741156</c:v>
                </c:pt>
                <c:pt idx="6">
                  <c:v>2528.8956290456836</c:v>
                </c:pt>
                <c:pt idx="7">
                  <c:v>2793.2334551544463</c:v>
                </c:pt>
                <c:pt idx="8">
                  <c:v>3038.2935968888455</c:v>
                </c:pt>
                <c:pt idx="9">
                  <c:v>3255.9007133370519</c:v>
                </c:pt>
                <c:pt idx="10">
                  <c:v>3439.6320283511709</c:v>
                </c:pt>
                <c:pt idx="11">
                  <c:v>3584.4644214606888</c:v>
                </c:pt>
                <c:pt idx="12">
                  <c:v>3696.3543625535126</c:v>
                </c:pt>
                <c:pt idx="13">
                  <c:v>3770.0225273478668</c:v>
                </c:pt>
                <c:pt idx="14">
                  <c:v>3809.1297547904146</c:v>
                </c:pt>
                <c:pt idx="15">
                  <c:v>3811.8644486824364</c:v>
                </c:pt>
                <c:pt idx="16">
                  <c:v>3777.1637958047108</c:v>
                </c:pt>
                <c:pt idx="17">
                  <c:v>3705.3370304464229</c:v>
                </c:pt>
                <c:pt idx="18">
                  <c:v>3594.7333677730571</c:v>
                </c:pt>
                <c:pt idx="19">
                  <c:v>3447.4796353940656</c:v>
                </c:pt>
                <c:pt idx="20">
                  <c:v>3273.4638526837834</c:v>
                </c:pt>
                <c:pt idx="21">
                  <c:v>3067.3530108998625</c:v>
                </c:pt>
                <c:pt idx="22">
                  <c:v>2834.5332022695316</c:v>
                </c:pt>
                <c:pt idx="23">
                  <c:v>2569.4646603680571</c:v>
                </c:pt>
                <c:pt idx="24">
                  <c:v>2273.0304917625049</c:v>
                </c:pt>
                <c:pt idx="25">
                  <c:v>1958.1095683858196</c:v>
                </c:pt>
                <c:pt idx="26">
                  <c:v>1615.4946460288356</c:v>
                </c:pt>
                <c:pt idx="27">
                  <c:v>1270.2353616259909</c:v>
                </c:pt>
                <c:pt idx="28">
                  <c:v>904.31353732353409</c:v>
                </c:pt>
                <c:pt idx="29">
                  <c:v>542.8133894844733</c:v>
                </c:pt>
                <c:pt idx="30">
                  <c:v>172.83170973752698</c:v>
                </c:pt>
                <c:pt idx="31">
                  <c:v>-205.34649112320199</c:v>
                </c:pt>
                <c:pt idx="32">
                  <c:v>-588.73258604359103</c:v>
                </c:pt>
                <c:pt idx="33">
                  <c:v>-960.35445088841527</c:v>
                </c:pt>
                <c:pt idx="34">
                  <c:v>-1334.8419513562683</c:v>
                </c:pt>
                <c:pt idx="35">
                  <c:v>-1687.5145181518519</c:v>
                </c:pt>
                <c:pt idx="36">
                  <c:v>-2017.6104448552344</c:v>
                </c:pt>
                <c:pt idx="37">
                  <c:v>-2331.0092060809984</c:v>
                </c:pt>
                <c:pt idx="38">
                  <c:v>-2624.0335348479457</c:v>
                </c:pt>
                <c:pt idx="39">
                  <c:v>-2895.7710884421253</c:v>
                </c:pt>
                <c:pt idx="40">
                  <c:v>-3140.1569936945889</c:v>
                </c:pt>
                <c:pt idx="41">
                  <c:v>-3358.9716895622182</c:v>
                </c:pt>
                <c:pt idx="42">
                  <c:v>-3542.7863243333045</c:v>
                </c:pt>
                <c:pt idx="43">
                  <c:v>-3691.322403123057</c:v>
                </c:pt>
                <c:pt idx="44">
                  <c:v>-3805.6442513086376</c:v>
                </c:pt>
                <c:pt idx="45">
                  <c:v>-3880.4968337710434</c:v>
                </c:pt>
                <c:pt idx="46">
                  <c:v>-3921.3143791557454</c:v>
                </c:pt>
                <c:pt idx="47">
                  <c:v>-3925.5706573701104</c:v>
                </c:pt>
                <c:pt idx="48">
                  <c:v>-3892.2241470398567</c:v>
                </c:pt>
                <c:pt idx="49">
                  <c:v>-3820.7419378455788</c:v>
                </c:pt>
                <c:pt idx="50">
                  <c:v>-3710.3396625696823</c:v>
                </c:pt>
                <c:pt idx="51">
                  <c:v>-3565.8894500537463</c:v>
                </c:pt>
                <c:pt idx="52">
                  <c:v>-3389.8779134764313</c:v>
                </c:pt>
                <c:pt idx="53">
                  <c:v>-3186.1084481717198</c:v>
                </c:pt>
                <c:pt idx="54">
                  <c:v>-2951.6005253270441</c:v>
                </c:pt>
                <c:pt idx="55">
                  <c:v>-2681.6041526739809</c:v>
                </c:pt>
                <c:pt idx="56">
                  <c:v>-2387.5295078702384</c:v>
                </c:pt>
                <c:pt idx="57">
                  <c:v>-2069.0800824976859</c:v>
                </c:pt>
                <c:pt idx="58">
                  <c:v>-1728.5494172899689</c:v>
                </c:pt>
                <c:pt idx="59">
                  <c:v>-1374.7194877387865</c:v>
                </c:pt>
                <c:pt idx="60">
                  <c:v>-1009.7145371505319</c:v>
                </c:pt>
                <c:pt idx="61">
                  <c:v>-647.46437885959597</c:v>
                </c:pt>
                <c:pt idx="62">
                  <c:v>-274.96800233417531</c:v>
                </c:pt>
                <c:pt idx="63">
                  <c:v>104.43522708580292</c:v>
                </c:pt>
                <c:pt idx="64">
                  <c:v>489.52073677097809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9BC-4CDA-A390-CBDCC259E7C1}"/>
            </c:ext>
          </c:extLst>
        </c:ser>
        <c:ser>
          <c:idx val="2"/>
          <c:order val="2"/>
          <c:tx>
            <c:strRef>
              <c:f>TDK_KF_ST_11_02!$J$19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TDK_KF_ST_11_02!$J$20:$J$84</c:f>
              <c:numCache>
                <c:formatCode>General</c:formatCode>
                <c:ptCount val="65"/>
                <c:pt idx="0">
                  <c:v>-3825</c:v>
                </c:pt>
                <c:pt idx="1">
                  <c:v>-3753</c:v>
                </c:pt>
                <c:pt idx="2">
                  <c:v>-3645</c:v>
                </c:pt>
                <c:pt idx="3">
                  <c:v>-3498</c:v>
                </c:pt>
                <c:pt idx="4">
                  <c:v>-3329</c:v>
                </c:pt>
                <c:pt idx="5">
                  <c:v>-3120</c:v>
                </c:pt>
                <c:pt idx="6">
                  <c:v>-2878</c:v>
                </c:pt>
                <c:pt idx="7">
                  <c:v>-2619</c:v>
                </c:pt>
                <c:pt idx="8">
                  <c:v>-2327</c:v>
                </c:pt>
                <c:pt idx="9">
                  <c:v>-2008</c:v>
                </c:pt>
                <c:pt idx="10">
                  <c:v>-1670</c:v>
                </c:pt>
                <c:pt idx="11">
                  <c:v>-1321</c:v>
                </c:pt>
                <c:pt idx="12">
                  <c:v>-957</c:v>
                </c:pt>
                <c:pt idx="13">
                  <c:v>-604</c:v>
                </c:pt>
                <c:pt idx="14">
                  <c:v>-233</c:v>
                </c:pt>
                <c:pt idx="15">
                  <c:v>155</c:v>
                </c:pt>
                <c:pt idx="16">
                  <c:v>528</c:v>
                </c:pt>
                <c:pt idx="17">
                  <c:v>902</c:v>
                </c:pt>
                <c:pt idx="18">
                  <c:v>1273</c:v>
                </c:pt>
                <c:pt idx="19">
                  <c:v>1629</c:v>
                </c:pt>
                <c:pt idx="20">
                  <c:v>1964</c:v>
                </c:pt>
                <c:pt idx="21">
                  <c:v>2279</c:v>
                </c:pt>
                <c:pt idx="22">
                  <c:v>2565</c:v>
                </c:pt>
                <c:pt idx="23">
                  <c:v>2835</c:v>
                </c:pt>
                <c:pt idx="24">
                  <c:v>3092</c:v>
                </c:pt>
                <c:pt idx="25">
                  <c:v>3308</c:v>
                </c:pt>
                <c:pt idx="26">
                  <c:v>3502</c:v>
                </c:pt>
                <c:pt idx="27">
                  <c:v>3648</c:v>
                </c:pt>
                <c:pt idx="28">
                  <c:v>3758</c:v>
                </c:pt>
                <c:pt idx="29">
                  <c:v>3838</c:v>
                </c:pt>
                <c:pt idx="30">
                  <c:v>3886</c:v>
                </c:pt>
                <c:pt idx="31">
                  <c:v>3889</c:v>
                </c:pt>
                <c:pt idx="32">
                  <c:v>3853</c:v>
                </c:pt>
                <c:pt idx="33">
                  <c:v>3783</c:v>
                </c:pt>
                <c:pt idx="34">
                  <c:v>3677</c:v>
                </c:pt>
                <c:pt idx="35">
                  <c:v>3529</c:v>
                </c:pt>
                <c:pt idx="36">
                  <c:v>3357</c:v>
                </c:pt>
                <c:pt idx="37">
                  <c:v>3150</c:v>
                </c:pt>
                <c:pt idx="38">
                  <c:v>2911</c:v>
                </c:pt>
                <c:pt idx="39">
                  <c:v>2647</c:v>
                </c:pt>
                <c:pt idx="40">
                  <c:v>2357</c:v>
                </c:pt>
                <c:pt idx="41">
                  <c:v>2037</c:v>
                </c:pt>
                <c:pt idx="42">
                  <c:v>1703</c:v>
                </c:pt>
                <c:pt idx="43">
                  <c:v>1350</c:v>
                </c:pt>
                <c:pt idx="44">
                  <c:v>976</c:v>
                </c:pt>
                <c:pt idx="45">
                  <c:v>627</c:v>
                </c:pt>
                <c:pt idx="46">
                  <c:v>257</c:v>
                </c:pt>
                <c:pt idx="47">
                  <c:v>-123</c:v>
                </c:pt>
                <c:pt idx="48">
                  <c:v>-497</c:v>
                </c:pt>
                <c:pt idx="49">
                  <c:v>-872</c:v>
                </c:pt>
                <c:pt idx="50">
                  <c:v>-1244</c:v>
                </c:pt>
                <c:pt idx="51">
                  <c:v>-1601</c:v>
                </c:pt>
                <c:pt idx="52">
                  <c:v>-1927</c:v>
                </c:pt>
                <c:pt idx="53">
                  <c:v>-2244</c:v>
                </c:pt>
                <c:pt idx="54">
                  <c:v>-2535</c:v>
                </c:pt>
                <c:pt idx="55">
                  <c:v>-2810</c:v>
                </c:pt>
                <c:pt idx="56">
                  <c:v>-3059</c:v>
                </c:pt>
                <c:pt idx="57">
                  <c:v>-3280</c:v>
                </c:pt>
                <c:pt idx="58">
                  <c:v>-3460</c:v>
                </c:pt>
                <c:pt idx="59">
                  <c:v>-3616</c:v>
                </c:pt>
                <c:pt idx="60">
                  <c:v>-3736</c:v>
                </c:pt>
                <c:pt idx="61">
                  <c:v>-3815</c:v>
                </c:pt>
                <c:pt idx="62">
                  <c:v>-3849</c:v>
                </c:pt>
                <c:pt idx="63">
                  <c:v>-3858</c:v>
                </c:pt>
                <c:pt idx="64">
                  <c:v>-3826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9BC-4CDA-A390-CBDCC259E7C1}"/>
            </c:ext>
          </c:extLst>
        </c:ser>
        <c:ser>
          <c:idx val="3"/>
          <c:order val="3"/>
          <c:tx>
            <c:strRef>
              <c:f>TDK_KF_ST_11_02!$N$19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TDK_KF_ST_11_02!$N$20:$N$84</c:f>
              <c:numCache>
                <c:formatCode>General</c:formatCode>
                <c:ptCount val="65"/>
                <c:pt idx="0">
                  <c:v>-3821.385740915764</c:v>
                </c:pt>
                <c:pt idx="1">
                  <c:v>-3751.2233812196205</c:v>
                </c:pt>
                <c:pt idx="2">
                  <c:v>-3641.3454128043777</c:v>
                </c:pt>
                <c:pt idx="3">
                  <c:v>-3495.8971549646444</c:v>
                </c:pt>
                <c:pt idx="4">
                  <c:v>-3323.8591854497772</c:v>
                </c:pt>
                <c:pt idx="5">
                  <c:v>-3121.5448246556225</c:v>
                </c:pt>
                <c:pt idx="6">
                  <c:v>-2882.0976493905405</c:v>
                </c:pt>
                <c:pt idx="7">
                  <c:v>-2622.7707677051558</c:v>
                </c:pt>
                <c:pt idx="8">
                  <c:v>-2329.9892857987661</c:v>
                </c:pt>
                <c:pt idx="9">
                  <c:v>-2009.6075237529576</c:v>
                </c:pt>
                <c:pt idx="10">
                  <c:v>-1669.9505035985851</c:v>
                </c:pt>
                <c:pt idx="11">
                  <c:v>-1324.295106634826</c:v>
                </c:pt>
                <c:pt idx="12">
                  <c:v>-960.75083147461112</c:v>
                </c:pt>
                <c:pt idx="13">
                  <c:v>-599.7755182567347</c:v>
                </c:pt>
                <c:pt idx="14">
                  <c:v>-229.59702818206563</c:v>
                </c:pt>
                <c:pt idx="15">
                  <c:v>156.18650702559142</c:v>
                </c:pt>
                <c:pt idx="16">
                  <c:v>533.30969108340264</c:v>
                </c:pt>
                <c:pt idx="17">
                  <c:v>907.21476032097371</c:v>
                </c:pt>
                <c:pt idx="18">
                  <c:v>1279.3573350002303</c:v>
                </c:pt>
                <c:pt idx="19">
                  <c:v>1638.7711303128908</c:v>
                </c:pt>
                <c:pt idx="20">
                  <c:v>1967.7045614879937</c:v>
                </c:pt>
                <c:pt idx="21">
                  <c:v>2280.5910955002837</c:v>
                </c:pt>
                <c:pt idx="22">
                  <c:v>2569.5693763209624</c:v>
                </c:pt>
                <c:pt idx="23">
                  <c:v>2840.5356971362671</c:v>
                </c:pt>
                <c:pt idx="24">
                  <c:v>3089.291920225357</c:v>
                </c:pt>
                <c:pt idx="25">
                  <c:v>3304.5622898907145</c:v>
                </c:pt>
                <c:pt idx="26">
                  <c:v>3491.9829587911763</c:v>
                </c:pt>
                <c:pt idx="27">
                  <c:v>3638.8691144206018</c:v>
                </c:pt>
                <c:pt idx="28">
                  <c:v>3753.9569070568759</c:v>
                </c:pt>
                <c:pt idx="29">
                  <c:v>3830.1871422626004</c:v>
                </c:pt>
                <c:pt idx="30">
                  <c:v>3871.897469614566</c:v>
                </c:pt>
                <c:pt idx="31">
                  <c:v>3877.7335955399194</c:v>
                </c:pt>
                <c:pt idx="32">
                  <c:v>3845.7834254137247</c:v>
                </c:pt>
                <c:pt idx="33">
                  <c:v>3777.461556707055</c:v>
                </c:pt>
                <c:pt idx="34">
                  <c:v>3669.2519934610632</c:v>
                </c:pt>
                <c:pt idx="35">
                  <c:v>3527.9119699533389</c:v>
                </c:pt>
                <c:pt idx="36">
                  <c:v>3356.5490935404141</c:v>
                </c:pt>
                <c:pt idx="37">
                  <c:v>3153.1089781007045</c:v>
                </c:pt>
                <c:pt idx="38">
                  <c:v>2919.4546711670082</c:v>
                </c:pt>
                <c:pt idx="39">
                  <c:v>2655.2941289170763</c:v>
                </c:pt>
                <c:pt idx="40">
                  <c:v>2365.654615153876</c:v>
                </c:pt>
                <c:pt idx="41">
                  <c:v>2046.6120168736682</c:v>
                </c:pt>
                <c:pt idx="42">
                  <c:v>1710.9576037288025</c:v>
                </c:pt>
                <c:pt idx="43">
                  <c:v>1361.4600306120478</c:v>
                </c:pt>
                <c:pt idx="44">
                  <c:v>995.38692242457012</c:v>
                </c:pt>
                <c:pt idx="45">
                  <c:v>635.8243150854106</c:v>
                </c:pt>
                <c:pt idx="46">
                  <c:v>262.74289461265687</c:v>
                </c:pt>
                <c:pt idx="47">
                  <c:v>-116.95347732464742</c:v>
                </c:pt>
                <c:pt idx="48">
                  <c:v>-497.81619795542429</c:v>
                </c:pt>
                <c:pt idx="49">
                  <c:v>-876.65881812366831</c:v>
                </c:pt>
                <c:pt idx="50">
                  <c:v>-1251.2831083815377</c:v>
                </c:pt>
                <c:pt idx="51">
                  <c:v>-1606.4365393757407</c:v>
                </c:pt>
                <c:pt idx="52">
                  <c:v>-1941.0180853649731</c:v>
                </c:pt>
                <c:pt idx="53">
                  <c:v>-2251.5948158035089</c:v>
                </c:pt>
                <c:pt idx="54">
                  <c:v>-2543.6669562380353</c:v>
                </c:pt>
                <c:pt idx="55">
                  <c:v>-2819.763495298836</c:v>
                </c:pt>
                <c:pt idx="56">
                  <c:v>-3066.3001058799687</c:v>
                </c:pt>
                <c:pt idx="57">
                  <c:v>-3283.6413639839584</c:v>
                </c:pt>
                <c:pt idx="58">
                  <c:v>-3469.4557467865266</c:v>
                </c:pt>
                <c:pt idx="59">
                  <c:v>-3619.15584813859</c:v>
                </c:pt>
                <c:pt idx="60">
                  <c:v>-3732.7223899703254</c:v>
                </c:pt>
                <c:pt idx="61">
                  <c:v>-3807.9583642854045</c:v>
                </c:pt>
                <c:pt idx="62">
                  <c:v>-3848.6429059698612</c:v>
                </c:pt>
                <c:pt idx="63">
                  <c:v>-3852.9960435915978</c:v>
                </c:pt>
                <c:pt idx="64">
                  <c:v>-3819.2181504728101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9BC-4CDA-A390-CBDCC259E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10632"/>
        <c:axId val="572206712"/>
      </c:scatterChart>
      <c:valAx>
        <c:axId val="572210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6712"/>
        <c:crosses val="autoZero"/>
        <c:crossBetween val="midCat"/>
      </c:valAx>
      <c:valAx>
        <c:axId val="572206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0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TDK_KF_ST_11_03!$I$85:$I$149</c:f>
              <c:numCache>
                <c:formatCode>General</c:formatCode>
                <c:ptCount val="65"/>
                <c:pt idx="0">
                  <c:v>496</c:v>
                </c:pt>
                <c:pt idx="1">
                  <c:v>96</c:v>
                </c:pt>
                <c:pt idx="2">
                  <c:v>-275</c:v>
                </c:pt>
                <c:pt idx="3">
                  <c:v>-646</c:v>
                </c:pt>
                <c:pt idx="4">
                  <c:v>-1006</c:v>
                </c:pt>
                <c:pt idx="5">
                  <c:v>-1376</c:v>
                </c:pt>
                <c:pt idx="6">
                  <c:v>-1725</c:v>
                </c:pt>
                <c:pt idx="7">
                  <c:v>-2062</c:v>
                </c:pt>
                <c:pt idx="8">
                  <c:v>-2382</c:v>
                </c:pt>
                <c:pt idx="9">
                  <c:v>-2674</c:v>
                </c:pt>
                <c:pt idx="10">
                  <c:v>-2935</c:v>
                </c:pt>
                <c:pt idx="11">
                  <c:v>-3170</c:v>
                </c:pt>
                <c:pt idx="12">
                  <c:v>-3377</c:v>
                </c:pt>
                <c:pt idx="13">
                  <c:v>-3552</c:v>
                </c:pt>
                <c:pt idx="14">
                  <c:v>-3696</c:v>
                </c:pt>
                <c:pt idx="15">
                  <c:v>-3807</c:v>
                </c:pt>
                <c:pt idx="16">
                  <c:v>-3878</c:v>
                </c:pt>
                <c:pt idx="17">
                  <c:v>-3909</c:v>
                </c:pt>
                <c:pt idx="18">
                  <c:v>-3902</c:v>
                </c:pt>
                <c:pt idx="19">
                  <c:v>-3865</c:v>
                </c:pt>
                <c:pt idx="20">
                  <c:v>-3790</c:v>
                </c:pt>
                <c:pt idx="21">
                  <c:v>-3681</c:v>
                </c:pt>
                <c:pt idx="22">
                  <c:v>-3533</c:v>
                </c:pt>
                <c:pt idx="23">
                  <c:v>-3347</c:v>
                </c:pt>
                <c:pt idx="24">
                  <c:v>-3128</c:v>
                </c:pt>
                <c:pt idx="25">
                  <c:v>-2885</c:v>
                </c:pt>
                <c:pt idx="26">
                  <c:v>-2628</c:v>
                </c:pt>
                <c:pt idx="27">
                  <c:v>-2334</c:v>
                </c:pt>
                <c:pt idx="28">
                  <c:v>-2016</c:v>
                </c:pt>
                <c:pt idx="29">
                  <c:v>-1689</c:v>
                </c:pt>
                <c:pt idx="30">
                  <c:v>-1335</c:v>
                </c:pt>
                <c:pt idx="31">
                  <c:v>-958</c:v>
                </c:pt>
                <c:pt idx="32">
                  <c:v>-591</c:v>
                </c:pt>
                <c:pt idx="33">
                  <c:v>-213</c:v>
                </c:pt>
                <c:pt idx="34">
                  <c:v>160</c:v>
                </c:pt>
                <c:pt idx="35">
                  <c:v>524</c:v>
                </c:pt>
                <c:pt idx="36">
                  <c:v>897</c:v>
                </c:pt>
                <c:pt idx="37">
                  <c:v>1257</c:v>
                </c:pt>
                <c:pt idx="38">
                  <c:v>1612</c:v>
                </c:pt>
                <c:pt idx="39">
                  <c:v>1947</c:v>
                </c:pt>
                <c:pt idx="40">
                  <c:v>2274</c:v>
                </c:pt>
                <c:pt idx="41">
                  <c:v>2566</c:v>
                </c:pt>
                <c:pt idx="42">
                  <c:v>2821</c:v>
                </c:pt>
                <c:pt idx="43">
                  <c:v>3054</c:v>
                </c:pt>
                <c:pt idx="44">
                  <c:v>3263</c:v>
                </c:pt>
                <c:pt idx="45">
                  <c:v>3439</c:v>
                </c:pt>
                <c:pt idx="46">
                  <c:v>3585</c:v>
                </c:pt>
                <c:pt idx="47">
                  <c:v>3701</c:v>
                </c:pt>
                <c:pt idx="48">
                  <c:v>3767</c:v>
                </c:pt>
                <c:pt idx="49">
                  <c:v>3797</c:v>
                </c:pt>
                <c:pt idx="50">
                  <c:v>3797</c:v>
                </c:pt>
                <c:pt idx="51">
                  <c:v>3760</c:v>
                </c:pt>
                <c:pt idx="52">
                  <c:v>3678</c:v>
                </c:pt>
                <c:pt idx="53">
                  <c:v>3574</c:v>
                </c:pt>
                <c:pt idx="54">
                  <c:v>3427</c:v>
                </c:pt>
                <c:pt idx="55">
                  <c:v>3241</c:v>
                </c:pt>
                <c:pt idx="56">
                  <c:v>3026</c:v>
                </c:pt>
                <c:pt idx="57">
                  <c:v>2780</c:v>
                </c:pt>
                <c:pt idx="58">
                  <c:v>2517</c:v>
                </c:pt>
                <c:pt idx="59">
                  <c:v>2228</c:v>
                </c:pt>
                <c:pt idx="60">
                  <c:v>1899</c:v>
                </c:pt>
                <c:pt idx="61">
                  <c:v>1575</c:v>
                </c:pt>
                <c:pt idx="62">
                  <c:v>1221</c:v>
                </c:pt>
                <c:pt idx="63">
                  <c:v>852</c:v>
                </c:pt>
                <c:pt idx="64">
                  <c:v>473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933-4FD2-BC39-0A3A823C5CB5}"/>
            </c:ext>
          </c:extLst>
        </c:ser>
        <c:ser>
          <c:idx val="1"/>
          <c:order val="1"/>
          <c:tx>
            <c:strRef>
              <c:f>TDK_KF_ST_11_03!$L$19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TDK_KF_ST_11_03!$L$85:$L$149</c:f>
              <c:numCache>
                <c:formatCode>General</c:formatCode>
                <c:ptCount val="65"/>
                <c:pt idx="0">
                  <c:v>491.74120613097716</c:v>
                </c:pt>
                <c:pt idx="1">
                  <c:v>103.0855859526574</c:v>
                </c:pt>
                <c:pt idx="2">
                  <c:v>-268.45452612605214</c:v>
                </c:pt>
                <c:pt idx="3">
                  <c:v>-635.04814312729286</c:v>
                </c:pt>
                <c:pt idx="4">
                  <c:v>-1004.6125178491455</c:v>
                </c:pt>
                <c:pt idx="5">
                  <c:v>-1376.5468607855278</c:v>
                </c:pt>
                <c:pt idx="6">
                  <c:v>-1725.2389349353887</c:v>
                </c:pt>
                <c:pt idx="7">
                  <c:v>-2064.1352282939447</c:v>
                </c:pt>
                <c:pt idx="8">
                  <c:v>-2380.1081860223544</c:v>
                </c:pt>
                <c:pt idx="9">
                  <c:v>-2672.8980278841282</c:v>
                </c:pt>
                <c:pt idx="10">
                  <c:v>-2936.5329165964718</c:v>
                </c:pt>
                <c:pt idx="11">
                  <c:v>-3168.926813832521</c:v>
                </c:pt>
                <c:pt idx="12">
                  <c:v>-3378.7375834112886</c:v>
                </c:pt>
                <c:pt idx="13">
                  <c:v>-3555.9818393032233</c:v>
                </c:pt>
                <c:pt idx="14">
                  <c:v>-3701.1020952161198</c:v>
                </c:pt>
                <c:pt idx="15">
                  <c:v>-3810.4334340086239</c:v>
                </c:pt>
                <c:pt idx="16">
                  <c:v>-3881.108498126936</c:v>
                </c:pt>
                <c:pt idx="17">
                  <c:v>-3913.8563644518858</c:v>
                </c:pt>
                <c:pt idx="18">
                  <c:v>-3910.2013373068862</c:v>
                </c:pt>
                <c:pt idx="19">
                  <c:v>-3870.9724665407703</c:v>
                </c:pt>
                <c:pt idx="20">
                  <c:v>-3795.1604550149195</c:v>
                </c:pt>
                <c:pt idx="21">
                  <c:v>-3680.5741694073126</c:v>
                </c:pt>
                <c:pt idx="22">
                  <c:v>-3532.479883427417</c:v>
                </c:pt>
                <c:pt idx="23">
                  <c:v>-3346.6768068025285</c:v>
                </c:pt>
                <c:pt idx="24">
                  <c:v>-3128.8473015490454</c:v>
                </c:pt>
                <c:pt idx="25">
                  <c:v>-2885.7431863517313</c:v>
                </c:pt>
                <c:pt idx="26">
                  <c:v>-2624.1774176553345</c:v>
                </c:pt>
                <c:pt idx="27">
                  <c:v>-2333.6415971353968</c:v>
                </c:pt>
                <c:pt idx="28">
                  <c:v>-2016.0575355661169</c:v>
                </c:pt>
                <c:pt idx="29">
                  <c:v>-1683.8838508166691</c:v>
                </c:pt>
                <c:pt idx="30">
                  <c:v>-1331.7634906979617</c:v>
                </c:pt>
                <c:pt idx="31">
                  <c:v>-956.09000868756118</c:v>
                </c:pt>
                <c:pt idx="32">
                  <c:v>-584.39053881871746</c:v>
                </c:pt>
                <c:pt idx="33">
                  <c:v>-207.63629965474169</c:v>
                </c:pt>
                <c:pt idx="34">
                  <c:v>165.10540827293264</c:v>
                </c:pt>
                <c:pt idx="35">
                  <c:v>530.37007562135636</c:v>
                </c:pt>
                <c:pt idx="36">
                  <c:v>900.28932345284966</c:v>
                </c:pt>
                <c:pt idx="37">
                  <c:v>1262.1687771157101</c:v>
                </c:pt>
                <c:pt idx="38">
                  <c:v>1617.3327828759298</c:v>
                </c:pt>
                <c:pt idx="39">
                  <c:v>1949.5646660159671</c:v>
                </c:pt>
                <c:pt idx="40">
                  <c:v>2270.7340325085597</c:v>
                </c:pt>
                <c:pt idx="41">
                  <c:v>2559.39695333701</c:v>
                </c:pt>
                <c:pt idx="42">
                  <c:v>2816.6909787118252</c:v>
                </c:pt>
                <c:pt idx="43">
                  <c:v>3051.6134684499602</c:v>
                </c:pt>
                <c:pt idx="44">
                  <c:v>3258.1340339290646</c:v>
                </c:pt>
                <c:pt idx="45">
                  <c:v>3436.8512552914945</c:v>
                </c:pt>
                <c:pt idx="46">
                  <c:v>3580.5358741938853</c:v>
                </c:pt>
                <c:pt idx="47">
                  <c:v>3692.1970484984317</c:v>
                </c:pt>
                <c:pt idx="48">
                  <c:v>3763.2630826899408</c:v>
                </c:pt>
                <c:pt idx="49">
                  <c:v>3797.0378057868247</c:v>
                </c:pt>
                <c:pt idx="50">
                  <c:v>3794.4824411903865</c:v>
                </c:pt>
                <c:pt idx="51">
                  <c:v>3756.7195442099628</c:v>
                </c:pt>
                <c:pt idx="52">
                  <c:v>3681.8660962705017</c:v>
                </c:pt>
                <c:pt idx="53">
                  <c:v>3570.5777253671968</c:v>
                </c:pt>
                <c:pt idx="54">
                  <c:v>3422.1110829450067</c:v>
                </c:pt>
                <c:pt idx="55">
                  <c:v>3239.758360987184</c:v>
                </c:pt>
                <c:pt idx="56">
                  <c:v>3023.0802464039107</c:v>
                </c:pt>
                <c:pt idx="57">
                  <c:v>2780.8980947380887</c:v>
                </c:pt>
                <c:pt idx="58">
                  <c:v>2517.7661936162162</c:v>
                </c:pt>
                <c:pt idx="59">
                  <c:v>2227.0765995643183</c:v>
                </c:pt>
                <c:pt idx="60">
                  <c:v>1911.7240162886967</c:v>
                </c:pt>
                <c:pt idx="61">
                  <c:v>1577.9947448396749</c:v>
                </c:pt>
                <c:pt idx="62">
                  <c:v>1225.1657460978736</c:v>
                </c:pt>
                <c:pt idx="63">
                  <c:v>851.56124321316429</c:v>
                </c:pt>
                <c:pt idx="64">
                  <c:v>474.08162198098921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933-4FD2-BC39-0A3A823C5CB5}"/>
            </c:ext>
          </c:extLst>
        </c:ser>
        <c:ser>
          <c:idx val="2"/>
          <c:order val="2"/>
          <c:tx>
            <c:strRef>
              <c:f>TDK_KF_ST_11_03!$J$19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TDK_KF_ST_11_03!$J$85:$J$149</c:f>
              <c:numCache>
                <c:formatCode>General</c:formatCode>
                <c:ptCount val="65"/>
                <c:pt idx="0">
                  <c:v>-3807</c:v>
                </c:pt>
                <c:pt idx="1">
                  <c:v>-3844</c:v>
                </c:pt>
                <c:pt idx="2">
                  <c:v>-3839</c:v>
                </c:pt>
                <c:pt idx="3">
                  <c:v>-3794</c:v>
                </c:pt>
                <c:pt idx="4">
                  <c:v>-3722</c:v>
                </c:pt>
                <c:pt idx="5">
                  <c:v>-3602</c:v>
                </c:pt>
                <c:pt idx="6">
                  <c:v>-3449</c:v>
                </c:pt>
                <c:pt idx="7">
                  <c:v>-3267</c:v>
                </c:pt>
                <c:pt idx="8">
                  <c:v>-3049</c:v>
                </c:pt>
                <c:pt idx="9">
                  <c:v>-2805</c:v>
                </c:pt>
                <c:pt idx="10">
                  <c:v>-2534</c:v>
                </c:pt>
                <c:pt idx="11">
                  <c:v>-2247</c:v>
                </c:pt>
                <c:pt idx="12">
                  <c:v>-1927</c:v>
                </c:pt>
                <c:pt idx="13">
                  <c:v>-1592</c:v>
                </c:pt>
                <c:pt idx="14">
                  <c:v>-1231</c:v>
                </c:pt>
                <c:pt idx="15">
                  <c:v>-869</c:v>
                </c:pt>
                <c:pt idx="16">
                  <c:v>-496</c:v>
                </c:pt>
                <c:pt idx="17">
                  <c:v>-124</c:v>
                </c:pt>
                <c:pt idx="18">
                  <c:v>250</c:v>
                </c:pt>
                <c:pt idx="19">
                  <c:v>615</c:v>
                </c:pt>
                <c:pt idx="20">
                  <c:v>981</c:v>
                </c:pt>
                <c:pt idx="21">
                  <c:v>1347</c:v>
                </c:pt>
                <c:pt idx="22">
                  <c:v>1694</c:v>
                </c:pt>
                <c:pt idx="23">
                  <c:v>2032</c:v>
                </c:pt>
                <c:pt idx="24">
                  <c:v>2350</c:v>
                </c:pt>
                <c:pt idx="25">
                  <c:v>2638</c:v>
                </c:pt>
                <c:pt idx="26">
                  <c:v>2895</c:v>
                </c:pt>
                <c:pt idx="27">
                  <c:v>3130</c:v>
                </c:pt>
                <c:pt idx="28">
                  <c:v>3341</c:v>
                </c:pt>
                <c:pt idx="29">
                  <c:v>3518</c:v>
                </c:pt>
                <c:pt idx="30">
                  <c:v>3656</c:v>
                </c:pt>
                <c:pt idx="31">
                  <c:v>3772</c:v>
                </c:pt>
                <c:pt idx="32">
                  <c:v>3839</c:v>
                </c:pt>
                <c:pt idx="33">
                  <c:v>3865</c:v>
                </c:pt>
                <c:pt idx="34">
                  <c:v>3869</c:v>
                </c:pt>
                <c:pt idx="35">
                  <c:v>3825</c:v>
                </c:pt>
                <c:pt idx="36">
                  <c:v>3747</c:v>
                </c:pt>
                <c:pt idx="37">
                  <c:v>3636</c:v>
                </c:pt>
                <c:pt idx="38">
                  <c:v>3477</c:v>
                </c:pt>
                <c:pt idx="39">
                  <c:v>3299</c:v>
                </c:pt>
                <c:pt idx="40">
                  <c:v>3077</c:v>
                </c:pt>
                <c:pt idx="41">
                  <c:v>2828</c:v>
                </c:pt>
                <c:pt idx="42">
                  <c:v>2566</c:v>
                </c:pt>
                <c:pt idx="43">
                  <c:v>2276</c:v>
                </c:pt>
                <c:pt idx="44">
                  <c:v>1960</c:v>
                </c:pt>
                <c:pt idx="45">
                  <c:v>1618</c:v>
                </c:pt>
                <c:pt idx="46">
                  <c:v>1272</c:v>
                </c:pt>
                <c:pt idx="47">
                  <c:v>895</c:v>
                </c:pt>
                <c:pt idx="48">
                  <c:v>525</c:v>
                </c:pt>
                <c:pt idx="49">
                  <c:v>153</c:v>
                </c:pt>
                <c:pt idx="50">
                  <c:v>-224</c:v>
                </c:pt>
                <c:pt idx="51">
                  <c:v>-581</c:v>
                </c:pt>
                <c:pt idx="52">
                  <c:v>-950</c:v>
                </c:pt>
                <c:pt idx="53">
                  <c:v>-1313</c:v>
                </c:pt>
                <c:pt idx="54">
                  <c:v>-1667</c:v>
                </c:pt>
                <c:pt idx="55">
                  <c:v>-1999</c:v>
                </c:pt>
                <c:pt idx="56">
                  <c:v>-2323</c:v>
                </c:pt>
                <c:pt idx="57">
                  <c:v>-2606</c:v>
                </c:pt>
                <c:pt idx="58">
                  <c:v>-2871</c:v>
                </c:pt>
                <c:pt idx="59">
                  <c:v>-3111</c:v>
                </c:pt>
                <c:pt idx="60">
                  <c:v>-3318</c:v>
                </c:pt>
                <c:pt idx="61">
                  <c:v>-3493</c:v>
                </c:pt>
                <c:pt idx="62">
                  <c:v>-3631</c:v>
                </c:pt>
                <c:pt idx="63">
                  <c:v>-3738</c:v>
                </c:pt>
                <c:pt idx="64">
                  <c:v>-3813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933-4FD2-BC39-0A3A823C5CB5}"/>
            </c:ext>
          </c:extLst>
        </c:ser>
        <c:ser>
          <c:idx val="3"/>
          <c:order val="3"/>
          <c:tx>
            <c:strRef>
              <c:f>TDK_KF_ST_11_03!$N$19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TDK_KF_ST_11_03!$N$85:$N$149</c:f>
              <c:numCache>
                <c:formatCode>General</c:formatCode>
                <c:ptCount val="65"/>
                <c:pt idx="0">
                  <c:v>-3805.4414348674695</c:v>
                </c:pt>
                <c:pt idx="1">
                  <c:v>-3839.5862742065365</c:v>
                </c:pt>
                <c:pt idx="2">
                  <c:v>-3835.4839482482789</c:v>
                </c:pt>
                <c:pt idx="3">
                  <c:v>-3796.1830864051744</c:v>
                </c:pt>
                <c:pt idx="4">
                  <c:v>-3720.0443632899091</c:v>
                </c:pt>
                <c:pt idx="5">
                  <c:v>-3604.1135414571449</c:v>
                </c:pt>
                <c:pt idx="6">
                  <c:v>-3456.1865933199597</c:v>
                </c:pt>
                <c:pt idx="7">
                  <c:v>-3271.1457593798527</c:v>
                </c:pt>
                <c:pt idx="8">
                  <c:v>-3055.5473443383162</c:v>
                </c:pt>
                <c:pt idx="9">
                  <c:v>-2810.3284278017313</c:v>
                </c:pt>
                <c:pt idx="10">
                  <c:v>-2541.6503440838155</c:v>
                </c:pt>
                <c:pt idx="11">
                  <c:v>-2254.1501422268798</c:v>
                </c:pt>
                <c:pt idx="12">
                  <c:v>-1935.998205790014</c:v>
                </c:pt>
                <c:pt idx="13">
                  <c:v>-1599.4473586977876</c:v>
                </c:pt>
                <c:pt idx="14">
                  <c:v>-1242.1197327963985</c:v>
                </c:pt>
                <c:pt idx="15">
                  <c:v>-869.92446433492535</c:v>
                </c:pt>
                <c:pt idx="16">
                  <c:v>-494.22630077211511</c:v>
                </c:pt>
                <c:pt idx="17">
                  <c:v>-123.24444949961493</c:v>
                </c:pt>
                <c:pt idx="18">
                  <c:v>256.24635974053928</c:v>
                </c:pt>
                <c:pt idx="19">
                  <c:v>622.00485268862667</c:v>
                </c:pt>
                <c:pt idx="20">
                  <c:v>989.22464336781081</c:v>
                </c:pt>
                <c:pt idx="21">
                  <c:v>1356.2544823468436</c:v>
                </c:pt>
                <c:pt idx="22">
                  <c:v>1704.4253433942824</c:v>
                </c:pt>
                <c:pt idx="23">
                  <c:v>2042.9208068843341</c:v>
                </c:pt>
                <c:pt idx="24">
                  <c:v>2359.5105641892847</c:v>
                </c:pt>
                <c:pt idx="25">
                  <c:v>2646.9290716579985</c:v>
                </c:pt>
                <c:pt idx="26">
                  <c:v>2901.5114733811238</c:v>
                </c:pt>
                <c:pt idx="27">
                  <c:v>3134.3417628008924</c:v>
                </c:pt>
                <c:pt idx="28">
                  <c:v>3341.2916348983399</c:v>
                </c:pt>
                <c:pt idx="29">
                  <c:v>3513.9257327984133</c:v>
                </c:pt>
                <c:pt idx="30">
                  <c:v>3655.0282092660409</c:v>
                </c:pt>
                <c:pt idx="31">
                  <c:v>3763.4308615676946</c:v>
                </c:pt>
                <c:pt idx="32">
                  <c:v>3831.4717571878627</c:v>
                </c:pt>
                <c:pt idx="33">
                  <c:v>3862.8134050714507</c:v>
                </c:pt>
                <c:pt idx="34">
                  <c:v>3857.4994727340195</c:v>
                </c:pt>
                <c:pt idx="35">
                  <c:v>3817.1539430025528</c:v>
                </c:pt>
                <c:pt idx="36">
                  <c:v>3739.7334787882146</c:v>
                </c:pt>
                <c:pt idx="37">
                  <c:v>3626.1901342742099</c:v>
                </c:pt>
                <c:pt idx="38">
                  <c:v>3474.8930045832531</c:v>
                </c:pt>
                <c:pt idx="39">
                  <c:v>3292.8472185397877</c:v>
                </c:pt>
                <c:pt idx="40">
                  <c:v>3073.0359118568017</c:v>
                </c:pt>
                <c:pt idx="41">
                  <c:v>2830.4599052658182</c:v>
                </c:pt>
                <c:pt idx="42">
                  <c:v>2568.31793029343</c:v>
                </c:pt>
                <c:pt idx="43">
                  <c:v>2278.1894533731734</c:v>
                </c:pt>
                <c:pt idx="44">
                  <c:v>1965.8635242980868</c:v>
                </c:pt>
                <c:pt idx="45">
                  <c:v>1628.0371058154528</c:v>
                </c:pt>
                <c:pt idx="46">
                  <c:v>1276.6680809927952</c:v>
                </c:pt>
                <c:pt idx="47">
                  <c:v>900.10794249136757</c:v>
                </c:pt>
                <c:pt idx="48">
                  <c:v>526.94639286386598</c:v>
                </c:pt>
                <c:pt idx="49">
                  <c:v>154.23074090545921</c:v>
                </c:pt>
                <c:pt idx="50">
                  <c:v>-219.8308050576949</c:v>
                </c:pt>
                <c:pt idx="51">
                  <c:v>-584.53518498133576</c:v>
                </c:pt>
                <c:pt idx="52">
                  <c:v>-953.80942881818748</c:v>
                </c:pt>
                <c:pt idx="53">
                  <c:v>-1315.5462973631907</c:v>
                </c:pt>
                <c:pt idx="54">
                  <c:v>-1668.814473994019</c:v>
                </c:pt>
                <c:pt idx="55">
                  <c:v>-2004.38767432036</c:v>
                </c:pt>
                <c:pt idx="56">
                  <c:v>-2322.5059628091153</c:v>
                </c:pt>
                <c:pt idx="57">
                  <c:v>-2611.4973513735285</c:v>
                </c:pt>
                <c:pt idx="58">
                  <c:v>-2869.6673143178673</c:v>
                </c:pt>
                <c:pt idx="59">
                  <c:v>-3104.2394858090806</c:v>
                </c:pt>
                <c:pt idx="60">
                  <c:v>-3311.2940541585463</c:v>
                </c:pt>
                <c:pt idx="61">
                  <c:v>-3486.1734047492541</c:v>
                </c:pt>
                <c:pt idx="62">
                  <c:v>-3628.7533362959784</c:v>
                </c:pt>
                <c:pt idx="63">
                  <c:v>-3737.7698842512141</c:v>
                </c:pt>
                <c:pt idx="64">
                  <c:v>-3807.8203949377025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933-4FD2-BC39-0A3A823C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03184"/>
        <c:axId val="572205144"/>
      </c:scatterChart>
      <c:valAx>
        <c:axId val="57220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5144"/>
        <c:crosses val="autoZero"/>
        <c:crossBetween val="midCat"/>
      </c:valAx>
      <c:valAx>
        <c:axId val="572205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TDK_KF_ST_11_03!$AC$20:$AC$84</c:f>
              <c:numCache>
                <c:formatCode>General</c:formatCode>
                <c:ptCount val="65"/>
                <c:pt idx="0">
                  <c:v>-8.776563947434167E-3</c:v>
                </c:pt>
                <c:pt idx="1">
                  <c:v>-0.10793741836888682</c:v>
                </c:pt>
                <c:pt idx="2">
                  <c:v>-0.12780061265583598</c:v>
                </c:pt>
                <c:pt idx="3">
                  <c:v>-0.12360802706388085</c:v>
                </c:pt>
                <c:pt idx="4">
                  <c:v>-9.401576224866659E-2</c:v>
                </c:pt>
                <c:pt idx="5">
                  <c:v>-0.13371734313488304</c:v>
                </c:pt>
                <c:pt idx="6">
                  <c:v>-6.6344465194546842E-2</c:v>
                </c:pt>
                <c:pt idx="7">
                  <c:v>-7.3045021350310435E-2</c:v>
                </c:pt>
                <c:pt idx="8">
                  <c:v>-7.2862210892736812E-3</c:v>
                </c:pt>
                <c:pt idx="9">
                  <c:v>-1.2388763106017109E-3</c:v>
                </c:pt>
                <c:pt idx="10">
                  <c:v>-8.3630215676791408E-2</c:v>
                </c:pt>
                <c:pt idx="11">
                  <c:v>1.6460787986986247E-2</c:v>
                </c:pt>
                <c:pt idx="12">
                  <c:v>9.3831956513668047E-4</c:v>
                </c:pt>
                <c:pt idx="13">
                  <c:v>-5.4852291722298219E-2</c:v>
                </c:pt>
                <c:pt idx="14">
                  <c:v>-7.8571057805390865E-2</c:v>
                </c:pt>
                <c:pt idx="15">
                  <c:v>-7.5438420145445662E-2</c:v>
                </c:pt>
                <c:pt idx="16">
                  <c:v>-0.1300300718724543</c:v>
                </c:pt>
                <c:pt idx="17">
                  <c:v>-0.14478769596927066</c:v>
                </c:pt>
                <c:pt idx="18">
                  <c:v>-0.17485737578223848</c:v>
                </c:pt>
                <c:pt idx="19">
                  <c:v>-0.10696527440569525</c:v>
                </c:pt>
                <c:pt idx="20">
                  <c:v>-0.11332414360816756</c:v>
                </c:pt>
                <c:pt idx="21">
                  <c:v>-0.1441391525081599</c:v>
                </c:pt>
                <c:pt idx="22">
                  <c:v>-4.2086575900825096E-2</c:v>
                </c:pt>
                <c:pt idx="23">
                  <c:v>-0.10440509846972645</c:v>
                </c:pt>
                <c:pt idx="24">
                  <c:v>3.1667650260686742E-2</c:v>
                </c:pt>
                <c:pt idx="25">
                  <c:v>6.3873674756621313E-2</c:v>
                </c:pt>
                <c:pt idx="26">
                  <c:v>-7.0304335313380761E-2</c:v>
                </c:pt>
                <c:pt idx="27">
                  <c:v>2.0302599992277237E-2</c:v>
                </c:pt>
                <c:pt idx="28">
                  <c:v>8.339621170148348E-2</c:v>
                </c:pt>
                <c:pt idx="29">
                  <c:v>7.8159754759070665E-2</c:v>
                </c:pt>
                <c:pt idx="30">
                  <c:v>5.4049244222028392E-2</c:v>
                </c:pt>
                <c:pt idx="31">
                  <c:v>-2.3939106826560419E-2</c:v>
                </c:pt>
                <c:pt idx="32">
                  <c:v>4.2918110768965789E-2</c:v>
                </c:pt>
                <c:pt idx="33">
                  <c:v>3.9921958291131432E-2</c:v>
                </c:pt>
                <c:pt idx="34">
                  <c:v>-4.0132080980725959E-2</c:v>
                </c:pt>
                <c:pt idx="35">
                  <c:v>0.18135447881118694</c:v>
                </c:pt>
                <c:pt idx="36">
                  <c:v>-9.3610150047993557E-3</c:v>
                </c:pt>
                <c:pt idx="37">
                  <c:v>7.7655300240223823E-2</c:v>
                </c:pt>
                <c:pt idx="38">
                  <c:v>3.7371215534619751E-2</c:v>
                </c:pt>
                <c:pt idx="39">
                  <c:v>7.3264775845927943E-2</c:v>
                </c:pt>
                <c:pt idx="40">
                  <c:v>0.13315118356456423</c:v>
                </c:pt>
                <c:pt idx="41">
                  <c:v>0.12537116138403803</c:v>
                </c:pt>
                <c:pt idx="42">
                  <c:v>0.13634328143101015</c:v>
                </c:pt>
                <c:pt idx="43">
                  <c:v>0.12289703267211394</c:v>
                </c:pt>
                <c:pt idx="44">
                  <c:v>0.12955550941364891</c:v>
                </c:pt>
                <c:pt idx="45">
                  <c:v>0.15809579775532256</c:v>
                </c:pt>
                <c:pt idx="46">
                  <c:v>0.12081765728180471</c:v>
                </c:pt>
                <c:pt idx="47">
                  <c:v>-5.6453335851813335E-2</c:v>
                </c:pt>
                <c:pt idx="48">
                  <c:v>2.5454190142681909E-4</c:v>
                </c:pt>
                <c:pt idx="49">
                  <c:v>-1.5279426160645926E-3</c:v>
                </c:pt>
                <c:pt idx="50">
                  <c:v>-4.6419377392908245E-2</c:v>
                </c:pt>
                <c:pt idx="51">
                  <c:v>-7.9453438648272368E-2</c:v>
                </c:pt>
                <c:pt idx="52">
                  <c:v>-6.9343284607100486E-2</c:v>
                </c:pt>
                <c:pt idx="53">
                  <c:v>-5.9764471665403107E-2</c:v>
                </c:pt>
                <c:pt idx="54">
                  <c:v>-0.12491226190076077</c:v>
                </c:pt>
                <c:pt idx="55">
                  <c:v>-4.4319054958180004E-2</c:v>
                </c:pt>
                <c:pt idx="56">
                  <c:v>9.5870370132047356E-3</c:v>
                </c:pt>
                <c:pt idx="57">
                  <c:v>-7.1297121268798946E-2</c:v>
                </c:pt>
                <c:pt idx="58">
                  <c:v>6.0926597058767129E-2</c:v>
                </c:pt>
                <c:pt idx="59">
                  <c:v>1.5723461239531389E-2</c:v>
                </c:pt>
                <c:pt idx="60">
                  <c:v>-3.9336580941835564E-3</c:v>
                </c:pt>
                <c:pt idx="61">
                  <c:v>3.0080533540967735E-2</c:v>
                </c:pt>
                <c:pt idx="62">
                  <c:v>-1.4532564576143159E-2</c:v>
                </c:pt>
                <c:pt idx="63">
                  <c:v>-8.4207421007931771E-2</c:v>
                </c:pt>
                <c:pt idx="64">
                  <c:v>-7.1488962362934672E-2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C66-448A-AD8B-C110E5C3C49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TDK_KF_ST_11_03!$AC$85:$AC$149</c:f>
              <c:numCache>
                <c:formatCode>General</c:formatCode>
                <c:ptCount val="65"/>
                <c:pt idx="0">
                  <c:v>0.14355721610121464</c:v>
                </c:pt>
                <c:pt idx="1">
                  <c:v>-2.5488482884895802E-2</c:v>
                </c:pt>
                <c:pt idx="2">
                  <c:v>-1.3730514194151056E-2</c:v>
                </c:pt>
                <c:pt idx="3">
                  <c:v>-8.7144860083810727E-2</c:v>
                </c:pt>
                <c:pt idx="4">
                  <c:v>6.3602198059015791E-2</c:v>
                </c:pt>
                <c:pt idx="5">
                  <c:v>7.1233750215128566E-2</c:v>
                </c:pt>
                <c:pt idx="6">
                  <c:v>2.9332998266454524E-2</c:v>
                </c:pt>
                <c:pt idx="7">
                  <c:v>6.5361653378033679E-2</c:v>
                </c:pt>
                <c:pt idx="8">
                  <c:v>-1.2509130290709436E-2</c:v>
                </c:pt>
                <c:pt idx="9">
                  <c:v>9.6731730462806809E-4</c:v>
                </c:pt>
                <c:pt idx="10">
                  <c:v>-4.911744748824276E-3</c:v>
                </c:pt>
                <c:pt idx="11">
                  <c:v>-3.1780175020799106E-2</c:v>
                </c:pt>
                <c:pt idx="12">
                  <c:v>-4.0426715664182211E-2</c:v>
                </c:pt>
                <c:pt idx="13">
                  <c:v>-1.5416811765931016E-2</c:v>
                </c:pt>
                <c:pt idx="14">
                  <c:v>-7.2718816952772158E-2</c:v>
                </c:pt>
                <c:pt idx="15">
                  <c:v>5.5993144391152327E-2</c:v>
                </c:pt>
                <c:pt idx="16">
                  <c:v>8.8709550282317196E-2</c:v>
                </c:pt>
                <c:pt idx="17">
                  <c:v>6.9167447416475625E-2</c:v>
                </c:pt>
                <c:pt idx="18">
                  <c:v>0.13947758381158337</c:v>
                </c:pt>
                <c:pt idx="19">
                  <c:v>0.14230004135580998</c:v>
                </c:pt>
                <c:pt idx="20">
                  <c:v>0.15138792678300206</c:v>
                </c:pt>
                <c:pt idx="21">
                  <c:v>0.18256508764898172</c:v>
                </c:pt>
                <c:pt idx="22">
                  <c:v>0.19304481830758391</c:v>
                </c:pt>
                <c:pt idx="23">
                  <c:v>0.1897802661468404</c:v>
                </c:pt>
                <c:pt idx="24">
                  <c:v>0.15234182405453112</c:v>
                </c:pt>
                <c:pt idx="25">
                  <c:v>0.13571946570274918</c:v>
                </c:pt>
                <c:pt idx="26">
                  <c:v>0.15125624512126024</c:v>
                </c:pt>
                <c:pt idx="27">
                  <c:v>8.4897726617185754E-2</c:v>
                </c:pt>
                <c:pt idx="28">
                  <c:v>4.1961451544409556E-2</c:v>
                </c:pt>
                <c:pt idx="29">
                  <c:v>8.1814068201794043E-2</c:v>
                </c:pt>
                <c:pt idx="30">
                  <c:v>7.6669079322300604E-2</c:v>
                </c:pt>
                <c:pt idx="31">
                  <c:v>3.1369563628373953E-2</c:v>
                </c:pt>
                <c:pt idx="32">
                  <c:v>0.11256544039457594</c:v>
                </c:pt>
                <c:pt idx="33">
                  <c:v>0.106173736310609</c:v>
                </c:pt>
                <c:pt idx="34">
                  <c:v>0.11023427277118003</c:v>
                </c:pt>
                <c:pt idx="35">
                  <c:v>0.13293323712414917</c:v>
                </c:pt>
                <c:pt idx="36">
                  <c:v>9.2690388422568049E-2</c:v>
                </c:pt>
                <c:pt idx="37">
                  <c:v>0.13711237343699167</c:v>
                </c:pt>
                <c:pt idx="38">
                  <c:v>9.6837205789370273E-2</c:v>
                </c:pt>
                <c:pt idx="39">
                  <c:v>8.8649078043033569E-2</c:v>
                </c:pt>
                <c:pt idx="40">
                  <c:v>2.2965149321407807E-3</c:v>
                </c:pt>
                <c:pt idx="41">
                  <c:v>-9.4539202875637329E-2</c:v>
                </c:pt>
                <c:pt idx="42">
                  <c:v>-6.9334047270899646E-2</c:v>
                </c:pt>
                <c:pt idx="43">
                  <c:v>-5.1457604217347352E-2</c:v>
                </c:pt>
                <c:pt idx="44">
                  <c:v>-0.11902015877822691</c:v>
                </c:pt>
                <c:pt idx="45">
                  <c:v>-0.15919024486139222</c:v>
                </c:pt>
                <c:pt idx="46">
                  <c:v>-0.10062038405999374</c:v>
                </c:pt>
                <c:pt idx="47">
                  <c:v>-0.12014979329870812</c:v>
                </c:pt>
                <c:pt idx="48">
                  <c:v>-5.5156274968823027E-2</c:v>
                </c:pt>
                <c:pt idx="49">
                  <c:v>-3.9950325165975187E-2</c:v>
                </c:pt>
                <c:pt idx="50">
                  <c:v>-8.3780372798059943E-2</c:v>
                </c:pt>
                <c:pt idx="51">
                  <c:v>3.2937860328090096E-2</c:v>
                </c:pt>
                <c:pt idx="52">
                  <c:v>1.1692954462731109E-2</c:v>
                </c:pt>
                <c:pt idx="53">
                  <c:v>2.1918713532897982E-2</c:v>
                </c:pt>
                <c:pt idx="54">
                  <c:v>2.2524845864992926E-2</c:v>
                </c:pt>
                <c:pt idx="55">
                  <c:v>4.2519028442882245E-2</c:v>
                </c:pt>
                <c:pt idx="56">
                  <c:v>-1.7430011298650072E-2</c:v>
                </c:pt>
                <c:pt idx="57">
                  <c:v>1.1174984899078311E-2</c:v>
                </c:pt>
                <c:pt idx="58">
                  <c:v>-6.3725400870964677E-2</c:v>
                </c:pt>
                <c:pt idx="59">
                  <c:v>-9.2427876915522234E-2</c:v>
                </c:pt>
                <c:pt idx="60">
                  <c:v>-0.2600026226741079</c:v>
                </c:pt>
                <c:pt idx="61">
                  <c:v>-0.1315158094723472</c:v>
                </c:pt>
                <c:pt idx="62">
                  <c:v>-0.11984372023917622</c:v>
                </c:pt>
                <c:pt idx="63">
                  <c:v>-4.6903307180579112E-2</c:v>
                </c:pt>
                <c:pt idx="64">
                  <c:v>-8.0992936806379312E-2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C66-448A-AD8B-C110E5C3C49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</c:numCache>
            </c:numRef>
          </c:xVal>
          <c:yVal>
            <c:numRef>
              <c:f>TDK_KF_ST_11_03!$AD$20:$AD$83</c:f>
              <c:numCache>
                <c:formatCode>General</c:formatCode>
                <c:ptCount val="64"/>
                <c:pt idx="0">
                  <c:v>-7.2216372858945138E-2</c:v>
                </c:pt>
                <c:pt idx="1">
                  <c:v>6.1034111188307705E-2</c:v>
                </c:pt>
                <c:pt idx="2">
                  <c:v>7.9568924166597554E-3</c:v>
                </c:pt>
                <c:pt idx="3">
                  <c:v>-7.9077824084663462E-3</c:v>
                </c:pt>
                <c:pt idx="4">
                  <c:v>-0.16598686042544131</c:v>
                </c:pt>
                <c:pt idx="5">
                  <c:v>4.1289466219360804E-2</c:v>
                </c:pt>
                <c:pt idx="6">
                  <c:v>2.6190643235821653E-3</c:v>
                </c:pt>
                <c:pt idx="7">
                  <c:v>8.4220006249388746E-2</c:v>
                </c:pt>
                <c:pt idx="8">
                  <c:v>-1.0143790209376391E-2</c:v>
                </c:pt>
                <c:pt idx="9">
                  <c:v>4.3757904753483956E-2</c:v>
                </c:pt>
                <c:pt idx="10">
                  <c:v>0.10615506154178433</c:v>
                </c:pt>
                <c:pt idx="11">
                  <c:v>5.4579255459117348E-3</c:v>
                </c:pt>
                <c:pt idx="12">
                  <c:v>1.0754634897594428E-2</c:v>
                </c:pt>
                <c:pt idx="13">
                  <c:v>8.7790152050388315E-2</c:v>
                </c:pt>
                <c:pt idx="14">
                  <c:v>-5.2093149926690785E-3</c:v>
                </c:pt>
                <c:pt idx="15">
                  <c:v>3.5488094979470475E-2</c:v>
                </c:pt>
                <c:pt idx="16">
                  <c:v>7.4873796903631273E-2</c:v>
                </c:pt>
                <c:pt idx="17">
                  <c:v>2.4637902670562539E-2</c:v>
                </c:pt>
                <c:pt idx="18">
                  <c:v>7.4236991722244738E-2</c:v>
                </c:pt>
                <c:pt idx="19">
                  <c:v>-5.2224970455696962E-2</c:v>
                </c:pt>
                <c:pt idx="20">
                  <c:v>-5.6960151700593542E-3</c:v>
                </c:pt>
                <c:pt idx="21">
                  <c:v>9.2681548290812543E-2</c:v>
                </c:pt>
                <c:pt idx="22">
                  <c:v>-2.724747137007455E-2</c:v>
                </c:pt>
                <c:pt idx="23">
                  <c:v>9.8658955940891246E-3</c:v>
                </c:pt>
                <c:pt idx="24">
                  <c:v>-2.9371135328545961E-2</c:v>
                </c:pt>
                <c:pt idx="25">
                  <c:v>2.4775403286412256E-2</c:v>
                </c:pt>
                <c:pt idx="26">
                  <c:v>0.16714154110275103</c:v>
                </c:pt>
                <c:pt idx="27">
                  <c:v>0.11680977344471444</c:v>
                </c:pt>
                <c:pt idx="28">
                  <c:v>9.2941767210845683E-3</c:v>
                </c:pt>
                <c:pt idx="29">
                  <c:v>5.4773482365078507E-2</c:v>
                </c:pt>
                <c:pt idx="30">
                  <c:v>5.6185028549151639E-2</c:v>
                </c:pt>
                <c:pt idx="31">
                  <c:v>0.13011284313716942</c:v>
                </c:pt>
                <c:pt idx="32">
                  <c:v>6.9647329625610155E-2</c:v>
                </c:pt>
                <c:pt idx="33">
                  <c:v>-8.5523946627574787E-3</c:v>
                </c:pt>
                <c:pt idx="34">
                  <c:v>0.11680116030302656</c:v>
                </c:pt>
                <c:pt idx="35">
                  <c:v>-9.9540410609392893E-2</c:v>
                </c:pt>
                <c:pt idx="36">
                  <c:v>5.1322466549208912E-2</c:v>
                </c:pt>
                <c:pt idx="37">
                  <c:v>7.2424263769619301E-3</c:v>
                </c:pt>
                <c:pt idx="38">
                  <c:v>0.11388502958664048</c:v>
                </c:pt>
                <c:pt idx="39">
                  <c:v>6.2454689856821233E-2</c:v>
                </c:pt>
                <c:pt idx="40">
                  <c:v>1.9190640489966881E-2</c:v>
                </c:pt>
                <c:pt idx="41">
                  <c:v>6.4409104762802372E-2</c:v>
                </c:pt>
                <c:pt idx="42">
                  <c:v>5.6701536876573755E-2</c:v>
                </c:pt>
                <c:pt idx="43">
                  <c:v>5.9668054976867779E-2</c:v>
                </c:pt>
                <c:pt idx="44">
                  <c:v>2.1832417369353152E-2</c:v>
                </c:pt>
                <c:pt idx="45">
                  <c:v>-1.5795756399512584E-2</c:v>
                </c:pt>
                <c:pt idx="46">
                  <c:v>1.8659926529778659E-2</c:v>
                </c:pt>
                <c:pt idx="47">
                  <c:v>0.12562078326828896</c:v>
                </c:pt>
                <c:pt idx="48">
                  <c:v>8.8455008380890376E-2</c:v>
                </c:pt>
                <c:pt idx="49">
                  <c:v>5.752108700721692E-2</c:v>
                </c:pt>
                <c:pt idx="50">
                  <c:v>-2.6299439559863913E-2</c:v>
                </c:pt>
                <c:pt idx="51">
                  <c:v>6.4036626882341352E-2</c:v>
                </c:pt>
                <c:pt idx="52">
                  <c:v>2.8916568942918275E-2</c:v>
                </c:pt>
                <c:pt idx="53">
                  <c:v>2.7984296644604001E-2</c:v>
                </c:pt>
                <c:pt idx="54">
                  <c:v>0.12000051715193649</c:v>
                </c:pt>
                <c:pt idx="55">
                  <c:v>4.5286372262808072E-2</c:v>
                </c:pt>
                <c:pt idx="56">
                  <c:v>-2.2096167303914171E-2</c:v>
                </c:pt>
                <c:pt idx="57">
                  <c:v>0.13665877464683263</c:v>
                </c:pt>
                <c:pt idx="58">
                  <c:v>-3.1593598792312605E-2</c:v>
                </c:pt>
                <c:pt idx="59">
                  <c:v>5.5510288975597177E-2</c:v>
                </c:pt>
                <c:pt idx="60">
                  <c:v>6.7535856153199347E-2</c:v>
                </c:pt>
                <c:pt idx="61">
                  <c:v>-0.11722539362477846</c:v>
                </c:pt>
                <c:pt idx="62">
                  <c:v>8.0205038199210321E-4</c:v>
                </c:pt>
                <c:pt idx="63">
                  <c:v>5.8718938123035969E-2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C66-448A-AD8B-C110E5C3C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04360"/>
        <c:axId val="572212200"/>
      </c:scatterChart>
      <c:valAx>
        <c:axId val="5722043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2200"/>
        <c:crosses val="autoZero"/>
        <c:crossBetween val="midCat"/>
      </c:valAx>
      <c:valAx>
        <c:axId val="57221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4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TDK_KF_ST_11_03!$I$20:$I$84</c:f>
              <c:numCache>
                <c:formatCode>General</c:formatCode>
                <c:ptCount val="65"/>
                <c:pt idx="0">
                  <c:v>483</c:v>
                </c:pt>
                <c:pt idx="1">
                  <c:v>854</c:v>
                </c:pt>
                <c:pt idx="2">
                  <c:v>1224</c:v>
                </c:pt>
                <c:pt idx="3">
                  <c:v>1581</c:v>
                </c:pt>
                <c:pt idx="4">
                  <c:v>1910</c:v>
                </c:pt>
                <c:pt idx="5">
                  <c:v>2228</c:v>
                </c:pt>
                <c:pt idx="6">
                  <c:v>2517</c:v>
                </c:pt>
                <c:pt idx="7">
                  <c:v>2784</c:v>
                </c:pt>
                <c:pt idx="8">
                  <c:v>3035</c:v>
                </c:pt>
                <c:pt idx="9">
                  <c:v>3252</c:v>
                </c:pt>
                <c:pt idx="10">
                  <c:v>3432</c:v>
                </c:pt>
                <c:pt idx="11">
                  <c:v>3586</c:v>
                </c:pt>
                <c:pt idx="12">
                  <c:v>3694</c:v>
                </c:pt>
                <c:pt idx="13">
                  <c:v>3771</c:v>
                </c:pt>
                <c:pt idx="14">
                  <c:v>3814</c:v>
                </c:pt>
                <c:pt idx="15">
                  <c:v>3815</c:v>
                </c:pt>
                <c:pt idx="16">
                  <c:v>3781</c:v>
                </c:pt>
                <c:pt idx="17">
                  <c:v>3712</c:v>
                </c:pt>
                <c:pt idx="18">
                  <c:v>3601</c:v>
                </c:pt>
                <c:pt idx="19">
                  <c:v>3453</c:v>
                </c:pt>
                <c:pt idx="20">
                  <c:v>3281</c:v>
                </c:pt>
                <c:pt idx="21">
                  <c:v>3074</c:v>
                </c:pt>
                <c:pt idx="22">
                  <c:v>2837</c:v>
                </c:pt>
                <c:pt idx="23">
                  <c:v>2575</c:v>
                </c:pt>
                <c:pt idx="24">
                  <c:v>2273</c:v>
                </c:pt>
                <c:pt idx="25">
                  <c:v>1957</c:v>
                </c:pt>
                <c:pt idx="26">
                  <c:v>1629</c:v>
                </c:pt>
                <c:pt idx="27">
                  <c:v>1271</c:v>
                </c:pt>
                <c:pt idx="28">
                  <c:v>903</c:v>
                </c:pt>
                <c:pt idx="29">
                  <c:v>541</c:v>
                </c:pt>
                <c:pt idx="30">
                  <c:v>172</c:v>
                </c:pt>
                <c:pt idx="31">
                  <c:v>-199</c:v>
                </c:pt>
                <c:pt idx="32">
                  <c:v>-583</c:v>
                </c:pt>
                <c:pt idx="33">
                  <c:v>-962</c:v>
                </c:pt>
                <c:pt idx="34">
                  <c:v>-1333</c:v>
                </c:pt>
                <c:pt idx="35">
                  <c:v>-1698</c:v>
                </c:pt>
                <c:pt idx="36">
                  <c:v>-2016</c:v>
                </c:pt>
                <c:pt idx="37">
                  <c:v>-2336</c:v>
                </c:pt>
                <c:pt idx="38">
                  <c:v>-2625</c:v>
                </c:pt>
                <c:pt idx="39">
                  <c:v>-2891</c:v>
                </c:pt>
                <c:pt idx="40">
                  <c:v>-3144</c:v>
                </c:pt>
                <c:pt idx="41">
                  <c:v>-3358</c:v>
                </c:pt>
                <c:pt idx="42">
                  <c:v>-3538</c:v>
                </c:pt>
                <c:pt idx="43">
                  <c:v>-3689</c:v>
                </c:pt>
                <c:pt idx="44">
                  <c:v>-3801</c:v>
                </c:pt>
                <c:pt idx="45">
                  <c:v>-3874</c:v>
                </c:pt>
                <c:pt idx="46">
                  <c:v>-3919</c:v>
                </c:pt>
                <c:pt idx="47">
                  <c:v>-3918</c:v>
                </c:pt>
                <c:pt idx="48">
                  <c:v>-3892</c:v>
                </c:pt>
                <c:pt idx="49">
                  <c:v>-3816</c:v>
                </c:pt>
                <c:pt idx="50">
                  <c:v>-3711</c:v>
                </c:pt>
                <c:pt idx="51">
                  <c:v>-3566</c:v>
                </c:pt>
                <c:pt idx="52">
                  <c:v>-3390</c:v>
                </c:pt>
                <c:pt idx="53">
                  <c:v>-3186</c:v>
                </c:pt>
                <c:pt idx="54">
                  <c:v>-2956</c:v>
                </c:pt>
                <c:pt idx="55">
                  <c:v>-2687</c:v>
                </c:pt>
                <c:pt idx="56">
                  <c:v>-2390</c:v>
                </c:pt>
                <c:pt idx="57">
                  <c:v>-2081</c:v>
                </c:pt>
                <c:pt idx="58">
                  <c:v>-1726</c:v>
                </c:pt>
                <c:pt idx="59">
                  <c:v>-1380</c:v>
                </c:pt>
                <c:pt idx="60">
                  <c:v>-1014</c:v>
                </c:pt>
                <c:pt idx="61">
                  <c:v>-650</c:v>
                </c:pt>
                <c:pt idx="62">
                  <c:v>-280</c:v>
                </c:pt>
                <c:pt idx="63">
                  <c:v>96</c:v>
                </c:pt>
                <c:pt idx="64">
                  <c:v>479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9E8-43A5-AA77-40FFDEA5C70A}"/>
            </c:ext>
          </c:extLst>
        </c:ser>
        <c:ser>
          <c:idx val="1"/>
          <c:order val="1"/>
          <c:tx>
            <c:strRef>
              <c:f>TDK_KF_ST_11_03!$L$19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TDK_KF_ST_11_03!$L$20:$L$84</c:f>
              <c:numCache>
                <c:formatCode>General</c:formatCode>
                <c:ptCount val="65"/>
                <c:pt idx="0">
                  <c:v>479.60109316659219</c:v>
                </c:pt>
                <c:pt idx="1">
                  <c:v>856.48545654763006</c:v>
                </c:pt>
                <c:pt idx="2">
                  <c:v>1228.9872628890978</c:v>
                </c:pt>
                <c:pt idx="3">
                  <c:v>1586.8829058203232</c:v>
                </c:pt>
                <c:pt idx="4">
                  <c:v>1912.1623165796209</c:v>
                </c:pt>
                <c:pt idx="5">
                  <c:v>2229.9800543002025</c:v>
                </c:pt>
                <c:pt idx="6">
                  <c:v>2520.2468409015337</c:v>
                </c:pt>
                <c:pt idx="7">
                  <c:v>2787.3703479371929</c:v>
                </c:pt>
                <c:pt idx="8">
                  <c:v>3032.2737354401243</c:v>
                </c:pt>
                <c:pt idx="9">
                  <c:v>3249.9729119494837</c:v>
                </c:pt>
                <c:pt idx="10">
                  <c:v>3434.8349127590786</c:v>
                </c:pt>
                <c:pt idx="11">
                  <c:v>3582.3602569667664</c:v>
                </c:pt>
                <c:pt idx="12">
                  <c:v>3694.4425381280703</c:v>
                </c:pt>
                <c:pt idx="13">
                  <c:v>3768.5948975735332</c:v>
                </c:pt>
                <c:pt idx="14">
                  <c:v>3808.073440243465</c:v>
                </c:pt>
                <c:pt idx="15">
                  <c:v>3811.3913698686156</c:v>
                </c:pt>
                <c:pt idx="16">
                  <c:v>3777.3367229636915</c:v>
                </c:pt>
                <c:pt idx="17">
                  <c:v>3705.6693684593047</c:v>
                </c:pt>
                <c:pt idx="18">
                  <c:v>3595.55328976192</c:v>
                </c:pt>
                <c:pt idx="19">
                  <c:v>3449.5377066055903</c:v>
                </c:pt>
                <c:pt idx="20">
                  <c:v>3276.7142249874314</c:v>
                </c:pt>
                <c:pt idx="21">
                  <c:v>3069.0892479608337</c:v>
                </c:pt>
                <c:pt idx="22">
                  <c:v>2836.1762056873795</c:v>
                </c:pt>
                <c:pt idx="23">
                  <c:v>2572.2438159028216</c:v>
                </c:pt>
                <c:pt idx="24">
                  <c:v>2278.530645653736</c:v>
                </c:pt>
                <c:pt idx="25">
                  <c:v>1959.8740501845259</c:v>
                </c:pt>
                <c:pt idx="26">
                  <c:v>1622.3151218177147</c:v>
                </c:pt>
                <c:pt idx="27">
                  <c:v>1271.6378616346462</c:v>
                </c:pt>
                <c:pt idx="28">
                  <c:v>908.11554588546221</c:v>
                </c:pt>
                <c:pt idx="29">
                  <c:v>546.68127168808167</c:v>
                </c:pt>
                <c:pt idx="30">
                  <c:v>176.72208221522379</c:v>
                </c:pt>
                <c:pt idx="31">
                  <c:v>-198.43843507659022</c:v>
                </c:pt>
                <c:pt idx="32">
                  <c:v>-577.69897187454353</c:v>
                </c:pt>
                <c:pt idx="33">
                  <c:v>-956.663117138296</c:v>
                </c:pt>
                <c:pt idx="34">
                  <c:v>-1331.8812109765558</c:v>
                </c:pt>
                <c:pt idx="35">
                  <c:v>-1686.3792425870097</c:v>
                </c:pt>
                <c:pt idx="36">
                  <c:v>-2016.0657525957367</c:v>
                </c:pt>
                <c:pt idx="37">
                  <c:v>-2330.6108115775878</c:v>
                </c:pt>
                <c:pt idx="38">
                  <c:v>-2623.7393699423437</c:v>
                </c:pt>
                <c:pt idx="39">
                  <c:v>-2893.9323477959219</c:v>
                </c:pt>
                <c:pt idx="40">
                  <c:v>-3138.2476571333955</c:v>
                </c:pt>
                <c:pt idx="41">
                  <c:v>-3356.4790222758011</c:v>
                </c:pt>
                <c:pt idx="42">
                  <c:v>-3541.3670192878067</c:v>
                </c:pt>
                <c:pt idx="43">
                  <c:v>-3691.8210399230034</c:v>
                </c:pt>
                <c:pt idx="44">
                  <c:v>-3805.8979486866265</c:v>
                </c:pt>
                <c:pt idx="45">
                  <c:v>-3880.6285595548566</c:v>
                </c:pt>
                <c:pt idx="46">
                  <c:v>-3921.7128612840756</c:v>
                </c:pt>
                <c:pt idx="47">
                  <c:v>-3926.3167742163519</c:v>
                </c:pt>
                <c:pt idx="48">
                  <c:v>-3893.8662796902877</c:v>
                </c:pt>
                <c:pt idx="49">
                  <c:v>-3822.6440381763568</c:v>
                </c:pt>
                <c:pt idx="50">
                  <c:v>-3713.7365064154524</c:v>
                </c:pt>
                <c:pt idx="51">
                  <c:v>-3568.7463526541983</c:v>
                </c:pt>
                <c:pt idx="52">
                  <c:v>-3393.7805680492652</c:v>
                </c:pt>
                <c:pt idx="53">
                  <c:v>-3186.2062522185656</c:v>
                </c:pt>
                <c:pt idx="54">
                  <c:v>-2952.8145842106796</c:v>
                </c:pt>
                <c:pt idx="55">
                  <c:v>-2689.9964680277158</c:v>
                </c:pt>
                <c:pt idx="56">
                  <c:v>-2390.742604873481</c:v>
                </c:pt>
                <c:pt idx="57">
                  <c:v>-2074.5208669947719</c:v>
                </c:pt>
                <c:pt idx="58">
                  <c:v>-1730.9375608406258</c:v>
                </c:pt>
                <c:pt idx="59">
                  <c:v>-1378.8671580751397</c:v>
                </c:pt>
                <c:pt idx="60">
                  <c:v>-1012.1719789564387</c:v>
                </c:pt>
                <c:pt idx="61">
                  <c:v>-649.32792724764488</c:v>
                </c:pt>
                <c:pt idx="62">
                  <c:v>-276.81607394372759</c:v>
                </c:pt>
                <c:pt idx="63">
                  <c:v>103.82894423831264</c:v>
                </c:pt>
                <c:pt idx="64">
                  <c:v>485.32627512941571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9E8-43A5-AA77-40FFDEA5C70A}"/>
            </c:ext>
          </c:extLst>
        </c:ser>
        <c:ser>
          <c:idx val="2"/>
          <c:order val="2"/>
          <c:tx>
            <c:strRef>
              <c:f>TDK_KF_ST_11_03!$J$19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TDK_KF_ST_11_03!$J$20:$J$84</c:f>
              <c:numCache>
                <c:formatCode>General</c:formatCode>
                <c:ptCount val="65"/>
                <c:pt idx="0">
                  <c:v>-3823</c:v>
                </c:pt>
                <c:pt idx="1">
                  <c:v>-3756</c:v>
                </c:pt>
                <c:pt idx="2">
                  <c:v>-3643</c:v>
                </c:pt>
                <c:pt idx="3">
                  <c:v>-3496</c:v>
                </c:pt>
                <c:pt idx="4">
                  <c:v>-3329</c:v>
                </c:pt>
                <c:pt idx="5">
                  <c:v>-3126</c:v>
                </c:pt>
                <c:pt idx="6">
                  <c:v>-2884</c:v>
                </c:pt>
                <c:pt idx="7">
                  <c:v>-2624</c:v>
                </c:pt>
                <c:pt idx="8">
                  <c:v>-2332</c:v>
                </c:pt>
                <c:pt idx="9">
                  <c:v>-2012</c:v>
                </c:pt>
                <c:pt idx="10">
                  <c:v>-1676</c:v>
                </c:pt>
                <c:pt idx="11">
                  <c:v>-1321</c:v>
                </c:pt>
                <c:pt idx="12">
                  <c:v>-958</c:v>
                </c:pt>
                <c:pt idx="13">
                  <c:v>-601</c:v>
                </c:pt>
                <c:pt idx="14">
                  <c:v>-232</c:v>
                </c:pt>
                <c:pt idx="15">
                  <c:v>147</c:v>
                </c:pt>
                <c:pt idx="16">
                  <c:v>523</c:v>
                </c:pt>
                <c:pt idx="17">
                  <c:v>899</c:v>
                </c:pt>
                <c:pt idx="18">
                  <c:v>1269</c:v>
                </c:pt>
                <c:pt idx="19">
                  <c:v>1631</c:v>
                </c:pt>
                <c:pt idx="20">
                  <c:v>1959</c:v>
                </c:pt>
                <c:pt idx="21">
                  <c:v>2273</c:v>
                </c:pt>
                <c:pt idx="22">
                  <c:v>2568</c:v>
                </c:pt>
                <c:pt idx="23">
                  <c:v>2834</c:v>
                </c:pt>
                <c:pt idx="24">
                  <c:v>3085</c:v>
                </c:pt>
                <c:pt idx="25">
                  <c:v>3311</c:v>
                </c:pt>
                <c:pt idx="26">
                  <c:v>3496</c:v>
                </c:pt>
                <c:pt idx="27">
                  <c:v>3646</c:v>
                </c:pt>
                <c:pt idx="28">
                  <c:v>3763</c:v>
                </c:pt>
                <c:pt idx="29">
                  <c:v>3839</c:v>
                </c:pt>
                <c:pt idx="30">
                  <c:v>3884</c:v>
                </c:pt>
                <c:pt idx="31">
                  <c:v>3888</c:v>
                </c:pt>
                <c:pt idx="32">
                  <c:v>3851</c:v>
                </c:pt>
                <c:pt idx="33">
                  <c:v>3781</c:v>
                </c:pt>
                <c:pt idx="34">
                  <c:v>3676</c:v>
                </c:pt>
                <c:pt idx="35">
                  <c:v>3520</c:v>
                </c:pt>
                <c:pt idx="36">
                  <c:v>3355</c:v>
                </c:pt>
                <c:pt idx="37">
                  <c:v>3149</c:v>
                </c:pt>
                <c:pt idx="38">
                  <c:v>2915</c:v>
                </c:pt>
                <c:pt idx="39">
                  <c:v>2646</c:v>
                </c:pt>
                <c:pt idx="40">
                  <c:v>2360</c:v>
                </c:pt>
                <c:pt idx="41">
                  <c:v>2041</c:v>
                </c:pt>
                <c:pt idx="42">
                  <c:v>1702</c:v>
                </c:pt>
                <c:pt idx="43">
                  <c:v>1351</c:v>
                </c:pt>
                <c:pt idx="44">
                  <c:v>986</c:v>
                </c:pt>
                <c:pt idx="45">
                  <c:v>627</c:v>
                </c:pt>
                <c:pt idx="46">
                  <c:v>259</c:v>
                </c:pt>
                <c:pt idx="47">
                  <c:v>-111</c:v>
                </c:pt>
                <c:pt idx="48">
                  <c:v>-490</c:v>
                </c:pt>
                <c:pt idx="49">
                  <c:v>-869</c:v>
                </c:pt>
                <c:pt idx="50">
                  <c:v>-1238</c:v>
                </c:pt>
                <c:pt idx="51">
                  <c:v>-1593</c:v>
                </c:pt>
                <c:pt idx="52">
                  <c:v>-1926</c:v>
                </c:pt>
                <c:pt idx="53">
                  <c:v>-2245</c:v>
                </c:pt>
                <c:pt idx="54">
                  <c:v>-2532</c:v>
                </c:pt>
                <c:pt idx="55">
                  <c:v>-2802</c:v>
                </c:pt>
                <c:pt idx="56">
                  <c:v>-3061</c:v>
                </c:pt>
                <c:pt idx="57">
                  <c:v>-3278</c:v>
                </c:pt>
                <c:pt idx="58">
                  <c:v>-3463</c:v>
                </c:pt>
                <c:pt idx="59">
                  <c:v>-3618</c:v>
                </c:pt>
                <c:pt idx="60">
                  <c:v>-3730</c:v>
                </c:pt>
                <c:pt idx="61">
                  <c:v>-3812</c:v>
                </c:pt>
                <c:pt idx="62">
                  <c:v>-3851</c:v>
                </c:pt>
                <c:pt idx="63">
                  <c:v>-3852</c:v>
                </c:pt>
                <c:pt idx="64">
                  <c:v>-3825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9E8-43A5-AA77-40FFDEA5C70A}"/>
            </c:ext>
          </c:extLst>
        </c:ser>
        <c:ser>
          <c:idx val="3"/>
          <c:order val="3"/>
          <c:tx>
            <c:strRef>
              <c:f>TDK_KF_ST_11_03!$N$19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TDK_KF_ST_11_03!$N$20:$N$84</c:f>
              <c:numCache>
                <c:formatCode>General</c:formatCode>
                <c:ptCount val="65"/>
                <c:pt idx="0">
                  <c:v>-3820.3526963211261</c:v>
                </c:pt>
                <c:pt idx="1">
                  <c:v>-3750.3413381297878</c:v>
                </c:pt>
                <c:pt idx="2">
                  <c:v>-3641.7797532643299</c:v>
                </c:pt>
                <c:pt idx="3">
                  <c:v>-3497.1749649765657</c:v>
                </c:pt>
                <c:pt idx="4">
                  <c:v>-3327.0898930988119</c:v>
                </c:pt>
                <c:pt idx="5">
                  <c:v>-3119.3765167848169</c:v>
                </c:pt>
                <c:pt idx="6">
                  <c:v>-2886.2187551582765</c:v>
                </c:pt>
                <c:pt idx="7">
                  <c:v>-2625.212502417171</c:v>
                </c:pt>
                <c:pt idx="8">
                  <c:v>-2333.7212029984662</c:v>
                </c:pt>
                <c:pt idx="9">
                  <c:v>-2014.7480600403887</c:v>
                </c:pt>
                <c:pt idx="10">
                  <c:v>-1674.9369736322958</c:v>
                </c:pt>
                <c:pt idx="11">
                  <c:v>-1324.4582354457982</c:v>
                </c:pt>
                <c:pt idx="12">
                  <c:v>-961.60357275147487</c:v>
                </c:pt>
                <c:pt idx="13">
                  <c:v>-600.13731210368769</c:v>
                </c:pt>
                <c:pt idx="14">
                  <c:v>-229.44792679870741</c:v>
                </c:pt>
                <c:pt idx="15">
                  <c:v>148.95414709463648</c:v>
                </c:pt>
                <c:pt idx="16">
                  <c:v>528.45470218209937</c:v>
                </c:pt>
                <c:pt idx="17">
                  <c:v>904.72071339574165</c:v>
                </c:pt>
                <c:pt idx="18">
                  <c:v>1276.8407823513678</c:v>
                </c:pt>
                <c:pt idx="19">
                  <c:v>1634.6048261981207</c:v>
                </c:pt>
                <c:pt idx="20">
                  <c:v>1962.6007711071804</c:v>
                </c:pt>
                <c:pt idx="21">
                  <c:v>2278.6599100394169</c:v>
                </c:pt>
                <c:pt idx="22">
                  <c:v>2568.1403007990198</c:v>
                </c:pt>
                <c:pt idx="23">
                  <c:v>2838.3046290558696</c:v>
                </c:pt>
                <c:pt idx="24">
                  <c:v>3085.3564869543038</c:v>
                </c:pt>
                <c:pt idx="25">
                  <c:v>3303.5898987927703</c:v>
                </c:pt>
                <c:pt idx="26">
                  <c:v>3488.6487665449345</c:v>
                </c:pt>
                <c:pt idx="27">
                  <c:v>3638.1813155256723</c:v>
                </c:pt>
                <c:pt idx="28">
                  <c:v>3752.6543013445225</c:v>
                </c:pt>
                <c:pt idx="29">
                  <c:v>3829.1245892712777</c:v>
                </c:pt>
                <c:pt idx="30">
                  <c:v>3871.0924420249598</c:v>
                </c:pt>
                <c:pt idx="31">
                  <c:v>3877.3019900682825</c:v>
                </c:pt>
                <c:pt idx="32">
                  <c:v>3846.4993429829819</c:v>
                </c:pt>
                <c:pt idx="33">
                  <c:v>3777.518084956771</c:v>
                </c:pt>
                <c:pt idx="34">
                  <c:v>3669.4208842166904</c:v>
                </c:pt>
                <c:pt idx="35">
                  <c:v>3527.570469203773</c:v>
                </c:pt>
                <c:pt idx="36">
                  <c:v>3356.6019766706831</c:v>
                </c:pt>
                <c:pt idx="37">
                  <c:v>3152.5993242467171</c:v>
                </c:pt>
                <c:pt idx="38">
                  <c:v>2919.0025870731065</c:v>
                </c:pt>
                <c:pt idx="39">
                  <c:v>2656.6831905153663</c:v>
                </c:pt>
                <c:pt idx="40">
                  <c:v>2367.7550263518983</c:v>
                </c:pt>
                <c:pt idx="41">
                  <c:v>2050.5184096562152</c:v>
                </c:pt>
                <c:pt idx="42">
                  <c:v>1714.0939877621893</c:v>
                </c:pt>
                <c:pt idx="43">
                  <c:v>1360.843663671639</c:v>
                </c:pt>
                <c:pt idx="44">
                  <c:v>996.02283096864346</c:v>
                </c:pt>
                <c:pt idx="45">
                  <c:v>638.36342972297723</c:v>
                </c:pt>
                <c:pt idx="46">
                  <c:v>266.61536311649417</c:v>
                </c:pt>
                <c:pt idx="47">
                  <c:v>-116.01886968163947</c:v>
                </c:pt>
                <c:pt idx="48">
                  <c:v>-491.37401697535319</c:v>
                </c:pt>
                <c:pt idx="49">
                  <c:v>-872.01424592377498</c:v>
                </c:pt>
                <c:pt idx="50">
                  <c:v>-1243.8034640467404</c:v>
                </c:pt>
                <c:pt idx="51">
                  <c:v>-1601.915237060455</c:v>
                </c:pt>
                <c:pt idx="52">
                  <c:v>-1935.5764080329495</c:v>
                </c:pt>
                <c:pt idx="53">
                  <c:v>-2252.302658983825</c:v>
                </c:pt>
                <c:pt idx="54">
                  <c:v>-2542.8552115417897</c:v>
                </c:pt>
                <c:pt idx="55">
                  <c:v>-2812.2882348166709</c:v>
                </c:pt>
                <c:pt idx="56">
                  <c:v>-3063.9667813224864</c:v>
                </c:pt>
                <c:pt idx="57">
                  <c:v>-3280.227921135669</c:v>
                </c:pt>
                <c:pt idx="58">
                  <c:v>-3468.0690648392097</c:v>
                </c:pt>
                <c:pt idx="59">
                  <c:v>-3617.2736357117415</c:v>
                </c:pt>
                <c:pt idx="60">
                  <c:v>-3731.6198626949395</c:v>
                </c:pt>
                <c:pt idx="61">
                  <c:v>-3807.1128611312383</c:v>
                </c:pt>
                <c:pt idx="62">
                  <c:v>-3847.9169871594327</c:v>
                </c:pt>
                <c:pt idx="63">
                  <c:v>-3852.3586128935885</c:v>
                </c:pt>
                <c:pt idx="64">
                  <c:v>-3819.1059322358442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9E8-43A5-AA77-40FFDEA5C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04752"/>
        <c:axId val="572215336"/>
      </c:scatterChart>
      <c:valAx>
        <c:axId val="57220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5336"/>
        <c:crosses val="autoZero"/>
        <c:crossBetween val="midCat"/>
      </c:valAx>
      <c:valAx>
        <c:axId val="572215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TDK_KF_ST_05_01!$I$85:$I$149</c:f>
              <c:numCache>
                <c:formatCode>General</c:formatCode>
                <c:ptCount val="65"/>
                <c:pt idx="0">
                  <c:v>503</c:v>
                </c:pt>
                <c:pt idx="1">
                  <c:v>111</c:v>
                </c:pt>
                <c:pt idx="2">
                  <c:v>-266</c:v>
                </c:pt>
                <c:pt idx="3">
                  <c:v>-628</c:v>
                </c:pt>
                <c:pt idx="4">
                  <c:v>-994</c:v>
                </c:pt>
                <c:pt idx="5">
                  <c:v>-1367</c:v>
                </c:pt>
                <c:pt idx="6">
                  <c:v>-1718</c:v>
                </c:pt>
                <c:pt idx="7">
                  <c:v>-2056</c:v>
                </c:pt>
                <c:pt idx="8">
                  <c:v>-2373</c:v>
                </c:pt>
                <c:pt idx="9">
                  <c:v>-2664</c:v>
                </c:pt>
                <c:pt idx="10">
                  <c:v>-2929</c:v>
                </c:pt>
                <c:pt idx="11">
                  <c:v>-3162</c:v>
                </c:pt>
                <c:pt idx="12">
                  <c:v>-3368</c:v>
                </c:pt>
                <c:pt idx="13">
                  <c:v>-3550</c:v>
                </c:pt>
                <c:pt idx="14">
                  <c:v>-3693</c:v>
                </c:pt>
                <c:pt idx="15">
                  <c:v>-3803</c:v>
                </c:pt>
                <c:pt idx="16">
                  <c:v>-3871</c:v>
                </c:pt>
                <c:pt idx="17">
                  <c:v>-3904</c:v>
                </c:pt>
                <c:pt idx="18">
                  <c:v>-3904</c:v>
                </c:pt>
                <c:pt idx="19">
                  <c:v>-3866</c:v>
                </c:pt>
                <c:pt idx="20">
                  <c:v>-3785</c:v>
                </c:pt>
                <c:pt idx="21">
                  <c:v>-3669</c:v>
                </c:pt>
                <c:pt idx="22">
                  <c:v>-3527</c:v>
                </c:pt>
                <c:pt idx="23">
                  <c:v>-3341</c:v>
                </c:pt>
                <c:pt idx="24">
                  <c:v>-3115</c:v>
                </c:pt>
                <c:pt idx="25">
                  <c:v>-2878</c:v>
                </c:pt>
                <c:pt idx="26">
                  <c:v>-2620</c:v>
                </c:pt>
                <c:pt idx="27">
                  <c:v>-2329</c:v>
                </c:pt>
                <c:pt idx="28">
                  <c:v>-2015</c:v>
                </c:pt>
                <c:pt idx="29">
                  <c:v>-1677</c:v>
                </c:pt>
                <c:pt idx="30">
                  <c:v>-1324</c:v>
                </c:pt>
                <c:pt idx="31">
                  <c:v>-950</c:v>
                </c:pt>
                <c:pt idx="32">
                  <c:v>-569</c:v>
                </c:pt>
                <c:pt idx="33">
                  <c:v>-204</c:v>
                </c:pt>
                <c:pt idx="34">
                  <c:v>175</c:v>
                </c:pt>
                <c:pt idx="35">
                  <c:v>545</c:v>
                </c:pt>
                <c:pt idx="36">
                  <c:v>911</c:v>
                </c:pt>
                <c:pt idx="37">
                  <c:v>1282</c:v>
                </c:pt>
                <c:pt idx="38">
                  <c:v>1632</c:v>
                </c:pt>
                <c:pt idx="39">
                  <c:v>1964</c:v>
                </c:pt>
                <c:pt idx="40">
                  <c:v>2289</c:v>
                </c:pt>
                <c:pt idx="41">
                  <c:v>2583</c:v>
                </c:pt>
                <c:pt idx="42">
                  <c:v>2842</c:v>
                </c:pt>
                <c:pt idx="43">
                  <c:v>3082</c:v>
                </c:pt>
                <c:pt idx="44">
                  <c:v>3292</c:v>
                </c:pt>
                <c:pt idx="45">
                  <c:v>3470</c:v>
                </c:pt>
                <c:pt idx="46">
                  <c:v>3615</c:v>
                </c:pt>
                <c:pt idx="47">
                  <c:v>3721</c:v>
                </c:pt>
                <c:pt idx="48">
                  <c:v>3800</c:v>
                </c:pt>
                <c:pt idx="49">
                  <c:v>3830</c:v>
                </c:pt>
                <c:pt idx="50">
                  <c:v>3826</c:v>
                </c:pt>
                <c:pt idx="51">
                  <c:v>3784</c:v>
                </c:pt>
                <c:pt idx="52">
                  <c:v>3712</c:v>
                </c:pt>
                <c:pt idx="53">
                  <c:v>3596</c:v>
                </c:pt>
                <c:pt idx="54">
                  <c:v>3450</c:v>
                </c:pt>
                <c:pt idx="55">
                  <c:v>3262</c:v>
                </c:pt>
                <c:pt idx="56">
                  <c:v>3049</c:v>
                </c:pt>
                <c:pt idx="57">
                  <c:v>2801</c:v>
                </c:pt>
                <c:pt idx="58">
                  <c:v>2539</c:v>
                </c:pt>
                <c:pt idx="59">
                  <c:v>2249</c:v>
                </c:pt>
                <c:pt idx="60">
                  <c:v>1927</c:v>
                </c:pt>
                <c:pt idx="61">
                  <c:v>1593</c:v>
                </c:pt>
                <c:pt idx="62">
                  <c:v>1240</c:v>
                </c:pt>
                <c:pt idx="63">
                  <c:v>864</c:v>
                </c:pt>
                <c:pt idx="64">
                  <c:v>484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AD7-480C-9AC9-DAC3D52861E7}"/>
            </c:ext>
          </c:extLst>
        </c:ser>
        <c:ser>
          <c:idx val="1"/>
          <c:order val="1"/>
          <c:tx>
            <c:strRef>
              <c:f>TDK_KF_ST_05_01!$L$19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TDK_KF_ST_05_01!$L$85:$L$149</c:f>
              <c:numCache>
                <c:formatCode>General</c:formatCode>
                <c:ptCount val="65"/>
                <c:pt idx="0">
                  <c:v>505.58823881226539</c:v>
                </c:pt>
                <c:pt idx="1">
                  <c:v>119.44317974769955</c:v>
                </c:pt>
                <c:pt idx="2">
                  <c:v>-256.19259217525445</c:v>
                </c:pt>
                <c:pt idx="3">
                  <c:v>-623.20899599983147</c:v>
                </c:pt>
                <c:pt idx="4">
                  <c:v>-992.02920173785162</c:v>
                </c:pt>
                <c:pt idx="5">
                  <c:v>-1366.7485765652141</c:v>
                </c:pt>
                <c:pt idx="6">
                  <c:v>-1716.9285510276432</c:v>
                </c:pt>
                <c:pt idx="7">
                  <c:v>-2054.6181539418922</c:v>
                </c:pt>
                <c:pt idx="8">
                  <c:v>-2374.4315147435373</c:v>
                </c:pt>
                <c:pt idx="9">
                  <c:v>-2665.6226725220467</c:v>
                </c:pt>
                <c:pt idx="10">
                  <c:v>-2930.8155146024524</c:v>
                </c:pt>
                <c:pt idx="11">
                  <c:v>-3164.1405000913073</c:v>
                </c:pt>
                <c:pt idx="12">
                  <c:v>-3374.0924068112759</c:v>
                </c:pt>
                <c:pt idx="13">
                  <c:v>-3552.511997446401</c:v>
                </c:pt>
                <c:pt idx="14">
                  <c:v>-3697.775431898714</c:v>
                </c:pt>
                <c:pt idx="15">
                  <c:v>-3806.9992045971239</c:v>
                </c:pt>
                <c:pt idx="16">
                  <c:v>-3877.0803783177903</c:v>
                </c:pt>
                <c:pt idx="17">
                  <c:v>-3910.4533335292749</c:v>
                </c:pt>
                <c:pt idx="18">
                  <c:v>-3906.4486716408373</c:v>
                </c:pt>
                <c:pt idx="19">
                  <c:v>-3866.495937591711</c:v>
                </c:pt>
                <c:pt idx="20">
                  <c:v>-3790.7990054586407</c:v>
                </c:pt>
                <c:pt idx="21">
                  <c:v>-3675.3316729510943</c:v>
                </c:pt>
                <c:pt idx="22">
                  <c:v>-3526.3161109104763</c:v>
                </c:pt>
                <c:pt idx="23">
                  <c:v>-3340.0243505182866</c:v>
                </c:pt>
                <c:pt idx="24">
                  <c:v>-3122.473100090609</c:v>
                </c:pt>
                <c:pt idx="25">
                  <c:v>-2879.4559775772991</c:v>
                </c:pt>
                <c:pt idx="26">
                  <c:v>-2615.8233270343121</c:v>
                </c:pt>
                <c:pt idx="27">
                  <c:v>-2325.3710107737388</c:v>
                </c:pt>
                <c:pt idx="28">
                  <c:v>-2008.4585342997866</c:v>
                </c:pt>
                <c:pt idx="29">
                  <c:v>-1673.7724000155397</c:v>
                </c:pt>
                <c:pt idx="30">
                  <c:v>-1317.2103290613941</c:v>
                </c:pt>
                <c:pt idx="31">
                  <c:v>-947.46457539818925</c:v>
                </c:pt>
                <c:pt idx="32">
                  <c:v>-565.74027977009257</c:v>
                </c:pt>
                <c:pt idx="33">
                  <c:v>-197.58980303697194</c:v>
                </c:pt>
                <c:pt idx="34">
                  <c:v>181.68232928352552</c:v>
                </c:pt>
                <c:pt idx="35">
                  <c:v>547.37922315660398</c:v>
                </c:pt>
                <c:pt idx="36">
                  <c:v>917.17170532947011</c:v>
                </c:pt>
                <c:pt idx="37">
                  <c:v>1285.2559220225021</c:v>
                </c:pt>
                <c:pt idx="38">
                  <c:v>1634.691139546223</c:v>
                </c:pt>
                <c:pt idx="39">
                  <c:v>1970.6073767095888</c:v>
                </c:pt>
                <c:pt idx="40">
                  <c:v>2289.2970682657456</c:v>
                </c:pt>
                <c:pt idx="41">
                  <c:v>2583.9671896638411</c:v>
                </c:pt>
                <c:pt idx="42">
                  <c:v>2841.0247513705717</c:v>
                </c:pt>
                <c:pt idx="43">
                  <c:v>3075.0949706737329</c:v>
                </c:pt>
                <c:pt idx="44">
                  <c:v>3286.0422387531894</c:v>
                </c:pt>
                <c:pt idx="45">
                  <c:v>3463.2124779334381</c:v>
                </c:pt>
                <c:pt idx="46">
                  <c:v>3608.3183417861792</c:v>
                </c:pt>
                <c:pt idx="47">
                  <c:v>3717.8775135708443</c:v>
                </c:pt>
                <c:pt idx="48">
                  <c:v>3789.6079428566231</c:v>
                </c:pt>
                <c:pt idx="49">
                  <c:v>3823.4641842319347</c:v>
                </c:pt>
                <c:pt idx="50">
                  <c:v>3820.857940717342</c:v>
                </c:pt>
                <c:pt idx="51">
                  <c:v>3782.8004784546692</c:v>
                </c:pt>
                <c:pt idx="52">
                  <c:v>3707.8477763461515</c:v>
                </c:pt>
                <c:pt idx="53">
                  <c:v>3596.1787106703555</c:v>
                </c:pt>
                <c:pt idx="54">
                  <c:v>3447.755873869216</c:v>
                </c:pt>
                <c:pt idx="55">
                  <c:v>3262.0944858375087</c:v>
                </c:pt>
                <c:pt idx="56">
                  <c:v>3048.0633954860382</c:v>
                </c:pt>
                <c:pt idx="57">
                  <c:v>2801.9947536274854</c:v>
                </c:pt>
                <c:pt idx="58">
                  <c:v>2540.5943808400493</c:v>
                </c:pt>
                <c:pt idx="59">
                  <c:v>2252.026029880838</c:v>
                </c:pt>
                <c:pt idx="60">
                  <c:v>1929.710195696767</c:v>
                </c:pt>
                <c:pt idx="61">
                  <c:v>1600.3821153057772</c:v>
                </c:pt>
                <c:pt idx="62">
                  <c:v>1240.9152604738326</c:v>
                </c:pt>
                <c:pt idx="63">
                  <c:v>867.33312746946649</c:v>
                </c:pt>
                <c:pt idx="64">
                  <c:v>488.1371044962911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AD7-480C-9AC9-DAC3D52861E7}"/>
            </c:ext>
          </c:extLst>
        </c:ser>
        <c:ser>
          <c:idx val="2"/>
          <c:order val="2"/>
          <c:tx>
            <c:strRef>
              <c:f>TDK_KF_ST_05_01!$J$19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TDK_KF_ST_05_01!$J$85:$J$149</c:f>
              <c:numCache>
                <c:formatCode>General</c:formatCode>
                <c:ptCount val="65"/>
                <c:pt idx="0">
                  <c:v>-3770</c:v>
                </c:pt>
                <c:pt idx="1">
                  <c:v>-3801</c:v>
                </c:pt>
                <c:pt idx="2">
                  <c:v>-3798</c:v>
                </c:pt>
                <c:pt idx="3">
                  <c:v>-3756</c:v>
                </c:pt>
                <c:pt idx="4">
                  <c:v>-3676</c:v>
                </c:pt>
                <c:pt idx="5">
                  <c:v>-3553</c:v>
                </c:pt>
                <c:pt idx="6">
                  <c:v>-3405</c:v>
                </c:pt>
                <c:pt idx="7">
                  <c:v>-3216</c:v>
                </c:pt>
                <c:pt idx="8">
                  <c:v>-3000</c:v>
                </c:pt>
                <c:pt idx="9">
                  <c:v>-2758</c:v>
                </c:pt>
                <c:pt idx="10">
                  <c:v>-2484</c:v>
                </c:pt>
                <c:pt idx="11">
                  <c:v>-2200</c:v>
                </c:pt>
                <c:pt idx="12">
                  <c:v>-1879</c:v>
                </c:pt>
                <c:pt idx="13">
                  <c:v>-1542</c:v>
                </c:pt>
                <c:pt idx="14">
                  <c:v>-1192</c:v>
                </c:pt>
                <c:pt idx="15">
                  <c:v>-825</c:v>
                </c:pt>
                <c:pt idx="16">
                  <c:v>-455</c:v>
                </c:pt>
                <c:pt idx="17">
                  <c:v>-80</c:v>
                </c:pt>
                <c:pt idx="18">
                  <c:v>296</c:v>
                </c:pt>
                <c:pt idx="19">
                  <c:v>656</c:v>
                </c:pt>
                <c:pt idx="20">
                  <c:v>1014</c:v>
                </c:pt>
                <c:pt idx="21">
                  <c:v>1381</c:v>
                </c:pt>
                <c:pt idx="22">
                  <c:v>1728</c:v>
                </c:pt>
                <c:pt idx="23">
                  <c:v>2062</c:v>
                </c:pt>
                <c:pt idx="24">
                  <c:v>2388</c:v>
                </c:pt>
                <c:pt idx="25">
                  <c:v>2661</c:v>
                </c:pt>
                <c:pt idx="26">
                  <c:v>2913</c:v>
                </c:pt>
                <c:pt idx="27">
                  <c:v>3150</c:v>
                </c:pt>
                <c:pt idx="28">
                  <c:v>3352</c:v>
                </c:pt>
                <c:pt idx="29">
                  <c:v>3528</c:v>
                </c:pt>
                <c:pt idx="30">
                  <c:v>3674</c:v>
                </c:pt>
                <c:pt idx="31">
                  <c:v>3779</c:v>
                </c:pt>
                <c:pt idx="32">
                  <c:v>3848</c:v>
                </c:pt>
                <c:pt idx="33">
                  <c:v>3882</c:v>
                </c:pt>
                <c:pt idx="34">
                  <c:v>3877</c:v>
                </c:pt>
                <c:pt idx="35">
                  <c:v>3831</c:v>
                </c:pt>
                <c:pt idx="36">
                  <c:v>3754</c:v>
                </c:pt>
                <c:pt idx="37">
                  <c:v>3640</c:v>
                </c:pt>
                <c:pt idx="38">
                  <c:v>3493</c:v>
                </c:pt>
                <c:pt idx="39">
                  <c:v>3301</c:v>
                </c:pt>
                <c:pt idx="40">
                  <c:v>3087</c:v>
                </c:pt>
                <c:pt idx="41">
                  <c:v>2840</c:v>
                </c:pt>
                <c:pt idx="42">
                  <c:v>2577</c:v>
                </c:pt>
                <c:pt idx="43">
                  <c:v>2289</c:v>
                </c:pt>
                <c:pt idx="44">
                  <c:v>1970</c:v>
                </c:pt>
                <c:pt idx="45">
                  <c:v>1632</c:v>
                </c:pt>
                <c:pt idx="46">
                  <c:v>1278</c:v>
                </c:pt>
                <c:pt idx="47">
                  <c:v>913</c:v>
                </c:pt>
                <c:pt idx="48">
                  <c:v>543</c:v>
                </c:pt>
                <c:pt idx="49">
                  <c:v>172</c:v>
                </c:pt>
                <c:pt idx="50">
                  <c:v>-202</c:v>
                </c:pt>
                <c:pt idx="51">
                  <c:v>-576</c:v>
                </c:pt>
                <c:pt idx="52">
                  <c:v>-932</c:v>
                </c:pt>
                <c:pt idx="53">
                  <c:v>-1290</c:v>
                </c:pt>
                <c:pt idx="54">
                  <c:v>-1640</c:v>
                </c:pt>
                <c:pt idx="55">
                  <c:v>-1981</c:v>
                </c:pt>
                <c:pt idx="56">
                  <c:v>-2294</c:v>
                </c:pt>
                <c:pt idx="57">
                  <c:v>-2586</c:v>
                </c:pt>
                <c:pt idx="58">
                  <c:v>-2840</c:v>
                </c:pt>
                <c:pt idx="59">
                  <c:v>-3073</c:v>
                </c:pt>
                <c:pt idx="60">
                  <c:v>-3280</c:v>
                </c:pt>
                <c:pt idx="61">
                  <c:v>-3447</c:v>
                </c:pt>
                <c:pt idx="62">
                  <c:v>-3597</c:v>
                </c:pt>
                <c:pt idx="63">
                  <c:v>-3704</c:v>
                </c:pt>
                <c:pt idx="64">
                  <c:v>-3770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AD7-480C-9AC9-DAC3D52861E7}"/>
            </c:ext>
          </c:extLst>
        </c:ser>
        <c:ser>
          <c:idx val="3"/>
          <c:order val="3"/>
          <c:tx>
            <c:strRef>
              <c:f>TDK_KF_ST_05_01!$N$19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TDK_KF_ST_05_01!$N$85:$N$149</c:f>
              <c:numCache>
                <c:formatCode>General</c:formatCode>
                <c:ptCount val="65"/>
                <c:pt idx="0">
                  <c:v>-3767.3336984582729</c:v>
                </c:pt>
                <c:pt idx="1">
                  <c:v>-3799.2916189005523</c:v>
                </c:pt>
                <c:pt idx="2">
                  <c:v>-3793.5548292767262</c:v>
                </c:pt>
                <c:pt idx="3">
                  <c:v>-3752.8185331028812</c:v>
                </c:pt>
                <c:pt idx="4">
                  <c:v>-3675.8380418309803</c:v>
                </c:pt>
                <c:pt idx="5">
                  <c:v>-3558.336871777869</c:v>
                </c:pt>
                <c:pt idx="6">
                  <c:v>-3409.2994105345429</c:v>
                </c:pt>
                <c:pt idx="7">
                  <c:v>-3224.8613452146519</c:v>
                </c:pt>
                <c:pt idx="8">
                  <c:v>-3006.8454261484476</c:v>
                </c:pt>
                <c:pt idx="9">
                  <c:v>-2763.4382494838528</c:v>
                </c:pt>
                <c:pt idx="10">
                  <c:v>-2494.0633199084909</c:v>
                </c:pt>
                <c:pt idx="11">
                  <c:v>-2206.4282172525982</c:v>
                </c:pt>
                <c:pt idx="12">
                  <c:v>-1889.3614817985131</c:v>
                </c:pt>
                <c:pt idx="13">
                  <c:v>-1551.9844308489751</c:v>
                </c:pt>
                <c:pt idx="14">
                  <c:v>-1195.6395457173539</c:v>
                </c:pt>
                <c:pt idx="15">
                  <c:v>-825.24462618390248</c:v>
                </c:pt>
                <c:pt idx="16">
                  <c:v>-455.14219585478986</c:v>
                </c:pt>
                <c:pt idx="17">
                  <c:v>-77.304256360122423</c:v>
                </c:pt>
                <c:pt idx="18">
                  <c:v>295.63386748338496</c:v>
                </c:pt>
                <c:pt idx="19">
                  <c:v>662.56116296853588</c:v>
                </c:pt>
                <c:pt idx="20">
                  <c:v>1024.859885311379</c:v>
                </c:pt>
                <c:pt idx="21">
                  <c:v>1390.9324569082278</c:v>
                </c:pt>
                <c:pt idx="22">
                  <c:v>1737.480529164362</c:v>
                </c:pt>
                <c:pt idx="23">
                  <c:v>2073.1769125252627</c:v>
                </c:pt>
                <c:pt idx="24">
                  <c:v>2386.06409619856</c:v>
                </c:pt>
                <c:pt idx="25">
                  <c:v>2670.4958945722378</c:v>
                </c:pt>
                <c:pt idx="26">
                  <c:v>2924.3436358301446</c:v>
                </c:pt>
                <c:pt idx="27">
                  <c:v>3154.4347429744307</c:v>
                </c:pt>
                <c:pt idx="28">
                  <c:v>3358.5849119016284</c:v>
                </c:pt>
                <c:pt idx="29">
                  <c:v>3530.3600218406382</c:v>
                </c:pt>
                <c:pt idx="30">
                  <c:v>3670.9659402532848</c:v>
                </c:pt>
                <c:pt idx="31">
                  <c:v>3775.822505627284</c:v>
                </c:pt>
                <c:pt idx="32">
                  <c:v>3844.0267647123023</c:v>
                </c:pt>
                <c:pt idx="33">
                  <c:v>3873.3607406210358</c:v>
                </c:pt>
                <c:pt idx="34">
                  <c:v>3867.1212465006206</c:v>
                </c:pt>
                <c:pt idx="35">
                  <c:v>3825.9745057000823</c:v>
                </c:pt>
                <c:pt idx="36">
                  <c:v>3748.1951807940136</c:v>
                </c:pt>
                <c:pt idx="37">
                  <c:v>3632.4062422313691</c:v>
                </c:pt>
                <c:pt idx="38">
                  <c:v>3483.6574249390133</c:v>
                </c:pt>
                <c:pt idx="39">
                  <c:v>3300.2466960505358</c:v>
                </c:pt>
                <c:pt idx="40">
                  <c:v>3083.1837596748733</c:v>
                </c:pt>
                <c:pt idx="41">
                  <c:v>2836.7692677691589</c:v>
                </c:pt>
                <c:pt idx="42">
                  <c:v>2575.9314107225732</c:v>
                </c:pt>
                <c:pt idx="43">
                  <c:v>2288.4356714076403</c:v>
                </c:pt>
                <c:pt idx="44">
                  <c:v>1970.8587799322961</c:v>
                </c:pt>
                <c:pt idx="45">
                  <c:v>1637.1653964423253</c:v>
                </c:pt>
                <c:pt idx="46">
                  <c:v>1283.5557020169113</c:v>
                </c:pt>
                <c:pt idx="47">
                  <c:v>915.91456032535882</c:v>
                </c:pt>
                <c:pt idx="48">
                  <c:v>542.52712018711338</c:v>
                </c:pt>
                <c:pt idx="49">
                  <c:v>172.62928056631185</c:v>
                </c:pt>
                <c:pt idx="50">
                  <c:v>-203.35044666863482</c:v>
                </c:pt>
                <c:pt idx="51">
                  <c:v>-566.31012675942145</c:v>
                </c:pt>
                <c:pt idx="52">
                  <c:v>-932.5610898990401</c:v>
                </c:pt>
                <c:pt idx="53">
                  <c:v>-1292.4249478952579</c:v>
                </c:pt>
                <c:pt idx="54">
                  <c:v>-1642.7022613472948</c:v>
                </c:pt>
                <c:pt idx="55">
                  <c:v>-1981.0619176329776</c:v>
                </c:pt>
                <c:pt idx="56">
                  <c:v>-2292.2842963949633</c:v>
                </c:pt>
                <c:pt idx="57">
                  <c:v>-2583.1420346302766</c:v>
                </c:pt>
                <c:pt idx="58">
                  <c:v>-2837.0470054156426</c:v>
                </c:pt>
                <c:pt idx="59">
                  <c:v>-3067.9474515919815</c:v>
                </c:pt>
                <c:pt idx="60">
                  <c:v>-3277.5056105853955</c:v>
                </c:pt>
                <c:pt idx="61">
                  <c:v>-3448.235614931381</c:v>
                </c:pt>
                <c:pt idx="62">
                  <c:v>-3591.8259660834001</c:v>
                </c:pt>
                <c:pt idx="63">
                  <c:v>-3699.1760755202654</c:v>
                </c:pt>
                <c:pt idx="64">
                  <c:v>-3768.2207468579177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AD7-480C-9AC9-DAC3D5286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05536"/>
        <c:axId val="572213768"/>
      </c:scatterChart>
      <c:valAx>
        <c:axId val="57220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3768"/>
        <c:crosses val="autoZero"/>
        <c:crossBetween val="midCat"/>
      </c:valAx>
      <c:valAx>
        <c:axId val="57221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5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TDK_KF_ST_05_01!$AC$20:$AC$84</c:f>
              <c:numCache>
                <c:formatCode>General</c:formatCode>
                <c:ptCount val="65"/>
                <c:pt idx="0">
                  <c:v>5.0901273288160152E-2</c:v>
                </c:pt>
                <c:pt idx="1">
                  <c:v>-8.6690758927187694E-2</c:v>
                </c:pt>
                <c:pt idx="2">
                  <c:v>-0.1505145927706959</c:v>
                </c:pt>
                <c:pt idx="3">
                  <c:v>-0.13266961485487627</c:v>
                </c:pt>
                <c:pt idx="4">
                  <c:v>-0.20535410449045699</c:v>
                </c:pt>
                <c:pt idx="5">
                  <c:v>-1.7415024785726985E-2</c:v>
                </c:pt>
                <c:pt idx="6">
                  <c:v>-9.9800443761644431E-2</c:v>
                </c:pt>
                <c:pt idx="7">
                  <c:v>-4.8135384655616065E-2</c:v>
                </c:pt>
                <c:pt idx="8">
                  <c:v>-1.7666953277533537E-2</c:v>
                </c:pt>
                <c:pt idx="9">
                  <c:v>2.1239001997628293E-2</c:v>
                </c:pt>
                <c:pt idx="10">
                  <c:v>7.7357971184419227E-2</c:v>
                </c:pt>
                <c:pt idx="11">
                  <c:v>8.829987693082586E-2</c:v>
                </c:pt>
                <c:pt idx="12">
                  <c:v>-7.104569713607134E-2</c:v>
                </c:pt>
                <c:pt idx="13">
                  <c:v>3.3512593350650377E-2</c:v>
                </c:pt>
                <c:pt idx="14">
                  <c:v>4.9412322825276078E-2</c:v>
                </c:pt>
                <c:pt idx="15">
                  <c:v>-1.6074844765370244E-3</c:v>
                </c:pt>
                <c:pt idx="16">
                  <c:v>-0.11310127256805913</c:v>
                </c:pt>
                <c:pt idx="17">
                  <c:v>-0.10540879355602328</c:v>
                </c:pt>
                <c:pt idx="18">
                  <c:v>-3.8012501203908755E-2</c:v>
                </c:pt>
                <c:pt idx="19">
                  <c:v>-8.8296899125765549E-2</c:v>
                </c:pt>
                <c:pt idx="20">
                  <c:v>-7.2228737700427814E-2</c:v>
                </c:pt>
                <c:pt idx="21">
                  <c:v>-1.9711401026214048E-2</c:v>
                </c:pt>
                <c:pt idx="22">
                  <c:v>-0.10023352456367718</c:v>
                </c:pt>
                <c:pt idx="23">
                  <c:v>-4.8149373672856655E-3</c:v>
                </c:pt>
                <c:pt idx="24">
                  <c:v>7.03724816154363E-2</c:v>
                </c:pt>
                <c:pt idx="25">
                  <c:v>-2.4658930193481865E-2</c:v>
                </c:pt>
                <c:pt idx="26">
                  <c:v>1.8474343729224074E-2</c:v>
                </c:pt>
                <c:pt idx="27">
                  <c:v>9.0438281979942303E-2</c:v>
                </c:pt>
                <c:pt idx="28">
                  <c:v>5.2367552725655742E-2</c:v>
                </c:pt>
                <c:pt idx="29">
                  <c:v>6.1854046439350441E-2</c:v>
                </c:pt>
                <c:pt idx="30">
                  <c:v>3.2842972634028911E-2</c:v>
                </c:pt>
                <c:pt idx="31">
                  <c:v>7.3290715344967339E-2</c:v>
                </c:pt>
                <c:pt idx="32">
                  <c:v>2.0227943645522828E-2</c:v>
                </c:pt>
                <c:pt idx="33">
                  <c:v>1.3343331037845019E-2</c:v>
                </c:pt>
                <c:pt idx="34">
                  <c:v>1.003452882926581E-2</c:v>
                </c:pt>
                <c:pt idx="35">
                  <c:v>-1.2145032402770539E-3</c:v>
                </c:pt>
                <c:pt idx="36">
                  <c:v>-2.0670585220727844E-4</c:v>
                </c:pt>
                <c:pt idx="37">
                  <c:v>8.2886045344650938E-2</c:v>
                </c:pt>
                <c:pt idx="38">
                  <c:v>9.0158177029962872E-2</c:v>
                </c:pt>
                <c:pt idx="39">
                  <c:v>4.7180114187938216E-2</c:v>
                </c:pt>
                <c:pt idx="40">
                  <c:v>6.580375654939985E-2</c:v>
                </c:pt>
                <c:pt idx="41">
                  <c:v>9.0430900988565099E-3</c:v>
                </c:pt>
                <c:pt idx="42">
                  <c:v>0.12509469701660691</c:v>
                </c:pt>
                <c:pt idx="43">
                  <c:v>0.10313673590542294</c:v>
                </c:pt>
                <c:pt idx="44">
                  <c:v>1.5231881595042296E-2</c:v>
                </c:pt>
                <c:pt idx="45">
                  <c:v>5.2049582444368525E-2</c:v>
                </c:pt>
                <c:pt idx="46">
                  <c:v>-1.991582561231553E-2</c:v>
                </c:pt>
                <c:pt idx="47">
                  <c:v>-2.20107359629651E-2</c:v>
                </c:pt>
                <c:pt idx="48">
                  <c:v>-2.001565370278513E-2</c:v>
                </c:pt>
                <c:pt idx="49">
                  <c:v>-0.12718885730822649</c:v>
                </c:pt>
                <c:pt idx="50">
                  <c:v>-2.0310505628117426E-2</c:v>
                </c:pt>
                <c:pt idx="51">
                  <c:v>-9.9827454946591843E-2</c:v>
                </c:pt>
                <c:pt idx="52">
                  <c:v>-0.15520369386933908</c:v>
                </c:pt>
                <c:pt idx="53">
                  <c:v>-9.4533337164250497E-2</c:v>
                </c:pt>
                <c:pt idx="54">
                  <c:v>-8.9212765800255056E-2</c:v>
                </c:pt>
                <c:pt idx="55">
                  <c:v>-7.475988244226528E-2</c:v>
                </c:pt>
                <c:pt idx="56">
                  <c:v>-5.746050132563596E-2</c:v>
                </c:pt>
                <c:pt idx="57">
                  <c:v>-7.7110816580272967E-2</c:v>
                </c:pt>
                <c:pt idx="58">
                  <c:v>-4.1457918715764208E-2</c:v>
                </c:pt>
                <c:pt idx="59">
                  <c:v>-2.8014821124259015E-2</c:v>
                </c:pt>
                <c:pt idx="60">
                  <c:v>-2.0996232929292091E-2</c:v>
                </c:pt>
                <c:pt idx="61">
                  <c:v>-8.5178353524952399E-2</c:v>
                </c:pt>
                <c:pt idx="62">
                  <c:v>-0.11326121164699998</c:v>
                </c:pt>
                <c:pt idx="63">
                  <c:v>-3.6265113581634978E-2</c:v>
                </c:pt>
                <c:pt idx="64">
                  <c:v>-0.11090419317736178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CE8-4535-9328-0356289F14F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TDK_KF_ST_05_01!$AC$85:$AC$149</c:f>
              <c:numCache>
                <c:formatCode>General</c:formatCode>
                <c:ptCount val="65"/>
                <c:pt idx="0">
                  <c:v>2.5247189602168874E-2</c:v>
                </c:pt>
                <c:pt idx="1">
                  <c:v>-5.9366021829475812E-2</c:v>
                </c:pt>
                <c:pt idx="2">
                  <c:v>-7.8255604644652976E-2</c:v>
                </c:pt>
                <c:pt idx="3">
                  <c:v>-5.0335376315615576E-3</c:v>
                </c:pt>
                <c:pt idx="4">
                  <c:v>2.3981207139286198E-2</c:v>
                </c:pt>
                <c:pt idx="5">
                  <c:v>1.3452881896057534E-2</c:v>
                </c:pt>
                <c:pt idx="6">
                  <c:v>-5.4697669669963034E-3</c:v>
                </c:pt>
                <c:pt idx="7">
                  <c:v>-5.7678135090156957E-2</c:v>
                </c:pt>
                <c:pt idx="8">
                  <c:v>-2.3909568357453281E-2</c:v>
                </c:pt>
                <c:pt idx="9">
                  <c:v>-2.3711019871711869E-2</c:v>
                </c:pt>
                <c:pt idx="10">
                  <c:v>-8.7113542767554009E-2</c:v>
                </c:pt>
                <c:pt idx="11">
                  <c:v>-5.6668510492556834E-2</c:v>
                </c:pt>
                <c:pt idx="12">
                  <c:v>-9.0030384208489522E-2</c:v>
                </c:pt>
                <c:pt idx="13">
                  <c:v>-0.12477087257201447</c:v>
                </c:pt>
                <c:pt idx="14">
                  <c:v>-3.4928089167920007E-2</c:v>
                </c:pt>
                <c:pt idx="15">
                  <c:v>3.3542043950092193E-3</c:v>
                </c:pt>
                <c:pt idx="16">
                  <c:v>4.1945324227299352E-3</c:v>
                </c:pt>
                <c:pt idx="17">
                  <c:v>4.0163649836301829E-2</c:v>
                </c:pt>
                <c:pt idx="18">
                  <c:v>-7.6195292346596943E-3</c:v>
                </c:pt>
                <c:pt idx="19">
                  <c:v>9.9743150295239502E-2</c:v>
                </c:pt>
                <c:pt idx="20">
                  <c:v>0.14371153478660403</c:v>
                </c:pt>
                <c:pt idx="21">
                  <c:v>0.1197715541562161</c:v>
                </c:pt>
                <c:pt idx="22">
                  <c:v>0.15020815326593606</c:v>
                </c:pt>
                <c:pt idx="23">
                  <c:v>0.17288709564178362</c:v>
                </c:pt>
                <c:pt idx="24">
                  <c:v>-6.3550690680870048E-2</c:v>
                </c:pt>
                <c:pt idx="25">
                  <c:v>0.11992862747445088</c:v>
                </c:pt>
                <c:pt idx="26">
                  <c:v>0.19266631120061106</c:v>
                </c:pt>
                <c:pt idx="27">
                  <c:v>0.1180482475717497</c:v>
                </c:pt>
                <c:pt idx="28">
                  <c:v>0.17026099665076799</c:v>
                </c:pt>
                <c:pt idx="29">
                  <c:v>9.5078465969720583E-2</c:v>
                </c:pt>
                <c:pt idx="30">
                  <c:v>0.11632564052291627</c:v>
                </c:pt>
                <c:pt idx="31">
                  <c:v>6.0354066062274114E-2</c:v>
                </c:pt>
                <c:pt idx="32">
                  <c:v>7.2841552540296561E-2</c:v>
                </c:pt>
                <c:pt idx="33">
                  <c:v>0.12037633782946955</c:v>
                </c:pt>
                <c:pt idx="34">
                  <c:v>0.13549297732345167</c:v>
                </c:pt>
                <c:pt idx="35">
                  <c:v>7.2286914917810918E-2</c:v>
                </c:pt>
                <c:pt idx="36">
                  <c:v>0.13363312232968383</c:v>
                </c:pt>
                <c:pt idx="37">
                  <c:v>0.10590611471567968</c:v>
                </c:pt>
                <c:pt idx="38">
                  <c:v>0.1166474605414578</c:v>
                </c:pt>
                <c:pt idx="39">
                  <c:v>0.10893019830558615</c:v>
                </c:pt>
                <c:pt idx="40">
                  <c:v>5.7583034291184276E-2</c:v>
                </c:pt>
                <c:pt idx="41">
                  <c:v>6.3647163024228348E-2</c:v>
                </c:pt>
                <c:pt idx="42">
                  <c:v>2.4171896507368729E-2</c:v>
                </c:pt>
                <c:pt idx="43">
                  <c:v>-2.9282073951804932E-2</c:v>
                </c:pt>
                <c:pt idx="44">
                  <c:v>-2.9028439061704603E-2</c:v>
                </c:pt>
                <c:pt idx="45">
                  <c:v>-8.2330440330125043E-2</c:v>
                </c:pt>
                <c:pt idx="46">
                  <c:v>-7.7806173924898303E-2</c:v>
                </c:pt>
                <c:pt idx="47">
                  <c:v>-1.7291215330800469E-2</c:v>
                </c:pt>
                <c:pt idx="48">
                  <c:v>2.5118433738512636E-2</c:v>
                </c:pt>
                <c:pt idx="49">
                  <c:v>2.7889443759733012E-2</c:v>
                </c:pt>
                <c:pt idx="50">
                  <c:v>6.7188656398954549E-2</c:v>
                </c:pt>
                <c:pt idx="51">
                  <c:v>-9.7023146928592041E-2</c:v>
                </c:pt>
                <c:pt idx="52">
                  <c:v>6.6505596679149903E-2</c:v>
                </c:pt>
                <c:pt idx="53">
                  <c:v>7.4658228283581707E-2</c:v>
                </c:pt>
                <c:pt idx="54">
                  <c:v>8.9840637651690258E-2</c:v>
                </c:pt>
                <c:pt idx="55">
                  <c:v>3.5027164493804719E-2</c:v>
                </c:pt>
                <c:pt idx="56">
                  <c:v>1.7913529489469227E-2</c:v>
                </c:pt>
                <c:pt idx="57">
                  <c:v>-1.7592328327047824E-2</c:v>
                </c:pt>
                <c:pt idx="58">
                  <c:v>-2.9942857641088949E-2</c:v>
                </c:pt>
                <c:pt idx="59">
                  <c:v>-7.1163536810740169E-2</c:v>
                </c:pt>
                <c:pt idx="60">
                  <c:v>-5.1831328322634818E-2</c:v>
                </c:pt>
                <c:pt idx="61">
                  <c:v>-9.7539780831592537E-2</c:v>
                </c:pt>
                <c:pt idx="62">
                  <c:v>-5.2185321179850419E-2</c:v>
                </c:pt>
                <c:pt idx="63">
                  <c:v>-8.5955313070010142E-2</c:v>
                </c:pt>
                <c:pt idx="64">
                  <c:v>-9.1595715008236489E-2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CE8-4535-9328-0356289F14F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</c:numCache>
            </c:numRef>
          </c:xVal>
          <c:yVal>
            <c:numRef>
              <c:f>TDK_KF_ST_05_01!$AD$20:$AD$83</c:f>
              <c:numCache>
                <c:formatCode>General</c:formatCode>
                <c:ptCount val="64"/>
                <c:pt idx="0">
                  <c:v>-0.14249698829639665</c:v>
                </c:pt>
                <c:pt idx="1">
                  <c:v>7.354458571775524E-4</c:v>
                </c:pt>
                <c:pt idx="2">
                  <c:v>9.832927159084548E-2</c:v>
                </c:pt>
                <c:pt idx="3">
                  <c:v>3.5129834023283735E-2</c:v>
                </c:pt>
                <c:pt idx="4">
                  <c:v>0.15352277616782217</c:v>
                </c:pt>
                <c:pt idx="5">
                  <c:v>-5.3748512025013184E-2</c:v>
                </c:pt>
                <c:pt idx="6">
                  <c:v>6.9857586120555482E-2</c:v>
                </c:pt>
                <c:pt idx="7">
                  <c:v>3.0543056328568241E-2</c:v>
                </c:pt>
                <c:pt idx="8">
                  <c:v>3.5580482767002763E-2</c:v>
                </c:pt>
                <c:pt idx="9">
                  <c:v>1.3788162496176426E-2</c:v>
                </c:pt>
                <c:pt idx="10">
                  <c:v>1.2482666467271031E-2</c:v>
                </c:pt>
                <c:pt idx="11">
                  <c:v>-1.3641648647244153E-2</c:v>
                </c:pt>
                <c:pt idx="12">
                  <c:v>0.13755129381522124</c:v>
                </c:pt>
                <c:pt idx="13">
                  <c:v>-0.13053574027924242</c:v>
                </c:pt>
                <c:pt idx="14">
                  <c:v>1.7776333573678471E-2</c:v>
                </c:pt>
                <c:pt idx="15">
                  <c:v>2.9496928236270037E-2</c:v>
                </c:pt>
                <c:pt idx="16">
                  <c:v>0.13821970630657177</c:v>
                </c:pt>
                <c:pt idx="17">
                  <c:v>8.8117578225222815E-2</c:v>
                </c:pt>
                <c:pt idx="18">
                  <c:v>-3.9793672720989548E-2</c:v>
                </c:pt>
                <c:pt idx="19">
                  <c:v>5.9664587956405057E-3</c:v>
                </c:pt>
                <c:pt idx="20">
                  <c:v>4.3200298638723211E-2</c:v>
                </c:pt>
                <c:pt idx="21">
                  <c:v>-9.570672925590884E-3</c:v>
                </c:pt>
                <c:pt idx="22">
                  <c:v>0.12440542107104591</c:v>
                </c:pt>
                <c:pt idx="23">
                  <c:v>6.8462100391514014E-2</c:v>
                </c:pt>
                <c:pt idx="24">
                  <c:v>-1.2789447324252023E-2</c:v>
                </c:pt>
                <c:pt idx="25">
                  <c:v>0.13358912849906801</c:v>
                </c:pt>
                <c:pt idx="26">
                  <c:v>9.8173116812233729E-2</c:v>
                </c:pt>
                <c:pt idx="27">
                  <c:v>1.5467832735737375E-2</c:v>
                </c:pt>
                <c:pt idx="28">
                  <c:v>8.1265569604028087E-2</c:v>
                </c:pt>
                <c:pt idx="29">
                  <c:v>1.0432868478460477E-2</c:v>
                </c:pt>
                <c:pt idx="30">
                  <c:v>0.10265000468942276</c:v>
                </c:pt>
                <c:pt idx="31">
                  <c:v>4.708562248450221E-2</c:v>
                </c:pt>
                <c:pt idx="32">
                  <c:v>5.2613608894773733E-2</c:v>
                </c:pt>
                <c:pt idx="33">
                  <c:v>4.7010735024429096E-2</c:v>
                </c:pt>
                <c:pt idx="34">
                  <c:v>0.10629111169365046</c:v>
                </c:pt>
                <c:pt idx="35">
                  <c:v>9.6292969209997636E-2</c:v>
                </c:pt>
                <c:pt idx="36">
                  <c:v>0.17046770250297527</c:v>
                </c:pt>
                <c:pt idx="37">
                  <c:v>3.516220222709876E-2</c:v>
                </c:pt>
                <c:pt idx="38">
                  <c:v>0.10250813417064819</c:v>
                </c:pt>
                <c:pt idx="39">
                  <c:v>7.2748513286512662E-2</c:v>
                </c:pt>
                <c:pt idx="40">
                  <c:v>-0.1293544472302699</c:v>
                </c:pt>
                <c:pt idx="41">
                  <c:v>0.16384400554292711</c:v>
                </c:pt>
                <c:pt idx="42">
                  <c:v>2.5113456249329147E-2</c:v>
                </c:pt>
                <c:pt idx="43">
                  <c:v>1.663481825079316E-2</c:v>
                </c:pt>
                <c:pt idx="44">
                  <c:v>0.12847965319156174</c:v>
                </c:pt>
                <c:pt idx="45">
                  <c:v>4.7693567850870977E-2</c:v>
                </c:pt>
                <c:pt idx="46">
                  <c:v>1.2296296377655835E-2</c:v>
                </c:pt>
                <c:pt idx="47">
                  <c:v>6.2174385799266929E-2</c:v>
                </c:pt>
                <c:pt idx="48">
                  <c:v>2.4210186125515065E-2</c:v>
                </c:pt>
                <c:pt idx="49">
                  <c:v>0.13054306170323571</c:v>
                </c:pt>
                <c:pt idx="50">
                  <c:v>-1.4617583539802581E-2</c:v>
                </c:pt>
                <c:pt idx="51">
                  <c:v>-2.4943417625422626E-2</c:v>
                </c:pt>
                <c:pt idx="52">
                  <c:v>6.5173309660849554E-2</c:v>
                </c:pt>
                <c:pt idx="53">
                  <c:v>3.7864826671693663E-2</c:v>
                </c:pt>
                <c:pt idx="54">
                  <c:v>2.0992230327010475E-3</c:v>
                </c:pt>
                <c:pt idx="55">
                  <c:v>5.104886257055341E-2</c:v>
                </c:pt>
                <c:pt idx="56">
                  <c:v>3.3550932968182678E-2</c:v>
                </c:pt>
                <c:pt idx="57">
                  <c:v>1.9432681490116011E-2</c:v>
                </c:pt>
                <c:pt idx="58">
                  <c:v>3.5988151748767905E-2</c:v>
                </c:pt>
                <c:pt idx="59">
                  <c:v>4.1467703020316549E-2</c:v>
                </c:pt>
                <c:pt idx="60">
                  <c:v>4.4977440068578289E-2</c:v>
                </c:pt>
                <c:pt idx="61">
                  <c:v>8.0144815893390842E-2</c:v>
                </c:pt>
                <c:pt idx="62">
                  <c:v>3.5005607002347006E-2</c:v>
                </c:pt>
                <c:pt idx="63">
                  <c:v>-2.3100908247840835E-2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CE8-4535-9328-0356289F1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14944"/>
        <c:axId val="572205928"/>
      </c:scatterChart>
      <c:valAx>
        <c:axId val="5722149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5928"/>
        <c:crosses val="autoZero"/>
        <c:crossBetween val="midCat"/>
      </c:valAx>
      <c:valAx>
        <c:axId val="572205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4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TDK_KF_ST_05_01!$I$20:$I$84</c:f>
              <c:numCache>
                <c:formatCode>General</c:formatCode>
                <c:ptCount val="65"/>
                <c:pt idx="0">
                  <c:v>498</c:v>
                </c:pt>
                <c:pt idx="1">
                  <c:v>871</c:v>
                </c:pt>
                <c:pt idx="2">
                  <c:v>1241</c:v>
                </c:pt>
                <c:pt idx="3">
                  <c:v>1604</c:v>
                </c:pt>
                <c:pt idx="4">
                  <c:v>1932</c:v>
                </c:pt>
                <c:pt idx="5">
                  <c:v>2251</c:v>
                </c:pt>
                <c:pt idx="6">
                  <c:v>2539</c:v>
                </c:pt>
                <c:pt idx="7">
                  <c:v>2812</c:v>
                </c:pt>
                <c:pt idx="8">
                  <c:v>3055</c:v>
                </c:pt>
                <c:pt idx="9">
                  <c:v>3275</c:v>
                </c:pt>
                <c:pt idx="10">
                  <c:v>3469</c:v>
                </c:pt>
                <c:pt idx="11">
                  <c:v>3612</c:v>
                </c:pt>
                <c:pt idx="12">
                  <c:v>3722</c:v>
                </c:pt>
                <c:pt idx="13">
                  <c:v>3796</c:v>
                </c:pt>
                <c:pt idx="14">
                  <c:v>3839</c:v>
                </c:pt>
                <c:pt idx="15">
                  <c:v>3840</c:v>
                </c:pt>
                <c:pt idx="16">
                  <c:v>3808</c:v>
                </c:pt>
                <c:pt idx="17">
                  <c:v>3736</c:v>
                </c:pt>
                <c:pt idx="18">
                  <c:v>3621</c:v>
                </c:pt>
                <c:pt idx="19">
                  <c:v>3479</c:v>
                </c:pt>
                <c:pt idx="20">
                  <c:v>3303</c:v>
                </c:pt>
                <c:pt idx="21">
                  <c:v>3092</c:v>
                </c:pt>
                <c:pt idx="22">
                  <c:v>2861</c:v>
                </c:pt>
                <c:pt idx="23">
                  <c:v>2591</c:v>
                </c:pt>
                <c:pt idx="24">
                  <c:v>2294</c:v>
                </c:pt>
                <c:pt idx="25">
                  <c:v>1977</c:v>
                </c:pt>
                <c:pt idx="26">
                  <c:v>1636</c:v>
                </c:pt>
                <c:pt idx="27">
                  <c:v>1280</c:v>
                </c:pt>
                <c:pt idx="28">
                  <c:v>918</c:v>
                </c:pt>
                <c:pt idx="29">
                  <c:v>557</c:v>
                </c:pt>
                <c:pt idx="30">
                  <c:v>188</c:v>
                </c:pt>
                <c:pt idx="31">
                  <c:v>-200</c:v>
                </c:pt>
                <c:pt idx="32">
                  <c:v>-578</c:v>
                </c:pt>
                <c:pt idx="33">
                  <c:v>-952</c:v>
                </c:pt>
                <c:pt idx="34">
                  <c:v>-1327</c:v>
                </c:pt>
                <c:pt idx="35">
                  <c:v>-1679</c:v>
                </c:pt>
                <c:pt idx="36">
                  <c:v>-2008</c:v>
                </c:pt>
                <c:pt idx="37">
                  <c:v>-2328</c:v>
                </c:pt>
                <c:pt idx="38">
                  <c:v>-2619</c:v>
                </c:pt>
                <c:pt idx="39">
                  <c:v>-2890</c:v>
                </c:pt>
                <c:pt idx="40">
                  <c:v>-3133</c:v>
                </c:pt>
                <c:pt idx="41">
                  <c:v>-3342</c:v>
                </c:pt>
                <c:pt idx="42">
                  <c:v>-3537</c:v>
                </c:pt>
                <c:pt idx="43">
                  <c:v>-3687</c:v>
                </c:pt>
                <c:pt idx="44">
                  <c:v>-3794</c:v>
                </c:pt>
                <c:pt idx="45">
                  <c:v>-3869</c:v>
                </c:pt>
                <c:pt idx="46">
                  <c:v>-3909</c:v>
                </c:pt>
                <c:pt idx="47">
                  <c:v>-3916</c:v>
                </c:pt>
                <c:pt idx="48">
                  <c:v>-3880</c:v>
                </c:pt>
                <c:pt idx="49">
                  <c:v>-3819</c:v>
                </c:pt>
                <c:pt idx="50">
                  <c:v>-3699</c:v>
                </c:pt>
                <c:pt idx="51">
                  <c:v>-3560</c:v>
                </c:pt>
                <c:pt idx="52">
                  <c:v>-3378</c:v>
                </c:pt>
                <c:pt idx="53">
                  <c:v>-3181</c:v>
                </c:pt>
                <c:pt idx="54">
                  <c:v>-2943</c:v>
                </c:pt>
                <c:pt idx="55">
                  <c:v>-2680</c:v>
                </c:pt>
                <c:pt idx="56">
                  <c:v>-2382</c:v>
                </c:pt>
                <c:pt idx="57">
                  <c:v>-2057</c:v>
                </c:pt>
                <c:pt idx="58">
                  <c:v>-1716</c:v>
                </c:pt>
                <c:pt idx="59">
                  <c:v>-1369</c:v>
                </c:pt>
                <c:pt idx="60">
                  <c:v>-1002</c:v>
                </c:pt>
                <c:pt idx="61">
                  <c:v>-642</c:v>
                </c:pt>
                <c:pt idx="62">
                  <c:v>-273</c:v>
                </c:pt>
                <c:pt idx="63">
                  <c:v>115</c:v>
                </c:pt>
                <c:pt idx="64">
                  <c:v>492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546-46D6-B505-8B840F59B2EC}"/>
            </c:ext>
          </c:extLst>
        </c:ser>
        <c:ser>
          <c:idx val="1"/>
          <c:order val="1"/>
          <c:tx>
            <c:strRef>
              <c:f>TDK_KF_ST_05_01!$L$19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TDK_KF_ST_05_01!$L$20:$L$84</c:f>
              <c:numCache>
                <c:formatCode>General</c:formatCode>
                <c:ptCount val="65"/>
                <c:pt idx="0">
                  <c:v>492.39468060097431</c:v>
                </c:pt>
                <c:pt idx="1">
                  <c:v>874.36256460164088</c:v>
                </c:pt>
                <c:pt idx="2">
                  <c:v>1248.8565002443047</c:v>
                </c:pt>
                <c:pt idx="3">
                  <c:v>1609.1672607321777</c:v>
                </c:pt>
                <c:pt idx="4">
                  <c:v>1940.2858470431086</c:v>
                </c:pt>
                <c:pt idx="5">
                  <c:v>2249.9637651013218</c:v>
                </c:pt>
                <c:pt idx="6">
                  <c:v>2543.2296423645839</c:v>
                </c:pt>
                <c:pt idx="7">
                  <c:v>2812.8946258985097</c:v>
                </c:pt>
                <c:pt idx="8">
                  <c:v>3057.9801278381065</c:v>
                </c:pt>
                <c:pt idx="9">
                  <c:v>3277.3494002438715</c:v>
                </c:pt>
                <c:pt idx="10">
                  <c:v>3461.4110058122251</c:v>
                </c:pt>
                <c:pt idx="11">
                  <c:v>3608.4627992017995</c:v>
                </c:pt>
                <c:pt idx="12">
                  <c:v>3720.0895532046948</c:v>
                </c:pt>
                <c:pt idx="13">
                  <c:v>3793.4491670885359</c:v>
                </c:pt>
                <c:pt idx="14">
                  <c:v>3832.9792158440387</c:v>
                </c:pt>
                <c:pt idx="15">
                  <c:v>3835.6167558229004</c:v>
                </c:pt>
                <c:pt idx="16">
                  <c:v>3800.9894262401181</c:v>
                </c:pt>
                <c:pt idx="17">
                  <c:v>3728.9792255120633</c:v>
                </c:pt>
                <c:pt idx="18">
                  <c:v>3618.9981160600673</c:v>
                </c:pt>
                <c:pt idx="19">
                  <c:v>3471.6956239144097</c:v>
                </c:pt>
                <c:pt idx="20">
                  <c:v>3297.8548400714521</c:v>
                </c:pt>
                <c:pt idx="21">
                  <c:v>3092.2891562379627</c:v>
                </c:pt>
                <c:pt idx="22">
                  <c:v>2855.2468890616515</c:v>
                </c:pt>
                <c:pt idx="23">
                  <c:v>2591.2775293997079</c:v>
                </c:pt>
                <c:pt idx="24">
                  <c:v>2296.6724815195198</c:v>
                </c:pt>
                <c:pt idx="25">
                  <c:v>1976.0541173033523</c:v>
                </c:pt>
                <c:pt idx="26">
                  <c:v>1634.7565410993843</c:v>
                </c:pt>
                <c:pt idx="27">
                  <c:v>1286.424770080625</c:v>
                </c:pt>
                <c:pt idx="28">
                  <c:v>922.54689415392011</c:v>
                </c:pt>
                <c:pt idx="29">
                  <c:v>562.63019443551173</c:v>
                </c:pt>
                <c:pt idx="30">
                  <c:v>191.81304599819859</c:v>
                </c:pt>
                <c:pt idx="31">
                  <c:v>-192.74217954507139</c:v>
                </c:pt>
                <c:pt idx="32">
                  <c:v>-574.00776207611443</c:v>
                </c:pt>
                <c:pt idx="33">
                  <c:v>-947.73056226733479</c:v>
                </c:pt>
                <c:pt idx="34">
                  <c:v>-1323.1247193159113</c:v>
                </c:pt>
                <c:pt idx="35">
                  <c:v>-1677.7643938901783</c:v>
                </c:pt>
                <c:pt idx="36">
                  <c:v>-2006.5164120800239</c:v>
                </c:pt>
                <c:pt idx="37">
                  <c:v>-2320.7607906012545</c:v>
                </c:pt>
                <c:pt idx="38">
                  <c:v>-2613.6856450237174</c:v>
                </c:pt>
                <c:pt idx="39">
                  <c:v>-2887.1169365935693</c:v>
                </c:pt>
                <c:pt idx="40">
                  <c:v>-3131.4952559854496</c:v>
                </c:pt>
                <c:pt idx="41">
                  <c:v>-3350.4604341902282</c:v>
                </c:pt>
                <c:pt idx="42">
                  <c:v>-3538.021768441261</c:v>
                </c:pt>
                <c:pt idx="43">
                  <c:v>-3684.8215428682165</c:v>
                </c:pt>
                <c:pt idx="44">
                  <c:v>-3800.0358041342097</c:v>
                </c:pt>
                <c:pt idx="45">
                  <c:v>-3875.3609355922526</c:v>
                </c:pt>
                <c:pt idx="46">
                  <c:v>-3916.2019245702613</c:v>
                </c:pt>
                <c:pt idx="47">
                  <c:v>-3920.8702325407207</c:v>
                </c:pt>
                <c:pt idx="48">
                  <c:v>-3887.1649796542624</c:v>
                </c:pt>
                <c:pt idx="49">
                  <c:v>-3817.084110062287</c:v>
                </c:pt>
                <c:pt idx="50">
                  <c:v>-3706.1898459393897</c:v>
                </c:pt>
                <c:pt idx="51">
                  <c:v>-3561.9768236058258</c:v>
                </c:pt>
                <c:pt idx="52">
                  <c:v>-3385.5970249375769</c:v>
                </c:pt>
                <c:pt idx="53">
                  <c:v>-3180.1957260736031</c:v>
                </c:pt>
                <c:pt idx="54">
                  <c:v>-2943.599554224395</c:v>
                </c:pt>
                <c:pt idx="55">
                  <c:v>-2680.0386298189883</c:v>
                </c:pt>
                <c:pt idx="56">
                  <c:v>-2382.4043556373149</c:v>
                </c:pt>
                <c:pt idx="57">
                  <c:v>-2057.7103772868636</c:v>
                </c:pt>
                <c:pt idx="58">
                  <c:v>-1716.2579732519728</c:v>
                </c:pt>
                <c:pt idx="59">
                  <c:v>-1366.6574749007141</c:v>
                </c:pt>
                <c:pt idx="60">
                  <c:v>-1000.2868546523501</c:v>
                </c:pt>
                <c:pt idx="61">
                  <c:v>-636.02085037292943</c:v>
                </c:pt>
                <c:pt idx="62">
                  <c:v>-265.69774777956388</c:v>
                </c:pt>
                <c:pt idx="63">
                  <c:v>117.03971914233688</c:v>
                </c:pt>
                <c:pt idx="64">
                  <c:v>498.83228423890284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546-46D6-B505-8B840F59B2EC}"/>
            </c:ext>
          </c:extLst>
        </c:ser>
        <c:ser>
          <c:idx val="2"/>
          <c:order val="2"/>
          <c:tx>
            <c:strRef>
              <c:f>TDK_KF_ST_05_01!$J$19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TDK_KF_ST_05_01!$J$20:$J$84</c:f>
              <c:numCache>
                <c:formatCode>General</c:formatCode>
                <c:ptCount val="65"/>
                <c:pt idx="0">
                  <c:v>-3783</c:v>
                </c:pt>
                <c:pt idx="1">
                  <c:v>-3715</c:v>
                </c:pt>
                <c:pt idx="2">
                  <c:v>-3607</c:v>
                </c:pt>
                <c:pt idx="3">
                  <c:v>-3466</c:v>
                </c:pt>
                <c:pt idx="4">
                  <c:v>-3298</c:v>
                </c:pt>
                <c:pt idx="5">
                  <c:v>-3088</c:v>
                </c:pt>
                <c:pt idx="6">
                  <c:v>-2857</c:v>
                </c:pt>
                <c:pt idx="7">
                  <c:v>-2594</c:v>
                </c:pt>
                <c:pt idx="8">
                  <c:v>-2300</c:v>
                </c:pt>
                <c:pt idx="9">
                  <c:v>-1978</c:v>
                </c:pt>
                <c:pt idx="10">
                  <c:v>-1642</c:v>
                </c:pt>
                <c:pt idx="11">
                  <c:v>-1291</c:v>
                </c:pt>
                <c:pt idx="12">
                  <c:v>-941</c:v>
                </c:pt>
                <c:pt idx="13">
                  <c:v>-577</c:v>
                </c:pt>
                <c:pt idx="14">
                  <c:v>-204</c:v>
                </c:pt>
                <c:pt idx="15">
                  <c:v>174</c:v>
                </c:pt>
                <c:pt idx="16">
                  <c:v>542</c:v>
                </c:pt>
                <c:pt idx="17">
                  <c:v>916</c:v>
                </c:pt>
                <c:pt idx="18">
                  <c:v>1288</c:v>
                </c:pt>
                <c:pt idx="19">
                  <c:v>1645</c:v>
                </c:pt>
                <c:pt idx="20">
                  <c:v>1973</c:v>
                </c:pt>
                <c:pt idx="21">
                  <c:v>2285</c:v>
                </c:pt>
                <c:pt idx="22">
                  <c:v>2576</c:v>
                </c:pt>
                <c:pt idx="23">
                  <c:v>2848</c:v>
                </c:pt>
                <c:pt idx="24">
                  <c:v>3100</c:v>
                </c:pt>
                <c:pt idx="25">
                  <c:v>3313</c:v>
                </c:pt>
                <c:pt idx="26">
                  <c:v>3507</c:v>
                </c:pt>
                <c:pt idx="27">
                  <c:v>3651</c:v>
                </c:pt>
                <c:pt idx="28">
                  <c:v>3764</c:v>
                </c:pt>
                <c:pt idx="29">
                  <c:v>3840</c:v>
                </c:pt>
                <c:pt idx="30">
                  <c:v>3886</c:v>
                </c:pt>
                <c:pt idx="31">
                  <c:v>3892</c:v>
                </c:pt>
                <c:pt idx="32">
                  <c:v>3859</c:v>
                </c:pt>
                <c:pt idx="33">
                  <c:v>3793</c:v>
                </c:pt>
                <c:pt idx="34">
                  <c:v>3684</c:v>
                </c:pt>
                <c:pt idx="35">
                  <c:v>3539</c:v>
                </c:pt>
                <c:pt idx="36">
                  <c:v>3371</c:v>
                </c:pt>
                <c:pt idx="37">
                  <c:v>3168</c:v>
                </c:pt>
                <c:pt idx="38">
                  <c:v>2934</c:v>
                </c:pt>
                <c:pt idx="39">
                  <c:v>2673</c:v>
                </c:pt>
                <c:pt idx="40">
                  <c:v>2384</c:v>
                </c:pt>
                <c:pt idx="41">
                  <c:v>2067</c:v>
                </c:pt>
                <c:pt idx="42">
                  <c:v>1724</c:v>
                </c:pt>
                <c:pt idx="43">
                  <c:v>1385</c:v>
                </c:pt>
                <c:pt idx="44">
                  <c:v>1024</c:v>
                </c:pt>
                <c:pt idx="45">
                  <c:v>664</c:v>
                </c:pt>
                <c:pt idx="46">
                  <c:v>302</c:v>
                </c:pt>
                <c:pt idx="47">
                  <c:v>-78</c:v>
                </c:pt>
                <c:pt idx="48">
                  <c:v>-460</c:v>
                </c:pt>
                <c:pt idx="49">
                  <c:v>-824</c:v>
                </c:pt>
                <c:pt idx="50">
                  <c:v>-1204</c:v>
                </c:pt>
                <c:pt idx="51">
                  <c:v>-1553</c:v>
                </c:pt>
                <c:pt idx="52">
                  <c:v>-1879</c:v>
                </c:pt>
                <c:pt idx="53">
                  <c:v>-2200</c:v>
                </c:pt>
                <c:pt idx="54">
                  <c:v>-2492</c:v>
                </c:pt>
                <c:pt idx="55">
                  <c:v>-2762</c:v>
                </c:pt>
                <c:pt idx="56">
                  <c:v>-3012</c:v>
                </c:pt>
                <c:pt idx="57">
                  <c:v>-3229</c:v>
                </c:pt>
                <c:pt idx="58">
                  <c:v>-3419</c:v>
                </c:pt>
                <c:pt idx="59">
                  <c:v>-3575</c:v>
                </c:pt>
                <c:pt idx="60">
                  <c:v>-3690</c:v>
                </c:pt>
                <c:pt idx="61">
                  <c:v>-3767</c:v>
                </c:pt>
                <c:pt idx="62">
                  <c:v>-3804</c:v>
                </c:pt>
                <c:pt idx="63">
                  <c:v>-3816</c:v>
                </c:pt>
                <c:pt idx="64">
                  <c:v>-3784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546-46D6-B505-8B840F59B2EC}"/>
            </c:ext>
          </c:extLst>
        </c:ser>
        <c:ser>
          <c:idx val="3"/>
          <c:order val="3"/>
          <c:tx>
            <c:strRef>
              <c:f>TDK_KF_ST_05_01!$N$19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TDK_KF_ST_05_01!$N$20:$N$84</c:f>
              <c:numCache>
                <c:formatCode>General</c:formatCode>
                <c:ptCount val="65"/>
                <c:pt idx="0">
                  <c:v>-3781.9840190113023</c:v>
                </c:pt>
                <c:pt idx="1">
                  <c:v>-3712.1702311766194</c:v>
                </c:pt>
                <c:pt idx="2">
                  <c:v>-3604.1724298026661</c:v>
                </c:pt>
                <c:pt idx="3">
                  <c:v>-3459.8299874604932</c:v>
                </c:pt>
                <c:pt idx="4">
                  <c:v>-3287.6742906896525</c:v>
                </c:pt>
                <c:pt idx="5">
                  <c:v>-3086.6679492503267</c:v>
                </c:pt>
                <c:pt idx="6">
                  <c:v>-2853.1273952389179</c:v>
                </c:pt>
                <c:pt idx="7">
                  <c:v>-2591.4249289890081</c:v>
                </c:pt>
                <c:pt idx="8">
                  <c:v>-2301.3916751590814</c:v>
                </c:pt>
                <c:pt idx="9">
                  <c:v>-1981.4359194285521</c:v>
                </c:pt>
                <c:pt idx="10">
                  <c:v>-1644.2576896682929</c:v>
                </c:pt>
                <c:pt idx="11">
                  <c:v>-1296.0087399966685</c:v>
                </c:pt>
                <c:pt idx="12">
                  <c:v>-935.48236636645595</c:v>
                </c:pt>
                <c:pt idx="13">
                  <c:v>-578.7434113201233</c:v>
                </c:pt>
                <c:pt idx="14">
                  <c:v>-206.83814925319177</c:v>
                </c:pt>
                <c:pt idx="15">
                  <c:v>174.01014838226209</c:v>
                </c:pt>
                <c:pt idx="16">
                  <c:v>548.71511374037448</c:v>
                </c:pt>
                <c:pt idx="17">
                  <c:v>921.47738274198002</c:v>
                </c:pt>
                <c:pt idx="18">
                  <c:v>1289.6680383709192</c:v>
                </c:pt>
                <c:pt idx="19">
                  <c:v>1647.6418889836937</c:v>
                </c:pt>
                <c:pt idx="20">
                  <c:v>1974.8396015085325</c:v>
                </c:pt>
                <c:pt idx="21">
                  <c:v>2285.7352031389637</c:v>
                </c:pt>
                <c:pt idx="22">
                  <c:v>2578.5290734940559</c:v>
                </c:pt>
                <c:pt idx="23">
                  <c:v>2846.9068969331652</c:v>
                </c:pt>
                <c:pt idx="24">
                  <c:v>3093.2542370895262</c:v>
                </c:pt>
                <c:pt idx="25">
                  <c:v>3311.6161018308176</c:v>
                </c:pt>
                <c:pt idx="26">
                  <c:v>3497.5991866860422</c:v>
                </c:pt>
                <c:pt idx="27">
                  <c:v>3645.3994484758</c:v>
                </c:pt>
                <c:pt idx="28">
                  <c:v>3759.7888929216797</c:v>
                </c:pt>
                <c:pt idx="29">
                  <c:v>3836.1922616020292</c:v>
                </c:pt>
                <c:pt idx="30">
                  <c:v>3878.9208165631117</c:v>
                </c:pt>
                <c:pt idx="31">
                  <c:v>3885.8414448944313</c:v>
                </c:pt>
                <c:pt idx="32">
                  <c:v>3855.2312062627161</c:v>
                </c:pt>
                <c:pt idx="33">
                  <c:v>3788.0574300748899</c:v>
                </c:pt>
                <c:pt idx="34">
                  <c:v>3681.3867773900174</c:v>
                </c:pt>
                <c:pt idx="35">
                  <c:v>3541.2173259039077</c:v>
                </c:pt>
                <c:pt idx="36">
                  <c:v>3372.7435170689355</c:v>
                </c:pt>
                <c:pt idx="37">
                  <c:v>3171.3203945848336</c:v>
                </c:pt>
                <c:pt idx="38">
                  <c:v>2940.5841637042922</c:v>
                </c:pt>
                <c:pt idx="39">
                  <c:v>2677.8545244443048</c:v>
                </c:pt>
                <c:pt idx="40">
                  <c:v>2391.4509822392929</c:v>
                </c:pt>
                <c:pt idx="41">
                  <c:v>2075.8576003726921</c:v>
                </c:pt>
                <c:pt idx="42">
                  <c:v>1736.6806736476597</c:v>
                </c:pt>
                <c:pt idx="43">
                  <c:v>1394.3944828670092</c:v>
                </c:pt>
                <c:pt idx="44">
                  <c:v>1029.4371211468219</c:v>
                </c:pt>
                <c:pt idx="45">
                  <c:v>671.35179556838398</c:v>
                </c:pt>
                <c:pt idx="46">
                  <c:v>303.89853859123502</c:v>
                </c:pt>
                <c:pt idx="47">
                  <c:v>-76.908318318204437</c:v>
                </c:pt>
                <c:pt idx="48">
                  <c:v>-459.60868580044064</c:v>
                </c:pt>
                <c:pt idx="49">
                  <c:v>-829.72409464332316</c:v>
                </c:pt>
                <c:pt idx="50">
                  <c:v>-1205.3352715500669</c:v>
                </c:pt>
                <c:pt idx="51">
                  <c:v>-1558.8284529583864</c:v>
                </c:pt>
                <c:pt idx="52">
                  <c:v>-1893.1102431141596</c:v>
                </c:pt>
                <c:pt idx="53">
                  <c:v>-2205.0678156872468</c:v>
                </c:pt>
                <c:pt idx="54">
                  <c:v>-2498.4841002438329</c:v>
                </c:pt>
                <c:pt idx="55">
                  <c:v>-2767.556309867492</c:v>
                </c:pt>
                <c:pt idx="56">
                  <c:v>-3017.2622370484164</c:v>
                </c:pt>
                <c:pt idx="57">
                  <c:v>-3238.6720161354851</c:v>
                </c:pt>
                <c:pt idx="58">
                  <c:v>-3424.7628013268427</c:v>
                </c:pt>
                <c:pt idx="59">
                  <c:v>-3573.095569047071</c:v>
                </c:pt>
                <c:pt idx="60">
                  <c:v>-3688.1046121202867</c:v>
                </c:pt>
                <c:pt idx="61">
                  <c:v>-3764.9714071027056</c:v>
                </c:pt>
                <c:pt idx="62">
                  <c:v>-3807.0270820645283</c:v>
                </c:pt>
                <c:pt idx="63">
                  <c:v>-3813.4101551418066</c:v>
                </c:pt>
                <c:pt idx="64">
                  <c:v>-3782.3068433239096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546-46D6-B505-8B840F59B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09064"/>
        <c:axId val="572203576"/>
      </c:scatterChart>
      <c:valAx>
        <c:axId val="572209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3576"/>
        <c:crosses val="autoZero"/>
        <c:crossBetween val="midCat"/>
      </c:valAx>
      <c:valAx>
        <c:axId val="57220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9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TDK_KF_ST_05_02!$I$85:$I$149</c:f>
              <c:numCache>
                <c:formatCode>General</c:formatCode>
                <c:ptCount val="65"/>
                <c:pt idx="0">
                  <c:v>502</c:v>
                </c:pt>
                <c:pt idx="1">
                  <c:v>111</c:v>
                </c:pt>
                <c:pt idx="2">
                  <c:v>-261</c:v>
                </c:pt>
                <c:pt idx="3">
                  <c:v>-630</c:v>
                </c:pt>
                <c:pt idx="4">
                  <c:v>-996</c:v>
                </c:pt>
                <c:pt idx="5">
                  <c:v>-1375</c:v>
                </c:pt>
                <c:pt idx="6">
                  <c:v>-1716</c:v>
                </c:pt>
                <c:pt idx="7">
                  <c:v>-2055</c:v>
                </c:pt>
                <c:pt idx="8">
                  <c:v>-2377</c:v>
                </c:pt>
                <c:pt idx="9">
                  <c:v>-2666</c:v>
                </c:pt>
                <c:pt idx="10">
                  <c:v>-2935</c:v>
                </c:pt>
                <c:pt idx="11">
                  <c:v>-3162</c:v>
                </c:pt>
                <c:pt idx="12">
                  <c:v>-3370</c:v>
                </c:pt>
                <c:pt idx="13">
                  <c:v>-3549</c:v>
                </c:pt>
                <c:pt idx="14">
                  <c:v>-3689</c:v>
                </c:pt>
                <c:pt idx="15">
                  <c:v>-3798</c:v>
                </c:pt>
                <c:pt idx="16">
                  <c:v>-3874</c:v>
                </c:pt>
                <c:pt idx="17">
                  <c:v>-3904</c:v>
                </c:pt>
                <c:pt idx="18">
                  <c:v>-3907</c:v>
                </c:pt>
                <c:pt idx="19">
                  <c:v>-3863</c:v>
                </c:pt>
                <c:pt idx="20">
                  <c:v>-3792</c:v>
                </c:pt>
                <c:pt idx="21">
                  <c:v>-3671</c:v>
                </c:pt>
                <c:pt idx="22">
                  <c:v>-3527</c:v>
                </c:pt>
                <c:pt idx="23">
                  <c:v>-3342</c:v>
                </c:pt>
                <c:pt idx="24">
                  <c:v>-3121</c:v>
                </c:pt>
                <c:pt idx="25">
                  <c:v>-2879</c:v>
                </c:pt>
                <c:pt idx="26">
                  <c:v>-2619</c:v>
                </c:pt>
                <c:pt idx="27">
                  <c:v>-2330</c:v>
                </c:pt>
                <c:pt idx="28">
                  <c:v>-2009</c:v>
                </c:pt>
                <c:pt idx="29">
                  <c:v>-1680</c:v>
                </c:pt>
                <c:pt idx="30">
                  <c:v>-1325</c:v>
                </c:pt>
                <c:pt idx="31">
                  <c:v>-953</c:v>
                </c:pt>
                <c:pt idx="32">
                  <c:v>-573</c:v>
                </c:pt>
                <c:pt idx="33">
                  <c:v>-204</c:v>
                </c:pt>
                <c:pt idx="34">
                  <c:v>178</c:v>
                </c:pt>
                <c:pt idx="35">
                  <c:v>548</c:v>
                </c:pt>
                <c:pt idx="36">
                  <c:v>906</c:v>
                </c:pt>
                <c:pt idx="37">
                  <c:v>1285</c:v>
                </c:pt>
                <c:pt idx="38">
                  <c:v>1637</c:v>
                </c:pt>
                <c:pt idx="39">
                  <c:v>1970</c:v>
                </c:pt>
                <c:pt idx="40">
                  <c:v>2292</c:v>
                </c:pt>
                <c:pt idx="41">
                  <c:v>2586</c:v>
                </c:pt>
                <c:pt idx="42">
                  <c:v>2845</c:v>
                </c:pt>
                <c:pt idx="43">
                  <c:v>3075</c:v>
                </c:pt>
                <c:pt idx="44">
                  <c:v>3291</c:v>
                </c:pt>
                <c:pt idx="45">
                  <c:v>3470</c:v>
                </c:pt>
                <c:pt idx="46">
                  <c:v>3614</c:v>
                </c:pt>
                <c:pt idx="47">
                  <c:v>3728</c:v>
                </c:pt>
                <c:pt idx="48">
                  <c:v>3801</c:v>
                </c:pt>
                <c:pt idx="49">
                  <c:v>3831</c:v>
                </c:pt>
                <c:pt idx="50">
                  <c:v>3826</c:v>
                </c:pt>
                <c:pt idx="51">
                  <c:v>3787</c:v>
                </c:pt>
                <c:pt idx="52">
                  <c:v>3714</c:v>
                </c:pt>
                <c:pt idx="53">
                  <c:v>3601</c:v>
                </c:pt>
                <c:pt idx="54">
                  <c:v>3449</c:v>
                </c:pt>
                <c:pt idx="55">
                  <c:v>3267</c:v>
                </c:pt>
                <c:pt idx="56">
                  <c:v>3044</c:v>
                </c:pt>
                <c:pt idx="57">
                  <c:v>2807</c:v>
                </c:pt>
                <c:pt idx="58">
                  <c:v>2544</c:v>
                </c:pt>
                <c:pt idx="59">
                  <c:v>2247</c:v>
                </c:pt>
                <c:pt idx="60">
                  <c:v>1927</c:v>
                </c:pt>
                <c:pt idx="61">
                  <c:v>1597</c:v>
                </c:pt>
                <c:pt idx="62">
                  <c:v>1238</c:v>
                </c:pt>
                <c:pt idx="63">
                  <c:v>869</c:v>
                </c:pt>
                <c:pt idx="64">
                  <c:v>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24C-4AD7-BFA1-AA547C2D6C75}"/>
            </c:ext>
          </c:extLst>
        </c:ser>
        <c:ser>
          <c:idx val="1"/>
          <c:order val="1"/>
          <c:tx>
            <c:strRef>
              <c:f>TDK_KF_ST_05_02!$L$19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TDK_KF_ST_05_02!$L$85:$L$149</c:f>
              <c:numCache>
                <c:formatCode>General</c:formatCode>
                <c:ptCount val="65"/>
                <c:pt idx="0">
                  <c:v>505.14078629755784</c:v>
                </c:pt>
                <c:pt idx="1">
                  <c:v>122.54884150348441</c:v>
                </c:pt>
                <c:pt idx="2">
                  <c:v>-256.8143430840575</c:v>
                </c:pt>
                <c:pt idx="3">
                  <c:v>-625.10509933813489</c:v>
                </c:pt>
                <c:pt idx="4">
                  <c:v>-991.01855518093555</c:v>
                </c:pt>
                <c:pt idx="5">
                  <c:v>-1366.9940577103098</c:v>
                </c:pt>
                <c:pt idx="6">
                  <c:v>-1716.1487838627093</c:v>
                </c:pt>
                <c:pt idx="7">
                  <c:v>-2056.0439037211522</c:v>
                </c:pt>
                <c:pt idx="8">
                  <c:v>-2379.2522664575313</c:v>
                </c:pt>
                <c:pt idx="9">
                  <c:v>-2670.6091875239904</c:v>
                </c:pt>
                <c:pt idx="10">
                  <c:v>-2931.3925595880032</c:v>
                </c:pt>
                <c:pt idx="11">
                  <c:v>-3165.8524142231904</c:v>
                </c:pt>
                <c:pt idx="12">
                  <c:v>-3376.9463418794066</c:v>
                </c:pt>
                <c:pt idx="13">
                  <c:v>-3553.2523168797838</c:v>
                </c:pt>
                <c:pt idx="14">
                  <c:v>-3698.1646379870731</c:v>
                </c:pt>
                <c:pt idx="15">
                  <c:v>-3808.1179286139454</c:v>
                </c:pt>
                <c:pt idx="16">
                  <c:v>-3878.6185099932363</c:v>
                </c:pt>
                <c:pt idx="17">
                  <c:v>-3911.4373992942678</c:v>
                </c:pt>
                <c:pt idx="18">
                  <c:v>-3907.2158604312622</c:v>
                </c:pt>
                <c:pt idx="19">
                  <c:v>-3866.905922573967</c:v>
                </c:pt>
                <c:pt idx="20">
                  <c:v>-3790.8878667248382</c:v>
                </c:pt>
                <c:pt idx="21">
                  <c:v>-3675.9321023070434</c:v>
                </c:pt>
                <c:pt idx="22">
                  <c:v>-3526.0239063699391</c:v>
                </c:pt>
                <c:pt idx="23">
                  <c:v>-3342.3390124976677</c:v>
                </c:pt>
                <c:pt idx="24">
                  <c:v>-3123.1469838819899</c:v>
                </c:pt>
                <c:pt idx="25">
                  <c:v>-2880.9057914170944</c:v>
                </c:pt>
                <c:pt idx="26">
                  <c:v>-2615.4832467008218</c:v>
                </c:pt>
                <c:pt idx="27">
                  <c:v>-2325.3910995136243</c:v>
                </c:pt>
                <c:pt idx="28">
                  <c:v>-2008.3840969585785</c:v>
                </c:pt>
                <c:pt idx="29">
                  <c:v>-1674.7084607936358</c:v>
                </c:pt>
                <c:pt idx="30">
                  <c:v>-1318.6736243015837</c:v>
                </c:pt>
                <c:pt idx="31">
                  <c:v>-948.8885221592684</c:v>
                </c:pt>
                <c:pt idx="32">
                  <c:v>-566.50635540015821</c:v>
                </c:pt>
                <c:pt idx="33">
                  <c:v>-194.02930816954421</c:v>
                </c:pt>
                <c:pt idx="34">
                  <c:v>182.89389874550221</c:v>
                </c:pt>
                <c:pt idx="35">
                  <c:v>551.66772874822868</c:v>
                </c:pt>
                <c:pt idx="36">
                  <c:v>913.21746780106548</c:v>
                </c:pt>
                <c:pt idx="37">
                  <c:v>1282.6647592932679</c:v>
                </c:pt>
                <c:pt idx="38">
                  <c:v>1637.7934487561831</c:v>
                </c:pt>
                <c:pt idx="39">
                  <c:v>1972.1087543470644</c:v>
                </c:pt>
                <c:pt idx="40">
                  <c:v>2292.7748943039287</c:v>
                </c:pt>
                <c:pt idx="41">
                  <c:v>2585.0862461244064</c:v>
                </c:pt>
                <c:pt idx="42">
                  <c:v>2843.0165705323798</c:v>
                </c:pt>
                <c:pt idx="43">
                  <c:v>3075.9757858257649</c:v>
                </c:pt>
                <c:pt idx="44">
                  <c:v>3284.5481666283563</c:v>
                </c:pt>
                <c:pt idx="45">
                  <c:v>3464.5691430114575</c:v>
                </c:pt>
                <c:pt idx="46">
                  <c:v>3608.3158448603021</c:v>
                </c:pt>
                <c:pt idx="47">
                  <c:v>3719.6255382783065</c:v>
                </c:pt>
                <c:pt idx="48">
                  <c:v>3791.1163212065244</c:v>
                </c:pt>
                <c:pt idx="49">
                  <c:v>3824.9890501553509</c:v>
                </c:pt>
                <c:pt idx="50">
                  <c:v>3822.4472590469068</c:v>
                </c:pt>
                <c:pt idx="51">
                  <c:v>3784.3315992558519</c:v>
                </c:pt>
                <c:pt idx="52">
                  <c:v>3711.288626346618</c:v>
                </c:pt>
                <c:pt idx="53">
                  <c:v>3597.2343614882739</c:v>
                </c:pt>
                <c:pt idx="54">
                  <c:v>3449.1884828680018</c:v>
                </c:pt>
                <c:pt idx="55">
                  <c:v>3264.4344834708468</c:v>
                </c:pt>
                <c:pt idx="56">
                  <c:v>3047.9460919594585</c:v>
                </c:pt>
                <c:pt idx="57">
                  <c:v>2804.5299755249425</c:v>
                </c:pt>
                <c:pt idx="58">
                  <c:v>2542.7487907339432</c:v>
                </c:pt>
                <c:pt idx="59">
                  <c:v>2253.2209891358661</c:v>
                </c:pt>
                <c:pt idx="60">
                  <c:v>1933.9836628321027</c:v>
                </c:pt>
                <c:pt idx="61">
                  <c:v>1602.0060513733686</c:v>
                </c:pt>
                <c:pt idx="62">
                  <c:v>1241.9202903526225</c:v>
                </c:pt>
                <c:pt idx="63">
                  <c:v>868.85652549584302</c:v>
                </c:pt>
                <c:pt idx="64">
                  <c:v>495.01686506968986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24C-4AD7-BFA1-AA547C2D6C75}"/>
            </c:ext>
          </c:extLst>
        </c:ser>
        <c:ser>
          <c:idx val="2"/>
          <c:order val="2"/>
          <c:tx>
            <c:strRef>
              <c:f>TDK_KF_ST_05_02!$J$19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TDK_KF_ST_05_02!$J$85:$J$149</c:f>
              <c:numCache>
                <c:formatCode>General</c:formatCode>
                <c:ptCount val="65"/>
                <c:pt idx="0">
                  <c:v>-3772</c:v>
                </c:pt>
                <c:pt idx="1">
                  <c:v>-3803</c:v>
                </c:pt>
                <c:pt idx="2">
                  <c:v>-3798</c:v>
                </c:pt>
                <c:pt idx="3">
                  <c:v>-3754</c:v>
                </c:pt>
                <c:pt idx="4">
                  <c:v>-3675</c:v>
                </c:pt>
                <c:pt idx="5">
                  <c:v>-3561</c:v>
                </c:pt>
                <c:pt idx="6">
                  <c:v>-3404</c:v>
                </c:pt>
                <c:pt idx="7">
                  <c:v>-3219</c:v>
                </c:pt>
                <c:pt idx="8">
                  <c:v>-2998</c:v>
                </c:pt>
                <c:pt idx="9">
                  <c:v>-2755</c:v>
                </c:pt>
                <c:pt idx="10">
                  <c:v>-2486</c:v>
                </c:pt>
                <c:pt idx="11">
                  <c:v>-2200</c:v>
                </c:pt>
                <c:pt idx="12">
                  <c:v>-1877</c:v>
                </c:pt>
                <c:pt idx="13">
                  <c:v>-1544</c:v>
                </c:pt>
                <c:pt idx="14">
                  <c:v>-1193</c:v>
                </c:pt>
                <c:pt idx="15">
                  <c:v>-821</c:v>
                </c:pt>
                <c:pt idx="16">
                  <c:v>-451</c:v>
                </c:pt>
                <c:pt idx="17">
                  <c:v>-82</c:v>
                </c:pt>
                <c:pt idx="18">
                  <c:v>294</c:v>
                </c:pt>
                <c:pt idx="19">
                  <c:v>658</c:v>
                </c:pt>
                <c:pt idx="20">
                  <c:v>1018</c:v>
                </c:pt>
                <c:pt idx="21">
                  <c:v>1380</c:v>
                </c:pt>
                <c:pt idx="22">
                  <c:v>1727</c:v>
                </c:pt>
                <c:pt idx="23">
                  <c:v>2064</c:v>
                </c:pt>
                <c:pt idx="24">
                  <c:v>2379</c:v>
                </c:pt>
                <c:pt idx="25">
                  <c:v>2661</c:v>
                </c:pt>
                <c:pt idx="26">
                  <c:v>2924</c:v>
                </c:pt>
                <c:pt idx="27">
                  <c:v>3153</c:v>
                </c:pt>
                <c:pt idx="28">
                  <c:v>3356</c:v>
                </c:pt>
                <c:pt idx="29">
                  <c:v>3535</c:v>
                </c:pt>
                <c:pt idx="30">
                  <c:v>3676</c:v>
                </c:pt>
                <c:pt idx="31">
                  <c:v>3780</c:v>
                </c:pt>
                <c:pt idx="32">
                  <c:v>3852</c:v>
                </c:pt>
                <c:pt idx="33">
                  <c:v>3883</c:v>
                </c:pt>
                <c:pt idx="34">
                  <c:v>3876</c:v>
                </c:pt>
                <c:pt idx="35">
                  <c:v>3838</c:v>
                </c:pt>
                <c:pt idx="36">
                  <c:v>3762</c:v>
                </c:pt>
                <c:pt idx="37">
                  <c:v>3640</c:v>
                </c:pt>
                <c:pt idx="38">
                  <c:v>3487</c:v>
                </c:pt>
                <c:pt idx="39">
                  <c:v>3305</c:v>
                </c:pt>
                <c:pt idx="40">
                  <c:v>3085</c:v>
                </c:pt>
                <c:pt idx="41">
                  <c:v>2845</c:v>
                </c:pt>
                <c:pt idx="42">
                  <c:v>2579</c:v>
                </c:pt>
                <c:pt idx="43">
                  <c:v>2286</c:v>
                </c:pt>
                <c:pt idx="44">
                  <c:v>1968</c:v>
                </c:pt>
                <c:pt idx="45">
                  <c:v>1630</c:v>
                </c:pt>
                <c:pt idx="46">
                  <c:v>1286</c:v>
                </c:pt>
                <c:pt idx="47">
                  <c:v>916</c:v>
                </c:pt>
                <c:pt idx="48">
                  <c:v>539</c:v>
                </c:pt>
                <c:pt idx="49">
                  <c:v>176</c:v>
                </c:pt>
                <c:pt idx="50">
                  <c:v>-208</c:v>
                </c:pt>
                <c:pt idx="51">
                  <c:v>-568</c:v>
                </c:pt>
                <c:pt idx="52">
                  <c:v>-926</c:v>
                </c:pt>
                <c:pt idx="53">
                  <c:v>-1294</c:v>
                </c:pt>
                <c:pt idx="54">
                  <c:v>-1644</c:v>
                </c:pt>
                <c:pt idx="55">
                  <c:v>-1978</c:v>
                </c:pt>
                <c:pt idx="56">
                  <c:v>-2297</c:v>
                </c:pt>
                <c:pt idx="57">
                  <c:v>-2587</c:v>
                </c:pt>
                <c:pt idx="58">
                  <c:v>-2843</c:v>
                </c:pt>
                <c:pt idx="59">
                  <c:v>-3078</c:v>
                </c:pt>
                <c:pt idx="60">
                  <c:v>-3291</c:v>
                </c:pt>
                <c:pt idx="61">
                  <c:v>-3452</c:v>
                </c:pt>
                <c:pt idx="62">
                  <c:v>-3602</c:v>
                </c:pt>
                <c:pt idx="63">
                  <c:v>-3706</c:v>
                </c:pt>
                <c:pt idx="64">
                  <c:v>-3779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4C-4AD7-BFA1-AA547C2D6C75}"/>
            </c:ext>
          </c:extLst>
        </c:ser>
        <c:ser>
          <c:idx val="3"/>
          <c:order val="3"/>
          <c:tx>
            <c:strRef>
              <c:f>TDK_KF_ST_05_02!$N$19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TDK_KF_ST_05_02!$N$85:$N$149</c:f>
              <c:numCache>
                <c:formatCode>General</c:formatCode>
                <c:ptCount val="65"/>
                <c:pt idx="0">
                  <c:v>-3770.1410087597628</c:v>
                </c:pt>
                <c:pt idx="1">
                  <c:v>-3802.003757649004</c:v>
                </c:pt>
                <c:pt idx="2">
                  <c:v>-3796.3882619060832</c:v>
                </c:pt>
                <c:pt idx="3">
                  <c:v>-3755.435296020908</c:v>
                </c:pt>
                <c:pt idx="4">
                  <c:v>-3679.0542400561376</c:v>
                </c:pt>
                <c:pt idx="5">
                  <c:v>-3561.2262829294373</c:v>
                </c:pt>
                <c:pt idx="6">
                  <c:v>-3412.6722299727226</c:v>
                </c:pt>
                <c:pt idx="7">
                  <c:v>-3226.9927694122098</c:v>
                </c:pt>
                <c:pt idx="8">
                  <c:v>-3006.2016043685608</c:v>
                </c:pt>
                <c:pt idx="9">
                  <c:v>-2761.8522399000535</c:v>
                </c:pt>
                <c:pt idx="10">
                  <c:v>-2496.4592273541325</c:v>
                </c:pt>
                <c:pt idx="11">
                  <c:v>-2207.1911320427439</c:v>
                </c:pt>
                <c:pt idx="12">
                  <c:v>-1887.7507205214511</c:v>
                </c:pt>
                <c:pt idx="13">
                  <c:v>-1553.8186703405397</c:v>
                </c:pt>
                <c:pt idx="14">
                  <c:v>-1198.3893687780831</c:v>
                </c:pt>
                <c:pt idx="15">
                  <c:v>-825.43384891408266</c:v>
                </c:pt>
                <c:pt idx="16">
                  <c:v>-451.47222048502749</c:v>
                </c:pt>
                <c:pt idx="17">
                  <c:v>-76.3522619142407</c:v>
                </c:pt>
                <c:pt idx="18">
                  <c:v>298.04811424862993</c:v>
                </c:pt>
                <c:pt idx="19">
                  <c:v>665.80011445990783</c:v>
                </c:pt>
                <c:pt idx="20">
                  <c:v>1028.2904843090337</c:v>
                </c:pt>
                <c:pt idx="21">
                  <c:v>1392.2686116996551</c:v>
                </c:pt>
                <c:pt idx="22">
                  <c:v>1740.6566845405041</c:v>
                </c:pt>
                <c:pt idx="23">
                  <c:v>2071.866229637697</c:v>
                </c:pt>
                <c:pt idx="24">
                  <c:v>2387.5281830345839</c:v>
                </c:pt>
                <c:pt idx="25">
                  <c:v>2671.2791440412489</c:v>
                </c:pt>
                <c:pt idx="26">
                  <c:v>2926.9748524203387</c:v>
                </c:pt>
                <c:pt idx="27">
                  <c:v>3156.7812895656616</c:v>
                </c:pt>
                <c:pt idx="28">
                  <c:v>3361.0214544018836</c:v>
                </c:pt>
                <c:pt idx="29">
                  <c:v>3532.3608587630652</c:v>
                </c:pt>
                <c:pt idx="30">
                  <c:v>3672.922406806174</c:v>
                </c:pt>
                <c:pt idx="31">
                  <c:v>3777.9632814776364</c:v>
                </c:pt>
                <c:pt idx="32">
                  <c:v>3846.4065062659538</c:v>
                </c:pt>
                <c:pt idx="33">
                  <c:v>3875.9484786751846</c:v>
                </c:pt>
                <c:pt idx="34">
                  <c:v>3869.5043701602817</c:v>
                </c:pt>
                <c:pt idx="35">
                  <c:v>3827.724963898725</c:v>
                </c:pt>
                <c:pt idx="36">
                  <c:v>3751.6388973343501</c:v>
                </c:pt>
                <c:pt idx="37">
                  <c:v>3635.7421035753755</c:v>
                </c:pt>
                <c:pt idx="38">
                  <c:v>3484.4996256431741</c:v>
                </c:pt>
                <c:pt idx="39">
                  <c:v>3301.6477375624013</c:v>
                </c:pt>
                <c:pt idx="40">
                  <c:v>3082.8588642230011</c:v>
                </c:pt>
                <c:pt idx="41">
                  <c:v>2838.0572028568899</c:v>
                </c:pt>
                <c:pt idx="42">
                  <c:v>2576.0868792372562</c:v>
                </c:pt>
                <c:pt idx="43">
                  <c:v>2289.7427940646662</c:v>
                </c:pt>
                <c:pt idx="44">
                  <c:v>1976.1065354141715</c:v>
                </c:pt>
                <c:pt idx="45">
                  <c:v>1637.4602480928781</c:v>
                </c:pt>
                <c:pt idx="46">
                  <c:v>1287.5710974559756</c:v>
                </c:pt>
                <c:pt idx="47">
                  <c:v>914.48574290629028</c:v>
                </c:pt>
                <c:pt idx="48">
                  <c:v>541.99926290910139</c:v>
                </c:pt>
                <c:pt idx="49">
                  <c:v>172.4399751057442</c:v>
                </c:pt>
                <c:pt idx="50">
                  <c:v>-204.40457897552452</c:v>
                </c:pt>
                <c:pt idx="51">
                  <c:v>-568.20636225581325</c:v>
                </c:pt>
                <c:pt idx="52">
                  <c:v>-927.097820491844</c:v>
                </c:pt>
                <c:pt idx="53">
                  <c:v>-1295.8953786488805</c:v>
                </c:pt>
                <c:pt idx="54">
                  <c:v>-1645.2345680906285</c:v>
                </c:pt>
                <c:pt idx="55">
                  <c:v>-1982.2272367890341</c:v>
                </c:pt>
                <c:pt idx="56">
                  <c:v>-2297.0494806700367</c:v>
                </c:pt>
                <c:pt idx="57">
                  <c:v>-2584.7860988739317</c:v>
                </c:pt>
                <c:pt idx="58">
                  <c:v>-2839.3009338737784</c:v>
                </c:pt>
                <c:pt idx="59">
                  <c:v>-3071.0623488008596</c:v>
                </c:pt>
                <c:pt idx="60">
                  <c:v>-3278.8293823484814</c:v>
                </c:pt>
                <c:pt idx="61">
                  <c:v>-3451.1375173886508</c:v>
                </c:pt>
                <c:pt idx="62">
                  <c:v>-3594.9557895203011</c:v>
                </c:pt>
                <c:pt idx="63">
                  <c:v>-3702.1126358729653</c:v>
                </c:pt>
                <c:pt idx="64">
                  <c:v>-3770.4173429787857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24C-4AD7-BFA1-AA547C2D6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14160"/>
        <c:axId val="572203968"/>
      </c:scatterChart>
      <c:valAx>
        <c:axId val="57221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3968"/>
        <c:crosses val="autoZero"/>
        <c:crossBetween val="midCat"/>
      </c:valAx>
      <c:valAx>
        <c:axId val="57220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4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TDK_KF_ST_05_02!$AC$20:$AC$84</c:f>
              <c:numCache>
                <c:formatCode>General</c:formatCode>
                <c:ptCount val="65"/>
                <c:pt idx="0">
                  <c:v>-8.5075005209931082E-2</c:v>
                </c:pt>
                <c:pt idx="1">
                  <c:v>-0.13141380555758264</c:v>
                </c:pt>
                <c:pt idx="2">
                  <c:v>-0.12272568253799498</c:v>
                </c:pt>
                <c:pt idx="3">
                  <c:v>-6.2378771145549905E-2</c:v>
                </c:pt>
                <c:pt idx="4">
                  <c:v>-0.11681170671804253</c:v>
                </c:pt>
                <c:pt idx="5">
                  <c:v>-0.11718361193378968</c:v>
                </c:pt>
                <c:pt idx="6">
                  <c:v>-0.10910174344308388</c:v>
                </c:pt>
                <c:pt idx="7">
                  <c:v>-5.9958098147014027E-2</c:v>
                </c:pt>
                <c:pt idx="8">
                  <c:v>1.6878607492024855E-2</c:v>
                </c:pt>
                <c:pt idx="9">
                  <c:v>9.8885579749179442E-3</c:v>
                </c:pt>
                <c:pt idx="10">
                  <c:v>4.4800433825479047E-2</c:v>
                </c:pt>
                <c:pt idx="11">
                  <c:v>3.959280670777332E-3</c:v>
                </c:pt>
                <c:pt idx="12">
                  <c:v>4.5879852282581624E-2</c:v>
                </c:pt>
                <c:pt idx="13">
                  <c:v>1.5942445973053054E-2</c:v>
                </c:pt>
                <c:pt idx="14">
                  <c:v>-2.4329494077861114E-2</c:v>
                </c:pt>
                <c:pt idx="15">
                  <c:v>2.2796185130331992E-2</c:v>
                </c:pt>
                <c:pt idx="16">
                  <c:v>-5.0994707878558643E-2</c:v>
                </c:pt>
                <c:pt idx="17">
                  <c:v>-2.3999136223125106E-2</c:v>
                </c:pt>
                <c:pt idx="18">
                  <c:v>-2.814222324172988E-2</c:v>
                </c:pt>
                <c:pt idx="19">
                  <c:v>-0.12271904853696469</c:v>
                </c:pt>
                <c:pt idx="20">
                  <c:v>-7.5963464817490944E-2</c:v>
                </c:pt>
                <c:pt idx="21">
                  <c:v>-3.7375067766149073E-2</c:v>
                </c:pt>
                <c:pt idx="22">
                  <c:v>-0.13543096813857858</c:v>
                </c:pt>
                <c:pt idx="23">
                  <c:v>5.3205029545011939E-2</c:v>
                </c:pt>
                <c:pt idx="24">
                  <c:v>7.774991174301249E-3</c:v>
                </c:pt>
                <c:pt idx="25">
                  <c:v>3.6836588897301681E-2</c:v>
                </c:pt>
                <c:pt idx="26">
                  <c:v>4.0485671531826029E-2</c:v>
                </c:pt>
                <c:pt idx="27">
                  <c:v>8.8605407713657769E-2</c:v>
                </c:pt>
                <c:pt idx="28">
                  <c:v>0.12841577648288194</c:v>
                </c:pt>
                <c:pt idx="29">
                  <c:v>3.0737402028563565E-2</c:v>
                </c:pt>
                <c:pt idx="30">
                  <c:v>2.718542248697986E-2</c:v>
                </c:pt>
                <c:pt idx="31">
                  <c:v>7.580189169385676E-2</c:v>
                </c:pt>
                <c:pt idx="32">
                  <c:v>5.7249228691887311E-2</c:v>
                </c:pt>
                <c:pt idx="33">
                  <c:v>6.6707391132723615E-2</c:v>
                </c:pt>
                <c:pt idx="34">
                  <c:v>4.5983733656385084E-3</c:v>
                </c:pt>
                <c:pt idx="35">
                  <c:v>-3.2890768194931752E-2</c:v>
                </c:pt>
                <c:pt idx="36">
                  <c:v>4.8334726346098478E-2</c:v>
                </c:pt>
                <c:pt idx="37">
                  <c:v>7.2819339132593086E-2</c:v>
                </c:pt>
                <c:pt idx="38">
                  <c:v>1.9731105982231156E-2</c:v>
                </c:pt>
                <c:pt idx="39">
                  <c:v>6.7476509627795167E-5</c:v>
                </c:pt>
                <c:pt idx="40">
                  <c:v>0.10951667313611324</c:v>
                </c:pt>
                <c:pt idx="41">
                  <c:v>0.11350737517076936</c:v>
                </c:pt>
                <c:pt idx="42">
                  <c:v>9.1566041590368741E-2</c:v>
                </c:pt>
                <c:pt idx="43">
                  <c:v>6.6206475729728709E-2</c:v>
                </c:pt>
                <c:pt idx="44">
                  <c:v>0.1359451270366776</c:v>
                </c:pt>
                <c:pt idx="45">
                  <c:v>5.6174976122377984E-2</c:v>
                </c:pt>
                <c:pt idx="46">
                  <c:v>2.1918412659260866E-4</c:v>
                </c:pt>
                <c:pt idx="47">
                  <c:v>6.9611119836167745E-2</c:v>
                </c:pt>
                <c:pt idx="48">
                  <c:v>-4.0469741779190826E-2</c:v>
                </c:pt>
                <c:pt idx="49">
                  <c:v>-6.6362882947601065E-2</c:v>
                </c:pt>
                <c:pt idx="50">
                  <c:v>-6.8774290287024087E-2</c:v>
                </c:pt>
                <c:pt idx="51">
                  <c:v>-7.0635830615060513E-2</c:v>
                </c:pt>
                <c:pt idx="52">
                  <c:v>-0.10480712092999056</c:v>
                </c:pt>
                <c:pt idx="53">
                  <c:v>-0.18141293889885901</c:v>
                </c:pt>
                <c:pt idx="54">
                  <c:v>-8.5047627382891733E-2</c:v>
                </c:pt>
                <c:pt idx="55">
                  <c:v>-0.1577510632225767</c:v>
                </c:pt>
                <c:pt idx="56">
                  <c:v>-0.11131927884076731</c:v>
                </c:pt>
                <c:pt idx="57">
                  <c:v>-1.8415169079958105E-2</c:v>
                </c:pt>
                <c:pt idx="58">
                  <c:v>-2.8907586530010576E-2</c:v>
                </c:pt>
                <c:pt idx="59">
                  <c:v>-9.7751266947682325E-2</c:v>
                </c:pt>
                <c:pt idx="60">
                  <c:v>-1.4156069985062913E-2</c:v>
                </c:pt>
                <c:pt idx="61">
                  <c:v>-4.9574565129034909E-2</c:v>
                </c:pt>
                <c:pt idx="62">
                  <c:v>-0.13194470614706688</c:v>
                </c:pt>
                <c:pt idx="63">
                  <c:v>-9.7419199318551364E-2</c:v>
                </c:pt>
                <c:pt idx="64">
                  <c:v>-0.14671163067293946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FB8-4D4D-ABE3-2EC5A6B92AED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TDK_KF_ST_05_02!$AC$85:$AC$149</c:f>
              <c:numCache>
                <c:formatCode>General</c:formatCode>
                <c:ptCount val="65"/>
                <c:pt idx="0">
                  <c:v>1.7034125501709241E-3</c:v>
                </c:pt>
                <c:pt idx="1">
                  <c:v>-0.12001411176254351</c:v>
                </c:pt>
                <c:pt idx="2">
                  <c:v>-1.0644047823973324E-2</c:v>
                </c:pt>
                <c:pt idx="3">
                  <c:v>-2.7681635502915469E-2</c:v>
                </c:pt>
                <c:pt idx="4">
                  <c:v>-4.2891456177017062E-2</c:v>
                </c:pt>
                <c:pt idx="5">
                  <c:v>-7.3618022494997604E-2</c:v>
                </c:pt>
                <c:pt idx="6">
                  <c:v>-2.0813486820088656E-2</c:v>
                </c:pt>
                <c:pt idx="7">
                  <c:v>-2.1436376515282518E-2</c:v>
                </c:pt>
                <c:pt idx="8">
                  <c:v>-2.584617754644114E-2</c:v>
                </c:pt>
                <c:pt idx="9">
                  <c:v>-3.525597693283089E-3</c:v>
                </c:pt>
                <c:pt idx="10">
                  <c:v>-0.14072452705050864</c:v>
                </c:pt>
                <c:pt idx="11">
                  <c:v>-4.6609453350015428E-2</c:v>
                </c:pt>
                <c:pt idx="12">
                  <c:v>-8.3969663067364309E-2</c:v>
                </c:pt>
                <c:pt idx="13">
                  <c:v>-0.10694764242566634</c:v>
                </c:pt>
                <c:pt idx="14">
                  <c:v>-3.4249893115088526E-2</c:v>
                </c:pt>
                <c:pt idx="15">
                  <c:v>-3.3588925679794102E-2</c:v>
                </c:pt>
                <c:pt idx="16">
                  <c:v>-9.6657778135522676E-4</c:v>
                </c:pt>
                <c:pt idx="17">
                  <c:v>8.5925610947697351E-2</c:v>
                </c:pt>
                <c:pt idx="18">
                  <c:v>6.0218824920241332E-2</c:v>
                </c:pt>
                <c:pt idx="19">
                  <c:v>0.10820678454581412</c:v>
                </c:pt>
                <c:pt idx="20">
                  <c:v>0.15849154900811868</c:v>
                </c:pt>
                <c:pt idx="21">
                  <c:v>0.155347010792525</c:v>
                </c:pt>
                <c:pt idx="22">
                  <c:v>0.20257863655265851</c:v>
                </c:pt>
                <c:pt idx="23">
                  <c:v>0.11377887640773565</c:v>
                </c:pt>
                <c:pt idx="24">
                  <c:v>0.10178397453410071</c:v>
                </c:pt>
                <c:pt idx="25">
                  <c:v>0.11625871956763945</c:v>
                </c:pt>
                <c:pt idx="26">
                  <c:v>9.4340847751084311E-2</c:v>
                </c:pt>
                <c:pt idx="27">
                  <c:v>0.11655967931585565</c:v>
                </c:pt>
                <c:pt idx="28">
                  <c:v>7.5552068864112698E-2</c:v>
                </c:pt>
                <c:pt idx="29">
                  <c:v>8.5265568315861628E-2</c:v>
                </c:pt>
                <c:pt idx="30">
                  <c:v>0.10456522395608658</c:v>
                </c:pt>
                <c:pt idx="31">
                  <c:v>8.3216789140521996E-2</c:v>
                </c:pt>
                <c:pt idx="32">
                  <c:v>0.11443111293618813</c:v>
                </c:pt>
                <c:pt idx="33">
                  <c:v>0.17273651879244767</c:v>
                </c:pt>
                <c:pt idx="34">
                  <c:v>0.106231498229306</c:v>
                </c:pt>
                <c:pt idx="35">
                  <c:v>0.10403238148631999</c:v>
                </c:pt>
                <c:pt idx="36">
                  <c:v>0.16695569919974673</c:v>
                </c:pt>
                <c:pt idx="37">
                  <c:v>1.3825415502850547E-2</c:v>
                </c:pt>
                <c:pt idx="38">
                  <c:v>5.006302529363893E-2</c:v>
                </c:pt>
                <c:pt idx="39">
                  <c:v>7.506698240021592E-2</c:v>
                </c:pt>
                <c:pt idx="40">
                  <c:v>5.0430623687816478E-2</c:v>
                </c:pt>
                <c:pt idx="41">
                  <c:v>8.2366075375915671E-2</c:v>
                </c:pt>
                <c:pt idx="42">
                  <c:v>3.5328085213933491E-2</c:v>
                </c:pt>
                <c:pt idx="43">
                  <c:v>-1.347920876294495E-2</c:v>
                </c:pt>
                <c:pt idx="44">
                  <c:v>-0.12799183514864865</c:v>
                </c:pt>
                <c:pt idx="45">
                  <c:v>-0.10885079971161815</c:v>
                </c:pt>
                <c:pt idx="46">
                  <c:v>-2.2595770863077291E-2</c:v>
                </c:pt>
                <c:pt idx="47">
                  <c:v>2.2003058786708607E-2</c:v>
                </c:pt>
                <c:pt idx="48">
                  <c:v>-3.3645954137440981E-2</c:v>
                </c:pt>
                <c:pt idx="49">
                  <c:v>8.0715586682899243E-2</c:v>
                </c:pt>
                <c:pt idx="50">
                  <c:v>-1.8525267351733987E-2</c:v>
                </c:pt>
                <c:pt idx="51">
                  <c:v>4.1257490659873497E-2</c:v>
                </c:pt>
                <c:pt idx="52">
                  <c:v>5.7725051643018332E-2</c:v>
                </c:pt>
                <c:pt idx="53">
                  <c:v>7.6807005719466304E-2</c:v>
                </c:pt>
                <c:pt idx="54">
                  <c:v>4.4742975227912041E-2</c:v>
                </c:pt>
                <c:pt idx="55">
                  <c:v>0.10092605486907757</c:v>
                </c:pt>
                <c:pt idx="56">
                  <c:v>-1.0834563780036888E-2</c:v>
                </c:pt>
                <c:pt idx="57">
                  <c:v>2.1295945939442618E-2</c:v>
                </c:pt>
                <c:pt idx="58">
                  <c:v>-6.1626070946871891E-3</c:v>
                </c:pt>
                <c:pt idx="59">
                  <c:v>-0.12327726251064419</c:v>
                </c:pt>
                <c:pt idx="60">
                  <c:v>-0.17355787014451352</c:v>
                </c:pt>
                <c:pt idx="61">
                  <c:v>-6.9016226762194322E-2</c:v>
                </c:pt>
                <c:pt idx="62">
                  <c:v>-9.0134005671698603E-2</c:v>
                </c:pt>
                <c:pt idx="63">
                  <c:v>-1.5894892241977487E-2</c:v>
                </c:pt>
                <c:pt idx="64">
                  <c:v>-8.4002502629407338E-2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FB8-4D4D-ABE3-2EC5A6B92AED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</c:numCache>
            </c:numRef>
          </c:xVal>
          <c:yVal>
            <c:numRef>
              <c:f>TDK_KF_ST_05_02!$AD$20:$AD$83</c:f>
              <c:numCache>
                <c:formatCode>General</c:formatCode>
                <c:ptCount val="64"/>
                <c:pt idx="0">
                  <c:v>1.0725025805237431E-3</c:v>
                </c:pt>
                <c:pt idx="1">
                  <c:v>0.11551891331560515</c:v>
                </c:pt>
                <c:pt idx="2">
                  <c:v>3.2591676866296382E-2</c:v>
                </c:pt>
                <c:pt idx="3">
                  <c:v>-6.6374556166444165E-3</c:v>
                </c:pt>
                <c:pt idx="4">
                  <c:v>-5.6746163426470986E-2</c:v>
                </c:pt>
                <c:pt idx="5">
                  <c:v>-6.0936505768545146E-3</c:v>
                </c:pt>
                <c:pt idx="6">
                  <c:v>0.10293913634839669</c:v>
                </c:pt>
                <c:pt idx="7">
                  <c:v>8.1254044086456645E-2</c:v>
                </c:pt>
                <c:pt idx="8">
                  <c:v>-2.7713171272061743E-2</c:v>
                </c:pt>
                <c:pt idx="9">
                  <c:v>9.1037496894159631E-2</c:v>
                </c:pt>
                <c:pt idx="10">
                  <c:v>-5.7458597567006109E-5</c:v>
                </c:pt>
                <c:pt idx="11">
                  <c:v>7.2847725048688972E-2</c:v>
                </c:pt>
                <c:pt idx="12">
                  <c:v>1.1845199360436709E-2</c:v>
                </c:pt>
                <c:pt idx="13">
                  <c:v>2.5315044686820443E-2</c:v>
                </c:pt>
                <c:pt idx="14">
                  <c:v>5.8042267261271263E-3</c:v>
                </c:pt>
                <c:pt idx="15">
                  <c:v>5.7919401552567251E-2</c:v>
                </c:pt>
                <c:pt idx="16">
                  <c:v>1.7348753741117662E-2</c:v>
                </c:pt>
                <c:pt idx="17">
                  <c:v>4.6002195009833713E-2</c:v>
                </c:pt>
                <c:pt idx="18">
                  <c:v>5.5464523786525888E-3</c:v>
                </c:pt>
                <c:pt idx="19">
                  <c:v>1.3868248825346541E-2</c:v>
                </c:pt>
                <c:pt idx="20">
                  <c:v>-5.2028370331157703E-2</c:v>
                </c:pt>
                <c:pt idx="21">
                  <c:v>2.3895859003204123E-2</c:v>
                </c:pt>
                <c:pt idx="22">
                  <c:v>0.17075905335251207</c:v>
                </c:pt>
                <c:pt idx="23">
                  <c:v>2.9161045830903731E-2</c:v>
                </c:pt>
                <c:pt idx="24">
                  <c:v>4.2655632513515229E-2</c:v>
                </c:pt>
                <c:pt idx="25">
                  <c:v>3.8230393502914239E-2</c:v>
                </c:pt>
                <c:pt idx="26">
                  <c:v>9.5773537618129012E-3</c:v>
                </c:pt>
                <c:pt idx="27">
                  <c:v>-7.4779992210807222E-2</c:v>
                </c:pt>
                <c:pt idx="28">
                  <c:v>3.8539922716864794E-2</c:v>
                </c:pt>
                <c:pt idx="29">
                  <c:v>7.3294979457756426E-2</c:v>
                </c:pt>
                <c:pt idx="30">
                  <c:v>7.9046075742326138E-2</c:v>
                </c:pt>
                <c:pt idx="31">
                  <c:v>9.6934627098590909E-2</c:v>
                </c:pt>
                <c:pt idx="32">
                  <c:v>5.7181884244300818E-2</c:v>
                </c:pt>
                <c:pt idx="33">
                  <c:v>1.6509398007798382E-2</c:v>
                </c:pt>
                <c:pt idx="34">
                  <c:v>9.9966850590448075E-2</c:v>
                </c:pt>
                <c:pt idx="35">
                  <c:v>0.11815633651079338</c:v>
                </c:pt>
                <c:pt idx="36">
                  <c:v>2.721734251801422E-2</c:v>
                </c:pt>
                <c:pt idx="37">
                  <c:v>4.374034018326256E-2</c:v>
                </c:pt>
                <c:pt idx="38">
                  <c:v>7.4609741768853155E-2</c:v>
                </c:pt>
                <c:pt idx="39">
                  <c:v>0.11619124305801165</c:v>
                </c:pt>
                <c:pt idx="40">
                  <c:v>-7.7326986020125332E-3</c:v>
                </c:pt>
                <c:pt idx="41">
                  <c:v>2.7150123696628725E-4</c:v>
                </c:pt>
                <c:pt idx="42">
                  <c:v>0.11101259496228977</c:v>
                </c:pt>
                <c:pt idx="43">
                  <c:v>8.9140535062796289E-2</c:v>
                </c:pt>
                <c:pt idx="44">
                  <c:v>2.2546421971441077E-2</c:v>
                </c:pt>
                <c:pt idx="45">
                  <c:v>5.2031808423436132E-2</c:v>
                </c:pt>
                <c:pt idx="46">
                  <c:v>5.9999640793648723E-2</c:v>
                </c:pt>
                <c:pt idx="47">
                  <c:v>1.6314491111529605E-2</c:v>
                </c:pt>
                <c:pt idx="48">
                  <c:v>3.95031639978356E-2</c:v>
                </c:pt>
                <c:pt idx="49">
                  <c:v>3.2773957267806964E-2</c:v>
                </c:pt>
                <c:pt idx="50">
                  <c:v>3.4524397171935561E-2</c:v>
                </c:pt>
                <c:pt idx="51">
                  <c:v>-3.6311811810605832E-2</c:v>
                </c:pt>
                <c:pt idx="52">
                  <c:v>2.0837457862626252E-2</c:v>
                </c:pt>
                <c:pt idx="53">
                  <c:v>0.13480348554884358</c:v>
                </c:pt>
                <c:pt idx="54">
                  <c:v>-5.5676899667616908E-2</c:v>
                </c:pt>
                <c:pt idx="55">
                  <c:v>0.15422546552929361</c:v>
                </c:pt>
                <c:pt idx="56">
                  <c:v>8.547310129432617E-2</c:v>
                </c:pt>
                <c:pt idx="57">
                  <c:v>-3.0212074353244134E-3</c:v>
                </c:pt>
                <c:pt idx="58">
                  <c:v>8.0940997099219203E-3</c:v>
                </c:pt>
                <c:pt idx="59">
                  <c:v>2.4133244452684721E-2</c:v>
                </c:pt>
                <c:pt idx="60">
                  <c:v>-2.8735386191954149E-2</c:v>
                </c:pt>
                <c:pt idx="61">
                  <c:v>2.1892929626119439E-2</c:v>
                </c:pt>
                <c:pt idx="62">
                  <c:v>0.12130065832309356</c:v>
                </c:pt>
                <c:pt idx="63">
                  <c:v>-2.2594912443992143E-2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FB8-4D4D-ABE3-2EC5A6B92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08672"/>
        <c:axId val="572209456"/>
      </c:scatterChart>
      <c:valAx>
        <c:axId val="57220867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9456"/>
        <c:crosses val="autoZero"/>
        <c:crossBetween val="midCat"/>
      </c:valAx>
      <c:valAx>
        <c:axId val="57220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TDK_KF_ST_05_02!$I$20:$I$84</c:f>
              <c:numCache>
                <c:formatCode>General</c:formatCode>
                <c:ptCount val="65"/>
                <c:pt idx="0">
                  <c:v>490</c:v>
                </c:pt>
                <c:pt idx="1">
                  <c:v>866</c:v>
                </c:pt>
                <c:pt idx="2">
                  <c:v>1241</c:v>
                </c:pt>
                <c:pt idx="3">
                  <c:v>1603</c:v>
                </c:pt>
                <c:pt idx="4">
                  <c:v>1935</c:v>
                </c:pt>
                <c:pt idx="5">
                  <c:v>2248</c:v>
                </c:pt>
                <c:pt idx="6">
                  <c:v>2541</c:v>
                </c:pt>
                <c:pt idx="7">
                  <c:v>2817</c:v>
                </c:pt>
                <c:pt idx="8">
                  <c:v>3061</c:v>
                </c:pt>
                <c:pt idx="9">
                  <c:v>3277</c:v>
                </c:pt>
                <c:pt idx="10">
                  <c:v>3465</c:v>
                </c:pt>
                <c:pt idx="11">
                  <c:v>3611</c:v>
                </c:pt>
                <c:pt idx="12">
                  <c:v>3724</c:v>
                </c:pt>
                <c:pt idx="13">
                  <c:v>3804</c:v>
                </c:pt>
                <c:pt idx="14">
                  <c:v>3844</c:v>
                </c:pt>
                <c:pt idx="15">
                  <c:v>3841</c:v>
                </c:pt>
                <c:pt idx="16">
                  <c:v>3813</c:v>
                </c:pt>
                <c:pt idx="17">
                  <c:v>3739</c:v>
                </c:pt>
                <c:pt idx="18">
                  <c:v>3630</c:v>
                </c:pt>
                <c:pt idx="19">
                  <c:v>3484</c:v>
                </c:pt>
                <c:pt idx="20">
                  <c:v>3302</c:v>
                </c:pt>
                <c:pt idx="21">
                  <c:v>3100</c:v>
                </c:pt>
                <c:pt idx="22">
                  <c:v>2864</c:v>
                </c:pt>
                <c:pt idx="23">
                  <c:v>2596</c:v>
                </c:pt>
                <c:pt idx="24">
                  <c:v>2301</c:v>
                </c:pt>
                <c:pt idx="25">
                  <c:v>1983</c:v>
                </c:pt>
                <c:pt idx="26">
                  <c:v>1646</c:v>
                </c:pt>
                <c:pt idx="27">
                  <c:v>1288</c:v>
                </c:pt>
                <c:pt idx="28">
                  <c:v>923</c:v>
                </c:pt>
                <c:pt idx="29">
                  <c:v>560</c:v>
                </c:pt>
                <c:pt idx="30">
                  <c:v>190</c:v>
                </c:pt>
                <c:pt idx="31">
                  <c:v>-191</c:v>
                </c:pt>
                <c:pt idx="32">
                  <c:v>-570</c:v>
                </c:pt>
                <c:pt idx="33">
                  <c:v>-954</c:v>
                </c:pt>
                <c:pt idx="34">
                  <c:v>-1323</c:v>
                </c:pt>
                <c:pt idx="35">
                  <c:v>-1675</c:v>
                </c:pt>
                <c:pt idx="36">
                  <c:v>-2012</c:v>
                </c:pt>
                <c:pt idx="37">
                  <c:v>-2329</c:v>
                </c:pt>
                <c:pt idx="38">
                  <c:v>-2616</c:v>
                </c:pt>
                <c:pt idx="39">
                  <c:v>-2882</c:v>
                </c:pt>
                <c:pt idx="40">
                  <c:v>-3136</c:v>
                </c:pt>
                <c:pt idx="41">
                  <c:v>-3348</c:v>
                </c:pt>
                <c:pt idx="42">
                  <c:v>-3534</c:v>
                </c:pt>
                <c:pt idx="43">
                  <c:v>-3686</c:v>
                </c:pt>
                <c:pt idx="44">
                  <c:v>-3797</c:v>
                </c:pt>
                <c:pt idx="45">
                  <c:v>-3875</c:v>
                </c:pt>
                <c:pt idx="46">
                  <c:v>-3912</c:v>
                </c:pt>
                <c:pt idx="47">
                  <c:v>-3920</c:v>
                </c:pt>
                <c:pt idx="48">
                  <c:v>-3882</c:v>
                </c:pt>
                <c:pt idx="49">
                  <c:v>-3815</c:v>
                </c:pt>
                <c:pt idx="50">
                  <c:v>-3706</c:v>
                </c:pt>
                <c:pt idx="51">
                  <c:v>-3563</c:v>
                </c:pt>
                <c:pt idx="52">
                  <c:v>-3389</c:v>
                </c:pt>
                <c:pt idx="53">
                  <c:v>-3180</c:v>
                </c:pt>
                <c:pt idx="54">
                  <c:v>-2944</c:v>
                </c:pt>
                <c:pt idx="55">
                  <c:v>-2687</c:v>
                </c:pt>
                <c:pt idx="56">
                  <c:v>-2392</c:v>
                </c:pt>
                <c:pt idx="57">
                  <c:v>-2067</c:v>
                </c:pt>
                <c:pt idx="58">
                  <c:v>-1721</c:v>
                </c:pt>
                <c:pt idx="59">
                  <c:v>-1377</c:v>
                </c:pt>
                <c:pt idx="60">
                  <c:v>-1003</c:v>
                </c:pt>
                <c:pt idx="61">
                  <c:v>-642</c:v>
                </c:pt>
                <c:pt idx="62">
                  <c:v>-275</c:v>
                </c:pt>
                <c:pt idx="63">
                  <c:v>110</c:v>
                </c:pt>
                <c:pt idx="64">
                  <c:v>489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F8B-4EF2-BBB6-19F3C26DCF8C}"/>
            </c:ext>
          </c:extLst>
        </c:ser>
        <c:ser>
          <c:idx val="1"/>
          <c:order val="1"/>
          <c:tx>
            <c:strRef>
              <c:f>TDK_KF_ST_05_02!$L$19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TDK_KF_ST_05_02!$L$20:$L$84</c:f>
              <c:numCache>
                <c:formatCode>General</c:formatCode>
                <c:ptCount val="65"/>
                <c:pt idx="0">
                  <c:v>492.88009920174699</c:v>
                </c:pt>
                <c:pt idx="1">
                  <c:v>872.19268983567281</c:v>
                </c:pt>
                <c:pt idx="2">
                  <c:v>1247.6523881007192</c:v>
                </c:pt>
                <c:pt idx="3">
                  <c:v>1604.4787032336137</c:v>
                </c:pt>
                <c:pt idx="4">
                  <c:v>1939.3165345307848</c:v>
                </c:pt>
                <c:pt idx="5">
                  <c:v>2252.8505880050429</c:v>
                </c:pt>
                <c:pt idx="6">
                  <c:v>2545.3652395874374</c:v>
                </c:pt>
                <c:pt idx="7">
                  <c:v>2814.0033654688805</c:v>
                </c:pt>
                <c:pt idx="8">
                  <c:v>3058.3178017883747</c:v>
                </c:pt>
                <c:pt idx="9">
                  <c:v>3276.8961525565414</c:v>
                </c:pt>
                <c:pt idx="10">
                  <c:v>3462.4254549473389</c:v>
                </c:pt>
                <c:pt idx="11">
                  <c:v>3610.5988876428783</c:v>
                </c:pt>
                <c:pt idx="12">
                  <c:v>3721.4818976683773</c:v>
                </c:pt>
                <c:pt idx="13">
                  <c:v>3796.2668870856655</c:v>
                </c:pt>
                <c:pt idx="14">
                  <c:v>3835.7516332896221</c:v>
                </c:pt>
                <c:pt idx="15">
                  <c:v>3839.1090525907721</c:v>
                </c:pt>
                <c:pt idx="16">
                  <c:v>3805.0816760202729</c:v>
                </c:pt>
                <c:pt idx="17">
                  <c:v>3733.5676439697304</c:v>
                </c:pt>
                <c:pt idx="18">
                  <c:v>3621.7018465770816</c:v>
                </c:pt>
                <c:pt idx="19">
                  <c:v>3476.5427762485328</c:v>
                </c:pt>
                <c:pt idx="20">
                  <c:v>3301.7232936897522</c:v>
                </c:pt>
                <c:pt idx="21">
                  <c:v>3094.7386148514729</c:v>
                </c:pt>
                <c:pt idx="22">
                  <c:v>2859.1184348795159</c:v>
                </c:pt>
                <c:pt idx="23">
                  <c:v>2597.7822159928505</c:v>
                </c:pt>
                <c:pt idx="24">
                  <c:v>2302.8309901684429</c:v>
                </c:pt>
                <c:pt idx="25">
                  <c:v>1985.8978051673712</c:v>
                </c:pt>
                <c:pt idx="26">
                  <c:v>1646.9814342566092</c:v>
                </c:pt>
                <c:pt idx="27">
                  <c:v>1293.6680055488205</c:v>
                </c:pt>
                <c:pt idx="28">
                  <c:v>931.45784030682012</c:v>
                </c:pt>
                <c:pt idx="29">
                  <c:v>563.57558028877725</c:v>
                </c:pt>
                <c:pt idx="30">
                  <c:v>193.0703749810317</c:v>
                </c:pt>
                <c:pt idx="31">
                  <c:v>-183.86984816717731</c:v>
                </c:pt>
                <c:pt idx="32">
                  <c:v>-563.70953794570823</c:v>
                </c:pt>
                <c:pt idx="33">
                  <c:v>-946.83695939068753</c:v>
                </c:pt>
                <c:pt idx="34">
                  <c:v>-1320.280875040638</c:v>
                </c:pt>
                <c:pt idx="35">
                  <c:v>-1675.3632474203735</c:v>
                </c:pt>
                <c:pt idx="36">
                  <c:v>-2007.7260418919166</c:v>
                </c:pt>
                <c:pt idx="37">
                  <c:v>-2322.2521395400254</c:v>
                </c:pt>
                <c:pt idx="38">
                  <c:v>-2614.9877579477629</c:v>
                </c:pt>
                <c:pt idx="39">
                  <c:v>-2884.1450990008198</c:v>
                </c:pt>
                <c:pt idx="40">
                  <c:v>-3131.1573360980383</c:v>
                </c:pt>
                <c:pt idx="41">
                  <c:v>-3351.3316375480163</c:v>
                </c:pt>
                <c:pt idx="42">
                  <c:v>-3535.8972238461802</c:v>
                </c:pt>
                <c:pt idx="43">
                  <c:v>-3687.0142003966253</c:v>
                </c:pt>
                <c:pt idx="44">
                  <c:v>-3802.5414221357291</c:v>
                </c:pt>
                <c:pt idx="45">
                  <c:v>-3877.8534526543581</c:v>
                </c:pt>
                <c:pt idx="46">
                  <c:v>-3919.3125734287296</c:v>
                </c:pt>
                <c:pt idx="47">
                  <c:v>-3924.1366645182434</c:v>
                </c:pt>
                <c:pt idx="48">
                  <c:v>-3891.1289212347265</c:v>
                </c:pt>
                <c:pt idx="49">
                  <c:v>-3821.4220693133989</c:v>
                </c:pt>
                <c:pt idx="50">
                  <c:v>-3711.7596701949424</c:v>
                </c:pt>
                <c:pt idx="51">
                  <c:v>-3567.1171473375944</c:v>
                </c:pt>
                <c:pt idx="52">
                  <c:v>-3392.6011214812411</c:v>
                </c:pt>
                <c:pt idx="53">
                  <c:v>-3183.0481964495011</c:v>
                </c:pt>
                <c:pt idx="54">
                  <c:v>-2945.8888871264262</c:v>
                </c:pt>
                <c:pt idx="55">
                  <c:v>-2685.6819728750561</c:v>
                </c:pt>
                <c:pt idx="56">
                  <c:v>-2389.081851699957</c:v>
                </c:pt>
                <c:pt idx="57">
                  <c:v>-2068.6281826841473</c:v>
                </c:pt>
                <c:pt idx="58">
                  <c:v>-1722.4644053358375</c:v>
                </c:pt>
                <c:pt idx="59">
                  <c:v>-1371.060840400886</c:v>
                </c:pt>
                <c:pt idx="60">
                  <c:v>-1003.3112380261612</c:v>
                </c:pt>
                <c:pt idx="61">
                  <c:v>-639.99810699994498</c:v>
                </c:pt>
                <c:pt idx="62">
                  <c:v>-266.3627802614655</c:v>
                </c:pt>
                <c:pt idx="63">
                  <c:v>116.07659125567565</c:v>
                </c:pt>
                <c:pt idx="64">
                  <c:v>497.58553327981093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F8B-4EF2-BBB6-19F3C26DCF8C}"/>
            </c:ext>
          </c:extLst>
        </c:ser>
        <c:ser>
          <c:idx val="2"/>
          <c:order val="2"/>
          <c:tx>
            <c:strRef>
              <c:f>TDK_KF_ST_05_02!$J$19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TDK_KF_ST_05_02!$J$20:$J$84</c:f>
              <c:numCache>
                <c:formatCode>General</c:formatCode>
                <c:ptCount val="65"/>
                <c:pt idx="0">
                  <c:v>-3790</c:v>
                </c:pt>
                <c:pt idx="1">
                  <c:v>-3719</c:v>
                </c:pt>
                <c:pt idx="2">
                  <c:v>-3608</c:v>
                </c:pt>
                <c:pt idx="3">
                  <c:v>-3468</c:v>
                </c:pt>
                <c:pt idx="4">
                  <c:v>-3297</c:v>
                </c:pt>
                <c:pt idx="5">
                  <c:v>-3093</c:v>
                </c:pt>
                <c:pt idx="6">
                  <c:v>-2860</c:v>
                </c:pt>
                <c:pt idx="7">
                  <c:v>-2602</c:v>
                </c:pt>
                <c:pt idx="8">
                  <c:v>-2306</c:v>
                </c:pt>
                <c:pt idx="9">
                  <c:v>-1987</c:v>
                </c:pt>
                <c:pt idx="10">
                  <c:v>-1647</c:v>
                </c:pt>
                <c:pt idx="11">
                  <c:v>-1299</c:v>
                </c:pt>
                <c:pt idx="12">
                  <c:v>-940</c:v>
                </c:pt>
                <c:pt idx="13">
                  <c:v>-581</c:v>
                </c:pt>
                <c:pt idx="14">
                  <c:v>-215</c:v>
                </c:pt>
                <c:pt idx="15">
                  <c:v>167</c:v>
                </c:pt>
                <c:pt idx="16">
                  <c:v>540</c:v>
                </c:pt>
                <c:pt idx="17">
                  <c:v>916</c:v>
                </c:pt>
                <c:pt idx="18">
                  <c:v>1293</c:v>
                </c:pt>
                <c:pt idx="19">
                  <c:v>1640</c:v>
                </c:pt>
                <c:pt idx="20">
                  <c:v>1970</c:v>
                </c:pt>
                <c:pt idx="21">
                  <c:v>2290</c:v>
                </c:pt>
                <c:pt idx="22">
                  <c:v>2573</c:v>
                </c:pt>
                <c:pt idx="23">
                  <c:v>2851</c:v>
                </c:pt>
                <c:pt idx="24">
                  <c:v>3094</c:v>
                </c:pt>
                <c:pt idx="25">
                  <c:v>3313</c:v>
                </c:pt>
                <c:pt idx="26">
                  <c:v>3504</c:v>
                </c:pt>
                <c:pt idx="27">
                  <c:v>3654</c:v>
                </c:pt>
                <c:pt idx="28">
                  <c:v>3771</c:v>
                </c:pt>
                <c:pt idx="29">
                  <c:v>3843</c:v>
                </c:pt>
                <c:pt idx="30">
                  <c:v>3895</c:v>
                </c:pt>
                <c:pt idx="31">
                  <c:v>3890</c:v>
                </c:pt>
                <c:pt idx="32">
                  <c:v>3863</c:v>
                </c:pt>
                <c:pt idx="33">
                  <c:v>3794</c:v>
                </c:pt>
                <c:pt idx="34">
                  <c:v>3687</c:v>
                </c:pt>
                <c:pt idx="35">
                  <c:v>3546</c:v>
                </c:pt>
                <c:pt idx="36">
                  <c:v>3373</c:v>
                </c:pt>
                <c:pt idx="37">
                  <c:v>3172</c:v>
                </c:pt>
                <c:pt idx="38">
                  <c:v>2940</c:v>
                </c:pt>
                <c:pt idx="39">
                  <c:v>2681</c:v>
                </c:pt>
                <c:pt idx="40">
                  <c:v>2389</c:v>
                </c:pt>
                <c:pt idx="41">
                  <c:v>2067</c:v>
                </c:pt>
                <c:pt idx="42">
                  <c:v>1738</c:v>
                </c:pt>
                <c:pt idx="43">
                  <c:v>1390</c:v>
                </c:pt>
                <c:pt idx="44">
                  <c:v>1019</c:v>
                </c:pt>
                <c:pt idx="45">
                  <c:v>669</c:v>
                </c:pt>
                <c:pt idx="46">
                  <c:v>302</c:v>
                </c:pt>
                <c:pt idx="47">
                  <c:v>-82</c:v>
                </c:pt>
                <c:pt idx="48">
                  <c:v>-453</c:v>
                </c:pt>
                <c:pt idx="49">
                  <c:v>-822</c:v>
                </c:pt>
                <c:pt idx="50">
                  <c:v>-1195</c:v>
                </c:pt>
                <c:pt idx="51">
                  <c:v>-1551</c:v>
                </c:pt>
                <c:pt idx="52">
                  <c:v>-1880</c:v>
                </c:pt>
                <c:pt idx="53">
                  <c:v>-2192</c:v>
                </c:pt>
                <c:pt idx="54">
                  <c:v>-2494</c:v>
                </c:pt>
                <c:pt idx="55">
                  <c:v>-2755</c:v>
                </c:pt>
                <c:pt idx="56">
                  <c:v>-3010</c:v>
                </c:pt>
                <c:pt idx="57">
                  <c:v>-3233</c:v>
                </c:pt>
                <c:pt idx="58">
                  <c:v>-3420</c:v>
                </c:pt>
                <c:pt idx="59">
                  <c:v>-3574</c:v>
                </c:pt>
                <c:pt idx="60">
                  <c:v>-3688</c:v>
                </c:pt>
                <c:pt idx="61">
                  <c:v>-3762</c:v>
                </c:pt>
                <c:pt idx="62">
                  <c:v>-3813</c:v>
                </c:pt>
                <c:pt idx="63">
                  <c:v>-3816</c:v>
                </c:pt>
                <c:pt idx="64">
                  <c:v>-3791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F8B-4EF2-BBB6-19F3C26DCF8C}"/>
            </c:ext>
          </c:extLst>
        </c:ser>
        <c:ser>
          <c:idx val="3"/>
          <c:order val="3"/>
          <c:tx>
            <c:strRef>
              <c:f>TDK_KF_ST_05_02!$N$19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TDK_KF_ST_05_02!$N$20:$N$84</c:f>
              <c:numCache>
                <c:formatCode>General</c:formatCode>
                <c:ptCount val="65"/>
                <c:pt idx="0">
                  <c:v>-3784.581963031264</c:v>
                </c:pt>
                <c:pt idx="1">
                  <c:v>-3715.4445240706277</c:v>
                </c:pt>
                <c:pt idx="2">
                  <c:v>-3607.4861541445816</c:v>
                </c:pt>
                <c:pt idx="3">
                  <c:v>-3465.0503727622186</c:v>
                </c:pt>
                <c:pt idx="4">
                  <c:v>-3291.5117884655456</c:v>
                </c:pt>
                <c:pt idx="5">
                  <c:v>-3088.1169599245495</c:v>
                </c:pt>
                <c:pt idx="6">
                  <c:v>-2855.1013169231264</c:v>
                </c:pt>
                <c:pt idx="7">
                  <c:v>-2594.5139569864259</c:v>
                </c:pt>
                <c:pt idx="8">
                  <c:v>-2305.7981160414388</c:v>
                </c:pt>
                <c:pt idx="9">
                  <c:v>-1987.8406203226905</c:v>
                </c:pt>
                <c:pt idx="10">
                  <c:v>-1649.0320485734051</c:v>
                </c:pt>
                <c:pt idx="11">
                  <c:v>-1298.942471982321</c:v>
                </c:pt>
                <c:pt idx="12">
                  <c:v>-942.27337183293616</c:v>
                </c:pt>
                <c:pt idx="13">
                  <c:v>-580.57401872696926</c:v>
                </c:pt>
                <c:pt idx="14">
                  <c:v>-212.59228857479786</c:v>
                </c:pt>
                <c:pt idx="15">
                  <c:v>165.55513189131125</c:v>
                </c:pt>
                <c:pt idx="16">
                  <c:v>542.4612699888612</c:v>
                </c:pt>
                <c:pt idx="17">
                  <c:v>916.26609785869459</c:v>
                </c:pt>
                <c:pt idx="18">
                  <c:v>1291.8289829263981</c:v>
                </c:pt>
                <c:pt idx="19">
                  <c:v>1645.1372580611096</c:v>
                </c:pt>
                <c:pt idx="20">
                  <c:v>1974.9191208267241</c:v>
                </c:pt>
                <c:pt idx="21">
                  <c:v>2288.1667777323469</c:v>
                </c:pt>
                <c:pt idx="22">
                  <c:v>2579.3810683565525</c:v>
                </c:pt>
                <c:pt idx="23">
                  <c:v>2845.6506674636817</c:v>
                </c:pt>
                <c:pt idx="24">
                  <c:v>3093.0134551483188</c:v>
                </c:pt>
                <c:pt idx="25">
                  <c:v>3309.7475429995961</c:v>
                </c:pt>
                <c:pt idx="26">
                  <c:v>3495.637906202875</c:v>
                </c:pt>
                <c:pt idx="27">
                  <c:v>3646.5246971108854</c:v>
                </c:pt>
                <c:pt idx="28">
                  <c:v>3761.1256295107955</c:v>
                </c:pt>
                <c:pt idx="29">
                  <c:v>3839.6252147703658</c:v>
                </c:pt>
                <c:pt idx="30">
                  <c:v>3882.357225044806</c:v>
                </c:pt>
                <c:pt idx="31">
                  <c:v>3889.5857311443137</c:v>
                </c:pt>
                <c:pt idx="32">
                  <c:v>3860.0134718385507</c:v>
                </c:pt>
                <c:pt idx="33">
                  <c:v>3791.7314178431452</c:v>
                </c:pt>
                <c:pt idx="34">
                  <c:v>3685.8597254553274</c:v>
                </c:pt>
                <c:pt idx="35">
                  <c:v>3545.8921508080293</c:v>
                </c:pt>
                <c:pt idx="36">
                  <c:v>3375.7562757961277</c:v>
                </c:pt>
                <c:pt idx="37">
                  <c:v>3174.1443021729542</c:v>
                </c:pt>
                <c:pt idx="38">
                  <c:v>2943.5895494028114</c:v>
                </c:pt>
                <c:pt idx="39">
                  <c:v>2685.4988420942113</c:v>
                </c:pt>
                <c:pt idx="40">
                  <c:v>2396.8983690222817</c:v>
                </c:pt>
                <c:pt idx="41">
                  <c:v>2080.2280714099379</c:v>
                </c:pt>
                <c:pt idx="42">
                  <c:v>1747.9423144151733</c:v>
                </c:pt>
                <c:pt idx="43">
                  <c:v>1397.2721617308157</c:v>
                </c:pt>
                <c:pt idx="44">
                  <c:v>1032.0392925782235</c:v>
                </c:pt>
                <c:pt idx="45">
                  <c:v>675.46015664247625</c:v>
                </c:pt>
                <c:pt idx="46">
                  <c:v>304.70242378283564</c:v>
                </c:pt>
                <c:pt idx="47">
                  <c:v>-75.226729371691746</c:v>
                </c:pt>
                <c:pt idx="48">
                  <c:v>-454.66936459433464</c:v>
                </c:pt>
                <c:pt idx="49">
                  <c:v>-825.78239054677283</c:v>
                </c:pt>
                <c:pt idx="50">
                  <c:v>-1199.5463552164961</c:v>
                </c:pt>
                <c:pt idx="51">
                  <c:v>-1555.7950061172169</c:v>
                </c:pt>
                <c:pt idx="52">
                  <c:v>-1887.9339278307566</c:v>
                </c:pt>
                <c:pt idx="53">
                  <c:v>-2206.9424701840721</c:v>
                </c:pt>
                <c:pt idx="54">
                  <c:v>-2501.0271639430471</c:v>
                </c:pt>
                <c:pt idx="55">
                  <c:v>-2766.9213630292825</c:v>
                </c:pt>
                <c:pt idx="56">
                  <c:v>-3016.3688601148147</c:v>
                </c:pt>
                <c:pt idx="57">
                  <c:v>-3235.7998100647733</c:v>
                </c:pt>
                <c:pt idx="58">
                  <c:v>-3425.2778209701573</c:v>
                </c:pt>
                <c:pt idx="59">
                  <c:v>-3574.7300091060256</c:v>
                </c:pt>
                <c:pt idx="60">
                  <c:v>-3690.3465482474953</c:v>
                </c:pt>
                <c:pt idx="61">
                  <c:v>-3767.1650872594414</c:v>
                </c:pt>
                <c:pt idx="62">
                  <c:v>-3809.6519610461369</c:v>
                </c:pt>
                <c:pt idx="63">
                  <c:v>-3815.9595437115686</c:v>
                </c:pt>
                <c:pt idx="64">
                  <c:v>-3784.8639145437319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F8B-4EF2-BBB6-19F3C26DC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10240"/>
        <c:axId val="572212592"/>
      </c:scatterChart>
      <c:valAx>
        <c:axId val="5722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2592"/>
        <c:crosses val="autoZero"/>
        <c:crossBetween val="midCat"/>
      </c:valAx>
      <c:valAx>
        <c:axId val="57221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TDK_KF_ST_05_03!$I$85:$I$149</c:f>
              <c:numCache>
                <c:formatCode>General</c:formatCode>
                <c:ptCount val="65"/>
                <c:pt idx="0">
                  <c:v>500</c:v>
                </c:pt>
                <c:pt idx="1">
                  <c:v>117</c:v>
                </c:pt>
                <c:pt idx="2">
                  <c:v>-262</c:v>
                </c:pt>
                <c:pt idx="3">
                  <c:v>-634</c:v>
                </c:pt>
                <c:pt idx="4">
                  <c:v>-997</c:v>
                </c:pt>
                <c:pt idx="5">
                  <c:v>-1370</c:v>
                </c:pt>
                <c:pt idx="6">
                  <c:v>-1718</c:v>
                </c:pt>
                <c:pt idx="7">
                  <c:v>-2062</c:v>
                </c:pt>
                <c:pt idx="8">
                  <c:v>-2375</c:v>
                </c:pt>
                <c:pt idx="9">
                  <c:v>-2671</c:v>
                </c:pt>
                <c:pt idx="10">
                  <c:v>-2927</c:v>
                </c:pt>
                <c:pt idx="11">
                  <c:v>-3162</c:v>
                </c:pt>
                <c:pt idx="12">
                  <c:v>-3371</c:v>
                </c:pt>
                <c:pt idx="13">
                  <c:v>-3548</c:v>
                </c:pt>
                <c:pt idx="14">
                  <c:v>-3696</c:v>
                </c:pt>
                <c:pt idx="15">
                  <c:v>-3804</c:v>
                </c:pt>
                <c:pt idx="16">
                  <c:v>-3875</c:v>
                </c:pt>
                <c:pt idx="17">
                  <c:v>-3902</c:v>
                </c:pt>
                <c:pt idx="18">
                  <c:v>-3906</c:v>
                </c:pt>
                <c:pt idx="19">
                  <c:v>-3862</c:v>
                </c:pt>
                <c:pt idx="20">
                  <c:v>-3788</c:v>
                </c:pt>
                <c:pt idx="21">
                  <c:v>-3673</c:v>
                </c:pt>
                <c:pt idx="22">
                  <c:v>-3526</c:v>
                </c:pt>
                <c:pt idx="23">
                  <c:v>-3340</c:v>
                </c:pt>
                <c:pt idx="24">
                  <c:v>-3122</c:v>
                </c:pt>
                <c:pt idx="25">
                  <c:v>-2885</c:v>
                </c:pt>
                <c:pt idx="26">
                  <c:v>-2615</c:v>
                </c:pt>
                <c:pt idx="27">
                  <c:v>-2329</c:v>
                </c:pt>
                <c:pt idx="28">
                  <c:v>-2014</c:v>
                </c:pt>
                <c:pt idx="29">
                  <c:v>-1673</c:v>
                </c:pt>
                <c:pt idx="30">
                  <c:v>-1322</c:v>
                </c:pt>
                <c:pt idx="31">
                  <c:v>-951</c:v>
                </c:pt>
                <c:pt idx="32">
                  <c:v>-567</c:v>
                </c:pt>
                <c:pt idx="33">
                  <c:v>-200</c:v>
                </c:pt>
                <c:pt idx="34">
                  <c:v>180</c:v>
                </c:pt>
                <c:pt idx="35">
                  <c:v>546</c:v>
                </c:pt>
                <c:pt idx="36">
                  <c:v>912</c:v>
                </c:pt>
                <c:pt idx="37">
                  <c:v>1289</c:v>
                </c:pt>
                <c:pt idx="38">
                  <c:v>1636</c:v>
                </c:pt>
                <c:pt idx="39">
                  <c:v>1973</c:v>
                </c:pt>
                <c:pt idx="40">
                  <c:v>2291</c:v>
                </c:pt>
                <c:pt idx="41">
                  <c:v>2588</c:v>
                </c:pt>
                <c:pt idx="42">
                  <c:v>2847</c:v>
                </c:pt>
                <c:pt idx="43">
                  <c:v>3080</c:v>
                </c:pt>
                <c:pt idx="44">
                  <c:v>3294</c:v>
                </c:pt>
                <c:pt idx="45">
                  <c:v>3465</c:v>
                </c:pt>
                <c:pt idx="46">
                  <c:v>3617</c:v>
                </c:pt>
                <c:pt idx="47">
                  <c:v>3732</c:v>
                </c:pt>
                <c:pt idx="48">
                  <c:v>3797</c:v>
                </c:pt>
                <c:pt idx="49">
                  <c:v>3834</c:v>
                </c:pt>
                <c:pt idx="50">
                  <c:v>3828</c:v>
                </c:pt>
                <c:pt idx="51">
                  <c:v>3790</c:v>
                </c:pt>
                <c:pt idx="52">
                  <c:v>3721</c:v>
                </c:pt>
                <c:pt idx="53">
                  <c:v>3597</c:v>
                </c:pt>
                <c:pt idx="54">
                  <c:v>3455</c:v>
                </c:pt>
                <c:pt idx="55">
                  <c:v>3265</c:v>
                </c:pt>
                <c:pt idx="56">
                  <c:v>3049</c:v>
                </c:pt>
                <c:pt idx="57">
                  <c:v>2807</c:v>
                </c:pt>
                <c:pt idx="58">
                  <c:v>2542</c:v>
                </c:pt>
                <c:pt idx="59">
                  <c:v>2254</c:v>
                </c:pt>
                <c:pt idx="60">
                  <c:v>1931</c:v>
                </c:pt>
                <c:pt idx="61">
                  <c:v>1596</c:v>
                </c:pt>
                <c:pt idx="62">
                  <c:v>1238</c:v>
                </c:pt>
                <c:pt idx="63">
                  <c:v>870</c:v>
                </c:pt>
                <c:pt idx="64">
                  <c:v>490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AAF-4986-8B38-60E4F4522EF8}"/>
            </c:ext>
          </c:extLst>
        </c:ser>
        <c:ser>
          <c:idx val="1"/>
          <c:order val="1"/>
          <c:tx>
            <c:strRef>
              <c:f>TDK_KF_ST_05_03!$L$19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TDK_KF_ST_05_03!$L$85:$L$149</c:f>
              <c:numCache>
                <c:formatCode>General</c:formatCode>
                <c:ptCount val="65"/>
                <c:pt idx="0">
                  <c:v>504.85389883936836</c:v>
                </c:pt>
                <c:pt idx="1">
                  <c:v>123.35167785752294</c:v>
                </c:pt>
                <c:pt idx="2">
                  <c:v>-254.9128945727835</c:v>
                </c:pt>
                <c:pt idx="3">
                  <c:v>-629.34521539906541</c:v>
                </c:pt>
                <c:pt idx="4">
                  <c:v>-991.15387822406547</c:v>
                </c:pt>
                <c:pt idx="5">
                  <c:v>-1366.0901282763036</c:v>
                </c:pt>
                <c:pt idx="6">
                  <c:v>-1719.2236469427585</c:v>
                </c:pt>
                <c:pt idx="7">
                  <c:v>-2056.982131161853</c:v>
                </c:pt>
                <c:pt idx="8">
                  <c:v>-2375.8659955342705</c:v>
                </c:pt>
                <c:pt idx="9">
                  <c:v>-2672.0638284871197</c:v>
                </c:pt>
                <c:pt idx="10">
                  <c:v>-2932.4123062279004</c:v>
                </c:pt>
                <c:pt idx="11">
                  <c:v>-3166.1503683109663</c:v>
                </c:pt>
                <c:pt idx="12">
                  <c:v>-3377.636016583785</c:v>
                </c:pt>
                <c:pt idx="13">
                  <c:v>-3555.2429198043533</c:v>
                </c:pt>
                <c:pt idx="14">
                  <c:v>-3698.280191711619</c:v>
                </c:pt>
                <c:pt idx="15">
                  <c:v>-3807.8376292015914</c:v>
                </c:pt>
                <c:pt idx="16">
                  <c:v>-3879.2298721878751</c:v>
                </c:pt>
                <c:pt idx="17">
                  <c:v>-3911.8204789670253</c:v>
                </c:pt>
                <c:pt idx="18">
                  <c:v>-3907.9469953742728</c:v>
                </c:pt>
                <c:pt idx="19">
                  <c:v>-3868.0429574277155</c:v>
                </c:pt>
                <c:pt idx="20">
                  <c:v>-3792.3070708742021</c:v>
                </c:pt>
                <c:pt idx="21">
                  <c:v>-3676.5733300373731</c:v>
                </c:pt>
                <c:pt idx="22">
                  <c:v>-3526.1045000679555</c:v>
                </c:pt>
                <c:pt idx="23">
                  <c:v>-3340.6803924943738</c:v>
                </c:pt>
                <c:pt idx="24">
                  <c:v>-3122.1904230988066</c:v>
                </c:pt>
                <c:pt idx="25">
                  <c:v>-2882.1896890711168</c:v>
                </c:pt>
                <c:pt idx="26">
                  <c:v>-2615.4149959007545</c:v>
                </c:pt>
                <c:pt idx="27">
                  <c:v>-2325.6984959702563</c:v>
                </c:pt>
                <c:pt idx="28">
                  <c:v>-2007.0303668707631</c:v>
                </c:pt>
                <c:pt idx="29">
                  <c:v>-1668.7611647408032</c:v>
                </c:pt>
                <c:pt idx="30">
                  <c:v>-1318.6940381525199</c:v>
                </c:pt>
                <c:pt idx="31">
                  <c:v>-945.25050417385717</c:v>
                </c:pt>
                <c:pt idx="32">
                  <c:v>-564.49483137669552</c:v>
                </c:pt>
                <c:pt idx="33">
                  <c:v>-191.28161492080773</c:v>
                </c:pt>
                <c:pt idx="34">
                  <c:v>183.93276050595898</c:v>
                </c:pt>
                <c:pt idx="35">
                  <c:v>552.81471017914566</c:v>
                </c:pt>
                <c:pt idx="36">
                  <c:v>916.82398768963981</c:v>
                </c:pt>
                <c:pt idx="37">
                  <c:v>1288.5840304315759</c:v>
                </c:pt>
                <c:pt idx="38">
                  <c:v>1639.2310049995845</c:v>
                </c:pt>
                <c:pt idx="39">
                  <c:v>1973.6257645974549</c:v>
                </c:pt>
                <c:pt idx="40">
                  <c:v>2294.3623945008785</c:v>
                </c:pt>
                <c:pt idx="41">
                  <c:v>2586.2852414924268</c:v>
                </c:pt>
                <c:pt idx="42">
                  <c:v>2843.8964054746525</c:v>
                </c:pt>
                <c:pt idx="43">
                  <c:v>3078.0611583636182</c:v>
                </c:pt>
                <c:pt idx="44">
                  <c:v>3289.4009154802698</c:v>
                </c:pt>
                <c:pt idx="45">
                  <c:v>3464.7811136076475</c:v>
                </c:pt>
                <c:pt idx="46">
                  <c:v>3610.0714844807117</c:v>
                </c:pt>
                <c:pt idx="47">
                  <c:v>3721.3651989415584</c:v>
                </c:pt>
                <c:pt idx="48">
                  <c:v>3792.8275011293522</c:v>
                </c:pt>
                <c:pt idx="49">
                  <c:v>3826.6344925702538</c:v>
                </c:pt>
                <c:pt idx="50">
                  <c:v>3824.1675383217625</c:v>
                </c:pt>
                <c:pt idx="51">
                  <c:v>3785.4286820453776</c:v>
                </c:pt>
                <c:pt idx="52">
                  <c:v>3712.0286538352238</c:v>
                </c:pt>
                <c:pt idx="53">
                  <c:v>3599.0462782293048</c:v>
                </c:pt>
                <c:pt idx="54">
                  <c:v>3451.8039343575647</c:v>
                </c:pt>
                <c:pt idx="55">
                  <c:v>3264.6836377493528</c:v>
                </c:pt>
                <c:pt idx="56">
                  <c:v>3051.5960796000008</c:v>
                </c:pt>
                <c:pt idx="57">
                  <c:v>2805.0884962514301</c:v>
                </c:pt>
                <c:pt idx="58">
                  <c:v>2543.6023710917643</c:v>
                </c:pt>
                <c:pt idx="59">
                  <c:v>2254.441750620625</c:v>
                </c:pt>
                <c:pt idx="60">
                  <c:v>1935.6322422808373</c:v>
                </c:pt>
                <c:pt idx="61">
                  <c:v>1600.8285139907427</c:v>
                </c:pt>
                <c:pt idx="62">
                  <c:v>1246.2801755622563</c:v>
                </c:pt>
                <c:pt idx="63">
                  <c:v>869.66025984956639</c:v>
                </c:pt>
                <c:pt idx="64">
                  <c:v>495.70669473993286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AAF-4986-8B38-60E4F4522EF8}"/>
            </c:ext>
          </c:extLst>
        </c:ser>
        <c:ser>
          <c:idx val="2"/>
          <c:order val="2"/>
          <c:tx>
            <c:strRef>
              <c:f>TDK_KF_ST_05_03!$J$19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TDK_KF_ST_05_03!$J$85:$J$149</c:f>
              <c:numCache>
                <c:formatCode>General</c:formatCode>
                <c:ptCount val="65"/>
                <c:pt idx="0">
                  <c:v>-3773</c:v>
                </c:pt>
                <c:pt idx="1">
                  <c:v>-3805</c:v>
                </c:pt>
                <c:pt idx="2">
                  <c:v>-3798</c:v>
                </c:pt>
                <c:pt idx="3">
                  <c:v>-3753</c:v>
                </c:pt>
                <c:pt idx="4">
                  <c:v>-3675</c:v>
                </c:pt>
                <c:pt idx="5">
                  <c:v>-3560</c:v>
                </c:pt>
                <c:pt idx="6">
                  <c:v>-3405</c:v>
                </c:pt>
                <c:pt idx="7">
                  <c:v>-3220</c:v>
                </c:pt>
                <c:pt idx="8">
                  <c:v>-3003</c:v>
                </c:pt>
                <c:pt idx="9">
                  <c:v>-2757</c:v>
                </c:pt>
                <c:pt idx="10">
                  <c:v>-2484</c:v>
                </c:pt>
                <c:pt idx="11">
                  <c:v>-2198</c:v>
                </c:pt>
                <c:pt idx="12">
                  <c:v>-1882</c:v>
                </c:pt>
                <c:pt idx="13">
                  <c:v>-1543</c:v>
                </c:pt>
                <c:pt idx="14">
                  <c:v>-1194</c:v>
                </c:pt>
                <c:pt idx="15">
                  <c:v>-825</c:v>
                </c:pt>
                <c:pt idx="16">
                  <c:v>-447</c:v>
                </c:pt>
                <c:pt idx="17">
                  <c:v>-87</c:v>
                </c:pt>
                <c:pt idx="18">
                  <c:v>292</c:v>
                </c:pt>
                <c:pt idx="19">
                  <c:v>655</c:v>
                </c:pt>
                <c:pt idx="20">
                  <c:v>1019</c:v>
                </c:pt>
                <c:pt idx="21">
                  <c:v>1380</c:v>
                </c:pt>
                <c:pt idx="22">
                  <c:v>1735</c:v>
                </c:pt>
                <c:pt idx="23">
                  <c:v>2063</c:v>
                </c:pt>
                <c:pt idx="24">
                  <c:v>2379</c:v>
                </c:pt>
                <c:pt idx="25">
                  <c:v>2663</c:v>
                </c:pt>
                <c:pt idx="26">
                  <c:v>2919</c:v>
                </c:pt>
                <c:pt idx="27">
                  <c:v>3156</c:v>
                </c:pt>
                <c:pt idx="28">
                  <c:v>3362</c:v>
                </c:pt>
                <c:pt idx="29">
                  <c:v>3533</c:v>
                </c:pt>
                <c:pt idx="30">
                  <c:v>3679</c:v>
                </c:pt>
                <c:pt idx="31">
                  <c:v>3783</c:v>
                </c:pt>
                <c:pt idx="32">
                  <c:v>3855</c:v>
                </c:pt>
                <c:pt idx="33">
                  <c:v>3885</c:v>
                </c:pt>
                <c:pt idx="34">
                  <c:v>3875</c:v>
                </c:pt>
                <c:pt idx="35">
                  <c:v>3837</c:v>
                </c:pt>
                <c:pt idx="36">
                  <c:v>3762</c:v>
                </c:pt>
                <c:pt idx="37">
                  <c:v>3638</c:v>
                </c:pt>
                <c:pt idx="38">
                  <c:v>3495</c:v>
                </c:pt>
                <c:pt idx="39">
                  <c:v>3308</c:v>
                </c:pt>
                <c:pt idx="40">
                  <c:v>3086</c:v>
                </c:pt>
                <c:pt idx="41">
                  <c:v>2842</c:v>
                </c:pt>
                <c:pt idx="42">
                  <c:v>2581</c:v>
                </c:pt>
                <c:pt idx="43">
                  <c:v>2289</c:v>
                </c:pt>
                <c:pt idx="44">
                  <c:v>1969</c:v>
                </c:pt>
                <c:pt idx="45">
                  <c:v>1640</c:v>
                </c:pt>
                <c:pt idx="46">
                  <c:v>1286</c:v>
                </c:pt>
                <c:pt idx="47">
                  <c:v>915</c:v>
                </c:pt>
                <c:pt idx="48">
                  <c:v>540</c:v>
                </c:pt>
                <c:pt idx="49">
                  <c:v>176</c:v>
                </c:pt>
                <c:pt idx="50">
                  <c:v>-204</c:v>
                </c:pt>
                <c:pt idx="51">
                  <c:v>-570</c:v>
                </c:pt>
                <c:pt idx="52">
                  <c:v>-927</c:v>
                </c:pt>
                <c:pt idx="53">
                  <c:v>-1292</c:v>
                </c:pt>
                <c:pt idx="54">
                  <c:v>-1646</c:v>
                </c:pt>
                <c:pt idx="55">
                  <c:v>-1986</c:v>
                </c:pt>
                <c:pt idx="56">
                  <c:v>-2289</c:v>
                </c:pt>
                <c:pt idx="57">
                  <c:v>-2588</c:v>
                </c:pt>
                <c:pt idx="58">
                  <c:v>-2840</c:v>
                </c:pt>
                <c:pt idx="59">
                  <c:v>-3075</c:v>
                </c:pt>
                <c:pt idx="60">
                  <c:v>-3284</c:v>
                </c:pt>
                <c:pt idx="61">
                  <c:v>-3457</c:v>
                </c:pt>
                <c:pt idx="62">
                  <c:v>-3597</c:v>
                </c:pt>
                <c:pt idx="63">
                  <c:v>-3708</c:v>
                </c:pt>
                <c:pt idx="64">
                  <c:v>-3771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AAF-4986-8B38-60E4F4522EF8}"/>
            </c:ext>
          </c:extLst>
        </c:ser>
        <c:ser>
          <c:idx val="3"/>
          <c:order val="3"/>
          <c:tx>
            <c:strRef>
              <c:f>TDK_KF_ST_05_03!$N$19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TDK_KF_ST_05_03!$N$85:$N$149</c:f>
              <c:numCache>
                <c:formatCode>General</c:formatCode>
                <c:ptCount val="65"/>
                <c:pt idx="0">
                  <c:v>-3769.7285199233361</c:v>
                </c:pt>
                <c:pt idx="1">
                  <c:v>-3801.5857974192973</c:v>
                </c:pt>
                <c:pt idx="2">
                  <c:v>-3796.1910296844112</c:v>
                </c:pt>
                <c:pt idx="3">
                  <c:v>-3754.5243455453833</c:v>
                </c:pt>
                <c:pt idx="4">
                  <c:v>-3678.8796895436367</c:v>
                </c:pt>
                <c:pt idx="5">
                  <c:v>-3561.5293797283953</c:v>
                </c:pt>
                <c:pt idx="6">
                  <c:v>-3411.2675814327704</c:v>
                </c:pt>
                <c:pt idx="7">
                  <c:v>-3226.6280703947109</c:v>
                </c:pt>
                <c:pt idx="8">
                  <c:v>-3009.1154114045285</c:v>
                </c:pt>
                <c:pt idx="9">
                  <c:v>-2761.0025571852902</c:v>
                </c:pt>
                <c:pt idx="10">
                  <c:v>-2495.9762441082539</c:v>
                </c:pt>
                <c:pt idx="11">
                  <c:v>-2207.6337800873625</c:v>
                </c:pt>
                <c:pt idx="12">
                  <c:v>-1887.674499580861</c:v>
                </c:pt>
                <c:pt idx="13">
                  <c:v>-1550.9565594995252</c:v>
                </c:pt>
                <c:pt idx="14">
                  <c:v>-1199.9368350640502</c:v>
                </c:pt>
                <c:pt idx="15">
                  <c:v>-829.32182327471605</c:v>
                </c:pt>
                <c:pt idx="16">
                  <c:v>-451.77522125688557</c:v>
                </c:pt>
                <c:pt idx="17">
                  <c:v>-83.21894497208342</c:v>
                </c:pt>
                <c:pt idx="18">
                  <c:v>296.69355117046251</c:v>
                </c:pt>
                <c:pt idx="19">
                  <c:v>662.76492710055766</c:v>
                </c:pt>
                <c:pt idx="20">
                  <c:v>1025.4182132921783</c:v>
                </c:pt>
                <c:pt idx="21">
                  <c:v>1392.4249848899146</c:v>
                </c:pt>
                <c:pt idx="22">
                  <c:v>1742.0147498736728</c:v>
                </c:pt>
                <c:pt idx="23">
                  <c:v>2075.8499849054633</c:v>
                </c:pt>
                <c:pt idx="24">
                  <c:v>2389.9710651597838</c:v>
                </c:pt>
                <c:pt idx="25">
                  <c:v>2671.0655643608748</c:v>
                </c:pt>
                <c:pt idx="26">
                  <c:v>2928.1676703007074</c:v>
                </c:pt>
                <c:pt idx="27">
                  <c:v>3157.7071630788632</c:v>
                </c:pt>
                <c:pt idx="28">
                  <c:v>3362.9855497271656</c:v>
                </c:pt>
                <c:pt idx="29">
                  <c:v>3536.292872747727</c:v>
                </c:pt>
                <c:pt idx="30">
                  <c:v>3674.2323152990921</c:v>
                </c:pt>
                <c:pt idx="31">
                  <c:v>3780.2125202657971</c:v>
                </c:pt>
                <c:pt idx="32">
                  <c:v>3848.1810625178223</c:v>
                </c:pt>
                <c:pt idx="33">
                  <c:v>3877.6687699681997</c:v>
                </c:pt>
                <c:pt idx="34">
                  <c:v>3871.2022774557663</c:v>
                </c:pt>
                <c:pt idx="35">
                  <c:v>3829.4473229311511</c:v>
                </c:pt>
                <c:pt idx="36">
                  <c:v>3752.7621203916519</c:v>
                </c:pt>
                <c:pt idx="37">
                  <c:v>3635.796015618173</c:v>
                </c:pt>
                <c:pt idx="38">
                  <c:v>3486.2380694323292</c:v>
                </c:pt>
                <c:pt idx="39">
                  <c:v>3303.3718337969972</c:v>
                </c:pt>
                <c:pt idx="40">
                  <c:v>3084.5585861115032</c:v>
                </c:pt>
                <c:pt idx="41">
                  <c:v>2840.1365642731589</c:v>
                </c:pt>
                <c:pt idx="42">
                  <c:v>2578.6186372787361</c:v>
                </c:pt>
                <c:pt idx="43">
                  <c:v>2290.8328252764177</c:v>
                </c:pt>
                <c:pt idx="44">
                  <c:v>1972.4189197490232</c:v>
                </c:pt>
                <c:pt idx="45">
                  <c:v>1642.2098687693326</c:v>
                </c:pt>
                <c:pt idx="46">
                  <c:v>1288.9623420989651</c:v>
                </c:pt>
                <c:pt idx="47">
                  <c:v>915.80191248981407</c:v>
                </c:pt>
                <c:pt idx="48">
                  <c:v>543.23857185637496</c:v>
                </c:pt>
                <c:pt idx="49">
                  <c:v>174.20454585283028</c:v>
                </c:pt>
                <c:pt idx="50">
                  <c:v>-201.51686391840406</c:v>
                </c:pt>
                <c:pt idx="51">
                  <c:v>-570.18280675119013</c:v>
                </c:pt>
                <c:pt idx="52">
                  <c:v>-929.09327517072234</c:v>
                </c:pt>
                <c:pt idx="53">
                  <c:v>-1293.9193456294461</c:v>
                </c:pt>
                <c:pt idx="54">
                  <c:v>-1641.753833426551</c:v>
                </c:pt>
                <c:pt idx="55">
                  <c:v>-1983.0721604712116</c:v>
                </c:pt>
                <c:pt idx="56">
                  <c:v>-2293.066553074832</c:v>
                </c:pt>
                <c:pt idx="57">
                  <c:v>-2584.6612086675896</c:v>
                </c:pt>
                <c:pt idx="58">
                  <c:v>-2838.7880102655254</c:v>
                </c:pt>
                <c:pt idx="59">
                  <c:v>-3070.2415777591518</c:v>
                </c:pt>
                <c:pt idx="60">
                  <c:v>-3277.7938966633137</c:v>
                </c:pt>
                <c:pt idx="61">
                  <c:v>-3451.5000339959442</c:v>
                </c:pt>
                <c:pt idx="62">
                  <c:v>-3593.2062723758754</c:v>
                </c:pt>
                <c:pt idx="63">
                  <c:v>-3701.6153134328779</c:v>
                </c:pt>
                <c:pt idx="64">
                  <c:v>-3769.9816789845208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AAF-4986-8B38-60E4F4522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13376"/>
        <c:axId val="572216512"/>
      </c:scatterChart>
      <c:valAx>
        <c:axId val="57221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6512"/>
        <c:crosses val="autoZero"/>
        <c:crossBetween val="midCat"/>
      </c:valAx>
      <c:valAx>
        <c:axId val="57221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TDK_KF_ST_05_03!$AC$20:$AC$84</c:f>
              <c:numCache>
                <c:formatCode>General</c:formatCode>
                <c:ptCount val="65"/>
                <c:pt idx="0">
                  <c:v>-5.4915910317831704E-3</c:v>
                </c:pt>
                <c:pt idx="1">
                  <c:v>-0.1136989736162608</c:v>
                </c:pt>
                <c:pt idx="2">
                  <c:v>-0.14017105037450683</c:v>
                </c:pt>
                <c:pt idx="3">
                  <c:v>-0.15486607166610611</c:v>
                </c:pt>
                <c:pt idx="4">
                  <c:v>-0.16240026274991592</c:v>
                </c:pt>
                <c:pt idx="5">
                  <c:v>-0.12270682266080968</c:v>
                </c:pt>
                <c:pt idx="6">
                  <c:v>-1.3121548587953669E-2</c:v>
                </c:pt>
                <c:pt idx="7">
                  <c:v>-0.12563627093866359</c:v>
                </c:pt>
                <c:pt idx="8">
                  <c:v>-3.5249561726267586E-2</c:v>
                </c:pt>
                <c:pt idx="9">
                  <c:v>-1.3289836829486035E-2</c:v>
                </c:pt>
                <c:pt idx="10">
                  <c:v>7.3200421214814071E-2</c:v>
                </c:pt>
                <c:pt idx="11">
                  <c:v>1.1758981386527978E-2</c:v>
                </c:pt>
                <c:pt idx="12">
                  <c:v>2.1557764873449514E-2</c:v>
                </c:pt>
                <c:pt idx="13">
                  <c:v>3.6684490576703865E-3</c:v>
                </c:pt>
                <c:pt idx="14">
                  <c:v>-2.1825134383220757E-2</c:v>
                </c:pt>
                <c:pt idx="15">
                  <c:v>1.2628716379026628E-2</c:v>
                </c:pt>
                <c:pt idx="16">
                  <c:v>-4.3998246253579509E-2</c:v>
                </c:pt>
                <c:pt idx="17">
                  <c:v>-9.8741530685373391E-2</c:v>
                </c:pt>
                <c:pt idx="18">
                  <c:v>-0.15737549554029329</c:v>
                </c:pt>
                <c:pt idx="19">
                  <c:v>-8.7922092909238359E-2</c:v>
                </c:pt>
                <c:pt idx="20">
                  <c:v>-5.943307505357609E-2</c:v>
                </c:pt>
                <c:pt idx="21">
                  <c:v>-7.7580844195949794E-2</c:v>
                </c:pt>
                <c:pt idx="22">
                  <c:v>-7.5524506831214921E-3</c:v>
                </c:pt>
                <c:pt idx="23">
                  <c:v>-5.0540966530320475E-2</c:v>
                </c:pt>
                <c:pt idx="24">
                  <c:v>3.6771462421512524E-2</c:v>
                </c:pt>
                <c:pt idx="25">
                  <c:v>8.756302238359126E-2</c:v>
                </c:pt>
                <c:pt idx="26">
                  <c:v>2.8057514080728652E-2</c:v>
                </c:pt>
                <c:pt idx="27">
                  <c:v>1.7294782592159663E-2</c:v>
                </c:pt>
                <c:pt idx="28">
                  <c:v>0.12224659155313589</c:v>
                </c:pt>
                <c:pt idx="29">
                  <c:v>7.7788108392269351E-2</c:v>
                </c:pt>
                <c:pt idx="30">
                  <c:v>3.0216451418283441E-2</c:v>
                </c:pt>
                <c:pt idx="31">
                  <c:v>6.4319292785114612E-2</c:v>
                </c:pt>
                <c:pt idx="32">
                  <c:v>3.0379880826330918E-2</c:v>
                </c:pt>
                <c:pt idx="33">
                  <c:v>1.8730755488036266E-2</c:v>
                </c:pt>
                <c:pt idx="34">
                  <c:v>7.0001480361696622E-2</c:v>
                </c:pt>
                <c:pt idx="35">
                  <c:v>5.0255091439908028E-3</c:v>
                </c:pt>
                <c:pt idx="36">
                  <c:v>1.9234174564701334E-2</c:v>
                </c:pt>
                <c:pt idx="37">
                  <c:v>3.4391446190142005E-2</c:v>
                </c:pt>
                <c:pt idx="38">
                  <c:v>0.11297219504726286</c:v>
                </c:pt>
                <c:pt idx="39">
                  <c:v>0.10265419704361989</c:v>
                </c:pt>
                <c:pt idx="40">
                  <c:v>0.14981136696184194</c:v>
                </c:pt>
                <c:pt idx="41">
                  <c:v>0.14859456449923414</c:v>
                </c:pt>
                <c:pt idx="42">
                  <c:v>9.7646043916881808E-2</c:v>
                </c:pt>
                <c:pt idx="43">
                  <c:v>7.4377973881922799E-2</c:v>
                </c:pt>
                <c:pt idx="44">
                  <c:v>0.13372112489730625</c:v>
                </c:pt>
                <c:pt idx="45">
                  <c:v>5.2105739968396847E-2</c:v>
                </c:pt>
                <c:pt idx="46">
                  <c:v>-6.2774830199714415E-3</c:v>
                </c:pt>
                <c:pt idx="47">
                  <c:v>-3.338863884721377E-2</c:v>
                </c:pt>
                <c:pt idx="48">
                  <c:v>-2.6460581602634647E-2</c:v>
                </c:pt>
                <c:pt idx="49">
                  <c:v>-9.8456039043242072E-2</c:v>
                </c:pt>
                <c:pt idx="50">
                  <c:v>-0.11910388604064792</c:v>
                </c:pt>
                <c:pt idx="51">
                  <c:v>-8.2916849293837913E-2</c:v>
                </c:pt>
                <c:pt idx="52">
                  <c:v>-8.1092396863482463E-2</c:v>
                </c:pt>
                <c:pt idx="53">
                  <c:v>-0.11681425652199096</c:v>
                </c:pt>
                <c:pt idx="54">
                  <c:v>-8.761420556493249E-2</c:v>
                </c:pt>
                <c:pt idx="55">
                  <c:v>-3.9400340361851249E-2</c:v>
                </c:pt>
                <c:pt idx="56">
                  <c:v>-9.7247069389368335E-2</c:v>
                </c:pt>
                <c:pt idx="57">
                  <c:v>2.1648764218298311E-3</c:v>
                </c:pt>
                <c:pt idx="58">
                  <c:v>-3.2404251796549488E-2</c:v>
                </c:pt>
                <c:pt idx="59">
                  <c:v>-9.2861815317462515E-2</c:v>
                </c:pt>
                <c:pt idx="60">
                  <c:v>2.5434027375069945E-2</c:v>
                </c:pt>
                <c:pt idx="61">
                  <c:v>-7.3659372976464965E-2</c:v>
                </c:pt>
                <c:pt idx="62">
                  <c:v>-9.558117482237094E-2</c:v>
                </c:pt>
                <c:pt idx="63">
                  <c:v>-5.6260850535636564E-2</c:v>
                </c:pt>
                <c:pt idx="64">
                  <c:v>-9.7145204965499943E-2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9BE-4CD3-94ED-2A6E921E76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TDK_KF_ST_05_03!$AC$85:$AC$149</c:f>
              <c:numCache>
                <c:formatCode>General</c:formatCode>
                <c:ptCount val="65"/>
                <c:pt idx="0">
                  <c:v>-2.4056949954172069E-2</c:v>
                </c:pt>
                <c:pt idx="1">
                  <c:v>-4.2804738257132158E-2</c:v>
                </c:pt>
                <c:pt idx="2">
                  <c:v>-5.1682377246436317E-2</c:v>
                </c:pt>
                <c:pt idx="3">
                  <c:v>-2.2723208348281787E-2</c:v>
                </c:pt>
                <c:pt idx="4">
                  <c:v>-5.2647373583454282E-2</c:v>
                </c:pt>
                <c:pt idx="5">
                  <c:v>-2.1034298609322377E-2</c:v>
                </c:pt>
                <c:pt idx="6">
                  <c:v>1.202100547129703E-2</c:v>
                </c:pt>
                <c:pt idx="7">
                  <c:v>-8.3400506177099487E-2</c:v>
                </c:pt>
                <c:pt idx="8">
                  <c:v>-1.8703453189800712E-2</c:v>
                </c:pt>
                <c:pt idx="9">
                  <c:v>-7.9275132248426416E-3</c:v>
                </c:pt>
                <c:pt idx="10">
                  <c:v>-6.4162522216236084E-2</c:v>
                </c:pt>
                <c:pt idx="11">
                  <c:v>-6.7756987306609062E-2</c:v>
                </c:pt>
                <c:pt idx="12">
                  <c:v>-1.498982292338269E-2</c:v>
                </c:pt>
                <c:pt idx="13">
                  <c:v>-5.7856945898265622E-2</c:v>
                </c:pt>
                <c:pt idx="14">
                  <c:v>-6.9543773181180768E-2</c:v>
                </c:pt>
                <c:pt idx="15">
                  <c:v>-4.8362932453073881E-2</c:v>
                </c:pt>
                <c:pt idx="16">
                  <c:v>-6.2098442839499057E-2</c:v>
                </c:pt>
                <c:pt idx="17">
                  <c:v>6.1337207782003134E-2</c:v>
                </c:pt>
                <c:pt idx="18">
                  <c:v>6.8485820526746011E-2</c:v>
                </c:pt>
                <c:pt idx="19">
                  <c:v>0.1012491781929441</c:v>
                </c:pt>
                <c:pt idx="20">
                  <c:v>7.8702221708851994E-2</c:v>
                </c:pt>
                <c:pt idx="21">
                  <c:v>0.15922608015304718</c:v>
                </c:pt>
                <c:pt idx="22">
                  <c:v>9.8717342033381783E-2</c:v>
                </c:pt>
                <c:pt idx="23">
                  <c:v>0.1649658594588459</c:v>
                </c:pt>
                <c:pt idx="24">
                  <c:v>0.1369490314407642</c:v>
                </c:pt>
                <c:pt idx="25">
                  <c:v>0.12648938974754742</c:v>
                </c:pt>
                <c:pt idx="26">
                  <c:v>9.7213180539057475E-2</c:v>
                </c:pt>
                <c:pt idx="27">
                  <c:v>6.6443462482311588E-2</c:v>
                </c:pt>
                <c:pt idx="28">
                  <c:v>0.10910302818203377</c:v>
                </c:pt>
                <c:pt idx="29">
                  <c:v>9.0660533835404067E-2</c:v>
                </c:pt>
                <c:pt idx="30">
                  <c:v>3.5969671792003055E-2</c:v>
                </c:pt>
                <c:pt idx="31">
                  <c:v>8.628655491801851E-2</c:v>
                </c:pt>
                <c:pt idx="32">
                  <c:v>3.6160709281062964E-2</c:v>
                </c:pt>
                <c:pt idx="33">
                  <c:v>0.13755423318099247</c:v>
                </c:pt>
                <c:pt idx="34">
                  <c:v>7.4389007245883931E-2</c:v>
                </c:pt>
                <c:pt idx="35">
                  <c:v>0.12983007250926448</c:v>
                </c:pt>
                <c:pt idx="36">
                  <c:v>0.11647695155912174</c:v>
                </c:pt>
                <c:pt idx="37">
                  <c:v>1.9737447851611023E-2</c:v>
                </c:pt>
                <c:pt idx="38">
                  <c:v>0.11463687050883209</c:v>
                </c:pt>
                <c:pt idx="39">
                  <c:v>6.0255729879514774E-2</c:v>
                </c:pt>
                <c:pt idx="40">
                  <c:v>7.0656562268482048E-2</c:v>
                </c:pt>
                <c:pt idx="41">
                  <c:v>2.0632078892589334E-2</c:v>
                </c:pt>
                <c:pt idx="42">
                  <c:v>1.8622120452448598E-2</c:v>
                </c:pt>
                <c:pt idx="43">
                  <c:v>-1.3832634292526791E-2</c:v>
                </c:pt>
                <c:pt idx="44">
                  <c:v>-5.0387088910483158E-2</c:v>
                </c:pt>
                <c:pt idx="45">
                  <c:v>-8.7935878563882852E-4</c:v>
                </c:pt>
                <c:pt idx="46">
                  <c:v>-4.2032411808591519E-2</c:v>
                </c:pt>
                <c:pt idx="47">
                  <c:v>-1.2184789574632759E-2</c:v>
                </c:pt>
                <c:pt idx="48">
                  <c:v>-1.8687467067238117E-2</c:v>
                </c:pt>
                <c:pt idx="49">
                  <c:v>6.143354528103373E-2</c:v>
                </c:pt>
                <c:pt idx="50">
                  <c:v>5.992484928384556E-3</c:v>
                </c:pt>
                <c:pt idx="51">
                  <c:v>5.2890813648161839E-2</c:v>
                </c:pt>
                <c:pt idx="52">
                  <c:v>0.10241957632594278</c:v>
                </c:pt>
                <c:pt idx="53">
                  <c:v>5.3840841382509552E-2</c:v>
                </c:pt>
                <c:pt idx="54">
                  <c:v>-1.3468899514066379E-3</c:v>
                </c:pt>
                <c:pt idx="55">
                  <c:v>-2.9031920964186497E-3</c:v>
                </c:pt>
                <c:pt idx="56">
                  <c:v>5.3374046381371443E-2</c:v>
                </c:pt>
                <c:pt idx="57">
                  <c:v>6.4236987550572167E-3</c:v>
                </c:pt>
                <c:pt idx="58">
                  <c:v>-1.0760863181438651E-2</c:v>
                </c:pt>
                <c:pt idx="59">
                  <c:v>-3.3279663955983807E-2</c:v>
                </c:pt>
                <c:pt idx="60">
                  <c:v>-9.7541273318732635E-2</c:v>
                </c:pt>
                <c:pt idx="61">
                  <c:v>-9.5844039454156871E-2</c:v>
                </c:pt>
                <c:pt idx="62">
                  <c:v>-0.13560110490829835</c:v>
                </c:pt>
                <c:pt idx="63">
                  <c:v>-2.2781773879361644E-2</c:v>
                </c:pt>
                <c:pt idx="64">
                  <c:v>-9.4556983987434506E-2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9BE-4CD3-94ED-2A6E921E76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</c:numCache>
            </c:numRef>
          </c:xVal>
          <c:yVal>
            <c:numRef>
              <c:f>TDK_KF_ST_05_03!$AD$20:$AD$83</c:f>
              <c:numCache>
                <c:formatCode>General</c:formatCode>
                <c:ptCount val="64"/>
                <c:pt idx="0">
                  <c:v>-8.9065392955651329E-2</c:v>
                </c:pt>
                <c:pt idx="1">
                  <c:v>9.0917199736899157E-2</c:v>
                </c:pt>
                <c:pt idx="2">
                  <c:v>4.5699454662084804E-3</c:v>
                </c:pt>
                <c:pt idx="3">
                  <c:v>5.9022032211949238E-2</c:v>
                </c:pt>
                <c:pt idx="4">
                  <c:v>6.4858989431183289E-2</c:v>
                </c:pt>
                <c:pt idx="5">
                  <c:v>8.9427158704825871E-2</c:v>
                </c:pt>
                <c:pt idx="6">
                  <c:v>2.3606854065150173E-3</c:v>
                </c:pt>
                <c:pt idx="7">
                  <c:v>0.1320599696937208</c:v>
                </c:pt>
                <c:pt idx="8">
                  <c:v>8.8623608107639029E-2</c:v>
                </c:pt>
                <c:pt idx="9">
                  <c:v>1.0386644733067385E-2</c:v>
                </c:pt>
                <c:pt idx="10">
                  <c:v>-7.4547311166220709E-2</c:v>
                </c:pt>
                <c:pt idx="11">
                  <c:v>4.2081859995981574E-2</c:v>
                </c:pt>
                <c:pt idx="12">
                  <c:v>8.0861811452493271E-2</c:v>
                </c:pt>
                <c:pt idx="13">
                  <c:v>4.9222364590491452E-2</c:v>
                </c:pt>
                <c:pt idx="14">
                  <c:v>2.7817619311605313E-2</c:v>
                </c:pt>
                <c:pt idx="15">
                  <c:v>4.8804828902007102E-2</c:v>
                </c:pt>
                <c:pt idx="16">
                  <c:v>2.5310779186341392E-2</c:v>
                </c:pt>
                <c:pt idx="17">
                  <c:v>8.6556741110740631E-2</c:v>
                </c:pt>
                <c:pt idx="18">
                  <c:v>0.11534308373170177</c:v>
                </c:pt>
                <c:pt idx="19">
                  <c:v>8.704273412359953E-2</c:v>
                </c:pt>
                <c:pt idx="20">
                  <c:v>9.0459861430929323E-3</c:v>
                </c:pt>
                <c:pt idx="21">
                  <c:v>6.3748209903423003E-2</c:v>
                </c:pt>
                <c:pt idx="22">
                  <c:v>2.6174571135570091E-2</c:v>
                </c:pt>
                <c:pt idx="23">
                  <c:v>7.1173045422909809E-2</c:v>
                </c:pt>
                <c:pt idx="24">
                  <c:v>3.3885099846969524E-2</c:v>
                </c:pt>
                <c:pt idx="25">
                  <c:v>-2.7307292504076486E-2</c:v>
                </c:pt>
                <c:pt idx="26">
                  <c:v>8.6579356428103438E-2</c:v>
                </c:pt>
                <c:pt idx="27">
                  <c:v>2.4426652594513598E-3</c:v>
                </c:pt>
                <c:pt idx="28">
                  <c:v>-5.7696399940141418E-3</c:v>
                </c:pt>
                <c:pt idx="29">
                  <c:v>5.2041964116995132E-2</c:v>
                </c:pt>
                <c:pt idx="30">
                  <c:v>4.417255582760049E-2</c:v>
                </c:pt>
                <c:pt idx="31">
                  <c:v>7.3234940395877857E-2</c:v>
                </c:pt>
                <c:pt idx="32">
                  <c:v>5.7808284547320454E-3</c:v>
                </c:pt>
                <c:pt idx="33">
                  <c:v>6.7555799429982244E-2</c:v>
                </c:pt>
                <c:pt idx="34">
                  <c:v>-3.4031808569693567E-2</c:v>
                </c:pt>
                <c:pt idx="35">
                  <c:v>8.5635024691413264E-2</c:v>
                </c:pt>
                <c:pt idx="36">
                  <c:v>8.9868853617332434E-2</c:v>
                </c:pt>
                <c:pt idx="37">
                  <c:v>3.2052016292169583E-2</c:v>
                </c:pt>
                <c:pt idx="38">
                  <c:v>-1.5759014508205382E-2</c:v>
                </c:pt>
                <c:pt idx="39">
                  <c:v>2.3835192703927532E-2</c:v>
                </c:pt>
                <c:pt idx="40">
                  <c:v>-1.2862335521077739E-2</c:v>
                </c:pt>
                <c:pt idx="41">
                  <c:v>1.637129495961176E-2</c:v>
                </c:pt>
                <c:pt idx="42">
                  <c:v>1.0712981164999746E-3</c:v>
                </c:pt>
                <c:pt idx="43">
                  <c:v>8.4848106271124379E-2</c:v>
                </c:pt>
                <c:pt idx="44">
                  <c:v>-5.501890318845426E-2</c:v>
                </c:pt>
                <c:pt idx="45">
                  <c:v>4.9143438224547253E-2</c:v>
                </c:pt>
                <c:pt idx="46">
                  <c:v>7.4763303546717452E-2</c:v>
                </c:pt>
                <c:pt idx="47">
                  <c:v>9.4725846629216903E-2</c:v>
                </c:pt>
                <c:pt idx="48">
                  <c:v>-3.563786123686441E-2</c:v>
                </c:pt>
                <c:pt idx="49">
                  <c:v>5.009310659016819E-2</c:v>
                </c:pt>
                <c:pt idx="50">
                  <c:v>4.9560112859467154E-2</c:v>
                </c:pt>
                <c:pt idx="51">
                  <c:v>2.5059903395572292E-2</c:v>
                </c:pt>
                <c:pt idx="52">
                  <c:v>6.6102573940099774E-2</c:v>
                </c:pt>
                <c:pt idx="53">
                  <c:v>4.9057269215381893E-2</c:v>
                </c:pt>
                <c:pt idx="54">
                  <c:v>2.3451683348696406E-2</c:v>
                </c:pt>
                <c:pt idx="55">
                  <c:v>3.1472827137008608E-2</c:v>
                </c:pt>
                <c:pt idx="56">
                  <c:v>7.8543616199567623E-2</c:v>
                </c:pt>
                <c:pt idx="57">
                  <c:v>-8.5565382598929318E-2</c:v>
                </c:pt>
                <c:pt idx="58">
                  <c:v>4.4425257267846519E-2</c:v>
                </c:pt>
                <c:pt idx="59">
                  <c:v>7.1827516708140138E-2</c:v>
                </c:pt>
                <c:pt idx="60">
                  <c:v>-7.8081400958524227E-2</c:v>
                </c:pt>
                <c:pt idx="61">
                  <c:v>5.0936164628183178E-2</c:v>
                </c:pt>
                <c:pt idx="62">
                  <c:v>4.3898797575934623E-2</c:v>
                </c:pt>
                <c:pt idx="63">
                  <c:v>1.3456112278504406E-2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9BE-4CD3-94ED-2A6E921E7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18080"/>
        <c:axId val="572217296"/>
      </c:scatterChart>
      <c:valAx>
        <c:axId val="5722180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7296"/>
        <c:crosses val="autoZero"/>
        <c:crossBetween val="midCat"/>
      </c:valAx>
      <c:valAx>
        <c:axId val="5722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8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TDK_KF_ST_05_03!$I$20:$I$84</c:f>
              <c:numCache>
                <c:formatCode>General</c:formatCode>
                <c:ptCount val="65"/>
                <c:pt idx="0">
                  <c:v>499</c:v>
                </c:pt>
                <c:pt idx="1">
                  <c:v>873</c:v>
                </c:pt>
                <c:pt idx="2">
                  <c:v>1247</c:v>
                </c:pt>
                <c:pt idx="3">
                  <c:v>1603</c:v>
                </c:pt>
                <c:pt idx="4">
                  <c:v>1934</c:v>
                </c:pt>
                <c:pt idx="5">
                  <c:v>2244</c:v>
                </c:pt>
                <c:pt idx="6">
                  <c:v>2552</c:v>
                </c:pt>
                <c:pt idx="7">
                  <c:v>2811</c:v>
                </c:pt>
                <c:pt idx="8">
                  <c:v>3062</c:v>
                </c:pt>
                <c:pt idx="9">
                  <c:v>3279</c:v>
                </c:pt>
                <c:pt idx="10">
                  <c:v>3468</c:v>
                </c:pt>
                <c:pt idx="11">
                  <c:v>3614</c:v>
                </c:pt>
                <c:pt idx="12">
                  <c:v>3724</c:v>
                </c:pt>
                <c:pt idx="13">
                  <c:v>3800</c:v>
                </c:pt>
                <c:pt idx="14">
                  <c:v>3842</c:v>
                </c:pt>
                <c:pt idx="15">
                  <c:v>3843</c:v>
                </c:pt>
                <c:pt idx="16">
                  <c:v>3810</c:v>
                </c:pt>
                <c:pt idx="17">
                  <c:v>3738</c:v>
                </c:pt>
                <c:pt idx="18">
                  <c:v>3629</c:v>
                </c:pt>
                <c:pt idx="19">
                  <c:v>3474</c:v>
                </c:pt>
                <c:pt idx="20">
                  <c:v>3305</c:v>
                </c:pt>
                <c:pt idx="21">
                  <c:v>3102</c:v>
                </c:pt>
                <c:pt idx="22">
                  <c:v>2857</c:v>
                </c:pt>
                <c:pt idx="23">
                  <c:v>2597</c:v>
                </c:pt>
                <c:pt idx="24">
                  <c:v>2300</c:v>
                </c:pt>
                <c:pt idx="25">
                  <c:v>1974</c:v>
                </c:pt>
                <c:pt idx="26">
                  <c:v>1637</c:v>
                </c:pt>
                <c:pt idx="27">
                  <c:v>1292</c:v>
                </c:pt>
                <c:pt idx="28">
                  <c:v>914</c:v>
                </c:pt>
                <c:pt idx="29">
                  <c:v>555</c:v>
                </c:pt>
                <c:pt idx="30">
                  <c:v>187</c:v>
                </c:pt>
                <c:pt idx="31">
                  <c:v>-198</c:v>
                </c:pt>
                <c:pt idx="32">
                  <c:v>-577</c:v>
                </c:pt>
                <c:pt idx="33">
                  <c:v>-956</c:v>
                </c:pt>
                <c:pt idx="34">
                  <c:v>-1334</c:v>
                </c:pt>
                <c:pt idx="35">
                  <c:v>-1680</c:v>
                </c:pt>
                <c:pt idx="36">
                  <c:v>-2015</c:v>
                </c:pt>
                <c:pt idx="37">
                  <c:v>-2323</c:v>
                </c:pt>
                <c:pt idx="38">
                  <c:v>-2629</c:v>
                </c:pt>
                <c:pt idx="39">
                  <c:v>-2892</c:v>
                </c:pt>
                <c:pt idx="40">
                  <c:v>-3143</c:v>
                </c:pt>
                <c:pt idx="41">
                  <c:v>-3355</c:v>
                </c:pt>
                <c:pt idx="42">
                  <c:v>-3539</c:v>
                </c:pt>
                <c:pt idx="43">
                  <c:v>-3691</c:v>
                </c:pt>
                <c:pt idx="44">
                  <c:v>-3804</c:v>
                </c:pt>
                <c:pt idx="45">
                  <c:v>-3881</c:v>
                </c:pt>
                <c:pt idx="46">
                  <c:v>-3917</c:v>
                </c:pt>
                <c:pt idx="47">
                  <c:v>-3927</c:v>
                </c:pt>
                <c:pt idx="48">
                  <c:v>-3882</c:v>
                </c:pt>
                <c:pt idx="49">
                  <c:v>-3812</c:v>
                </c:pt>
                <c:pt idx="50">
                  <c:v>-3708</c:v>
                </c:pt>
                <c:pt idx="51">
                  <c:v>-3561</c:v>
                </c:pt>
                <c:pt idx="52">
                  <c:v>-3382</c:v>
                </c:pt>
                <c:pt idx="53">
                  <c:v>-3183</c:v>
                </c:pt>
                <c:pt idx="54">
                  <c:v>-2939</c:v>
                </c:pt>
                <c:pt idx="55">
                  <c:v>-2678</c:v>
                </c:pt>
                <c:pt idx="56">
                  <c:v>-2384</c:v>
                </c:pt>
                <c:pt idx="57">
                  <c:v>-2057</c:v>
                </c:pt>
                <c:pt idx="58">
                  <c:v>-1724</c:v>
                </c:pt>
                <c:pt idx="59">
                  <c:v>-1376</c:v>
                </c:pt>
                <c:pt idx="60">
                  <c:v>-1003</c:v>
                </c:pt>
                <c:pt idx="61">
                  <c:v>-642</c:v>
                </c:pt>
                <c:pt idx="62">
                  <c:v>-268</c:v>
                </c:pt>
                <c:pt idx="63">
                  <c:v>113</c:v>
                </c:pt>
                <c:pt idx="64">
                  <c:v>495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B99-441B-8CFB-053D962096EA}"/>
            </c:ext>
          </c:extLst>
        </c:ser>
        <c:ser>
          <c:idx val="1"/>
          <c:order val="1"/>
          <c:tx>
            <c:strRef>
              <c:f>TDK_KF_ST_05_03!$L$19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TDK_KF_ST_05_03!$L$20:$L$84</c:f>
              <c:numCache>
                <c:formatCode>General</c:formatCode>
                <c:ptCount val="65"/>
                <c:pt idx="0">
                  <c:v>495.76340141530875</c:v>
                </c:pt>
                <c:pt idx="1">
                  <c:v>876.38660520882183</c:v>
                </c:pt>
                <c:pt idx="2">
                  <c:v>1253.0495595784043</c:v>
                </c:pt>
                <c:pt idx="3">
                  <c:v>1609.2770653389487</c:v>
                </c:pt>
                <c:pt idx="4">
                  <c:v>1938.7868625934298</c:v>
                </c:pt>
                <c:pt idx="5">
                  <c:v>2250.0498105873999</c:v>
                </c:pt>
                <c:pt idx="6">
                  <c:v>2548.3994964459462</c:v>
                </c:pt>
                <c:pt idx="7">
                  <c:v>2815.6806074653919</c:v>
                </c:pt>
                <c:pt idx="8">
                  <c:v>3059.9741888951289</c:v>
                </c:pt>
                <c:pt idx="9">
                  <c:v>3277.2322813038959</c:v>
                </c:pt>
                <c:pt idx="10">
                  <c:v>3464.2097680109728</c:v>
                </c:pt>
                <c:pt idx="11">
                  <c:v>3611.3857804678851</c:v>
                </c:pt>
                <c:pt idx="12">
                  <c:v>3723.805882081499</c:v>
                </c:pt>
                <c:pt idx="13">
                  <c:v>3797.3745779806322</c:v>
                </c:pt>
                <c:pt idx="14">
                  <c:v>3836.7053292291976</c:v>
                </c:pt>
                <c:pt idx="15">
                  <c:v>3839.7855197139111</c:v>
                </c:pt>
                <c:pt idx="16">
                  <c:v>3804.4351267760212</c:v>
                </c:pt>
                <c:pt idx="17">
                  <c:v>3732.0359700388531</c:v>
                </c:pt>
                <c:pt idx="18">
                  <c:v>3621.4118383652594</c:v>
                </c:pt>
                <c:pt idx="19">
                  <c:v>3474.6062580850089</c:v>
                </c:pt>
                <c:pt idx="20">
                  <c:v>3298.8647388018871</c:v>
                </c:pt>
                <c:pt idx="21">
                  <c:v>3096.2726897500993</c:v>
                </c:pt>
                <c:pt idx="22">
                  <c:v>2856.1954352796988</c:v>
                </c:pt>
                <c:pt idx="23">
                  <c:v>2594.3819975023084</c:v>
                </c:pt>
                <c:pt idx="24">
                  <c:v>2301.3943689995735</c:v>
                </c:pt>
                <c:pt idx="25">
                  <c:v>1976.3678307357302</c:v>
                </c:pt>
                <c:pt idx="26">
                  <c:v>1637.8470343815495</c:v>
                </c:pt>
                <c:pt idx="27">
                  <c:v>1290.8528800470399</c:v>
                </c:pt>
                <c:pt idx="28">
                  <c:v>923.65055768530203</c:v>
                </c:pt>
                <c:pt idx="29">
                  <c:v>560.2594181967703</c:v>
                </c:pt>
                <c:pt idx="30">
                  <c:v>189.5410575031558</c:v>
                </c:pt>
                <c:pt idx="31">
                  <c:v>-192.46844945835994</c:v>
                </c:pt>
                <c:pt idx="32">
                  <c:v>-574.24130678509653</c:v>
                </c:pt>
                <c:pt idx="33">
                  <c:v>-953.81292703144675</c:v>
                </c:pt>
                <c:pt idx="34">
                  <c:v>-1327.8394153385004</c:v>
                </c:pt>
                <c:pt idx="35">
                  <c:v>-1680.071384874645</c:v>
                </c:pt>
                <c:pt idx="36">
                  <c:v>-2014.0000356784378</c:v>
                </c:pt>
                <c:pt idx="37">
                  <c:v>-2321.9492592262159</c:v>
                </c:pt>
                <c:pt idx="38">
                  <c:v>-2622.7246628724115</c:v>
                </c:pt>
                <c:pt idx="39">
                  <c:v>-2891.8649412020068</c:v>
                </c:pt>
                <c:pt idx="40">
                  <c:v>-3136.8413944149688</c:v>
                </c:pt>
                <c:pt idx="41">
                  <c:v>-3355.3000070087264</c:v>
                </c:pt>
                <c:pt idx="42">
                  <c:v>-3542.247978878137</c:v>
                </c:pt>
                <c:pt idx="43">
                  <c:v>-3691.4404113420405</c:v>
                </c:pt>
                <c:pt idx="44">
                  <c:v>-3805.1025066645943</c:v>
                </c:pt>
                <c:pt idx="45">
                  <c:v>-3880.1180118840875</c:v>
                </c:pt>
                <c:pt idx="46">
                  <c:v>-3921.442308909538</c:v>
                </c:pt>
                <c:pt idx="47">
                  <c:v>-3925.890855783206</c:v>
                </c:pt>
                <c:pt idx="48">
                  <c:v>-3892.3827799967867</c:v>
                </c:pt>
                <c:pt idx="49">
                  <c:v>-3821.714420323874</c:v>
                </c:pt>
                <c:pt idx="50">
                  <c:v>-3710.7074982253343</c:v>
                </c:pt>
                <c:pt idx="51">
                  <c:v>-3567.2269516846231</c:v>
                </c:pt>
                <c:pt idx="52">
                  <c:v>-3389.4804451151626</c:v>
                </c:pt>
                <c:pt idx="53">
                  <c:v>-3184.4256304538685</c:v>
                </c:pt>
                <c:pt idx="54">
                  <c:v>-2943.4520922480451</c:v>
                </c:pt>
                <c:pt idx="55">
                  <c:v>-2681.8018242809271</c:v>
                </c:pt>
                <c:pt idx="56">
                  <c:v>-2383.6073232604676</c:v>
                </c:pt>
                <c:pt idx="57">
                  <c:v>-2059.3783167024826</c:v>
                </c:pt>
                <c:pt idx="58">
                  <c:v>-1722.3623284140276</c:v>
                </c:pt>
                <c:pt idx="59">
                  <c:v>-1370.1570313897357</c:v>
                </c:pt>
                <c:pt idx="60">
                  <c:v>-1001.5732975943965</c:v>
                </c:pt>
                <c:pt idx="61">
                  <c:v>-636.21847877284802</c:v>
                </c:pt>
                <c:pt idx="62">
                  <c:v>-260.52346447108016</c:v>
                </c:pt>
                <c:pt idx="63">
                  <c:v>117.83881195344512</c:v>
                </c:pt>
                <c:pt idx="64">
                  <c:v>502.53704576958376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B99-441B-8CFB-053D962096EA}"/>
            </c:ext>
          </c:extLst>
        </c:ser>
        <c:ser>
          <c:idx val="2"/>
          <c:order val="2"/>
          <c:tx>
            <c:strRef>
              <c:f>TDK_KF_ST_05_03!$J$19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TDK_KF_ST_05_03!$J$20:$J$84</c:f>
              <c:numCache>
                <c:formatCode>General</c:formatCode>
                <c:ptCount val="65"/>
                <c:pt idx="0">
                  <c:v>-3783</c:v>
                </c:pt>
                <c:pt idx="1">
                  <c:v>-3718</c:v>
                </c:pt>
                <c:pt idx="2">
                  <c:v>-3607</c:v>
                </c:pt>
                <c:pt idx="3">
                  <c:v>-3467</c:v>
                </c:pt>
                <c:pt idx="4">
                  <c:v>-3300</c:v>
                </c:pt>
                <c:pt idx="5">
                  <c:v>-3092</c:v>
                </c:pt>
                <c:pt idx="6">
                  <c:v>-2855</c:v>
                </c:pt>
                <c:pt idx="7">
                  <c:v>-2598</c:v>
                </c:pt>
                <c:pt idx="8">
                  <c:v>-2307</c:v>
                </c:pt>
                <c:pt idx="9">
                  <c:v>-1989</c:v>
                </c:pt>
                <c:pt idx="10">
                  <c:v>-1642</c:v>
                </c:pt>
                <c:pt idx="11">
                  <c:v>-1298</c:v>
                </c:pt>
                <c:pt idx="12">
                  <c:v>-934</c:v>
                </c:pt>
                <c:pt idx="13">
                  <c:v>-578</c:v>
                </c:pt>
                <c:pt idx="14">
                  <c:v>-211</c:v>
                </c:pt>
                <c:pt idx="15">
                  <c:v>170</c:v>
                </c:pt>
                <c:pt idx="16">
                  <c:v>551</c:v>
                </c:pt>
                <c:pt idx="17">
                  <c:v>921</c:v>
                </c:pt>
                <c:pt idx="18">
                  <c:v>1287</c:v>
                </c:pt>
                <c:pt idx="19">
                  <c:v>1645</c:v>
                </c:pt>
                <c:pt idx="20">
                  <c:v>1981</c:v>
                </c:pt>
                <c:pt idx="21">
                  <c:v>2286</c:v>
                </c:pt>
                <c:pt idx="22">
                  <c:v>2585</c:v>
                </c:pt>
                <c:pt idx="23">
                  <c:v>2849</c:v>
                </c:pt>
                <c:pt idx="24">
                  <c:v>3099</c:v>
                </c:pt>
                <c:pt idx="25">
                  <c:v>3326</c:v>
                </c:pt>
                <c:pt idx="26">
                  <c:v>3506</c:v>
                </c:pt>
                <c:pt idx="27">
                  <c:v>3658</c:v>
                </c:pt>
                <c:pt idx="28">
                  <c:v>3764</c:v>
                </c:pt>
                <c:pt idx="29">
                  <c:v>3848</c:v>
                </c:pt>
                <c:pt idx="30">
                  <c:v>3891</c:v>
                </c:pt>
                <c:pt idx="31">
                  <c:v>3898</c:v>
                </c:pt>
                <c:pt idx="32">
                  <c:v>3859</c:v>
                </c:pt>
                <c:pt idx="33">
                  <c:v>3792</c:v>
                </c:pt>
                <c:pt idx="34">
                  <c:v>3686</c:v>
                </c:pt>
                <c:pt idx="35">
                  <c:v>3543</c:v>
                </c:pt>
                <c:pt idx="36">
                  <c:v>3372</c:v>
                </c:pt>
                <c:pt idx="37">
                  <c:v>3173</c:v>
                </c:pt>
                <c:pt idx="38">
                  <c:v>2934</c:v>
                </c:pt>
                <c:pt idx="39">
                  <c:v>2670</c:v>
                </c:pt>
                <c:pt idx="40">
                  <c:v>2384</c:v>
                </c:pt>
                <c:pt idx="41">
                  <c:v>2065</c:v>
                </c:pt>
                <c:pt idx="42">
                  <c:v>1730</c:v>
                </c:pt>
                <c:pt idx="43">
                  <c:v>1385</c:v>
                </c:pt>
                <c:pt idx="44">
                  <c:v>1020</c:v>
                </c:pt>
                <c:pt idx="45">
                  <c:v>670</c:v>
                </c:pt>
                <c:pt idx="46">
                  <c:v>302</c:v>
                </c:pt>
                <c:pt idx="47">
                  <c:v>-79</c:v>
                </c:pt>
                <c:pt idx="48">
                  <c:v>-457</c:v>
                </c:pt>
                <c:pt idx="49">
                  <c:v>-824</c:v>
                </c:pt>
                <c:pt idx="50">
                  <c:v>-1199</c:v>
                </c:pt>
                <c:pt idx="51">
                  <c:v>-1551</c:v>
                </c:pt>
                <c:pt idx="52">
                  <c:v>-1886</c:v>
                </c:pt>
                <c:pt idx="53">
                  <c:v>-2197</c:v>
                </c:pt>
                <c:pt idx="54">
                  <c:v>-2494</c:v>
                </c:pt>
                <c:pt idx="55">
                  <c:v>-2764</c:v>
                </c:pt>
                <c:pt idx="56">
                  <c:v>-3011</c:v>
                </c:pt>
                <c:pt idx="57">
                  <c:v>-3238</c:v>
                </c:pt>
                <c:pt idx="58">
                  <c:v>-3423</c:v>
                </c:pt>
                <c:pt idx="59">
                  <c:v>-3571</c:v>
                </c:pt>
                <c:pt idx="60">
                  <c:v>-3700</c:v>
                </c:pt>
                <c:pt idx="61">
                  <c:v>-3766</c:v>
                </c:pt>
                <c:pt idx="62">
                  <c:v>-3808</c:v>
                </c:pt>
                <c:pt idx="63">
                  <c:v>-3819</c:v>
                </c:pt>
                <c:pt idx="64">
                  <c:v>-3786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B99-441B-8CFB-053D962096EA}"/>
            </c:ext>
          </c:extLst>
        </c:ser>
        <c:ser>
          <c:idx val="3"/>
          <c:order val="3"/>
          <c:tx>
            <c:strRef>
              <c:f>TDK_KF_ST_05_03!$N$19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TDK_KF_ST_05_03!$N$20:$N$84</c:f>
              <c:numCache>
                <c:formatCode>General</c:formatCode>
                <c:ptCount val="65"/>
                <c:pt idx="0">
                  <c:v>-3784.117218164507</c:v>
                </c:pt>
                <c:pt idx="1">
                  <c:v>-3714.2912866579995</c:v>
                </c:pt>
                <c:pt idx="2">
                  <c:v>-3605.4131120519155</c:v>
                </c:pt>
                <c:pt idx="3">
                  <c:v>-3462.6215922324373</c:v>
                </c:pt>
                <c:pt idx="4">
                  <c:v>-3291.6202633141488</c:v>
                </c:pt>
                <c:pt idx="5">
                  <c:v>-3089.998342628448</c:v>
                </c:pt>
                <c:pt idx="6">
                  <c:v>-2852.4084751099626</c:v>
                </c:pt>
                <c:pt idx="7">
                  <c:v>-2592.8544204362561</c:v>
                </c:pt>
                <c:pt idx="8">
                  <c:v>-2303.9838857593318</c:v>
                </c:pt>
                <c:pt idx="9">
                  <c:v>-1987.947399748233</c:v>
                </c:pt>
                <c:pt idx="10">
                  <c:v>-1646.4125074956157</c:v>
                </c:pt>
                <c:pt idx="11">
                  <c:v>-1298.4726080595358</c:v>
                </c:pt>
                <c:pt idx="12">
                  <c:v>-935.92298590238647</c:v>
                </c:pt>
                <c:pt idx="13">
                  <c:v>-578.26794316697828</c:v>
                </c:pt>
                <c:pt idx="14">
                  <c:v>-209.64708119011252</c:v>
                </c:pt>
                <c:pt idx="15">
                  <c:v>168.51539854795968</c:v>
                </c:pt>
                <c:pt idx="16">
                  <c:v>552.60894749362319</c:v>
                </c:pt>
                <c:pt idx="17">
                  <c:v>925.65443763888356</c:v>
                </c:pt>
                <c:pt idx="18">
                  <c:v>1294.666690428844</c:v>
                </c:pt>
                <c:pt idx="19">
                  <c:v>1650.6295349926593</c:v>
                </c:pt>
                <c:pt idx="20">
                  <c:v>1980.6825282833292</c:v>
                </c:pt>
                <c:pt idx="21">
                  <c:v>2286.7214979208429</c:v>
                </c:pt>
                <c:pt idx="22">
                  <c:v>2583.0680869994912</c:v>
                </c:pt>
                <c:pt idx="23">
                  <c:v>2849.0351129429164</c:v>
                </c:pt>
                <c:pt idx="24">
                  <c:v>3094.212557024428</c:v>
                </c:pt>
                <c:pt idx="25">
                  <c:v>3315.6063518737551</c:v>
                </c:pt>
                <c:pt idx="26">
                  <c:v>3500.0422120864196</c:v>
                </c:pt>
                <c:pt idx="27">
                  <c:v>3647.5384689626203</c:v>
                </c:pt>
                <c:pt idx="28">
                  <c:v>3763.1810064198226</c:v>
                </c:pt>
                <c:pt idx="29">
                  <c:v>3840.2343541802165</c:v>
                </c:pt>
                <c:pt idx="30">
                  <c:v>3882.7600937493476</c:v>
                </c:pt>
                <c:pt idx="31">
                  <c:v>3889.6310153095355</c:v>
                </c:pt>
                <c:pt idx="32">
                  <c:v>3859.1380834801271</c:v>
                </c:pt>
                <c:pt idx="33">
                  <c:v>3790.8099576550003</c:v>
                </c:pt>
                <c:pt idx="34">
                  <c:v>3684.2406732859481</c:v>
                </c:pt>
                <c:pt idx="35">
                  <c:v>3544.9948733825354</c:v>
                </c:pt>
                <c:pt idx="36">
                  <c:v>3373.7096251555149</c:v>
                </c:pt>
                <c:pt idx="37">
                  <c:v>3176.2941431214426</c:v>
                </c:pt>
                <c:pt idx="38">
                  <c:v>2939.2225623917338</c:v>
                </c:pt>
                <c:pt idx="39">
                  <c:v>2680.1983527114094</c:v>
                </c:pt>
                <c:pt idx="40">
                  <c:v>2393.0219213144137</c:v>
                </c:pt>
                <c:pt idx="41">
                  <c:v>2078.1030582308413</c:v>
                </c:pt>
                <c:pt idx="42">
                  <c:v>1740.2490918598282</c:v>
                </c:pt>
                <c:pt idx="43">
                  <c:v>1392.0572325565156</c:v>
                </c:pt>
                <c:pt idx="44">
                  <c:v>1031.3198022227868</c:v>
                </c:pt>
                <c:pt idx="45">
                  <c:v>675.30996083597188</c:v>
                </c:pt>
                <c:pt idx="46">
                  <c:v>303.93476019661244</c:v>
                </c:pt>
                <c:pt idx="47">
                  <c:v>-79.032440580981273</c:v>
                </c:pt>
                <c:pt idx="48">
                  <c:v>-457.85528066300066</c:v>
                </c:pt>
                <c:pt idx="49">
                  <c:v>-830.69210321191451</c:v>
                </c:pt>
                <c:pt idx="50">
                  <c:v>-1206.0460595880504</c:v>
                </c:pt>
                <c:pt idx="51">
                  <c:v>-1557.6446362775407</c:v>
                </c:pt>
                <c:pt idx="52">
                  <c:v>-1894.4198626401676</c:v>
                </c:pt>
                <c:pt idx="53">
                  <c:v>-2205.6581816846851</c:v>
                </c:pt>
                <c:pt idx="54">
                  <c:v>-2503.9480405398472</c:v>
                </c:pt>
                <c:pt idx="55">
                  <c:v>-2770.4244732915668</c:v>
                </c:pt>
                <c:pt idx="56">
                  <c:v>-3020.2340317347262</c:v>
                </c:pt>
                <c:pt idx="57">
                  <c:v>-3241.0713437133004</c:v>
                </c:pt>
                <c:pt idx="58">
                  <c:v>-3424.8974588446622</c:v>
                </c:pt>
                <c:pt idx="59">
                  <c:v>-3574.6582094802352</c:v>
                </c:pt>
                <c:pt idx="60">
                  <c:v>-3690.4729383762942</c:v>
                </c:pt>
                <c:pt idx="61">
                  <c:v>-3767.5711417651596</c:v>
                </c:pt>
                <c:pt idx="62">
                  <c:v>-3809.9869951598967</c:v>
                </c:pt>
                <c:pt idx="63">
                  <c:v>-3816.0615848305306</c:v>
                </c:pt>
                <c:pt idx="64">
                  <c:v>-3784.6125697635957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B99-441B-8CFB-053D96209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16120"/>
        <c:axId val="572217688"/>
      </c:scatterChart>
      <c:valAx>
        <c:axId val="572216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7688"/>
        <c:crosses val="autoZero"/>
        <c:crossBetween val="midCat"/>
      </c:valAx>
      <c:valAx>
        <c:axId val="57221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6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TDK_KF_ST_17_01!$I$85:$I$149</c:f>
              <c:numCache>
                <c:formatCode>General</c:formatCode>
                <c:ptCount val="65"/>
                <c:pt idx="0">
                  <c:v>635</c:v>
                </c:pt>
                <c:pt idx="1">
                  <c:v>226</c:v>
                </c:pt>
                <c:pt idx="2">
                  <c:v>-166</c:v>
                </c:pt>
                <c:pt idx="3">
                  <c:v>-556</c:v>
                </c:pt>
                <c:pt idx="4">
                  <c:v>-944</c:v>
                </c:pt>
                <c:pt idx="5">
                  <c:v>-1333</c:v>
                </c:pt>
                <c:pt idx="6">
                  <c:v>-1711</c:v>
                </c:pt>
                <c:pt idx="7">
                  <c:v>-2082</c:v>
                </c:pt>
                <c:pt idx="8">
                  <c:v>-2416</c:v>
                </c:pt>
                <c:pt idx="9">
                  <c:v>-2733</c:v>
                </c:pt>
                <c:pt idx="10">
                  <c:v>-3013</c:v>
                </c:pt>
                <c:pt idx="11">
                  <c:v>-3262</c:v>
                </c:pt>
                <c:pt idx="12">
                  <c:v>-3490</c:v>
                </c:pt>
                <c:pt idx="13">
                  <c:v>-3689</c:v>
                </c:pt>
                <c:pt idx="14">
                  <c:v>-3838</c:v>
                </c:pt>
                <c:pt idx="15">
                  <c:v>-3960</c:v>
                </c:pt>
                <c:pt idx="16">
                  <c:v>-4048</c:v>
                </c:pt>
                <c:pt idx="17">
                  <c:v>-4077</c:v>
                </c:pt>
                <c:pt idx="18">
                  <c:v>-4087</c:v>
                </c:pt>
                <c:pt idx="19">
                  <c:v>-4048</c:v>
                </c:pt>
                <c:pt idx="20">
                  <c:v>-3973</c:v>
                </c:pt>
                <c:pt idx="21">
                  <c:v>-3855</c:v>
                </c:pt>
                <c:pt idx="22">
                  <c:v>-3707</c:v>
                </c:pt>
                <c:pt idx="23">
                  <c:v>-3509</c:v>
                </c:pt>
                <c:pt idx="24">
                  <c:v>-3293</c:v>
                </c:pt>
                <c:pt idx="25">
                  <c:v>-3032</c:v>
                </c:pt>
                <c:pt idx="26">
                  <c:v>-2757</c:v>
                </c:pt>
                <c:pt idx="27">
                  <c:v>-2459</c:v>
                </c:pt>
                <c:pt idx="28">
                  <c:v>-2122</c:v>
                </c:pt>
                <c:pt idx="29">
                  <c:v>-1777</c:v>
                </c:pt>
                <c:pt idx="30">
                  <c:v>-1406</c:v>
                </c:pt>
                <c:pt idx="31">
                  <c:v>-1010</c:v>
                </c:pt>
                <c:pt idx="32">
                  <c:v>-617</c:v>
                </c:pt>
                <c:pt idx="33">
                  <c:v>-214</c:v>
                </c:pt>
                <c:pt idx="34">
                  <c:v>188</c:v>
                </c:pt>
                <c:pt idx="35">
                  <c:v>567</c:v>
                </c:pt>
                <c:pt idx="36">
                  <c:v>952</c:v>
                </c:pt>
                <c:pt idx="37">
                  <c:v>1350</c:v>
                </c:pt>
                <c:pt idx="38">
                  <c:v>1729</c:v>
                </c:pt>
                <c:pt idx="39">
                  <c:v>2090</c:v>
                </c:pt>
                <c:pt idx="40">
                  <c:v>2433</c:v>
                </c:pt>
                <c:pt idx="41">
                  <c:v>2745</c:v>
                </c:pt>
                <c:pt idx="42">
                  <c:v>3027</c:v>
                </c:pt>
                <c:pt idx="43">
                  <c:v>3285</c:v>
                </c:pt>
                <c:pt idx="44">
                  <c:v>3503</c:v>
                </c:pt>
                <c:pt idx="45">
                  <c:v>3702</c:v>
                </c:pt>
                <c:pt idx="46">
                  <c:v>3856</c:v>
                </c:pt>
                <c:pt idx="47">
                  <c:v>3983</c:v>
                </c:pt>
                <c:pt idx="48">
                  <c:v>4065</c:v>
                </c:pt>
                <c:pt idx="49">
                  <c:v>4105</c:v>
                </c:pt>
                <c:pt idx="50">
                  <c:v>4103</c:v>
                </c:pt>
                <c:pt idx="51">
                  <c:v>4074</c:v>
                </c:pt>
                <c:pt idx="52">
                  <c:v>3999</c:v>
                </c:pt>
                <c:pt idx="53">
                  <c:v>3880</c:v>
                </c:pt>
                <c:pt idx="54">
                  <c:v>3730</c:v>
                </c:pt>
                <c:pt idx="55">
                  <c:v>3535</c:v>
                </c:pt>
                <c:pt idx="56">
                  <c:v>3324</c:v>
                </c:pt>
                <c:pt idx="57">
                  <c:v>3061</c:v>
                </c:pt>
                <c:pt idx="58">
                  <c:v>2782</c:v>
                </c:pt>
                <c:pt idx="59">
                  <c:v>2481</c:v>
                </c:pt>
                <c:pt idx="60">
                  <c:v>2154</c:v>
                </c:pt>
                <c:pt idx="61">
                  <c:v>1795</c:v>
                </c:pt>
                <c:pt idx="62">
                  <c:v>1423</c:v>
                </c:pt>
                <c:pt idx="63">
                  <c:v>1027</c:v>
                </c:pt>
                <c:pt idx="64">
                  <c:v>630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AFB-4DC5-B86A-F8F96E19B50E}"/>
            </c:ext>
          </c:extLst>
        </c:ser>
        <c:ser>
          <c:idx val="1"/>
          <c:order val="1"/>
          <c:tx>
            <c:strRef>
              <c:f>TDK_KF_ST_17_01!$L$19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TDK_KF_ST_17_01!$L$85:$L$149</c:f>
              <c:numCache>
                <c:formatCode>General</c:formatCode>
                <c:ptCount val="65"/>
                <c:pt idx="0">
                  <c:v>637.84622710349333</c:v>
                </c:pt>
                <c:pt idx="1">
                  <c:v>237.73355763886352</c:v>
                </c:pt>
                <c:pt idx="2">
                  <c:v>-162.67190515474311</c:v>
                </c:pt>
                <c:pt idx="3">
                  <c:v>-555.08004853717227</c:v>
                </c:pt>
                <c:pt idx="4">
                  <c:v>-938.5366579545755</c:v>
                </c:pt>
                <c:pt idx="5">
                  <c:v>-1334.1396681398705</c:v>
                </c:pt>
                <c:pt idx="6">
                  <c:v>-1715.0265307408802</c:v>
                </c:pt>
                <c:pt idx="7">
                  <c:v>-2076.4087996402341</c:v>
                </c:pt>
                <c:pt idx="8">
                  <c:v>-2419.2148847125559</c:v>
                </c:pt>
                <c:pt idx="9">
                  <c:v>-2733.3575587244286</c:v>
                </c:pt>
                <c:pt idx="10">
                  <c:v>-3015.1109715153721</c:v>
                </c:pt>
                <c:pt idx="11">
                  <c:v>-3265.0933588583398</c:v>
                </c:pt>
                <c:pt idx="12">
                  <c:v>-3493.744281786107</c:v>
                </c:pt>
                <c:pt idx="13">
                  <c:v>-3683.7166471636328</c:v>
                </c:pt>
                <c:pt idx="14">
                  <c:v>-3843.9156414265067</c:v>
                </c:pt>
                <c:pt idx="15">
                  <c:v>-3964.8585019388993</c:v>
                </c:pt>
                <c:pt idx="16">
                  <c:v>-4045.599864401529</c:v>
                </c:pt>
                <c:pt idx="17">
                  <c:v>-4086.6720489675413</c:v>
                </c:pt>
                <c:pt idx="18">
                  <c:v>-4087.9413594574917</c:v>
                </c:pt>
                <c:pt idx="19">
                  <c:v>-4051.5398248506472</c:v>
                </c:pt>
                <c:pt idx="20">
                  <c:v>-3977.9548073585279</c:v>
                </c:pt>
                <c:pt idx="21">
                  <c:v>-3860.5056814485342</c:v>
                </c:pt>
                <c:pt idx="22">
                  <c:v>-3708.6837486478635</c:v>
                </c:pt>
                <c:pt idx="23">
                  <c:v>-3514.1599057308795</c:v>
                </c:pt>
                <c:pt idx="24">
                  <c:v>-3291.4454358999678</c:v>
                </c:pt>
                <c:pt idx="25">
                  <c:v>-3033.9327695889783</c:v>
                </c:pt>
                <c:pt idx="26">
                  <c:v>-2758.846146617363</c:v>
                </c:pt>
                <c:pt idx="27">
                  <c:v>-2455.6198666430846</c:v>
                </c:pt>
                <c:pt idx="28">
                  <c:v>-2124.6962532757707</c:v>
                </c:pt>
                <c:pt idx="29">
                  <c:v>-1771.1772312057103</c:v>
                </c:pt>
                <c:pt idx="30">
                  <c:v>-1399.3177166630965</c:v>
                </c:pt>
                <c:pt idx="31">
                  <c:v>-1005.7126741776575</c:v>
                </c:pt>
                <c:pt idx="32">
                  <c:v>-610.15592636415261</c:v>
                </c:pt>
                <c:pt idx="33">
                  <c:v>-206.04315281699698</c:v>
                </c:pt>
                <c:pt idx="34">
                  <c:v>188.58126317803834</c:v>
                </c:pt>
                <c:pt idx="35">
                  <c:v>575.78307248461556</c:v>
                </c:pt>
                <c:pt idx="36">
                  <c:v>961.62499656950968</c:v>
                </c:pt>
                <c:pt idx="37">
                  <c:v>1352.7057073518504</c:v>
                </c:pt>
                <c:pt idx="38">
                  <c:v>1732.2406354387376</c:v>
                </c:pt>
                <c:pt idx="39">
                  <c:v>2091.2382120079706</c:v>
                </c:pt>
                <c:pt idx="40">
                  <c:v>2432.9494453242082</c:v>
                </c:pt>
                <c:pt idx="41">
                  <c:v>2746.6293125579414</c:v>
                </c:pt>
                <c:pt idx="42">
                  <c:v>3024.5242805047833</c:v>
                </c:pt>
                <c:pt idx="43">
                  <c:v>3275.7746314655974</c:v>
                </c:pt>
                <c:pt idx="44">
                  <c:v>3499.148882533088</c:v>
                </c:pt>
                <c:pt idx="45">
                  <c:v>3692.7695609528032</c:v>
                </c:pt>
                <c:pt idx="46">
                  <c:v>3853.1136140767408</c:v>
                </c:pt>
                <c:pt idx="47">
                  <c:v>3976.6589788668457</c:v>
                </c:pt>
                <c:pt idx="48">
                  <c:v>4057.8436163965221</c:v>
                </c:pt>
                <c:pt idx="49">
                  <c:v>4099.5161063209835</c:v>
                </c:pt>
                <c:pt idx="50">
                  <c:v>4102.5450538731657</c:v>
                </c:pt>
                <c:pt idx="51">
                  <c:v>4067.4861484913308</c:v>
                </c:pt>
                <c:pt idx="52">
                  <c:v>3996.1479447913644</c:v>
                </c:pt>
                <c:pt idx="53">
                  <c:v>3882.366942195812</c:v>
                </c:pt>
                <c:pt idx="54">
                  <c:v>3730.0470567815332</c:v>
                </c:pt>
                <c:pt idx="55">
                  <c:v>3537.7619843181819</c:v>
                </c:pt>
                <c:pt idx="56">
                  <c:v>3317.357627832087</c:v>
                </c:pt>
                <c:pt idx="57">
                  <c:v>3061.8316079460624</c:v>
                </c:pt>
                <c:pt idx="58">
                  <c:v>2786.2638632542025</c:v>
                </c:pt>
                <c:pt idx="59">
                  <c:v>2484.1631320448332</c:v>
                </c:pt>
                <c:pt idx="60">
                  <c:v>2155.3407844866861</c:v>
                </c:pt>
                <c:pt idx="61">
                  <c:v>1799.8482654318907</c:v>
                </c:pt>
                <c:pt idx="62">
                  <c:v>1426.805922737906</c:v>
                </c:pt>
                <c:pt idx="63">
                  <c:v>1029.8903566714528</c:v>
                </c:pt>
                <c:pt idx="64">
                  <c:v>631.35967230336973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AFB-4DC5-B86A-F8F96E19B50E}"/>
            </c:ext>
          </c:extLst>
        </c:ser>
        <c:ser>
          <c:idx val="2"/>
          <c:order val="2"/>
          <c:tx>
            <c:strRef>
              <c:f>TDK_KF_ST_17_01!$J$19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TDK_KF_ST_17_01!$J$85:$J$149</c:f>
              <c:numCache>
                <c:formatCode>General</c:formatCode>
                <c:ptCount val="65"/>
                <c:pt idx="0">
                  <c:v>-4051</c:v>
                </c:pt>
                <c:pt idx="1">
                  <c:v>-4083</c:v>
                </c:pt>
                <c:pt idx="2">
                  <c:v>-4082</c:v>
                </c:pt>
                <c:pt idx="3">
                  <c:v>-4039</c:v>
                </c:pt>
                <c:pt idx="4">
                  <c:v>-3959</c:v>
                </c:pt>
                <c:pt idx="5">
                  <c:v>-3840</c:v>
                </c:pt>
                <c:pt idx="6">
                  <c:v>-3681</c:v>
                </c:pt>
                <c:pt idx="7">
                  <c:v>-3485</c:v>
                </c:pt>
                <c:pt idx="8">
                  <c:v>-3255</c:v>
                </c:pt>
                <c:pt idx="9">
                  <c:v>-2993</c:v>
                </c:pt>
                <c:pt idx="10">
                  <c:v>-2710</c:v>
                </c:pt>
                <c:pt idx="11">
                  <c:v>-2407</c:v>
                </c:pt>
                <c:pt idx="12">
                  <c:v>-2069</c:v>
                </c:pt>
                <c:pt idx="13">
                  <c:v>-1721</c:v>
                </c:pt>
                <c:pt idx="14">
                  <c:v>-1345</c:v>
                </c:pt>
                <c:pt idx="15">
                  <c:v>-958</c:v>
                </c:pt>
                <c:pt idx="16">
                  <c:v>-566</c:v>
                </c:pt>
                <c:pt idx="17">
                  <c:v>-171</c:v>
                </c:pt>
                <c:pt idx="18">
                  <c:v>234</c:v>
                </c:pt>
                <c:pt idx="19">
                  <c:v>614</c:v>
                </c:pt>
                <c:pt idx="20">
                  <c:v>989</c:v>
                </c:pt>
                <c:pt idx="21">
                  <c:v>1384</c:v>
                </c:pt>
                <c:pt idx="22">
                  <c:v>1753</c:v>
                </c:pt>
                <c:pt idx="23">
                  <c:v>2110</c:v>
                </c:pt>
                <c:pt idx="24">
                  <c:v>2446</c:v>
                </c:pt>
                <c:pt idx="25">
                  <c:v>2755</c:v>
                </c:pt>
                <c:pt idx="26">
                  <c:v>3032</c:v>
                </c:pt>
                <c:pt idx="27">
                  <c:v>3280</c:v>
                </c:pt>
                <c:pt idx="28">
                  <c:v>3502</c:v>
                </c:pt>
                <c:pt idx="29">
                  <c:v>3698</c:v>
                </c:pt>
                <c:pt idx="30">
                  <c:v>3850</c:v>
                </c:pt>
                <c:pt idx="31">
                  <c:v>3968</c:v>
                </c:pt>
                <c:pt idx="32">
                  <c:v>4046</c:v>
                </c:pt>
                <c:pt idx="33">
                  <c:v>4088</c:v>
                </c:pt>
                <c:pt idx="34">
                  <c:v>4084</c:v>
                </c:pt>
                <c:pt idx="35">
                  <c:v>4036</c:v>
                </c:pt>
                <c:pt idx="36">
                  <c:v>3968</c:v>
                </c:pt>
                <c:pt idx="37">
                  <c:v>3844</c:v>
                </c:pt>
                <c:pt idx="38">
                  <c:v>3683</c:v>
                </c:pt>
                <c:pt idx="39">
                  <c:v>3485</c:v>
                </c:pt>
                <c:pt idx="40">
                  <c:v>3256</c:v>
                </c:pt>
                <c:pt idx="41">
                  <c:v>2992</c:v>
                </c:pt>
                <c:pt idx="42">
                  <c:v>2711</c:v>
                </c:pt>
                <c:pt idx="43">
                  <c:v>2408</c:v>
                </c:pt>
                <c:pt idx="44">
                  <c:v>2079</c:v>
                </c:pt>
                <c:pt idx="45">
                  <c:v>1720</c:v>
                </c:pt>
                <c:pt idx="46">
                  <c:v>1344</c:v>
                </c:pt>
                <c:pt idx="47">
                  <c:v>950</c:v>
                </c:pt>
                <c:pt idx="48">
                  <c:v>554</c:v>
                </c:pt>
                <c:pt idx="49">
                  <c:v>163</c:v>
                </c:pt>
                <c:pt idx="50">
                  <c:v>-236</c:v>
                </c:pt>
                <c:pt idx="51">
                  <c:v>-627</c:v>
                </c:pt>
                <c:pt idx="52">
                  <c:v>-1002</c:v>
                </c:pt>
                <c:pt idx="53">
                  <c:v>-1399</c:v>
                </c:pt>
                <c:pt idx="54">
                  <c:v>-1768</c:v>
                </c:pt>
                <c:pt idx="55">
                  <c:v>-2125</c:v>
                </c:pt>
                <c:pt idx="56">
                  <c:v>-2461</c:v>
                </c:pt>
                <c:pt idx="57">
                  <c:v>-2772</c:v>
                </c:pt>
                <c:pt idx="58">
                  <c:v>-3046</c:v>
                </c:pt>
                <c:pt idx="59">
                  <c:v>-3293</c:v>
                </c:pt>
                <c:pt idx="60">
                  <c:v>-3516</c:v>
                </c:pt>
                <c:pt idx="61">
                  <c:v>-3698</c:v>
                </c:pt>
                <c:pt idx="62">
                  <c:v>-3860</c:v>
                </c:pt>
                <c:pt idx="63">
                  <c:v>-3973</c:v>
                </c:pt>
                <c:pt idx="64">
                  <c:v>-4050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AFB-4DC5-B86A-F8F96E19B50E}"/>
            </c:ext>
          </c:extLst>
        </c:ser>
        <c:ser>
          <c:idx val="3"/>
          <c:order val="3"/>
          <c:tx>
            <c:strRef>
              <c:f>TDK_KF_ST_17_01!$N$19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TDK_KF_ST_17_01!$N$85:$N$149</c:f>
              <c:numCache>
                <c:formatCode>General</c:formatCode>
                <c:ptCount val="65"/>
                <c:pt idx="0">
                  <c:v>-4041.1733523881016</c:v>
                </c:pt>
                <c:pt idx="1">
                  <c:v>-4078.8513683334309</c:v>
                </c:pt>
                <c:pt idx="2">
                  <c:v>-4077.3080928440891</c:v>
                </c:pt>
                <c:pt idx="3">
                  <c:v>-4037.7897537228505</c:v>
                </c:pt>
                <c:pt idx="4">
                  <c:v>-3961.8782127055742</c:v>
                </c:pt>
                <c:pt idx="5">
                  <c:v>-3842.738738974097</c:v>
                </c:pt>
                <c:pt idx="6">
                  <c:v>-3685.3089923619814</c:v>
                </c:pt>
                <c:pt idx="7">
                  <c:v>-3492.1919523786119</c:v>
                </c:pt>
                <c:pt idx="8">
                  <c:v>-3262.8945539953238</c:v>
                </c:pt>
                <c:pt idx="9">
                  <c:v>-3004.7394491647688</c:v>
                </c:pt>
                <c:pt idx="10">
                  <c:v>-2723.4740909285088</c:v>
                </c:pt>
                <c:pt idx="11">
                  <c:v>-2421.3656297946973</c:v>
                </c:pt>
                <c:pt idx="12">
                  <c:v>-2083.472306949222</c:v>
                </c:pt>
                <c:pt idx="13">
                  <c:v>-1733.7756674785717</c:v>
                </c:pt>
                <c:pt idx="14">
                  <c:v>-1354.50146190285</c:v>
                </c:pt>
                <c:pt idx="15">
                  <c:v>-963.47214019155717</c:v>
                </c:pt>
                <c:pt idx="16">
                  <c:v>-566.66380592650728</c:v>
                </c:pt>
                <c:pt idx="17">
                  <c:v>-164.33486778275952</c:v>
                </c:pt>
                <c:pt idx="18">
                  <c:v>233.80749883761015</c:v>
                </c:pt>
                <c:pt idx="19">
                  <c:v>620.81607208765445</c:v>
                </c:pt>
                <c:pt idx="20">
                  <c:v>1003.3847503349014</c:v>
                </c:pt>
                <c:pt idx="21">
                  <c:v>1397.8321876259272</c:v>
                </c:pt>
                <c:pt idx="22">
                  <c:v>1766.9519239657561</c:v>
                </c:pt>
                <c:pt idx="23">
                  <c:v>2130.4787267862712</c:v>
                </c:pt>
                <c:pt idx="24">
                  <c:v>2461.2883636561464</c:v>
                </c:pt>
                <c:pt idx="25">
                  <c:v>2771.6065664997232</c:v>
                </c:pt>
                <c:pt idx="26">
                  <c:v>3043.4809228031208</c:v>
                </c:pt>
                <c:pt idx="27">
                  <c:v>3289.9850332666706</c:v>
                </c:pt>
                <c:pt idx="28">
                  <c:v>3508.9554016757756</c:v>
                </c:pt>
                <c:pt idx="29">
                  <c:v>3695.5471868224781</c:v>
                </c:pt>
                <c:pt idx="30">
                  <c:v>3846.8693119180393</c:v>
                </c:pt>
                <c:pt idx="31">
                  <c:v>3962.7577310028705</c:v>
                </c:pt>
                <c:pt idx="32">
                  <c:v>4037.3828173550364</c:v>
                </c:pt>
                <c:pt idx="33">
                  <c:v>4072.8649431889812</c:v>
                </c:pt>
                <c:pt idx="34">
                  <c:v>4068.9420029882167</c:v>
                </c:pt>
                <c:pt idx="35">
                  <c:v>4028.1004802374241</c:v>
                </c:pt>
                <c:pt idx="36">
                  <c:v>3949.9780502069407</c:v>
                </c:pt>
                <c:pt idx="37">
                  <c:v>3830.5009037139343</c:v>
                </c:pt>
                <c:pt idx="38">
                  <c:v>3672.2414983636477</c:v>
                </c:pt>
                <c:pt idx="39">
                  <c:v>3479.260293366252</c:v>
                </c:pt>
                <c:pt idx="40">
                  <c:v>3249.8127336779548</c:v>
                </c:pt>
                <c:pt idx="41">
                  <c:v>2991.3452035725495</c:v>
                </c:pt>
                <c:pt idx="42">
                  <c:v>2713.7624431372251</c:v>
                </c:pt>
                <c:pt idx="43">
                  <c:v>2410.4129492888392</c:v>
                </c:pt>
                <c:pt idx="44">
                  <c:v>2081.6400405442014</c:v>
                </c:pt>
                <c:pt idx="45">
                  <c:v>1727.5788767667084</c:v>
                </c:pt>
                <c:pt idx="46">
                  <c:v>1350.7648041556431</c:v>
                </c:pt>
                <c:pt idx="47">
                  <c:v>954.85108366631755</c:v>
                </c:pt>
                <c:pt idx="48">
                  <c:v>560.5557696449913</c:v>
                </c:pt>
                <c:pt idx="49">
                  <c:v>167.20837542469778</c:v>
                </c:pt>
                <c:pt idx="50">
                  <c:v>-236.06514414818091</c:v>
                </c:pt>
                <c:pt idx="51">
                  <c:v>-623.75678090814563</c:v>
                </c:pt>
                <c:pt idx="52">
                  <c:v>-1002.6759058741372</c:v>
                </c:pt>
                <c:pt idx="53">
                  <c:v>-1391.938191557836</c:v>
                </c:pt>
                <c:pt idx="54">
                  <c:v>-1767.3720729724494</c:v>
                </c:pt>
                <c:pt idx="55">
                  <c:v>-2130.1665774153757</c:v>
                </c:pt>
                <c:pt idx="56">
                  <c:v>-2460.4361663583113</c:v>
                </c:pt>
                <c:pt idx="57">
                  <c:v>-2770.9225805584019</c:v>
                </c:pt>
                <c:pt idx="58">
                  <c:v>-3045.2321640557338</c:v>
                </c:pt>
                <c:pt idx="59">
                  <c:v>-3292.342092940461</c:v>
                </c:pt>
                <c:pt idx="60">
                  <c:v>-3511.3176918381737</c:v>
                </c:pt>
                <c:pt idx="61">
                  <c:v>-3700.0824472189825</c:v>
                </c:pt>
                <c:pt idx="62">
                  <c:v>-3852.6062778842124</c:v>
                </c:pt>
                <c:pt idx="63">
                  <c:v>-3969.8070034518623</c:v>
                </c:pt>
                <c:pt idx="64">
                  <c:v>-4044.909659335261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AFB-4DC5-B86A-F8F96E19B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18472"/>
        <c:axId val="567001976"/>
      </c:scatterChart>
      <c:valAx>
        <c:axId val="572218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1976"/>
        <c:crosses val="autoZero"/>
        <c:crossBetween val="midCat"/>
      </c:valAx>
      <c:valAx>
        <c:axId val="56700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8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TDK_KF_ST_17_01!$AC$20:$AC$84</c:f>
              <c:numCache>
                <c:formatCode>General</c:formatCode>
                <c:ptCount val="65"/>
                <c:pt idx="0">
                  <c:v>2.597312083386577E-2</c:v>
                </c:pt>
                <c:pt idx="1">
                  <c:v>-8.2406034233026837E-2</c:v>
                </c:pt>
                <c:pt idx="2">
                  <c:v>-0.11871923395099948</c:v>
                </c:pt>
                <c:pt idx="3">
                  <c:v>-0.13747267677054253</c:v>
                </c:pt>
                <c:pt idx="4">
                  <c:v>-0.18327500760445758</c:v>
                </c:pt>
                <c:pt idx="5">
                  <c:v>-0.16319292622860004</c:v>
                </c:pt>
                <c:pt idx="6">
                  <c:v>-0.16746469726015789</c:v>
                </c:pt>
                <c:pt idx="7">
                  <c:v>-2.4345443933540878E-2</c:v>
                </c:pt>
                <c:pt idx="8">
                  <c:v>-0.11856877988475389</c:v>
                </c:pt>
                <c:pt idx="9">
                  <c:v>-9.5465420057031736E-2</c:v>
                </c:pt>
                <c:pt idx="10">
                  <c:v>-6.6891759633250558E-2</c:v>
                </c:pt>
                <c:pt idx="11">
                  <c:v>-4.9244485950367789E-2</c:v>
                </c:pt>
                <c:pt idx="12">
                  <c:v>-0.10299068874778072</c:v>
                </c:pt>
                <c:pt idx="13">
                  <c:v>-0.16567324094644675</c:v>
                </c:pt>
                <c:pt idx="14">
                  <c:v>-0.1926949588672926</c:v>
                </c:pt>
                <c:pt idx="15">
                  <c:v>-0.11465037865367833</c:v>
                </c:pt>
                <c:pt idx="16">
                  <c:v>-0.19800608621559945</c:v>
                </c:pt>
                <c:pt idx="17">
                  <c:v>-0.22984577389780725</c:v>
                </c:pt>
                <c:pt idx="18">
                  <c:v>-0.19917216859997211</c:v>
                </c:pt>
                <c:pt idx="19">
                  <c:v>-0.23509425419442209</c:v>
                </c:pt>
                <c:pt idx="20">
                  <c:v>-0.18427273285243473</c:v>
                </c:pt>
                <c:pt idx="21">
                  <c:v>-9.4049251733707706E-2</c:v>
                </c:pt>
                <c:pt idx="22">
                  <c:v>-0.14667008551180061</c:v>
                </c:pt>
                <c:pt idx="23">
                  <c:v>-8.9128593078100948E-2</c:v>
                </c:pt>
                <c:pt idx="24">
                  <c:v>5.4069618742744296E-2</c:v>
                </c:pt>
                <c:pt idx="25">
                  <c:v>8.2192248650216015E-2</c:v>
                </c:pt>
                <c:pt idx="26">
                  <c:v>6.6465939103807159E-2</c:v>
                </c:pt>
                <c:pt idx="27">
                  <c:v>3.6747915248696472E-2</c:v>
                </c:pt>
                <c:pt idx="28">
                  <c:v>0.13117051537872726</c:v>
                </c:pt>
                <c:pt idx="29">
                  <c:v>6.8923844021696823E-2</c:v>
                </c:pt>
                <c:pt idx="30">
                  <c:v>7.6343963864133002E-2</c:v>
                </c:pt>
                <c:pt idx="31">
                  <c:v>8.9768665139331461E-2</c:v>
                </c:pt>
                <c:pt idx="32">
                  <c:v>-9.0879257883614173E-2</c:v>
                </c:pt>
                <c:pt idx="33">
                  <c:v>2.2075330297383289E-2</c:v>
                </c:pt>
                <c:pt idx="34">
                  <c:v>1.156356354692889E-2</c:v>
                </c:pt>
                <c:pt idx="35">
                  <c:v>3.7599697677478616E-2</c:v>
                </c:pt>
                <c:pt idx="36">
                  <c:v>2.5085863548213183E-2</c:v>
                </c:pt>
                <c:pt idx="37">
                  <c:v>9.5680375566246312E-2</c:v>
                </c:pt>
                <c:pt idx="38">
                  <c:v>8.4291014029389544E-2</c:v>
                </c:pt>
                <c:pt idx="39">
                  <c:v>0.17740984136008819</c:v>
                </c:pt>
                <c:pt idx="40">
                  <c:v>0.1658790468909217</c:v>
                </c:pt>
                <c:pt idx="41">
                  <c:v>0.16139036419514241</c:v>
                </c:pt>
                <c:pt idx="42">
                  <c:v>0.24979310716810232</c:v>
                </c:pt>
                <c:pt idx="43">
                  <c:v>0.21187037872061865</c:v>
                </c:pt>
                <c:pt idx="44">
                  <c:v>0.25638930151853856</c:v>
                </c:pt>
                <c:pt idx="45">
                  <c:v>0.20772766494673078</c:v>
                </c:pt>
                <c:pt idx="46">
                  <c:v>7.7095164436968844E-2</c:v>
                </c:pt>
                <c:pt idx="47">
                  <c:v>0.11765841775041963</c:v>
                </c:pt>
                <c:pt idx="48">
                  <c:v>0.11358243962837378</c:v>
                </c:pt>
                <c:pt idx="49">
                  <c:v>2.5997902640028769E-2</c:v>
                </c:pt>
                <c:pt idx="50">
                  <c:v>1.516354977127321E-3</c:v>
                </c:pt>
                <c:pt idx="51">
                  <c:v>-2.3946082471297814E-2</c:v>
                </c:pt>
                <c:pt idx="52">
                  <c:v>-6.7128263353254169E-2</c:v>
                </c:pt>
                <c:pt idx="53">
                  <c:v>-2.792000482372714E-2</c:v>
                </c:pt>
                <c:pt idx="54">
                  <c:v>-0.10337265811608631</c:v>
                </c:pt>
                <c:pt idx="55">
                  <c:v>-8.0791668973859032E-2</c:v>
                </c:pt>
                <c:pt idx="56">
                  <c:v>-0.10267223773644218</c:v>
                </c:pt>
                <c:pt idx="57">
                  <c:v>-1.5720071772250321E-2</c:v>
                </c:pt>
                <c:pt idx="58">
                  <c:v>-2.3030788705682426E-2</c:v>
                </c:pt>
                <c:pt idx="59">
                  <c:v>-5.4324025694540978E-2</c:v>
                </c:pt>
                <c:pt idx="60">
                  <c:v>1.4396463119055625E-2</c:v>
                </c:pt>
                <c:pt idx="61">
                  <c:v>-8.0427280740877904E-3</c:v>
                </c:pt>
                <c:pt idx="62">
                  <c:v>-5.3452595139447112E-2</c:v>
                </c:pt>
                <c:pt idx="63">
                  <c:v>-6.9917527271343261E-2</c:v>
                </c:pt>
                <c:pt idx="64">
                  <c:v>-0.15728640221510659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88D-4CC9-BF81-852CCE5E7E9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TDK_KF_ST_17_01!$AC$85:$AC$149</c:f>
              <c:numCache>
                <c:formatCode>General</c:formatCode>
                <c:ptCount val="65"/>
                <c:pt idx="0">
                  <c:v>3.5092945013275312E-3</c:v>
                </c:pt>
                <c:pt idx="1">
                  <c:v>-0.10719751801269695</c:v>
                </c:pt>
                <c:pt idx="2">
                  <c:v>1.466100661116343E-2</c:v>
                </c:pt>
                <c:pt idx="3">
                  <c:v>4.8854174606901779E-2</c:v>
                </c:pt>
                <c:pt idx="4">
                  <c:v>-2.1248833544632362E-2</c:v>
                </c:pt>
                <c:pt idx="5">
                  <c:v>6.9355984863477715E-2</c:v>
                </c:pt>
                <c:pt idx="6">
                  <c:v>9.8440225344972987E-2</c:v>
                </c:pt>
                <c:pt idx="7">
                  <c:v>-3.8140746400870285E-2</c:v>
                </c:pt>
                <c:pt idx="8">
                  <c:v>5.7394698060988958E-2</c:v>
                </c:pt>
                <c:pt idx="9">
                  <c:v>-1.2604623270306092E-2</c:v>
                </c:pt>
                <c:pt idx="10">
                  <c:v>-1.9871040227428693E-2</c:v>
                </c:pt>
                <c:pt idx="11">
                  <c:v>-3.0455308256250646E-2</c:v>
                </c:pt>
                <c:pt idx="12">
                  <c:v>-3.8016269056015517E-2</c:v>
                </c:pt>
                <c:pt idx="13">
                  <c:v>-8.1272573495994038E-2</c:v>
                </c:pt>
                <c:pt idx="14">
                  <c:v>1.4039529772958304E-2</c:v>
                </c:pt>
                <c:pt idx="15">
                  <c:v>5.2567862417106426E-2</c:v>
                </c:pt>
                <c:pt idx="16">
                  <c:v>9.456018828325341E-2</c:v>
                </c:pt>
                <c:pt idx="17">
                  <c:v>0.20315395278981896</c:v>
                </c:pt>
                <c:pt idx="18">
                  <c:v>9.5128597210646149E-2</c:v>
                </c:pt>
                <c:pt idx="19">
                  <c:v>0.17950541472558257</c:v>
                </c:pt>
                <c:pt idx="20">
                  <c:v>0.26473189140145337</c:v>
                </c:pt>
                <c:pt idx="21">
                  <c:v>0.2342008339486199</c:v>
                </c:pt>
                <c:pt idx="22">
                  <c:v>0.23667951751357919</c:v>
                </c:pt>
                <c:pt idx="23">
                  <c:v>0.27096318656367657</c:v>
                </c:pt>
                <c:pt idx="24">
                  <c:v>0.23968133671178293</c:v>
                </c:pt>
                <c:pt idx="25">
                  <c:v>0.20165556360200299</c:v>
                </c:pt>
                <c:pt idx="26">
                  <c:v>0.13045102263077979</c:v>
                </c:pt>
                <c:pt idx="27">
                  <c:v>0.15835152216075699</c:v>
                </c:pt>
                <c:pt idx="28">
                  <c:v>5.0045302791971835E-2</c:v>
                </c:pt>
                <c:pt idx="29">
                  <c:v>8.731407904198818E-2</c:v>
                </c:pt>
                <c:pt idx="30">
                  <c:v>9.9193632937101484E-2</c:v>
                </c:pt>
                <c:pt idx="31">
                  <c:v>6.4587138953754675E-2</c:v>
                </c:pt>
                <c:pt idx="32">
                  <c:v>9.9846054122423311E-2</c:v>
                </c:pt>
                <c:pt idx="33">
                  <c:v>0.12237049312039971</c:v>
                </c:pt>
                <c:pt idx="34">
                  <c:v>3.9282535797951823E-2</c:v>
                </c:pt>
                <c:pt idx="35">
                  <c:v>0.15738567531295189</c:v>
                </c:pt>
                <c:pt idx="36">
                  <c:v>0.20807900021290493</c:v>
                </c:pt>
                <c:pt idx="37">
                  <c:v>0.11475553579313669</c:v>
                </c:pt>
                <c:pt idx="38">
                  <c:v>0.11838114126058485</c:v>
                </c:pt>
                <c:pt idx="39">
                  <c:v>6.5835525362842873E-2</c:v>
                </c:pt>
                <c:pt idx="40">
                  <c:v>5.5800165026880677E-2</c:v>
                </c:pt>
                <c:pt idx="41">
                  <c:v>2.1756393741668489E-2</c:v>
                </c:pt>
                <c:pt idx="42">
                  <c:v>-5.9557430433784475E-2</c:v>
                </c:pt>
                <c:pt idx="43">
                  <c:v>-0.11869762846001208</c:v>
                </c:pt>
                <c:pt idx="44">
                  <c:v>-8.2693113814400476E-2</c:v>
                </c:pt>
                <c:pt idx="45">
                  <c:v>-0.1825259069734102</c:v>
                </c:pt>
                <c:pt idx="46">
                  <c:v>-0.14340787605843275</c:v>
                </c:pt>
                <c:pt idx="47">
                  <c:v>-0.1359811003190714</c:v>
                </c:pt>
                <c:pt idx="48">
                  <c:v>-0.16141865178131809</c:v>
                </c:pt>
                <c:pt idx="49">
                  <c:v>-0.12520738327324921</c:v>
                </c:pt>
                <c:pt idx="50">
                  <c:v>-6.6926186688448297E-2</c:v>
                </c:pt>
                <c:pt idx="51">
                  <c:v>-0.1028902895365178</c:v>
                </c:pt>
                <c:pt idx="52">
                  <c:v>-5.4490145333744522E-2</c:v>
                </c:pt>
                <c:pt idx="53">
                  <c:v>-0.17841659647871211</c:v>
                </c:pt>
                <c:pt idx="54">
                  <c:v>-7.9856064492190626E-2</c:v>
                </c:pt>
                <c:pt idx="55">
                  <c:v>-2.5355864230299119E-2</c:v>
                </c:pt>
                <c:pt idx="56">
                  <c:v>-1.3002924424078799E-2</c:v>
                </c:pt>
                <c:pt idx="57">
                  <c:v>-7.4691458721837023E-2</c:v>
                </c:pt>
                <c:pt idx="58">
                  <c:v>-9.9688742030338062E-2</c:v>
                </c:pt>
                <c:pt idx="59">
                  <c:v>-8.1030156053667923E-2</c:v>
                </c:pt>
                <c:pt idx="60">
                  <c:v>-8.1968969055459695E-2</c:v>
                </c:pt>
                <c:pt idx="61">
                  <c:v>-7.1991270018422426E-2</c:v>
                </c:pt>
                <c:pt idx="62">
                  <c:v>-0.102183972059672</c:v>
                </c:pt>
                <c:pt idx="63">
                  <c:v>-6.0838113980511643E-2</c:v>
                </c:pt>
                <c:pt idx="64">
                  <c:v>-3.6456226434912864E-2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88D-4CC9-BF81-852CCE5E7E9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</c:numCache>
            </c:numRef>
          </c:xVal>
          <c:yVal>
            <c:numRef>
              <c:f>TDK_KF_ST_17_01!$AD$20:$AD$83</c:f>
              <c:numCache>
                <c:formatCode>General</c:formatCode>
                <c:ptCount val="64"/>
                <c:pt idx="0">
                  <c:v>-6.2429347268778634E-2</c:v>
                </c:pt>
                <c:pt idx="1">
                  <c:v>2.1567920252515194E-2</c:v>
                </c:pt>
                <c:pt idx="2">
                  <c:v>1.653526189132748E-2</c:v>
                </c:pt>
                <c:pt idx="3">
                  <c:v>6.5481406752120108E-2</c:v>
                </c:pt>
                <c:pt idx="4">
                  <c:v>0.10130603854899789</c:v>
                </c:pt>
                <c:pt idx="5">
                  <c:v>8.216277017493212E-2</c:v>
                </c:pt>
                <c:pt idx="6">
                  <c:v>6.7775955229819829E-2</c:v>
                </c:pt>
                <c:pt idx="7">
                  <c:v>-5.0346014788296145E-2</c:v>
                </c:pt>
                <c:pt idx="8">
                  <c:v>0.1055658554606751</c:v>
                </c:pt>
                <c:pt idx="9">
                  <c:v>7.0109555826732617E-2</c:v>
                </c:pt>
                <c:pt idx="10">
                  <c:v>-1.2964304858940068E-2</c:v>
                </c:pt>
                <c:pt idx="11">
                  <c:v>-0.12917211052834432</c:v>
                </c:pt>
                <c:pt idx="12">
                  <c:v>4.8500543414036201E-2</c:v>
                </c:pt>
                <c:pt idx="13">
                  <c:v>6.2782951409928955E-2</c:v>
                </c:pt>
                <c:pt idx="14">
                  <c:v>0.1257687721788443</c:v>
                </c:pt>
                <c:pt idx="15">
                  <c:v>-1.0557004619570876E-2</c:v>
                </c:pt>
                <c:pt idx="16">
                  <c:v>3.6587434434281363E-2</c:v>
                </c:pt>
                <c:pt idx="17">
                  <c:v>9.3864673578735847E-2</c:v>
                </c:pt>
                <c:pt idx="18">
                  <c:v>5.5764292541539362E-2</c:v>
                </c:pt>
                <c:pt idx="19">
                  <c:v>5.2568347221011891E-2</c:v>
                </c:pt>
                <c:pt idx="20">
                  <c:v>0.10157961903803425</c:v>
                </c:pt>
                <c:pt idx="21">
                  <c:v>-2.4648376726304377E-2</c:v>
                </c:pt>
                <c:pt idx="22">
                  <c:v>8.7112655078016132E-2</c:v>
                </c:pt>
                <c:pt idx="23">
                  <c:v>0.11088498681976944</c:v>
                </c:pt>
                <c:pt idx="24">
                  <c:v>1.7305462841363806E-3</c:v>
                </c:pt>
                <c:pt idx="25">
                  <c:v>-1.6356723287373143E-2</c:v>
                </c:pt>
                <c:pt idx="26">
                  <c:v>5.1915202156777696E-2</c:v>
                </c:pt>
                <c:pt idx="27">
                  <c:v>7.8007620544440215E-2</c:v>
                </c:pt>
                <c:pt idx="28">
                  <c:v>7.6908484834177671E-2</c:v>
                </c:pt>
                <c:pt idx="29">
                  <c:v>8.8461831291255066E-2</c:v>
                </c:pt>
                <c:pt idx="30">
                  <c:v>-3.7061428066181179E-2</c:v>
                </c:pt>
                <c:pt idx="31">
                  <c:v>3.2601827981068254E-2</c:v>
                </c:pt>
                <c:pt idx="32">
                  <c:v>0.19072531200603748</c:v>
                </c:pt>
                <c:pt idx="33">
                  <c:v>4.2511808656371386E-2</c:v>
                </c:pt>
                <c:pt idx="34">
                  <c:v>8.7630069390172594E-2</c:v>
                </c:pt>
                <c:pt idx="35">
                  <c:v>4.9714381364509563E-2</c:v>
                </c:pt>
                <c:pt idx="36">
                  <c:v>2.4959439243758652E-2</c:v>
                </c:pt>
                <c:pt idx="37">
                  <c:v>6.2671146594510674E-2</c:v>
                </c:pt>
                <c:pt idx="38">
                  <c:v>4.6160008601390246E-2</c:v>
                </c:pt>
                <c:pt idx="39">
                  <c:v>2.4245722241914791E-2</c:v>
                </c:pt>
                <c:pt idx="40">
                  <c:v>7.3802289820861233E-2</c:v>
                </c:pt>
                <c:pt idx="41">
                  <c:v>0.10957282236853416</c:v>
                </c:pt>
                <c:pt idx="42">
                  <c:v>-1.3113589654523139E-2</c:v>
                </c:pt>
                <c:pt idx="43">
                  <c:v>2.2330455228001256E-2</c:v>
                </c:pt>
                <c:pt idx="44">
                  <c:v>8.3425898829148082E-3</c:v>
                </c:pt>
                <c:pt idx="45">
                  <c:v>-2.8222250221148215E-2</c:v>
                </c:pt>
                <c:pt idx="46">
                  <c:v>1.8033432773677305E-2</c:v>
                </c:pt>
                <c:pt idx="47">
                  <c:v>8.5495535039399329E-2</c:v>
                </c:pt>
                <c:pt idx="48">
                  <c:v>-1.9022251345120367E-2</c:v>
                </c:pt>
                <c:pt idx="49">
                  <c:v>2.6569959777077656E-2</c:v>
                </c:pt>
                <c:pt idx="50">
                  <c:v>1.2523174795830982E-2</c:v>
                </c:pt>
                <c:pt idx="51">
                  <c:v>-5.7326491024696224E-2</c:v>
                </c:pt>
                <c:pt idx="52">
                  <c:v>2.9111994297238653E-2</c:v>
                </c:pt>
                <c:pt idx="53">
                  <c:v>-2.5353034325235058E-3</c:v>
                </c:pt>
                <c:pt idx="54">
                  <c:v>8.350161788865762E-2</c:v>
                </c:pt>
                <c:pt idx="55">
                  <c:v>6.818704570355294E-2</c:v>
                </c:pt>
                <c:pt idx="56">
                  <c:v>0.16006693579743114</c:v>
                </c:pt>
                <c:pt idx="57">
                  <c:v>-2.2420674628619963E-2</c:v>
                </c:pt>
                <c:pt idx="58">
                  <c:v>0.12147101405065541</c:v>
                </c:pt>
                <c:pt idx="59">
                  <c:v>0.12368001055801869</c:v>
                </c:pt>
                <c:pt idx="60">
                  <c:v>-3.5645296663687986E-2</c:v>
                </c:pt>
                <c:pt idx="61">
                  <c:v>5.6896902680989569E-2</c:v>
                </c:pt>
                <c:pt idx="62">
                  <c:v>6.8113601750610542E-2</c:v>
                </c:pt>
                <c:pt idx="63">
                  <c:v>-3.7279990741353686E-2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88D-4CC9-BF81-852CCE5E7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49336"/>
        <c:axId val="574252864"/>
      </c:scatterChart>
      <c:valAx>
        <c:axId val="5742493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2864"/>
        <c:crosses val="autoZero"/>
        <c:crossBetween val="midCat"/>
      </c:valAx>
      <c:valAx>
        <c:axId val="57425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49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TDK_KF_ST_17_01!$I$20:$I$84</c:f>
              <c:numCache>
                <c:formatCode>General</c:formatCode>
                <c:ptCount val="65"/>
                <c:pt idx="0">
                  <c:v>631</c:v>
                </c:pt>
                <c:pt idx="1">
                  <c:v>1031</c:v>
                </c:pt>
                <c:pt idx="2">
                  <c:v>1426</c:v>
                </c:pt>
                <c:pt idx="3">
                  <c:v>1804</c:v>
                </c:pt>
                <c:pt idx="4">
                  <c:v>2146</c:v>
                </c:pt>
                <c:pt idx="5">
                  <c:v>2472</c:v>
                </c:pt>
                <c:pt idx="6">
                  <c:v>2784</c:v>
                </c:pt>
                <c:pt idx="7">
                  <c:v>3072</c:v>
                </c:pt>
                <c:pt idx="8">
                  <c:v>3319</c:v>
                </c:pt>
                <c:pt idx="9">
                  <c:v>3544</c:v>
                </c:pt>
                <c:pt idx="10">
                  <c:v>3742</c:v>
                </c:pt>
                <c:pt idx="11">
                  <c:v>3891</c:v>
                </c:pt>
                <c:pt idx="12">
                  <c:v>4009</c:v>
                </c:pt>
                <c:pt idx="13">
                  <c:v>4081</c:v>
                </c:pt>
                <c:pt idx="14">
                  <c:v>4118</c:v>
                </c:pt>
                <c:pt idx="15">
                  <c:v>4113</c:v>
                </c:pt>
                <c:pt idx="16">
                  <c:v>4078</c:v>
                </c:pt>
                <c:pt idx="17">
                  <c:v>3998</c:v>
                </c:pt>
                <c:pt idx="18">
                  <c:v>3866</c:v>
                </c:pt>
                <c:pt idx="19">
                  <c:v>3714</c:v>
                </c:pt>
                <c:pt idx="20">
                  <c:v>3519</c:v>
                </c:pt>
                <c:pt idx="21">
                  <c:v>3299</c:v>
                </c:pt>
                <c:pt idx="22">
                  <c:v>3044</c:v>
                </c:pt>
                <c:pt idx="23">
                  <c:v>2756</c:v>
                </c:pt>
                <c:pt idx="24">
                  <c:v>2435</c:v>
                </c:pt>
                <c:pt idx="25">
                  <c:v>2094</c:v>
                </c:pt>
                <c:pt idx="26">
                  <c:v>1735</c:v>
                </c:pt>
                <c:pt idx="27">
                  <c:v>1366</c:v>
                </c:pt>
                <c:pt idx="28">
                  <c:v>968</c:v>
                </c:pt>
                <c:pt idx="29">
                  <c:v>586</c:v>
                </c:pt>
                <c:pt idx="30">
                  <c:v>193</c:v>
                </c:pt>
                <c:pt idx="31">
                  <c:v>-213</c:v>
                </c:pt>
                <c:pt idx="32">
                  <c:v>-604</c:v>
                </c:pt>
                <c:pt idx="33">
                  <c:v>-1013</c:v>
                </c:pt>
                <c:pt idx="34">
                  <c:v>-1403</c:v>
                </c:pt>
                <c:pt idx="35">
                  <c:v>-1780</c:v>
                </c:pt>
                <c:pt idx="36">
                  <c:v>-2125</c:v>
                </c:pt>
                <c:pt idx="37">
                  <c:v>-2454</c:v>
                </c:pt>
                <c:pt idx="38">
                  <c:v>-2761</c:v>
                </c:pt>
                <c:pt idx="39">
                  <c:v>-3043</c:v>
                </c:pt>
                <c:pt idx="40">
                  <c:v>-3302</c:v>
                </c:pt>
                <c:pt idx="41">
                  <c:v>-3520</c:v>
                </c:pt>
                <c:pt idx="42">
                  <c:v>-3718</c:v>
                </c:pt>
                <c:pt idx="43">
                  <c:v>-3869</c:v>
                </c:pt>
                <c:pt idx="44">
                  <c:v>-3987</c:v>
                </c:pt>
                <c:pt idx="45">
                  <c:v>-4057</c:v>
                </c:pt>
                <c:pt idx="46">
                  <c:v>-4098</c:v>
                </c:pt>
                <c:pt idx="47">
                  <c:v>-4090</c:v>
                </c:pt>
                <c:pt idx="48">
                  <c:v>-4050</c:v>
                </c:pt>
                <c:pt idx="49">
                  <c:v>-3975</c:v>
                </c:pt>
                <c:pt idx="50">
                  <c:v>-3851</c:v>
                </c:pt>
                <c:pt idx="51">
                  <c:v>-3694</c:v>
                </c:pt>
                <c:pt idx="52">
                  <c:v>-3503</c:v>
                </c:pt>
                <c:pt idx="53">
                  <c:v>-3283</c:v>
                </c:pt>
                <c:pt idx="54">
                  <c:v>-3038</c:v>
                </c:pt>
                <c:pt idx="55">
                  <c:v>-2746</c:v>
                </c:pt>
                <c:pt idx="56">
                  <c:v>-2430</c:v>
                </c:pt>
                <c:pt idx="57">
                  <c:v>-2079</c:v>
                </c:pt>
                <c:pt idx="58">
                  <c:v>-1722</c:v>
                </c:pt>
                <c:pt idx="59">
                  <c:v>-1350</c:v>
                </c:pt>
                <c:pt idx="60">
                  <c:v>-954</c:v>
                </c:pt>
                <c:pt idx="61">
                  <c:v>-569</c:v>
                </c:pt>
                <c:pt idx="62">
                  <c:v>-179</c:v>
                </c:pt>
                <c:pt idx="63">
                  <c:v>231</c:v>
                </c:pt>
                <c:pt idx="64">
                  <c:v>626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663-430D-91A1-D168552A0BFE}"/>
            </c:ext>
          </c:extLst>
        </c:ser>
        <c:ser>
          <c:idx val="1"/>
          <c:order val="1"/>
          <c:tx>
            <c:strRef>
              <c:f>TDK_KF_ST_17_01!$L$19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TDK_KF_ST_17_01!$L$20:$L$84</c:f>
              <c:numCache>
                <c:formatCode>General</c:formatCode>
                <c:ptCount val="65"/>
                <c:pt idx="0">
                  <c:v>625.49356123927441</c:v>
                </c:pt>
                <c:pt idx="1">
                  <c:v>1032.1644599767403</c:v>
                </c:pt>
                <c:pt idx="2">
                  <c:v>1430.1988257986702</c:v>
                </c:pt>
                <c:pt idx="3">
                  <c:v>1806.6213752627909</c:v>
                </c:pt>
                <c:pt idx="4">
                  <c:v>2151.4469311829957</c:v>
                </c:pt>
                <c:pt idx="5">
                  <c:v>2479.2376547842409</c:v>
                </c:pt>
                <c:pt idx="6">
                  <c:v>2788.8005998281574</c:v>
                </c:pt>
                <c:pt idx="7">
                  <c:v>3068.2057938055664</c:v>
                </c:pt>
                <c:pt idx="8">
                  <c:v>3322.0219534986109</c:v>
                </c:pt>
                <c:pt idx="9">
                  <c:v>3548.6045222557063</c:v>
                </c:pt>
                <c:pt idx="10">
                  <c:v>3741.5293155121385</c:v>
                </c:pt>
                <c:pt idx="11">
                  <c:v>3890.2487842903197</c:v>
                </c:pt>
                <c:pt idx="12">
                  <c:v>4004.9279228917576</c:v>
                </c:pt>
                <c:pt idx="13">
                  <c:v>4077.0839580342954</c:v>
                </c:pt>
                <c:pt idx="14">
                  <c:v>4113.7212791148831</c:v>
                </c:pt>
                <c:pt idx="15">
                  <c:v>4111.5827324821566</c:v>
                </c:pt>
                <c:pt idx="16">
                  <c:v>4068.7906578768193</c:v>
                </c:pt>
                <c:pt idx="17">
                  <c:v>3988.2310490550913</c:v>
                </c:pt>
                <c:pt idx="18">
                  <c:v>3864.0577911212567</c:v>
                </c:pt>
                <c:pt idx="19">
                  <c:v>3705.0005299592276</c:v>
                </c:pt>
                <c:pt idx="20">
                  <c:v>3513.2386330205386</c:v>
                </c:pt>
                <c:pt idx="21">
                  <c:v>3295.7218069487103</c:v>
                </c:pt>
                <c:pt idx="22">
                  <c:v>3038.9966622070292</c:v>
                </c:pt>
                <c:pt idx="23">
                  <c:v>2754.211203760663</c:v>
                </c:pt>
                <c:pt idx="24">
                  <c:v>2439.1354428438904</c:v>
                </c:pt>
                <c:pt idx="25">
                  <c:v>2099.7735006043695</c:v>
                </c:pt>
                <c:pt idx="26">
                  <c:v>1739.9269847092125</c:v>
                </c:pt>
                <c:pt idx="27">
                  <c:v>1365.5559189915466</c:v>
                </c:pt>
                <c:pt idx="28">
                  <c:v>976.17142102528953</c:v>
                </c:pt>
                <c:pt idx="29">
                  <c:v>590.75637573788003</c:v>
                </c:pt>
                <c:pt idx="30">
                  <c:v>199.37199814974912</c:v>
                </c:pt>
                <c:pt idx="31">
                  <c:v>-204.09464563975314</c:v>
                </c:pt>
                <c:pt idx="32">
                  <c:v>-607.44681002195637</c:v>
                </c:pt>
                <c:pt idx="33">
                  <c:v>-1008.5819904165584</c:v>
                </c:pt>
                <c:pt idx="34">
                  <c:v>-1400.2613914575829</c:v>
                </c:pt>
                <c:pt idx="35">
                  <c:v>-1776.2065960971754</c:v>
                </c:pt>
                <c:pt idx="36">
                  <c:v>-2124.1082734780248</c:v>
                </c:pt>
                <c:pt idx="37">
                  <c:v>-2450.195152139966</c:v>
                </c:pt>
                <c:pt idx="38">
                  <c:v>-2761.9377827161306</c:v>
                </c:pt>
                <c:pt idx="39">
                  <c:v>-3042.5997176975884</c:v>
                </c:pt>
                <c:pt idx="40">
                  <c:v>-3298.5738670475598</c:v>
                </c:pt>
                <c:pt idx="41">
                  <c:v>-3526.9073828799046</c:v>
                </c:pt>
                <c:pt idx="42">
                  <c:v>-3716.9320899049317</c:v>
                </c:pt>
                <c:pt idx="43">
                  <c:v>-3871.4879771907972</c:v>
                </c:pt>
                <c:pt idx="44">
                  <c:v>-3986.5022971572844</c:v>
                </c:pt>
                <c:pt idx="45">
                  <c:v>-4061.3014437108995</c:v>
                </c:pt>
                <c:pt idx="46">
                  <c:v>-4099.5143723450983</c:v>
                </c:pt>
                <c:pt idx="47">
                  <c:v>-4098.8466803800347</c:v>
                </c:pt>
                <c:pt idx="48">
                  <c:v>-4058.2968642123901</c:v>
                </c:pt>
                <c:pt idx="49">
                  <c:v>-3978.275387948866</c:v>
                </c:pt>
                <c:pt idx="50">
                  <c:v>-3855.6582914076162</c:v>
                </c:pt>
                <c:pt idx="51">
                  <c:v>-3695.6701126770081</c:v>
                </c:pt>
                <c:pt idx="52">
                  <c:v>-3506.0408398912077</c:v>
                </c:pt>
                <c:pt idx="53">
                  <c:v>-3284.0368450382907</c:v>
                </c:pt>
                <c:pt idx="54">
                  <c:v>-3032.7460690061025</c:v>
                </c:pt>
                <c:pt idx="55">
                  <c:v>-2745.808647615695</c:v>
                </c:pt>
                <c:pt idx="56">
                  <c:v>-2426.9871632647078</c:v>
                </c:pt>
                <c:pt idx="57">
                  <c:v>-2080.4788019527532</c:v>
                </c:pt>
                <c:pt idx="58">
                  <c:v>-1722.0732791092482</c:v>
                </c:pt>
                <c:pt idx="59">
                  <c:v>-1348.1290009555451</c:v>
                </c:pt>
                <c:pt idx="60">
                  <c:v>-955.48511262520412</c:v>
                </c:pt>
                <c:pt idx="61">
                  <c:v>-568.65577488703786</c:v>
                </c:pt>
                <c:pt idx="62">
                  <c:v>-175.90214195941917</c:v>
                </c:pt>
                <c:pt idx="63">
                  <c:v>234.65438207797004</c:v>
                </c:pt>
                <c:pt idx="64">
                  <c:v>635.27969210576464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663-430D-91A1-D168552A0BFE}"/>
            </c:ext>
          </c:extLst>
        </c:ser>
        <c:ser>
          <c:idx val="2"/>
          <c:order val="2"/>
          <c:tx>
            <c:strRef>
              <c:f>TDK_KF_ST_17_01!$J$19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TDK_KF_ST_17_01!$J$20:$J$84</c:f>
              <c:numCache>
                <c:formatCode>General</c:formatCode>
                <c:ptCount val="65"/>
                <c:pt idx="0">
                  <c:v>-4061</c:v>
                </c:pt>
                <c:pt idx="1">
                  <c:v>-3987</c:v>
                </c:pt>
                <c:pt idx="2">
                  <c:v>-3866</c:v>
                </c:pt>
                <c:pt idx="3">
                  <c:v>-3717</c:v>
                </c:pt>
                <c:pt idx="4">
                  <c:v>-3534</c:v>
                </c:pt>
                <c:pt idx="5">
                  <c:v>-3311</c:v>
                </c:pt>
                <c:pt idx="6">
                  <c:v>-3062</c:v>
                </c:pt>
                <c:pt idx="7">
                  <c:v>-2778</c:v>
                </c:pt>
                <c:pt idx="8">
                  <c:v>-2473</c:v>
                </c:pt>
                <c:pt idx="9">
                  <c:v>-2131</c:v>
                </c:pt>
                <c:pt idx="10">
                  <c:v>-1767</c:v>
                </c:pt>
                <c:pt idx="11">
                  <c:v>-1400</c:v>
                </c:pt>
                <c:pt idx="12">
                  <c:v>-1016</c:v>
                </c:pt>
                <c:pt idx="13">
                  <c:v>-643</c:v>
                </c:pt>
                <c:pt idx="14">
                  <c:v>-251</c:v>
                </c:pt>
                <c:pt idx="15">
                  <c:v>157</c:v>
                </c:pt>
                <c:pt idx="16">
                  <c:v>559</c:v>
                </c:pt>
                <c:pt idx="17">
                  <c:v>948</c:v>
                </c:pt>
                <c:pt idx="18">
                  <c:v>1346</c:v>
                </c:pt>
                <c:pt idx="19">
                  <c:v>1720</c:v>
                </c:pt>
                <c:pt idx="20">
                  <c:v>2074</c:v>
                </c:pt>
                <c:pt idx="21">
                  <c:v>2402</c:v>
                </c:pt>
                <c:pt idx="22">
                  <c:v>2710</c:v>
                </c:pt>
                <c:pt idx="23">
                  <c:v>2997</c:v>
                </c:pt>
                <c:pt idx="24">
                  <c:v>3265</c:v>
                </c:pt>
                <c:pt idx="25">
                  <c:v>3494</c:v>
                </c:pt>
                <c:pt idx="26">
                  <c:v>3687</c:v>
                </c:pt>
                <c:pt idx="27">
                  <c:v>3853</c:v>
                </c:pt>
                <c:pt idx="28">
                  <c:v>3972</c:v>
                </c:pt>
                <c:pt idx="29">
                  <c:v>4051</c:v>
                </c:pt>
                <c:pt idx="30">
                  <c:v>4096</c:v>
                </c:pt>
                <c:pt idx="31">
                  <c:v>4101</c:v>
                </c:pt>
                <c:pt idx="32">
                  <c:v>4060</c:v>
                </c:pt>
                <c:pt idx="33">
                  <c:v>3979</c:v>
                </c:pt>
                <c:pt idx="34">
                  <c:v>3860</c:v>
                </c:pt>
                <c:pt idx="35">
                  <c:v>3705</c:v>
                </c:pt>
                <c:pt idx="36">
                  <c:v>3519</c:v>
                </c:pt>
                <c:pt idx="37">
                  <c:v>3301</c:v>
                </c:pt>
                <c:pt idx="38">
                  <c:v>3046</c:v>
                </c:pt>
                <c:pt idx="39">
                  <c:v>2763</c:v>
                </c:pt>
                <c:pt idx="40">
                  <c:v>2460</c:v>
                </c:pt>
                <c:pt idx="41">
                  <c:v>2116</c:v>
                </c:pt>
                <c:pt idx="42">
                  <c:v>1760</c:v>
                </c:pt>
                <c:pt idx="43">
                  <c:v>1388</c:v>
                </c:pt>
                <c:pt idx="44">
                  <c:v>1003</c:v>
                </c:pt>
                <c:pt idx="45">
                  <c:v>625</c:v>
                </c:pt>
                <c:pt idx="46">
                  <c:v>243</c:v>
                </c:pt>
                <c:pt idx="47">
                  <c:v>-168</c:v>
                </c:pt>
                <c:pt idx="48">
                  <c:v>-567</c:v>
                </c:pt>
                <c:pt idx="49">
                  <c:v>-957</c:v>
                </c:pt>
                <c:pt idx="50">
                  <c:v>-1352</c:v>
                </c:pt>
                <c:pt idx="51">
                  <c:v>-1730</c:v>
                </c:pt>
                <c:pt idx="52">
                  <c:v>-2075</c:v>
                </c:pt>
                <c:pt idx="53">
                  <c:v>-2409</c:v>
                </c:pt>
                <c:pt idx="54">
                  <c:v>-2713</c:v>
                </c:pt>
                <c:pt idx="55">
                  <c:v>-2998</c:v>
                </c:pt>
                <c:pt idx="56">
                  <c:v>-3261</c:v>
                </c:pt>
                <c:pt idx="57">
                  <c:v>-3497</c:v>
                </c:pt>
                <c:pt idx="58">
                  <c:v>-3690</c:v>
                </c:pt>
                <c:pt idx="59">
                  <c:v>-3844</c:v>
                </c:pt>
                <c:pt idx="60">
                  <c:v>-3970</c:v>
                </c:pt>
                <c:pt idx="61">
                  <c:v>-4051</c:v>
                </c:pt>
                <c:pt idx="62">
                  <c:v>-4090</c:v>
                </c:pt>
                <c:pt idx="63">
                  <c:v>-4102</c:v>
                </c:pt>
                <c:pt idx="64">
                  <c:v>-4064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663-430D-91A1-D168552A0BFE}"/>
            </c:ext>
          </c:extLst>
        </c:ser>
        <c:ser>
          <c:idx val="3"/>
          <c:order val="3"/>
          <c:tx>
            <c:strRef>
              <c:f>TDK_KF_ST_17_01!$N$19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TDK_KF_ST_17_01!$N$20:$N$84</c:f>
              <c:numCache>
                <c:formatCode>General</c:formatCode>
                <c:ptCount val="65"/>
                <c:pt idx="0">
                  <c:v>-4058.2445477500942</c:v>
                </c:pt>
                <c:pt idx="1">
                  <c:v>-3982.012841324783</c:v>
                </c:pt>
                <c:pt idx="2">
                  <c:v>-3864.5188667730499</c:v>
                </c:pt>
                <c:pt idx="3">
                  <c:v>-3710.5080810354057</c:v>
                </c:pt>
                <c:pt idx="4">
                  <c:v>-3527.8963870945286</c:v>
                </c:pt>
                <c:pt idx="5">
                  <c:v>-3311.1081897323529</c:v>
                </c:pt>
                <c:pt idx="6">
                  <c:v>-3059.2483877743657</c:v>
                </c:pt>
                <c:pt idx="7">
                  <c:v>-2781.7842222292861</c:v>
                </c:pt>
                <c:pt idx="8">
                  <c:v>-2474.183353754559</c:v>
                </c:pt>
                <c:pt idx="9">
                  <c:v>-2135.1421365193473</c:v>
                </c:pt>
                <c:pt idx="10">
                  <c:v>-1770.614289765879</c:v>
                </c:pt>
                <c:pt idx="11">
                  <c:v>-1404.8704988063419</c:v>
                </c:pt>
                <c:pt idx="12">
                  <c:v>-1015.9845160228475</c:v>
                </c:pt>
                <c:pt idx="13">
                  <c:v>-638.69899659316729</c:v>
                </c:pt>
                <c:pt idx="14">
                  <c:v>-244.87252649598341</c:v>
                </c:pt>
                <c:pt idx="15">
                  <c:v>157.63908304712041</c:v>
                </c:pt>
                <c:pt idx="16">
                  <c:v>564.95644794332145</c:v>
                </c:pt>
                <c:pt idx="17">
                  <c:v>955.96163401056504</c:v>
                </c:pt>
                <c:pt idx="18">
                  <c:v>1354.2760960046855</c:v>
                </c:pt>
                <c:pt idx="19">
                  <c:v>1728.688963312635</c:v>
                </c:pt>
                <c:pt idx="20">
                  <c:v>2080.6356999835575</c:v>
                </c:pt>
                <c:pt idx="21">
                  <c:v>2402.9789756783371</c:v>
                </c:pt>
                <c:pt idx="22">
                  <c:v>2714.9895864221512</c:v>
                </c:pt>
                <c:pt idx="23">
                  <c:v>3000.0586418774997</c:v>
                </c:pt>
                <c:pt idx="24">
                  <c:v>3259.6168613207055</c:v>
                </c:pt>
                <c:pt idx="25">
                  <c:v>3487.6155098628628</c:v>
                </c:pt>
                <c:pt idx="26">
                  <c:v>3681.3826060768283</c:v>
                </c:pt>
                <c:pt idx="27">
                  <c:v>3838.1350472058753</c:v>
                </c:pt>
                <c:pt idx="28">
                  <c:v>3958.1773697534441</c:v>
                </c:pt>
                <c:pt idx="29">
                  <c:v>4037.4172501714193</c:v>
                </c:pt>
                <c:pt idx="30">
                  <c:v>4079.7912678232469</c:v>
                </c:pt>
                <c:pt idx="31">
                  <c:v>4084.3755600461695</c:v>
                </c:pt>
                <c:pt idx="32">
                  <c:v>4049.2489061055235</c:v>
                </c:pt>
                <c:pt idx="33">
                  <c:v>3973.7350343972034</c:v>
                </c:pt>
                <c:pt idx="34">
                  <c:v>3858.5154030817498</c:v>
                </c:pt>
                <c:pt idx="35">
                  <c:v>3705.6393438047494</c:v>
                </c:pt>
                <c:pt idx="36">
                  <c:v>3522.3760539161804</c:v>
                </c:pt>
                <c:pt idx="37">
                  <c:v>3307.8910161891472</c:v>
                </c:pt>
                <c:pt idx="38">
                  <c:v>3055.8148681228195</c:v>
                </c:pt>
                <c:pt idx="39">
                  <c:v>2778.8387497121662</c:v>
                </c:pt>
                <c:pt idx="40">
                  <c:v>2470.6583690949401</c:v>
                </c:pt>
                <c:pt idx="41">
                  <c:v>2131.3946037601013</c:v>
                </c:pt>
                <c:pt idx="42">
                  <c:v>1776.3873654453669</c:v>
                </c:pt>
                <c:pt idx="43">
                  <c:v>1401.5641474922045</c:v>
                </c:pt>
                <c:pt idx="44">
                  <c:v>1017.8130130146014</c:v>
                </c:pt>
                <c:pt idx="45">
                  <c:v>636.27645693021418</c:v>
                </c:pt>
                <c:pt idx="46">
                  <c:v>243.79443300606999</c:v>
                </c:pt>
                <c:pt idx="47">
                  <c:v>-165.13786103357802</c:v>
                </c:pt>
                <c:pt idx="48">
                  <c:v>-565.45250239374059</c:v>
                </c:pt>
                <c:pt idx="49">
                  <c:v>-961.60122195012411</c:v>
                </c:pt>
                <c:pt idx="50">
                  <c:v>-1359.3822412316124</c:v>
                </c:pt>
                <c:pt idx="51">
                  <c:v>-1738.5768107833544</c:v>
                </c:pt>
                <c:pt idx="52">
                  <c:v>-2088.2211486754973</c:v>
                </c:pt>
                <c:pt idx="53">
                  <c:v>-2417.8741749650808</c:v>
                </c:pt>
                <c:pt idx="54">
                  <c:v>-2723.6070975990383</c:v>
                </c:pt>
                <c:pt idx="55">
                  <c:v>-3011.2493258905542</c:v>
                </c:pt>
                <c:pt idx="56">
                  <c:v>-3273.560908368283</c:v>
                </c:pt>
                <c:pt idx="57">
                  <c:v>-3505.1021763656736</c:v>
                </c:pt>
                <c:pt idx="58">
                  <c:v>-3696.4688206185247</c:v>
                </c:pt>
                <c:pt idx="59">
                  <c:v>-3851.5423083391561</c:v>
                </c:pt>
                <c:pt idx="60">
                  <c:v>-3970.9132105547242</c:v>
                </c:pt>
                <c:pt idx="61">
                  <c:v>-4048.5991317303524</c:v>
                </c:pt>
                <c:pt idx="62">
                  <c:v>-4089.1447312835439</c:v>
                </c:pt>
                <c:pt idx="63">
                  <c:v>-4091.3323365443152</c:v>
                </c:pt>
                <c:pt idx="64">
                  <c:v>-4053.7885756350106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663-430D-91A1-D168552A0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4040"/>
        <c:axId val="574253256"/>
      </c:scatterChart>
      <c:valAx>
        <c:axId val="574254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3256"/>
        <c:crosses val="autoZero"/>
        <c:crossBetween val="midCat"/>
      </c:valAx>
      <c:valAx>
        <c:axId val="57425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4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TDK_KF_ST_17_02!$I$85:$I$149</c:f>
              <c:numCache>
                <c:formatCode>General</c:formatCode>
                <c:ptCount val="65"/>
                <c:pt idx="0">
                  <c:v>637</c:v>
                </c:pt>
                <c:pt idx="1">
                  <c:v>230</c:v>
                </c:pt>
                <c:pt idx="2">
                  <c:v>-174</c:v>
                </c:pt>
                <c:pt idx="3">
                  <c:v>-554</c:v>
                </c:pt>
                <c:pt idx="4">
                  <c:v>-946</c:v>
                </c:pt>
                <c:pt idx="5">
                  <c:v>-1347</c:v>
                </c:pt>
                <c:pt idx="6">
                  <c:v>-1718</c:v>
                </c:pt>
                <c:pt idx="7">
                  <c:v>-2086</c:v>
                </c:pt>
                <c:pt idx="8">
                  <c:v>-2423</c:v>
                </c:pt>
                <c:pt idx="9">
                  <c:v>-2735</c:v>
                </c:pt>
                <c:pt idx="10">
                  <c:v>-3020</c:v>
                </c:pt>
                <c:pt idx="11">
                  <c:v>-3271</c:v>
                </c:pt>
                <c:pt idx="12">
                  <c:v>-3503</c:v>
                </c:pt>
                <c:pt idx="13">
                  <c:v>-3692</c:v>
                </c:pt>
                <c:pt idx="14">
                  <c:v>-3844</c:v>
                </c:pt>
                <c:pt idx="15">
                  <c:v>-3967</c:v>
                </c:pt>
                <c:pt idx="16">
                  <c:v>-4043</c:v>
                </c:pt>
                <c:pt idx="17">
                  <c:v>-4092</c:v>
                </c:pt>
                <c:pt idx="18">
                  <c:v>-4088</c:v>
                </c:pt>
                <c:pt idx="19">
                  <c:v>-4049</c:v>
                </c:pt>
                <c:pt idx="20">
                  <c:v>-3973</c:v>
                </c:pt>
                <c:pt idx="21">
                  <c:v>-3859</c:v>
                </c:pt>
                <c:pt idx="22">
                  <c:v>-3709</c:v>
                </c:pt>
                <c:pt idx="23">
                  <c:v>-3514</c:v>
                </c:pt>
                <c:pt idx="24">
                  <c:v>-3291</c:v>
                </c:pt>
                <c:pt idx="25">
                  <c:v>-3035</c:v>
                </c:pt>
                <c:pt idx="26">
                  <c:v>-2761</c:v>
                </c:pt>
                <c:pt idx="27">
                  <c:v>-2457</c:v>
                </c:pt>
                <c:pt idx="28">
                  <c:v>-2127</c:v>
                </c:pt>
                <c:pt idx="29">
                  <c:v>-1770</c:v>
                </c:pt>
                <c:pt idx="30">
                  <c:v>-1402</c:v>
                </c:pt>
                <c:pt idx="31">
                  <c:v>-1016</c:v>
                </c:pt>
                <c:pt idx="32">
                  <c:v>-611</c:v>
                </c:pt>
                <c:pt idx="33">
                  <c:v>-216</c:v>
                </c:pt>
                <c:pt idx="34">
                  <c:v>183</c:v>
                </c:pt>
                <c:pt idx="35">
                  <c:v>572</c:v>
                </c:pt>
                <c:pt idx="36">
                  <c:v>964</c:v>
                </c:pt>
                <c:pt idx="37">
                  <c:v>1356</c:v>
                </c:pt>
                <c:pt idx="38">
                  <c:v>1735</c:v>
                </c:pt>
                <c:pt idx="39">
                  <c:v>2095</c:v>
                </c:pt>
                <c:pt idx="40">
                  <c:v>2442</c:v>
                </c:pt>
                <c:pt idx="41">
                  <c:v>2753</c:v>
                </c:pt>
                <c:pt idx="42">
                  <c:v>3030</c:v>
                </c:pt>
                <c:pt idx="43">
                  <c:v>3287</c:v>
                </c:pt>
                <c:pt idx="44">
                  <c:v>3512</c:v>
                </c:pt>
                <c:pt idx="45">
                  <c:v>3706</c:v>
                </c:pt>
                <c:pt idx="46">
                  <c:v>3866</c:v>
                </c:pt>
                <c:pt idx="47">
                  <c:v>3987</c:v>
                </c:pt>
                <c:pt idx="48">
                  <c:v>4067</c:v>
                </c:pt>
                <c:pt idx="49">
                  <c:v>4106</c:v>
                </c:pt>
                <c:pt idx="50">
                  <c:v>4115</c:v>
                </c:pt>
                <c:pt idx="51">
                  <c:v>4068</c:v>
                </c:pt>
                <c:pt idx="52">
                  <c:v>4001</c:v>
                </c:pt>
                <c:pt idx="53">
                  <c:v>3880</c:v>
                </c:pt>
                <c:pt idx="54">
                  <c:v>3725</c:v>
                </c:pt>
                <c:pt idx="55">
                  <c:v>3534</c:v>
                </c:pt>
                <c:pt idx="56">
                  <c:v>3312</c:v>
                </c:pt>
                <c:pt idx="57">
                  <c:v>3068</c:v>
                </c:pt>
                <c:pt idx="58">
                  <c:v>2784</c:v>
                </c:pt>
                <c:pt idx="59">
                  <c:v>2474</c:v>
                </c:pt>
                <c:pt idx="60">
                  <c:v>2149</c:v>
                </c:pt>
                <c:pt idx="61">
                  <c:v>1792</c:v>
                </c:pt>
                <c:pt idx="62">
                  <c:v>1417</c:v>
                </c:pt>
                <c:pt idx="63">
                  <c:v>1023</c:v>
                </c:pt>
                <c:pt idx="64">
                  <c:v>625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781-4B67-8E28-03E6185C55F5}"/>
            </c:ext>
          </c:extLst>
        </c:ser>
        <c:ser>
          <c:idx val="1"/>
          <c:order val="1"/>
          <c:tx>
            <c:strRef>
              <c:f>TDK_KF_ST_17_02!$L$19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TDK_KF_ST_17_02!$L$85:$L$149</c:f>
              <c:numCache>
                <c:formatCode>General</c:formatCode>
                <c:ptCount val="65"/>
                <c:pt idx="0">
                  <c:v>638.23280092321875</c:v>
                </c:pt>
                <c:pt idx="1">
                  <c:v>238.37221723010956</c:v>
                </c:pt>
                <c:pt idx="2">
                  <c:v>-165.00769203192505</c:v>
                </c:pt>
                <c:pt idx="3">
                  <c:v>-554.6026752230589</c:v>
                </c:pt>
                <c:pt idx="4">
                  <c:v>-948.50850282552312</c:v>
                </c:pt>
                <c:pt idx="5">
                  <c:v>-1344.8753969503989</c:v>
                </c:pt>
                <c:pt idx="6">
                  <c:v>-1719.3660391477038</c:v>
                </c:pt>
                <c:pt idx="7">
                  <c:v>-2082.6751101287891</c:v>
                </c:pt>
                <c:pt idx="8">
                  <c:v>-2423.5193420701071</c:v>
                </c:pt>
                <c:pt idx="9">
                  <c:v>-2737.8781536807628</c:v>
                </c:pt>
                <c:pt idx="10">
                  <c:v>-3018.0617965213942</c:v>
                </c:pt>
                <c:pt idx="11">
                  <c:v>-3271.8552733728675</c:v>
                </c:pt>
                <c:pt idx="12">
                  <c:v>-3499.3275135600011</c:v>
                </c:pt>
                <c:pt idx="13">
                  <c:v>-3691.1924249558092</c:v>
                </c:pt>
                <c:pt idx="14">
                  <c:v>-3849.311658150416</c:v>
                </c:pt>
                <c:pt idx="15">
                  <c:v>-3970.5576962114737</c:v>
                </c:pt>
                <c:pt idx="16">
                  <c:v>-4050.8895952496246</c:v>
                </c:pt>
                <c:pt idx="17">
                  <c:v>-4091.3036079578405</c:v>
                </c:pt>
                <c:pt idx="18">
                  <c:v>-4092.271662766083</c:v>
                </c:pt>
                <c:pt idx="19">
                  <c:v>-4055.7079572882481</c:v>
                </c:pt>
                <c:pt idx="20">
                  <c:v>-3979.6714393076381</c:v>
                </c:pt>
                <c:pt idx="21">
                  <c:v>-3863.7636500414937</c:v>
                </c:pt>
                <c:pt idx="22">
                  <c:v>-3710.6671081333529</c:v>
                </c:pt>
                <c:pt idx="23">
                  <c:v>-3518.1154791407798</c:v>
                </c:pt>
                <c:pt idx="24">
                  <c:v>-3294.0132884744175</c:v>
                </c:pt>
                <c:pt idx="25">
                  <c:v>-3036.9413236551436</c:v>
                </c:pt>
                <c:pt idx="26">
                  <c:v>-2761.0417847060867</c:v>
                </c:pt>
                <c:pt idx="27">
                  <c:v>-2456.8987481153681</c:v>
                </c:pt>
                <c:pt idx="28">
                  <c:v>-2121.6626491377269</c:v>
                </c:pt>
                <c:pt idx="29">
                  <c:v>-1769.7957140582887</c:v>
                </c:pt>
                <c:pt idx="30">
                  <c:v>-1398.0065410890354</c:v>
                </c:pt>
                <c:pt idx="31">
                  <c:v>-1004.5242200845364</c:v>
                </c:pt>
                <c:pt idx="32">
                  <c:v>-606.60044203137193</c:v>
                </c:pt>
                <c:pt idx="33">
                  <c:v>-205.89716154531061</c:v>
                </c:pt>
                <c:pt idx="34">
                  <c:v>191.69695592192272</c:v>
                </c:pt>
                <c:pt idx="35">
                  <c:v>577.97418297496779</c:v>
                </c:pt>
                <c:pt idx="36">
                  <c:v>970.42114421927033</c:v>
                </c:pt>
                <c:pt idx="37">
                  <c:v>1362.2450065309256</c:v>
                </c:pt>
                <c:pt idx="38">
                  <c:v>1740.0381030046869</c:v>
                </c:pt>
                <c:pt idx="39">
                  <c:v>2097.366113469323</c:v>
                </c:pt>
                <c:pt idx="40">
                  <c:v>2437.0110665366333</c:v>
                </c:pt>
                <c:pt idx="41">
                  <c:v>2747.9124028252354</c:v>
                </c:pt>
                <c:pt idx="42">
                  <c:v>3026.5458956736638</c:v>
                </c:pt>
                <c:pt idx="43">
                  <c:v>3280.7448571720897</c:v>
                </c:pt>
                <c:pt idx="44">
                  <c:v>3505.9742671535514</c:v>
                </c:pt>
                <c:pt idx="45">
                  <c:v>3698.7524435215232</c:v>
                </c:pt>
                <c:pt idx="46">
                  <c:v>3858.5075331938388</c:v>
                </c:pt>
                <c:pt idx="47">
                  <c:v>3980.9052881876732</c:v>
                </c:pt>
                <c:pt idx="48">
                  <c:v>4061.465875580825</c:v>
                </c:pt>
                <c:pt idx="49">
                  <c:v>4102.738402066866</c:v>
                </c:pt>
                <c:pt idx="50">
                  <c:v>4105.289763324231</c:v>
                </c:pt>
                <c:pt idx="51">
                  <c:v>4069.7208187715332</c:v>
                </c:pt>
                <c:pt idx="52">
                  <c:v>3996.7556867285844</c:v>
                </c:pt>
                <c:pt idx="53">
                  <c:v>3881.992165213479</c:v>
                </c:pt>
                <c:pt idx="54">
                  <c:v>3728.6771883022925</c:v>
                </c:pt>
                <c:pt idx="55">
                  <c:v>3537.6796028878034</c:v>
                </c:pt>
                <c:pt idx="56">
                  <c:v>3314.0053620511817</c:v>
                </c:pt>
                <c:pt idx="57">
                  <c:v>3064.8289388443732</c:v>
                </c:pt>
                <c:pt idx="58">
                  <c:v>2785.7842213726049</c:v>
                </c:pt>
                <c:pt idx="59">
                  <c:v>2481.6637251236752</c:v>
                </c:pt>
                <c:pt idx="60">
                  <c:v>2148.9507248879186</c:v>
                </c:pt>
                <c:pt idx="61">
                  <c:v>1796.7494602362419</c:v>
                </c:pt>
                <c:pt idx="62">
                  <c:v>1420.1443766052532</c:v>
                </c:pt>
                <c:pt idx="63">
                  <c:v>1023.8549242990006</c:v>
                </c:pt>
                <c:pt idx="64">
                  <c:v>623.52744541648326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781-4B67-8E28-03E6185C55F5}"/>
            </c:ext>
          </c:extLst>
        </c:ser>
        <c:ser>
          <c:idx val="2"/>
          <c:order val="2"/>
          <c:tx>
            <c:strRef>
              <c:f>TDK_KF_ST_17_02!$J$19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TDK_KF_ST_17_02!$J$85:$J$149</c:f>
              <c:numCache>
                <c:formatCode>General</c:formatCode>
                <c:ptCount val="65"/>
                <c:pt idx="0">
                  <c:v>-4052</c:v>
                </c:pt>
                <c:pt idx="1">
                  <c:v>-4091</c:v>
                </c:pt>
                <c:pt idx="2">
                  <c:v>-4088</c:v>
                </c:pt>
                <c:pt idx="3">
                  <c:v>-4044</c:v>
                </c:pt>
                <c:pt idx="4">
                  <c:v>-3962</c:v>
                </c:pt>
                <c:pt idx="5">
                  <c:v>-3840</c:v>
                </c:pt>
                <c:pt idx="6">
                  <c:v>-3683</c:v>
                </c:pt>
                <c:pt idx="7">
                  <c:v>-3486</c:v>
                </c:pt>
                <c:pt idx="8">
                  <c:v>-3255</c:v>
                </c:pt>
                <c:pt idx="9">
                  <c:v>-2996</c:v>
                </c:pt>
                <c:pt idx="10">
                  <c:v>-2714</c:v>
                </c:pt>
                <c:pt idx="11">
                  <c:v>-2410</c:v>
                </c:pt>
                <c:pt idx="12">
                  <c:v>-2069</c:v>
                </c:pt>
                <c:pt idx="13">
                  <c:v>-1717</c:v>
                </c:pt>
                <c:pt idx="14">
                  <c:v>-1347</c:v>
                </c:pt>
                <c:pt idx="15">
                  <c:v>-954</c:v>
                </c:pt>
                <c:pt idx="16">
                  <c:v>-563</c:v>
                </c:pt>
                <c:pt idx="17">
                  <c:v>-165</c:v>
                </c:pt>
                <c:pt idx="18">
                  <c:v>233</c:v>
                </c:pt>
                <c:pt idx="19">
                  <c:v>612</c:v>
                </c:pt>
                <c:pt idx="20">
                  <c:v>1001</c:v>
                </c:pt>
                <c:pt idx="21">
                  <c:v>1380</c:v>
                </c:pt>
                <c:pt idx="22">
                  <c:v>1757</c:v>
                </c:pt>
                <c:pt idx="23">
                  <c:v>2116</c:v>
                </c:pt>
                <c:pt idx="24">
                  <c:v>2453</c:v>
                </c:pt>
                <c:pt idx="25">
                  <c:v>2763</c:v>
                </c:pt>
                <c:pt idx="26">
                  <c:v>3033</c:v>
                </c:pt>
                <c:pt idx="27">
                  <c:v>3282</c:v>
                </c:pt>
                <c:pt idx="28">
                  <c:v>3517</c:v>
                </c:pt>
                <c:pt idx="29">
                  <c:v>3699</c:v>
                </c:pt>
                <c:pt idx="30">
                  <c:v>3854</c:v>
                </c:pt>
                <c:pt idx="31">
                  <c:v>3978</c:v>
                </c:pt>
                <c:pt idx="32">
                  <c:v>4046</c:v>
                </c:pt>
                <c:pt idx="33">
                  <c:v>4086</c:v>
                </c:pt>
                <c:pt idx="34">
                  <c:v>4088</c:v>
                </c:pt>
                <c:pt idx="35">
                  <c:v>4046</c:v>
                </c:pt>
                <c:pt idx="36">
                  <c:v>3968</c:v>
                </c:pt>
                <c:pt idx="37">
                  <c:v>3838</c:v>
                </c:pt>
                <c:pt idx="38">
                  <c:v>3683</c:v>
                </c:pt>
                <c:pt idx="39">
                  <c:v>3490</c:v>
                </c:pt>
                <c:pt idx="40">
                  <c:v>3255</c:v>
                </c:pt>
                <c:pt idx="41">
                  <c:v>2997</c:v>
                </c:pt>
                <c:pt idx="42">
                  <c:v>2716</c:v>
                </c:pt>
                <c:pt idx="43">
                  <c:v>2405</c:v>
                </c:pt>
                <c:pt idx="44">
                  <c:v>2072</c:v>
                </c:pt>
                <c:pt idx="45">
                  <c:v>1718</c:v>
                </c:pt>
                <c:pt idx="46">
                  <c:v>1337</c:v>
                </c:pt>
                <c:pt idx="47">
                  <c:v>942</c:v>
                </c:pt>
                <c:pt idx="48">
                  <c:v>548</c:v>
                </c:pt>
                <c:pt idx="49">
                  <c:v>155</c:v>
                </c:pt>
                <c:pt idx="50">
                  <c:v>-238</c:v>
                </c:pt>
                <c:pt idx="51">
                  <c:v>-629</c:v>
                </c:pt>
                <c:pt idx="52">
                  <c:v>-1012</c:v>
                </c:pt>
                <c:pt idx="53">
                  <c:v>-1400</c:v>
                </c:pt>
                <c:pt idx="54">
                  <c:v>-1775</c:v>
                </c:pt>
                <c:pt idx="55">
                  <c:v>-2133</c:v>
                </c:pt>
                <c:pt idx="56">
                  <c:v>-2466</c:v>
                </c:pt>
                <c:pt idx="57">
                  <c:v>-2767</c:v>
                </c:pt>
                <c:pt idx="58">
                  <c:v>-3056</c:v>
                </c:pt>
                <c:pt idx="59">
                  <c:v>-3296</c:v>
                </c:pt>
                <c:pt idx="60">
                  <c:v>-3519</c:v>
                </c:pt>
                <c:pt idx="61">
                  <c:v>-3708</c:v>
                </c:pt>
                <c:pt idx="62">
                  <c:v>-3860</c:v>
                </c:pt>
                <c:pt idx="63">
                  <c:v>-3978</c:v>
                </c:pt>
                <c:pt idx="64">
                  <c:v>-4053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781-4B67-8E28-03E6185C55F5}"/>
            </c:ext>
          </c:extLst>
        </c:ser>
        <c:ser>
          <c:idx val="3"/>
          <c:order val="3"/>
          <c:tx>
            <c:strRef>
              <c:f>TDK_KF_ST_17_02!$N$19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TDK_KF_ST_17_02!$N$85:$N$149</c:f>
              <c:numCache>
                <c:formatCode>General</c:formatCode>
                <c:ptCount val="65"/>
                <c:pt idx="0">
                  <c:v>-4044.5121690198184</c:v>
                </c:pt>
                <c:pt idx="1">
                  <c:v>-4082.3729537675445</c:v>
                </c:pt>
                <c:pt idx="2">
                  <c:v>-4080.9277813679191</c:v>
                </c:pt>
                <c:pt idx="3">
                  <c:v>-4041.8265366051478</c:v>
                </c:pt>
                <c:pt idx="4">
                  <c:v>-3963.6283484273999</c:v>
                </c:pt>
                <c:pt idx="5">
                  <c:v>-3843.4478974760054</c:v>
                </c:pt>
                <c:pt idx="6">
                  <c:v>-3688.170967578887</c:v>
                </c:pt>
                <c:pt idx="7">
                  <c:v>-3493.7789972055011</c:v>
                </c:pt>
                <c:pt idx="8">
                  <c:v>-3265.5574378006909</c:v>
                </c:pt>
                <c:pt idx="9">
                  <c:v>-3007.1178878956475</c:v>
                </c:pt>
                <c:pt idx="10">
                  <c:v>-2727.4601443429369</c:v>
                </c:pt>
                <c:pt idx="11">
                  <c:v>-2420.5264237418019</c:v>
                </c:pt>
                <c:pt idx="12">
                  <c:v>-2083.7556221387517</c:v>
                </c:pt>
                <c:pt idx="13">
                  <c:v>-1729.5614699163891</c:v>
                </c:pt>
                <c:pt idx="14">
                  <c:v>-1353.9170217192286</c:v>
                </c:pt>
                <c:pt idx="15">
                  <c:v>-960.57879583287342</c:v>
                </c:pt>
                <c:pt idx="16">
                  <c:v>-563.31102658403881</c:v>
                </c:pt>
                <c:pt idx="17">
                  <c:v>-164.40402104827592</c:v>
                </c:pt>
                <c:pt idx="18">
                  <c:v>237.97283013452642</c:v>
                </c:pt>
                <c:pt idx="19">
                  <c:v>622.78137423607984</c:v>
                </c:pt>
                <c:pt idx="20">
                  <c:v>1014.4029568548334</c:v>
                </c:pt>
                <c:pt idx="21">
                  <c:v>1401.0866061362728</c:v>
                </c:pt>
                <c:pt idx="22">
                  <c:v>1772.2182873878262</c:v>
                </c:pt>
                <c:pt idx="23">
                  <c:v>2131.522239138375</c:v>
                </c:pt>
                <c:pt idx="24">
                  <c:v>2464.2430586266373</c:v>
                </c:pt>
                <c:pt idx="25">
                  <c:v>2773.8593257698135</c:v>
                </c:pt>
                <c:pt idx="26">
                  <c:v>3046.4429303976581</c:v>
                </c:pt>
                <c:pt idx="27">
                  <c:v>3293.5343524135492</c:v>
                </c:pt>
                <c:pt idx="28">
                  <c:v>3514.9105957209795</c:v>
                </c:pt>
                <c:pt idx="29">
                  <c:v>3700.1139879123998</c:v>
                </c:pt>
                <c:pt idx="30">
                  <c:v>3851.0885787310308</c:v>
                </c:pt>
                <c:pt idx="31">
                  <c:v>3966.699027323677</c:v>
                </c:pt>
                <c:pt idx="32">
                  <c:v>4041.4759325867744</c:v>
                </c:pt>
                <c:pt idx="33">
                  <c:v>4076.466189477821</c:v>
                </c:pt>
                <c:pt idx="34">
                  <c:v>4072.3852178094867</c:v>
                </c:pt>
                <c:pt idx="35">
                  <c:v>4031.4505681716059</c:v>
                </c:pt>
                <c:pt idx="36">
                  <c:v>3951.5310619508969</c:v>
                </c:pt>
                <c:pt idx="37">
                  <c:v>3830.9702404907812</c:v>
                </c:pt>
                <c:pt idx="38">
                  <c:v>3672.6091454297889</c:v>
                </c:pt>
                <c:pt idx="39">
                  <c:v>3479.867068961446</c:v>
                </c:pt>
                <c:pt idx="40">
                  <c:v>3251.3539316996385</c:v>
                </c:pt>
                <c:pt idx="41">
                  <c:v>2995.0817052104435</c:v>
                </c:pt>
                <c:pt idx="42">
                  <c:v>2716.8557971042824</c:v>
                </c:pt>
                <c:pt idx="43">
                  <c:v>2409.6415278323202</c:v>
                </c:pt>
                <c:pt idx="44">
                  <c:v>2077.0412208294392</c:v>
                </c:pt>
                <c:pt idx="45">
                  <c:v>1722.8716035275756</c:v>
                </c:pt>
                <c:pt idx="46">
                  <c:v>1345.4294349902093</c:v>
                </c:pt>
                <c:pt idx="47">
                  <c:v>950.80326895806184</c:v>
                </c:pt>
                <c:pt idx="48">
                  <c:v>556.66635210253935</c:v>
                </c:pt>
                <c:pt idx="49">
                  <c:v>160.97164047718854</c:v>
                </c:pt>
                <c:pt idx="50">
                  <c:v>-236.28090309937909</c:v>
                </c:pt>
                <c:pt idx="51">
                  <c:v>-626.88938366791831</c:v>
                </c:pt>
                <c:pt idx="52">
                  <c:v>-1011.107688693454</c:v>
                </c:pt>
                <c:pt idx="53">
                  <c:v>-1400.5218709345809</c:v>
                </c:pt>
                <c:pt idx="54">
                  <c:v>-1776.0198125282018</c:v>
                </c:pt>
                <c:pt idx="55">
                  <c:v>-2134.956159679748</c:v>
                </c:pt>
                <c:pt idx="56">
                  <c:v>-2468.9449487991378</c:v>
                </c:pt>
                <c:pt idx="57">
                  <c:v>-2771.214989167866</c:v>
                </c:pt>
                <c:pt idx="58">
                  <c:v>-3048.9893295063566</c:v>
                </c:pt>
                <c:pt idx="59">
                  <c:v>-3297.3609885487067</c:v>
                </c:pt>
                <c:pt idx="60">
                  <c:v>-3518.2249823240404</c:v>
                </c:pt>
                <c:pt idx="61">
                  <c:v>-3704.6272836993194</c:v>
                </c:pt>
                <c:pt idx="62">
                  <c:v>-3858.0873986433144</c:v>
                </c:pt>
                <c:pt idx="63">
                  <c:v>-3974.4978622888261</c:v>
                </c:pt>
                <c:pt idx="64">
                  <c:v>-4049.3614627434999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781-4B67-8E28-03E6185C5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0120"/>
        <c:axId val="574259136"/>
      </c:scatterChart>
      <c:valAx>
        <c:axId val="574250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9136"/>
        <c:crosses val="autoZero"/>
        <c:crossBetween val="midCat"/>
      </c:valAx>
      <c:valAx>
        <c:axId val="57425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0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TDK_KF_ST_17_02!$AC$20:$AC$84</c:f>
              <c:numCache>
                <c:formatCode>General</c:formatCode>
                <c:ptCount val="65"/>
                <c:pt idx="0">
                  <c:v>1.5409348305994173E-2</c:v>
                </c:pt>
                <c:pt idx="1">
                  <c:v>-0.12167226338771808</c:v>
                </c:pt>
                <c:pt idx="2">
                  <c:v>-0.14037537788397536</c:v>
                </c:pt>
                <c:pt idx="3">
                  <c:v>-0.1811336090096205</c:v>
                </c:pt>
                <c:pt idx="4">
                  <c:v>-0.16705645716983852</c:v>
                </c:pt>
                <c:pt idx="5">
                  <c:v>-0.13055676474562361</c:v>
                </c:pt>
                <c:pt idx="6">
                  <c:v>-0.15392304638582033</c:v>
                </c:pt>
                <c:pt idx="7">
                  <c:v>-0.13376570455286441</c:v>
                </c:pt>
                <c:pt idx="8">
                  <c:v>-0.10127741683900382</c:v>
                </c:pt>
                <c:pt idx="9">
                  <c:v>-5.327481273462098E-2</c:v>
                </c:pt>
                <c:pt idx="10">
                  <c:v>-6.8280347430885513E-2</c:v>
                </c:pt>
                <c:pt idx="11">
                  <c:v>-0.12054930497183136</c:v>
                </c:pt>
                <c:pt idx="12">
                  <c:v>-0.12021856618331128</c:v>
                </c:pt>
                <c:pt idx="13">
                  <c:v>-0.18628002527711374</c:v>
                </c:pt>
                <c:pt idx="14">
                  <c:v>-0.1618067634721001</c:v>
                </c:pt>
                <c:pt idx="15">
                  <c:v>-0.19960482784406963</c:v>
                </c:pt>
                <c:pt idx="16">
                  <c:v>-0.21713639743106228</c:v>
                </c:pt>
                <c:pt idx="17">
                  <c:v>-0.26293037863553081</c:v>
                </c:pt>
                <c:pt idx="18">
                  <c:v>-0.22888449482530859</c:v>
                </c:pt>
                <c:pt idx="19">
                  <c:v>-0.19488377884177055</c:v>
                </c:pt>
                <c:pt idx="20">
                  <c:v>-0.31882830534162565</c:v>
                </c:pt>
                <c:pt idx="21">
                  <c:v>-0.10285718658009557</c:v>
                </c:pt>
                <c:pt idx="22">
                  <c:v>-9.2452997497787237E-2</c:v>
                </c:pt>
                <c:pt idx="23">
                  <c:v>-3.7595616403223175E-2</c:v>
                </c:pt>
                <c:pt idx="24">
                  <c:v>-3.1840345513984403E-2</c:v>
                </c:pt>
                <c:pt idx="25">
                  <c:v>0.10118651831868419</c:v>
                </c:pt>
                <c:pt idx="26">
                  <c:v>5.2297616050537954E-2</c:v>
                </c:pt>
                <c:pt idx="27">
                  <c:v>9.2984995352139777E-2</c:v>
                </c:pt>
                <c:pt idx="28">
                  <c:v>0.1061082088879175</c:v>
                </c:pt>
                <c:pt idx="29">
                  <c:v>4.5501317787255857E-2</c:v>
                </c:pt>
                <c:pt idx="30">
                  <c:v>9.1282876964214665E-2</c:v>
                </c:pt>
                <c:pt idx="31">
                  <c:v>5.5181565049110759E-2</c:v>
                </c:pt>
                <c:pt idx="32">
                  <c:v>0.13960348098319741</c:v>
                </c:pt>
                <c:pt idx="33">
                  <c:v>3.6755826759730326E-2</c:v>
                </c:pt>
                <c:pt idx="34">
                  <c:v>3.2220494793165244E-2</c:v>
                </c:pt>
                <c:pt idx="35">
                  <c:v>-1.64608547760281E-3</c:v>
                </c:pt>
                <c:pt idx="36">
                  <c:v>1.4296827523111233E-2</c:v>
                </c:pt>
                <c:pt idx="37">
                  <c:v>-1.4883422947207237E-3</c:v>
                </c:pt>
                <c:pt idx="38">
                  <c:v>0.12406617757409322</c:v>
                </c:pt>
                <c:pt idx="39">
                  <c:v>0.1738938398778771</c:v>
                </c:pt>
                <c:pt idx="40">
                  <c:v>0.14620301675984138</c:v>
                </c:pt>
                <c:pt idx="41">
                  <c:v>0.26217061737429503</c:v>
                </c:pt>
                <c:pt idx="42">
                  <c:v>0.21524085727457987</c:v>
                </c:pt>
                <c:pt idx="43">
                  <c:v>0.21115494345093566</c:v>
                </c:pt>
                <c:pt idx="44">
                  <c:v>0.25518432718351391</c:v>
                </c:pt>
                <c:pt idx="45">
                  <c:v>0.22879229039341453</c:v>
                </c:pt>
                <c:pt idx="46">
                  <c:v>0.14642363957949556</c:v>
                </c:pt>
                <c:pt idx="47">
                  <c:v>0.13756670362681689</c:v>
                </c:pt>
                <c:pt idx="48">
                  <c:v>2.4730842577184831E-2</c:v>
                </c:pt>
                <c:pt idx="49">
                  <c:v>2.1017778578880097E-2</c:v>
                </c:pt>
                <c:pt idx="50">
                  <c:v>5.7016838425170135E-3</c:v>
                </c:pt>
                <c:pt idx="51">
                  <c:v>2.6234691403033139E-2</c:v>
                </c:pt>
                <c:pt idx="52">
                  <c:v>-4.0666530858686656E-2</c:v>
                </c:pt>
                <c:pt idx="53">
                  <c:v>-0.10951039713893351</c:v>
                </c:pt>
                <c:pt idx="54">
                  <c:v>-1.2125014351681784E-2</c:v>
                </c:pt>
                <c:pt idx="55">
                  <c:v>-9.8037357357839028E-2</c:v>
                </c:pt>
                <c:pt idx="56">
                  <c:v>-3.5830557646249872E-2</c:v>
                </c:pt>
                <c:pt idx="57">
                  <c:v>-3.6241241057837215E-3</c:v>
                </c:pt>
                <c:pt idx="58">
                  <c:v>-8.3819811519390441E-2</c:v>
                </c:pt>
                <c:pt idx="59">
                  <c:v>-1.9586690842345433E-2</c:v>
                </c:pt>
                <c:pt idx="60">
                  <c:v>4.3169420317553886E-2</c:v>
                </c:pt>
                <c:pt idx="61">
                  <c:v>6.5590915701250196E-3</c:v>
                </c:pt>
                <c:pt idx="62">
                  <c:v>-7.6217367282993109E-2</c:v>
                </c:pt>
                <c:pt idx="63">
                  <c:v>-5.7608876466872516E-2</c:v>
                </c:pt>
                <c:pt idx="64">
                  <c:v>-7.1909984960598194E-2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111-42CF-8221-6C8F5666341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TDK_KF_ST_17_02!$AC$85:$AC$149</c:f>
              <c:numCache>
                <c:formatCode>General</c:formatCode>
                <c:ptCount val="65"/>
                <c:pt idx="0">
                  <c:v>3.9074281952991896E-2</c:v>
                </c:pt>
                <c:pt idx="1">
                  <c:v>-5.5069000208845864E-2</c:v>
                </c:pt>
                <c:pt idx="2">
                  <c:v>-5.3704431688970544E-2</c:v>
                </c:pt>
                <c:pt idx="3">
                  <c:v>8.1234054960475532E-2</c:v>
                </c:pt>
                <c:pt idx="4">
                  <c:v>0.1010770796711995</c:v>
                </c:pt>
                <c:pt idx="5">
                  <c:v>3.4283059500353374E-2</c:v>
                </c:pt>
                <c:pt idx="6">
                  <c:v>7.1625915612401059E-2</c:v>
                </c:pt>
                <c:pt idx="7">
                  <c:v>-2.5436041694320011E-3</c:v>
                </c:pt>
                <c:pt idx="8">
                  <c:v>1.8649327090429324E-2</c:v>
                </c:pt>
                <c:pt idx="9">
                  <c:v>3.3394512307893365E-2</c:v>
                </c:pt>
                <c:pt idx="10">
                  <c:v>-4.2382743879556983E-2</c:v>
                </c:pt>
                <c:pt idx="11">
                  <c:v>9.6054454215845908E-3</c:v>
                </c:pt>
                <c:pt idx="12">
                  <c:v>-7.8092953434008905E-2</c:v>
                </c:pt>
                <c:pt idx="13">
                  <c:v>-3.6120500514641662E-2</c:v>
                </c:pt>
                <c:pt idx="14">
                  <c:v>6.1546444455586879E-2</c:v>
                </c:pt>
                <c:pt idx="15">
                  <c:v>4.9268062422072489E-2</c:v>
                </c:pt>
                <c:pt idx="16">
                  <c:v>0.13498350880001908</c:v>
                </c:pt>
                <c:pt idx="17">
                  <c:v>0.1275189614403871</c:v>
                </c:pt>
                <c:pt idx="18">
                  <c:v>0.17969425241579984</c:v>
                </c:pt>
                <c:pt idx="19">
                  <c:v>0.24213863918171796</c:v>
                </c:pt>
                <c:pt idx="20">
                  <c:v>0.25822865875915113</c:v>
                </c:pt>
                <c:pt idx="21">
                  <c:v>0.346587585853257</c:v>
                </c:pt>
                <c:pt idx="22">
                  <c:v>0.26433396656173613</c:v>
                </c:pt>
                <c:pt idx="23">
                  <c:v>0.22912477288315358</c:v>
                </c:pt>
                <c:pt idx="24">
                  <c:v>0.16486145764793037</c:v>
                </c:pt>
                <c:pt idx="25">
                  <c:v>0.15017056150102803</c:v>
                </c:pt>
                <c:pt idx="26">
                  <c:v>0.17584592286794987</c:v>
                </c:pt>
                <c:pt idx="27">
                  <c:v>0.14147185012689079</c:v>
                </c:pt>
                <c:pt idx="28">
                  <c:v>8.6997117212092689E-2</c:v>
                </c:pt>
                <c:pt idx="29">
                  <c:v>4.3567888428356127E-2</c:v>
                </c:pt>
                <c:pt idx="30">
                  <c:v>6.994289782696228E-2</c:v>
                </c:pt>
                <c:pt idx="31">
                  <c:v>0.14554705802606804</c:v>
                </c:pt>
                <c:pt idx="32">
                  <c:v>7.8975202746079276E-2</c:v>
                </c:pt>
                <c:pt idx="33">
                  <c:v>0.16022902905868364</c:v>
                </c:pt>
                <c:pt idx="34">
                  <c:v>0.1560791303657254</c:v>
                </c:pt>
                <c:pt idx="35">
                  <c:v>0.13472721494864004</c:v>
                </c:pt>
                <c:pt idx="36">
                  <c:v>0.16317891814446739</c:v>
                </c:pt>
                <c:pt idx="37">
                  <c:v>0.13446095053720342</c:v>
                </c:pt>
                <c:pt idx="38">
                  <c:v>0.14149963631322748</c:v>
                </c:pt>
                <c:pt idx="39">
                  <c:v>0.11289217090740067</c:v>
                </c:pt>
                <c:pt idx="40">
                  <c:v>-1.8349620442279502E-2</c:v>
                </c:pt>
                <c:pt idx="41">
                  <c:v>-3.3850350977900234E-2</c:v>
                </c:pt>
                <c:pt idx="42">
                  <c:v>-4.8054067809275125E-2</c:v>
                </c:pt>
                <c:pt idx="43">
                  <c:v>-0.11907180861581423</c:v>
                </c:pt>
                <c:pt idx="44">
                  <c:v>-0.12780430677352683</c:v>
                </c:pt>
                <c:pt idx="45">
                  <c:v>-0.13846654980285678</c:v>
                </c:pt>
                <c:pt idx="46">
                  <c:v>-0.18969762845897264</c:v>
                </c:pt>
                <c:pt idx="47">
                  <c:v>-0.19343326050129406</c:v>
                </c:pt>
                <c:pt idx="48">
                  <c:v>-0.19362158070656221</c:v>
                </c:pt>
                <c:pt idx="49">
                  <c:v>-0.15634792182670765</c:v>
                </c:pt>
                <c:pt idx="50">
                  <c:v>-9.400101280293427E-2</c:v>
                </c:pt>
                <c:pt idx="51">
                  <c:v>-0.11594645506218626</c:v>
                </c:pt>
                <c:pt idx="52">
                  <c:v>-8.4115466813500461E-2</c:v>
                </c:pt>
                <c:pt idx="53">
                  <c:v>-9.1050067713212002E-2</c:v>
                </c:pt>
                <c:pt idx="54">
                  <c:v>-9.7678715870074484E-2</c:v>
                </c:pt>
                <c:pt idx="55">
                  <c:v>-8.9551133665345617E-2</c:v>
                </c:pt>
                <c:pt idx="56">
                  <c:v>-6.6198828368349893E-2</c:v>
                </c:pt>
                <c:pt idx="57">
                  <c:v>-3.4708742097961931E-3</c:v>
                </c:pt>
                <c:pt idx="58">
                  <c:v>-0.156181457690451</c:v>
                </c:pt>
                <c:pt idx="59">
                  <c:v>-0.13893376626111476</c:v>
                </c:pt>
                <c:pt idx="60">
                  <c:v>-6.1747710913262921E-2</c:v>
                </c:pt>
                <c:pt idx="61">
                  <c:v>-0.13001286088111996</c:v>
                </c:pt>
                <c:pt idx="62">
                  <c:v>-9.3288611463663074E-2</c:v>
                </c:pt>
                <c:pt idx="63">
                  <c:v>-6.0888131994140338E-2</c:v>
                </c:pt>
                <c:pt idx="64">
                  <c:v>-2.0796510589104145E-2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111-42CF-8221-6C8F5666341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TDK_KF_ST_17_02!$AA$20:$AA$83</c:f>
              <c:numCache>
                <c:formatCode>General</c:formatCode>
                <c:ptCount val="64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</c:numCache>
            </c:numRef>
          </c:xVal>
          <c:yVal>
            <c:numRef>
              <c:f>TDK_KF_ST_17_02!$AD$20:$AD$83</c:f>
              <c:numCache>
                <c:formatCode>General</c:formatCode>
                <c:ptCount val="64"/>
                <c:pt idx="0">
                  <c:v>-3.6205858895098315E-2</c:v>
                </c:pt>
                <c:pt idx="1">
                  <c:v>6.0784131393577745E-2</c:v>
                </c:pt>
                <c:pt idx="2">
                  <c:v>4.7086766420312287E-2</c:v>
                </c:pt>
                <c:pt idx="3">
                  <c:v>5.1120748128500537E-2</c:v>
                </c:pt>
                <c:pt idx="4">
                  <c:v>0.1053087462565756</c:v>
                </c:pt>
                <c:pt idx="5">
                  <c:v>-8.3770015154911448E-3</c:v>
                </c:pt>
                <c:pt idx="6">
                  <c:v>-2.2584113046306697E-3</c:v>
                </c:pt>
                <c:pt idx="7">
                  <c:v>0.13029483034306821</c:v>
                </c:pt>
                <c:pt idx="8">
                  <c:v>3.5078588470653926E-2</c:v>
                </c:pt>
                <c:pt idx="9">
                  <c:v>-3.6276320930724637E-2</c:v>
                </c:pt>
                <c:pt idx="10">
                  <c:v>-2.9398368439188971E-2</c:v>
                </c:pt>
                <c:pt idx="11">
                  <c:v>2.949923725861936E-2</c:v>
                </c:pt>
                <c:pt idx="12">
                  <c:v>3.610309936981082E-2</c:v>
                </c:pt>
                <c:pt idx="13">
                  <c:v>7.0333570214927477E-2</c:v>
                </c:pt>
                <c:pt idx="14">
                  <c:v>6.7805750669165832E-2</c:v>
                </c:pt>
                <c:pt idx="15">
                  <c:v>4.3256906017361985E-2</c:v>
                </c:pt>
                <c:pt idx="16">
                  <c:v>2.3514816724500065E-2</c:v>
                </c:pt>
                <c:pt idx="17">
                  <c:v>6.9497118134236757E-2</c:v>
                </c:pt>
                <c:pt idx="18">
                  <c:v>3.9186866366335948E-2</c:v>
                </c:pt>
                <c:pt idx="19">
                  <c:v>5.6417229038913774E-2</c:v>
                </c:pt>
                <c:pt idx="20">
                  <c:v>0.19102399856809882</c:v>
                </c:pt>
                <c:pt idx="21">
                  <c:v>-1.6214622035718662E-2</c:v>
                </c:pt>
                <c:pt idx="22">
                  <c:v>4.4398929688512112E-2</c:v>
                </c:pt>
                <c:pt idx="23">
                  <c:v>3.7452654253229412E-3</c:v>
                </c:pt>
                <c:pt idx="24">
                  <c:v>1.3490725071704901E-2</c:v>
                </c:pt>
                <c:pt idx="25">
                  <c:v>1.1705652588716475E-2</c:v>
                </c:pt>
                <c:pt idx="26">
                  <c:v>8.920202026268953E-2</c:v>
                </c:pt>
                <c:pt idx="27">
                  <c:v>4.147595518506364E-2</c:v>
                </c:pt>
                <c:pt idx="28">
                  <c:v>5.707070925654989E-2</c:v>
                </c:pt>
                <c:pt idx="29">
                  <c:v>8.9225897161384182E-2</c:v>
                </c:pt>
                <c:pt idx="30">
                  <c:v>6.4796253401510739E-2</c:v>
                </c:pt>
                <c:pt idx="31">
                  <c:v>0.10504746400957288</c:v>
                </c:pt>
                <c:pt idx="32">
                  <c:v>-6.0628278237118138E-2</c:v>
                </c:pt>
                <c:pt idx="33">
                  <c:v>0.10879123126633772</c:v>
                </c:pt>
                <c:pt idx="34">
                  <c:v>3.7722403033797036E-2</c:v>
                </c:pt>
                <c:pt idx="35">
                  <c:v>4.5213973905958937E-2</c:v>
                </c:pt>
                <c:pt idx="36">
                  <c:v>7.2700289688981456E-2</c:v>
                </c:pt>
                <c:pt idx="37">
                  <c:v>0.14296019242161151</c:v>
                </c:pt>
                <c:pt idx="38">
                  <c:v>5.1779745293856649E-2</c:v>
                </c:pt>
                <c:pt idx="39">
                  <c:v>-2.3723278376849066E-2</c:v>
                </c:pt>
                <c:pt idx="40">
                  <c:v>1.865844088808899E-2</c:v>
                </c:pt>
                <c:pt idx="41">
                  <c:v>-3.3045844491141452E-2</c:v>
                </c:pt>
                <c:pt idx="42">
                  <c:v>4.9093109287156267E-2</c:v>
                </c:pt>
                <c:pt idx="43">
                  <c:v>0.13543264240232133</c:v>
                </c:pt>
                <c:pt idx="44">
                  <c:v>3.0443315756372158E-3</c:v>
                </c:pt>
                <c:pt idx="45">
                  <c:v>1.334634878830343E-2</c:v>
                </c:pt>
                <c:pt idx="46">
                  <c:v>3.3270612836304281E-2</c:v>
                </c:pt>
                <c:pt idx="47">
                  <c:v>-1.0047742186429787E-2</c:v>
                </c:pt>
                <c:pt idx="48">
                  <c:v>0.11025266622283425</c:v>
                </c:pt>
                <c:pt idx="49">
                  <c:v>2.8250283843192392E-2</c:v>
                </c:pt>
                <c:pt idx="50">
                  <c:v>5.5844760613069866E-2</c:v>
                </c:pt>
                <c:pt idx="51">
                  <c:v>-6.2355191917674802E-2</c:v>
                </c:pt>
                <c:pt idx="52">
                  <c:v>-3.7426422575322249E-2</c:v>
                </c:pt>
                <c:pt idx="53">
                  <c:v>0.1191158425605181</c:v>
                </c:pt>
                <c:pt idx="54">
                  <c:v>-3.0257729527875199E-2</c:v>
                </c:pt>
                <c:pt idx="55">
                  <c:v>0.13143186966573239</c:v>
                </c:pt>
                <c:pt idx="56">
                  <c:v>5.4479884736679196E-2</c:v>
                </c:pt>
                <c:pt idx="57">
                  <c:v>1.0805199363517204E-3</c:v>
                </c:pt>
                <c:pt idx="58">
                  <c:v>0.1554457271317915</c:v>
                </c:pt>
                <c:pt idx="59">
                  <c:v>5.3869750342698808E-2</c:v>
                </c:pt>
                <c:pt idx="60">
                  <c:v>5.7907659353645613E-2</c:v>
                </c:pt>
                <c:pt idx="61">
                  <c:v>7.4674963390350513E-2</c:v>
                </c:pt>
                <c:pt idx="62">
                  <c:v>2.2512935594022565E-2</c:v>
                </c:pt>
                <c:pt idx="63">
                  <c:v>2.5398762580266521E-3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111-42CF-8221-6C8F56663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8744"/>
        <c:axId val="574248160"/>
      </c:scatterChart>
      <c:valAx>
        <c:axId val="5742587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48160"/>
        <c:crosses val="autoZero"/>
        <c:crossBetween val="midCat"/>
      </c:valAx>
      <c:valAx>
        <c:axId val="57424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8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TDK_KF_ST_17_02!$I$20:$I$84</c:f>
              <c:numCache>
                <c:formatCode>General</c:formatCode>
                <c:ptCount val="65"/>
                <c:pt idx="0">
                  <c:v>635</c:v>
                </c:pt>
                <c:pt idx="1">
                  <c:v>1029</c:v>
                </c:pt>
                <c:pt idx="2">
                  <c:v>1421</c:v>
                </c:pt>
                <c:pt idx="3">
                  <c:v>1793</c:v>
                </c:pt>
                <c:pt idx="4">
                  <c:v>2145</c:v>
                </c:pt>
                <c:pt idx="5">
                  <c:v>2480</c:v>
                </c:pt>
                <c:pt idx="6">
                  <c:v>2783</c:v>
                </c:pt>
                <c:pt idx="7">
                  <c:v>3071</c:v>
                </c:pt>
                <c:pt idx="8">
                  <c:v>3325</c:v>
                </c:pt>
                <c:pt idx="9">
                  <c:v>3551</c:v>
                </c:pt>
                <c:pt idx="10">
                  <c:v>3746</c:v>
                </c:pt>
                <c:pt idx="11">
                  <c:v>3897</c:v>
                </c:pt>
                <c:pt idx="12">
                  <c:v>4013</c:v>
                </c:pt>
                <c:pt idx="13">
                  <c:v>4084</c:v>
                </c:pt>
                <c:pt idx="14">
                  <c:v>4127</c:v>
                </c:pt>
                <c:pt idx="15">
                  <c:v>4127</c:v>
                </c:pt>
                <c:pt idx="16">
                  <c:v>4078</c:v>
                </c:pt>
                <c:pt idx="17">
                  <c:v>4003</c:v>
                </c:pt>
                <c:pt idx="18">
                  <c:v>3882</c:v>
                </c:pt>
                <c:pt idx="19">
                  <c:v>3719</c:v>
                </c:pt>
                <c:pt idx="20">
                  <c:v>3531</c:v>
                </c:pt>
                <c:pt idx="21">
                  <c:v>3302</c:v>
                </c:pt>
                <c:pt idx="22">
                  <c:v>3046</c:v>
                </c:pt>
                <c:pt idx="23">
                  <c:v>2764</c:v>
                </c:pt>
                <c:pt idx="24">
                  <c:v>2453</c:v>
                </c:pt>
                <c:pt idx="25">
                  <c:v>2103</c:v>
                </c:pt>
                <c:pt idx="26">
                  <c:v>1742</c:v>
                </c:pt>
                <c:pt idx="27">
                  <c:v>1361</c:v>
                </c:pt>
                <c:pt idx="28">
                  <c:v>974</c:v>
                </c:pt>
                <c:pt idx="29">
                  <c:v>592</c:v>
                </c:pt>
                <c:pt idx="30">
                  <c:v>194</c:v>
                </c:pt>
                <c:pt idx="31">
                  <c:v>-204</c:v>
                </c:pt>
                <c:pt idx="32">
                  <c:v>-619</c:v>
                </c:pt>
                <c:pt idx="33">
                  <c:v>-1010</c:v>
                </c:pt>
                <c:pt idx="34">
                  <c:v>-1404</c:v>
                </c:pt>
                <c:pt idx="35">
                  <c:v>-1771</c:v>
                </c:pt>
                <c:pt idx="36">
                  <c:v>-2124</c:v>
                </c:pt>
                <c:pt idx="37">
                  <c:v>-2454</c:v>
                </c:pt>
                <c:pt idx="38">
                  <c:v>-2763</c:v>
                </c:pt>
                <c:pt idx="39">
                  <c:v>-3042</c:v>
                </c:pt>
                <c:pt idx="40">
                  <c:v>-3299</c:v>
                </c:pt>
                <c:pt idx="41">
                  <c:v>-3526</c:v>
                </c:pt>
                <c:pt idx="42">
                  <c:v>-3716</c:v>
                </c:pt>
                <c:pt idx="43">
                  <c:v>-3875</c:v>
                </c:pt>
                <c:pt idx="44">
                  <c:v>-3984</c:v>
                </c:pt>
                <c:pt idx="45">
                  <c:v>-4060</c:v>
                </c:pt>
                <c:pt idx="46">
                  <c:v>-4100</c:v>
                </c:pt>
                <c:pt idx="47">
                  <c:v>-4103</c:v>
                </c:pt>
                <c:pt idx="48">
                  <c:v>-4059</c:v>
                </c:pt>
                <c:pt idx="49">
                  <c:v>-3977</c:v>
                </c:pt>
                <c:pt idx="50">
                  <c:v>-3866</c:v>
                </c:pt>
                <c:pt idx="51">
                  <c:v>-3702</c:v>
                </c:pt>
                <c:pt idx="52">
                  <c:v>-3513</c:v>
                </c:pt>
                <c:pt idx="53">
                  <c:v>-3291</c:v>
                </c:pt>
                <c:pt idx="54">
                  <c:v>-3039</c:v>
                </c:pt>
                <c:pt idx="55">
                  <c:v>-2755</c:v>
                </c:pt>
                <c:pt idx="56">
                  <c:v>-2437</c:v>
                </c:pt>
                <c:pt idx="57">
                  <c:v>-2088</c:v>
                </c:pt>
                <c:pt idx="58">
                  <c:v>-1732</c:v>
                </c:pt>
                <c:pt idx="59">
                  <c:v>-1355</c:v>
                </c:pt>
                <c:pt idx="60">
                  <c:v>-957</c:v>
                </c:pt>
                <c:pt idx="61">
                  <c:v>-572</c:v>
                </c:pt>
                <c:pt idx="62">
                  <c:v>-180</c:v>
                </c:pt>
                <c:pt idx="63">
                  <c:v>220</c:v>
                </c:pt>
                <c:pt idx="64">
                  <c:v>627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E72-4D5A-A5BB-BA232555C51A}"/>
            </c:ext>
          </c:extLst>
        </c:ser>
        <c:ser>
          <c:idx val="1"/>
          <c:order val="1"/>
          <c:tx>
            <c:strRef>
              <c:f>TDK_KF_ST_17_02!$L$19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TDK_KF_ST_17_02!$L$20:$L$84</c:f>
              <c:numCache>
                <c:formatCode>General</c:formatCode>
                <c:ptCount val="65"/>
                <c:pt idx="0">
                  <c:v>629.8246954131871</c:v>
                </c:pt>
                <c:pt idx="1">
                  <c:v>1032.6859256944374</c:v>
                </c:pt>
                <c:pt idx="2">
                  <c:v>1425.312515176023</c:v>
                </c:pt>
                <c:pt idx="3">
                  <c:v>1802.6238869200176</c:v>
                </c:pt>
                <c:pt idx="4">
                  <c:v>2150.5476671844713</c:v>
                </c:pt>
                <c:pt idx="5">
                  <c:v>2482.2228793600357</c:v>
                </c:pt>
                <c:pt idx="6">
                  <c:v>2788.0460205311106</c:v>
                </c:pt>
                <c:pt idx="7">
                  <c:v>3070.950810604721</c:v>
                </c:pt>
                <c:pt idx="8">
                  <c:v>3325.3843261577977</c:v>
                </c:pt>
                <c:pt idx="9">
                  <c:v>3550.5861732884305</c:v>
                </c:pt>
                <c:pt idx="10">
                  <c:v>3743.5993297730461</c:v>
                </c:pt>
                <c:pt idx="11">
                  <c:v>3895.8781471188854</c:v>
                </c:pt>
                <c:pt idx="12">
                  <c:v>4010.0587397571712</c:v>
                </c:pt>
                <c:pt idx="13">
                  <c:v>4083.0612515347525</c:v>
                </c:pt>
                <c:pt idx="14">
                  <c:v>4119.8594798112026</c:v>
                </c:pt>
                <c:pt idx="15">
                  <c:v>4117.7367881685886</c:v>
                </c:pt>
                <c:pt idx="16">
                  <c:v>4075.840033557819</c:v>
                </c:pt>
                <c:pt idx="17">
                  <c:v>3995.7058359267048</c:v>
                </c:pt>
                <c:pt idx="18">
                  <c:v>3872.3410862049573</c:v>
                </c:pt>
                <c:pt idx="19">
                  <c:v>3712.8274084937816</c:v>
                </c:pt>
                <c:pt idx="20">
                  <c:v>3522.5417161709706</c:v>
                </c:pt>
                <c:pt idx="21">
                  <c:v>3299.4603898866808</c:v>
                </c:pt>
                <c:pt idx="22">
                  <c:v>3046.1006800464588</c:v>
                </c:pt>
                <c:pt idx="23">
                  <c:v>2764.9618499952239</c:v>
                </c:pt>
                <c:pt idx="24">
                  <c:v>2448.89726745391</c:v>
                </c:pt>
                <c:pt idx="25">
                  <c:v>2107.1834210851894</c:v>
                </c:pt>
                <c:pt idx="26">
                  <c:v>1744.6479720174057</c:v>
                </c:pt>
                <c:pt idx="27">
                  <c:v>1367.3268499588628</c:v>
                </c:pt>
                <c:pt idx="28">
                  <c:v>980.45892932579079</c:v>
                </c:pt>
                <c:pt idx="29">
                  <c:v>595.1254787607329</c:v>
                </c:pt>
                <c:pt idx="30">
                  <c:v>201.86050394829141</c:v>
                </c:pt>
                <c:pt idx="31">
                  <c:v>-197.72380555240801</c:v>
                </c:pt>
                <c:pt idx="32">
                  <c:v>-606.25851701137378</c:v>
                </c:pt>
                <c:pt idx="33">
                  <c:v>-1004.3095389951342</c:v>
                </c:pt>
                <c:pt idx="34">
                  <c:v>-1397.3930430488183</c:v>
                </c:pt>
                <c:pt idx="35">
                  <c:v>-1770.638048908618</c:v>
                </c:pt>
                <c:pt idx="36">
                  <c:v>-2123.3861336930772</c:v>
                </c:pt>
                <c:pt idx="37">
                  <c:v>-2454.3855381852245</c:v>
                </c:pt>
                <c:pt idx="38">
                  <c:v>-2761.3212705844744</c:v>
                </c:pt>
                <c:pt idx="39">
                  <c:v>-3041.1329358846028</c:v>
                </c:pt>
                <c:pt idx="40">
                  <c:v>-3301.6684236602582</c:v>
                </c:pt>
                <c:pt idx="41">
                  <c:v>-3528.6428458234595</c:v>
                </c:pt>
                <c:pt idx="42">
                  <c:v>-3720.4081756673463</c:v>
                </c:pt>
                <c:pt idx="43">
                  <c:v>-3874.8137101844709</c:v>
                </c:pt>
                <c:pt idx="44">
                  <c:v>-3992.1183879480363</c:v>
                </c:pt>
                <c:pt idx="45">
                  <c:v>-4067.2962845101092</c:v>
                </c:pt>
                <c:pt idx="46">
                  <c:v>-4105.7389286444541</c:v>
                </c:pt>
                <c:pt idx="47">
                  <c:v>-4105.5064569296483</c:v>
                </c:pt>
                <c:pt idx="48">
                  <c:v>-4065.5628201051932</c:v>
                </c:pt>
                <c:pt idx="49">
                  <c:v>-3985.6640799524143</c:v>
                </c:pt>
                <c:pt idx="50">
                  <c:v>-3864.7101701482889</c:v>
                </c:pt>
                <c:pt idx="51">
                  <c:v>-3704.7730691384932</c:v>
                </c:pt>
                <c:pt idx="52">
                  <c:v>-3515.8619771116473</c:v>
                </c:pt>
                <c:pt idx="53">
                  <c:v>-3289.1667473398716</c:v>
                </c:pt>
                <c:pt idx="54">
                  <c:v>-3037.9307373827824</c:v>
                </c:pt>
                <c:pt idx="55">
                  <c:v>-2752.5189382372514</c:v>
                </c:pt>
                <c:pt idx="56">
                  <c:v>-2436.012266818062</c:v>
                </c:pt>
                <c:pt idx="57">
                  <c:v>-2089.323251461858</c:v>
                </c:pt>
                <c:pt idx="58">
                  <c:v>-1728.30575993923</c:v>
                </c:pt>
                <c:pt idx="59">
                  <c:v>-1353.3050834391531</c:v>
                </c:pt>
                <c:pt idx="60">
                  <c:v>-958.87428271849979</c:v>
                </c:pt>
                <c:pt idx="61">
                  <c:v>-570.82704546945945</c:v>
                </c:pt>
                <c:pt idx="62">
                  <c:v>-173.58541192530592</c:v>
                </c:pt>
                <c:pt idx="63">
                  <c:v>224.70281284460415</c:v>
                </c:pt>
                <c:pt idx="64">
                  <c:v>631.82164099259296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E72-4D5A-A5BB-BA232555C51A}"/>
            </c:ext>
          </c:extLst>
        </c:ser>
        <c:ser>
          <c:idx val="2"/>
          <c:order val="2"/>
          <c:tx>
            <c:strRef>
              <c:f>TDK_KF_ST_17_02!$J$19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TDK_KF_ST_17_02!$J$20:$J$84</c:f>
              <c:numCache>
                <c:formatCode>General</c:formatCode>
                <c:ptCount val="65"/>
                <c:pt idx="0">
                  <c:v>-4067</c:v>
                </c:pt>
                <c:pt idx="1">
                  <c:v>-3993</c:v>
                </c:pt>
                <c:pt idx="2">
                  <c:v>-3877</c:v>
                </c:pt>
                <c:pt idx="3">
                  <c:v>-3717</c:v>
                </c:pt>
                <c:pt idx="4">
                  <c:v>-3538</c:v>
                </c:pt>
                <c:pt idx="5">
                  <c:v>-3318</c:v>
                </c:pt>
                <c:pt idx="6">
                  <c:v>-3068</c:v>
                </c:pt>
                <c:pt idx="7">
                  <c:v>-2790</c:v>
                </c:pt>
                <c:pt idx="8">
                  <c:v>-2478</c:v>
                </c:pt>
                <c:pt idx="9">
                  <c:v>-2138</c:v>
                </c:pt>
                <c:pt idx="10">
                  <c:v>-1777</c:v>
                </c:pt>
                <c:pt idx="11">
                  <c:v>-1407</c:v>
                </c:pt>
                <c:pt idx="12">
                  <c:v>-1021</c:v>
                </c:pt>
                <c:pt idx="13">
                  <c:v>-645</c:v>
                </c:pt>
                <c:pt idx="14">
                  <c:v>-250</c:v>
                </c:pt>
                <c:pt idx="15">
                  <c:v>154</c:v>
                </c:pt>
                <c:pt idx="16">
                  <c:v>553</c:v>
                </c:pt>
                <c:pt idx="17">
                  <c:v>942</c:v>
                </c:pt>
                <c:pt idx="18">
                  <c:v>1343</c:v>
                </c:pt>
                <c:pt idx="19">
                  <c:v>1721</c:v>
                </c:pt>
                <c:pt idx="20">
                  <c:v>2062</c:v>
                </c:pt>
                <c:pt idx="21">
                  <c:v>2407</c:v>
                </c:pt>
                <c:pt idx="22">
                  <c:v>2713</c:v>
                </c:pt>
                <c:pt idx="23">
                  <c:v>2999</c:v>
                </c:pt>
                <c:pt idx="24">
                  <c:v>3267</c:v>
                </c:pt>
                <c:pt idx="25">
                  <c:v>3503</c:v>
                </c:pt>
                <c:pt idx="26">
                  <c:v>3695</c:v>
                </c:pt>
                <c:pt idx="27">
                  <c:v>3853</c:v>
                </c:pt>
                <c:pt idx="28">
                  <c:v>3978</c:v>
                </c:pt>
                <c:pt idx="29">
                  <c:v>4058</c:v>
                </c:pt>
                <c:pt idx="30">
                  <c:v>4099</c:v>
                </c:pt>
                <c:pt idx="31">
                  <c:v>4100</c:v>
                </c:pt>
                <c:pt idx="32">
                  <c:v>4061</c:v>
                </c:pt>
                <c:pt idx="33">
                  <c:v>3986</c:v>
                </c:pt>
                <c:pt idx="34">
                  <c:v>3873</c:v>
                </c:pt>
                <c:pt idx="35">
                  <c:v>3713</c:v>
                </c:pt>
                <c:pt idx="36">
                  <c:v>3527</c:v>
                </c:pt>
                <c:pt idx="37">
                  <c:v>3311</c:v>
                </c:pt>
                <c:pt idx="38">
                  <c:v>3053</c:v>
                </c:pt>
                <c:pt idx="39">
                  <c:v>2774</c:v>
                </c:pt>
                <c:pt idx="40">
                  <c:v>2463</c:v>
                </c:pt>
                <c:pt idx="41">
                  <c:v>2119</c:v>
                </c:pt>
                <c:pt idx="42">
                  <c:v>1767</c:v>
                </c:pt>
                <c:pt idx="43">
                  <c:v>1398</c:v>
                </c:pt>
                <c:pt idx="44">
                  <c:v>1004</c:v>
                </c:pt>
                <c:pt idx="45">
                  <c:v>625</c:v>
                </c:pt>
                <c:pt idx="46">
                  <c:v>238</c:v>
                </c:pt>
                <c:pt idx="47">
                  <c:v>-161</c:v>
                </c:pt>
                <c:pt idx="48">
                  <c:v>-554</c:v>
                </c:pt>
                <c:pt idx="49">
                  <c:v>-951</c:v>
                </c:pt>
                <c:pt idx="50">
                  <c:v>-1347</c:v>
                </c:pt>
                <c:pt idx="51">
                  <c:v>-1728</c:v>
                </c:pt>
                <c:pt idx="52">
                  <c:v>-2072</c:v>
                </c:pt>
                <c:pt idx="53">
                  <c:v>-2406</c:v>
                </c:pt>
                <c:pt idx="54">
                  <c:v>-2720</c:v>
                </c:pt>
                <c:pt idx="55">
                  <c:v>-2999</c:v>
                </c:pt>
                <c:pt idx="56">
                  <c:v>-3265</c:v>
                </c:pt>
                <c:pt idx="57">
                  <c:v>-3498</c:v>
                </c:pt>
                <c:pt idx="58">
                  <c:v>-3688</c:v>
                </c:pt>
                <c:pt idx="59">
                  <c:v>-3851</c:v>
                </c:pt>
                <c:pt idx="60">
                  <c:v>-3976</c:v>
                </c:pt>
                <c:pt idx="61">
                  <c:v>-4059</c:v>
                </c:pt>
                <c:pt idx="62">
                  <c:v>-4099</c:v>
                </c:pt>
                <c:pt idx="63">
                  <c:v>-4101</c:v>
                </c:pt>
                <c:pt idx="64">
                  <c:v>-4069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E72-4D5A-A5BB-BA232555C51A}"/>
            </c:ext>
          </c:extLst>
        </c:ser>
        <c:ser>
          <c:idx val="3"/>
          <c:order val="3"/>
          <c:tx>
            <c:strRef>
              <c:f>TDK_KF_ST_17_02!$N$19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TDK_KF_ST_17_02!$N$20:$N$84</c:f>
              <c:numCache>
                <c:formatCode>General</c:formatCode>
                <c:ptCount val="65"/>
                <c:pt idx="0">
                  <c:v>-4062.6571010624389</c:v>
                </c:pt>
                <c:pt idx="1">
                  <c:v>-3987.1795642715497</c:v>
                </c:pt>
                <c:pt idx="2">
                  <c:v>-3871.8824413066272</c:v>
                </c:pt>
                <c:pt idx="3">
                  <c:v>-3718.461481437022</c:v>
                </c:pt>
                <c:pt idx="4">
                  <c:v>-3535.0159981169163</c:v>
                </c:pt>
                <c:pt idx="5">
                  <c:v>-3316.1244942538274</c:v>
                </c:pt>
                <c:pt idx="6">
                  <c:v>-3067.90364311962</c:v>
                </c:pt>
                <c:pt idx="7">
                  <c:v>-2787.7335159034033</c:v>
                </c:pt>
                <c:pt idx="8">
                  <c:v>-2479.917686718381</c:v>
                </c:pt>
                <c:pt idx="9">
                  <c:v>-2143.8801871761107</c:v>
                </c:pt>
                <c:pt idx="10">
                  <c:v>-1780.9140539903265</c:v>
                </c:pt>
                <c:pt idx="11">
                  <c:v>-1407.7159715717116</c:v>
                </c:pt>
                <c:pt idx="12">
                  <c:v>-1021.4131444299711</c:v>
                </c:pt>
                <c:pt idx="13">
                  <c:v>-641.10487514269062</c:v>
                </c:pt>
                <c:pt idx="14">
                  <c:v>-247.35054269093996</c:v>
                </c:pt>
                <c:pt idx="15">
                  <c:v>158.98303528208061</c:v>
                </c:pt>
                <c:pt idx="16">
                  <c:v>559.88895928643842</c:v>
                </c:pt>
                <c:pt idx="17">
                  <c:v>951.59738625930061</c:v>
                </c:pt>
                <c:pt idx="18">
                  <c:v>1349.4743887699863</c:v>
                </c:pt>
                <c:pt idx="19">
                  <c:v>1726.4801625483117</c:v>
                </c:pt>
                <c:pt idx="20">
                  <c:v>2076.9824902454193</c:v>
                </c:pt>
                <c:pt idx="21">
                  <c:v>2408.0379530536943</c:v>
                </c:pt>
                <c:pt idx="22">
                  <c:v>2716.0703821458687</c:v>
                </c:pt>
                <c:pt idx="23">
                  <c:v>2998.3265152199383</c:v>
                </c:pt>
                <c:pt idx="24">
                  <c:v>3259.7293690974911</c:v>
                </c:pt>
                <c:pt idx="25">
                  <c:v>3490.0334106217779</c:v>
                </c:pt>
                <c:pt idx="26">
                  <c:v>3685.6355052824761</c:v>
                </c:pt>
                <c:pt idx="27">
                  <c:v>3843.708193634192</c:v>
                </c:pt>
                <c:pt idx="28">
                  <c:v>3963.082046102099</c:v>
                </c:pt>
                <c:pt idx="29">
                  <c:v>4042.5883413227266</c:v>
                </c:pt>
                <c:pt idx="30">
                  <c:v>4085.4097554285549</c:v>
                </c:pt>
                <c:pt idx="31">
                  <c:v>4090.3458185512868</c:v>
                </c:pt>
                <c:pt idx="32">
                  <c:v>4055.1709722456526</c:v>
                </c:pt>
                <c:pt idx="33">
                  <c:v>3980.6051297894201</c:v>
                </c:pt>
                <c:pt idx="34">
                  <c:v>3865.5187337641805</c:v>
                </c:pt>
                <c:pt idx="35">
                  <c:v>3714.4675263081267</c:v>
                </c:pt>
                <c:pt idx="36">
                  <c:v>3529.3687850946358</c:v>
                </c:pt>
                <c:pt idx="37">
                  <c:v>3311.8445165247986</c:v>
                </c:pt>
                <c:pt idx="38">
                  <c:v>3063.9834445350616</c:v>
                </c:pt>
                <c:pt idx="39">
                  <c:v>2788.8643846898826</c:v>
                </c:pt>
                <c:pt idx="40">
                  <c:v>2476.1196763997114</c:v>
                </c:pt>
                <c:pt idx="41">
                  <c:v>2139.7647820718016</c:v>
                </c:pt>
                <c:pt idx="42">
                  <c:v>1782.7671031751372</c:v>
                </c:pt>
                <c:pt idx="43">
                  <c:v>1409.9517597617387</c:v>
                </c:pt>
                <c:pt idx="44">
                  <c:v>1020.1977577341227</c:v>
                </c:pt>
                <c:pt idx="45">
                  <c:v>637.46101954383869</c:v>
                </c:pt>
                <c:pt idx="46">
                  <c:v>243.10003953941066</c:v>
                </c:pt>
                <c:pt idx="47">
                  <c:v>-157.43666002080485</c:v>
                </c:pt>
                <c:pt idx="48">
                  <c:v>-559.69358381887764</c:v>
                </c:pt>
                <c:pt idx="49">
                  <c:v>-958.42705054545479</c:v>
                </c:pt>
                <c:pt idx="50">
                  <c:v>-1353.27062157456</c:v>
                </c:pt>
                <c:pt idx="51">
                  <c:v>-1734.4951297018151</c:v>
                </c:pt>
                <c:pt idx="52">
                  <c:v>-2084.3963884838058</c:v>
                </c:pt>
                <c:pt idx="53">
                  <c:v>-2421.6763716481487</c:v>
                </c:pt>
                <c:pt idx="54">
                  <c:v>-2727.292941834633</c:v>
                </c:pt>
                <c:pt idx="55">
                  <c:v>-3013.5497451123047</c:v>
                </c:pt>
                <c:pt idx="56">
                  <c:v>-3274.4298057731967</c:v>
                </c:pt>
                <c:pt idx="57">
                  <c:v>-3506.7033307267398</c:v>
                </c:pt>
                <c:pt idx="58">
                  <c:v>-3699.8592293452466</c:v>
                </c:pt>
                <c:pt idx="59">
                  <c:v>-3855.5505690134582</c:v>
                </c:pt>
                <c:pt idx="60">
                  <c:v>-3975.5201031101628</c:v>
                </c:pt>
                <c:pt idx="61">
                  <c:v>-4053.3923121378871</c:v>
                </c:pt>
                <c:pt idx="62">
                  <c:v>-4094.1116446775518</c:v>
                </c:pt>
                <c:pt idx="63">
                  <c:v>-4096.374734219291</c:v>
                </c:pt>
                <c:pt idx="64">
                  <c:v>-4058.7187794391948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E72-4D5A-A5BB-BA232555C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0512"/>
        <c:axId val="574246984"/>
      </c:scatterChart>
      <c:valAx>
        <c:axId val="57425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46984"/>
        <c:crosses val="autoZero"/>
        <c:crossBetween val="midCat"/>
      </c:valAx>
      <c:valAx>
        <c:axId val="57424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0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TDK_KF_ST_17_03!$I$85:$I$149</c:f>
              <c:numCache>
                <c:formatCode>General</c:formatCode>
                <c:ptCount val="65"/>
                <c:pt idx="0">
                  <c:v>637</c:v>
                </c:pt>
                <c:pt idx="1">
                  <c:v>224</c:v>
                </c:pt>
                <c:pt idx="2">
                  <c:v>-170</c:v>
                </c:pt>
                <c:pt idx="3">
                  <c:v>-560</c:v>
                </c:pt>
                <c:pt idx="4">
                  <c:v>-957</c:v>
                </c:pt>
                <c:pt idx="5">
                  <c:v>-1346</c:v>
                </c:pt>
                <c:pt idx="6">
                  <c:v>-1720</c:v>
                </c:pt>
                <c:pt idx="7">
                  <c:v>-2076</c:v>
                </c:pt>
                <c:pt idx="8">
                  <c:v>-2423</c:v>
                </c:pt>
                <c:pt idx="9">
                  <c:v>-2741</c:v>
                </c:pt>
                <c:pt idx="10">
                  <c:v>-3018</c:v>
                </c:pt>
                <c:pt idx="11">
                  <c:v>-3267</c:v>
                </c:pt>
                <c:pt idx="12">
                  <c:v>-3498</c:v>
                </c:pt>
                <c:pt idx="13">
                  <c:v>-3688</c:v>
                </c:pt>
                <c:pt idx="14">
                  <c:v>-3847</c:v>
                </c:pt>
                <c:pt idx="15">
                  <c:v>-3965</c:v>
                </c:pt>
                <c:pt idx="16">
                  <c:v>-4046</c:v>
                </c:pt>
                <c:pt idx="17">
                  <c:v>-4083</c:v>
                </c:pt>
                <c:pt idx="18">
                  <c:v>-4082</c:v>
                </c:pt>
                <c:pt idx="19">
                  <c:v>-4050</c:v>
                </c:pt>
                <c:pt idx="20">
                  <c:v>-3975</c:v>
                </c:pt>
                <c:pt idx="21">
                  <c:v>-3857</c:v>
                </c:pt>
                <c:pt idx="22">
                  <c:v>-3709</c:v>
                </c:pt>
                <c:pt idx="23">
                  <c:v>-3515</c:v>
                </c:pt>
                <c:pt idx="24">
                  <c:v>-3286</c:v>
                </c:pt>
                <c:pt idx="25">
                  <c:v>-3036</c:v>
                </c:pt>
                <c:pt idx="26">
                  <c:v>-2765</c:v>
                </c:pt>
                <c:pt idx="27">
                  <c:v>-2455</c:v>
                </c:pt>
                <c:pt idx="28">
                  <c:v>-2120</c:v>
                </c:pt>
                <c:pt idx="29">
                  <c:v>-1777</c:v>
                </c:pt>
                <c:pt idx="30">
                  <c:v>-1401</c:v>
                </c:pt>
                <c:pt idx="31">
                  <c:v>-1010</c:v>
                </c:pt>
                <c:pt idx="32">
                  <c:v>-608</c:v>
                </c:pt>
                <c:pt idx="33">
                  <c:v>-214</c:v>
                </c:pt>
                <c:pt idx="34">
                  <c:v>187</c:v>
                </c:pt>
                <c:pt idx="35">
                  <c:v>568</c:v>
                </c:pt>
                <c:pt idx="36">
                  <c:v>962</c:v>
                </c:pt>
                <c:pt idx="37">
                  <c:v>1353</c:v>
                </c:pt>
                <c:pt idx="38">
                  <c:v>1732</c:v>
                </c:pt>
                <c:pt idx="39">
                  <c:v>2098</c:v>
                </c:pt>
                <c:pt idx="40">
                  <c:v>2436</c:v>
                </c:pt>
                <c:pt idx="41">
                  <c:v>2754</c:v>
                </c:pt>
                <c:pt idx="42">
                  <c:v>3029</c:v>
                </c:pt>
                <c:pt idx="43">
                  <c:v>3284</c:v>
                </c:pt>
                <c:pt idx="44">
                  <c:v>3517</c:v>
                </c:pt>
                <c:pt idx="45">
                  <c:v>3707</c:v>
                </c:pt>
                <c:pt idx="46">
                  <c:v>3862</c:v>
                </c:pt>
                <c:pt idx="47">
                  <c:v>3987</c:v>
                </c:pt>
                <c:pt idx="48">
                  <c:v>4066</c:v>
                </c:pt>
                <c:pt idx="49">
                  <c:v>4106</c:v>
                </c:pt>
                <c:pt idx="50">
                  <c:v>4114</c:v>
                </c:pt>
                <c:pt idx="51">
                  <c:v>4071</c:v>
                </c:pt>
                <c:pt idx="52">
                  <c:v>3996</c:v>
                </c:pt>
                <c:pt idx="53">
                  <c:v>3885</c:v>
                </c:pt>
                <c:pt idx="54">
                  <c:v>3726</c:v>
                </c:pt>
                <c:pt idx="55">
                  <c:v>3542</c:v>
                </c:pt>
                <c:pt idx="56">
                  <c:v>3311</c:v>
                </c:pt>
                <c:pt idx="57">
                  <c:v>3061</c:v>
                </c:pt>
                <c:pt idx="58">
                  <c:v>2780</c:v>
                </c:pt>
                <c:pt idx="59">
                  <c:v>2479</c:v>
                </c:pt>
                <c:pt idx="60">
                  <c:v>2145</c:v>
                </c:pt>
                <c:pt idx="61">
                  <c:v>1793</c:v>
                </c:pt>
                <c:pt idx="62">
                  <c:v>1420</c:v>
                </c:pt>
                <c:pt idx="63">
                  <c:v>1021</c:v>
                </c:pt>
                <c:pt idx="64">
                  <c:v>628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DA7-4A3B-BFB5-96F35CF4133D}"/>
            </c:ext>
          </c:extLst>
        </c:ser>
        <c:ser>
          <c:idx val="1"/>
          <c:order val="1"/>
          <c:tx>
            <c:strRef>
              <c:f>TDK_KF_ST_17_03!$L$19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TDK_KF_ST_17_03!$L$85:$L$149</c:f>
              <c:numCache>
                <c:formatCode>General</c:formatCode>
                <c:ptCount val="65"/>
                <c:pt idx="0">
                  <c:v>636.57103454796686</c:v>
                </c:pt>
                <c:pt idx="1">
                  <c:v>232.31487387764722</c:v>
                </c:pt>
                <c:pt idx="2">
                  <c:v>-163.8585451366049</c:v>
                </c:pt>
                <c:pt idx="3">
                  <c:v>-555.89053786473551</c:v>
                </c:pt>
                <c:pt idx="4">
                  <c:v>-954.02645025812308</c:v>
                </c:pt>
                <c:pt idx="5">
                  <c:v>-1343.3988027644687</c:v>
                </c:pt>
                <c:pt idx="6">
                  <c:v>-1718.3880508721129</c:v>
                </c:pt>
                <c:pt idx="7">
                  <c:v>-2080.484351411757</c:v>
                </c:pt>
                <c:pt idx="8">
                  <c:v>-2422.8643875492598</c:v>
                </c:pt>
                <c:pt idx="9">
                  <c:v>-2736.6224403273454</c:v>
                </c:pt>
                <c:pt idx="10">
                  <c:v>-3018.4798135111914</c:v>
                </c:pt>
                <c:pt idx="11">
                  <c:v>-3269.3122517279271</c:v>
                </c:pt>
                <c:pt idx="12">
                  <c:v>-3498.5734051379532</c:v>
                </c:pt>
                <c:pt idx="13">
                  <c:v>-3690.0182936043298</c:v>
                </c:pt>
                <c:pt idx="14">
                  <c:v>-3849.3837174540272</c:v>
                </c:pt>
                <c:pt idx="15">
                  <c:v>-3968.9295257525264</c:v>
                </c:pt>
                <c:pt idx="16">
                  <c:v>-4049.9144743765528</c:v>
                </c:pt>
                <c:pt idx="17">
                  <c:v>-4089.8446888567914</c:v>
                </c:pt>
                <c:pt idx="18">
                  <c:v>-4090.8900067205941</c:v>
                </c:pt>
                <c:pt idx="19">
                  <c:v>-4054.3817992684394</c:v>
                </c:pt>
                <c:pt idx="20">
                  <c:v>-3980.2422330378754</c:v>
                </c:pt>
                <c:pt idx="21">
                  <c:v>-3863.0200524240686</c:v>
                </c:pt>
                <c:pt idx="22">
                  <c:v>-3709.5914600599258</c:v>
                </c:pt>
                <c:pt idx="23">
                  <c:v>-3518.4671958260642</c:v>
                </c:pt>
                <c:pt idx="24">
                  <c:v>-3289.3300180517713</c:v>
                </c:pt>
                <c:pt idx="25">
                  <c:v>-3037.0799451792818</c:v>
                </c:pt>
                <c:pt idx="26">
                  <c:v>-2760.443335781184</c:v>
                </c:pt>
                <c:pt idx="27">
                  <c:v>-2454.8875348474867</c:v>
                </c:pt>
                <c:pt idx="28">
                  <c:v>-2119.685289050653</c:v>
                </c:pt>
                <c:pt idx="29">
                  <c:v>-1770.7744889709854</c:v>
                </c:pt>
                <c:pt idx="30">
                  <c:v>-1394.9386072656214</c:v>
                </c:pt>
                <c:pt idx="31">
                  <c:v>-1003.3797958882194</c:v>
                </c:pt>
                <c:pt idx="32">
                  <c:v>-601.74686951136891</c:v>
                </c:pt>
                <c:pt idx="33">
                  <c:v>-210.78085413578219</c:v>
                </c:pt>
                <c:pt idx="34">
                  <c:v>190.54798743899883</c:v>
                </c:pt>
                <c:pt idx="35">
                  <c:v>578.62918337319729</c:v>
                </c:pt>
                <c:pt idx="36">
                  <c:v>969.06262219850862</c:v>
                </c:pt>
                <c:pt idx="37">
                  <c:v>1361.4103628389516</c:v>
                </c:pt>
                <c:pt idx="38">
                  <c:v>1739.6972984390063</c:v>
                </c:pt>
                <c:pt idx="39">
                  <c:v>2096.9194330112641</c:v>
                </c:pt>
                <c:pt idx="40">
                  <c:v>2436.9856560901858</c:v>
                </c:pt>
                <c:pt idx="41">
                  <c:v>2750.1568344680272</c:v>
                </c:pt>
                <c:pt idx="42">
                  <c:v>3028.0208966831951</c:v>
                </c:pt>
                <c:pt idx="43">
                  <c:v>3279.1997328337447</c:v>
                </c:pt>
                <c:pt idx="44">
                  <c:v>3506.4991813781176</c:v>
                </c:pt>
                <c:pt idx="45">
                  <c:v>3698.1752794865688</c:v>
                </c:pt>
                <c:pt idx="46">
                  <c:v>3857.8465447857916</c:v>
                </c:pt>
                <c:pt idx="47">
                  <c:v>3980.0127131603317</c:v>
                </c:pt>
                <c:pt idx="48">
                  <c:v>4060.9688259463737</c:v>
                </c:pt>
                <c:pt idx="49">
                  <c:v>4101.8702710464322</c:v>
                </c:pt>
                <c:pt idx="50">
                  <c:v>4104.3732044120316</c:v>
                </c:pt>
                <c:pt idx="51">
                  <c:v>4069.5523011394121</c:v>
                </c:pt>
                <c:pt idx="52">
                  <c:v>3994.9775986370746</c:v>
                </c:pt>
                <c:pt idx="53">
                  <c:v>3880.2811298596057</c:v>
                </c:pt>
                <c:pt idx="54">
                  <c:v>3728.1114822317836</c:v>
                </c:pt>
                <c:pt idx="55">
                  <c:v>3538.5245278683624</c:v>
                </c:pt>
                <c:pt idx="56">
                  <c:v>3313.2665303470926</c:v>
                </c:pt>
                <c:pt idx="57">
                  <c:v>3063.2971290279788</c:v>
                </c:pt>
                <c:pt idx="58">
                  <c:v>2786.6113009163514</c:v>
                </c:pt>
                <c:pt idx="59">
                  <c:v>2480.6430939731495</c:v>
                </c:pt>
                <c:pt idx="60">
                  <c:v>2149.0925446146434</c:v>
                </c:pt>
                <c:pt idx="61">
                  <c:v>1795.8688034433258</c:v>
                </c:pt>
                <c:pt idx="62">
                  <c:v>1421.1696277187075</c:v>
                </c:pt>
                <c:pt idx="63">
                  <c:v>1025.6668491329244</c:v>
                </c:pt>
                <c:pt idx="64">
                  <c:v>629.3259955048369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DA7-4A3B-BFB5-96F35CF4133D}"/>
            </c:ext>
          </c:extLst>
        </c:ser>
        <c:ser>
          <c:idx val="2"/>
          <c:order val="2"/>
          <c:tx>
            <c:strRef>
              <c:f>TDK_KF_ST_17_03!$J$19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TDK_KF_ST_17_03!$J$85:$J$149</c:f>
              <c:numCache>
                <c:formatCode>General</c:formatCode>
                <c:ptCount val="65"/>
                <c:pt idx="0">
                  <c:v>-4055</c:v>
                </c:pt>
                <c:pt idx="1">
                  <c:v>-4088</c:v>
                </c:pt>
                <c:pt idx="2">
                  <c:v>-4082</c:v>
                </c:pt>
                <c:pt idx="3">
                  <c:v>-4039</c:v>
                </c:pt>
                <c:pt idx="4">
                  <c:v>-3962</c:v>
                </c:pt>
                <c:pt idx="5">
                  <c:v>-3840</c:v>
                </c:pt>
                <c:pt idx="6">
                  <c:v>-3673</c:v>
                </c:pt>
                <c:pt idx="7">
                  <c:v>-3486</c:v>
                </c:pt>
                <c:pt idx="8">
                  <c:v>-3254</c:v>
                </c:pt>
                <c:pt idx="9">
                  <c:v>-2994</c:v>
                </c:pt>
                <c:pt idx="10">
                  <c:v>-2713</c:v>
                </c:pt>
                <c:pt idx="11">
                  <c:v>-2406</c:v>
                </c:pt>
                <c:pt idx="12">
                  <c:v>-2066</c:v>
                </c:pt>
                <c:pt idx="13">
                  <c:v>-1721</c:v>
                </c:pt>
                <c:pt idx="14">
                  <c:v>-1339</c:v>
                </c:pt>
                <c:pt idx="15">
                  <c:v>-956</c:v>
                </c:pt>
                <c:pt idx="16">
                  <c:v>-561</c:v>
                </c:pt>
                <c:pt idx="17">
                  <c:v>-164</c:v>
                </c:pt>
                <c:pt idx="18">
                  <c:v>229</c:v>
                </c:pt>
                <c:pt idx="19">
                  <c:v>612</c:v>
                </c:pt>
                <c:pt idx="20">
                  <c:v>994</c:v>
                </c:pt>
                <c:pt idx="21">
                  <c:v>1383</c:v>
                </c:pt>
                <c:pt idx="22">
                  <c:v>1758</c:v>
                </c:pt>
                <c:pt idx="23">
                  <c:v>2114</c:v>
                </c:pt>
                <c:pt idx="24">
                  <c:v>2447</c:v>
                </c:pt>
                <c:pt idx="25">
                  <c:v>2758</c:v>
                </c:pt>
                <c:pt idx="26">
                  <c:v>3036</c:v>
                </c:pt>
                <c:pt idx="27">
                  <c:v>3286</c:v>
                </c:pt>
                <c:pt idx="28">
                  <c:v>3512</c:v>
                </c:pt>
                <c:pt idx="29">
                  <c:v>3697</c:v>
                </c:pt>
                <c:pt idx="30">
                  <c:v>3853</c:v>
                </c:pt>
                <c:pt idx="31">
                  <c:v>3974</c:v>
                </c:pt>
                <c:pt idx="32">
                  <c:v>4053</c:v>
                </c:pt>
                <c:pt idx="33">
                  <c:v>4086</c:v>
                </c:pt>
                <c:pt idx="34">
                  <c:v>4085</c:v>
                </c:pt>
                <c:pt idx="35">
                  <c:v>4045</c:v>
                </c:pt>
                <c:pt idx="36">
                  <c:v>3962</c:v>
                </c:pt>
                <c:pt idx="37">
                  <c:v>3845</c:v>
                </c:pt>
                <c:pt idx="38">
                  <c:v>3682</c:v>
                </c:pt>
                <c:pt idx="39">
                  <c:v>3488</c:v>
                </c:pt>
                <c:pt idx="40">
                  <c:v>3257</c:v>
                </c:pt>
                <c:pt idx="41">
                  <c:v>2988</c:v>
                </c:pt>
                <c:pt idx="42">
                  <c:v>2710</c:v>
                </c:pt>
                <c:pt idx="43">
                  <c:v>2409</c:v>
                </c:pt>
                <c:pt idx="44">
                  <c:v>2068</c:v>
                </c:pt>
                <c:pt idx="45">
                  <c:v>1717</c:v>
                </c:pt>
                <c:pt idx="46">
                  <c:v>1337</c:v>
                </c:pt>
                <c:pt idx="47">
                  <c:v>944</c:v>
                </c:pt>
                <c:pt idx="48">
                  <c:v>551</c:v>
                </c:pt>
                <c:pt idx="49">
                  <c:v>158</c:v>
                </c:pt>
                <c:pt idx="50">
                  <c:v>-241</c:v>
                </c:pt>
                <c:pt idx="51">
                  <c:v>-630</c:v>
                </c:pt>
                <c:pt idx="52">
                  <c:v>-1019</c:v>
                </c:pt>
                <c:pt idx="53">
                  <c:v>-1405</c:v>
                </c:pt>
                <c:pt idx="54">
                  <c:v>-1780</c:v>
                </c:pt>
                <c:pt idx="55">
                  <c:v>-2135</c:v>
                </c:pt>
                <c:pt idx="56">
                  <c:v>-2468</c:v>
                </c:pt>
                <c:pt idx="57">
                  <c:v>-2772</c:v>
                </c:pt>
                <c:pt idx="58">
                  <c:v>-3053</c:v>
                </c:pt>
                <c:pt idx="59">
                  <c:v>-3295</c:v>
                </c:pt>
                <c:pt idx="60">
                  <c:v>-3519</c:v>
                </c:pt>
                <c:pt idx="61">
                  <c:v>-3710</c:v>
                </c:pt>
                <c:pt idx="62">
                  <c:v>-3867</c:v>
                </c:pt>
                <c:pt idx="63">
                  <c:v>-3980</c:v>
                </c:pt>
                <c:pt idx="64">
                  <c:v>-4057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DA7-4A3B-BFB5-96F35CF4133D}"/>
            </c:ext>
          </c:extLst>
        </c:ser>
        <c:ser>
          <c:idx val="3"/>
          <c:order val="3"/>
          <c:tx>
            <c:strRef>
              <c:f>TDK_KF_ST_17_03!$N$19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TDK_KF_ST_17_03!$N$85:$N$149</c:f>
              <c:numCache>
                <c:formatCode>General</c:formatCode>
                <c:ptCount val="65"/>
                <c:pt idx="0">
                  <c:v>-4044.2882007588591</c:v>
                </c:pt>
                <c:pt idx="1">
                  <c:v>-4082.147819177645</c:v>
                </c:pt>
                <c:pt idx="2">
                  <c:v>-4080.4405535936899</c:v>
                </c:pt>
                <c:pt idx="3">
                  <c:v>-4041.0172757501409</c:v>
                </c:pt>
                <c:pt idx="4">
                  <c:v>-3961.5370434952733</c:v>
                </c:pt>
                <c:pt idx="5">
                  <c:v>-3843.1507869909269</c:v>
                </c:pt>
                <c:pt idx="6">
                  <c:v>-3687.6679257229766</c:v>
                </c:pt>
                <c:pt idx="7">
                  <c:v>-3493.9597879277298</c:v>
                </c:pt>
                <c:pt idx="8">
                  <c:v>-3264.7086606931721</c:v>
                </c:pt>
                <c:pt idx="9">
                  <c:v>-3006.6827192156647</c:v>
                </c:pt>
                <c:pt idx="10">
                  <c:v>-2725.14271805006</c:v>
                </c:pt>
                <c:pt idx="11">
                  <c:v>-2421.7101341057073</c:v>
                </c:pt>
                <c:pt idx="12">
                  <c:v>-2082.3231104543065</c:v>
                </c:pt>
                <c:pt idx="13">
                  <c:v>-1728.6962774766287</c:v>
                </c:pt>
                <c:pt idx="14">
                  <c:v>-1349.4403971374379</c:v>
                </c:pt>
                <c:pt idx="15">
                  <c:v>-961.02019643317362</c:v>
                </c:pt>
                <c:pt idx="16">
                  <c:v>-560.00323428673369</c:v>
                </c:pt>
                <c:pt idx="17">
                  <c:v>-164.97373764856729</c:v>
                </c:pt>
                <c:pt idx="18">
                  <c:v>237.98581469576951</c:v>
                </c:pt>
                <c:pt idx="19">
                  <c:v>622.73633895897149</c:v>
                </c:pt>
                <c:pt idx="20">
                  <c:v>1006.8350383482797</c:v>
                </c:pt>
                <c:pt idx="21">
                  <c:v>1399.7123673076387</c:v>
                </c:pt>
                <c:pt idx="22">
                  <c:v>1771.9871404403482</c:v>
                </c:pt>
                <c:pt idx="23">
                  <c:v>2129.0388199547965</c:v>
                </c:pt>
                <c:pt idx="24">
                  <c:v>2468.9982337484676</c:v>
                </c:pt>
                <c:pt idx="25">
                  <c:v>2772.5020436993391</c:v>
                </c:pt>
                <c:pt idx="26">
                  <c:v>3045.9703282309783</c:v>
                </c:pt>
                <c:pt idx="27">
                  <c:v>3294.1422883687997</c:v>
                </c:pt>
                <c:pt idx="28">
                  <c:v>3515.3059967796103</c:v>
                </c:pt>
                <c:pt idx="29">
                  <c:v>3698.9422923287038</c:v>
                </c:pt>
                <c:pt idx="30">
                  <c:v>3851.4675284002342</c:v>
                </c:pt>
                <c:pt idx="31">
                  <c:v>3966.2765602676823</c:v>
                </c:pt>
                <c:pt idx="32">
                  <c:v>4041.410541438594</c:v>
                </c:pt>
                <c:pt idx="33">
                  <c:v>4075.4980547385521</c:v>
                </c:pt>
                <c:pt idx="34">
                  <c:v>4071.6001218634674</c:v>
                </c:pt>
                <c:pt idx="35">
                  <c:v>4030.4083115712547</c:v>
                </c:pt>
                <c:pt idx="36">
                  <c:v>3950.8265808785295</c:v>
                </c:pt>
                <c:pt idx="37">
                  <c:v>3830.0934862169779</c:v>
                </c:pt>
                <c:pt idx="38">
                  <c:v>3671.4461271403693</c:v>
                </c:pt>
                <c:pt idx="39">
                  <c:v>3478.64777973018</c:v>
                </c:pt>
                <c:pt idx="40">
                  <c:v>3249.6996293294892</c:v>
                </c:pt>
                <c:pt idx="41">
                  <c:v>2991.1622344426951</c:v>
                </c:pt>
                <c:pt idx="42">
                  <c:v>2713.1314407971754</c:v>
                </c:pt>
                <c:pt idx="43">
                  <c:v>2409.3314619981124</c:v>
                </c:pt>
                <c:pt idx="44">
                  <c:v>2073.4795403942844</c:v>
                </c:pt>
                <c:pt idx="45">
                  <c:v>1720.9433374764269</c:v>
                </c:pt>
                <c:pt idx="46">
                  <c:v>1343.4935420379534</c:v>
                </c:pt>
                <c:pt idx="47">
                  <c:v>949.50154091283082</c:v>
                </c:pt>
                <c:pt idx="48">
                  <c:v>552.85942166509642</c:v>
                </c:pt>
                <c:pt idx="49">
                  <c:v>159.75700835784926</c:v>
                </c:pt>
                <c:pt idx="50">
                  <c:v>-239.35951636622065</c:v>
                </c:pt>
                <c:pt idx="51">
                  <c:v>-623.53667582079413</c:v>
                </c:pt>
                <c:pt idx="52">
                  <c:v>-1016.4736234990543</c:v>
                </c:pt>
                <c:pt idx="53">
                  <c:v>-1404.4612558436004</c:v>
                </c:pt>
                <c:pt idx="54">
                  <c:v>-1776.8475646363611</c:v>
                </c:pt>
                <c:pt idx="55">
                  <c:v>-2133.4896258960507</c:v>
                </c:pt>
                <c:pt idx="56">
                  <c:v>-2470.0709260891522</c:v>
                </c:pt>
                <c:pt idx="57">
                  <c:v>-2773.1328818716279</c:v>
                </c:pt>
                <c:pt idx="58">
                  <c:v>-3048.5203787699143</c:v>
                </c:pt>
                <c:pt idx="59">
                  <c:v>-3298.3860768411405</c:v>
                </c:pt>
                <c:pt idx="60">
                  <c:v>-3518.3682913064599</c:v>
                </c:pt>
                <c:pt idx="61">
                  <c:v>-3705.1881137022956</c:v>
                </c:pt>
                <c:pt idx="62">
                  <c:v>-3857.7683194812071</c:v>
                </c:pt>
                <c:pt idx="63">
                  <c:v>-3973.9646820133116</c:v>
                </c:pt>
                <c:pt idx="64">
                  <c:v>-4048.3103269452686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DA7-4A3B-BFB5-96F35CF41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47768"/>
        <c:axId val="574248944"/>
      </c:scatterChart>
      <c:valAx>
        <c:axId val="574247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48944"/>
        <c:crosses val="autoZero"/>
        <c:crossBetween val="midCat"/>
      </c:valAx>
      <c:valAx>
        <c:axId val="5742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47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TDK_KF_ST_17_03!$AC$20:$AC$84</c:f>
              <c:numCache>
                <c:formatCode>General</c:formatCode>
                <c:ptCount val="65"/>
                <c:pt idx="0">
                  <c:v>-1.7961673777190292E-3</c:v>
                </c:pt>
                <c:pt idx="1">
                  <c:v>-0.10352703927560292</c:v>
                </c:pt>
                <c:pt idx="2">
                  <c:v>-0.16054347660898571</c:v>
                </c:pt>
                <c:pt idx="3">
                  <c:v>-0.15099642392657486</c:v>
                </c:pt>
                <c:pt idx="4">
                  <c:v>-0.13116707339239753</c:v>
                </c:pt>
                <c:pt idx="5">
                  <c:v>-0.153204541684552</c:v>
                </c:pt>
                <c:pt idx="6">
                  <c:v>-0.13417052483780623</c:v>
                </c:pt>
                <c:pt idx="7">
                  <c:v>-0.1346703411548944</c:v>
                </c:pt>
                <c:pt idx="8">
                  <c:v>-0.10524638597885172</c:v>
                </c:pt>
                <c:pt idx="9">
                  <c:v>-9.7162070458892913E-2</c:v>
                </c:pt>
                <c:pt idx="10">
                  <c:v>-9.4385961578211663E-3</c:v>
                </c:pt>
                <c:pt idx="11">
                  <c:v>-0.11954883777787018</c:v>
                </c:pt>
                <c:pt idx="12">
                  <c:v>-0.1499616397218233</c:v>
                </c:pt>
                <c:pt idx="13">
                  <c:v>-0.14877762590126054</c:v>
                </c:pt>
                <c:pt idx="14">
                  <c:v>-0.10684993215082272</c:v>
                </c:pt>
                <c:pt idx="15">
                  <c:v>-0.2176823560455432</c:v>
                </c:pt>
                <c:pt idx="16">
                  <c:v>-0.19517363023867063</c:v>
                </c:pt>
                <c:pt idx="17">
                  <c:v>-0.20895688217734687</c:v>
                </c:pt>
                <c:pt idx="18">
                  <c:v>-0.21989830653106424</c:v>
                </c:pt>
                <c:pt idx="19">
                  <c:v>-0.2058439717258409</c:v>
                </c:pt>
                <c:pt idx="20">
                  <c:v>-0.17662480069881781</c:v>
                </c:pt>
                <c:pt idx="21">
                  <c:v>-0.14972399040426865</c:v>
                </c:pt>
                <c:pt idx="22">
                  <c:v>-0.12659998560638996</c:v>
                </c:pt>
                <c:pt idx="23">
                  <c:v>-1.6981511499494673E-2</c:v>
                </c:pt>
                <c:pt idx="24">
                  <c:v>-4.7673245625503569E-3</c:v>
                </c:pt>
                <c:pt idx="25">
                  <c:v>2.5887731329817143E-2</c:v>
                </c:pt>
                <c:pt idx="26">
                  <c:v>7.8029277024199928E-2</c:v>
                </c:pt>
                <c:pt idx="27">
                  <c:v>6.5734222968728773E-2</c:v>
                </c:pt>
                <c:pt idx="28">
                  <c:v>0.10893467167224458</c:v>
                </c:pt>
                <c:pt idx="29">
                  <c:v>0.13330796146772173</c:v>
                </c:pt>
                <c:pt idx="30">
                  <c:v>0.14047177613696249</c:v>
                </c:pt>
                <c:pt idx="31">
                  <c:v>8.1311817475551607E-2</c:v>
                </c:pt>
                <c:pt idx="32">
                  <c:v>7.4166884428791491E-2</c:v>
                </c:pt>
                <c:pt idx="33">
                  <c:v>4.1999204608799801E-2</c:v>
                </c:pt>
                <c:pt idx="34">
                  <c:v>8.8466970875629158E-3</c:v>
                </c:pt>
                <c:pt idx="35">
                  <c:v>1.8565707424727407E-2</c:v>
                </c:pt>
                <c:pt idx="36">
                  <c:v>3.8269092270354577E-2</c:v>
                </c:pt>
                <c:pt idx="37">
                  <c:v>4.0885755949233271E-2</c:v>
                </c:pt>
                <c:pt idx="38">
                  <c:v>0.12328021091369123</c:v>
                </c:pt>
                <c:pt idx="39">
                  <c:v>0.12026223817790083</c:v>
                </c:pt>
                <c:pt idx="40">
                  <c:v>0.1810800407974682</c:v>
                </c:pt>
                <c:pt idx="41">
                  <c:v>0.19298610552743867</c:v>
                </c:pt>
                <c:pt idx="42">
                  <c:v>0.19690213332657436</c:v>
                </c:pt>
                <c:pt idx="43">
                  <c:v>0.23134827999297158</c:v>
                </c:pt>
                <c:pt idx="44">
                  <c:v>0.23209324145338428</c:v>
                </c:pt>
                <c:pt idx="45">
                  <c:v>0.17407178722785943</c:v>
                </c:pt>
                <c:pt idx="46">
                  <c:v>0.14662401184119744</c:v>
                </c:pt>
                <c:pt idx="47">
                  <c:v>0.11094500396023932</c:v>
                </c:pt>
                <c:pt idx="48">
                  <c:v>2.480160793959385E-2</c:v>
                </c:pt>
                <c:pt idx="49">
                  <c:v>8.3613419949813306E-2</c:v>
                </c:pt>
                <c:pt idx="50">
                  <c:v>1.2100114961810959E-2</c:v>
                </c:pt>
                <c:pt idx="51">
                  <c:v>-3.9610509755902967E-2</c:v>
                </c:pt>
                <c:pt idx="52">
                  <c:v>-3.6070994237206833E-2</c:v>
                </c:pt>
                <c:pt idx="53">
                  <c:v>-4.9584860998777458E-2</c:v>
                </c:pt>
                <c:pt idx="54">
                  <c:v>-9.7029726896778357E-2</c:v>
                </c:pt>
                <c:pt idx="55">
                  <c:v>-7.3381302791062808E-2</c:v>
                </c:pt>
                <c:pt idx="56">
                  <c:v>1.7469093141130543E-2</c:v>
                </c:pt>
                <c:pt idx="57">
                  <c:v>-3.8130438388691346E-2</c:v>
                </c:pt>
                <c:pt idx="58">
                  <c:v>-5.6751073571263078E-2</c:v>
                </c:pt>
                <c:pt idx="59">
                  <c:v>3.6806913797647667E-2</c:v>
                </c:pt>
                <c:pt idx="60">
                  <c:v>-8.1750785076337706E-3</c:v>
                </c:pt>
                <c:pt idx="61">
                  <c:v>-4.323104912737108E-2</c:v>
                </c:pt>
                <c:pt idx="62">
                  <c:v>-1.0842195905922836E-2</c:v>
                </c:pt>
                <c:pt idx="63">
                  <c:v>-8.9810103039894784E-2</c:v>
                </c:pt>
                <c:pt idx="64">
                  <c:v>-0.1028311315419046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523-41B5-A13B-4EC3BAD799C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TDK_KF_ST_17_03!$AC$85:$AC$149</c:f>
              <c:numCache>
                <c:formatCode>General</c:formatCode>
                <c:ptCount val="65"/>
                <c:pt idx="0">
                  <c:v>4.7176777911829504E-2</c:v>
                </c:pt>
                <c:pt idx="1">
                  <c:v>-5.9169707270200433E-2</c:v>
                </c:pt>
                <c:pt idx="2">
                  <c:v>-2.3541938996913814E-2</c:v>
                </c:pt>
                <c:pt idx="3">
                  <c:v>2.9737895292782923E-3</c:v>
                </c:pt>
                <c:pt idx="4">
                  <c:v>2.9674725330266938E-2</c:v>
                </c:pt>
                <c:pt idx="5">
                  <c:v>2.6259440283524782E-2</c:v>
                </c:pt>
                <c:pt idx="6">
                  <c:v>-2.4292058372736847E-2</c:v>
                </c:pt>
                <c:pt idx="7">
                  <c:v>8.8035477310427268E-2</c:v>
                </c:pt>
                <c:pt idx="8">
                  <c:v>9.5215049347530112E-3</c:v>
                </c:pt>
                <c:pt idx="9">
                  <c:v>-5.5705779607478689E-2</c:v>
                </c:pt>
                <c:pt idx="10">
                  <c:v>-5.8203872567901271E-3</c:v>
                </c:pt>
                <c:pt idx="11">
                  <c:v>-3.5847605308845232E-2</c:v>
                </c:pt>
                <c:pt idx="12">
                  <c:v>-6.6069595526073499E-2</c:v>
                </c:pt>
                <c:pt idx="13">
                  <c:v>4.2889595242058931E-2</c:v>
                </c:pt>
                <c:pt idx="14">
                  <c:v>2.100148438614724E-3</c:v>
                </c:pt>
                <c:pt idx="15">
                  <c:v>7.2059737507800037E-2</c:v>
                </c:pt>
                <c:pt idx="16">
                  <c:v>0.14540950917523787</c:v>
                </c:pt>
                <c:pt idx="17">
                  <c:v>0.10919343091120481</c:v>
                </c:pt>
                <c:pt idx="18">
                  <c:v>0.23140473714983045</c:v>
                </c:pt>
                <c:pt idx="19">
                  <c:v>0.2450441673098851</c:v>
                </c:pt>
                <c:pt idx="20">
                  <c:v>0.25396607923391912</c:v>
                </c:pt>
                <c:pt idx="21">
                  <c:v>0.28031702274165582</c:v>
                </c:pt>
                <c:pt idx="22">
                  <c:v>0.25265560275502708</c:v>
                </c:pt>
                <c:pt idx="23">
                  <c:v>0.22548661666633052</c:v>
                </c:pt>
                <c:pt idx="24">
                  <c:v>0.2811205420725571</c:v>
                </c:pt>
                <c:pt idx="25">
                  <c:v>0.19386282680133604</c:v>
                </c:pt>
                <c:pt idx="26">
                  <c:v>0.18829558422962123</c:v>
                </c:pt>
                <c:pt idx="27">
                  <c:v>0.11057624339696304</c:v>
                </c:pt>
                <c:pt idx="28">
                  <c:v>6.3941491641514858E-2</c:v>
                </c:pt>
                <c:pt idx="29">
                  <c:v>0.12339134011776309</c:v>
                </c:pt>
                <c:pt idx="30">
                  <c:v>0.10278304494121926</c:v>
                </c:pt>
                <c:pt idx="31">
                  <c:v>9.1647646881170886E-2</c:v>
                </c:pt>
                <c:pt idx="32">
                  <c:v>8.9666399512537964E-2</c:v>
                </c:pt>
                <c:pt idx="33">
                  <c:v>6.3638068854601215E-2</c:v>
                </c:pt>
                <c:pt idx="34">
                  <c:v>8.3475020037781178E-2</c:v>
                </c:pt>
                <c:pt idx="35">
                  <c:v>0.1993520578516268</c:v>
                </c:pt>
                <c:pt idx="36">
                  <c:v>0.15493780814489355</c:v>
                </c:pt>
                <c:pt idx="37">
                  <c:v>0.19915850820999026</c:v>
                </c:pt>
                <c:pt idx="38">
                  <c:v>0.17559369549098847</c:v>
                </c:pt>
                <c:pt idx="39">
                  <c:v>6.5351726155967071E-2</c:v>
                </c:pt>
                <c:pt idx="40">
                  <c:v>7.6749197749080622E-2</c:v>
                </c:pt>
                <c:pt idx="41">
                  <c:v>-7.1564521007985604E-2</c:v>
                </c:pt>
                <c:pt idx="42">
                  <c:v>-5.2377529067399564E-2</c:v>
                </c:pt>
                <c:pt idx="43">
                  <c:v>-6.3575350683919396E-2</c:v>
                </c:pt>
                <c:pt idx="44">
                  <c:v>-0.17082687484565895</c:v>
                </c:pt>
                <c:pt idx="45">
                  <c:v>-0.14320142034989658</c:v>
                </c:pt>
                <c:pt idx="46">
                  <c:v>-0.1572013385830644</c:v>
                </c:pt>
                <c:pt idx="47">
                  <c:v>-0.16077533270971855</c:v>
                </c:pt>
                <c:pt idx="48">
                  <c:v>-0.10847309163655439</c:v>
                </c:pt>
                <c:pt idx="49">
                  <c:v>-0.10859812379003131</c:v>
                </c:pt>
                <c:pt idx="50">
                  <c:v>-0.10409419577035806</c:v>
                </c:pt>
                <c:pt idx="51">
                  <c:v>-0.18092418640588903</c:v>
                </c:pt>
                <c:pt idx="52">
                  <c:v>-0.12863464769668553</c:v>
                </c:pt>
                <c:pt idx="53">
                  <c:v>-8.3643748222698378E-2</c:v>
                </c:pt>
                <c:pt idx="54">
                  <c:v>-0.15110262615742442</c:v>
                </c:pt>
                <c:pt idx="55">
                  <c:v>-8.8027791125185217E-2</c:v>
                </c:pt>
                <c:pt idx="56">
                  <c:v>-8.5614205152339196E-2</c:v>
                </c:pt>
                <c:pt idx="57">
                  <c:v>-9.3098405093172687E-2</c:v>
                </c:pt>
                <c:pt idx="58">
                  <c:v>-0.18650778109975619</c:v>
                </c:pt>
                <c:pt idx="59">
                  <c:v>-5.6122605076133425E-2</c:v>
                </c:pt>
                <c:pt idx="60">
                  <c:v>-0.11060759346185733</c:v>
                </c:pt>
                <c:pt idx="61">
                  <c:v>-0.11320461750762689</c:v>
                </c:pt>
                <c:pt idx="62">
                  <c:v>-9.8883900786628232E-2</c:v>
                </c:pt>
                <c:pt idx="63">
                  <c:v>-0.11593015709255194</c:v>
                </c:pt>
                <c:pt idx="64">
                  <c:v>-6.3285034156327136E-2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523-41B5-A13B-4EC3BAD799C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TDK_KF_ST_17_03!$AA$20:$AA$83</c:f>
              <c:numCache>
                <c:formatCode>General</c:formatCode>
                <c:ptCount val="64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</c:numCache>
            </c:numRef>
          </c:xVal>
          <c:yVal>
            <c:numRef>
              <c:f>TDK_KF_ST_17_03!$AD$20:$AD$83</c:f>
              <c:numCache>
                <c:formatCode>General</c:formatCode>
                <c:ptCount val="64"/>
                <c:pt idx="0">
                  <c:v>-6.1488866778608105E-2</c:v>
                </c:pt>
                <c:pt idx="1">
                  <c:v>-1.2403117816949027E-2</c:v>
                </c:pt>
                <c:pt idx="2">
                  <c:v>6.1659575822357482E-2</c:v>
                </c:pt>
                <c:pt idx="3">
                  <c:v>3.7791806418947971E-2</c:v>
                </c:pt>
                <c:pt idx="4">
                  <c:v>2.0559479930540192E-2</c:v>
                </c:pt>
                <c:pt idx="5">
                  <c:v>9.7081936608418573E-2</c:v>
                </c:pt>
                <c:pt idx="6">
                  <c:v>-5.233725626194996E-2</c:v>
                </c:pt>
                <c:pt idx="7">
                  <c:v>4.1571936061721715E-2</c:v>
                </c:pt>
                <c:pt idx="8">
                  <c:v>1.9632180826512524E-2</c:v>
                </c:pt>
                <c:pt idx="9">
                  <c:v>9.1342793337076955E-3</c:v>
                </c:pt>
                <c:pt idx="10">
                  <c:v>-0.14166402999960326</c:v>
                </c:pt>
                <c:pt idx="11">
                  <c:v>3.5905089555171799E-2</c:v>
                </c:pt>
                <c:pt idx="12">
                  <c:v>2.132699202513777E-2</c:v>
                </c:pt>
                <c:pt idx="13">
                  <c:v>-3.2146560504628496E-2</c:v>
                </c:pt>
                <c:pt idx="14">
                  <c:v>2.7557363804646684E-3</c:v>
                </c:pt>
                <c:pt idx="15">
                  <c:v>0.10908423225551189</c:v>
                </c:pt>
                <c:pt idx="16">
                  <c:v>8.6700538602116239E-2</c:v>
                </c:pt>
                <c:pt idx="17">
                  <c:v>4.8181549467628315E-2</c:v>
                </c:pt>
                <c:pt idx="18">
                  <c:v>6.2696967947999838E-2</c:v>
                </c:pt>
                <c:pt idx="19">
                  <c:v>6.2642551375944322E-2</c:v>
                </c:pt>
                <c:pt idx="20">
                  <c:v>5.7979258531588584E-3</c:v>
                </c:pt>
                <c:pt idx="21">
                  <c:v>8.6148639720349252E-2</c:v>
                </c:pt>
                <c:pt idx="22">
                  <c:v>7.42224565389904E-2</c:v>
                </c:pt>
                <c:pt idx="23">
                  <c:v>-5.4583009508490932E-2</c:v>
                </c:pt>
                <c:pt idx="24">
                  <c:v>8.1516522311630979E-2</c:v>
                </c:pt>
                <c:pt idx="25">
                  <c:v>3.9463994826149928E-2</c:v>
                </c:pt>
                <c:pt idx="26">
                  <c:v>9.7564418466788538E-2</c:v>
                </c:pt>
                <c:pt idx="27">
                  <c:v>0.13342428524126149</c:v>
                </c:pt>
                <c:pt idx="28">
                  <c:v>4.6003136472648976E-2</c:v>
                </c:pt>
                <c:pt idx="29">
                  <c:v>6.6044096383905071E-2</c:v>
                </c:pt>
                <c:pt idx="30">
                  <c:v>-5.6996756099181312E-2</c:v>
                </c:pt>
                <c:pt idx="31">
                  <c:v>-1.7673748620950391E-2</c:v>
                </c:pt>
                <c:pt idx="32">
                  <c:v>1.5499515083746473E-2</c:v>
                </c:pt>
                <c:pt idx="33">
                  <c:v>4.9648442272371085E-2</c:v>
                </c:pt>
                <c:pt idx="34">
                  <c:v>9.3936347853656343E-2</c:v>
                </c:pt>
                <c:pt idx="35">
                  <c:v>0.10482563269303569</c:v>
                </c:pt>
                <c:pt idx="36">
                  <c:v>2.5672399371160282E-2</c:v>
                </c:pt>
                <c:pt idx="37">
                  <c:v>6.9690487447729765E-2</c:v>
                </c:pt>
                <c:pt idx="38">
                  <c:v>6.5015373315929992E-2</c:v>
                </c:pt>
                <c:pt idx="39">
                  <c:v>7.3600588623435215E-2</c:v>
                </c:pt>
                <c:pt idx="40">
                  <c:v>0.1000405012750889</c:v>
                </c:pt>
                <c:pt idx="41">
                  <c:v>3.2500511138891852E-2</c:v>
                </c:pt>
                <c:pt idx="42">
                  <c:v>5.5753469428452718E-2</c:v>
                </c:pt>
                <c:pt idx="43">
                  <c:v>4.8968742748684235E-2</c:v>
                </c:pt>
                <c:pt idx="44">
                  <c:v>2.1872837780534837E-2</c:v>
                </c:pt>
                <c:pt idx="45">
                  <c:v>7.0972380082025666E-2</c:v>
                </c:pt>
                <c:pt idx="46">
                  <c:v>8.4780725308633009E-2</c:v>
                </c:pt>
                <c:pt idx="47">
                  <c:v>-1.7515730490345049E-3</c:v>
                </c:pt>
                <c:pt idx="48">
                  <c:v>0.12060790123564402</c:v>
                </c:pt>
                <c:pt idx="49">
                  <c:v>-1.1553682442013269E-2</c:v>
                </c:pt>
                <c:pt idx="50">
                  <c:v>-9.9999665231962354E-3</c:v>
                </c:pt>
                <c:pt idx="51">
                  <c:v>8.2500104997961898E-2</c:v>
                </c:pt>
                <c:pt idx="52">
                  <c:v>-2.9998601288866666E-2</c:v>
                </c:pt>
                <c:pt idx="53">
                  <c:v>1.3737255689932226E-2</c:v>
                </c:pt>
                <c:pt idx="54">
                  <c:v>9.1209339639988229E-2</c:v>
                </c:pt>
                <c:pt idx="55">
                  <c:v>1.7675523183584119E-2</c:v>
                </c:pt>
                <c:pt idx="56">
                  <c:v>-7.9475882063775316E-3</c:v>
                </c:pt>
                <c:pt idx="57">
                  <c:v>0.12616591569911861</c:v>
                </c:pt>
                <c:pt idx="58">
                  <c:v>3.2459015198526231E-2</c:v>
                </c:pt>
                <c:pt idx="59">
                  <c:v>-1.0547473514122885E-2</c:v>
                </c:pt>
                <c:pt idx="60">
                  <c:v>3.7849803837900708E-2</c:v>
                </c:pt>
                <c:pt idx="61">
                  <c:v>4.6204838656649372E-2</c:v>
                </c:pt>
                <c:pt idx="62">
                  <c:v>-1.2699743090990978E-2</c:v>
                </c:pt>
                <c:pt idx="63">
                  <c:v>3.0640395769694351E-2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523-41B5-A13B-4EC3BAD79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2080"/>
        <c:axId val="574247376"/>
      </c:scatterChart>
      <c:valAx>
        <c:axId val="5742520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47376"/>
        <c:crosses val="autoZero"/>
        <c:crossBetween val="midCat"/>
      </c:valAx>
      <c:valAx>
        <c:axId val="57424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2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TDK_KF_ST_17_03!$I$20:$I$84</c:f>
              <c:numCache>
                <c:formatCode>General</c:formatCode>
                <c:ptCount val="65"/>
                <c:pt idx="0">
                  <c:v>634</c:v>
                </c:pt>
                <c:pt idx="1">
                  <c:v>1026</c:v>
                </c:pt>
                <c:pt idx="2">
                  <c:v>1419</c:v>
                </c:pt>
                <c:pt idx="3">
                  <c:v>1796</c:v>
                </c:pt>
                <c:pt idx="4">
                  <c:v>2147</c:v>
                </c:pt>
                <c:pt idx="5">
                  <c:v>2475</c:v>
                </c:pt>
                <c:pt idx="6">
                  <c:v>2783</c:v>
                </c:pt>
                <c:pt idx="7">
                  <c:v>3065</c:v>
                </c:pt>
                <c:pt idx="8">
                  <c:v>3321</c:v>
                </c:pt>
                <c:pt idx="9">
                  <c:v>3554</c:v>
                </c:pt>
                <c:pt idx="10">
                  <c:v>3747</c:v>
                </c:pt>
                <c:pt idx="11">
                  <c:v>3900</c:v>
                </c:pt>
                <c:pt idx="12">
                  <c:v>4016</c:v>
                </c:pt>
                <c:pt idx="13">
                  <c:v>4086</c:v>
                </c:pt>
                <c:pt idx="14">
                  <c:v>4124</c:v>
                </c:pt>
                <c:pt idx="15">
                  <c:v>4127</c:v>
                </c:pt>
                <c:pt idx="16">
                  <c:v>4083</c:v>
                </c:pt>
                <c:pt idx="17">
                  <c:v>4002</c:v>
                </c:pt>
                <c:pt idx="18">
                  <c:v>3881</c:v>
                </c:pt>
                <c:pt idx="19">
                  <c:v>3726</c:v>
                </c:pt>
                <c:pt idx="20">
                  <c:v>3531</c:v>
                </c:pt>
                <c:pt idx="21">
                  <c:v>3303</c:v>
                </c:pt>
                <c:pt idx="22">
                  <c:v>3053</c:v>
                </c:pt>
                <c:pt idx="23">
                  <c:v>2765</c:v>
                </c:pt>
                <c:pt idx="24">
                  <c:v>2447</c:v>
                </c:pt>
                <c:pt idx="25">
                  <c:v>2105</c:v>
                </c:pt>
                <c:pt idx="26">
                  <c:v>1743</c:v>
                </c:pt>
                <c:pt idx="27">
                  <c:v>1365</c:v>
                </c:pt>
                <c:pt idx="28">
                  <c:v>977</c:v>
                </c:pt>
                <c:pt idx="29">
                  <c:v>587</c:v>
                </c:pt>
                <c:pt idx="30">
                  <c:v>190</c:v>
                </c:pt>
                <c:pt idx="31">
                  <c:v>-207</c:v>
                </c:pt>
                <c:pt idx="32">
                  <c:v>-610</c:v>
                </c:pt>
                <c:pt idx="33">
                  <c:v>-1008</c:v>
                </c:pt>
                <c:pt idx="34">
                  <c:v>-1399</c:v>
                </c:pt>
                <c:pt idx="35">
                  <c:v>-1775</c:v>
                </c:pt>
                <c:pt idx="36">
                  <c:v>-2122</c:v>
                </c:pt>
                <c:pt idx="37">
                  <c:v>-2452</c:v>
                </c:pt>
                <c:pt idx="38">
                  <c:v>-2763</c:v>
                </c:pt>
                <c:pt idx="39">
                  <c:v>-3046</c:v>
                </c:pt>
                <c:pt idx="40">
                  <c:v>-3298</c:v>
                </c:pt>
                <c:pt idx="41">
                  <c:v>-3528</c:v>
                </c:pt>
                <c:pt idx="42">
                  <c:v>-3719</c:v>
                </c:pt>
                <c:pt idx="43">
                  <c:v>-3869</c:v>
                </c:pt>
                <c:pt idx="44">
                  <c:v>-3989</c:v>
                </c:pt>
                <c:pt idx="45">
                  <c:v>-4060</c:v>
                </c:pt>
                <c:pt idx="46">
                  <c:v>-4101</c:v>
                </c:pt>
                <c:pt idx="47">
                  <c:v>-4100</c:v>
                </c:pt>
                <c:pt idx="48">
                  <c:v>-4061</c:v>
                </c:pt>
                <c:pt idx="49">
                  <c:v>-3985</c:v>
                </c:pt>
                <c:pt idx="50">
                  <c:v>-3860</c:v>
                </c:pt>
                <c:pt idx="51">
                  <c:v>-3707</c:v>
                </c:pt>
                <c:pt idx="52">
                  <c:v>-3515</c:v>
                </c:pt>
                <c:pt idx="53">
                  <c:v>-3287</c:v>
                </c:pt>
                <c:pt idx="54">
                  <c:v>-3036</c:v>
                </c:pt>
                <c:pt idx="55">
                  <c:v>-2751</c:v>
                </c:pt>
                <c:pt idx="56">
                  <c:v>-2433</c:v>
                </c:pt>
                <c:pt idx="57">
                  <c:v>-2090</c:v>
                </c:pt>
                <c:pt idx="58">
                  <c:v>-1727</c:v>
                </c:pt>
                <c:pt idx="59">
                  <c:v>-1346</c:v>
                </c:pt>
                <c:pt idx="60">
                  <c:v>-964</c:v>
                </c:pt>
                <c:pt idx="61">
                  <c:v>-575</c:v>
                </c:pt>
                <c:pt idx="62">
                  <c:v>-177</c:v>
                </c:pt>
                <c:pt idx="63">
                  <c:v>220</c:v>
                </c:pt>
                <c:pt idx="64">
                  <c:v>624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88D-445A-BB4B-7FB7228B2D7E}"/>
            </c:ext>
          </c:extLst>
        </c:ser>
        <c:ser>
          <c:idx val="1"/>
          <c:order val="1"/>
          <c:tx>
            <c:strRef>
              <c:f>TDK_KF_ST_17_03!$L$19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TDK_KF_ST_17_03!$L$20:$L$84</c:f>
              <c:numCache>
                <c:formatCode>General</c:formatCode>
                <c:ptCount val="65"/>
                <c:pt idx="0">
                  <c:v>629.52244610605499</c:v>
                </c:pt>
                <c:pt idx="1">
                  <c:v>1027.4489785114856</c:v>
                </c:pt>
                <c:pt idx="2">
                  <c:v>1423.9559441287734</c:v>
                </c:pt>
                <c:pt idx="3">
                  <c:v>1802.5659728134349</c:v>
                </c:pt>
                <c:pt idx="4">
                  <c:v>2151.1241700374185</c:v>
                </c:pt>
                <c:pt idx="5">
                  <c:v>2482.3299598044164</c:v>
                </c:pt>
                <c:pt idx="6">
                  <c:v>2788.2341645546303</c:v>
                </c:pt>
                <c:pt idx="7">
                  <c:v>3068.6244908420026</c:v>
                </c:pt>
                <c:pt idx="8">
                  <c:v>3324.5797402441617</c:v>
                </c:pt>
                <c:pt idx="9">
                  <c:v>3552.6498963308595</c:v>
                </c:pt>
                <c:pt idx="10">
                  <c:v>3742.999177541667</c:v>
                </c:pt>
                <c:pt idx="11">
                  <c:v>3896.8513356434455</c:v>
                </c:pt>
                <c:pt idx="12">
                  <c:v>4010.5108298347332</c:v>
                </c:pt>
                <c:pt idx="13">
                  <c:v>4083.7099949670214</c:v>
                </c:pt>
                <c:pt idx="14">
                  <c:v>4120.6043129175359</c:v>
                </c:pt>
                <c:pt idx="15">
                  <c:v>4118.5263392110264</c:v>
                </c:pt>
                <c:pt idx="16">
                  <c:v>4077.4642473224171</c:v>
                </c:pt>
                <c:pt idx="17">
                  <c:v>3995.8197260943498</c:v>
                </c:pt>
                <c:pt idx="18">
                  <c:v>3872.4330441250481</c:v>
                </c:pt>
                <c:pt idx="19">
                  <c:v>3713.5836037297026</c:v>
                </c:pt>
                <c:pt idx="20">
                  <c:v>3525.3036613759632</c:v>
                </c:pt>
                <c:pt idx="21">
                  <c:v>3299.7953426471317</c:v>
                </c:pt>
                <c:pt idx="22">
                  <c:v>3048.1047913319831</c:v>
                </c:pt>
                <c:pt idx="23">
                  <c:v>2766.10231336479</c:v>
                </c:pt>
                <c:pt idx="24">
                  <c:v>2448.9936763998003</c:v>
                </c:pt>
                <c:pt idx="25">
                  <c:v>2104.4119123594137</c:v>
                </c:pt>
                <c:pt idx="26">
                  <c:v>1747.5064665305683</c:v>
                </c:pt>
                <c:pt idx="27">
                  <c:v>1368.3913033957515</c:v>
                </c:pt>
                <c:pt idx="28">
                  <c:v>984.62180004998277</c:v>
                </c:pt>
                <c:pt idx="29">
                  <c:v>596.09471510357139</c:v>
                </c:pt>
                <c:pt idx="30">
                  <c:v>201.47839496616368</c:v>
                </c:pt>
                <c:pt idx="31">
                  <c:v>-198.81819660170049</c:v>
                </c:pt>
                <c:pt idx="32">
                  <c:v>-601.64985720644938</c:v>
                </c:pt>
                <c:pt idx="33">
                  <c:v>-1001.1089531071389</c:v>
                </c:pt>
                <c:pt idx="34">
                  <c:v>-1396.1760130671912</c:v>
                </c:pt>
                <c:pt idx="35">
                  <c:v>-1770.6970037967401</c:v>
                </c:pt>
                <c:pt idx="36">
                  <c:v>-2119.6232856641504</c:v>
                </c:pt>
                <c:pt idx="37">
                  <c:v>-2455.5860879750007</c:v>
                </c:pt>
                <c:pt idx="38">
                  <c:v>-2762.007315130917</c:v>
                </c:pt>
                <c:pt idx="39">
                  <c:v>-3045.7229154162992</c:v>
                </c:pt>
                <c:pt idx="40">
                  <c:v>-3301.9441995639586</c:v>
                </c:pt>
                <c:pt idx="41">
                  <c:v>-3529.2734632731303</c:v>
                </c:pt>
                <c:pt idx="42">
                  <c:v>-3722.9180952856982</c:v>
                </c:pt>
                <c:pt idx="43">
                  <c:v>-3876.4267138648197</c:v>
                </c:pt>
                <c:pt idx="44">
                  <c:v>-3991.664961723382</c:v>
                </c:pt>
                <c:pt idx="45">
                  <c:v>-4067.696686004087</c:v>
                </c:pt>
                <c:pt idx="46">
                  <c:v>-4105.9639271128835</c:v>
                </c:pt>
                <c:pt idx="47">
                  <c:v>-4105.7339092021157</c:v>
                </c:pt>
                <c:pt idx="48">
                  <c:v>-4065.5947479091874</c:v>
                </c:pt>
                <c:pt idx="49">
                  <c:v>-3985.842274381218</c:v>
                </c:pt>
                <c:pt idx="50">
                  <c:v>-3864.1741263778263</c:v>
                </c:pt>
                <c:pt idx="51">
                  <c:v>-3705.1181134809917</c:v>
                </c:pt>
                <c:pt idx="52">
                  <c:v>-3515.5281884984661</c:v>
                </c:pt>
                <c:pt idx="53">
                  <c:v>-3288.7098056227724</c:v>
                </c:pt>
                <c:pt idx="54">
                  <c:v>-3037.7889365850997</c:v>
                </c:pt>
                <c:pt idx="55">
                  <c:v>-2749.4170074940976</c:v>
                </c:pt>
                <c:pt idx="56">
                  <c:v>-2436.7531555022724</c:v>
                </c:pt>
                <c:pt idx="57">
                  <c:v>-2088.3816491986663</c:v>
                </c:pt>
                <c:pt idx="58">
                  <c:v>-1724.9041186077532</c:v>
                </c:pt>
                <c:pt idx="59">
                  <c:v>-1347.8700720136924</c:v>
                </c:pt>
                <c:pt idx="60">
                  <c:v>-962.64691153841818</c:v>
                </c:pt>
                <c:pt idx="61">
                  <c:v>-570.76410498144139</c:v>
                </c:pt>
                <c:pt idx="62">
                  <c:v>-174.74992288928098</c:v>
                </c:pt>
                <c:pt idx="63">
                  <c:v>227.48104048403562</c:v>
                </c:pt>
                <c:pt idx="64">
                  <c:v>631.44418073107465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88D-445A-BB4B-7FB7228B2D7E}"/>
            </c:ext>
          </c:extLst>
        </c:ser>
        <c:ser>
          <c:idx val="2"/>
          <c:order val="2"/>
          <c:tx>
            <c:strRef>
              <c:f>TDK_KF_ST_17_03!$J$19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TDK_KF_ST_17_03!$J$20:$J$84</c:f>
              <c:numCache>
                <c:formatCode>General</c:formatCode>
                <c:ptCount val="65"/>
                <c:pt idx="0">
                  <c:v>-4067</c:v>
                </c:pt>
                <c:pt idx="1">
                  <c:v>-3996</c:v>
                </c:pt>
                <c:pt idx="2">
                  <c:v>-3879</c:v>
                </c:pt>
                <c:pt idx="3">
                  <c:v>-3718</c:v>
                </c:pt>
                <c:pt idx="4">
                  <c:v>-3535</c:v>
                </c:pt>
                <c:pt idx="5">
                  <c:v>-3314</c:v>
                </c:pt>
                <c:pt idx="6">
                  <c:v>-3066</c:v>
                </c:pt>
                <c:pt idx="7">
                  <c:v>-2790</c:v>
                </c:pt>
                <c:pt idx="8">
                  <c:v>-2478</c:v>
                </c:pt>
                <c:pt idx="9">
                  <c:v>-2140</c:v>
                </c:pt>
                <c:pt idx="10">
                  <c:v>-1776</c:v>
                </c:pt>
                <c:pt idx="11">
                  <c:v>-1407</c:v>
                </c:pt>
                <c:pt idx="12">
                  <c:v>-1025</c:v>
                </c:pt>
                <c:pt idx="13">
                  <c:v>-643</c:v>
                </c:pt>
                <c:pt idx="14">
                  <c:v>-245</c:v>
                </c:pt>
                <c:pt idx="15">
                  <c:v>151</c:v>
                </c:pt>
                <c:pt idx="16">
                  <c:v>549</c:v>
                </c:pt>
                <c:pt idx="17">
                  <c:v>948</c:v>
                </c:pt>
                <c:pt idx="18">
                  <c:v>1345</c:v>
                </c:pt>
                <c:pt idx="19">
                  <c:v>1723</c:v>
                </c:pt>
                <c:pt idx="20">
                  <c:v>2069</c:v>
                </c:pt>
                <c:pt idx="21">
                  <c:v>2404</c:v>
                </c:pt>
                <c:pt idx="22">
                  <c:v>2713</c:v>
                </c:pt>
                <c:pt idx="23">
                  <c:v>3001</c:v>
                </c:pt>
                <c:pt idx="24">
                  <c:v>3263</c:v>
                </c:pt>
                <c:pt idx="25">
                  <c:v>3503</c:v>
                </c:pt>
                <c:pt idx="26">
                  <c:v>3695</c:v>
                </c:pt>
                <c:pt idx="27">
                  <c:v>3856</c:v>
                </c:pt>
                <c:pt idx="28">
                  <c:v>3974</c:v>
                </c:pt>
                <c:pt idx="29">
                  <c:v>4062</c:v>
                </c:pt>
                <c:pt idx="30">
                  <c:v>4099</c:v>
                </c:pt>
                <c:pt idx="31">
                  <c:v>4101</c:v>
                </c:pt>
                <c:pt idx="32">
                  <c:v>4065</c:v>
                </c:pt>
                <c:pt idx="33">
                  <c:v>3991</c:v>
                </c:pt>
                <c:pt idx="34">
                  <c:v>3869</c:v>
                </c:pt>
                <c:pt idx="35">
                  <c:v>3719</c:v>
                </c:pt>
                <c:pt idx="36">
                  <c:v>3530</c:v>
                </c:pt>
                <c:pt idx="37">
                  <c:v>3302</c:v>
                </c:pt>
                <c:pt idx="38">
                  <c:v>3053</c:v>
                </c:pt>
                <c:pt idx="39">
                  <c:v>2775</c:v>
                </c:pt>
                <c:pt idx="40">
                  <c:v>2460</c:v>
                </c:pt>
                <c:pt idx="41">
                  <c:v>2126</c:v>
                </c:pt>
                <c:pt idx="42">
                  <c:v>1765</c:v>
                </c:pt>
                <c:pt idx="43">
                  <c:v>1391</c:v>
                </c:pt>
                <c:pt idx="44">
                  <c:v>1011</c:v>
                </c:pt>
                <c:pt idx="45">
                  <c:v>629</c:v>
                </c:pt>
                <c:pt idx="46">
                  <c:v>240</c:v>
                </c:pt>
                <c:pt idx="47">
                  <c:v>-159</c:v>
                </c:pt>
                <c:pt idx="48">
                  <c:v>-555</c:v>
                </c:pt>
                <c:pt idx="49">
                  <c:v>-957</c:v>
                </c:pt>
                <c:pt idx="50">
                  <c:v>-1347</c:v>
                </c:pt>
                <c:pt idx="51">
                  <c:v>-1724</c:v>
                </c:pt>
                <c:pt idx="52">
                  <c:v>-2074</c:v>
                </c:pt>
                <c:pt idx="53">
                  <c:v>-2409</c:v>
                </c:pt>
                <c:pt idx="54">
                  <c:v>-2709</c:v>
                </c:pt>
                <c:pt idx="55">
                  <c:v>-3003</c:v>
                </c:pt>
                <c:pt idx="56">
                  <c:v>-3264</c:v>
                </c:pt>
                <c:pt idx="57">
                  <c:v>-3498</c:v>
                </c:pt>
                <c:pt idx="58">
                  <c:v>-3690</c:v>
                </c:pt>
                <c:pt idx="59">
                  <c:v>-3854</c:v>
                </c:pt>
                <c:pt idx="60">
                  <c:v>-3971</c:v>
                </c:pt>
                <c:pt idx="61">
                  <c:v>-4052</c:v>
                </c:pt>
                <c:pt idx="62">
                  <c:v>-4100</c:v>
                </c:pt>
                <c:pt idx="63">
                  <c:v>-4103</c:v>
                </c:pt>
                <c:pt idx="64">
                  <c:v>-4071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88D-445A-BB4B-7FB7228B2D7E}"/>
            </c:ext>
          </c:extLst>
        </c:ser>
        <c:ser>
          <c:idx val="3"/>
          <c:order val="3"/>
          <c:tx>
            <c:strRef>
              <c:f>TDK_KF_ST_17_03!$N$19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TDK_KF_ST_17_03!$N$20:$N$84</c:f>
              <c:numCache>
                <c:formatCode>General</c:formatCode>
                <c:ptCount val="65"/>
                <c:pt idx="0">
                  <c:v>-4062.5200671075836</c:v>
                </c:pt>
                <c:pt idx="1">
                  <c:v>-3988.0998655057178</c:v>
                </c:pt>
                <c:pt idx="2">
                  <c:v>-3871.8929109845194</c:v>
                </c:pt>
                <c:pt idx="3">
                  <c:v>-3717.9248007016381</c:v>
                </c:pt>
                <c:pt idx="4">
                  <c:v>-3534.0444477756851</c:v>
                </c:pt>
                <c:pt idx="5">
                  <c:v>-3315.3815171111819</c:v>
                </c:pt>
                <c:pt idx="6">
                  <c:v>-3067.0748437305865</c:v>
                </c:pt>
                <c:pt idx="7">
                  <c:v>-2789.6647463504846</c:v>
                </c:pt>
                <c:pt idx="8">
                  <c:v>-2480.4904886721588</c:v>
                </c:pt>
                <c:pt idx="9">
                  <c:v>-2140.1138979427251</c:v>
                </c:pt>
                <c:pt idx="10">
                  <c:v>-1782.1765485464468</c:v>
                </c:pt>
                <c:pt idx="11">
                  <c:v>-1405.4178179535329</c:v>
                </c:pt>
                <c:pt idx="12">
                  <c:v>-1020.9317672510959</c:v>
                </c:pt>
                <c:pt idx="13">
                  <c:v>-639.99141502199632</c:v>
                </c:pt>
                <c:pt idx="14">
                  <c:v>-244.95101834188159</c:v>
                </c:pt>
                <c:pt idx="15">
                  <c:v>158.80099871684635</c:v>
                </c:pt>
                <c:pt idx="16">
                  <c:v>555.23647134722216</c:v>
                </c:pt>
                <c:pt idx="17">
                  <c:v>955.17426801289071</c:v>
                </c:pt>
                <c:pt idx="18">
                  <c:v>1352.3447009872341</c:v>
                </c:pt>
                <c:pt idx="19">
                  <c:v>1727.498848977071</c:v>
                </c:pt>
                <c:pt idx="20">
                  <c:v>2074.642003809272</c:v>
                </c:pt>
                <c:pt idx="21">
                  <c:v>2409.5193705054062</c:v>
                </c:pt>
                <c:pt idx="22">
                  <c:v>2715.5567191369255</c:v>
                </c:pt>
                <c:pt idx="23">
                  <c:v>2998.7927066214361</c:v>
                </c:pt>
                <c:pt idx="24">
                  <c:v>3260.9977254100836</c:v>
                </c:pt>
                <c:pt idx="25">
                  <c:v>3492.9070645819384</c:v>
                </c:pt>
                <c:pt idx="26">
                  <c:v>3685.3533323553656</c:v>
                </c:pt>
                <c:pt idx="27">
                  <c:v>3844.312767305159</c:v>
                </c:pt>
                <c:pt idx="28">
                  <c:v>3962.9330182029476</c:v>
                </c:pt>
                <c:pt idx="29">
                  <c:v>4043.304404353391</c:v>
                </c:pt>
                <c:pt idx="30">
                  <c:v>4086.2699015288981</c:v>
                </c:pt>
                <c:pt idx="31">
                  <c:v>4091.1298711428162</c:v>
                </c:pt>
                <c:pt idx="32">
                  <c:v>4056.6270786454561</c:v>
                </c:pt>
                <c:pt idx="33">
                  <c:v>3982.222144109051</c:v>
                </c:pt>
                <c:pt idx="34">
                  <c:v>3866.8384508073445</c:v>
                </c:pt>
                <c:pt idx="35">
                  <c:v>3715.3960948267409</c:v>
                </c:pt>
                <c:pt idx="36">
                  <c:v>3532.613387126039</c:v>
                </c:pt>
                <c:pt idx="37">
                  <c:v>3312.0906108961376</c:v>
                </c:pt>
                <c:pt idx="38">
                  <c:v>3064.6002817801032</c:v>
                </c:pt>
                <c:pt idx="39">
                  <c:v>2785.233480864159</c:v>
                </c:pt>
                <c:pt idx="40">
                  <c:v>2477.249063466395</c:v>
                </c:pt>
                <c:pt idx="41">
                  <c:v>2140.3876874955463</c:v>
                </c:pt>
                <c:pt idx="42">
                  <c:v>1779.3400367118618</c:v>
                </c:pt>
                <c:pt idx="43">
                  <c:v>1407.5717599847976</c:v>
                </c:pt>
                <c:pt idx="44">
                  <c:v>1024.5963329894439</c:v>
                </c:pt>
                <c:pt idx="45">
                  <c:v>638.12927292649726</c:v>
                </c:pt>
                <c:pt idx="46">
                  <c:v>245.70842782818127</c:v>
                </c:pt>
                <c:pt idx="47">
                  <c:v>-156.7486041375308</c:v>
                </c:pt>
                <c:pt idx="48">
                  <c:v>-559.63828661734249</c:v>
                </c:pt>
                <c:pt idx="49">
                  <c:v>-957.10593366268893</c:v>
                </c:pt>
                <c:pt idx="50">
                  <c:v>-1353.7971514997603</c:v>
                </c:pt>
                <c:pt idx="51">
                  <c:v>-1732.6485178311298</c:v>
                </c:pt>
                <c:pt idx="52">
                  <c:v>-2083.7357502127784</c:v>
                </c:pt>
                <c:pt idx="53">
                  <c:v>-2421.0420748283082</c:v>
                </c:pt>
                <c:pt idx="54">
                  <c:v>-2726.2112259221826</c:v>
                </c:pt>
                <c:pt idx="55">
                  <c:v>-3015.1773219325764</c:v>
                </c:pt>
                <c:pt idx="56">
                  <c:v>-3272.7621561603451</c:v>
                </c:pt>
                <c:pt idx="57">
                  <c:v>-3506.2643724124327</c:v>
                </c:pt>
                <c:pt idx="58">
                  <c:v>-3700.6039151838268</c:v>
                </c:pt>
                <c:pt idx="59">
                  <c:v>-3856.7995824581476</c:v>
                </c:pt>
                <c:pt idx="60">
                  <c:v>-3974.061740791693</c:v>
                </c:pt>
                <c:pt idx="61">
                  <c:v>-4053.1015117151364</c:v>
                </c:pt>
                <c:pt idx="62">
                  <c:v>-4093.9789917754233</c:v>
                </c:pt>
                <c:pt idx="63">
                  <c:v>-4096.438933577645</c:v>
                </c:pt>
                <c:pt idx="64">
                  <c:v>-4059.2302878090495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88D-445A-BB4B-7FB7228B2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4432"/>
        <c:axId val="574254824"/>
      </c:scatterChart>
      <c:valAx>
        <c:axId val="57425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4824"/>
        <c:crosses val="autoZero"/>
        <c:crossBetween val="midCat"/>
      </c:valAx>
      <c:valAx>
        <c:axId val="574254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4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TDK_KF_ST_08_01!$I$85:$I$149</c:f>
              <c:numCache>
                <c:formatCode>General</c:formatCode>
                <c:ptCount val="65"/>
                <c:pt idx="0">
                  <c:v>539</c:v>
                </c:pt>
                <c:pt idx="1">
                  <c:v>125</c:v>
                </c:pt>
                <c:pt idx="2">
                  <c:v>-265</c:v>
                </c:pt>
                <c:pt idx="3">
                  <c:v>-652</c:v>
                </c:pt>
                <c:pt idx="4">
                  <c:v>-1050</c:v>
                </c:pt>
                <c:pt idx="5">
                  <c:v>-1436</c:v>
                </c:pt>
                <c:pt idx="6">
                  <c:v>-1809</c:v>
                </c:pt>
                <c:pt idx="7">
                  <c:v>-2171</c:v>
                </c:pt>
                <c:pt idx="8">
                  <c:v>-2507</c:v>
                </c:pt>
                <c:pt idx="9">
                  <c:v>-2812</c:v>
                </c:pt>
                <c:pt idx="10">
                  <c:v>-3098</c:v>
                </c:pt>
                <c:pt idx="11">
                  <c:v>-3337</c:v>
                </c:pt>
                <c:pt idx="12">
                  <c:v>-3561</c:v>
                </c:pt>
                <c:pt idx="13">
                  <c:v>-3749</c:v>
                </c:pt>
                <c:pt idx="14">
                  <c:v>-3902</c:v>
                </c:pt>
                <c:pt idx="15">
                  <c:v>-4015</c:v>
                </c:pt>
                <c:pt idx="16">
                  <c:v>-4095</c:v>
                </c:pt>
                <c:pt idx="17">
                  <c:v>-4125</c:v>
                </c:pt>
                <c:pt idx="18">
                  <c:v>-4122</c:v>
                </c:pt>
                <c:pt idx="19">
                  <c:v>-4071</c:v>
                </c:pt>
                <c:pt idx="20">
                  <c:v>-3988</c:v>
                </c:pt>
                <c:pt idx="21">
                  <c:v>-3866</c:v>
                </c:pt>
                <c:pt idx="22">
                  <c:v>-3708</c:v>
                </c:pt>
                <c:pt idx="23">
                  <c:v>-3504</c:v>
                </c:pt>
                <c:pt idx="24">
                  <c:v>-3277</c:v>
                </c:pt>
                <c:pt idx="25">
                  <c:v>-3018</c:v>
                </c:pt>
                <c:pt idx="26">
                  <c:v>-2733</c:v>
                </c:pt>
                <c:pt idx="27">
                  <c:v>-2426</c:v>
                </c:pt>
                <c:pt idx="28">
                  <c:v>-2087</c:v>
                </c:pt>
                <c:pt idx="29">
                  <c:v>-1730</c:v>
                </c:pt>
                <c:pt idx="30">
                  <c:v>-1365</c:v>
                </c:pt>
                <c:pt idx="31">
                  <c:v>-958</c:v>
                </c:pt>
                <c:pt idx="32">
                  <c:v>-567</c:v>
                </c:pt>
                <c:pt idx="33">
                  <c:v>-170</c:v>
                </c:pt>
                <c:pt idx="34">
                  <c:v>237</c:v>
                </c:pt>
                <c:pt idx="35">
                  <c:v>620</c:v>
                </c:pt>
                <c:pt idx="36">
                  <c:v>1003</c:v>
                </c:pt>
                <c:pt idx="37">
                  <c:v>1400</c:v>
                </c:pt>
                <c:pt idx="38">
                  <c:v>1783</c:v>
                </c:pt>
                <c:pt idx="39">
                  <c:v>2131</c:v>
                </c:pt>
                <c:pt idx="40">
                  <c:v>2466</c:v>
                </c:pt>
                <c:pt idx="41">
                  <c:v>2778</c:v>
                </c:pt>
                <c:pt idx="42">
                  <c:v>3047</c:v>
                </c:pt>
                <c:pt idx="43">
                  <c:v>3303</c:v>
                </c:pt>
                <c:pt idx="44">
                  <c:v>3521</c:v>
                </c:pt>
                <c:pt idx="45">
                  <c:v>3715</c:v>
                </c:pt>
                <c:pt idx="46">
                  <c:v>3858</c:v>
                </c:pt>
                <c:pt idx="47">
                  <c:v>3977</c:v>
                </c:pt>
                <c:pt idx="48">
                  <c:v>4056</c:v>
                </c:pt>
                <c:pt idx="49">
                  <c:v>4083</c:v>
                </c:pt>
                <c:pt idx="50">
                  <c:v>4081</c:v>
                </c:pt>
                <c:pt idx="51">
                  <c:v>4046</c:v>
                </c:pt>
                <c:pt idx="52">
                  <c:v>3959</c:v>
                </c:pt>
                <c:pt idx="53">
                  <c:v>3834</c:v>
                </c:pt>
                <c:pt idx="54">
                  <c:v>3677</c:v>
                </c:pt>
                <c:pt idx="55">
                  <c:v>3478</c:v>
                </c:pt>
                <c:pt idx="56">
                  <c:v>3243</c:v>
                </c:pt>
                <c:pt idx="57">
                  <c:v>2989</c:v>
                </c:pt>
                <c:pt idx="58">
                  <c:v>2716</c:v>
                </c:pt>
                <c:pt idx="59">
                  <c:v>2392</c:v>
                </c:pt>
                <c:pt idx="60">
                  <c:v>2058</c:v>
                </c:pt>
                <c:pt idx="61">
                  <c:v>1701</c:v>
                </c:pt>
                <c:pt idx="62">
                  <c:v>1319</c:v>
                </c:pt>
                <c:pt idx="63">
                  <c:v>928</c:v>
                </c:pt>
                <c:pt idx="64">
                  <c:v>527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BC0-40EC-B89E-5C6F6439BC74}"/>
            </c:ext>
          </c:extLst>
        </c:ser>
        <c:ser>
          <c:idx val="1"/>
          <c:order val="1"/>
          <c:tx>
            <c:strRef>
              <c:f>TDK_KF_ST_08_01!$L$19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TDK_KF_ST_08_01!$L$85:$L$149</c:f>
              <c:numCache>
                <c:formatCode>General</c:formatCode>
                <c:ptCount val="65"/>
                <c:pt idx="0">
                  <c:v>542.60940205640918</c:v>
                </c:pt>
                <c:pt idx="1">
                  <c:v>134.06244051192238</c:v>
                </c:pt>
                <c:pt idx="2">
                  <c:v>-261.21291926795948</c:v>
                </c:pt>
                <c:pt idx="3">
                  <c:v>-653.61597341954814</c:v>
                </c:pt>
                <c:pt idx="4">
                  <c:v>-1045.7883555422375</c:v>
                </c:pt>
                <c:pt idx="5">
                  <c:v>-1437.2886008102889</c:v>
                </c:pt>
                <c:pt idx="6">
                  <c:v>-1810.0044507965297</c:v>
                </c:pt>
                <c:pt idx="7">
                  <c:v>-2172.4520942053423</c:v>
                </c:pt>
                <c:pt idx="8">
                  <c:v>-2511.5459237759619</c:v>
                </c:pt>
                <c:pt idx="9">
                  <c:v>-2819.0217889900332</c:v>
                </c:pt>
                <c:pt idx="10">
                  <c:v>-3094.059036038147</c:v>
                </c:pt>
                <c:pt idx="11">
                  <c:v>-3342.3018453220348</c:v>
                </c:pt>
                <c:pt idx="12">
                  <c:v>-3563.1360645251466</c:v>
                </c:pt>
                <c:pt idx="13">
                  <c:v>-3751.0655424189858</c:v>
                </c:pt>
                <c:pt idx="14">
                  <c:v>-3901.297570420681</c:v>
                </c:pt>
                <c:pt idx="15">
                  <c:v>-4016.6825089154086</c:v>
                </c:pt>
                <c:pt idx="16">
                  <c:v>-4090.169772930552</c:v>
                </c:pt>
                <c:pt idx="17">
                  <c:v>-4123.2728071711899</c:v>
                </c:pt>
                <c:pt idx="18">
                  <c:v>-4117.2626585884082</c:v>
                </c:pt>
                <c:pt idx="19">
                  <c:v>-4073.7908461430702</c:v>
                </c:pt>
                <c:pt idx="20">
                  <c:v>-3992.7381430522464</c:v>
                </c:pt>
                <c:pt idx="21">
                  <c:v>-3868.3964570081603</c:v>
                </c:pt>
                <c:pt idx="22">
                  <c:v>-3707.6052255169225</c:v>
                </c:pt>
                <c:pt idx="23">
                  <c:v>-3508.7797664191853</c:v>
                </c:pt>
                <c:pt idx="24">
                  <c:v>-3277.7833482552132</c:v>
                </c:pt>
                <c:pt idx="25">
                  <c:v>-3019.7397502625781</c:v>
                </c:pt>
                <c:pt idx="26">
                  <c:v>-2735.7617528385294</c:v>
                </c:pt>
                <c:pt idx="27">
                  <c:v>-2426.5264642680531</c:v>
                </c:pt>
                <c:pt idx="28">
                  <c:v>-2090.4550009970048</c:v>
                </c:pt>
                <c:pt idx="29">
                  <c:v>-1731.6920745093325</c:v>
                </c:pt>
                <c:pt idx="30">
                  <c:v>-1356.939720028096</c:v>
                </c:pt>
                <c:pt idx="31">
                  <c:v>-959.84666248431381</c:v>
                </c:pt>
                <c:pt idx="32">
                  <c:v>-562.18242257755196</c:v>
                </c:pt>
                <c:pt idx="33">
                  <c:v>-164.4189381093428</c:v>
                </c:pt>
                <c:pt idx="34">
                  <c:v>237.28384609806309</c:v>
                </c:pt>
                <c:pt idx="35">
                  <c:v>624.41969211931723</c:v>
                </c:pt>
                <c:pt idx="36">
                  <c:v>1010.126158222287</c:v>
                </c:pt>
                <c:pt idx="37">
                  <c:v>1403.9052214931403</c:v>
                </c:pt>
                <c:pt idx="38">
                  <c:v>1780.3970110978964</c:v>
                </c:pt>
                <c:pt idx="39">
                  <c:v>2135.6853475781254</c:v>
                </c:pt>
                <c:pt idx="40">
                  <c:v>2468.9062738003381</c:v>
                </c:pt>
                <c:pt idx="41">
                  <c:v>2777.515399568857</c:v>
                </c:pt>
                <c:pt idx="42">
                  <c:v>3051.385466806229</c:v>
                </c:pt>
                <c:pt idx="43">
                  <c:v>3298.3832412865945</c:v>
                </c:pt>
                <c:pt idx="44">
                  <c:v>3520.055364513868</c:v>
                </c:pt>
                <c:pt idx="45">
                  <c:v>3706.8523612772265</c:v>
                </c:pt>
                <c:pt idx="46">
                  <c:v>3858.1571299808056</c:v>
                </c:pt>
                <c:pt idx="47">
                  <c:v>3974.5452549554925</c:v>
                </c:pt>
                <c:pt idx="48">
                  <c:v>4048.4833901322781</c:v>
                </c:pt>
                <c:pt idx="49">
                  <c:v>4082.4808467818693</c:v>
                </c:pt>
                <c:pt idx="50">
                  <c:v>4077.9862908178466</c:v>
                </c:pt>
                <c:pt idx="51">
                  <c:v>4036.1151556971695</c:v>
                </c:pt>
                <c:pt idx="52">
                  <c:v>3956.4556735848973</c:v>
                </c:pt>
                <c:pt idx="53">
                  <c:v>3833.8630018513745</c:v>
                </c:pt>
                <c:pt idx="54">
                  <c:v>3674.2999658530662</c:v>
                </c:pt>
                <c:pt idx="55">
                  <c:v>3477.2050935039683</c:v>
                </c:pt>
                <c:pt idx="56">
                  <c:v>3249.1180600582679</c:v>
                </c:pt>
                <c:pt idx="57">
                  <c:v>2991.180071122817</c:v>
                </c:pt>
                <c:pt idx="58">
                  <c:v>2707.8770848735389</c:v>
                </c:pt>
                <c:pt idx="59">
                  <c:v>2399.1190220559079</c:v>
                </c:pt>
                <c:pt idx="60">
                  <c:v>2061.6737878642834</c:v>
                </c:pt>
                <c:pt idx="61">
                  <c:v>1704.6881023224748</c:v>
                </c:pt>
                <c:pt idx="62">
                  <c:v>1323.7684778074979</c:v>
                </c:pt>
                <c:pt idx="63">
                  <c:v>928.76882695723032</c:v>
                </c:pt>
                <c:pt idx="64">
                  <c:v>525.51968459026534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BC0-40EC-B89E-5C6F6439BC74}"/>
            </c:ext>
          </c:extLst>
        </c:ser>
        <c:ser>
          <c:idx val="2"/>
          <c:order val="2"/>
          <c:tx>
            <c:strRef>
              <c:f>TDK_KF_ST_08_01!$J$19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TDK_KF_ST_08_01!$J$85:$J$149</c:f>
              <c:numCache>
                <c:formatCode>General</c:formatCode>
                <c:ptCount val="65"/>
                <c:pt idx="0">
                  <c:v>-4040</c:v>
                </c:pt>
                <c:pt idx="1">
                  <c:v>-4074</c:v>
                </c:pt>
                <c:pt idx="2">
                  <c:v>-4070</c:v>
                </c:pt>
                <c:pt idx="3">
                  <c:v>-4032</c:v>
                </c:pt>
                <c:pt idx="4">
                  <c:v>-3944</c:v>
                </c:pt>
                <c:pt idx="5">
                  <c:v>-3821</c:v>
                </c:pt>
                <c:pt idx="6">
                  <c:v>-3657</c:v>
                </c:pt>
                <c:pt idx="7">
                  <c:v>-3460</c:v>
                </c:pt>
                <c:pt idx="8">
                  <c:v>-3229</c:v>
                </c:pt>
                <c:pt idx="9">
                  <c:v>-2963</c:v>
                </c:pt>
                <c:pt idx="10">
                  <c:v>-2681</c:v>
                </c:pt>
                <c:pt idx="11">
                  <c:v>-2372</c:v>
                </c:pt>
                <c:pt idx="12">
                  <c:v>-2032</c:v>
                </c:pt>
                <c:pt idx="13">
                  <c:v>-1672</c:v>
                </c:pt>
                <c:pt idx="14">
                  <c:v>-1305</c:v>
                </c:pt>
                <c:pt idx="15">
                  <c:v>-912</c:v>
                </c:pt>
                <c:pt idx="16">
                  <c:v>-512</c:v>
                </c:pt>
                <c:pt idx="17">
                  <c:v>-120</c:v>
                </c:pt>
                <c:pt idx="18">
                  <c:v>270</c:v>
                </c:pt>
                <c:pt idx="19">
                  <c:v>657</c:v>
                </c:pt>
                <c:pt idx="20">
                  <c:v>1036</c:v>
                </c:pt>
                <c:pt idx="21">
                  <c:v>1429</c:v>
                </c:pt>
                <c:pt idx="22">
                  <c:v>1798</c:v>
                </c:pt>
                <c:pt idx="23">
                  <c:v>2155</c:v>
                </c:pt>
                <c:pt idx="24">
                  <c:v>2489</c:v>
                </c:pt>
                <c:pt idx="25">
                  <c:v>2782</c:v>
                </c:pt>
                <c:pt idx="26">
                  <c:v>3064</c:v>
                </c:pt>
                <c:pt idx="27">
                  <c:v>3315</c:v>
                </c:pt>
                <c:pt idx="28">
                  <c:v>3529</c:v>
                </c:pt>
                <c:pt idx="29">
                  <c:v>3714</c:v>
                </c:pt>
                <c:pt idx="30">
                  <c:v>3872</c:v>
                </c:pt>
                <c:pt idx="31">
                  <c:v>3980</c:v>
                </c:pt>
                <c:pt idx="32">
                  <c:v>4056</c:v>
                </c:pt>
                <c:pt idx="33">
                  <c:v>4090</c:v>
                </c:pt>
                <c:pt idx="34">
                  <c:v>4081</c:v>
                </c:pt>
                <c:pt idx="35">
                  <c:v>4039</c:v>
                </c:pt>
                <c:pt idx="36">
                  <c:v>3958</c:v>
                </c:pt>
                <c:pt idx="37">
                  <c:v>3835</c:v>
                </c:pt>
                <c:pt idx="38">
                  <c:v>3677</c:v>
                </c:pt>
                <c:pt idx="39">
                  <c:v>3477</c:v>
                </c:pt>
                <c:pt idx="40">
                  <c:v>3244</c:v>
                </c:pt>
                <c:pt idx="41">
                  <c:v>2991</c:v>
                </c:pt>
                <c:pt idx="42">
                  <c:v>2704</c:v>
                </c:pt>
                <c:pt idx="43">
                  <c:v>2397</c:v>
                </c:pt>
                <c:pt idx="44">
                  <c:v>2063</c:v>
                </c:pt>
                <c:pt idx="45">
                  <c:v>1702</c:v>
                </c:pt>
                <c:pt idx="46">
                  <c:v>1335</c:v>
                </c:pt>
                <c:pt idx="47">
                  <c:v>934</c:v>
                </c:pt>
                <c:pt idx="48">
                  <c:v>539</c:v>
                </c:pt>
                <c:pt idx="49">
                  <c:v>153</c:v>
                </c:pt>
                <c:pt idx="50">
                  <c:v>-247</c:v>
                </c:pt>
                <c:pt idx="51">
                  <c:v>-631</c:v>
                </c:pt>
                <c:pt idx="52">
                  <c:v>-1011</c:v>
                </c:pt>
                <c:pt idx="53">
                  <c:v>-1404</c:v>
                </c:pt>
                <c:pt idx="54">
                  <c:v>-1783</c:v>
                </c:pt>
                <c:pt idx="55">
                  <c:v>-2137</c:v>
                </c:pt>
                <c:pt idx="56">
                  <c:v>-2463</c:v>
                </c:pt>
                <c:pt idx="57">
                  <c:v>-2772</c:v>
                </c:pt>
                <c:pt idx="58">
                  <c:v>-3049</c:v>
                </c:pt>
                <c:pt idx="59">
                  <c:v>-3295</c:v>
                </c:pt>
                <c:pt idx="60">
                  <c:v>-3520</c:v>
                </c:pt>
                <c:pt idx="61">
                  <c:v>-3705</c:v>
                </c:pt>
                <c:pt idx="62">
                  <c:v>-3854</c:v>
                </c:pt>
                <c:pt idx="63">
                  <c:v>-3973</c:v>
                </c:pt>
                <c:pt idx="64">
                  <c:v>-4048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BC0-40EC-B89E-5C6F6439BC74}"/>
            </c:ext>
          </c:extLst>
        </c:ser>
        <c:ser>
          <c:idx val="3"/>
          <c:order val="3"/>
          <c:tx>
            <c:strRef>
              <c:f>TDK_KF_ST_08_01!$N$19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TDK_KF_ST_08_01!$N$85:$N$149</c:f>
              <c:numCache>
                <c:formatCode>General</c:formatCode>
                <c:ptCount val="65"/>
                <c:pt idx="0">
                  <c:v>-4042.1152243454253</c:v>
                </c:pt>
                <c:pt idx="1">
                  <c:v>-4075.6661759019112</c:v>
                </c:pt>
                <c:pt idx="2">
                  <c:v>-4069.5517197995723</c:v>
                </c:pt>
                <c:pt idx="3">
                  <c:v>-4025.8492145954274</c:v>
                </c:pt>
                <c:pt idx="4">
                  <c:v>-3943.5194129162105</c:v>
                </c:pt>
                <c:pt idx="5">
                  <c:v>-3820.3583578202092</c:v>
                </c:pt>
                <c:pt idx="6">
                  <c:v>-3661.3692726591953</c:v>
                </c:pt>
                <c:pt idx="7">
                  <c:v>-3462.3980987178538</c:v>
                </c:pt>
                <c:pt idx="8">
                  <c:v>-3229.5352109560768</c:v>
                </c:pt>
                <c:pt idx="9">
                  <c:v>-2970.4189858674808</c:v>
                </c:pt>
                <c:pt idx="10">
                  <c:v>-2689.0542478457478</c:v>
                </c:pt>
                <c:pt idx="11">
                  <c:v>-2380.8582874172362</c:v>
                </c:pt>
                <c:pt idx="12">
                  <c:v>-2044.3634082713234</c:v>
                </c:pt>
                <c:pt idx="13">
                  <c:v>-1685.1936823859264</c:v>
                </c:pt>
                <c:pt idx="14">
                  <c:v>-1312.5030192013041</c:v>
                </c:pt>
                <c:pt idx="15">
                  <c:v>-915.88442056222391</c:v>
                </c:pt>
                <c:pt idx="16">
                  <c:v>-517.50719660986385</c:v>
                </c:pt>
                <c:pt idx="17">
                  <c:v>-122.33518555776183</c:v>
                </c:pt>
                <c:pt idx="18">
                  <c:v>279.133056634767</c:v>
                </c:pt>
                <c:pt idx="19">
                  <c:v>664.02288731964768</c:v>
                </c:pt>
                <c:pt idx="20">
                  <c:v>1046.6699587607793</c:v>
                </c:pt>
                <c:pt idx="21">
                  <c:v>1437.7294939538683</c:v>
                </c:pt>
                <c:pt idx="22">
                  <c:v>1809.1022868331438</c:v>
                </c:pt>
                <c:pt idx="23">
                  <c:v>2165.4256687714037</c:v>
                </c:pt>
                <c:pt idx="24">
                  <c:v>2496.5911641282592</c:v>
                </c:pt>
                <c:pt idx="25">
                  <c:v>2798.251916364643</c:v>
                </c:pt>
                <c:pt idx="26">
                  <c:v>3071.4237161926135</c:v>
                </c:pt>
                <c:pt idx="27">
                  <c:v>3316.1051219878213</c:v>
                </c:pt>
                <c:pt idx="28">
                  <c:v>3532.5993693385726</c:v>
                </c:pt>
                <c:pt idx="29">
                  <c:v>3716.7911107920399</c:v>
                </c:pt>
                <c:pt idx="30">
                  <c:v>3864.8188498461759</c:v>
                </c:pt>
                <c:pt idx="31">
                  <c:v>3977.7625353589533</c:v>
                </c:pt>
                <c:pt idx="32">
                  <c:v>4049.3334046149107</c:v>
                </c:pt>
                <c:pt idx="33">
                  <c:v>4081.5627315666929</c:v>
                </c:pt>
                <c:pt idx="34">
                  <c:v>4075.1381398207814</c:v>
                </c:pt>
                <c:pt idx="35">
                  <c:v>4031.7433308066543</c:v>
                </c:pt>
                <c:pt idx="36">
                  <c:v>3951.0171285505699</c:v>
                </c:pt>
                <c:pt idx="37">
                  <c:v>3827.5507708857558</c:v>
                </c:pt>
                <c:pt idx="38">
                  <c:v>3666.9164500400238</c:v>
                </c:pt>
                <c:pt idx="39">
                  <c:v>3471.9237950692504</c:v>
                </c:pt>
                <c:pt idx="40">
                  <c:v>3243.9092572834197</c:v>
                </c:pt>
                <c:pt idx="41">
                  <c:v>2984.9535055183501</c:v>
                </c:pt>
                <c:pt idx="42">
                  <c:v>2705.8688258494853</c:v>
                </c:pt>
                <c:pt idx="43">
                  <c:v>2400.6206112527434</c:v>
                </c:pt>
                <c:pt idx="44">
                  <c:v>2064.4872026259586</c:v>
                </c:pt>
                <c:pt idx="45">
                  <c:v>1709.5582657450752</c:v>
                </c:pt>
                <c:pt idx="46">
                  <c:v>1337.0004948061437</c:v>
                </c:pt>
                <c:pt idx="47">
                  <c:v>940.30674486911585</c:v>
                </c:pt>
                <c:pt idx="48">
                  <c:v>544.80646805674644</c:v>
                </c:pt>
                <c:pt idx="49">
                  <c:v>153.64727133558233</c:v>
                </c:pt>
                <c:pt idx="50">
                  <c:v>-246.58051718096465</c:v>
                </c:pt>
                <c:pt idx="51">
                  <c:v>-631.12043413600986</c:v>
                </c:pt>
                <c:pt idx="52">
                  <c:v>-1014.9271281315928</c:v>
                </c:pt>
                <c:pt idx="53">
                  <c:v>-1406.1930060391148</c:v>
                </c:pt>
                <c:pt idx="54">
                  <c:v>-1779.2110418550192</c:v>
                </c:pt>
                <c:pt idx="55">
                  <c:v>-2136.2795964415977</c:v>
                </c:pt>
                <c:pt idx="56">
                  <c:v>-2466.9408505261072</c:v>
                </c:pt>
                <c:pt idx="57">
                  <c:v>-2771.8863012822535</c:v>
                </c:pt>
                <c:pt idx="58">
                  <c:v>-3047.415079607882</c:v>
                </c:pt>
                <c:pt idx="59">
                  <c:v>-3294.5290553351178</c:v>
                </c:pt>
                <c:pt idx="60">
                  <c:v>-3514.5044345764522</c:v>
                </c:pt>
                <c:pt idx="61">
                  <c:v>-3700.2632560725397</c:v>
                </c:pt>
                <c:pt idx="62">
                  <c:v>-3852.9197326442254</c:v>
                </c:pt>
                <c:pt idx="63">
                  <c:v>-3967.192673392557</c:v>
                </c:pt>
                <c:pt idx="64">
                  <c:v>-4041.4969793900491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BC0-40EC-B89E-5C6F6439B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5608"/>
        <c:axId val="574256000"/>
      </c:scatterChart>
      <c:valAx>
        <c:axId val="574255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6000"/>
        <c:crosses val="autoZero"/>
        <c:crossBetween val="midCat"/>
      </c:valAx>
      <c:valAx>
        <c:axId val="57425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5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TDK_KF_ST_08_01!$AC$20:$AC$84</c:f>
              <c:numCache>
                <c:formatCode>General</c:formatCode>
                <c:ptCount val="65"/>
                <c:pt idx="0">
                  <c:v>-4.4387406805383764E-2</c:v>
                </c:pt>
                <c:pt idx="1">
                  <c:v>-0.10634177402765133</c:v>
                </c:pt>
                <c:pt idx="2">
                  <c:v>-6.6142896591067313E-2</c:v>
                </c:pt>
                <c:pt idx="3">
                  <c:v>-8.3478973158708669E-2</c:v>
                </c:pt>
                <c:pt idx="4">
                  <c:v>-0.10526432401496066</c:v>
                </c:pt>
                <c:pt idx="5">
                  <c:v>-7.8571591230989668E-2</c:v>
                </c:pt>
                <c:pt idx="6">
                  <c:v>-7.1633186070961585E-2</c:v>
                </c:pt>
                <c:pt idx="7">
                  <c:v>-1.1264307884054858E-2</c:v>
                </c:pt>
                <c:pt idx="8">
                  <c:v>5.7939211556849557E-2</c:v>
                </c:pt>
                <c:pt idx="9">
                  <c:v>-2.4784664476669604E-2</c:v>
                </c:pt>
                <c:pt idx="10">
                  <c:v>2.4639120656175351E-2</c:v>
                </c:pt>
                <c:pt idx="11">
                  <c:v>0.1314006964952199</c:v>
                </c:pt>
                <c:pt idx="12">
                  <c:v>5.6560189838819497E-2</c:v>
                </c:pt>
                <c:pt idx="13">
                  <c:v>7.7204887866344052E-2</c:v>
                </c:pt>
                <c:pt idx="14">
                  <c:v>5.3041557821842389E-3</c:v>
                </c:pt>
                <c:pt idx="15">
                  <c:v>4.1156745925974292E-3</c:v>
                </c:pt>
                <c:pt idx="16">
                  <c:v>9.8302246475725497E-3</c:v>
                </c:pt>
                <c:pt idx="17">
                  <c:v>-6.1723479357681299E-2</c:v>
                </c:pt>
                <c:pt idx="18">
                  <c:v>-0.12322447101365697</c:v>
                </c:pt>
                <c:pt idx="19">
                  <c:v>-0.13581266154419325</c:v>
                </c:pt>
                <c:pt idx="20">
                  <c:v>-5.9218464261093118E-2</c:v>
                </c:pt>
                <c:pt idx="21">
                  <c:v>-3.5610740133051877E-3</c:v>
                </c:pt>
                <c:pt idx="22">
                  <c:v>-6.9878199049938416E-2</c:v>
                </c:pt>
                <c:pt idx="23">
                  <c:v>-1.7374228297910577E-2</c:v>
                </c:pt>
                <c:pt idx="24">
                  <c:v>4.6993620875269926E-2</c:v>
                </c:pt>
                <c:pt idx="25">
                  <c:v>2.6307364549609247E-2</c:v>
                </c:pt>
                <c:pt idx="26">
                  <c:v>4.3360624157458005E-2</c:v>
                </c:pt>
                <c:pt idx="27">
                  <c:v>9.0153137236143266E-2</c:v>
                </c:pt>
                <c:pt idx="28">
                  <c:v>4.2071628302778663E-2</c:v>
                </c:pt>
                <c:pt idx="29">
                  <c:v>7.9607736902971737E-2</c:v>
                </c:pt>
                <c:pt idx="30">
                  <c:v>0.12535292485895866</c:v>
                </c:pt>
                <c:pt idx="31">
                  <c:v>-1.7784741982580954E-2</c:v>
                </c:pt>
                <c:pt idx="32">
                  <c:v>7.4768825233491043E-3</c:v>
                </c:pt>
                <c:pt idx="33">
                  <c:v>2.3637105435170724E-2</c:v>
                </c:pt>
                <c:pt idx="34">
                  <c:v>9.7037435950255713E-3</c:v>
                </c:pt>
                <c:pt idx="35">
                  <c:v>-3.9725136438619302E-2</c:v>
                </c:pt>
                <c:pt idx="36">
                  <c:v>-0.14641222552660338</c:v>
                </c:pt>
                <c:pt idx="37">
                  <c:v>-8.6071178971565132E-3</c:v>
                </c:pt>
                <c:pt idx="38">
                  <c:v>-1.6014070813241688E-3</c:v>
                </c:pt>
                <c:pt idx="39">
                  <c:v>6.8509663505778917E-2</c:v>
                </c:pt>
                <c:pt idx="40">
                  <c:v>5.7606093190884167E-2</c:v>
                </c:pt>
                <c:pt idx="41">
                  <c:v>0.12736601576889939</c:v>
                </c:pt>
                <c:pt idx="42">
                  <c:v>0.11768855862462146</c:v>
                </c:pt>
                <c:pt idx="43">
                  <c:v>6.9193453141025429E-2</c:v>
                </c:pt>
                <c:pt idx="44">
                  <c:v>0.1344209655246118</c:v>
                </c:pt>
                <c:pt idx="45">
                  <c:v>6.7613352297598794E-2</c:v>
                </c:pt>
                <c:pt idx="46">
                  <c:v>-3.6726047038428078E-2</c:v>
                </c:pt>
                <c:pt idx="47">
                  <c:v>-0.10302854995057942</c:v>
                </c:pt>
                <c:pt idx="48">
                  <c:v>-7.8140602008147653E-2</c:v>
                </c:pt>
                <c:pt idx="49">
                  <c:v>-0.17223566366817522</c:v>
                </c:pt>
                <c:pt idx="50">
                  <c:v>-0.16374690080721166</c:v>
                </c:pt>
                <c:pt idx="51">
                  <c:v>-0.22424869859497676</c:v>
                </c:pt>
                <c:pt idx="52">
                  <c:v>-0.20065944031495064</c:v>
                </c:pt>
                <c:pt idx="53">
                  <c:v>-7.2845139650780766E-2</c:v>
                </c:pt>
                <c:pt idx="54">
                  <c:v>-4.3714071104488994E-2</c:v>
                </c:pt>
                <c:pt idx="55">
                  <c:v>-0.15235775167082011</c:v>
                </c:pt>
                <c:pt idx="56">
                  <c:v>-9.3246659418355193E-2</c:v>
                </c:pt>
                <c:pt idx="57">
                  <c:v>3.3741759563156393E-2</c:v>
                </c:pt>
                <c:pt idx="58">
                  <c:v>-3.8128733033772733E-2</c:v>
                </c:pt>
                <c:pt idx="59">
                  <c:v>6.448735033467301E-2</c:v>
                </c:pt>
                <c:pt idx="60">
                  <c:v>5.2840622421911121E-2</c:v>
                </c:pt>
                <c:pt idx="61">
                  <c:v>2.1080352033720828E-2</c:v>
                </c:pt>
                <c:pt idx="62">
                  <c:v>1.3291826127158402E-2</c:v>
                </c:pt>
                <c:pt idx="63">
                  <c:v>-0.10894787330346389</c:v>
                </c:pt>
                <c:pt idx="64">
                  <c:v>-8.1531034059423746E-2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E65-494D-A492-83B4ADDC643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TDK_KF_ST_08_01!$AC$85:$AC$149</c:f>
              <c:numCache>
                <c:formatCode>General</c:formatCode>
                <c:ptCount val="65"/>
                <c:pt idx="0">
                  <c:v>4.1385170241767355E-2</c:v>
                </c:pt>
                <c:pt idx="1">
                  <c:v>-3.90774148206674E-2</c:v>
                </c:pt>
                <c:pt idx="2">
                  <c:v>3.015339352424462E-2</c:v>
                </c:pt>
                <c:pt idx="3">
                  <c:v>0.11127759308078566</c:v>
                </c:pt>
                <c:pt idx="4">
                  <c:v>1.0967584432421518E-2</c:v>
                </c:pt>
                <c:pt idx="5">
                  <c:v>7.4343151238508653E-2</c:v>
                </c:pt>
                <c:pt idx="6">
                  <c:v>2.6934485110871265E-2</c:v>
                </c:pt>
                <c:pt idx="7">
                  <c:v>2.6342673104011283E-2</c:v>
                </c:pt>
                <c:pt idx="8">
                  <c:v>5.8127730468413574E-2</c:v>
                </c:pt>
                <c:pt idx="9">
                  <c:v>-1.1107713531828267E-3</c:v>
                </c:pt>
                <c:pt idx="10">
                  <c:v>-0.13533940333707051</c:v>
                </c:pt>
                <c:pt idx="11">
                  <c:v>-8.2963025883088903E-2</c:v>
                </c:pt>
                <c:pt idx="12">
                  <c:v>-0.17025291231090023</c:v>
                </c:pt>
                <c:pt idx="13">
                  <c:v>-0.19933823377124327</c:v>
                </c:pt>
                <c:pt idx="14">
                  <c:v>-0.1504127484549258</c:v>
                </c:pt>
                <c:pt idx="15">
                  <c:v>-9.8130981943882034E-2</c:v>
                </c:pt>
                <c:pt idx="16">
                  <c:v>-0.13571943554870813</c:v>
                </c:pt>
                <c:pt idx="17">
                  <c:v>-8.2112282255366154E-2</c:v>
                </c:pt>
                <c:pt idx="18">
                  <c:v>8.7558238748727035E-2</c:v>
                </c:pt>
                <c:pt idx="19">
                  <c:v>5.1694303770887018E-2</c:v>
                </c:pt>
                <c:pt idx="20">
                  <c:v>9.5410999792392204E-2</c:v>
                </c:pt>
                <c:pt idx="21">
                  <c:v>7.8296507769977097E-2</c:v>
                </c:pt>
                <c:pt idx="22">
                  <c:v>0.12587529027970845</c:v>
                </c:pt>
                <c:pt idx="23">
                  <c:v>8.0994523980763233E-2</c:v>
                </c:pt>
                <c:pt idx="24">
                  <c:v>7.7800399866816861E-2</c:v>
                </c:pt>
                <c:pt idx="25">
                  <c:v>0.15752920850198393</c:v>
                </c:pt>
                <c:pt idx="26">
                  <c:v>5.3507014231371386E-2</c:v>
                </c:pt>
                <c:pt idx="27">
                  <c:v>2.1945934764318054E-2</c:v>
                </c:pt>
                <c:pt idx="28">
                  <c:v>6.7634300466750119E-3</c:v>
                </c:pt>
                <c:pt idx="29">
                  <c:v>2.0811403053528466E-2</c:v>
                </c:pt>
                <c:pt idx="30">
                  <c:v>0.10117017989844612</c:v>
                </c:pt>
                <c:pt idx="31">
                  <c:v>-3.8303478337127217E-3</c:v>
                </c:pt>
                <c:pt idx="32">
                  <c:v>8.2422942164612323E-2</c:v>
                </c:pt>
                <c:pt idx="33">
                  <c:v>0.10088464647171236</c:v>
                </c:pt>
                <c:pt idx="34">
                  <c:v>3.5231322174809065E-2</c:v>
                </c:pt>
                <c:pt idx="35">
                  <c:v>0.1016095941217543</c:v>
                </c:pt>
                <c:pt idx="36">
                  <c:v>0.14438937247683725</c:v>
                </c:pt>
                <c:pt idx="37">
                  <c:v>0.11024660132153485</c:v>
                </c:pt>
                <c:pt idx="38">
                  <c:v>5.2428100120181398E-2</c:v>
                </c:pt>
                <c:pt idx="39">
                  <c:v>0.11688581583425162</c:v>
                </c:pt>
                <c:pt idx="40">
                  <c:v>5.8844615190537297E-2</c:v>
                </c:pt>
                <c:pt idx="41">
                  <c:v>8.1610558437688496E-2</c:v>
                </c:pt>
                <c:pt idx="42">
                  <c:v>5.3555063157702421E-2</c:v>
                </c:pt>
                <c:pt idx="43">
                  <c:v>-4.1530027512280299E-2</c:v>
                </c:pt>
                <c:pt idx="44">
                  <c:v>1.8237467514708783E-2</c:v>
                </c:pt>
                <c:pt idx="45">
                  <c:v>-9.474376215236191E-2</c:v>
                </c:pt>
                <c:pt idx="46">
                  <c:v>2.9333403584089979E-2</c:v>
                </c:pt>
                <c:pt idx="47">
                  <c:v>-3.2563674742164039E-2</c:v>
                </c:pt>
                <c:pt idx="48">
                  <c:v>-2.7578608113898895E-2</c:v>
                </c:pt>
                <c:pt idx="49">
                  <c:v>6.223070722121804E-2</c:v>
                </c:pt>
                <c:pt idx="50">
                  <c:v>7.178544295415179E-2</c:v>
                </c:pt>
                <c:pt idx="51">
                  <c:v>0.10012563633151217</c:v>
                </c:pt>
                <c:pt idx="52">
                  <c:v>0.13976216193746893</c:v>
                </c:pt>
                <c:pt idx="53">
                  <c:v>0.10557381365099872</c:v>
                </c:pt>
                <c:pt idx="54">
                  <c:v>4.1030939895719598E-2</c:v>
                </c:pt>
                <c:pt idx="55">
                  <c:v>6.4119289975671734E-2</c:v>
                </c:pt>
                <c:pt idx="56">
                  <c:v>5.2009141353984489E-2</c:v>
                </c:pt>
                <c:pt idx="57">
                  <c:v>2.889250014029443E-2</c:v>
                </c:pt>
                <c:pt idx="58">
                  <c:v>0.11075752595552757</c:v>
                </c:pt>
                <c:pt idx="59">
                  <c:v>-5.4494781139201365E-2</c:v>
                </c:pt>
                <c:pt idx="60">
                  <c:v>-6.5021550929532879E-2</c:v>
                </c:pt>
                <c:pt idx="61">
                  <c:v>-6.777019515873306E-2</c:v>
                </c:pt>
                <c:pt idx="62">
                  <c:v>-7.203243981495433E-2</c:v>
                </c:pt>
                <c:pt idx="63">
                  <c:v>-4.3217523344208253E-2</c:v>
                </c:pt>
                <c:pt idx="64">
                  <c:v>-1.369144194484484E-2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E65-494D-A492-83B4ADDC643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</c:numCache>
            </c:numRef>
          </c:xVal>
          <c:yVal>
            <c:numRef>
              <c:f>TDK_KF_ST_08_01!$AD$20:$AD$83</c:f>
              <c:numCache>
                <c:formatCode>General</c:formatCode>
                <c:ptCount val="64"/>
                <c:pt idx="0">
                  <c:v>3.0695964860538924E-2</c:v>
                </c:pt>
                <c:pt idx="1">
                  <c:v>6.3124250683443073E-2</c:v>
                </c:pt>
                <c:pt idx="2">
                  <c:v>-5.8895432238870171E-3</c:v>
                </c:pt>
                <c:pt idx="3">
                  <c:v>1.5708777999975609E-2</c:v>
                </c:pt>
                <c:pt idx="4">
                  <c:v>4.0242773085427785E-2</c:v>
                </c:pt>
                <c:pt idx="5">
                  <c:v>2.4076810091788303E-2</c:v>
                </c:pt>
                <c:pt idx="6">
                  <c:v>0.18239071202648915</c:v>
                </c:pt>
                <c:pt idx="7">
                  <c:v>4.0156808024349289E-2</c:v>
                </c:pt>
                <c:pt idx="8">
                  <c:v>-5.9300702028650676E-3</c:v>
                </c:pt>
                <c:pt idx="9">
                  <c:v>8.8903954452341338E-2</c:v>
                </c:pt>
                <c:pt idx="10">
                  <c:v>1.6391819239544247E-2</c:v>
                </c:pt>
                <c:pt idx="11">
                  <c:v>-2.5826882844221188E-2</c:v>
                </c:pt>
                <c:pt idx="12">
                  <c:v>8.3201972098649435E-2</c:v>
                </c:pt>
                <c:pt idx="13">
                  <c:v>2.2920748465168117E-2</c:v>
                </c:pt>
                <c:pt idx="14">
                  <c:v>6.6481287171967551E-2</c:v>
                </c:pt>
                <c:pt idx="15">
                  <c:v>5.8115032628620611E-2</c:v>
                </c:pt>
                <c:pt idx="16">
                  <c:v>-3.7408832761471444E-2</c:v>
                </c:pt>
                <c:pt idx="17">
                  <c:v>2.915980461551726E-2</c:v>
                </c:pt>
                <c:pt idx="18">
                  <c:v>0.15255787459774695</c:v>
                </c:pt>
                <c:pt idx="19">
                  <c:v>4.1068899391831337E-2</c:v>
                </c:pt>
                <c:pt idx="20">
                  <c:v>7.7455931775801901E-2</c:v>
                </c:pt>
                <c:pt idx="21">
                  <c:v>-3.7968953498975111E-2</c:v>
                </c:pt>
                <c:pt idx="22">
                  <c:v>0.12343326220764084</c:v>
                </c:pt>
                <c:pt idx="23">
                  <c:v>9.8984786735599073E-2</c:v>
                </c:pt>
                <c:pt idx="24">
                  <c:v>1.1850994315267371E-2</c:v>
                </c:pt>
                <c:pt idx="25">
                  <c:v>9.057845128464237E-2</c:v>
                </c:pt>
                <c:pt idx="26">
                  <c:v>9.0674759627233925E-3</c:v>
                </c:pt>
                <c:pt idx="27">
                  <c:v>2.0093464085391588E-2</c:v>
                </c:pt>
                <c:pt idx="28">
                  <c:v>0.10231774417405859</c:v>
                </c:pt>
                <c:pt idx="29">
                  <c:v>2.2001857218782561E-2</c:v>
                </c:pt>
                <c:pt idx="30">
                  <c:v>-9.0121602684149593E-2</c:v>
                </c:pt>
                <c:pt idx="31">
                  <c:v>0.11866938845429331</c:v>
                </c:pt>
                <c:pt idx="32">
                  <c:v>7.4946059641263219E-2</c:v>
                </c:pt>
                <c:pt idx="33">
                  <c:v>-2.7467453268883446E-2</c:v>
                </c:pt>
                <c:pt idx="34">
                  <c:v>9.1466436303420551E-2</c:v>
                </c:pt>
                <c:pt idx="35">
                  <c:v>6.0536539492147767E-2</c:v>
                </c:pt>
                <c:pt idx="36">
                  <c:v>0.15317565557327839</c:v>
                </c:pt>
                <c:pt idx="37">
                  <c:v>3.0553052661474567E-2</c:v>
                </c:pt>
                <c:pt idx="38">
                  <c:v>5.5108421312695555E-2</c:v>
                </c:pt>
                <c:pt idx="39">
                  <c:v>8.9019544996205013E-2</c:v>
                </c:pt>
                <c:pt idx="40">
                  <c:v>2.0194306675932694E-2</c:v>
                </c:pt>
                <c:pt idx="41">
                  <c:v>-4.6371491788136154E-2</c:v>
                </c:pt>
                <c:pt idx="42">
                  <c:v>8.1867316550869873E-3</c:v>
                </c:pt>
                <c:pt idx="43">
                  <c:v>9.1030546289516678E-3</c:v>
                </c:pt>
                <c:pt idx="44">
                  <c:v>-3.9009965732219598E-2</c:v>
                </c:pt>
                <c:pt idx="45">
                  <c:v>-1.5919048526711777E-2</c:v>
                </c:pt>
                <c:pt idx="46">
                  <c:v>0.12428428578715511</c:v>
                </c:pt>
                <c:pt idx="47">
                  <c:v>2.0916267695213264E-2</c:v>
                </c:pt>
                <c:pt idx="48">
                  <c:v>-5.7578833540560481E-2</c:v>
                </c:pt>
                <c:pt idx="49">
                  <c:v>7.4104681724293187E-2</c:v>
                </c:pt>
                <c:pt idx="50">
                  <c:v>1.3334152352285855E-2</c:v>
                </c:pt>
                <c:pt idx="51">
                  <c:v>2.4910464823733491E-2</c:v>
                </c:pt>
                <c:pt idx="52">
                  <c:v>3.0406528004050415E-2</c:v>
                </c:pt>
                <c:pt idx="53">
                  <c:v>-1.0117886232308138E-2</c:v>
                </c:pt>
                <c:pt idx="54">
                  <c:v>-9.1625332232581513E-2</c:v>
                </c:pt>
                <c:pt idx="55">
                  <c:v>0.15124698031763728</c:v>
                </c:pt>
                <c:pt idx="56">
                  <c:v>0.15137438988676877</c:v>
                </c:pt>
                <c:pt idx="57">
                  <c:v>-7.39908645914511E-3</c:v>
                </c:pt>
                <c:pt idx="58">
                  <c:v>6.5063218144643997E-2</c:v>
                </c:pt>
                <c:pt idx="59">
                  <c:v>9.8558009038356431E-3</c:v>
                </c:pt>
                <c:pt idx="60">
                  <c:v>-4.1873037989489603E-2</c:v>
                </c:pt>
                <c:pt idx="61">
                  <c:v>9.0197241047064836E-2</c:v>
                </c:pt>
                <c:pt idx="62">
                  <c:v>1.6861567397086219E-2</c:v>
                </c:pt>
                <c:pt idx="63">
                  <c:v>6.9870458482796494E-2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E65-494D-A492-83B4ADDC6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6784"/>
        <c:axId val="574257176"/>
      </c:scatterChart>
      <c:valAx>
        <c:axId val="57425678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7176"/>
        <c:crosses val="autoZero"/>
        <c:crossBetween val="midCat"/>
      </c:valAx>
      <c:valAx>
        <c:axId val="574257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6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TDK_KF_ST_08_01!$I$20:$I$84</c:f>
              <c:numCache>
                <c:formatCode>General</c:formatCode>
                <c:ptCount val="65"/>
                <c:pt idx="0">
                  <c:v>532</c:v>
                </c:pt>
                <c:pt idx="1">
                  <c:v>930</c:v>
                </c:pt>
                <c:pt idx="2">
                  <c:v>1326</c:v>
                </c:pt>
                <c:pt idx="3">
                  <c:v>1707</c:v>
                </c:pt>
                <c:pt idx="4">
                  <c:v>2055</c:v>
                </c:pt>
                <c:pt idx="5">
                  <c:v>2391</c:v>
                </c:pt>
                <c:pt idx="6">
                  <c:v>2699</c:v>
                </c:pt>
                <c:pt idx="7">
                  <c:v>2991</c:v>
                </c:pt>
                <c:pt idx="8">
                  <c:v>3254</c:v>
                </c:pt>
                <c:pt idx="9">
                  <c:v>3481</c:v>
                </c:pt>
                <c:pt idx="10">
                  <c:v>3682</c:v>
                </c:pt>
                <c:pt idx="11">
                  <c:v>3845</c:v>
                </c:pt>
                <c:pt idx="12">
                  <c:v>3964</c:v>
                </c:pt>
                <c:pt idx="13">
                  <c:v>4050</c:v>
                </c:pt>
                <c:pt idx="14">
                  <c:v>4094</c:v>
                </c:pt>
                <c:pt idx="15">
                  <c:v>4091</c:v>
                </c:pt>
                <c:pt idx="16">
                  <c:v>4067</c:v>
                </c:pt>
                <c:pt idx="17">
                  <c:v>3992</c:v>
                </c:pt>
                <c:pt idx="18">
                  <c:v>3880</c:v>
                </c:pt>
                <c:pt idx="19">
                  <c:v>3720</c:v>
                </c:pt>
                <c:pt idx="20">
                  <c:v>3535</c:v>
                </c:pt>
                <c:pt idx="21">
                  <c:v>3316</c:v>
                </c:pt>
                <c:pt idx="22">
                  <c:v>3070</c:v>
                </c:pt>
                <c:pt idx="23">
                  <c:v>2792</c:v>
                </c:pt>
                <c:pt idx="24">
                  <c:v>2478</c:v>
                </c:pt>
                <c:pt idx="25">
                  <c:v>2140</c:v>
                </c:pt>
                <c:pt idx="26">
                  <c:v>1779</c:v>
                </c:pt>
                <c:pt idx="27">
                  <c:v>1407</c:v>
                </c:pt>
                <c:pt idx="28">
                  <c:v>1023</c:v>
                </c:pt>
                <c:pt idx="29">
                  <c:v>635</c:v>
                </c:pt>
                <c:pt idx="30">
                  <c:v>238</c:v>
                </c:pt>
                <c:pt idx="31">
                  <c:v>-152</c:v>
                </c:pt>
                <c:pt idx="32">
                  <c:v>-559</c:v>
                </c:pt>
                <c:pt idx="33">
                  <c:v>-962</c:v>
                </c:pt>
                <c:pt idx="34">
                  <c:v>-1356</c:v>
                </c:pt>
                <c:pt idx="35">
                  <c:v>-1731</c:v>
                </c:pt>
                <c:pt idx="36">
                  <c:v>-2083</c:v>
                </c:pt>
                <c:pt idx="37">
                  <c:v>-2420</c:v>
                </c:pt>
                <c:pt idx="38">
                  <c:v>-2729</c:v>
                </c:pt>
                <c:pt idx="39">
                  <c:v>-3019</c:v>
                </c:pt>
                <c:pt idx="40">
                  <c:v>-3279</c:v>
                </c:pt>
                <c:pt idx="41">
                  <c:v>-3516</c:v>
                </c:pt>
                <c:pt idx="42">
                  <c:v>-3714</c:v>
                </c:pt>
                <c:pt idx="43">
                  <c:v>-3884</c:v>
                </c:pt>
                <c:pt idx="44">
                  <c:v>-4003</c:v>
                </c:pt>
                <c:pt idx="45">
                  <c:v>-4086</c:v>
                </c:pt>
                <c:pt idx="46">
                  <c:v>-4130</c:v>
                </c:pt>
                <c:pt idx="47">
                  <c:v>-4127</c:v>
                </c:pt>
                <c:pt idx="48">
                  <c:v>-4099</c:v>
                </c:pt>
                <c:pt idx="49">
                  <c:v>-4027</c:v>
                </c:pt>
                <c:pt idx="50">
                  <c:v>-3914</c:v>
                </c:pt>
                <c:pt idx="51">
                  <c:v>-3762</c:v>
                </c:pt>
                <c:pt idx="52">
                  <c:v>-3574</c:v>
                </c:pt>
                <c:pt idx="53">
                  <c:v>-3358</c:v>
                </c:pt>
                <c:pt idx="54">
                  <c:v>-3107</c:v>
                </c:pt>
                <c:pt idx="55">
                  <c:v>-2835</c:v>
                </c:pt>
                <c:pt idx="56">
                  <c:v>-2519</c:v>
                </c:pt>
                <c:pt idx="57">
                  <c:v>-2171</c:v>
                </c:pt>
                <c:pt idx="58">
                  <c:v>-1815</c:v>
                </c:pt>
                <c:pt idx="59">
                  <c:v>-1443</c:v>
                </c:pt>
                <c:pt idx="60">
                  <c:v>-1054</c:v>
                </c:pt>
                <c:pt idx="61">
                  <c:v>-669</c:v>
                </c:pt>
                <c:pt idx="62">
                  <c:v>-274</c:v>
                </c:pt>
                <c:pt idx="63">
                  <c:v>120</c:v>
                </c:pt>
                <c:pt idx="64">
                  <c:v>528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DE3-4B74-A14A-FDE7CD70B651}"/>
            </c:ext>
          </c:extLst>
        </c:ser>
        <c:ser>
          <c:idx val="1"/>
          <c:order val="1"/>
          <c:tx>
            <c:strRef>
              <c:f>TDK_KF_ST_08_01!$L$19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TDK_KF_ST_08_01!$L$20:$L$84</c:f>
              <c:numCache>
                <c:formatCode>General</c:formatCode>
                <c:ptCount val="65"/>
                <c:pt idx="0">
                  <c:v>529.00017996249767</c:v>
                </c:pt>
                <c:pt idx="1">
                  <c:v>930.78124443680986</c:v>
                </c:pt>
                <c:pt idx="2">
                  <c:v>1326.2487585380281</c:v>
                </c:pt>
                <c:pt idx="3">
                  <c:v>1707.6516701128644</c:v>
                </c:pt>
                <c:pt idx="4">
                  <c:v>2058.9867171629394</c:v>
                </c:pt>
                <c:pt idx="5">
                  <c:v>2394.1919325226686</c:v>
                </c:pt>
                <c:pt idx="6">
                  <c:v>2705.1212885307209</c:v>
                </c:pt>
                <c:pt idx="7">
                  <c:v>2990.5387856036923</c:v>
                </c:pt>
                <c:pt idx="8">
                  <c:v>3254.0562199233423</c:v>
                </c:pt>
                <c:pt idx="9">
                  <c:v>3487.0062477949373</c:v>
                </c:pt>
                <c:pt idx="10">
                  <c:v>3682.8745658845455</c:v>
                </c:pt>
                <c:pt idx="11">
                  <c:v>3843.6033078659416</c:v>
                </c:pt>
                <c:pt idx="12">
                  <c:v>3963.1370031596448</c:v>
                </c:pt>
                <c:pt idx="13">
                  <c:v>4044.6296407743616</c:v>
                </c:pt>
                <c:pt idx="14">
                  <c:v>4088.4001852709594</c:v>
                </c:pt>
                <c:pt idx="15">
                  <c:v>4093.8719778541504</c:v>
                </c:pt>
                <c:pt idx="16">
                  <c:v>4059.1849646099031</c:v>
                </c:pt>
                <c:pt idx="17">
                  <c:v>3985.6029381105081</c:v>
                </c:pt>
                <c:pt idx="18">
                  <c:v>3869.8717183250556</c:v>
                </c:pt>
                <c:pt idx="19">
                  <c:v>3716.6142624952745</c:v>
                </c:pt>
                <c:pt idx="20">
                  <c:v>3533.1820224953358</c:v>
                </c:pt>
                <c:pt idx="21">
                  <c:v>3315.6726472184582</c:v>
                </c:pt>
                <c:pt idx="22">
                  <c:v>3066.9360333721047</c:v>
                </c:pt>
                <c:pt idx="23">
                  <c:v>2791.6637006029114</c:v>
                </c:pt>
                <c:pt idx="24">
                  <c:v>2480.7436525615385</c:v>
                </c:pt>
                <c:pt idx="25">
                  <c:v>2140.3835554532302</c:v>
                </c:pt>
                <c:pt idx="26">
                  <c:v>1781.7512028940805</c:v>
                </c:pt>
                <c:pt idx="27">
                  <c:v>1412.5869588415794</c:v>
                </c:pt>
                <c:pt idx="28">
                  <c:v>1027.289827506344</c:v>
                </c:pt>
                <c:pt idx="29">
                  <c:v>641.47701700508981</c:v>
                </c:pt>
                <c:pt idx="30">
                  <c:v>248.29920964281865</c:v>
                </c:pt>
                <c:pt idx="31">
                  <c:v>-151.23876708345173</c:v>
                </c:pt>
                <c:pt idx="32">
                  <c:v>-555.31496351054739</c:v>
                </c:pt>
                <c:pt idx="33">
                  <c:v>-957.35128484250856</c:v>
                </c:pt>
                <c:pt idx="34">
                  <c:v>-1355.6618704201387</c:v>
                </c:pt>
                <c:pt idx="35">
                  <c:v>-1733.3818030468215</c:v>
                </c:pt>
                <c:pt idx="36">
                  <c:v>-2090.4687779138903</c:v>
                </c:pt>
                <c:pt idx="37">
                  <c:v>-2421.4963853015265</c:v>
                </c:pt>
                <c:pt idx="38">
                  <c:v>-2733.4010399472413</c:v>
                </c:pt>
                <c:pt idx="39">
                  <c:v>-3019.4644276217477</c:v>
                </c:pt>
                <c:pt idx="40">
                  <c:v>-3281.4941878399313</c:v>
                </c:pt>
                <c:pt idx="41">
                  <c:v>-3518.2498967431247</c:v>
                </c:pt>
                <c:pt idx="42">
                  <c:v>-3715.3463822878302</c:v>
                </c:pt>
                <c:pt idx="43">
                  <c:v>-3877.9613741752296</c:v>
                </c:pt>
                <c:pt idx="44">
                  <c:v>-4000.6010958823663</c:v>
                </c:pt>
                <c:pt idx="45">
                  <c:v>-4082.353690981985</c:v>
                </c:pt>
                <c:pt idx="46">
                  <c:v>-4128.0302773939493</c:v>
                </c:pt>
                <c:pt idx="47">
                  <c:v>-4134.7120029614689</c:v>
                </c:pt>
                <c:pt idx="48">
                  <c:v>-4101.9132482410696</c:v>
                </c:pt>
                <c:pt idx="49">
                  <c:v>-4028.8370066058751</c:v>
                </c:pt>
                <c:pt idx="50">
                  <c:v>-3913.874294864399</c:v>
                </c:pt>
                <c:pt idx="51">
                  <c:v>-3762.1722235125203</c:v>
                </c:pt>
                <c:pt idx="52">
                  <c:v>-3576.2098789728279</c:v>
                </c:pt>
                <c:pt idx="53">
                  <c:v>-3357.6057258821743</c:v>
                </c:pt>
                <c:pt idx="54">
                  <c:v>-3109.4920709305075</c:v>
                </c:pt>
                <c:pt idx="55">
                  <c:v>-2832.5533426189945</c:v>
                </c:pt>
                <c:pt idx="56">
                  <c:v>-2520.1330105527222</c:v>
                </c:pt>
                <c:pt idx="57">
                  <c:v>-2176.9449967886217</c:v>
                </c:pt>
                <c:pt idx="58">
                  <c:v>-1815.767872701364</c:v>
                </c:pt>
                <c:pt idx="59">
                  <c:v>-1445.7242901223326</c:v>
                </c:pt>
                <c:pt idx="60">
                  <c:v>-1055.1902135395965</c:v>
                </c:pt>
                <c:pt idx="61">
                  <c:v>-669.1216567128788</c:v>
                </c:pt>
                <c:pt idx="62">
                  <c:v>-273.22266557532419</c:v>
                </c:pt>
                <c:pt idx="63">
                  <c:v>129.56979930961509</c:v>
                </c:pt>
                <c:pt idx="64">
                  <c:v>535.41498382156647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DE3-4B74-A14A-FDE7CD70B651}"/>
            </c:ext>
          </c:extLst>
        </c:ser>
        <c:ser>
          <c:idx val="2"/>
          <c:order val="2"/>
          <c:tx>
            <c:strRef>
              <c:f>TDK_KF_ST_08_01!$J$19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TDK_KF_ST_08_01!$J$20:$J$84</c:f>
              <c:numCache>
                <c:formatCode>General</c:formatCode>
                <c:ptCount val="65"/>
                <c:pt idx="0">
                  <c:v>-4058</c:v>
                </c:pt>
                <c:pt idx="1">
                  <c:v>-3987</c:v>
                </c:pt>
                <c:pt idx="2">
                  <c:v>-3865</c:v>
                </c:pt>
                <c:pt idx="3">
                  <c:v>-3716</c:v>
                </c:pt>
                <c:pt idx="4">
                  <c:v>-3532</c:v>
                </c:pt>
                <c:pt idx="5">
                  <c:v>-3314</c:v>
                </c:pt>
                <c:pt idx="6">
                  <c:v>-3064</c:v>
                </c:pt>
                <c:pt idx="7">
                  <c:v>-2790</c:v>
                </c:pt>
                <c:pt idx="8">
                  <c:v>-2474</c:v>
                </c:pt>
                <c:pt idx="9">
                  <c:v>-2141</c:v>
                </c:pt>
                <c:pt idx="10">
                  <c:v>-1786</c:v>
                </c:pt>
                <c:pt idx="11">
                  <c:v>-1404</c:v>
                </c:pt>
                <c:pt idx="12">
                  <c:v>-1031</c:v>
                </c:pt>
                <c:pt idx="13">
                  <c:v>-645</c:v>
                </c:pt>
                <c:pt idx="14">
                  <c:v>-259</c:v>
                </c:pt>
                <c:pt idx="15">
                  <c:v>144</c:v>
                </c:pt>
                <c:pt idx="16">
                  <c:v>549</c:v>
                </c:pt>
                <c:pt idx="17">
                  <c:v>938</c:v>
                </c:pt>
                <c:pt idx="18">
                  <c:v>1331</c:v>
                </c:pt>
                <c:pt idx="19">
                  <c:v>1706</c:v>
                </c:pt>
                <c:pt idx="20">
                  <c:v>2061</c:v>
                </c:pt>
                <c:pt idx="21">
                  <c:v>2397</c:v>
                </c:pt>
                <c:pt idx="22">
                  <c:v>2703</c:v>
                </c:pt>
                <c:pt idx="23">
                  <c:v>2988</c:v>
                </c:pt>
                <c:pt idx="24">
                  <c:v>3254</c:v>
                </c:pt>
                <c:pt idx="25">
                  <c:v>3489</c:v>
                </c:pt>
                <c:pt idx="26">
                  <c:v>3685</c:v>
                </c:pt>
                <c:pt idx="27">
                  <c:v>3846</c:v>
                </c:pt>
                <c:pt idx="28">
                  <c:v>3962</c:v>
                </c:pt>
                <c:pt idx="29">
                  <c:v>4049</c:v>
                </c:pt>
                <c:pt idx="30">
                  <c:v>4097</c:v>
                </c:pt>
                <c:pt idx="31">
                  <c:v>4097</c:v>
                </c:pt>
                <c:pt idx="32">
                  <c:v>4071</c:v>
                </c:pt>
                <c:pt idx="33">
                  <c:v>3994</c:v>
                </c:pt>
                <c:pt idx="34">
                  <c:v>3870</c:v>
                </c:pt>
                <c:pt idx="35">
                  <c:v>3725</c:v>
                </c:pt>
                <c:pt idx="36">
                  <c:v>3549</c:v>
                </c:pt>
                <c:pt idx="37">
                  <c:v>3328</c:v>
                </c:pt>
                <c:pt idx="38">
                  <c:v>3079</c:v>
                </c:pt>
                <c:pt idx="39">
                  <c:v>2803</c:v>
                </c:pt>
                <c:pt idx="40">
                  <c:v>2498</c:v>
                </c:pt>
                <c:pt idx="41">
                  <c:v>2154</c:v>
                </c:pt>
                <c:pt idx="42">
                  <c:v>1803</c:v>
                </c:pt>
                <c:pt idx="43">
                  <c:v>1435</c:v>
                </c:pt>
                <c:pt idx="44">
                  <c:v>1045</c:v>
                </c:pt>
                <c:pt idx="45">
                  <c:v>670</c:v>
                </c:pt>
                <c:pt idx="46">
                  <c:v>282</c:v>
                </c:pt>
                <c:pt idx="47">
                  <c:v>-116</c:v>
                </c:pt>
                <c:pt idx="48">
                  <c:v>-516</c:v>
                </c:pt>
                <c:pt idx="49">
                  <c:v>-908</c:v>
                </c:pt>
                <c:pt idx="50">
                  <c:v>-1306</c:v>
                </c:pt>
                <c:pt idx="51">
                  <c:v>-1678</c:v>
                </c:pt>
                <c:pt idx="52">
                  <c:v>-2034</c:v>
                </c:pt>
                <c:pt idx="53">
                  <c:v>-2380</c:v>
                </c:pt>
                <c:pt idx="54">
                  <c:v>-2689</c:v>
                </c:pt>
                <c:pt idx="55">
                  <c:v>-2966</c:v>
                </c:pt>
                <c:pt idx="56">
                  <c:v>-3230</c:v>
                </c:pt>
                <c:pt idx="57">
                  <c:v>-3472</c:v>
                </c:pt>
                <c:pt idx="58">
                  <c:v>-3666</c:v>
                </c:pt>
                <c:pt idx="59">
                  <c:v>-3836</c:v>
                </c:pt>
                <c:pt idx="60">
                  <c:v>-3961</c:v>
                </c:pt>
                <c:pt idx="61">
                  <c:v>-4036</c:v>
                </c:pt>
                <c:pt idx="62">
                  <c:v>-4081</c:v>
                </c:pt>
                <c:pt idx="63">
                  <c:v>-4093</c:v>
                </c:pt>
                <c:pt idx="64">
                  <c:v>-4058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DE3-4B74-A14A-FDE7CD70B651}"/>
            </c:ext>
          </c:extLst>
        </c:ser>
        <c:ser>
          <c:idx val="3"/>
          <c:order val="3"/>
          <c:tx>
            <c:strRef>
              <c:f>TDK_KF_ST_08_01!$N$19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TDK_KF_ST_08_01!$N$20:$N$84</c:f>
              <c:numCache>
                <c:formatCode>General</c:formatCode>
                <c:ptCount val="65"/>
                <c:pt idx="0">
                  <c:v>-4054.2678595282109</c:v>
                </c:pt>
                <c:pt idx="1">
                  <c:v>-3979.7012086022373</c:v>
                </c:pt>
                <c:pt idx="2">
                  <c:v>-3864.9399747227703</c:v>
                </c:pt>
                <c:pt idx="3">
                  <c:v>-3711.8323931652067</c:v>
                </c:pt>
                <c:pt idx="4">
                  <c:v>-3529.2514371657435</c:v>
                </c:pt>
                <c:pt idx="5">
                  <c:v>-3311.7502154902445</c:v>
                </c:pt>
                <c:pt idx="6">
                  <c:v>-3064.2774085757319</c:v>
                </c:pt>
                <c:pt idx="7">
                  <c:v>-2788.1693619222824</c:v>
                </c:pt>
                <c:pt idx="8">
                  <c:v>-2477.8345649302551</c:v>
                </c:pt>
                <c:pt idx="9">
                  <c:v>-2140.3884679983435</c:v>
                </c:pt>
                <c:pt idx="10">
                  <c:v>-1785.598087472855</c:v>
                </c:pt>
                <c:pt idx="11">
                  <c:v>-1410.3356966453237</c:v>
                </c:pt>
                <c:pt idx="12">
                  <c:v>-1031.6338208328152</c:v>
                </c:pt>
                <c:pt idx="13">
                  <c:v>-646.39316898879235</c:v>
                </c:pt>
                <c:pt idx="14">
                  <c:v>-255.803160519362</c:v>
                </c:pt>
                <c:pt idx="15">
                  <c:v>146.7868563195436</c:v>
                </c:pt>
                <c:pt idx="16">
                  <c:v>549.87775165764333</c:v>
                </c:pt>
                <c:pt idx="17">
                  <c:v>943.23226331157173</c:v>
                </c:pt>
                <c:pt idx="18">
                  <c:v>1338.5199436164746</c:v>
                </c:pt>
                <c:pt idx="19">
                  <c:v>1716.1996580889447</c:v>
                </c:pt>
                <c:pt idx="20">
                  <c:v>2065.2718391601979</c:v>
                </c:pt>
                <c:pt idx="21">
                  <c:v>2396.8130287354379</c:v>
                </c:pt>
                <c:pt idx="22">
                  <c:v>2705.9761688375916</c:v>
                </c:pt>
                <c:pt idx="23">
                  <c:v>2987.6779020521167</c:v>
                </c:pt>
                <c:pt idx="24">
                  <c:v>3249.3732539258153</c:v>
                </c:pt>
                <c:pt idx="25">
                  <c:v>3482.3767769817614</c:v>
                </c:pt>
                <c:pt idx="26">
                  <c:v>3678.7000346876166</c:v>
                </c:pt>
                <c:pt idx="27">
                  <c:v>3836.0636320091198</c:v>
                </c:pt>
                <c:pt idx="28">
                  <c:v>3957.6798140315054</c:v>
                </c:pt>
                <c:pt idx="29">
                  <c:v>4039.6973852157089</c:v>
                </c:pt>
                <c:pt idx="30">
                  <c:v>4084.8073349808292</c:v>
                </c:pt>
                <c:pt idx="31">
                  <c:v>4092.1509270465194</c:v>
                </c:pt>
                <c:pt idx="32">
                  <c:v>4060.295245387967</c:v>
                </c:pt>
                <c:pt idx="33">
                  <c:v>3988.4338173519864</c:v>
                </c:pt>
                <c:pt idx="34">
                  <c:v>3875.5083770603851</c:v>
                </c:pt>
                <c:pt idx="35">
                  <c:v>3726.5962273596815</c:v>
                </c:pt>
                <c:pt idx="36">
                  <c:v>3543.6554802136925</c:v>
                </c:pt>
                <c:pt idx="37">
                  <c:v>3331.4635893271211</c:v>
                </c:pt>
                <c:pt idx="38">
                  <c:v>3086.2339449297915</c:v>
                </c:pt>
                <c:pt idx="39">
                  <c:v>2812.6531019547747</c:v>
                </c:pt>
                <c:pt idx="40">
                  <c:v>2507.8196695988686</c:v>
                </c:pt>
                <c:pt idx="41">
                  <c:v>2169.0832931964515</c:v>
                </c:pt>
                <c:pt idx="42">
                  <c:v>1816.348758537697</c:v>
                </c:pt>
                <c:pt idx="43">
                  <c:v>1441.7275507873533</c:v>
                </c:pt>
                <c:pt idx="44">
                  <c:v>1058.3492549040125</c:v>
                </c:pt>
                <c:pt idx="45">
                  <c:v>678.68227627507065</c:v>
                </c:pt>
                <c:pt idx="46">
                  <c:v>283.93899670230519</c:v>
                </c:pt>
                <c:pt idx="47">
                  <c:v>-118.60841975290329</c:v>
                </c:pt>
                <c:pt idx="48">
                  <c:v>-516.81041877007294</c:v>
                </c:pt>
                <c:pt idx="49">
                  <c:v>-915.71463246394865</c:v>
                </c:pt>
                <c:pt idx="50">
                  <c:v>-1312.9350075999387</c:v>
                </c:pt>
                <c:pt idx="51">
                  <c:v>-1690.348880982529</c:v>
                </c:pt>
                <c:pt idx="52">
                  <c:v>-2046.6828313870326</c:v>
                </c:pt>
                <c:pt idx="53">
                  <c:v>-2381.2985126370027</c:v>
                </c:pt>
                <c:pt idx="54">
                  <c:v>-2690.9505484947981</c:v>
                </c:pt>
                <c:pt idx="55">
                  <c:v>-2975.5361952364765</c:v>
                </c:pt>
                <c:pt idx="56">
                  <c:v>-3239.4813082929081</c:v>
                </c:pt>
                <c:pt idx="57">
                  <c:v>-3475.1966711266614</c:v>
                </c:pt>
                <c:pt idx="58">
                  <c:v>-3673.4436752625647</c:v>
                </c:pt>
                <c:pt idx="59">
                  <c:v>-3831.6177147274807</c:v>
                </c:pt>
                <c:pt idx="60">
                  <c:v>-3955.1040121287442</c:v>
                </c:pt>
                <c:pt idx="61">
                  <c:v>-4037.1923193562634</c:v>
                </c:pt>
                <c:pt idx="62">
                  <c:v>-4082.5460883106507</c:v>
                </c:pt>
                <c:pt idx="63">
                  <c:v>-4089.6148240052939</c:v>
                </c:pt>
                <c:pt idx="64">
                  <c:v>-4057.0167112276972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DE3-4B74-A14A-FDE7CD70B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7960"/>
        <c:axId val="574261880"/>
      </c:scatterChart>
      <c:valAx>
        <c:axId val="574257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61880"/>
        <c:crosses val="autoZero"/>
        <c:crossBetween val="midCat"/>
      </c:valAx>
      <c:valAx>
        <c:axId val="57426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7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TDK_KF_ST_08_02!$I$85:$I$149</c:f>
              <c:numCache>
                <c:formatCode>General</c:formatCode>
                <c:ptCount val="65"/>
                <c:pt idx="0">
                  <c:v>537</c:v>
                </c:pt>
                <c:pt idx="1">
                  <c:v>125</c:v>
                </c:pt>
                <c:pt idx="2">
                  <c:v>-269</c:v>
                </c:pt>
                <c:pt idx="3">
                  <c:v>-657</c:v>
                </c:pt>
                <c:pt idx="4">
                  <c:v>-1049</c:v>
                </c:pt>
                <c:pt idx="5">
                  <c:v>-1447</c:v>
                </c:pt>
                <c:pt idx="6">
                  <c:v>-1814</c:v>
                </c:pt>
                <c:pt idx="7">
                  <c:v>-2173</c:v>
                </c:pt>
                <c:pt idx="8">
                  <c:v>-2504</c:v>
                </c:pt>
                <c:pt idx="9">
                  <c:v>-2817</c:v>
                </c:pt>
                <c:pt idx="10">
                  <c:v>-3101</c:v>
                </c:pt>
                <c:pt idx="11">
                  <c:v>-3340</c:v>
                </c:pt>
                <c:pt idx="12">
                  <c:v>-3564</c:v>
                </c:pt>
                <c:pt idx="13">
                  <c:v>-3751</c:v>
                </c:pt>
                <c:pt idx="14">
                  <c:v>-3903</c:v>
                </c:pt>
                <c:pt idx="15">
                  <c:v>-4020</c:v>
                </c:pt>
                <c:pt idx="16">
                  <c:v>-4091</c:v>
                </c:pt>
                <c:pt idx="17">
                  <c:v>-4123</c:v>
                </c:pt>
                <c:pt idx="18">
                  <c:v>-4119</c:v>
                </c:pt>
                <c:pt idx="19">
                  <c:v>-4071</c:v>
                </c:pt>
                <c:pt idx="20">
                  <c:v>-4000</c:v>
                </c:pt>
                <c:pt idx="21">
                  <c:v>-3870</c:v>
                </c:pt>
                <c:pt idx="22">
                  <c:v>-3708</c:v>
                </c:pt>
                <c:pt idx="23">
                  <c:v>-3508</c:v>
                </c:pt>
                <c:pt idx="24">
                  <c:v>-3276</c:v>
                </c:pt>
                <c:pt idx="25">
                  <c:v>-3021</c:v>
                </c:pt>
                <c:pt idx="26">
                  <c:v>-2740</c:v>
                </c:pt>
                <c:pt idx="27">
                  <c:v>-2426</c:v>
                </c:pt>
                <c:pt idx="28">
                  <c:v>-2082</c:v>
                </c:pt>
                <c:pt idx="29">
                  <c:v>-1735</c:v>
                </c:pt>
                <c:pt idx="30">
                  <c:v>-1357</c:v>
                </c:pt>
                <c:pt idx="31">
                  <c:v>-962</c:v>
                </c:pt>
                <c:pt idx="32">
                  <c:v>-564</c:v>
                </c:pt>
                <c:pt idx="33">
                  <c:v>-161</c:v>
                </c:pt>
                <c:pt idx="34">
                  <c:v>237</c:v>
                </c:pt>
                <c:pt idx="35">
                  <c:v>620</c:v>
                </c:pt>
                <c:pt idx="36">
                  <c:v>1013</c:v>
                </c:pt>
                <c:pt idx="37">
                  <c:v>1404</c:v>
                </c:pt>
                <c:pt idx="38">
                  <c:v>1777</c:v>
                </c:pt>
                <c:pt idx="39">
                  <c:v>2137</c:v>
                </c:pt>
                <c:pt idx="40">
                  <c:v>2469</c:v>
                </c:pt>
                <c:pt idx="41">
                  <c:v>2782</c:v>
                </c:pt>
                <c:pt idx="42">
                  <c:v>3057</c:v>
                </c:pt>
                <c:pt idx="43">
                  <c:v>3306</c:v>
                </c:pt>
                <c:pt idx="44">
                  <c:v>3535</c:v>
                </c:pt>
                <c:pt idx="45">
                  <c:v>3713</c:v>
                </c:pt>
                <c:pt idx="46">
                  <c:v>3865</c:v>
                </c:pt>
                <c:pt idx="47">
                  <c:v>3980</c:v>
                </c:pt>
                <c:pt idx="48">
                  <c:v>4060</c:v>
                </c:pt>
                <c:pt idx="49">
                  <c:v>4090</c:v>
                </c:pt>
                <c:pt idx="50">
                  <c:v>4085</c:v>
                </c:pt>
                <c:pt idx="51">
                  <c:v>4040</c:v>
                </c:pt>
                <c:pt idx="52">
                  <c:v>3960</c:v>
                </c:pt>
                <c:pt idx="53">
                  <c:v>3836</c:v>
                </c:pt>
                <c:pt idx="54">
                  <c:v>3684</c:v>
                </c:pt>
                <c:pt idx="55">
                  <c:v>3481</c:v>
                </c:pt>
                <c:pt idx="56">
                  <c:v>3247</c:v>
                </c:pt>
                <c:pt idx="57">
                  <c:v>2981</c:v>
                </c:pt>
                <c:pt idx="58">
                  <c:v>2701</c:v>
                </c:pt>
                <c:pt idx="59">
                  <c:v>2396</c:v>
                </c:pt>
                <c:pt idx="60">
                  <c:v>2056</c:v>
                </c:pt>
                <c:pt idx="61">
                  <c:v>1705</c:v>
                </c:pt>
                <c:pt idx="62">
                  <c:v>1327</c:v>
                </c:pt>
                <c:pt idx="63">
                  <c:v>924</c:v>
                </c:pt>
                <c:pt idx="64">
                  <c:v>530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CB3-4C61-B77E-F5BE923A3E2E}"/>
            </c:ext>
          </c:extLst>
        </c:ser>
        <c:ser>
          <c:idx val="1"/>
          <c:order val="1"/>
          <c:tx>
            <c:strRef>
              <c:f>TDK_KF_ST_08_02!$L$19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TDK_KF_ST_08_02!$L$85:$L$149</c:f>
              <c:numCache>
                <c:formatCode>General</c:formatCode>
                <c:ptCount val="65"/>
                <c:pt idx="0">
                  <c:v>539.63271216223984</c:v>
                </c:pt>
                <c:pt idx="1">
                  <c:v>132.66679904964221</c:v>
                </c:pt>
                <c:pt idx="2">
                  <c:v>-266.7847648849575</c:v>
                </c:pt>
                <c:pt idx="3">
                  <c:v>-654.33534835327191</c:v>
                </c:pt>
                <c:pt idx="4">
                  <c:v>-1049.3055462359428</c:v>
                </c:pt>
                <c:pt idx="5">
                  <c:v>-1441.6254263267183</c:v>
                </c:pt>
                <c:pt idx="6">
                  <c:v>-1815.0677013907641</c:v>
                </c:pt>
                <c:pt idx="7">
                  <c:v>-2172.086556002223</c:v>
                </c:pt>
                <c:pt idx="8">
                  <c:v>-2510.0180219822601</c:v>
                </c:pt>
                <c:pt idx="9">
                  <c:v>-2819.8715285199678</c:v>
                </c:pt>
                <c:pt idx="10">
                  <c:v>-3097.7808441213815</c:v>
                </c:pt>
                <c:pt idx="11">
                  <c:v>-3344.5062620052663</c:v>
                </c:pt>
                <c:pt idx="12">
                  <c:v>-3567.4670871683143</c:v>
                </c:pt>
                <c:pt idx="13">
                  <c:v>-3754.930798692094</c:v>
                </c:pt>
                <c:pt idx="14">
                  <c:v>-3904.9808810028285</c:v>
                </c:pt>
                <c:pt idx="15">
                  <c:v>-4019.1022961791978</c:v>
                </c:pt>
                <c:pt idx="16">
                  <c:v>-4093.0192549667918</c:v>
                </c:pt>
                <c:pt idx="17">
                  <c:v>-4125.9868201147401</c:v>
                </c:pt>
                <c:pt idx="18">
                  <c:v>-4119.9862090404886</c:v>
                </c:pt>
                <c:pt idx="19">
                  <c:v>-4076.3046141641694</c:v>
                </c:pt>
                <c:pt idx="20">
                  <c:v>-3994.2364100782361</c:v>
                </c:pt>
                <c:pt idx="21">
                  <c:v>-3870.4752542233969</c:v>
                </c:pt>
                <c:pt idx="22">
                  <c:v>-3708.5717787769531</c:v>
                </c:pt>
                <c:pt idx="23">
                  <c:v>-3510.9944361296298</c:v>
                </c:pt>
                <c:pt idx="24">
                  <c:v>-3276.6541151418014</c:v>
                </c:pt>
                <c:pt idx="25">
                  <c:v>-3021.0972239674211</c:v>
                </c:pt>
                <c:pt idx="26">
                  <c:v>-2737.321649029087</c:v>
                </c:pt>
                <c:pt idx="27">
                  <c:v>-2425.2124720865891</c:v>
                </c:pt>
                <c:pt idx="28">
                  <c:v>-2089.8066451565678</c:v>
                </c:pt>
                <c:pt idx="29">
                  <c:v>-1733.595845437063</c:v>
                </c:pt>
                <c:pt idx="30">
                  <c:v>-1356.1437913204093</c:v>
                </c:pt>
                <c:pt idx="31">
                  <c:v>-958.06538554813187</c:v>
                </c:pt>
                <c:pt idx="32">
                  <c:v>-558.76816403329462</c:v>
                </c:pt>
                <c:pt idx="33">
                  <c:v>-156.14600270368666</c:v>
                </c:pt>
                <c:pt idx="34">
                  <c:v>238.77420453581692</c:v>
                </c:pt>
                <c:pt idx="35">
                  <c:v>626.20469108630027</c:v>
                </c:pt>
                <c:pt idx="36">
                  <c:v>1019.6925680245117</c:v>
                </c:pt>
                <c:pt idx="37">
                  <c:v>1408.0704985190916</c:v>
                </c:pt>
                <c:pt idx="38">
                  <c:v>1780.6814628899992</c:v>
                </c:pt>
                <c:pt idx="39">
                  <c:v>2137.4223208765743</c:v>
                </c:pt>
                <c:pt idx="40">
                  <c:v>2472.4592578266825</c:v>
                </c:pt>
                <c:pt idx="41">
                  <c:v>2779.3132350382075</c:v>
                </c:pt>
                <c:pt idx="42">
                  <c:v>3055.1712026384293</c:v>
                </c:pt>
                <c:pt idx="43">
                  <c:v>3303.373130037483</c:v>
                </c:pt>
                <c:pt idx="44">
                  <c:v>3522.9560207080062</c:v>
                </c:pt>
                <c:pt idx="45">
                  <c:v>3709.3736393409054</c:v>
                </c:pt>
                <c:pt idx="46">
                  <c:v>3863.2570555503357</c:v>
                </c:pt>
                <c:pt idx="47">
                  <c:v>3977.997596120505</c:v>
                </c:pt>
                <c:pt idx="48">
                  <c:v>4052.1170322889352</c:v>
                </c:pt>
                <c:pt idx="49">
                  <c:v>4086.039424267663</c:v>
                </c:pt>
                <c:pt idx="50">
                  <c:v>4081.2898095299015</c:v>
                </c:pt>
                <c:pt idx="51">
                  <c:v>4038.9115171323951</c:v>
                </c:pt>
                <c:pt idx="52">
                  <c:v>3958.5100665524224</c:v>
                </c:pt>
                <c:pt idx="53">
                  <c:v>3836.6699195665124</c:v>
                </c:pt>
                <c:pt idx="54">
                  <c:v>3677.4316856551127</c:v>
                </c:pt>
                <c:pt idx="55">
                  <c:v>3480.8615783791379</c:v>
                </c:pt>
                <c:pt idx="56">
                  <c:v>3249.576598079409</c:v>
                </c:pt>
                <c:pt idx="57">
                  <c:v>2988.9497162508933</c:v>
                </c:pt>
                <c:pt idx="58">
                  <c:v>2708.3251500912629</c:v>
                </c:pt>
                <c:pt idx="59">
                  <c:v>2399.1668905815127</c:v>
                </c:pt>
                <c:pt idx="60">
                  <c:v>2060.2019880076537</c:v>
                </c:pt>
                <c:pt idx="61">
                  <c:v>1704.5154181207588</c:v>
                </c:pt>
                <c:pt idx="62">
                  <c:v>1326.8818038589766</c:v>
                </c:pt>
                <c:pt idx="63">
                  <c:v>925.97008279498596</c:v>
                </c:pt>
                <c:pt idx="64">
                  <c:v>524.89140658227927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CB3-4C61-B77E-F5BE923A3E2E}"/>
            </c:ext>
          </c:extLst>
        </c:ser>
        <c:ser>
          <c:idx val="2"/>
          <c:order val="2"/>
          <c:tx>
            <c:strRef>
              <c:f>TDK_KF_ST_08_02!$J$19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TDK_KF_ST_08_02!$J$85:$J$149</c:f>
              <c:numCache>
                <c:formatCode>General</c:formatCode>
                <c:ptCount val="65"/>
                <c:pt idx="0">
                  <c:v>-4043</c:v>
                </c:pt>
                <c:pt idx="1">
                  <c:v>-4078</c:v>
                </c:pt>
                <c:pt idx="2">
                  <c:v>-4074</c:v>
                </c:pt>
                <c:pt idx="3">
                  <c:v>-4035</c:v>
                </c:pt>
                <c:pt idx="4">
                  <c:v>-3946</c:v>
                </c:pt>
                <c:pt idx="5">
                  <c:v>-3825</c:v>
                </c:pt>
                <c:pt idx="6">
                  <c:v>-3656</c:v>
                </c:pt>
                <c:pt idx="7">
                  <c:v>-3465</c:v>
                </c:pt>
                <c:pt idx="8">
                  <c:v>-3230</c:v>
                </c:pt>
                <c:pt idx="9">
                  <c:v>-2966</c:v>
                </c:pt>
                <c:pt idx="10">
                  <c:v>-2679</c:v>
                </c:pt>
                <c:pt idx="11">
                  <c:v>-2370</c:v>
                </c:pt>
                <c:pt idx="12">
                  <c:v>-2036</c:v>
                </c:pt>
                <c:pt idx="13">
                  <c:v>-1675</c:v>
                </c:pt>
                <c:pt idx="14">
                  <c:v>-1302</c:v>
                </c:pt>
                <c:pt idx="15">
                  <c:v>-914</c:v>
                </c:pt>
                <c:pt idx="16">
                  <c:v>-516</c:v>
                </c:pt>
                <c:pt idx="17">
                  <c:v>-125</c:v>
                </c:pt>
                <c:pt idx="18">
                  <c:v>272</c:v>
                </c:pt>
                <c:pt idx="19">
                  <c:v>656</c:v>
                </c:pt>
                <c:pt idx="20">
                  <c:v>1035</c:v>
                </c:pt>
                <c:pt idx="21">
                  <c:v>1424</c:v>
                </c:pt>
                <c:pt idx="22">
                  <c:v>1803</c:v>
                </c:pt>
                <c:pt idx="23">
                  <c:v>2157</c:v>
                </c:pt>
                <c:pt idx="24">
                  <c:v>2492</c:v>
                </c:pt>
                <c:pt idx="25">
                  <c:v>2789</c:v>
                </c:pt>
                <c:pt idx="26">
                  <c:v>3067</c:v>
                </c:pt>
                <c:pt idx="27">
                  <c:v>3319</c:v>
                </c:pt>
                <c:pt idx="28">
                  <c:v>3536</c:v>
                </c:pt>
                <c:pt idx="29">
                  <c:v>3719</c:v>
                </c:pt>
                <c:pt idx="30">
                  <c:v>3869</c:v>
                </c:pt>
                <c:pt idx="31">
                  <c:v>3984</c:v>
                </c:pt>
                <c:pt idx="32">
                  <c:v>4060</c:v>
                </c:pt>
                <c:pt idx="33">
                  <c:v>4089</c:v>
                </c:pt>
                <c:pt idx="34">
                  <c:v>4086</c:v>
                </c:pt>
                <c:pt idx="35">
                  <c:v>4042</c:v>
                </c:pt>
                <c:pt idx="36">
                  <c:v>3958</c:v>
                </c:pt>
                <c:pt idx="37">
                  <c:v>3842</c:v>
                </c:pt>
                <c:pt idx="38">
                  <c:v>3681</c:v>
                </c:pt>
                <c:pt idx="39">
                  <c:v>3477</c:v>
                </c:pt>
                <c:pt idx="40">
                  <c:v>3250</c:v>
                </c:pt>
                <c:pt idx="41">
                  <c:v>2986</c:v>
                </c:pt>
                <c:pt idx="42">
                  <c:v>2708</c:v>
                </c:pt>
                <c:pt idx="43">
                  <c:v>2403</c:v>
                </c:pt>
                <c:pt idx="44">
                  <c:v>2061</c:v>
                </c:pt>
                <c:pt idx="45">
                  <c:v>1711</c:v>
                </c:pt>
                <c:pt idx="46">
                  <c:v>1328</c:v>
                </c:pt>
                <c:pt idx="47">
                  <c:v>936</c:v>
                </c:pt>
                <c:pt idx="48">
                  <c:v>547</c:v>
                </c:pt>
                <c:pt idx="49">
                  <c:v>152</c:v>
                </c:pt>
                <c:pt idx="50">
                  <c:v>-249</c:v>
                </c:pt>
                <c:pt idx="51">
                  <c:v>-629</c:v>
                </c:pt>
                <c:pt idx="52">
                  <c:v>-1017</c:v>
                </c:pt>
                <c:pt idx="53">
                  <c:v>-1405</c:v>
                </c:pt>
                <c:pt idx="54">
                  <c:v>-1768</c:v>
                </c:pt>
                <c:pt idx="55">
                  <c:v>-2134</c:v>
                </c:pt>
                <c:pt idx="56">
                  <c:v>-2469</c:v>
                </c:pt>
                <c:pt idx="57">
                  <c:v>-2780</c:v>
                </c:pt>
                <c:pt idx="58">
                  <c:v>-3055</c:v>
                </c:pt>
                <c:pt idx="59">
                  <c:v>-3299</c:v>
                </c:pt>
                <c:pt idx="60">
                  <c:v>-3521</c:v>
                </c:pt>
                <c:pt idx="61">
                  <c:v>-3707</c:v>
                </c:pt>
                <c:pt idx="62">
                  <c:v>-3865</c:v>
                </c:pt>
                <c:pt idx="63">
                  <c:v>-3975</c:v>
                </c:pt>
                <c:pt idx="64">
                  <c:v>-4047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CB3-4C61-B77E-F5BE923A3E2E}"/>
            </c:ext>
          </c:extLst>
        </c:ser>
        <c:ser>
          <c:idx val="3"/>
          <c:order val="3"/>
          <c:tx>
            <c:strRef>
              <c:f>TDK_KF_ST_08_02!$N$19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TDK_KF_ST_08_02!$N$85:$N$149</c:f>
              <c:numCache>
                <c:formatCode>General</c:formatCode>
                <c:ptCount val="65"/>
                <c:pt idx="0">
                  <c:v>-4045.8990570505807</c:v>
                </c:pt>
                <c:pt idx="1">
                  <c:v>-4079.0682601720596</c:v>
                </c:pt>
                <c:pt idx="2">
                  <c:v>-4072.5586927384825</c:v>
                </c:pt>
                <c:pt idx="3">
                  <c:v>-4029.1407356256564</c:v>
                </c:pt>
                <c:pt idx="4">
                  <c:v>-3946.0898208191375</c:v>
                </c:pt>
                <c:pt idx="5">
                  <c:v>-3822.3686865529385</c:v>
                </c:pt>
                <c:pt idx="6">
                  <c:v>-3662.6949903865484</c:v>
                </c:pt>
                <c:pt idx="7">
                  <c:v>-3466.636636875568</c:v>
                </c:pt>
                <c:pt idx="8">
                  <c:v>-3235.0024408467752</c:v>
                </c:pt>
                <c:pt idx="9">
                  <c:v>-2974.2960823105568</c:v>
                </c:pt>
                <c:pt idx="10">
                  <c:v>-2689.9856984033627</c:v>
                </c:pt>
                <c:pt idx="11">
                  <c:v>-2383.5561468836281</c:v>
                </c:pt>
                <c:pt idx="12">
                  <c:v>-2043.5498091647846</c:v>
                </c:pt>
                <c:pt idx="13">
                  <c:v>-1684.5857586343902</c:v>
                </c:pt>
                <c:pt idx="14">
                  <c:v>-1311.5596540223153</c:v>
                </c:pt>
                <c:pt idx="15">
                  <c:v>-918.98244375892432</c:v>
                </c:pt>
                <c:pt idx="16">
                  <c:v>-518.46763998742972</c:v>
                </c:pt>
                <c:pt idx="17">
                  <c:v>-125.59399017285145</c:v>
                </c:pt>
                <c:pt idx="18">
                  <c:v>278.71033179027535</c:v>
                </c:pt>
                <c:pt idx="19">
                  <c:v>664.49885917861855</c:v>
                </c:pt>
                <c:pt idx="20">
                  <c:v>1050.5012834486004</c:v>
                </c:pt>
                <c:pt idx="21">
                  <c:v>1438.7246395964369</c:v>
                </c:pt>
                <c:pt idx="22">
                  <c:v>1812.0717518981621</c:v>
                </c:pt>
                <c:pt idx="23">
                  <c:v>2165.8243646752999</c:v>
                </c:pt>
                <c:pt idx="24">
                  <c:v>2501.3475363656185</c:v>
                </c:pt>
                <c:pt idx="25">
                  <c:v>2799.7064183400721</c:v>
                </c:pt>
                <c:pt idx="26">
                  <c:v>3072.6928298488701</c:v>
                </c:pt>
                <c:pt idx="27">
                  <c:v>3319.5195523180782</c:v>
                </c:pt>
                <c:pt idx="28">
                  <c:v>3535.3753852635377</c:v>
                </c:pt>
                <c:pt idx="29">
                  <c:v>3718.3267407882249</c:v>
                </c:pt>
                <c:pt idx="30">
                  <c:v>3867.5432239468264</c:v>
                </c:pt>
                <c:pt idx="31">
                  <c:v>3980.7387343741466</c:v>
                </c:pt>
                <c:pt idx="32">
                  <c:v>4052.4960066437698</c:v>
                </c:pt>
                <c:pt idx="33">
                  <c:v>4084.7419210488606</c:v>
                </c:pt>
                <c:pt idx="34">
                  <c:v>4078.1907639084516</c:v>
                </c:pt>
                <c:pt idx="35">
                  <c:v>4034.8711998296326</c:v>
                </c:pt>
                <c:pt idx="36">
                  <c:v>3952.247063910479</c:v>
                </c:pt>
                <c:pt idx="37">
                  <c:v>3830.0914234065672</c:v>
                </c:pt>
                <c:pt idx="38">
                  <c:v>3671.2591760535011</c:v>
                </c:pt>
                <c:pt idx="39">
                  <c:v>3475.7912248548632</c:v>
                </c:pt>
                <c:pt idx="40">
                  <c:v>3246.664070795076</c:v>
                </c:pt>
                <c:pt idx="41">
                  <c:v>2989.3357074208757</c:v>
                </c:pt>
                <c:pt idx="42">
                  <c:v>2708.3620033133234</c:v>
                </c:pt>
                <c:pt idx="43">
                  <c:v>2401.3977896620145</c:v>
                </c:pt>
                <c:pt idx="44">
                  <c:v>2068.2968579145213</c:v>
                </c:pt>
                <c:pt idx="45">
                  <c:v>1714.4181773171542</c:v>
                </c:pt>
                <c:pt idx="46">
                  <c:v>1335.094678901509</c:v>
                </c:pt>
                <c:pt idx="47">
                  <c:v>943.04216456515917</c:v>
                </c:pt>
                <c:pt idx="48">
                  <c:v>546.04368888743193</c:v>
                </c:pt>
                <c:pt idx="49">
                  <c:v>152.70577644729647</c:v>
                </c:pt>
                <c:pt idx="50">
                  <c:v>-245.87255249356545</c:v>
                </c:pt>
                <c:pt idx="51">
                  <c:v>-632.58442683108581</c:v>
                </c:pt>
                <c:pt idx="52">
                  <c:v>-1017.8776870817396</c:v>
                </c:pt>
                <c:pt idx="53">
                  <c:v>-1405.7383372020176</c:v>
                </c:pt>
                <c:pt idx="54">
                  <c:v>-1777.9279533111962</c:v>
                </c:pt>
                <c:pt idx="55">
                  <c:v>-2134.2990179744543</c:v>
                </c:pt>
                <c:pt idx="56">
                  <c:v>-2469.519007107745</c:v>
                </c:pt>
                <c:pt idx="57">
                  <c:v>-2776.98414142908</c:v>
                </c:pt>
                <c:pt idx="58">
                  <c:v>-3049.4616099262767</c:v>
                </c:pt>
                <c:pt idx="59">
                  <c:v>-3296.8019724906994</c:v>
                </c:pt>
                <c:pt idx="60">
                  <c:v>-3517.644167344843</c:v>
                </c:pt>
                <c:pt idx="61">
                  <c:v>-3702.6842730410644</c:v>
                </c:pt>
                <c:pt idx="62">
                  <c:v>-3854.3248952240278</c:v>
                </c:pt>
                <c:pt idx="63">
                  <c:v>-3970.5352250217315</c:v>
                </c:pt>
                <c:pt idx="64">
                  <c:v>-4044.5186494922768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CB3-4C61-B77E-F5BE923A3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60704"/>
        <c:axId val="574261096"/>
      </c:scatterChart>
      <c:valAx>
        <c:axId val="57426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61096"/>
        <c:crosses val="autoZero"/>
        <c:crossBetween val="midCat"/>
      </c:valAx>
      <c:valAx>
        <c:axId val="57426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60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TDK_KF_ST_08_02!$AC$20:$AC$84</c:f>
              <c:numCache>
                <c:formatCode>General</c:formatCode>
                <c:ptCount val="65"/>
                <c:pt idx="0">
                  <c:v>7.0330280964781652E-2</c:v>
                </c:pt>
                <c:pt idx="1">
                  <c:v>-0.10461502932092159</c:v>
                </c:pt>
                <c:pt idx="2">
                  <c:v>-9.9638555778859939E-2</c:v>
                </c:pt>
                <c:pt idx="3">
                  <c:v>-7.1074672040595033E-2</c:v>
                </c:pt>
                <c:pt idx="4">
                  <c:v>-7.1925912139892745E-2</c:v>
                </c:pt>
                <c:pt idx="5">
                  <c:v>-0.14475442577934672</c:v>
                </c:pt>
                <c:pt idx="6">
                  <c:v>-7.8300803186216683E-2</c:v>
                </c:pt>
                <c:pt idx="7">
                  <c:v>1.8284192058018789E-2</c:v>
                </c:pt>
                <c:pt idx="8">
                  <c:v>4.769496157977926E-2</c:v>
                </c:pt>
                <c:pt idx="9">
                  <c:v>6.6308058154056937E-2</c:v>
                </c:pt>
                <c:pt idx="10">
                  <c:v>3.7503467158060744E-2</c:v>
                </c:pt>
                <c:pt idx="11">
                  <c:v>6.3458679085442782E-2</c:v>
                </c:pt>
                <c:pt idx="12">
                  <c:v>7.6213528501540395E-2</c:v>
                </c:pt>
                <c:pt idx="13">
                  <c:v>0.1029890898889505</c:v>
                </c:pt>
                <c:pt idx="14">
                  <c:v>3.6696531617252504E-2</c:v>
                </c:pt>
                <c:pt idx="15">
                  <c:v>-3.5354792944900737E-2</c:v>
                </c:pt>
                <c:pt idx="16">
                  <c:v>-4.0620798438553152E-2</c:v>
                </c:pt>
                <c:pt idx="17">
                  <c:v>1.6311516376191548E-2</c:v>
                </c:pt>
                <c:pt idx="18">
                  <c:v>-7.5403805089536036E-2</c:v>
                </c:pt>
                <c:pt idx="19">
                  <c:v>-8.6286003484005391E-2</c:v>
                </c:pt>
                <c:pt idx="20">
                  <c:v>-7.0640699225648973E-2</c:v>
                </c:pt>
                <c:pt idx="21">
                  <c:v>-4.8231357231941274E-2</c:v>
                </c:pt>
                <c:pt idx="22">
                  <c:v>-1.1452782499134173E-2</c:v>
                </c:pt>
                <c:pt idx="23">
                  <c:v>3.8141995201158352E-2</c:v>
                </c:pt>
                <c:pt idx="24">
                  <c:v>2.8551012911293583E-2</c:v>
                </c:pt>
                <c:pt idx="25">
                  <c:v>4.719528471338208E-2</c:v>
                </c:pt>
                <c:pt idx="26">
                  <c:v>2.6039069868772913E-2</c:v>
                </c:pt>
                <c:pt idx="27">
                  <c:v>5.6743993229673606E-2</c:v>
                </c:pt>
                <c:pt idx="28">
                  <c:v>7.7440767228381446E-2</c:v>
                </c:pt>
                <c:pt idx="29">
                  <c:v>8.6737416204130113E-2</c:v>
                </c:pt>
                <c:pt idx="30">
                  <c:v>9.089079071264905E-2</c:v>
                </c:pt>
                <c:pt idx="31">
                  <c:v>6.7542989505398054E-3</c:v>
                </c:pt>
                <c:pt idx="32">
                  <c:v>-1.7895983019315054E-2</c:v>
                </c:pt>
                <c:pt idx="33">
                  <c:v>2.3942842997939806E-2</c:v>
                </c:pt>
                <c:pt idx="34">
                  <c:v>-2.2575947602092583E-2</c:v>
                </c:pt>
                <c:pt idx="35">
                  <c:v>4.3116096827873207E-3</c:v>
                </c:pt>
                <c:pt idx="36">
                  <c:v>6.0572546610217159E-2</c:v>
                </c:pt>
                <c:pt idx="37">
                  <c:v>1.9551786250588066E-2</c:v>
                </c:pt>
                <c:pt idx="38">
                  <c:v>-2.3513869472367332E-2</c:v>
                </c:pt>
                <c:pt idx="39">
                  <c:v>-2.5066625829595068E-3</c:v>
                </c:pt>
                <c:pt idx="40">
                  <c:v>0.12743145691933933</c:v>
                </c:pt>
                <c:pt idx="41">
                  <c:v>8.3071118036770031E-2</c:v>
                </c:pt>
                <c:pt idx="42">
                  <c:v>5.8183777939291303E-2</c:v>
                </c:pt>
                <c:pt idx="43">
                  <c:v>8.6260917954774641E-2</c:v>
                </c:pt>
                <c:pt idx="44">
                  <c:v>6.7474509991797049E-2</c:v>
                </c:pt>
                <c:pt idx="45">
                  <c:v>5.3779919266787601E-3</c:v>
                </c:pt>
                <c:pt idx="46">
                  <c:v>5.6075292824289136E-3</c:v>
                </c:pt>
                <c:pt idx="47">
                  <c:v>-6.9037599064984079E-2</c:v>
                </c:pt>
                <c:pt idx="48">
                  <c:v>-0.12741471378791402</c:v>
                </c:pt>
                <c:pt idx="49">
                  <c:v>-0.10895338232631957</c:v>
                </c:pt>
                <c:pt idx="50">
                  <c:v>-0.14716492229518963</c:v>
                </c:pt>
                <c:pt idx="51">
                  <c:v>-0.17811564264451363</c:v>
                </c:pt>
                <c:pt idx="52">
                  <c:v>-0.16620354989225916</c:v>
                </c:pt>
                <c:pt idx="53">
                  <c:v>-0.16867975027525972</c:v>
                </c:pt>
                <c:pt idx="54">
                  <c:v>-0.12518770673790414</c:v>
                </c:pt>
                <c:pt idx="55">
                  <c:v>-0.10480789267450064</c:v>
                </c:pt>
                <c:pt idx="56">
                  <c:v>-5.3276400821630432E-2</c:v>
                </c:pt>
                <c:pt idx="57">
                  <c:v>-3.4886274735754341E-2</c:v>
                </c:pt>
                <c:pt idx="58">
                  <c:v>-8.4586894099061283E-3</c:v>
                </c:pt>
                <c:pt idx="59">
                  <c:v>7.7548397247937828E-2</c:v>
                </c:pt>
                <c:pt idx="60">
                  <c:v>4.2609887481376063E-2</c:v>
                </c:pt>
                <c:pt idx="61">
                  <c:v>7.0375502357933328E-3</c:v>
                </c:pt>
                <c:pt idx="62">
                  <c:v>-1.6417197389273497E-4</c:v>
                </c:pt>
                <c:pt idx="63">
                  <c:v>-3.98334850517017E-2</c:v>
                </c:pt>
                <c:pt idx="64">
                  <c:v>-6.4060214464632281E-2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192-4E29-B42F-7AD1D74BA3D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TDK_KF_ST_08_02!$AC$85:$AC$149</c:f>
              <c:numCache>
                <c:formatCode>General</c:formatCode>
                <c:ptCount val="65"/>
                <c:pt idx="0">
                  <c:v>3.9988487706693832E-2</c:v>
                </c:pt>
                <c:pt idx="1">
                  <c:v>-3.5293345260868136E-2</c:v>
                </c:pt>
                <c:pt idx="2">
                  <c:v>3.8292933184720823E-2</c:v>
                </c:pt>
                <c:pt idx="3">
                  <c:v>3.8026878622247295E-2</c:v>
                </c:pt>
                <c:pt idx="4">
                  <c:v>5.7156241100017269E-2</c:v>
                </c:pt>
                <c:pt idx="5">
                  <c:v>-1.504656436429741E-2</c:v>
                </c:pt>
                <c:pt idx="6">
                  <c:v>2.3418078175723167E-3</c:v>
                </c:pt>
                <c:pt idx="7">
                  <c:v>-5.9402519029276846E-3</c:v>
                </c:pt>
                <c:pt idx="8">
                  <c:v>2.7596141531262219E-2</c:v>
                </c:pt>
                <c:pt idx="9">
                  <c:v>-5.9746672842550197E-2</c:v>
                </c:pt>
                <c:pt idx="10">
                  <c:v>-0.16668832616602458</c:v>
                </c:pt>
                <c:pt idx="11">
                  <c:v>-0.14917193713262122</c:v>
                </c:pt>
                <c:pt idx="12">
                  <c:v>-0.10770410869184843</c:v>
                </c:pt>
                <c:pt idx="13">
                  <c:v>-0.14689682339837873</c:v>
                </c:pt>
                <c:pt idx="14">
                  <c:v>-0.16960573070639384</c:v>
                </c:pt>
                <c:pt idx="15">
                  <c:v>-0.12451410409329355</c:v>
                </c:pt>
                <c:pt idx="16">
                  <c:v>-8.4288861254776748E-2</c:v>
                </c:pt>
                <c:pt idx="17">
                  <c:v>-5.8511688549231167E-2</c:v>
                </c:pt>
                <c:pt idx="18">
                  <c:v>4.5425528420025785E-2</c:v>
                </c:pt>
                <c:pt idx="19">
                  <c:v>6.3350142580929969E-2</c:v>
                </c:pt>
                <c:pt idx="20">
                  <c:v>0.19450644766553182</c:v>
                </c:pt>
                <c:pt idx="21">
                  <c:v>0.16228522478795071</c:v>
                </c:pt>
                <c:pt idx="22">
                  <c:v>8.9116292294477262E-2</c:v>
                </c:pt>
                <c:pt idx="23">
                  <c:v>6.8845720120350506E-2</c:v>
                </c:pt>
                <c:pt idx="24">
                  <c:v>9.110678562271346E-2</c:v>
                </c:pt>
                <c:pt idx="25">
                  <c:v>0.10757050059322637</c:v>
                </c:pt>
                <c:pt idx="26">
                  <c:v>8.4696652847810583E-2</c:v>
                </c:pt>
                <c:pt idx="27">
                  <c:v>2.1140819001715272E-2</c:v>
                </c:pt>
                <c:pt idx="28">
                  <c:v>-8.7573388265525409E-2</c:v>
                </c:pt>
                <c:pt idx="29">
                  <c:v>2.6919930598751307E-2</c:v>
                </c:pt>
                <c:pt idx="30">
                  <c:v>1.8765604536298497E-2</c:v>
                </c:pt>
                <c:pt idx="31">
                  <c:v>5.7308090590709071E-2</c:v>
                </c:pt>
                <c:pt idx="32">
                  <c:v>7.2441192957796829E-2</c:v>
                </c:pt>
                <c:pt idx="33">
                  <c:v>7.9005849246556181E-2</c:v>
                </c:pt>
                <c:pt idx="34">
                  <c:v>4.4332676922408609E-2</c:v>
                </c:pt>
                <c:pt idx="35">
                  <c:v>0.11347133906926388</c:v>
                </c:pt>
                <c:pt idx="36">
                  <c:v>0.12326011175628082</c:v>
                </c:pt>
                <c:pt idx="37">
                  <c:v>0.12471134526131777</c:v>
                </c:pt>
                <c:pt idx="38">
                  <c:v>0.1215808560393441</c:v>
                </c:pt>
                <c:pt idx="39">
                  <c:v>3.294170506512728E-2</c:v>
                </c:pt>
                <c:pt idx="40">
                  <c:v>9.0059368825933461E-2</c:v>
                </c:pt>
                <c:pt idx="41">
                  <c:v>-3.0371720995589158E-2</c:v>
                </c:pt>
                <c:pt idx="42">
                  <c:v>1.4501972298077703E-2</c:v>
                </c:pt>
                <c:pt idx="43">
                  <c:v>3.8934392322829581E-2</c:v>
                </c:pt>
                <c:pt idx="44">
                  <c:v>-0.12282366638916642</c:v>
                </c:pt>
                <c:pt idx="45">
                  <c:v>-6.802023019815806E-3</c:v>
                </c:pt>
                <c:pt idx="46">
                  <c:v>-3.624730298948009E-2</c:v>
                </c:pt>
                <c:pt idx="47">
                  <c:v>-2.9625670286762329E-2</c:v>
                </c:pt>
                <c:pt idx="48">
                  <c:v>7.754722453645968E-2</c:v>
                </c:pt>
                <c:pt idx="49">
                  <c:v>7.1428521047479876E-2</c:v>
                </c:pt>
                <c:pt idx="50">
                  <c:v>4.543126327703817E-2</c:v>
                </c:pt>
                <c:pt idx="51">
                  <c:v>0.13876152926405894</c:v>
                </c:pt>
                <c:pt idx="52">
                  <c:v>0.10223962118207908</c:v>
                </c:pt>
                <c:pt idx="53">
                  <c:v>8.7529270016972305E-2</c:v>
                </c:pt>
                <c:pt idx="54">
                  <c:v>0.23995223830530676</c:v>
                </c:pt>
                <c:pt idx="55">
                  <c:v>7.0048823368082935E-2</c:v>
                </c:pt>
                <c:pt idx="56">
                  <c:v>3.8314906713679875E-2</c:v>
                </c:pt>
                <c:pt idx="57">
                  <c:v>-6.5260223552684238E-2</c:v>
                </c:pt>
                <c:pt idx="58">
                  <c:v>-0.10035995967783862</c:v>
                </c:pt>
                <c:pt idx="59">
                  <c:v>-4.0518771316445878E-2</c:v>
                </c:pt>
                <c:pt idx="60">
                  <c:v>-7.5972863567749016E-2</c:v>
                </c:pt>
                <c:pt idx="61">
                  <c:v>-3.5010520563794501E-2</c:v>
                </c:pt>
                <c:pt idx="62">
                  <c:v>-7.6458383585286782E-2</c:v>
                </c:pt>
                <c:pt idx="63">
                  <c:v>-8.1729945268496529E-2</c:v>
                </c:pt>
                <c:pt idx="64">
                  <c:v>1.6664212507684795E-2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192-4E29-B42F-7AD1D74BA3D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</c:numCache>
            </c:numRef>
          </c:xVal>
          <c:yVal>
            <c:numRef>
              <c:f>TDK_KF_ST_08_02!$AD$20:$AD$83</c:f>
              <c:numCache>
                <c:formatCode>General</c:formatCode>
                <c:ptCount val="64"/>
                <c:pt idx="0">
                  <c:v>-5.3666068457096858E-2</c:v>
                </c:pt>
                <c:pt idx="1">
                  <c:v>2.2885084052425064E-2</c:v>
                </c:pt>
                <c:pt idx="2">
                  <c:v>2.3180172193573156E-2</c:v>
                </c:pt>
                <c:pt idx="3">
                  <c:v>3.6064151476800532E-2</c:v>
                </c:pt>
                <c:pt idx="4">
                  <c:v>-4.0469514278562713E-3</c:v>
                </c:pt>
                <c:pt idx="5">
                  <c:v>0.10423565446290084</c:v>
                </c:pt>
                <c:pt idx="6">
                  <c:v>-2.2059156491621934E-2</c:v>
                </c:pt>
                <c:pt idx="7">
                  <c:v>-8.3544415610703027E-2</c:v>
                </c:pt>
                <c:pt idx="8">
                  <c:v>-9.3800548660993854E-3</c:v>
                </c:pt>
                <c:pt idx="9">
                  <c:v>3.7407652140259984E-3</c:v>
                </c:pt>
                <c:pt idx="10">
                  <c:v>0.20244877114724602</c:v>
                </c:pt>
                <c:pt idx="11">
                  <c:v>2.4070590931529523E-2</c:v>
                </c:pt>
                <c:pt idx="12">
                  <c:v>2.6026092680538682E-2</c:v>
                </c:pt>
                <c:pt idx="13">
                  <c:v>3.5772439375108434E-2</c:v>
                </c:pt>
                <c:pt idx="14">
                  <c:v>8.7347316597856661E-3</c:v>
                </c:pt>
                <c:pt idx="15">
                  <c:v>0.10678331399238061</c:v>
                </c:pt>
                <c:pt idx="16">
                  <c:v>0.11816802297501283</c:v>
                </c:pt>
                <c:pt idx="17">
                  <c:v>-4.5937186662953877E-2</c:v>
                </c:pt>
                <c:pt idx="18">
                  <c:v>3.9156502100055945E-2</c:v>
                </c:pt>
                <c:pt idx="19">
                  <c:v>7.9483980464189585E-2</c:v>
                </c:pt>
                <c:pt idx="20">
                  <c:v>-5.2182967163517446E-2</c:v>
                </c:pt>
                <c:pt idx="21">
                  <c:v>8.7165749554770855E-2</c:v>
                </c:pt>
                <c:pt idx="22">
                  <c:v>2.5954754797211876E-2</c:v>
                </c:pt>
                <c:pt idx="23">
                  <c:v>-6.8513716196747509E-2</c:v>
                </c:pt>
                <c:pt idx="24">
                  <c:v>6.1508355914639878E-2</c:v>
                </c:pt>
                <c:pt idx="25">
                  <c:v>-1.4253579648254799E-2</c:v>
                </c:pt>
                <c:pt idx="26">
                  <c:v>9.5541786170571186E-2</c:v>
                </c:pt>
                <c:pt idx="27">
                  <c:v>6.7967352031644168E-2</c:v>
                </c:pt>
                <c:pt idx="28">
                  <c:v>4.5819344527899375E-2</c:v>
                </c:pt>
                <c:pt idx="29">
                  <c:v>2.6733922865133763E-2</c:v>
                </c:pt>
                <c:pt idx="30">
                  <c:v>-4.6558113790240441E-2</c:v>
                </c:pt>
                <c:pt idx="31">
                  <c:v>7.2251550296016376E-2</c:v>
                </c:pt>
                <c:pt idx="32">
                  <c:v>9.0337175977111883E-2</c:v>
                </c:pt>
                <c:pt idx="33">
                  <c:v>3.3365247592769265E-2</c:v>
                </c:pt>
                <c:pt idx="34">
                  <c:v>4.134155213839108E-2</c:v>
                </c:pt>
                <c:pt idx="35">
                  <c:v>2.2608320915963986E-2</c:v>
                </c:pt>
                <c:pt idx="36">
                  <c:v>-0.14814593487574257</c:v>
                </c:pt>
                <c:pt idx="37">
                  <c:v>1.5890327511272062E-3</c:v>
                </c:pt>
                <c:pt idx="38">
                  <c:v>0.10821052232017792</c:v>
                </c:pt>
                <c:pt idx="39">
                  <c:v>0.11007716317618588</c:v>
                </c:pt>
                <c:pt idx="40">
                  <c:v>-3.6324671296625866E-2</c:v>
                </c:pt>
                <c:pt idx="41">
                  <c:v>-1.4225397916419524E-2</c:v>
                </c:pt>
                <c:pt idx="42">
                  <c:v>3.0932514355185958E-2</c:v>
                </c:pt>
                <c:pt idx="43">
                  <c:v>7.602430683317607E-2</c:v>
                </c:pt>
                <c:pt idx="44">
                  <c:v>0.12703193767373477</c:v>
                </c:pt>
                <c:pt idx="45">
                  <c:v>5.7972150654251209E-2</c:v>
                </c:pt>
                <c:pt idx="46">
                  <c:v>3.9817999137596871E-2</c:v>
                </c:pt>
                <c:pt idx="47">
                  <c:v>1.0525910515752912E-2</c:v>
                </c:pt>
                <c:pt idx="48">
                  <c:v>4.3125852533137277E-2</c:v>
                </c:pt>
                <c:pt idx="49">
                  <c:v>-1.5560721766973984E-2</c:v>
                </c:pt>
                <c:pt idx="50">
                  <c:v>-2.2440808411204216E-2</c:v>
                </c:pt>
                <c:pt idx="51">
                  <c:v>3.1218819246134899E-2</c:v>
                </c:pt>
                <c:pt idx="52">
                  <c:v>5.8499441200410729E-2</c:v>
                </c:pt>
                <c:pt idx="53">
                  <c:v>1.9507813142638497E-2</c:v>
                </c:pt>
                <c:pt idx="54">
                  <c:v>-4.1500619428120444E-2</c:v>
                </c:pt>
                <c:pt idx="55">
                  <c:v>4.5061219831950439E-2</c:v>
                </c:pt>
                <c:pt idx="56">
                  <c:v>8.0872542352892651E-2</c:v>
                </c:pt>
                <c:pt idx="57">
                  <c:v>2.8946022832826657E-2</c:v>
                </c:pt>
                <c:pt idx="58">
                  <c:v>1.0800497227478445E-2</c:v>
                </c:pt>
                <c:pt idx="59">
                  <c:v>-9.2594961612235238E-2</c:v>
                </c:pt>
                <c:pt idx="60">
                  <c:v>1.4546353618641206E-2</c:v>
                </c:pt>
                <c:pt idx="61">
                  <c:v>3.0989328386453963E-2</c:v>
                </c:pt>
                <c:pt idx="62">
                  <c:v>3.8457105158613558E-2</c:v>
                </c:pt>
                <c:pt idx="63">
                  <c:v>4.5401397908335639E-3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192-4E29-B42F-7AD1D74BA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61488"/>
        <c:axId val="574260312"/>
      </c:scatterChart>
      <c:valAx>
        <c:axId val="5742614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60312"/>
        <c:crosses val="autoZero"/>
        <c:crossBetween val="midCat"/>
      </c:valAx>
      <c:valAx>
        <c:axId val="57426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6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TDK_KF_ST_08_02!$I$20:$I$84</c:f>
              <c:numCache>
                <c:formatCode>General</c:formatCode>
                <c:ptCount val="65"/>
                <c:pt idx="0">
                  <c:v>538</c:v>
                </c:pt>
                <c:pt idx="1">
                  <c:v>930</c:v>
                </c:pt>
                <c:pt idx="2">
                  <c:v>1327</c:v>
                </c:pt>
                <c:pt idx="3">
                  <c:v>1712</c:v>
                </c:pt>
                <c:pt idx="4">
                  <c:v>2061</c:v>
                </c:pt>
                <c:pt idx="5">
                  <c:v>2391</c:v>
                </c:pt>
                <c:pt idx="6">
                  <c:v>2707</c:v>
                </c:pt>
                <c:pt idx="7">
                  <c:v>2993</c:v>
                </c:pt>
                <c:pt idx="8">
                  <c:v>3256</c:v>
                </c:pt>
                <c:pt idx="9">
                  <c:v>3494</c:v>
                </c:pt>
                <c:pt idx="10">
                  <c:v>3689</c:v>
                </c:pt>
                <c:pt idx="11">
                  <c:v>3849</c:v>
                </c:pt>
                <c:pt idx="12">
                  <c:v>3976</c:v>
                </c:pt>
                <c:pt idx="13">
                  <c:v>4055</c:v>
                </c:pt>
                <c:pt idx="14">
                  <c:v>4099</c:v>
                </c:pt>
                <c:pt idx="15">
                  <c:v>4108</c:v>
                </c:pt>
                <c:pt idx="16">
                  <c:v>4070</c:v>
                </c:pt>
                <c:pt idx="17">
                  <c:v>3994</c:v>
                </c:pt>
                <c:pt idx="18">
                  <c:v>3885</c:v>
                </c:pt>
                <c:pt idx="19">
                  <c:v>3731</c:v>
                </c:pt>
                <c:pt idx="20">
                  <c:v>3540</c:v>
                </c:pt>
                <c:pt idx="21">
                  <c:v>3318</c:v>
                </c:pt>
                <c:pt idx="22">
                  <c:v>3075</c:v>
                </c:pt>
                <c:pt idx="23">
                  <c:v>2798</c:v>
                </c:pt>
                <c:pt idx="24">
                  <c:v>2477</c:v>
                </c:pt>
                <c:pt idx="25">
                  <c:v>2142</c:v>
                </c:pt>
                <c:pt idx="26">
                  <c:v>1783</c:v>
                </c:pt>
                <c:pt idx="27">
                  <c:v>1409</c:v>
                </c:pt>
                <c:pt idx="28">
                  <c:v>1021</c:v>
                </c:pt>
                <c:pt idx="29">
                  <c:v>636</c:v>
                </c:pt>
                <c:pt idx="30">
                  <c:v>242</c:v>
                </c:pt>
                <c:pt idx="31">
                  <c:v>-153</c:v>
                </c:pt>
                <c:pt idx="32">
                  <c:v>-558</c:v>
                </c:pt>
                <c:pt idx="33">
                  <c:v>-961</c:v>
                </c:pt>
                <c:pt idx="34">
                  <c:v>-1358</c:v>
                </c:pt>
                <c:pt idx="35">
                  <c:v>-1739</c:v>
                </c:pt>
                <c:pt idx="36">
                  <c:v>-2094</c:v>
                </c:pt>
                <c:pt idx="37">
                  <c:v>-2425</c:v>
                </c:pt>
                <c:pt idx="38">
                  <c:v>-2731</c:v>
                </c:pt>
                <c:pt idx="39">
                  <c:v>-3022</c:v>
                </c:pt>
                <c:pt idx="40">
                  <c:v>-3284</c:v>
                </c:pt>
                <c:pt idx="41">
                  <c:v>-3520</c:v>
                </c:pt>
                <c:pt idx="42">
                  <c:v>-3722</c:v>
                </c:pt>
                <c:pt idx="43">
                  <c:v>-3877</c:v>
                </c:pt>
                <c:pt idx="44">
                  <c:v>-4005</c:v>
                </c:pt>
                <c:pt idx="45">
                  <c:v>-4086</c:v>
                </c:pt>
                <c:pt idx="46">
                  <c:v>-4133</c:v>
                </c:pt>
                <c:pt idx="47">
                  <c:v>-4136</c:v>
                </c:pt>
                <c:pt idx="48">
                  <c:v>-4108</c:v>
                </c:pt>
                <c:pt idx="49">
                  <c:v>-4031</c:v>
                </c:pt>
                <c:pt idx="50">
                  <c:v>-3917</c:v>
                </c:pt>
                <c:pt idx="51">
                  <c:v>-3766</c:v>
                </c:pt>
                <c:pt idx="52">
                  <c:v>-3578</c:v>
                </c:pt>
                <c:pt idx="53">
                  <c:v>-3359</c:v>
                </c:pt>
                <c:pt idx="54">
                  <c:v>-3114</c:v>
                </c:pt>
                <c:pt idx="55">
                  <c:v>-2834</c:v>
                </c:pt>
                <c:pt idx="56">
                  <c:v>-2519</c:v>
                </c:pt>
                <c:pt idx="57">
                  <c:v>-2182</c:v>
                </c:pt>
                <c:pt idx="58">
                  <c:v>-1815</c:v>
                </c:pt>
                <c:pt idx="59">
                  <c:v>-1444</c:v>
                </c:pt>
                <c:pt idx="60">
                  <c:v>-1056</c:v>
                </c:pt>
                <c:pt idx="61">
                  <c:v>-671</c:v>
                </c:pt>
                <c:pt idx="62">
                  <c:v>-276</c:v>
                </c:pt>
                <c:pt idx="63">
                  <c:v>122</c:v>
                </c:pt>
                <c:pt idx="64">
                  <c:v>528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05C-4F48-996D-23338039AE0D}"/>
            </c:ext>
          </c:extLst>
        </c:ser>
        <c:ser>
          <c:idx val="1"/>
          <c:order val="1"/>
          <c:tx>
            <c:strRef>
              <c:f>TDK_KF_ST_08_02!$L$19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TDK_KF_ST_08_02!$L$20:$L$84</c:f>
              <c:numCache>
                <c:formatCode>General</c:formatCode>
                <c:ptCount val="65"/>
                <c:pt idx="0">
                  <c:v>529.37082022242839</c:v>
                </c:pt>
                <c:pt idx="1">
                  <c:v>934.19898741608029</c:v>
                </c:pt>
                <c:pt idx="2">
                  <c:v>1330.1250146192951</c:v>
                </c:pt>
                <c:pt idx="3">
                  <c:v>1713.7196201772501</c:v>
                </c:pt>
                <c:pt idx="4">
                  <c:v>2064.791017724579</c:v>
                </c:pt>
                <c:pt idx="5">
                  <c:v>2400.2783398697406</c:v>
                </c:pt>
                <c:pt idx="6">
                  <c:v>2711.4411015887895</c:v>
                </c:pt>
                <c:pt idx="7">
                  <c:v>2995.2766012881448</c:v>
                </c:pt>
                <c:pt idx="8">
                  <c:v>3258.3416656397171</c:v>
                </c:pt>
                <c:pt idx="9">
                  <c:v>3492.033931367027</c:v>
                </c:pt>
                <c:pt idx="10">
                  <c:v>3690.1886784447738</c:v>
                </c:pt>
                <c:pt idx="11">
                  <c:v>3848.3114597052327</c:v>
                </c:pt>
                <c:pt idx="12">
                  <c:v>3969.7760325475779</c:v>
                </c:pt>
                <c:pt idx="13">
                  <c:v>4050.72799782731</c:v>
                </c:pt>
                <c:pt idx="14">
                  <c:v>4094.7674651961061</c:v>
                </c:pt>
                <c:pt idx="15">
                  <c:v>4099.8937995283604</c:v>
                </c:pt>
                <c:pt idx="16">
                  <c:v>4065.2562949111793</c:v>
                </c:pt>
                <c:pt idx="17">
                  <c:v>3992.2821616056358</c:v>
                </c:pt>
                <c:pt idx="18">
                  <c:v>3874.7671608189412</c:v>
                </c:pt>
                <c:pt idx="19">
                  <c:v>3724.2969774575949</c:v>
                </c:pt>
                <c:pt idx="20">
                  <c:v>3537.7725855886615</c:v>
                </c:pt>
                <c:pt idx="21">
                  <c:v>3319.0926018454311</c:v>
                </c:pt>
                <c:pt idx="22">
                  <c:v>3074.5307538487923</c:v>
                </c:pt>
                <c:pt idx="23">
                  <c:v>2796.362454742828</c:v>
                </c:pt>
                <c:pt idx="24">
                  <c:v>2483.5270125673701</c:v>
                </c:pt>
                <c:pt idx="25">
                  <c:v>2145.954026504251</c:v>
                </c:pt>
                <c:pt idx="26">
                  <c:v>1785.233238804796</c:v>
                </c:pt>
                <c:pt idx="27">
                  <c:v>1412.5822228322279</c:v>
                </c:pt>
                <c:pt idx="28">
                  <c:v>1025.4629589289027</c:v>
                </c:pt>
                <c:pt idx="29">
                  <c:v>641.64010394887816</c:v>
                </c:pt>
                <c:pt idx="30">
                  <c:v>249.24407613159275</c:v>
                </c:pt>
                <c:pt idx="31">
                  <c:v>-151.44359415188609</c:v>
                </c:pt>
                <c:pt idx="32">
                  <c:v>-557.30481385920814</c:v>
                </c:pt>
                <c:pt idx="33">
                  <c:v>-958.54686926795398</c:v>
                </c:pt>
                <c:pt idx="34">
                  <c:v>-1359.1723305648325</c:v>
                </c:pt>
                <c:pt idx="35">
                  <c:v>-1737.854411324533</c:v>
                </c:pt>
                <c:pt idx="36">
                  <c:v>-2089.6396307193413</c:v>
                </c:pt>
                <c:pt idx="37">
                  <c:v>-2424.9276947638632</c:v>
                </c:pt>
                <c:pt idx="38">
                  <c:v>-2735.6779928562541</c:v>
                </c:pt>
                <c:pt idx="39">
                  <c:v>-3023.0246565903312</c:v>
                </c:pt>
                <c:pt idx="40">
                  <c:v>-3288.0929048677149</c:v>
                </c:pt>
                <c:pt idx="41">
                  <c:v>-3519.2467100409194</c:v>
                </c:pt>
                <c:pt idx="42">
                  <c:v>-3721.0322296388699</c:v>
                </c:pt>
                <c:pt idx="43">
                  <c:v>-3882.3631041954945</c:v>
                </c:pt>
                <c:pt idx="44">
                  <c:v>-4005.4247072044086</c:v>
                </c:pt>
                <c:pt idx="45">
                  <c:v>-4086.7845606184369</c:v>
                </c:pt>
                <c:pt idx="46">
                  <c:v>-4132.5625908001666</c:v>
                </c:pt>
                <c:pt idx="47">
                  <c:v>-4139.3182677376317</c:v>
                </c:pt>
                <c:pt idx="48">
                  <c:v>-4105.87084714096</c:v>
                </c:pt>
                <c:pt idx="49">
                  <c:v>-4032.330436942299</c:v>
                </c:pt>
                <c:pt idx="50">
                  <c:v>-3918.9580811473129</c:v>
                </c:pt>
                <c:pt idx="51">
                  <c:v>-3767.3135131447575</c:v>
                </c:pt>
                <c:pt idx="52">
                  <c:v>-3580.701056875766</c:v>
                </c:pt>
                <c:pt idx="53">
                  <c:v>-3361.9389782102435</c:v>
                </c:pt>
                <c:pt idx="54">
                  <c:v>-3114.0506629201304</c:v>
                </c:pt>
                <c:pt idx="55">
                  <c:v>-2835.4917976581214</c:v>
                </c:pt>
                <c:pt idx="56">
                  <c:v>-2519.6023988753932</c:v>
                </c:pt>
                <c:pt idx="57">
                  <c:v>-2179.6347779838875</c:v>
                </c:pt>
                <c:pt idx="58">
                  <c:v>-1818.0455526913902</c:v>
                </c:pt>
                <c:pt idx="59">
                  <c:v>-1448.1783911018574</c:v>
                </c:pt>
                <c:pt idx="60">
                  <c:v>-1056.5729197059707</c:v>
                </c:pt>
                <c:pt idx="61">
                  <c:v>-668.11861974492297</c:v>
                </c:pt>
                <c:pt idx="62">
                  <c:v>-273.00439842774995</c:v>
                </c:pt>
                <c:pt idx="63">
                  <c:v>127.70480891124613</c:v>
                </c:pt>
                <c:pt idx="64">
                  <c:v>535.36806367706436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05C-4F48-996D-23338039AE0D}"/>
            </c:ext>
          </c:extLst>
        </c:ser>
        <c:ser>
          <c:idx val="2"/>
          <c:order val="2"/>
          <c:tx>
            <c:strRef>
              <c:f>TDK_KF_ST_08_02!$J$19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TDK_KF_ST_08_02!$J$20:$J$84</c:f>
              <c:numCache>
                <c:formatCode>General</c:formatCode>
                <c:ptCount val="65"/>
                <c:pt idx="0">
                  <c:v>-4058</c:v>
                </c:pt>
                <c:pt idx="1">
                  <c:v>-3985</c:v>
                </c:pt>
                <c:pt idx="2">
                  <c:v>-3874</c:v>
                </c:pt>
                <c:pt idx="3">
                  <c:v>-3719</c:v>
                </c:pt>
                <c:pt idx="4">
                  <c:v>-3534</c:v>
                </c:pt>
                <c:pt idx="5">
                  <c:v>-3319</c:v>
                </c:pt>
                <c:pt idx="6">
                  <c:v>-3071</c:v>
                </c:pt>
                <c:pt idx="7">
                  <c:v>-2790</c:v>
                </c:pt>
                <c:pt idx="8">
                  <c:v>-2479</c:v>
                </c:pt>
                <c:pt idx="9">
                  <c:v>-2143</c:v>
                </c:pt>
                <c:pt idx="10">
                  <c:v>-1785</c:v>
                </c:pt>
                <c:pt idx="11">
                  <c:v>-1415</c:v>
                </c:pt>
                <c:pt idx="12">
                  <c:v>-1031</c:v>
                </c:pt>
                <c:pt idx="13">
                  <c:v>-645</c:v>
                </c:pt>
                <c:pt idx="14">
                  <c:v>-255</c:v>
                </c:pt>
                <c:pt idx="15">
                  <c:v>145</c:v>
                </c:pt>
                <c:pt idx="16">
                  <c:v>545</c:v>
                </c:pt>
                <c:pt idx="17">
                  <c:v>940</c:v>
                </c:pt>
                <c:pt idx="18">
                  <c:v>1338</c:v>
                </c:pt>
                <c:pt idx="19">
                  <c:v>1708</c:v>
                </c:pt>
                <c:pt idx="20">
                  <c:v>2063</c:v>
                </c:pt>
                <c:pt idx="21">
                  <c:v>2396</c:v>
                </c:pt>
                <c:pt idx="22">
                  <c:v>2705</c:v>
                </c:pt>
                <c:pt idx="23">
                  <c:v>2997</c:v>
                </c:pt>
                <c:pt idx="24">
                  <c:v>3250</c:v>
                </c:pt>
                <c:pt idx="25">
                  <c:v>3487</c:v>
                </c:pt>
                <c:pt idx="26">
                  <c:v>3685</c:v>
                </c:pt>
                <c:pt idx="27">
                  <c:v>3847</c:v>
                </c:pt>
                <c:pt idx="28">
                  <c:v>3973</c:v>
                </c:pt>
                <c:pt idx="29">
                  <c:v>4056</c:v>
                </c:pt>
                <c:pt idx="30">
                  <c:v>4095</c:v>
                </c:pt>
                <c:pt idx="31">
                  <c:v>4102</c:v>
                </c:pt>
                <c:pt idx="32">
                  <c:v>4074</c:v>
                </c:pt>
                <c:pt idx="33">
                  <c:v>3993</c:v>
                </c:pt>
                <c:pt idx="34">
                  <c:v>3879</c:v>
                </c:pt>
                <c:pt idx="35">
                  <c:v>3730</c:v>
                </c:pt>
                <c:pt idx="36">
                  <c:v>3547</c:v>
                </c:pt>
                <c:pt idx="37">
                  <c:v>3331</c:v>
                </c:pt>
                <c:pt idx="38">
                  <c:v>3086</c:v>
                </c:pt>
                <c:pt idx="39">
                  <c:v>2813</c:v>
                </c:pt>
                <c:pt idx="40">
                  <c:v>2490</c:v>
                </c:pt>
                <c:pt idx="41">
                  <c:v>2167</c:v>
                </c:pt>
                <c:pt idx="42">
                  <c:v>1808</c:v>
                </c:pt>
                <c:pt idx="43">
                  <c:v>1431</c:v>
                </c:pt>
                <c:pt idx="44">
                  <c:v>1049</c:v>
                </c:pt>
                <c:pt idx="45">
                  <c:v>675</c:v>
                </c:pt>
                <c:pt idx="46">
                  <c:v>279</c:v>
                </c:pt>
                <c:pt idx="47">
                  <c:v>-115</c:v>
                </c:pt>
                <c:pt idx="48">
                  <c:v>-517</c:v>
                </c:pt>
                <c:pt idx="49">
                  <c:v>-917</c:v>
                </c:pt>
                <c:pt idx="50">
                  <c:v>-1305</c:v>
                </c:pt>
                <c:pt idx="51">
                  <c:v>-1680</c:v>
                </c:pt>
                <c:pt idx="52">
                  <c:v>-2037</c:v>
                </c:pt>
                <c:pt idx="53">
                  <c:v>-2370</c:v>
                </c:pt>
                <c:pt idx="54">
                  <c:v>-2684</c:v>
                </c:pt>
                <c:pt idx="55">
                  <c:v>-2969</c:v>
                </c:pt>
                <c:pt idx="56">
                  <c:v>-3240</c:v>
                </c:pt>
                <c:pt idx="57">
                  <c:v>-3478</c:v>
                </c:pt>
                <c:pt idx="58">
                  <c:v>-3668</c:v>
                </c:pt>
                <c:pt idx="59">
                  <c:v>-3836</c:v>
                </c:pt>
                <c:pt idx="60">
                  <c:v>-3961</c:v>
                </c:pt>
                <c:pt idx="61">
                  <c:v>-4047</c:v>
                </c:pt>
                <c:pt idx="62">
                  <c:v>-4090</c:v>
                </c:pt>
                <c:pt idx="63">
                  <c:v>-4094</c:v>
                </c:pt>
                <c:pt idx="64">
                  <c:v>-4061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05C-4F48-996D-23338039AE0D}"/>
            </c:ext>
          </c:extLst>
        </c:ser>
        <c:ser>
          <c:idx val="3"/>
          <c:order val="3"/>
          <c:tx>
            <c:strRef>
              <c:f>TDK_KF_ST_08_02!$N$19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TDK_KF_ST_08_02!$N$20:$N$84</c:f>
              <c:numCache>
                <c:formatCode>General</c:formatCode>
                <c:ptCount val="65"/>
                <c:pt idx="0">
                  <c:v>-4058.573657351988</c:v>
                </c:pt>
                <c:pt idx="1">
                  <c:v>-3983.5923423930581</c:v>
                </c:pt>
                <c:pt idx="2">
                  <c:v>-3868.7233474802647</c:v>
                </c:pt>
                <c:pt idx="3">
                  <c:v>-3714.6588374552116</c:v>
                </c:pt>
                <c:pt idx="4">
                  <c:v>-3532.0652229133248</c:v>
                </c:pt>
                <c:pt idx="5">
                  <c:v>-3314.2516283618197</c:v>
                </c:pt>
                <c:pt idx="6">
                  <c:v>-3066.4446799236621</c:v>
                </c:pt>
                <c:pt idx="7">
                  <c:v>-2791.8645774775005</c:v>
                </c:pt>
                <c:pt idx="8">
                  <c:v>-2482.3360213289475</c:v>
                </c:pt>
                <c:pt idx="9">
                  <c:v>-2144.1617652607342</c:v>
                </c:pt>
                <c:pt idx="10">
                  <c:v>-1785.0700625409249</c:v>
                </c:pt>
                <c:pt idx="11">
                  <c:v>-1415.9824601940497</c:v>
                </c:pt>
                <c:pt idx="12">
                  <c:v>-1031.4438968449767</c:v>
                </c:pt>
                <c:pt idx="13">
                  <c:v>-648.34236616978524</c:v>
                </c:pt>
                <c:pt idx="14">
                  <c:v>-254.17584152685308</c:v>
                </c:pt>
                <c:pt idx="15">
                  <c:v>150.09606379867543</c:v>
                </c:pt>
                <c:pt idx="16">
                  <c:v>549.73236367162269</c:v>
                </c:pt>
                <c:pt idx="17">
                  <c:v>940.35647879337807</c:v>
                </c:pt>
                <c:pt idx="18">
                  <c:v>1341.6130807621923</c:v>
                </c:pt>
                <c:pt idx="19">
                  <c:v>1712.5880470281295</c:v>
                </c:pt>
                <c:pt idx="20">
                  <c:v>2067.8200957559825</c:v>
                </c:pt>
                <c:pt idx="21">
                  <c:v>2400.7022504656265</c:v>
                </c:pt>
                <c:pt idx="22">
                  <c:v>2704.7502262961671</c:v>
                </c:pt>
                <c:pt idx="23">
                  <c:v>2989.7216969220995</c:v>
                </c:pt>
                <c:pt idx="24">
                  <c:v>3252.9561722679491</c:v>
                </c:pt>
                <c:pt idx="25">
                  <c:v>3484.1183540359389</c:v>
                </c:pt>
                <c:pt idx="26">
                  <c:v>3681.7759634238937</c:v>
                </c:pt>
                <c:pt idx="27">
                  <c:v>3840.5477428790073</c:v>
                </c:pt>
                <c:pt idx="28">
                  <c:v>3962.4480481142236</c:v>
                </c:pt>
                <c:pt idx="29">
                  <c:v>4043.8459039190466</c:v>
                </c:pt>
                <c:pt idx="30">
                  <c:v>4088.870711871215</c:v>
                </c:pt>
                <c:pt idx="31">
                  <c:v>4096.2836054521877</c:v>
                </c:pt>
                <c:pt idx="32">
                  <c:v>4064.2515902514378</c:v>
                </c:pt>
                <c:pt idx="33">
                  <c:v>3992.5047111504</c:v>
                </c:pt>
                <c:pt idx="34">
                  <c:v>3878.866897556547</c:v>
                </c:pt>
                <c:pt idx="35">
                  <c:v>3729.3852346554013</c:v>
                </c:pt>
                <c:pt idx="36">
                  <c:v>3549.280888255742</c:v>
                </c:pt>
                <c:pt idx="37">
                  <c:v>3334.5949751684352</c:v>
                </c:pt>
                <c:pt idx="38">
                  <c:v>3090.3614491633739</c:v>
                </c:pt>
                <c:pt idx="39">
                  <c:v>2815.6842213836317</c:v>
                </c:pt>
                <c:pt idx="40">
                  <c:v>2507.0080204889337</c:v>
                </c:pt>
                <c:pt idx="41">
                  <c:v>2176.4202228164836</c:v>
                </c:pt>
                <c:pt idx="42">
                  <c:v>1815.563764379252</c:v>
                </c:pt>
                <c:pt idx="43">
                  <c:v>1443.4680574480176</c:v>
                </c:pt>
                <c:pt idx="44">
                  <c:v>1058.4797297653427</c:v>
                </c:pt>
                <c:pt idx="45">
                  <c:v>680.32293293673411</c:v>
                </c:pt>
                <c:pt idx="46">
                  <c:v>284.5620298302531</c:v>
                </c:pt>
                <c:pt idx="47">
                  <c:v>-114.52243230415968</c:v>
                </c:pt>
                <c:pt idx="48">
                  <c:v>-520.16237555750956</c:v>
                </c:pt>
                <c:pt idx="49">
                  <c:v>-919.40626898884216</c:v>
                </c:pt>
                <c:pt idx="50">
                  <c:v>-1310.8450463033948</c:v>
                </c:pt>
                <c:pt idx="51">
                  <c:v>-1688.7564532549868</c:v>
                </c:pt>
                <c:pt idx="52">
                  <c:v>-2046.7107308345348</c:v>
                </c:pt>
                <c:pt idx="53">
                  <c:v>-2381.7719809517885</c:v>
                </c:pt>
                <c:pt idx="54">
                  <c:v>-2691.3768912635928</c:v>
                </c:pt>
                <c:pt idx="55">
                  <c:v>-2977.7591620033168</c:v>
                </c:pt>
                <c:pt idx="56">
                  <c:v>-3244.3915495338924</c:v>
                </c:pt>
                <c:pt idx="57">
                  <c:v>-3477.7230259471194</c:v>
                </c:pt>
                <c:pt idx="58">
                  <c:v>-3676.3057518072574</c:v>
                </c:pt>
                <c:pt idx="59">
                  <c:v>-3834.5544627585664</c:v>
                </c:pt>
                <c:pt idx="60">
                  <c:v>-3958.5417275388313</c:v>
                </c:pt>
                <c:pt idx="61">
                  <c:v>-4041.1772723949953</c:v>
                </c:pt>
                <c:pt idx="62">
                  <c:v>-4086.4620455522436</c:v>
                </c:pt>
                <c:pt idx="63">
                  <c:v>-4093.7144919858174</c:v>
                </c:pt>
                <c:pt idx="64">
                  <c:v>-4061.2711636453005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05C-4F48-996D-23338039A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9528"/>
        <c:axId val="575511712"/>
      </c:scatterChart>
      <c:valAx>
        <c:axId val="574259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511712"/>
        <c:crosses val="autoZero"/>
        <c:crossBetween val="midCat"/>
      </c:valAx>
      <c:valAx>
        <c:axId val="57551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9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TDK_KF_ST_08_03!$I$85:$I$149</c:f>
              <c:numCache>
                <c:formatCode>General</c:formatCode>
                <c:ptCount val="65"/>
                <c:pt idx="0">
                  <c:v>534</c:v>
                </c:pt>
                <c:pt idx="1">
                  <c:v>131</c:v>
                </c:pt>
                <c:pt idx="2">
                  <c:v>-263</c:v>
                </c:pt>
                <c:pt idx="3">
                  <c:v>-655</c:v>
                </c:pt>
                <c:pt idx="4">
                  <c:v>-1047</c:v>
                </c:pt>
                <c:pt idx="5">
                  <c:v>-1438</c:v>
                </c:pt>
                <c:pt idx="6">
                  <c:v>-1805</c:v>
                </c:pt>
                <c:pt idx="7">
                  <c:v>-2173</c:v>
                </c:pt>
                <c:pt idx="8">
                  <c:v>-2510</c:v>
                </c:pt>
                <c:pt idx="9">
                  <c:v>-2818</c:v>
                </c:pt>
                <c:pt idx="10">
                  <c:v>-3097</c:v>
                </c:pt>
                <c:pt idx="11">
                  <c:v>-3341</c:v>
                </c:pt>
                <c:pt idx="12">
                  <c:v>-3565</c:v>
                </c:pt>
                <c:pt idx="13">
                  <c:v>-3759</c:v>
                </c:pt>
                <c:pt idx="14">
                  <c:v>-3900</c:v>
                </c:pt>
                <c:pt idx="15">
                  <c:v>-4016</c:v>
                </c:pt>
                <c:pt idx="16">
                  <c:v>-4085</c:v>
                </c:pt>
                <c:pt idx="17">
                  <c:v>-4126</c:v>
                </c:pt>
                <c:pt idx="18">
                  <c:v>-4122</c:v>
                </c:pt>
                <c:pt idx="19">
                  <c:v>-4080</c:v>
                </c:pt>
                <c:pt idx="20">
                  <c:v>-3991</c:v>
                </c:pt>
                <c:pt idx="21">
                  <c:v>-3865</c:v>
                </c:pt>
                <c:pt idx="22">
                  <c:v>-3706</c:v>
                </c:pt>
                <c:pt idx="23">
                  <c:v>-3505</c:v>
                </c:pt>
                <c:pt idx="24">
                  <c:v>-3281</c:v>
                </c:pt>
                <c:pt idx="25">
                  <c:v>-3014</c:v>
                </c:pt>
                <c:pt idx="26">
                  <c:v>-2734</c:v>
                </c:pt>
                <c:pt idx="27">
                  <c:v>-2426</c:v>
                </c:pt>
                <c:pt idx="28">
                  <c:v>-2089</c:v>
                </c:pt>
                <c:pt idx="29">
                  <c:v>-1728</c:v>
                </c:pt>
                <c:pt idx="30">
                  <c:v>-1354</c:v>
                </c:pt>
                <c:pt idx="31">
                  <c:v>-956</c:v>
                </c:pt>
                <c:pt idx="32">
                  <c:v>-560</c:v>
                </c:pt>
                <c:pt idx="33">
                  <c:v>-167</c:v>
                </c:pt>
                <c:pt idx="34">
                  <c:v>232</c:v>
                </c:pt>
                <c:pt idx="35">
                  <c:v>628</c:v>
                </c:pt>
                <c:pt idx="36">
                  <c:v>1010</c:v>
                </c:pt>
                <c:pt idx="37">
                  <c:v>1412</c:v>
                </c:pt>
                <c:pt idx="38">
                  <c:v>1778</c:v>
                </c:pt>
                <c:pt idx="39">
                  <c:v>2132</c:v>
                </c:pt>
                <c:pt idx="40">
                  <c:v>2473</c:v>
                </c:pt>
                <c:pt idx="41">
                  <c:v>2777</c:v>
                </c:pt>
                <c:pt idx="42">
                  <c:v>3053</c:v>
                </c:pt>
                <c:pt idx="43">
                  <c:v>3305</c:v>
                </c:pt>
                <c:pt idx="44">
                  <c:v>3525</c:v>
                </c:pt>
                <c:pt idx="45">
                  <c:v>3716</c:v>
                </c:pt>
                <c:pt idx="46">
                  <c:v>3863</c:v>
                </c:pt>
                <c:pt idx="47">
                  <c:v>3980</c:v>
                </c:pt>
                <c:pt idx="48">
                  <c:v>4054</c:v>
                </c:pt>
                <c:pt idx="49">
                  <c:v>4090</c:v>
                </c:pt>
                <c:pt idx="50">
                  <c:v>4084</c:v>
                </c:pt>
                <c:pt idx="51">
                  <c:v>4043</c:v>
                </c:pt>
                <c:pt idx="52">
                  <c:v>3961</c:v>
                </c:pt>
                <c:pt idx="53">
                  <c:v>3834</c:v>
                </c:pt>
                <c:pt idx="54">
                  <c:v>3682</c:v>
                </c:pt>
                <c:pt idx="55">
                  <c:v>3478</c:v>
                </c:pt>
                <c:pt idx="56">
                  <c:v>3246</c:v>
                </c:pt>
                <c:pt idx="57">
                  <c:v>2991</c:v>
                </c:pt>
                <c:pt idx="58">
                  <c:v>2704</c:v>
                </c:pt>
                <c:pt idx="59">
                  <c:v>2393</c:v>
                </c:pt>
                <c:pt idx="60">
                  <c:v>2060</c:v>
                </c:pt>
                <c:pt idx="61">
                  <c:v>1700</c:v>
                </c:pt>
                <c:pt idx="62">
                  <c:v>1321</c:v>
                </c:pt>
                <c:pt idx="63">
                  <c:v>931</c:v>
                </c:pt>
                <c:pt idx="64">
                  <c:v>525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854-4B94-86E4-FB0ECBD0D765}"/>
            </c:ext>
          </c:extLst>
        </c:ser>
        <c:ser>
          <c:idx val="1"/>
          <c:order val="1"/>
          <c:tx>
            <c:strRef>
              <c:f>TDK_KF_ST_08_03!$L$19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TDK_KF_ST_08_03!$L$85:$L$149</c:f>
              <c:numCache>
                <c:formatCode>General</c:formatCode>
                <c:ptCount val="65"/>
                <c:pt idx="0">
                  <c:v>539.01589550941026</c:v>
                </c:pt>
                <c:pt idx="1">
                  <c:v>137.906012184963</c:v>
                </c:pt>
                <c:pt idx="2">
                  <c:v>-262.1418622375553</c:v>
                </c:pt>
                <c:pt idx="3">
                  <c:v>-652.87623731196902</c:v>
                </c:pt>
                <c:pt idx="4">
                  <c:v>-1045.3197158921328</c:v>
                </c:pt>
                <c:pt idx="5">
                  <c:v>-1440.125742444412</c:v>
                </c:pt>
                <c:pt idx="6">
                  <c:v>-1812.4050393550738</c:v>
                </c:pt>
                <c:pt idx="7">
                  <c:v>-2173.3449384278915</c:v>
                </c:pt>
                <c:pt idx="8">
                  <c:v>-2511.6289761791481</c:v>
                </c:pt>
                <c:pt idx="9">
                  <c:v>-2816.5429652079179</c:v>
                </c:pt>
                <c:pt idx="10">
                  <c:v>-3095.0993209797598</c:v>
                </c:pt>
                <c:pt idx="11">
                  <c:v>-3343.5351663794659</c:v>
                </c:pt>
                <c:pt idx="12">
                  <c:v>-3566.4989399670985</c:v>
                </c:pt>
                <c:pt idx="13">
                  <c:v>-3752.3534332189279</c:v>
                </c:pt>
                <c:pt idx="14">
                  <c:v>-3904.6581189656531</c:v>
                </c:pt>
                <c:pt idx="15">
                  <c:v>-4018.4577837147685</c:v>
                </c:pt>
                <c:pt idx="16">
                  <c:v>-4091.583668685621</c:v>
                </c:pt>
                <c:pt idx="17">
                  <c:v>-4125.2756399202954</c:v>
                </c:pt>
                <c:pt idx="18">
                  <c:v>-4119.0948165328746</c:v>
                </c:pt>
                <c:pt idx="19">
                  <c:v>-4075.5348978260904</c:v>
                </c:pt>
                <c:pt idx="20">
                  <c:v>-3993.7123251816411</c:v>
                </c:pt>
                <c:pt idx="21">
                  <c:v>-3868.2947280719472</c:v>
                </c:pt>
                <c:pt idx="22">
                  <c:v>-3708.9049444001671</c:v>
                </c:pt>
                <c:pt idx="23">
                  <c:v>-3509.1958579006241</c:v>
                </c:pt>
                <c:pt idx="24">
                  <c:v>-3279.4437545029082</c:v>
                </c:pt>
                <c:pt idx="25">
                  <c:v>-3016.8475163294925</c:v>
                </c:pt>
                <c:pt idx="26">
                  <c:v>-2736.6317747010849</c:v>
                </c:pt>
                <c:pt idx="27">
                  <c:v>-2427.6945376051426</c:v>
                </c:pt>
                <c:pt idx="28">
                  <c:v>-2089.1849089361426</c:v>
                </c:pt>
                <c:pt idx="29">
                  <c:v>-1728.3170129860546</c:v>
                </c:pt>
                <c:pt idx="30">
                  <c:v>-1353.1591769668339</c:v>
                </c:pt>
                <c:pt idx="31">
                  <c:v>-956.31106816081854</c:v>
                </c:pt>
                <c:pt idx="32">
                  <c:v>-556.398692082156</c:v>
                </c:pt>
                <c:pt idx="33">
                  <c:v>-158.97342194005256</c:v>
                </c:pt>
                <c:pt idx="34">
                  <c:v>238.47472409203755</c:v>
                </c:pt>
                <c:pt idx="35">
                  <c:v>630.31744622987685</c:v>
                </c:pt>
                <c:pt idx="36">
                  <c:v>1016.7954211575386</c:v>
                </c:pt>
                <c:pt idx="37">
                  <c:v>1408.2287924789514</c:v>
                </c:pt>
                <c:pt idx="38">
                  <c:v>1778.4472649665956</c:v>
                </c:pt>
                <c:pt idx="39">
                  <c:v>2137.9827689133785</c:v>
                </c:pt>
                <c:pt idx="40">
                  <c:v>2473.416742998781</c:v>
                </c:pt>
                <c:pt idx="41">
                  <c:v>2781.0512823733939</c:v>
                </c:pt>
                <c:pt idx="42">
                  <c:v>3054.5070920794356</c:v>
                </c:pt>
                <c:pt idx="43">
                  <c:v>3303.0490000043606</c:v>
                </c:pt>
                <c:pt idx="44">
                  <c:v>3521.5591598189144</c:v>
                </c:pt>
                <c:pt idx="45">
                  <c:v>3710.7568723363374</c:v>
                </c:pt>
                <c:pt idx="46">
                  <c:v>3862.2262974580863</c:v>
                </c:pt>
                <c:pt idx="47">
                  <c:v>3977.1404650278932</c:v>
                </c:pt>
                <c:pt idx="48">
                  <c:v>4050.6190573463605</c:v>
                </c:pt>
                <c:pt idx="49">
                  <c:v>4084.9434943433371</c:v>
                </c:pt>
                <c:pt idx="50">
                  <c:v>4080.3310302563314</c:v>
                </c:pt>
                <c:pt idx="51">
                  <c:v>4037.4198027089233</c:v>
                </c:pt>
                <c:pt idx="52">
                  <c:v>3956.3618680346631</c:v>
                </c:pt>
                <c:pt idx="53">
                  <c:v>3834.9591990216877</c:v>
                </c:pt>
                <c:pt idx="54">
                  <c:v>3675.8036822519471</c:v>
                </c:pt>
                <c:pt idx="55">
                  <c:v>3480.1161669014473</c:v>
                </c:pt>
                <c:pt idx="56">
                  <c:v>3246.1310545082883</c:v>
                </c:pt>
                <c:pt idx="57">
                  <c:v>2989.600394132322</c:v>
                </c:pt>
                <c:pt idx="58">
                  <c:v>2707.6963217140769</c:v>
                </c:pt>
                <c:pt idx="59">
                  <c:v>2398.5785675082511</c:v>
                </c:pt>
                <c:pt idx="60">
                  <c:v>2061.3262073274182</c:v>
                </c:pt>
                <c:pt idx="61">
                  <c:v>1705.1852941278596</c:v>
                </c:pt>
                <c:pt idx="62">
                  <c:v>1325.2061556363126</c:v>
                </c:pt>
                <c:pt idx="63">
                  <c:v>931.21634521623162</c:v>
                </c:pt>
                <c:pt idx="64">
                  <c:v>523.25541584254574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854-4B94-86E4-FB0ECBD0D765}"/>
            </c:ext>
          </c:extLst>
        </c:ser>
        <c:ser>
          <c:idx val="2"/>
          <c:order val="2"/>
          <c:tx>
            <c:strRef>
              <c:f>TDK_KF_ST_08_03!$J$19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TDK_KF_ST_08_03!$J$85:$J$149</c:f>
              <c:numCache>
                <c:formatCode>General</c:formatCode>
                <c:ptCount val="65"/>
                <c:pt idx="0">
                  <c:v>-4047</c:v>
                </c:pt>
                <c:pt idx="1">
                  <c:v>-4081</c:v>
                </c:pt>
                <c:pt idx="2">
                  <c:v>-4077</c:v>
                </c:pt>
                <c:pt idx="3">
                  <c:v>-4033</c:v>
                </c:pt>
                <c:pt idx="4">
                  <c:v>-3948</c:v>
                </c:pt>
                <c:pt idx="5">
                  <c:v>-3825</c:v>
                </c:pt>
                <c:pt idx="6">
                  <c:v>-3659</c:v>
                </c:pt>
                <c:pt idx="7">
                  <c:v>-3457</c:v>
                </c:pt>
                <c:pt idx="8">
                  <c:v>-3231</c:v>
                </c:pt>
                <c:pt idx="9">
                  <c:v>-2969</c:v>
                </c:pt>
                <c:pt idx="10">
                  <c:v>-2684</c:v>
                </c:pt>
                <c:pt idx="11">
                  <c:v>-2373</c:v>
                </c:pt>
                <c:pt idx="12">
                  <c:v>-2037</c:v>
                </c:pt>
                <c:pt idx="13">
                  <c:v>-1681</c:v>
                </c:pt>
                <c:pt idx="14">
                  <c:v>-1301</c:v>
                </c:pt>
                <c:pt idx="15">
                  <c:v>-909</c:v>
                </c:pt>
                <c:pt idx="16">
                  <c:v>-517</c:v>
                </c:pt>
                <c:pt idx="17">
                  <c:v>-117</c:v>
                </c:pt>
                <c:pt idx="18">
                  <c:v>280</c:v>
                </c:pt>
                <c:pt idx="19">
                  <c:v>662</c:v>
                </c:pt>
                <c:pt idx="20">
                  <c:v>1037</c:v>
                </c:pt>
                <c:pt idx="21">
                  <c:v>1429</c:v>
                </c:pt>
                <c:pt idx="22">
                  <c:v>1799</c:v>
                </c:pt>
                <c:pt idx="23">
                  <c:v>2156</c:v>
                </c:pt>
                <c:pt idx="24">
                  <c:v>2490</c:v>
                </c:pt>
                <c:pt idx="25">
                  <c:v>2794</c:v>
                </c:pt>
                <c:pt idx="26">
                  <c:v>3069</c:v>
                </c:pt>
                <c:pt idx="27">
                  <c:v>3316</c:v>
                </c:pt>
                <c:pt idx="28">
                  <c:v>3530</c:v>
                </c:pt>
                <c:pt idx="29">
                  <c:v>3724</c:v>
                </c:pt>
                <c:pt idx="30">
                  <c:v>3873</c:v>
                </c:pt>
                <c:pt idx="31">
                  <c:v>3983</c:v>
                </c:pt>
                <c:pt idx="32">
                  <c:v>4058</c:v>
                </c:pt>
                <c:pt idx="33">
                  <c:v>4091</c:v>
                </c:pt>
                <c:pt idx="34">
                  <c:v>4083</c:v>
                </c:pt>
                <c:pt idx="35">
                  <c:v>4044</c:v>
                </c:pt>
                <c:pt idx="36">
                  <c:v>3965</c:v>
                </c:pt>
                <c:pt idx="37">
                  <c:v>3841</c:v>
                </c:pt>
                <c:pt idx="38">
                  <c:v>3685</c:v>
                </c:pt>
                <c:pt idx="39">
                  <c:v>3480</c:v>
                </c:pt>
                <c:pt idx="40">
                  <c:v>3247</c:v>
                </c:pt>
                <c:pt idx="41">
                  <c:v>2988</c:v>
                </c:pt>
                <c:pt idx="42">
                  <c:v>2704</c:v>
                </c:pt>
                <c:pt idx="43">
                  <c:v>2397</c:v>
                </c:pt>
                <c:pt idx="44">
                  <c:v>2065</c:v>
                </c:pt>
                <c:pt idx="45">
                  <c:v>1702</c:v>
                </c:pt>
                <c:pt idx="46">
                  <c:v>1330</c:v>
                </c:pt>
                <c:pt idx="47">
                  <c:v>939</c:v>
                </c:pt>
                <c:pt idx="48">
                  <c:v>548</c:v>
                </c:pt>
                <c:pt idx="49">
                  <c:v>154</c:v>
                </c:pt>
                <c:pt idx="50">
                  <c:v>-244</c:v>
                </c:pt>
                <c:pt idx="51">
                  <c:v>-638</c:v>
                </c:pt>
                <c:pt idx="52">
                  <c:v>-1021</c:v>
                </c:pt>
                <c:pt idx="53">
                  <c:v>-1402</c:v>
                </c:pt>
                <c:pt idx="54">
                  <c:v>-1779</c:v>
                </c:pt>
                <c:pt idx="55">
                  <c:v>-2130</c:v>
                </c:pt>
                <c:pt idx="56">
                  <c:v>-2474</c:v>
                </c:pt>
                <c:pt idx="57">
                  <c:v>-2775</c:v>
                </c:pt>
                <c:pt idx="58">
                  <c:v>-3050</c:v>
                </c:pt>
                <c:pt idx="59">
                  <c:v>-3302</c:v>
                </c:pt>
                <c:pt idx="60">
                  <c:v>-3522</c:v>
                </c:pt>
                <c:pt idx="61">
                  <c:v>-3706</c:v>
                </c:pt>
                <c:pt idx="62">
                  <c:v>-3859</c:v>
                </c:pt>
                <c:pt idx="63">
                  <c:v>-3972</c:v>
                </c:pt>
                <c:pt idx="64">
                  <c:v>-4049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854-4B94-86E4-FB0ECBD0D765}"/>
            </c:ext>
          </c:extLst>
        </c:ser>
        <c:ser>
          <c:idx val="3"/>
          <c:order val="3"/>
          <c:tx>
            <c:strRef>
              <c:f>TDK_KF_ST_08_03!$N$19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TDK_KF_ST_08_03!$N$85:$N$149</c:f>
              <c:numCache>
                <c:formatCode>General</c:formatCode>
                <c:ptCount val="65"/>
                <c:pt idx="0">
                  <c:v>-4047.4574637084511</c:v>
                </c:pt>
                <c:pt idx="1">
                  <c:v>-4080.0883357015491</c:v>
                </c:pt>
                <c:pt idx="2">
                  <c:v>-4073.7516989586961</c:v>
                </c:pt>
                <c:pt idx="3">
                  <c:v>-4029.9718637769947</c:v>
                </c:pt>
                <c:pt idx="4">
                  <c:v>-3947.4195291713127</c:v>
                </c:pt>
                <c:pt idx="5">
                  <c:v>-3822.8901140371927</c:v>
                </c:pt>
                <c:pt idx="6">
                  <c:v>-3663.63603774901</c:v>
                </c:pt>
                <c:pt idx="7">
                  <c:v>-3465.1793718771469</c:v>
                </c:pt>
                <c:pt idx="8">
                  <c:v>-3232.7591771806178</c:v>
                </c:pt>
                <c:pt idx="9">
                  <c:v>-2976.0336806916371</c:v>
                </c:pt>
                <c:pt idx="10">
                  <c:v>-2691.3034571125977</c:v>
                </c:pt>
                <c:pt idx="11">
                  <c:v>-2382.807378959616</c:v>
                </c:pt>
                <c:pt idx="12">
                  <c:v>-2042.6735795583393</c:v>
                </c:pt>
                <c:pt idx="13">
                  <c:v>-1687.1017682733318</c:v>
                </c:pt>
                <c:pt idx="14">
                  <c:v>-1308.6570532792323</c:v>
                </c:pt>
                <c:pt idx="15">
                  <c:v>-916.57332957886979</c:v>
                </c:pt>
                <c:pt idx="16">
                  <c:v>-521.06186075808807</c:v>
                </c:pt>
                <c:pt idx="17">
                  <c:v>-118.56146500256052</c:v>
                </c:pt>
                <c:pt idx="18">
                  <c:v>280.0039114263667</c:v>
                </c:pt>
                <c:pt idx="19">
                  <c:v>665.17269387710178</c:v>
                </c:pt>
                <c:pt idx="20">
                  <c:v>1050.5673857354864</c:v>
                </c:pt>
                <c:pt idx="21">
                  <c:v>1443.6149014829743</c:v>
                </c:pt>
                <c:pt idx="22">
                  <c:v>1811.0339218183142</c:v>
                </c:pt>
                <c:pt idx="23">
                  <c:v>2168.6756188843437</c:v>
                </c:pt>
                <c:pt idx="24">
                  <c:v>2497.9493386090885</c:v>
                </c:pt>
                <c:pt idx="25">
                  <c:v>2804.5479595115335</c:v>
                </c:pt>
                <c:pt idx="26">
                  <c:v>3073.7315071664366</c:v>
                </c:pt>
                <c:pt idx="27">
                  <c:v>3318.236558318787</c:v>
                </c:pt>
                <c:pt idx="28">
                  <c:v>3536.2546005504764</c:v>
                </c:pt>
                <c:pt idx="29">
                  <c:v>3721.2425950723296</c:v>
                </c:pt>
                <c:pt idx="30">
                  <c:v>3869.0687440709694</c:v>
                </c:pt>
                <c:pt idx="31">
                  <c:v>3981.6288942514889</c:v>
                </c:pt>
                <c:pt idx="32">
                  <c:v>4053.2469220957196</c:v>
                </c:pt>
                <c:pt idx="33">
                  <c:v>4085.0471811767325</c:v>
                </c:pt>
                <c:pt idx="34">
                  <c:v>4078.5441401668195</c:v>
                </c:pt>
                <c:pt idx="35">
                  <c:v>4034.4774179833466</c:v>
                </c:pt>
                <c:pt idx="36">
                  <c:v>3953.190137099461</c:v>
                </c:pt>
                <c:pt idx="37">
                  <c:v>3830.128589149138</c:v>
                </c:pt>
                <c:pt idx="38">
                  <c:v>3672.3367068960501</c:v>
                </c:pt>
                <c:pt idx="39">
                  <c:v>3475.3219448868686</c:v>
                </c:pt>
                <c:pt idx="40">
                  <c:v>3245.675105534518</c:v>
                </c:pt>
                <c:pt idx="41">
                  <c:v>2987.304046134409</c:v>
                </c:pt>
                <c:pt idx="42">
                  <c:v>2708.4949125274566</c:v>
                </c:pt>
                <c:pt idx="43">
                  <c:v>2400.9892815190983</c:v>
                </c:pt>
                <c:pt idx="44">
                  <c:v>2069.4908133284603</c:v>
                </c:pt>
                <c:pt idx="45">
                  <c:v>1709.8248390681094</c:v>
                </c:pt>
                <c:pt idx="46">
                  <c:v>1335.7414415983126</c:v>
                </c:pt>
                <c:pt idx="47">
                  <c:v>943.05738997010167</c:v>
                </c:pt>
                <c:pt idx="48">
                  <c:v>550.47973012512887</c:v>
                </c:pt>
                <c:pt idx="49">
                  <c:v>157.1503072637212</c:v>
                </c:pt>
                <c:pt idx="50">
                  <c:v>-245.9446014655735</c:v>
                </c:pt>
                <c:pt idx="51">
                  <c:v>-635.85701579734928</c:v>
                </c:pt>
                <c:pt idx="52">
                  <c:v>-1022.3667058491133</c:v>
                </c:pt>
                <c:pt idx="53">
                  <c:v>-1407.7307673060739</c:v>
                </c:pt>
                <c:pt idx="54">
                  <c:v>-1779.3164696364463</c:v>
                </c:pt>
                <c:pt idx="55">
                  <c:v>-2134.0396044330732</c:v>
                </c:pt>
                <c:pt idx="56">
                  <c:v>-2472.9246506938407</c:v>
                </c:pt>
                <c:pt idx="57">
                  <c:v>-2775.5107772781344</c:v>
                </c:pt>
                <c:pt idx="58">
                  <c:v>-3049.5065030146047</c:v>
                </c:pt>
                <c:pt idx="59">
                  <c:v>-3296.9651381354006</c:v>
                </c:pt>
                <c:pt idx="60">
                  <c:v>-3516.9604594676625</c:v>
                </c:pt>
                <c:pt idx="61">
                  <c:v>-3702.572043466771</c:v>
                </c:pt>
                <c:pt idx="62">
                  <c:v>-3855.3178947763536</c:v>
                </c:pt>
                <c:pt idx="63">
                  <c:v>-3969.9196802019469</c:v>
                </c:pt>
                <c:pt idx="64">
                  <c:v>-4045.5689943381331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854-4B94-86E4-FB0ECBD0D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516416"/>
        <c:axId val="575519552"/>
      </c:scatterChart>
      <c:valAx>
        <c:axId val="57551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519552"/>
        <c:crosses val="autoZero"/>
        <c:crossBetween val="midCat"/>
      </c:valAx>
      <c:valAx>
        <c:axId val="57551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516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TDK_KF_ST_08_03!$AC$20:$AC$84</c:f>
              <c:numCache>
                <c:formatCode>General</c:formatCode>
                <c:ptCount val="65"/>
                <c:pt idx="0">
                  <c:v>3.4110819858183275E-2</c:v>
                </c:pt>
                <c:pt idx="1">
                  <c:v>-0.12246523814547761</c:v>
                </c:pt>
                <c:pt idx="2">
                  <c:v>-0.10262014239042472</c:v>
                </c:pt>
                <c:pt idx="3">
                  <c:v>-4.7498818421818356E-2</c:v>
                </c:pt>
                <c:pt idx="4">
                  <c:v>-8.8090603230032372E-2</c:v>
                </c:pt>
                <c:pt idx="5">
                  <c:v>-9.1591455218924978E-2</c:v>
                </c:pt>
                <c:pt idx="6">
                  <c:v>-8.080141204177238E-2</c:v>
                </c:pt>
                <c:pt idx="7">
                  <c:v>-2.2066289276985174E-2</c:v>
                </c:pt>
                <c:pt idx="8">
                  <c:v>5.0123840839752631E-2</c:v>
                </c:pt>
                <c:pt idx="9">
                  <c:v>3.8847922579350325E-2</c:v>
                </c:pt>
                <c:pt idx="10">
                  <c:v>6.5906679058322482E-2</c:v>
                </c:pt>
                <c:pt idx="11">
                  <c:v>0.13677966417824194</c:v>
                </c:pt>
                <c:pt idx="12">
                  <c:v>5.5517493867085932E-2</c:v>
                </c:pt>
                <c:pt idx="13">
                  <c:v>7.6229431358626698E-2</c:v>
                </c:pt>
                <c:pt idx="14">
                  <c:v>6.8121468332734025E-2</c:v>
                </c:pt>
                <c:pt idx="15">
                  <c:v>-4.4248291952555974E-2</c:v>
                </c:pt>
                <c:pt idx="16">
                  <c:v>-9.0950379348583965E-2</c:v>
                </c:pt>
                <c:pt idx="17">
                  <c:v>-2.6137870625461801E-2</c:v>
                </c:pt>
                <c:pt idx="18">
                  <c:v>-9.1227911856847754E-2</c:v>
                </c:pt>
                <c:pt idx="19">
                  <c:v>-9.8173547652933735E-2</c:v>
                </c:pt>
                <c:pt idx="20">
                  <c:v>-7.9874416309479557E-2</c:v>
                </c:pt>
                <c:pt idx="21">
                  <c:v>-5.479524262794655E-2</c:v>
                </c:pt>
                <c:pt idx="22">
                  <c:v>-5.5484016019320848E-2</c:v>
                </c:pt>
                <c:pt idx="23">
                  <c:v>5.196657966081375E-3</c:v>
                </c:pt>
                <c:pt idx="24">
                  <c:v>1.941887067027892E-2</c:v>
                </c:pt>
                <c:pt idx="25">
                  <c:v>2.3057201265345384E-2</c:v>
                </c:pt>
                <c:pt idx="26">
                  <c:v>5.8835918569798196E-2</c:v>
                </c:pt>
                <c:pt idx="27">
                  <c:v>8.6078421334633504E-2</c:v>
                </c:pt>
                <c:pt idx="28">
                  <c:v>6.6075422301537401E-2</c:v>
                </c:pt>
                <c:pt idx="29">
                  <c:v>1.2553882268861116E-2</c:v>
                </c:pt>
                <c:pt idx="30">
                  <c:v>0.12563238014843137</c:v>
                </c:pt>
                <c:pt idx="31">
                  <c:v>2.8118466638744621E-2</c:v>
                </c:pt>
                <c:pt idx="32">
                  <c:v>-3.5638995020548236E-2</c:v>
                </c:pt>
                <c:pt idx="33">
                  <c:v>1.495254188466788E-2</c:v>
                </c:pt>
                <c:pt idx="34">
                  <c:v>1.8945318872198413E-2</c:v>
                </c:pt>
                <c:pt idx="35">
                  <c:v>-1.3381636772265892E-2</c:v>
                </c:pt>
                <c:pt idx="36">
                  <c:v>-1.4120602866370291E-2</c:v>
                </c:pt>
                <c:pt idx="37">
                  <c:v>1.737013376964569E-2</c:v>
                </c:pt>
                <c:pt idx="38">
                  <c:v>8.0388183621380449E-3</c:v>
                </c:pt>
                <c:pt idx="39">
                  <c:v>9.1444367226813483E-2</c:v>
                </c:pt>
                <c:pt idx="40">
                  <c:v>6.263730006517676E-2</c:v>
                </c:pt>
                <c:pt idx="41">
                  <c:v>5.5805526273132955E-2</c:v>
                </c:pt>
                <c:pt idx="42">
                  <c:v>8.4092904931196699E-2</c:v>
                </c:pt>
                <c:pt idx="43">
                  <c:v>9.392489538848281E-2</c:v>
                </c:pt>
                <c:pt idx="44">
                  <c:v>7.5633411372706405E-2</c:v>
                </c:pt>
                <c:pt idx="45">
                  <c:v>1.0858904991266627E-2</c:v>
                </c:pt>
                <c:pt idx="46">
                  <c:v>-1.4589246501429898E-2</c:v>
                </c:pt>
                <c:pt idx="47">
                  <c:v>-7.6854206387451995E-2</c:v>
                </c:pt>
                <c:pt idx="48">
                  <c:v>-7.948980974248343E-2</c:v>
                </c:pt>
                <c:pt idx="49">
                  <c:v>-0.15051787431889352</c:v>
                </c:pt>
                <c:pt idx="50">
                  <c:v>-0.1408086243476987</c:v>
                </c:pt>
                <c:pt idx="51">
                  <c:v>-0.17532007396073368</c:v>
                </c:pt>
                <c:pt idx="52">
                  <c:v>-0.15912757957647727</c:v>
                </c:pt>
                <c:pt idx="53">
                  <c:v>-0.10610110817600571</c:v>
                </c:pt>
                <c:pt idx="54">
                  <c:v>-7.4432688676324688E-2</c:v>
                </c:pt>
                <c:pt idx="55">
                  <c:v>-5.706214149591915E-2</c:v>
                </c:pt>
                <c:pt idx="56">
                  <c:v>-6.3185097934479018E-2</c:v>
                </c:pt>
                <c:pt idx="57">
                  <c:v>5.2944466356564135E-2</c:v>
                </c:pt>
                <c:pt idx="58">
                  <c:v>3.7661975537503167E-2</c:v>
                </c:pt>
                <c:pt idx="59">
                  <c:v>-3.5803310851122205E-2</c:v>
                </c:pt>
                <c:pt idx="60">
                  <c:v>7.3066101114250159E-2</c:v>
                </c:pt>
                <c:pt idx="61">
                  <c:v>1.8493870408974544E-2</c:v>
                </c:pt>
                <c:pt idx="62">
                  <c:v>3.8369106300308431E-2</c:v>
                </c:pt>
                <c:pt idx="63">
                  <c:v>-1.162694520991181E-2</c:v>
                </c:pt>
                <c:pt idx="64">
                  <c:v>-0.1062604972037775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E69-4377-BE6E-4C206EC71EE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TDK_KF_ST_08_03!$AC$85:$AC$149</c:f>
              <c:numCache>
                <c:formatCode>General</c:formatCode>
                <c:ptCount val="65"/>
                <c:pt idx="0">
                  <c:v>2.2989204234249883E-2</c:v>
                </c:pt>
                <c:pt idx="1">
                  <c:v>-3.1652711908236597E-3</c:v>
                </c:pt>
                <c:pt idx="2">
                  <c:v>8.2296105830380384E-2</c:v>
                </c:pt>
                <c:pt idx="3">
                  <c:v>6.3238510792245961E-2</c:v>
                </c:pt>
                <c:pt idx="4">
                  <c:v>5.6312888207230571E-2</c:v>
                </c:pt>
                <c:pt idx="5">
                  <c:v>0.10296044950280248</c:v>
                </c:pt>
                <c:pt idx="6">
                  <c:v>0.11561624492759393</c:v>
                </c:pt>
                <c:pt idx="7">
                  <c:v>-2.0732068638608325E-2</c:v>
                </c:pt>
                <c:pt idx="8">
                  <c:v>2.2677505627655137E-2</c:v>
                </c:pt>
                <c:pt idx="9">
                  <c:v>-7.7953871908505334E-2</c:v>
                </c:pt>
                <c:pt idx="10">
                  <c:v>-0.1046044703277289</c:v>
                </c:pt>
                <c:pt idx="11">
                  <c:v>-0.11412913211324849</c:v>
                </c:pt>
                <c:pt idx="12">
                  <c:v>-9.2898695036751633E-2</c:v>
                </c:pt>
                <c:pt idx="13">
                  <c:v>-0.15967738801361975</c:v>
                </c:pt>
                <c:pt idx="14">
                  <c:v>-0.13099476088456186</c:v>
                </c:pt>
                <c:pt idx="15">
                  <c:v>-0.14981567173254007</c:v>
                </c:pt>
                <c:pt idx="16">
                  <c:v>-9.9996581605125812E-2</c:v>
                </c:pt>
                <c:pt idx="17">
                  <c:v>-7.6220599386942922E-2</c:v>
                </c:pt>
                <c:pt idx="18">
                  <c:v>-4.7971039162405305E-2</c:v>
                </c:pt>
                <c:pt idx="19">
                  <c:v>8.0449132301509962E-3</c:v>
                </c:pt>
                <c:pt idx="20">
                  <c:v>0.13486706490519396</c:v>
                </c:pt>
                <c:pt idx="21">
                  <c:v>0.14387373234339407</c:v>
                </c:pt>
                <c:pt idx="22">
                  <c:v>0.10935673101866428</c:v>
                </c:pt>
                <c:pt idx="23">
                  <c:v>0.10369849450296442</c:v>
                </c:pt>
                <c:pt idx="24">
                  <c:v>9.2659382990717631E-2</c:v>
                </c:pt>
                <c:pt idx="25">
                  <c:v>7.8438383025201119E-2</c:v>
                </c:pt>
                <c:pt idx="26">
                  <c:v>1.9434793021304131E-2</c:v>
                </c:pt>
                <c:pt idx="27">
                  <c:v>6.801445982119958E-3</c:v>
                </c:pt>
                <c:pt idx="28">
                  <c:v>5.2911375214875989E-2</c:v>
                </c:pt>
                <c:pt idx="29">
                  <c:v>-7.0910592941970663E-3</c:v>
                </c:pt>
                <c:pt idx="30">
                  <c:v>7.1321820788625701E-3</c:v>
                </c:pt>
                <c:pt idx="31">
                  <c:v>5.2598077429593104E-3</c:v>
                </c:pt>
                <c:pt idx="32">
                  <c:v>5.4138072300617068E-2</c:v>
                </c:pt>
                <c:pt idx="33">
                  <c:v>0.12081920135611313</c:v>
                </c:pt>
                <c:pt idx="34">
                  <c:v>0.10464661544693854</c:v>
                </c:pt>
                <c:pt idx="35">
                  <c:v>6.2654158369497281E-2</c:v>
                </c:pt>
                <c:pt idx="36">
                  <c:v>0.14242354409179825</c:v>
                </c:pt>
                <c:pt idx="37">
                  <c:v>1.343047455480928E-2</c:v>
                </c:pt>
                <c:pt idx="38">
                  <c:v>9.4298052730266591E-2</c:v>
                </c:pt>
                <c:pt idx="39">
                  <c:v>0.11930655831071135</c:v>
                </c:pt>
                <c:pt idx="40">
                  <c:v>3.3943641510774114E-2</c:v>
                </c:pt>
                <c:pt idx="41">
                  <c:v>7.1299651662513952E-2</c:v>
                </c:pt>
                <c:pt idx="42">
                  <c:v>-3.6397384452868664E-3</c:v>
                </c:pt>
                <c:pt idx="43">
                  <c:v>-2.4343792515253426E-2</c:v>
                </c:pt>
                <c:pt idx="44">
                  <c:v>-3.3771127789933075E-2</c:v>
                </c:pt>
                <c:pt idx="45">
                  <c:v>-7.7010719125169658E-2</c:v>
                </c:pt>
                <c:pt idx="46">
                  <c:v>-1.8395389969171561E-2</c:v>
                </c:pt>
                <c:pt idx="47">
                  <c:v>4.2977543937183782E-3</c:v>
                </c:pt>
                <c:pt idx="48">
                  <c:v>3.4367718386533852E-2</c:v>
                </c:pt>
                <c:pt idx="49">
                  <c:v>3.3102830412488515E-2</c:v>
                </c:pt>
                <c:pt idx="50">
                  <c:v>0.11312393488960026</c:v>
                </c:pt>
                <c:pt idx="51">
                  <c:v>6.5930766197226376E-2</c:v>
                </c:pt>
                <c:pt idx="52">
                  <c:v>0.11647906131314301</c:v>
                </c:pt>
                <c:pt idx="53">
                  <c:v>0.14822862102644763</c:v>
                </c:pt>
                <c:pt idx="54">
                  <c:v>0.11185603182055104</c:v>
                </c:pt>
                <c:pt idx="55">
                  <c:v>9.3419172551520546E-2</c:v>
                </c:pt>
                <c:pt idx="56">
                  <c:v>3.5185919966956192E-2</c:v>
                </c:pt>
                <c:pt idx="57">
                  <c:v>5.3376211789021966E-2</c:v>
                </c:pt>
                <c:pt idx="58">
                  <c:v>-2.310918892463576E-2</c:v>
                </c:pt>
                <c:pt idx="59">
                  <c:v>-9.9986373406249385E-2</c:v>
                </c:pt>
                <c:pt idx="60">
                  <c:v>-6.2849687470542648E-2</c:v>
                </c:pt>
                <c:pt idx="61">
                  <c:v>-0.11195674954823787</c:v>
                </c:pt>
                <c:pt idx="62">
                  <c:v>-0.11217796481993503</c:v>
                </c:pt>
                <c:pt idx="63">
                  <c:v>-6.0978308801286296E-2</c:v>
                </c:pt>
                <c:pt idx="64">
                  <c:v>-4.2139228170565701E-2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E69-4377-BE6E-4C206EC71EE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</c:numCache>
            </c:numRef>
          </c:xVal>
          <c:yVal>
            <c:numRef>
              <c:f>TDK_KF_ST_08_03!$AD$20:$AD$83</c:f>
              <c:numCache>
                <c:formatCode>General</c:formatCode>
                <c:ptCount val="64"/>
                <c:pt idx="0">
                  <c:v>-7.6250048028748976E-2</c:v>
                </c:pt>
                <c:pt idx="1">
                  <c:v>6.148692934419131E-2</c:v>
                </c:pt>
                <c:pt idx="2">
                  <c:v>-9.5578224295103098E-3</c:v>
                </c:pt>
                <c:pt idx="3">
                  <c:v>-6.445793112641951E-2</c:v>
                </c:pt>
                <c:pt idx="4">
                  <c:v>2.5240915759489724E-2</c:v>
                </c:pt>
                <c:pt idx="5">
                  <c:v>-8.3949181873244072E-3</c:v>
                </c:pt>
                <c:pt idx="6">
                  <c:v>5.7692223117136621E-2</c:v>
                </c:pt>
                <c:pt idx="7">
                  <c:v>7.5442501066007139E-2</c:v>
                </c:pt>
                <c:pt idx="8">
                  <c:v>-1.493792087279644E-2</c:v>
                </c:pt>
                <c:pt idx="9">
                  <c:v>5.4571249972170222E-2</c:v>
                </c:pt>
                <c:pt idx="10">
                  <c:v>4.5949352762228557E-2</c:v>
                </c:pt>
                <c:pt idx="11">
                  <c:v>1.1448956848205682E-2</c:v>
                </c:pt>
                <c:pt idx="12">
                  <c:v>6.0961567446057074E-2</c:v>
                </c:pt>
                <c:pt idx="13">
                  <c:v>-1.0298665161400322E-2</c:v>
                </c:pt>
                <c:pt idx="14">
                  <c:v>4.5002466556866239E-2</c:v>
                </c:pt>
                <c:pt idx="15">
                  <c:v>7.7351122365044489E-2</c:v>
                </c:pt>
                <c:pt idx="16">
                  <c:v>0.12531809773511782</c:v>
                </c:pt>
                <c:pt idx="17">
                  <c:v>3.0435625019180179E-2</c:v>
                </c:pt>
                <c:pt idx="18">
                  <c:v>7.2832521887676194E-2</c:v>
                </c:pt>
                <c:pt idx="19">
                  <c:v>2.1162828527764077E-2</c:v>
                </c:pt>
                <c:pt idx="20">
                  <c:v>4.6103288519546481E-2</c:v>
                </c:pt>
                <c:pt idx="21">
                  <c:v>3.0451450112693124E-2</c:v>
                </c:pt>
                <c:pt idx="22">
                  <c:v>5.1844277574033981E-2</c:v>
                </c:pt>
                <c:pt idx="23">
                  <c:v>6.6102993696432577E-2</c:v>
                </c:pt>
                <c:pt idx="24">
                  <c:v>1.4524770840495194E-2</c:v>
                </c:pt>
                <c:pt idx="25">
                  <c:v>9.6249357045365969E-2</c:v>
                </c:pt>
                <c:pt idx="26">
                  <c:v>3.5462134160468395E-2</c:v>
                </c:pt>
                <c:pt idx="27">
                  <c:v>-7.2647946779824224E-2</c:v>
                </c:pt>
                <c:pt idx="28">
                  <c:v>7.6348121790260848E-2</c:v>
                </c:pt>
                <c:pt idx="29">
                  <c:v>5.0100276100636165E-2</c:v>
                </c:pt>
                <c:pt idx="30">
                  <c:v>-2.0985764701492826E-2</c:v>
                </c:pt>
                <c:pt idx="31">
                  <c:v>9.2700734717368505E-2</c:v>
                </c:pt>
                <c:pt idx="32">
                  <c:v>8.9777067321165305E-2</c:v>
                </c:pt>
                <c:pt idx="33">
                  <c:v>-9.69273414170857E-3</c:v>
                </c:pt>
                <c:pt idx="34">
                  <c:v>-1.1813136793335843E-2</c:v>
                </c:pt>
                <c:pt idx="35">
                  <c:v>6.2905774780688262E-3</c:v>
                </c:pt>
                <c:pt idx="36">
                  <c:v>6.703197808124628E-2</c:v>
                </c:pt>
                <c:pt idx="37">
                  <c:v>-1.0568687787525732E-2</c:v>
                </c:pt>
                <c:pt idx="38">
                  <c:v>1.1395974659166086E-2</c:v>
                </c:pt>
                <c:pt idx="39">
                  <c:v>-1.3005984201612364E-2</c:v>
                </c:pt>
                <c:pt idx="40">
                  <c:v>3.0022082925540872E-2</c:v>
                </c:pt>
                <c:pt idx="41">
                  <c:v>4.7892968229831467E-2</c:v>
                </c:pt>
                <c:pt idx="42">
                  <c:v>2.5263826087467578E-2</c:v>
                </c:pt>
                <c:pt idx="43">
                  <c:v>4.9948836954911258E-2</c:v>
                </c:pt>
                <c:pt idx="44">
                  <c:v>5.9233653532487551E-2</c:v>
                </c:pt>
                <c:pt idx="45">
                  <c:v>-2.8139917611156307E-3</c:v>
                </c:pt>
                <c:pt idx="46">
                  <c:v>-3.3381792660975407E-2</c:v>
                </c:pt>
                <c:pt idx="47">
                  <c:v>6.3360700050907326E-4</c:v>
                </c:pt>
                <c:pt idx="48">
                  <c:v>-2.0506771862642381E-2</c:v>
                </c:pt>
                <c:pt idx="49">
                  <c:v>7.022025863534509E-4</c:v>
                </c:pt>
                <c:pt idx="50">
                  <c:v>9.8138634631368404E-3</c:v>
                </c:pt>
                <c:pt idx="51">
                  <c:v>1.5642685947113932E-2</c:v>
                </c:pt>
                <c:pt idx="52">
                  <c:v>6.6228884539725641E-2</c:v>
                </c:pt>
                <c:pt idx="53">
                  <c:v>-8.0280239372427786E-3</c:v>
                </c:pt>
                <c:pt idx="54">
                  <c:v>-3.0171781651404217E-2</c:v>
                </c:pt>
                <c:pt idx="55">
                  <c:v>-2.0891730412586185E-2</c:v>
                </c:pt>
                <c:pt idx="56">
                  <c:v>8.5862603562134154E-2</c:v>
                </c:pt>
                <c:pt idx="57">
                  <c:v>-7.367653499517246E-2</c:v>
                </c:pt>
                <c:pt idx="58">
                  <c:v>7.7954269390090758E-2</c:v>
                </c:pt>
                <c:pt idx="59">
                  <c:v>0.13876376035392468</c:v>
                </c:pt>
                <c:pt idx="60">
                  <c:v>-1.6753212907019588E-2</c:v>
                </c:pt>
                <c:pt idx="61">
                  <c:v>4.4744640383271417E-2</c:v>
                </c:pt>
                <c:pt idx="62">
                  <c:v>4.3926999530071953E-2</c:v>
                </c:pt>
                <c:pt idx="63">
                  <c:v>8.4616740190881501E-3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E69-4377-BE6E-4C206EC71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512496"/>
        <c:axId val="575515632"/>
      </c:scatterChart>
      <c:valAx>
        <c:axId val="5755124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515632"/>
        <c:crosses val="autoZero"/>
        <c:crossBetween val="midCat"/>
      </c:valAx>
      <c:valAx>
        <c:axId val="57551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51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TDK_KF_ST_08_03!$I$20:$I$84</c:f>
              <c:numCache>
                <c:formatCode>General</c:formatCode>
                <c:ptCount val="65"/>
                <c:pt idx="0">
                  <c:v>534</c:v>
                </c:pt>
                <c:pt idx="1">
                  <c:v>929</c:v>
                </c:pt>
                <c:pt idx="2">
                  <c:v>1330</c:v>
                </c:pt>
                <c:pt idx="3">
                  <c:v>1708</c:v>
                </c:pt>
                <c:pt idx="4">
                  <c:v>2063</c:v>
                </c:pt>
                <c:pt idx="5">
                  <c:v>2392</c:v>
                </c:pt>
                <c:pt idx="6">
                  <c:v>2706</c:v>
                </c:pt>
                <c:pt idx="7">
                  <c:v>2994</c:v>
                </c:pt>
                <c:pt idx="8">
                  <c:v>3257</c:v>
                </c:pt>
                <c:pt idx="9">
                  <c:v>3493</c:v>
                </c:pt>
                <c:pt idx="10">
                  <c:v>3686</c:v>
                </c:pt>
                <c:pt idx="11">
                  <c:v>3853</c:v>
                </c:pt>
                <c:pt idx="12">
                  <c:v>3972</c:v>
                </c:pt>
                <c:pt idx="13">
                  <c:v>4053</c:v>
                </c:pt>
                <c:pt idx="14">
                  <c:v>4100</c:v>
                </c:pt>
                <c:pt idx="15">
                  <c:v>4101</c:v>
                </c:pt>
                <c:pt idx="16">
                  <c:v>4072</c:v>
                </c:pt>
                <c:pt idx="17">
                  <c:v>3991</c:v>
                </c:pt>
                <c:pt idx="18">
                  <c:v>3879</c:v>
                </c:pt>
                <c:pt idx="19">
                  <c:v>3732</c:v>
                </c:pt>
                <c:pt idx="20">
                  <c:v>3541</c:v>
                </c:pt>
                <c:pt idx="21">
                  <c:v>3322</c:v>
                </c:pt>
                <c:pt idx="22">
                  <c:v>3072</c:v>
                </c:pt>
                <c:pt idx="23">
                  <c:v>2798</c:v>
                </c:pt>
                <c:pt idx="24">
                  <c:v>2482</c:v>
                </c:pt>
                <c:pt idx="25">
                  <c:v>2141</c:v>
                </c:pt>
                <c:pt idx="26">
                  <c:v>1783</c:v>
                </c:pt>
                <c:pt idx="27">
                  <c:v>1412</c:v>
                </c:pt>
                <c:pt idx="28">
                  <c:v>1021</c:v>
                </c:pt>
                <c:pt idx="29">
                  <c:v>640</c:v>
                </c:pt>
                <c:pt idx="30">
                  <c:v>239</c:v>
                </c:pt>
                <c:pt idx="31">
                  <c:v>-160</c:v>
                </c:pt>
                <c:pt idx="32">
                  <c:v>-559</c:v>
                </c:pt>
                <c:pt idx="33">
                  <c:v>-964</c:v>
                </c:pt>
                <c:pt idx="34">
                  <c:v>-1358</c:v>
                </c:pt>
                <c:pt idx="35">
                  <c:v>-1739</c:v>
                </c:pt>
                <c:pt idx="36">
                  <c:v>-2090</c:v>
                </c:pt>
                <c:pt idx="37">
                  <c:v>-2425</c:v>
                </c:pt>
                <c:pt idx="38">
                  <c:v>-2735</c:v>
                </c:pt>
                <c:pt idx="39">
                  <c:v>-3023</c:v>
                </c:pt>
                <c:pt idx="40">
                  <c:v>-3290</c:v>
                </c:pt>
                <c:pt idx="41">
                  <c:v>-3520</c:v>
                </c:pt>
                <c:pt idx="42">
                  <c:v>-3723</c:v>
                </c:pt>
                <c:pt idx="43">
                  <c:v>-3881</c:v>
                </c:pt>
                <c:pt idx="44">
                  <c:v>-4005</c:v>
                </c:pt>
                <c:pt idx="45">
                  <c:v>-4089</c:v>
                </c:pt>
                <c:pt idx="46">
                  <c:v>-4134</c:v>
                </c:pt>
                <c:pt idx="47">
                  <c:v>-4135</c:v>
                </c:pt>
                <c:pt idx="48">
                  <c:v>-4109</c:v>
                </c:pt>
                <c:pt idx="49">
                  <c:v>-4038</c:v>
                </c:pt>
                <c:pt idx="50">
                  <c:v>-3919</c:v>
                </c:pt>
                <c:pt idx="51">
                  <c:v>-3768</c:v>
                </c:pt>
                <c:pt idx="52">
                  <c:v>-3584</c:v>
                </c:pt>
                <c:pt idx="53">
                  <c:v>-3360</c:v>
                </c:pt>
                <c:pt idx="54">
                  <c:v>-3113</c:v>
                </c:pt>
                <c:pt idx="55">
                  <c:v>-2835</c:v>
                </c:pt>
                <c:pt idx="56">
                  <c:v>-2519</c:v>
                </c:pt>
                <c:pt idx="57">
                  <c:v>-2173</c:v>
                </c:pt>
                <c:pt idx="58">
                  <c:v>-1819</c:v>
                </c:pt>
                <c:pt idx="59">
                  <c:v>-1449</c:v>
                </c:pt>
                <c:pt idx="60">
                  <c:v>-1053</c:v>
                </c:pt>
                <c:pt idx="61">
                  <c:v>-670</c:v>
                </c:pt>
                <c:pt idx="62">
                  <c:v>-273</c:v>
                </c:pt>
                <c:pt idx="63">
                  <c:v>129</c:v>
                </c:pt>
                <c:pt idx="64">
                  <c:v>523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C54-427D-9B75-A9DD44B52453}"/>
            </c:ext>
          </c:extLst>
        </c:ser>
        <c:ser>
          <c:idx val="1"/>
          <c:order val="1"/>
          <c:tx>
            <c:strRef>
              <c:f>TDK_KF_ST_08_03!$L$19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TDK_KF_ST_08_03!$L$20:$L$84</c:f>
              <c:numCache>
                <c:formatCode>General</c:formatCode>
                <c:ptCount val="65"/>
                <c:pt idx="0">
                  <c:v>526.3004158014611</c:v>
                </c:pt>
                <c:pt idx="1">
                  <c:v>932.5080314371786</c:v>
                </c:pt>
                <c:pt idx="2">
                  <c:v>1333.4354888746172</c:v>
                </c:pt>
                <c:pt idx="3">
                  <c:v>1706.9562287217825</c:v>
                </c:pt>
                <c:pt idx="4">
                  <c:v>2065.6713412732543</c:v>
                </c:pt>
                <c:pt idx="5">
                  <c:v>2399.0459917022545</c:v>
                </c:pt>
                <c:pt idx="6">
                  <c:v>2710.3348646083182</c:v>
                </c:pt>
                <c:pt idx="7">
                  <c:v>2996.0652100735947</c:v>
                </c:pt>
                <c:pt idx="8">
                  <c:v>3257.49583897719</c:v>
                </c:pt>
                <c:pt idx="9">
                  <c:v>3489.9636315957596</c:v>
                </c:pt>
                <c:pt idx="10">
                  <c:v>3690.1737264116637</c:v>
                </c:pt>
                <c:pt idx="11">
                  <c:v>3850.0945771224337</c:v>
                </c:pt>
                <c:pt idx="12">
                  <c:v>3970.7474532612432</c:v>
                </c:pt>
                <c:pt idx="13">
                  <c:v>4050.7139969573368</c:v>
                </c:pt>
                <c:pt idx="14">
                  <c:v>4094.6155438960736</c:v>
                </c:pt>
                <c:pt idx="15">
                  <c:v>4099.8362783364928</c:v>
                </c:pt>
                <c:pt idx="16">
                  <c:v>4065.2511625698421</c:v>
                </c:pt>
                <c:pt idx="17">
                  <c:v>3991.5508376533076</c:v>
                </c:pt>
                <c:pt idx="18">
                  <c:v>3875.8527731277886</c:v>
                </c:pt>
                <c:pt idx="19">
                  <c:v>3722.1513749234341</c:v>
                </c:pt>
                <c:pt idx="20">
                  <c:v>3536.8082122404626</c:v>
                </c:pt>
                <c:pt idx="21">
                  <c:v>3320.2331297027658</c:v>
                </c:pt>
                <c:pt idx="22">
                  <c:v>3073.2230145851881</c:v>
                </c:pt>
                <c:pt idx="23">
                  <c:v>2796.7793258797028</c:v>
                </c:pt>
                <c:pt idx="24">
                  <c:v>2483.4294928486188</c:v>
                </c:pt>
                <c:pt idx="25">
                  <c:v>2143.0513931863029</c:v>
                </c:pt>
                <c:pt idx="26">
                  <c:v>1787.9433540408415</c:v>
                </c:pt>
                <c:pt idx="27">
                  <c:v>1414.750491872534</c:v>
                </c:pt>
                <c:pt idx="28">
                  <c:v>1025.7638031153651</c:v>
                </c:pt>
                <c:pt idx="29">
                  <c:v>641.24834251861671</c:v>
                </c:pt>
                <c:pt idx="30">
                  <c:v>248.13683257384443</c:v>
                </c:pt>
                <c:pt idx="31">
                  <c:v>-157.15575426979802</c:v>
                </c:pt>
                <c:pt idx="32">
                  <c:v>-560.48025346940778</c:v>
                </c:pt>
                <c:pt idx="33">
                  <c:v>-961.75005902622604</c:v>
                </c:pt>
                <c:pt idx="34">
                  <c:v>-1356.2507209187133</c:v>
                </c:pt>
                <c:pt idx="35">
                  <c:v>-1739.2681662917989</c:v>
                </c:pt>
                <c:pt idx="36">
                  <c:v>-2089.4094871959878</c:v>
                </c:pt>
                <c:pt idx="37">
                  <c:v>-2425.8798537214607</c:v>
                </c:pt>
                <c:pt idx="38">
                  <c:v>-2738.635349932149</c:v>
                </c:pt>
                <c:pt idx="39">
                  <c:v>-3025.8591860476399</c:v>
                </c:pt>
                <c:pt idx="40">
                  <c:v>-3288.8052787950319</c:v>
                </c:pt>
                <c:pt idx="41">
                  <c:v>-3523.1277099381314</c:v>
                </c:pt>
                <c:pt idx="42">
                  <c:v>-3723.0649740332819</c:v>
                </c:pt>
                <c:pt idx="43">
                  <c:v>-3882.4332825137512</c:v>
                </c:pt>
                <c:pt idx="44">
                  <c:v>-4005.151768281979</c:v>
                </c:pt>
                <c:pt idx="45">
                  <c:v>-4088.1116572980068</c:v>
                </c:pt>
                <c:pt idx="46">
                  <c:v>-4133.78226870448</c:v>
                </c:pt>
                <c:pt idx="47">
                  <c:v>-4140.526974512828</c:v>
                </c:pt>
                <c:pt idx="48">
                  <c:v>-4107.4829527729098</c:v>
                </c:pt>
                <c:pt idx="49">
                  <c:v>-4034.6721254600184</c:v>
                </c:pt>
                <c:pt idx="50">
                  <c:v>-3919.4512495758954</c:v>
                </c:pt>
                <c:pt idx="51">
                  <c:v>-3768.39240200317</c:v>
                </c:pt>
                <c:pt idx="52">
                  <c:v>-3583.0327722041034</c:v>
                </c:pt>
                <c:pt idx="53">
                  <c:v>-3362.5301886290322</c:v>
                </c:pt>
                <c:pt idx="54">
                  <c:v>-3114.9587651229367</c:v>
                </c:pt>
                <c:pt idx="55">
                  <c:v>-2835.3861404081072</c:v>
                </c:pt>
                <c:pt idx="56">
                  <c:v>-2519.8539342940185</c:v>
                </c:pt>
                <c:pt idx="57">
                  <c:v>-2179.2207745326405</c:v>
                </c:pt>
                <c:pt idx="58">
                  <c:v>-1823.3173254104311</c:v>
                </c:pt>
                <c:pt idx="59">
                  <c:v>-1444.4558293407065</c:v>
                </c:pt>
                <c:pt idx="60">
                  <c:v>-1055.7704809559693</c:v>
                </c:pt>
                <c:pt idx="61">
                  <c:v>-669.13317933837573</c:v>
                </c:pt>
                <c:pt idx="62">
                  <c:v>-273.30438962224252</c:v>
                </c:pt>
                <c:pt idx="63">
                  <c:v>132.65613440504501</c:v>
                </c:pt>
                <c:pt idx="64">
                  <c:v>533.92687703466981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C54-427D-9B75-A9DD44B52453}"/>
            </c:ext>
          </c:extLst>
        </c:ser>
        <c:ser>
          <c:idx val="2"/>
          <c:order val="2"/>
          <c:tx>
            <c:strRef>
              <c:f>TDK_KF_ST_08_03!$J$19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TDK_KF_ST_08_03!$J$20:$J$84</c:f>
              <c:numCache>
                <c:formatCode>General</c:formatCode>
                <c:ptCount val="65"/>
                <c:pt idx="0">
                  <c:v>-4065</c:v>
                </c:pt>
                <c:pt idx="1">
                  <c:v>-3991</c:v>
                </c:pt>
                <c:pt idx="2">
                  <c:v>-3871</c:v>
                </c:pt>
                <c:pt idx="3">
                  <c:v>-3723</c:v>
                </c:pt>
                <c:pt idx="4">
                  <c:v>-3537</c:v>
                </c:pt>
                <c:pt idx="5">
                  <c:v>-3316</c:v>
                </c:pt>
                <c:pt idx="6">
                  <c:v>-3072</c:v>
                </c:pt>
                <c:pt idx="7">
                  <c:v>-2793</c:v>
                </c:pt>
                <c:pt idx="8">
                  <c:v>-2481</c:v>
                </c:pt>
                <c:pt idx="9">
                  <c:v>-2149</c:v>
                </c:pt>
                <c:pt idx="10">
                  <c:v>-1781</c:v>
                </c:pt>
                <c:pt idx="11">
                  <c:v>-1405</c:v>
                </c:pt>
                <c:pt idx="12">
                  <c:v>-1027</c:v>
                </c:pt>
                <c:pt idx="13">
                  <c:v>-646</c:v>
                </c:pt>
                <c:pt idx="14">
                  <c:v>-254</c:v>
                </c:pt>
                <c:pt idx="15">
                  <c:v>145</c:v>
                </c:pt>
                <c:pt idx="16">
                  <c:v>542</c:v>
                </c:pt>
                <c:pt idx="17">
                  <c:v>940</c:v>
                </c:pt>
                <c:pt idx="18">
                  <c:v>1332</c:v>
                </c:pt>
                <c:pt idx="19">
                  <c:v>1714</c:v>
                </c:pt>
                <c:pt idx="20">
                  <c:v>2066</c:v>
                </c:pt>
                <c:pt idx="21">
                  <c:v>2397</c:v>
                </c:pt>
                <c:pt idx="22">
                  <c:v>2702</c:v>
                </c:pt>
                <c:pt idx="23">
                  <c:v>2994</c:v>
                </c:pt>
                <c:pt idx="24">
                  <c:v>3257</c:v>
                </c:pt>
                <c:pt idx="25">
                  <c:v>3490</c:v>
                </c:pt>
                <c:pt idx="26">
                  <c:v>3685</c:v>
                </c:pt>
                <c:pt idx="27">
                  <c:v>3856</c:v>
                </c:pt>
                <c:pt idx="28">
                  <c:v>3970</c:v>
                </c:pt>
                <c:pt idx="29">
                  <c:v>4051</c:v>
                </c:pt>
                <c:pt idx="30">
                  <c:v>4105</c:v>
                </c:pt>
                <c:pt idx="31">
                  <c:v>4100</c:v>
                </c:pt>
                <c:pt idx="32">
                  <c:v>4070</c:v>
                </c:pt>
                <c:pt idx="33">
                  <c:v>3997</c:v>
                </c:pt>
                <c:pt idx="34">
                  <c:v>3882</c:v>
                </c:pt>
                <c:pt idx="35">
                  <c:v>3732</c:v>
                </c:pt>
                <c:pt idx="36">
                  <c:v>3554</c:v>
                </c:pt>
                <c:pt idx="37">
                  <c:v>3332</c:v>
                </c:pt>
                <c:pt idx="38">
                  <c:v>3084</c:v>
                </c:pt>
                <c:pt idx="39">
                  <c:v>2802</c:v>
                </c:pt>
                <c:pt idx="40">
                  <c:v>2502</c:v>
                </c:pt>
                <c:pt idx="41">
                  <c:v>2164</c:v>
                </c:pt>
                <c:pt idx="42">
                  <c:v>1805</c:v>
                </c:pt>
                <c:pt idx="43">
                  <c:v>1436</c:v>
                </c:pt>
                <c:pt idx="44">
                  <c:v>1055</c:v>
                </c:pt>
                <c:pt idx="45">
                  <c:v>675</c:v>
                </c:pt>
                <c:pt idx="46">
                  <c:v>281</c:v>
                </c:pt>
                <c:pt idx="47">
                  <c:v>-114</c:v>
                </c:pt>
                <c:pt idx="48">
                  <c:v>-517</c:v>
                </c:pt>
                <c:pt idx="49">
                  <c:v>-910</c:v>
                </c:pt>
                <c:pt idx="50">
                  <c:v>-1308</c:v>
                </c:pt>
                <c:pt idx="51">
                  <c:v>-1681</c:v>
                </c:pt>
                <c:pt idx="52">
                  <c:v>-2038</c:v>
                </c:pt>
                <c:pt idx="53">
                  <c:v>-2377</c:v>
                </c:pt>
                <c:pt idx="54">
                  <c:v>-2688</c:v>
                </c:pt>
                <c:pt idx="55">
                  <c:v>-2977</c:v>
                </c:pt>
                <c:pt idx="56">
                  <c:v>-3240</c:v>
                </c:pt>
                <c:pt idx="57">
                  <c:v>-3478</c:v>
                </c:pt>
                <c:pt idx="58">
                  <c:v>-3672</c:v>
                </c:pt>
                <c:pt idx="59">
                  <c:v>-3839</c:v>
                </c:pt>
                <c:pt idx="60">
                  <c:v>-3963</c:v>
                </c:pt>
                <c:pt idx="61">
                  <c:v>-4041</c:v>
                </c:pt>
                <c:pt idx="62">
                  <c:v>-4083</c:v>
                </c:pt>
                <c:pt idx="63">
                  <c:v>-4096</c:v>
                </c:pt>
                <c:pt idx="64">
                  <c:v>-4059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C54-427D-9B75-A9DD44B52453}"/>
            </c:ext>
          </c:extLst>
        </c:ser>
        <c:ser>
          <c:idx val="3"/>
          <c:order val="3"/>
          <c:tx>
            <c:strRef>
              <c:f>TDK_KF_ST_08_03!$N$19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TDK_KF_ST_08_03!$N$20:$N$84</c:f>
              <c:numCache>
                <c:formatCode>General</c:formatCode>
                <c:ptCount val="65"/>
                <c:pt idx="0">
                  <c:v>-4059.329517542405</c:v>
                </c:pt>
                <c:pt idx="1">
                  <c:v>-3984.5027850871602</c:v>
                </c:pt>
                <c:pt idx="2">
                  <c:v>-3868.2325673530841</c:v>
                </c:pt>
                <c:pt idx="3">
                  <c:v>-3718.5314765884018</c:v>
                </c:pt>
                <c:pt idx="4">
                  <c:v>-3532.4001309493101</c:v>
                </c:pt>
                <c:pt idx="5">
                  <c:v>-3316.042203002221</c:v>
                </c:pt>
                <c:pt idx="6">
                  <c:v>-3068.346532604498</c:v>
                </c:pt>
                <c:pt idx="7">
                  <c:v>-2791.9535468961412</c:v>
                </c:pt>
                <c:pt idx="8">
                  <c:v>-2484.3355054679391</c:v>
                </c:pt>
                <c:pt idx="9">
                  <c:v>-2148.3386505470071</c:v>
                </c:pt>
                <c:pt idx="10">
                  <c:v>-1785.8436855018795</c:v>
                </c:pt>
                <c:pt idx="11">
                  <c:v>-1411.7862907183371</c:v>
                </c:pt>
                <c:pt idx="12">
                  <c:v>-1028.1782751172211</c:v>
                </c:pt>
                <c:pt idx="13">
                  <c:v>-648.63527639522465</c:v>
                </c:pt>
                <c:pt idx="14">
                  <c:v>-256.20051011533593</c:v>
                </c:pt>
                <c:pt idx="15">
                  <c:v>150.2076941863364</c:v>
                </c:pt>
                <c:pt idx="16">
                  <c:v>549.42232283141527</c:v>
                </c:pt>
                <c:pt idx="17">
                  <c:v>943.40624515822901</c:v>
                </c:pt>
                <c:pt idx="18">
                  <c:v>1338.7373001463111</c:v>
                </c:pt>
                <c:pt idx="19">
                  <c:v>1717.6652444896306</c:v>
                </c:pt>
                <c:pt idx="20">
                  <c:v>2070.1222886580495</c:v>
                </c:pt>
                <c:pt idx="21">
                  <c:v>2399.9981423512577</c:v>
                </c:pt>
                <c:pt idx="22">
                  <c:v>2707.2714291629159</c:v>
                </c:pt>
                <c:pt idx="23">
                  <c:v>2990.5528654118152</c:v>
                </c:pt>
                <c:pt idx="24">
                  <c:v>3254.4149749306384</c:v>
                </c:pt>
                <c:pt idx="25">
                  <c:v>3487.4362474978002</c:v>
                </c:pt>
                <c:pt idx="26">
                  <c:v>3682.1284912182077</c:v>
                </c:pt>
                <c:pt idx="27">
                  <c:v>3841.5291488251805</c:v>
                </c:pt>
                <c:pt idx="28">
                  <c:v>3964.2497941383072</c:v>
                </c:pt>
                <c:pt idx="29">
                  <c:v>4045.8665121586264</c:v>
                </c:pt>
                <c:pt idx="30">
                  <c:v>4090.9605897184078</c:v>
                </c:pt>
                <c:pt idx="31">
                  <c:v>4098.1692901999113</c:v>
                </c:pt>
                <c:pt idx="32">
                  <c:v>4065.9290231693471</c:v>
                </c:pt>
                <c:pt idx="33">
                  <c:v>3993.8662986076456</c:v>
                </c:pt>
                <c:pt idx="34">
                  <c:v>3881.9569244350851</c:v>
                </c:pt>
                <c:pt idx="35">
                  <c:v>3730.8395705116345</c:v>
                </c:pt>
                <c:pt idx="36">
                  <c:v>3551.4995703868435</c:v>
                </c:pt>
                <c:pt idx="37">
                  <c:v>3336.0003246859551</c:v>
                </c:pt>
                <c:pt idx="38">
                  <c:v>3089.8863411441152</c:v>
                </c:pt>
                <c:pt idx="39">
                  <c:v>2814.8218814655484</c:v>
                </c:pt>
                <c:pt idx="40">
                  <c:v>2508.2986596927094</c:v>
                </c:pt>
                <c:pt idx="41">
                  <c:v>2172.6014370635671</c:v>
                </c:pt>
                <c:pt idx="42">
                  <c:v>1814.1288077372942</c:v>
                </c:pt>
                <c:pt idx="43">
                  <c:v>1446.5276991091075</c:v>
                </c:pt>
                <c:pt idx="44">
                  <c:v>1063.8774012773158</c:v>
                </c:pt>
                <c:pt idx="45">
                  <c:v>679.26366816994062</c:v>
                </c:pt>
                <c:pt idx="46">
                  <c:v>283.91159239635829</c:v>
                </c:pt>
                <c:pt idx="47">
                  <c:v>-115.38487182651187</c:v>
                </c:pt>
                <c:pt idx="48">
                  <c:v>-518.03162218318471</c:v>
                </c:pt>
                <c:pt idx="49">
                  <c:v>-915.62485753686656</c:v>
                </c:pt>
                <c:pt idx="50">
                  <c:v>-1314.0552751784833</c:v>
                </c:pt>
                <c:pt idx="51">
                  <c:v>-1690.2566247696129</c:v>
                </c:pt>
                <c:pt idx="52">
                  <c:v>-2046.0665622551339</c:v>
                </c:pt>
                <c:pt idx="53">
                  <c:v>-2383.9282727057725</c:v>
                </c:pt>
                <c:pt idx="54">
                  <c:v>-2693.0224665515702</c:v>
                </c:pt>
                <c:pt idx="55">
                  <c:v>-2980.2619445207329</c:v>
                </c:pt>
                <c:pt idx="56">
                  <c:v>-3246.3366161567592</c:v>
                </c:pt>
                <c:pt idx="57">
                  <c:v>-3479.8449912633751</c:v>
                </c:pt>
                <c:pt idx="58">
                  <c:v>-3675.3294375186028</c:v>
                </c:pt>
                <c:pt idx="59">
                  <c:v>-3837.2339810705148</c:v>
                </c:pt>
                <c:pt idx="60">
                  <c:v>-3959.7413287315744</c:v>
                </c:pt>
                <c:pt idx="61">
                  <c:v>-4041.6823134671445</c:v>
                </c:pt>
                <c:pt idx="62">
                  <c:v>-4086.7747564112406</c:v>
                </c:pt>
                <c:pt idx="63">
                  <c:v>-4093.5323624781608</c:v>
                </c:pt>
                <c:pt idx="64">
                  <c:v>-4061.0518370847903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C54-427D-9B75-A9DD44B52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510928"/>
        <c:axId val="575510144"/>
      </c:scatterChart>
      <c:valAx>
        <c:axId val="57551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510144"/>
        <c:crosses val="autoZero"/>
        <c:crossBetween val="midCat"/>
      </c:valAx>
      <c:valAx>
        <c:axId val="57551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510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cene3d>
          <a:camera prst="orthographicFront"/>
          <a:lightRig rig="threePt" dir="t"/>
        </a:scene3d>
        <a:sp3d>
          <a:bevelT/>
        </a:sp3d>
      </a:spPr>
      <a:bodyPr vertOverflow="clip" horzOverflow="clip" rtlCol="0" anchor="ctr"/>
      <a:lstStyle>
        <a:defPPr algn="ctr">
          <a:defRPr sz="1200" b="0"/>
        </a:defPPr>
      </a:lstStyle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J24"/>
  <sheetViews>
    <sheetView zoomScale="80" zoomScaleNormal="80" workbookViewId="0"/>
  </sheetViews>
  <sheetFormatPr baseColWidth="10" defaultColWidth="11.42578125" defaultRowHeight="18.75" x14ac:dyDescent="0.3"/>
  <cols>
    <col min="1" max="1" width="2.140625" style="62" customWidth="1"/>
    <col min="2" max="2" width="17.28515625" style="62" bestFit="1" customWidth="1"/>
    <col min="3" max="3" width="19.28515625" style="62" bestFit="1" customWidth="1"/>
    <col min="4" max="5" width="11.42578125" style="62"/>
    <col min="6" max="6" width="15.42578125" style="62" customWidth="1"/>
    <col min="7" max="9" width="11.42578125" style="62"/>
    <col min="10" max="10" width="24.42578125" style="62" customWidth="1"/>
    <col min="11" max="16384" width="11.42578125" style="62"/>
  </cols>
  <sheetData>
    <row r="1" spans="2:10" ht="11.25" customHeight="1" thickBot="1" x14ac:dyDescent="0.35"/>
    <row r="2" spans="2:10" ht="19.5" thickBot="1" x14ac:dyDescent="0.35">
      <c r="B2" s="63"/>
      <c r="C2" s="64"/>
      <c r="D2" s="65" t="s">
        <v>59</v>
      </c>
      <c r="E2" s="66" t="s">
        <v>67</v>
      </c>
      <c r="H2" s="67"/>
    </row>
    <row r="3" spans="2:10" x14ac:dyDescent="0.3">
      <c r="B3" s="127" t="s">
        <v>68</v>
      </c>
      <c r="C3" s="68" t="s">
        <v>69</v>
      </c>
      <c r="D3" s="69">
        <v>6</v>
      </c>
      <c r="E3" s="70">
        <v>4</v>
      </c>
    </row>
    <row r="4" spans="2:10" x14ac:dyDescent="0.3">
      <c r="B4" s="128"/>
      <c r="C4" s="71" t="s">
        <v>70</v>
      </c>
      <c r="D4" s="72">
        <v>6</v>
      </c>
      <c r="E4" s="73">
        <v>3</v>
      </c>
    </row>
    <row r="5" spans="2:10" x14ac:dyDescent="0.3">
      <c r="B5" s="74" t="s">
        <v>71</v>
      </c>
      <c r="C5" s="71">
        <v>125</v>
      </c>
      <c r="D5" s="72">
        <v>15</v>
      </c>
      <c r="E5" s="73">
        <v>9</v>
      </c>
    </row>
    <row r="6" spans="2:10" x14ac:dyDescent="0.3">
      <c r="B6" s="74" t="s">
        <v>72</v>
      </c>
      <c r="C6" s="71">
        <v>150</v>
      </c>
      <c r="D6" s="72">
        <v>15</v>
      </c>
      <c r="E6" s="73">
        <v>9</v>
      </c>
    </row>
    <row r="7" spans="2:10" ht="19.5" thickBot="1" x14ac:dyDescent="0.35">
      <c r="B7" s="75" t="s">
        <v>73</v>
      </c>
      <c r="C7" s="76">
        <v>175</v>
      </c>
      <c r="D7" s="77">
        <v>0</v>
      </c>
      <c r="E7" s="78">
        <v>0</v>
      </c>
      <c r="F7" s="62" t="s">
        <v>74</v>
      </c>
    </row>
    <row r="8" spans="2:10" ht="19.5" thickBot="1" x14ac:dyDescent="0.35">
      <c r="B8" s="129" t="s">
        <v>75</v>
      </c>
      <c r="C8" s="130"/>
      <c r="D8" s="65">
        <f>SUM(D3:D7)</f>
        <v>42</v>
      </c>
      <c r="E8" s="66">
        <f>SUM(E3:E7)</f>
        <v>25</v>
      </c>
    </row>
    <row r="10" spans="2:10" x14ac:dyDescent="0.3">
      <c r="B10" s="79" t="s">
        <v>76</v>
      </c>
      <c r="C10" s="79"/>
      <c r="D10" s="79"/>
      <c r="E10" s="79"/>
      <c r="F10" s="79"/>
      <c r="G10" s="80"/>
      <c r="H10" s="80"/>
      <c r="I10" s="80"/>
      <c r="J10" s="80"/>
    </row>
    <row r="11" spans="2:10" x14ac:dyDescent="0.3">
      <c r="B11" s="125" t="s">
        <v>77</v>
      </c>
      <c r="C11" s="125"/>
      <c r="D11" s="125"/>
      <c r="E11" s="125"/>
      <c r="F11" s="125"/>
      <c r="G11" s="131"/>
      <c r="H11" s="131"/>
      <c r="I11" s="131"/>
      <c r="J11" s="131"/>
    </row>
    <row r="12" spans="2:10" x14ac:dyDescent="0.3">
      <c r="B12" s="125" t="s">
        <v>78</v>
      </c>
      <c r="C12" s="125"/>
      <c r="D12" s="125"/>
      <c r="E12" s="125"/>
      <c r="F12" s="125"/>
      <c r="G12" s="131"/>
      <c r="H12" s="131"/>
      <c r="I12" s="131"/>
      <c r="J12" s="131"/>
    </row>
    <row r="13" spans="2:10" x14ac:dyDescent="0.3">
      <c r="B13" s="79"/>
      <c r="C13" s="125" t="s">
        <v>79</v>
      </c>
      <c r="D13" s="125"/>
      <c r="E13" s="125"/>
      <c r="F13" s="125"/>
      <c r="G13" s="126" t="s">
        <v>80</v>
      </c>
      <c r="H13" s="126"/>
      <c r="I13" s="126"/>
      <c r="J13" s="126"/>
    </row>
    <row r="14" spans="2:10" x14ac:dyDescent="0.3">
      <c r="B14" s="81"/>
      <c r="C14" s="125" t="s">
        <v>81</v>
      </c>
      <c r="D14" s="125"/>
      <c r="E14" s="125"/>
      <c r="F14" s="125"/>
      <c r="G14" s="126" t="s">
        <v>80</v>
      </c>
      <c r="H14" s="126"/>
      <c r="I14" s="126"/>
      <c r="J14" s="126"/>
    </row>
    <row r="15" spans="2:10" x14ac:dyDescent="0.3">
      <c r="B15" s="81"/>
      <c r="C15" s="125" t="s">
        <v>79</v>
      </c>
      <c r="D15" s="125"/>
      <c r="E15" s="125"/>
      <c r="F15" s="125"/>
      <c r="G15" s="126" t="s">
        <v>82</v>
      </c>
      <c r="H15" s="126"/>
      <c r="I15" s="126"/>
      <c r="J15" s="126"/>
    </row>
    <row r="16" spans="2:10" x14ac:dyDescent="0.3">
      <c r="B16" s="81"/>
      <c r="C16" s="125" t="s">
        <v>81</v>
      </c>
      <c r="D16" s="125"/>
      <c r="E16" s="125"/>
      <c r="F16" s="125"/>
      <c r="G16" s="126" t="s">
        <v>82</v>
      </c>
      <c r="H16" s="126"/>
      <c r="I16" s="126"/>
      <c r="J16" s="126"/>
    </row>
    <row r="17" spans="2:10" x14ac:dyDescent="0.3">
      <c r="B17" s="81"/>
      <c r="C17" s="79"/>
      <c r="D17" s="79"/>
      <c r="E17" s="79"/>
      <c r="F17" s="79"/>
      <c r="G17" s="82"/>
      <c r="H17" s="82"/>
      <c r="I17" s="82"/>
      <c r="J17" s="82"/>
    </row>
    <row r="18" spans="2:10" x14ac:dyDescent="0.3">
      <c r="B18" s="125" t="s">
        <v>83</v>
      </c>
      <c r="C18" s="125"/>
      <c r="D18" s="125"/>
      <c r="E18" s="125"/>
      <c r="F18" s="125"/>
      <c r="G18" s="126" t="s">
        <v>84</v>
      </c>
      <c r="H18" s="126"/>
      <c r="I18" s="126"/>
      <c r="J18" s="126"/>
    </row>
    <row r="19" spans="2:10" x14ac:dyDescent="0.3">
      <c r="B19" s="125" t="s">
        <v>85</v>
      </c>
      <c r="C19" s="125"/>
      <c r="D19" s="125"/>
      <c r="E19" s="125"/>
      <c r="F19" s="125"/>
      <c r="G19" s="126" t="s">
        <v>86</v>
      </c>
      <c r="H19" s="126"/>
      <c r="I19" s="126"/>
      <c r="J19" s="126"/>
    </row>
    <row r="20" spans="2:10" x14ac:dyDescent="0.3">
      <c r="B20" s="125" t="s">
        <v>87</v>
      </c>
      <c r="C20" s="125"/>
      <c r="D20" s="125"/>
      <c r="E20" s="125"/>
      <c r="F20" s="125"/>
      <c r="G20" s="126" t="s">
        <v>88</v>
      </c>
      <c r="H20" s="126"/>
      <c r="I20" s="126"/>
      <c r="J20" s="126"/>
    </row>
    <row r="21" spans="2:10" x14ac:dyDescent="0.3">
      <c r="B21" s="125" t="s">
        <v>89</v>
      </c>
      <c r="C21" s="125"/>
      <c r="D21" s="125"/>
      <c r="E21" s="125"/>
      <c r="F21" s="125"/>
      <c r="G21" s="126" t="s">
        <v>90</v>
      </c>
      <c r="H21" s="126"/>
      <c r="I21" s="126"/>
      <c r="J21" s="126"/>
    </row>
    <row r="22" spans="2:10" x14ac:dyDescent="0.3">
      <c r="B22" s="79"/>
      <c r="C22" s="79"/>
      <c r="D22" s="79"/>
      <c r="E22" s="79"/>
      <c r="F22" s="79"/>
      <c r="G22" s="126" t="s">
        <v>91</v>
      </c>
      <c r="H22" s="126"/>
      <c r="I22" s="126"/>
      <c r="J22" s="126"/>
    </row>
    <row r="23" spans="2:10" x14ac:dyDescent="0.3">
      <c r="B23" s="125" t="s">
        <v>92</v>
      </c>
      <c r="C23" s="125"/>
      <c r="D23" s="125"/>
      <c r="E23" s="125"/>
      <c r="F23" s="125"/>
      <c r="G23" s="126" t="s">
        <v>93</v>
      </c>
      <c r="H23" s="126"/>
      <c r="I23" s="126"/>
      <c r="J23" s="126"/>
    </row>
    <row r="24" spans="2:10" x14ac:dyDescent="0.3">
      <c r="B24" s="125" t="s">
        <v>94</v>
      </c>
      <c r="C24" s="125"/>
      <c r="D24" s="125"/>
      <c r="E24" s="125"/>
      <c r="F24" s="125"/>
      <c r="G24" s="126" t="s">
        <v>95</v>
      </c>
      <c r="H24" s="126"/>
      <c r="I24" s="126"/>
      <c r="J24" s="126"/>
    </row>
  </sheetData>
  <mergeCells count="27">
    <mergeCell ref="B3:B4"/>
    <mergeCell ref="B8:C8"/>
    <mergeCell ref="B11:F11"/>
    <mergeCell ref="G11:J11"/>
    <mergeCell ref="B12:F12"/>
    <mergeCell ref="G12:J12"/>
    <mergeCell ref="C13:F13"/>
    <mergeCell ref="G13:J13"/>
    <mergeCell ref="C14:F14"/>
    <mergeCell ref="G14:J14"/>
    <mergeCell ref="C15:F15"/>
    <mergeCell ref="G15:J15"/>
    <mergeCell ref="C16:F16"/>
    <mergeCell ref="G16:J16"/>
    <mergeCell ref="B18:F18"/>
    <mergeCell ref="G18:J18"/>
    <mergeCell ref="B19:F19"/>
    <mergeCell ref="G19:J19"/>
    <mergeCell ref="B24:F24"/>
    <mergeCell ref="G24:J24"/>
    <mergeCell ref="B20:F20"/>
    <mergeCell ref="G20:J20"/>
    <mergeCell ref="B21:F21"/>
    <mergeCell ref="G21:J21"/>
    <mergeCell ref="G22:J22"/>
    <mergeCell ref="B23:F23"/>
    <mergeCell ref="G23:J23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1:T96"/>
  <sheetViews>
    <sheetView tabSelected="1" zoomScale="90" zoomScaleNormal="90" workbookViewId="0"/>
  </sheetViews>
  <sheetFormatPr baseColWidth="10" defaultRowHeight="15" x14ac:dyDescent="0.25"/>
  <cols>
    <col min="1" max="1" width="3" customWidth="1"/>
    <col min="2" max="2" width="17.140625" customWidth="1"/>
    <col min="3" max="3" width="21.42578125" bestFit="1" customWidth="1"/>
    <col min="4" max="4" width="3" bestFit="1" customWidth="1"/>
    <col min="5" max="6" width="11.42578125" style="90"/>
    <col min="7" max="7" width="3.42578125" style="90" customWidth="1"/>
    <col min="8" max="8" width="22" bestFit="1" customWidth="1"/>
    <col min="9" max="9" width="3" bestFit="1" customWidth="1"/>
    <col min="12" max="12" width="3.42578125" customWidth="1"/>
    <col min="13" max="13" width="22" bestFit="1" customWidth="1"/>
    <col min="14" max="14" width="3" bestFit="1" customWidth="1"/>
    <col min="20" max="20" width="14" bestFit="1" customWidth="1"/>
  </cols>
  <sheetData>
    <row r="1" spans="2:20" ht="15.75" thickBot="1" x14ac:dyDescent="0.3"/>
    <row r="2" spans="2:20" ht="15" customHeight="1" x14ac:dyDescent="0.25">
      <c r="C2" s="142" t="s">
        <v>212</v>
      </c>
      <c r="D2" s="143"/>
      <c r="E2" s="143"/>
      <c r="F2" s="143"/>
      <c r="G2" s="143"/>
      <c r="H2" s="143"/>
      <c r="I2" s="143"/>
      <c r="J2" s="143"/>
      <c r="K2" s="144"/>
      <c r="R2" s="54" t="s">
        <v>96</v>
      </c>
      <c r="S2" s="87" t="s">
        <v>97</v>
      </c>
      <c r="T2" s="87" t="s">
        <v>59</v>
      </c>
    </row>
    <row r="3" spans="2:20" ht="15.75" customHeight="1" thickBot="1" x14ac:dyDescent="0.3">
      <c r="C3" s="145"/>
      <c r="D3" s="146"/>
      <c r="E3" s="146"/>
      <c r="F3" s="146"/>
      <c r="G3" s="146"/>
      <c r="H3" s="146"/>
      <c r="I3" s="146"/>
      <c r="J3" s="146"/>
      <c r="K3" s="147"/>
      <c r="S3" s="87" t="s">
        <v>67</v>
      </c>
      <c r="T3" s="87" t="s">
        <v>67</v>
      </c>
    </row>
    <row r="4" spans="2:20" x14ac:dyDescent="0.25">
      <c r="E4" s="135" t="s">
        <v>67</v>
      </c>
      <c r="F4" s="135"/>
      <c r="J4" s="135" t="s">
        <v>67</v>
      </c>
      <c r="K4" s="135"/>
      <c r="O4" s="135"/>
      <c r="P4" s="135"/>
      <c r="S4" s="87" t="s">
        <v>102</v>
      </c>
      <c r="T4" s="87" t="s">
        <v>104</v>
      </c>
    </row>
    <row r="5" spans="2:20" x14ac:dyDescent="0.25">
      <c r="E5" s="136" t="s">
        <v>64</v>
      </c>
      <c r="F5" s="136"/>
      <c r="J5" s="136" t="s">
        <v>64</v>
      </c>
      <c r="K5" s="136"/>
      <c r="O5" s="136"/>
      <c r="P5" s="136"/>
      <c r="S5" s="87" t="s">
        <v>103</v>
      </c>
      <c r="T5" s="87" t="s">
        <v>105</v>
      </c>
    </row>
    <row r="6" spans="2:20" ht="15.75" thickBot="1" x14ac:dyDescent="0.3">
      <c r="E6" s="137" t="s">
        <v>65</v>
      </c>
      <c r="F6" s="137"/>
      <c r="J6" s="137" t="s">
        <v>66</v>
      </c>
      <c r="K6" s="137"/>
      <c r="O6" s="137"/>
      <c r="P6" s="137"/>
      <c r="S6" s="87" t="s">
        <v>98</v>
      </c>
      <c r="T6" s="87" t="s">
        <v>106</v>
      </c>
    </row>
    <row r="7" spans="2:20" ht="15.75" thickBot="1" x14ac:dyDescent="0.3">
      <c r="C7" s="61" t="s">
        <v>62</v>
      </c>
      <c r="E7" s="55" t="s">
        <v>55</v>
      </c>
      <c r="F7" s="56" t="s">
        <v>61</v>
      </c>
      <c r="H7" s="61" t="s">
        <v>62</v>
      </c>
      <c r="J7" s="55" t="s">
        <v>55</v>
      </c>
      <c r="K7" s="56" t="s">
        <v>61</v>
      </c>
      <c r="M7" s="61" t="s">
        <v>62</v>
      </c>
      <c r="O7" s="55" t="s">
        <v>55</v>
      </c>
      <c r="P7" s="56" t="s">
        <v>213</v>
      </c>
      <c r="S7" s="87" t="s">
        <v>99</v>
      </c>
      <c r="T7" s="87" t="s">
        <v>107</v>
      </c>
    </row>
    <row r="8" spans="2:20" x14ac:dyDescent="0.25">
      <c r="B8" s="139" t="s">
        <v>192</v>
      </c>
      <c r="C8" s="88" t="s">
        <v>112</v>
      </c>
      <c r="D8" s="50">
        <v>1</v>
      </c>
      <c r="E8" s="58">
        <f ca="1">INDIRECT("'"&amp;C8&amp;"'!"&amp;"U5",TRUE)</f>
        <v>10</v>
      </c>
      <c r="F8" s="83">
        <f ca="1">MAX(INDIRECT("'"&amp;C8&amp;"'!"&amp;"R3",TRUE),ABS(INDIRECT("'"&amp;C8&amp;"'!"&amp;"R4",TRUE)))</f>
        <v>0.23152772061430937</v>
      </c>
      <c r="H8" s="49" t="s">
        <v>113</v>
      </c>
      <c r="I8" s="50">
        <v>1</v>
      </c>
      <c r="J8" s="58">
        <f ca="1">INDIRECT("'"&amp;H8&amp;"'!"&amp;"U5",TRUE)</f>
        <v>10</v>
      </c>
      <c r="K8" s="83">
        <f ca="1">MAX(INDIRECT("'"&amp;H8&amp;"'!"&amp;"R3",TRUE),ABS(INDIRECT("'"&amp;H8&amp;"'!"&amp;"R4",TRUE)))</f>
        <v>0.24258819853219649</v>
      </c>
      <c r="M8" s="49" t="s">
        <v>214</v>
      </c>
      <c r="N8" s="50">
        <v>1</v>
      </c>
      <c r="O8" s="58">
        <f ca="1">INDIRECT("'"&amp;M8&amp;"'!"&amp;"U5",TRUE)</f>
        <v>10</v>
      </c>
      <c r="P8" s="83">
        <f ca="1">MAX(INDIRECT("'"&amp;M8&amp;"'!"&amp;"R3",TRUE),ABS(INDIRECT("'"&amp;M8&amp;"'!"&amp;"R4",TRUE)))</f>
        <v>0.22358781929756333</v>
      </c>
      <c r="S8" s="87" t="s">
        <v>100</v>
      </c>
      <c r="T8" s="87" t="s">
        <v>108</v>
      </c>
    </row>
    <row r="9" spans="2:20" x14ac:dyDescent="0.25">
      <c r="B9" s="140"/>
      <c r="C9" s="88" t="s">
        <v>114</v>
      </c>
      <c r="D9" s="51">
        <v>2</v>
      </c>
      <c r="E9" s="59">
        <f t="shared" ref="E9:E16" ca="1" si="0">INDIRECT("'"&amp;C9&amp;"'!"&amp;"U5",TRUE)</f>
        <v>19</v>
      </c>
      <c r="F9" s="84">
        <f t="shared" ref="F9:F16" ca="1" si="1">MAX(INDIRECT("'"&amp;C9&amp;"'!"&amp;"R3",TRUE),ABS(INDIRECT("'"&amp;C9&amp;"'!"&amp;"R4",TRUE)))</f>
        <v>0.24623113181974077</v>
      </c>
      <c r="H9" s="49" t="s">
        <v>122</v>
      </c>
      <c r="I9" s="51">
        <v>2</v>
      </c>
      <c r="J9" s="59">
        <f t="shared" ref="J9:J16" ca="1" si="2">INDIRECT("'"&amp;H9&amp;"'!"&amp;"U5",TRUE)</f>
        <v>19</v>
      </c>
      <c r="K9" s="84">
        <f t="shared" ref="K9:K16" ca="1" si="3">MAX(INDIRECT("'"&amp;H9&amp;"'!"&amp;"R3",TRUE),ABS(INDIRECT("'"&amp;H9&amp;"'!"&amp;"R4",TRUE)))</f>
        <v>0.24423624485188355</v>
      </c>
      <c r="M9" s="49" t="s">
        <v>215</v>
      </c>
      <c r="N9" s="51">
        <v>2</v>
      </c>
      <c r="O9" s="59">
        <f t="shared" ref="O9:O16" ca="1" si="4">INDIRECT("'"&amp;M9&amp;"'!"&amp;"U5",TRUE)</f>
        <v>19</v>
      </c>
      <c r="P9" s="84">
        <f t="shared" ref="P9:P16" ca="1" si="5">MAX(INDIRECT("'"&amp;M9&amp;"'!"&amp;"R3",TRUE),ABS(INDIRECT("'"&amp;M9&amp;"'!"&amp;"R4",TRUE)))</f>
        <v>0.24024575462946984</v>
      </c>
      <c r="S9" s="87" t="s">
        <v>101</v>
      </c>
      <c r="T9" s="87" t="s">
        <v>109</v>
      </c>
    </row>
    <row r="10" spans="2:20" x14ac:dyDescent="0.25">
      <c r="B10" s="140"/>
      <c r="C10" s="88" t="s">
        <v>115</v>
      </c>
      <c r="D10" s="51">
        <v>3</v>
      </c>
      <c r="E10" s="59">
        <f t="shared" ca="1" si="0"/>
        <v>14</v>
      </c>
      <c r="F10" s="84">
        <f t="shared" ca="1" si="1"/>
        <v>0.31833112473654523</v>
      </c>
      <c r="H10" s="49" t="s">
        <v>123</v>
      </c>
      <c r="I10" s="51">
        <v>3</v>
      </c>
      <c r="J10" s="59">
        <f t="shared" ca="1" si="2"/>
        <v>14</v>
      </c>
      <c r="K10" s="84">
        <f t="shared" ca="1" si="3"/>
        <v>0.36378653221876789</v>
      </c>
      <c r="M10" s="49" t="s">
        <v>216</v>
      </c>
      <c r="N10" s="51">
        <v>3</v>
      </c>
      <c r="O10" s="59">
        <f t="shared" ca="1" si="4"/>
        <v>14</v>
      </c>
      <c r="P10" s="84">
        <f t="shared" ca="1" si="5"/>
        <v>0.35195469101279286</v>
      </c>
      <c r="S10" s="87" t="s">
        <v>110</v>
      </c>
      <c r="T10" s="87" t="s">
        <v>65</v>
      </c>
    </row>
    <row r="11" spans="2:20" x14ac:dyDescent="0.25">
      <c r="B11" s="140"/>
      <c r="C11" s="88" t="s">
        <v>116</v>
      </c>
      <c r="D11" s="51">
        <v>4</v>
      </c>
      <c r="E11" s="59">
        <f t="shared" ca="1" si="0"/>
        <v>23</v>
      </c>
      <c r="F11" s="84">
        <f t="shared" ca="1" si="1"/>
        <v>0.30532125986470504</v>
      </c>
      <c r="H11" s="49" t="s">
        <v>124</v>
      </c>
      <c r="I11" s="51">
        <v>4</v>
      </c>
      <c r="J11" s="59">
        <f t="shared" ca="1" si="2"/>
        <v>23</v>
      </c>
      <c r="K11" s="84">
        <f t="shared" ca="1" si="3"/>
        <v>0.31649020209511036</v>
      </c>
      <c r="M11" s="49" t="s">
        <v>217</v>
      </c>
      <c r="N11" s="51">
        <v>4</v>
      </c>
      <c r="O11" s="59">
        <f t="shared" ca="1" si="4"/>
        <v>23</v>
      </c>
      <c r="P11" s="84">
        <f t="shared" ca="1" si="5"/>
        <v>0.35807328718334475</v>
      </c>
      <c r="S11" s="87" t="s">
        <v>111</v>
      </c>
      <c r="T11" s="87" t="s">
        <v>66</v>
      </c>
    </row>
    <row r="12" spans="2:20" x14ac:dyDescent="0.25">
      <c r="B12" s="140"/>
      <c r="C12" s="88" t="s">
        <v>117</v>
      </c>
      <c r="D12" s="51">
        <v>5</v>
      </c>
      <c r="E12" s="59">
        <f t="shared" ca="1" si="0"/>
        <v>7</v>
      </c>
      <c r="F12" s="84">
        <f t="shared" ca="1" si="1"/>
        <v>0.36141290078813171</v>
      </c>
      <c r="H12" s="49" t="s">
        <v>125</v>
      </c>
      <c r="I12" s="51">
        <v>5</v>
      </c>
      <c r="J12" s="59">
        <f t="shared" ca="1" si="2"/>
        <v>7</v>
      </c>
      <c r="K12" s="84">
        <f t="shared" ca="1" si="3"/>
        <v>0.32484714581698881</v>
      </c>
      <c r="M12" s="49" t="s">
        <v>218</v>
      </c>
      <c r="N12" s="51">
        <v>5</v>
      </c>
      <c r="O12" s="59">
        <f t="shared" ca="1" si="4"/>
        <v>7</v>
      </c>
      <c r="P12" s="84">
        <f t="shared" ca="1" si="5"/>
        <v>0.28561726517562036</v>
      </c>
    </row>
    <row r="13" spans="2:20" x14ac:dyDescent="0.25">
      <c r="B13" s="140"/>
      <c r="C13" s="88" t="s">
        <v>118</v>
      </c>
      <c r="D13" s="51">
        <v>6</v>
      </c>
      <c r="E13" s="59">
        <f t="shared" ca="1" si="0"/>
        <v>11</v>
      </c>
      <c r="F13" s="84">
        <f t="shared" ca="1" si="1"/>
        <v>0.30045985273871523</v>
      </c>
      <c r="H13" s="49" t="s">
        <v>126</v>
      </c>
      <c r="I13" s="51">
        <v>6</v>
      </c>
      <c r="J13" s="59">
        <f t="shared" ca="1" si="2"/>
        <v>11</v>
      </c>
      <c r="K13" s="84">
        <f t="shared" ca="1" si="3"/>
        <v>0.29133757927673187</v>
      </c>
      <c r="M13" s="49" t="s">
        <v>219</v>
      </c>
      <c r="N13" s="51">
        <v>6</v>
      </c>
      <c r="O13" s="59">
        <f t="shared" ca="1" si="4"/>
        <v>11</v>
      </c>
      <c r="P13" s="84">
        <f t="shared" ca="1" si="5"/>
        <v>0.35503238240839607</v>
      </c>
    </row>
    <row r="14" spans="2:20" x14ac:dyDescent="0.25">
      <c r="B14" s="140"/>
      <c r="C14" s="88" t="s">
        <v>119</v>
      </c>
      <c r="D14" s="51">
        <v>7</v>
      </c>
      <c r="E14" s="59">
        <f t="shared" ca="1" si="0"/>
        <v>5</v>
      </c>
      <c r="F14" s="84">
        <f t="shared" ca="1" si="1"/>
        <v>0.25143761441404422</v>
      </c>
      <c r="H14" s="49" t="s">
        <v>127</v>
      </c>
      <c r="I14" s="51">
        <v>7</v>
      </c>
      <c r="J14" s="59">
        <f t="shared" ca="1" si="2"/>
        <v>5</v>
      </c>
      <c r="K14" s="84">
        <f t="shared" ca="1" si="3"/>
        <v>0.28673341172435585</v>
      </c>
      <c r="M14" s="49" t="s">
        <v>220</v>
      </c>
      <c r="N14" s="51">
        <v>7</v>
      </c>
      <c r="O14" s="59">
        <f t="shared" ca="1" si="4"/>
        <v>5</v>
      </c>
      <c r="P14" s="84">
        <f t="shared" ca="1" si="5"/>
        <v>0.27330880829890702</v>
      </c>
    </row>
    <row r="15" spans="2:20" x14ac:dyDescent="0.25">
      <c r="B15" s="140"/>
      <c r="C15" s="88" t="s">
        <v>120</v>
      </c>
      <c r="D15" s="51">
        <v>8</v>
      </c>
      <c r="E15" s="59">
        <f t="shared" ca="1" si="0"/>
        <v>17</v>
      </c>
      <c r="F15" s="84">
        <f t="shared" ca="1" si="1"/>
        <v>0.3348208123254075</v>
      </c>
      <c r="H15" s="49" t="s">
        <v>128</v>
      </c>
      <c r="I15" s="51">
        <v>8</v>
      </c>
      <c r="J15" s="59">
        <f t="shared" ca="1" si="2"/>
        <v>17</v>
      </c>
      <c r="K15" s="84">
        <f t="shared" ca="1" si="3"/>
        <v>0.3288416458847756</v>
      </c>
      <c r="M15" s="49" t="s">
        <v>221</v>
      </c>
      <c r="N15" s="51">
        <v>8</v>
      </c>
      <c r="O15" s="59">
        <f t="shared" ca="1" si="4"/>
        <v>17</v>
      </c>
      <c r="P15" s="84">
        <f t="shared" ca="1" si="5"/>
        <v>0.30086582154889996</v>
      </c>
    </row>
    <row r="16" spans="2:20" ht="15.75" thickBot="1" x14ac:dyDescent="0.3">
      <c r="B16" s="141"/>
      <c r="C16" s="88" t="s">
        <v>121</v>
      </c>
      <c r="D16" s="52">
        <v>9</v>
      </c>
      <c r="E16" s="60">
        <f t="shared" ca="1" si="0"/>
        <v>8</v>
      </c>
      <c r="F16" s="85">
        <f t="shared" ca="1" si="1"/>
        <v>0.30545189928148897</v>
      </c>
      <c r="H16" s="49" t="s">
        <v>129</v>
      </c>
      <c r="I16" s="52">
        <v>9</v>
      </c>
      <c r="J16" s="60">
        <f t="shared" ca="1" si="2"/>
        <v>8</v>
      </c>
      <c r="K16" s="85">
        <f t="shared" ca="1" si="3"/>
        <v>0.3547515909429535</v>
      </c>
      <c r="M16" s="49" t="s">
        <v>222</v>
      </c>
      <c r="N16" s="52">
        <v>9</v>
      </c>
      <c r="O16" s="60">
        <f t="shared" ca="1" si="4"/>
        <v>8</v>
      </c>
      <c r="P16" s="85">
        <f t="shared" ca="1" si="5"/>
        <v>0.35381696682743424</v>
      </c>
    </row>
    <row r="17" spans="2:16" x14ac:dyDescent="0.25">
      <c r="E17" s="53" t="s">
        <v>63</v>
      </c>
      <c r="F17" s="57">
        <f ca="1">AVERAGE(F8:F16)</f>
        <v>0.29499936850923203</v>
      </c>
      <c r="J17" s="54" t="s">
        <v>63</v>
      </c>
      <c r="K17" s="54">
        <f ca="1">AVERAGE(K8:K16)</f>
        <v>0.30595695014930713</v>
      </c>
      <c r="O17" s="54" t="s">
        <v>63</v>
      </c>
      <c r="P17" s="54">
        <f ca="1">AVERAGE(P8:P16)</f>
        <v>0.30472253293138096</v>
      </c>
    </row>
    <row r="18" spans="2:16" ht="15.75" thickBot="1" x14ac:dyDescent="0.3"/>
    <row r="19" spans="2:16" x14ac:dyDescent="0.25">
      <c r="B19" s="139" t="s">
        <v>48</v>
      </c>
      <c r="C19" s="88" t="s">
        <v>112</v>
      </c>
      <c r="D19" s="50">
        <v>1</v>
      </c>
      <c r="E19" s="58">
        <f ca="1">INDIRECT("'"&amp;C19&amp;"'!"&amp;"U5",TRUE)</f>
        <v>10</v>
      </c>
      <c r="F19" s="83">
        <f ca="1">MAX(INDIRECT("'"&amp;C19&amp;"'!"&amp;"R7",TRUE),ABS(INDIRECT("'"&amp;C19&amp;"'!"&amp;"R8",TRUE)))</f>
        <v>0.15872605265309403</v>
      </c>
      <c r="H19" s="49" t="s">
        <v>113</v>
      </c>
      <c r="I19" s="50">
        <v>1</v>
      </c>
      <c r="J19" s="58">
        <f ca="1">INDIRECT("'"&amp;H19&amp;"'!"&amp;"U5",TRUE)</f>
        <v>10</v>
      </c>
      <c r="K19" s="83">
        <f ca="1">MAX(INDIRECT("'"&amp;H19&amp;"'!"&amp;"R7",TRUE),ABS(INDIRECT("'"&amp;H19&amp;"'!"&amp;"R8",TRUE)))</f>
        <v>0.26447621564778956</v>
      </c>
      <c r="M19" s="49" t="s">
        <v>214</v>
      </c>
      <c r="N19" s="50">
        <v>1</v>
      </c>
      <c r="O19" s="58">
        <f ca="1">INDIRECT("'"&amp;M19&amp;"'!"&amp;"U5",TRUE)</f>
        <v>10</v>
      </c>
      <c r="P19" s="83">
        <f ca="1">MAX(INDIRECT("'"&amp;M19&amp;"'!"&amp;"R7",TRUE),ABS(INDIRECT("'"&amp;M19&amp;"'!"&amp;"R8",TRUE)))</f>
        <v>0.16023012015773475</v>
      </c>
    </row>
    <row r="20" spans="2:16" x14ac:dyDescent="0.25">
      <c r="B20" s="140"/>
      <c r="C20" s="88" t="s">
        <v>114</v>
      </c>
      <c r="D20" s="51">
        <v>2</v>
      </c>
      <c r="E20" s="59">
        <f t="shared" ref="E20:E27" ca="1" si="6">INDIRECT("'"&amp;C20&amp;"'!"&amp;"U5",TRUE)</f>
        <v>19</v>
      </c>
      <c r="F20" s="84">
        <f t="shared" ref="F20:F27" ca="1" si="7">MAX(INDIRECT("'"&amp;C20&amp;"'!"&amp;"R7",TRUE),ABS(INDIRECT("'"&amp;C20&amp;"'!"&amp;"R8",TRUE)))</f>
        <v>0.18044940659232367</v>
      </c>
      <c r="H20" s="49" t="s">
        <v>122</v>
      </c>
      <c r="I20" s="51">
        <v>2</v>
      </c>
      <c r="J20" s="59">
        <f t="shared" ref="J20:J27" ca="1" si="8">INDIRECT("'"&amp;H20&amp;"'!"&amp;"U5",TRUE)</f>
        <v>19</v>
      </c>
      <c r="K20" s="84">
        <f t="shared" ref="K20:K27" ca="1" si="9">MAX(INDIRECT("'"&amp;H20&amp;"'!"&amp;"R7",TRUE),ABS(INDIRECT("'"&amp;H20&amp;"'!"&amp;"R8",TRUE)))</f>
        <v>0.15450795688165897</v>
      </c>
      <c r="M20" s="49" t="s">
        <v>215</v>
      </c>
      <c r="N20" s="51">
        <v>2</v>
      </c>
      <c r="O20" s="59">
        <f t="shared" ref="O20:O27" ca="1" si="10">INDIRECT("'"&amp;M20&amp;"'!"&amp;"U5",TRUE)</f>
        <v>19</v>
      </c>
      <c r="P20" s="84">
        <f t="shared" ref="P20:P27" ca="1" si="11">MAX(INDIRECT("'"&amp;M20&amp;"'!"&amp;"R7",TRUE),ABS(INDIRECT("'"&amp;M20&amp;"'!"&amp;"R8",TRUE)))</f>
        <v>0.14641728910970642</v>
      </c>
    </row>
    <row r="21" spans="2:16" x14ac:dyDescent="0.25">
      <c r="B21" s="140"/>
      <c r="C21" s="88" t="s">
        <v>115</v>
      </c>
      <c r="D21" s="51">
        <v>3</v>
      </c>
      <c r="E21" s="59">
        <f t="shared" ca="1" si="6"/>
        <v>14</v>
      </c>
      <c r="F21" s="84">
        <f t="shared" ca="1" si="7"/>
        <v>0.14843953772594887</v>
      </c>
      <c r="H21" s="49" t="s">
        <v>123</v>
      </c>
      <c r="I21" s="51">
        <v>3</v>
      </c>
      <c r="J21" s="59">
        <f t="shared" ca="1" si="8"/>
        <v>14</v>
      </c>
      <c r="K21" s="84">
        <f t="shared" ca="1" si="9"/>
        <v>0.16220309355119866</v>
      </c>
      <c r="M21" s="49" t="s">
        <v>216</v>
      </c>
      <c r="N21" s="51">
        <v>3</v>
      </c>
      <c r="O21" s="59">
        <f t="shared" ca="1" si="10"/>
        <v>14</v>
      </c>
      <c r="P21" s="84">
        <f t="shared" ca="1" si="11"/>
        <v>0.16903592898876241</v>
      </c>
    </row>
    <row r="22" spans="2:16" x14ac:dyDescent="0.25">
      <c r="B22" s="140"/>
      <c r="C22" s="88" t="s">
        <v>116</v>
      </c>
      <c r="D22" s="51">
        <v>4</v>
      </c>
      <c r="E22" s="59">
        <f t="shared" ca="1" si="6"/>
        <v>23</v>
      </c>
      <c r="F22" s="84">
        <f t="shared" ca="1" si="7"/>
        <v>0.22626064559995029</v>
      </c>
      <c r="H22" s="49" t="s">
        <v>124</v>
      </c>
      <c r="I22" s="51">
        <v>4</v>
      </c>
      <c r="J22" s="59">
        <f t="shared" ca="1" si="8"/>
        <v>23</v>
      </c>
      <c r="K22" s="84">
        <f t="shared" ca="1" si="9"/>
        <v>0.14914164928788409</v>
      </c>
      <c r="M22" s="49" t="s">
        <v>217</v>
      </c>
      <c r="N22" s="51">
        <v>4</v>
      </c>
      <c r="O22" s="59">
        <f t="shared" ca="1" si="10"/>
        <v>23</v>
      </c>
      <c r="P22" s="84">
        <f t="shared" ca="1" si="11"/>
        <v>0.23352907929032085</v>
      </c>
    </row>
    <row r="23" spans="2:16" x14ac:dyDescent="0.25">
      <c r="B23" s="140"/>
      <c r="C23" s="88" t="s">
        <v>117</v>
      </c>
      <c r="D23" s="51">
        <v>5</v>
      </c>
      <c r="E23" s="59">
        <f t="shared" ca="1" si="6"/>
        <v>7</v>
      </c>
      <c r="F23" s="84">
        <f t="shared" ca="1" si="7"/>
        <v>0.21121324087454241</v>
      </c>
      <c r="H23" s="49" t="s">
        <v>125</v>
      </c>
      <c r="I23" s="51">
        <v>5</v>
      </c>
      <c r="J23" s="59">
        <f t="shared" ca="1" si="8"/>
        <v>7</v>
      </c>
      <c r="K23" s="84">
        <f t="shared" ca="1" si="9"/>
        <v>0.16486609192125457</v>
      </c>
      <c r="M23" s="49" t="s">
        <v>218</v>
      </c>
      <c r="N23" s="51">
        <v>5</v>
      </c>
      <c r="O23" s="59">
        <f t="shared" ca="1" si="10"/>
        <v>7</v>
      </c>
      <c r="P23" s="84">
        <f t="shared" ca="1" si="11"/>
        <v>0.16114354956920351</v>
      </c>
    </row>
    <row r="24" spans="2:16" x14ac:dyDescent="0.25">
      <c r="B24" s="140"/>
      <c r="C24" s="88" t="s">
        <v>118</v>
      </c>
      <c r="D24" s="51">
        <v>6</v>
      </c>
      <c r="E24" s="59">
        <f t="shared" ca="1" si="6"/>
        <v>11</v>
      </c>
      <c r="F24" s="84">
        <f t="shared" ca="1" si="7"/>
        <v>0.22539158350446087</v>
      </c>
      <c r="H24" s="49" t="s">
        <v>126</v>
      </c>
      <c r="I24" s="51">
        <v>6</v>
      </c>
      <c r="J24" s="59">
        <f t="shared" ca="1" si="8"/>
        <v>11</v>
      </c>
      <c r="K24" s="84">
        <f t="shared" ca="1" si="9"/>
        <v>0.19739774081193673</v>
      </c>
      <c r="M24" s="49" t="s">
        <v>219</v>
      </c>
      <c r="N24" s="51">
        <v>6</v>
      </c>
      <c r="O24" s="59">
        <f t="shared" ca="1" si="10"/>
        <v>11</v>
      </c>
      <c r="P24" s="84">
        <f t="shared" ca="1" si="11"/>
        <v>0.19244163610215992</v>
      </c>
    </row>
    <row r="25" spans="2:16" x14ac:dyDescent="0.25">
      <c r="B25" s="140"/>
      <c r="C25" s="88" t="s">
        <v>119</v>
      </c>
      <c r="D25" s="51">
        <v>7</v>
      </c>
      <c r="E25" s="59">
        <f t="shared" ca="1" si="6"/>
        <v>5</v>
      </c>
      <c r="F25" s="84">
        <f t="shared" ca="1" si="7"/>
        <v>0.16876921353828322</v>
      </c>
      <c r="H25" s="49" t="s">
        <v>127</v>
      </c>
      <c r="I25" s="51">
        <v>7</v>
      </c>
      <c r="J25" s="59">
        <f t="shared" ca="1" si="8"/>
        <v>5</v>
      </c>
      <c r="K25" s="84">
        <f t="shared" ca="1" si="9"/>
        <v>0.13324138045832257</v>
      </c>
      <c r="M25" s="49" t="s">
        <v>220</v>
      </c>
      <c r="N25" s="51">
        <v>7</v>
      </c>
      <c r="O25" s="59">
        <f t="shared" ca="1" si="10"/>
        <v>5</v>
      </c>
      <c r="P25" s="84">
        <f t="shared" ca="1" si="11"/>
        <v>0.20372744072011528</v>
      </c>
    </row>
    <row r="26" spans="2:16" x14ac:dyDescent="0.25">
      <c r="B26" s="140"/>
      <c r="C26" s="88" t="s">
        <v>120</v>
      </c>
      <c r="D26" s="51">
        <v>8</v>
      </c>
      <c r="E26" s="59">
        <f t="shared" ca="1" si="6"/>
        <v>17</v>
      </c>
      <c r="F26" s="84">
        <f t="shared" ca="1" si="7"/>
        <v>0.19843896784098547</v>
      </c>
      <c r="H26" s="49" t="s">
        <v>128</v>
      </c>
      <c r="I26" s="51">
        <v>8</v>
      </c>
      <c r="J26" s="59">
        <f t="shared" ca="1" si="8"/>
        <v>17</v>
      </c>
      <c r="K26" s="84">
        <f t="shared" ca="1" si="9"/>
        <v>0.16058247738277487</v>
      </c>
      <c r="M26" s="49" t="s">
        <v>221</v>
      </c>
      <c r="N26" s="51">
        <v>8</v>
      </c>
      <c r="O26" s="59">
        <f t="shared" ca="1" si="10"/>
        <v>17</v>
      </c>
      <c r="P26" s="84">
        <f t="shared" ca="1" si="11"/>
        <v>0.15696326146488104</v>
      </c>
    </row>
    <row r="27" spans="2:16" ht="15.75" thickBot="1" x14ac:dyDescent="0.3">
      <c r="B27" s="141"/>
      <c r="C27" s="88" t="s">
        <v>121</v>
      </c>
      <c r="D27" s="52">
        <v>9</v>
      </c>
      <c r="E27" s="60">
        <f t="shared" ca="1" si="6"/>
        <v>8</v>
      </c>
      <c r="F27" s="85">
        <f t="shared" ca="1" si="7"/>
        <v>0.15852547621486224</v>
      </c>
      <c r="H27" s="49" t="s">
        <v>129</v>
      </c>
      <c r="I27" s="52">
        <v>9</v>
      </c>
      <c r="J27" s="60">
        <f t="shared" ca="1" si="8"/>
        <v>8</v>
      </c>
      <c r="K27" s="85">
        <f t="shared" ca="1" si="9"/>
        <v>0.17067172901931826</v>
      </c>
      <c r="M27" s="49" t="s">
        <v>222</v>
      </c>
      <c r="N27" s="52">
        <v>9</v>
      </c>
      <c r="O27" s="60">
        <f t="shared" ca="1" si="10"/>
        <v>8</v>
      </c>
      <c r="P27" s="85">
        <f t="shared" ca="1" si="11"/>
        <v>0.15054296723450733</v>
      </c>
    </row>
    <row r="28" spans="2:16" x14ac:dyDescent="0.25">
      <c r="E28" s="53" t="s">
        <v>63</v>
      </c>
      <c r="F28" s="57">
        <f ca="1">AVERAGE(F19:F27)</f>
        <v>0.18624601383827233</v>
      </c>
      <c r="J28" s="54" t="s">
        <v>63</v>
      </c>
      <c r="K28" s="54">
        <f ca="1">AVERAGE(K19:K27)</f>
        <v>0.17300981499579315</v>
      </c>
      <c r="O28" s="54" t="s">
        <v>63</v>
      </c>
      <c r="P28" s="54">
        <f ca="1">AVERAGE(P19:P27)</f>
        <v>0.17489236362637683</v>
      </c>
    </row>
    <row r="29" spans="2:16" x14ac:dyDescent="0.25">
      <c r="E29" s="53"/>
      <c r="F29" s="57"/>
      <c r="J29" s="54"/>
      <c r="K29" s="54"/>
      <c r="O29" s="54"/>
      <c r="P29" s="54"/>
    </row>
    <row r="30" spans="2:16" x14ac:dyDescent="0.25">
      <c r="B30" s="138" t="s">
        <v>199</v>
      </c>
      <c r="C30" s="138"/>
      <c r="D30" s="138"/>
      <c r="E30" s="138"/>
      <c r="F30" s="138"/>
      <c r="J30" s="54"/>
      <c r="K30" s="54"/>
      <c r="O30" s="54"/>
      <c r="P30" s="54"/>
    </row>
    <row r="31" spans="2:16" ht="15.75" thickBot="1" x14ac:dyDescent="0.3">
      <c r="B31" s="138"/>
      <c r="C31" s="138"/>
      <c r="D31" s="138"/>
      <c r="E31" s="138"/>
      <c r="F31" s="138"/>
    </row>
    <row r="32" spans="2:16" x14ac:dyDescent="0.25">
      <c r="B32" s="132" t="s">
        <v>200</v>
      </c>
      <c r="C32" s="49" t="s">
        <v>113</v>
      </c>
      <c r="D32" s="50">
        <v>1</v>
      </c>
      <c r="E32" s="58">
        <f ca="1">INDIRECT("'"&amp;C32&amp;"'!"&amp;"U5",TRUE)</f>
        <v>10</v>
      </c>
      <c r="F32" s="91">
        <f ca="1">INDIRECT("'"&amp;C32&amp;"'!"&amp;"M11",TRUE)</f>
        <v>-5.8590004535484123E-5</v>
      </c>
      <c r="H32" s="92"/>
      <c r="I32" s="9"/>
      <c r="J32" s="92"/>
      <c r="K32" s="92"/>
      <c r="M32" s="92"/>
      <c r="N32" s="9"/>
      <c r="O32" s="92"/>
      <c r="P32" s="92"/>
    </row>
    <row r="33" spans="2:16" x14ac:dyDescent="0.25">
      <c r="B33" s="133"/>
      <c r="C33" s="49" t="s">
        <v>122</v>
      </c>
      <c r="D33" s="51">
        <v>2</v>
      </c>
      <c r="E33" s="59">
        <f t="shared" ref="E33:E40" ca="1" si="12">INDIRECT("'"&amp;C33&amp;"'!"&amp;"U5",TRUE)</f>
        <v>19</v>
      </c>
      <c r="F33" s="93">
        <f t="shared" ref="F33:F40" ca="1" si="13">INDIRECT("'"&amp;C33&amp;"'!"&amp;"M11",TRUE)</f>
        <v>-3.577141177270889E-4</v>
      </c>
      <c r="H33" s="92"/>
      <c r="I33" s="9"/>
      <c r="J33" s="92"/>
      <c r="K33" s="92"/>
      <c r="M33" s="92"/>
      <c r="N33" s="9"/>
      <c r="O33" s="92"/>
      <c r="P33" s="92"/>
    </row>
    <row r="34" spans="2:16" x14ac:dyDescent="0.25">
      <c r="B34" s="133"/>
      <c r="C34" s="49" t="s">
        <v>123</v>
      </c>
      <c r="D34" s="51">
        <v>3</v>
      </c>
      <c r="E34" s="59">
        <f t="shared" ca="1" si="12"/>
        <v>14</v>
      </c>
      <c r="F34" s="93">
        <f t="shared" ca="1" si="13"/>
        <v>9.7688124815094895E-5</v>
      </c>
      <c r="H34" s="92"/>
      <c r="I34" s="9"/>
      <c r="J34" s="92"/>
      <c r="K34" s="92"/>
      <c r="M34" s="92"/>
      <c r="N34" s="9"/>
      <c r="O34" s="92"/>
      <c r="P34" s="92"/>
    </row>
    <row r="35" spans="2:16" x14ac:dyDescent="0.25">
      <c r="B35" s="133"/>
      <c r="C35" s="49" t="s">
        <v>124</v>
      </c>
      <c r="D35" s="51">
        <v>4</v>
      </c>
      <c r="E35" s="59">
        <f t="shared" ca="1" si="12"/>
        <v>23</v>
      </c>
      <c r="F35" s="93">
        <f t="shared" ca="1" si="13"/>
        <v>-7.3837160029024572E-4</v>
      </c>
      <c r="H35" s="92"/>
      <c r="I35" s="9"/>
      <c r="J35" s="92"/>
      <c r="K35" s="92"/>
      <c r="M35" s="92"/>
      <c r="N35" s="9"/>
      <c r="O35" s="92"/>
      <c r="P35" s="92"/>
    </row>
    <row r="36" spans="2:16" x14ac:dyDescent="0.25">
      <c r="B36" s="133"/>
      <c r="C36" s="49" t="s">
        <v>125</v>
      </c>
      <c r="D36" s="51">
        <v>5</v>
      </c>
      <c r="E36" s="59">
        <f t="shared" ca="1" si="12"/>
        <v>7</v>
      </c>
      <c r="F36" s="93">
        <f t="shared" ca="1" si="13"/>
        <v>-2.4566039320014841E-4</v>
      </c>
      <c r="H36" s="92"/>
      <c r="I36" s="9"/>
      <c r="J36" s="92"/>
      <c r="K36" s="92"/>
      <c r="M36" s="92"/>
      <c r="N36" s="9"/>
      <c r="O36" s="92"/>
      <c r="P36" s="92"/>
    </row>
    <row r="37" spans="2:16" x14ac:dyDescent="0.25">
      <c r="B37" s="133"/>
      <c r="C37" s="49" t="s">
        <v>126</v>
      </c>
      <c r="D37" s="51">
        <v>6</v>
      </c>
      <c r="E37" s="59">
        <f t="shared" ca="1" si="12"/>
        <v>11</v>
      </c>
      <c r="F37" s="93">
        <f t="shared" ca="1" si="13"/>
        <v>-4.8273307334063971E-4</v>
      </c>
      <c r="H37" s="92"/>
      <c r="I37" s="9"/>
      <c r="J37" s="92"/>
      <c r="K37" s="92"/>
      <c r="M37" s="92"/>
      <c r="N37" s="9"/>
      <c r="O37" s="92"/>
      <c r="P37" s="92"/>
    </row>
    <row r="38" spans="2:16" x14ac:dyDescent="0.25">
      <c r="B38" s="133"/>
      <c r="C38" s="49" t="s">
        <v>127</v>
      </c>
      <c r="D38" s="51">
        <v>7</v>
      </c>
      <c r="E38" s="59">
        <f t="shared" ca="1" si="12"/>
        <v>5</v>
      </c>
      <c r="F38" s="93">
        <f t="shared" ca="1" si="13"/>
        <v>-2.0664524702739394E-4</v>
      </c>
      <c r="H38" s="92"/>
      <c r="I38" s="9"/>
      <c r="J38" s="92"/>
      <c r="K38" s="92"/>
      <c r="M38" s="92"/>
      <c r="N38" s="9"/>
      <c r="O38" s="92"/>
      <c r="P38" s="92"/>
    </row>
    <row r="39" spans="2:16" x14ac:dyDescent="0.25">
      <c r="B39" s="133"/>
      <c r="C39" s="49" t="s">
        <v>128</v>
      </c>
      <c r="D39" s="51">
        <v>8</v>
      </c>
      <c r="E39" s="59">
        <f t="shared" ca="1" si="12"/>
        <v>17</v>
      </c>
      <c r="F39" s="93">
        <f t="shared" ca="1" si="13"/>
        <v>-1.2054168584064911E-4</v>
      </c>
      <c r="H39" s="92"/>
      <c r="I39" s="9"/>
      <c r="J39" s="92"/>
      <c r="K39" s="92"/>
      <c r="M39" s="92"/>
      <c r="N39" s="9"/>
      <c r="O39" s="92"/>
      <c r="P39" s="92"/>
    </row>
    <row r="40" spans="2:16" ht="15.75" thickBot="1" x14ac:dyDescent="0.3">
      <c r="B40" s="134"/>
      <c r="C40" s="49" t="s">
        <v>129</v>
      </c>
      <c r="D40" s="52">
        <v>9</v>
      </c>
      <c r="E40" s="94">
        <f t="shared" ca="1" si="12"/>
        <v>8</v>
      </c>
      <c r="F40" s="95">
        <f t="shared" ca="1" si="13"/>
        <v>-3.7136535247839362E-5</v>
      </c>
      <c r="H40" s="9"/>
      <c r="I40" s="9"/>
      <c r="J40" s="96"/>
      <c r="K40" s="96"/>
      <c r="M40" s="9"/>
      <c r="N40" s="9"/>
      <c r="O40" s="96"/>
      <c r="P40" s="96"/>
    </row>
    <row r="41" spans="2:16" x14ac:dyDescent="0.25">
      <c r="E41" s="53" t="s">
        <v>63</v>
      </c>
      <c r="F41" s="57">
        <f ca="1">AVERAGE(F32:F40)</f>
        <v>-2.3885605915493271E-4</v>
      </c>
      <c r="H41" s="9"/>
      <c r="I41" s="9"/>
      <c r="J41" s="96"/>
      <c r="K41" s="96"/>
      <c r="M41" s="9"/>
      <c r="N41" s="9"/>
      <c r="O41" s="96"/>
      <c r="P41" s="96"/>
    </row>
    <row r="42" spans="2:16" ht="15.75" thickBot="1" x14ac:dyDescent="0.3">
      <c r="H42" s="9"/>
      <c r="I42" s="9"/>
      <c r="J42" s="9"/>
      <c r="K42" s="9"/>
      <c r="M42" s="9"/>
      <c r="N42" s="9"/>
      <c r="O42" s="9"/>
      <c r="P42" s="9"/>
    </row>
    <row r="43" spans="2:16" x14ac:dyDescent="0.25">
      <c r="B43" s="132" t="s">
        <v>201</v>
      </c>
      <c r="C43" s="49" t="s">
        <v>113</v>
      </c>
      <c r="D43" s="50">
        <v>1</v>
      </c>
      <c r="E43" s="58">
        <f ca="1">INDIRECT("'"&amp;C43&amp;"'!"&amp;"U5",TRUE)</f>
        <v>10</v>
      </c>
      <c r="F43" s="91">
        <f ca="1">INDIRECT("'"&amp;C43&amp;"'!"&amp;"M12",TRUE)</f>
        <v>0.99774391409645147</v>
      </c>
      <c r="H43" s="92"/>
      <c r="I43" s="9"/>
      <c r="J43" s="92"/>
      <c r="K43" s="92"/>
      <c r="M43" s="92"/>
      <c r="N43" s="9"/>
      <c r="O43" s="92"/>
      <c r="P43" s="92"/>
    </row>
    <row r="44" spans="2:16" x14ac:dyDescent="0.25">
      <c r="B44" s="133"/>
      <c r="C44" s="49" t="s">
        <v>122</v>
      </c>
      <c r="D44" s="51">
        <v>2</v>
      </c>
      <c r="E44" s="59">
        <f t="shared" ref="E44:E51" ca="1" si="14">INDIRECT("'"&amp;C44&amp;"'!"&amp;"U5",TRUE)</f>
        <v>19</v>
      </c>
      <c r="F44" s="93">
        <f t="shared" ref="F44:F51" ca="1" si="15">INDIRECT("'"&amp;C44&amp;"'!"&amp;"M12",TRUE)</f>
        <v>0.99919907059868973</v>
      </c>
      <c r="H44" s="92"/>
      <c r="I44" s="9"/>
      <c r="J44" s="92"/>
      <c r="K44" s="92"/>
      <c r="M44" s="92"/>
      <c r="N44" s="9"/>
      <c r="O44" s="92"/>
      <c r="P44" s="92"/>
    </row>
    <row r="45" spans="2:16" x14ac:dyDescent="0.25">
      <c r="B45" s="133"/>
      <c r="C45" s="49" t="s">
        <v>123</v>
      </c>
      <c r="D45" s="51">
        <v>3</v>
      </c>
      <c r="E45" s="59">
        <f t="shared" ca="1" si="14"/>
        <v>14</v>
      </c>
      <c r="F45" s="93">
        <f t="shared" ca="1" si="15"/>
        <v>0.99714610548596117</v>
      </c>
      <c r="H45" s="92"/>
      <c r="I45" s="9"/>
      <c r="J45" s="92"/>
      <c r="K45" s="92"/>
      <c r="M45" s="92"/>
      <c r="N45" s="9"/>
      <c r="O45" s="92"/>
      <c r="P45" s="92"/>
    </row>
    <row r="46" spans="2:16" x14ac:dyDescent="0.25">
      <c r="B46" s="133"/>
      <c r="C46" s="49" t="s">
        <v>124</v>
      </c>
      <c r="D46" s="51">
        <v>4</v>
      </c>
      <c r="E46" s="59">
        <f t="shared" ca="1" si="14"/>
        <v>23</v>
      </c>
      <c r="F46" s="93">
        <f t="shared" ca="1" si="15"/>
        <v>0.99783375282394071</v>
      </c>
      <c r="H46" s="92"/>
      <c r="I46" s="9"/>
      <c r="J46" s="92"/>
      <c r="K46" s="92"/>
      <c r="M46" s="92"/>
      <c r="N46" s="9"/>
      <c r="O46" s="92"/>
      <c r="P46" s="92"/>
    </row>
    <row r="47" spans="2:16" x14ac:dyDescent="0.25">
      <c r="B47" s="133"/>
      <c r="C47" s="49" t="s">
        <v>125</v>
      </c>
      <c r="D47" s="51">
        <v>5</v>
      </c>
      <c r="E47" s="59">
        <f t="shared" ca="1" si="14"/>
        <v>7</v>
      </c>
      <c r="F47" s="93">
        <f t="shared" ca="1" si="15"/>
        <v>0.99610286743704068</v>
      </c>
      <c r="H47" s="92"/>
      <c r="I47" s="9"/>
      <c r="J47" s="92"/>
      <c r="K47" s="92"/>
      <c r="M47" s="92"/>
      <c r="N47" s="9"/>
      <c r="O47" s="92"/>
      <c r="P47" s="92"/>
    </row>
    <row r="48" spans="2:16" x14ac:dyDescent="0.25">
      <c r="B48" s="133"/>
      <c r="C48" s="49" t="s">
        <v>126</v>
      </c>
      <c r="D48" s="51">
        <v>6</v>
      </c>
      <c r="E48" s="59">
        <f t="shared" ca="1" si="14"/>
        <v>11</v>
      </c>
      <c r="F48" s="93">
        <f t="shared" ca="1" si="15"/>
        <v>0.99667554166132577</v>
      </c>
      <c r="H48" s="92"/>
      <c r="I48" s="9"/>
      <c r="J48" s="92"/>
      <c r="K48" s="92"/>
      <c r="M48" s="92"/>
      <c r="N48" s="9"/>
      <c r="O48" s="92"/>
      <c r="P48" s="92"/>
    </row>
    <row r="49" spans="2:16" x14ac:dyDescent="0.25">
      <c r="B49" s="133"/>
      <c r="C49" s="49" t="s">
        <v>127</v>
      </c>
      <c r="D49" s="51">
        <v>7</v>
      </c>
      <c r="E49" s="59">
        <f t="shared" ca="1" si="14"/>
        <v>5</v>
      </c>
      <c r="F49" s="93">
        <f t="shared" ca="1" si="15"/>
        <v>0.99813345824161903</v>
      </c>
      <c r="H49" s="92"/>
      <c r="I49" s="9"/>
      <c r="J49" s="92"/>
      <c r="K49" s="92"/>
      <c r="M49" s="92"/>
      <c r="N49" s="9"/>
      <c r="O49" s="92"/>
      <c r="P49" s="92"/>
    </row>
    <row r="50" spans="2:16" x14ac:dyDescent="0.25">
      <c r="B50" s="133"/>
      <c r="C50" s="49" t="s">
        <v>128</v>
      </c>
      <c r="D50" s="51">
        <v>8</v>
      </c>
      <c r="E50" s="59">
        <f t="shared" ca="1" si="14"/>
        <v>17</v>
      </c>
      <c r="F50" s="93">
        <f t="shared" ca="1" si="15"/>
        <v>0.99736482793908832</v>
      </c>
      <c r="H50" s="92"/>
      <c r="I50" s="9"/>
      <c r="J50" s="92"/>
      <c r="K50" s="92"/>
      <c r="M50" s="92"/>
      <c r="N50" s="9"/>
      <c r="O50" s="92"/>
      <c r="P50" s="92"/>
    </row>
    <row r="51" spans="2:16" ht="15.75" thickBot="1" x14ac:dyDescent="0.3">
      <c r="B51" s="134"/>
      <c r="C51" s="49" t="s">
        <v>129</v>
      </c>
      <c r="D51" s="52">
        <v>9</v>
      </c>
      <c r="E51" s="94">
        <f t="shared" ca="1" si="14"/>
        <v>8</v>
      </c>
      <c r="F51" s="95">
        <f t="shared" ca="1" si="15"/>
        <v>0.99788385852450001</v>
      </c>
      <c r="H51" s="9"/>
      <c r="I51" s="9"/>
      <c r="J51" s="96"/>
      <c r="K51" s="96"/>
      <c r="M51" s="9"/>
      <c r="N51" s="9"/>
      <c r="O51" s="96"/>
      <c r="P51" s="96"/>
    </row>
    <row r="52" spans="2:16" x14ac:dyDescent="0.25">
      <c r="E52" s="53" t="s">
        <v>63</v>
      </c>
      <c r="F52" s="57">
        <f ca="1">AVERAGE(F43:F51)</f>
        <v>0.99756482186762396</v>
      </c>
      <c r="H52" s="9"/>
      <c r="I52" s="9"/>
      <c r="J52" s="96"/>
      <c r="K52" s="96"/>
      <c r="M52" s="9"/>
      <c r="N52" s="9"/>
      <c r="O52" s="96"/>
      <c r="P52" s="96"/>
    </row>
    <row r="53" spans="2:16" ht="15.75" thickBot="1" x14ac:dyDescent="0.3">
      <c r="H53" s="9"/>
      <c r="I53" s="9"/>
      <c r="J53" s="9"/>
      <c r="K53" s="9"/>
      <c r="M53" s="9"/>
      <c r="N53" s="9"/>
      <c r="O53" s="9"/>
      <c r="P53" s="9"/>
    </row>
    <row r="54" spans="2:16" x14ac:dyDescent="0.25">
      <c r="B54" s="132" t="s">
        <v>202</v>
      </c>
      <c r="C54" s="49" t="s">
        <v>113</v>
      </c>
      <c r="D54" s="50">
        <v>1</v>
      </c>
      <c r="E54" s="58">
        <f ca="1">INDIRECT("'"&amp;C54&amp;"'!"&amp;"U5",TRUE)</f>
        <v>10</v>
      </c>
      <c r="F54" s="91">
        <f ca="1">INDIRECT("'"&amp;C54&amp;"'!"&amp;"M13",TRUE)</f>
        <v>-173.20343934482707</v>
      </c>
      <c r="H54" s="92"/>
      <c r="I54" s="9"/>
      <c r="J54" s="92"/>
      <c r="K54" s="92"/>
      <c r="M54" s="92"/>
      <c r="N54" s="9"/>
      <c r="O54" s="92"/>
      <c r="P54" s="92"/>
    </row>
    <row r="55" spans="2:16" x14ac:dyDescent="0.25">
      <c r="B55" s="133"/>
      <c r="C55" s="49" t="s">
        <v>122</v>
      </c>
      <c r="D55" s="51">
        <v>2</v>
      </c>
      <c r="E55" s="59">
        <f t="shared" ref="E55:E62" ca="1" si="16">INDIRECT("'"&amp;C55&amp;"'!"&amp;"U5",TRUE)</f>
        <v>19</v>
      </c>
      <c r="F55" s="93">
        <f t="shared" ref="F55:F62" ca="1" si="17">INDIRECT("'"&amp;C55&amp;"'!"&amp;"M13",TRUE)</f>
        <v>-172.56943838939185</v>
      </c>
      <c r="H55" s="92"/>
      <c r="I55" s="9"/>
      <c r="J55" s="92"/>
      <c r="K55" s="92"/>
      <c r="M55" s="92"/>
      <c r="N55" s="9"/>
      <c r="O55" s="92"/>
      <c r="P55" s="92"/>
    </row>
    <row r="56" spans="2:16" x14ac:dyDescent="0.25">
      <c r="B56" s="133"/>
      <c r="C56" s="49" t="s">
        <v>123</v>
      </c>
      <c r="D56" s="51">
        <v>3</v>
      </c>
      <c r="E56" s="59">
        <f t="shared" ca="1" si="16"/>
        <v>14</v>
      </c>
      <c r="F56" s="93">
        <f t="shared" ca="1" si="17"/>
        <v>-172.23780465677808</v>
      </c>
      <c r="H56" s="92"/>
      <c r="I56" s="9"/>
      <c r="J56" s="92"/>
      <c r="K56" s="92"/>
      <c r="M56" s="92"/>
      <c r="N56" s="9"/>
      <c r="O56" s="92"/>
      <c r="P56" s="92"/>
    </row>
    <row r="57" spans="2:16" x14ac:dyDescent="0.25">
      <c r="B57" s="133"/>
      <c r="C57" s="49" t="s">
        <v>124</v>
      </c>
      <c r="D57" s="51">
        <v>4</v>
      </c>
      <c r="E57" s="59">
        <f t="shared" ca="1" si="16"/>
        <v>23</v>
      </c>
      <c r="F57" s="93">
        <f t="shared" ca="1" si="17"/>
        <v>-172.36400735769513</v>
      </c>
      <c r="H57" s="92"/>
      <c r="I57" s="9"/>
      <c r="J57" s="92"/>
      <c r="K57" s="92"/>
      <c r="M57" s="92"/>
      <c r="N57" s="9"/>
      <c r="O57" s="92"/>
      <c r="P57" s="92"/>
    </row>
    <row r="58" spans="2:16" x14ac:dyDescent="0.25">
      <c r="B58" s="133"/>
      <c r="C58" s="49" t="s">
        <v>125</v>
      </c>
      <c r="D58" s="51">
        <v>5</v>
      </c>
      <c r="E58" s="59">
        <f t="shared" ca="1" si="16"/>
        <v>7</v>
      </c>
      <c r="F58" s="93">
        <f t="shared" ca="1" si="17"/>
        <v>-173.66786092096692</v>
      </c>
      <c r="H58" s="92"/>
      <c r="I58" s="9"/>
      <c r="J58" s="92"/>
      <c r="K58" s="92"/>
      <c r="M58" s="92"/>
      <c r="N58" s="9"/>
      <c r="O58" s="92"/>
      <c r="P58" s="92"/>
    </row>
    <row r="59" spans="2:16" x14ac:dyDescent="0.25">
      <c r="B59" s="133"/>
      <c r="C59" s="49" t="s">
        <v>126</v>
      </c>
      <c r="D59" s="51">
        <v>6</v>
      </c>
      <c r="E59" s="59">
        <f t="shared" ca="1" si="16"/>
        <v>11</v>
      </c>
      <c r="F59" s="93">
        <f t="shared" ca="1" si="17"/>
        <v>-172.35764172783078</v>
      </c>
    </row>
    <row r="60" spans="2:16" x14ac:dyDescent="0.25">
      <c r="B60" s="133"/>
      <c r="C60" s="49" t="s">
        <v>127</v>
      </c>
      <c r="D60" s="51">
        <v>7</v>
      </c>
      <c r="E60" s="59">
        <f t="shared" ca="1" si="16"/>
        <v>5</v>
      </c>
      <c r="F60" s="93">
        <f t="shared" ca="1" si="17"/>
        <v>-172.54521274412227</v>
      </c>
    </row>
    <row r="61" spans="2:16" x14ac:dyDescent="0.25">
      <c r="B61" s="133"/>
      <c r="C61" s="49" t="s">
        <v>128</v>
      </c>
      <c r="D61" s="51">
        <v>8</v>
      </c>
      <c r="E61" s="59">
        <f t="shared" ca="1" si="16"/>
        <v>17</v>
      </c>
      <c r="F61" s="93">
        <f t="shared" ca="1" si="17"/>
        <v>-172.20653084168327</v>
      </c>
    </row>
    <row r="62" spans="2:16" ht="15.75" thickBot="1" x14ac:dyDescent="0.3">
      <c r="B62" s="134"/>
      <c r="C62" s="49" t="s">
        <v>129</v>
      </c>
      <c r="D62" s="52">
        <v>9</v>
      </c>
      <c r="E62" s="94">
        <f t="shared" ca="1" si="16"/>
        <v>8</v>
      </c>
      <c r="F62" s="95">
        <f t="shared" ca="1" si="17"/>
        <v>-172.56883636356753</v>
      </c>
    </row>
    <row r="63" spans="2:16" x14ac:dyDescent="0.25">
      <c r="E63" s="53" t="s">
        <v>63</v>
      </c>
      <c r="F63" s="57">
        <f ca="1">AVERAGE(F54:F62)</f>
        <v>-172.63564137187362</v>
      </c>
    </row>
    <row r="64" spans="2:16" ht="15.75" thickBot="1" x14ac:dyDescent="0.3">
      <c r="E64" s="53"/>
      <c r="F64" s="57"/>
    </row>
    <row r="65" spans="2:6" x14ac:dyDescent="0.25">
      <c r="B65" s="132" t="s">
        <v>197</v>
      </c>
      <c r="C65" s="49" t="s">
        <v>113</v>
      </c>
      <c r="D65" s="50">
        <v>1</v>
      </c>
      <c r="E65" s="58">
        <f ca="1">INDIRECT("'"&amp;C65&amp;"'!"&amp;"U5",TRUE)</f>
        <v>10</v>
      </c>
      <c r="F65" s="83">
        <f ca="1">INDIRECT("'"&amp;C65&amp;"'!"&amp;"R11",TRUE)</f>
        <v>0.99780190806471758</v>
      </c>
    </row>
    <row r="66" spans="2:6" x14ac:dyDescent="0.25">
      <c r="B66" s="133"/>
      <c r="C66" s="49" t="s">
        <v>122</v>
      </c>
      <c r="D66" s="51">
        <v>2</v>
      </c>
      <c r="E66" s="59">
        <f t="shared" ref="E66:E73" ca="1" si="18">INDIRECT("'"&amp;C66&amp;"'!"&amp;"U5",TRUE)</f>
        <v>19</v>
      </c>
      <c r="F66" s="93">
        <f t="shared" ref="F66:F73" ca="1" si="19">INDIRECT("'"&amp;C66&amp;"'!"&amp;"R11",TRUE)</f>
        <v>0.99946038388171887</v>
      </c>
    </row>
    <row r="67" spans="2:6" x14ac:dyDescent="0.25">
      <c r="B67" s="133"/>
      <c r="C67" s="49" t="s">
        <v>123</v>
      </c>
      <c r="D67" s="51">
        <v>3</v>
      </c>
      <c r="E67" s="59">
        <f t="shared" ca="1" si="18"/>
        <v>14</v>
      </c>
      <c r="F67" s="93">
        <f t="shared" ca="1" si="19"/>
        <v>0.99889951605858363</v>
      </c>
    </row>
    <row r="68" spans="2:6" x14ac:dyDescent="0.25">
      <c r="B68" s="133"/>
      <c r="C68" s="49" t="s">
        <v>124</v>
      </c>
      <c r="D68" s="51">
        <v>4</v>
      </c>
      <c r="E68" s="59">
        <f t="shared" ca="1" si="18"/>
        <v>23</v>
      </c>
      <c r="F68" s="93">
        <f t="shared" ca="1" si="19"/>
        <v>0.99612244063809841</v>
      </c>
    </row>
    <row r="69" spans="2:6" x14ac:dyDescent="0.25">
      <c r="B69" s="133"/>
      <c r="C69" s="49" t="s">
        <v>125</v>
      </c>
      <c r="D69" s="51">
        <v>5</v>
      </c>
      <c r="E69" s="59">
        <f t="shared" ca="1" si="18"/>
        <v>7</v>
      </c>
      <c r="F69" s="93">
        <f t="shared" ca="1" si="19"/>
        <v>0.99680895789225865</v>
      </c>
    </row>
    <row r="70" spans="2:6" x14ac:dyDescent="0.25">
      <c r="B70" s="133"/>
      <c r="C70" s="49" t="s">
        <v>126</v>
      </c>
      <c r="D70" s="51">
        <v>6</v>
      </c>
      <c r="E70" s="59">
        <f t="shared" ca="1" si="18"/>
        <v>11</v>
      </c>
      <c r="F70" s="93">
        <f t="shared" ca="1" si="19"/>
        <v>0.99454775630585213</v>
      </c>
    </row>
    <row r="71" spans="2:6" x14ac:dyDescent="0.25">
      <c r="B71" s="133"/>
      <c r="C71" s="49" t="s">
        <v>127</v>
      </c>
      <c r="D71" s="51">
        <v>7</v>
      </c>
      <c r="E71" s="59">
        <f t="shared" ca="1" si="18"/>
        <v>5</v>
      </c>
      <c r="F71" s="93">
        <f t="shared" ca="1" si="19"/>
        <v>0.99637824715589884</v>
      </c>
    </row>
    <row r="72" spans="2:6" x14ac:dyDescent="0.25">
      <c r="B72" s="133"/>
      <c r="C72" s="49" t="s">
        <v>128</v>
      </c>
      <c r="D72" s="51">
        <v>8</v>
      </c>
      <c r="E72" s="59">
        <f t="shared" ca="1" si="18"/>
        <v>17</v>
      </c>
      <c r="F72" s="93">
        <f t="shared" ca="1" si="19"/>
        <v>0.99638923131792334</v>
      </c>
    </row>
    <row r="73" spans="2:6" ht="15.75" thickBot="1" x14ac:dyDescent="0.3">
      <c r="B73" s="134"/>
      <c r="C73" s="49" t="s">
        <v>129</v>
      </c>
      <c r="D73" s="52">
        <v>9</v>
      </c>
      <c r="E73" s="94">
        <f t="shared" ca="1" si="18"/>
        <v>8</v>
      </c>
      <c r="F73" s="95">
        <f t="shared" ca="1" si="19"/>
        <v>0.99744308897346101</v>
      </c>
    </row>
    <row r="74" spans="2:6" x14ac:dyDescent="0.25">
      <c r="E74" s="53" t="s">
        <v>63</v>
      </c>
      <c r="F74" s="57">
        <f ca="1">AVERAGE(F65:F73)</f>
        <v>0.99709461447650127</v>
      </c>
    </row>
    <row r="75" spans="2:6" ht="15.75" thickBot="1" x14ac:dyDescent="0.3"/>
    <row r="76" spans="2:6" x14ac:dyDescent="0.25">
      <c r="B76" s="132" t="s">
        <v>198</v>
      </c>
      <c r="C76" s="49" t="s">
        <v>113</v>
      </c>
      <c r="D76" s="50">
        <v>1</v>
      </c>
      <c r="E76" s="58">
        <f ca="1">INDIRECT("'"&amp;C76&amp;"'!"&amp;"U5",TRUE)</f>
        <v>10</v>
      </c>
      <c r="F76" s="83">
        <f ca="1">INDIRECT("'"&amp;C76&amp;"'!"&amp;"R12",TRUE)</f>
        <v>-0.9988713249553588</v>
      </c>
    </row>
    <row r="77" spans="2:6" x14ac:dyDescent="0.25">
      <c r="B77" s="133"/>
      <c r="C77" s="49" t="s">
        <v>122</v>
      </c>
      <c r="D77" s="51">
        <v>2</v>
      </c>
      <c r="E77" s="59">
        <f t="shared" ref="E77:E84" ca="1" si="20">INDIRECT("'"&amp;C77&amp;"'!"&amp;"U5",TRUE)</f>
        <v>19</v>
      </c>
      <c r="F77" s="93">
        <f t="shared" ref="F77:F84" ca="1" si="21">INDIRECT("'"&amp;C77&amp;"'!"&amp;"R12",TRUE)</f>
        <v>-1.0020117026329973</v>
      </c>
    </row>
    <row r="78" spans="2:6" x14ac:dyDescent="0.25">
      <c r="B78" s="133"/>
      <c r="C78" s="49" t="s">
        <v>123</v>
      </c>
      <c r="D78" s="51">
        <v>3</v>
      </c>
      <c r="E78" s="59">
        <f t="shared" ca="1" si="20"/>
        <v>14</v>
      </c>
      <c r="F78" s="93">
        <f t="shared" ca="1" si="21"/>
        <v>-0.99797953269628448</v>
      </c>
    </row>
    <row r="79" spans="2:6" x14ac:dyDescent="0.25">
      <c r="B79" s="133"/>
      <c r="C79" s="49" t="s">
        <v>124</v>
      </c>
      <c r="D79" s="51">
        <v>4</v>
      </c>
      <c r="E79" s="59">
        <f t="shared" ca="1" si="20"/>
        <v>23</v>
      </c>
      <c r="F79" s="93">
        <f t="shared" ca="1" si="21"/>
        <v>-1.0010979466077838</v>
      </c>
    </row>
    <row r="80" spans="2:6" x14ac:dyDescent="0.25">
      <c r="B80" s="133"/>
      <c r="C80" s="49" t="s">
        <v>125</v>
      </c>
      <c r="D80" s="51">
        <v>5</v>
      </c>
      <c r="E80" s="59">
        <f t="shared" ca="1" si="20"/>
        <v>7</v>
      </c>
      <c r="F80" s="93">
        <f t="shared" ca="1" si="21"/>
        <v>-0.99862568737422308</v>
      </c>
    </row>
    <row r="81" spans="2:6" x14ac:dyDescent="0.25">
      <c r="B81" s="133"/>
      <c r="C81" s="49" t="s">
        <v>126</v>
      </c>
      <c r="D81" s="51">
        <v>6</v>
      </c>
      <c r="E81" s="59">
        <f t="shared" ca="1" si="20"/>
        <v>11</v>
      </c>
      <c r="F81" s="93">
        <f t="shared" ca="1" si="21"/>
        <v>-0.99778078079514021</v>
      </c>
    </row>
    <row r="82" spans="2:6" x14ac:dyDescent="0.25">
      <c r="B82" s="133"/>
      <c r="C82" s="49" t="s">
        <v>127</v>
      </c>
      <c r="D82" s="51">
        <v>7</v>
      </c>
      <c r="E82" s="59">
        <f t="shared" ca="1" si="20"/>
        <v>5</v>
      </c>
      <c r="F82" s="93">
        <f t="shared" ca="1" si="21"/>
        <v>-0.99955882677559471</v>
      </c>
    </row>
    <row r="83" spans="2:6" x14ac:dyDescent="0.25">
      <c r="B83" s="133"/>
      <c r="C83" s="49" t="s">
        <v>128</v>
      </c>
      <c r="D83" s="51">
        <v>8</v>
      </c>
      <c r="E83" s="59">
        <f t="shared" ca="1" si="20"/>
        <v>17</v>
      </c>
      <c r="F83" s="93">
        <f t="shared" ca="1" si="21"/>
        <v>-0.99922514577704624</v>
      </c>
    </row>
    <row r="84" spans="2:6" ht="15.75" thickBot="1" x14ac:dyDescent="0.3">
      <c r="B84" s="134"/>
      <c r="C84" s="49" t="s">
        <v>129</v>
      </c>
      <c r="D84" s="52">
        <v>9</v>
      </c>
      <c r="E84" s="94">
        <f t="shared" ca="1" si="20"/>
        <v>8</v>
      </c>
      <c r="F84" s="95">
        <f t="shared" ca="1" si="21"/>
        <v>-1.0010506537271322</v>
      </c>
    </row>
    <row r="85" spans="2:6" x14ac:dyDescent="0.25">
      <c r="E85" s="53" t="s">
        <v>63</v>
      </c>
      <c r="F85" s="57">
        <f ca="1">AVERAGE(F76:F84)</f>
        <v>-0.99957795570461783</v>
      </c>
    </row>
    <row r="96" spans="2:6" ht="15" customHeight="1" x14ac:dyDescent="0.25"/>
  </sheetData>
  <mergeCells count="18">
    <mergeCell ref="C2:K3"/>
    <mergeCell ref="E6:F6"/>
    <mergeCell ref="J6:K6"/>
    <mergeCell ref="E4:F4"/>
    <mergeCell ref="E5:F5"/>
    <mergeCell ref="J4:K4"/>
    <mergeCell ref="J5:K5"/>
    <mergeCell ref="B76:B84"/>
    <mergeCell ref="O4:P4"/>
    <mergeCell ref="O5:P5"/>
    <mergeCell ref="O6:P6"/>
    <mergeCell ref="B30:F31"/>
    <mergeCell ref="B32:B40"/>
    <mergeCell ref="B43:B51"/>
    <mergeCell ref="B54:B62"/>
    <mergeCell ref="B65:B73"/>
    <mergeCell ref="B8:B16"/>
    <mergeCell ref="B19:B27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6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19.933530745350375</v>
      </c>
      <c r="L3" s="102" t="s">
        <v>1</v>
      </c>
      <c r="M3" s="103">
        <v>1.001680528142525</v>
      </c>
      <c r="N3" s="104" t="s">
        <v>18</v>
      </c>
      <c r="O3" s="102">
        <v>0.99832813503883777</v>
      </c>
      <c r="Q3" s="101" t="s">
        <v>194</v>
      </c>
      <c r="R3" s="101">
        <f ca="1">MAX(AC21:AC149)</f>
        <v>0.14004194095832645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-20.554859446127427</v>
      </c>
      <c r="L4" s="104" t="s">
        <v>5</v>
      </c>
      <c r="M4" s="106">
        <v>359.92553570820314</v>
      </c>
      <c r="N4" s="104" t="s">
        <v>21</v>
      </c>
      <c r="O4" s="104">
        <v>359.91269888792613</v>
      </c>
      <c r="Q4" s="105" t="s">
        <v>195</v>
      </c>
      <c r="R4" s="105">
        <f ca="1">MIN(AC21:AC149)</f>
        <v>-0.23152772061430937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-173.17677218629296</v>
      </c>
      <c r="N5" s="107" t="s">
        <v>24</v>
      </c>
      <c r="O5" s="107">
        <v>-173.13212181084779</v>
      </c>
      <c r="Q5" s="8"/>
      <c r="R5" s="8"/>
      <c r="T5" s="45" t="s">
        <v>55</v>
      </c>
      <c r="U5" s="47">
        <v>10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3867.602359778602</v>
      </c>
      <c r="L6" s="107" t="s">
        <v>12</v>
      </c>
      <c r="M6" s="108">
        <v>-4.8159584548339479E-5</v>
      </c>
      <c r="N6" s="107" t="s">
        <v>26</v>
      </c>
      <c r="O6" s="107">
        <v>2.2274755135351961E-5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-3863.0567719338105</v>
      </c>
      <c r="L7" s="109" t="s">
        <v>15</v>
      </c>
      <c r="M7" s="110">
        <f ca="1">SUM(M20:M84)</f>
        <v>1.6165697053921853E-4</v>
      </c>
      <c r="N7" s="109" t="s">
        <v>15</v>
      </c>
      <c r="O7" s="89">
        <f ca="1">SUM(M85:M149)</f>
        <v>1.6684458277740812E-4</v>
      </c>
      <c r="Q7" s="101" t="s">
        <v>194</v>
      </c>
      <c r="R7" s="101">
        <f ca="1">MAX(AD21:AD83)</f>
        <v>0.15872605265309403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-0.12729683794742641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-173.10976257785663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-173.02828285530941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-8.1479722547224284E-2</v>
      </c>
      <c r="L11" s="113" t="s">
        <v>208</v>
      </c>
      <c r="M11" s="114">
        <f>(M6+O6)/2</f>
        <v>-1.2942414706493759E-5</v>
      </c>
      <c r="N11" s="115"/>
      <c r="O11" s="115"/>
      <c r="Q11" s="101" t="s">
        <v>194</v>
      </c>
      <c r="R11" s="101">
        <f ca="1">MAX(W20:W149)</f>
        <v>0.99908335192712028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1.0000043315906813</v>
      </c>
      <c r="N12" s="118"/>
      <c r="O12" s="118"/>
      <c r="Q12" s="105" t="s">
        <v>195</v>
      </c>
      <c r="R12" s="105">
        <f ca="1">MIN(W20:W149)</f>
        <v>-1.0006693909859392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-173.15444699857039</v>
      </c>
      <c r="N13" s="121"/>
      <c r="O13" s="121"/>
    </row>
    <row r="14" spans="1:24" x14ac:dyDescent="0.25">
      <c r="I14" s="9" t="s">
        <v>130</v>
      </c>
      <c r="L14" s="9"/>
      <c r="M14" s="9"/>
      <c r="N14" s="9"/>
      <c r="O14" s="9"/>
    </row>
    <row r="15" spans="1:24" x14ac:dyDescent="0.25">
      <c r="I15" s="9" t="s">
        <v>131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13365</v>
      </c>
      <c r="D20" s="26">
        <v>11242</v>
      </c>
      <c r="E20" s="26">
        <v>12932</v>
      </c>
      <c r="F20" s="26">
        <v>15072</v>
      </c>
      <c r="G20" s="27"/>
      <c r="H20" s="7"/>
      <c r="I20" s="28">
        <f>C20-E20</f>
        <v>433</v>
      </c>
      <c r="J20" s="27">
        <f>D20-F20</f>
        <v>-3830</v>
      </c>
      <c r="K20" s="7"/>
      <c r="L20" s="124">
        <f>$M$3*SIN(2*PI()/$M$4*($Z20+$M$5))+$M$6</f>
        <v>-0.11843236795382099</v>
      </c>
      <c r="M20" s="27">
        <f ca="1">(W20-L20)^2</f>
        <v>5.9514567421358587E-6</v>
      </c>
      <c r="N20" s="44"/>
      <c r="O20" s="44"/>
      <c r="P20" s="7"/>
      <c r="Q20" s="28">
        <f ca="1">I20-$J$4</f>
        <v>453.55485944612741</v>
      </c>
      <c r="R20" s="27">
        <f ca="1">J20-$J$3</f>
        <v>-3849.9335307453503</v>
      </c>
      <c r="S20" s="7"/>
      <c r="T20" s="28">
        <f ca="1">Q20/$J$7</f>
        <v>-0.11740828215141193</v>
      </c>
      <c r="U20" s="27">
        <f ca="1">R20/$J$6</f>
        <v>-0.99543158075995608</v>
      </c>
      <c r="V20" s="7"/>
      <c r="W20" s="28">
        <f ca="1">(T20-U20*SIN(-$J$11*PI()/180))/(COS(-$J$11*PI()/180))</f>
        <v>-0.11599280718553998</v>
      </c>
      <c r="X20" s="27">
        <f ca="1">IF(MOD(ATAN2(U20,W20)*180/PI()-$J$9+360,360)&gt;5,MOD(ATAN2(U20,W20)*180/PI()-$J$9+360,360)-360,MOD(ATAN2(U20,W20)*180/PI()-$J$9+360,360))</f>
        <v>-0.2438123349325565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-0.2438123349325565</v>
      </c>
      <c r="AD20" s="27">
        <f ca="1">INDIRECT("AC"&amp;AE20)-AC20</f>
        <v>0.1309441618448588</v>
      </c>
      <c r="AE20" s="7">
        <v>149</v>
      </c>
    </row>
    <row r="21" spans="1:31" s="26" customFormat="1" x14ac:dyDescent="0.25">
      <c r="A21" s="26">
        <v>1</v>
      </c>
      <c r="B21" s="26">
        <v>581</v>
      </c>
      <c r="C21" s="26">
        <v>13542</v>
      </c>
      <c r="D21" s="26">
        <v>11271</v>
      </c>
      <c r="E21" s="26">
        <v>12753</v>
      </c>
      <c r="F21" s="26">
        <v>15042</v>
      </c>
      <c r="G21" s="27"/>
      <c r="H21" s="7"/>
      <c r="I21" s="28">
        <f t="shared" ref="I21:J84" si="1">C21-E21</f>
        <v>789</v>
      </c>
      <c r="J21" s="27">
        <f t="shared" si="1"/>
        <v>-3771</v>
      </c>
      <c r="K21" s="7"/>
      <c r="L21" s="124">
        <f t="shared" ref="L21:L84" si="2">$M$3*SIN(2*PI()/$M$4*($Z21+$M$5))+$M$6</f>
        <v>-0.20860818479442292</v>
      </c>
      <c r="M21" s="27">
        <f t="shared" ref="M21:M84" ca="1" si="3">(W21-L21)^2</f>
        <v>1.9236093593828922E-7</v>
      </c>
      <c r="N21" s="44"/>
      <c r="O21" s="44"/>
      <c r="P21" s="7"/>
      <c r="Q21" s="28">
        <f t="shared" ref="Q21:Q84" ca="1" si="4">I21-$J$4</f>
        <v>809.55485944612747</v>
      </c>
      <c r="R21" s="27">
        <f t="shared" ref="R21:R84" ca="1" si="5">J21-$J$3</f>
        <v>-3790.9335307453503</v>
      </c>
      <c r="S21" s="7"/>
      <c r="T21" s="28">
        <f t="shared" ref="T21:T84" ca="1" si="6">Q21/$J$7</f>
        <v>-0.20956328297522581</v>
      </c>
      <c r="U21" s="27">
        <f t="shared" ref="U21:U84" ca="1" si="7">R21/$J$6</f>
        <v>-0.98017665160447343</v>
      </c>
      <c r="V21" s="7"/>
      <c r="W21" s="28">
        <f t="shared" ref="W21:W84" ca="1" si="8">(T21-U21*SIN(-$J$11*PI()/180))/(COS(-$J$11*PI()/180))</f>
        <v>-0.20816959508189162</v>
      </c>
      <c r="X21" s="27">
        <f ca="1">MOD(ATAN2(U21,W21)*180/PI()-$J$9+360,360)</f>
        <v>5.1000652688499031</v>
      </c>
      <c r="Y21" s="7"/>
      <c r="Z21" s="28">
        <f>360/40000*B21+Z20</f>
        <v>5.2289999999999992</v>
      </c>
      <c r="AA21" s="27">
        <f t="shared" ref="AA21:AA84" si="9">Z21*PI()/180</f>
        <v>9.1263266586783465E-2</v>
      </c>
      <c r="AB21" s="7"/>
      <c r="AC21" s="28">
        <f t="shared" ca="1" si="0"/>
        <v>-0.12893473115009613</v>
      </c>
      <c r="AD21" s="27">
        <f t="shared" ref="AD21:AD83" ca="1" si="10">INDIRECT("AC"&amp;AE21)-AC21</f>
        <v>3.9719142910891847E-2</v>
      </c>
      <c r="AE21" s="7">
        <v>148</v>
      </c>
    </row>
    <row r="22" spans="1:31" s="26" customFormat="1" x14ac:dyDescent="0.25">
      <c r="A22" s="26">
        <v>2</v>
      </c>
      <c r="B22" s="26">
        <v>641</v>
      </c>
      <c r="C22" s="26">
        <v>13735</v>
      </c>
      <c r="D22" s="26">
        <v>11329</v>
      </c>
      <c r="E22" s="26">
        <v>12572</v>
      </c>
      <c r="F22" s="26">
        <v>14998</v>
      </c>
      <c r="G22" s="27"/>
      <c r="H22" s="7"/>
      <c r="I22" s="28">
        <f t="shared" si="1"/>
        <v>1163</v>
      </c>
      <c r="J22" s="27">
        <f t="shared" si="1"/>
        <v>-3669</v>
      </c>
      <c r="K22" s="7"/>
      <c r="L22" s="124">
        <f t="shared" si="2"/>
        <v>-0.30605202793534242</v>
      </c>
      <c r="M22" s="27">
        <f t="shared" ca="1" si="3"/>
        <v>1.0615323743712681E-6</v>
      </c>
      <c r="N22" s="44"/>
      <c r="O22" s="44"/>
      <c r="P22" s="7"/>
      <c r="Q22" s="28">
        <f t="shared" ca="1" si="4"/>
        <v>1183.5548594461275</v>
      </c>
      <c r="R22" s="27">
        <f t="shared" ca="1" si="5"/>
        <v>-3688.9335307453503</v>
      </c>
      <c r="S22" s="7"/>
      <c r="T22" s="28">
        <f t="shared" ca="1" si="6"/>
        <v>-0.30637780631260331</v>
      </c>
      <c r="U22" s="27">
        <f t="shared" ca="1" si="7"/>
        <v>-0.95380372323397811</v>
      </c>
      <c r="V22" s="7"/>
      <c r="W22" s="28">
        <f t="shared" ca="1" si="8"/>
        <v>-0.305021721003224</v>
      </c>
      <c r="X22" s="27">
        <f t="shared" ref="X22:X83" ca="1" si="11">MOD(ATAN2(U22,W22)*180/PI()-$J$9+360,360)</f>
        <v>10.843782198990198</v>
      </c>
      <c r="Y22" s="7"/>
      <c r="Z22" s="28">
        <f t="shared" ref="Z22:Z85" si="12">360/40000*B22+Z21</f>
        <v>10.997999999999998</v>
      </c>
      <c r="AA22" s="27">
        <f t="shared" si="9"/>
        <v>0.19195131113433633</v>
      </c>
      <c r="AB22" s="7"/>
      <c r="AC22" s="28">
        <f t="shared" ca="1" si="0"/>
        <v>-0.15421780100979987</v>
      </c>
      <c r="AD22" s="27">
        <f t="shared" ca="1" si="10"/>
        <v>-9.5367054354014158E-3</v>
      </c>
      <c r="AE22" s="7">
        <v>147</v>
      </c>
    </row>
    <row r="23" spans="1:31" s="26" customFormat="1" x14ac:dyDescent="0.25">
      <c r="A23" s="26">
        <v>3</v>
      </c>
      <c r="B23" s="26">
        <v>615</v>
      </c>
      <c r="C23" s="26">
        <v>13896</v>
      </c>
      <c r="D23" s="26">
        <v>11382</v>
      </c>
      <c r="E23" s="26">
        <v>12389</v>
      </c>
      <c r="F23" s="26">
        <v>14918</v>
      </c>
      <c r="G23" s="27"/>
      <c r="H23" s="7"/>
      <c r="I23" s="28">
        <f t="shared" si="1"/>
        <v>1507</v>
      </c>
      <c r="J23" s="27">
        <f t="shared" si="1"/>
        <v>-3536</v>
      </c>
      <c r="K23" s="7"/>
      <c r="L23" s="124">
        <f t="shared" si="2"/>
        <v>-0.39664082889566438</v>
      </c>
      <c r="M23" s="27">
        <f t="shared" ca="1" si="3"/>
        <v>6.3577716061206853E-6</v>
      </c>
      <c r="N23" s="44"/>
      <c r="O23" s="44"/>
      <c r="P23" s="7"/>
      <c r="Q23" s="28">
        <f t="shared" ca="1" si="4"/>
        <v>1527.5548594461275</v>
      </c>
      <c r="R23" s="27">
        <f t="shared" ca="1" si="5"/>
        <v>-3555.9335307453503</v>
      </c>
      <c r="S23" s="7"/>
      <c r="T23" s="28">
        <f t="shared" ca="1" si="6"/>
        <v>-0.39542645879404137</v>
      </c>
      <c r="U23" s="27">
        <f t="shared" ca="1" si="7"/>
        <v>-0.91941549310382231</v>
      </c>
      <c r="V23" s="7"/>
      <c r="W23" s="28">
        <f t="shared" ca="1" si="8"/>
        <v>-0.39411936669961212</v>
      </c>
      <c r="X23" s="27">
        <f t="shared" ca="1" si="11"/>
        <v>16.312783526188923</v>
      </c>
      <c r="Y23" s="7"/>
      <c r="Z23" s="28">
        <f t="shared" si="12"/>
        <v>16.532999999999998</v>
      </c>
      <c r="AA23" s="27">
        <f t="shared" si="9"/>
        <v>0.28855528523222246</v>
      </c>
      <c r="AB23" s="7"/>
      <c r="AC23" s="28">
        <f t="shared" ca="1" si="0"/>
        <v>-0.22021647381107456</v>
      </c>
      <c r="AD23" s="27">
        <f t="shared" ca="1" si="10"/>
        <v>6.326941415140297E-2</v>
      </c>
      <c r="AE23" s="7">
        <v>146</v>
      </c>
    </row>
    <row r="24" spans="1:31" s="26" customFormat="1" x14ac:dyDescent="0.25">
      <c r="A24" s="26">
        <v>4</v>
      </c>
      <c r="B24" s="26">
        <v>641</v>
      </c>
      <c r="C24" s="26">
        <v>14078</v>
      </c>
      <c r="D24" s="26">
        <v>11479</v>
      </c>
      <c r="E24" s="26">
        <v>12220</v>
      </c>
      <c r="F24" s="26">
        <v>14844</v>
      </c>
      <c r="G24" s="27"/>
      <c r="H24" s="7"/>
      <c r="I24" s="28">
        <f t="shared" si="1"/>
        <v>1858</v>
      </c>
      <c r="J24" s="27">
        <f t="shared" si="1"/>
        <v>-3365</v>
      </c>
      <c r="K24" s="7"/>
      <c r="L24" s="124">
        <f t="shared" si="2"/>
        <v>-0.48710939081486454</v>
      </c>
      <c r="M24" s="27">
        <f t="shared" ca="1" si="3"/>
        <v>4.2698755492394339E-6</v>
      </c>
      <c r="N24" s="44"/>
      <c r="O24" s="44"/>
      <c r="P24" s="7"/>
      <c r="Q24" s="28">
        <f t="shared" ca="1" si="4"/>
        <v>1878.5548594461275</v>
      </c>
      <c r="R24" s="27">
        <f t="shared" ca="1" si="5"/>
        <v>-3384.9335307453503</v>
      </c>
      <c r="S24" s="7"/>
      <c r="T24" s="28">
        <f t="shared" ca="1" si="6"/>
        <v>-0.48628714780853199</v>
      </c>
      <c r="U24" s="27">
        <f t="shared" ca="1" si="7"/>
        <v>-0.87520205436505061</v>
      </c>
      <c r="V24" s="7"/>
      <c r="W24" s="28">
        <f t="shared" ca="1" si="8"/>
        <v>-0.48504302309607888</v>
      </c>
      <c r="X24" s="27">
        <f t="shared" ca="1" si="11"/>
        <v>22.105285476264044</v>
      </c>
      <c r="Y24" s="7"/>
      <c r="Z24" s="28">
        <f t="shared" si="12"/>
        <v>22.301999999999996</v>
      </c>
      <c r="AA24" s="27">
        <f t="shared" si="9"/>
        <v>0.38924332977977527</v>
      </c>
      <c r="AB24" s="7"/>
      <c r="AC24" s="28">
        <f t="shared" ca="1" si="0"/>
        <v>-0.19671452373595244</v>
      </c>
      <c r="AD24" s="27">
        <f t="shared" ca="1" si="10"/>
        <v>3.0554127444904822E-2</v>
      </c>
      <c r="AE24" s="7">
        <v>145</v>
      </c>
    </row>
    <row r="25" spans="1:31" s="26" customFormat="1" x14ac:dyDescent="0.25">
      <c r="A25" s="26">
        <v>5</v>
      </c>
      <c r="B25" s="26">
        <v>633</v>
      </c>
      <c r="C25" s="26">
        <v>14235</v>
      </c>
      <c r="D25" s="26">
        <v>11577</v>
      </c>
      <c r="E25" s="26">
        <v>12055</v>
      </c>
      <c r="F25" s="26">
        <v>14734</v>
      </c>
      <c r="G25" s="27"/>
      <c r="H25" s="7"/>
      <c r="I25" s="28">
        <f t="shared" si="1"/>
        <v>2180</v>
      </c>
      <c r="J25" s="27">
        <f t="shared" si="1"/>
        <v>-3157</v>
      </c>
      <c r="K25" s="7"/>
      <c r="L25" s="124">
        <f t="shared" si="2"/>
        <v>-0.57160873559971215</v>
      </c>
      <c r="M25" s="27">
        <f t="shared" ca="1" si="3"/>
        <v>9.8311567594474565E-6</v>
      </c>
      <c r="N25" s="44"/>
      <c r="O25" s="44"/>
      <c r="P25" s="7"/>
      <c r="Q25" s="28">
        <f t="shared" ca="1" si="4"/>
        <v>2200.5548594461275</v>
      </c>
      <c r="R25" s="27">
        <f t="shared" ca="1" si="5"/>
        <v>-3176.9335307453503</v>
      </c>
      <c r="S25" s="7"/>
      <c r="T25" s="28">
        <f t="shared" ca="1" si="6"/>
        <v>-0.56964082832894791</v>
      </c>
      <c r="U25" s="27">
        <f t="shared" ca="1" si="7"/>
        <v>-0.82142196513894239</v>
      </c>
      <c r="V25" s="7"/>
      <c r="W25" s="28">
        <f t="shared" ca="1" si="8"/>
        <v>-0.56847326804933829</v>
      </c>
      <c r="X25" s="27">
        <f t="shared" ca="1" si="11"/>
        <v>27.795320583038347</v>
      </c>
      <c r="Y25" s="7"/>
      <c r="Z25" s="28">
        <f t="shared" si="12"/>
        <v>27.998999999999995</v>
      </c>
      <c r="AA25" s="27">
        <f t="shared" si="9"/>
        <v>0.48867473726589222</v>
      </c>
      <c r="AB25" s="7"/>
      <c r="AC25" s="28">
        <f t="shared" ca="1" si="0"/>
        <v>-0.20367941696164849</v>
      </c>
      <c r="AD25" s="27">
        <f t="shared" ca="1" si="10"/>
        <v>6.8258431839559819E-2</v>
      </c>
      <c r="AE25" s="7">
        <v>144</v>
      </c>
    </row>
    <row r="26" spans="1:31" s="26" customFormat="1" x14ac:dyDescent="0.25">
      <c r="A26" s="26">
        <v>6</v>
      </c>
      <c r="B26" s="26">
        <v>617</v>
      </c>
      <c r="C26" s="26">
        <v>14385</v>
      </c>
      <c r="D26" s="26">
        <v>11685</v>
      </c>
      <c r="E26" s="26">
        <v>11899</v>
      </c>
      <c r="F26" s="26">
        <v>14611</v>
      </c>
      <c r="G26" s="27"/>
      <c r="H26" s="7"/>
      <c r="I26" s="28">
        <f t="shared" si="1"/>
        <v>2486</v>
      </c>
      <c r="J26" s="27">
        <f t="shared" si="1"/>
        <v>-2926</v>
      </c>
      <c r="K26" s="7"/>
      <c r="L26" s="124">
        <f t="shared" si="2"/>
        <v>-0.64854256219152873</v>
      </c>
      <c r="M26" s="27">
        <f t="shared" ca="1" si="3"/>
        <v>5.9659284248044906E-7</v>
      </c>
      <c r="N26" s="44"/>
      <c r="O26" s="44"/>
      <c r="P26" s="7"/>
      <c r="Q26" s="28">
        <f t="shared" ca="1" si="4"/>
        <v>2506.5548594461275</v>
      </c>
      <c r="R26" s="27">
        <f t="shared" ca="1" si="5"/>
        <v>-2945.9335307453503</v>
      </c>
      <c r="S26" s="7"/>
      <c r="T26" s="28">
        <f t="shared" ca="1" si="6"/>
        <v>-0.64885271105952946</v>
      </c>
      <c r="U26" s="27">
        <f t="shared" ca="1" si="7"/>
        <v>-0.76169503912340875</v>
      </c>
      <c r="V26" s="7"/>
      <c r="W26" s="28">
        <f t="shared" ca="1" si="8"/>
        <v>-0.64777016796415487</v>
      </c>
      <c r="X26" s="27">
        <f t="shared" ca="1" si="11"/>
        <v>33.488680281682491</v>
      </c>
      <c r="Y26" s="7"/>
      <c r="Z26" s="28">
        <f t="shared" si="12"/>
        <v>33.551999999999992</v>
      </c>
      <c r="AA26" s="27">
        <f t="shared" si="9"/>
        <v>0.58559287062913734</v>
      </c>
      <c r="AB26" s="7"/>
      <c r="AC26" s="28">
        <f t="shared" ca="1" si="0"/>
        <v>-6.3319718317501383E-2</v>
      </c>
      <c r="AD26" s="27">
        <f t="shared" ca="1" si="10"/>
        <v>-3.3541400593243509E-2</v>
      </c>
      <c r="AE26" s="7">
        <v>143</v>
      </c>
    </row>
    <row r="27" spans="1:31" s="26" customFormat="1" x14ac:dyDescent="0.25">
      <c r="A27" s="26">
        <v>7</v>
      </c>
      <c r="B27" s="26">
        <v>614</v>
      </c>
      <c r="C27" s="26">
        <v>14527</v>
      </c>
      <c r="D27" s="26">
        <v>11826</v>
      </c>
      <c r="E27" s="26">
        <v>11774</v>
      </c>
      <c r="F27" s="26">
        <v>14496</v>
      </c>
      <c r="G27" s="27"/>
      <c r="H27" s="7"/>
      <c r="I27" s="28">
        <f t="shared" si="1"/>
        <v>2753</v>
      </c>
      <c r="J27" s="27">
        <f t="shared" si="1"/>
        <v>-2670</v>
      </c>
      <c r="K27" s="7"/>
      <c r="L27" s="124">
        <f t="shared" si="2"/>
        <v>-0.71905861264543147</v>
      </c>
      <c r="M27" s="27">
        <f t="shared" ca="1" si="3"/>
        <v>4.3180622312689847E-6</v>
      </c>
      <c r="N27" s="44"/>
      <c r="O27" s="44"/>
      <c r="P27" s="7"/>
      <c r="Q27" s="28">
        <f t="shared" ca="1" si="4"/>
        <v>2773.5548594461275</v>
      </c>
      <c r="R27" s="27">
        <f t="shared" ca="1" si="5"/>
        <v>-2689.9335307453503</v>
      </c>
      <c r="S27" s="7"/>
      <c r="T27" s="28">
        <f t="shared" ca="1" si="6"/>
        <v>-0.71796896167738988</v>
      </c>
      <c r="U27" s="27">
        <f t="shared" ca="1" si="7"/>
        <v>-0.69550416007589089</v>
      </c>
      <c r="V27" s="7"/>
      <c r="W27" s="28">
        <f t="shared" ca="1" si="8"/>
        <v>-0.71698061788334255</v>
      </c>
      <c r="X27" s="27">
        <f t="shared" ca="1" si="11"/>
        <v>38.980862641263627</v>
      </c>
      <c r="Y27" s="7"/>
      <c r="Z27" s="28">
        <f t="shared" si="12"/>
        <v>39.077999999999989</v>
      </c>
      <c r="AA27" s="27">
        <f t="shared" si="9"/>
        <v>0.68203976509434383</v>
      </c>
      <c r="AB27" s="7"/>
      <c r="AC27" s="28">
        <f t="shared" ca="1" si="0"/>
        <v>-9.7137358736361534E-2</v>
      </c>
      <c r="AD27" s="27">
        <f t="shared" ca="1" si="10"/>
        <v>6.1767939105408232E-2</v>
      </c>
      <c r="AE27" s="7">
        <v>142</v>
      </c>
    </row>
    <row r="28" spans="1:31" s="26" customFormat="1" x14ac:dyDescent="0.25">
      <c r="A28" s="26">
        <v>8</v>
      </c>
      <c r="B28" s="26">
        <v>611</v>
      </c>
      <c r="C28" s="26">
        <v>14644</v>
      </c>
      <c r="D28" s="26">
        <v>11962</v>
      </c>
      <c r="E28" s="26">
        <v>11649</v>
      </c>
      <c r="F28" s="26">
        <v>14347</v>
      </c>
      <c r="G28" s="27"/>
      <c r="H28" s="7"/>
      <c r="I28" s="28">
        <f t="shared" si="1"/>
        <v>2995</v>
      </c>
      <c r="J28" s="27">
        <f t="shared" si="1"/>
        <v>-2385</v>
      </c>
      <c r="K28" s="7"/>
      <c r="L28" s="124">
        <f t="shared" si="2"/>
        <v>-0.78259421061354006</v>
      </c>
      <c r="M28" s="27">
        <f t="shared" ca="1" si="3"/>
        <v>8.202755502797037E-6</v>
      </c>
      <c r="N28" s="44"/>
      <c r="O28" s="44"/>
      <c r="P28" s="7"/>
      <c r="Q28" s="28">
        <f t="shared" ca="1" si="4"/>
        <v>3015.5548594461275</v>
      </c>
      <c r="R28" s="27">
        <f t="shared" ca="1" si="5"/>
        <v>-2404.9335307453503</v>
      </c>
      <c r="S28" s="7"/>
      <c r="T28" s="28">
        <f t="shared" ca="1" si="6"/>
        <v>-0.78061365324863408</v>
      </c>
      <c r="U28" s="27">
        <f t="shared" ca="1" si="7"/>
        <v>-0.62181509551127145</v>
      </c>
      <c r="V28" s="7"/>
      <c r="W28" s="28">
        <f t="shared" ca="1" si="8"/>
        <v>-0.77973016530963912</v>
      </c>
      <c r="X28" s="27">
        <f t="shared" ca="1" si="11"/>
        <v>44.538287375727123</v>
      </c>
      <c r="Y28" s="7"/>
      <c r="Z28" s="28">
        <f t="shared" si="12"/>
        <v>44.576999999999991</v>
      </c>
      <c r="AA28" s="27">
        <f t="shared" si="9"/>
        <v>0.77801542066151208</v>
      </c>
      <c r="AB28" s="7"/>
      <c r="AC28" s="28">
        <f t="shared" ca="1" si="0"/>
        <v>-3.8712624272868368E-2</v>
      </c>
      <c r="AD28" s="27">
        <f t="shared" ca="1" si="10"/>
        <v>4.2225853000992686E-2</v>
      </c>
      <c r="AE28" s="7">
        <v>141</v>
      </c>
    </row>
    <row r="29" spans="1:31" s="26" customFormat="1" x14ac:dyDescent="0.25">
      <c r="A29" s="26">
        <v>9</v>
      </c>
      <c r="B29" s="26">
        <v>629</v>
      </c>
      <c r="C29" s="26">
        <v>14761</v>
      </c>
      <c r="D29" s="26">
        <v>12115</v>
      </c>
      <c r="E29" s="26">
        <v>11540</v>
      </c>
      <c r="F29" s="26">
        <v>14200</v>
      </c>
      <c r="G29" s="27"/>
      <c r="H29" s="7"/>
      <c r="I29" s="28">
        <f t="shared" si="1"/>
        <v>3221</v>
      </c>
      <c r="J29" s="27">
        <f t="shared" si="1"/>
        <v>-2085</v>
      </c>
      <c r="K29" s="7"/>
      <c r="L29" s="124">
        <f t="shared" si="2"/>
        <v>-0.84046878635419697</v>
      </c>
      <c r="M29" s="27">
        <f t="shared" ca="1" si="3"/>
        <v>4.5171559834070415E-6</v>
      </c>
      <c r="N29" s="44"/>
      <c r="O29" s="44"/>
      <c r="P29" s="7"/>
      <c r="Q29" s="28">
        <f t="shared" ca="1" si="4"/>
        <v>3241.5548594461275</v>
      </c>
      <c r="R29" s="27">
        <f t="shared" ca="1" si="5"/>
        <v>-2104.9335307453503</v>
      </c>
      <c r="S29" s="7"/>
      <c r="T29" s="28">
        <f t="shared" ca="1" si="6"/>
        <v>-0.83911654703004401</v>
      </c>
      <c r="U29" s="27">
        <f t="shared" ca="1" si="7"/>
        <v>-0.54424765912746154</v>
      </c>
      <c r="V29" s="7"/>
      <c r="W29" s="28">
        <f t="shared" ca="1" si="8"/>
        <v>-0.83834342615333524</v>
      </c>
      <c r="X29" s="27">
        <f t="shared" ca="1" si="11"/>
        <v>50.118364647672934</v>
      </c>
      <c r="Y29" s="7"/>
      <c r="Z29" s="28">
        <f t="shared" si="12"/>
        <v>50.237999999999992</v>
      </c>
      <c r="AA29" s="27">
        <f t="shared" si="9"/>
        <v>0.87681850961691121</v>
      </c>
      <c r="AB29" s="7"/>
      <c r="AC29" s="28">
        <f t="shared" ca="1" si="0"/>
        <v>-0.1196353523270588</v>
      </c>
      <c r="AD29" s="27">
        <f t="shared" ca="1" si="10"/>
        <v>0.10359422132649598</v>
      </c>
      <c r="AE29" s="7">
        <v>140</v>
      </c>
    </row>
    <row r="30" spans="1:31" s="26" customFormat="1" x14ac:dyDescent="0.25">
      <c r="A30" s="26">
        <v>10</v>
      </c>
      <c r="B30" s="26">
        <v>637</v>
      </c>
      <c r="C30" s="26">
        <v>14856</v>
      </c>
      <c r="D30" s="26">
        <v>12284</v>
      </c>
      <c r="E30" s="26">
        <v>11439</v>
      </c>
      <c r="F30" s="26">
        <v>14020</v>
      </c>
      <c r="G30" s="27"/>
      <c r="H30" s="7"/>
      <c r="I30" s="28">
        <f t="shared" si="1"/>
        <v>3417</v>
      </c>
      <c r="J30" s="27">
        <f t="shared" si="1"/>
        <v>-1736</v>
      </c>
      <c r="K30" s="7"/>
      <c r="L30" s="124">
        <f t="shared" si="2"/>
        <v>-0.89071919661633248</v>
      </c>
      <c r="M30" s="27">
        <f t="shared" ca="1" si="3"/>
        <v>2.2812216749849582E-6</v>
      </c>
      <c r="N30" s="44"/>
      <c r="O30" s="44"/>
      <c r="P30" s="7"/>
      <c r="Q30" s="28">
        <f t="shared" ca="1" si="4"/>
        <v>3437.5548594461275</v>
      </c>
      <c r="R30" s="27">
        <f t="shared" ca="1" si="5"/>
        <v>-1755.9335307453505</v>
      </c>
      <c r="S30" s="7"/>
      <c r="T30" s="28">
        <f t="shared" ca="1" si="6"/>
        <v>-0.88985356995551457</v>
      </c>
      <c r="U30" s="27">
        <f t="shared" ca="1" si="7"/>
        <v>-0.45401087480096264</v>
      </c>
      <c r="V30" s="7"/>
      <c r="W30" s="28">
        <f t="shared" ca="1" si="8"/>
        <v>-0.88920882524644196</v>
      </c>
      <c r="X30" s="27">
        <f t="shared" ca="1" si="11"/>
        <v>56.061884901031476</v>
      </c>
      <c r="Y30" s="7"/>
      <c r="Z30" s="28">
        <f t="shared" si="12"/>
        <v>55.970999999999989</v>
      </c>
      <c r="AA30" s="27">
        <f t="shared" si="9"/>
        <v>0.97687823563374598</v>
      </c>
      <c r="AB30" s="7"/>
      <c r="AC30" s="28">
        <f t="shared" ca="1" si="0"/>
        <v>9.088490103148672E-2</v>
      </c>
      <c r="AD30" s="27">
        <f t="shared" ca="1" si="10"/>
        <v>-5.4989092183653554E-2</v>
      </c>
      <c r="AE30" s="7">
        <v>139</v>
      </c>
    </row>
    <row r="31" spans="1:31" s="26" customFormat="1" x14ac:dyDescent="0.25">
      <c r="A31" s="26">
        <v>11</v>
      </c>
      <c r="B31" s="26">
        <v>634</v>
      </c>
      <c r="C31" s="26">
        <v>14935</v>
      </c>
      <c r="D31" s="26">
        <v>12458</v>
      </c>
      <c r="E31" s="26">
        <v>11360</v>
      </c>
      <c r="F31" s="26">
        <v>13849</v>
      </c>
      <c r="G31" s="27"/>
      <c r="H31" s="7"/>
      <c r="I31" s="28">
        <f t="shared" si="1"/>
        <v>3575</v>
      </c>
      <c r="J31" s="27">
        <f t="shared" si="1"/>
        <v>-1391</v>
      </c>
      <c r="K31" s="7"/>
      <c r="L31" s="124">
        <f t="shared" si="2"/>
        <v>-0.93188290034182719</v>
      </c>
      <c r="M31" s="27">
        <f t="shared" ca="1" si="3"/>
        <v>2.7123668037148353E-6</v>
      </c>
      <c r="N31" s="44"/>
      <c r="O31" s="44"/>
      <c r="P31" s="7"/>
      <c r="Q31" s="28">
        <f t="shared" ca="1" si="4"/>
        <v>3595.5548594461275</v>
      </c>
      <c r="R31" s="27">
        <f t="shared" ca="1" si="5"/>
        <v>-1410.9335307453505</v>
      </c>
      <c r="S31" s="7"/>
      <c r="T31" s="28">
        <f t="shared" ca="1" si="6"/>
        <v>-0.93075382313012867</v>
      </c>
      <c r="U31" s="27">
        <f t="shared" ca="1" si="7"/>
        <v>-0.36480832295958115</v>
      </c>
      <c r="V31" s="7"/>
      <c r="W31" s="28">
        <f t="shared" ca="1" si="8"/>
        <v>-0.9302359738699667</v>
      </c>
      <c r="X31" s="27">
        <f t="shared" ca="1" si="11"/>
        <v>61.696264514213453</v>
      </c>
      <c r="Y31" s="7"/>
      <c r="Z31" s="28">
        <f t="shared" si="12"/>
        <v>61.676999999999992</v>
      </c>
      <c r="AA31" s="27">
        <f t="shared" si="9"/>
        <v>1.0764667227525424</v>
      </c>
      <c r="AB31" s="7"/>
      <c r="AC31" s="28">
        <f t="shared" ca="1" si="0"/>
        <v>1.926451421346087E-2</v>
      </c>
      <c r="AD31" s="27">
        <f t="shared" ca="1" si="10"/>
        <v>6.6519156739545338E-2</v>
      </c>
      <c r="AE31" s="7">
        <v>138</v>
      </c>
    </row>
    <row r="32" spans="1:31" s="26" customFormat="1" x14ac:dyDescent="0.25">
      <c r="A32" s="26">
        <v>12</v>
      </c>
      <c r="B32" s="26">
        <v>625</v>
      </c>
      <c r="C32" s="26">
        <v>15001</v>
      </c>
      <c r="D32" s="26">
        <v>12639</v>
      </c>
      <c r="E32" s="26">
        <v>11302</v>
      </c>
      <c r="F32" s="26">
        <v>13675</v>
      </c>
      <c r="G32" s="27"/>
      <c r="H32" s="7"/>
      <c r="I32" s="28">
        <f t="shared" si="1"/>
        <v>3699</v>
      </c>
      <c r="J32" s="27">
        <f t="shared" si="1"/>
        <v>-1036</v>
      </c>
      <c r="K32" s="7"/>
      <c r="L32" s="124">
        <f t="shared" si="2"/>
        <v>-0.96342161926321823</v>
      </c>
      <c r="M32" s="27">
        <f t="shared" ca="1" si="3"/>
        <v>9.1422099158676035E-7</v>
      </c>
      <c r="N32" s="44"/>
      <c r="O32" s="44"/>
      <c r="P32" s="7"/>
      <c r="Q32" s="28">
        <f t="shared" ca="1" si="4"/>
        <v>3719.5548594461275</v>
      </c>
      <c r="R32" s="27">
        <f t="shared" ca="1" si="5"/>
        <v>-1055.9335307453505</v>
      </c>
      <c r="S32" s="7"/>
      <c r="T32" s="28">
        <f t="shared" ca="1" si="6"/>
        <v>-0.96285275600134468</v>
      </c>
      <c r="U32" s="27">
        <f t="shared" ca="1" si="7"/>
        <v>-0.27302018990540605</v>
      </c>
      <c r="V32" s="7"/>
      <c r="W32" s="28">
        <f t="shared" ca="1" si="8"/>
        <v>-0.96246547022065909</v>
      </c>
      <c r="X32" s="27">
        <f t="shared" ca="1" si="11"/>
        <v>67.272845761610313</v>
      </c>
      <c r="Y32" s="7"/>
      <c r="Z32" s="28">
        <f t="shared" si="12"/>
        <v>67.301999999999992</v>
      </c>
      <c r="AA32" s="27">
        <f t="shared" si="9"/>
        <v>1.1746414931772233</v>
      </c>
      <c r="AB32" s="7"/>
      <c r="AC32" s="28">
        <f t="shared" ca="1" si="0"/>
        <v>-2.9154238389679676E-2</v>
      </c>
      <c r="AD32" s="27">
        <f t="shared" ca="1" si="10"/>
        <v>2.0525344317192662E-2</v>
      </c>
      <c r="AE32" s="7">
        <v>137</v>
      </c>
    </row>
    <row r="33" spans="1:31" s="26" customFormat="1" x14ac:dyDescent="0.25">
      <c r="A33" s="26">
        <v>13</v>
      </c>
      <c r="B33" s="26">
        <v>622</v>
      </c>
      <c r="C33" s="26">
        <v>15034</v>
      </c>
      <c r="D33" s="26">
        <v>12817</v>
      </c>
      <c r="E33" s="26">
        <v>11251</v>
      </c>
      <c r="F33" s="26">
        <v>13479</v>
      </c>
      <c r="G33" s="27"/>
      <c r="H33" s="7"/>
      <c r="I33" s="28">
        <f t="shared" si="1"/>
        <v>3783</v>
      </c>
      <c r="J33" s="27">
        <f t="shared" si="1"/>
        <v>-662</v>
      </c>
      <c r="K33" s="7"/>
      <c r="L33" s="124">
        <f t="shared" si="2"/>
        <v>-0.98559440086364325</v>
      </c>
      <c r="M33" s="27">
        <f t="shared" ca="1" si="3"/>
        <v>1.5548919579282548E-6</v>
      </c>
      <c r="N33" s="44"/>
      <c r="O33" s="44"/>
      <c r="P33" s="7"/>
      <c r="Q33" s="28">
        <f t="shared" ca="1" si="4"/>
        <v>3803.5548594461275</v>
      </c>
      <c r="R33" s="27">
        <f t="shared" ca="1" si="5"/>
        <v>-681.93353074535037</v>
      </c>
      <c r="S33" s="7"/>
      <c r="T33" s="28">
        <f t="shared" ca="1" si="6"/>
        <v>-0.98459719439797488</v>
      </c>
      <c r="U33" s="27">
        <f t="shared" ca="1" si="7"/>
        <v>-0.17631945254692294</v>
      </c>
      <c r="V33" s="7"/>
      <c r="W33" s="28">
        <f t="shared" ca="1" si="8"/>
        <v>-0.98434744779398575</v>
      </c>
      <c r="X33" s="27">
        <f t="shared" ca="1" si="11"/>
        <v>72.954457317457468</v>
      </c>
      <c r="Y33" s="7"/>
      <c r="Z33" s="28">
        <f t="shared" si="12"/>
        <v>72.899999999999991</v>
      </c>
      <c r="AA33" s="27">
        <f t="shared" si="9"/>
        <v>1.2723450247038661</v>
      </c>
      <c r="AB33" s="7"/>
      <c r="AC33" s="28">
        <f t="shared" ca="1" si="0"/>
        <v>5.4457317457476506E-2</v>
      </c>
      <c r="AD33" s="27">
        <f t="shared" ca="1" si="10"/>
        <v>8.5584623500849943E-2</v>
      </c>
      <c r="AE33" s="7">
        <v>136</v>
      </c>
    </row>
    <row r="34" spans="1:31" s="26" customFormat="1" x14ac:dyDescent="0.25">
      <c r="A34" s="26">
        <v>14</v>
      </c>
      <c r="B34" s="26">
        <v>637</v>
      </c>
      <c r="C34" s="26">
        <v>15060</v>
      </c>
      <c r="D34" s="26">
        <v>13012</v>
      </c>
      <c r="E34" s="26">
        <v>11229</v>
      </c>
      <c r="F34" s="26">
        <v>13295</v>
      </c>
      <c r="G34" s="27"/>
      <c r="H34" s="7"/>
      <c r="I34" s="28">
        <f t="shared" si="1"/>
        <v>3831</v>
      </c>
      <c r="J34" s="27">
        <f t="shared" si="1"/>
        <v>-283</v>
      </c>
      <c r="K34" s="7"/>
      <c r="L34" s="124">
        <f t="shared" si="2"/>
        <v>-0.99855336004641859</v>
      </c>
      <c r="M34" s="27">
        <f t="shared" ca="1" si="3"/>
        <v>2.6933755028468252E-6</v>
      </c>
      <c r="N34" s="44"/>
      <c r="O34" s="44"/>
      <c r="P34" s="7"/>
      <c r="Q34" s="28">
        <f t="shared" ca="1" si="4"/>
        <v>3851.5548594461275</v>
      </c>
      <c r="R34" s="27">
        <f t="shared" ca="1" si="5"/>
        <v>-302.93353074535037</v>
      </c>
      <c r="S34" s="7"/>
      <c r="T34" s="28">
        <f t="shared" ca="1" si="6"/>
        <v>-0.99702258776747787</v>
      </c>
      <c r="U34" s="27">
        <f t="shared" ca="1" si="7"/>
        <v>-7.8325924582043016E-2</v>
      </c>
      <c r="V34" s="7"/>
      <c r="W34" s="28">
        <f t="shared" ca="1" si="8"/>
        <v>-0.99691220938214464</v>
      </c>
      <c r="X34" s="27">
        <f t="shared" ca="1" si="11"/>
        <v>78.617346283330789</v>
      </c>
      <c r="Y34" s="7"/>
      <c r="Z34" s="28">
        <f t="shared" si="12"/>
        <v>78.632999999999996</v>
      </c>
      <c r="AA34" s="27">
        <f t="shared" si="9"/>
        <v>1.3724047507207011</v>
      </c>
      <c r="AB34" s="7"/>
      <c r="AC34" s="28">
        <f t="shared" ca="1" si="0"/>
        <v>-1.5653716669206119E-2</v>
      </c>
      <c r="AD34" s="27">
        <f t="shared" ca="1" si="10"/>
        <v>3.1494016894555443E-3</v>
      </c>
      <c r="AE34" s="7">
        <v>135</v>
      </c>
    </row>
    <row r="35" spans="1:31" s="26" customFormat="1" x14ac:dyDescent="0.25">
      <c r="A35" s="26">
        <v>15</v>
      </c>
      <c r="B35" s="26">
        <v>604</v>
      </c>
      <c r="C35" s="26">
        <v>15073</v>
      </c>
      <c r="D35" s="26">
        <v>13197</v>
      </c>
      <c r="E35" s="26">
        <v>11228</v>
      </c>
      <c r="F35" s="26">
        <v>13118</v>
      </c>
      <c r="G35" s="27"/>
      <c r="H35" s="7"/>
      <c r="I35" s="28">
        <f t="shared" si="1"/>
        <v>3845</v>
      </c>
      <c r="J35" s="27">
        <f t="shared" si="1"/>
        <v>79</v>
      </c>
      <c r="K35" s="7"/>
      <c r="L35" s="124">
        <f t="shared" si="2"/>
        <v>-1.0016122048309934</v>
      </c>
      <c r="M35" s="27">
        <f t="shared" ca="1" si="3"/>
        <v>8.8889794642595216E-7</v>
      </c>
      <c r="N35" s="44"/>
      <c r="O35" s="44"/>
      <c r="P35" s="7"/>
      <c r="Q35" s="28">
        <f t="shared" ca="1" si="4"/>
        <v>3865.5548594461275</v>
      </c>
      <c r="R35" s="27">
        <f t="shared" ca="1" si="5"/>
        <v>59.066469254649625</v>
      </c>
      <c r="S35" s="7"/>
      <c r="T35" s="28">
        <f t="shared" ca="1" si="6"/>
        <v>-1.0006466608335829</v>
      </c>
      <c r="U35" s="27">
        <f t="shared" ca="1" si="7"/>
        <v>1.5272115321087673E-2</v>
      </c>
      <c r="V35" s="7"/>
      <c r="W35" s="28">
        <f t="shared" ca="1" si="8"/>
        <v>-1.0006693909859392</v>
      </c>
      <c r="X35" s="27">
        <f t="shared" ca="1" si="11"/>
        <v>83.984137102282261</v>
      </c>
      <c r="Y35" s="7"/>
      <c r="Z35" s="28">
        <f t="shared" si="12"/>
        <v>84.068999999999988</v>
      </c>
      <c r="AA35" s="27">
        <f t="shared" si="9"/>
        <v>1.4672808488591127</v>
      </c>
      <c r="AB35" s="7"/>
      <c r="AC35" s="28">
        <f t="shared" ca="1" si="0"/>
        <v>-8.4862897717727037E-2</v>
      </c>
      <c r="AD35" s="27">
        <f t="shared" ca="1" si="10"/>
        <v>2.9121428060818744E-2</v>
      </c>
      <c r="AE35" s="7">
        <v>134</v>
      </c>
    </row>
    <row r="36" spans="1:31" s="26" customFormat="1" x14ac:dyDescent="0.25">
      <c r="A36" s="26">
        <v>16</v>
      </c>
      <c r="B36" s="26">
        <v>610</v>
      </c>
      <c r="C36" s="26">
        <v>15058</v>
      </c>
      <c r="D36" s="26">
        <v>13376</v>
      </c>
      <c r="E36" s="26">
        <v>11237</v>
      </c>
      <c r="F36" s="26">
        <v>12926</v>
      </c>
      <c r="G36" s="27"/>
      <c r="H36" s="7"/>
      <c r="I36" s="28">
        <f t="shared" si="1"/>
        <v>3821</v>
      </c>
      <c r="J36" s="27">
        <f t="shared" si="1"/>
        <v>450</v>
      </c>
      <c r="K36" s="7"/>
      <c r="L36" s="124">
        <f t="shared" si="2"/>
        <v>-0.99555429386918992</v>
      </c>
      <c r="M36" s="27">
        <f t="shared" ca="1" si="3"/>
        <v>9.2388956062480061E-7</v>
      </c>
      <c r="N36" s="44"/>
      <c r="O36" s="44"/>
      <c r="P36" s="7"/>
      <c r="Q36" s="28">
        <f t="shared" ca="1" si="4"/>
        <v>3841.5548594461275</v>
      </c>
      <c r="R36" s="27">
        <f t="shared" ca="1" si="5"/>
        <v>430.06646925464963</v>
      </c>
      <c r="S36" s="7"/>
      <c r="T36" s="28">
        <f t="shared" ca="1" si="6"/>
        <v>-0.99443396414883145</v>
      </c>
      <c r="U36" s="27">
        <f t="shared" ca="1" si="7"/>
        <v>0.11119717831573266</v>
      </c>
      <c r="V36" s="7"/>
      <c r="W36" s="28">
        <f t="shared" ca="1" si="8"/>
        <v>-0.9945931021294081</v>
      </c>
      <c r="X36" s="27">
        <f t="shared" ca="1" si="11"/>
        <v>89.48903543713277</v>
      </c>
      <c r="Y36" s="7"/>
      <c r="Z36" s="28">
        <f t="shared" si="12"/>
        <v>89.558999999999983</v>
      </c>
      <c r="AA36" s="27">
        <f t="shared" si="9"/>
        <v>1.5630994247936012</v>
      </c>
      <c r="AB36" s="7"/>
      <c r="AC36" s="28">
        <f t="shared" ca="1" si="0"/>
        <v>-6.9964562867212976E-2</v>
      </c>
      <c r="AD36" s="27">
        <f t="shared" ca="1" si="10"/>
        <v>8.2844315540853586E-2</v>
      </c>
      <c r="AE36" s="7">
        <v>133</v>
      </c>
    </row>
    <row r="37" spans="1:31" s="26" customFormat="1" x14ac:dyDescent="0.25">
      <c r="A37" s="26">
        <v>17</v>
      </c>
      <c r="B37" s="26">
        <v>626</v>
      </c>
      <c r="C37" s="26">
        <v>15029</v>
      </c>
      <c r="D37" s="26">
        <v>13565</v>
      </c>
      <c r="E37" s="26">
        <v>11267</v>
      </c>
      <c r="F37" s="26">
        <v>12744</v>
      </c>
      <c r="G37" s="27"/>
      <c r="H37" s="7"/>
      <c r="I37" s="28">
        <f t="shared" si="1"/>
        <v>3762</v>
      </c>
      <c r="J37" s="27">
        <f t="shared" si="1"/>
        <v>821</v>
      </c>
      <c r="K37" s="7"/>
      <c r="L37" s="124">
        <f t="shared" si="2"/>
        <v>-0.97983922356419184</v>
      </c>
      <c r="M37" s="27">
        <f t="shared" ca="1" si="3"/>
        <v>1.4638438066954749E-7</v>
      </c>
      <c r="N37" s="44"/>
      <c r="O37" s="44"/>
      <c r="P37" s="7"/>
      <c r="Q37" s="28">
        <f t="shared" ca="1" si="4"/>
        <v>3782.5548594461275</v>
      </c>
      <c r="R37" s="27">
        <f t="shared" ca="1" si="5"/>
        <v>801.06646925464963</v>
      </c>
      <c r="S37" s="7"/>
      <c r="T37" s="28">
        <f t="shared" ca="1" si="6"/>
        <v>-0.97916108479881736</v>
      </c>
      <c r="U37" s="27">
        <f t="shared" ca="1" si="7"/>
        <v>0.20712224131037765</v>
      </c>
      <c r="V37" s="7"/>
      <c r="W37" s="28">
        <f t="shared" ca="1" si="8"/>
        <v>-0.97945662144622914</v>
      </c>
      <c r="X37" s="27">
        <f t="shared" ca="1" si="11"/>
        <v>95.049991965812978</v>
      </c>
      <c r="Y37" s="7"/>
      <c r="Z37" s="28">
        <f t="shared" si="12"/>
        <v>95.192999999999984</v>
      </c>
      <c r="AA37" s="27">
        <f t="shared" si="9"/>
        <v>1.6614312748509616</v>
      </c>
      <c r="AB37" s="7"/>
      <c r="AC37" s="28">
        <f t="shared" ca="1" si="0"/>
        <v>-0.14300803418700525</v>
      </c>
      <c r="AD37" s="27">
        <f t="shared" ca="1" si="10"/>
        <v>5.722236978776607E-2</v>
      </c>
      <c r="AE37" s="7">
        <v>132</v>
      </c>
    </row>
    <row r="38" spans="1:31" s="26" customFormat="1" x14ac:dyDescent="0.25">
      <c r="A38" s="26">
        <v>18</v>
      </c>
      <c r="B38" s="26">
        <v>640</v>
      </c>
      <c r="C38" s="26">
        <v>14975</v>
      </c>
      <c r="D38" s="26">
        <v>13755</v>
      </c>
      <c r="E38" s="26">
        <v>11321</v>
      </c>
      <c r="F38" s="26">
        <v>12558</v>
      </c>
      <c r="G38" s="27"/>
      <c r="H38" s="7"/>
      <c r="I38" s="28">
        <f t="shared" si="1"/>
        <v>3654</v>
      </c>
      <c r="J38" s="27">
        <f t="shared" si="1"/>
        <v>1197</v>
      </c>
      <c r="K38" s="7"/>
      <c r="L38" s="124">
        <f t="shared" si="2"/>
        <v>-0.95398431847781551</v>
      </c>
      <c r="M38" s="27">
        <f t="shared" ca="1" si="3"/>
        <v>5.5065681997499675E-6</v>
      </c>
      <c r="N38" s="44"/>
      <c r="O38" s="44"/>
      <c r="P38" s="7"/>
      <c r="Q38" s="28">
        <f t="shared" ca="1" si="4"/>
        <v>3674.5548594461275</v>
      </c>
      <c r="R38" s="27">
        <f t="shared" ca="1" si="5"/>
        <v>1177.0664692546495</v>
      </c>
      <c r="S38" s="7"/>
      <c r="T38" s="28">
        <f t="shared" ca="1" si="6"/>
        <v>-0.9512039497174356</v>
      </c>
      <c r="U38" s="27">
        <f t="shared" ca="1" si="7"/>
        <v>0.30434009491141945</v>
      </c>
      <c r="V38" s="7"/>
      <c r="W38" s="28">
        <f t="shared" ca="1" si="8"/>
        <v>-0.9516377106708418</v>
      </c>
      <c r="X38" s="27">
        <f t="shared" ca="1" si="11"/>
        <v>100.84438598443461</v>
      </c>
      <c r="Y38" s="7"/>
      <c r="Z38" s="28">
        <f t="shared" si="12"/>
        <v>100.95299999999999</v>
      </c>
      <c r="AA38" s="27">
        <f t="shared" si="9"/>
        <v>1.7619622397658352</v>
      </c>
      <c r="AB38" s="7"/>
      <c r="AC38" s="28">
        <f t="shared" ca="1" si="0"/>
        <v>-0.10861401556537942</v>
      </c>
      <c r="AD38" s="27">
        <f t="shared" ca="1" si="10"/>
        <v>-3.4990234974316081E-2</v>
      </c>
      <c r="AE38" s="7">
        <v>131</v>
      </c>
    </row>
    <row r="39" spans="1:31" s="26" customFormat="1" x14ac:dyDescent="0.25">
      <c r="A39" s="26">
        <v>19</v>
      </c>
      <c r="B39" s="26">
        <v>622</v>
      </c>
      <c r="C39" s="26">
        <v>14917</v>
      </c>
      <c r="D39" s="26">
        <v>13931</v>
      </c>
      <c r="E39" s="26">
        <v>11387</v>
      </c>
      <c r="F39" s="26">
        <v>12379</v>
      </c>
      <c r="G39" s="27"/>
      <c r="H39" s="7"/>
      <c r="I39" s="28">
        <f t="shared" si="1"/>
        <v>3530</v>
      </c>
      <c r="J39" s="27">
        <f t="shared" si="1"/>
        <v>1552</v>
      </c>
      <c r="K39" s="7"/>
      <c r="L39" s="124">
        <f t="shared" si="2"/>
        <v>-0.9196195251632785</v>
      </c>
      <c r="M39" s="27">
        <f t="shared" ca="1" si="3"/>
        <v>2.4751819876123424E-9</v>
      </c>
      <c r="N39" s="44"/>
      <c r="O39" s="44"/>
      <c r="P39" s="7"/>
      <c r="Q39" s="28">
        <f t="shared" ca="1" si="4"/>
        <v>3550.5548594461275</v>
      </c>
      <c r="R39" s="27">
        <f t="shared" ca="1" si="5"/>
        <v>1532.0664692546495</v>
      </c>
      <c r="S39" s="7"/>
      <c r="T39" s="28">
        <f t="shared" ca="1" si="6"/>
        <v>-0.91910501684621959</v>
      </c>
      <c r="U39" s="27">
        <f t="shared" ca="1" si="7"/>
        <v>0.39612822796559455</v>
      </c>
      <c r="V39" s="7"/>
      <c r="W39" s="28">
        <f t="shared" ca="1" si="8"/>
        <v>-0.91966927636414453</v>
      </c>
      <c r="X39" s="27">
        <f t="shared" ca="1" si="11"/>
        <v>106.41270883020638</v>
      </c>
      <c r="Y39" s="7"/>
      <c r="Z39" s="28">
        <f t="shared" si="12"/>
        <v>106.55099999999999</v>
      </c>
      <c r="AA39" s="27">
        <f t="shared" si="9"/>
        <v>1.8596657712924778</v>
      </c>
      <c r="AB39" s="7"/>
      <c r="AC39" s="28">
        <f t="shared" ca="1" si="0"/>
        <v>-0.13829116979360379</v>
      </c>
      <c r="AD39" s="27">
        <f t="shared" ca="1" si="10"/>
        <v>3.7624002790977329E-2</v>
      </c>
      <c r="AE39" s="7">
        <v>130</v>
      </c>
    </row>
    <row r="40" spans="1:31" s="26" customFormat="1" x14ac:dyDescent="0.25">
      <c r="A40" s="26">
        <v>20</v>
      </c>
      <c r="B40" s="26">
        <v>631</v>
      </c>
      <c r="C40" s="26">
        <v>14833</v>
      </c>
      <c r="D40" s="26">
        <v>14108</v>
      </c>
      <c r="E40" s="26">
        <v>11471</v>
      </c>
      <c r="F40" s="26">
        <v>12218</v>
      </c>
      <c r="G40" s="27"/>
      <c r="H40" s="7"/>
      <c r="I40" s="28">
        <f t="shared" si="1"/>
        <v>3362</v>
      </c>
      <c r="J40" s="27">
        <f t="shared" si="1"/>
        <v>1890</v>
      </c>
      <c r="K40" s="7"/>
      <c r="L40" s="124">
        <f t="shared" si="2"/>
        <v>-0.87579319631310981</v>
      </c>
      <c r="M40" s="27">
        <f t="shared" ca="1" si="3"/>
        <v>2.6157038649234161E-7</v>
      </c>
      <c r="N40" s="44"/>
      <c r="O40" s="44"/>
      <c r="P40" s="7"/>
      <c r="Q40" s="28">
        <f t="shared" ca="1" si="4"/>
        <v>3382.5548594461275</v>
      </c>
      <c r="R40" s="27">
        <f t="shared" ca="1" si="5"/>
        <v>1870.0664692546495</v>
      </c>
      <c r="S40" s="7"/>
      <c r="T40" s="28">
        <f t="shared" ca="1" si="6"/>
        <v>-0.87561614005295907</v>
      </c>
      <c r="U40" s="27">
        <f t="shared" ca="1" si="7"/>
        <v>0.48352087295802043</v>
      </c>
      <c r="V40" s="7"/>
      <c r="W40" s="28">
        <f t="shared" ca="1" si="8"/>
        <v>-0.87630463583689766</v>
      </c>
      <c r="X40" s="27">
        <f t="shared" ca="1" si="11"/>
        <v>111.99847227938568</v>
      </c>
      <c r="Y40" s="7"/>
      <c r="Z40" s="28">
        <f t="shared" si="12"/>
        <v>112.22999999999999</v>
      </c>
      <c r="AA40" s="27">
        <f t="shared" si="9"/>
        <v>1.9587830195132361</v>
      </c>
      <c r="AB40" s="7"/>
      <c r="AC40" s="28">
        <f t="shared" ca="1" si="0"/>
        <v>-0.23152772061430937</v>
      </c>
      <c r="AD40" s="27">
        <f t="shared" ca="1" si="10"/>
        <v>6.8332853930769488E-2</v>
      </c>
      <c r="AE40" s="7">
        <v>129</v>
      </c>
    </row>
    <row r="41" spans="1:31" s="26" customFormat="1" x14ac:dyDescent="0.25">
      <c r="A41" s="26">
        <v>21</v>
      </c>
      <c r="B41" s="26">
        <v>637</v>
      </c>
      <c r="C41" s="26">
        <v>14729</v>
      </c>
      <c r="D41" s="26">
        <v>14261</v>
      </c>
      <c r="E41" s="26">
        <v>11573</v>
      </c>
      <c r="F41" s="26">
        <v>12042</v>
      </c>
      <c r="G41" s="27"/>
      <c r="H41" s="7"/>
      <c r="I41" s="28">
        <f t="shared" si="1"/>
        <v>3156</v>
      </c>
      <c r="J41" s="27">
        <f t="shared" si="1"/>
        <v>2219</v>
      </c>
      <c r="K41" s="7"/>
      <c r="L41" s="124">
        <f t="shared" si="2"/>
        <v>-0.82282864097530284</v>
      </c>
      <c r="M41" s="27">
        <f t="shared" ca="1" si="3"/>
        <v>7.3584917056640614E-8</v>
      </c>
      <c r="N41" s="44"/>
      <c r="O41" s="44"/>
      <c r="P41" s="7"/>
      <c r="Q41" s="28">
        <f t="shared" ca="1" si="4"/>
        <v>3176.5548594461275</v>
      </c>
      <c r="R41" s="27">
        <f t="shared" ca="1" si="5"/>
        <v>2199.0664692546497</v>
      </c>
      <c r="S41" s="7"/>
      <c r="T41" s="28">
        <f t="shared" ca="1" si="6"/>
        <v>-0.82229049350884209</v>
      </c>
      <c r="U41" s="27">
        <f t="shared" ca="1" si="7"/>
        <v>0.56858649485893209</v>
      </c>
      <c r="V41" s="7"/>
      <c r="W41" s="28">
        <f t="shared" ca="1" si="8"/>
        <v>-0.8230999063749701</v>
      </c>
      <c r="X41" s="27">
        <f t="shared" ca="1" si="11"/>
        <v>117.74596443356563</v>
      </c>
      <c r="Y41" s="7"/>
      <c r="Z41" s="28">
        <f t="shared" si="12"/>
        <v>117.96299999999999</v>
      </c>
      <c r="AA41" s="27">
        <f t="shared" si="9"/>
        <v>2.0588427455300709</v>
      </c>
      <c r="AB41" s="7"/>
      <c r="AC41" s="28">
        <f t="shared" ca="1" si="0"/>
        <v>-0.21703556643436173</v>
      </c>
      <c r="AD41" s="27">
        <f t="shared" ca="1" si="10"/>
        <v>0.13790293411987875</v>
      </c>
      <c r="AE41" s="7">
        <v>128</v>
      </c>
    </row>
    <row r="42" spans="1:31" s="26" customFormat="1" x14ac:dyDescent="0.25">
      <c r="A42" s="26">
        <v>22</v>
      </c>
      <c r="B42" s="26">
        <v>616</v>
      </c>
      <c r="C42" s="26">
        <v>14611</v>
      </c>
      <c r="D42" s="26">
        <v>14414</v>
      </c>
      <c r="E42" s="26">
        <v>11685</v>
      </c>
      <c r="F42" s="26">
        <v>11899</v>
      </c>
      <c r="G42" s="27"/>
      <c r="H42" s="7"/>
      <c r="I42" s="28">
        <f t="shared" si="1"/>
        <v>2926</v>
      </c>
      <c r="J42" s="27">
        <f t="shared" si="1"/>
        <v>2515</v>
      </c>
      <c r="K42" s="7"/>
      <c r="L42" s="124">
        <f t="shared" si="2"/>
        <v>-0.76377252271769158</v>
      </c>
      <c r="M42" s="27">
        <f t="shared" ca="1" si="3"/>
        <v>1.0441292151079463E-8</v>
      </c>
      <c r="N42" s="44"/>
      <c r="O42" s="44"/>
      <c r="P42" s="7"/>
      <c r="Q42" s="28">
        <f t="shared" ca="1" si="4"/>
        <v>2946.5548594461275</v>
      </c>
      <c r="R42" s="27">
        <f t="shared" ca="1" si="5"/>
        <v>2495.0664692546497</v>
      </c>
      <c r="S42" s="7"/>
      <c r="T42" s="28">
        <f t="shared" ca="1" si="6"/>
        <v>-0.76275215027997356</v>
      </c>
      <c r="U42" s="27">
        <f t="shared" ca="1" si="7"/>
        <v>0.64511969875762454</v>
      </c>
      <c r="V42" s="7"/>
      <c r="W42" s="28">
        <f t="shared" ca="1" si="8"/>
        <v>-0.76367034007654799</v>
      </c>
      <c r="X42" s="27">
        <f t="shared" ca="1" si="11"/>
        <v>123.29961643412457</v>
      </c>
      <c r="Y42" s="7"/>
      <c r="Z42" s="28">
        <f t="shared" si="12"/>
        <v>123.50699999999999</v>
      </c>
      <c r="AA42" s="27">
        <f t="shared" si="9"/>
        <v>2.1556037992606365</v>
      </c>
      <c r="AB42" s="7"/>
      <c r="AC42" s="28">
        <f t="shared" ca="1" si="0"/>
        <v>-0.20738356587541773</v>
      </c>
      <c r="AD42" s="27">
        <f t="shared" ca="1" si="10"/>
        <v>-3.6998824972727107E-3</v>
      </c>
      <c r="AE42" s="7">
        <v>127</v>
      </c>
    </row>
    <row r="43" spans="1:31" s="26" customFormat="1" x14ac:dyDescent="0.25">
      <c r="A43" s="26">
        <v>23</v>
      </c>
      <c r="B43" s="26">
        <v>603</v>
      </c>
      <c r="C43" s="26">
        <v>14493</v>
      </c>
      <c r="D43" s="26">
        <v>14558</v>
      </c>
      <c r="E43" s="26">
        <v>11815</v>
      </c>
      <c r="F43" s="26">
        <v>11773</v>
      </c>
      <c r="G43" s="27"/>
      <c r="H43" s="7"/>
      <c r="I43" s="28">
        <f t="shared" si="1"/>
        <v>2678</v>
      </c>
      <c r="J43" s="27">
        <f t="shared" si="1"/>
        <v>2785</v>
      </c>
      <c r="K43" s="7"/>
      <c r="L43" s="124">
        <f t="shared" si="2"/>
        <v>-0.69903538809807708</v>
      </c>
      <c r="M43" s="27">
        <f t="shared" ca="1" si="3"/>
        <v>2.8761601288843826E-7</v>
      </c>
      <c r="N43" s="44"/>
      <c r="O43" s="44"/>
      <c r="P43" s="7"/>
      <c r="Q43" s="28">
        <f t="shared" ca="1" si="4"/>
        <v>2698.5548594461275</v>
      </c>
      <c r="R43" s="27">
        <f t="shared" ca="1" si="5"/>
        <v>2765.0664692546497</v>
      </c>
      <c r="S43" s="7"/>
      <c r="T43" s="28">
        <f t="shared" ca="1" si="6"/>
        <v>-0.69855428453754143</v>
      </c>
      <c r="U43" s="27">
        <f t="shared" ca="1" si="7"/>
        <v>0.7149303915030536</v>
      </c>
      <c r="V43" s="7"/>
      <c r="W43" s="28">
        <f t="shared" ca="1" si="8"/>
        <v>-0.69957168653448021</v>
      </c>
      <c r="X43" s="27">
        <f t="shared" ca="1" si="11"/>
        <v>128.73185738207559</v>
      </c>
      <c r="Y43" s="7"/>
      <c r="Z43" s="28">
        <f t="shared" si="12"/>
        <v>128.934</v>
      </c>
      <c r="AA43" s="27">
        <f t="shared" si="9"/>
        <v>2.2503228177663686</v>
      </c>
      <c r="AB43" s="7"/>
      <c r="AC43" s="28">
        <f t="shared" ca="1" si="0"/>
        <v>-0.2021426179244088</v>
      </c>
      <c r="AD43" s="27">
        <f t="shared" ca="1" si="10"/>
        <v>3.639164883421131E-2</v>
      </c>
      <c r="AE43" s="7">
        <v>126</v>
      </c>
    </row>
    <row r="44" spans="1:31" s="26" customFormat="1" x14ac:dyDescent="0.25">
      <c r="A44" s="26">
        <v>24</v>
      </c>
      <c r="B44" s="26">
        <v>614</v>
      </c>
      <c r="C44" s="26">
        <v>14341</v>
      </c>
      <c r="D44" s="26">
        <v>14670</v>
      </c>
      <c r="E44" s="26">
        <v>11947</v>
      </c>
      <c r="F44" s="26">
        <v>11636</v>
      </c>
      <c r="G44" s="27"/>
      <c r="H44" s="7"/>
      <c r="I44" s="28">
        <f t="shared" si="1"/>
        <v>2394</v>
      </c>
      <c r="J44" s="27">
        <f t="shared" si="1"/>
        <v>3034</v>
      </c>
      <c r="K44" s="7"/>
      <c r="L44" s="124">
        <f t="shared" si="2"/>
        <v>-0.62667962314217762</v>
      </c>
      <c r="M44" s="27">
        <f t="shared" ca="1" si="3"/>
        <v>2.8447945364120399E-7</v>
      </c>
      <c r="N44" s="44"/>
      <c r="O44" s="44"/>
      <c r="P44" s="7"/>
      <c r="Q44" s="28">
        <f t="shared" ca="1" si="4"/>
        <v>2414.5548594461275</v>
      </c>
      <c r="R44" s="27">
        <f t="shared" ca="1" si="5"/>
        <v>3014.0664692546497</v>
      </c>
      <c r="S44" s="7"/>
      <c r="T44" s="28">
        <f t="shared" ca="1" si="6"/>
        <v>-0.62503737376798207</v>
      </c>
      <c r="U44" s="27">
        <f t="shared" ca="1" si="7"/>
        <v>0.7793113637016158</v>
      </c>
      <c r="V44" s="7"/>
      <c r="W44" s="28">
        <f t="shared" ca="1" si="8"/>
        <v>-0.62614625698873216</v>
      </c>
      <c r="X44" s="27">
        <f t="shared" ca="1" si="11"/>
        <v>134.32924460893202</v>
      </c>
      <c r="Y44" s="7"/>
      <c r="Z44" s="28">
        <f t="shared" si="12"/>
        <v>134.46</v>
      </c>
      <c r="AA44" s="27">
        <f t="shared" si="9"/>
        <v>2.3467697122315756</v>
      </c>
      <c r="AB44" s="7"/>
      <c r="AC44" s="28">
        <f t="shared" ca="1" si="0"/>
        <v>-0.13075539106799283</v>
      </c>
      <c r="AD44" s="27">
        <f t="shared" ca="1" si="10"/>
        <v>8.0456658408280646E-2</v>
      </c>
      <c r="AE44" s="7">
        <v>125</v>
      </c>
    </row>
    <row r="45" spans="1:31" s="26" customFormat="1" x14ac:dyDescent="0.25">
      <c r="A45" s="26">
        <v>25</v>
      </c>
      <c r="B45" s="26">
        <v>634</v>
      </c>
      <c r="C45" s="26">
        <v>14194</v>
      </c>
      <c r="D45" s="26">
        <v>14792</v>
      </c>
      <c r="E45" s="26">
        <v>12113</v>
      </c>
      <c r="F45" s="26">
        <v>11533</v>
      </c>
      <c r="G45" s="27"/>
      <c r="H45" s="7"/>
      <c r="I45" s="28">
        <f t="shared" si="1"/>
        <v>2081</v>
      </c>
      <c r="J45" s="27">
        <f t="shared" si="1"/>
        <v>3259</v>
      </c>
      <c r="K45" s="7"/>
      <c r="L45" s="124">
        <f t="shared" si="2"/>
        <v>-0.54586052934831331</v>
      </c>
      <c r="M45" s="27">
        <f t="shared" ca="1" si="3"/>
        <v>4.2973613022728289E-7</v>
      </c>
      <c r="N45" s="44"/>
      <c r="O45" s="44"/>
      <c r="P45" s="7"/>
      <c r="Q45" s="28">
        <f t="shared" ca="1" si="4"/>
        <v>2101.5548594461275</v>
      </c>
      <c r="R45" s="27">
        <f t="shared" ca="1" si="5"/>
        <v>3239.0664692546497</v>
      </c>
      <c r="S45" s="7"/>
      <c r="T45" s="28">
        <f t="shared" ca="1" si="6"/>
        <v>-0.54401345450434802</v>
      </c>
      <c r="U45" s="27">
        <f t="shared" ca="1" si="7"/>
        <v>0.83748694098947329</v>
      </c>
      <c r="V45" s="7"/>
      <c r="W45" s="28">
        <f t="shared" ca="1" si="8"/>
        <v>-0.54520498672557449</v>
      </c>
      <c r="X45" s="27">
        <f t="shared" ca="1" si="11"/>
        <v>140.04558771658742</v>
      </c>
      <c r="Y45" s="7"/>
      <c r="Z45" s="28">
        <f t="shared" si="12"/>
        <v>140.166</v>
      </c>
      <c r="AA45" s="27">
        <f t="shared" si="9"/>
        <v>2.4463581993503718</v>
      </c>
      <c r="AB45" s="7"/>
      <c r="AC45" s="28">
        <f t="shared" ca="1" si="0"/>
        <v>-0.12041228341257693</v>
      </c>
      <c r="AD45" s="27">
        <f t="shared" ca="1" si="10"/>
        <v>2.2960914347379457E-2</v>
      </c>
      <c r="AE45" s="7">
        <v>124</v>
      </c>
    </row>
    <row r="46" spans="1:31" s="26" customFormat="1" x14ac:dyDescent="0.25">
      <c r="A46" s="26">
        <v>26</v>
      </c>
      <c r="B46" s="26">
        <v>624</v>
      </c>
      <c r="C46" s="26">
        <v>14036</v>
      </c>
      <c r="D46" s="26">
        <v>14893</v>
      </c>
      <c r="E46" s="26">
        <v>12277</v>
      </c>
      <c r="F46" s="26">
        <v>11435</v>
      </c>
      <c r="G46" s="27"/>
      <c r="H46" s="7"/>
      <c r="I46" s="28">
        <f t="shared" si="1"/>
        <v>1759</v>
      </c>
      <c r="J46" s="27">
        <f t="shared" si="1"/>
        <v>3458</v>
      </c>
      <c r="K46" s="7"/>
      <c r="L46" s="124">
        <f t="shared" si="2"/>
        <v>-0.46102814990879692</v>
      </c>
      <c r="M46" s="27">
        <f t="shared" ca="1" si="3"/>
        <v>8.0325137620429885E-7</v>
      </c>
      <c r="N46" s="44"/>
      <c r="O46" s="44"/>
      <c r="P46" s="7"/>
      <c r="Q46" s="28">
        <f t="shared" ca="1" si="4"/>
        <v>1779.5548594461275</v>
      </c>
      <c r="R46" s="27">
        <f t="shared" ca="1" si="5"/>
        <v>3438.0664692546497</v>
      </c>
      <c r="S46" s="7"/>
      <c r="T46" s="28">
        <f t="shared" ca="1" si="6"/>
        <v>-0.4606597739839321</v>
      </c>
      <c r="U46" s="27">
        <f t="shared" ca="1" si="7"/>
        <v>0.88894000712406729</v>
      </c>
      <c r="V46" s="7"/>
      <c r="W46" s="28">
        <f t="shared" ca="1" si="8"/>
        <v>-0.46192439283133763</v>
      </c>
      <c r="X46" s="27">
        <f t="shared" ca="1" si="11"/>
        <v>145.65179247270919</v>
      </c>
      <c r="Y46" s="7"/>
      <c r="Z46" s="28">
        <f t="shared" si="12"/>
        <v>145.78199999999998</v>
      </c>
      <c r="AA46" s="27">
        <f t="shared" si="9"/>
        <v>2.5443758901423732</v>
      </c>
      <c r="AB46" s="7"/>
      <c r="AC46" s="28">
        <f t="shared" ca="1" si="0"/>
        <v>-0.13020752729079277</v>
      </c>
      <c r="AD46" s="27">
        <f t="shared" ca="1" si="10"/>
        <v>4.7229264616589717E-2</v>
      </c>
      <c r="AE46" s="7">
        <v>123</v>
      </c>
    </row>
    <row r="47" spans="1:31" s="26" customFormat="1" x14ac:dyDescent="0.25">
      <c r="A47" s="26">
        <v>27</v>
      </c>
      <c r="B47" s="26">
        <v>634</v>
      </c>
      <c r="C47" s="26">
        <v>13847</v>
      </c>
      <c r="D47" s="26">
        <v>14968</v>
      </c>
      <c r="E47" s="26">
        <v>12444</v>
      </c>
      <c r="F47" s="26">
        <v>11347</v>
      </c>
      <c r="G47" s="27"/>
      <c r="H47" s="7"/>
      <c r="I47" s="28">
        <f t="shared" si="1"/>
        <v>1403</v>
      </c>
      <c r="J47" s="27">
        <f t="shared" si="1"/>
        <v>3621</v>
      </c>
      <c r="K47" s="7"/>
      <c r="L47" s="124">
        <f t="shared" si="2"/>
        <v>-0.37030679094171448</v>
      </c>
      <c r="M47" s="27">
        <f t="shared" ca="1" si="3"/>
        <v>2.280617926988285E-7</v>
      </c>
      <c r="N47" s="44"/>
      <c r="O47" s="44"/>
      <c r="P47" s="7"/>
      <c r="Q47" s="28">
        <f t="shared" ca="1" si="4"/>
        <v>1423.5548594461275</v>
      </c>
      <c r="R47" s="27">
        <f t="shared" ca="1" si="5"/>
        <v>3601.0664692546497</v>
      </c>
      <c r="S47" s="7"/>
      <c r="T47" s="28">
        <f t="shared" ca="1" si="6"/>
        <v>-0.36850477316011826</v>
      </c>
      <c r="U47" s="27">
        <f t="shared" ca="1" si="7"/>
        <v>0.93108498089260394</v>
      </c>
      <c r="V47" s="7"/>
      <c r="W47" s="28">
        <f t="shared" ca="1" si="8"/>
        <v>-0.36982923278536195</v>
      </c>
      <c r="X47" s="27">
        <f t="shared" ca="1" si="11"/>
        <v>151.44666554190519</v>
      </c>
      <c r="Y47" s="7"/>
      <c r="Z47" s="28">
        <f t="shared" si="12"/>
        <v>151.48799999999997</v>
      </c>
      <c r="AA47" s="27">
        <f t="shared" si="9"/>
        <v>2.6439643772611694</v>
      </c>
      <c r="AB47" s="7"/>
      <c r="AC47" s="28">
        <f t="shared" ca="1" si="0"/>
        <v>-4.1334458094780757E-2</v>
      </c>
      <c r="AD47" s="27">
        <f t="shared" ca="1" si="10"/>
        <v>-5.0839212617859175E-3</v>
      </c>
      <c r="AE47" s="7">
        <v>122</v>
      </c>
    </row>
    <row r="48" spans="1:31" s="26" customFormat="1" x14ac:dyDescent="0.25">
      <c r="A48" s="26">
        <v>28</v>
      </c>
      <c r="B48" s="26">
        <v>624</v>
      </c>
      <c r="C48" s="26">
        <v>13673</v>
      </c>
      <c r="D48" s="26">
        <v>15026</v>
      </c>
      <c r="E48" s="26">
        <v>12622</v>
      </c>
      <c r="F48" s="26">
        <v>11284</v>
      </c>
      <c r="G48" s="27"/>
      <c r="H48" s="7"/>
      <c r="I48" s="28">
        <f t="shared" si="1"/>
        <v>1051</v>
      </c>
      <c r="J48" s="27">
        <f t="shared" si="1"/>
        <v>3742</v>
      </c>
      <c r="K48" s="7"/>
      <c r="L48" s="124">
        <f t="shared" si="2"/>
        <v>-0.27742733412043219</v>
      </c>
      <c r="M48" s="27">
        <f t="shared" ca="1" si="3"/>
        <v>1.7602549660296049E-6</v>
      </c>
      <c r="N48" s="44"/>
      <c r="O48" s="44"/>
      <c r="P48" s="7"/>
      <c r="Q48" s="28">
        <f t="shared" ca="1" si="4"/>
        <v>1071.5548594461275</v>
      </c>
      <c r="R48" s="27">
        <f t="shared" ca="1" si="5"/>
        <v>3722.0664692546497</v>
      </c>
      <c r="S48" s="7"/>
      <c r="T48" s="28">
        <f t="shared" ca="1" si="6"/>
        <v>-0.27738522178376296</v>
      </c>
      <c r="U48" s="27">
        <f t="shared" ca="1" si="7"/>
        <v>0.96237051356740733</v>
      </c>
      <c r="V48" s="7"/>
      <c r="W48" s="28">
        <f t="shared" ca="1" si="8"/>
        <v>-0.2787540801270324</v>
      </c>
      <c r="X48" s="27">
        <f t="shared" ca="1" si="11"/>
        <v>156.95591304889638</v>
      </c>
      <c r="Y48" s="7"/>
      <c r="Z48" s="28">
        <f t="shared" si="12"/>
        <v>157.10399999999998</v>
      </c>
      <c r="AA48" s="27">
        <f t="shared" si="9"/>
        <v>2.7419820680531712</v>
      </c>
      <c r="AB48" s="7"/>
      <c r="AC48" s="28">
        <f t="shared" ca="1" si="0"/>
        <v>-0.14808695110360759</v>
      </c>
      <c r="AD48" s="27">
        <f t="shared" ca="1" si="10"/>
        <v>9.5557767918819536E-2</v>
      </c>
      <c r="AE48" s="7">
        <v>121</v>
      </c>
    </row>
    <row r="49" spans="1:31" s="26" customFormat="1" x14ac:dyDescent="0.25">
      <c r="A49" s="26">
        <v>29</v>
      </c>
      <c r="B49" s="26">
        <v>633</v>
      </c>
      <c r="C49" s="26">
        <v>13491</v>
      </c>
      <c r="D49" s="26">
        <v>15078</v>
      </c>
      <c r="E49" s="26">
        <v>12817</v>
      </c>
      <c r="F49" s="26">
        <v>11248</v>
      </c>
      <c r="G49" s="27"/>
      <c r="H49" s="7"/>
      <c r="I49" s="28">
        <f t="shared" si="1"/>
        <v>674</v>
      </c>
      <c r="J49" s="27">
        <f t="shared" si="1"/>
        <v>3830</v>
      </c>
      <c r="K49" s="7"/>
      <c r="L49" s="124">
        <f t="shared" si="2"/>
        <v>-0.18049096380847232</v>
      </c>
      <c r="M49" s="27">
        <f t="shared" ca="1" si="3"/>
        <v>4.9598806356692995E-7</v>
      </c>
      <c r="N49" s="44"/>
      <c r="O49" s="44"/>
      <c r="P49" s="7"/>
      <c r="Q49" s="28">
        <f t="shared" ca="1" si="4"/>
        <v>694.55485944612747</v>
      </c>
      <c r="R49" s="27">
        <f t="shared" ca="1" si="5"/>
        <v>3810.0664692546497</v>
      </c>
      <c r="S49" s="7"/>
      <c r="T49" s="28">
        <f t="shared" ca="1" si="6"/>
        <v>-0.17979411136079154</v>
      </c>
      <c r="U49" s="27">
        <f t="shared" ca="1" si="7"/>
        <v>0.98512362823999156</v>
      </c>
      <c r="V49" s="7"/>
      <c r="W49" s="28">
        <f t="shared" ca="1" si="8"/>
        <v>-0.18119522800858967</v>
      </c>
      <c r="X49" s="27">
        <f t="shared" ca="1" si="11"/>
        <v>162.68775250641409</v>
      </c>
      <c r="Y49" s="7"/>
      <c r="Z49" s="28">
        <f t="shared" si="12"/>
        <v>162.80099999999999</v>
      </c>
      <c r="AA49" s="27">
        <f t="shared" si="9"/>
        <v>2.8414134755392881</v>
      </c>
      <c r="AB49" s="7"/>
      <c r="AC49" s="28">
        <f t="shared" ca="1" si="0"/>
        <v>-0.11324749358590225</v>
      </c>
      <c r="AD49" s="27">
        <f t="shared" ca="1" si="10"/>
        <v>-4.5191347284003314E-2</v>
      </c>
      <c r="AE49" s="7">
        <v>120</v>
      </c>
    </row>
    <row r="50" spans="1:31" s="26" customFormat="1" x14ac:dyDescent="0.25">
      <c r="A50" s="26">
        <v>30</v>
      </c>
      <c r="B50" s="26">
        <v>626</v>
      </c>
      <c r="C50" s="26">
        <v>13298</v>
      </c>
      <c r="D50" s="26">
        <v>15105</v>
      </c>
      <c r="E50" s="26">
        <v>13001</v>
      </c>
      <c r="F50" s="26">
        <v>11217</v>
      </c>
      <c r="G50" s="27"/>
      <c r="H50" s="7"/>
      <c r="I50" s="28">
        <f t="shared" si="1"/>
        <v>297</v>
      </c>
      <c r="J50" s="27">
        <f t="shared" si="1"/>
        <v>3888</v>
      </c>
      <c r="K50" s="7"/>
      <c r="L50" s="124">
        <f t="shared" si="2"/>
        <v>-8.2869270049389362E-2</v>
      </c>
      <c r="M50" s="27">
        <f t="shared" ca="1" si="3"/>
        <v>5.7164948148388397E-7</v>
      </c>
      <c r="N50" s="44"/>
      <c r="O50" s="44"/>
      <c r="P50" s="7"/>
      <c r="Q50" s="28">
        <f t="shared" ca="1" si="4"/>
        <v>317.55485944612741</v>
      </c>
      <c r="R50" s="27">
        <f t="shared" ca="1" si="5"/>
        <v>3868.0664692546497</v>
      </c>
      <c r="S50" s="7"/>
      <c r="T50" s="28">
        <f t="shared" ca="1" si="6"/>
        <v>-8.2203000937820125E-2</v>
      </c>
      <c r="U50" s="27">
        <f t="shared" ca="1" si="7"/>
        <v>1.0001199992741949</v>
      </c>
      <c r="V50" s="7"/>
      <c r="W50" s="28">
        <f t="shared" ca="1" si="8"/>
        <v>-8.3625345099555604E-2</v>
      </c>
      <c r="X50" s="27">
        <f t="shared" ca="1" si="11"/>
        <v>168.33007653496099</v>
      </c>
      <c r="Y50" s="7"/>
      <c r="Z50" s="28">
        <f t="shared" si="12"/>
        <v>168.43499999999997</v>
      </c>
      <c r="AA50" s="27">
        <f t="shared" si="9"/>
        <v>2.9397453255966486</v>
      </c>
      <c r="AB50" s="7"/>
      <c r="AC50" s="28">
        <f t="shared" ca="1" si="0"/>
        <v>-0.1049234650389792</v>
      </c>
      <c r="AD50" s="27">
        <f t="shared" ca="1" si="10"/>
        <v>2.5051139199774752E-2</v>
      </c>
      <c r="AE50" s="7">
        <v>119</v>
      </c>
    </row>
    <row r="51" spans="1:31" s="26" customFormat="1" x14ac:dyDescent="0.25">
      <c r="A51" s="26">
        <v>31</v>
      </c>
      <c r="B51" s="26">
        <v>600</v>
      </c>
      <c r="C51" s="26">
        <v>13123</v>
      </c>
      <c r="D51" s="26">
        <v>15107</v>
      </c>
      <c r="E51" s="26">
        <v>13189</v>
      </c>
      <c r="F51" s="26">
        <v>11212</v>
      </c>
      <c r="G51" s="27"/>
      <c r="H51" s="7"/>
      <c r="I51" s="28">
        <f t="shared" si="1"/>
        <v>-66</v>
      </c>
      <c r="J51" s="27">
        <f t="shared" si="1"/>
        <v>3895</v>
      </c>
      <c r="K51" s="7"/>
      <c r="L51" s="124">
        <f t="shared" si="2"/>
        <v>1.146151679949651E-2</v>
      </c>
      <c r="M51" s="27">
        <f t="shared" ca="1" si="3"/>
        <v>1.2595648692891371E-6</v>
      </c>
      <c r="N51" s="44"/>
      <c r="O51" s="44"/>
      <c r="P51" s="7"/>
      <c r="Q51" s="28">
        <f t="shared" ca="1" si="4"/>
        <v>-45.445140553872577</v>
      </c>
      <c r="R51" s="27">
        <f t="shared" ca="1" si="5"/>
        <v>3875.0664692546497</v>
      </c>
      <c r="S51" s="7"/>
      <c r="T51" s="28">
        <f t="shared" ca="1" si="6"/>
        <v>1.1764036419046246E-2</v>
      </c>
      <c r="U51" s="27">
        <f t="shared" ca="1" si="7"/>
        <v>1.0019299061231504</v>
      </c>
      <c r="V51" s="7"/>
      <c r="W51" s="28">
        <f t="shared" ca="1" si="8"/>
        <v>1.0339213422824615E-2</v>
      </c>
      <c r="X51" s="27">
        <f t="shared" ca="1" si="11"/>
        <v>173.70099382343642</v>
      </c>
      <c r="Y51" s="7"/>
      <c r="Z51" s="28">
        <f t="shared" si="12"/>
        <v>173.83499999999998</v>
      </c>
      <c r="AA51" s="27">
        <f t="shared" si="9"/>
        <v>3.0339931052043427</v>
      </c>
      <c r="AB51" s="7"/>
      <c r="AC51" s="28">
        <f t="shared" ca="1" si="0"/>
        <v>-0.13400617656355962</v>
      </c>
      <c r="AD51" s="27">
        <f t="shared" ca="1" si="10"/>
        <v>6.6029137417785932E-2</v>
      </c>
      <c r="AE51" s="7">
        <v>118</v>
      </c>
    </row>
    <row r="52" spans="1:31" s="26" customFormat="1" x14ac:dyDescent="0.25">
      <c r="A52" s="26">
        <v>32</v>
      </c>
      <c r="B52" s="26">
        <v>609</v>
      </c>
      <c r="C52" s="26">
        <v>12930</v>
      </c>
      <c r="D52" s="26">
        <v>15090</v>
      </c>
      <c r="E52" s="26">
        <v>13364</v>
      </c>
      <c r="F52" s="26">
        <v>11218</v>
      </c>
      <c r="G52" s="27"/>
      <c r="H52" s="7"/>
      <c r="I52" s="28">
        <f t="shared" si="1"/>
        <v>-434</v>
      </c>
      <c r="J52" s="27">
        <f t="shared" si="1"/>
        <v>3872</v>
      </c>
      <c r="K52" s="7"/>
      <c r="L52" s="124">
        <f t="shared" si="2"/>
        <v>0.10709846641516761</v>
      </c>
      <c r="M52" s="27">
        <f t="shared" ca="1" si="3"/>
        <v>2.2181650943817294E-6</v>
      </c>
      <c r="N52" s="44"/>
      <c r="O52" s="44"/>
      <c r="P52" s="7"/>
      <c r="Q52" s="28">
        <f t="shared" ca="1" si="4"/>
        <v>-413.44514055387259</v>
      </c>
      <c r="R52" s="27">
        <f t="shared" ca="1" si="5"/>
        <v>3852.0664692546497</v>
      </c>
      <c r="S52" s="7"/>
      <c r="T52" s="28">
        <f t="shared" ca="1" si="6"/>
        <v>0.10702538558523585</v>
      </c>
      <c r="U52" s="27">
        <f t="shared" ca="1" si="7"/>
        <v>0.99598306933372494</v>
      </c>
      <c r="V52" s="7"/>
      <c r="W52" s="28">
        <f t="shared" ca="1" si="8"/>
        <v>0.10560911585388873</v>
      </c>
      <c r="X52" s="27">
        <f t="shared" ca="1" si="11"/>
        <v>179.16250657547346</v>
      </c>
      <c r="Y52" s="7"/>
      <c r="Z52" s="28">
        <f t="shared" si="12"/>
        <v>179.31599999999997</v>
      </c>
      <c r="AA52" s="27">
        <f t="shared" si="9"/>
        <v>3.1296546015061515</v>
      </c>
      <c r="AB52" s="7"/>
      <c r="AC52" s="28">
        <f t="shared" ca="1" si="0"/>
        <v>-0.15349342452651626</v>
      </c>
      <c r="AD52" s="27">
        <f t="shared" ca="1" si="10"/>
        <v>-1.8100218116273936E-2</v>
      </c>
      <c r="AE52" s="7">
        <v>117</v>
      </c>
    </row>
    <row r="53" spans="1:31" s="26" customFormat="1" x14ac:dyDescent="0.25">
      <c r="A53" s="26">
        <v>33</v>
      </c>
      <c r="B53" s="26">
        <v>634</v>
      </c>
      <c r="C53" s="26">
        <v>12748</v>
      </c>
      <c r="D53" s="26">
        <v>15069</v>
      </c>
      <c r="E53" s="26">
        <v>13562</v>
      </c>
      <c r="F53" s="26">
        <v>11260</v>
      </c>
      <c r="G53" s="27"/>
      <c r="H53" s="7"/>
      <c r="I53" s="28">
        <f t="shared" si="1"/>
        <v>-814</v>
      </c>
      <c r="J53" s="27">
        <f t="shared" si="1"/>
        <v>3809</v>
      </c>
      <c r="K53" s="7"/>
      <c r="L53" s="124">
        <f t="shared" si="2"/>
        <v>0.20560741201715191</v>
      </c>
      <c r="M53" s="27">
        <f t="shared" ca="1" si="3"/>
        <v>2.5835242848641099E-6</v>
      </c>
      <c r="N53" s="44"/>
      <c r="O53" s="44"/>
      <c r="P53" s="7"/>
      <c r="Q53" s="28">
        <f t="shared" ca="1" si="4"/>
        <v>-793.44514055387253</v>
      </c>
      <c r="R53" s="27">
        <f t="shared" ca="1" si="5"/>
        <v>3789.0664692546497</v>
      </c>
      <c r="S53" s="7"/>
      <c r="T53" s="28">
        <f t="shared" ca="1" si="6"/>
        <v>0.20539308309380119</v>
      </c>
      <c r="U53" s="27">
        <f t="shared" ca="1" si="7"/>
        <v>0.97969390769312492</v>
      </c>
      <c r="V53" s="7"/>
      <c r="W53" s="28">
        <f t="shared" ca="1" si="8"/>
        <v>0.20400007748916338</v>
      </c>
      <c r="X53" s="27">
        <f t="shared" ca="1" si="11"/>
        <v>184.87228826980106</v>
      </c>
      <c r="Y53" s="7"/>
      <c r="Z53" s="28">
        <f t="shared" si="12"/>
        <v>185.02199999999996</v>
      </c>
      <c r="AA53" s="27">
        <f t="shared" si="9"/>
        <v>3.2292430886249477</v>
      </c>
      <c r="AB53" s="7"/>
      <c r="AC53" s="28">
        <f t="shared" ca="1" si="0"/>
        <v>-0.14971173019890216</v>
      </c>
      <c r="AD53" s="27">
        <f t="shared" ca="1" si="10"/>
        <v>5.4620402187879336E-2</v>
      </c>
      <c r="AE53" s="7">
        <v>116</v>
      </c>
    </row>
    <row r="54" spans="1:31" s="26" customFormat="1" x14ac:dyDescent="0.25">
      <c r="A54" s="26">
        <v>34</v>
      </c>
      <c r="B54" s="26">
        <v>631</v>
      </c>
      <c r="C54" s="26">
        <v>12564</v>
      </c>
      <c r="D54" s="26">
        <v>15016</v>
      </c>
      <c r="E54" s="26">
        <v>13750</v>
      </c>
      <c r="F54" s="26">
        <v>11306</v>
      </c>
      <c r="G54" s="27"/>
      <c r="H54" s="7"/>
      <c r="I54" s="28">
        <f t="shared" si="1"/>
        <v>-1186</v>
      </c>
      <c r="J54" s="27">
        <f t="shared" si="1"/>
        <v>3710</v>
      </c>
      <c r="K54" s="7"/>
      <c r="L54" s="124">
        <f t="shared" si="2"/>
        <v>0.30162736126313772</v>
      </c>
      <c r="M54" s="27">
        <f t="shared" ca="1" si="3"/>
        <v>1.6744002312828538E-6</v>
      </c>
      <c r="N54" s="44"/>
      <c r="O54" s="44"/>
      <c r="P54" s="7"/>
      <c r="Q54" s="28">
        <f t="shared" ca="1" si="4"/>
        <v>-1165.4451405538725</v>
      </c>
      <c r="R54" s="27">
        <f t="shared" ca="1" si="5"/>
        <v>3690.0664692546497</v>
      </c>
      <c r="S54" s="7"/>
      <c r="T54" s="28">
        <f t="shared" ca="1" si="6"/>
        <v>0.30168988170744937</v>
      </c>
      <c r="U54" s="27">
        <f t="shared" ca="1" si="7"/>
        <v>0.95409665368646757</v>
      </c>
      <c r="V54" s="7"/>
      <c r="W54" s="28">
        <f t="shared" ca="1" si="8"/>
        <v>0.30033337508419961</v>
      </c>
      <c r="X54" s="27">
        <f t="shared" ca="1" si="11"/>
        <v>190.58287659370831</v>
      </c>
      <c r="Y54" s="7"/>
      <c r="Z54" s="28">
        <f t="shared" si="12"/>
        <v>190.70099999999996</v>
      </c>
      <c r="AA54" s="27">
        <f t="shared" si="9"/>
        <v>3.3283603368457055</v>
      </c>
      <c r="AB54" s="7"/>
      <c r="AC54" s="28">
        <f t="shared" ca="1" si="0"/>
        <v>-0.11812340629165874</v>
      </c>
      <c r="AD54" s="27">
        <f t="shared" ca="1" si="10"/>
        <v>-8.3019534433219633E-3</v>
      </c>
      <c r="AE54" s="7">
        <v>115</v>
      </c>
    </row>
    <row r="55" spans="1:31" s="26" customFormat="1" x14ac:dyDescent="0.25">
      <c r="A55" s="26">
        <v>35</v>
      </c>
      <c r="B55" s="26">
        <v>629</v>
      </c>
      <c r="C55" s="26">
        <v>12387</v>
      </c>
      <c r="D55" s="26">
        <v>14959</v>
      </c>
      <c r="E55" s="26">
        <v>13930</v>
      </c>
      <c r="F55" s="26">
        <v>11376</v>
      </c>
      <c r="G55" s="27"/>
      <c r="H55" s="7"/>
      <c r="I55" s="28">
        <f t="shared" si="1"/>
        <v>-1543</v>
      </c>
      <c r="J55" s="27">
        <f t="shared" si="1"/>
        <v>3583</v>
      </c>
      <c r="K55" s="7"/>
      <c r="L55" s="124">
        <f t="shared" si="2"/>
        <v>0.3943954801795595</v>
      </c>
      <c r="M55" s="27">
        <f t="shared" ca="1" si="3"/>
        <v>2.5646467468653838E-6</v>
      </c>
      <c r="N55" s="44"/>
      <c r="O55" s="44"/>
      <c r="P55" s="7"/>
      <c r="Q55" s="28">
        <f t="shared" ca="1" si="4"/>
        <v>-1522.4451405538725</v>
      </c>
      <c r="R55" s="27">
        <f t="shared" ca="1" si="5"/>
        <v>3563.0664692546497</v>
      </c>
      <c r="S55" s="7"/>
      <c r="T55" s="28">
        <f t="shared" ca="1" si="6"/>
        <v>0.39410374489312788</v>
      </c>
      <c r="U55" s="27">
        <f t="shared" ca="1" si="7"/>
        <v>0.92125977228398803</v>
      </c>
      <c r="V55" s="7"/>
      <c r="W55" s="28">
        <f t="shared" ca="1" si="8"/>
        <v>0.39279402872951008</v>
      </c>
      <c r="X55" s="27">
        <f t="shared" ca="1" si="11"/>
        <v>196.20152372877885</v>
      </c>
      <c r="Y55" s="7"/>
      <c r="Z55" s="28">
        <f t="shared" si="12"/>
        <v>196.36199999999997</v>
      </c>
      <c r="AA55" s="27">
        <f t="shared" si="9"/>
        <v>3.4271634258011048</v>
      </c>
      <c r="AB55" s="7"/>
      <c r="AC55" s="28">
        <f t="shared" ca="1" si="0"/>
        <v>-0.16047627122111408</v>
      </c>
      <c r="AD55" s="27">
        <f t="shared" ca="1" si="10"/>
        <v>0.11988310464710139</v>
      </c>
      <c r="AE55" s="7">
        <v>114</v>
      </c>
    </row>
    <row r="56" spans="1:31" s="26" customFormat="1" x14ac:dyDescent="0.25">
      <c r="A56" s="26">
        <v>36</v>
      </c>
      <c r="B56" s="26">
        <v>624</v>
      </c>
      <c r="C56" s="26">
        <v>12214</v>
      </c>
      <c r="D56" s="26">
        <v>14873</v>
      </c>
      <c r="E56" s="26">
        <v>14103</v>
      </c>
      <c r="F56" s="26">
        <v>11457</v>
      </c>
      <c r="G56" s="27"/>
      <c r="H56" s="7"/>
      <c r="I56" s="28">
        <f t="shared" si="1"/>
        <v>-1889</v>
      </c>
      <c r="J56" s="27">
        <f t="shared" si="1"/>
        <v>3416</v>
      </c>
      <c r="K56" s="7"/>
      <c r="L56" s="124">
        <f t="shared" si="2"/>
        <v>0.4826252086459637</v>
      </c>
      <c r="M56" s="27">
        <f t="shared" ca="1" si="3"/>
        <v>4.1333903025222818E-8</v>
      </c>
      <c r="N56" s="44"/>
      <c r="O56" s="44"/>
      <c r="P56" s="7"/>
      <c r="Q56" s="28">
        <f t="shared" ca="1" si="4"/>
        <v>-1868.4451405538725</v>
      </c>
      <c r="R56" s="27">
        <f t="shared" ca="1" si="5"/>
        <v>3396.0664692546497</v>
      </c>
      <c r="S56" s="7"/>
      <c r="T56" s="28">
        <f t="shared" ca="1" si="6"/>
        <v>0.4836701220982953</v>
      </c>
      <c r="U56" s="27">
        <f t="shared" ca="1" si="7"/>
        <v>0.8780805660303338</v>
      </c>
      <c r="V56" s="7"/>
      <c r="W56" s="28">
        <f t="shared" ca="1" si="8"/>
        <v>0.48242190123580553</v>
      </c>
      <c r="X56" s="27">
        <f t="shared" ca="1" si="11"/>
        <v>201.89437863971955</v>
      </c>
      <c r="Y56" s="7"/>
      <c r="Z56" s="28">
        <f t="shared" si="12"/>
        <v>201.97799999999995</v>
      </c>
      <c r="AA56" s="27">
        <f t="shared" si="9"/>
        <v>3.5251811165931062</v>
      </c>
      <c r="AB56" s="7"/>
      <c r="AC56" s="28">
        <f t="shared" ca="1" si="0"/>
        <v>-8.3621360280403678E-2</v>
      </c>
      <c r="AD56" s="27">
        <f t="shared" ca="1" si="10"/>
        <v>3.257019755196211E-2</v>
      </c>
      <c r="AE56" s="7">
        <v>113</v>
      </c>
    </row>
    <row r="57" spans="1:31" s="26" customFormat="1" x14ac:dyDescent="0.25">
      <c r="A57" s="26">
        <v>37</v>
      </c>
      <c r="B57" s="26">
        <v>640</v>
      </c>
      <c r="C57" s="26">
        <v>12049</v>
      </c>
      <c r="D57" s="26">
        <v>14768</v>
      </c>
      <c r="E57" s="26">
        <v>14266</v>
      </c>
      <c r="F57" s="26">
        <v>11558</v>
      </c>
      <c r="G57" s="27"/>
      <c r="H57" s="7"/>
      <c r="I57" s="28">
        <f t="shared" si="1"/>
        <v>-2217</v>
      </c>
      <c r="J57" s="27">
        <f t="shared" si="1"/>
        <v>3210</v>
      </c>
      <c r="K57" s="7"/>
      <c r="L57" s="124">
        <f t="shared" si="2"/>
        <v>0.56829471894927441</v>
      </c>
      <c r="M57" s="27">
        <f t="shared" ca="1" si="3"/>
        <v>7.9233569760850669E-7</v>
      </c>
      <c r="N57" s="44"/>
      <c r="O57" s="44"/>
      <c r="P57" s="7"/>
      <c r="Q57" s="28">
        <f t="shared" ca="1" si="4"/>
        <v>-2196.4451405538725</v>
      </c>
      <c r="R57" s="27">
        <f t="shared" ca="1" si="5"/>
        <v>3190.0664692546497</v>
      </c>
      <c r="S57" s="7"/>
      <c r="T57" s="28">
        <f t="shared" ca="1" si="6"/>
        <v>0.56857697678989905</v>
      </c>
      <c r="U57" s="27">
        <f t="shared" ca="1" si="7"/>
        <v>0.82481759304678437</v>
      </c>
      <c r="V57" s="7"/>
      <c r="W57" s="28">
        <f t="shared" ca="1" si="8"/>
        <v>0.56740458654473647</v>
      </c>
      <c r="X57" s="27">
        <f t="shared" ca="1" si="11"/>
        <v>207.63443765518809</v>
      </c>
      <c r="Y57" s="7"/>
      <c r="Z57" s="28">
        <f t="shared" si="12"/>
        <v>207.73799999999994</v>
      </c>
      <c r="AA57" s="27">
        <f t="shared" si="9"/>
        <v>3.6257120815079791</v>
      </c>
      <c r="AB57" s="7"/>
      <c r="AC57" s="28">
        <f t="shared" ca="1" si="0"/>
        <v>-0.10356234481184856</v>
      </c>
      <c r="AD57" s="27">
        <f t="shared" ca="1" si="10"/>
        <v>9.6727069465430304E-2</v>
      </c>
      <c r="AE57" s="7">
        <v>112</v>
      </c>
    </row>
    <row r="58" spans="1:31" s="26" customFormat="1" x14ac:dyDescent="0.25">
      <c r="A58" s="26">
        <v>38</v>
      </c>
      <c r="B58" s="26">
        <v>612</v>
      </c>
      <c r="C58" s="26">
        <v>11897</v>
      </c>
      <c r="D58" s="26">
        <v>14655</v>
      </c>
      <c r="E58" s="26">
        <v>14412</v>
      </c>
      <c r="F58" s="26">
        <v>11679</v>
      </c>
      <c r="G58" s="27"/>
      <c r="H58" s="7"/>
      <c r="I58" s="28">
        <f t="shared" si="1"/>
        <v>-2515</v>
      </c>
      <c r="J58" s="27">
        <f t="shared" si="1"/>
        <v>2976</v>
      </c>
      <c r="K58" s="7"/>
      <c r="L58" s="124">
        <f t="shared" si="2"/>
        <v>0.64485723580324905</v>
      </c>
      <c r="M58" s="27">
        <f t="shared" ca="1" si="3"/>
        <v>5.0871563599701765E-8</v>
      </c>
      <c r="N58" s="44"/>
      <c r="O58" s="44"/>
      <c r="P58" s="7"/>
      <c r="Q58" s="28">
        <f t="shared" ca="1" si="4"/>
        <v>-2494.4451405538725</v>
      </c>
      <c r="R58" s="27">
        <f t="shared" ca="1" si="5"/>
        <v>2956.0664692546497</v>
      </c>
      <c r="S58" s="7"/>
      <c r="T58" s="28">
        <f t="shared" ca="1" si="6"/>
        <v>0.64571796062556341</v>
      </c>
      <c r="U58" s="27">
        <f t="shared" ca="1" si="7"/>
        <v>0.76431499266741254</v>
      </c>
      <c r="V58" s="7"/>
      <c r="W58" s="28">
        <f t="shared" ca="1" si="8"/>
        <v>0.64463168854966413</v>
      </c>
      <c r="X58" s="27">
        <f t="shared" ca="1" si="11"/>
        <v>213.2544150824574</v>
      </c>
      <c r="Y58" s="7"/>
      <c r="Z58" s="28">
        <f t="shared" si="12"/>
        <v>213.24599999999995</v>
      </c>
      <c r="AA58" s="27">
        <f t="shared" si="9"/>
        <v>3.7218448167078266</v>
      </c>
      <c r="AB58" s="7"/>
      <c r="AC58" s="28">
        <f t="shared" ca="1" si="0"/>
        <v>8.4150824574464878E-3</v>
      </c>
      <c r="AD58" s="27">
        <f t="shared" ca="1" si="10"/>
        <v>-2.885864381531178E-2</v>
      </c>
      <c r="AE58" s="7">
        <v>111</v>
      </c>
    </row>
    <row r="59" spans="1:31" s="26" customFormat="1" x14ac:dyDescent="0.25">
      <c r="A59" s="26">
        <v>39</v>
      </c>
      <c r="B59" s="26">
        <v>613</v>
      </c>
      <c r="C59" s="26">
        <v>11762</v>
      </c>
      <c r="D59" s="26">
        <v>14525</v>
      </c>
      <c r="E59" s="26">
        <v>14545</v>
      </c>
      <c r="F59" s="26">
        <v>11801</v>
      </c>
      <c r="G59" s="27"/>
      <c r="H59" s="7"/>
      <c r="I59" s="28">
        <f t="shared" si="1"/>
        <v>-2783</v>
      </c>
      <c r="J59" s="27">
        <f t="shared" si="1"/>
        <v>2724</v>
      </c>
      <c r="K59" s="7"/>
      <c r="L59" s="124">
        <f t="shared" si="2"/>
        <v>0.71557211126888276</v>
      </c>
      <c r="M59" s="27">
        <f t="shared" ca="1" si="3"/>
        <v>2.168494649859661E-6</v>
      </c>
      <c r="N59" s="44"/>
      <c r="O59" s="44"/>
      <c r="P59" s="7"/>
      <c r="Q59" s="28">
        <f t="shared" ca="1" si="4"/>
        <v>-2762.4451405538725</v>
      </c>
      <c r="R59" s="27">
        <f t="shared" ca="1" si="5"/>
        <v>2704.0664692546497</v>
      </c>
      <c r="S59" s="7"/>
      <c r="T59" s="28">
        <f t="shared" ca="1" si="6"/>
        <v>0.71509307360528851</v>
      </c>
      <c r="U59" s="27">
        <f t="shared" ca="1" si="7"/>
        <v>0.69915834610501215</v>
      </c>
      <c r="V59" s="7"/>
      <c r="W59" s="28">
        <f t="shared" ca="1" si="8"/>
        <v>0.71409953032039142</v>
      </c>
      <c r="X59" s="27">
        <f t="shared" ca="1" si="11"/>
        <v>218.71547999047311</v>
      </c>
      <c r="Y59" s="7"/>
      <c r="Z59" s="28">
        <f t="shared" si="12"/>
        <v>218.76299999999995</v>
      </c>
      <c r="AA59" s="27">
        <f t="shared" si="9"/>
        <v>3.8181346315403539</v>
      </c>
      <c r="AB59" s="7"/>
      <c r="AC59" s="28">
        <f t="shared" ca="1" si="0"/>
        <v>-4.7520009526834883E-2</v>
      </c>
      <c r="AD59" s="27">
        <f t="shared" ca="1" si="10"/>
        <v>6.6114933734098713E-2</v>
      </c>
      <c r="AE59" s="7">
        <v>110</v>
      </c>
    </row>
    <row r="60" spans="1:31" s="26" customFormat="1" x14ac:dyDescent="0.25">
      <c r="A60" s="26">
        <v>40</v>
      </c>
      <c r="B60" s="26">
        <v>619</v>
      </c>
      <c r="C60" s="26">
        <v>11642</v>
      </c>
      <c r="D60" s="26">
        <v>14385</v>
      </c>
      <c r="E60" s="26">
        <v>14671</v>
      </c>
      <c r="F60" s="26">
        <v>11948</v>
      </c>
      <c r="G60" s="27"/>
      <c r="H60" s="7"/>
      <c r="I60" s="28">
        <f t="shared" si="1"/>
        <v>-3029</v>
      </c>
      <c r="J60" s="27">
        <f t="shared" si="1"/>
        <v>2437</v>
      </c>
      <c r="K60" s="7"/>
      <c r="L60" s="124">
        <f t="shared" si="2"/>
        <v>0.78024676834688245</v>
      </c>
      <c r="M60" s="27">
        <f t="shared" ca="1" si="3"/>
        <v>5.5767045410756186E-6</v>
      </c>
      <c r="N60" s="44"/>
      <c r="O60" s="44"/>
      <c r="P60" s="7"/>
      <c r="Q60" s="28">
        <f t="shared" ca="1" si="4"/>
        <v>-3008.4451405538725</v>
      </c>
      <c r="R60" s="27">
        <f t="shared" ca="1" si="5"/>
        <v>2417.0664692546497</v>
      </c>
      <c r="S60" s="7"/>
      <c r="T60" s="28">
        <f t="shared" ca="1" si="6"/>
        <v>0.77877321462399129</v>
      </c>
      <c r="U60" s="27">
        <f t="shared" ca="1" si="7"/>
        <v>0.62495216529783404</v>
      </c>
      <c r="V60" s="7"/>
      <c r="W60" s="28">
        <f t="shared" ca="1" si="8"/>
        <v>0.77788526362720145</v>
      </c>
      <c r="X60" s="27">
        <f t="shared" ca="1" si="11"/>
        <v>224.33140553628596</v>
      </c>
      <c r="Y60" s="7"/>
      <c r="Z60" s="28">
        <f t="shared" si="12"/>
        <v>224.33399999999995</v>
      </c>
      <c r="AA60" s="27">
        <f t="shared" si="9"/>
        <v>3.9153669241689579</v>
      </c>
      <c r="AB60" s="7"/>
      <c r="AC60" s="28">
        <f t="shared" ca="1" si="0"/>
        <v>-2.5944637139900806E-3</v>
      </c>
      <c r="AD60" s="27">
        <f t="shared" ca="1" si="10"/>
        <v>5.6305803815547506E-2</v>
      </c>
      <c r="AE60" s="7">
        <v>109</v>
      </c>
    </row>
    <row r="61" spans="1:31" s="26" customFormat="1" x14ac:dyDescent="0.25">
      <c r="A61" s="26">
        <v>41</v>
      </c>
      <c r="B61" s="26">
        <v>620</v>
      </c>
      <c r="C61" s="26">
        <v>11528</v>
      </c>
      <c r="D61" s="26">
        <v>14232</v>
      </c>
      <c r="E61" s="26">
        <v>14781</v>
      </c>
      <c r="F61" s="26">
        <v>12099</v>
      </c>
      <c r="G61" s="27"/>
      <c r="H61" s="7"/>
      <c r="I61" s="28">
        <f t="shared" si="1"/>
        <v>-3253</v>
      </c>
      <c r="J61" s="27">
        <f t="shared" si="1"/>
        <v>2133</v>
      </c>
      <c r="K61" s="7"/>
      <c r="L61" s="124">
        <f t="shared" si="2"/>
        <v>0.8376334876848498</v>
      </c>
      <c r="M61" s="27">
        <f t="shared" ca="1" si="3"/>
        <v>2.7265198568309657E-6</v>
      </c>
      <c r="N61" s="44"/>
      <c r="O61" s="44"/>
      <c r="P61" s="7"/>
      <c r="Q61" s="28">
        <f t="shared" ca="1" si="4"/>
        <v>-3232.4451405538725</v>
      </c>
      <c r="R61" s="27">
        <f t="shared" ca="1" si="5"/>
        <v>2113.0664692546497</v>
      </c>
      <c r="S61" s="7"/>
      <c r="T61" s="28">
        <f t="shared" ca="1" si="6"/>
        <v>0.83675838368167199</v>
      </c>
      <c r="U61" s="27">
        <f t="shared" ca="1" si="7"/>
        <v>0.54635049642890654</v>
      </c>
      <c r="V61" s="7"/>
      <c r="W61" s="28">
        <f t="shared" ca="1" si="8"/>
        <v>0.83598226999573944</v>
      </c>
      <c r="X61" s="27">
        <f t="shared" ca="1" si="11"/>
        <v>229.94341369357028</v>
      </c>
      <c r="Y61" s="7"/>
      <c r="Z61" s="28">
        <f t="shared" si="12"/>
        <v>229.91399999999996</v>
      </c>
      <c r="AA61" s="27">
        <f t="shared" si="9"/>
        <v>4.0127562964302417</v>
      </c>
      <c r="AB61" s="7"/>
      <c r="AC61" s="28">
        <f t="shared" ca="1" si="0"/>
        <v>2.941369357031931E-2</v>
      </c>
      <c r="AD61" s="27">
        <f t="shared" ca="1" si="10"/>
        <v>3.3117541076563839E-2</v>
      </c>
      <c r="AE61" s="7">
        <v>108</v>
      </c>
    </row>
    <row r="62" spans="1:31" s="26" customFormat="1" x14ac:dyDescent="0.25">
      <c r="A62" s="26">
        <v>42</v>
      </c>
      <c r="B62" s="26">
        <v>636</v>
      </c>
      <c r="C62" s="26">
        <v>11429</v>
      </c>
      <c r="D62" s="26">
        <v>14065</v>
      </c>
      <c r="E62" s="26">
        <v>14877</v>
      </c>
      <c r="F62" s="26">
        <v>12264</v>
      </c>
      <c r="G62" s="27"/>
      <c r="H62" s="7"/>
      <c r="I62" s="28">
        <f t="shared" si="1"/>
        <v>-3448</v>
      </c>
      <c r="J62" s="27">
        <f t="shared" si="1"/>
        <v>1801</v>
      </c>
      <c r="K62" s="7"/>
      <c r="L62" s="124">
        <f t="shared" si="2"/>
        <v>0.88824455610919939</v>
      </c>
      <c r="M62" s="27">
        <f t="shared" ca="1" si="3"/>
        <v>2.762245413720124E-6</v>
      </c>
      <c r="N62" s="44"/>
      <c r="O62" s="44"/>
      <c r="P62" s="7"/>
      <c r="Q62" s="28">
        <f t="shared" ca="1" si="4"/>
        <v>-3427.4451405538725</v>
      </c>
      <c r="R62" s="27">
        <f t="shared" ca="1" si="5"/>
        <v>1781.0664692546495</v>
      </c>
      <c r="S62" s="7"/>
      <c r="T62" s="28">
        <f t="shared" ca="1" si="6"/>
        <v>0.88723654424527787</v>
      </c>
      <c r="U62" s="27">
        <f t="shared" ca="1" si="7"/>
        <v>0.46050920016415681</v>
      </c>
      <c r="V62" s="7"/>
      <c r="W62" s="28">
        <f t="shared" ca="1" si="8"/>
        <v>0.88658255568389255</v>
      </c>
      <c r="X62" s="27">
        <f t="shared" ca="1" si="11"/>
        <v>235.66147060706612</v>
      </c>
      <c r="Y62" s="7"/>
      <c r="Z62" s="28">
        <f t="shared" si="12"/>
        <v>235.63799999999995</v>
      </c>
      <c r="AA62" s="27">
        <f t="shared" si="9"/>
        <v>4.1126589428143969</v>
      </c>
      <c r="AB62" s="7"/>
      <c r="AC62" s="28">
        <f t="shared" ca="1" si="0"/>
        <v>2.3470607066172988E-2</v>
      </c>
      <c r="AD62" s="27">
        <f t="shared" ca="1" si="10"/>
        <v>6.9878165623151745E-2</v>
      </c>
      <c r="AE62" s="7">
        <v>107</v>
      </c>
    </row>
    <row r="63" spans="1:31" s="26" customFormat="1" x14ac:dyDescent="0.25">
      <c r="A63" s="26">
        <v>43</v>
      </c>
      <c r="B63" s="26">
        <v>636</v>
      </c>
      <c r="C63" s="26">
        <v>11344</v>
      </c>
      <c r="D63" s="26">
        <v>13883</v>
      </c>
      <c r="E63" s="26">
        <v>14957</v>
      </c>
      <c r="F63" s="26">
        <v>12435</v>
      </c>
      <c r="G63" s="27"/>
      <c r="H63" s="7"/>
      <c r="I63" s="28">
        <f t="shared" si="1"/>
        <v>-3613</v>
      </c>
      <c r="J63" s="27">
        <f t="shared" si="1"/>
        <v>1448</v>
      </c>
      <c r="K63" s="7"/>
      <c r="L63" s="124">
        <f t="shared" si="2"/>
        <v>0.92999369319329739</v>
      </c>
      <c r="M63" s="27">
        <f t="shared" ca="1" si="3"/>
        <v>3.2377121521581416E-7</v>
      </c>
      <c r="N63" s="44"/>
      <c r="O63" s="44"/>
      <c r="P63" s="7"/>
      <c r="Q63" s="28">
        <f t="shared" ca="1" si="4"/>
        <v>-3592.4451405538725</v>
      </c>
      <c r="R63" s="27">
        <f t="shared" ca="1" si="5"/>
        <v>1428.0664692546495</v>
      </c>
      <c r="S63" s="7"/>
      <c r="T63" s="28">
        <f t="shared" ca="1" si="6"/>
        <v>0.92994883395294436</v>
      </c>
      <c r="U63" s="27">
        <f t="shared" ca="1" si="7"/>
        <v>0.36923818335254044</v>
      </c>
      <c r="V63" s="7"/>
      <c r="W63" s="28">
        <f t="shared" ca="1" si="8"/>
        <v>0.92942468421690438</v>
      </c>
      <c r="X63" s="27">
        <f t="shared" ca="1" si="11"/>
        <v>241.44302231107395</v>
      </c>
      <c r="Y63" s="7"/>
      <c r="Z63" s="28">
        <f t="shared" si="12"/>
        <v>241.36199999999994</v>
      </c>
      <c r="AA63" s="27">
        <f t="shared" si="9"/>
        <v>4.2125615891985531</v>
      </c>
      <c r="AB63" s="7"/>
      <c r="AC63" s="28">
        <f t="shared" ca="1" si="0"/>
        <v>8.1022311074008257E-2</v>
      </c>
      <c r="AD63" s="27">
        <f t="shared" ca="1" si="10"/>
        <v>5.4957078029048034E-2</v>
      </c>
      <c r="AE63" s="7">
        <v>106</v>
      </c>
    </row>
    <row r="64" spans="1:31" s="26" customFormat="1" x14ac:dyDescent="0.25">
      <c r="A64" s="26">
        <v>44</v>
      </c>
      <c r="B64" s="26">
        <v>633</v>
      </c>
      <c r="C64" s="26">
        <v>11284</v>
      </c>
      <c r="D64" s="26">
        <v>13703</v>
      </c>
      <c r="E64" s="26">
        <v>15018</v>
      </c>
      <c r="F64" s="26">
        <v>12613</v>
      </c>
      <c r="G64" s="27"/>
      <c r="H64" s="7"/>
      <c r="I64" s="28">
        <f t="shared" si="1"/>
        <v>-3734</v>
      </c>
      <c r="J64" s="27">
        <f t="shared" si="1"/>
        <v>1090</v>
      </c>
      <c r="K64" s="7"/>
      <c r="L64" s="124">
        <f t="shared" si="2"/>
        <v>0.96233355342472326</v>
      </c>
      <c r="M64" s="27">
        <f t="shared" ca="1" si="3"/>
        <v>2.1166107786292821E-6</v>
      </c>
      <c r="N64" s="44"/>
      <c r="O64" s="44"/>
      <c r="P64" s="7"/>
      <c r="Q64" s="28">
        <f t="shared" ca="1" si="4"/>
        <v>-3713.4451405538725</v>
      </c>
      <c r="R64" s="27">
        <f t="shared" ca="1" si="5"/>
        <v>1070.0664692546495</v>
      </c>
      <c r="S64" s="7"/>
      <c r="T64" s="28">
        <f t="shared" ca="1" si="6"/>
        <v>0.96127117973856646</v>
      </c>
      <c r="U64" s="27">
        <f t="shared" ca="1" si="7"/>
        <v>0.27667437593452721</v>
      </c>
      <c r="V64" s="7"/>
      <c r="W64" s="28">
        <f t="shared" ca="1" si="8"/>
        <v>0.96087869577580043</v>
      </c>
      <c r="X64" s="27">
        <f t="shared" ca="1" si="11"/>
        <v>247.04659356939987</v>
      </c>
      <c r="Y64" s="7"/>
      <c r="Z64" s="28">
        <f t="shared" si="12"/>
        <v>247.05899999999994</v>
      </c>
      <c r="AA64" s="27">
        <f t="shared" si="9"/>
        <v>4.3119929966846691</v>
      </c>
      <c r="AB64" s="7"/>
      <c r="AC64" s="28">
        <f t="shared" ca="1" si="0"/>
        <v>-1.2406430600066187E-2</v>
      </c>
      <c r="AD64" s="27">
        <f t="shared" ca="1" si="10"/>
        <v>0.12333327178490094</v>
      </c>
      <c r="AE64" s="7">
        <v>105</v>
      </c>
    </row>
    <row r="65" spans="1:31" s="26" customFormat="1" x14ac:dyDescent="0.25">
      <c r="A65" s="26">
        <v>45</v>
      </c>
      <c r="B65" s="26">
        <v>624</v>
      </c>
      <c r="C65" s="26">
        <v>11242</v>
      </c>
      <c r="D65" s="26">
        <v>13518</v>
      </c>
      <c r="E65" s="26">
        <v>15060</v>
      </c>
      <c r="F65" s="26">
        <v>12798</v>
      </c>
      <c r="G65" s="27"/>
      <c r="H65" s="7"/>
      <c r="I65" s="28">
        <f t="shared" si="1"/>
        <v>-3818</v>
      </c>
      <c r="J65" s="27">
        <f t="shared" si="1"/>
        <v>720</v>
      </c>
      <c r="K65" s="7"/>
      <c r="L65" s="124">
        <f t="shared" si="2"/>
        <v>0.98490585725638324</v>
      </c>
      <c r="M65" s="27">
        <f t="shared" ca="1" si="3"/>
        <v>4.6081263123101484E-6</v>
      </c>
      <c r="N65" s="44"/>
      <c r="O65" s="44"/>
      <c r="P65" s="7"/>
      <c r="Q65" s="28">
        <f t="shared" ca="1" si="4"/>
        <v>-3797.4451405538725</v>
      </c>
      <c r="R65" s="27">
        <f t="shared" ca="1" si="5"/>
        <v>700.06646925464963</v>
      </c>
      <c r="S65" s="7"/>
      <c r="T65" s="28">
        <f t="shared" ca="1" si="6"/>
        <v>0.98301561813519678</v>
      </c>
      <c r="U65" s="27">
        <f t="shared" ca="1" si="7"/>
        <v>0.18100787106116162</v>
      </c>
      <c r="V65" s="7"/>
      <c r="W65" s="28">
        <f t="shared" ca="1" si="8"/>
        <v>0.98275920257704841</v>
      </c>
      <c r="X65" s="27">
        <f t="shared" ca="1" si="11"/>
        <v>252.67379384549349</v>
      </c>
      <c r="Y65" s="7"/>
      <c r="Z65" s="28">
        <f t="shared" si="12"/>
        <v>252.67499999999995</v>
      </c>
      <c r="AA65" s="27">
        <f t="shared" si="9"/>
        <v>4.4100106874766718</v>
      </c>
      <c r="AB65" s="7"/>
      <c r="AC65" s="28">
        <f t="shared" ca="1" si="0"/>
        <v>-1.2061545064625534E-3</v>
      </c>
      <c r="AD65" s="27">
        <f t="shared" ca="1" si="10"/>
        <v>7.2488140508056631E-2</v>
      </c>
      <c r="AE65" s="7">
        <v>104</v>
      </c>
    </row>
    <row r="66" spans="1:31" s="26" customFormat="1" x14ac:dyDescent="0.25">
      <c r="A66" s="26">
        <v>46</v>
      </c>
      <c r="B66" s="26">
        <v>628</v>
      </c>
      <c r="C66" s="26">
        <v>11217</v>
      </c>
      <c r="D66" s="26">
        <v>13332</v>
      </c>
      <c r="E66" s="26">
        <v>15085</v>
      </c>
      <c r="F66" s="26">
        <v>12990</v>
      </c>
      <c r="G66" s="27"/>
      <c r="H66" s="7"/>
      <c r="I66" s="28">
        <f t="shared" si="1"/>
        <v>-3868</v>
      </c>
      <c r="J66" s="27">
        <f t="shared" si="1"/>
        <v>342</v>
      </c>
      <c r="K66" s="7"/>
      <c r="L66" s="124">
        <f t="shared" si="2"/>
        <v>0.99807213604187639</v>
      </c>
      <c r="M66" s="27">
        <f t="shared" ca="1" si="3"/>
        <v>4.9765325412558936E-6</v>
      </c>
      <c r="N66" s="44"/>
      <c r="O66" s="44"/>
      <c r="P66" s="7"/>
      <c r="Q66" s="28">
        <f t="shared" ca="1" si="4"/>
        <v>-3847.4451405538725</v>
      </c>
      <c r="R66" s="27">
        <f t="shared" ca="1" si="5"/>
        <v>322.06646925464963</v>
      </c>
      <c r="S66" s="7"/>
      <c r="T66" s="28">
        <f t="shared" ca="1" si="6"/>
        <v>0.99595873622842901</v>
      </c>
      <c r="U66" s="27">
        <f t="shared" ca="1" si="7"/>
        <v>8.3272901217561077E-2</v>
      </c>
      <c r="V66" s="7"/>
      <c r="W66" s="28">
        <f t="shared" ca="1" si="8"/>
        <v>0.99584132171942463</v>
      </c>
      <c r="X66" s="27">
        <f t="shared" ca="1" si="11"/>
        <v>258.32977262670443</v>
      </c>
      <c r="Y66" s="7"/>
      <c r="Z66" s="28">
        <f t="shared" si="12"/>
        <v>258.32699999999994</v>
      </c>
      <c r="AA66" s="27">
        <f t="shared" si="9"/>
        <v>4.5086566967993909</v>
      </c>
      <c r="AB66" s="7"/>
      <c r="AC66" s="28">
        <f t="shared" ca="1" si="0"/>
        <v>2.7726267044840824E-3</v>
      </c>
      <c r="AD66" s="27">
        <f t="shared" ca="1" si="10"/>
        <v>3.3681953347752369E-2</v>
      </c>
      <c r="AE66" s="7">
        <v>103</v>
      </c>
    </row>
    <row r="67" spans="1:31" s="26" customFormat="1" x14ac:dyDescent="0.25">
      <c r="A67" s="26">
        <v>47</v>
      </c>
      <c r="B67" s="26">
        <v>610</v>
      </c>
      <c r="C67" s="26">
        <v>11208</v>
      </c>
      <c r="D67" s="26">
        <v>13144</v>
      </c>
      <c r="E67" s="26">
        <v>15088</v>
      </c>
      <c r="F67" s="26">
        <v>13171</v>
      </c>
      <c r="G67" s="27"/>
      <c r="H67" s="7"/>
      <c r="I67" s="28">
        <f t="shared" si="1"/>
        <v>-3880</v>
      </c>
      <c r="J67" s="27">
        <f t="shared" si="1"/>
        <v>-27</v>
      </c>
      <c r="K67" s="7"/>
      <c r="L67" s="124">
        <f t="shared" si="2"/>
        <v>1.0015661173339154</v>
      </c>
      <c r="M67" s="27">
        <f t="shared" ca="1" si="3"/>
        <v>6.1641240651786913E-6</v>
      </c>
      <c r="N67" s="44"/>
      <c r="O67" s="44"/>
      <c r="P67" s="7"/>
      <c r="Q67" s="28">
        <f t="shared" ca="1" si="4"/>
        <v>-3859.4451405538725</v>
      </c>
      <c r="R67" s="27">
        <f t="shared" ca="1" si="5"/>
        <v>-46.933530745350375</v>
      </c>
      <c r="S67" s="7"/>
      <c r="T67" s="28">
        <f t="shared" ca="1" si="6"/>
        <v>0.99906508457080478</v>
      </c>
      <c r="U67" s="27">
        <f t="shared" ca="1" si="7"/>
        <v>-1.213504553452518E-2</v>
      </c>
      <c r="V67" s="7"/>
      <c r="W67" s="28">
        <f t="shared" ca="1" si="8"/>
        <v>0.99908335192712028</v>
      </c>
      <c r="X67" s="27">
        <f t="shared" ca="1" si="11"/>
        <v>263.80565316916397</v>
      </c>
      <c r="Y67" s="7"/>
      <c r="Z67" s="28">
        <f t="shared" si="12"/>
        <v>263.81699999999995</v>
      </c>
      <c r="AA67" s="27">
        <f t="shared" si="9"/>
        <v>4.6044752727338798</v>
      </c>
      <c r="AB67" s="7"/>
      <c r="AC67" s="28">
        <f t="shared" ca="1" si="0"/>
        <v>-1.1346830835975652E-2</v>
      </c>
      <c r="AD67" s="27">
        <f t="shared" ca="1" si="10"/>
        <v>1.2597823030944255E-2</v>
      </c>
      <c r="AE67" s="7">
        <v>102</v>
      </c>
    </row>
    <row r="68" spans="1:31" s="26" customFormat="1" x14ac:dyDescent="0.25">
      <c r="A68" s="26">
        <v>48</v>
      </c>
      <c r="B68" s="26">
        <v>610</v>
      </c>
      <c r="C68" s="26">
        <v>11223</v>
      </c>
      <c r="D68" s="26">
        <v>12967</v>
      </c>
      <c r="E68" s="26">
        <v>15082</v>
      </c>
      <c r="F68" s="26">
        <v>13359</v>
      </c>
      <c r="G68" s="27"/>
      <c r="H68" s="7"/>
      <c r="I68" s="28">
        <f t="shared" si="1"/>
        <v>-3859</v>
      </c>
      <c r="J68" s="27">
        <f t="shared" si="1"/>
        <v>-392</v>
      </c>
      <c r="K68" s="7"/>
      <c r="L68" s="124">
        <f t="shared" si="2"/>
        <v>0.99586731218999913</v>
      </c>
      <c r="M68" s="27">
        <f t="shared" ca="1" si="3"/>
        <v>4.3508428382204815E-6</v>
      </c>
      <c r="N68" s="44"/>
      <c r="O68" s="44"/>
      <c r="P68" s="7"/>
      <c r="Q68" s="28">
        <f t="shared" ca="1" si="4"/>
        <v>-3838.4451405538725</v>
      </c>
      <c r="R68" s="27">
        <f t="shared" ca="1" si="5"/>
        <v>-411.93353074535037</v>
      </c>
      <c r="S68" s="7"/>
      <c r="T68" s="28">
        <f t="shared" ca="1" si="6"/>
        <v>0.99362897497164726</v>
      </c>
      <c r="U68" s="27">
        <f t="shared" ca="1" si="7"/>
        <v>-0.10650875980149396</v>
      </c>
      <c r="V68" s="7"/>
      <c r="W68" s="28">
        <f t="shared" ca="1" si="8"/>
        <v>0.9937814447833262</v>
      </c>
      <c r="X68" s="27">
        <f t="shared" ca="1" si="11"/>
        <v>269.22710019348904</v>
      </c>
      <c r="Y68" s="7"/>
      <c r="Z68" s="28">
        <f t="shared" si="12"/>
        <v>269.30699999999996</v>
      </c>
      <c r="AA68" s="27">
        <f t="shared" si="9"/>
        <v>4.7002938486683679</v>
      </c>
      <c r="AB68" s="7"/>
      <c r="AC68" s="28">
        <f t="shared" ca="1" si="0"/>
        <v>-7.9899806510923099E-2</v>
      </c>
      <c r="AD68" s="27">
        <f t="shared" ca="1" si="10"/>
        <v>0.13052612251840401</v>
      </c>
      <c r="AE68" s="7">
        <v>101</v>
      </c>
    </row>
    <row r="69" spans="1:31" s="26" customFormat="1" x14ac:dyDescent="0.25">
      <c r="A69" s="26">
        <v>49</v>
      </c>
      <c r="B69" s="26">
        <v>626</v>
      </c>
      <c r="C69" s="26">
        <v>11251</v>
      </c>
      <c r="D69" s="26">
        <v>12770</v>
      </c>
      <c r="E69" s="26">
        <v>15050</v>
      </c>
      <c r="F69" s="26">
        <v>13540</v>
      </c>
      <c r="G69" s="27"/>
      <c r="H69" s="7"/>
      <c r="I69" s="28">
        <f t="shared" si="1"/>
        <v>-3799</v>
      </c>
      <c r="J69" s="27">
        <f t="shared" si="1"/>
        <v>-770</v>
      </c>
      <c r="K69" s="7"/>
      <c r="L69" s="124">
        <f t="shared" si="2"/>
        <v>0.98051683111697996</v>
      </c>
      <c r="M69" s="27">
        <f t="shared" ca="1" si="3"/>
        <v>4.5290470635874863E-6</v>
      </c>
      <c r="N69" s="44"/>
      <c r="O69" s="44"/>
      <c r="P69" s="7"/>
      <c r="Q69" s="28">
        <f t="shared" ca="1" si="4"/>
        <v>-3778.4451405538725</v>
      </c>
      <c r="R69" s="27">
        <f t="shared" ca="1" si="5"/>
        <v>-789.93353074535037</v>
      </c>
      <c r="S69" s="7"/>
      <c r="T69" s="28">
        <f t="shared" ca="1" si="6"/>
        <v>0.97809723325976849</v>
      </c>
      <c r="U69" s="27">
        <f t="shared" ca="1" si="7"/>
        <v>-0.20424372964509452</v>
      </c>
      <c r="V69" s="7"/>
      <c r="W69" s="28">
        <f t="shared" ca="1" si="8"/>
        <v>0.97838867532766671</v>
      </c>
      <c r="X69" s="27">
        <f t="shared" ca="1" si="11"/>
        <v>274.90121561972489</v>
      </c>
      <c r="Y69" s="7"/>
      <c r="Z69" s="28">
        <f t="shared" si="12"/>
        <v>274.94099999999997</v>
      </c>
      <c r="AA69" s="27">
        <f t="shared" si="9"/>
        <v>4.7986256987257292</v>
      </c>
      <c r="AB69" s="7"/>
      <c r="AC69" s="28">
        <f t="shared" ca="1" si="0"/>
        <v>-3.9784380275079911E-2</v>
      </c>
      <c r="AD69" s="27">
        <f t="shared" ca="1" si="10"/>
        <v>5.3384747756240358E-2</v>
      </c>
      <c r="AE69" s="7">
        <v>100</v>
      </c>
    </row>
    <row r="70" spans="1:31" s="26" customFormat="1" x14ac:dyDescent="0.25">
      <c r="A70" s="26">
        <v>50</v>
      </c>
      <c r="B70" s="26">
        <v>643</v>
      </c>
      <c r="C70" s="26">
        <v>11297</v>
      </c>
      <c r="D70" s="26">
        <v>12584</v>
      </c>
      <c r="E70" s="26">
        <v>14996</v>
      </c>
      <c r="F70" s="26">
        <v>13734</v>
      </c>
      <c r="G70" s="27"/>
      <c r="H70" s="7"/>
      <c r="I70" s="28">
        <f t="shared" si="1"/>
        <v>-3699</v>
      </c>
      <c r="J70" s="27">
        <f t="shared" si="1"/>
        <v>-1150</v>
      </c>
      <c r="K70" s="7"/>
      <c r="L70" s="124">
        <f t="shared" si="2"/>
        <v>0.95488446611883704</v>
      </c>
      <c r="M70" s="27">
        <f t="shared" ca="1" si="3"/>
        <v>5.0280429567715288E-6</v>
      </c>
      <c r="N70" s="44"/>
      <c r="O70" s="44"/>
      <c r="P70" s="7"/>
      <c r="Q70" s="28">
        <f t="shared" ca="1" si="4"/>
        <v>-3678.4451405538725</v>
      </c>
      <c r="R70" s="27">
        <f t="shared" ca="1" si="5"/>
        <v>-1169.9335307453505</v>
      </c>
      <c r="S70" s="7"/>
      <c r="T70" s="28">
        <f t="shared" ca="1" si="6"/>
        <v>0.95221099707330392</v>
      </c>
      <c r="U70" s="27">
        <f t="shared" ca="1" si="7"/>
        <v>-0.30249581573125384</v>
      </c>
      <c r="V70" s="7"/>
      <c r="W70" s="28">
        <f t="shared" ca="1" si="8"/>
        <v>0.9526421363133063</v>
      </c>
      <c r="X70" s="27">
        <f t="shared" ca="1" si="11"/>
        <v>280.7261508079107</v>
      </c>
      <c r="Y70" s="7"/>
      <c r="Z70" s="28">
        <f t="shared" si="12"/>
        <v>280.72799999999995</v>
      </c>
      <c r="AA70" s="27">
        <f t="shared" si="9"/>
        <v>4.8996279025386409</v>
      </c>
      <c r="AB70" s="7"/>
      <c r="AC70" s="28">
        <f t="shared" ca="1" si="0"/>
        <v>-1.8491920892529379E-3</v>
      </c>
      <c r="AD70" s="27">
        <f t="shared" ca="1" si="10"/>
        <v>-0.12729683794742641</v>
      </c>
      <c r="AE70" s="7">
        <v>99</v>
      </c>
    </row>
    <row r="71" spans="1:31" s="26" customFormat="1" x14ac:dyDescent="0.25">
      <c r="A71" s="26">
        <v>51</v>
      </c>
      <c r="B71" s="26">
        <v>624</v>
      </c>
      <c r="C71" s="26">
        <v>11362</v>
      </c>
      <c r="D71" s="26">
        <v>12410</v>
      </c>
      <c r="E71" s="26">
        <v>14935</v>
      </c>
      <c r="F71" s="26">
        <v>13908</v>
      </c>
      <c r="G71" s="27"/>
      <c r="H71" s="7"/>
      <c r="I71" s="28">
        <f t="shared" si="1"/>
        <v>-3573</v>
      </c>
      <c r="J71" s="27">
        <f t="shared" si="1"/>
        <v>-1498</v>
      </c>
      <c r="K71" s="7"/>
      <c r="L71" s="124">
        <f t="shared" si="2"/>
        <v>0.92069625856440329</v>
      </c>
      <c r="M71" s="27">
        <f t="shared" ca="1" si="3"/>
        <v>2.946922634349951E-7</v>
      </c>
      <c r="N71" s="44"/>
      <c r="O71" s="44"/>
      <c r="P71" s="7"/>
      <c r="Q71" s="28">
        <f t="shared" ca="1" si="4"/>
        <v>-3552.4451405538725</v>
      </c>
      <c r="R71" s="27">
        <f t="shared" ca="1" si="5"/>
        <v>-1517.9335307453505</v>
      </c>
      <c r="S71" s="7"/>
      <c r="T71" s="28">
        <f t="shared" ca="1" si="6"/>
        <v>0.91959433947835856</v>
      </c>
      <c r="U71" s="27">
        <f t="shared" ca="1" si="7"/>
        <v>-0.39247404193647339</v>
      </c>
      <c r="V71" s="7"/>
      <c r="W71" s="28">
        <f t="shared" ca="1" si="8"/>
        <v>0.920153402908234</v>
      </c>
      <c r="X71" s="27">
        <f t="shared" ca="1" si="11"/>
        <v>286.20951789721084</v>
      </c>
      <c r="Y71" s="7"/>
      <c r="Z71" s="28">
        <f t="shared" si="12"/>
        <v>286.34399999999994</v>
      </c>
      <c r="AA71" s="27">
        <f t="shared" si="9"/>
        <v>4.9976455933306418</v>
      </c>
      <c r="AB71" s="7"/>
      <c r="AC71" s="28">
        <f t="shared" ca="1" si="0"/>
        <v>-0.13448210278909301</v>
      </c>
      <c r="AD71" s="27">
        <f t="shared" ca="1" si="10"/>
        <v>6.4458677230902595E-2</v>
      </c>
      <c r="AE71" s="7">
        <v>98</v>
      </c>
    </row>
    <row r="72" spans="1:31" s="26" customFormat="1" x14ac:dyDescent="0.25">
      <c r="A72" s="26">
        <v>52</v>
      </c>
      <c r="B72" s="26">
        <v>639</v>
      </c>
      <c r="C72" s="26">
        <v>11452</v>
      </c>
      <c r="D72" s="26">
        <v>12233</v>
      </c>
      <c r="E72" s="26">
        <v>14846</v>
      </c>
      <c r="F72" s="26">
        <v>14076</v>
      </c>
      <c r="G72" s="27"/>
      <c r="H72" s="7"/>
      <c r="I72" s="28">
        <f t="shared" si="1"/>
        <v>-3394</v>
      </c>
      <c r="J72" s="27">
        <f t="shared" si="1"/>
        <v>-1843</v>
      </c>
      <c r="K72" s="7"/>
      <c r="L72" s="124">
        <f t="shared" si="2"/>
        <v>0.87652548780936901</v>
      </c>
      <c r="M72" s="27">
        <f t="shared" ca="1" si="3"/>
        <v>6.6648673461985482E-6</v>
      </c>
      <c r="N72" s="44"/>
      <c r="O72" s="44"/>
      <c r="P72" s="7"/>
      <c r="Q72" s="28">
        <f t="shared" ca="1" si="4"/>
        <v>-3373.4451405538725</v>
      </c>
      <c r="R72" s="27">
        <f t="shared" ca="1" si="5"/>
        <v>-1862.9335307453505</v>
      </c>
      <c r="S72" s="7"/>
      <c r="T72" s="28">
        <f t="shared" ca="1" si="6"/>
        <v>0.87325797670458705</v>
      </c>
      <c r="U72" s="27">
        <f t="shared" ca="1" si="7"/>
        <v>-0.48167659377785482</v>
      </c>
      <c r="V72" s="7"/>
      <c r="W72" s="28">
        <f t="shared" ca="1" si="8"/>
        <v>0.87394384737232156</v>
      </c>
      <c r="X72" s="27">
        <f t="shared" ca="1" si="11"/>
        <v>291.97124200970643</v>
      </c>
      <c r="Y72" s="7"/>
      <c r="Z72" s="28">
        <f t="shared" si="12"/>
        <v>292.09499999999991</v>
      </c>
      <c r="AA72" s="27">
        <f t="shared" si="9"/>
        <v>5.0980194786128354</v>
      </c>
      <c r="AB72" s="7"/>
      <c r="AC72" s="28">
        <f t="shared" ca="1" si="0"/>
        <v>-0.123757990293484</v>
      </c>
      <c r="AD72" s="27">
        <f t="shared" ca="1" si="10"/>
        <v>7.6039892225878702E-2</v>
      </c>
      <c r="AE72" s="7">
        <v>97</v>
      </c>
    </row>
    <row r="73" spans="1:31" s="26" customFormat="1" x14ac:dyDescent="0.25">
      <c r="A73" s="26">
        <v>53</v>
      </c>
      <c r="B73" s="26">
        <v>636</v>
      </c>
      <c r="C73" s="26">
        <v>11549</v>
      </c>
      <c r="D73" s="26">
        <v>12069</v>
      </c>
      <c r="E73" s="26">
        <v>14743</v>
      </c>
      <c r="F73" s="26">
        <v>14242</v>
      </c>
      <c r="G73" s="27"/>
      <c r="H73" s="7"/>
      <c r="I73" s="28">
        <f t="shared" si="1"/>
        <v>-3194</v>
      </c>
      <c r="J73" s="27">
        <f t="shared" si="1"/>
        <v>-2173</v>
      </c>
      <c r="K73" s="7"/>
      <c r="L73" s="124">
        <f t="shared" si="2"/>
        <v>0.8237957219812071</v>
      </c>
      <c r="M73" s="27">
        <f t="shared" ca="1" si="3"/>
        <v>2.2591912757397898E-6</v>
      </c>
      <c r="N73" s="44"/>
      <c r="O73" s="44"/>
      <c r="P73" s="7"/>
      <c r="Q73" s="28">
        <f t="shared" ca="1" si="4"/>
        <v>-3173.4451405538725</v>
      </c>
      <c r="R73" s="27">
        <f t="shared" ca="1" si="5"/>
        <v>-2192.9335307453503</v>
      </c>
      <c r="S73" s="7"/>
      <c r="T73" s="28">
        <f t="shared" ca="1" si="6"/>
        <v>0.8214855043316579</v>
      </c>
      <c r="U73" s="27">
        <f t="shared" ca="1" si="7"/>
        <v>-0.56700077380004577</v>
      </c>
      <c r="V73" s="7"/>
      <c r="W73" s="28">
        <f t="shared" ca="1" si="8"/>
        <v>0.82229266134512491</v>
      </c>
      <c r="X73" s="27">
        <f t="shared" ca="1" si="11"/>
        <v>297.69744176689164</v>
      </c>
      <c r="Y73" s="7"/>
      <c r="Z73" s="28">
        <f t="shared" si="12"/>
        <v>297.8189999999999</v>
      </c>
      <c r="AA73" s="27">
        <f t="shared" si="9"/>
        <v>5.1979221249969907</v>
      </c>
      <c r="AB73" s="7"/>
      <c r="AC73" s="28">
        <f t="shared" ca="1" si="0"/>
        <v>-0.12155823310826008</v>
      </c>
      <c r="AD73" s="27">
        <f t="shared" ca="1" si="10"/>
        <v>4.0075922505252493E-2</v>
      </c>
      <c r="AE73" s="7">
        <v>96</v>
      </c>
    </row>
    <row r="74" spans="1:31" s="26" customFormat="1" x14ac:dyDescent="0.25">
      <c r="A74" s="26">
        <v>54</v>
      </c>
      <c r="B74" s="26">
        <v>621</v>
      </c>
      <c r="C74" s="26">
        <v>11669</v>
      </c>
      <c r="D74" s="26">
        <v>11920</v>
      </c>
      <c r="E74" s="26">
        <v>14632</v>
      </c>
      <c r="F74" s="26">
        <v>14391</v>
      </c>
      <c r="G74" s="27"/>
      <c r="H74" s="7"/>
      <c r="I74" s="28">
        <f t="shared" si="1"/>
        <v>-2963</v>
      </c>
      <c r="J74" s="27">
        <f t="shared" si="1"/>
        <v>-2471</v>
      </c>
      <c r="K74" s="7"/>
      <c r="L74" s="124">
        <f t="shared" si="2"/>
        <v>0.7643746358148481</v>
      </c>
      <c r="M74" s="27">
        <f t="shared" ca="1" si="3"/>
        <v>3.1317248504850493E-6</v>
      </c>
      <c r="N74" s="44"/>
      <c r="O74" s="44"/>
      <c r="P74" s="7"/>
      <c r="Q74" s="28">
        <f t="shared" ca="1" si="4"/>
        <v>-2942.4451405538725</v>
      </c>
      <c r="R74" s="27">
        <f t="shared" ca="1" si="5"/>
        <v>-2490.9335307453503</v>
      </c>
      <c r="S74" s="7"/>
      <c r="T74" s="28">
        <f t="shared" ca="1" si="6"/>
        <v>0.7616882987409247</v>
      </c>
      <c r="U74" s="27">
        <f t="shared" ca="1" si="7"/>
        <v>-0.644051093941297</v>
      </c>
      <c r="V74" s="7"/>
      <c r="W74" s="28">
        <f t="shared" ca="1" si="8"/>
        <v>0.76260496780912357</v>
      </c>
      <c r="X74" s="27">
        <f t="shared" ca="1" si="11"/>
        <v>303.29222274724088</v>
      </c>
      <c r="Y74" s="7"/>
      <c r="Z74" s="28">
        <f t="shared" si="12"/>
        <v>303.4079999999999</v>
      </c>
      <c r="AA74" s="27">
        <f t="shared" si="9"/>
        <v>5.2954685768909533</v>
      </c>
      <c r="AB74" s="7"/>
      <c r="AC74" s="28">
        <f t="shared" ca="1" si="0"/>
        <v>-0.11577725275901685</v>
      </c>
      <c r="AD74" s="27">
        <f t="shared" ca="1" si="10"/>
        <v>7.8815036622700063E-2</v>
      </c>
      <c r="AE74" s="7">
        <v>95</v>
      </c>
    </row>
    <row r="75" spans="1:31" s="26" customFormat="1" x14ac:dyDescent="0.25">
      <c r="A75" s="26">
        <v>55</v>
      </c>
      <c r="B75" s="26">
        <v>606</v>
      </c>
      <c r="C75" s="26">
        <v>11798</v>
      </c>
      <c r="D75" s="26">
        <v>11786</v>
      </c>
      <c r="E75" s="26">
        <v>14513</v>
      </c>
      <c r="F75" s="26">
        <v>14536</v>
      </c>
      <c r="G75" s="27"/>
      <c r="H75" s="7"/>
      <c r="I75" s="28">
        <f t="shared" si="1"/>
        <v>-2715</v>
      </c>
      <c r="J75" s="27">
        <f t="shared" si="1"/>
        <v>-2750</v>
      </c>
      <c r="K75" s="7"/>
      <c r="L75" s="124">
        <f t="shared" si="2"/>
        <v>0.69937440814865748</v>
      </c>
      <c r="M75" s="27">
        <f t="shared" ca="1" si="3"/>
        <v>7.4785248123206126E-7</v>
      </c>
      <c r="N75" s="44"/>
      <c r="O75" s="44"/>
      <c r="P75" s="7"/>
      <c r="Q75" s="28">
        <f t="shared" ca="1" si="4"/>
        <v>-2694.4451405538725</v>
      </c>
      <c r="R75" s="27">
        <f t="shared" ca="1" si="5"/>
        <v>-2769.9335307453503</v>
      </c>
      <c r="S75" s="7"/>
      <c r="T75" s="28">
        <f t="shared" ca="1" si="6"/>
        <v>0.69749043299849256</v>
      </c>
      <c r="U75" s="27">
        <f t="shared" ca="1" si="7"/>
        <v>-0.71618880977824029</v>
      </c>
      <c r="V75" s="7"/>
      <c r="W75" s="28">
        <f t="shared" ca="1" si="8"/>
        <v>0.69850962350423318</v>
      </c>
      <c r="X75" s="27">
        <f t="shared" ca="1" si="11"/>
        <v>308.82573851273594</v>
      </c>
      <c r="Y75" s="7"/>
      <c r="Z75" s="28">
        <f t="shared" si="12"/>
        <v>308.86199999999991</v>
      </c>
      <c r="AA75" s="27">
        <f t="shared" si="9"/>
        <v>5.390658834294725</v>
      </c>
      <c r="AB75" s="7"/>
      <c r="AC75" s="28">
        <f t="shared" ca="1" si="0"/>
        <v>-3.6261487263971048E-2</v>
      </c>
      <c r="AD75" s="27">
        <f t="shared" ca="1" si="10"/>
        <v>1.6964665829846126E-3</v>
      </c>
      <c r="AE75" s="7">
        <v>94</v>
      </c>
    </row>
    <row r="76" spans="1:31" s="26" customFormat="1" x14ac:dyDescent="0.25">
      <c r="A76" s="26">
        <v>56</v>
      </c>
      <c r="B76" s="26">
        <v>625</v>
      </c>
      <c r="C76" s="26">
        <v>11933</v>
      </c>
      <c r="D76" s="26">
        <v>11659</v>
      </c>
      <c r="E76" s="26">
        <v>14367</v>
      </c>
      <c r="F76" s="26">
        <v>14657</v>
      </c>
      <c r="G76" s="27"/>
      <c r="H76" s="7"/>
      <c r="I76" s="28">
        <f t="shared" si="1"/>
        <v>-2434</v>
      </c>
      <c r="J76" s="27">
        <f t="shared" si="1"/>
        <v>-2998</v>
      </c>
      <c r="K76" s="7"/>
      <c r="L76" s="124">
        <f t="shared" si="2"/>
        <v>0.62570665121982882</v>
      </c>
      <c r="M76" s="27">
        <f t="shared" ca="1" si="3"/>
        <v>2.3643034488175484E-8</v>
      </c>
      <c r="N76" s="44"/>
      <c r="O76" s="44"/>
      <c r="P76" s="7"/>
      <c r="Q76" s="28">
        <f t="shared" ca="1" si="4"/>
        <v>-2413.4451405538725</v>
      </c>
      <c r="R76" s="27">
        <f t="shared" ca="1" si="5"/>
        <v>-3017.9335307453503</v>
      </c>
      <c r="S76" s="7"/>
      <c r="T76" s="28">
        <f t="shared" ca="1" si="6"/>
        <v>0.62475010931452712</v>
      </c>
      <c r="U76" s="27">
        <f t="shared" ca="1" si="7"/>
        <v>-0.7803112238555231</v>
      </c>
      <c r="V76" s="7"/>
      <c r="W76" s="28">
        <f t="shared" ca="1" si="8"/>
        <v>0.62586041413632099</v>
      </c>
      <c r="X76" s="27">
        <f t="shared" ca="1" si="11"/>
        <v>314.37787906163248</v>
      </c>
      <c r="Y76" s="7"/>
      <c r="Z76" s="28">
        <f t="shared" si="12"/>
        <v>314.48699999999991</v>
      </c>
      <c r="AA76" s="27">
        <f t="shared" si="9"/>
        <v>5.4888336047194048</v>
      </c>
      <c r="AB76" s="7"/>
      <c r="AC76" s="28">
        <f t="shared" ca="1" si="0"/>
        <v>-0.10912093836742542</v>
      </c>
      <c r="AD76" s="27">
        <f t="shared" ca="1" si="10"/>
        <v>6.0486097422824514E-2</v>
      </c>
      <c r="AE76" s="7">
        <v>93</v>
      </c>
    </row>
    <row r="77" spans="1:31" s="26" customFormat="1" x14ac:dyDescent="0.25">
      <c r="A77" s="26">
        <v>57</v>
      </c>
      <c r="B77" s="26">
        <v>623</v>
      </c>
      <c r="C77" s="26">
        <v>12088</v>
      </c>
      <c r="D77" s="26">
        <v>11553</v>
      </c>
      <c r="E77" s="26">
        <v>14220</v>
      </c>
      <c r="F77" s="26">
        <v>14772</v>
      </c>
      <c r="G77" s="27"/>
      <c r="H77" s="7"/>
      <c r="I77" s="28">
        <f t="shared" si="1"/>
        <v>-2132</v>
      </c>
      <c r="J77" s="27">
        <f t="shared" si="1"/>
        <v>-3219</v>
      </c>
      <c r="K77" s="7"/>
      <c r="L77" s="124">
        <f t="shared" si="2"/>
        <v>0.54627388523043785</v>
      </c>
      <c r="M77" s="27">
        <f t="shared" ca="1" si="3"/>
        <v>2.2239062867820318E-6</v>
      </c>
      <c r="N77" s="44"/>
      <c r="O77" s="44"/>
      <c r="P77" s="7"/>
      <c r="Q77" s="28">
        <f t="shared" ca="1" si="4"/>
        <v>-2111.4451405538725</v>
      </c>
      <c r="R77" s="27">
        <f t="shared" ca="1" si="5"/>
        <v>-3238.9335307453503</v>
      </c>
      <c r="S77" s="7"/>
      <c r="T77" s="28">
        <f t="shared" ca="1" si="6"/>
        <v>0.54657367603140417</v>
      </c>
      <c r="U77" s="27">
        <f t="shared" ca="1" si="7"/>
        <v>-0.83745256865826312</v>
      </c>
      <c r="V77" s="7"/>
      <c r="W77" s="28">
        <f t="shared" ca="1" si="8"/>
        <v>0.54776516196088798</v>
      </c>
      <c r="X77" s="27">
        <f t="shared" ca="1" si="11"/>
        <v>319.92166553054494</v>
      </c>
      <c r="Y77" s="7"/>
      <c r="Z77" s="28">
        <f t="shared" si="12"/>
        <v>320.09399999999994</v>
      </c>
      <c r="AA77" s="27">
        <f t="shared" si="9"/>
        <v>5.5866942158787278</v>
      </c>
      <c r="AB77" s="7"/>
      <c r="AC77" s="28">
        <f t="shared" ca="1" si="0"/>
        <v>-0.17233446945499509</v>
      </c>
      <c r="AD77" s="27">
        <f t="shared" ca="1" si="10"/>
        <v>0.15872605265309403</v>
      </c>
      <c r="AE77" s="7">
        <v>92</v>
      </c>
    </row>
    <row r="78" spans="1:31" s="26" customFormat="1" x14ac:dyDescent="0.25">
      <c r="A78" s="26">
        <v>58</v>
      </c>
      <c r="B78" s="26">
        <v>638</v>
      </c>
      <c r="C78" s="26">
        <v>12241</v>
      </c>
      <c r="D78" s="26">
        <v>11437</v>
      </c>
      <c r="E78" s="26">
        <v>14030</v>
      </c>
      <c r="F78" s="26">
        <v>14852</v>
      </c>
      <c r="G78" s="27"/>
      <c r="H78" s="7"/>
      <c r="I78" s="28">
        <f t="shared" si="1"/>
        <v>-1789</v>
      </c>
      <c r="J78" s="27">
        <f t="shared" si="1"/>
        <v>-3415</v>
      </c>
      <c r="K78" s="7"/>
      <c r="L78" s="124">
        <f t="shared" si="2"/>
        <v>0.45951491405027228</v>
      </c>
      <c r="M78" s="27">
        <f t="shared" ca="1" si="3"/>
        <v>2.1861624247174437E-7</v>
      </c>
      <c r="N78" s="44"/>
      <c r="O78" s="44"/>
      <c r="P78" s="7"/>
      <c r="Q78" s="28">
        <f t="shared" ca="1" si="4"/>
        <v>-1768.4451405538725</v>
      </c>
      <c r="R78" s="27">
        <f t="shared" ca="1" si="5"/>
        <v>-3434.9335307453503</v>
      </c>
      <c r="S78" s="7"/>
      <c r="T78" s="28">
        <f t="shared" ca="1" si="6"/>
        <v>0.45778388591183072</v>
      </c>
      <c r="U78" s="27">
        <f t="shared" ca="1" si="7"/>
        <v>-0.88812996042901893</v>
      </c>
      <c r="V78" s="7"/>
      <c r="W78" s="28">
        <f t="shared" ca="1" si="8"/>
        <v>0.4590473498916034</v>
      </c>
      <c r="X78" s="27">
        <f t="shared" ca="1" si="11"/>
        <v>325.77669606185077</v>
      </c>
      <c r="Y78" s="7"/>
      <c r="Z78" s="28">
        <f t="shared" si="12"/>
        <v>325.83599999999996</v>
      </c>
      <c r="AA78" s="27">
        <f t="shared" si="9"/>
        <v>5.6869110215282426</v>
      </c>
      <c r="AB78" s="7"/>
      <c r="AC78" s="28">
        <f t="shared" ca="1" si="0"/>
        <v>-5.9303938149184887E-2</v>
      </c>
      <c r="AD78" s="27">
        <f t="shared" ca="1" si="10"/>
        <v>1.6059099960443746E-2</v>
      </c>
      <c r="AE78" s="7">
        <v>91</v>
      </c>
    </row>
    <row r="79" spans="1:31" s="26" customFormat="1" x14ac:dyDescent="0.25">
      <c r="A79" s="26">
        <v>59</v>
      </c>
      <c r="B79" s="26">
        <v>636</v>
      </c>
      <c r="C79" s="26">
        <v>12422</v>
      </c>
      <c r="D79" s="26">
        <v>11363</v>
      </c>
      <c r="E79" s="26">
        <v>13861</v>
      </c>
      <c r="F79" s="26">
        <v>14943</v>
      </c>
      <c r="G79" s="27"/>
      <c r="H79" s="7"/>
      <c r="I79" s="28">
        <f t="shared" si="1"/>
        <v>-1439</v>
      </c>
      <c r="J79" s="27">
        <f t="shared" si="1"/>
        <v>-3580</v>
      </c>
      <c r="K79" s="7"/>
      <c r="L79" s="124">
        <f t="shared" si="2"/>
        <v>0.3684350180915888</v>
      </c>
      <c r="M79" s="27">
        <f t="shared" ca="1" si="3"/>
        <v>5.0527760834727812E-9</v>
      </c>
      <c r="N79" s="44"/>
      <c r="O79" s="44"/>
      <c r="P79" s="7"/>
      <c r="Q79" s="28">
        <f t="shared" ca="1" si="4"/>
        <v>-1418.4451405538725</v>
      </c>
      <c r="R79" s="27">
        <f t="shared" ca="1" si="5"/>
        <v>-3599.9335307453503</v>
      </c>
      <c r="S79" s="7"/>
      <c r="T79" s="28">
        <f t="shared" ca="1" si="6"/>
        <v>0.36718205925920472</v>
      </c>
      <c r="U79" s="27">
        <f t="shared" ca="1" si="7"/>
        <v>-0.93079205044011448</v>
      </c>
      <c r="V79" s="7"/>
      <c r="W79" s="28">
        <f t="shared" ca="1" si="8"/>
        <v>0.3685061009733781</v>
      </c>
      <c r="X79" s="27">
        <f t="shared" ca="1" si="11"/>
        <v>331.51085571969656</v>
      </c>
      <c r="Y79" s="7"/>
      <c r="Z79" s="28">
        <f t="shared" si="12"/>
        <v>331.55999999999995</v>
      </c>
      <c r="AA79" s="27">
        <f t="shared" si="9"/>
        <v>5.7868136679123978</v>
      </c>
      <c r="AB79" s="7"/>
      <c r="AC79" s="28">
        <f t="shared" ca="1" si="0"/>
        <v>-4.9144280303380583E-2</v>
      </c>
      <c r="AD79" s="27">
        <f t="shared" ca="1" si="10"/>
        <v>-4.641211288304703E-2</v>
      </c>
      <c r="AE79" s="7">
        <v>90</v>
      </c>
    </row>
    <row r="80" spans="1:31" s="26" customFormat="1" x14ac:dyDescent="0.25">
      <c r="A80" s="26">
        <v>60</v>
      </c>
      <c r="B80" s="26">
        <v>634</v>
      </c>
      <c r="C80" s="26">
        <v>12614</v>
      </c>
      <c r="D80" s="26">
        <v>11309</v>
      </c>
      <c r="E80" s="26">
        <v>13691</v>
      </c>
      <c r="F80" s="26">
        <v>15016</v>
      </c>
      <c r="G80" s="27"/>
      <c r="H80" s="7"/>
      <c r="I80" s="28">
        <f t="shared" si="1"/>
        <v>-1077</v>
      </c>
      <c r="J80" s="27">
        <f t="shared" si="1"/>
        <v>-3707</v>
      </c>
      <c r="K80" s="7"/>
      <c r="L80" s="124">
        <f t="shared" si="2"/>
        <v>0.27398175856871504</v>
      </c>
      <c r="M80" s="27">
        <f t="shared" ca="1" si="3"/>
        <v>7.4437150048113629E-7</v>
      </c>
      <c r="N80" s="44"/>
      <c r="O80" s="44"/>
      <c r="P80" s="7"/>
      <c r="Q80" s="28">
        <f t="shared" ca="1" si="4"/>
        <v>-1056.4451405538725</v>
      </c>
      <c r="R80" s="27">
        <f t="shared" ca="1" si="5"/>
        <v>-3726.9335307453503</v>
      </c>
      <c r="S80" s="7"/>
      <c r="T80" s="28">
        <f t="shared" ca="1" si="6"/>
        <v>0.27347388426420299</v>
      </c>
      <c r="U80" s="27">
        <f t="shared" ca="1" si="7"/>
        <v>-0.96362893184259402</v>
      </c>
      <c r="V80" s="7"/>
      <c r="W80" s="28">
        <f t="shared" ca="1" si="8"/>
        <v>0.2748445282369818</v>
      </c>
      <c r="X80" s="27">
        <f t="shared" ca="1" si="11"/>
        <v>337.19064752280474</v>
      </c>
      <c r="Y80" s="7"/>
      <c r="Z80" s="28">
        <f t="shared" si="12"/>
        <v>337.26599999999996</v>
      </c>
      <c r="AA80" s="27">
        <f t="shared" si="9"/>
        <v>5.8864021550311945</v>
      </c>
      <c r="AB80" s="7"/>
      <c r="AC80" s="28">
        <f t="shared" ca="1" si="0"/>
        <v>-7.535247719522431E-2</v>
      </c>
      <c r="AD80" s="27">
        <f t="shared" ca="1" si="10"/>
        <v>1.8370044396533558E-2</v>
      </c>
      <c r="AE80" s="7">
        <v>89</v>
      </c>
    </row>
    <row r="81" spans="1:31" s="26" customFormat="1" x14ac:dyDescent="0.25">
      <c r="A81" s="26">
        <v>61</v>
      </c>
      <c r="B81" s="26">
        <v>621</v>
      </c>
      <c r="C81" s="26">
        <v>12790</v>
      </c>
      <c r="D81" s="26">
        <v>11260</v>
      </c>
      <c r="E81" s="26">
        <v>13505</v>
      </c>
      <c r="F81" s="26">
        <v>15055</v>
      </c>
      <c r="G81" s="27"/>
      <c r="H81" s="7"/>
      <c r="I81" s="28">
        <f t="shared" si="1"/>
        <v>-715</v>
      </c>
      <c r="J81" s="27">
        <f t="shared" si="1"/>
        <v>-3795</v>
      </c>
      <c r="K81" s="7"/>
      <c r="L81" s="124">
        <f t="shared" si="2"/>
        <v>0.1788252069220834</v>
      </c>
      <c r="M81" s="27">
        <f t="shared" ca="1" si="3"/>
        <v>5.4915636356499982E-6</v>
      </c>
      <c r="N81" s="44"/>
      <c r="O81" s="44"/>
      <c r="P81" s="7"/>
      <c r="Q81" s="28">
        <f t="shared" ca="1" si="4"/>
        <v>-694.44514055387253</v>
      </c>
      <c r="R81" s="27">
        <f t="shared" ca="1" si="5"/>
        <v>-3814.9335307453503</v>
      </c>
      <c r="S81" s="7"/>
      <c r="T81" s="28">
        <f t="shared" ca="1" si="6"/>
        <v>0.17976570926920127</v>
      </c>
      <c r="U81" s="27">
        <f t="shared" ca="1" si="7"/>
        <v>-0.98638204651517825</v>
      </c>
      <c r="V81" s="7"/>
      <c r="W81" s="28">
        <f t="shared" ca="1" si="8"/>
        <v>0.18116861547281671</v>
      </c>
      <c r="X81" s="27">
        <f t="shared" ca="1" si="11"/>
        <v>342.70225339359899</v>
      </c>
      <c r="Y81" s="7"/>
      <c r="Z81" s="28">
        <f t="shared" si="12"/>
        <v>342.85499999999996</v>
      </c>
      <c r="AA81" s="27">
        <f t="shared" si="9"/>
        <v>5.983948606925158</v>
      </c>
      <c r="AB81" s="7"/>
      <c r="AC81" s="28">
        <f t="shared" ca="1" si="0"/>
        <v>-0.15274660640096727</v>
      </c>
      <c r="AD81" s="27">
        <f t="shared" ca="1" si="10"/>
        <v>0.10780132484245541</v>
      </c>
      <c r="AE81" s="7">
        <v>88</v>
      </c>
    </row>
    <row r="82" spans="1:31" s="26" customFormat="1" x14ac:dyDescent="0.25">
      <c r="A82" s="26">
        <v>62</v>
      </c>
      <c r="B82" s="26">
        <v>638</v>
      </c>
      <c r="C82" s="26">
        <v>12987</v>
      </c>
      <c r="D82" s="26">
        <v>11238</v>
      </c>
      <c r="E82" s="26">
        <v>13314</v>
      </c>
      <c r="F82" s="26">
        <v>15079</v>
      </c>
      <c r="G82" s="27"/>
      <c r="H82" s="7"/>
      <c r="I82" s="28">
        <f t="shared" si="1"/>
        <v>-327</v>
      </c>
      <c r="J82" s="27">
        <f t="shared" si="1"/>
        <v>-3841</v>
      </c>
      <c r="K82" s="7"/>
      <c r="L82" s="124">
        <f t="shared" si="2"/>
        <v>7.9300564517903835E-2</v>
      </c>
      <c r="M82" s="27">
        <f t="shared" ca="1" si="3"/>
        <v>2.0916878587929986E-6</v>
      </c>
      <c r="N82" s="44"/>
      <c r="O82" s="44"/>
      <c r="P82" s="7"/>
      <c r="Q82" s="28">
        <f t="shared" ca="1" si="4"/>
        <v>-306.44514055387259</v>
      </c>
      <c r="R82" s="27">
        <f t="shared" ca="1" si="5"/>
        <v>-3860.9335307453503</v>
      </c>
      <c r="S82" s="7"/>
      <c r="T82" s="28">
        <f t="shared" ca="1" si="6"/>
        <v>7.9327112865718766E-2</v>
      </c>
      <c r="U82" s="27">
        <f t="shared" ca="1" si="7"/>
        <v>-0.9982757200940291</v>
      </c>
      <c r="V82" s="7"/>
      <c r="W82" s="28">
        <f t="shared" ca="1" si="8"/>
        <v>8.0746831387742524E-2</v>
      </c>
      <c r="X82" s="27">
        <f t="shared" ca="1" si="11"/>
        <v>348.48538645494784</v>
      </c>
      <c r="Y82" s="7"/>
      <c r="Z82" s="28">
        <f t="shared" si="12"/>
        <v>348.59699999999998</v>
      </c>
      <c r="AA82" s="27">
        <f t="shared" si="9"/>
        <v>6.0841654125746727</v>
      </c>
      <c r="AB82" s="7"/>
      <c r="AC82" s="28">
        <f t="shared" ca="1" si="0"/>
        <v>-0.11161354505213694</v>
      </c>
      <c r="AD82" s="27">
        <f t="shared" ca="1" si="10"/>
        <v>2.0181009604755218E-2</v>
      </c>
      <c r="AE82" s="7">
        <v>87</v>
      </c>
    </row>
    <row r="83" spans="1:31" s="26" customFormat="1" x14ac:dyDescent="0.25">
      <c r="A83" s="26">
        <v>63</v>
      </c>
      <c r="B83" s="26">
        <v>603</v>
      </c>
      <c r="C83" s="26">
        <v>13163</v>
      </c>
      <c r="D83" s="26">
        <v>11229</v>
      </c>
      <c r="E83" s="26">
        <v>13127</v>
      </c>
      <c r="F83" s="26">
        <v>15083</v>
      </c>
      <c r="G83" s="27"/>
      <c r="H83" s="7"/>
      <c r="I83" s="28">
        <f t="shared" si="1"/>
        <v>36</v>
      </c>
      <c r="J83" s="27">
        <f t="shared" si="1"/>
        <v>-3854</v>
      </c>
      <c r="K83" s="7"/>
      <c r="L83" s="124">
        <f t="shared" si="2"/>
        <v>-1.5513424417065321E-2</v>
      </c>
      <c r="M83" s="27">
        <f t="shared" ca="1" si="3"/>
        <v>5.2803602220726231E-6</v>
      </c>
      <c r="N83" s="44"/>
      <c r="O83" s="44"/>
      <c r="P83" s="7"/>
      <c r="Q83" s="28">
        <f t="shared" ca="1" si="4"/>
        <v>56.554859446127423</v>
      </c>
      <c r="R83" s="27">
        <f t="shared" ca="1" si="5"/>
        <v>-3873.9335307453503</v>
      </c>
      <c r="S83" s="7"/>
      <c r="T83" s="28">
        <f t="shared" ca="1" si="6"/>
        <v>-1.4639924491147611E-2</v>
      </c>
      <c r="U83" s="27">
        <f t="shared" ca="1" si="7"/>
        <v>-1.0016369756706609</v>
      </c>
      <c r="V83" s="7"/>
      <c r="W83" s="28">
        <f t="shared" ca="1" si="8"/>
        <v>-1.3215520976519434E-2</v>
      </c>
      <c r="X83" s="27">
        <f t="shared" ca="1" si="11"/>
        <v>353.8656748112129</v>
      </c>
      <c r="Y83" s="7"/>
      <c r="Z83" s="28">
        <f t="shared" si="12"/>
        <v>354.024</v>
      </c>
      <c r="AA83" s="27">
        <f t="shared" si="9"/>
        <v>6.1788844310804052</v>
      </c>
      <c r="AB83" s="7"/>
      <c r="AC83" s="28">
        <f t="shared" ca="1" si="0"/>
        <v>-0.15832518878710289</v>
      </c>
      <c r="AD83" s="27">
        <f t="shared" ca="1" si="10"/>
        <v>4.805067419158604E-2</v>
      </c>
      <c r="AE83" s="7">
        <v>86</v>
      </c>
    </row>
    <row r="84" spans="1:31" s="26" customFormat="1" x14ac:dyDescent="0.25">
      <c r="A84" s="26">
        <v>64</v>
      </c>
      <c r="B84" s="26">
        <v>610</v>
      </c>
      <c r="C84" s="26">
        <v>13358</v>
      </c>
      <c r="D84" s="26">
        <v>11250</v>
      </c>
      <c r="E84" s="26">
        <v>12954</v>
      </c>
      <c r="F84" s="26">
        <v>15083</v>
      </c>
      <c r="G84" s="27"/>
      <c r="H84" s="7"/>
      <c r="I84" s="28">
        <f t="shared" si="1"/>
        <v>404</v>
      </c>
      <c r="J84" s="27">
        <f t="shared" si="1"/>
        <v>-3833</v>
      </c>
      <c r="K84" s="7"/>
      <c r="L84" s="124">
        <f t="shared" si="2"/>
        <v>-0.1112835966555597</v>
      </c>
      <c r="M84" s="27">
        <f t="shared" ca="1" si="3"/>
        <v>7.8338895415669536E-6</v>
      </c>
      <c r="N84" s="44"/>
      <c r="O84" s="44"/>
      <c r="P84" s="7"/>
      <c r="Q84" s="28">
        <f t="shared" ca="1" si="4"/>
        <v>424.55485944612741</v>
      </c>
      <c r="R84" s="27">
        <f t="shared" ca="1" si="5"/>
        <v>-3852.9335307453503</v>
      </c>
      <c r="S84" s="7"/>
      <c r="T84" s="28">
        <f t="shared" ca="1" si="6"/>
        <v>-0.10990127365733721</v>
      </c>
      <c r="U84" s="27">
        <f t="shared" ca="1" si="7"/>
        <v>-0.99620725512379416</v>
      </c>
      <c r="V84" s="7"/>
      <c r="W84" s="28">
        <f t="shared" ca="1" si="8"/>
        <v>-0.10848468802154412</v>
      </c>
      <c r="X84" s="27">
        <f ca="1">IF(MOD(ATAN2(U84,W84)*180/PI()-$J$9+360,360)&lt;355,MOD(ATAN2(U84,W84)*180/PI()-$J$9+360,360)+360,MOD(ATAN2(U84,W84)*180/PI()-$J$9+360,360))</f>
        <v>359.32465206637733</v>
      </c>
      <c r="Y84" s="7"/>
      <c r="Z84" s="28">
        <f t="shared" si="12"/>
        <v>359.51400000000001</v>
      </c>
      <c r="AA84" s="27">
        <f t="shared" si="9"/>
        <v>6.2747030070148941</v>
      </c>
      <c r="AB84" s="7"/>
      <c r="AC84" s="28">
        <f t="shared" ref="AC84:AC147" ca="1" si="13">X84-Z84</f>
        <v>-0.18934793362268465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13308</v>
      </c>
      <c r="D85" s="26">
        <v>11201</v>
      </c>
      <c r="E85" s="26">
        <v>12901</v>
      </c>
      <c r="F85" s="26">
        <v>15022</v>
      </c>
      <c r="G85" s="27"/>
      <c r="H85" s="7"/>
      <c r="I85" s="28">
        <f t="shared" ref="I85:J148" si="14">C85-E85</f>
        <v>407</v>
      </c>
      <c r="J85" s="27">
        <f t="shared" si="14"/>
        <v>-3821</v>
      </c>
      <c r="K85" s="7"/>
      <c r="L85" s="124">
        <f>$O$3*SIN(2*PI()/$O$4*($Z85+$O$5))+$O$6</f>
        <v>-0.11172931538605174</v>
      </c>
      <c r="M85" s="27">
        <f t="shared" ref="M85:M148" ca="1" si="15">(W85-L85)^2</f>
        <v>6.0694588693005805E-6</v>
      </c>
      <c r="N85" s="44"/>
      <c r="O85" s="44"/>
      <c r="P85" s="7"/>
      <c r="Q85" s="28">
        <f t="shared" ref="Q85:Q148" ca="1" si="16">I85-$J$4</f>
        <v>427.55485944612741</v>
      </c>
      <c r="R85" s="27">
        <f t="shared" ref="R85:R148" ca="1" si="17">J85-$J$3</f>
        <v>-3840.9335307453503</v>
      </c>
      <c r="S85" s="7"/>
      <c r="T85" s="28">
        <f t="shared" ref="T85:T148" ca="1" si="18">Q85/$J$7</f>
        <v>-0.11067786074293115</v>
      </c>
      <c r="U85" s="27">
        <f t="shared" ref="U85:U148" ca="1" si="19">R85/$J$6</f>
        <v>-0.99310455766844175</v>
      </c>
      <c r="V85" s="7"/>
      <c r="W85" s="28">
        <f t="shared" ref="W85:W148" ca="1" si="20">(T85-U85*SIN(-$J$11*PI()/180))/(COS(-$J$11*PI()/180))</f>
        <v>-0.10926568820863618</v>
      </c>
      <c r="X85" s="27">
        <f ca="1">IF(MOD(ATAN2(U85,W85)*180/PI()-$J$9+360,360)&lt;355,MOD(ATAN2(U85,W85)*180/PI()-$J$9+360,360)+360,MOD(ATAN2(U85,W85)*180/PI()-$J$9+360,360))</f>
        <v>359.38843980837441</v>
      </c>
      <c r="Y85" s="7"/>
      <c r="Z85" s="28">
        <f t="shared" si="12"/>
        <v>359.51400000000001</v>
      </c>
      <c r="AA85" s="27">
        <f t="shared" ref="AA85:AA148" si="21">Z85*PI()/180</f>
        <v>6.2747030070148941</v>
      </c>
      <c r="AB85" s="7"/>
      <c r="AC85" s="28">
        <f t="shared" ca="1" si="13"/>
        <v>-0.12556019162559551</v>
      </c>
      <c r="AD85" s="27"/>
      <c r="AE85" s="7"/>
    </row>
    <row r="86" spans="1:31" s="26" customFormat="1" x14ac:dyDescent="0.25">
      <c r="A86" s="26">
        <v>1</v>
      </c>
      <c r="B86" s="26">
        <v>-587</v>
      </c>
      <c r="C86" s="26">
        <v>13122</v>
      </c>
      <c r="D86" s="26">
        <v>11186</v>
      </c>
      <c r="E86" s="26">
        <v>13069</v>
      </c>
      <c r="F86" s="26">
        <v>15028</v>
      </c>
      <c r="G86" s="27"/>
      <c r="H86" s="7"/>
      <c r="I86" s="28">
        <f t="shared" si="14"/>
        <v>53</v>
      </c>
      <c r="J86" s="27">
        <f t="shared" si="14"/>
        <v>-3842</v>
      </c>
      <c r="K86" s="7"/>
      <c r="L86" s="124">
        <f t="shared" ref="L86:L149" si="22">$O$3*SIN(2*PI()/$O$4*($Z86+$O$5))+$O$6</f>
        <v>-1.9888783717328967E-2</v>
      </c>
      <c r="M86" s="27">
        <f t="shared" ca="1" si="15"/>
        <v>5.1446669279229619E-6</v>
      </c>
      <c r="N86" s="44"/>
      <c r="O86" s="44"/>
      <c r="P86" s="7"/>
      <c r="Q86" s="28">
        <f t="shared" ca="1" si="16"/>
        <v>73.554859446127423</v>
      </c>
      <c r="R86" s="27">
        <f t="shared" ca="1" si="17"/>
        <v>-3861.9335307453503</v>
      </c>
      <c r="S86" s="7"/>
      <c r="T86" s="28">
        <f t="shared" ca="1" si="18"/>
        <v>-1.9040584642846588E-2</v>
      </c>
      <c r="U86" s="27">
        <f t="shared" ca="1" si="19"/>
        <v>-0.99853427821530849</v>
      </c>
      <c r="V86" s="7"/>
      <c r="W86" s="28">
        <f t="shared" ca="1" si="20"/>
        <v>-1.76205978942706E-2</v>
      </c>
      <c r="X86" s="27">
        <f ca="1">MOD(ATAN2(U86,W86)*180/PI()-$J$9+360,360)</f>
        <v>354.12072548540448</v>
      </c>
      <c r="Y86" s="7"/>
      <c r="Z86" s="28">
        <f t="shared" ref="Z86:Z149" si="23">360/40000*B86+Z85</f>
        <v>354.23099999999999</v>
      </c>
      <c r="AA86" s="27">
        <f t="shared" si="21"/>
        <v>6.1824972626320331</v>
      </c>
      <c r="AB86" s="7"/>
      <c r="AC86" s="28">
        <f t="shared" ca="1" si="13"/>
        <v>-0.11027451459551685</v>
      </c>
      <c r="AD86" s="27"/>
      <c r="AE86" s="7"/>
    </row>
    <row r="87" spans="1:31" s="26" customFormat="1" x14ac:dyDescent="0.25">
      <c r="A87" s="26">
        <v>2</v>
      </c>
      <c r="B87" s="26">
        <v>-605</v>
      </c>
      <c r="C87" s="26">
        <v>12945</v>
      </c>
      <c r="D87" s="26">
        <v>11197</v>
      </c>
      <c r="E87" s="26">
        <v>13257</v>
      </c>
      <c r="F87" s="26">
        <v>15027</v>
      </c>
      <c r="G87" s="27"/>
      <c r="H87" s="7"/>
      <c r="I87" s="28">
        <f t="shared" si="14"/>
        <v>-312</v>
      </c>
      <c r="J87" s="27">
        <f t="shared" si="14"/>
        <v>-3830</v>
      </c>
      <c r="K87" s="7"/>
      <c r="L87" s="124">
        <f t="shared" si="22"/>
        <v>7.4936718242079009E-2</v>
      </c>
      <c r="M87" s="27">
        <f t="shared" ca="1" si="15"/>
        <v>3.6984257974627717E-6</v>
      </c>
      <c r="N87" s="44"/>
      <c r="O87" s="44"/>
      <c r="P87" s="7"/>
      <c r="Q87" s="28">
        <f t="shared" ca="1" si="16"/>
        <v>-291.44514055387259</v>
      </c>
      <c r="R87" s="27">
        <f t="shared" ca="1" si="17"/>
        <v>-3849.9335307453503</v>
      </c>
      <c r="S87" s="7"/>
      <c r="T87" s="28">
        <f t="shared" ca="1" si="18"/>
        <v>7.5444177437749088E-2</v>
      </c>
      <c r="U87" s="27">
        <f t="shared" ca="1" si="19"/>
        <v>-0.99543158075995608</v>
      </c>
      <c r="V87" s="7"/>
      <c r="W87" s="28">
        <f t="shared" ca="1" si="20"/>
        <v>7.6859847410248108E-2</v>
      </c>
      <c r="X87" s="27">
        <f ca="1">MOD(ATAN2(U87,W87)*180/PI()-$J$9+360,360)</f>
        <v>348.69456746455262</v>
      </c>
      <c r="Y87" s="7"/>
      <c r="Z87" s="28">
        <f t="shared" si="23"/>
        <v>348.786</v>
      </c>
      <c r="AA87" s="27">
        <f t="shared" si="21"/>
        <v>6.087464084860942</v>
      </c>
      <c r="AB87" s="7"/>
      <c r="AC87" s="28">
        <f t="shared" ca="1" si="13"/>
        <v>-9.1432535447381724E-2</v>
      </c>
      <c r="AD87" s="27"/>
      <c r="AE87" s="7"/>
    </row>
    <row r="88" spans="1:31" s="26" customFormat="1" x14ac:dyDescent="0.25">
      <c r="A88" s="26">
        <v>3</v>
      </c>
      <c r="B88" s="26">
        <v>-635</v>
      </c>
      <c r="C88" s="26">
        <v>12753</v>
      </c>
      <c r="D88" s="26">
        <v>11215</v>
      </c>
      <c r="E88" s="26">
        <v>13444</v>
      </c>
      <c r="F88" s="26">
        <v>15000</v>
      </c>
      <c r="G88" s="27"/>
      <c r="H88" s="7"/>
      <c r="I88" s="28">
        <f t="shared" si="14"/>
        <v>-691</v>
      </c>
      <c r="J88" s="27">
        <f t="shared" si="14"/>
        <v>-3785</v>
      </c>
      <c r="K88" s="7"/>
      <c r="L88" s="124">
        <f t="shared" si="22"/>
        <v>0.17372161682225915</v>
      </c>
      <c r="M88" s="27">
        <f t="shared" ca="1" si="15"/>
        <v>1.5144225165058599E-6</v>
      </c>
      <c r="N88" s="44"/>
      <c r="O88" s="44"/>
      <c r="P88" s="7"/>
      <c r="Q88" s="28">
        <f t="shared" ca="1" si="16"/>
        <v>-670.44514055387253</v>
      </c>
      <c r="R88" s="27">
        <f t="shared" ca="1" si="17"/>
        <v>-3804.9335307453503</v>
      </c>
      <c r="S88" s="7"/>
      <c r="T88" s="28">
        <f t="shared" ca="1" si="18"/>
        <v>0.17355301258444977</v>
      </c>
      <c r="U88" s="27">
        <f t="shared" ca="1" si="19"/>
        <v>-0.98379646530238463</v>
      </c>
      <c r="V88" s="7"/>
      <c r="W88" s="28">
        <f t="shared" ca="1" si="20"/>
        <v>0.17495223557577538</v>
      </c>
      <c r="X88" s="27">
        <f t="shared" ref="X88:X148" ca="1" si="24">MOD(ATAN2(U88,W88)*180/PI()-$J$9+360,360)</f>
        <v>343.02605471844151</v>
      </c>
      <c r="Y88" s="7"/>
      <c r="Z88" s="28">
        <f t="shared" si="23"/>
        <v>343.07100000000003</v>
      </c>
      <c r="AA88" s="27">
        <f t="shared" si="21"/>
        <v>5.9877185181094674</v>
      </c>
      <c r="AB88" s="7"/>
      <c r="AC88" s="28">
        <f t="shared" ca="1" si="13"/>
        <v>-4.4945281558511851E-2</v>
      </c>
      <c r="AD88" s="27"/>
      <c r="AE88" s="7"/>
    </row>
    <row r="89" spans="1:31" s="26" customFormat="1" x14ac:dyDescent="0.25">
      <c r="A89" s="26">
        <v>4</v>
      </c>
      <c r="B89" s="26">
        <v>-625</v>
      </c>
      <c r="C89" s="26">
        <v>12577</v>
      </c>
      <c r="D89" s="26">
        <v>11267</v>
      </c>
      <c r="E89" s="26">
        <v>13637</v>
      </c>
      <c r="F89" s="26">
        <v>14963</v>
      </c>
      <c r="G89" s="27"/>
      <c r="H89" s="7"/>
      <c r="I89" s="28">
        <f t="shared" si="14"/>
        <v>-1060</v>
      </c>
      <c r="J89" s="27">
        <f t="shared" si="14"/>
        <v>-3696</v>
      </c>
      <c r="K89" s="7"/>
      <c r="L89" s="124">
        <f t="shared" si="22"/>
        <v>0.26926884985646443</v>
      </c>
      <c r="M89" s="27">
        <f t="shared" ca="1" si="15"/>
        <v>1.3711687638019572E-6</v>
      </c>
      <c r="N89" s="44"/>
      <c r="O89" s="44"/>
      <c r="P89" s="7"/>
      <c r="Q89" s="28">
        <f t="shared" ca="1" si="16"/>
        <v>-1039.4451405538725</v>
      </c>
      <c r="R89" s="27">
        <f t="shared" ca="1" si="17"/>
        <v>-3715.9335307453503</v>
      </c>
      <c r="S89" s="7"/>
      <c r="T89" s="28">
        <f t="shared" ca="1" si="18"/>
        <v>0.26907322411250401</v>
      </c>
      <c r="U89" s="27">
        <f t="shared" ca="1" si="19"/>
        <v>-0.960784792508521</v>
      </c>
      <c r="V89" s="7"/>
      <c r="W89" s="28">
        <f t="shared" ca="1" si="20"/>
        <v>0.27043981901225034</v>
      </c>
      <c r="X89" s="27">
        <f t="shared" ca="1" si="24"/>
        <v>337.38901756720134</v>
      </c>
      <c r="Y89" s="7"/>
      <c r="Z89" s="28">
        <f t="shared" si="23"/>
        <v>337.44600000000003</v>
      </c>
      <c r="AA89" s="27">
        <f t="shared" si="21"/>
        <v>5.8895437476847858</v>
      </c>
      <c r="AB89" s="7"/>
      <c r="AC89" s="28">
        <f t="shared" ca="1" si="13"/>
        <v>-5.6982432798690752E-2</v>
      </c>
      <c r="AD89" s="27"/>
      <c r="AE89" s="7"/>
    </row>
    <row r="90" spans="1:31" s="26" customFormat="1" x14ac:dyDescent="0.25">
      <c r="A90" s="26">
        <v>5</v>
      </c>
      <c r="B90" s="26">
        <v>-638</v>
      </c>
      <c r="C90" s="26">
        <v>12382</v>
      </c>
      <c r="D90" s="26">
        <v>11319</v>
      </c>
      <c r="E90" s="26">
        <v>13810</v>
      </c>
      <c r="F90" s="26">
        <v>14889</v>
      </c>
      <c r="G90" s="27"/>
      <c r="H90" s="7"/>
      <c r="I90" s="28">
        <f t="shared" si="14"/>
        <v>-1428</v>
      </c>
      <c r="J90" s="27">
        <f t="shared" si="14"/>
        <v>-3570</v>
      </c>
      <c r="K90" s="7"/>
      <c r="L90" s="124">
        <f t="shared" si="22"/>
        <v>0.36412125710502907</v>
      </c>
      <c r="M90" s="27">
        <f t="shared" ca="1" si="15"/>
        <v>2.3521684480063371E-6</v>
      </c>
      <c r="N90" s="44"/>
      <c r="O90" s="44"/>
      <c r="P90" s="7"/>
      <c r="Q90" s="28">
        <f t="shared" ca="1" si="16"/>
        <v>-1407.4451405538725</v>
      </c>
      <c r="R90" s="27">
        <f t="shared" ca="1" si="17"/>
        <v>-3589.9335307453503</v>
      </c>
      <c r="S90" s="7"/>
      <c r="T90" s="28">
        <f t="shared" ca="1" si="18"/>
        <v>0.36433457327869362</v>
      </c>
      <c r="U90" s="27">
        <f t="shared" ca="1" si="19"/>
        <v>-0.92820646922732075</v>
      </c>
      <c r="V90" s="7"/>
      <c r="W90" s="28">
        <f t="shared" ca="1" si="20"/>
        <v>0.36565493518337744</v>
      </c>
      <c r="X90" s="27">
        <f t="shared" ca="1" si="24"/>
        <v>331.60844360681358</v>
      </c>
      <c r="Y90" s="7"/>
      <c r="Z90" s="28">
        <f t="shared" si="23"/>
        <v>331.70400000000001</v>
      </c>
      <c r="AA90" s="27">
        <f t="shared" si="21"/>
        <v>5.7893269420352702</v>
      </c>
      <c r="AB90" s="7"/>
      <c r="AC90" s="28">
        <f t="shared" ca="1" si="13"/>
        <v>-9.5556393186427613E-2</v>
      </c>
      <c r="AD90" s="27"/>
      <c r="AE90" s="7"/>
    </row>
    <row r="91" spans="1:31" s="26" customFormat="1" x14ac:dyDescent="0.25">
      <c r="A91" s="26">
        <v>6</v>
      </c>
      <c r="B91" s="26">
        <v>-634</v>
      </c>
      <c r="C91" s="26">
        <v>12209</v>
      </c>
      <c r="D91" s="26">
        <v>11400</v>
      </c>
      <c r="E91" s="26">
        <v>13984</v>
      </c>
      <c r="F91" s="26">
        <v>14814</v>
      </c>
      <c r="G91" s="27"/>
      <c r="H91" s="7"/>
      <c r="I91" s="28">
        <f t="shared" si="14"/>
        <v>-1775</v>
      </c>
      <c r="J91" s="27">
        <f t="shared" si="14"/>
        <v>-3414</v>
      </c>
      <c r="K91" s="7"/>
      <c r="L91" s="124">
        <f t="shared" si="22"/>
        <v>0.45475969553691764</v>
      </c>
      <c r="M91" s="27">
        <f t="shared" ca="1" si="15"/>
        <v>4.398474125861514E-7</v>
      </c>
      <c r="N91" s="44"/>
      <c r="O91" s="44"/>
      <c r="P91" s="7"/>
      <c r="Q91" s="28">
        <f t="shared" ca="1" si="16"/>
        <v>-1754.4451405538725</v>
      </c>
      <c r="R91" s="27">
        <f t="shared" ca="1" si="17"/>
        <v>-3433.9335307453503</v>
      </c>
      <c r="S91" s="7"/>
      <c r="T91" s="28">
        <f t="shared" ca="1" si="18"/>
        <v>0.45415981284572565</v>
      </c>
      <c r="U91" s="27">
        <f t="shared" ca="1" si="19"/>
        <v>-0.88787140230773964</v>
      </c>
      <c r="V91" s="7"/>
      <c r="W91" s="28">
        <f t="shared" ca="1" si="20"/>
        <v>0.45542290546792452</v>
      </c>
      <c r="X91" s="27">
        <f t="shared" ca="1" si="24"/>
        <v>325.95475516181125</v>
      </c>
      <c r="Y91" s="7"/>
      <c r="Z91" s="28">
        <f t="shared" si="23"/>
        <v>325.99799999999999</v>
      </c>
      <c r="AA91" s="27">
        <f t="shared" si="21"/>
        <v>5.6897384549164736</v>
      </c>
      <c r="AB91" s="7"/>
      <c r="AC91" s="28">
        <f t="shared" ca="1" si="13"/>
        <v>-4.3244838188741141E-2</v>
      </c>
      <c r="AD91" s="27"/>
      <c r="AE91" s="7"/>
    </row>
    <row r="92" spans="1:31" s="26" customFormat="1" x14ac:dyDescent="0.25">
      <c r="A92" s="26">
        <v>7</v>
      </c>
      <c r="B92" s="26">
        <v>-634</v>
      </c>
      <c r="C92" s="26">
        <v>12046</v>
      </c>
      <c r="D92" s="26">
        <v>11496</v>
      </c>
      <c r="E92" s="26">
        <v>14150</v>
      </c>
      <c r="F92" s="26">
        <v>14716</v>
      </c>
      <c r="G92" s="27"/>
      <c r="H92" s="7"/>
      <c r="I92" s="28">
        <f t="shared" si="14"/>
        <v>-2104</v>
      </c>
      <c r="J92" s="27">
        <f t="shared" si="14"/>
        <v>-3220</v>
      </c>
      <c r="K92" s="7"/>
      <c r="L92" s="124">
        <f t="shared" si="22"/>
        <v>0.54088965049945581</v>
      </c>
      <c r="M92" s="27">
        <f t="shared" ca="1" si="15"/>
        <v>1.3858815955275461E-7</v>
      </c>
      <c r="N92" s="44"/>
      <c r="O92" s="44"/>
      <c r="P92" s="7"/>
      <c r="Q92" s="28">
        <f t="shared" ca="1" si="16"/>
        <v>-2083.4451405538725</v>
      </c>
      <c r="R92" s="27">
        <f t="shared" ca="1" si="17"/>
        <v>-3239.9335307453503</v>
      </c>
      <c r="S92" s="7"/>
      <c r="T92" s="28">
        <f t="shared" ca="1" si="18"/>
        <v>0.53932552989919413</v>
      </c>
      <c r="U92" s="27">
        <f t="shared" ca="1" si="19"/>
        <v>-0.83771112677954251</v>
      </c>
      <c r="V92" s="7"/>
      <c r="W92" s="28">
        <f t="shared" ca="1" si="20"/>
        <v>0.54051737619258955</v>
      </c>
      <c r="X92" s="27">
        <f t="shared" ca="1" si="24"/>
        <v>320.27839158319807</v>
      </c>
      <c r="Y92" s="7"/>
      <c r="Z92" s="28">
        <f t="shared" si="23"/>
        <v>320.29199999999997</v>
      </c>
      <c r="AA92" s="27">
        <f t="shared" si="21"/>
        <v>5.5901499677976778</v>
      </c>
      <c r="AB92" s="7"/>
      <c r="AC92" s="28">
        <f t="shared" ca="1" si="13"/>
        <v>-1.3608416801901058E-2</v>
      </c>
      <c r="AD92" s="27"/>
      <c r="AE92" s="7"/>
    </row>
    <row r="93" spans="1:31" s="26" customFormat="1" x14ac:dyDescent="0.25">
      <c r="A93" s="26">
        <v>8</v>
      </c>
      <c r="B93" s="26">
        <v>-622</v>
      </c>
      <c r="C93" s="26">
        <v>11904</v>
      </c>
      <c r="D93" s="26">
        <v>11618</v>
      </c>
      <c r="E93" s="26">
        <v>14311</v>
      </c>
      <c r="F93" s="26">
        <v>14611</v>
      </c>
      <c r="G93" s="27"/>
      <c r="H93" s="7"/>
      <c r="I93" s="28">
        <f t="shared" si="14"/>
        <v>-2407</v>
      </c>
      <c r="J93" s="27">
        <f t="shared" si="14"/>
        <v>-2993</v>
      </c>
      <c r="K93" s="7"/>
      <c r="L93" s="124">
        <f t="shared" si="22"/>
        <v>0.62018325358483017</v>
      </c>
      <c r="M93" s="27">
        <f t="shared" ca="1" si="15"/>
        <v>1.7265138794123381E-6</v>
      </c>
      <c r="N93" s="44"/>
      <c r="O93" s="44"/>
      <c r="P93" s="7"/>
      <c r="Q93" s="28">
        <f t="shared" ca="1" si="16"/>
        <v>-2386.4451405538725</v>
      </c>
      <c r="R93" s="27">
        <f t="shared" ca="1" si="17"/>
        <v>-3012.9335307453503</v>
      </c>
      <c r="S93" s="7"/>
      <c r="T93" s="28">
        <f t="shared" ca="1" si="18"/>
        <v>0.61776082554418177</v>
      </c>
      <c r="U93" s="27">
        <f t="shared" ca="1" si="19"/>
        <v>-0.77901843324912634</v>
      </c>
      <c r="V93" s="7"/>
      <c r="W93" s="28">
        <f t="shared" ca="1" si="20"/>
        <v>0.61886928483352277</v>
      </c>
      <c r="X93" s="27">
        <f t="shared" ca="1" si="24"/>
        <v>314.64536515905536</v>
      </c>
      <c r="Y93" s="7"/>
      <c r="Z93" s="28">
        <f t="shared" si="23"/>
        <v>314.69399999999996</v>
      </c>
      <c r="AA93" s="27">
        <f t="shared" si="21"/>
        <v>5.4924464362710346</v>
      </c>
      <c r="AB93" s="7"/>
      <c r="AC93" s="28">
        <f t="shared" ca="1" si="13"/>
        <v>-4.863484094460091E-2</v>
      </c>
      <c r="AD93" s="27"/>
      <c r="AE93" s="7"/>
    </row>
    <row r="94" spans="1:31" s="26" customFormat="1" x14ac:dyDescent="0.25">
      <c r="A94" s="26">
        <v>9</v>
      </c>
      <c r="B94" s="26">
        <v>-628</v>
      </c>
      <c r="C94" s="26">
        <v>11756</v>
      </c>
      <c r="D94" s="26">
        <v>11738</v>
      </c>
      <c r="E94" s="26">
        <v>14452</v>
      </c>
      <c r="F94" s="26">
        <v>14486</v>
      </c>
      <c r="G94" s="27"/>
      <c r="H94" s="7"/>
      <c r="I94" s="28">
        <f t="shared" si="14"/>
        <v>-2696</v>
      </c>
      <c r="J94" s="27">
        <f t="shared" si="14"/>
        <v>-2748</v>
      </c>
      <c r="K94" s="7"/>
      <c r="L94" s="124">
        <f t="shared" si="22"/>
        <v>0.69423530085375984</v>
      </c>
      <c r="M94" s="27">
        <f t="shared" ca="1" si="15"/>
        <v>4.1577037274286293E-7</v>
      </c>
      <c r="N94" s="44"/>
      <c r="O94" s="44"/>
      <c r="P94" s="7"/>
      <c r="Q94" s="28">
        <f t="shared" ca="1" si="16"/>
        <v>-2675.4451405538725</v>
      </c>
      <c r="R94" s="27">
        <f t="shared" ca="1" si="17"/>
        <v>-2767.9335307453503</v>
      </c>
      <c r="S94" s="7"/>
      <c r="T94" s="28">
        <f t="shared" ca="1" si="18"/>
        <v>0.69257204812306428</v>
      </c>
      <c r="U94" s="27">
        <f t="shared" ca="1" si="19"/>
        <v>-0.7156716935356815</v>
      </c>
      <c r="V94" s="7"/>
      <c r="W94" s="28">
        <f t="shared" ca="1" si="20"/>
        <v>0.69359049826944208</v>
      </c>
      <c r="X94" s="27">
        <f t="shared" ca="1" si="24"/>
        <v>309.00743497931899</v>
      </c>
      <c r="Y94" s="7"/>
      <c r="Z94" s="28">
        <f t="shared" si="23"/>
        <v>309.04199999999997</v>
      </c>
      <c r="AA94" s="27">
        <f t="shared" si="21"/>
        <v>5.3938004269483155</v>
      </c>
      <c r="AB94" s="7"/>
      <c r="AC94" s="28">
        <f t="shared" ca="1" si="13"/>
        <v>-3.4565020680986436E-2</v>
      </c>
      <c r="AD94" s="27"/>
      <c r="AE94" s="7"/>
    </row>
    <row r="95" spans="1:31" s="26" customFormat="1" x14ac:dyDescent="0.25">
      <c r="A95" s="26">
        <v>10</v>
      </c>
      <c r="B95" s="26">
        <v>-606</v>
      </c>
      <c r="C95" s="26">
        <v>11630</v>
      </c>
      <c r="D95" s="26">
        <v>11869</v>
      </c>
      <c r="E95" s="26">
        <v>14572</v>
      </c>
      <c r="F95" s="26">
        <v>14345</v>
      </c>
      <c r="G95" s="27"/>
      <c r="H95" s="7"/>
      <c r="I95" s="28">
        <f t="shared" si="14"/>
        <v>-2942</v>
      </c>
      <c r="J95" s="27">
        <f t="shared" si="14"/>
        <v>-2476</v>
      </c>
      <c r="K95" s="7"/>
      <c r="L95" s="124">
        <f t="shared" si="22"/>
        <v>0.75929813008862801</v>
      </c>
      <c r="M95" s="27">
        <f t="shared" ca="1" si="15"/>
        <v>4.525996317460855E-6</v>
      </c>
      <c r="N95" s="44"/>
      <c r="O95" s="44"/>
      <c r="P95" s="7"/>
      <c r="Q95" s="28">
        <f t="shared" ca="1" si="16"/>
        <v>-2921.4451405538725</v>
      </c>
      <c r="R95" s="27">
        <f t="shared" ca="1" si="17"/>
        <v>-2495.9335307453503</v>
      </c>
      <c r="S95" s="7"/>
      <c r="T95" s="28">
        <f t="shared" ca="1" si="18"/>
        <v>0.75625218914176717</v>
      </c>
      <c r="U95" s="27">
        <f t="shared" ca="1" si="19"/>
        <v>-0.64534388454769376</v>
      </c>
      <c r="V95" s="7"/>
      <c r="W95" s="28">
        <f t="shared" ca="1" si="20"/>
        <v>0.75717069117823343</v>
      </c>
      <c r="X95" s="27">
        <f t="shared" ca="1" si="24"/>
        <v>303.55103778386365</v>
      </c>
      <c r="Y95" s="7"/>
      <c r="Z95" s="28">
        <f t="shared" si="23"/>
        <v>303.58799999999997</v>
      </c>
      <c r="AA95" s="27">
        <f t="shared" si="21"/>
        <v>5.2986101695445447</v>
      </c>
      <c r="AB95" s="7"/>
      <c r="AC95" s="28">
        <f t="shared" ca="1" si="13"/>
        <v>-3.6962216136316783E-2</v>
      </c>
      <c r="AD95" s="27"/>
      <c r="AE95" s="7"/>
    </row>
    <row r="96" spans="1:31" s="26" customFormat="1" x14ac:dyDescent="0.25">
      <c r="A96" s="26">
        <v>11</v>
      </c>
      <c r="B96" s="26">
        <v>-612</v>
      </c>
      <c r="C96" s="26">
        <v>11507</v>
      </c>
      <c r="D96" s="26">
        <v>12011</v>
      </c>
      <c r="E96" s="26">
        <v>14677</v>
      </c>
      <c r="F96" s="26">
        <v>14192</v>
      </c>
      <c r="G96" s="27"/>
      <c r="H96" s="7"/>
      <c r="I96" s="28">
        <f t="shared" si="14"/>
        <v>-3170</v>
      </c>
      <c r="J96" s="27">
        <f t="shared" si="14"/>
        <v>-2181</v>
      </c>
      <c r="K96" s="7"/>
      <c r="L96" s="124">
        <f t="shared" si="22"/>
        <v>0.8180227607516718</v>
      </c>
      <c r="M96" s="27">
        <f t="shared" ca="1" si="15"/>
        <v>3.7630600367943859E-6</v>
      </c>
      <c r="N96" s="44"/>
      <c r="O96" s="44"/>
      <c r="P96" s="7"/>
      <c r="Q96" s="28">
        <f t="shared" ca="1" si="16"/>
        <v>-3149.4451405538725</v>
      </c>
      <c r="R96" s="27">
        <f t="shared" ca="1" si="17"/>
        <v>-2200.9335307453503</v>
      </c>
      <c r="S96" s="7"/>
      <c r="T96" s="28">
        <f t="shared" ca="1" si="18"/>
        <v>0.81527280764690635</v>
      </c>
      <c r="U96" s="27">
        <f t="shared" ca="1" si="19"/>
        <v>-0.56906923877028071</v>
      </c>
      <c r="V96" s="7"/>
      <c r="W96" s="28">
        <f t="shared" ca="1" si="20"/>
        <v>0.81608289992243832</v>
      </c>
      <c r="X96" s="27">
        <f t="shared" ca="1" si="24"/>
        <v>297.99851768939698</v>
      </c>
      <c r="Y96" s="7"/>
      <c r="Z96" s="28">
        <f t="shared" si="23"/>
        <v>298.08</v>
      </c>
      <c r="AA96" s="27">
        <f t="shared" si="21"/>
        <v>5.2024774343446971</v>
      </c>
      <c r="AB96" s="7"/>
      <c r="AC96" s="28">
        <f t="shared" ca="1" si="13"/>
        <v>-8.1482310603007591E-2</v>
      </c>
      <c r="AD96" s="27"/>
      <c r="AE96" s="7"/>
    </row>
    <row r="97" spans="1:31" s="26" customFormat="1" x14ac:dyDescent="0.25">
      <c r="A97" s="26">
        <v>12</v>
      </c>
      <c r="B97" s="26">
        <v>-647</v>
      </c>
      <c r="C97" s="26">
        <v>11408</v>
      </c>
      <c r="D97" s="26">
        <v>12179</v>
      </c>
      <c r="E97" s="26">
        <v>14787</v>
      </c>
      <c r="F97" s="26">
        <v>14032</v>
      </c>
      <c r="G97" s="27"/>
      <c r="H97" s="7"/>
      <c r="I97" s="28">
        <f t="shared" si="14"/>
        <v>-3379</v>
      </c>
      <c r="J97" s="27">
        <f t="shared" si="14"/>
        <v>-1853</v>
      </c>
      <c r="K97" s="7"/>
      <c r="L97" s="124">
        <f t="shared" si="22"/>
        <v>0.87187761118343732</v>
      </c>
      <c r="M97" s="27">
        <f t="shared" ca="1" si="15"/>
        <v>3.287064129509675E-6</v>
      </c>
      <c r="N97" s="44"/>
      <c r="O97" s="44"/>
      <c r="P97" s="7"/>
      <c r="Q97" s="28">
        <f t="shared" ca="1" si="16"/>
        <v>-3358.4451405538725</v>
      </c>
      <c r="R97" s="27">
        <f t="shared" ca="1" si="17"/>
        <v>-1872.9335307453505</v>
      </c>
      <c r="S97" s="7"/>
      <c r="T97" s="28">
        <f t="shared" ca="1" si="18"/>
        <v>0.86937504127661736</v>
      </c>
      <c r="U97" s="27">
        <f t="shared" ca="1" si="19"/>
        <v>-0.4842621749906485</v>
      </c>
      <c r="V97" s="7"/>
      <c r="W97" s="28">
        <f t="shared" ca="1" si="20"/>
        <v>0.87006458494824113</v>
      </c>
      <c r="X97" s="27">
        <f t="shared" ca="1" si="24"/>
        <v>292.2092819019324</v>
      </c>
      <c r="Y97" s="7"/>
      <c r="Z97" s="28">
        <f t="shared" si="23"/>
        <v>292.25700000000001</v>
      </c>
      <c r="AA97" s="27">
        <f t="shared" si="21"/>
        <v>5.1008469120010682</v>
      </c>
      <c r="AB97" s="7"/>
      <c r="AC97" s="28">
        <f t="shared" ca="1" si="13"/>
        <v>-4.7718098067605297E-2</v>
      </c>
      <c r="AD97" s="27"/>
      <c r="AE97" s="7"/>
    </row>
    <row r="98" spans="1:31" s="26" customFormat="1" x14ac:dyDescent="0.25">
      <c r="A98" s="26">
        <v>13</v>
      </c>
      <c r="B98" s="26">
        <v>-626</v>
      </c>
      <c r="C98" s="26">
        <v>11333</v>
      </c>
      <c r="D98" s="26">
        <v>12354</v>
      </c>
      <c r="E98" s="26">
        <v>14880</v>
      </c>
      <c r="F98" s="26">
        <v>13866</v>
      </c>
      <c r="G98" s="27"/>
      <c r="H98" s="7"/>
      <c r="I98" s="28">
        <f t="shared" si="14"/>
        <v>-3547</v>
      </c>
      <c r="J98" s="27">
        <f t="shared" si="14"/>
        <v>-1512</v>
      </c>
      <c r="K98" s="7"/>
      <c r="L98" s="124">
        <f t="shared" si="22"/>
        <v>0.91542121395204701</v>
      </c>
      <c r="M98" s="27">
        <f t="shared" ca="1" si="15"/>
        <v>3.9724139490771003E-6</v>
      </c>
      <c r="N98" s="44"/>
      <c r="O98" s="44"/>
      <c r="P98" s="7"/>
      <c r="Q98" s="28">
        <f t="shared" ca="1" si="16"/>
        <v>-3526.4451405538725</v>
      </c>
      <c r="R98" s="27">
        <f t="shared" ca="1" si="17"/>
        <v>-1531.9335307453505</v>
      </c>
      <c r="S98" s="7"/>
      <c r="T98" s="28">
        <f t="shared" ca="1" si="18"/>
        <v>0.91286391806987777</v>
      </c>
      <c r="U98" s="27">
        <f t="shared" ca="1" si="19"/>
        <v>-0.39609385563438454</v>
      </c>
      <c r="V98" s="7"/>
      <c r="W98" s="28">
        <f t="shared" ca="1" si="20"/>
        <v>0.91342812239642868</v>
      </c>
      <c r="X98" s="27">
        <f t="shared" ca="1" si="24"/>
        <v>286.5529765744418</v>
      </c>
      <c r="Y98" s="7"/>
      <c r="Z98" s="28">
        <f t="shared" si="23"/>
        <v>286.62299999999999</v>
      </c>
      <c r="AA98" s="27">
        <f t="shared" si="21"/>
        <v>5.0025150619437069</v>
      </c>
      <c r="AB98" s="7"/>
      <c r="AC98" s="28">
        <f t="shared" ca="1" si="13"/>
        <v>-7.0023425558190411E-2</v>
      </c>
      <c r="AD98" s="27"/>
      <c r="AE98" s="7"/>
    </row>
    <row r="99" spans="1:31" s="26" customFormat="1" x14ac:dyDescent="0.25">
      <c r="A99" s="26">
        <v>14</v>
      </c>
      <c r="B99" s="26">
        <v>-641</v>
      </c>
      <c r="C99" s="26">
        <v>11258</v>
      </c>
      <c r="D99" s="26">
        <v>12542</v>
      </c>
      <c r="E99" s="26">
        <v>14951</v>
      </c>
      <c r="F99" s="26">
        <v>13690</v>
      </c>
      <c r="G99" s="27"/>
      <c r="H99" s="7"/>
      <c r="I99" s="28">
        <f t="shared" si="14"/>
        <v>-3693</v>
      </c>
      <c r="J99" s="27">
        <f t="shared" si="14"/>
        <v>-1148</v>
      </c>
      <c r="K99" s="7"/>
      <c r="L99" s="124">
        <f t="shared" si="22"/>
        <v>0.95083638125483028</v>
      </c>
      <c r="M99" s="27">
        <f t="shared" ca="1" si="15"/>
        <v>6.342536544328355E-8</v>
      </c>
      <c r="N99" s="44"/>
      <c r="O99" s="44"/>
      <c r="P99" s="7"/>
      <c r="Q99" s="28">
        <f t="shared" ca="1" si="16"/>
        <v>-3672.4451405538725</v>
      </c>
      <c r="R99" s="27">
        <f t="shared" ca="1" si="17"/>
        <v>-1167.9335307453505</v>
      </c>
      <c r="S99" s="7"/>
      <c r="T99" s="28">
        <f t="shared" ca="1" si="18"/>
        <v>0.95065782290211609</v>
      </c>
      <c r="U99" s="27">
        <f t="shared" ca="1" si="19"/>
        <v>-0.3019786994886951</v>
      </c>
      <c r="V99" s="7"/>
      <c r="W99" s="28">
        <f t="shared" ca="1" si="20"/>
        <v>0.9510882251855558</v>
      </c>
      <c r="X99" s="27">
        <f t="shared" ca="1" si="24"/>
        <v>280.72485396996331</v>
      </c>
      <c r="Y99" s="7"/>
      <c r="Z99" s="28">
        <f t="shared" si="23"/>
        <v>280.85399999999998</v>
      </c>
      <c r="AA99" s="27">
        <f t="shared" si="21"/>
        <v>4.9018270173961538</v>
      </c>
      <c r="AB99" s="7"/>
      <c r="AC99" s="28">
        <f t="shared" ca="1" si="13"/>
        <v>-0.12914603003667935</v>
      </c>
      <c r="AD99" s="27"/>
      <c r="AE99" s="7"/>
    </row>
    <row r="100" spans="1:31" s="26" customFormat="1" x14ac:dyDescent="0.25">
      <c r="A100" s="26">
        <v>15</v>
      </c>
      <c r="B100" s="26">
        <v>-632</v>
      </c>
      <c r="C100" s="26">
        <v>11214</v>
      </c>
      <c r="D100" s="26">
        <v>12717</v>
      </c>
      <c r="E100" s="26">
        <v>14998</v>
      </c>
      <c r="F100" s="26">
        <v>13503</v>
      </c>
      <c r="G100" s="27"/>
      <c r="H100" s="7"/>
      <c r="I100" s="28">
        <f t="shared" si="14"/>
        <v>-3784</v>
      </c>
      <c r="J100" s="27">
        <f t="shared" si="14"/>
        <v>-786</v>
      </c>
      <c r="K100" s="7"/>
      <c r="L100" s="124">
        <f t="shared" si="22"/>
        <v>0.97632164431839397</v>
      </c>
      <c r="M100" s="27">
        <f t="shared" ca="1" si="15"/>
        <v>3.2761914298538755E-6</v>
      </c>
      <c r="N100" s="44"/>
      <c r="O100" s="44"/>
      <c r="P100" s="7"/>
      <c r="Q100" s="28">
        <f t="shared" ca="1" si="16"/>
        <v>-3763.4451405538725</v>
      </c>
      <c r="R100" s="27">
        <f t="shared" ca="1" si="17"/>
        <v>-805.93353074535037</v>
      </c>
      <c r="S100" s="7"/>
      <c r="T100" s="28">
        <f t="shared" ca="1" si="18"/>
        <v>0.9742142978317988</v>
      </c>
      <c r="U100" s="27">
        <f t="shared" ca="1" si="19"/>
        <v>-0.20838065958556437</v>
      </c>
      <c r="V100" s="7"/>
      <c r="W100" s="28">
        <f t="shared" ca="1" si="20"/>
        <v>0.97451161906170447</v>
      </c>
      <c r="X100" s="27">
        <f t="shared" ca="1" si="24"/>
        <v>275.17960036748116</v>
      </c>
      <c r="Y100" s="7"/>
      <c r="Z100" s="28">
        <f t="shared" si="23"/>
        <v>275.166</v>
      </c>
      <c r="AA100" s="27">
        <f t="shared" si="21"/>
        <v>4.8025526895427166</v>
      </c>
      <c r="AB100" s="7"/>
      <c r="AC100" s="28">
        <f t="shared" ca="1" si="13"/>
        <v>1.3600367481160447E-2</v>
      </c>
      <c r="AD100" s="27"/>
      <c r="AE100" s="7"/>
    </row>
    <row r="101" spans="1:31" s="26" customFormat="1" x14ac:dyDescent="0.25">
      <c r="A101" s="26">
        <v>16</v>
      </c>
      <c r="B101" s="26">
        <v>-624</v>
      </c>
      <c r="C101" s="26">
        <v>11184</v>
      </c>
      <c r="D101" s="26">
        <v>12909</v>
      </c>
      <c r="E101" s="26">
        <v>15031</v>
      </c>
      <c r="F101" s="26">
        <v>13325</v>
      </c>
      <c r="G101" s="27"/>
      <c r="H101" s="7"/>
      <c r="I101" s="28">
        <f t="shared" si="14"/>
        <v>-3847</v>
      </c>
      <c r="J101" s="27">
        <f t="shared" si="14"/>
        <v>-416</v>
      </c>
      <c r="K101" s="7"/>
      <c r="L101" s="124">
        <f t="shared" si="22"/>
        <v>0.99204834305595935</v>
      </c>
      <c r="M101" s="27">
        <f t="shared" ca="1" si="15"/>
        <v>1.8616559178621569E-6</v>
      </c>
      <c r="N101" s="44"/>
      <c r="O101" s="44"/>
      <c r="P101" s="7"/>
      <c r="Q101" s="28">
        <f t="shared" ca="1" si="16"/>
        <v>-3826.4451405538725</v>
      </c>
      <c r="R101" s="27">
        <f t="shared" ca="1" si="17"/>
        <v>-435.93353074535037</v>
      </c>
      <c r="S101" s="7"/>
      <c r="T101" s="28">
        <f t="shared" ca="1" si="18"/>
        <v>0.99052262662927149</v>
      </c>
      <c r="U101" s="27">
        <f t="shared" ca="1" si="19"/>
        <v>-0.11271415471219876</v>
      </c>
      <c r="V101" s="7"/>
      <c r="W101" s="28">
        <f t="shared" ca="1" si="20"/>
        <v>0.9906839179323772</v>
      </c>
      <c r="X101" s="27">
        <f t="shared" ca="1" si="24"/>
        <v>269.60062631600749</v>
      </c>
      <c r="Y101" s="7"/>
      <c r="Z101" s="28">
        <f t="shared" si="23"/>
        <v>269.55</v>
      </c>
      <c r="AA101" s="27">
        <f t="shared" si="21"/>
        <v>4.7045349987507157</v>
      </c>
      <c r="AB101" s="7"/>
      <c r="AC101" s="28">
        <f t="shared" ca="1" si="13"/>
        <v>5.0626316007480909E-2</v>
      </c>
      <c r="AD101" s="27"/>
      <c r="AE101" s="7"/>
    </row>
    <row r="102" spans="1:31" s="26" customFormat="1" x14ac:dyDescent="0.25">
      <c r="A102" s="26">
        <v>17</v>
      </c>
      <c r="B102" s="26">
        <v>-615</v>
      </c>
      <c r="C102" s="26">
        <v>11162</v>
      </c>
      <c r="D102" s="26">
        <v>13084</v>
      </c>
      <c r="E102" s="26">
        <v>15029</v>
      </c>
      <c r="F102" s="26">
        <v>13125</v>
      </c>
      <c r="G102" s="27"/>
      <c r="H102" s="7"/>
      <c r="I102" s="28">
        <f t="shared" si="14"/>
        <v>-3867</v>
      </c>
      <c r="J102" s="27">
        <f t="shared" si="14"/>
        <v>-41</v>
      </c>
      <c r="K102" s="7"/>
      <c r="L102" s="124">
        <f t="shared" si="22"/>
        <v>0.9982258975119489</v>
      </c>
      <c r="M102" s="27">
        <f t="shared" ca="1" si="15"/>
        <v>6.263066770455778E-6</v>
      </c>
      <c r="N102" s="44"/>
      <c r="O102" s="44"/>
      <c r="P102" s="7"/>
      <c r="Q102" s="28">
        <f t="shared" ca="1" si="16"/>
        <v>-3846.4451405538725</v>
      </c>
      <c r="R102" s="27">
        <f t="shared" ca="1" si="17"/>
        <v>-60.933530745350375</v>
      </c>
      <c r="S102" s="7"/>
      <c r="T102" s="28">
        <f t="shared" ca="1" si="18"/>
        <v>0.99569987386656444</v>
      </c>
      <c r="U102" s="27">
        <f t="shared" ca="1" si="19"/>
        <v>-1.5754859232436313E-2</v>
      </c>
      <c r="V102" s="7"/>
      <c r="W102" s="28">
        <f t="shared" ca="1" si="20"/>
        <v>0.99572328552235567</v>
      </c>
      <c r="X102" s="27">
        <f t="shared" ca="1" si="24"/>
        <v>264.01625099219495</v>
      </c>
      <c r="Y102" s="7"/>
      <c r="Z102" s="28">
        <f t="shared" si="23"/>
        <v>264.01499999999999</v>
      </c>
      <c r="AA102" s="27">
        <f t="shared" si="21"/>
        <v>4.6079310246528289</v>
      </c>
      <c r="AB102" s="7"/>
      <c r="AC102" s="28">
        <f t="shared" ca="1" si="13"/>
        <v>1.2509921949686031E-3</v>
      </c>
      <c r="AD102" s="27"/>
      <c r="AE102" s="7"/>
    </row>
    <row r="103" spans="1:31" s="26" customFormat="1" x14ac:dyDescent="0.25">
      <c r="A103" s="26">
        <v>18</v>
      </c>
      <c r="B103" s="26">
        <v>-609</v>
      </c>
      <c r="C103" s="26">
        <v>11182</v>
      </c>
      <c r="D103" s="26">
        <v>13278</v>
      </c>
      <c r="E103" s="26">
        <v>15041</v>
      </c>
      <c r="F103" s="26">
        <v>12953</v>
      </c>
      <c r="G103" s="27"/>
      <c r="H103" s="7"/>
      <c r="I103" s="28">
        <f t="shared" si="14"/>
        <v>-3859</v>
      </c>
      <c r="J103" s="27">
        <f t="shared" si="14"/>
        <v>325</v>
      </c>
      <c r="K103" s="7"/>
      <c r="L103" s="124">
        <f t="shared" si="22"/>
        <v>0.99516616811314496</v>
      </c>
      <c r="M103" s="27">
        <f t="shared" ca="1" si="15"/>
        <v>2.717088134483592E-6</v>
      </c>
      <c r="N103" s="44"/>
      <c r="O103" s="44"/>
      <c r="P103" s="7"/>
      <c r="Q103" s="28">
        <f t="shared" ca="1" si="16"/>
        <v>-3838.4451405538725</v>
      </c>
      <c r="R103" s="27">
        <f t="shared" ca="1" si="17"/>
        <v>305.06646925464963</v>
      </c>
      <c r="S103" s="7"/>
      <c r="T103" s="28">
        <f t="shared" ca="1" si="18"/>
        <v>0.99362897497164726</v>
      </c>
      <c r="U103" s="27">
        <f t="shared" ca="1" si="19"/>
        <v>7.8877413155811843E-2</v>
      </c>
      <c r="V103" s="7"/>
      <c r="W103" s="28">
        <f t="shared" ca="1" si="20"/>
        <v>0.99351780888819319</v>
      </c>
      <c r="X103" s="27">
        <f t="shared" ca="1" si="24"/>
        <v>258.57045458005223</v>
      </c>
      <c r="Y103" s="7"/>
      <c r="Z103" s="28">
        <f t="shared" si="23"/>
        <v>258.53399999999999</v>
      </c>
      <c r="AA103" s="27">
        <f t="shared" si="21"/>
        <v>4.5122695283510197</v>
      </c>
      <c r="AB103" s="7"/>
      <c r="AC103" s="28">
        <f t="shared" ca="1" si="13"/>
        <v>3.6454580052236452E-2</v>
      </c>
      <c r="AD103" s="27"/>
      <c r="AE103" s="7"/>
    </row>
    <row r="104" spans="1:31" s="26" customFormat="1" x14ac:dyDescent="0.25">
      <c r="A104" s="26">
        <v>19</v>
      </c>
      <c r="B104" s="26">
        <v>-635</v>
      </c>
      <c r="C104" s="26">
        <v>11199</v>
      </c>
      <c r="D104" s="26">
        <v>13462</v>
      </c>
      <c r="E104" s="26">
        <v>15005</v>
      </c>
      <c r="F104" s="26">
        <v>12759</v>
      </c>
      <c r="G104" s="27"/>
      <c r="H104" s="7"/>
      <c r="I104" s="28">
        <f t="shared" si="14"/>
        <v>-3806</v>
      </c>
      <c r="J104" s="27">
        <f t="shared" si="14"/>
        <v>703</v>
      </c>
      <c r="K104" s="7"/>
      <c r="L104" s="124">
        <f t="shared" si="22"/>
        <v>0.98228172231991417</v>
      </c>
      <c r="M104" s="27">
        <f t="shared" ca="1" si="15"/>
        <v>6.8781379982848015E-6</v>
      </c>
      <c r="N104" s="44"/>
      <c r="O104" s="44"/>
      <c r="P104" s="7"/>
      <c r="Q104" s="28">
        <f t="shared" ca="1" si="16"/>
        <v>-3785.4451405538725</v>
      </c>
      <c r="R104" s="27">
        <f t="shared" ca="1" si="17"/>
        <v>683.06646925464963</v>
      </c>
      <c r="S104" s="7"/>
      <c r="T104" s="28">
        <f t="shared" ca="1" si="18"/>
        <v>0.979909269792821</v>
      </c>
      <c r="U104" s="27">
        <f t="shared" ca="1" si="19"/>
        <v>0.1766123829994124</v>
      </c>
      <c r="V104" s="7"/>
      <c r="W104" s="28">
        <f t="shared" ca="1" si="20"/>
        <v>0.9796591018749613</v>
      </c>
      <c r="X104" s="27">
        <f t="shared" ca="1" si="24"/>
        <v>252.89028198600158</v>
      </c>
      <c r="Y104" s="7"/>
      <c r="Z104" s="28">
        <f t="shared" si="23"/>
        <v>252.81899999999999</v>
      </c>
      <c r="AA104" s="27">
        <f t="shared" si="21"/>
        <v>4.4125239615995442</v>
      </c>
      <c r="AB104" s="7"/>
      <c r="AC104" s="28">
        <f t="shared" ca="1" si="13"/>
        <v>7.1281986001594078E-2</v>
      </c>
      <c r="AD104" s="27"/>
      <c r="AE104" s="7"/>
    </row>
    <row r="105" spans="1:31" s="26" customFormat="1" x14ac:dyDescent="0.25">
      <c r="A105" s="26">
        <v>20</v>
      </c>
      <c r="B105" s="26">
        <v>-619</v>
      </c>
      <c r="C105" s="26">
        <v>11235</v>
      </c>
      <c r="D105" s="26">
        <v>13639</v>
      </c>
      <c r="E105" s="26">
        <v>14958</v>
      </c>
      <c r="F105" s="26">
        <v>12574</v>
      </c>
      <c r="G105" s="27"/>
      <c r="H105" s="7"/>
      <c r="I105" s="28">
        <f t="shared" si="14"/>
        <v>-3723</v>
      </c>
      <c r="J105" s="27">
        <f t="shared" si="14"/>
        <v>1065</v>
      </c>
      <c r="K105" s="7"/>
      <c r="L105" s="124">
        <f t="shared" si="22"/>
        <v>0.96031712599027197</v>
      </c>
      <c r="M105" s="27">
        <f t="shared" ca="1" si="15"/>
        <v>5.1834846886209158E-6</v>
      </c>
      <c r="N105" s="44"/>
      <c r="O105" s="44"/>
      <c r="P105" s="7"/>
      <c r="Q105" s="28">
        <f t="shared" ca="1" si="16"/>
        <v>-3702.4451405538725</v>
      </c>
      <c r="R105" s="27">
        <f t="shared" ca="1" si="17"/>
        <v>1045.0664692546495</v>
      </c>
      <c r="S105" s="7"/>
      <c r="T105" s="28">
        <f t="shared" ca="1" si="18"/>
        <v>0.95842369375805536</v>
      </c>
      <c r="U105" s="27">
        <f t="shared" ca="1" si="19"/>
        <v>0.27021042290254305</v>
      </c>
      <c r="V105" s="7"/>
      <c r="W105" s="28">
        <f t="shared" ca="1" si="20"/>
        <v>0.95804039924148965</v>
      </c>
      <c r="X105" s="27">
        <f t="shared" ca="1" si="24"/>
        <v>247.35892684118483</v>
      </c>
      <c r="Y105" s="7"/>
      <c r="Z105" s="28">
        <f t="shared" si="23"/>
        <v>247.24799999999999</v>
      </c>
      <c r="AA105" s="27">
        <f t="shared" si="21"/>
        <v>4.3152916689709393</v>
      </c>
      <c r="AB105" s="7"/>
      <c r="AC105" s="28">
        <f t="shared" ca="1" si="13"/>
        <v>0.11092684118483476</v>
      </c>
      <c r="AD105" s="27"/>
      <c r="AE105" s="7"/>
    </row>
    <row r="106" spans="1:31" s="26" customFormat="1" x14ac:dyDescent="0.25">
      <c r="A106" s="26">
        <v>21</v>
      </c>
      <c r="B106" s="26">
        <v>-633</v>
      </c>
      <c r="C106" s="26">
        <v>11300</v>
      </c>
      <c r="D106" s="26">
        <v>13820</v>
      </c>
      <c r="E106" s="26">
        <v>14902</v>
      </c>
      <c r="F106" s="26">
        <v>12394</v>
      </c>
      <c r="G106" s="27"/>
      <c r="H106" s="7"/>
      <c r="I106" s="28">
        <f t="shared" si="14"/>
        <v>-3602</v>
      </c>
      <c r="J106" s="27">
        <f t="shared" si="14"/>
        <v>1426</v>
      </c>
      <c r="K106" s="7"/>
      <c r="L106" s="124">
        <f t="shared" si="22"/>
        <v>0.92847166089534849</v>
      </c>
      <c r="M106" s="27">
        <f t="shared" ca="1" si="15"/>
        <v>3.5584155143182987E-6</v>
      </c>
      <c r="N106" s="44"/>
      <c r="O106" s="44"/>
      <c r="P106" s="7"/>
      <c r="Q106" s="28">
        <f t="shared" ca="1" si="16"/>
        <v>-3581.4451405538725</v>
      </c>
      <c r="R106" s="27">
        <f t="shared" ca="1" si="17"/>
        <v>1406.0664692546495</v>
      </c>
      <c r="S106" s="7"/>
      <c r="T106" s="28">
        <f t="shared" ca="1" si="18"/>
        <v>0.92710134797243327</v>
      </c>
      <c r="U106" s="27">
        <f t="shared" ca="1" si="19"/>
        <v>0.36354990468439435</v>
      </c>
      <c r="V106" s="7"/>
      <c r="W106" s="28">
        <f t="shared" ca="1" si="20"/>
        <v>0.9265852846035344</v>
      </c>
      <c r="X106" s="27">
        <f t="shared" ca="1" si="24"/>
        <v>241.68697938910304</v>
      </c>
      <c r="Y106" s="7"/>
      <c r="Z106" s="28">
        <f t="shared" si="23"/>
        <v>241.55099999999999</v>
      </c>
      <c r="AA106" s="27">
        <f t="shared" si="21"/>
        <v>4.2158602614848224</v>
      </c>
      <c r="AB106" s="7"/>
      <c r="AC106" s="28">
        <f t="shared" ca="1" si="13"/>
        <v>0.13597938910305629</v>
      </c>
      <c r="AD106" s="27"/>
      <c r="AE106" s="7"/>
    </row>
    <row r="107" spans="1:31" s="26" customFormat="1" x14ac:dyDescent="0.25">
      <c r="A107" s="26">
        <v>22</v>
      </c>
      <c r="B107" s="26">
        <v>-634</v>
      </c>
      <c r="C107" s="26">
        <v>11379</v>
      </c>
      <c r="D107" s="26">
        <v>14004</v>
      </c>
      <c r="E107" s="26">
        <v>14825</v>
      </c>
      <c r="F107" s="26">
        <v>12225</v>
      </c>
      <c r="G107" s="27"/>
      <c r="H107" s="7"/>
      <c r="I107" s="28">
        <f t="shared" si="14"/>
        <v>-3446</v>
      </c>
      <c r="J107" s="27">
        <f t="shared" si="14"/>
        <v>1779</v>
      </c>
      <c r="K107" s="7"/>
      <c r="L107" s="124">
        <f t="shared" si="22"/>
        <v>0.88737823529701465</v>
      </c>
      <c r="M107" s="27">
        <f t="shared" ca="1" si="15"/>
        <v>1.7038488519578371E-6</v>
      </c>
      <c r="N107" s="44"/>
      <c r="O107" s="44"/>
      <c r="P107" s="7"/>
      <c r="Q107" s="28">
        <f t="shared" ca="1" si="16"/>
        <v>-3425.4451405538725</v>
      </c>
      <c r="R107" s="27">
        <f t="shared" ca="1" si="17"/>
        <v>1759.0664692546495</v>
      </c>
      <c r="S107" s="7"/>
      <c r="T107" s="28">
        <f t="shared" ca="1" si="18"/>
        <v>0.88671881952154852</v>
      </c>
      <c r="U107" s="27">
        <f t="shared" ca="1" si="19"/>
        <v>0.45482092149601078</v>
      </c>
      <c r="V107" s="7"/>
      <c r="W107" s="28">
        <f t="shared" ca="1" si="20"/>
        <v>0.8860729196830891</v>
      </c>
      <c r="X107" s="27">
        <f t="shared" ca="1" si="24"/>
        <v>235.93834877268932</v>
      </c>
      <c r="Y107" s="7"/>
      <c r="Z107" s="28">
        <f t="shared" si="23"/>
        <v>235.845</v>
      </c>
      <c r="AA107" s="27">
        <f t="shared" si="21"/>
        <v>4.1162717743660266</v>
      </c>
      <c r="AB107" s="7"/>
      <c r="AC107" s="28">
        <f t="shared" ca="1" si="13"/>
        <v>9.3348772689324733E-2</v>
      </c>
      <c r="AD107" s="27"/>
      <c r="AE107" s="7"/>
    </row>
    <row r="108" spans="1:31" s="26" customFormat="1" x14ac:dyDescent="0.25">
      <c r="A108" s="26">
        <v>23</v>
      </c>
      <c r="B108" s="26">
        <v>-630</v>
      </c>
      <c r="C108" s="26">
        <v>11478</v>
      </c>
      <c r="D108" s="26">
        <v>14170</v>
      </c>
      <c r="E108" s="26">
        <v>14735</v>
      </c>
      <c r="F108" s="26">
        <v>12058</v>
      </c>
      <c r="G108" s="27"/>
      <c r="H108" s="7"/>
      <c r="I108" s="28">
        <f t="shared" si="14"/>
        <v>-3257</v>
      </c>
      <c r="J108" s="27">
        <f t="shared" si="14"/>
        <v>2112</v>
      </c>
      <c r="K108" s="7"/>
      <c r="L108" s="124">
        <f t="shared" si="22"/>
        <v>0.83782850183342383</v>
      </c>
      <c r="M108" s="27">
        <f t="shared" ca="1" si="15"/>
        <v>6.4490502598791091E-7</v>
      </c>
      <c r="N108" s="44"/>
      <c r="O108" s="44"/>
      <c r="P108" s="7"/>
      <c r="Q108" s="28">
        <f t="shared" ca="1" si="16"/>
        <v>-3236.4451405538725</v>
      </c>
      <c r="R108" s="27">
        <f t="shared" ca="1" si="17"/>
        <v>2092.0664692546497</v>
      </c>
      <c r="S108" s="7"/>
      <c r="T108" s="28">
        <f t="shared" ca="1" si="18"/>
        <v>0.83779383312913058</v>
      </c>
      <c r="U108" s="27">
        <f t="shared" ca="1" si="19"/>
        <v>0.54092077588203991</v>
      </c>
      <c r="V108" s="7"/>
      <c r="W108" s="28">
        <f t="shared" ca="1" si="20"/>
        <v>0.83702544204362739</v>
      </c>
      <c r="X108" s="27">
        <f t="shared" ca="1" si="24"/>
        <v>230.23753123464689</v>
      </c>
      <c r="Y108" s="7"/>
      <c r="Z108" s="28">
        <f t="shared" si="23"/>
        <v>230.17500000000001</v>
      </c>
      <c r="AA108" s="27">
        <f t="shared" si="21"/>
        <v>4.0173116057779481</v>
      </c>
      <c r="AB108" s="7"/>
      <c r="AC108" s="28">
        <f t="shared" ca="1" si="13"/>
        <v>6.2531234646883149E-2</v>
      </c>
      <c r="AD108" s="27"/>
      <c r="AE108" s="7"/>
    </row>
    <row r="109" spans="1:31" s="26" customFormat="1" x14ac:dyDescent="0.25">
      <c r="A109" s="26">
        <v>24</v>
      </c>
      <c r="B109" s="26">
        <v>-631</v>
      </c>
      <c r="C109" s="26">
        <v>11588</v>
      </c>
      <c r="D109" s="26">
        <v>14324</v>
      </c>
      <c r="E109" s="26">
        <v>14623</v>
      </c>
      <c r="F109" s="26">
        <v>11901</v>
      </c>
      <c r="G109" s="27"/>
      <c r="H109" s="7"/>
      <c r="I109" s="28">
        <f t="shared" si="14"/>
        <v>-3035</v>
      </c>
      <c r="J109" s="27">
        <f t="shared" si="14"/>
        <v>2423</v>
      </c>
      <c r="K109" s="7"/>
      <c r="L109" s="124">
        <f t="shared" si="22"/>
        <v>0.77997885534894107</v>
      </c>
      <c r="M109" s="27">
        <f t="shared" ca="1" si="15"/>
        <v>2.8651212916826864E-7</v>
      </c>
      <c r="N109" s="44"/>
      <c r="O109" s="44"/>
      <c r="P109" s="7"/>
      <c r="Q109" s="28">
        <f t="shared" ca="1" si="16"/>
        <v>-3014.4451405538725</v>
      </c>
      <c r="R109" s="27">
        <f t="shared" ca="1" si="17"/>
        <v>2403.0664692546497</v>
      </c>
      <c r="S109" s="7"/>
      <c r="T109" s="28">
        <f t="shared" ca="1" si="18"/>
        <v>0.78032638879517924</v>
      </c>
      <c r="U109" s="27">
        <f t="shared" ca="1" si="19"/>
        <v>0.62133235159992284</v>
      </c>
      <c r="V109" s="7"/>
      <c r="W109" s="28">
        <f t="shared" ca="1" si="20"/>
        <v>0.77944358707118844</v>
      </c>
      <c r="X109" s="27">
        <f t="shared" ca="1" si="24"/>
        <v>224.54971134010157</v>
      </c>
      <c r="Y109" s="7"/>
      <c r="Z109" s="28">
        <f t="shared" si="23"/>
        <v>224.49600000000001</v>
      </c>
      <c r="AA109" s="27">
        <f t="shared" si="21"/>
        <v>3.9181943575571898</v>
      </c>
      <c r="AB109" s="7"/>
      <c r="AC109" s="28">
        <f t="shared" ca="1" si="13"/>
        <v>5.3711340101557425E-2</v>
      </c>
      <c r="AD109" s="27"/>
      <c r="AE109" s="7"/>
    </row>
    <row r="110" spans="1:31" s="26" customFormat="1" x14ac:dyDescent="0.25">
      <c r="A110" s="26">
        <v>25</v>
      </c>
      <c r="B110" s="26">
        <v>-615</v>
      </c>
      <c r="C110" s="26">
        <v>11714</v>
      </c>
      <c r="D110" s="26">
        <v>14473</v>
      </c>
      <c r="E110" s="26">
        <v>14504</v>
      </c>
      <c r="F110" s="26">
        <v>11767</v>
      </c>
      <c r="G110" s="27"/>
      <c r="H110" s="7"/>
      <c r="I110" s="28">
        <f t="shared" si="14"/>
        <v>-2790</v>
      </c>
      <c r="J110" s="27">
        <f t="shared" si="14"/>
        <v>2706</v>
      </c>
      <c r="K110" s="7"/>
      <c r="L110" s="124">
        <f t="shared" si="22"/>
        <v>0.71621996316079772</v>
      </c>
      <c r="M110" s="27">
        <f t="shared" ca="1" si="15"/>
        <v>9.10687546117032E-8</v>
      </c>
      <c r="N110" s="44"/>
      <c r="O110" s="44"/>
      <c r="P110" s="7"/>
      <c r="Q110" s="28">
        <f t="shared" ca="1" si="16"/>
        <v>-2769.4451405538725</v>
      </c>
      <c r="R110" s="27">
        <f t="shared" ca="1" si="17"/>
        <v>2686.0664692546497</v>
      </c>
      <c r="S110" s="7"/>
      <c r="T110" s="28">
        <f t="shared" ca="1" si="18"/>
        <v>0.71690511013834102</v>
      </c>
      <c r="U110" s="27">
        <f t="shared" ca="1" si="19"/>
        <v>0.69450429992198359</v>
      </c>
      <c r="V110" s="7"/>
      <c r="W110" s="28">
        <f t="shared" ca="1" si="20"/>
        <v>0.71591818716007583</v>
      </c>
      <c r="X110" s="27">
        <f t="shared" ca="1" si="24"/>
        <v>218.97959492420728</v>
      </c>
      <c r="Y110" s="7"/>
      <c r="Z110" s="28">
        <f t="shared" si="23"/>
        <v>218.96100000000001</v>
      </c>
      <c r="AA110" s="27">
        <f t="shared" si="21"/>
        <v>3.8215903834593039</v>
      </c>
      <c r="AB110" s="7"/>
      <c r="AC110" s="28">
        <f t="shared" ca="1" si="13"/>
        <v>1.859492420726383E-2</v>
      </c>
      <c r="AD110" s="27"/>
      <c r="AE110" s="7"/>
    </row>
    <row r="111" spans="1:31" s="26" customFormat="1" x14ac:dyDescent="0.25">
      <c r="A111" s="26">
        <v>26</v>
      </c>
      <c r="B111" s="26">
        <v>-602</v>
      </c>
      <c r="C111" s="26">
        <v>11848</v>
      </c>
      <c r="D111" s="26">
        <v>14592</v>
      </c>
      <c r="E111" s="26">
        <v>14368</v>
      </c>
      <c r="F111" s="26">
        <v>11638</v>
      </c>
      <c r="G111" s="27"/>
      <c r="H111" s="7"/>
      <c r="I111" s="28">
        <f t="shared" si="14"/>
        <v>-2520</v>
      </c>
      <c r="J111" s="27">
        <f t="shared" si="14"/>
        <v>2954</v>
      </c>
      <c r="K111" s="7"/>
      <c r="L111" s="124">
        <f t="shared" si="22"/>
        <v>0.6473329746755303</v>
      </c>
      <c r="M111" s="27">
        <f t="shared" ca="1" si="15"/>
        <v>1.9568757777407697E-6</v>
      </c>
      <c r="N111" s="44"/>
      <c r="O111" s="44"/>
      <c r="P111" s="7"/>
      <c r="Q111" s="28">
        <f t="shared" ca="1" si="16"/>
        <v>-2499.4451405538725</v>
      </c>
      <c r="R111" s="27">
        <f t="shared" ca="1" si="17"/>
        <v>2934.0664692546497</v>
      </c>
      <c r="S111" s="7"/>
      <c r="T111" s="28">
        <f t="shared" ca="1" si="18"/>
        <v>0.64701227243488668</v>
      </c>
      <c r="U111" s="27">
        <f t="shared" ca="1" si="19"/>
        <v>0.75862671399926651</v>
      </c>
      <c r="V111" s="7"/>
      <c r="W111" s="28">
        <f t="shared" ca="1" si="20"/>
        <v>0.6459340909141903</v>
      </c>
      <c r="X111" s="27">
        <f t="shared" ca="1" si="24"/>
        <v>213.52255643864214</v>
      </c>
      <c r="Y111" s="7"/>
      <c r="Z111" s="28">
        <f t="shared" si="23"/>
        <v>213.54300000000001</v>
      </c>
      <c r="AA111" s="27">
        <f t="shared" si="21"/>
        <v>3.7270284445862512</v>
      </c>
      <c r="AB111" s="7"/>
      <c r="AC111" s="28">
        <f t="shared" ca="1" si="13"/>
        <v>-2.0443561357865292E-2</v>
      </c>
      <c r="AD111" s="27"/>
      <c r="AE111" s="7"/>
    </row>
    <row r="112" spans="1:31" s="26" customFormat="1" x14ac:dyDescent="0.25">
      <c r="A112" s="26">
        <v>27</v>
      </c>
      <c r="B112" s="26">
        <v>-621</v>
      </c>
      <c r="C112" s="26">
        <v>11999</v>
      </c>
      <c r="D112" s="26">
        <v>14713</v>
      </c>
      <c r="E112" s="26">
        <v>14225</v>
      </c>
      <c r="F112" s="26">
        <v>11527</v>
      </c>
      <c r="G112" s="27"/>
      <c r="H112" s="7"/>
      <c r="I112" s="28">
        <f t="shared" si="14"/>
        <v>-2226</v>
      </c>
      <c r="J112" s="27">
        <f t="shared" si="14"/>
        <v>3186</v>
      </c>
      <c r="K112" s="7"/>
      <c r="L112" s="124">
        <f t="shared" si="22"/>
        <v>0.57021548553227175</v>
      </c>
      <c r="M112" s="27">
        <f t="shared" ca="1" si="15"/>
        <v>2.2307743747668908E-7</v>
      </c>
      <c r="N112" s="44"/>
      <c r="O112" s="44"/>
      <c r="P112" s="7"/>
      <c r="Q112" s="28">
        <f t="shared" ca="1" si="16"/>
        <v>-2205.4451405538725</v>
      </c>
      <c r="R112" s="27">
        <f t="shared" ca="1" si="17"/>
        <v>3166.0664692546497</v>
      </c>
      <c r="S112" s="7"/>
      <c r="T112" s="28">
        <f t="shared" ca="1" si="18"/>
        <v>0.57090673804668091</v>
      </c>
      <c r="U112" s="27">
        <f t="shared" ca="1" si="19"/>
        <v>0.81861219813607955</v>
      </c>
      <c r="V112" s="7"/>
      <c r="W112" s="28">
        <f t="shared" ca="1" si="20"/>
        <v>0.56974317478977621</v>
      </c>
      <c r="X112" s="27">
        <f t="shared" ca="1" si="24"/>
        <v>207.94716472465359</v>
      </c>
      <c r="Y112" s="7"/>
      <c r="Z112" s="28">
        <f t="shared" si="23"/>
        <v>207.95400000000001</v>
      </c>
      <c r="AA112" s="27">
        <f t="shared" si="21"/>
        <v>3.6294819926922881</v>
      </c>
      <c r="AB112" s="7"/>
      <c r="AC112" s="28">
        <f t="shared" ca="1" si="13"/>
        <v>-6.835275346418257E-3</v>
      </c>
      <c r="AD112" s="27"/>
      <c r="AE112" s="7"/>
    </row>
    <row r="113" spans="1:31" s="26" customFormat="1" x14ac:dyDescent="0.25">
      <c r="A113" s="26">
        <v>28</v>
      </c>
      <c r="B113" s="26">
        <v>-639</v>
      </c>
      <c r="C113" s="26">
        <v>12160</v>
      </c>
      <c r="D113" s="26">
        <v>14809</v>
      </c>
      <c r="E113" s="26">
        <v>14055</v>
      </c>
      <c r="F113" s="26">
        <v>11418</v>
      </c>
      <c r="G113" s="27"/>
      <c r="H113" s="7"/>
      <c r="I113" s="28">
        <f t="shared" si="14"/>
        <v>-1895</v>
      </c>
      <c r="J113" s="27">
        <f t="shared" si="14"/>
        <v>3391</v>
      </c>
      <c r="K113" s="7"/>
      <c r="L113" s="124">
        <f t="shared" si="22"/>
        <v>0.48520851790587488</v>
      </c>
      <c r="M113" s="27">
        <f t="shared" ca="1" si="15"/>
        <v>1.4987846416183102E-6</v>
      </c>
      <c r="N113" s="44"/>
      <c r="O113" s="44"/>
      <c r="P113" s="7"/>
      <c r="Q113" s="28">
        <f t="shared" ca="1" si="16"/>
        <v>-1874.4451405538725</v>
      </c>
      <c r="R113" s="27">
        <f t="shared" ca="1" si="17"/>
        <v>3371.0664692546497</v>
      </c>
      <c r="S113" s="7"/>
      <c r="T113" s="28">
        <f t="shared" ca="1" si="18"/>
        <v>0.48522329626948313</v>
      </c>
      <c r="U113" s="27">
        <f t="shared" ca="1" si="19"/>
        <v>0.87161661299834969</v>
      </c>
      <c r="V113" s="7"/>
      <c r="W113" s="28">
        <f t="shared" ca="1" si="20"/>
        <v>0.48398426930300931</v>
      </c>
      <c r="X113" s="27">
        <f t="shared" ca="1" si="24"/>
        <v>202.15194883727156</v>
      </c>
      <c r="Y113" s="7"/>
      <c r="Z113" s="28">
        <f t="shared" si="23"/>
        <v>202.203</v>
      </c>
      <c r="AA113" s="27">
        <f t="shared" si="21"/>
        <v>3.5291081074100941</v>
      </c>
      <c r="AB113" s="7"/>
      <c r="AC113" s="28">
        <f t="shared" ca="1" si="13"/>
        <v>-5.1051162728441568E-2</v>
      </c>
      <c r="AD113" s="27"/>
      <c r="AE113" s="7"/>
    </row>
    <row r="114" spans="1:31" s="26" customFormat="1" x14ac:dyDescent="0.25">
      <c r="A114" s="26">
        <v>29</v>
      </c>
      <c r="B114" s="26">
        <v>-630</v>
      </c>
      <c r="C114" s="26">
        <v>12329</v>
      </c>
      <c r="D114" s="26">
        <v>14894</v>
      </c>
      <c r="E114" s="26">
        <v>13883</v>
      </c>
      <c r="F114" s="26">
        <v>11335</v>
      </c>
      <c r="G114" s="27"/>
      <c r="H114" s="7"/>
      <c r="I114" s="28">
        <f t="shared" si="14"/>
        <v>-1554</v>
      </c>
      <c r="J114" s="27">
        <f t="shared" si="14"/>
        <v>3559</v>
      </c>
      <c r="K114" s="7"/>
      <c r="L114" s="124">
        <f t="shared" si="22"/>
        <v>0.39661099617282286</v>
      </c>
      <c r="M114" s="27">
        <f t="shared" ca="1" si="15"/>
        <v>9.2285601364130176E-7</v>
      </c>
      <c r="N114" s="44"/>
      <c r="O114" s="44"/>
      <c r="P114" s="7"/>
      <c r="Q114" s="28">
        <f t="shared" ca="1" si="16"/>
        <v>-1533.4451405538725</v>
      </c>
      <c r="R114" s="27">
        <f t="shared" ca="1" si="17"/>
        <v>3539.0664692546497</v>
      </c>
      <c r="S114" s="7"/>
      <c r="T114" s="28">
        <f t="shared" ca="1" si="18"/>
        <v>0.39695123087363898</v>
      </c>
      <c r="U114" s="27">
        <f t="shared" ca="1" si="19"/>
        <v>0.91505437737328321</v>
      </c>
      <c r="V114" s="7"/>
      <c r="W114" s="28">
        <f t="shared" ca="1" si="20"/>
        <v>0.39565034222178674</v>
      </c>
      <c r="X114" s="27">
        <f t="shared" ca="1" si="24"/>
        <v>196.492406833426</v>
      </c>
      <c r="Y114" s="7"/>
      <c r="Z114" s="28">
        <f t="shared" si="23"/>
        <v>196.53300000000002</v>
      </c>
      <c r="AA114" s="27">
        <f t="shared" si="21"/>
        <v>3.430147938822016</v>
      </c>
      <c r="AB114" s="7"/>
      <c r="AC114" s="28">
        <f t="shared" ca="1" si="13"/>
        <v>-4.0593166574012685E-2</v>
      </c>
      <c r="AD114" s="27"/>
      <c r="AE114" s="7"/>
    </row>
    <row r="115" spans="1:31" s="26" customFormat="1" x14ac:dyDescent="0.25">
      <c r="A115" s="26">
        <v>30</v>
      </c>
      <c r="B115" s="26">
        <v>-618</v>
      </c>
      <c r="C115" s="26">
        <v>12505</v>
      </c>
      <c r="D115" s="26">
        <v>14962</v>
      </c>
      <c r="E115" s="26">
        <v>13706</v>
      </c>
      <c r="F115" s="26">
        <v>11263</v>
      </c>
      <c r="G115" s="27"/>
      <c r="H115" s="7"/>
      <c r="I115" s="28">
        <f t="shared" si="14"/>
        <v>-1201</v>
      </c>
      <c r="J115" s="27">
        <f t="shared" si="14"/>
        <v>3699</v>
      </c>
      <c r="K115" s="7"/>
      <c r="L115" s="124">
        <f t="shared" si="22"/>
        <v>0.30592318667502189</v>
      </c>
      <c r="M115" s="27">
        <f t="shared" ca="1" si="15"/>
        <v>2.8996218807118248E-6</v>
      </c>
      <c r="N115" s="44"/>
      <c r="O115" s="44"/>
      <c r="P115" s="7"/>
      <c r="Q115" s="28">
        <f t="shared" ca="1" si="16"/>
        <v>-1180.4451405538725</v>
      </c>
      <c r="R115" s="27">
        <f t="shared" ca="1" si="17"/>
        <v>3679.0664692546497</v>
      </c>
      <c r="S115" s="7"/>
      <c r="T115" s="28">
        <f t="shared" ca="1" si="18"/>
        <v>0.30557281713541906</v>
      </c>
      <c r="U115" s="27">
        <f t="shared" ca="1" si="19"/>
        <v>0.95125251435239455</v>
      </c>
      <c r="V115" s="7"/>
      <c r="W115" s="28">
        <f t="shared" ca="1" si="20"/>
        <v>0.30422035906169403</v>
      </c>
      <c r="X115" s="27">
        <f t="shared" ca="1" si="24"/>
        <v>190.84457464026502</v>
      </c>
      <c r="Y115" s="7"/>
      <c r="Z115" s="28">
        <f t="shared" si="23"/>
        <v>190.971</v>
      </c>
      <c r="AA115" s="27">
        <f t="shared" si="21"/>
        <v>3.3330727258260913</v>
      </c>
      <c r="AB115" s="7"/>
      <c r="AC115" s="28">
        <f t="shared" ca="1" si="13"/>
        <v>-0.1264253597349807</v>
      </c>
      <c r="AD115" s="27"/>
      <c r="AE115" s="7"/>
    </row>
    <row r="116" spans="1:31" s="26" customFormat="1" x14ac:dyDescent="0.25">
      <c r="A116" s="26">
        <v>31</v>
      </c>
      <c r="B116" s="26">
        <v>-642</v>
      </c>
      <c r="C116" s="26">
        <v>12692</v>
      </c>
      <c r="D116" s="26">
        <v>15009</v>
      </c>
      <c r="E116" s="26">
        <v>13519</v>
      </c>
      <c r="F116" s="26">
        <v>11212</v>
      </c>
      <c r="G116" s="27"/>
      <c r="H116" s="7"/>
      <c r="I116" s="28">
        <f t="shared" si="14"/>
        <v>-827</v>
      </c>
      <c r="J116" s="27">
        <f t="shared" si="14"/>
        <v>3797</v>
      </c>
      <c r="K116" s="7"/>
      <c r="L116" s="124">
        <f t="shared" si="22"/>
        <v>0.20867366542463861</v>
      </c>
      <c r="M116" s="27">
        <f t="shared" ca="1" si="15"/>
        <v>1.7003156252939809E-6</v>
      </c>
      <c r="N116" s="44"/>
      <c r="O116" s="44"/>
      <c r="P116" s="7"/>
      <c r="Q116" s="28">
        <f t="shared" ca="1" si="16"/>
        <v>-806.44514055387253</v>
      </c>
      <c r="R116" s="27">
        <f t="shared" ca="1" si="17"/>
        <v>3777.0664692546497</v>
      </c>
      <c r="S116" s="7"/>
      <c r="T116" s="28">
        <f t="shared" ca="1" si="18"/>
        <v>0.20875829379804159</v>
      </c>
      <c r="U116" s="27">
        <f t="shared" ca="1" si="19"/>
        <v>0.97659121023777251</v>
      </c>
      <c r="V116" s="7"/>
      <c r="W116" s="28">
        <f t="shared" ca="1" si="20"/>
        <v>0.2073697039124405</v>
      </c>
      <c r="X116" s="27">
        <f t="shared" ca="1" si="24"/>
        <v>185.09790867198899</v>
      </c>
      <c r="Y116" s="7"/>
      <c r="Z116" s="28">
        <f t="shared" si="23"/>
        <v>185.19300000000001</v>
      </c>
      <c r="AA116" s="27">
        <f t="shared" si="21"/>
        <v>3.2322276016458589</v>
      </c>
      <c r="AB116" s="7"/>
      <c r="AC116" s="28">
        <f t="shared" ca="1" si="13"/>
        <v>-9.5091328011022824E-2</v>
      </c>
      <c r="AD116" s="27"/>
      <c r="AE116" s="7"/>
    </row>
    <row r="117" spans="1:31" s="26" customFormat="1" x14ac:dyDescent="0.25">
      <c r="A117" s="26">
        <v>32</v>
      </c>
      <c r="B117" s="26">
        <v>-627</v>
      </c>
      <c r="C117" s="26">
        <v>12879</v>
      </c>
      <c r="D117" s="26">
        <v>15037</v>
      </c>
      <c r="E117" s="26">
        <v>13326</v>
      </c>
      <c r="F117" s="26">
        <v>11180</v>
      </c>
      <c r="G117" s="27"/>
      <c r="H117" s="7"/>
      <c r="I117" s="28">
        <f t="shared" si="14"/>
        <v>-447</v>
      </c>
      <c r="J117" s="27">
        <f t="shared" si="14"/>
        <v>3857</v>
      </c>
      <c r="K117" s="7"/>
      <c r="L117" s="124">
        <f t="shared" si="22"/>
        <v>0.11164136541799292</v>
      </c>
      <c r="M117" s="27">
        <f t="shared" ca="1" si="15"/>
        <v>7.083689039193211E-6</v>
      </c>
      <c r="N117" s="44"/>
      <c r="O117" s="44"/>
      <c r="P117" s="7"/>
      <c r="Q117" s="28">
        <f t="shared" ca="1" si="16"/>
        <v>-426.44514055387259</v>
      </c>
      <c r="R117" s="27">
        <f t="shared" ca="1" si="17"/>
        <v>3837.0664692546497</v>
      </c>
      <c r="S117" s="7"/>
      <c r="T117" s="28">
        <f t="shared" ca="1" si="18"/>
        <v>0.11039059628947624</v>
      </c>
      <c r="U117" s="27">
        <f t="shared" ca="1" si="19"/>
        <v>0.99210469751453445</v>
      </c>
      <c r="V117" s="7"/>
      <c r="W117" s="28">
        <f t="shared" ca="1" si="20"/>
        <v>0.10897984535622499</v>
      </c>
      <c r="X117" s="27">
        <f t="shared" ca="1" si="24"/>
        <v>179.37840635735722</v>
      </c>
      <c r="Y117" s="7"/>
      <c r="Z117" s="28">
        <f t="shared" si="23"/>
        <v>179.55</v>
      </c>
      <c r="AA117" s="27">
        <f t="shared" si="21"/>
        <v>3.1337386719558191</v>
      </c>
      <c r="AB117" s="7"/>
      <c r="AC117" s="28">
        <f t="shared" ca="1" si="13"/>
        <v>-0.1715936426427902</v>
      </c>
      <c r="AD117" s="27"/>
      <c r="AE117" s="7"/>
    </row>
    <row r="118" spans="1:31" s="26" customFormat="1" x14ac:dyDescent="0.25">
      <c r="A118" s="26">
        <v>33</v>
      </c>
      <c r="B118" s="26">
        <v>-609</v>
      </c>
      <c r="C118" s="26">
        <v>13057</v>
      </c>
      <c r="D118" s="26">
        <v>15048</v>
      </c>
      <c r="E118" s="26">
        <v>13143</v>
      </c>
      <c r="F118" s="26">
        <v>11169</v>
      </c>
      <c r="G118" s="27"/>
      <c r="H118" s="7"/>
      <c r="I118" s="28">
        <f t="shared" si="14"/>
        <v>-86</v>
      </c>
      <c r="J118" s="27">
        <f t="shared" si="14"/>
        <v>3879</v>
      </c>
      <c r="K118" s="7"/>
      <c r="L118" s="124">
        <f t="shared" si="22"/>
        <v>1.6349777839718811E-2</v>
      </c>
      <c r="M118" s="27">
        <f t="shared" ca="1" si="15"/>
        <v>6.8463851208677887E-7</v>
      </c>
      <c r="N118" s="44"/>
      <c r="O118" s="44"/>
      <c r="P118" s="7"/>
      <c r="Q118" s="28">
        <f t="shared" ca="1" si="16"/>
        <v>-65.445140553872577</v>
      </c>
      <c r="R118" s="27">
        <f t="shared" ca="1" si="17"/>
        <v>3859.0664692546497</v>
      </c>
      <c r="S118" s="7"/>
      <c r="T118" s="28">
        <f t="shared" ca="1" si="18"/>
        <v>1.6941283656339158E-2</v>
      </c>
      <c r="U118" s="27">
        <f t="shared" ca="1" si="19"/>
        <v>0.99779297618268059</v>
      </c>
      <c r="V118" s="7"/>
      <c r="W118" s="28">
        <f t="shared" ca="1" si="20"/>
        <v>1.5522348983510147E-2</v>
      </c>
      <c r="X118" s="27">
        <f t="shared" ca="1" si="24"/>
        <v>174.00102296085424</v>
      </c>
      <c r="Y118" s="7"/>
      <c r="Z118" s="28">
        <f t="shared" si="23"/>
        <v>174.06900000000002</v>
      </c>
      <c r="AA118" s="27">
        <f t="shared" si="21"/>
        <v>3.0380771756540095</v>
      </c>
      <c r="AB118" s="7"/>
      <c r="AC118" s="28">
        <f t="shared" ca="1" si="13"/>
        <v>-6.7977039145773688E-2</v>
      </c>
      <c r="AD118" s="27"/>
      <c r="AE118" s="7"/>
    </row>
    <row r="119" spans="1:31" s="26" customFormat="1" x14ac:dyDescent="0.25">
      <c r="A119" s="26">
        <v>34</v>
      </c>
      <c r="B119" s="26">
        <v>-603</v>
      </c>
      <c r="C119" s="26">
        <v>13248</v>
      </c>
      <c r="D119" s="26">
        <v>15050</v>
      </c>
      <c r="E119" s="26">
        <v>12968</v>
      </c>
      <c r="F119" s="26">
        <v>11178</v>
      </c>
      <c r="G119" s="27"/>
      <c r="H119" s="7"/>
      <c r="I119" s="28">
        <f t="shared" si="14"/>
        <v>280</v>
      </c>
      <c r="J119" s="27">
        <f t="shared" si="14"/>
        <v>3872</v>
      </c>
      <c r="K119" s="7"/>
      <c r="L119" s="124">
        <f t="shared" si="22"/>
        <v>-7.815297760735225E-2</v>
      </c>
      <c r="M119" s="27">
        <f t="shared" ca="1" si="15"/>
        <v>1.1359718511311835E-6</v>
      </c>
      <c r="N119" s="44"/>
      <c r="O119" s="44"/>
      <c r="P119" s="7"/>
      <c r="Q119" s="28">
        <f t="shared" ca="1" si="16"/>
        <v>300.55485944612741</v>
      </c>
      <c r="R119" s="27">
        <f t="shared" ca="1" si="17"/>
        <v>3852.0664692546497</v>
      </c>
      <c r="S119" s="7"/>
      <c r="T119" s="28">
        <f t="shared" ca="1" si="18"/>
        <v>-7.7802340786121152E-2</v>
      </c>
      <c r="U119" s="27">
        <f t="shared" ca="1" si="19"/>
        <v>0.99598306933372494</v>
      </c>
      <c r="V119" s="7"/>
      <c r="W119" s="28">
        <f t="shared" ca="1" si="20"/>
        <v>-7.9218797409725608E-2</v>
      </c>
      <c r="X119" s="27">
        <f t="shared" ca="1" si="24"/>
        <v>168.56212767416082</v>
      </c>
      <c r="Y119" s="7"/>
      <c r="Z119" s="28">
        <f t="shared" si="23"/>
        <v>168.64200000000002</v>
      </c>
      <c r="AA119" s="27">
        <f t="shared" si="21"/>
        <v>2.9433581571482774</v>
      </c>
      <c r="AB119" s="7"/>
      <c r="AC119" s="28">
        <f t="shared" ca="1" si="13"/>
        <v>-7.987232583920445E-2</v>
      </c>
      <c r="AD119" s="27"/>
      <c r="AE119" s="7"/>
    </row>
    <row r="120" spans="1:31" s="26" customFormat="1" x14ac:dyDescent="0.25">
      <c r="A120" s="26">
        <v>35</v>
      </c>
      <c r="B120" s="26">
        <v>-631</v>
      </c>
      <c r="C120" s="26">
        <v>13432</v>
      </c>
      <c r="D120" s="26">
        <v>15016</v>
      </c>
      <c r="E120" s="26">
        <v>12768</v>
      </c>
      <c r="F120" s="26">
        <v>11197</v>
      </c>
      <c r="G120" s="27"/>
      <c r="H120" s="7"/>
      <c r="I120" s="28">
        <f t="shared" si="14"/>
        <v>664</v>
      </c>
      <c r="J120" s="27">
        <f t="shared" si="14"/>
        <v>3819</v>
      </c>
      <c r="K120" s="7"/>
      <c r="L120" s="124">
        <f t="shared" si="22"/>
        <v>-0.1762791599638385</v>
      </c>
      <c r="M120" s="27">
        <f t="shared" ca="1" si="15"/>
        <v>5.3981744808889035E-6</v>
      </c>
      <c r="N120" s="44"/>
      <c r="O120" s="44"/>
      <c r="P120" s="7"/>
      <c r="Q120" s="28">
        <f t="shared" ca="1" si="16"/>
        <v>684.55485944612747</v>
      </c>
      <c r="R120" s="27">
        <f t="shared" ca="1" si="17"/>
        <v>3799.0664692546497</v>
      </c>
      <c r="S120" s="7"/>
      <c r="T120" s="28">
        <f t="shared" ca="1" si="18"/>
        <v>-0.17720548774214509</v>
      </c>
      <c r="U120" s="27">
        <f t="shared" ca="1" si="19"/>
        <v>0.98227948890591854</v>
      </c>
      <c r="V120" s="7"/>
      <c r="W120" s="28">
        <f t="shared" ca="1" si="20"/>
        <v>-0.17860255714918777</v>
      </c>
      <c r="X120" s="27">
        <f t="shared" ca="1" si="24"/>
        <v>162.80456115913012</v>
      </c>
      <c r="Y120" s="7"/>
      <c r="Z120" s="28">
        <f t="shared" si="23"/>
        <v>162.96300000000002</v>
      </c>
      <c r="AA120" s="27">
        <f t="shared" si="21"/>
        <v>2.8442409089275196</v>
      </c>
      <c r="AB120" s="7"/>
      <c r="AC120" s="28">
        <f t="shared" ca="1" si="13"/>
        <v>-0.15843884086990556</v>
      </c>
      <c r="AD120" s="27"/>
      <c r="AE120" s="7"/>
    </row>
    <row r="121" spans="1:31" s="26" customFormat="1" x14ac:dyDescent="0.25">
      <c r="A121" s="26">
        <v>36</v>
      </c>
      <c r="B121" s="26">
        <v>-622</v>
      </c>
      <c r="C121" s="26">
        <v>13614</v>
      </c>
      <c r="D121" s="26">
        <v>14974</v>
      </c>
      <c r="E121" s="26">
        <v>12590</v>
      </c>
      <c r="F121" s="26">
        <v>11239</v>
      </c>
      <c r="G121" s="27"/>
      <c r="H121" s="7"/>
      <c r="I121" s="28">
        <f t="shared" si="14"/>
        <v>1024</v>
      </c>
      <c r="J121" s="27">
        <f t="shared" si="14"/>
        <v>3735</v>
      </c>
      <c r="K121" s="7"/>
      <c r="L121" s="124">
        <f t="shared" si="22"/>
        <v>-0.27131561341078375</v>
      </c>
      <c r="M121" s="27">
        <f t="shared" ca="1" si="15"/>
        <v>1.994533708875982E-7</v>
      </c>
      <c r="N121" s="44"/>
      <c r="O121" s="44"/>
      <c r="P121" s="7"/>
      <c r="Q121" s="28">
        <f t="shared" ca="1" si="16"/>
        <v>1044.5548594461275</v>
      </c>
      <c r="R121" s="27">
        <f t="shared" ca="1" si="17"/>
        <v>3715.0664692546497</v>
      </c>
      <c r="S121" s="7"/>
      <c r="T121" s="28">
        <f t="shared" ca="1" si="18"/>
        <v>-0.27039593801341755</v>
      </c>
      <c r="U121" s="27">
        <f t="shared" ca="1" si="19"/>
        <v>0.96056060671845178</v>
      </c>
      <c r="V121" s="7"/>
      <c r="W121" s="28">
        <f t="shared" ca="1" si="20"/>
        <v>-0.27176221543819473</v>
      </c>
      <c r="X121" s="27">
        <f t="shared" ca="1" si="24"/>
        <v>157.31247081681522</v>
      </c>
      <c r="Y121" s="7"/>
      <c r="Z121" s="28">
        <f t="shared" si="23"/>
        <v>157.36500000000001</v>
      </c>
      <c r="AA121" s="27">
        <f t="shared" si="21"/>
        <v>2.7465373774008768</v>
      </c>
      <c r="AB121" s="7"/>
      <c r="AC121" s="28">
        <f t="shared" ca="1" si="13"/>
        <v>-5.2529183184788053E-2</v>
      </c>
      <c r="AD121" s="27"/>
      <c r="AE121" s="7"/>
    </row>
    <row r="122" spans="1:31" s="26" customFormat="1" x14ac:dyDescent="0.25">
      <c r="A122" s="26">
        <v>37</v>
      </c>
      <c r="B122" s="26">
        <v>-629</v>
      </c>
      <c r="C122" s="26">
        <v>13788</v>
      </c>
      <c r="D122" s="26">
        <v>14911</v>
      </c>
      <c r="E122" s="26">
        <v>12405</v>
      </c>
      <c r="F122" s="26">
        <v>11302</v>
      </c>
      <c r="G122" s="27"/>
      <c r="H122" s="7"/>
      <c r="I122" s="28">
        <f t="shared" si="14"/>
        <v>1383</v>
      </c>
      <c r="J122" s="27">
        <f t="shared" si="14"/>
        <v>3609</v>
      </c>
      <c r="K122" s="7"/>
      <c r="L122" s="124">
        <f t="shared" si="22"/>
        <v>-0.36478495885798878</v>
      </c>
      <c r="M122" s="27">
        <f t="shared" ca="1" si="15"/>
        <v>1.8876248750494927E-8</v>
      </c>
      <c r="N122" s="44"/>
      <c r="O122" s="44"/>
      <c r="P122" s="7"/>
      <c r="Q122" s="28">
        <f t="shared" ca="1" si="16"/>
        <v>1403.5548594461275</v>
      </c>
      <c r="R122" s="27">
        <f t="shared" ca="1" si="17"/>
        <v>3589.0664692546497</v>
      </c>
      <c r="S122" s="7"/>
      <c r="T122" s="28">
        <f t="shared" ca="1" si="18"/>
        <v>-0.3633275259228253</v>
      </c>
      <c r="U122" s="27">
        <f t="shared" ca="1" si="19"/>
        <v>0.92798228343725153</v>
      </c>
      <c r="V122" s="7"/>
      <c r="W122" s="28">
        <f t="shared" ca="1" si="20"/>
        <v>-0.36464756799675524</v>
      </c>
      <c r="X122" s="27">
        <f t="shared" ca="1" si="24"/>
        <v>151.65758162064344</v>
      </c>
      <c r="Y122" s="7"/>
      <c r="Z122" s="28">
        <f t="shared" si="23"/>
        <v>151.70400000000001</v>
      </c>
      <c r="AA122" s="27">
        <f t="shared" si="21"/>
        <v>2.6477342884454775</v>
      </c>
      <c r="AB122" s="7"/>
      <c r="AC122" s="28">
        <f t="shared" ca="1" si="13"/>
        <v>-4.6418379356566675E-2</v>
      </c>
      <c r="AD122" s="27"/>
      <c r="AE122" s="7"/>
    </row>
    <row r="123" spans="1:31" s="26" customFormat="1" x14ac:dyDescent="0.25">
      <c r="A123" s="26">
        <v>38</v>
      </c>
      <c r="B123" s="26">
        <v>-640</v>
      </c>
      <c r="C123" s="26">
        <v>13968</v>
      </c>
      <c r="D123" s="26">
        <v>14829</v>
      </c>
      <c r="E123" s="26">
        <v>12229</v>
      </c>
      <c r="F123" s="26">
        <v>11379</v>
      </c>
      <c r="G123" s="27"/>
      <c r="H123" s="7"/>
      <c r="I123" s="28">
        <f t="shared" si="14"/>
        <v>1739</v>
      </c>
      <c r="J123" s="27">
        <f t="shared" si="14"/>
        <v>3450</v>
      </c>
      <c r="K123" s="7"/>
      <c r="L123" s="124">
        <f t="shared" si="22"/>
        <v>-0.45622956617754518</v>
      </c>
      <c r="M123" s="27">
        <f t="shared" ca="1" si="15"/>
        <v>2.6484675133796346E-7</v>
      </c>
      <c r="N123" s="44"/>
      <c r="O123" s="44"/>
      <c r="P123" s="7"/>
      <c r="Q123" s="28">
        <f t="shared" ca="1" si="16"/>
        <v>1759.5548594461275</v>
      </c>
      <c r="R123" s="27">
        <f t="shared" ca="1" si="17"/>
        <v>3430.0664692546497</v>
      </c>
      <c r="S123" s="7"/>
      <c r="T123" s="28">
        <f t="shared" ca="1" si="18"/>
        <v>-0.45548252674663919</v>
      </c>
      <c r="U123" s="27">
        <f t="shared" ca="1" si="19"/>
        <v>0.88687154215383235</v>
      </c>
      <c r="V123" s="7"/>
      <c r="W123" s="28">
        <f t="shared" ca="1" si="20"/>
        <v>-0.45674419881480982</v>
      </c>
      <c r="X123" s="27">
        <f t="shared" ca="1" si="24"/>
        <v>145.86102173732581</v>
      </c>
      <c r="Y123" s="7"/>
      <c r="Z123" s="28">
        <f t="shared" si="23"/>
        <v>145.94400000000002</v>
      </c>
      <c r="AA123" s="27">
        <f t="shared" si="21"/>
        <v>2.5472033235306046</v>
      </c>
      <c r="AB123" s="7"/>
      <c r="AC123" s="28">
        <f t="shared" ca="1" si="13"/>
        <v>-8.2978262674203052E-2</v>
      </c>
      <c r="AD123" s="27"/>
      <c r="AE123" s="7"/>
    </row>
    <row r="124" spans="1:31" s="26" customFormat="1" x14ac:dyDescent="0.25">
      <c r="A124" s="26">
        <v>39</v>
      </c>
      <c r="B124" s="26">
        <v>-621</v>
      </c>
      <c r="C124" s="26">
        <v>14137</v>
      </c>
      <c r="D124" s="26">
        <v>14742</v>
      </c>
      <c r="E124" s="26">
        <v>12073</v>
      </c>
      <c r="F124" s="26">
        <v>11483</v>
      </c>
      <c r="G124" s="27"/>
      <c r="H124" s="7"/>
      <c r="I124" s="28">
        <f t="shared" si="14"/>
        <v>2064</v>
      </c>
      <c r="J124" s="27">
        <f t="shared" si="14"/>
        <v>3259</v>
      </c>
      <c r="K124" s="7"/>
      <c r="L124" s="124">
        <f t="shared" si="22"/>
        <v>-0.54056162108754968</v>
      </c>
      <c r="M124" s="27">
        <f t="shared" ca="1" si="15"/>
        <v>5.8903793123096346E-8</v>
      </c>
      <c r="N124" s="44"/>
      <c r="O124" s="44"/>
      <c r="P124" s="7"/>
      <c r="Q124" s="28">
        <f t="shared" ca="1" si="16"/>
        <v>2084.5548594461275</v>
      </c>
      <c r="R124" s="27">
        <f t="shared" ca="1" si="17"/>
        <v>3239.0664692546497</v>
      </c>
      <c r="S124" s="7"/>
      <c r="T124" s="28">
        <f t="shared" ca="1" si="18"/>
        <v>-0.53961279435264897</v>
      </c>
      <c r="U124" s="27">
        <f t="shared" ca="1" si="19"/>
        <v>0.83748694098947329</v>
      </c>
      <c r="V124" s="7"/>
      <c r="W124" s="28">
        <f t="shared" ca="1" si="20"/>
        <v>-0.54080432212405982</v>
      </c>
      <c r="X124" s="27">
        <f t="shared" ca="1" si="24"/>
        <v>140.25754863093482</v>
      </c>
      <c r="Y124" s="7"/>
      <c r="Z124" s="28">
        <f t="shared" si="23"/>
        <v>140.35500000000002</v>
      </c>
      <c r="AA124" s="27">
        <f t="shared" si="21"/>
        <v>2.4496568716366416</v>
      </c>
      <c r="AB124" s="7"/>
      <c r="AC124" s="28">
        <f t="shared" ca="1" si="13"/>
        <v>-9.7451369065197468E-2</v>
      </c>
      <c r="AD124" s="27"/>
      <c r="AE124" s="7"/>
    </row>
    <row r="125" spans="1:31" s="26" customFormat="1" x14ac:dyDescent="0.25">
      <c r="A125" s="26">
        <v>40</v>
      </c>
      <c r="B125" s="26">
        <v>-617</v>
      </c>
      <c r="C125" s="26">
        <v>14285</v>
      </c>
      <c r="D125" s="26">
        <v>14632</v>
      </c>
      <c r="E125" s="26">
        <v>11921</v>
      </c>
      <c r="F125" s="26">
        <v>11590</v>
      </c>
      <c r="G125" s="27"/>
      <c r="H125" s="7"/>
      <c r="I125" s="28">
        <f t="shared" si="14"/>
        <v>2364</v>
      </c>
      <c r="J125" s="27">
        <f t="shared" si="14"/>
        <v>3042</v>
      </c>
      <c r="K125" s="7"/>
      <c r="L125" s="124">
        <f t="shared" si="22"/>
        <v>-0.61925944364674579</v>
      </c>
      <c r="M125" s="27">
        <f t="shared" ca="1" si="15"/>
        <v>7.6759295219621933E-7</v>
      </c>
      <c r="N125" s="44"/>
      <c r="O125" s="44"/>
      <c r="P125" s="7"/>
      <c r="Q125" s="28">
        <f t="shared" ca="1" si="16"/>
        <v>2384.5548594461275</v>
      </c>
      <c r="R125" s="27">
        <f t="shared" ca="1" si="17"/>
        <v>3022.0664692546497</v>
      </c>
      <c r="S125" s="7"/>
      <c r="T125" s="28">
        <f t="shared" ca="1" si="18"/>
        <v>-0.61727150291204269</v>
      </c>
      <c r="U125" s="27">
        <f t="shared" ca="1" si="19"/>
        <v>0.78137982867185074</v>
      </c>
      <c r="V125" s="7"/>
      <c r="W125" s="28">
        <f t="shared" ca="1" si="20"/>
        <v>-0.6183833198243347</v>
      </c>
      <c r="X125" s="27">
        <f t="shared" ca="1" si="24"/>
        <v>134.75170126734031</v>
      </c>
      <c r="Y125" s="7"/>
      <c r="Z125" s="28">
        <f t="shared" si="23"/>
        <v>134.80200000000002</v>
      </c>
      <c r="AA125" s="27">
        <f t="shared" si="21"/>
        <v>2.3527387382733962</v>
      </c>
      <c r="AB125" s="7"/>
      <c r="AC125" s="28">
        <f t="shared" ca="1" si="13"/>
        <v>-5.0298732659712186E-2</v>
      </c>
      <c r="AD125" s="27"/>
      <c r="AE125" s="7"/>
    </row>
    <row r="126" spans="1:31" s="26" customFormat="1" x14ac:dyDescent="0.25">
      <c r="A126" s="26">
        <v>41</v>
      </c>
      <c r="B126" s="26">
        <v>-629</v>
      </c>
      <c r="C126" s="26">
        <v>14431</v>
      </c>
      <c r="D126" s="26">
        <v>14501</v>
      </c>
      <c r="E126" s="26">
        <v>11772</v>
      </c>
      <c r="F126" s="26">
        <v>11712</v>
      </c>
      <c r="G126" s="27"/>
      <c r="H126" s="7"/>
      <c r="I126" s="28">
        <f t="shared" si="14"/>
        <v>2659</v>
      </c>
      <c r="J126" s="27">
        <f t="shared" si="14"/>
        <v>2789</v>
      </c>
      <c r="K126" s="7"/>
      <c r="L126" s="124">
        <f t="shared" si="22"/>
        <v>-0.69349718582915165</v>
      </c>
      <c r="M126" s="27">
        <f t="shared" ca="1" si="15"/>
        <v>1.3399952270013153E-6</v>
      </c>
      <c r="N126" s="44"/>
      <c r="O126" s="44"/>
      <c r="P126" s="7"/>
      <c r="Q126" s="28">
        <f t="shared" ca="1" si="16"/>
        <v>2679.5548594461275</v>
      </c>
      <c r="R126" s="27">
        <f t="shared" ca="1" si="17"/>
        <v>2769.0664692546497</v>
      </c>
      <c r="S126" s="7"/>
      <c r="T126" s="28">
        <f t="shared" ca="1" si="18"/>
        <v>-0.69363589966211314</v>
      </c>
      <c r="U126" s="27">
        <f t="shared" ca="1" si="19"/>
        <v>0.71596462398817107</v>
      </c>
      <c r="V126" s="7"/>
      <c r="W126" s="28">
        <f t="shared" ca="1" si="20"/>
        <v>-0.69465476745780741</v>
      </c>
      <c r="X126" s="27">
        <f t="shared" ca="1" si="24"/>
        <v>128.97524903090982</v>
      </c>
      <c r="Y126" s="7"/>
      <c r="Z126" s="28">
        <f t="shared" si="23"/>
        <v>129.14100000000002</v>
      </c>
      <c r="AA126" s="27">
        <f t="shared" si="21"/>
        <v>2.2539356493179974</v>
      </c>
      <c r="AB126" s="7"/>
      <c r="AC126" s="28">
        <f t="shared" ca="1" si="13"/>
        <v>-0.16575096909019749</v>
      </c>
      <c r="AD126" s="27"/>
      <c r="AE126" s="7"/>
    </row>
    <row r="127" spans="1:31" s="26" customFormat="1" x14ac:dyDescent="0.25">
      <c r="A127" s="26">
        <v>42</v>
      </c>
      <c r="B127" s="26">
        <v>-606</v>
      </c>
      <c r="C127" s="26">
        <v>14554</v>
      </c>
      <c r="D127" s="26">
        <v>14367</v>
      </c>
      <c r="E127" s="26">
        <v>11644</v>
      </c>
      <c r="F127" s="26">
        <v>11850</v>
      </c>
      <c r="G127" s="27"/>
      <c r="H127" s="7"/>
      <c r="I127" s="28">
        <f t="shared" si="14"/>
        <v>2910</v>
      </c>
      <c r="J127" s="27">
        <f t="shared" si="14"/>
        <v>2517</v>
      </c>
      <c r="K127" s="7"/>
      <c r="L127" s="124">
        <f t="shared" si="22"/>
        <v>-0.75862689664425231</v>
      </c>
      <c r="M127" s="27">
        <f t="shared" ca="1" si="15"/>
        <v>8.1428396216053385E-7</v>
      </c>
      <c r="N127" s="44"/>
      <c r="O127" s="44"/>
      <c r="P127" s="7"/>
      <c r="Q127" s="28">
        <f t="shared" ca="1" si="16"/>
        <v>2930.5548594461275</v>
      </c>
      <c r="R127" s="27">
        <f t="shared" ca="1" si="17"/>
        <v>2497.0664692546497</v>
      </c>
      <c r="S127" s="7"/>
      <c r="T127" s="28">
        <f t="shared" ca="1" si="18"/>
        <v>-0.75861035249013919</v>
      </c>
      <c r="U127" s="27">
        <f t="shared" ca="1" si="19"/>
        <v>0.64563681500018333</v>
      </c>
      <c r="V127" s="7"/>
      <c r="W127" s="28">
        <f t="shared" ca="1" si="20"/>
        <v>-0.75952927348469124</v>
      </c>
      <c r="X127" s="27">
        <f t="shared" ca="1" si="24"/>
        <v>123.47591655162734</v>
      </c>
      <c r="Y127" s="7"/>
      <c r="Z127" s="28">
        <f t="shared" si="23"/>
        <v>123.68700000000003</v>
      </c>
      <c r="AA127" s="27">
        <f t="shared" si="21"/>
        <v>2.158745391914227</v>
      </c>
      <c r="AB127" s="7"/>
      <c r="AC127" s="28">
        <f t="shared" ca="1" si="13"/>
        <v>-0.21108344837269044</v>
      </c>
      <c r="AD127" s="27"/>
      <c r="AE127" s="7"/>
    </row>
    <row r="128" spans="1:31" s="26" customFormat="1" x14ac:dyDescent="0.25">
      <c r="A128" s="26">
        <v>43</v>
      </c>
      <c r="B128" s="26">
        <v>-611</v>
      </c>
      <c r="C128" s="26">
        <v>14658</v>
      </c>
      <c r="D128" s="26">
        <v>14218</v>
      </c>
      <c r="E128" s="26">
        <v>11529</v>
      </c>
      <c r="F128" s="26">
        <v>11988</v>
      </c>
      <c r="G128" s="27"/>
      <c r="H128" s="7"/>
      <c r="I128" s="28">
        <f t="shared" si="14"/>
        <v>3129</v>
      </c>
      <c r="J128" s="27">
        <f t="shared" si="14"/>
        <v>2230</v>
      </c>
      <c r="K128" s="7"/>
      <c r="L128" s="124">
        <f t="shared" si="22"/>
        <v>-0.81733477680126643</v>
      </c>
      <c r="M128" s="27">
        <f t="shared" ca="1" si="15"/>
        <v>1.4886846171061858E-6</v>
      </c>
      <c r="N128" s="44"/>
      <c r="O128" s="44"/>
      <c r="P128" s="7"/>
      <c r="Q128" s="28">
        <f t="shared" ca="1" si="16"/>
        <v>3149.5548594461275</v>
      </c>
      <c r="R128" s="27">
        <f t="shared" ca="1" si="17"/>
        <v>2210.0664692546497</v>
      </c>
      <c r="S128" s="7"/>
      <c r="T128" s="28">
        <f t="shared" ca="1" si="18"/>
        <v>-0.81530120973849662</v>
      </c>
      <c r="U128" s="27">
        <f t="shared" ca="1" si="19"/>
        <v>0.5714306341930051</v>
      </c>
      <c r="V128" s="7"/>
      <c r="W128" s="28">
        <f t="shared" ca="1" si="20"/>
        <v>-0.81611466016048728</v>
      </c>
      <c r="X128" s="27">
        <f t="shared" ca="1" si="24"/>
        <v>118.10886736768555</v>
      </c>
      <c r="Y128" s="7"/>
      <c r="Z128" s="28">
        <f t="shared" si="23"/>
        <v>118.18800000000003</v>
      </c>
      <c r="AA128" s="27">
        <f t="shared" si="21"/>
        <v>2.0627697363470587</v>
      </c>
      <c r="AB128" s="7"/>
      <c r="AC128" s="28">
        <f t="shared" ca="1" si="13"/>
        <v>-7.9132632314482976E-2</v>
      </c>
      <c r="AD128" s="27"/>
      <c r="AE128" s="7"/>
    </row>
    <row r="129" spans="1:31" s="26" customFormat="1" x14ac:dyDescent="0.25">
      <c r="A129" s="26">
        <v>44</v>
      </c>
      <c r="B129" s="26">
        <v>-640</v>
      </c>
      <c r="C129" s="26">
        <v>14768</v>
      </c>
      <c r="D129" s="26">
        <v>14051</v>
      </c>
      <c r="E129" s="26">
        <v>11425</v>
      </c>
      <c r="F129" s="26">
        <v>12151</v>
      </c>
      <c r="G129" s="27"/>
      <c r="H129" s="7"/>
      <c r="I129" s="28">
        <f t="shared" si="14"/>
        <v>3343</v>
      </c>
      <c r="J129" s="27">
        <f t="shared" si="14"/>
        <v>1900</v>
      </c>
      <c r="K129" s="7"/>
      <c r="L129" s="124">
        <f t="shared" si="22"/>
        <v>-0.87074967211385479</v>
      </c>
      <c r="M129" s="27">
        <f t="shared" ca="1" si="15"/>
        <v>4.0992109264786755E-7</v>
      </c>
      <c r="N129" s="44"/>
      <c r="O129" s="44"/>
      <c r="P129" s="7"/>
      <c r="Q129" s="28">
        <f t="shared" ca="1" si="16"/>
        <v>3363.5548594461275</v>
      </c>
      <c r="R129" s="27">
        <f t="shared" ca="1" si="17"/>
        <v>1880.0664692546495</v>
      </c>
      <c r="S129" s="7"/>
      <c r="T129" s="28">
        <f t="shared" ca="1" si="18"/>
        <v>-0.87069775517753079</v>
      </c>
      <c r="U129" s="27">
        <f t="shared" ca="1" si="19"/>
        <v>0.48610645417081411</v>
      </c>
      <c r="V129" s="7"/>
      <c r="W129" s="28">
        <f t="shared" ca="1" si="20"/>
        <v>-0.87138992291834305</v>
      </c>
      <c r="X129" s="27">
        <f t="shared" ca="1" si="24"/>
        <v>112.26480513331649</v>
      </c>
      <c r="Y129" s="7"/>
      <c r="Z129" s="28">
        <f t="shared" si="23"/>
        <v>112.42800000000003</v>
      </c>
      <c r="AA129" s="27">
        <f t="shared" si="21"/>
        <v>1.9622387714321854</v>
      </c>
      <c r="AB129" s="7"/>
      <c r="AC129" s="28">
        <f t="shared" ca="1" si="13"/>
        <v>-0.16319486668353989</v>
      </c>
      <c r="AD129" s="27"/>
      <c r="AE129" s="7"/>
    </row>
    <row r="130" spans="1:31" s="26" customFormat="1" x14ac:dyDescent="0.25">
      <c r="A130" s="26">
        <v>45</v>
      </c>
      <c r="B130" s="26">
        <v>-625</v>
      </c>
      <c r="C130" s="26">
        <v>14851</v>
      </c>
      <c r="D130" s="26">
        <v>13888</v>
      </c>
      <c r="E130" s="26">
        <v>11347</v>
      </c>
      <c r="F130" s="26">
        <v>12326</v>
      </c>
      <c r="G130" s="27"/>
      <c r="H130" s="7"/>
      <c r="I130" s="28">
        <f t="shared" si="14"/>
        <v>3504</v>
      </c>
      <c r="J130" s="27">
        <f t="shared" si="14"/>
        <v>1562</v>
      </c>
      <c r="K130" s="7"/>
      <c r="L130" s="124">
        <f t="shared" si="22"/>
        <v>-0.91442580687458164</v>
      </c>
      <c r="M130" s="27">
        <f t="shared" ca="1" si="15"/>
        <v>2.2001248813647864E-6</v>
      </c>
      <c r="N130" s="44"/>
      <c r="O130" s="44"/>
      <c r="P130" s="7"/>
      <c r="Q130" s="28">
        <f t="shared" ca="1" si="16"/>
        <v>3524.5548594461275</v>
      </c>
      <c r="R130" s="27">
        <f t="shared" ca="1" si="17"/>
        <v>1542.0664692546495</v>
      </c>
      <c r="S130" s="7"/>
      <c r="T130" s="28">
        <f t="shared" ca="1" si="18"/>
        <v>-0.9123745954377388</v>
      </c>
      <c r="U130" s="27">
        <f t="shared" ca="1" si="19"/>
        <v>0.39871380917838822</v>
      </c>
      <c r="V130" s="7"/>
      <c r="W130" s="28">
        <f t="shared" ca="1" si="20"/>
        <v>-0.91294252508026041</v>
      </c>
      <c r="X130" s="27">
        <f t="shared" ca="1" si="24"/>
        <v>106.7023328329974</v>
      </c>
      <c r="Y130" s="7"/>
      <c r="Z130" s="28">
        <f t="shared" si="23"/>
        <v>106.80300000000003</v>
      </c>
      <c r="AA130" s="27">
        <f t="shared" si="21"/>
        <v>1.864064001007504</v>
      </c>
      <c r="AB130" s="7"/>
      <c r="AC130" s="28">
        <f t="shared" ca="1" si="13"/>
        <v>-0.10066716700262646</v>
      </c>
      <c r="AD130" s="27"/>
      <c r="AE130" s="7"/>
    </row>
    <row r="131" spans="1:31" s="26" customFormat="1" x14ac:dyDescent="0.25">
      <c r="A131" s="26">
        <v>46</v>
      </c>
      <c r="B131" s="26">
        <v>-628</v>
      </c>
      <c r="C131" s="26">
        <v>14919</v>
      </c>
      <c r="D131" s="26">
        <v>13706</v>
      </c>
      <c r="E131" s="26">
        <v>11276</v>
      </c>
      <c r="F131" s="26">
        <v>12501</v>
      </c>
      <c r="G131" s="27"/>
      <c r="H131" s="7"/>
      <c r="I131" s="28">
        <f t="shared" si="14"/>
        <v>3643</v>
      </c>
      <c r="J131" s="27">
        <f t="shared" si="14"/>
        <v>1205</v>
      </c>
      <c r="K131" s="7"/>
      <c r="L131" s="124">
        <f t="shared" si="22"/>
        <v>-0.94943656650654251</v>
      </c>
      <c r="M131" s="27">
        <f t="shared" ca="1" si="15"/>
        <v>4.1396761516286429E-7</v>
      </c>
      <c r="N131" s="44"/>
      <c r="O131" s="44"/>
      <c r="P131" s="7"/>
      <c r="Q131" s="28">
        <f t="shared" ca="1" si="16"/>
        <v>3663.5548594461275</v>
      </c>
      <c r="R131" s="27">
        <f t="shared" ca="1" si="17"/>
        <v>1185.0664692546495</v>
      </c>
      <c r="S131" s="7"/>
      <c r="T131" s="28">
        <f t="shared" ca="1" si="18"/>
        <v>-0.9483564637369245</v>
      </c>
      <c r="U131" s="27">
        <f t="shared" ca="1" si="19"/>
        <v>0.30640855988165439</v>
      </c>
      <c r="V131" s="7"/>
      <c r="W131" s="28">
        <f t="shared" ca="1" si="20"/>
        <v>-0.94879316335519581</v>
      </c>
      <c r="X131" s="27">
        <f t="shared" ca="1" si="24"/>
        <v>101.00739574946033</v>
      </c>
      <c r="Y131" s="7"/>
      <c r="Z131" s="28">
        <f t="shared" si="23"/>
        <v>101.15100000000002</v>
      </c>
      <c r="AA131" s="27">
        <f t="shared" si="21"/>
        <v>1.7654179916847845</v>
      </c>
      <c r="AB131" s="7"/>
      <c r="AC131" s="28">
        <f t="shared" ca="1" si="13"/>
        <v>-0.1436042505396955</v>
      </c>
      <c r="AD131" s="27"/>
      <c r="AE131" s="7"/>
    </row>
    <row r="132" spans="1:31" s="26" customFormat="1" x14ac:dyDescent="0.25">
      <c r="A132" s="26">
        <v>47</v>
      </c>
      <c r="B132" s="26">
        <v>-641</v>
      </c>
      <c r="C132" s="26">
        <v>14975</v>
      </c>
      <c r="D132" s="26">
        <v>13522</v>
      </c>
      <c r="E132" s="26">
        <v>11227</v>
      </c>
      <c r="F132" s="26">
        <v>12687</v>
      </c>
      <c r="G132" s="27"/>
      <c r="H132" s="7"/>
      <c r="I132" s="28">
        <f t="shared" si="14"/>
        <v>3748</v>
      </c>
      <c r="J132" s="27">
        <f t="shared" si="14"/>
        <v>835</v>
      </c>
      <c r="K132" s="7"/>
      <c r="L132" s="124">
        <f t="shared" si="22"/>
        <v>-0.9756451527366421</v>
      </c>
      <c r="M132" s="27">
        <f t="shared" ca="1" si="15"/>
        <v>3.7071528838106442E-8</v>
      </c>
      <c r="N132" s="44"/>
      <c r="O132" s="44"/>
      <c r="P132" s="7"/>
      <c r="Q132" s="28">
        <f t="shared" ca="1" si="16"/>
        <v>3768.5548594461275</v>
      </c>
      <c r="R132" s="27">
        <f t="shared" ca="1" si="17"/>
        <v>815.06646925464963</v>
      </c>
      <c r="S132" s="7"/>
      <c r="T132" s="28">
        <f t="shared" ca="1" si="18"/>
        <v>-0.97553701173271234</v>
      </c>
      <c r="U132" s="27">
        <f t="shared" ca="1" si="19"/>
        <v>0.21074205500828877</v>
      </c>
      <c r="V132" s="7"/>
      <c r="W132" s="28">
        <f t="shared" ca="1" si="20"/>
        <v>-0.97583769241784601</v>
      </c>
      <c r="X132" s="27">
        <f t="shared" ca="1" si="24"/>
        <v>95.29621433560078</v>
      </c>
      <c r="Y132" s="7"/>
      <c r="Z132" s="28">
        <f t="shared" si="23"/>
        <v>95.382000000000019</v>
      </c>
      <c r="AA132" s="27">
        <f t="shared" si="21"/>
        <v>1.6647299471372319</v>
      </c>
      <c r="AB132" s="7"/>
      <c r="AC132" s="28">
        <f t="shared" ca="1" si="13"/>
        <v>-8.5785664399239181E-2</v>
      </c>
      <c r="AD132" s="27"/>
      <c r="AE132" s="7"/>
    </row>
    <row r="133" spans="1:31" s="26" customFormat="1" x14ac:dyDescent="0.25">
      <c r="A133" s="26">
        <v>48</v>
      </c>
      <c r="B133" s="26">
        <v>-625</v>
      </c>
      <c r="C133" s="26">
        <v>15000</v>
      </c>
      <c r="D133" s="26">
        <v>13341</v>
      </c>
      <c r="E133" s="26">
        <v>11197</v>
      </c>
      <c r="F133" s="26">
        <v>12874</v>
      </c>
      <c r="G133" s="27"/>
      <c r="H133" s="7"/>
      <c r="I133" s="28">
        <f t="shared" si="14"/>
        <v>3803</v>
      </c>
      <c r="J133" s="27">
        <f t="shared" si="14"/>
        <v>467</v>
      </c>
      <c r="K133" s="7"/>
      <c r="L133" s="124">
        <f t="shared" si="22"/>
        <v>-0.99168038086772503</v>
      </c>
      <c r="M133" s="27">
        <f t="shared" ca="1" si="15"/>
        <v>3.0295323419870719E-6</v>
      </c>
      <c r="N133" s="44"/>
      <c r="O133" s="44"/>
      <c r="P133" s="7"/>
      <c r="Q133" s="28">
        <f t="shared" ca="1" si="16"/>
        <v>3823.5548594461275</v>
      </c>
      <c r="R133" s="27">
        <f t="shared" ca="1" si="17"/>
        <v>447.06646925464963</v>
      </c>
      <c r="S133" s="7"/>
      <c r="T133" s="28">
        <f t="shared" ca="1" si="18"/>
        <v>-0.98977444163526784</v>
      </c>
      <c r="U133" s="27">
        <f t="shared" ca="1" si="19"/>
        <v>0.11559266637748189</v>
      </c>
      <c r="V133" s="7"/>
      <c r="W133" s="28">
        <f t="shared" ca="1" si="20"/>
        <v>-0.98993982568561012</v>
      </c>
      <c r="X133" s="27">
        <f t="shared" ca="1" si="24"/>
        <v>89.76987975267366</v>
      </c>
      <c r="Y133" s="7"/>
      <c r="Z133" s="28">
        <f t="shared" si="23"/>
        <v>89.757000000000019</v>
      </c>
      <c r="AA133" s="27">
        <f t="shared" si="21"/>
        <v>1.5665551767125505</v>
      </c>
      <c r="AB133" s="7"/>
      <c r="AC133" s="28">
        <f t="shared" ca="1" si="13"/>
        <v>1.287975267364061E-2</v>
      </c>
      <c r="AD133" s="27"/>
      <c r="AE133" s="7"/>
    </row>
    <row r="134" spans="1:31" s="26" customFormat="1" x14ac:dyDescent="0.25">
      <c r="A134" s="26">
        <v>49</v>
      </c>
      <c r="B134" s="26">
        <v>-610</v>
      </c>
      <c r="C134" s="26">
        <v>15011</v>
      </c>
      <c r="D134" s="26">
        <v>13151</v>
      </c>
      <c r="E134" s="26">
        <v>11184</v>
      </c>
      <c r="F134" s="26">
        <v>13057</v>
      </c>
      <c r="G134" s="27"/>
      <c r="H134" s="7"/>
      <c r="I134" s="28">
        <f t="shared" si="14"/>
        <v>3827</v>
      </c>
      <c r="J134" s="27">
        <f t="shared" si="14"/>
        <v>94</v>
      </c>
      <c r="K134" s="7"/>
      <c r="L134" s="124">
        <f t="shared" si="22"/>
        <v>-0.99811739703802482</v>
      </c>
      <c r="M134" s="27">
        <f t="shared" ca="1" si="15"/>
        <v>4.418479175924016E-6</v>
      </c>
      <c r="N134" s="44"/>
      <c r="O134" s="44"/>
      <c r="P134" s="7"/>
      <c r="Q134" s="28">
        <f t="shared" ca="1" si="16"/>
        <v>3847.5548594461275</v>
      </c>
      <c r="R134" s="27">
        <f t="shared" ca="1" si="17"/>
        <v>74.066469254649633</v>
      </c>
      <c r="S134" s="7"/>
      <c r="T134" s="28">
        <f t="shared" ca="1" si="18"/>
        <v>-0.99598713832001928</v>
      </c>
      <c r="U134" s="27">
        <f t="shared" ca="1" si="19"/>
        <v>1.9150487140278172E-2</v>
      </c>
      <c r="V134" s="7"/>
      <c r="W134" s="28">
        <f t="shared" ca="1" si="20"/>
        <v>-0.99601537915610183</v>
      </c>
      <c r="X134" s="27">
        <f t="shared" ca="1" si="24"/>
        <v>84.211258530343116</v>
      </c>
      <c r="Y134" s="7"/>
      <c r="Z134" s="28">
        <f t="shared" si="23"/>
        <v>84.267000000000024</v>
      </c>
      <c r="AA134" s="27">
        <f t="shared" si="21"/>
        <v>1.470736600778062</v>
      </c>
      <c r="AB134" s="7"/>
      <c r="AC134" s="28">
        <f t="shared" ca="1" si="13"/>
        <v>-5.5741469656908293E-2</v>
      </c>
      <c r="AD134" s="27"/>
      <c r="AE134" s="7"/>
    </row>
    <row r="135" spans="1:31" s="26" customFormat="1" x14ac:dyDescent="0.25">
      <c r="A135" s="26">
        <v>50</v>
      </c>
      <c r="B135" s="26">
        <v>-606</v>
      </c>
      <c r="C135" s="26">
        <v>15011</v>
      </c>
      <c r="D135" s="26">
        <v>12973</v>
      </c>
      <c r="E135" s="26">
        <v>11188</v>
      </c>
      <c r="F135" s="26">
        <v>13243</v>
      </c>
      <c r="G135" s="27"/>
      <c r="H135" s="7"/>
      <c r="I135" s="28">
        <f t="shared" si="14"/>
        <v>3823</v>
      </c>
      <c r="J135" s="27">
        <f t="shared" si="14"/>
        <v>-270</v>
      </c>
      <c r="K135" s="7"/>
      <c r="L135" s="124">
        <f t="shared" si="22"/>
        <v>-0.99544056198493613</v>
      </c>
      <c r="M135" s="27">
        <f t="shared" ca="1" si="15"/>
        <v>3.5339884027055694E-7</v>
      </c>
      <c r="N135" s="44"/>
      <c r="O135" s="44"/>
      <c r="P135" s="7"/>
      <c r="Q135" s="28">
        <f t="shared" ca="1" si="16"/>
        <v>3843.5548594461275</v>
      </c>
      <c r="R135" s="27">
        <f t="shared" ca="1" si="17"/>
        <v>-289.93353074535037</v>
      </c>
      <c r="S135" s="7"/>
      <c r="T135" s="28">
        <f t="shared" ca="1" si="18"/>
        <v>-0.99495168887256069</v>
      </c>
      <c r="U135" s="27">
        <f t="shared" ca="1" si="19"/>
        <v>-7.4964669005411252E-2</v>
      </c>
      <c r="V135" s="7"/>
      <c r="W135" s="28">
        <f t="shared" ca="1" si="20"/>
        <v>-0.99484608840245281</v>
      </c>
      <c r="X135" s="27">
        <f t="shared" ca="1" si="24"/>
        <v>78.80049568502028</v>
      </c>
      <c r="Y135" s="7"/>
      <c r="Z135" s="28">
        <f t="shared" si="23"/>
        <v>78.813000000000031</v>
      </c>
      <c r="AA135" s="27">
        <f t="shared" si="21"/>
        <v>1.3755463433742914</v>
      </c>
      <c r="AB135" s="7"/>
      <c r="AC135" s="28">
        <f t="shared" ca="1" si="13"/>
        <v>-1.2504314979750575E-2</v>
      </c>
      <c r="AD135" s="27"/>
      <c r="AE135" s="7"/>
    </row>
    <row r="136" spans="1:31" s="26" customFormat="1" x14ac:dyDescent="0.25">
      <c r="A136" s="26">
        <v>51</v>
      </c>
      <c r="B136" s="26">
        <v>-634</v>
      </c>
      <c r="C136" s="26">
        <v>14978</v>
      </c>
      <c r="D136" s="26">
        <v>12791</v>
      </c>
      <c r="E136" s="26">
        <v>11212</v>
      </c>
      <c r="F136" s="26">
        <v>13430</v>
      </c>
      <c r="G136" s="27"/>
      <c r="H136" s="7"/>
      <c r="I136" s="28">
        <f t="shared" si="14"/>
        <v>3766</v>
      </c>
      <c r="J136" s="27">
        <f t="shared" si="14"/>
        <v>-639</v>
      </c>
      <c r="K136" s="7"/>
      <c r="L136" s="124">
        <f t="shared" si="22"/>
        <v>-0.9829892277533484</v>
      </c>
      <c r="M136" s="27">
        <f t="shared" ca="1" si="15"/>
        <v>9.2050808869529507E-6</v>
      </c>
      <c r="N136" s="44"/>
      <c r="O136" s="44"/>
      <c r="P136" s="7"/>
      <c r="Q136" s="28">
        <f t="shared" ca="1" si="16"/>
        <v>3786.5548594461275</v>
      </c>
      <c r="R136" s="27">
        <f t="shared" ca="1" si="17"/>
        <v>-658.93353074535037</v>
      </c>
      <c r="S136" s="7"/>
      <c r="T136" s="28">
        <f t="shared" ca="1" si="18"/>
        <v>-0.98019653424627595</v>
      </c>
      <c r="U136" s="27">
        <f t="shared" ca="1" si="19"/>
        <v>-0.17037261575749751</v>
      </c>
      <c r="V136" s="7"/>
      <c r="W136" s="28">
        <f t="shared" ca="1" si="20"/>
        <v>-0.97995524013192459</v>
      </c>
      <c r="X136" s="27">
        <f t="shared" ca="1" si="24"/>
        <v>73.247041940958354</v>
      </c>
      <c r="Y136" s="7"/>
      <c r="Z136" s="28">
        <f t="shared" si="23"/>
        <v>73.107000000000028</v>
      </c>
      <c r="AA136" s="27">
        <f t="shared" si="21"/>
        <v>1.275957856255495</v>
      </c>
      <c r="AB136" s="7"/>
      <c r="AC136" s="28">
        <f t="shared" ca="1" si="13"/>
        <v>0.14004194095832645</v>
      </c>
      <c r="AD136" s="27"/>
      <c r="AE136" s="7"/>
    </row>
    <row r="137" spans="1:31" s="26" customFormat="1" x14ac:dyDescent="0.25">
      <c r="A137" s="26">
        <v>52</v>
      </c>
      <c r="B137" s="26">
        <v>-620</v>
      </c>
      <c r="C137" s="26">
        <v>14943</v>
      </c>
      <c r="D137" s="26">
        <v>12594</v>
      </c>
      <c r="E137" s="26">
        <v>11254</v>
      </c>
      <c r="F137" s="26">
        <v>13610</v>
      </c>
      <c r="G137" s="27"/>
      <c r="H137" s="7"/>
      <c r="I137" s="28">
        <f t="shared" si="14"/>
        <v>3689</v>
      </c>
      <c r="J137" s="27">
        <f t="shared" si="14"/>
        <v>-1016</v>
      </c>
      <c r="K137" s="7"/>
      <c r="L137" s="124">
        <f t="shared" si="22"/>
        <v>-0.96138584913117764</v>
      </c>
      <c r="M137" s="27">
        <f t="shared" ca="1" si="15"/>
        <v>2.2549565856747159E-6</v>
      </c>
      <c r="N137" s="44"/>
      <c r="O137" s="44"/>
      <c r="P137" s="7"/>
      <c r="Q137" s="28">
        <f t="shared" ca="1" si="16"/>
        <v>3709.5548594461275</v>
      </c>
      <c r="R137" s="27">
        <f t="shared" ca="1" si="17"/>
        <v>-1035.9335307453505</v>
      </c>
      <c r="S137" s="7"/>
      <c r="T137" s="28">
        <f t="shared" ca="1" si="18"/>
        <v>-0.96026413238269825</v>
      </c>
      <c r="U137" s="27">
        <f t="shared" ca="1" si="19"/>
        <v>-0.2678490274798187</v>
      </c>
      <c r="V137" s="7"/>
      <c r="W137" s="28">
        <f t="shared" ca="1" si="20"/>
        <v>-0.95988419784486823</v>
      </c>
      <c r="X137" s="27">
        <f t="shared" ca="1" si="24"/>
        <v>67.518371105927542</v>
      </c>
      <c r="Y137" s="7"/>
      <c r="Z137" s="28">
        <f t="shared" si="23"/>
        <v>67.527000000000029</v>
      </c>
      <c r="AA137" s="27">
        <f t="shared" si="21"/>
        <v>1.1785684839942114</v>
      </c>
      <c r="AB137" s="7"/>
      <c r="AC137" s="28">
        <f t="shared" ca="1" si="13"/>
        <v>-8.6288940724870145E-3</v>
      </c>
      <c r="AD137" s="27"/>
      <c r="AE137" s="7"/>
    </row>
    <row r="138" spans="1:31" s="26" customFormat="1" x14ac:dyDescent="0.25">
      <c r="A138" s="26">
        <v>53</v>
      </c>
      <c r="B138" s="26">
        <v>-625</v>
      </c>
      <c r="C138" s="26">
        <v>14886</v>
      </c>
      <c r="D138" s="26">
        <v>12424</v>
      </c>
      <c r="E138" s="26">
        <v>11316</v>
      </c>
      <c r="F138" s="26">
        <v>13792</v>
      </c>
      <c r="G138" s="27"/>
      <c r="H138" s="7"/>
      <c r="I138" s="28">
        <f t="shared" si="14"/>
        <v>3570</v>
      </c>
      <c r="J138" s="27">
        <f t="shared" si="14"/>
        <v>-1368</v>
      </c>
      <c r="K138" s="7"/>
      <c r="L138" s="124">
        <f t="shared" si="22"/>
        <v>-0.93038254579280177</v>
      </c>
      <c r="M138" s="27">
        <f t="shared" ca="1" si="15"/>
        <v>2.0518502658934682E-6</v>
      </c>
      <c r="N138" s="44"/>
      <c r="O138" s="44"/>
      <c r="P138" s="7"/>
      <c r="Q138" s="28">
        <f t="shared" ca="1" si="16"/>
        <v>3590.5548594461275</v>
      </c>
      <c r="R138" s="27">
        <f t="shared" ca="1" si="17"/>
        <v>-1387.9335307453505</v>
      </c>
      <c r="S138" s="7"/>
      <c r="T138" s="28">
        <f t="shared" ca="1" si="18"/>
        <v>-0.9294595113208054</v>
      </c>
      <c r="U138" s="27">
        <f t="shared" ca="1" si="19"/>
        <v>-0.35886148617015573</v>
      </c>
      <c r="V138" s="7"/>
      <c r="W138" s="28">
        <f t="shared" ca="1" si="20"/>
        <v>-0.9289501176913274</v>
      </c>
      <c r="X138" s="27">
        <f t="shared" ca="1" si="24"/>
        <v>61.987783670953036</v>
      </c>
      <c r="Y138" s="7"/>
      <c r="Z138" s="28">
        <f t="shared" si="23"/>
        <v>61.902000000000029</v>
      </c>
      <c r="AA138" s="27">
        <f t="shared" si="21"/>
        <v>1.0803937135695303</v>
      </c>
      <c r="AB138" s="7"/>
      <c r="AC138" s="28">
        <f t="shared" ca="1" si="13"/>
        <v>8.5783670953006208E-2</v>
      </c>
      <c r="AD138" s="27"/>
      <c r="AE138" s="7"/>
    </row>
    <row r="139" spans="1:31" s="26" customFormat="1" x14ac:dyDescent="0.25">
      <c r="A139" s="26">
        <v>54</v>
      </c>
      <c r="B139" s="26">
        <v>-642</v>
      </c>
      <c r="C139" s="26">
        <v>14796</v>
      </c>
      <c r="D139" s="26">
        <v>12239</v>
      </c>
      <c r="E139" s="26">
        <v>11390</v>
      </c>
      <c r="F139" s="26">
        <v>13962</v>
      </c>
      <c r="G139" s="27"/>
      <c r="H139" s="7"/>
      <c r="I139" s="28">
        <f t="shared" si="14"/>
        <v>3406</v>
      </c>
      <c r="J139" s="27">
        <f t="shared" si="14"/>
        <v>-1723</v>
      </c>
      <c r="K139" s="7"/>
      <c r="L139" s="124">
        <f t="shared" si="22"/>
        <v>-0.88920566952103663</v>
      </c>
      <c r="M139" s="27">
        <f t="shared" ca="1" si="15"/>
        <v>8.063061950504028E-6</v>
      </c>
      <c r="N139" s="44"/>
      <c r="O139" s="44"/>
      <c r="P139" s="7"/>
      <c r="Q139" s="28">
        <f t="shared" ca="1" si="16"/>
        <v>3426.5548594461275</v>
      </c>
      <c r="R139" s="27">
        <f t="shared" ca="1" si="17"/>
        <v>-1742.9335307453505</v>
      </c>
      <c r="S139" s="7"/>
      <c r="T139" s="28">
        <f t="shared" ca="1" si="18"/>
        <v>-0.88700608397500347</v>
      </c>
      <c r="U139" s="27">
        <f t="shared" ca="1" si="19"/>
        <v>-0.45064961922433083</v>
      </c>
      <c r="V139" s="7"/>
      <c r="W139" s="28">
        <f t="shared" ca="1" si="20"/>
        <v>-0.88636611639589458</v>
      </c>
      <c r="X139" s="27">
        <f t="shared" ca="1" si="24"/>
        <v>56.159895808847864</v>
      </c>
      <c r="Y139" s="7"/>
      <c r="Z139" s="28">
        <f t="shared" si="23"/>
        <v>56.124000000000031</v>
      </c>
      <c r="AA139" s="27">
        <f t="shared" si="21"/>
        <v>0.97954858938929812</v>
      </c>
      <c r="AB139" s="7"/>
      <c r="AC139" s="28">
        <f t="shared" ca="1" si="13"/>
        <v>3.5895808847833166E-2</v>
      </c>
      <c r="AD139" s="27"/>
      <c r="AE139" s="7"/>
    </row>
    <row r="140" spans="1:31" s="26" customFormat="1" x14ac:dyDescent="0.25">
      <c r="A140" s="26">
        <v>55</v>
      </c>
      <c r="B140" s="26">
        <v>-635</v>
      </c>
      <c r="C140" s="26">
        <v>14708</v>
      </c>
      <c r="D140" s="26">
        <v>12074</v>
      </c>
      <c r="E140" s="26">
        <v>11487</v>
      </c>
      <c r="F140" s="26">
        <v>14137</v>
      </c>
      <c r="G140" s="27"/>
      <c r="H140" s="7"/>
      <c r="I140" s="28">
        <f t="shared" si="14"/>
        <v>3221</v>
      </c>
      <c r="J140" s="27">
        <f t="shared" si="14"/>
        <v>-2063</v>
      </c>
      <c r="K140" s="7"/>
      <c r="L140" s="124">
        <f t="shared" si="22"/>
        <v>-0.83958339455118669</v>
      </c>
      <c r="M140" s="27">
        <f t="shared" ca="1" si="15"/>
        <v>1.5175262436980103E-6</v>
      </c>
      <c r="N140" s="44"/>
      <c r="O140" s="44"/>
      <c r="P140" s="7"/>
      <c r="Q140" s="28">
        <f t="shared" ca="1" si="16"/>
        <v>3241.5548594461275</v>
      </c>
      <c r="R140" s="27">
        <f t="shared" ca="1" si="17"/>
        <v>-2082.9335307453503</v>
      </c>
      <c r="S140" s="7"/>
      <c r="T140" s="28">
        <f t="shared" ca="1" si="18"/>
        <v>-0.83911654703004401</v>
      </c>
      <c r="U140" s="27">
        <f t="shared" ca="1" si="19"/>
        <v>-0.5385593804593154</v>
      </c>
      <c r="V140" s="7"/>
      <c r="W140" s="28">
        <f t="shared" ca="1" si="20"/>
        <v>-0.83835151539976882</v>
      </c>
      <c r="X140" s="27">
        <f t="shared" ca="1" si="24"/>
        <v>50.392958868999472</v>
      </c>
      <c r="Y140" s="7"/>
      <c r="Z140" s="28">
        <f t="shared" si="23"/>
        <v>50.409000000000034</v>
      </c>
      <c r="AA140" s="27">
        <f t="shared" si="21"/>
        <v>0.87980302263782206</v>
      </c>
      <c r="AB140" s="7"/>
      <c r="AC140" s="28">
        <f t="shared" ca="1" si="13"/>
        <v>-1.6041131000562814E-2</v>
      </c>
      <c r="AD140" s="27"/>
      <c r="AE140" s="7"/>
    </row>
    <row r="141" spans="1:31" s="26" customFormat="1" x14ac:dyDescent="0.25">
      <c r="A141" s="26">
        <v>56</v>
      </c>
      <c r="B141" s="26">
        <v>-623</v>
      </c>
      <c r="C141" s="26">
        <v>14606</v>
      </c>
      <c r="D141" s="26">
        <v>11925</v>
      </c>
      <c r="E141" s="26">
        <v>11601</v>
      </c>
      <c r="F141" s="26">
        <v>14295</v>
      </c>
      <c r="G141" s="27"/>
      <c r="H141" s="7"/>
      <c r="I141" s="28">
        <f t="shared" si="14"/>
        <v>3005</v>
      </c>
      <c r="J141" s="27">
        <f t="shared" si="14"/>
        <v>-2370</v>
      </c>
      <c r="K141" s="7"/>
      <c r="L141" s="124">
        <f t="shared" si="22"/>
        <v>-0.78278016530251382</v>
      </c>
      <c r="M141" s="27">
        <f t="shared" ca="1" si="15"/>
        <v>2.0780684565277345E-7</v>
      </c>
      <c r="N141" s="44"/>
      <c r="O141" s="44"/>
      <c r="P141" s="7"/>
      <c r="Q141" s="28">
        <f t="shared" ca="1" si="16"/>
        <v>3025.5548594461275</v>
      </c>
      <c r="R141" s="27">
        <f t="shared" ca="1" si="17"/>
        <v>-2389.9335307453503</v>
      </c>
      <c r="S141" s="7"/>
      <c r="T141" s="28">
        <f t="shared" ca="1" si="18"/>
        <v>-0.78320227686728061</v>
      </c>
      <c r="U141" s="27">
        <f t="shared" ca="1" si="19"/>
        <v>-0.61793672369208097</v>
      </c>
      <c r="V141" s="7"/>
      <c r="W141" s="28">
        <f t="shared" ca="1" si="20"/>
        <v>-0.78232430694111987</v>
      </c>
      <c r="X141" s="27">
        <f t="shared" ca="1" si="24"/>
        <v>44.805513228728159</v>
      </c>
      <c r="Y141" s="7"/>
      <c r="Z141" s="28">
        <f t="shared" si="23"/>
        <v>44.802000000000035</v>
      </c>
      <c r="AA141" s="27">
        <f t="shared" si="21"/>
        <v>0.78194241147850019</v>
      </c>
      <c r="AB141" s="7"/>
      <c r="AC141" s="28">
        <f t="shared" ca="1" si="13"/>
        <v>3.513228728124318E-3</v>
      </c>
      <c r="AD141" s="27"/>
      <c r="AE141" s="7"/>
    </row>
    <row r="142" spans="1:31" s="26" customFormat="1" x14ac:dyDescent="0.25">
      <c r="A142" s="26">
        <v>57</v>
      </c>
      <c r="B142" s="26">
        <v>-619</v>
      </c>
      <c r="C142" s="26">
        <v>14473</v>
      </c>
      <c r="D142" s="26">
        <v>11783</v>
      </c>
      <c r="E142" s="26">
        <v>11722</v>
      </c>
      <c r="F142" s="26">
        <v>14431</v>
      </c>
      <c r="G142" s="27"/>
      <c r="H142" s="7"/>
      <c r="I142" s="28">
        <f t="shared" si="14"/>
        <v>2751</v>
      </c>
      <c r="J142" s="27">
        <f t="shared" si="14"/>
        <v>-2648</v>
      </c>
      <c r="K142" s="7"/>
      <c r="L142" s="124">
        <f t="shared" si="22"/>
        <v>-0.71891808328953366</v>
      </c>
      <c r="M142" s="27">
        <f t="shared" ca="1" si="15"/>
        <v>5.9883052961141932E-6</v>
      </c>
      <c r="N142" s="44"/>
      <c r="O142" s="44"/>
      <c r="P142" s="7"/>
      <c r="Q142" s="28">
        <f t="shared" ca="1" si="16"/>
        <v>2771.5548594461275</v>
      </c>
      <c r="R142" s="27">
        <f t="shared" ca="1" si="17"/>
        <v>-2667.9335307453503</v>
      </c>
      <c r="S142" s="7"/>
      <c r="T142" s="28">
        <f t="shared" ca="1" si="18"/>
        <v>-0.71745123695366064</v>
      </c>
      <c r="U142" s="27">
        <f t="shared" ca="1" si="19"/>
        <v>-0.68981588140774486</v>
      </c>
      <c r="V142" s="7"/>
      <c r="W142" s="28">
        <f t="shared" ca="1" si="20"/>
        <v>-0.71647098188253922</v>
      </c>
      <c r="X142" s="27">
        <f t="shared" ca="1" si="24"/>
        <v>39.195630580369084</v>
      </c>
      <c r="Y142" s="7"/>
      <c r="Z142" s="28">
        <f t="shared" si="23"/>
        <v>39.231000000000037</v>
      </c>
      <c r="AA142" s="27">
        <f t="shared" si="21"/>
        <v>0.68471011884989608</v>
      </c>
      <c r="AB142" s="7"/>
      <c r="AC142" s="28">
        <f t="shared" ca="1" si="13"/>
        <v>-3.5369419630953303E-2</v>
      </c>
      <c r="AD142" s="27"/>
      <c r="AE142" s="7"/>
    </row>
    <row r="143" spans="1:31" s="26" customFormat="1" x14ac:dyDescent="0.25">
      <c r="A143" s="26">
        <v>58</v>
      </c>
      <c r="B143" s="26">
        <v>-599</v>
      </c>
      <c r="C143" s="26">
        <v>14338</v>
      </c>
      <c r="D143" s="26">
        <v>11650</v>
      </c>
      <c r="E143" s="26">
        <v>11850</v>
      </c>
      <c r="F143" s="26">
        <v>14552</v>
      </c>
      <c r="G143" s="27"/>
      <c r="H143" s="7"/>
      <c r="I143" s="28">
        <f t="shared" si="14"/>
        <v>2488</v>
      </c>
      <c r="J143" s="27">
        <f t="shared" si="14"/>
        <v>-2902</v>
      </c>
      <c r="K143" s="7"/>
      <c r="L143" s="124">
        <f t="shared" si="22"/>
        <v>-0.6506435918566017</v>
      </c>
      <c r="M143" s="27">
        <f t="shared" ca="1" si="15"/>
        <v>5.5078176316583362E-6</v>
      </c>
      <c r="N143" s="44"/>
      <c r="O143" s="44"/>
      <c r="P143" s="7"/>
      <c r="Q143" s="28">
        <f t="shared" ca="1" si="16"/>
        <v>2508.5548594461275</v>
      </c>
      <c r="R143" s="27">
        <f t="shared" ca="1" si="17"/>
        <v>-2921.9335307453503</v>
      </c>
      <c r="S143" s="7"/>
      <c r="T143" s="28">
        <f t="shared" ca="1" si="18"/>
        <v>-0.64937043578325881</v>
      </c>
      <c r="U143" s="27">
        <f t="shared" ca="1" si="19"/>
        <v>-0.75548964421270393</v>
      </c>
      <c r="V143" s="7"/>
      <c r="W143" s="28">
        <f t="shared" ca="1" si="20"/>
        <v>-0.64829671784386511</v>
      </c>
      <c r="X143" s="27">
        <f t="shared" ca="1" si="24"/>
        <v>33.743138881089294</v>
      </c>
      <c r="Y143" s="7"/>
      <c r="Z143" s="28">
        <f t="shared" si="23"/>
        <v>33.840000000000039</v>
      </c>
      <c r="AA143" s="27">
        <f t="shared" si="21"/>
        <v>0.59061941887488179</v>
      </c>
      <c r="AB143" s="7"/>
      <c r="AC143" s="28">
        <f t="shared" ca="1" si="13"/>
        <v>-9.6861118910744892E-2</v>
      </c>
      <c r="AD143" s="27"/>
      <c r="AE143" s="7"/>
    </row>
    <row r="144" spans="1:31" s="26" customFormat="1" x14ac:dyDescent="0.25">
      <c r="A144" s="26">
        <v>59</v>
      </c>
      <c r="B144" s="26">
        <v>-624</v>
      </c>
      <c r="C144" s="26">
        <v>14189</v>
      </c>
      <c r="D144" s="26">
        <v>11536</v>
      </c>
      <c r="E144" s="26">
        <v>12001</v>
      </c>
      <c r="F144" s="26">
        <v>14670</v>
      </c>
      <c r="G144" s="27"/>
      <c r="H144" s="7"/>
      <c r="I144" s="28">
        <f t="shared" si="14"/>
        <v>2188</v>
      </c>
      <c r="J144" s="27">
        <f t="shared" si="14"/>
        <v>-3134</v>
      </c>
      <c r="K144" s="7"/>
      <c r="L144" s="124">
        <f t="shared" si="22"/>
        <v>-0.57340463130898733</v>
      </c>
      <c r="M144" s="27">
        <f t="shared" ca="1" si="15"/>
        <v>8.1339344094649101E-6</v>
      </c>
      <c r="N144" s="44"/>
      <c r="O144" s="44"/>
      <c r="P144" s="7"/>
      <c r="Q144" s="28">
        <f t="shared" ca="1" si="16"/>
        <v>2208.5548594461275</v>
      </c>
      <c r="R144" s="27">
        <f t="shared" ca="1" si="17"/>
        <v>-3153.9335307453503</v>
      </c>
      <c r="S144" s="7"/>
      <c r="T144" s="28">
        <f t="shared" ca="1" si="18"/>
        <v>-0.5717117272238651</v>
      </c>
      <c r="U144" s="27">
        <f t="shared" ca="1" si="19"/>
        <v>-0.81547512834951696</v>
      </c>
      <c r="V144" s="7"/>
      <c r="W144" s="28">
        <f t="shared" ca="1" si="20"/>
        <v>-0.5705526259777397</v>
      </c>
      <c r="X144" s="27">
        <f t="shared" ca="1" si="24"/>
        <v>28.088579014877951</v>
      </c>
      <c r="Y144" s="7"/>
      <c r="Z144" s="28">
        <f t="shared" si="23"/>
        <v>28.224000000000039</v>
      </c>
      <c r="AA144" s="27">
        <f t="shared" si="21"/>
        <v>0.49260172808288027</v>
      </c>
      <c r="AB144" s="7"/>
      <c r="AC144" s="28">
        <f t="shared" ca="1" si="13"/>
        <v>-0.13542098512208867</v>
      </c>
      <c r="AD144" s="27"/>
      <c r="AE144" s="7"/>
    </row>
    <row r="145" spans="1:31" s="26" customFormat="1" x14ac:dyDescent="0.25">
      <c r="A145" s="26">
        <v>60</v>
      </c>
      <c r="B145" s="26">
        <v>-641</v>
      </c>
      <c r="C145" s="26">
        <v>14028</v>
      </c>
      <c r="D145" s="26">
        <v>11435</v>
      </c>
      <c r="E145" s="26">
        <v>12167</v>
      </c>
      <c r="F145" s="26">
        <v>14780</v>
      </c>
      <c r="G145" s="27"/>
      <c r="H145" s="7"/>
      <c r="I145" s="28">
        <f t="shared" si="14"/>
        <v>1861</v>
      </c>
      <c r="J145" s="27">
        <f t="shared" si="14"/>
        <v>-3345</v>
      </c>
      <c r="K145" s="7"/>
      <c r="L145" s="124">
        <f t="shared" si="22"/>
        <v>-0.48833426041894235</v>
      </c>
      <c r="M145" s="27">
        <f t="shared" ca="1" si="15"/>
        <v>6.2865311837253304E-6</v>
      </c>
      <c r="N145" s="44"/>
      <c r="O145" s="44"/>
      <c r="P145" s="7"/>
      <c r="Q145" s="28">
        <f t="shared" ca="1" si="16"/>
        <v>1881.5548594461275</v>
      </c>
      <c r="R145" s="27">
        <f t="shared" ca="1" si="17"/>
        <v>-3364.9335307453503</v>
      </c>
      <c r="S145" s="7"/>
      <c r="T145" s="28">
        <f t="shared" ca="1" si="18"/>
        <v>-0.48706373489412597</v>
      </c>
      <c r="U145" s="27">
        <f t="shared" ca="1" si="19"/>
        <v>-0.87003089193946337</v>
      </c>
      <c r="V145" s="7"/>
      <c r="W145" s="28">
        <f t="shared" ca="1" si="20"/>
        <v>-0.48582696482732868</v>
      </c>
      <c r="X145" s="27">
        <f t="shared" ca="1" si="24"/>
        <v>22.288839603708993</v>
      </c>
      <c r="Y145" s="7"/>
      <c r="Z145" s="28">
        <f t="shared" si="23"/>
        <v>22.455000000000041</v>
      </c>
      <c r="AA145" s="27">
        <f t="shared" si="21"/>
        <v>0.39191368353532741</v>
      </c>
      <c r="AB145" s="7"/>
      <c r="AC145" s="28">
        <f t="shared" ca="1" si="13"/>
        <v>-0.16616039629104762</v>
      </c>
      <c r="AD145" s="27"/>
      <c r="AE145" s="7"/>
    </row>
    <row r="146" spans="1:31" s="26" customFormat="1" x14ac:dyDescent="0.25">
      <c r="A146" s="26">
        <v>61</v>
      </c>
      <c r="B146" s="26">
        <v>-629</v>
      </c>
      <c r="C146" s="26">
        <v>13860</v>
      </c>
      <c r="D146" s="26">
        <v>11347</v>
      </c>
      <c r="E146" s="26">
        <v>12337</v>
      </c>
      <c r="F146" s="26">
        <v>14865</v>
      </c>
      <c r="G146" s="27"/>
      <c r="H146" s="7"/>
      <c r="I146" s="28">
        <f t="shared" si="14"/>
        <v>1523</v>
      </c>
      <c r="J146" s="27">
        <f t="shared" si="14"/>
        <v>-3518</v>
      </c>
      <c r="K146" s="7"/>
      <c r="L146" s="124">
        <f t="shared" si="22"/>
        <v>-0.40003990241141735</v>
      </c>
      <c r="M146" s="27">
        <f t="shared" ca="1" si="15"/>
        <v>3.1403924931449559E-6</v>
      </c>
      <c r="N146" s="44"/>
      <c r="O146" s="44"/>
      <c r="P146" s="7"/>
      <c r="Q146" s="28">
        <f t="shared" ca="1" si="16"/>
        <v>1543.5548594461275</v>
      </c>
      <c r="R146" s="27">
        <f t="shared" ca="1" si="17"/>
        <v>-3537.9335307453503</v>
      </c>
      <c r="S146" s="7"/>
      <c r="T146" s="28">
        <f t="shared" ca="1" si="18"/>
        <v>-0.39956825658387574</v>
      </c>
      <c r="U146" s="27">
        <f t="shared" ca="1" si="19"/>
        <v>-0.91476144692079375</v>
      </c>
      <c r="V146" s="7"/>
      <c r="W146" s="28">
        <f t="shared" ca="1" si="20"/>
        <v>-0.39826778715186312</v>
      </c>
      <c r="X146" s="27">
        <f t="shared" ca="1" si="24"/>
        <v>16.637052940340368</v>
      </c>
      <c r="Y146" s="7"/>
      <c r="Z146" s="28">
        <f t="shared" si="23"/>
        <v>16.79400000000004</v>
      </c>
      <c r="AA146" s="27">
        <f t="shared" si="21"/>
        <v>0.29311059457992839</v>
      </c>
      <c r="AB146" s="7"/>
      <c r="AC146" s="28">
        <f t="shared" ca="1" si="13"/>
        <v>-0.15694705965967159</v>
      </c>
      <c r="AD146" s="27"/>
      <c r="AE146" s="7"/>
    </row>
    <row r="147" spans="1:31" s="26" customFormat="1" x14ac:dyDescent="0.25">
      <c r="A147" s="26">
        <v>62</v>
      </c>
      <c r="B147" s="26">
        <v>-627</v>
      </c>
      <c r="C147" s="26">
        <v>13683</v>
      </c>
      <c r="D147" s="26">
        <v>11282</v>
      </c>
      <c r="E147" s="26">
        <v>12515</v>
      </c>
      <c r="F147" s="26">
        <v>14935</v>
      </c>
      <c r="G147" s="27"/>
      <c r="H147" s="7"/>
      <c r="I147" s="28">
        <f t="shared" si="14"/>
        <v>1168</v>
      </c>
      <c r="J147" s="27">
        <f t="shared" si="14"/>
        <v>-3653</v>
      </c>
      <c r="K147" s="7"/>
      <c r="L147" s="124">
        <f t="shared" si="22"/>
        <v>-0.30813980732763546</v>
      </c>
      <c r="M147" s="27">
        <f t="shared" ca="1" si="15"/>
        <v>3.3047244811351268E-6</v>
      </c>
      <c r="N147" s="44"/>
      <c r="O147" s="44"/>
      <c r="P147" s="7"/>
      <c r="Q147" s="28">
        <f t="shared" ca="1" si="16"/>
        <v>1188.5548594461275</v>
      </c>
      <c r="R147" s="27">
        <f t="shared" ca="1" si="17"/>
        <v>-3672.9335307453503</v>
      </c>
      <c r="S147" s="7"/>
      <c r="T147" s="28">
        <f t="shared" ca="1" si="18"/>
        <v>-0.30767211812192652</v>
      </c>
      <c r="U147" s="27">
        <f t="shared" ca="1" si="19"/>
        <v>-0.94966679329350823</v>
      </c>
      <c r="V147" s="7"/>
      <c r="W147" s="28">
        <f t="shared" ca="1" si="20"/>
        <v>-0.30632191720963187</v>
      </c>
      <c r="X147" s="27">
        <f t="shared" ca="1" si="24"/>
        <v>10.987245493554838</v>
      </c>
      <c r="Y147" s="7"/>
      <c r="Z147" s="28">
        <f t="shared" si="23"/>
        <v>11.151000000000039</v>
      </c>
      <c r="AA147" s="27">
        <f t="shared" si="21"/>
        <v>0.19462166488988836</v>
      </c>
      <c r="AB147" s="7"/>
      <c r="AC147" s="28">
        <f t="shared" ca="1" si="13"/>
        <v>-0.16375450644520129</v>
      </c>
      <c r="AD147" s="27"/>
      <c r="AE147" s="7"/>
    </row>
    <row r="148" spans="1:31" s="26" customFormat="1" x14ac:dyDescent="0.25">
      <c r="A148" s="26">
        <v>63</v>
      </c>
      <c r="B148" s="26">
        <v>-639</v>
      </c>
      <c r="C148" s="26">
        <v>13492</v>
      </c>
      <c r="D148" s="26">
        <v>11226</v>
      </c>
      <c r="E148" s="26">
        <v>12693</v>
      </c>
      <c r="F148" s="26">
        <v>14976</v>
      </c>
      <c r="G148" s="27"/>
      <c r="H148" s="7"/>
      <c r="I148" s="28">
        <f t="shared" si="14"/>
        <v>799</v>
      </c>
      <c r="J148" s="27">
        <f t="shared" si="14"/>
        <v>-3750</v>
      </c>
      <c r="K148" s="7"/>
      <c r="L148" s="124">
        <f t="shared" si="22"/>
        <v>-0.21141230064056235</v>
      </c>
      <c r="M148" s="27">
        <f t="shared" ca="1" si="15"/>
        <v>4.1777836563939296E-7</v>
      </c>
      <c r="N148" s="44"/>
      <c r="O148" s="44"/>
      <c r="P148" s="7"/>
      <c r="Q148" s="28">
        <f t="shared" ca="1" si="16"/>
        <v>819.55485944612747</v>
      </c>
      <c r="R148" s="27">
        <f t="shared" ca="1" si="17"/>
        <v>-3769.9335307453503</v>
      </c>
      <c r="S148" s="7"/>
      <c r="T148" s="28">
        <f t="shared" ca="1" si="18"/>
        <v>-0.21215190659387226</v>
      </c>
      <c r="U148" s="27">
        <f t="shared" ca="1" si="19"/>
        <v>-0.97474693105760679</v>
      </c>
      <c r="V148" s="7"/>
      <c r="W148" s="28">
        <f t="shared" ca="1" si="20"/>
        <v>-0.21076594287149061</v>
      </c>
      <c r="X148" s="27">
        <f t="shared" ca="1" si="24"/>
        <v>5.3107844117608352</v>
      </c>
      <c r="Y148" s="7"/>
      <c r="Z148" s="28">
        <f t="shared" si="23"/>
        <v>5.4000000000000394</v>
      </c>
      <c r="AA148" s="27">
        <f t="shared" si="21"/>
        <v>9.4247779607694482E-2</v>
      </c>
      <c r="AB148" s="7"/>
      <c r="AC148" s="28">
        <f t="shared" ref="AC148:AC149" ca="1" si="25">X148-Z148</f>
        <v>-8.921558823920428E-2</v>
      </c>
      <c r="AD148" s="27"/>
      <c r="AE148" s="7"/>
    </row>
    <row r="149" spans="1:31" s="26" customFormat="1" x14ac:dyDescent="0.25">
      <c r="A149" s="26">
        <v>64</v>
      </c>
      <c r="B149" s="26">
        <v>-629</v>
      </c>
      <c r="C149" s="26">
        <v>13312</v>
      </c>
      <c r="D149" s="26">
        <v>11199</v>
      </c>
      <c r="E149" s="26">
        <v>12889</v>
      </c>
      <c r="F149" s="26">
        <v>15019</v>
      </c>
      <c r="G149" s="27"/>
      <c r="H149" s="7"/>
      <c r="I149" s="28">
        <f t="shared" ref="I149:J149" si="26">C149-E149</f>
        <v>423</v>
      </c>
      <c r="J149" s="27">
        <f t="shared" si="26"/>
        <v>-3820</v>
      </c>
      <c r="K149" s="7"/>
      <c r="L149" s="124">
        <f t="shared" si="22"/>
        <v>-0.11411377028093286</v>
      </c>
      <c r="M149" s="27">
        <f t="shared" ref="M149" ca="1" si="27">(W149-L149)^2</f>
        <v>4.9831231842329536E-7</v>
      </c>
      <c r="N149" s="44"/>
      <c r="O149" s="44"/>
      <c r="P149" s="7"/>
      <c r="Q149" s="28">
        <f t="shared" ref="Q149" ca="1" si="28">I149-$J$4</f>
        <v>443.55485944612741</v>
      </c>
      <c r="R149" s="27">
        <f t="shared" ref="R149" ca="1" si="29">J149-$J$3</f>
        <v>-3839.9335307453503</v>
      </c>
      <c r="S149" s="7"/>
      <c r="T149" s="28">
        <f t="shared" ref="T149" ca="1" si="30">Q149/$J$7</f>
        <v>-0.11481965853276548</v>
      </c>
      <c r="U149" s="27">
        <f t="shared" ref="U149" ca="1" si="31">R149/$J$6</f>
        <v>-0.99284599954716246</v>
      </c>
      <c r="V149" s="7"/>
      <c r="W149" s="28">
        <f t="shared" ref="W149" ca="1" si="32">(T149-U149*SIN(-$J$11*PI()/180))/(COS(-$J$11*PI()/180))</f>
        <v>-0.113407857879552</v>
      </c>
      <c r="X149" s="27">
        <f ca="1">IF(MOD(ATAN2(U149,W149)*180/PI()-$J$9+360,360)&gt;5,MOD(ATAN2(U149,W149)*180/PI()-$J$9+360,360)-360,MOD(ATAN2(U149,W149)*180/PI()-$J$9+360,360))</f>
        <v>-0.37386817308765785</v>
      </c>
      <c r="Y149" s="7"/>
      <c r="Z149" s="28">
        <f t="shared" si="23"/>
        <v>-0.26099999999996015</v>
      </c>
      <c r="AA149" s="27">
        <f t="shared" ref="AA149" si="33">Z149*PI()/180</f>
        <v>-4.5553093477045045E-3</v>
      </c>
      <c r="AB149" s="7"/>
      <c r="AC149" s="28">
        <f t="shared" ca="1" si="25"/>
        <v>-0.1128681730876977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39946</v>
      </c>
    </row>
    <row r="155" spans="1:31" x14ac:dyDescent="0.25">
      <c r="A155" t="s">
        <v>177</v>
      </c>
      <c r="B155">
        <v>39946</v>
      </c>
    </row>
    <row r="156" spans="1:31" x14ac:dyDescent="0.25">
      <c r="A156" s="31" t="s">
        <v>188</v>
      </c>
      <c r="B156" s="31">
        <v>-39975</v>
      </c>
    </row>
    <row r="157" spans="1:31" x14ac:dyDescent="0.25">
      <c r="A157" t="s">
        <v>183</v>
      </c>
      <c r="B157">
        <v>-39975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7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19.933530745350375</v>
      </c>
      <c r="L3" s="102" t="s">
        <v>1</v>
      </c>
      <c r="M3" s="103">
        <v>0.99935704975176165</v>
      </c>
      <c r="N3" s="104" t="s">
        <v>18</v>
      </c>
      <c r="O3" s="102">
        <v>0.99613077844114128</v>
      </c>
      <c r="Q3" s="101" t="s">
        <v>194</v>
      </c>
      <c r="R3" s="101">
        <f ca="1">MAX(AC21:AC149)</f>
        <v>0.13886336183338699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-20.554859446127427</v>
      </c>
      <c r="L4" s="104" t="s">
        <v>5</v>
      </c>
      <c r="M4" s="106">
        <v>360.04197886103128</v>
      </c>
      <c r="N4" s="104" t="s">
        <v>21</v>
      </c>
      <c r="O4" s="104">
        <v>359.92313481873293</v>
      </c>
      <c r="Q4" s="105" t="s">
        <v>195</v>
      </c>
      <c r="R4" s="105">
        <f ca="1">MIN(AC21:AC149)</f>
        <v>-0.24258819853219649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-173.22215664051134</v>
      </c>
      <c r="N5" s="107" t="s">
        <v>24</v>
      </c>
      <c r="O5" s="107">
        <v>-173.18472204914278</v>
      </c>
      <c r="Q5" s="8"/>
      <c r="R5" s="8"/>
      <c r="T5" s="45" t="s">
        <v>55</v>
      </c>
      <c r="U5" s="47">
        <v>10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3867.602359778602</v>
      </c>
      <c r="L6" s="107" t="s">
        <v>12</v>
      </c>
      <c r="M6" s="108">
        <v>-7.4637947686992788E-5</v>
      </c>
      <c r="N6" s="107" t="s">
        <v>26</v>
      </c>
      <c r="O6" s="107">
        <v>-4.2542061383975451E-5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-3863.0567719338105</v>
      </c>
      <c r="L7" s="109" t="s">
        <v>15</v>
      </c>
      <c r="M7" s="110">
        <f ca="1">SUM(M20:M84)</f>
        <v>8.9524114915792314E-5</v>
      </c>
      <c r="N7" s="109" t="s">
        <v>15</v>
      </c>
      <c r="O7" s="89">
        <f ca="1">SUM(M85:M149)</f>
        <v>4.7152603290155657E-5</v>
      </c>
      <c r="Q7" s="101" t="s">
        <v>194</v>
      </c>
      <c r="R7" s="101">
        <f ca="1">MAX(AD21:AD83)</f>
        <v>0.26447621564778956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-9.6570452862749789E-2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-173.10976257785663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-173.02828285530941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-8.1479722547224284E-2</v>
      </c>
      <c r="L11" s="113" t="s">
        <v>208</v>
      </c>
      <c r="M11" s="114">
        <f>(M6+O6)/2</f>
        <v>-5.8590004535484123E-5</v>
      </c>
      <c r="N11" s="115"/>
      <c r="O11" s="115"/>
      <c r="Q11" s="101" t="s">
        <v>194</v>
      </c>
      <c r="R11" s="101">
        <f ca="1">MAX(W20:W149)</f>
        <v>0.99780190806471758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0.99774391409645147</v>
      </c>
      <c r="N12" s="118"/>
      <c r="O12" s="118"/>
      <c r="Q12" s="105" t="s">
        <v>195</v>
      </c>
      <c r="R12" s="105">
        <f ca="1">MIN(W20:W149)</f>
        <v>-0.9988713249553588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-173.20343934482707</v>
      </c>
      <c r="N13" s="121"/>
      <c r="O13" s="121"/>
    </row>
    <row r="14" spans="1:24" x14ac:dyDescent="0.25">
      <c r="I14" s="9" t="s">
        <v>130</v>
      </c>
      <c r="L14" s="9"/>
      <c r="M14" s="9"/>
      <c r="N14" s="9"/>
      <c r="O14" s="9"/>
    </row>
    <row r="15" spans="1:24" x14ac:dyDescent="0.25">
      <c r="I15" s="9" t="s">
        <v>131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13384</v>
      </c>
      <c r="D20" s="26">
        <v>11249</v>
      </c>
      <c r="E20" s="26">
        <v>12923</v>
      </c>
      <c r="F20" s="26">
        <v>15072</v>
      </c>
      <c r="G20" s="27"/>
      <c r="H20" s="7"/>
      <c r="I20" s="28">
        <f>C20-E20</f>
        <v>461</v>
      </c>
      <c r="J20" s="27">
        <f>D20-F20</f>
        <v>-3823</v>
      </c>
      <c r="K20" s="7"/>
      <c r="L20" s="124">
        <f>$M$3*SIN(2*PI()/$M$4*($Z20+$M$5))+$M$6</f>
        <v>-0.11836853381307581</v>
      </c>
      <c r="M20" s="27">
        <f ca="1">(W20-L20)^2</f>
        <v>2.3765631677973851E-5</v>
      </c>
      <c r="N20" s="44"/>
      <c r="O20" s="44"/>
      <c r="P20" s="7"/>
      <c r="Q20" s="28">
        <f ca="1">I20-$J$4</f>
        <v>481.55485944612741</v>
      </c>
      <c r="R20" s="27">
        <f ca="1">J20-$J$3</f>
        <v>-3842.9335307453503</v>
      </c>
      <c r="S20" s="7"/>
      <c r="T20" s="28">
        <f ca="1">Q20/$J$7</f>
        <v>-0.12465642828362201</v>
      </c>
      <c r="U20" s="27">
        <f ca="1">R20/$J$6</f>
        <v>-0.99362167391100054</v>
      </c>
      <c r="V20" s="7"/>
      <c r="W20" s="28">
        <f ca="1">(T20-U20*SIN(-$J$11*PI()/180))/(COS(-$J$11*PI()/180))</f>
        <v>-0.12324353449799616</v>
      </c>
      <c r="X20" s="27">
        <f ca="1">IF(MOD(ATAN2(U20,W20)*180/PI()-$J$9+360,360)&gt;5,MOD(ATAN2(U20,W20)*180/PI()-$J$9+360,360)-360,MOD(ATAN2(U20,W20)*180/PI()-$J$9+360,360))</f>
        <v>0.18031394057709349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0.18031394057709349</v>
      </c>
      <c r="AD20" s="27">
        <f ca="1">INDIRECT("AC"&amp;AE20)-AC20</f>
        <v>-0.27765796037699975</v>
      </c>
      <c r="AE20" s="7">
        <v>149</v>
      </c>
    </row>
    <row r="21" spans="1:31" s="26" customFormat="1" x14ac:dyDescent="0.25">
      <c r="A21" s="26">
        <v>1</v>
      </c>
      <c r="B21" s="26">
        <v>650</v>
      </c>
      <c r="C21" s="26">
        <v>13570</v>
      </c>
      <c r="D21" s="26">
        <v>11283</v>
      </c>
      <c r="E21" s="26">
        <v>12737</v>
      </c>
      <c r="F21" s="26">
        <v>15043</v>
      </c>
      <c r="G21" s="27"/>
      <c r="H21" s="7"/>
      <c r="I21" s="28">
        <f t="shared" ref="I21:J84" si="1">C21-E21</f>
        <v>833</v>
      </c>
      <c r="J21" s="27">
        <f t="shared" si="1"/>
        <v>-3760</v>
      </c>
      <c r="K21" s="7"/>
      <c r="L21" s="124">
        <f t="shared" ref="L21:L84" si="2">$M$3*SIN(2*PI()/$M$4*($Z21+$M$5))+$M$6</f>
        <v>-0.21888367798095432</v>
      </c>
      <c r="M21" s="27">
        <f t="shared" ref="M21:M84" ca="1" si="3">(W21-L21)^2</f>
        <v>4.6228734904297502E-7</v>
      </c>
      <c r="N21" s="44"/>
      <c r="O21" s="44"/>
      <c r="P21" s="7"/>
      <c r="Q21" s="28">
        <f t="shared" ref="Q21:Q84" ca="1" si="4">I21-$J$4</f>
        <v>853.55485944612747</v>
      </c>
      <c r="R21" s="27">
        <f t="shared" ref="R21:R84" ca="1" si="5">J21-$J$3</f>
        <v>-3779.9335307453503</v>
      </c>
      <c r="S21" s="7"/>
      <c r="T21" s="28">
        <f t="shared" ref="T21:T84" ca="1" si="6">Q21/$J$7</f>
        <v>-0.22095322689727021</v>
      </c>
      <c r="U21" s="27">
        <f t="shared" ref="U21:U84" ca="1" si="7">R21/$J$6</f>
        <v>-0.97733251227040041</v>
      </c>
      <c r="V21" s="7"/>
      <c r="W21" s="28">
        <f t="shared" ref="W21:W84" ca="1" si="8">(T21-U21*SIN(-$J$11*PI()/180))/(COS(-$J$11*PI()/180))</f>
        <v>-0.21956359514432275</v>
      </c>
      <c r="X21" s="27">
        <f ca="1">MOD(ATAN2(U21,W21)*180/PI()-$J$9+360,360)</f>
        <v>5.7713836765452129</v>
      </c>
      <c r="Y21" s="7"/>
      <c r="Z21" s="28">
        <f>360/40000*B21+Z20</f>
        <v>5.85</v>
      </c>
      <c r="AA21" s="27">
        <f t="shared" ref="AA21:AA84" si="9">Z21*PI()/180</f>
        <v>0.10210176124166827</v>
      </c>
      <c r="AB21" s="7"/>
      <c r="AC21" s="28">
        <f t="shared" ca="1" si="0"/>
        <v>-7.8616323454786752E-2</v>
      </c>
      <c r="AD21" s="27">
        <f t="shared" ref="AD21:AD83" ca="1" si="10">INDIRECT("AC"&amp;AE21)-AC21</f>
        <v>-4.9708589182732688E-2</v>
      </c>
      <c r="AE21" s="7">
        <v>148</v>
      </c>
    </row>
    <row r="22" spans="1:31" s="26" customFormat="1" x14ac:dyDescent="0.25">
      <c r="A22" s="26">
        <v>2</v>
      </c>
      <c r="B22" s="26">
        <v>650</v>
      </c>
      <c r="C22" s="26">
        <v>13757</v>
      </c>
      <c r="D22" s="26">
        <v>11336</v>
      </c>
      <c r="E22" s="26">
        <v>12551</v>
      </c>
      <c r="F22" s="26">
        <v>14987</v>
      </c>
      <c r="G22" s="27"/>
      <c r="H22" s="7"/>
      <c r="I22" s="28">
        <f t="shared" si="1"/>
        <v>1206</v>
      </c>
      <c r="J22" s="27">
        <f t="shared" si="1"/>
        <v>-3651</v>
      </c>
      <c r="K22" s="7"/>
      <c r="L22" s="124">
        <f t="shared" si="2"/>
        <v>-0.31712030018212189</v>
      </c>
      <c r="M22" s="27">
        <f t="shared" ca="1" si="3"/>
        <v>9.2326710001011103E-7</v>
      </c>
      <c r="N22" s="44"/>
      <c r="O22" s="44"/>
      <c r="P22" s="7"/>
      <c r="Q22" s="28">
        <f t="shared" ca="1" si="4"/>
        <v>1226.5548594461275</v>
      </c>
      <c r="R22" s="27">
        <f t="shared" ca="1" si="5"/>
        <v>-3670.9335307453503</v>
      </c>
      <c r="S22" s="7"/>
      <c r="T22" s="28">
        <f t="shared" ca="1" si="6"/>
        <v>-0.31750888787278303</v>
      </c>
      <c r="U22" s="27">
        <f t="shared" ca="1" si="7"/>
        <v>-0.94914967705094944</v>
      </c>
      <c r="V22" s="7"/>
      <c r="W22" s="28">
        <f t="shared" ca="1" si="8"/>
        <v>-0.31615943229317456</v>
      </c>
      <c r="X22" s="27">
        <f t="shared" ref="X22:X83" ca="1" si="11">MOD(ATAN2(U22,W22)*180/PI()-$J$9+360,360)</f>
        <v>11.532552105423861</v>
      </c>
      <c r="Y22" s="7"/>
      <c r="Z22" s="28">
        <f t="shared" ref="Z22:Z85" si="12">360/40000*B22+Z21</f>
        <v>11.7</v>
      </c>
      <c r="AA22" s="27">
        <f t="shared" si="9"/>
        <v>0.20420352248333654</v>
      </c>
      <c r="AB22" s="7"/>
      <c r="AC22" s="28">
        <f t="shared" ca="1" si="0"/>
        <v>-0.16744789457613862</v>
      </c>
      <c r="AD22" s="27">
        <f t="shared" ca="1" si="10"/>
        <v>3.7159188012287458E-2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13930</v>
      </c>
      <c r="D23" s="26">
        <v>11403</v>
      </c>
      <c r="E23" s="26">
        <v>12372</v>
      </c>
      <c r="F23" s="26">
        <v>14920</v>
      </c>
      <c r="G23" s="27"/>
      <c r="H23" s="7"/>
      <c r="I23" s="28">
        <f t="shared" si="1"/>
        <v>1558</v>
      </c>
      <c r="J23" s="27">
        <f t="shared" si="1"/>
        <v>-3517</v>
      </c>
      <c r="K23" s="7"/>
      <c r="L23" s="124">
        <f t="shared" si="2"/>
        <v>-0.40905015091071728</v>
      </c>
      <c r="M23" s="27">
        <f t="shared" ca="1" si="3"/>
        <v>2.9646098380813578E-6</v>
      </c>
      <c r="N23" s="44"/>
      <c r="O23" s="44"/>
      <c r="P23" s="7"/>
      <c r="Q23" s="28">
        <f t="shared" ca="1" si="4"/>
        <v>1578.5548594461275</v>
      </c>
      <c r="R23" s="27">
        <f t="shared" ca="1" si="5"/>
        <v>-3536.9335307453503</v>
      </c>
      <c r="S23" s="7"/>
      <c r="T23" s="28">
        <f t="shared" ca="1" si="6"/>
        <v>-0.40862843924913833</v>
      </c>
      <c r="U23" s="27">
        <f t="shared" ca="1" si="7"/>
        <v>-0.91450288879951436</v>
      </c>
      <c r="V23" s="7"/>
      <c r="W23" s="28">
        <f t="shared" ca="1" si="8"/>
        <v>-0.40732834667153056</v>
      </c>
      <c r="X23" s="27">
        <f t="shared" ca="1" si="11"/>
        <v>17.118411801467801</v>
      </c>
      <c r="Y23" s="7"/>
      <c r="Z23" s="28">
        <f t="shared" si="12"/>
        <v>17.360999999999997</v>
      </c>
      <c r="AA23" s="27">
        <f t="shared" si="9"/>
        <v>0.30300661143873547</v>
      </c>
      <c r="AB23" s="7"/>
      <c r="AC23" s="28">
        <f t="shared" ca="1" si="0"/>
        <v>-0.24258819853219649</v>
      </c>
      <c r="AD23" s="27">
        <f t="shared" ca="1" si="10"/>
        <v>5.3200132745264028E-2</v>
      </c>
      <c r="AE23" s="7">
        <v>146</v>
      </c>
    </row>
    <row r="24" spans="1:31" s="26" customFormat="1" x14ac:dyDescent="0.25">
      <c r="A24" s="26">
        <v>4</v>
      </c>
      <c r="B24" s="26">
        <v>603</v>
      </c>
      <c r="C24" s="26">
        <v>14093</v>
      </c>
      <c r="D24" s="26">
        <v>11488</v>
      </c>
      <c r="E24" s="26">
        <v>12206</v>
      </c>
      <c r="F24" s="26">
        <v>14836</v>
      </c>
      <c r="G24" s="27"/>
      <c r="H24" s="7"/>
      <c r="I24" s="28">
        <f t="shared" si="1"/>
        <v>1887</v>
      </c>
      <c r="J24" s="27">
        <f t="shared" si="1"/>
        <v>-3348</v>
      </c>
      <c r="K24" s="7"/>
      <c r="L24" s="124">
        <f t="shared" si="2"/>
        <v>-0.49344689576896283</v>
      </c>
      <c r="M24" s="27">
        <f t="shared" ca="1" si="3"/>
        <v>7.9317870277108894E-7</v>
      </c>
      <c r="N24" s="44"/>
      <c r="O24" s="44"/>
      <c r="P24" s="7"/>
      <c r="Q24" s="28">
        <f t="shared" ca="1" si="4"/>
        <v>1907.5548594461275</v>
      </c>
      <c r="R24" s="27">
        <f t="shared" ca="1" si="5"/>
        <v>-3367.9335307453503</v>
      </c>
      <c r="S24" s="7"/>
      <c r="T24" s="28">
        <f t="shared" ca="1" si="6"/>
        <v>-0.49379415630260676</v>
      </c>
      <c r="U24" s="27">
        <f t="shared" ca="1" si="7"/>
        <v>-0.87080656630330144</v>
      </c>
      <c r="V24" s="7"/>
      <c r="W24" s="28">
        <f t="shared" ca="1" si="8"/>
        <v>-0.49255628996235079</v>
      </c>
      <c r="X24" s="27">
        <f t="shared" ca="1" si="11"/>
        <v>22.603663541201627</v>
      </c>
      <c r="Y24" s="7"/>
      <c r="Z24" s="28">
        <f t="shared" si="12"/>
        <v>22.787999999999997</v>
      </c>
      <c r="AA24" s="27">
        <f t="shared" si="9"/>
        <v>0.39772562994446775</v>
      </c>
      <c r="AB24" s="7"/>
      <c r="AC24" s="28">
        <f t="shared" ca="1" si="0"/>
        <v>-0.18433645879837002</v>
      </c>
      <c r="AD24" s="27">
        <f t="shared" ca="1" si="10"/>
        <v>8.5357123192544293E-2</v>
      </c>
      <c r="AE24" s="7">
        <v>145</v>
      </c>
    </row>
    <row r="25" spans="1:31" s="26" customFormat="1" x14ac:dyDescent="0.25">
      <c r="A25" s="26">
        <v>5</v>
      </c>
      <c r="B25" s="26">
        <v>613</v>
      </c>
      <c r="C25" s="26">
        <v>14253</v>
      </c>
      <c r="D25" s="26">
        <v>11591</v>
      </c>
      <c r="E25" s="26">
        <v>12056</v>
      </c>
      <c r="F25" s="26">
        <v>14732</v>
      </c>
      <c r="G25" s="27"/>
      <c r="H25" s="7"/>
      <c r="I25" s="28">
        <f t="shared" si="1"/>
        <v>2197</v>
      </c>
      <c r="J25" s="27">
        <f t="shared" si="1"/>
        <v>-3141</v>
      </c>
      <c r="K25" s="7"/>
      <c r="L25" s="124">
        <f t="shared" si="2"/>
        <v>-0.5747064782642477</v>
      </c>
      <c r="M25" s="27">
        <f t="shared" ca="1" si="3"/>
        <v>3.3366959805292588E-6</v>
      </c>
      <c r="N25" s="44"/>
      <c r="O25" s="44"/>
      <c r="P25" s="7"/>
      <c r="Q25" s="28">
        <f t="shared" ca="1" si="4"/>
        <v>2217.5548594461275</v>
      </c>
      <c r="R25" s="27">
        <f t="shared" ca="1" si="5"/>
        <v>-3160.9335307453503</v>
      </c>
      <c r="S25" s="7"/>
      <c r="T25" s="28">
        <f t="shared" ca="1" si="6"/>
        <v>-0.57404148848064684</v>
      </c>
      <c r="U25" s="27">
        <f t="shared" ca="1" si="7"/>
        <v>-0.81728503519847251</v>
      </c>
      <c r="V25" s="7"/>
      <c r="W25" s="28">
        <f t="shared" ca="1" si="8"/>
        <v>-0.57287981573916835</v>
      </c>
      <c r="X25" s="27">
        <f t="shared" ca="1" si="11"/>
        <v>28.138479277660622</v>
      </c>
      <c r="Y25" s="7"/>
      <c r="Z25" s="28">
        <f t="shared" si="12"/>
        <v>28.304999999999996</v>
      </c>
      <c r="AA25" s="27">
        <f t="shared" si="9"/>
        <v>0.49401544477699488</v>
      </c>
      <c r="AB25" s="7"/>
      <c r="AC25" s="28">
        <f t="shared" ca="1" si="0"/>
        <v>-0.16652072233937432</v>
      </c>
      <c r="AD25" s="27">
        <f t="shared" ca="1" si="10"/>
        <v>6.3144705681697388E-2</v>
      </c>
      <c r="AE25" s="7">
        <v>144</v>
      </c>
    </row>
    <row r="26" spans="1:31" s="26" customFormat="1" x14ac:dyDescent="0.25">
      <c r="A26" s="26">
        <v>6</v>
      </c>
      <c r="B26" s="26">
        <v>634</v>
      </c>
      <c r="C26" s="26">
        <v>14394</v>
      </c>
      <c r="D26" s="26">
        <v>11703</v>
      </c>
      <c r="E26" s="26">
        <v>11891</v>
      </c>
      <c r="F26" s="26">
        <v>14606</v>
      </c>
      <c r="G26" s="27"/>
      <c r="H26" s="7"/>
      <c r="I26" s="28">
        <f t="shared" si="1"/>
        <v>2503</v>
      </c>
      <c r="J26" s="27">
        <f t="shared" si="1"/>
        <v>-2903</v>
      </c>
      <c r="K26" s="7"/>
      <c r="L26" s="124">
        <f t="shared" si="2"/>
        <v>-0.65314212515089431</v>
      </c>
      <c r="M26" s="27">
        <f t="shared" ca="1" si="3"/>
        <v>9.2705248076776896E-7</v>
      </c>
      <c r="N26" s="44"/>
      <c r="O26" s="44"/>
      <c r="P26" s="7"/>
      <c r="Q26" s="28">
        <f t="shared" ca="1" si="4"/>
        <v>2523.5548594461275</v>
      </c>
      <c r="R26" s="27">
        <f t="shared" ca="1" si="5"/>
        <v>-2922.9335307453503</v>
      </c>
      <c r="S26" s="7"/>
      <c r="T26" s="28">
        <f t="shared" ca="1" si="6"/>
        <v>-0.65325337121122851</v>
      </c>
      <c r="U26" s="27">
        <f t="shared" ca="1" si="7"/>
        <v>-0.75574820233398332</v>
      </c>
      <c r="V26" s="7"/>
      <c r="W26" s="28">
        <f t="shared" ca="1" si="8"/>
        <v>-0.65217928950512305</v>
      </c>
      <c r="X26" s="27">
        <f t="shared" ca="1" si="11"/>
        <v>33.902590925537481</v>
      </c>
      <c r="Y26" s="7"/>
      <c r="Z26" s="28">
        <f t="shared" si="12"/>
        <v>34.010999999999996</v>
      </c>
      <c r="AA26" s="27">
        <f t="shared" si="9"/>
        <v>0.5936039318957913</v>
      </c>
      <c r="AB26" s="7"/>
      <c r="AC26" s="28">
        <f t="shared" ca="1" si="0"/>
        <v>-0.10840907446251435</v>
      </c>
      <c r="AD26" s="27">
        <f t="shared" ca="1" si="10"/>
        <v>-3.3186999087263302E-2</v>
      </c>
      <c r="AE26" s="7">
        <v>143</v>
      </c>
    </row>
    <row r="27" spans="1:31" s="26" customFormat="1" x14ac:dyDescent="0.25">
      <c r="A27" s="26">
        <v>7</v>
      </c>
      <c r="B27" s="26">
        <v>624</v>
      </c>
      <c r="C27" s="26">
        <v>14537</v>
      </c>
      <c r="D27" s="26">
        <v>11836</v>
      </c>
      <c r="E27" s="26">
        <v>11760</v>
      </c>
      <c r="F27" s="26">
        <v>14476</v>
      </c>
      <c r="G27" s="27"/>
      <c r="H27" s="7"/>
      <c r="I27" s="28">
        <f t="shared" si="1"/>
        <v>2777</v>
      </c>
      <c r="J27" s="27">
        <f t="shared" si="1"/>
        <v>-2640</v>
      </c>
      <c r="K27" s="7"/>
      <c r="L27" s="124">
        <f t="shared" si="2"/>
        <v>-0.72402646432166573</v>
      </c>
      <c r="M27" s="27">
        <f t="shared" ca="1" si="3"/>
        <v>6.7586926007639585E-7</v>
      </c>
      <c r="N27" s="44"/>
      <c r="O27" s="44"/>
      <c r="P27" s="7"/>
      <c r="Q27" s="28">
        <f t="shared" ca="1" si="4"/>
        <v>2797.5548594461275</v>
      </c>
      <c r="R27" s="27">
        <f t="shared" ca="1" si="5"/>
        <v>-2659.9335307453503</v>
      </c>
      <c r="S27" s="7"/>
      <c r="T27" s="28">
        <f t="shared" ca="1" si="6"/>
        <v>-0.72418165836214132</v>
      </c>
      <c r="U27" s="27">
        <f t="shared" ca="1" si="7"/>
        <v>-0.68774741643750992</v>
      </c>
      <c r="V27" s="7"/>
      <c r="W27" s="28">
        <f t="shared" ca="1" si="8"/>
        <v>-0.72320435164077801</v>
      </c>
      <c r="X27" s="27">
        <f t="shared" ca="1" si="11"/>
        <v>39.549291062999941</v>
      </c>
      <c r="Y27" s="7"/>
      <c r="Z27" s="28">
        <f t="shared" si="12"/>
        <v>39.626999999999995</v>
      </c>
      <c r="AA27" s="27">
        <f t="shared" si="9"/>
        <v>0.69162162268779281</v>
      </c>
      <c r="AB27" s="7"/>
      <c r="AC27" s="28">
        <f t="shared" ca="1" si="0"/>
        <v>-7.7708937000053879E-2</v>
      </c>
      <c r="AD27" s="27">
        <f t="shared" ca="1" si="10"/>
        <v>3.5580883733302926E-2</v>
      </c>
      <c r="AE27" s="7">
        <v>142</v>
      </c>
    </row>
    <row r="28" spans="1:31" s="26" customFormat="1" x14ac:dyDescent="0.25">
      <c r="A28" s="26">
        <v>8</v>
      </c>
      <c r="B28" s="26">
        <v>623</v>
      </c>
      <c r="C28" s="26">
        <v>14661</v>
      </c>
      <c r="D28" s="26">
        <v>11980</v>
      </c>
      <c r="E28" s="26">
        <v>11639</v>
      </c>
      <c r="F28" s="26">
        <v>14335</v>
      </c>
      <c r="G28" s="27"/>
      <c r="H28" s="7"/>
      <c r="I28" s="28">
        <f t="shared" si="1"/>
        <v>3022</v>
      </c>
      <c r="J28" s="27">
        <f t="shared" si="1"/>
        <v>-2355</v>
      </c>
      <c r="K28" s="7"/>
      <c r="L28" s="124">
        <f t="shared" si="2"/>
        <v>-0.78786607881310222</v>
      </c>
      <c r="M28" s="27">
        <f t="shared" ca="1" si="3"/>
        <v>1.28956890695687E-6</v>
      </c>
      <c r="N28" s="44"/>
      <c r="O28" s="44"/>
      <c r="P28" s="7"/>
      <c r="Q28" s="28">
        <f t="shared" ca="1" si="4"/>
        <v>3042.5548594461275</v>
      </c>
      <c r="R28" s="27">
        <f t="shared" ca="1" si="5"/>
        <v>-2374.9335307453503</v>
      </c>
      <c r="S28" s="7"/>
      <c r="T28" s="28">
        <f t="shared" ca="1" si="6"/>
        <v>-0.78760293701897954</v>
      </c>
      <c r="U28" s="27">
        <f t="shared" ca="1" si="7"/>
        <v>-0.61405835187289048</v>
      </c>
      <c r="V28" s="7"/>
      <c r="W28" s="28">
        <f t="shared" ca="1" si="8"/>
        <v>-0.78673048693793013</v>
      </c>
      <c r="X28" s="27">
        <f t="shared" ca="1" si="11"/>
        <v>45.137036381651171</v>
      </c>
      <c r="Y28" s="7"/>
      <c r="Z28" s="28">
        <f t="shared" si="12"/>
        <v>45.233999999999995</v>
      </c>
      <c r="AA28" s="27">
        <f t="shared" si="9"/>
        <v>0.78948223384711491</v>
      </c>
      <c r="AB28" s="7"/>
      <c r="AC28" s="28">
        <f t="shared" ca="1" si="0"/>
        <v>-9.6963618348823388E-2</v>
      </c>
      <c r="AD28" s="27">
        <f t="shared" ca="1" si="10"/>
        <v>0.11182774797605077</v>
      </c>
      <c r="AE28" s="7">
        <v>141</v>
      </c>
    </row>
    <row r="29" spans="1:31" s="26" customFormat="1" x14ac:dyDescent="0.25">
      <c r="A29" s="26">
        <v>9</v>
      </c>
      <c r="B29" s="26">
        <v>637</v>
      </c>
      <c r="C29" s="26">
        <v>14767</v>
      </c>
      <c r="D29" s="26">
        <v>12138</v>
      </c>
      <c r="E29" s="26">
        <v>11521</v>
      </c>
      <c r="F29" s="26">
        <v>14168</v>
      </c>
      <c r="G29" s="27"/>
      <c r="H29" s="7"/>
      <c r="I29" s="28">
        <f t="shared" si="1"/>
        <v>3246</v>
      </c>
      <c r="J29" s="27">
        <f t="shared" si="1"/>
        <v>-2030</v>
      </c>
      <c r="K29" s="7"/>
      <c r="L29" s="124">
        <f t="shared" si="2"/>
        <v>-0.84534336274855248</v>
      </c>
      <c r="M29" s="27">
        <f t="shared" ca="1" si="3"/>
        <v>2.5821427676015869E-7</v>
      </c>
      <c r="N29" s="44"/>
      <c r="O29" s="44"/>
      <c r="P29" s="7"/>
      <c r="Q29" s="28">
        <f t="shared" ca="1" si="4"/>
        <v>3266.5548594461275</v>
      </c>
      <c r="R29" s="27">
        <f t="shared" ca="1" si="5"/>
        <v>-2049.9335307453503</v>
      </c>
      <c r="S29" s="7"/>
      <c r="T29" s="28">
        <f t="shared" ca="1" si="6"/>
        <v>-0.84558810607666024</v>
      </c>
      <c r="U29" s="27">
        <f t="shared" ca="1" si="7"/>
        <v>-0.53002696245709635</v>
      </c>
      <c r="V29" s="7"/>
      <c r="W29" s="28">
        <f t="shared" ca="1" si="8"/>
        <v>-0.84483521485988211</v>
      </c>
      <c r="X29" s="27">
        <f t="shared" ca="1" si="11"/>
        <v>51.00670481690554</v>
      </c>
      <c r="Y29" s="7"/>
      <c r="Z29" s="28">
        <f t="shared" si="12"/>
        <v>50.966999999999992</v>
      </c>
      <c r="AA29" s="27">
        <f t="shared" si="9"/>
        <v>0.88954195986394979</v>
      </c>
      <c r="AB29" s="7"/>
      <c r="AC29" s="28">
        <f t="shared" ca="1" si="0"/>
        <v>3.9704816905548057E-2</v>
      </c>
      <c r="AD29" s="27">
        <f t="shared" ca="1" si="10"/>
        <v>3.5951725524455469E-2</v>
      </c>
      <c r="AE29" s="7">
        <v>140</v>
      </c>
    </row>
    <row r="30" spans="1:31" s="26" customFormat="1" x14ac:dyDescent="0.25">
      <c r="A30" s="26">
        <v>10</v>
      </c>
      <c r="B30" s="26">
        <v>630</v>
      </c>
      <c r="C30" s="26">
        <v>14876</v>
      </c>
      <c r="D30" s="26">
        <v>12312</v>
      </c>
      <c r="E30" s="26">
        <v>11437</v>
      </c>
      <c r="F30" s="26">
        <v>14012</v>
      </c>
      <c r="G30" s="27"/>
      <c r="H30" s="7"/>
      <c r="I30" s="28">
        <f t="shared" si="1"/>
        <v>3439</v>
      </c>
      <c r="J30" s="27">
        <f t="shared" si="1"/>
        <v>-1700</v>
      </c>
      <c r="K30" s="7"/>
      <c r="L30" s="124">
        <f t="shared" si="2"/>
        <v>-0.89387595294919997</v>
      </c>
      <c r="M30" s="27">
        <f t="shared" ca="1" si="3"/>
        <v>1.0838620698562487E-6</v>
      </c>
      <c r="N30" s="44"/>
      <c r="O30" s="44"/>
      <c r="P30" s="7"/>
      <c r="Q30" s="28">
        <f t="shared" ca="1" si="4"/>
        <v>3459.5548594461275</v>
      </c>
      <c r="R30" s="27">
        <f t="shared" ca="1" si="5"/>
        <v>-1719.9335307453505</v>
      </c>
      <c r="S30" s="7"/>
      <c r="T30" s="28">
        <f t="shared" ca="1" si="6"/>
        <v>-0.89554854191653677</v>
      </c>
      <c r="U30" s="27">
        <f t="shared" ca="1" si="7"/>
        <v>-0.44470278243490541</v>
      </c>
      <c r="V30" s="7"/>
      <c r="W30" s="28">
        <f t="shared" ca="1" si="8"/>
        <v>-0.89491703991475868</v>
      </c>
      <c r="X30" s="27">
        <f t="shared" ca="1" si="11"/>
        <v>56.686030894734586</v>
      </c>
      <c r="Y30" s="7"/>
      <c r="Z30" s="28">
        <f t="shared" si="12"/>
        <v>56.636999999999993</v>
      </c>
      <c r="AA30" s="27">
        <f t="shared" si="9"/>
        <v>0.98850212845202823</v>
      </c>
      <c r="AB30" s="7"/>
      <c r="AC30" s="28">
        <f t="shared" ca="1" si="0"/>
        <v>4.9030894734592323E-2</v>
      </c>
      <c r="AD30" s="27">
        <f t="shared" ca="1" si="10"/>
        <v>-6.2834435526404775E-2</v>
      </c>
      <c r="AE30" s="7">
        <v>139</v>
      </c>
    </row>
    <row r="31" spans="1:31" s="26" customFormat="1" x14ac:dyDescent="0.25">
      <c r="A31" s="26">
        <v>11</v>
      </c>
      <c r="B31" s="26">
        <v>629</v>
      </c>
      <c r="C31" s="26">
        <v>14945</v>
      </c>
      <c r="D31" s="26">
        <v>12486</v>
      </c>
      <c r="E31" s="26">
        <v>11355</v>
      </c>
      <c r="F31" s="26">
        <v>13835</v>
      </c>
      <c r="G31" s="27"/>
      <c r="H31" s="7"/>
      <c r="I31" s="28">
        <f t="shared" si="1"/>
        <v>3590</v>
      </c>
      <c r="J31" s="27">
        <f t="shared" si="1"/>
        <v>-1349</v>
      </c>
      <c r="K31" s="7"/>
      <c r="L31" s="124">
        <f t="shared" si="2"/>
        <v>-0.93360861187663768</v>
      </c>
      <c r="M31" s="27">
        <f t="shared" ca="1" si="3"/>
        <v>2.7640723136843883E-7</v>
      </c>
      <c r="N31" s="44"/>
      <c r="O31" s="44"/>
      <c r="P31" s="7"/>
      <c r="Q31" s="28">
        <f t="shared" ca="1" si="4"/>
        <v>3610.5548594461275</v>
      </c>
      <c r="R31" s="27">
        <f t="shared" ca="1" si="5"/>
        <v>-1368.9335307453505</v>
      </c>
      <c r="S31" s="7"/>
      <c r="T31" s="28">
        <f t="shared" ca="1" si="6"/>
        <v>-0.93463675855809825</v>
      </c>
      <c r="U31" s="27">
        <f t="shared" ca="1" si="7"/>
        <v>-0.35394888186584778</v>
      </c>
      <c r="V31" s="7"/>
      <c r="W31" s="28">
        <f t="shared" ca="1" si="8"/>
        <v>-0.934134356331072</v>
      </c>
      <c r="X31" s="27">
        <f t="shared" ca="1" si="11"/>
        <v>62.357776260542437</v>
      </c>
      <c r="Y31" s="7"/>
      <c r="Z31" s="28">
        <f t="shared" si="12"/>
        <v>62.297999999999995</v>
      </c>
      <c r="AA31" s="27">
        <f t="shared" si="9"/>
        <v>1.0873052174074274</v>
      </c>
      <c r="AB31" s="7"/>
      <c r="AC31" s="28">
        <f t="shared" ca="1" si="0"/>
        <v>5.9776260542442117E-2</v>
      </c>
      <c r="AD31" s="27">
        <f t="shared" ca="1" si="10"/>
        <v>4.9908106075470471E-2</v>
      </c>
      <c r="AE31" s="7">
        <v>138</v>
      </c>
    </row>
    <row r="32" spans="1:31" s="26" customFormat="1" x14ac:dyDescent="0.25">
      <c r="A32" s="26">
        <v>12</v>
      </c>
      <c r="B32" s="26">
        <v>620</v>
      </c>
      <c r="C32" s="26">
        <v>15001</v>
      </c>
      <c r="D32" s="26">
        <v>12664</v>
      </c>
      <c r="E32" s="26">
        <v>11299</v>
      </c>
      <c r="F32" s="26">
        <v>13655</v>
      </c>
      <c r="G32" s="27"/>
      <c r="H32" s="7"/>
      <c r="I32" s="28">
        <f t="shared" si="1"/>
        <v>3702</v>
      </c>
      <c r="J32" s="27">
        <f t="shared" si="1"/>
        <v>-991</v>
      </c>
      <c r="K32" s="7"/>
      <c r="L32" s="124">
        <f t="shared" si="2"/>
        <v>-0.96386504448604182</v>
      </c>
      <c r="M32" s="27">
        <f t="shared" ca="1" si="3"/>
        <v>3.6776972665557187E-7</v>
      </c>
      <c r="N32" s="44"/>
      <c r="O32" s="44"/>
      <c r="P32" s="7"/>
      <c r="Q32" s="28">
        <f t="shared" ca="1" si="4"/>
        <v>3722.5548594461275</v>
      </c>
      <c r="R32" s="27">
        <f t="shared" ca="1" si="5"/>
        <v>-1010.9335307453504</v>
      </c>
      <c r="S32" s="7"/>
      <c r="T32" s="28">
        <f t="shared" ca="1" si="6"/>
        <v>-0.96362934308693859</v>
      </c>
      <c r="U32" s="27">
        <f t="shared" ca="1" si="7"/>
        <v>-0.26138507444783454</v>
      </c>
      <c r="V32" s="7"/>
      <c r="W32" s="28">
        <f t="shared" ca="1" si="8"/>
        <v>-0.96325860427740162</v>
      </c>
      <c r="X32" s="27">
        <f t="shared" ca="1" si="11"/>
        <v>67.927849484739511</v>
      </c>
      <c r="Y32" s="7"/>
      <c r="Z32" s="28">
        <f t="shared" si="12"/>
        <v>67.878</v>
      </c>
      <c r="AA32" s="27">
        <f t="shared" si="9"/>
        <v>1.1846945896687109</v>
      </c>
      <c r="AB32" s="7"/>
      <c r="AC32" s="28">
        <f t="shared" ca="1" si="0"/>
        <v>4.9849484739510785E-2</v>
      </c>
      <c r="AD32" s="27">
        <f t="shared" ca="1" si="10"/>
        <v>1.570595163046562E-2</v>
      </c>
      <c r="AE32" s="7">
        <v>137</v>
      </c>
    </row>
    <row r="33" spans="1:31" s="26" customFormat="1" x14ac:dyDescent="0.25">
      <c r="A33" s="26">
        <v>13</v>
      </c>
      <c r="B33" s="26">
        <v>604</v>
      </c>
      <c r="C33" s="26">
        <v>15046</v>
      </c>
      <c r="D33" s="26">
        <v>12837</v>
      </c>
      <c r="E33" s="26">
        <v>11256</v>
      </c>
      <c r="F33" s="26">
        <v>13475</v>
      </c>
      <c r="G33" s="27"/>
      <c r="H33" s="7"/>
      <c r="I33" s="28">
        <f t="shared" si="1"/>
        <v>3790</v>
      </c>
      <c r="J33" s="27">
        <f t="shared" si="1"/>
        <v>-638</v>
      </c>
      <c r="K33" s="7"/>
      <c r="L33" s="124">
        <f t="shared" si="2"/>
        <v>-0.98456105805476224</v>
      </c>
      <c r="M33" s="27">
        <f t="shared" ca="1" si="3"/>
        <v>2.5832613606779227E-6</v>
      </c>
      <c r="N33" s="44"/>
      <c r="O33" s="44"/>
      <c r="P33" s="7"/>
      <c r="Q33" s="28">
        <f t="shared" ca="1" si="4"/>
        <v>3810.5548594461275</v>
      </c>
      <c r="R33" s="27">
        <f t="shared" ca="1" si="5"/>
        <v>-657.93353074535037</v>
      </c>
      <c r="S33" s="7"/>
      <c r="T33" s="28">
        <f t="shared" ca="1" si="6"/>
        <v>-0.98640923093102739</v>
      </c>
      <c r="U33" s="27">
        <f t="shared" ca="1" si="7"/>
        <v>-0.17011405763621815</v>
      </c>
      <c r="V33" s="7"/>
      <c r="W33" s="28">
        <f t="shared" ca="1" si="8"/>
        <v>-0.98616831079178835</v>
      </c>
      <c r="X33" s="27">
        <f t="shared" ca="1" si="11"/>
        <v>73.322557557717914</v>
      </c>
      <c r="Y33" s="7"/>
      <c r="Z33" s="28">
        <f t="shared" si="12"/>
        <v>73.313999999999993</v>
      </c>
      <c r="AA33" s="27">
        <f t="shared" si="9"/>
        <v>1.2795706878071227</v>
      </c>
      <c r="AB33" s="7"/>
      <c r="AC33" s="28">
        <f t="shared" ca="1" si="0"/>
        <v>8.5575577179213269E-3</v>
      </c>
      <c r="AD33" s="27">
        <f t="shared" ca="1" si="10"/>
        <v>3.0065938773873313E-2</v>
      </c>
      <c r="AE33" s="7">
        <v>136</v>
      </c>
    </row>
    <row r="34" spans="1:31" s="26" customFormat="1" x14ac:dyDescent="0.25">
      <c r="A34" s="26">
        <v>14</v>
      </c>
      <c r="B34" s="26">
        <v>621</v>
      </c>
      <c r="C34" s="26">
        <v>15060</v>
      </c>
      <c r="D34" s="26">
        <v>13024</v>
      </c>
      <c r="E34" s="26">
        <v>11231</v>
      </c>
      <c r="F34" s="26">
        <v>13289</v>
      </c>
      <c r="G34" s="27"/>
      <c r="H34" s="7"/>
      <c r="I34" s="28">
        <f t="shared" si="1"/>
        <v>3829</v>
      </c>
      <c r="J34" s="27">
        <f t="shared" si="1"/>
        <v>-265</v>
      </c>
      <c r="K34" s="7"/>
      <c r="L34" s="124">
        <f t="shared" si="2"/>
        <v>-0.99660794999455649</v>
      </c>
      <c r="M34" s="27">
        <f t="shared" ca="1" si="3"/>
        <v>4.2785840802907552E-8</v>
      </c>
      <c r="N34" s="44"/>
      <c r="O34" s="44"/>
      <c r="P34" s="7"/>
      <c r="Q34" s="28">
        <f t="shared" ca="1" si="4"/>
        <v>3849.5548594461275</v>
      </c>
      <c r="R34" s="27">
        <f t="shared" ca="1" si="5"/>
        <v>-284.93353074535037</v>
      </c>
      <c r="S34" s="7"/>
      <c r="T34" s="28">
        <f t="shared" ca="1" si="6"/>
        <v>-0.99650486304374863</v>
      </c>
      <c r="U34" s="27">
        <f t="shared" ca="1" si="7"/>
        <v>-7.3671878399014415E-2</v>
      </c>
      <c r="V34" s="7"/>
      <c r="W34" s="28">
        <f t="shared" ca="1" si="8"/>
        <v>-0.99640110260926262</v>
      </c>
      <c r="X34" s="27">
        <f t="shared" ca="1" si="11"/>
        <v>78.881123286656191</v>
      </c>
      <c r="Y34" s="7"/>
      <c r="Z34" s="28">
        <f t="shared" si="12"/>
        <v>78.902999999999992</v>
      </c>
      <c r="AA34" s="27">
        <f t="shared" si="9"/>
        <v>1.3771171397010857</v>
      </c>
      <c r="AB34" s="7"/>
      <c r="AC34" s="28">
        <f t="shared" ca="1" si="0"/>
        <v>-2.1876713343800702E-2</v>
      </c>
      <c r="AD34" s="27">
        <f t="shared" ca="1" si="10"/>
        <v>3.571578279606058E-2</v>
      </c>
      <c r="AE34" s="7">
        <v>135</v>
      </c>
    </row>
    <row r="35" spans="1:31" s="26" customFormat="1" x14ac:dyDescent="0.25">
      <c r="A35" s="26">
        <v>15</v>
      </c>
      <c r="B35" s="26">
        <v>626</v>
      </c>
      <c r="C35" s="26">
        <v>15075</v>
      </c>
      <c r="D35" s="26">
        <v>13222</v>
      </c>
      <c r="E35" s="26">
        <v>11237</v>
      </c>
      <c r="F35" s="26">
        <v>13105</v>
      </c>
      <c r="G35" s="27"/>
      <c r="H35" s="7"/>
      <c r="I35" s="28">
        <f t="shared" si="1"/>
        <v>3838</v>
      </c>
      <c r="J35" s="27">
        <f t="shared" si="1"/>
        <v>117</v>
      </c>
      <c r="K35" s="7"/>
      <c r="L35" s="124">
        <f t="shared" si="2"/>
        <v>-0.99916440051846711</v>
      </c>
      <c r="M35" s="27">
        <f t="shared" ca="1" si="3"/>
        <v>8.5893285691255186E-8</v>
      </c>
      <c r="N35" s="44"/>
      <c r="O35" s="44"/>
      <c r="P35" s="7"/>
      <c r="Q35" s="28">
        <f t="shared" ca="1" si="4"/>
        <v>3858.5548594461275</v>
      </c>
      <c r="R35" s="27">
        <f t="shared" ca="1" si="5"/>
        <v>97.066469254649633</v>
      </c>
      <c r="S35" s="7"/>
      <c r="T35" s="28">
        <f t="shared" ca="1" si="6"/>
        <v>-0.99883462430053038</v>
      </c>
      <c r="U35" s="27">
        <f t="shared" ca="1" si="7"/>
        <v>2.5097323929703604E-2</v>
      </c>
      <c r="V35" s="7"/>
      <c r="W35" s="28">
        <f t="shared" ca="1" si="8"/>
        <v>-0.9988713249553588</v>
      </c>
      <c r="X35" s="27">
        <f t="shared" ca="1" si="11"/>
        <v>84.54905532753412</v>
      </c>
      <c r="Y35" s="7"/>
      <c r="Z35" s="28">
        <f t="shared" si="12"/>
        <v>84.536999999999992</v>
      </c>
      <c r="AA35" s="27">
        <f t="shared" si="9"/>
        <v>1.4754489897584462</v>
      </c>
      <c r="AB35" s="7"/>
      <c r="AC35" s="28">
        <f t="shared" ca="1" si="0"/>
        <v>1.2055327534127969E-2</v>
      </c>
      <c r="AD35" s="27">
        <f t="shared" ca="1" si="10"/>
        <v>-5.1119493846115915E-2</v>
      </c>
      <c r="AE35" s="7">
        <v>134</v>
      </c>
    </row>
    <row r="36" spans="1:31" s="26" customFormat="1" x14ac:dyDescent="0.25">
      <c r="A36" s="26">
        <v>16</v>
      </c>
      <c r="B36" s="26">
        <v>630</v>
      </c>
      <c r="C36" s="26">
        <v>15054</v>
      </c>
      <c r="D36" s="26">
        <v>13401</v>
      </c>
      <c r="E36" s="26">
        <v>11242</v>
      </c>
      <c r="F36" s="26">
        <v>12908</v>
      </c>
      <c r="G36" s="27"/>
      <c r="H36" s="7"/>
      <c r="I36" s="28">
        <f t="shared" si="1"/>
        <v>3812</v>
      </c>
      <c r="J36" s="27">
        <f t="shared" si="1"/>
        <v>493</v>
      </c>
      <c r="K36" s="7"/>
      <c r="L36" s="124">
        <f t="shared" si="2"/>
        <v>-0.99199427061952217</v>
      </c>
      <c r="M36" s="27">
        <f t="shared" ca="1" si="3"/>
        <v>8.1155872099555449E-8</v>
      </c>
      <c r="N36" s="44"/>
      <c r="O36" s="44"/>
      <c r="P36" s="7"/>
      <c r="Q36" s="28">
        <f t="shared" ca="1" si="4"/>
        <v>3832.5548594461275</v>
      </c>
      <c r="R36" s="27">
        <f t="shared" ca="1" si="5"/>
        <v>473.06646925464963</v>
      </c>
      <c r="S36" s="7"/>
      <c r="T36" s="28">
        <f t="shared" ca="1" si="6"/>
        <v>-0.99210420289204959</v>
      </c>
      <c r="U36" s="27">
        <f t="shared" ca="1" si="7"/>
        <v>0.12231517753074542</v>
      </c>
      <c r="V36" s="7"/>
      <c r="W36" s="28">
        <f t="shared" ca="1" si="8"/>
        <v>-0.99227914931668915</v>
      </c>
      <c r="X36" s="27">
        <f t="shared" ca="1" si="11"/>
        <v>90.136986691092659</v>
      </c>
      <c r="Y36" s="7"/>
      <c r="Z36" s="28">
        <f t="shared" si="12"/>
        <v>90.206999999999994</v>
      </c>
      <c r="AA36" s="27">
        <f t="shared" si="9"/>
        <v>1.5744091583465247</v>
      </c>
      <c r="AB36" s="7"/>
      <c r="AC36" s="28">
        <f t="shared" ca="1" si="0"/>
        <v>-7.0013308907334704E-2</v>
      </c>
      <c r="AD36" s="27">
        <f t="shared" ca="1" si="10"/>
        <v>5.2582713609240272E-2</v>
      </c>
      <c r="AE36" s="7">
        <v>133</v>
      </c>
    </row>
    <row r="37" spans="1:31" s="26" customFormat="1" x14ac:dyDescent="0.25">
      <c r="A37" s="26">
        <v>17</v>
      </c>
      <c r="B37" s="26">
        <v>634</v>
      </c>
      <c r="C37" s="26">
        <v>15030</v>
      </c>
      <c r="D37" s="26">
        <v>13594</v>
      </c>
      <c r="E37" s="26">
        <v>11282</v>
      </c>
      <c r="F37" s="26">
        <v>12729</v>
      </c>
      <c r="G37" s="27"/>
      <c r="H37" s="7"/>
      <c r="I37" s="28">
        <f t="shared" si="1"/>
        <v>3748</v>
      </c>
      <c r="J37" s="27">
        <f t="shared" si="1"/>
        <v>865</v>
      </c>
      <c r="K37" s="7"/>
      <c r="L37" s="124">
        <f t="shared" si="2"/>
        <v>-0.97498250940358855</v>
      </c>
      <c r="M37" s="27">
        <f t="shared" ca="1" si="3"/>
        <v>7.5032635571054453E-7</v>
      </c>
      <c r="N37" s="44"/>
      <c r="O37" s="44"/>
      <c r="P37" s="7"/>
      <c r="Q37" s="28">
        <f t="shared" ca="1" si="4"/>
        <v>3768.5548594461275</v>
      </c>
      <c r="R37" s="27">
        <f t="shared" ca="1" si="5"/>
        <v>845.06646925464963</v>
      </c>
      <c r="S37" s="7"/>
      <c r="T37" s="28">
        <f t="shared" ca="1" si="6"/>
        <v>-0.97553701173271234</v>
      </c>
      <c r="U37" s="27">
        <f t="shared" ca="1" si="7"/>
        <v>0.21849879864666977</v>
      </c>
      <c r="V37" s="7"/>
      <c r="W37" s="28">
        <f t="shared" ca="1" si="8"/>
        <v>-0.9758487232084373</v>
      </c>
      <c r="X37" s="27">
        <f t="shared" ca="1" si="11"/>
        <v>95.73049404811195</v>
      </c>
      <c r="Y37" s="7"/>
      <c r="Z37" s="28">
        <f t="shared" si="12"/>
        <v>95.912999999999997</v>
      </c>
      <c r="AA37" s="27">
        <f t="shared" si="9"/>
        <v>1.6739976454653211</v>
      </c>
      <c r="AB37" s="7"/>
      <c r="AC37" s="28">
        <f t="shared" ca="1" si="0"/>
        <v>-0.18250595188804652</v>
      </c>
      <c r="AD37" s="27">
        <f t="shared" ca="1" si="10"/>
        <v>0.10125214782331682</v>
      </c>
      <c r="AE37" s="7">
        <v>132</v>
      </c>
    </row>
    <row r="38" spans="1:31" s="26" customFormat="1" x14ac:dyDescent="0.25">
      <c r="A38" s="26">
        <v>18</v>
      </c>
      <c r="B38" s="26">
        <v>634</v>
      </c>
      <c r="C38" s="26">
        <v>14970</v>
      </c>
      <c r="D38" s="26">
        <v>13776</v>
      </c>
      <c r="E38" s="26">
        <v>11326</v>
      </c>
      <c r="F38" s="26">
        <v>12531</v>
      </c>
      <c r="G38" s="27"/>
      <c r="H38" s="7"/>
      <c r="I38" s="28">
        <f t="shared" si="1"/>
        <v>3644</v>
      </c>
      <c r="J38" s="27">
        <f t="shared" si="1"/>
        <v>1245</v>
      </c>
      <c r="K38" s="7"/>
      <c r="L38" s="124">
        <f t="shared" si="2"/>
        <v>-0.94831198134096384</v>
      </c>
      <c r="M38" s="27">
        <f t="shared" ca="1" si="3"/>
        <v>5.6965112287126663E-7</v>
      </c>
      <c r="N38" s="44"/>
      <c r="O38" s="44"/>
      <c r="P38" s="7"/>
      <c r="Q38" s="28">
        <f t="shared" ca="1" si="4"/>
        <v>3664.5548594461275</v>
      </c>
      <c r="R38" s="27">
        <f t="shared" ca="1" si="5"/>
        <v>1225.0664692546495</v>
      </c>
      <c r="S38" s="7"/>
      <c r="T38" s="28">
        <f t="shared" ca="1" si="6"/>
        <v>-0.94861532609878918</v>
      </c>
      <c r="U38" s="27">
        <f t="shared" ca="1" si="7"/>
        <v>0.31675088473282903</v>
      </c>
      <c r="V38" s="7"/>
      <c r="W38" s="28">
        <f t="shared" ca="1" si="8"/>
        <v>-0.94906673369960293</v>
      </c>
      <c r="X38" s="27">
        <f t="shared" ca="1" si="11"/>
        <v>101.566187155112</v>
      </c>
      <c r="Y38" s="7"/>
      <c r="Z38" s="28">
        <f t="shared" si="12"/>
        <v>101.619</v>
      </c>
      <c r="AA38" s="27">
        <f t="shared" si="9"/>
        <v>1.7735861325841178</v>
      </c>
      <c r="AB38" s="7"/>
      <c r="AC38" s="28">
        <f t="shared" ca="1" si="0"/>
        <v>-5.2812844887995425E-2</v>
      </c>
      <c r="AD38" s="27">
        <f t="shared" ca="1" si="10"/>
        <v>-1.6694912835504283E-2</v>
      </c>
      <c r="AE38" s="7">
        <v>131</v>
      </c>
    </row>
    <row r="39" spans="1:31" s="26" customFormat="1" x14ac:dyDescent="0.25">
      <c r="A39" s="26">
        <v>19</v>
      </c>
      <c r="B39" s="26">
        <v>630</v>
      </c>
      <c r="C39" s="26">
        <v>14904</v>
      </c>
      <c r="D39" s="26">
        <v>13958</v>
      </c>
      <c r="E39" s="26">
        <v>11402</v>
      </c>
      <c r="F39" s="26">
        <v>12366</v>
      </c>
      <c r="G39" s="27"/>
      <c r="H39" s="7"/>
      <c r="I39" s="28">
        <f t="shared" si="1"/>
        <v>3502</v>
      </c>
      <c r="J39" s="27">
        <f t="shared" si="1"/>
        <v>1592</v>
      </c>
      <c r="K39" s="7"/>
      <c r="L39" s="124">
        <f t="shared" si="2"/>
        <v>-0.9125032130571864</v>
      </c>
      <c r="M39" s="27">
        <f t="shared" ca="1" si="3"/>
        <v>4.5403923540647521E-9</v>
      </c>
      <c r="N39" s="44"/>
      <c r="O39" s="44"/>
      <c r="P39" s="7"/>
      <c r="Q39" s="28">
        <f t="shared" ca="1" si="4"/>
        <v>3522.5548594461275</v>
      </c>
      <c r="R39" s="27">
        <f t="shared" ca="1" si="5"/>
        <v>1572.0664692546495</v>
      </c>
      <c r="S39" s="7"/>
      <c r="T39" s="28">
        <f t="shared" ca="1" si="6"/>
        <v>-0.91185687071400945</v>
      </c>
      <c r="U39" s="27">
        <f t="shared" ca="1" si="7"/>
        <v>0.40647055281676919</v>
      </c>
      <c r="V39" s="7"/>
      <c r="W39" s="28">
        <f t="shared" ca="1" si="8"/>
        <v>-0.91243583062361455</v>
      </c>
      <c r="X39" s="27">
        <f t="shared" ca="1" si="11"/>
        <v>107.12170727598487</v>
      </c>
      <c r="Y39" s="7"/>
      <c r="Z39" s="28">
        <f t="shared" si="12"/>
        <v>107.289</v>
      </c>
      <c r="AA39" s="27">
        <f t="shared" si="9"/>
        <v>1.8725463011721963</v>
      </c>
      <c r="AB39" s="7"/>
      <c r="AC39" s="28">
        <f t="shared" ca="1" si="0"/>
        <v>-0.16729272401512674</v>
      </c>
      <c r="AD39" s="27">
        <f t="shared" ca="1" si="10"/>
        <v>7.7948614841290009E-3</v>
      </c>
      <c r="AE39" s="7">
        <v>130</v>
      </c>
    </row>
    <row r="40" spans="1:31" s="26" customFormat="1" x14ac:dyDescent="0.25">
      <c r="A40" s="26">
        <v>20</v>
      </c>
      <c r="B40" s="26">
        <v>609</v>
      </c>
      <c r="C40" s="26">
        <v>14820</v>
      </c>
      <c r="D40" s="26">
        <v>14118</v>
      </c>
      <c r="E40" s="26">
        <v>11481</v>
      </c>
      <c r="F40" s="26">
        <v>12197</v>
      </c>
      <c r="G40" s="27"/>
      <c r="H40" s="7"/>
      <c r="I40" s="28">
        <f t="shared" si="1"/>
        <v>3339</v>
      </c>
      <c r="J40" s="27">
        <f t="shared" si="1"/>
        <v>1921</v>
      </c>
      <c r="K40" s="7"/>
      <c r="L40" s="124">
        <f t="shared" si="2"/>
        <v>-0.86939888045159741</v>
      </c>
      <c r="M40" s="27">
        <f t="shared" ca="1" si="3"/>
        <v>9.2797294876855298E-7</v>
      </c>
      <c r="N40" s="44"/>
      <c r="O40" s="44"/>
      <c r="P40" s="7"/>
      <c r="Q40" s="28">
        <f t="shared" ca="1" si="4"/>
        <v>3359.5548594461275</v>
      </c>
      <c r="R40" s="27">
        <f t="shared" ca="1" si="5"/>
        <v>1901.0664692546495</v>
      </c>
      <c r="S40" s="7"/>
      <c r="T40" s="28">
        <f t="shared" ca="1" si="6"/>
        <v>-0.86966230573007219</v>
      </c>
      <c r="U40" s="27">
        <f t="shared" ca="1" si="7"/>
        <v>0.4915361747176808</v>
      </c>
      <c r="V40" s="7"/>
      <c r="W40" s="28">
        <f t="shared" ca="1" si="8"/>
        <v>-0.87036219397728287</v>
      </c>
      <c r="X40" s="27">
        <f t="shared" ca="1" si="11"/>
        <v>112.56530820336303</v>
      </c>
      <c r="Y40" s="7"/>
      <c r="Z40" s="28">
        <f t="shared" si="12"/>
        <v>112.77</v>
      </c>
      <c r="AA40" s="27">
        <f t="shared" si="9"/>
        <v>1.9682077974740053</v>
      </c>
      <c r="AB40" s="7"/>
      <c r="AC40" s="28">
        <f t="shared" ca="1" si="0"/>
        <v>-0.2046917966369648</v>
      </c>
      <c r="AD40" s="27">
        <f t="shared" ca="1" si="10"/>
        <v>5.8152120317600975E-2</v>
      </c>
      <c r="AE40" s="7">
        <v>129</v>
      </c>
    </row>
    <row r="41" spans="1:31" s="26" customFormat="1" x14ac:dyDescent="0.25">
      <c r="A41" s="26">
        <v>21</v>
      </c>
      <c r="B41" s="26">
        <v>604</v>
      </c>
      <c r="C41" s="26">
        <v>14720</v>
      </c>
      <c r="D41" s="26">
        <v>14275</v>
      </c>
      <c r="E41" s="26">
        <v>11578</v>
      </c>
      <c r="F41" s="26">
        <v>12041</v>
      </c>
      <c r="G41" s="27"/>
      <c r="H41" s="7"/>
      <c r="I41" s="28">
        <f t="shared" si="1"/>
        <v>3142</v>
      </c>
      <c r="J41" s="27">
        <f t="shared" si="1"/>
        <v>2234</v>
      </c>
      <c r="K41" s="7"/>
      <c r="L41" s="124">
        <f t="shared" si="2"/>
        <v>-0.81879745955058714</v>
      </c>
      <c r="M41" s="27">
        <f t="shared" ca="1" si="3"/>
        <v>4.6769936209165034E-7</v>
      </c>
      <c r="N41" s="44"/>
      <c r="O41" s="44"/>
      <c r="P41" s="7"/>
      <c r="Q41" s="28">
        <f t="shared" ca="1" si="4"/>
        <v>3162.5548594461275</v>
      </c>
      <c r="R41" s="27">
        <f t="shared" ca="1" si="5"/>
        <v>2214.0664692546497</v>
      </c>
      <c r="S41" s="7"/>
      <c r="T41" s="28">
        <f t="shared" ca="1" si="6"/>
        <v>-0.81866642044273708</v>
      </c>
      <c r="U41" s="27">
        <f t="shared" ca="1" si="7"/>
        <v>0.57246486667812257</v>
      </c>
      <c r="V41" s="7"/>
      <c r="W41" s="28">
        <f t="shared" ca="1" si="8"/>
        <v>-0.81948134503960679</v>
      </c>
      <c r="X41" s="27">
        <f t="shared" ca="1" si="11"/>
        <v>118.04674708561333</v>
      </c>
      <c r="Y41" s="7"/>
      <c r="Z41" s="28">
        <f t="shared" si="12"/>
        <v>118.20599999999999</v>
      </c>
      <c r="AA41" s="27">
        <f t="shared" si="9"/>
        <v>2.0630838956124169</v>
      </c>
      <c r="AB41" s="7"/>
      <c r="AC41" s="28">
        <f t="shared" ca="1" si="0"/>
        <v>-0.15925291438665568</v>
      </c>
      <c r="AD41" s="27">
        <f t="shared" ca="1" si="10"/>
        <v>4.0953263918353855E-2</v>
      </c>
      <c r="AE41" s="7">
        <v>128</v>
      </c>
    </row>
    <row r="42" spans="1:31" s="26" customFormat="1" x14ac:dyDescent="0.25">
      <c r="A42" s="26">
        <v>22</v>
      </c>
      <c r="B42" s="26">
        <v>628</v>
      </c>
      <c r="C42" s="26">
        <v>14607</v>
      </c>
      <c r="D42" s="26">
        <v>14425</v>
      </c>
      <c r="E42" s="26">
        <v>11699</v>
      </c>
      <c r="F42" s="26">
        <v>11889</v>
      </c>
      <c r="G42" s="27"/>
      <c r="H42" s="7"/>
      <c r="I42" s="28">
        <f t="shared" si="1"/>
        <v>2908</v>
      </c>
      <c r="J42" s="27">
        <f t="shared" si="1"/>
        <v>2536</v>
      </c>
      <c r="K42" s="7"/>
      <c r="L42" s="124">
        <f t="shared" si="2"/>
        <v>-0.75838538831393831</v>
      </c>
      <c r="M42" s="27">
        <f t="shared" ca="1" si="3"/>
        <v>4.008739724099095E-7</v>
      </c>
      <c r="N42" s="44"/>
      <c r="O42" s="44"/>
      <c r="P42" s="7"/>
      <c r="Q42" s="28">
        <f t="shared" ca="1" si="4"/>
        <v>2928.5548594461275</v>
      </c>
      <c r="R42" s="27">
        <f t="shared" ca="1" si="5"/>
        <v>2516.0664692546497</v>
      </c>
      <c r="S42" s="7"/>
      <c r="T42" s="28">
        <f t="shared" ca="1" si="6"/>
        <v>-0.75809262776640995</v>
      </c>
      <c r="U42" s="27">
        <f t="shared" ca="1" si="7"/>
        <v>0.65054941930449128</v>
      </c>
      <c r="V42" s="7"/>
      <c r="W42" s="28">
        <f t="shared" ca="1" si="8"/>
        <v>-0.7590185344048288</v>
      </c>
      <c r="X42" s="27">
        <f t="shared" ca="1" si="11"/>
        <v>123.70940811014134</v>
      </c>
      <c r="Y42" s="7"/>
      <c r="Z42" s="28">
        <f t="shared" si="12"/>
        <v>123.85799999999999</v>
      </c>
      <c r="AA42" s="27">
        <f t="shared" si="9"/>
        <v>2.1617299049351364</v>
      </c>
      <c r="AB42" s="7"/>
      <c r="AC42" s="28">
        <f t="shared" ca="1" si="0"/>
        <v>-0.14859188985865046</v>
      </c>
      <c r="AD42" s="27">
        <f t="shared" ca="1" si="10"/>
        <v>4.5329139641097527E-2</v>
      </c>
      <c r="AE42" s="7">
        <v>127</v>
      </c>
    </row>
    <row r="43" spans="1:31" s="26" customFormat="1" x14ac:dyDescent="0.25">
      <c r="A43" s="26">
        <v>23</v>
      </c>
      <c r="B43" s="26">
        <v>627</v>
      </c>
      <c r="C43" s="26">
        <v>14478</v>
      </c>
      <c r="D43" s="26">
        <v>14569</v>
      </c>
      <c r="E43" s="26">
        <v>11837</v>
      </c>
      <c r="F43" s="26">
        <v>11757</v>
      </c>
      <c r="G43" s="27"/>
      <c r="H43" s="7"/>
      <c r="I43" s="28">
        <f t="shared" si="1"/>
        <v>2641</v>
      </c>
      <c r="J43" s="27">
        <f t="shared" si="1"/>
        <v>2812</v>
      </c>
      <c r="K43" s="7"/>
      <c r="L43" s="124">
        <f t="shared" si="2"/>
        <v>-0.69071532359236687</v>
      </c>
      <c r="M43" s="27">
        <f t="shared" ca="1" si="3"/>
        <v>5.0641216198253397E-7</v>
      </c>
      <c r="N43" s="44"/>
      <c r="O43" s="44"/>
      <c r="P43" s="7"/>
      <c r="Q43" s="28">
        <f t="shared" ca="1" si="4"/>
        <v>2661.5548594461275</v>
      </c>
      <c r="R43" s="27">
        <f t="shared" ca="1" si="5"/>
        <v>2792.0664692546497</v>
      </c>
      <c r="S43" s="7"/>
      <c r="T43" s="28">
        <f t="shared" ca="1" si="6"/>
        <v>-0.68897637714854953</v>
      </c>
      <c r="U43" s="27">
        <f t="shared" ca="1" si="7"/>
        <v>0.72191146077759649</v>
      </c>
      <c r="V43" s="7"/>
      <c r="W43" s="28">
        <f t="shared" ca="1" si="8"/>
        <v>-0.69000369717212762</v>
      </c>
      <c r="X43" s="27">
        <f t="shared" ca="1" si="11"/>
        <v>129.40436519558239</v>
      </c>
      <c r="Y43" s="7"/>
      <c r="Z43" s="28">
        <f t="shared" si="12"/>
        <v>129.50099999999998</v>
      </c>
      <c r="AA43" s="27">
        <f t="shared" si="9"/>
        <v>2.2602188346251761</v>
      </c>
      <c r="AB43" s="7"/>
      <c r="AC43" s="28">
        <f t="shared" ca="1" si="0"/>
        <v>-9.6634804417590203E-2</v>
      </c>
      <c r="AD43" s="27">
        <f t="shared" ca="1" si="10"/>
        <v>-2.4335307069236478E-3</v>
      </c>
      <c r="AE43" s="7">
        <v>126</v>
      </c>
    </row>
    <row r="44" spans="1:31" s="26" customFormat="1" x14ac:dyDescent="0.25">
      <c r="A44" s="26">
        <v>24</v>
      </c>
      <c r="B44" s="26">
        <v>622</v>
      </c>
      <c r="C44" s="26">
        <v>14328</v>
      </c>
      <c r="D44" s="26">
        <v>14685</v>
      </c>
      <c r="E44" s="26">
        <v>11964</v>
      </c>
      <c r="F44" s="26">
        <v>11626</v>
      </c>
      <c r="G44" s="27"/>
      <c r="H44" s="7"/>
      <c r="I44" s="28">
        <f t="shared" si="1"/>
        <v>2364</v>
      </c>
      <c r="J44" s="27">
        <f t="shared" si="1"/>
        <v>3059</v>
      </c>
      <c r="K44" s="7"/>
      <c r="L44" s="124">
        <f t="shared" si="2"/>
        <v>-0.61697058938458293</v>
      </c>
      <c r="M44" s="27">
        <f t="shared" ca="1" si="3"/>
        <v>2.0135077057971475E-6</v>
      </c>
      <c r="N44" s="44"/>
      <c r="O44" s="44"/>
      <c r="P44" s="7"/>
      <c r="Q44" s="28">
        <f t="shared" ca="1" si="4"/>
        <v>2384.5548594461275</v>
      </c>
      <c r="R44" s="27">
        <f t="shared" ca="1" si="5"/>
        <v>3039.0664692546497</v>
      </c>
      <c r="S44" s="7"/>
      <c r="T44" s="28">
        <f t="shared" ca="1" si="6"/>
        <v>-0.61727150291204269</v>
      </c>
      <c r="U44" s="27">
        <f t="shared" ca="1" si="7"/>
        <v>0.78577531673360002</v>
      </c>
      <c r="V44" s="7"/>
      <c r="W44" s="28">
        <f t="shared" ca="1" si="8"/>
        <v>-0.61838957060566979</v>
      </c>
      <c r="X44" s="27">
        <f t="shared" ca="1" si="11"/>
        <v>134.90771959964269</v>
      </c>
      <c r="Y44" s="7"/>
      <c r="Z44" s="28">
        <f t="shared" si="12"/>
        <v>135.09899999999999</v>
      </c>
      <c r="AA44" s="27">
        <f t="shared" si="9"/>
        <v>2.3579223661518189</v>
      </c>
      <c r="AB44" s="7"/>
      <c r="AC44" s="28">
        <f t="shared" ca="1" si="0"/>
        <v>-0.1912804003573001</v>
      </c>
      <c r="AD44" s="27">
        <f t="shared" ca="1" si="10"/>
        <v>0.13600808519635166</v>
      </c>
      <c r="AE44" s="7">
        <v>125</v>
      </c>
    </row>
    <row r="45" spans="1:31" s="26" customFormat="1" x14ac:dyDescent="0.25">
      <c r="A45" s="26">
        <v>25</v>
      </c>
      <c r="B45" s="26">
        <v>633</v>
      </c>
      <c r="C45" s="26">
        <v>14168</v>
      </c>
      <c r="D45" s="26">
        <v>14795</v>
      </c>
      <c r="E45" s="26">
        <v>12129</v>
      </c>
      <c r="F45" s="26">
        <v>11518</v>
      </c>
      <c r="G45" s="27"/>
      <c r="H45" s="7"/>
      <c r="I45" s="28">
        <f t="shared" si="1"/>
        <v>2039</v>
      </c>
      <c r="J45" s="27">
        <f t="shared" si="1"/>
        <v>3277</v>
      </c>
      <c r="K45" s="7"/>
      <c r="L45" s="124">
        <f t="shared" si="2"/>
        <v>-0.53588640863110626</v>
      </c>
      <c r="M45" s="27">
        <f t="shared" ca="1" si="3"/>
        <v>2.3933130311700351E-6</v>
      </c>
      <c r="N45" s="44"/>
      <c r="O45" s="44"/>
      <c r="P45" s="7"/>
      <c r="Q45" s="28">
        <f t="shared" ca="1" si="4"/>
        <v>2059.5548594461275</v>
      </c>
      <c r="R45" s="27">
        <f t="shared" ca="1" si="5"/>
        <v>3257.0664692546497</v>
      </c>
      <c r="S45" s="7"/>
      <c r="T45" s="28">
        <f t="shared" ca="1" si="6"/>
        <v>-0.53314123530603286</v>
      </c>
      <c r="U45" s="27">
        <f t="shared" ca="1" si="7"/>
        <v>0.84214098717250185</v>
      </c>
      <c r="V45" s="7"/>
      <c r="W45" s="28">
        <f t="shared" ca="1" si="8"/>
        <v>-0.53433937500795192</v>
      </c>
      <c r="X45" s="27">
        <f t="shared" ca="1" si="11"/>
        <v>140.71459105574451</v>
      </c>
      <c r="Y45" s="7"/>
      <c r="Z45" s="28">
        <f t="shared" si="12"/>
        <v>140.79599999999999</v>
      </c>
      <c r="AA45" s="27">
        <f t="shared" si="9"/>
        <v>2.4573537736379363</v>
      </c>
      <c r="AB45" s="7"/>
      <c r="AC45" s="28">
        <f t="shared" ca="1" si="0"/>
        <v>-8.1408944255485949E-2</v>
      </c>
      <c r="AD45" s="27">
        <f t="shared" ca="1" si="10"/>
        <v>-5.6418252822425075E-2</v>
      </c>
      <c r="AE45" s="7">
        <v>124</v>
      </c>
    </row>
    <row r="46" spans="1:31" s="26" customFormat="1" x14ac:dyDescent="0.25">
      <c r="A46" s="26">
        <v>26</v>
      </c>
      <c r="B46" s="26">
        <v>638</v>
      </c>
      <c r="C46" s="26">
        <v>14007</v>
      </c>
      <c r="D46" s="26">
        <v>14896</v>
      </c>
      <c r="E46" s="26">
        <v>12297</v>
      </c>
      <c r="F46" s="26">
        <v>11421</v>
      </c>
      <c r="G46" s="27"/>
      <c r="H46" s="7"/>
      <c r="I46" s="28">
        <f t="shared" si="1"/>
        <v>1710</v>
      </c>
      <c r="J46" s="27">
        <f t="shared" si="1"/>
        <v>3475</v>
      </c>
      <c r="K46" s="7"/>
      <c r="L46" s="124">
        <f t="shared" si="2"/>
        <v>-0.44880936726420601</v>
      </c>
      <c r="M46" s="27">
        <f t="shared" ca="1" si="3"/>
        <v>1.9097580953441029E-7</v>
      </c>
      <c r="N46" s="44"/>
      <c r="O46" s="44"/>
      <c r="P46" s="7"/>
      <c r="Q46" s="28">
        <f t="shared" ca="1" si="4"/>
        <v>1730.5548594461275</v>
      </c>
      <c r="R46" s="27">
        <f t="shared" ca="1" si="5"/>
        <v>3455.0664692546497</v>
      </c>
      <c r="S46" s="7"/>
      <c r="T46" s="28">
        <f t="shared" ca="1" si="6"/>
        <v>-0.44797551825256443</v>
      </c>
      <c r="U46" s="27">
        <f t="shared" ca="1" si="7"/>
        <v>0.89333549518581645</v>
      </c>
      <c r="V46" s="7"/>
      <c r="W46" s="28">
        <f t="shared" ca="1" si="8"/>
        <v>-0.44924637505536585</v>
      </c>
      <c r="X46" s="27">
        <f t="shared" ca="1" si="11"/>
        <v>146.41255606193471</v>
      </c>
      <c r="Y46" s="7"/>
      <c r="Z46" s="28">
        <f t="shared" si="12"/>
        <v>146.53799999999998</v>
      </c>
      <c r="AA46" s="27">
        <f t="shared" si="9"/>
        <v>2.5575705792874501</v>
      </c>
      <c r="AB46" s="7"/>
      <c r="AC46" s="28">
        <f t="shared" ca="1" si="0"/>
        <v>-0.1254439380652741</v>
      </c>
      <c r="AD46" s="27">
        <f t="shared" ca="1" si="10"/>
        <v>5.4935002005663591E-2</v>
      </c>
      <c r="AE46" s="7">
        <v>123</v>
      </c>
    </row>
    <row r="47" spans="1:31" s="26" customFormat="1" x14ac:dyDescent="0.25">
      <c r="A47" s="26">
        <v>27</v>
      </c>
      <c r="B47" s="26">
        <v>611</v>
      </c>
      <c r="C47" s="26">
        <v>13845</v>
      </c>
      <c r="D47" s="26">
        <v>14982</v>
      </c>
      <c r="E47" s="26">
        <v>12471</v>
      </c>
      <c r="F47" s="26">
        <v>11350</v>
      </c>
      <c r="G47" s="27"/>
      <c r="H47" s="7"/>
      <c r="I47" s="28">
        <f t="shared" si="1"/>
        <v>1374</v>
      </c>
      <c r="J47" s="27">
        <f t="shared" si="1"/>
        <v>3632</v>
      </c>
      <c r="K47" s="7"/>
      <c r="L47" s="124">
        <f t="shared" si="2"/>
        <v>-0.36118513986725315</v>
      </c>
      <c r="M47" s="27">
        <f t="shared" ca="1" si="3"/>
        <v>1.3021581782309835E-6</v>
      </c>
      <c r="N47" s="44"/>
      <c r="O47" s="44"/>
      <c r="P47" s="7"/>
      <c r="Q47" s="28">
        <f t="shared" ca="1" si="4"/>
        <v>1394.5548594461275</v>
      </c>
      <c r="R47" s="27">
        <f t="shared" ca="1" si="5"/>
        <v>3612.0664692546497</v>
      </c>
      <c r="S47" s="7"/>
      <c r="T47" s="28">
        <f t="shared" ca="1" si="6"/>
        <v>-0.3609977646660435</v>
      </c>
      <c r="U47" s="27">
        <f t="shared" ca="1" si="7"/>
        <v>0.93392912022667707</v>
      </c>
      <c r="V47" s="7"/>
      <c r="W47" s="28">
        <f t="shared" ca="1" si="8"/>
        <v>-0.36232626132364198</v>
      </c>
      <c r="X47" s="27">
        <f t="shared" ca="1" si="11"/>
        <v>151.90554836435086</v>
      </c>
      <c r="Y47" s="7"/>
      <c r="Z47" s="28">
        <f t="shared" si="12"/>
        <v>152.03699999999998</v>
      </c>
      <c r="AA47" s="27">
        <f t="shared" si="9"/>
        <v>2.6535462348546184</v>
      </c>
      <c r="AB47" s="7"/>
      <c r="AC47" s="28">
        <f t="shared" ca="1" si="0"/>
        <v>-0.131451635649114</v>
      </c>
      <c r="AD47" s="27">
        <f t="shared" ca="1" si="10"/>
        <v>7.7863273951550127E-2</v>
      </c>
      <c r="AE47" s="7">
        <v>122</v>
      </c>
    </row>
    <row r="48" spans="1:31" s="26" customFormat="1" x14ac:dyDescent="0.25">
      <c r="A48" s="26">
        <v>28</v>
      </c>
      <c r="B48" s="26">
        <v>629</v>
      </c>
      <c r="C48" s="26">
        <v>13656</v>
      </c>
      <c r="D48" s="26">
        <v>15033</v>
      </c>
      <c r="E48" s="26">
        <v>12651</v>
      </c>
      <c r="F48" s="26">
        <v>11288</v>
      </c>
      <c r="G48" s="27"/>
      <c r="H48" s="7"/>
      <c r="I48" s="28">
        <f t="shared" si="1"/>
        <v>1005</v>
      </c>
      <c r="J48" s="27">
        <f t="shared" si="1"/>
        <v>3745</v>
      </c>
      <c r="K48" s="7"/>
      <c r="L48" s="124">
        <f t="shared" si="2"/>
        <v>-0.26751676810545016</v>
      </c>
      <c r="M48" s="27">
        <f t="shared" ca="1" si="3"/>
        <v>4.4791642434958384E-7</v>
      </c>
      <c r="N48" s="44"/>
      <c r="O48" s="44"/>
      <c r="P48" s="7"/>
      <c r="Q48" s="28">
        <f t="shared" ca="1" si="4"/>
        <v>1025.5548594461275</v>
      </c>
      <c r="R48" s="27">
        <f t="shared" ca="1" si="5"/>
        <v>3725.0664692546497</v>
      </c>
      <c r="S48" s="7"/>
      <c r="T48" s="28">
        <f t="shared" ca="1" si="6"/>
        <v>-0.26547755313798926</v>
      </c>
      <c r="U48" s="27">
        <f t="shared" ca="1" si="7"/>
        <v>0.9631461879312454</v>
      </c>
      <c r="V48" s="7"/>
      <c r="W48" s="28">
        <f t="shared" ca="1" si="8"/>
        <v>-0.26684750251964018</v>
      </c>
      <c r="X48" s="27">
        <f t="shared" ca="1" si="11"/>
        <v>157.62393667574986</v>
      </c>
      <c r="Y48" s="7"/>
      <c r="Z48" s="28">
        <f t="shared" si="12"/>
        <v>157.69799999999998</v>
      </c>
      <c r="AA48" s="27">
        <f t="shared" si="9"/>
        <v>2.7523493238100172</v>
      </c>
      <c r="AB48" s="7"/>
      <c r="AC48" s="28">
        <f t="shared" ca="1" si="0"/>
        <v>-7.4063324250118967E-2</v>
      </c>
      <c r="AD48" s="27">
        <f t="shared" ca="1" si="10"/>
        <v>-2.9184313512416793E-2</v>
      </c>
      <c r="AE48" s="7">
        <v>121</v>
      </c>
    </row>
    <row r="49" spans="1:31" s="26" customFormat="1" x14ac:dyDescent="0.25">
      <c r="A49" s="26">
        <v>29</v>
      </c>
      <c r="B49" s="26">
        <v>606</v>
      </c>
      <c r="C49" s="26">
        <v>13481</v>
      </c>
      <c r="D49" s="26">
        <v>15075</v>
      </c>
      <c r="E49" s="26">
        <v>12824</v>
      </c>
      <c r="F49" s="26">
        <v>11245</v>
      </c>
      <c r="G49" s="27"/>
      <c r="H49" s="7"/>
      <c r="I49" s="28">
        <f t="shared" si="1"/>
        <v>657</v>
      </c>
      <c r="J49" s="27">
        <f t="shared" si="1"/>
        <v>3830</v>
      </c>
      <c r="K49" s="7"/>
      <c r="L49" s="124">
        <f t="shared" si="2"/>
        <v>-0.17479596109015733</v>
      </c>
      <c r="M49" s="27">
        <f t="shared" ca="1" si="3"/>
        <v>3.9944112211889199E-6</v>
      </c>
      <c r="N49" s="44"/>
      <c r="O49" s="44"/>
      <c r="P49" s="7"/>
      <c r="Q49" s="28">
        <f t="shared" ca="1" si="4"/>
        <v>677.55485944612747</v>
      </c>
      <c r="R49" s="27">
        <f t="shared" ca="1" si="5"/>
        <v>3810.0664692546497</v>
      </c>
      <c r="S49" s="7"/>
      <c r="T49" s="28">
        <f t="shared" ca="1" si="6"/>
        <v>-0.17539345120909258</v>
      </c>
      <c r="U49" s="27">
        <f t="shared" ca="1" si="7"/>
        <v>0.98512362823999156</v>
      </c>
      <c r="V49" s="7"/>
      <c r="W49" s="28">
        <f t="shared" ca="1" si="8"/>
        <v>-0.17679456340707506</v>
      </c>
      <c r="X49" s="27">
        <f t="shared" ca="1" si="11"/>
        <v>162.93551941144096</v>
      </c>
      <c r="Y49" s="7"/>
      <c r="Z49" s="28">
        <f t="shared" si="12"/>
        <v>163.15199999999999</v>
      </c>
      <c r="AA49" s="27">
        <f t="shared" si="9"/>
        <v>2.8475395812137885</v>
      </c>
      <c r="AB49" s="7"/>
      <c r="AC49" s="28">
        <f t="shared" ca="1" si="0"/>
        <v>-0.21648058855902264</v>
      </c>
      <c r="AD49" s="27">
        <f t="shared" ca="1" si="10"/>
        <v>0.15429825581250611</v>
      </c>
      <c r="AE49" s="7">
        <v>120</v>
      </c>
    </row>
    <row r="50" spans="1:31" s="26" customFormat="1" x14ac:dyDescent="0.25">
      <c r="A50" s="26">
        <v>30</v>
      </c>
      <c r="B50" s="26">
        <v>614</v>
      </c>
      <c r="C50" s="26">
        <v>13293</v>
      </c>
      <c r="D50" s="26">
        <v>15101</v>
      </c>
      <c r="E50" s="26">
        <v>13014</v>
      </c>
      <c r="F50" s="26">
        <v>11224</v>
      </c>
      <c r="G50" s="27"/>
      <c r="H50" s="7"/>
      <c r="I50" s="28">
        <f t="shared" si="1"/>
        <v>279</v>
      </c>
      <c r="J50" s="27">
        <f t="shared" si="1"/>
        <v>3877</v>
      </c>
      <c r="K50" s="7"/>
      <c r="L50" s="124">
        <f t="shared" si="2"/>
        <v>-7.9241861892131796E-2</v>
      </c>
      <c r="M50" s="27">
        <f t="shared" ca="1" si="3"/>
        <v>7.844964677585402E-8</v>
      </c>
      <c r="N50" s="44"/>
      <c r="O50" s="44"/>
      <c r="P50" s="7"/>
      <c r="Q50" s="28">
        <f t="shared" ca="1" si="4"/>
        <v>299.55485944612741</v>
      </c>
      <c r="R50" s="27">
        <f t="shared" ca="1" si="5"/>
        <v>3857.0664692546497</v>
      </c>
      <c r="S50" s="7"/>
      <c r="T50" s="28">
        <f t="shared" ca="1" si="6"/>
        <v>-7.7543478424256504E-2</v>
      </c>
      <c r="U50" s="27">
        <f t="shared" ca="1" si="7"/>
        <v>0.9972758599401218</v>
      </c>
      <c r="V50" s="7"/>
      <c r="W50" s="28">
        <f t="shared" ca="1" si="8"/>
        <v>-7.8961773251205652E-2</v>
      </c>
      <c r="X50" s="27">
        <f t="shared" ca="1" si="11"/>
        <v>168.58267252486962</v>
      </c>
      <c r="Y50" s="7"/>
      <c r="Z50" s="28">
        <f t="shared" si="12"/>
        <v>168.678</v>
      </c>
      <c r="AA50" s="27">
        <f t="shared" si="9"/>
        <v>2.9439864756789946</v>
      </c>
      <c r="AB50" s="7"/>
      <c r="AC50" s="28">
        <f t="shared" ca="1" si="0"/>
        <v>-9.5327475130375205E-2</v>
      </c>
      <c r="AD50" s="27">
        <f t="shared" ca="1" si="10"/>
        <v>5.8389293399613962E-2</v>
      </c>
      <c r="AE50" s="7">
        <v>119</v>
      </c>
    </row>
    <row r="51" spans="1:31" s="26" customFormat="1" x14ac:dyDescent="0.25">
      <c r="A51" s="26">
        <v>31</v>
      </c>
      <c r="B51" s="26">
        <v>634</v>
      </c>
      <c r="C51" s="26">
        <v>13099</v>
      </c>
      <c r="D51" s="26">
        <v>15106</v>
      </c>
      <c r="E51" s="26">
        <v>13209</v>
      </c>
      <c r="F51" s="26">
        <v>11216</v>
      </c>
      <c r="G51" s="27"/>
      <c r="H51" s="7"/>
      <c r="I51" s="28">
        <f t="shared" si="1"/>
        <v>-110</v>
      </c>
      <c r="J51" s="27">
        <f t="shared" si="1"/>
        <v>3890</v>
      </c>
      <c r="K51" s="7"/>
      <c r="L51" s="124">
        <f t="shared" si="2"/>
        <v>2.0186565248284917E-2</v>
      </c>
      <c r="M51" s="27">
        <f t="shared" ca="1" si="3"/>
        <v>2.3853013349305028E-6</v>
      </c>
      <c r="N51" s="44"/>
      <c r="O51" s="44"/>
      <c r="P51" s="7"/>
      <c r="Q51" s="28">
        <f t="shared" ca="1" si="4"/>
        <v>-89.445140553872577</v>
      </c>
      <c r="R51" s="27">
        <f t="shared" ca="1" si="5"/>
        <v>3870.0664692546497</v>
      </c>
      <c r="S51" s="7"/>
      <c r="T51" s="28">
        <f t="shared" ca="1" si="6"/>
        <v>2.3153980341090657E-2</v>
      </c>
      <c r="U51" s="27">
        <f t="shared" ca="1" si="7"/>
        <v>1.0006371155167535</v>
      </c>
      <c r="V51" s="7"/>
      <c r="W51" s="28">
        <f t="shared" ca="1" si="8"/>
        <v>2.1731007327137505E-2</v>
      </c>
      <c r="X51" s="27">
        <f t="shared" ca="1" si="11"/>
        <v>174.35386925429987</v>
      </c>
      <c r="Y51" s="7"/>
      <c r="Z51" s="28">
        <f t="shared" si="12"/>
        <v>174.38399999999999</v>
      </c>
      <c r="AA51" s="27">
        <f t="shared" si="9"/>
        <v>3.0435749627977917</v>
      </c>
      <c r="AB51" s="7"/>
      <c r="AC51" s="28">
        <f t="shared" ca="1" si="0"/>
        <v>-3.0130745700120087E-2</v>
      </c>
      <c r="AD51" s="27">
        <f t="shared" ca="1" si="10"/>
        <v>-1.1252657107803543E-2</v>
      </c>
      <c r="AE51" s="7">
        <v>118</v>
      </c>
    </row>
    <row r="52" spans="1:31" s="26" customFormat="1" x14ac:dyDescent="0.25">
      <c r="A52" s="26">
        <v>32</v>
      </c>
      <c r="B52" s="26">
        <v>622</v>
      </c>
      <c r="C52" s="26">
        <v>12911</v>
      </c>
      <c r="D52" s="26">
        <v>15093</v>
      </c>
      <c r="E52" s="26">
        <v>13394</v>
      </c>
      <c r="F52" s="26">
        <v>11227</v>
      </c>
      <c r="G52" s="27"/>
      <c r="H52" s="7"/>
      <c r="I52" s="28">
        <f t="shared" si="1"/>
        <v>-483</v>
      </c>
      <c r="J52" s="27">
        <f t="shared" si="1"/>
        <v>3866</v>
      </c>
      <c r="K52" s="7"/>
      <c r="L52" s="124">
        <f t="shared" si="2"/>
        <v>0.11754403400527079</v>
      </c>
      <c r="M52" s="27">
        <f t="shared" ca="1" si="3"/>
        <v>5.6483726895623504E-7</v>
      </c>
      <c r="N52" s="44"/>
      <c r="O52" s="44"/>
      <c r="P52" s="7"/>
      <c r="Q52" s="28">
        <f t="shared" ca="1" si="4"/>
        <v>-462.44514055387259</v>
      </c>
      <c r="R52" s="27">
        <f t="shared" ca="1" si="5"/>
        <v>3846.0664692546497</v>
      </c>
      <c r="S52" s="7"/>
      <c r="T52" s="28">
        <f t="shared" ca="1" si="6"/>
        <v>0.11970964131660349</v>
      </c>
      <c r="U52" s="27">
        <f t="shared" ca="1" si="7"/>
        <v>0.99443172060604879</v>
      </c>
      <c r="V52" s="7"/>
      <c r="W52" s="28">
        <f t="shared" ca="1" si="8"/>
        <v>0.11829559056931387</v>
      </c>
      <c r="X52" s="27">
        <f t="shared" ca="1" si="11"/>
        <v>179.8936730354294</v>
      </c>
      <c r="Y52" s="7"/>
      <c r="Z52" s="28">
        <f t="shared" si="12"/>
        <v>179.982</v>
      </c>
      <c r="AA52" s="27">
        <f t="shared" si="9"/>
        <v>3.1412784943244341</v>
      </c>
      <c r="AB52" s="7"/>
      <c r="AC52" s="28">
        <f t="shared" ca="1" si="0"/>
        <v>-8.8326964570597966E-2</v>
      </c>
      <c r="AD52" s="27">
        <f t="shared" ca="1" si="10"/>
        <v>6.4711304773169331E-2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12719</v>
      </c>
      <c r="D53" s="26">
        <v>15055</v>
      </c>
      <c r="E53" s="26">
        <v>13580</v>
      </c>
      <c r="F53" s="26">
        <v>11255</v>
      </c>
      <c r="G53" s="27"/>
      <c r="H53" s="7"/>
      <c r="I53" s="28">
        <f t="shared" si="1"/>
        <v>-861</v>
      </c>
      <c r="J53" s="27">
        <f t="shared" si="1"/>
        <v>3800</v>
      </c>
      <c r="K53" s="7"/>
      <c r="L53" s="124">
        <f t="shared" si="2"/>
        <v>0.21546612006002877</v>
      </c>
      <c r="M53" s="27">
        <f t="shared" ca="1" si="3"/>
        <v>4.9534848285463988E-7</v>
      </c>
      <c r="N53" s="44"/>
      <c r="O53" s="44"/>
      <c r="P53" s="7"/>
      <c r="Q53" s="28">
        <f t="shared" ca="1" si="4"/>
        <v>-840.44514055387253</v>
      </c>
      <c r="R53" s="27">
        <f t="shared" ca="1" si="5"/>
        <v>3780.0664692546497</v>
      </c>
      <c r="S53" s="7"/>
      <c r="T53" s="28">
        <f t="shared" ca="1" si="6"/>
        <v>0.21755961410143954</v>
      </c>
      <c r="U53" s="27">
        <f t="shared" ca="1" si="7"/>
        <v>0.97736688460161059</v>
      </c>
      <c r="V53" s="7"/>
      <c r="W53" s="28">
        <f t="shared" ca="1" si="8"/>
        <v>0.21616993003641063</v>
      </c>
      <c r="X53" s="27">
        <f t="shared" ca="1" si="11"/>
        <v>185.58142503813451</v>
      </c>
      <c r="Y53" s="7"/>
      <c r="Z53" s="28">
        <f t="shared" si="12"/>
        <v>185.679</v>
      </c>
      <c r="AA53" s="27">
        <f t="shared" si="9"/>
        <v>3.240709901810551</v>
      </c>
      <c r="AB53" s="7"/>
      <c r="AC53" s="28">
        <f t="shared" ca="1" si="0"/>
        <v>-9.7574961865490195E-2</v>
      </c>
      <c r="AD53" s="27">
        <f t="shared" ca="1" si="10"/>
        <v>1.1756370682235229E-2</v>
      </c>
      <c r="AE53" s="7">
        <v>116</v>
      </c>
    </row>
    <row r="54" spans="1:31" s="26" customFormat="1" x14ac:dyDescent="0.25">
      <c r="A54" s="26">
        <v>34</v>
      </c>
      <c r="B54" s="26">
        <v>642</v>
      </c>
      <c r="C54" s="26">
        <v>12541</v>
      </c>
      <c r="D54" s="26">
        <v>15014</v>
      </c>
      <c r="E54" s="26">
        <v>13780</v>
      </c>
      <c r="F54" s="26">
        <v>11321</v>
      </c>
      <c r="G54" s="27"/>
      <c r="H54" s="7"/>
      <c r="I54" s="28">
        <f t="shared" si="1"/>
        <v>-1239</v>
      </c>
      <c r="J54" s="27">
        <f t="shared" si="1"/>
        <v>3693</v>
      </c>
      <c r="K54" s="7"/>
      <c r="L54" s="124">
        <f t="shared" si="2"/>
        <v>0.31260152214222525</v>
      </c>
      <c r="M54" s="27">
        <f t="shared" ca="1" si="3"/>
        <v>2.1252472435720496E-6</v>
      </c>
      <c r="N54" s="44"/>
      <c r="O54" s="44"/>
      <c r="P54" s="7"/>
      <c r="Q54" s="28">
        <f t="shared" ca="1" si="4"/>
        <v>-1218.4451405538725</v>
      </c>
      <c r="R54" s="27">
        <f t="shared" ca="1" si="5"/>
        <v>3673.0664692546497</v>
      </c>
      <c r="S54" s="7"/>
      <c r="T54" s="28">
        <f t="shared" ca="1" si="6"/>
        <v>0.31540958688627557</v>
      </c>
      <c r="U54" s="27">
        <f t="shared" ca="1" si="7"/>
        <v>0.9497011656247184</v>
      </c>
      <c r="V54" s="7"/>
      <c r="W54" s="28">
        <f t="shared" ca="1" si="8"/>
        <v>0.31405934491731557</v>
      </c>
      <c r="X54" s="27">
        <f t="shared" ca="1" si="11"/>
        <v>191.40844183245372</v>
      </c>
      <c r="Y54" s="7"/>
      <c r="Z54" s="28">
        <f t="shared" si="12"/>
        <v>191.45699999999999</v>
      </c>
      <c r="AA54" s="27">
        <f t="shared" si="9"/>
        <v>3.3415550259907834</v>
      </c>
      <c r="AB54" s="7"/>
      <c r="AC54" s="28">
        <f t="shared" ca="1" si="0"/>
        <v>-4.8558167546275399E-2</v>
      </c>
      <c r="AD54" s="27">
        <f t="shared" ca="1" si="10"/>
        <v>2.7732507913924564E-4</v>
      </c>
      <c r="AE54" s="7">
        <v>115</v>
      </c>
    </row>
    <row r="55" spans="1:31" s="26" customFormat="1" x14ac:dyDescent="0.25">
      <c r="A55" s="26">
        <v>35</v>
      </c>
      <c r="B55" s="26">
        <v>623</v>
      </c>
      <c r="C55" s="26">
        <v>12365</v>
      </c>
      <c r="D55" s="26">
        <v>14944</v>
      </c>
      <c r="E55" s="26">
        <v>13950</v>
      </c>
      <c r="F55" s="26">
        <v>11385</v>
      </c>
      <c r="G55" s="27"/>
      <c r="H55" s="7"/>
      <c r="I55" s="28">
        <f t="shared" si="1"/>
        <v>-1585</v>
      </c>
      <c r="J55" s="27">
        <f t="shared" si="1"/>
        <v>3559</v>
      </c>
      <c r="K55" s="7"/>
      <c r="L55" s="124">
        <f t="shared" si="2"/>
        <v>0.40383451188811187</v>
      </c>
      <c r="M55" s="27">
        <f t="shared" ca="1" si="3"/>
        <v>2.5417393730287344E-8</v>
      </c>
      <c r="N55" s="44"/>
      <c r="O55" s="44"/>
      <c r="P55" s="7"/>
      <c r="Q55" s="28">
        <f t="shared" ca="1" si="4"/>
        <v>-1564.4451405538725</v>
      </c>
      <c r="R55" s="27">
        <f t="shared" ca="1" si="5"/>
        <v>3539.0664692546497</v>
      </c>
      <c r="S55" s="7"/>
      <c r="T55" s="28">
        <f t="shared" ca="1" si="6"/>
        <v>0.40497596409144299</v>
      </c>
      <c r="U55" s="27">
        <f t="shared" ca="1" si="7"/>
        <v>0.91505437737328321</v>
      </c>
      <c r="V55" s="7"/>
      <c r="W55" s="28">
        <f t="shared" ca="1" si="8"/>
        <v>0.40367508355396048</v>
      </c>
      <c r="X55" s="27">
        <f t="shared" ca="1" si="11"/>
        <v>196.9143759926169</v>
      </c>
      <c r="Y55" s="7"/>
      <c r="Z55" s="28">
        <f t="shared" si="12"/>
        <v>197.06399999999999</v>
      </c>
      <c r="AA55" s="27">
        <f t="shared" si="9"/>
        <v>3.439415637150105</v>
      </c>
      <c r="AB55" s="7"/>
      <c r="AC55" s="28">
        <f t="shared" ca="1" si="0"/>
        <v>-0.14962400738309611</v>
      </c>
      <c r="AD55" s="27">
        <f t="shared" ca="1" si="10"/>
        <v>6.7798474256960617E-2</v>
      </c>
      <c r="AE55" s="7">
        <v>114</v>
      </c>
    </row>
    <row r="56" spans="1:31" s="26" customFormat="1" x14ac:dyDescent="0.25">
      <c r="A56" s="26">
        <v>36</v>
      </c>
      <c r="B56" s="26">
        <v>610</v>
      </c>
      <c r="C56" s="26">
        <v>12200</v>
      </c>
      <c r="D56" s="26">
        <v>14859</v>
      </c>
      <c r="E56" s="26">
        <v>14114</v>
      </c>
      <c r="F56" s="26">
        <v>11469</v>
      </c>
      <c r="G56" s="27"/>
      <c r="H56" s="7"/>
      <c r="I56" s="28">
        <f t="shared" si="1"/>
        <v>-1914</v>
      </c>
      <c r="J56" s="27">
        <f t="shared" si="1"/>
        <v>3390</v>
      </c>
      <c r="K56" s="7"/>
      <c r="L56" s="124">
        <f t="shared" si="2"/>
        <v>0.48942544516826242</v>
      </c>
      <c r="M56" s="27">
        <f t="shared" ca="1" si="3"/>
        <v>2.7292090470949897E-7</v>
      </c>
      <c r="N56" s="44"/>
      <c r="O56" s="44"/>
      <c r="P56" s="7"/>
      <c r="Q56" s="28">
        <f t="shared" ca="1" si="4"/>
        <v>-1893.4451405538725</v>
      </c>
      <c r="R56" s="27">
        <f t="shared" ca="1" si="5"/>
        <v>3370.0664692546497</v>
      </c>
      <c r="S56" s="7"/>
      <c r="T56" s="28">
        <f t="shared" ca="1" si="6"/>
        <v>0.49014168114491141</v>
      </c>
      <c r="U56" s="27">
        <f t="shared" ca="1" si="7"/>
        <v>0.8713580548770703</v>
      </c>
      <c r="V56" s="7"/>
      <c r="W56" s="28">
        <f t="shared" ca="1" si="8"/>
        <v>0.48890302684478065</v>
      </c>
      <c r="X56" s="27">
        <f t="shared" ca="1" si="11"/>
        <v>202.40574647278333</v>
      </c>
      <c r="Y56" s="7"/>
      <c r="Z56" s="28">
        <f t="shared" si="12"/>
        <v>202.554</v>
      </c>
      <c r="AA56" s="27">
        <f t="shared" si="9"/>
        <v>3.5352342130845944</v>
      </c>
      <c r="AB56" s="7"/>
      <c r="AC56" s="28">
        <f t="shared" ca="1" si="0"/>
        <v>-0.14825352721666718</v>
      </c>
      <c r="AD56" s="27">
        <f t="shared" ca="1" si="10"/>
        <v>7.2007084664505783E-2</v>
      </c>
      <c r="AE56" s="7">
        <v>113</v>
      </c>
    </row>
    <row r="57" spans="1:31" s="26" customFormat="1" x14ac:dyDescent="0.25">
      <c r="A57" s="26">
        <v>37</v>
      </c>
      <c r="B57" s="26">
        <v>606</v>
      </c>
      <c r="C57" s="26">
        <v>12038</v>
      </c>
      <c r="D57" s="26">
        <v>14757</v>
      </c>
      <c r="E57" s="26">
        <v>14268</v>
      </c>
      <c r="F57" s="26">
        <v>11567</v>
      </c>
      <c r="G57" s="27"/>
      <c r="H57" s="7"/>
      <c r="I57" s="28">
        <f t="shared" si="1"/>
        <v>-2230</v>
      </c>
      <c r="J57" s="27">
        <f t="shared" si="1"/>
        <v>3190</v>
      </c>
      <c r="K57" s="7"/>
      <c r="L57" s="124">
        <f t="shared" si="2"/>
        <v>0.57001111156913353</v>
      </c>
      <c r="M57" s="27">
        <f t="shared" ca="1" si="3"/>
        <v>5.8682179057807054E-7</v>
      </c>
      <c r="N57" s="44"/>
      <c r="O57" s="44"/>
      <c r="P57" s="7"/>
      <c r="Q57" s="28">
        <f t="shared" ca="1" si="4"/>
        <v>-2209.4451405538725</v>
      </c>
      <c r="R57" s="27">
        <f t="shared" ca="1" si="5"/>
        <v>3170.0664692546497</v>
      </c>
      <c r="S57" s="7"/>
      <c r="T57" s="28">
        <f t="shared" ca="1" si="6"/>
        <v>0.5719421874941395</v>
      </c>
      <c r="U57" s="27">
        <f t="shared" ca="1" si="7"/>
        <v>0.81964643062119702</v>
      </c>
      <c r="V57" s="7"/>
      <c r="W57" s="28">
        <f t="shared" ca="1" si="8"/>
        <v>0.57077715451217137</v>
      </c>
      <c r="X57" s="27">
        <f t="shared" ca="1" si="11"/>
        <v>207.96195680878702</v>
      </c>
      <c r="Y57" s="7"/>
      <c r="Z57" s="28">
        <f t="shared" si="12"/>
        <v>208.00800000000001</v>
      </c>
      <c r="AA57" s="27">
        <f t="shared" si="9"/>
        <v>3.6304244704883653</v>
      </c>
      <c r="AB57" s="7"/>
      <c r="AC57" s="28">
        <f t="shared" ca="1" si="0"/>
        <v>-4.6043191212987722E-2</v>
      </c>
      <c r="AD57" s="27">
        <f t="shared" ca="1" si="10"/>
        <v>-1.5200835537456214E-2</v>
      </c>
      <c r="AE57" s="7">
        <v>112</v>
      </c>
    </row>
    <row r="58" spans="1:31" s="26" customFormat="1" x14ac:dyDescent="0.25">
      <c r="A58" s="26">
        <v>38</v>
      </c>
      <c r="B58" s="26">
        <v>628</v>
      </c>
      <c r="C58" s="26">
        <v>11890</v>
      </c>
      <c r="D58" s="26">
        <v>14643</v>
      </c>
      <c r="E58" s="26">
        <v>14420</v>
      </c>
      <c r="F58" s="26">
        <v>11683</v>
      </c>
      <c r="G58" s="27"/>
      <c r="H58" s="7"/>
      <c r="I58" s="28">
        <f t="shared" si="1"/>
        <v>-2530</v>
      </c>
      <c r="J58" s="27">
        <f t="shared" si="1"/>
        <v>2960</v>
      </c>
      <c r="K58" s="7"/>
      <c r="L58" s="124">
        <f t="shared" si="2"/>
        <v>0.64806848585119203</v>
      </c>
      <c r="M58" s="27">
        <f t="shared" ca="1" si="3"/>
        <v>2.043267281549476E-7</v>
      </c>
      <c r="N58" s="44"/>
      <c r="O58" s="44"/>
      <c r="P58" s="7"/>
      <c r="Q58" s="28">
        <f t="shared" ca="1" si="4"/>
        <v>-2509.4451405538725</v>
      </c>
      <c r="R58" s="27">
        <f t="shared" ca="1" si="5"/>
        <v>2940.0664692546497</v>
      </c>
      <c r="S58" s="7"/>
      <c r="T58" s="28">
        <f t="shared" ca="1" si="6"/>
        <v>0.64960089605353311</v>
      </c>
      <c r="U58" s="27">
        <f t="shared" ca="1" si="7"/>
        <v>0.76017806272694266</v>
      </c>
      <c r="V58" s="7"/>
      <c r="W58" s="28">
        <f t="shared" ca="1" si="8"/>
        <v>0.64852051099225716</v>
      </c>
      <c r="X58" s="27">
        <f t="shared" ca="1" si="11"/>
        <v>213.57780720834126</v>
      </c>
      <c r="Y58" s="7"/>
      <c r="Z58" s="28">
        <f t="shared" si="12"/>
        <v>213.66</v>
      </c>
      <c r="AA58" s="27">
        <f t="shared" si="9"/>
        <v>3.7290704798110843</v>
      </c>
      <c r="AB58" s="7"/>
      <c r="AC58" s="28">
        <f t="shared" ca="1" si="0"/>
        <v>-8.2192791658741271E-2</v>
      </c>
      <c r="AD58" s="27">
        <f t="shared" ca="1" si="10"/>
        <v>0.12932870355939485</v>
      </c>
      <c r="AE58" s="7">
        <v>111</v>
      </c>
    </row>
    <row r="59" spans="1:31" s="26" customFormat="1" x14ac:dyDescent="0.25">
      <c r="A59" s="26">
        <v>39</v>
      </c>
      <c r="B59" s="26">
        <v>625</v>
      </c>
      <c r="C59" s="26">
        <v>11763</v>
      </c>
      <c r="D59" s="26">
        <v>14523</v>
      </c>
      <c r="E59" s="26">
        <v>14562</v>
      </c>
      <c r="F59" s="26">
        <v>11818</v>
      </c>
      <c r="G59" s="27"/>
      <c r="H59" s="7"/>
      <c r="I59" s="28">
        <f t="shared" si="1"/>
        <v>-2799</v>
      </c>
      <c r="J59" s="27">
        <f t="shared" si="1"/>
        <v>2705</v>
      </c>
      <c r="K59" s="7"/>
      <c r="L59" s="124">
        <f t="shared" si="2"/>
        <v>0.71949865617196918</v>
      </c>
      <c r="M59" s="27">
        <f t="shared" ca="1" si="3"/>
        <v>1.5633443798130577E-6</v>
      </c>
      <c r="N59" s="44"/>
      <c r="O59" s="44"/>
      <c r="P59" s="7"/>
      <c r="Q59" s="28">
        <f t="shared" ca="1" si="4"/>
        <v>-2778.4451405538725</v>
      </c>
      <c r="R59" s="27">
        <f t="shared" ca="1" si="5"/>
        <v>2685.0664692546497</v>
      </c>
      <c r="S59" s="7"/>
      <c r="T59" s="28">
        <f t="shared" ca="1" si="6"/>
        <v>0.71923487139512288</v>
      </c>
      <c r="U59" s="27">
        <f t="shared" ca="1" si="7"/>
        <v>0.6942457418007042</v>
      </c>
      <c r="V59" s="7"/>
      <c r="W59" s="28">
        <f t="shared" ca="1" si="8"/>
        <v>0.71824831846566217</v>
      </c>
      <c r="X59" s="27">
        <f t="shared" ca="1" si="11"/>
        <v>219.08329869970794</v>
      </c>
      <c r="Y59" s="7"/>
      <c r="Z59" s="28">
        <f t="shared" si="12"/>
        <v>219.285</v>
      </c>
      <c r="AA59" s="27">
        <f t="shared" si="9"/>
        <v>3.8272452502357655</v>
      </c>
      <c r="AB59" s="7"/>
      <c r="AC59" s="28">
        <f t="shared" ca="1" si="0"/>
        <v>-0.20170130029205779</v>
      </c>
      <c r="AD59" s="27">
        <f t="shared" ca="1" si="10"/>
        <v>0.26447621564778956</v>
      </c>
      <c r="AE59" s="7">
        <v>110</v>
      </c>
    </row>
    <row r="60" spans="1:31" s="26" customFormat="1" x14ac:dyDescent="0.25">
      <c r="A60" s="26">
        <v>40</v>
      </c>
      <c r="B60" s="26">
        <v>623</v>
      </c>
      <c r="C60" s="26">
        <v>11626</v>
      </c>
      <c r="D60" s="26">
        <v>14371</v>
      </c>
      <c r="E60" s="26">
        <v>14678</v>
      </c>
      <c r="F60" s="26">
        <v>11960</v>
      </c>
      <c r="G60" s="27"/>
      <c r="H60" s="7"/>
      <c r="I60" s="28">
        <f t="shared" si="1"/>
        <v>-3052</v>
      </c>
      <c r="J60" s="27">
        <f t="shared" si="1"/>
        <v>2411</v>
      </c>
      <c r="K60" s="7"/>
      <c r="L60" s="124">
        <f t="shared" si="2"/>
        <v>0.78380587858729989</v>
      </c>
      <c r="M60" s="27">
        <f t="shared" ca="1" si="3"/>
        <v>1.8305905934713949E-9</v>
      </c>
      <c r="N60" s="44"/>
      <c r="O60" s="44"/>
      <c r="P60" s="7"/>
      <c r="Q60" s="28">
        <f t="shared" ca="1" si="4"/>
        <v>-3031.4451405538725</v>
      </c>
      <c r="R60" s="27">
        <f t="shared" ca="1" si="5"/>
        <v>2391.0664692546497</v>
      </c>
      <c r="S60" s="7"/>
      <c r="T60" s="28">
        <f t="shared" ca="1" si="6"/>
        <v>0.78472704894687817</v>
      </c>
      <c r="U60" s="27">
        <f t="shared" ca="1" si="7"/>
        <v>0.61822965414457043</v>
      </c>
      <c r="V60" s="7"/>
      <c r="W60" s="28">
        <f t="shared" ca="1" si="8"/>
        <v>0.7838486639889396</v>
      </c>
      <c r="X60" s="27">
        <f t="shared" ca="1" si="11"/>
        <v>224.84654794415519</v>
      </c>
      <c r="Y60" s="7"/>
      <c r="Z60" s="28">
        <f t="shared" si="12"/>
        <v>224.892</v>
      </c>
      <c r="AA60" s="27">
        <f t="shared" si="9"/>
        <v>3.9251058613950875</v>
      </c>
      <c r="AB60" s="7"/>
      <c r="AC60" s="28">
        <f t="shared" ca="1" si="0"/>
        <v>-4.5452055844805272E-2</v>
      </c>
      <c r="AD60" s="27">
        <f t="shared" ca="1" si="10"/>
        <v>9.2026385002981215E-2</v>
      </c>
      <c r="AE60" s="7">
        <v>109</v>
      </c>
    </row>
    <row r="61" spans="1:31" s="26" customFormat="1" x14ac:dyDescent="0.25">
      <c r="A61" s="26">
        <v>41</v>
      </c>
      <c r="B61" s="26">
        <v>643</v>
      </c>
      <c r="C61" s="26">
        <v>11510</v>
      </c>
      <c r="D61" s="26">
        <v>14199</v>
      </c>
      <c r="E61" s="26">
        <v>14788</v>
      </c>
      <c r="F61" s="26">
        <v>12115</v>
      </c>
      <c r="G61" s="27"/>
      <c r="H61" s="7"/>
      <c r="I61" s="28">
        <f t="shared" si="1"/>
        <v>-3278</v>
      </c>
      <c r="J61" s="27">
        <f t="shared" si="1"/>
        <v>2084</v>
      </c>
      <c r="K61" s="7"/>
      <c r="L61" s="124">
        <f t="shared" si="2"/>
        <v>0.84230700074466658</v>
      </c>
      <c r="M61" s="27">
        <f t="shared" ca="1" si="3"/>
        <v>2.7176115798859978E-8</v>
      </c>
      <c r="N61" s="44"/>
      <c r="O61" s="44"/>
      <c r="P61" s="7"/>
      <c r="Q61" s="28">
        <f t="shared" ca="1" si="4"/>
        <v>-3257.4451405538725</v>
      </c>
      <c r="R61" s="27">
        <f t="shared" ca="1" si="5"/>
        <v>2064.0664692546497</v>
      </c>
      <c r="S61" s="7"/>
      <c r="T61" s="28">
        <f t="shared" ca="1" si="6"/>
        <v>0.84322994272828811</v>
      </c>
      <c r="U61" s="27">
        <f t="shared" ca="1" si="7"/>
        <v>0.53368114848621762</v>
      </c>
      <c r="V61" s="7"/>
      <c r="W61" s="28">
        <f t="shared" ca="1" si="8"/>
        <v>0.84247185254416801</v>
      </c>
      <c r="X61" s="27">
        <f t="shared" ca="1" si="11"/>
        <v>230.75670623621352</v>
      </c>
      <c r="Y61" s="7"/>
      <c r="Z61" s="28">
        <f t="shared" si="12"/>
        <v>230.679</v>
      </c>
      <c r="AA61" s="27">
        <f t="shared" si="9"/>
        <v>4.0261080652079988</v>
      </c>
      <c r="AB61" s="7"/>
      <c r="AC61" s="28">
        <f t="shared" ca="1" si="0"/>
        <v>7.7706236213515467E-2</v>
      </c>
      <c r="AD61" s="27">
        <f t="shared" ca="1" si="10"/>
        <v>8.5615296697483245E-4</v>
      </c>
      <c r="AE61" s="7">
        <v>108</v>
      </c>
    </row>
    <row r="62" spans="1:31" s="26" customFormat="1" x14ac:dyDescent="0.25">
      <c r="A62" s="26">
        <v>42</v>
      </c>
      <c r="B62" s="26">
        <v>630</v>
      </c>
      <c r="C62" s="26">
        <v>11420</v>
      </c>
      <c r="D62" s="26">
        <v>14043</v>
      </c>
      <c r="E62" s="26">
        <v>14892</v>
      </c>
      <c r="F62" s="26">
        <v>12287</v>
      </c>
      <c r="G62" s="27"/>
      <c r="H62" s="7"/>
      <c r="I62" s="28">
        <f t="shared" si="1"/>
        <v>-3472</v>
      </c>
      <c r="J62" s="27">
        <f t="shared" si="1"/>
        <v>1756</v>
      </c>
      <c r="K62" s="7"/>
      <c r="L62" s="124">
        <f t="shared" si="2"/>
        <v>0.89130320779336258</v>
      </c>
      <c r="M62" s="27">
        <f t="shared" ca="1" si="3"/>
        <v>2.2758650389361854E-6</v>
      </c>
      <c r="N62" s="44"/>
      <c r="O62" s="44"/>
      <c r="P62" s="7"/>
      <c r="Q62" s="28">
        <f t="shared" ca="1" si="4"/>
        <v>-3451.4451405538725</v>
      </c>
      <c r="R62" s="27">
        <f t="shared" ca="1" si="5"/>
        <v>1736.0664692546495</v>
      </c>
      <c r="S62" s="7"/>
      <c r="T62" s="28">
        <f t="shared" ca="1" si="6"/>
        <v>0.89344924093002931</v>
      </c>
      <c r="U62" s="27">
        <f t="shared" ca="1" si="7"/>
        <v>0.44887408470658535</v>
      </c>
      <c r="V62" s="7"/>
      <c r="W62" s="28">
        <f t="shared" ca="1" si="8"/>
        <v>0.8928118048366237</v>
      </c>
      <c r="X62" s="27">
        <f t="shared" ca="1" si="11"/>
        <v>236.41813602011257</v>
      </c>
      <c r="Y62" s="7"/>
      <c r="Z62" s="28">
        <f t="shared" si="12"/>
        <v>236.34899999999999</v>
      </c>
      <c r="AA62" s="27">
        <f t="shared" si="9"/>
        <v>4.1250682337960773</v>
      </c>
      <c r="AB62" s="7"/>
      <c r="AC62" s="28">
        <f t="shared" ca="1" si="0"/>
        <v>6.9136020112580354E-2</v>
      </c>
      <c r="AD62" s="27">
        <f t="shared" ca="1" si="10"/>
        <v>2.7654941979591285E-2</v>
      </c>
      <c r="AE62" s="7">
        <v>107</v>
      </c>
    </row>
    <row r="63" spans="1:31" s="26" customFormat="1" x14ac:dyDescent="0.25">
      <c r="A63" s="26">
        <v>43</v>
      </c>
      <c r="B63" s="26">
        <v>625</v>
      </c>
      <c r="C63" s="26">
        <v>11337</v>
      </c>
      <c r="D63" s="26">
        <v>13864</v>
      </c>
      <c r="E63" s="26">
        <v>14956</v>
      </c>
      <c r="F63" s="26">
        <v>12456</v>
      </c>
      <c r="G63" s="27"/>
      <c r="H63" s="7"/>
      <c r="I63" s="28">
        <f t="shared" si="1"/>
        <v>-3619</v>
      </c>
      <c r="J63" s="27">
        <f t="shared" si="1"/>
        <v>1408</v>
      </c>
      <c r="K63" s="7"/>
      <c r="L63" s="124">
        <f t="shared" si="2"/>
        <v>0.93129496935867717</v>
      </c>
      <c r="M63" s="27">
        <f t="shared" ca="1" si="3"/>
        <v>9.1446775627319036E-8</v>
      </c>
      <c r="N63" s="44"/>
      <c r="O63" s="44"/>
      <c r="P63" s="7"/>
      <c r="Q63" s="28">
        <f t="shared" ca="1" si="4"/>
        <v>-3598.4451405538725</v>
      </c>
      <c r="R63" s="27">
        <f t="shared" ca="1" si="5"/>
        <v>1388.0664692546495</v>
      </c>
      <c r="S63" s="7"/>
      <c r="T63" s="28">
        <f t="shared" ca="1" si="6"/>
        <v>0.93150200812413231</v>
      </c>
      <c r="U63" s="27">
        <f t="shared" ca="1" si="7"/>
        <v>0.35889585850136579</v>
      </c>
      <c r="V63" s="7"/>
      <c r="W63" s="28">
        <f t="shared" ca="1" si="8"/>
        <v>0.93099256767940386</v>
      </c>
      <c r="X63" s="27">
        <f t="shared" ca="1" si="11"/>
        <v>242.02820662954866</v>
      </c>
      <c r="Y63" s="7"/>
      <c r="Z63" s="28">
        <f t="shared" si="12"/>
        <v>241.97399999999999</v>
      </c>
      <c r="AA63" s="27">
        <f t="shared" si="9"/>
        <v>4.2232430042207589</v>
      </c>
      <c r="AB63" s="7"/>
      <c r="AC63" s="28">
        <f t="shared" ca="1" si="0"/>
        <v>5.4206629548673391E-2</v>
      </c>
      <c r="AD63" s="27">
        <f t="shared" ca="1" si="10"/>
        <v>8.4656732284713598E-2</v>
      </c>
      <c r="AE63" s="7">
        <v>106</v>
      </c>
    </row>
    <row r="64" spans="1:31" s="26" customFormat="1" x14ac:dyDescent="0.25">
      <c r="A64" s="26">
        <v>44</v>
      </c>
      <c r="B64" s="26">
        <v>627</v>
      </c>
      <c r="C64" s="26">
        <v>11291</v>
      </c>
      <c r="D64" s="26">
        <v>13691</v>
      </c>
      <c r="E64" s="26">
        <v>15033</v>
      </c>
      <c r="F64" s="26">
        <v>12644</v>
      </c>
      <c r="G64" s="27"/>
      <c r="H64" s="7"/>
      <c r="I64" s="28">
        <f t="shared" si="1"/>
        <v>-3742</v>
      </c>
      <c r="J64" s="27">
        <f t="shared" si="1"/>
        <v>1047</v>
      </c>
      <c r="K64" s="7"/>
      <c r="L64" s="124">
        <f t="shared" si="2"/>
        <v>0.96240376223259616</v>
      </c>
      <c r="M64" s="27">
        <f t="shared" ca="1" si="3"/>
        <v>3.1544547895724595E-7</v>
      </c>
      <c r="N64" s="44"/>
      <c r="O64" s="44"/>
      <c r="P64" s="7"/>
      <c r="Q64" s="28">
        <f t="shared" ca="1" si="4"/>
        <v>-3721.4451405538725</v>
      </c>
      <c r="R64" s="27">
        <f t="shared" ca="1" si="5"/>
        <v>1027.0664692546495</v>
      </c>
      <c r="S64" s="7"/>
      <c r="T64" s="28">
        <f t="shared" ca="1" si="6"/>
        <v>0.96334207863348364</v>
      </c>
      <c r="U64" s="27">
        <f t="shared" ca="1" si="7"/>
        <v>0.26555637671951443</v>
      </c>
      <c r="V64" s="7"/>
      <c r="W64" s="28">
        <f t="shared" ca="1" si="8"/>
        <v>0.96296540756459603</v>
      </c>
      <c r="X64" s="27">
        <f t="shared" ca="1" si="11"/>
        <v>247.69253631729794</v>
      </c>
      <c r="Y64" s="7"/>
      <c r="Z64" s="28">
        <f t="shared" si="12"/>
        <v>247.61699999999999</v>
      </c>
      <c r="AA64" s="27">
        <f t="shared" si="9"/>
        <v>4.3217319339107982</v>
      </c>
      <c r="AB64" s="7"/>
      <c r="AC64" s="28">
        <f t="shared" ca="1" si="0"/>
        <v>7.5536317297945743E-2</v>
      </c>
      <c r="AD64" s="27">
        <f t="shared" ca="1" si="10"/>
        <v>1.1956021524724747E-2</v>
      </c>
      <c r="AE64" s="7">
        <v>105</v>
      </c>
    </row>
    <row r="65" spans="1:31" s="26" customFormat="1" x14ac:dyDescent="0.25">
      <c r="A65" s="26">
        <v>45</v>
      </c>
      <c r="B65" s="26">
        <v>606</v>
      </c>
      <c r="C65" s="26">
        <v>11240</v>
      </c>
      <c r="D65" s="26">
        <v>13507</v>
      </c>
      <c r="E65" s="26">
        <v>15060</v>
      </c>
      <c r="F65" s="26">
        <v>12817</v>
      </c>
      <c r="G65" s="27"/>
      <c r="H65" s="7"/>
      <c r="I65" s="28">
        <f t="shared" si="1"/>
        <v>-3820</v>
      </c>
      <c r="J65" s="27">
        <f t="shared" si="1"/>
        <v>690</v>
      </c>
      <c r="K65" s="7"/>
      <c r="L65" s="124">
        <f t="shared" si="2"/>
        <v>0.98361005496638709</v>
      </c>
      <c r="M65" s="27">
        <f t="shared" ca="1" si="3"/>
        <v>1.0374605965636355E-7</v>
      </c>
      <c r="N65" s="44"/>
      <c r="O65" s="44"/>
      <c r="P65" s="7"/>
      <c r="Q65" s="28">
        <f t="shared" ca="1" si="4"/>
        <v>-3799.4451405538725</v>
      </c>
      <c r="R65" s="27">
        <f t="shared" ca="1" si="5"/>
        <v>670.06646925464963</v>
      </c>
      <c r="S65" s="7"/>
      <c r="T65" s="28">
        <f t="shared" ca="1" si="6"/>
        <v>0.98353334285892602</v>
      </c>
      <c r="U65" s="27">
        <f t="shared" ca="1" si="7"/>
        <v>0.17325112742278062</v>
      </c>
      <c r="V65" s="7"/>
      <c r="W65" s="28">
        <f t="shared" ca="1" si="8"/>
        <v>0.98328795861487661</v>
      </c>
      <c r="X65" s="27">
        <f t="shared" ca="1" si="11"/>
        <v>253.11705678612191</v>
      </c>
      <c r="Y65" s="7"/>
      <c r="Z65" s="28">
        <f t="shared" si="12"/>
        <v>253.071</v>
      </c>
      <c r="AA65" s="27">
        <f t="shared" si="9"/>
        <v>4.41692219131457</v>
      </c>
      <c r="AB65" s="7"/>
      <c r="AC65" s="28">
        <f t="shared" ca="1" si="0"/>
        <v>4.6056786121908999E-2</v>
      </c>
      <c r="AD65" s="27">
        <f t="shared" ca="1" si="10"/>
        <v>7.24792129102525E-3</v>
      </c>
      <c r="AE65" s="7">
        <v>104</v>
      </c>
    </row>
    <row r="66" spans="1:31" s="26" customFormat="1" x14ac:dyDescent="0.25">
      <c r="A66" s="26">
        <v>46</v>
      </c>
      <c r="B66" s="26">
        <v>616</v>
      </c>
      <c r="C66" s="26">
        <v>11219</v>
      </c>
      <c r="D66" s="26">
        <v>13326</v>
      </c>
      <c r="E66" s="26">
        <v>15086</v>
      </c>
      <c r="F66" s="26">
        <v>13002</v>
      </c>
      <c r="G66" s="27"/>
      <c r="H66" s="7"/>
      <c r="I66" s="28">
        <f t="shared" si="1"/>
        <v>-3867</v>
      </c>
      <c r="J66" s="27">
        <f t="shared" si="1"/>
        <v>324</v>
      </c>
      <c r="K66" s="7"/>
      <c r="L66" s="124">
        <f t="shared" si="2"/>
        <v>0.9960393786315318</v>
      </c>
      <c r="M66" s="27">
        <f t="shared" ca="1" si="3"/>
        <v>2.0277104587165425E-7</v>
      </c>
      <c r="N66" s="44"/>
      <c r="O66" s="44"/>
      <c r="P66" s="7"/>
      <c r="Q66" s="28">
        <f t="shared" ca="1" si="4"/>
        <v>-3846.4451405538725</v>
      </c>
      <c r="R66" s="27">
        <f t="shared" ca="1" si="5"/>
        <v>304.06646925464963</v>
      </c>
      <c r="S66" s="7"/>
      <c r="T66" s="28">
        <f t="shared" ca="1" si="6"/>
        <v>0.99569987386656444</v>
      </c>
      <c r="U66" s="27">
        <f t="shared" ca="1" si="7"/>
        <v>7.8618855034532475E-2</v>
      </c>
      <c r="V66" s="7"/>
      <c r="W66" s="28">
        <f t="shared" ca="1" si="8"/>
        <v>0.99558907757016102</v>
      </c>
      <c r="X66" s="27">
        <f t="shared" ca="1" si="11"/>
        <v>258.59464642511739</v>
      </c>
      <c r="Y66" s="7"/>
      <c r="Z66" s="28">
        <f t="shared" si="12"/>
        <v>258.61500000000001</v>
      </c>
      <c r="AA66" s="27">
        <f t="shared" si="9"/>
        <v>4.5136832450451356</v>
      </c>
      <c r="AB66" s="7"/>
      <c r="AC66" s="28">
        <f t="shared" ca="1" si="0"/>
        <v>-2.0353574882619796E-2</v>
      </c>
      <c r="AD66" s="27">
        <f t="shared" ca="1" si="10"/>
        <v>0.10943401068050207</v>
      </c>
      <c r="AE66" s="7">
        <v>103</v>
      </c>
    </row>
    <row r="67" spans="1:31" s="26" customFormat="1" x14ac:dyDescent="0.25">
      <c r="A67" s="26">
        <v>47</v>
      </c>
      <c r="B67" s="26">
        <v>631</v>
      </c>
      <c r="C67" s="26">
        <v>11218</v>
      </c>
      <c r="D67" s="26">
        <v>13129</v>
      </c>
      <c r="E67" s="26">
        <v>15093</v>
      </c>
      <c r="F67" s="26">
        <v>13191</v>
      </c>
      <c r="G67" s="27"/>
      <c r="H67" s="7"/>
      <c r="I67" s="28">
        <f t="shared" si="1"/>
        <v>-3875</v>
      </c>
      <c r="J67" s="27">
        <f t="shared" si="1"/>
        <v>-62</v>
      </c>
      <c r="K67" s="7"/>
      <c r="L67" s="124">
        <f t="shared" si="2"/>
        <v>0.99911099718233476</v>
      </c>
      <c r="M67" s="27">
        <f t="shared" ca="1" si="3"/>
        <v>1.7137143178637249E-6</v>
      </c>
      <c r="N67" s="44"/>
      <c r="O67" s="44"/>
      <c r="P67" s="7"/>
      <c r="Q67" s="28">
        <f t="shared" ca="1" si="4"/>
        <v>-3854.4451405538725</v>
      </c>
      <c r="R67" s="27">
        <f t="shared" ca="1" si="5"/>
        <v>-81.933530745350367</v>
      </c>
      <c r="S67" s="7"/>
      <c r="T67" s="28">
        <f t="shared" ca="1" si="6"/>
        <v>0.99777077276148152</v>
      </c>
      <c r="U67" s="27">
        <f t="shared" ca="1" si="7"/>
        <v>-2.1184579779303006E-2</v>
      </c>
      <c r="V67" s="7"/>
      <c r="W67" s="28">
        <f t="shared" ca="1" si="8"/>
        <v>0.99780190806471758</v>
      </c>
      <c r="X67" s="27">
        <f t="shared" ca="1" si="11"/>
        <v>264.32604075259724</v>
      </c>
      <c r="Y67" s="7"/>
      <c r="Z67" s="28">
        <f t="shared" si="12"/>
        <v>264.29399999999998</v>
      </c>
      <c r="AA67" s="27">
        <f t="shared" si="9"/>
        <v>4.612800493265893</v>
      </c>
      <c r="AB67" s="7"/>
      <c r="AC67" s="28">
        <f t="shared" ca="1" si="0"/>
        <v>3.2040752597254141E-2</v>
      </c>
      <c r="AD67" s="27">
        <f t="shared" ca="1" si="10"/>
        <v>-9.6570452862749789E-2</v>
      </c>
      <c r="AE67" s="7">
        <v>102</v>
      </c>
    </row>
    <row r="68" spans="1:31" s="26" customFormat="1" x14ac:dyDescent="0.25">
      <c r="A68" s="26">
        <v>48</v>
      </c>
      <c r="B68" s="26">
        <v>632</v>
      </c>
      <c r="C68" s="26">
        <v>11226</v>
      </c>
      <c r="D68" s="26">
        <v>12943</v>
      </c>
      <c r="E68" s="26">
        <v>15081</v>
      </c>
      <c r="F68" s="26">
        <v>13380</v>
      </c>
      <c r="G68" s="27"/>
      <c r="H68" s="7"/>
      <c r="I68" s="28">
        <f t="shared" si="1"/>
        <v>-3855</v>
      </c>
      <c r="J68" s="27">
        <f t="shared" si="1"/>
        <v>-437</v>
      </c>
      <c r="K68" s="7"/>
      <c r="L68" s="124">
        <f t="shared" si="2"/>
        <v>0.99235827371914109</v>
      </c>
      <c r="M68" s="27">
        <f t="shared" ca="1" si="3"/>
        <v>1.6343160968183501E-7</v>
      </c>
      <c r="N68" s="44"/>
      <c r="O68" s="44"/>
      <c r="P68" s="7"/>
      <c r="Q68" s="28">
        <f t="shared" ca="1" si="4"/>
        <v>-3834.4451405538725</v>
      </c>
      <c r="R68" s="27">
        <f t="shared" ca="1" si="5"/>
        <v>-456.93353074535037</v>
      </c>
      <c r="S68" s="7"/>
      <c r="T68" s="28">
        <f t="shared" ca="1" si="6"/>
        <v>0.99259352552418867</v>
      </c>
      <c r="U68" s="27">
        <f t="shared" ca="1" si="7"/>
        <v>-0.11814387525906546</v>
      </c>
      <c r="V68" s="7"/>
      <c r="W68" s="28">
        <f t="shared" ca="1" si="8"/>
        <v>0.99276254047473922</v>
      </c>
      <c r="X68" s="27">
        <f t="shared" ca="1" si="11"/>
        <v>269.896338997155</v>
      </c>
      <c r="Y68" s="7"/>
      <c r="Z68" s="28">
        <f t="shared" si="12"/>
        <v>269.98199999999997</v>
      </c>
      <c r="AA68" s="27">
        <f t="shared" si="9"/>
        <v>4.7120748211193302</v>
      </c>
      <c r="AB68" s="7"/>
      <c r="AC68" s="28">
        <f t="shared" ca="1" si="0"/>
        <v>-8.5661002844972245E-2</v>
      </c>
      <c r="AD68" s="27">
        <f t="shared" ca="1" si="10"/>
        <v>6.6653008024275096E-2</v>
      </c>
      <c r="AE68" s="7">
        <v>101</v>
      </c>
    </row>
    <row r="69" spans="1:31" s="26" customFormat="1" x14ac:dyDescent="0.25">
      <c r="A69" s="26">
        <v>49</v>
      </c>
      <c r="B69" s="26">
        <v>627</v>
      </c>
      <c r="C69" s="26">
        <v>11251</v>
      </c>
      <c r="D69" s="26">
        <v>12757</v>
      </c>
      <c r="E69" s="26">
        <v>15052</v>
      </c>
      <c r="F69" s="26">
        <v>13570</v>
      </c>
      <c r="G69" s="27"/>
      <c r="H69" s="7"/>
      <c r="I69" s="28">
        <f t="shared" si="1"/>
        <v>-3801</v>
      </c>
      <c r="J69" s="27">
        <f t="shared" si="1"/>
        <v>-813</v>
      </c>
      <c r="K69" s="7"/>
      <c r="L69" s="124">
        <f t="shared" si="2"/>
        <v>0.97600374569761883</v>
      </c>
      <c r="M69" s="27">
        <f t="shared" ca="1" si="3"/>
        <v>8.5174419086004497E-6</v>
      </c>
      <c r="N69" s="44"/>
      <c r="O69" s="44"/>
      <c r="P69" s="7"/>
      <c r="Q69" s="28">
        <f t="shared" ca="1" si="4"/>
        <v>-3780.4451405538725</v>
      </c>
      <c r="R69" s="27">
        <f t="shared" ca="1" si="5"/>
        <v>-832.93353074535037</v>
      </c>
      <c r="S69" s="7"/>
      <c r="T69" s="28">
        <f t="shared" ca="1" si="6"/>
        <v>0.97861495798349774</v>
      </c>
      <c r="U69" s="27">
        <f t="shared" ca="1" si="7"/>
        <v>-0.21536172886010727</v>
      </c>
      <c r="V69" s="7"/>
      <c r="W69" s="28">
        <f t="shared" ca="1" si="8"/>
        <v>0.97892221137475133</v>
      </c>
      <c r="X69" s="27">
        <f t="shared" ca="1" si="11"/>
        <v>275.5171164770743</v>
      </c>
      <c r="Y69" s="7"/>
      <c r="Z69" s="28">
        <f t="shared" si="12"/>
        <v>275.62499999999994</v>
      </c>
      <c r="AA69" s="27">
        <f t="shared" si="9"/>
        <v>4.8105637508093695</v>
      </c>
      <c r="AB69" s="7"/>
      <c r="AC69" s="28">
        <f t="shared" ca="1" si="0"/>
        <v>-0.10788352292564696</v>
      </c>
      <c r="AD69" s="27">
        <f t="shared" ca="1" si="10"/>
        <v>0.12986312499430142</v>
      </c>
      <c r="AE69" s="7">
        <v>100</v>
      </c>
    </row>
    <row r="70" spans="1:31" s="26" customFormat="1" x14ac:dyDescent="0.25">
      <c r="A70" s="26">
        <v>50</v>
      </c>
      <c r="B70" s="26">
        <v>639</v>
      </c>
      <c r="C70" s="26">
        <v>11312</v>
      </c>
      <c r="D70" s="26">
        <v>12570</v>
      </c>
      <c r="E70" s="26">
        <v>14995</v>
      </c>
      <c r="F70" s="26">
        <v>13752</v>
      </c>
      <c r="G70" s="27"/>
      <c r="H70" s="7"/>
      <c r="I70" s="28">
        <f t="shared" si="1"/>
        <v>-3683</v>
      </c>
      <c r="J70" s="27">
        <f t="shared" si="1"/>
        <v>-1182</v>
      </c>
      <c r="K70" s="7"/>
      <c r="L70" s="124">
        <f t="shared" si="2"/>
        <v>0.94960627709249334</v>
      </c>
      <c r="M70" s="27">
        <f t="shared" ca="1" si="3"/>
        <v>1.1972223892105306E-6</v>
      </c>
      <c r="N70" s="44"/>
      <c r="O70" s="44"/>
      <c r="P70" s="7"/>
      <c r="Q70" s="28">
        <f t="shared" ca="1" si="4"/>
        <v>-3662.4451405538725</v>
      </c>
      <c r="R70" s="27">
        <f t="shared" ca="1" si="5"/>
        <v>-1201.9335307453505</v>
      </c>
      <c r="S70" s="7"/>
      <c r="T70" s="28">
        <f t="shared" ca="1" si="6"/>
        <v>0.94806919928346955</v>
      </c>
      <c r="U70" s="27">
        <f t="shared" ca="1" si="7"/>
        <v>-0.31076967561219354</v>
      </c>
      <c r="V70" s="7"/>
      <c r="W70" s="28">
        <f t="shared" ca="1" si="8"/>
        <v>0.94851210051204093</v>
      </c>
      <c r="X70" s="27">
        <f t="shared" ca="1" si="11"/>
        <v>281.2505828884041</v>
      </c>
      <c r="Y70" s="7"/>
      <c r="Z70" s="28">
        <f t="shared" si="12"/>
        <v>281.37599999999992</v>
      </c>
      <c r="AA70" s="27">
        <f t="shared" si="9"/>
        <v>4.9109376360915631</v>
      </c>
      <c r="AB70" s="7"/>
      <c r="AC70" s="28">
        <f t="shared" ca="1" si="0"/>
        <v>-0.12541711159582292</v>
      </c>
      <c r="AD70" s="27">
        <f t="shared" ca="1" si="10"/>
        <v>9.6034658903647596E-2</v>
      </c>
      <c r="AE70" s="7">
        <v>99</v>
      </c>
    </row>
    <row r="71" spans="1:31" s="26" customFormat="1" x14ac:dyDescent="0.25">
      <c r="A71" s="26">
        <v>51</v>
      </c>
      <c r="B71" s="26">
        <v>631</v>
      </c>
      <c r="C71" s="26">
        <v>11377</v>
      </c>
      <c r="D71" s="26">
        <v>12387</v>
      </c>
      <c r="E71" s="26">
        <v>14923</v>
      </c>
      <c r="F71" s="26">
        <v>13927</v>
      </c>
      <c r="G71" s="27"/>
      <c r="H71" s="7"/>
      <c r="I71" s="28">
        <f t="shared" si="1"/>
        <v>-3546</v>
      </c>
      <c r="J71" s="27">
        <f t="shared" si="1"/>
        <v>-1540</v>
      </c>
      <c r="K71" s="7"/>
      <c r="L71" s="124">
        <f t="shared" si="2"/>
        <v>0.91415894863605984</v>
      </c>
      <c r="M71" s="27">
        <f t="shared" ca="1" si="3"/>
        <v>9.5921154694003337E-7</v>
      </c>
      <c r="N71" s="44"/>
      <c r="O71" s="44"/>
      <c r="P71" s="7"/>
      <c r="Q71" s="28">
        <f t="shared" ca="1" si="4"/>
        <v>-3525.4451405538725</v>
      </c>
      <c r="R71" s="27">
        <f t="shared" ca="1" si="5"/>
        <v>-1559.9335307453505</v>
      </c>
      <c r="S71" s="7"/>
      <c r="T71" s="28">
        <f t="shared" ca="1" si="6"/>
        <v>0.91260505570801309</v>
      </c>
      <c r="U71" s="27">
        <f t="shared" ca="1" si="7"/>
        <v>-0.40333348303020677</v>
      </c>
      <c r="V71" s="7"/>
      <c r="W71" s="28">
        <f t="shared" ca="1" si="8"/>
        <v>0.91317955517736205</v>
      </c>
      <c r="X71" s="27">
        <f t="shared" ca="1" si="11"/>
        <v>286.93986899709284</v>
      </c>
      <c r="Y71" s="7"/>
      <c r="Z71" s="28">
        <f t="shared" si="12"/>
        <v>287.05499999999989</v>
      </c>
      <c r="AA71" s="27">
        <f t="shared" si="9"/>
        <v>5.0100548843123205</v>
      </c>
      <c r="AB71" s="7"/>
      <c r="AC71" s="28">
        <f t="shared" ca="1" si="0"/>
        <v>-0.1151310029070487</v>
      </c>
      <c r="AD71" s="27">
        <f t="shared" ca="1" si="10"/>
        <v>7.4246231932193041E-2</v>
      </c>
      <c r="AE71" s="7">
        <v>98</v>
      </c>
    </row>
    <row r="72" spans="1:31" s="26" customFormat="1" x14ac:dyDescent="0.25">
      <c r="A72" s="26">
        <v>52</v>
      </c>
      <c r="B72" s="26">
        <v>618</v>
      </c>
      <c r="C72" s="26">
        <v>11464</v>
      </c>
      <c r="D72" s="26">
        <v>12224</v>
      </c>
      <c r="E72" s="26">
        <v>14846</v>
      </c>
      <c r="F72" s="26">
        <v>14101</v>
      </c>
      <c r="G72" s="27"/>
      <c r="H72" s="7"/>
      <c r="I72" s="28">
        <f t="shared" si="1"/>
        <v>-3382</v>
      </c>
      <c r="J72" s="27">
        <f t="shared" si="1"/>
        <v>-1877</v>
      </c>
      <c r="K72" s="7"/>
      <c r="L72" s="124">
        <f t="shared" si="2"/>
        <v>0.87074232572414012</v>
      </c>
      <c r="M72" s="27">
        <f t="shared" ca="1" si="3"/>
        <v>1.159320088766049E-8</v>
      </c>
      <c r="N72" s="44"/>
      <c r="O72" s="44"/>
      <c r="P72" s="7"/>
      <c r="Q72" s="28">
        <f t="shared" ca="1" si="4"/>
        <v>-3361.4451405538725</v>
      </c>
      <c r="R72" s="27">
        <f t="shared" ca="1" si="5"/>
        <v>-1896.9335307453505</v>
      </c>
      <c r="S72" s="7"/>
      <c r="T72" s="28">
        <f t="shared" ca="1" si="6"/>
        <v>0.87015162836221127</v>
      </c>
      <c r="U72" s="27">
        <f t="shared" ca="1" si="7"/>
        <v>-0.49046756990135332</v>
      </c>
      <c r="V72" s="7"/>
      <c r="W72" s="28">
        <f t="shared" ca="1" si="8"/>
        <v>0.87084999745156966</v>
      </c>
      <c r="X72" s="27">
        <f t="shared" ca="1" si="11"/>
        <v>292.49821640108269</v>
      </c>
      <c r="Y72" s="7"/>
      <c r="Z72" s="28">
        <f t="shared" si="12"/>
        <v>292.6169999999999</v>
      </c>
      <c r="AA72" s="27">
        <f t="shared" si="9"/>
        <v>5.1071300973082456</v>
      </c>
      <c r="AB72" s="7"/>
      <c r="AC72" s="28">
        <f t="shared" ca="1" si="0"/>
        <v>-0.11878359891721857</v>
      </c>
      <c r="AD72" s="27">
        <f t="shared" ca="1" si="10"/>
        <v>0.14929617983784738</v>
      </c>
      <c r="AE72" s="7">
        <v>97</v>
      </c>
    </row>
    <row r="73" spans="1:31" s="26" customFormat="1" x14ac:dyDescent="0.25">
      <c r="A73" s="26">
        <v>53</v>
      </c>
      <c r="B73" s="26">
        <v>610</v>
      </c>
      <c r="C73" s="26">
        <v>11559</v>
      </c>
      <c r="D73" s="26">
        <v>12061</v>
      </c>
      <c r="E73" s="26">
        <v>14736</v>
      </c>
      <c r="F73" s="26">
        <v>14247</v>
      </c>
      <c r="G73" s="27"/>
      <c r="H73" s="7"/>
      <c r="I73" s="28">
        <f t="shared" si="1"/>
        <v>-3177</v>
      </c>
      <c r="J73" s="27">
        <f t="shared" si="1"/>
        <v>-2186</v>
      </c>
      <c r="K73" s="7"/>
      <c r="L73" s="124">
        <f t="shared" si="2"/>
        <v>0.81984637397639848</v>
      </c>
      <c r="M73" s="27">
        <f t="shared" ca="1" si="3"/>
        <v>3.8009293340038834E-6</v>
      </c>
      <c r="N73" s="44"/>
      <c r="O73" s="44"/>
      <c r="P73" s="7"/>
      <c r="Q73" s="28">
        <f t="shared" ca="1" si="4"/>
        <v>-3156.4451405538725</v>
      </c>
      <c r="R73" s="27">
        <f t="shared" ca="1" si="5"/>
        <v>-2205.9335307453503</v>
      </c>
      <c r="S73" s="7"/>
      <c r="T73" s="28">
        <f t="shared" ca="1" si="6"/>
        <v>0.81708484417995886</v>
      </c>
      <c r="U73" s="27">
        <f t="shared" ca="1" si="7"/>
        <v>-0.57036202937667746</v>
      </c>
      <c r="V73" s="7"/>
      <c r="W73" s="28">
        <f t="shared" ca="1" si="8"/>
        <v>0.81789677675286643</v>
      </c>
      <c r="X73" s="27">
        <f t="shared" ca="1" si="11"/>
        <v>297.999834667443</v>
      </c>
      <c r="Y73" s="7"/>
      <c r="Z73" s="28">
        <f t="shared" si="12"/>
        <v>298.10699999999991</v>
      </c>
      <c r="AA73" s="27">
        <f t="shared" si="9"/>
        <v>5.2029486732427346</v>
      </c>
      <c r="AB73" s="7"/>
      <c r="AC73" s="28">
        <f t="shared" ca="1" si="0"/>
        <v>-0.10716533255691729</v>
      </c>
      <c r="AD73" s="27">
        <f t="shared" ca="1" si="10"/>
        <v>3.0208603898529418E-2</v>
      </c>
      <c r="AE73" s="7">
        <v>96</v>
      </c>
    </row>
    <row r="74" spans="1:31" s="26" customFormat="1" x14ac:dyDescent="0.25">
      <c r="A74" s="26">
        <v>54</v>
      </c>
      <c r="B74" s="26">
        <v>632</v>
      </c>
      <c r="C74" s="26">
        <v>11677</v>
      </c>
      <c r="D74" s="26">
        <v>11912</v>
      </c>
      <c r="E74" s="26">
        <v>14624</v>
      </c>
      <c r="F74" s="26">
        <v>14402</v>
      </c>
      <c r="G74" s="27"/>
      <c r="H74" s="7"/>
      <c r="I74" s="28">
        <f t="shared" si="1"/>
        <v>-2947</v>
      </c>
      <c r="J74" s="27">
        <f t="shared" si="1"/>
        <v>-2490</v>
      </c>
      <c r="K74" s="7"/>
      <c r="L74" s="124">
        <f t="shared" si="2"/>
        <v>0.75918934502219593</v>
      </c>
      <c r="M74" s="27">
        <f t="shared" ca="1" si="3"/>
        <v>5.1723860518631216E-7</v>
      </c>
      <c r="N74" s="44"/>
      <c r="O74" s="44"/>
      <c r="P74" s="7"/>
      <c r="Q74" s="28">
        <f t="shared" ca="1" si="4"/>
        <v>-2926.4451405538725</v>
      </c>
      <c r="R74" s="27">
        <f t="shared" ca="1" si="5"/>
        <v>-2509.9335307453503</v>
      </c>
      <c r="S74" s="7"/>
      <c r="T74" s="28">
        <f t="shared" ca="1" si="6"/>
        <v>0.75754650095109033</v>
      </c>
      <c r="U74" s="27">
        <f t="shared" ca="1" si="7"/>
        <v>-0.64896369824560496</v>
      </c>
      <c r="V74" s="7"/>
      <c r="W74" s="28">
        <f t="shared" ca="1" si="8"/>
        <v>0.7584701519986019</v>
      </c>
      <c r="X74" s="27">
        <f t="shared" ca="1" si="11"/>
        <v>303.66078437608496</v>
      </c>
      <c r="Y74" s="7"/>
      <c r="Z74" s="28">
        <f t="shared" si="12"/>
        <v>303.7949999999999</v>
      </c>
      <c r="AA74" s="27">
        <f t="shared" si="9"/>
        <v>5.3022230010961717</v>
      </c>
      <c r="AB74" s="7"/>
      <c r="AC74" s="28">
        <f t="shared" ca="1" si="0"/>
        <v>-0.13421562391494035</v>
      </c>
      <c r="AD74" s="27">
        <f t="shared" ca="1" si="10"/>
        <v>7.1765255200659794E-2</v>
      </c>
      <c r="AE74" s="7">
        <v>95</v>
      </c>
    </row>
    <row r="75" spans="1:31" s="26" customFormat="1" x14ac:dyDescent="0.25">
      <c r="A75" s="26">
        <v>55</v>
      </c>
      <c r="B75" s="26">
        <v>619</v>
      </c>
      <c r="C75" s="26">
        <v>11806</v>
      </c>
      <c r="D75" s="26">
        <v>11780</v>
      </c>
      <c r="E75" s="26">
        <v>14499</v>
      </c>
      <c r="F75" s="26">
        <v>14543</v>
      </c>
      <c r="G75" s="27"/>
      <c r="H75" s="7"/>
      <c r="I75" s="28">
        <f t="shared" si="1"/>
        <v>-2693</v>
      </c>
      <c r="J75" s="27">
        <f t="shared" si="1"/>
        <v>-2763</v>
      </c>
      <c r="K75" s="7"/>
      <c r="L75" s="124">
        <f t="shared" si="2"/>
        <v>0.69252976369574892</v>
      </c>
      <c r="M75" s="27">
        <f t="shared" ca="1" si="3"/>
        <v>8.3904131094987327E-8</v>
      </c>
      <c r="N75" s="44"/>
      <c r="O75" s="44"/>
      <c r="P75" s="7"/>
      <c r="Q75" s="28">
        <f t="shared" ca="1" si="4"/>
        <v>-2672.4451405538725</v>
      </c>
      <c r="R75" s="27">
        <f t="shared" ca="1" si="5"/>
        <v>-2782.9335307453503</v>
      </c>
      <c r="S75" s="7"/>
      <c r="T75" s="28">
        <f t="shared" ca="1" si="6"/>
        <v>0.69179546103747036</v>
      </c>
      <c r="U75" s="27">
        <f t="shared" ca="1" si="7"/>
        <v>-0.71955006535487198</v>
      </c>
      <c r="V75" s="7"/>
      <c r="W75" s="28">
        <f t="shared" ca="1" si="8"/>
        <v>0.69281942579388223</v>
      </c>
      <c r="X75" s="27">
        <f t="shared" ca="1" si="11"/>
        <v>309.19401851336056</v>
      </c>
      <c r="Y75" s="7"/>
      <c r="Z75" s="28">
        <f t="shared" si="12"/>
        <v>309.36599999999993</v>
      </c>
      <c r="AA75" s="27">
        <f t="shared" si="9"/>
        <v>5.3994552937247757</v>
      </c>
      <c r="AB75" s="7"/>
      <c r="AC75" s="28">
        <f t="shared" ca="1" si="0"/>
        <v>-0.17198148663936763</v>
      </c>
      <c r="AD75" s="27">
        <f t="shared" ca="1" si="10"/>
        <v>0.12383655015065642</v>
      </c>
      <c r="AE75" s="7">
        <v>94</v>
      </c>
    </row>
    <row r="76" spans="1:31" s="26" customFormat="1" x14ac:dyDescent="0.25">
      <c r="A76" s="26">
        <v>56</v>
      </c>
      <c r="B76" s="26">
        <v>631</v>
      </c>
      <c r="C76" s="26">
        <v>11957</v>
      </c>
      <c r="D76" s="26">
        <v>11654</v>
      </c>
      <c r="E76" s="26">
        <v>14360</v>
      </c>
      <c r="F76" s="26">
        <v>14678</v>
      </c>
      <c r="G76" s="27"/>
      <c r="H76" s="7"/>
      <c r="I76" s="28">
        <f t="shared" si="1"/>
        <v>-2403</v>
      </c>
      <c r="J76" s="27">
        <f t="shared" si="1"/>
        <v>-3024</v>
      </c>
      <c r="K76" s="7"/>
      <c r="L76" s="124">
        <f t="shared" si="2"/>
        <v>0.61784968950567298</v>
      </c>
      <c r="M76" s="27">
        <f t="shared" ca="1" si="3"/>
        <v>1.9862023480034718E-11</v>
      </c>
      <c r="N76" s="44"/>
      <c r="O76" s="44"/>
      <c r="P76" s="7"/>
      <c r="Q76" s="28">
        <f t="shared" ca="1" si="4"/>
        <v>-2382.4451405538725</v>
      </c>
      <c r="R76" s="27">
        <f t="shared" ca="1" si="5"/>
        <v>-3043.9335307453503</v>
      </c>
      <c r="S76" s="7"/>
      <c r="T76" s="28">
        <f t="shared" ca="1" si="6"/>
        <v>0.61672537609672318</v>
      </c>
      <c r="U76" s="27">
        <f t="shared" ca="1" si="7"/>
        <v>-0.78703373500878671</v>
      </c>
      <c r="V76" s="7"/>
      <c r="W76" s="28">
        <f t="shared" ca="1" si="8"/>
        <v>0.6178452328226598</v>
      </c>
      <c r="X76" s="27">
        <f t="shared" ca="1" si="11"/>
        <v>314.97677910843072</v>
      </c>
      <c r="Y76" s="7"/>
      <c r="Z76" s="28">
        <f t="shared" si="12"/>
        <v>315.0449999999999</v>
      </c>
      <c r="AA76" s="27">
        <f t="shared" si="9"/>
        <v>5.498572541945534</v>
      </c>
      <c r="AB76" s="7"/>
      <c r="AC76" s="28">
        <f t="shared" ca="1" si="0"/>
        <v>-6.8220891569183095E-2</v>
      </c>
      <c r="AD76" s="27">
        <f t="shared" ca="1" si="10"/>
        <v>-5.5932024770356747E-2</v>
      </c>
      <c r="AE76" s="7">
        <v>93</v>
      </c>
    </row>
    <row r="77" spans="1:31" s="26" customFormat="1" x14ac:dyDescent="0.25">
      <c r="A77" s="26">
        <v>57</v>
      </c>
      <c r="B77" s="26">
        <v>646</v>
      </c>
      <c r="C77" s="26">
        <v>12109</v>
      </c>
      <c r="D77" s="26">
        <v>11533</v>
      </c>
      <c r="E77" s="26">
        <v>14185</v>
      </c>
      <c r="F77" s="26">
        <v>14775</v>
      </c>
      <c r="G77" s="27"/>
      <c r="H77" s="7"/>
      <c r="I77" s="28">
        <f t="shared" si="1"/>
        <v>-2076</v>
      </c>
      <c r="J77" s="27">
        <f t="shared" si="1"/>
        <v>-3242</v>
      </c>
      <c r="K77" s="7"/>
      <c r="L77" s="124">
        <f t="shared" si="2"/>
        <v>0.53511853188051817</v>
      </c>
      <c r="M77" s="27">
        <f t="shared" ca="1" si="3"/>
        <v>3.3900907305157207E-6</v>
      </c>
      <c r="N77" s="44"/>
      <c r="O77" s="44"/>
      <c r="P77" s="7"/>
      <c r="Q77" s="28">
        <f t="shared" ca="1" si="4"/>
        <v>-2055.4451405538725</v>
      </c>
      <c r="R77" s="27">
        <f t="shared" ca="1" si="5"/>
        <v>-3261.9335307453503</v>
      </c>
      <c r="S77" s="7"/>
      <c r="T77" s="28">
        <f t="shared" ca="1" si="6"/>
        <v>0.53207738376698399</v>
      </c>
      <c r="U77" s="27">
        <f t="shared" ca="1" si="7"/>
        <v>-0.84339940544768854</v>
      </c>
      <c r="V77" s="7"/>
      <c r="W77" s="28">
        <f t="shared" ca="1" si="8"/>
        <v>0.53327731197770489</v>
      </c>
      <c r="X77" s="27">
        <f t="shared" ca="1" si="11"/>
        <v>320.80479555893044</v>
      </c>
      <c r="Y77" s="7"/>
      <c r="Z77" s="28">
        <f t="shared" si="12"/>
        <v>320.85899999999992</v>
      </c>
      <c r="AA77" s="27">
        <f t="shared" si="9"/>
        <v>5.600045984656485</v>
      </c>
      <c r="AB77" s="7"/>
      <c r="AC77" s="28">
        <f t="shared" ca="1" si="0"/>
        <v>-5.4204441069487075E-2</v>
      </c>
      <c r="AD77" s="27">
        <f t="shared" ca="1" si="10"/>
        <v>7.4991564136212219E-2</v>
      </c>
      <c r="AE77" s="7">
        <v>92</v>
      </c>
    </row>
    <row r="78" spans="1:31" s="26" customFormat="1" x14ac:dyDescent="0.25">
      <c r="A78" s="26">
        <v>58</v>
      </c>
      <c r="B78" s="26">
        <v>630</v>
      </c>
      <c r="C78" s="26">
        <v>12272</v>
      </c>
      <c r="D78" s="26">
        <v>11447</v>
      </c>
      <c r="E78" s="26">
        <v>14023</v>
      </c>
      <c r="F78" s="26">
        <v>14875</v>
      </c>
      <c r="G78" s="27"/>
      <c r="H78" s="7"/>
      <c r="I78" s="28">
        <f t="shared" si="1"/>
        <v>-1751</v>
      </c>
      <c r="J78" s="27">
        <f t="shared" si="1"/>
        <v>-3428</v>
      </c>
      <c r="K78" s="7"/>
      <c r="L78" s="124">
        <f t="shared" si="2"/>
        <v>0.44912735584338509</v>
      </c>
      <c r="M78" s="27">
        <f t="shared" ca="1" si="3"/>
        <v>7.7430073867410617E-9</v>
      </c>
      <c r="N78" s="44"/>
      <c r="O78" s="44"/>
      <c r="P78" s="7"/>
      <c r="Q78" s="28">
        <f t="shared" ca="1" si="4"/>
        <v>-1730.4451405538725</v>
      </c>
      <c r="R78" s="27">
        <f t="shared" ca="1" si="5"/>
        <v>-3447.9335307453503</v>
      </c>
      <c r="S78" s="7"/>
      <c r="T78" s="28">
        <f t="shared" ca="1" si="6"/>
        <v>0.44794711616097416</v>
      </c>
      <c r="U78" s="27">
        <f t="shared" ca="1" si="7"/>
        <v>-0.89149121600565073</v>
      </c>
      <c r="V78" s="7"/>
      <c r="W78" s="28">
        <f t="shared" ca="1" si="8"/>
        <v>0.44921535020335629</v>
      </c>
      <c r="X78" s="27">
        <f t="shared" ca="1" si="11"/>
        <v>326.3665901382069</v>
      </c>
      <c r="Y78" s="7"/>
      <c r="Z78" s="28">
        <f t="shared" si="12"/>
        <v>326.52899999999994</v>
      </c>
      <c r="AA78" s="27">
        <f t="shared" si="9"/>
        <v>5.6990061532445626</v>
      </c>
      <c r="AB78" s="7"/>
      <c r="AC78" s="28">
        <f t="shared" ca="1" si="0"/>
        <v>-0.16240986179303718</v>
      </c>
      <c r="AD78" s="27">
        <f t="shared" ca="1" si="10"/>
        <v>9.6124471616917617E-2</v>
      </c>
      <c r="AE78" s="7">
        <v>91</v>
      </c>
    </row>
    <row r="79" spans="1:31" s="26" customFormat="1" x14ac:dyDescent="0.25">
      <c r="A79" s="26">
        <v>59</v>
      </c>
      <c r="B79" s="26">
        <v>620</v>
      </c>
      <c r="C79" s="26">
        <v>12448</v>
      </c>
      <c r="D79" s="26">
        <v>11368</v>
      </c>
      <c r="E79" s="26">
        <v>13853</v>
      </c>
      <c r="F79" s="26">
        <v>14961</v>
      </c>
      <c r="G79" s="27"/>
      <c r="H79" s="7"/>
      <c r="I79" s="28">
        <f t="shared" si="1"/>
        <v>-1405</v>
      </c>
      <c r="J79" s="27">
        <f t="shared" si="1"/>
        <v>-3593</v>
      </c>
      <c r="K79" s="7"/>
      <c r="L79" s="124">
        <f t="shared" si="2"/>
        <v>0.36020620411292215</v>
      </c>
      <c r="M79" s="27">
        <f t="shared" ca="1" si="3"/>
        <v>2.466635401891921E-7</v>
      </c>
      <c r="N79" s="44"/>
      <c r="O79" s="44"/>
      <c r="P79" s="7"/>
      <c r="Q79" s="28">
        <f t="shared" ca="1" si="4"/>
        <v>-1384.4451405538725</v>
      </c>
      <c r="R79" s="27">
        <f t="shared" ca="1" si="5"/>
        <v>-3612.9335307453503</v>
      </c>
      <c r="S79" s="7"/>
      <c r="T79" s="28">
        <f t="shared" ca="1" si="6"/>
        <v>0.3583807389558068</v>
      </c>
      <c r="U79" s="27">
        <f t="shared" ca="1" si="7"/>
        <v>-0.93415330601674618</v>
      </c>
      <c r="V79" s="7"/>
      <c r="W79" s="28">
        <f t="shared" ca="1" si="8"/>
        <v>0.35970955177960517</v>
      </c>
      <c r="X79" s="27">
        <f t="shared" ca="1" si="11"/>
        <v>332.04982379677369</v>
      </c>
      <c r="Y79" s="7"/>
      <c r="Z79" s="28">
        <f t="shared" si="12"/>
        <v>332.10899999999992</v>
      </c>
      <c r="AA79" s="27">
        <f t="shared" si="9"/>
        <v>5.7963955255058455</v>
      </c>
      <c r="AB79" s="7"/>
      <c r="AC79" s="28">
        <f t="shared" ca="1" si="0"/>
        <v>-5.9176203226229518E-2</v>
      </c>
      <c r="AD79" s="27">
        <f t="shared" ca="1" si="10"/>
        <v>8.4135667574969375E-3</v>
      </c>
      <c r="AE79" s="7">
        <v>90</v>
      </c>
    </row>
    <row r="80" spans="1:31" s="26" customFormat="1" x14ac:dyDescent="0.25">
      <c r="A80" s="26">
        <v>60</v>
      </c>
      <c r="B80" s="26">
        <v>630</v>
      </c>
      <c r="C80" s="26">
        <v>12622</v>
      </c>
      <c r="D80" s="26">
        <v>11300</v>
      </c>
      <c r="E80" s="26">
        <v>13669</v>
      </c>
      <c r="F80" s="26">
        <v>15008</v>
      </c>
      <c r="G80" s="27"/>
      <c r="H80" s="7"/>
      <c r="I80" s="28">
        <f t="shared" si="1"/>
        <v>-1047</v>
      </c>
      <c r="J80" s="27">
        <f t="shared" si="1"/>
        <v>-3708</v>
      </c>
      <c r="K80" s="7"/>
      <c r="L80" s="124">
        <f t="shared" si="2"/>
        <v>0.2663589322071242</v>
      </c>
      <c r="M80" s="27">
        <f t="shared" ca="1" si="3"/>
        <v>5.1852242785123087E-7</v>
      </c>
      <c r="N80" s="44"/>
      <c r="O80" s="44"/>
      <c r="P80" s="7"/>
      <c r="Q80" s="28">
        <f t="shared" ca="1" si="4"/>
        <v>-1026.4451405538725</v>
      </c>
      <c r="R80" s="27">
        <f t="shared" ca="1" si="5"/>
        <v>-3727.9335307453503</v>
      </c>
      <c r="S80" s="7"/>
      <c r="T80" s="28">
        <f t="shared" ca="1" si="6"/>
        <v>0.26570801340826361</v>
      </c>
      <c r="U80" s="27">
        <f t="shared" ca="1" si="7"/>
        <v>-0.96388748996387341</v>
      </c>
      <c r="V80" s="7"/>
      <c r="W80" s="28">
        <f t="shared" ca="1" si="8"/>
        <v>0.26707901722144628</v>
      </c>
      <c r="X80" s="27">
        <f t="shared" ca="1" si="11"/>
        <v>337.62249413285872</v>
      </c>
      <c r="Y80" s="7"/>
      <c r="Z80" s="28">
        <f t="shared" si="12"/>
        <v>337.77899999999994</v>
      </c>
      <c r="AA80" s="27">
        <f t="shared" si="9"/>
        <v>5.8953556940939258</v>
      </c>
      <c r="AB80" s="7"/>
      <c r="AC80" s="28">
        <f t="shared" ca="1" si="0"/>
        <v>-0.15650586714122028</v>
      </c>
      <c r="AD80" s="27">
        <f t="shared" ca="1" si="10"/>
        <v>0.10562768410318313</v>
      </c>
      <c r="AE80" s="7">
        <v>89</v>
      </c>
    </row>
    <row r="81" spans="1:31" s="26" customFormat="1" x14ac:dyDescent="0.25">
      <c r="A81" s="26">
        <v>61</v>
      </c>
      <c r="B81" s="26">
        <v>607</v>
      </c>
      <c r="C81" s="26">
        <v>12805</v>
      </c>
      <c r="D81" s="26">
        <v>11265</v>
      </c>
      <c r="E81" s="26">
        <v>13493</v>
      </c>
      <c r="F81" s="26">
        <v>15059</v>
      </c>
      <c r="G81" s="27"/>
      <c r="H81" s="7"/>
      <c r="I81" s="28">
        <f t="shared" si="1"/>
        <v>-688</v>
      </c>
      <c r="J81" s="27">
        <f t="shared" si="1"/>
        <v>-3794</v>
      </c>
      <c r="K81" s="7"/>
      <c r="L81" s="124">
        <f t="shared" si="2"/>
        <v>0.17346154893355509</v>
      </c>
      <c r="M81" s="27">
        <f t="shared" ca="1" si="3"/>
        <v>5.1467425072048167E-7</v>
      </c>
      <c r="N81" s="44"/>
      <c r="O81" s="44"/>
      <c r="P81" s="7"/>
      <c r="Q81" s="28">
        <f t="shared" ca="1" si="4"/>
        <v>-667.44514055387253</v>
      </c>
      <c r="R81" s="27">
        <f t="shared" ca="1" si="5"/>
        <v>-3813.9335307453503</v>
      </c>
      <c r="S81" s="7"/>
      <c r="T81" s="28">
        <f t="shared" ca="1" si="6"/>
        <v>0.17277642549885583</v>
      </c>
      <c r="U81" s="27">
        <f t="shared" ca="1" si="7"/>
        <v>-0.98612348839389885</v>
      </c>
      <c r="V81" s="7"/>
      <c r="W81" s="28">
        <f t="shared" ca="1" si="8"/>
        <v>0.17417895694209728</v>
      </c>
      <c r="X81" s="27">
        <f t="shared" ca="1" si="11"/>
        <v>343.0929272059434</v>
      </c>
      <c r="Y81" s="7"/>
      <c r="Z81" s="28">
        <f t="shared" si="12"/>
        <v>343.24199999999996</v>
      </c>
      <c r="AA81" s="27">
        <f t="shared" si="9"/>
        <v>5.9907030311303755</v>
      </c>
      <c r="AB81" s="7"/>
      <c r="AC81" s="28">
        <f t="shared" ca="1" si="0"/>
        <v>-0.14907279405656482</v>
      </c>
      <c r="AD81" s="27">
        <f t="shared" ca="1" si="10"/>
        <v>2.3912181460900683E-2</v>
      </c>
      <c r="AE81" s="7">
        <v>88</v>
      </c>
    </row>
    <row r="82" spans="1:31" s="26" customFormat="1" x14ac:dyDescent="0.25">
      <c r="A82" s="26">
        <v>62</v>
      </c>
      <c r="B82" s="26">
        <v>619</v>
      </c>
      <c r="C82" s="26">
        <v>13000</v>
      </c>
      <c r="D82" s="26">
        <v>11239</v>
      </c>
      <c r="E82" s="26">
        <v>13313</v>
      </c>
      <c r="F82" s="26">
        <v>15084</v>
      </c>
      <c r="G82" s="27"/>
      <c r="H82" s="7"/>
      <c r="I82" s="28">
        <f t="shared" si="1"/>
        <v>-313</v>
      </c>
      <c r="J82" s="27">
        <f t="shared" si="1"/>
        <v>-3845</v>
      </c>
      <c r="K82" s="7"/>
      <c r="L82" s="124">
        <f t="shared" si="2"/>
        <v>7.7110330802754631E-2</v>
      </c>
      <c r="M82" s="27">
        <f t="shared" ca="1" si="3"/>
        <v>1.9306064300773408E-10</v>
      </c>
      <c r="N82" s="44"/>
      <c r="O82" s="44"/>
      <c r="P82" s="7"/>
      <c r="Q82" s="28">
        <f t="shared" ca="1" si="4"/>
        <v>-292.44514055387259</v>
      </c>
      <c r="R82" s="27">
        <f t="shared" ca="1" si="5"/>
        <v>-3864.9335307453503</v>
      </c>
      <c r="S82" s="7"/>
      <c r="T82" s="28">
        <f t="shared" ca="1" si="6"/>
        <v>7.5703039799613722E-2</v>
      </c>
      <c r="U82" s="27">
        <f t="shared" ca="1" si="7"/>
        <v>-0.99930995257914657</v>
      </c>
      <c r="V82" s="7"/>
      <c r="W82" s="28">
        <f t="shared" ca="1" si="8"/>
        <v>7.7124225429162266E-2</v>
      </c>
      <c r="X82" s="27">
        <f t="shared" ca="1" si="11"/>
        <v>348.69656693659647</v>
      </c>
      <c r="Y82" s="7"/>
      <c r="Z82" s="28">
        <f t="shared" si="12"/>
        <v>348.81299999999999</v>
      </c>
      <c r="AA82" s="27">
        <f t="shared" si="9"/>
        <v>6.0879353237589804</v>
      </c>
      <c r="AB82" s="7"/>
      <c r="AC82" s="28">
        <f t="shared" ca="1" si="0"/>
        <v>-0.11643306340351955</v>
      </c>
      <c r="AD82" s="27">
        <f t="shared" ca="1" si="10"/>
        <v>1.2701448696020634E-2</v>
      </c>
      <c r="AE82" s="7">
        <v>87</v>
      </c>
    </row>
    <row r="83" spans="1:31" s="26" customFormat="1" x14ac:dyDescent="0.25">
      <c r="A83" s="26">
        <v>63</v>
      </c>
      <c r="B83" s="26">
        <v>634</v>
      </c>
      <c r="C83" s="26">
        <v>13176</v>
      </c>
      <c r="D83" s="26">
        <v>11224</v>
      </c>
      <c r="E83" s="26">
        <v>13110</v>
      </c>
      <c r="F83" s="26">
        <v>15080</v>
      </c>
      <c r="G83" s="27"/>
      <c r="H83" s="7"/>
      <c r="I83" s="28">
        <f t="shared" si="1"/>
        <v>66</v>
      </c>
      <c r="J83" s="27">
        <f t="shared" si="1"/>
        <v>-3856</v>
      </c>
      <c r="K83" s="7"/>
      <c r="L83" s="124">
        <f t="shared" si="2"/>
        <v>-2.2323739618241543E-2</v>
      </c>
      <c r="M83" s="27">
        <f t="shared" ca="1" si="3"/>
        <v>1.8038513130611311E-6</v>
      </c>
      <c r="N83" s="44"/>
      <c r="O83" s="44"/>
      <c r="P83" s="7"/>
      <c r="Q83" s="28">
        <f t="shared" ca="1" si="4"/>
        <v>86.554859446127423</v>
      </c>
      <c r="R83" s="27">
        <f t="shared" ca="1" si="5"/>
        <v>-3875.9335307453503</v>
      </c>
      <c r="S83" s="7"/>
      <c r="T83" s="28">
        <f t="shared" ca="1" si="6"/>
        <v>-2.240579534708698E-2</v>
      </c>
      <c r="U83" s="27">
        <f t="shared" ca="1" si="7"/>
        <v>-1.0021540919132197</v>
      </c>
      <c r="V83" s="7"/>
      <c r="W83" s="28">
        <f t="shared" ca="1" si="8"/>
        <v>-2.0980664299035234E-2</v>
      </c>
      <c r="X83" s="27">
        <f t="shared" ca="1" si="11"/>
        <v>354.30910701507912</v>
      </c>
      <c r="Y83" s="7"/>
      <c r="Z83" s="28">
        <f t="shared" si="12"/>
        <v>354.51900000000001</v>
      </c>
      <c r="AA83" s="27">
        <f t="shared" si="9"/>
        <v>6.187523810877777</v>
      </c>
      <c r="AB83" s="7"/>
      <c r="AC83" s="28">
        <f t="shared" ca="1" si="0"/>
        <v>-0.20989298492088437</v>
      </c>
      <c r="AD83" s="27">
        <f t="shared" ca="1" si="10"/>
        <v>0.10287308451319177</v>
      </c>
      <c r="AE83" s="7">
        <v>86</v>
      </c>
    </row>
    <row r="84" spans="1:31" s="26" customFormat="1" x14ac:dyDescent="0.25">
      <c r="A84" s="26">
        <v>64</v>
      </c>
      <c r="B84" s="26">
        <v>631</v>
      </c>
      <c r="C84" s="26">
        <v>13372</v>
      </c>
      <c r="D84" s="26">
        <v>11246</v>
      </c>
      <c r="E84" s="26">
        <v>12923</v>
      </c>
      <c r="F84" s="26">
        <v>15069</v>
      </c>
      <c r="G84" s="27"/>
      <c r="H84" s="7"/>
      <c r="I84" s="28">
        <f t="shared" si="1"/>
        <v>449</v>
      </c>
      <c r="J84" s="27">
        <f t="shared" si="1"/>
        <v>-3823</v>
      </c>
      <c r="K84" s="7"/>
      <c r="L84" s="124">
        <f t="shared" si="2"/>
        <v>-0.12106997653611799</v>
      </c>
      <c r="M84" s="27">
        <f t="shared" ca="1" si="3"/>
        <v>8.7010375383430818E-7</v>
      </c>
      <c r="N84" s="44"/>
      <c r="O84" s="44"/>
      <c r="P84" s="7"/>
      <c r="Q84" s="28">
        <f t="shared" ca="1" si="4"/>
        <v>469.55485944612741</v>
      </c>
      <c r="R84" s="27">
        <f t="shared" ca="1" si="5"/>
        <v>-3842.9335307453503</v>
      </c>
      <c r="S84" s="7"/>
      <c r="T84" s="28">
        <f t="shared" ca="1" si="6"/>
        <v>-0.12155007994124627</v>
      </c>
      <c r="U84" s="27">
        <f t="shared" ca="1" si="7"/>
        <v>-0.99362167391100054</v>
      </c>
      <c r="V84" s="7"/>
      <c r="W84" s="28">
        <f t="shared" ca="1" si="8"/>
        <v>-0.12013718301457407</v>
      </c>
      <c r="X84" s="27">
        <f ca="1">IF(MOD(ATAN2(U84,W84)*180/PI()-$J$9+360,360)&lt;355,MOD(ATAN2(U84,W84)*180/PI()-$J$9+360,360)+360,MOD(ATAN2(U84,W84)*180/PI()-$J$9+360,360))</f>
        <v>360.0038377537112</v>
      </c>
      <c r="Y84" s="7"/>
      <c r="Z84" s="28">
        <f t="shared" si="12"/>
        <v>360.19799999999998</v>
      </c>
      <c r="AA84" s="27">
        <f t="shared" si="9"/>
        <v>6.2866410590985344</v>
      </c>
      <c r="AB84" s="7"/>
      <c r="AC84" s="28">
        <f t="shared" ref="AC84:AC147" ca="1" si="13">X84-Z84</f>
        <v>-0.19416224628878354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13330</v>
      </c>
      <c r="D85" s="26">
        <v>11203</v>
      </c>
      <c r="E85" s="26">
        <v>12874</v>
      </c>
      <c r="F85" s="26">
        <v>15014</v>
      </c>
      <c r="G85" s="27"/>
      <c r="H85" s="7"/>
      <c r="I85" s="28">
        <f t="shared" ref="I85:J148" si="14">C85-E85</f>
        <v>456</v>
      </c>
      <c r="J85" s="27">
        <f t="shared" si="14"/>
        <v>-3811</v>
      </c>
      <c r="K85" s="7"/>
      <c r="L85" s="124">
        <f>$O$3*SIN(2*PI()/$O$4*($Z85+$O$5))+$O$6</f>
        <v>-0.12235860658746626</v>
      </c>
      <c r="M85" s="27">
        <f t="shared" ref="M85:M148" ca="1" si="15">(W85-L85)^2</f>
        <v>1.6400304270903221E-7</v>
      </c>
      <c r="N85" s="44"/>
      <c r="O85" s="44"/>
      <c r="P85" s="7"/>
      <c r="Q85" s="28">
        <f t="shared" ref="Q85:Q148" ca="1" si="16">I85-$J$4</f>
        <v>476.55485944612741</v>
      </c>
      <c r="R85" s="27">
        <f t="shared" ref="R85:R148" ca="1" si="17">J85-$J$3</f>
        <v>-3830.9335307453503</v>
      </c>
      <c r="S85" s="7"/>
      <c r="T85" s="28">
        <f t="shared" ref="T85:T148" ca="1" si="18">Q85/$J$7</f>
        <v>-0.12336211647429879</v>
      </c>
      <c r="U85" s="27">
        <f t="shared" ref="U85:U148" ca="1" si="19">R85/$J$6</f>
        <v>-0.99051897645564813</v>
      </c>
      <c r="V85" s="7"/>
      <c r="W85" s="28">
        <f t="shared" ref="W85:W148" ca="1" si="20">(T85-U85*SIN(-$J$11*PI()/180))/(COS(-$J$11*PI()/180))</f>
        <v>-0.12195363369614015</v>
      </c>
      <c r="X85" s="27">
        <f ca="1">IF(MOD(ATAN2(U85,W85)*180/PI()-$J$9+360,360)&lt;355,MOD(ATAN2(U85,W85)*180/PI()-$J$9+360,360)+360,MOD(ATAN2(U85,W85)*180/PI()-$J$9+360,360))</f>
        <v>360.12874901528664</v>
      </c>
      <c r="Y85" s="7"/>
      <c r="Z85" s="28">
        <f t="shared" si="12"/>
        <v>360.19799999999998</v>
      </c>
      <c r="AA85" s="27">
        <f t="shared" ref="AA85:AA148" si="21">Z85*PI()/180</f>
        <v>6.2866410590985344</v>
      </c>
      <c r="AB85" s="7"/>
      <c r="AC85" s="28">
        <f t="shared" ca="1" si="13"/>
        <v>-6.9250984713335129E-2</v>
      </c>
      <c r="AD85" s="27"/>
      <c r="AE85" s="7"/>
    </row>
    <row r="86" spans="1:31" s="26" customFormat="1" x14ac:dyDescent="0.25">
      <c r="A86" s="26">
        <v>1</v>
      </c>
      <c r="B86" s="26">
        <v>-607</v>
      </c>
      <c r="C86" s="26">
        <v>13139</v>
      </c>
      <c r="D86" s="26">
        <v>11187</v>
      </c>
      <c r="E86" s="26">
        <v>13052</v>
      </c>
      <c r="F86" s="26">
        <v>15023</v>
      </c>
      <c r="G86" s="27"/>
      <c r="H86" s="7"/>
      <c r="I86" s="28">
        <f t="shared" si="14"/>
        <v>87</v>
      </c>
      <c r="J86" s="27">
        <f t="shared" si="14"/>
        <v>-3836</v>
      </c>
      <c r="K86" s="7"/>
      <c r="L86" s="124">
        <f t="shared" ref="L86:L149" si="22">$O$3*SIN(2*PI()/$O$4*($Z86+$O$5))+$O$6</f>
        <v>-2.7665842387959199E-2</v>
      </c>
      <c r="M86" s="27">
        <f t="shared" ca="1" si="15"/>
        <v>1.5418415698359198E-6</v>
      </c>
      <c r="N86" s="44"/>
      <c r="O86" s="44"/>
      <c r="P86" s="7"/>
      <c r="Q86" s="28">
        <f t="shared" ca="1" si="16"/>
        <v>107.55485944612742</v>
      </c>
      <c r="R86" s="27">
        <f t="shared" ca="1" si="17"/>
        <v>-3855.9335307453503</v>
      </c>
      <c r="S86" s="7"/>
      <c r="T86" s="28">
        <f t="shared" ca="1" si="18"/>
        <v>-2.7841904946244538E-2</v>
      </c>
      <c r="U86" s="27">
        <f t="shared" ca="1" si="19"/>
        <v>-0.99698292948763234</v>
      </c>
      <c r="V86" s="7"/>
      <c r="W86" s="28">
        <f t="shared" ca="1" si="20"/>
        <v>-2.642413325541812E-2</v>
      </c>
      <c r="X86" s="27">
        <f ca="1">MOD(ATAN2(U86,W86)*180/PI()-$J$9+360,360)</f>
        <v>354.62798009959226</v>
      </c>
      <c r="Y86" s="7"/>
      <c r="Z86" s="28">
        <f t="shared" ref="Z86:Z149" si="23">360/40000*B86+Z85</f>
        <v>354.73499999999996</v>
      </c>
      <c r="AA86" s="27">
        <f t="shared" si="21"/>
        <v>6.1912937220620838</v>
      </c>
      <c r="AB86" s="7"/>
      <c r="AC86" s="28">
        <f t="shared" ca="1" si="13"/>
        <v>-0.1070199004076926</v>
      </c>
      <c r="AD86" s="27"/>
      <c r="AE86" s="7"/>
    </row>
    <row r="87" spans="1:31" s="26" customFormat="1" x14ac:dyDescent="0.25">
      <c r="A87" s="26">
        <v>2</v>
      </c>
      <c r="B87" s="26">
        <v>-630</v>
      </c>
      <c r="C87" s="26">
        <v>12957</v>
      </c>
      <c r="D87" s="26">
        <v>11202</v>
      </c>
      <c r="E87" s="26">
        <v>13251</v>
      </c>
      <c r="F87" s="26">
        <v>15032</v>
      </c>
      <c r="G87" s="27"/>
      <c r="H87" s="7"/>
      <c r="I87" s="28">
        <f t="shared" si="14"/>
        <v>-294</v>
      </c>
      <c r="J87" s="27">
        <f t="shared" si="14"/>
        <v>-3830</v>
      </c>
      <c r="K87" s="7"/>
      <c r="L87" s="124">
        <f t="shared" si="22"/>
        <v>7.0868909509786623E-2</v>
      </c>
      <c r="M87" s="27">
        <f t="shared" ca="1" si="15"/>
        <v>1.7726543863782664E-6</v>
      </c>
      <c r="N87" s="44"/>
      <c r="O87" s="44"/>
      <c r="P87" s="7"/>
      <c r="Q87" s="28">
        <f t="shared" ca="1" si="16"/>
        <v>-273.44514055387259</v>
      </c>
      <c r="R87" s="27">
        <f t="shared" ca="1" si="17"/>
        <v>-3849.9335307453503</v>
      </c>
      <c r="S87" s="7"/>
      <c r="T87" s="28">
        <f t="shared" ca="1" si="18"/>
        <v>7.0784654924185467E-2</v>
      </c>
      <c r="U87" s="27">
        <f t="shared" ca="1" si="19"/>
        <v>-0.99543158075995608</v>
      </c>
      <c r="V87" s="7"/>
      <c r="W87" s="28">
        <f t="shared" ca="1" si="20"/>
        <v>7.2200320185114963E-2</v>
      </c>
      <c r="X87" s="27">
        <f ca="1">MOD(ATAN2(U87,W87)*180/PI()-$J$9+360,360)</f>
        <v>348.96126838529244</v>
      </c>
      <c r="Y87" s="7"/>
      <c r="Z87" s="28">
        <f t="shared" si="23"/>
        <v>349.06499999999994</v>
      </c>
      <c r="AA87" s="27">
        <f t="shared" si="21"/>
        <v>6.0923335534740053</v>
      </c>
      <c r="AB87" s="7"/>
      <c r="AC87" s="28">
        <f t="shared" ca="1" si="13"/>
        <v>-0.10373161470749892</v>
      </c>
      <c r="AD87" s="27"/>
      <c r="AE87" s="7"/>
    </row>
    <row r="88" spans="1:31" s="26" customFormat="1" x14ac:dyDescent="0.25">
      <c r="A88" s="26">
        <v>3</v>
      </c>
      <c r="B88" s="26">
        <v>-617</v>
      </c>
      <c r="C88" s="26">
        <v>12771</v>
      </c>
      <c r="D88" s="26">
        <v>11220</v>
      </c>
      <c r="E88" s="26">
        <v>13437</v>
      </c>
      <c r="F88" s="26">
        <v>15003</v>
      </c>
      <c r="G88" s="27"/>
      <c r="H88" s="7"/>
      <c r="I88" s="28">
        <f t="shared" si="14"/>
        <v>-666</v>
      </c>
      <c r="J88" s="27">
        <f t="shared" si="14"/>
        <v>-3783</v>
      </c>
      <c r="K88" s="7"/>
      <c r="L88" s="124">
        <f t="shared" si="22"/>
        <v>0.16670397612202378</v>
      </c>
      <c r="M88" s="27">
        <f t="shared" ca="1" si="15"/>
        <v>3.154028512914405E-6</v>
      </c>
      <c r="N88" s="44"/>
      <c r="O88" s="44"/>
      <c r="P88" s="7"/>
      <c r="Q88" s="28">
        <f t="shared" ca="1" si="16"/>
        <v>-645.44514055387253</v>
      </c>
      <c r="R88" s="27">
        <f t="shared" ca="1" si="17"/>
        <v>-3802.9335307453503</v>
      </c>
      <c r="S88" s="7"/>
      <c r="T88" s="28">
        <f t="shared" ca="1" si="18"/>
        <v>0.16708145353783363</v>
      </c>
      <c r="U88" s="27">
        <f t="shared" ca="1" si="19"/>
        <v>-0.98327934905982584</v>
      </c>
      <c r="V88" s="7"/>
      <c r="W88" s="28">
        <f t="shared" ca="1" si="20"/>
        <v>0.1684799345992733</v>
      </c>
      <c r="X88" s="27">
        <f t="shared" ref="X88:X148" ca="1" si="24">MOD(ATAN2(U88,W88)*180/PI()-$J$9+360,360)</f>
        <v>343.38683938740428</v>
      </c>
      <c r="Y88" s="7"/>
      <c r="Z88" s="28">
        <f t="shared" si="23"/>
        <v>343.51199999999994</v>
      </c>
      <c r="AA88" s="27">
        <f t="shared" si="21"/>
        <v>5.9954154201107599</v>
      </c>
      <c r="AB88" s="7"/>
      <c r="AC88" s="28">
        <f t="shared" ca="1" si="13"/>
        <v>-0.12516061259566413</v>
      </c>
      <c r="AD88" s="27"/>
      <c r="AE88" s="7"/>
    </row>
    <row r="89" spans="1:31" s="26" customFormat="1" x14ac:dyDescent="0.25">
      <c r="A89" s="26">
        <v>4</v>
      </c>
      <c r="B89" s="26">
        <v>-614</v>
      </c>
      <c r="C89" s="26">
        <v>12590</v>
      </c>
      <c r="D89" s="26">
        <v>11260</v>
      </c>
      <c r="E89" s="26">
        <v>13613</v>
      </c>
      <c r="F89" s="26">
        <v>14960</v>
      </c>
      <c r="G89" s="27"/>
      <c r="H89" s="7"/>
      <c r="I89" s="28">
        <f t="shared" si="14"/>
        <v>-1023</v>
      </c>
      <c r="J89" s="27">
        <f t="shared" si="14"/>
        <v>-3700</v>
      </c>
      <c r="K89" s="7"/>
      <c r="L89" s="124">
        <f t="shared" si="22"/>
        <v>0.26052018971690322</v>
      </c>
      <c r="M89" s="27">
        <f t="shared" ca="1" si="15"/>
        <v>1.1777456705589328E-7</v>
      </c>
      <c r="N89" s="44"/>
      <c r="O89" s="44"/>
      <c r="P89" s="7"/>
      <c r="Q89" s="28">
        <f t="shared" ca="1" si="16"/>
        <v>-1002.4451405538725</v>
      </c>
      <c r="R89" s="27">
        <f t="shared" ca="1" si="17"/>
        <v>-3719.9335307453503</v>
      </c>
      <c r="S89" s="7"/>
      <c r="T89" s="28">
        <f t="shared" ca="1" si="18"/>
        <v>0.25949531672351211</v>
      </c>
      <c r="U89" s="27">
        <f t="shared" ca="1" si="19"/>
        <v>-0.96181902499363847</v>
      </c>
      <c r="V89" s="7"/>
      <c r="W89" s="28">
        <f t="shared" ca="1" si="20"/>
        <v>0.26086337271044441</v>
      </c>
      <c r="X89" s="27">
        <f t="shared" ca="1" si="24"/>
        <v>337.9351218169619</v>
      </c>
      <c r="Y89" s="7"/>
      <c r="Z89" s="28">
        <f t="shared" si="23"/>
        <v>337.98599999999993</v>
      </c>
      <c r="AA89" s="27">
        <f t="shared" si="21"/>
        <v>5.8989685256455537</v>
      </c>
      <c r="AB89" s="7"/>
      <c r="AC89" s="28">
        <f t="shared" ca="1" si="13"/>
        <v>-5.087818303803715E-2</v>
      </c>
      <c r="AD89" s="27"/>
      <c r="AE89" s="7"/>
    </row>
    <row r="90" spans="1:31" s="26" customFormat="1" x14ac:dyDescent="0.25">
      <c r="A90" s="26">
        <v>5</v>
      </c>
      <c r="B90" s="26">
        <v>-617</v>
      </c>
      <c r="C90" s="26">
        <v>12415</v>
      </c>
      <c r="D90" s="26">
        <v>11323</v>
      </c>
      <c r="E90" s="26">
        <v>13793</v>
      </c>
      <c r="F90" s="26">
        <v>14908</v>
      </c>
      <c r="G90" s="27"/>
      <c r="H90" s="7"/>
      <c r="I90" s="28">
        <f t="shared" si="14"/>
        <v>-1378</v>
      </c>
      <c r="J90" s="27">
        <f t="shared" si="14"/>
        <v>-3585</v>
      </c>
      <c r="K90" s="7"/>
      <c r="L90" s="124">
        <f t="shared" si="22"/>
        <v>0.35235268594361357</v>
      </c>
      <c r="M90" s="27">
        <f t="shared" ca="1" si="15"/>
        <v>1.3295755587382155E-7</v>
      </c>
      <c r="N90" s="44"/>
      <c r="O90" s="44"/>
      <c r="P90" s="7"/>
      <c r="Q90" s="28">
        <f t="shared" ca="1" si="16"/>
        <v>-1357.4451405538725</v>
      </c>
      <c r="R90" s="27">
        <f t="shared" ca="1" si="17"/>
        <v>-3604.9335307453503</v>
      </c>
      <c r="S90" s="7"/>
      <c r="T90" s="28">
        <f t="shared" ca="1" si="18"/>
        <v>0.35139145518546133</v>
      </c>
      <c r="U90" s="27">
        <f t="shared" ca="1" si="19"/>
        <v>-0.93208484104651135</v>
      </c>
      <c r="V90" s="7"/>
      <c r="W90" s="28">
        <f t="shared" ca="1" si="20"/>
        <v>0.35271731939774775</v>
      </c>
      <c r="X90" s="27">
        <f t="shared" ca="1" si="24"/>
        <v>332.3822373635312</v>
      </c>
      <c r="Y90" s="7"/>
      <c r="Z90" s="28">
        <f t="shared" si="23"/>
        <v>332.43299999999994</v>
      </c>
      <c r="AA90" s="27">
        <f t="shared" si="21"/>
        <v>5.8020503922823083</v>
      </c>
      <c r="AB90" s="7"/>
      <c r="AC90" s="28">
        <f t="shared" ca="1" si="13"/>
        <v>-5.076263646873258E-2</v>
      </c>
      <c r="AD90" s="27"/>
      <c r="AE90" s="7"/>
    </row>
    <row r="91" spans="1:31" s="26" customFormat="1" x14ac:dyDescent="0.25">
      <c r="A91" s="26">
        <v>6</v>
      </c>
      <c r="B91" s="26">
        <v>-626</v>
      </c>
      <c r="C91" s="26">
        <v>12228</v>
      </c>
      <c r="D91" s="26">
        <v>11385</v>
      </c>
      <c r="E91" s="26">
        <v>13951</v>
      </c>
      <c r="F91" s="26">
        <v>14812</v>
      </c>
      <c r="G91" s="27"/>
      <c r="H91" s="7"/>
      <c r="I91" s="28">
        <f t="shared" si="14"/>
        <v>-1723</v>
      </c>
      <c r="J91" s="27">
        <f t="shared" si="14"/>
        <v>-3427</v>
      </c>
      <c r="K91" s="7"/>
      <c r="L91" s="124">
        <f t="shared" si="22"/>
        <v>0.44213887674637553</v>
      </c>
      <c r="M91" s="27">
        <f t="shared" ca="1" si="15"/>
        <v>2.9600410165888877E-8</v>
      </c>
      <c r="N91" s="44"/>
      <c r="O91" s="44"/>
      <c r="P91" s="7"/>
      <c r="Q91" s="28">
        <f t="shared" ca="1" si="16"/>
        <v>-1702.4451405538725</v>
      </c>
      <c r="R91" s="27">
        <f t="shared" ca="1" si="17"/>
        <v>-3446.9335307453503</v>
      </c>
      <c r="S91" s="7"/>
      <c r="T91" s="28">
        <f t="shared" ca="1" si="18"/>
        <v>0.44069897002876407</v>
      </c>
      <c r="U91" s="27">
        <f t="shared" ca="1" si="19"/>
        <v>-0.89123265788437134</v>
      </c>
      <c r="V91" s="7"/>
      <c r="W91" s="28">
        <f t="shared" ca="1" si="20"/>
        <v>0.44196682904901841</v>
      </c>
      <c r="X91" s="27">
        <f t="shared" ca="1" si="24"/>
        <v>326.7327146098238</v>
      </c>
      <c r="Y91" s="7"/>
      <c r="Z91" s="28">
        <f t="shared" si="23"/>
        <v>326.79899999999992</v>
      </c>
      <c r="AA91" s="27">
        <f t="shared" si="21"/>
        <v>5.703718542224947</v>
      </c>
      <c r="AB91" s="7"/>
      <c r="AC91" s="28">
        <f t="shared" ca="1" si="13"/>
        <v>-6.6285390176119563E-2</v>
      </c>
      <c r="AD91" s="27"/>
      <c r="AE91" s="7"/>
    </row>
    <row r="92" spans="1:31" s="26" customFormat="1" x14ac:dyDescent="0.25">
      <c r="A92" s="26">
        <v>7</v>
      </c>
      <c r="B92" s="26">
        <v>-637</v>
      </c>
      <c r="C92" s="26">
        <v>12075</v>
      </c>
      <c r="D92" s="26">
        <v>11489</v>
      </c>
      <c r="E92" s="26">
        <v>14128</v>
      </c>
      <c r="F92" s="26">
        <v>14730</v>
      </c>
      <c r="G92" s="27"/>
      <c r="H92" s="7"/>
      <c r="I92" s="28">
        <f t="shared" si="14"/>
        <v>-2053</v>
      </c>
      <c r="J92" s="27">
        <f t="shared" si="14"/>
        <v>-3241</v>
      </c>
      <c r="K92" s="7"/>
      <c r="L92" s="124">
        <f t="shared" si="22"/>
        <v>0.52911053273565811</v>
      </c>
      <c r="M92" s="27">
        <f t="shared" ca="1" si="15"/>
        <v>3.194901694330174E-6</v>
      </c>
      <c r="N92" s="44"/>
      <c r="O92" s="44"/>
      <c r="P92" s="7"/>
      <c r="Q92" s="28">
        <f t="shared" ca="1" si="16"/>
        <v>-2032.4451405538725</v>
      </c>
      <c r="R92" s="27">
        <f t="shared" ca="1" si="17"/>
        <v>-3260.9335307453503</v>
      </c>
      <c r="S92" s="7"/>
      <c r="T92" s="28">
        <f t="shared" ca="1" si="18"/>
        <v>0.52612354944409712</v>
      </c>
      <c r="U92" s="27">
        <f t="shared" ca="1" si="19"/>
        <v>-0.84314084732640926</v>
      </c>
      <c r="V92" s="7"/>
      <c r="W92" s="28">
        <f t="shared" ca="1" si="20"/>
        <v>0.52732310394145954</v>
      </c>
      <c r="X92" s="27">
        <f t="shared" ca="1" si="24"/>
        <v>321.08678712306664</v>
      </c>
      <c r="Y92" s="7"/>
      <c r="Z92" s="28">
        <f t="shared" si="23"/>
        <v>321.06599999999992</v>
      </c>
      <c r="AA92" s="27">
        <f t="shared" si="21"/>
        <v>5.6036588162081129</v>
      </c>
      <c r="AB92" s="7"/>
      <c r="AC92" s="28">
        <f t="shared" ca="1" si="13"/>
        <v>2.0787123066725144E-2</v>
      </c>
      <c r="AD92" s="27"/>
      <c r="AE92" s="7"/>
    </row>
    <row r="93" spans="1:31" s="26" customFormat="1" x14ac:dyDescent="0.25">
      <c r="A93" s="26">
        <v>8</v>
      </c>
      <c r="B93" s="26">
        <v>-642</v>
      </c>
      <c r="C93" s="26">
        <v>11917</v>
      </c>
      <c r="D93" s="26">
        <v>11605</v>
      </c>
      <c r="E93" s="26">
        <v>14297</v>
      </c>
      <c r="F93" s="26">
        <v>14620</v>
      </c>
      <c r="G93" s="27"/>
      <c r="H93" s="7"/>
      <c r="I93" s="28">
        <f t="shared" si="14"/>
        <v>-2380</v>
      </c>
      <c r="J93" s="27">
        <f t="shared" si="14"/>
        <v>-3015</v>
      </c>
      <c r="K93" s="7"/>
      <c r="L93" s="124">
        <f t="shared" si="22"/>
        <v>0.61140444434557217</v>
      </c>
      <c r="M93" s="27">
        <f t="shared" ca="1" si="15"/>
        <v>2.3390658238626661E-7</v>
      </c>
      <c r="N93" s="44"/>
      <c r="O93" s="44"/>
      <c r="P93" s="7"/>
      <c r="Q93" s="28">
        <f t="shared" ca="1" si="16"/>
        <v>-2359.4451405538725</v>
      </c>
      <c r="R93" s="27">
        <f t="shared" ca="1" si="17"/>
        <v>-3034.9335307453503</v>
      </c>
      <c r="S93" s="7"/>
      <c r="T93" s="28">
        <f t="shared" ca="1" si="18"/>
        <v>0.6107715417738363</v>
      </c>
      <c r="U93" s="27">
        <f t="shared" ca="1" si="19"/>
        <v>-0.78470671191727237</v>
      </c>
      <c r="V93" s="7"/>
      <c r="W93" s="28">
        <f t="shared" ca="1" si="20"/>
        <v>0.61188808324225674</v>
      </c>
      <c r="X93" s="27">
        <f t="shared" ca="1" si="24"/>
        <v>315.16384708366036</v>
      </c>
      <c r="Y93" s="7"/>
      <c r="Z93" s="28">
        <f t="shared" si="23"/>
        <v>315.2879999999999</v>
      </c>
      <c r="AA93" s="27">
        <f t="shared" si="21"/>
        <v>5.5028136920278801</v>
      </c>
      <c r="AB93" s="7"/>
      <c r="AC93" s="28">
        <f t="shared" ca="1" si="13"/>
        <v>-0.12415291633953984</v>
      </c>
      <c r="AD93" s="27"/>
      <c r="AE93" s="7"/>
    </row>
    <row r="94" spans="1:31" s="26" customFormat="1" x14ac:dyDescent="0.25">
      <c r="A94" s="26">
        <v>9</v>
      </c>
      <c r="B94" s="26">
        <v>-634</v>
      </c>
      <c r="C94" s="26">
        <v>11769</v>
      </c>
      <c r="D94" s="26">
        <v>11724</v>
      </c>
      <c r="E94" s="26">
        <v>14438</v>
      </c>
      <c r="F94" s="26">
        <v>14495</v>
      </c>
      <c r="G94" s="27"/>
      <c r="H94" s="7"/>
      <c r="I94" s="28">
        <f t="shared" si="14"/>
        <v>-2669</v>
      </c>
      <c r="J94" s="27">
        <f t="shared" si="14"/>
        <v>-2771</v>
      </c>
      <c r="K94" s="7"/>
      <c r="L94" s="124">
        <f t="shared" si="22"/>
        <v>0.6865761670092646</v>
      </c>
      <c r="M94" s="27">
        <f t="shared" ca="1" si="15"/>
        <v>1.1220732563461332E-9</v>
      </c>
      <c r="N94" s="44"/>
      <c r="O94" s="44"/>
      <c r="P94" s="7"/>
      <c r="Q94" s="28">
        <f t="shared" ca="1" si="16"/>
        <v>-2648.4451405538725</v>
      </c>
      <c r="R94" s="27">
        <f t="shared" ca="1" si="17"/>
        <v>-2790.9335307453503</v>
      </c>
      <c r="S94" s="7"/>
      <c r="T94" s="28">
        <f t="shared" ca="1" si="18"/>
        <v>0.68558276435271892</v>
      </c>
      <c r="U94" s="27">
        <f t="shared" ca="1" si="19"/>
        <v>-0.72161853032510692</v>
      </c>
      <c r="V94" s="7"/>
      <c r="W94" s="28">
        <f t="shared" ca="1" si="20"/>
        <v>0.68660966437119575</v>
      </c>
      <c r="X94" s="27">
        <f t="shared" ca="1" si="24"/>
        <v>309.53385506351117</v>
      </c>
      <c r="Y94" s="7"/>
      <c r="Z94" s="28">
        <f t="shared" si="23"/>
        <v>309.58199999999988</v>
      </c>
      <c r="AA94" s="27">
        <f t="shared" si="21"/>
        <v>5.4032252049090834</v>
      </c>
      <c r="AB94" s="7"/>
      <c r="AC94" s="28">
        <f t="shared" ca="1" si="13"/>
        <v>-4.814493648871121E-2</v>
      </c>
      <c r="AD94" s="27"/>
      <c r="AE94" s="7"/>
    </row>
    <row r="95" spans="1:31" s="26" customFormat="1" x14ac:dyDescent="0.25">
      <c r="A95" s="26">
        <v>10</v>
      </c>
      <c r="B95" s="26">
        <v>-619</v>
      </c>
      <c r="C95" s="26">
        <v>11641</v>
      </c>
      <c r="D95" s="26">
        <v>11862</v>
      </c>
      <c r="E95" s="26">
        <v>14563</v>
      </c>
      <c r="F95" s="26">
        <v>14356</v>
      </c>
      <c r="G95" s="27"/>
      <c r="H95" s="7"/>
      <c r="I95" s="28">
        <f t="shared" si="14"/>
        <v>-2922</v>
      </c>
      <c r="J95" s="27">
        <f t="shared" si="14"/>
        <v>-2494</v>
      </c>
      <c r="K95" s="7"/>
      <c r="L95" s="124">
        <f t="shared" si="22"/>
        <v>0.75340727533030949</v>
      </c>
      <c r="M95" s="27">
        <f t="shared" ca="1" si="15"/>
        <v>1.9802629219465822E-6</v>
      </c>
      <c r="N95" s="44"/>
      <c r="O95" s="44"/>
      <c r="P95" s="7"/>
      <c r="Q95" s="28">
        <f t="shared" ca="1" si="16"/>
        <v>-2901.4451405538725</v>
      </c>
      <c r="R95" s="27">
        <f t="shared" ca="1" si="17"/>
        <v>-2513.9335307453503</v>
      </c>
      <c r="S95" s="7"/>
      <c r="T95" s="28">
        <f t="shared" ca="1" si="18"/>
        <v>0.75107494190447421</v>
      </c>
      <c r="U95" s="27">
        <f t="shared" ca="1" si="19"/>
        <v>-0.64999793073072243</v>
      </c>
      <c r="V95" s="7"/>
      <c r="W95" s="28">
        <f t="shared" ca="1" si="20"/>
        <v>0.75200005718021812</v>
      </c>
      <c r="X95" s="27">
        <f t="shared" ca="1" si="24"/>
        <v>303.94854963128557</v>
      </c>
      <c r="Y95" s="7"/>
      <c r="Z95" s="28">
        <f t="shared" si="23"/>
        <v>304.01099999999985</v>
      </c>
      <c r="AA95" s="27">
        <f t="shared" si="21"/>
        <v>5.3059929122804785</v>
      </c>
      <c r="AB95" s="7"/>
      <c r="AC95" s="28">
        <f t="shared" ca="1" si="13"/>
        <v>-6.2450368714280557E-2</v>
      </c>
      <c r="AD95" s="27"/>
      <c r="AE95" s="7"/>
    </row>
    <row r="96" spans="1:31" s="26" customFormat="1" x14ac:dyDescent="0.25">
      <c r="A96" s="26">
        <v>11</v>
      </c>
      <c r="B96" s="26">
        <v>-632</v>
      </c>
      <c r="C96" s="26">
        <v>11519</v>
      </c>
      <c r="D96" s="26">
        <v>12009</v>
      </c>
      <c r="E96" s="26">
        <v>14680</v>
      </c>
      <c r="F96" s="26">
        <v>14204</v>
      </c>
      <c r="G96" s="27"/>
      <c r="H96" s="7"/>
      <c r="I96" s="28">
        <f t="shared" si="14"/>
        <v>-3161</v>
      </c>
      <c r="J96" s="27">
        <f t="shared" si="14"/>
        <v>-2195</v>
      </c>
      <c r="K96" s="7"/>
      <c r="L96" s="124">
        <f t="shared" si="22"/>
        <v>0.81429122491192907</v>
      </c>
      <c r="M96" s="27">
        <f t="shared" ca="1" si="15"/>
        <v>2.8402600265968756E-7</v>
      </c>
      <c r="N96" s="44"/>
      <c r="O96" s="44"/>
      <c r="P96" s="7"/>
      <c r="Q96" s="28">
        <f t="shared" ca="1" si="16"/>
        <v>-3140.4451405538725</v>
      </c>
      <c r="R96" s="27">
        <f t="shared" ca="1" si="17"/>
        <v>-2214.9335307453503</v>
      </c>
      <c r="S96" s="7"/>
      <c r="T96" s="28">
        <f t="shared" ca="1" si="18"/>
        <v>0.8129430463901246</v>
      </c>
      <c r="U96" s="27">
        <f t="shared" ca="1" si="19"/>
        <v>-0.57268905246819179</v>
      </c>
      <c r="V96" s="7"/>
      <c r="W96" s="28">
        <f t="shared" ca="1" si="20"/>
        <v>0.81375828401214778</v>
      </c>
      <c r="X96" s="27">
        <f t="shared" ca="1" si="24"/>
        <v>298.24604327134148</v>
      </c>
      <c r="Y96" s="7"/>
      <c r="Z96" s="28">
        <f t="shared" si="23"/>
        <v>298.32299999999987</v>
      </c>
      <c r="AA96" s="27">
        <f t="shared" si="21"/>
        <v>5.2067185844270414</v>
      </c>
      <c r="AB96" s="7"/>
      <c r="AC96" s="28">
        <f t="shared" ca="1" si="13"/>
        <v>-7.6956728658387874E-2</v>
      </c>
      <c r="AD96" s="27"/>
      <c r="AE96" s="7"/>
    </row>
    <row r="97" spans="1:31" s="26" customFormat="1" x14ac:dyDescent="0.25">
      <c r="A97" s="26">
        <v>12</v>
      </c>
      <c r="B97" s="26">
        <v>-613</v>
      </c>
      <c r="C97" s="26">
        <v>11423</v>
      </c>
      <c r="D97" s="26">
        <v>12163</v>
      </c>
      <c r="E97" s="26">
        <v>14780</v>
      </c>
      <c r="F97" s="26">
        <v>14052</v>
      </c>
      <c r="G97" s="27"/>
      <c r="H97" s="7"/>
      <c r="I97" s="28">
        <f t="shared" si="14"/>
        <v>-3357</v>
      </c>
      <c r="J97" s="27">
        <f t="shared" si="14"/>
        <v>-1889</v>
      </c>
      <c r="K97" s="7"/>
      <c r="L97" s="124">
        <f t="shared" si="22"/>
        <v>0.86568572370362584</v>
      </c>
      <c r="M97" s="27">
        <f t="shared" ca="1" si="15"/>
        <v>1.6974950600055241E-6</v>
      </c>
      <c r="N97" s="44"/>
      <c r="O97" s="44"/>
      <c r="P97" s="7"/>
      <c r="Q97" s="28">
        <f t="shared" ca="1" si="16"/>
        <v>-3336.4451405538725</v>
      </c>
      <c r="R97" s="27">
        <f t="shared" ca="1" si="17"/>
        <v>-1908.9335307453505</v>
      </c>
      <c r="S97" s="7"/>
      <c r="T97" s="28">
        <f t="shared" ca="1" si="18"/>
        <v>0.86368006931559516</v>
      </c>
      <c r="U97" s="27">
        <f t="shared" ca="1" si="19"/>
        <v>-0.49357026735670573</v>
      </c>
      <c r="V97" s="7"/>
      <c r="W97" s="28">
        <f t="shared" ca="1" si="20"/>
        <v>0.86438284417734357</v>
      </c>
      <c r="X97" s="27">
        <f t="shared" ca="1" si="24"/>
        <v>292.8365125809205</v>
      </c>
      <c r="Y97" s="7"/>
      <c r="Z97" s="28">
        <f t="shared" si="23"/>
        <v>292.80599999999987</v>
      </c>
      <c r="AA97" s="27">
        <f t="shared" si="21"/>
        <v>5.1104287695945141</v>
      </c>
      <c r="AB97" s="7"/>
      <c r="AC97" s="28">
        <f t="shared" ca="1" si="13"/>
        <v>3.0512580920628807E-2</v>
      </c>
      <c r="AD97" s="27"/>
      <c r="AE97" s="7"/>
    </row>
    <row r="98" spans="1:31" s="26" customFormat="1" x14ac:dyDescent="0.25">
      <c r="A98" s="26">
        <v>13</v>
      </c>
      <c r="B98" s="26">
        <v>-609</v>
      </c>
      <c r="C98" s="26">
        <v>11347</v>
      </c>
      <c r="D98" s="26">
        <v>12340</v>
      </c>
      <c r="E98" s="26">
        <v>14872</v>
      </c>
      <c r="F98" s="26">
        <v>13896</v>
      </c>
      <c r="G98" s="27"/>
      <c r="H98" s="7"/>
      <c r="I98" s="28">
        <f t="shared" si="14"/>
        <v>-3525</v>
      </c>
      <c r="J98" s="27">
        <f t="shared" si="14"/>
        <v>-1556</v>
      </c>
      <c r="K98" s="7"/>
      <c r="L98" s="124">
        <f t="shared" si="22"/>
        <v>0.90880011291233875</v>
      </c>
      <c r="M98" s="27">
        <f t="shared" ca="1" si="15"/>
        <v>1.1041590832583229E-6</v>
      </c>
      <c r="N98" s="44"/>
      <c r="O98" s="44"/>
      <c r="P98" s="7"/>
      <c r="Q98" s="28">
        <f t="shared" ca="1" si="16"/>
        <v>-3504.4451405538725</v>
      </c>
      <c r="R98" s="27">
        <f t="shared" ca="1" si="17"/>
        <v>-1575.9335307453505</v>
      </c>
      <c r="S98" s="7"/>
      <c r="T98" s="28">
        <f t="shared" ca="1" si="18"/>
        <v>0.90716894610885557</v>
      </c>
      <c r="U98" s="27">
        <f t="shared" ca="1" si="19"/>
        <v>-0.40747041297067665</v>
      </c>
      <c r="V98" s="7"/>
      <c r="W98" s="28">
        <f t="shared" ca="1" si="20"/>
        <v>0.90774932316968882</v>
      </c>
      <c r="X98" s="27">
        <f t="shared" ca="1" si="24"/>
        <v>287.28411522902502</v>
      </c>
      <c r="Y98" s="7"/>
      <c r="Z98" s="28">
        <f t="shared" si="23"/>
        <v>287.32499999999987</v>
      </c>
      <c r="AA98" s="27">
        <f t="shared" si="21"/>
        <v>5.0147672732927049</v>
      </c>
      <c r="AB98" s="7"/>
      <c r="AC98" s="28">
        <f t="shared" ca="1" si="13"/>
        <v>-4.0884770974855655E-2</v>
      </c>
      <c r="AD98" s="27"/>
      <c r="AE98" s="7"/>
    </row>
    <row r="99" spans="1:31" s="26" customFormat="1" x14ac:dyDescent="0.25">
      <c r="A99" s="26">
        <v>14</v>
      </c>
      <c r="B99" s="26">
        <v>-643</v>
      </c>
      <c r="C99" s="26">
        <v>11273</v>
      </c>
      <c r="D99" s="26">
        <v>12515</v>
      </c>
      <c r="E99" s="26">
        <v>14937</v>
      </c>
      <c r="F99" s="26">
        <v>13709</v>
      </c>
      <c r="G99" s="27"/>
      <c r="H99" s="7"/>
      <c r="I99" s="28">
        <f t="shared" si="14"/>
        <v>-3664</v>
      </c>
      <c r="J99" s="27">
        <f t="shared" si="14"/>
        <v>-1194</v>
      </c>
      <c r="K99" s="7"/>
      <c r="L99" s="124">
        <f t="shared" si="22"/>
        <v>0.94529139195532241</v>
      </c>
      <c r="M99" s="27">
        <f t="shared" ca="1" si="15"/>
        <v>2.8671598243951995E-6</v>
      </c>
      <c r="N99" s="44"/>
      <c r="O99" s="44"/>
      <c r="P99" s="7"/>
      <c r="Q99" s="28">
        <f t="shared" ca="1" si="16"/>
        <v>-3643.4451405538725</v>
      </c>
      <c r="R99" s="27">
        <f t="shared" ca="1" si="17"/>
        <v>-1213.9335307453505</v>
      </c>
      <c r="S99" s="7"/>
      <c r="T99" s="28">
        <f t="shared" ca="1" si="18"/>
        <v>0.94315081440804127</v>
      </c>
      <c r="U99" s="27">
        <f t="shared" ca="1" si="19"/>
        <v>-0.31387237306754595</v>
      </c>
      <c r="V99" s="7"/>
      <c r="W99" s="28">
        <f t="shared" ca="1" si="20"/>
        <v>0.94359812297952583</v>
      </c>
      <c r="X99" s="27">
        <f t="shared" ca="1" si="24"/>
        <v>281.50861754730772</v>
      </c>
      <c r="Y99" s="7"/>
      <c r="Z99" s="28">
        <f t="shared" si="23"/>
        <v>281.5379999999999</v>
      </c>
      <c r="AA99" s="27">
        <f t="shared" si="21"/>
        <v>4.9137650694797941</v>
      </c>
      <c r="AB99" s="7"/>
      <c r="AC99" s="28">
        <f t="shared" ca="1" si="13"/>
        <v>-2.938245269217532E-2</v>
      </c>
      <c r="AD99" s="27"/>
      <c r="AE99" s="7"/>
    </row>
    <row r="100" spans="1:31" s="26" customFormat="1" x14ac:dyDescent="0.25">
      <c r="A100" s="26">
        <v>15</v>
      </c>
      <c r="B100" s="26">
        <v>-626</v>
      </c>
      <c r="C100" s="26">
        <v>11216</v>
      </c>
      <c r="D100" s="26">
        <v>12695</v>
      </c>
      <c r="E100" s="26">
        <v>14989</v>
      </c>
      <c r="F100" s="26">
        <v>13530</v>
      </c>
      <c r="G100" s="27"/>
      <c r="H100" s="7"/>
      <c r="I100" s="28">
        <f t="shared" si="14"/>
        <v>-3773</v>
      </c>
      <c r="J100" s="27">
        <f t="shared" si="14"/>
        <v>-835</v>
      </c>
      <c r="K100" s="7"/>
      <c r="L100" s="124">
        <f t="shared" si="22"/>
        <v>0.9715596607080289</v>
      </c>
      <c r="M100" s="27">
        <f t="shared" ca="1" si="15"/>
        <v>1.500293088383272E-8</v>
      </c>
      <c r="N100" s="44"/>
      <c r="O100" s="44"/>
      <c r="P100" s="7"/>
      <c r="Q100" s="28">
        <f t="shared" ca="1" si="16"/>
        <v>-3752.4451405538725</v>
      </c>
      <c r="R100" s="27">
        <f t="shared" ca="1" si="17"/>
        <v>-854.93353074535037</v>
      </c>
      <c r="S100" s="7"/>
      <c r="T100" s="28">
        <f t="shared" ca="1" si="18"/>
        <v>0.9713668118512877</v>
      </c>
      <c r="U100" s="27">
        <f t="shared" ca="1" si="19"/>
        <v>-0.22105000752825335</v>
      </c>
      <c r="V100" s="7"/>
      <c r="W100" s="28">
        <f t="shared" ca="1" si="20"/>
        <v>0.97168214715986678</v>
      </c>
      <c r="X100" s="27">
        <f t="shared" ca="1" si="24"/>
        <v>275.92597960206854</v>
      </c>
      <c r="Y100" s="7"/>
      <c r="Z100" s="28">
        <f t="shared" si="23"/>
        <v>275.90399999999988</v>
      </c>
      <c r="AA100" s="27">
        <f t="shared" si="21"/>
        <v>4.8154332194224327</v>
      </c>
      <c r="AB100" s="7"/>
      <c r="AC100" s="28">
        <f t="shared" ca="1" si="13"/>
        <v>2.1979602068654458E-2</v>
      </c>
      <c r="AD100" s="27"/>
      <c r="AE100" s="7"/>
    </row>
    <row r="101" spans="1:31" s="26" customFormat="1" x14ac:dyDescent="0.25">
      <c r="A101" s="26">
        <v>16</v>
      </c>
      <c r="B101" s="26">
        <v>-635</v>
      </c>
      <c r="C101" s="26">
        <v>11192</v>
      </c>
      <c r="D101" s="26">
        <v>12893</v>
      </c>
      <c r="E101" s="26">
        <v>15034</v>
      </c>
      <c r="F101" s="26">
        <v>13347</v>
      </c>
      <c r="G101" s="27"/>
      <c r="H101" s="7"/>
      <c r="I101" s="28">
        <f t="shared" si="14"/>
        <v>-3842</v>
      </c>
      <c r="J101" s="27">
        <f t="shared" si="14"/>
        <v>-454</v>
      </c>
      <c r="K101" s="7"/>
      <c r="L101" s="124">
        <f t="shared" si="22"/>
        <v>0.98861017707879639</v>
      </c>
      <c r="M101" s="27">
        <f t="shared" ca="1" si="15"/>
        <v>6.2948367145240117E-7</v>
      </c>
      <c r="N101" s="44"/>
      <c r="O101" s="44"/>
      <c r="P101" s="7"/>
      <c r="Q101" s="28">
        <f t="shared" ca="1" si="16"/>
        <v>-3821.4451405538725</v>
      </c>
      <c r="R101" s="27">
        <f t="shared" ca="1" si="17"/>
        <v>-473.93353074535037</v>
      </c>
      <c r="S101" s="7"/>
      <c r="T101" s="28">
        <f t="shared" ca="1" si="18"/>
        <v>0.98922831481994822</v>
      </c>
      <c r="U101" s="27">
        <f t="shared" ca="1" si="19"/>
        <v>-0.12253936332081469</v>
      </c>
      <c r="V101" s="7"/>
      <c r="W101" s="28">
        <f t="shared" ca="1" si="20"/>
        <v>0.9894035771490336</v>
      </c>
      <c r="X101" s="27">
        <f t="shared" ca="1" si="24"/>
        <v>270.16999200517921</v>
      </c>
      <c r="Y101" s="7"/>
      <c r="Z101" s="28">
        <f t="shared" si="23"/>
        <v>270.18899999999991</v>
      </c>
      <c r="AA101" s="27">
        <f t="shared" si="21"/>
        <v>4.7156876526709572</v>
      </c>
      <c r="AB101" s="7"/>
      <c r="AC101" s="28">
        <f t="shared" ca="1" si="13"/>
        <v>-1.9007994820697149E-2</v>
      </c>
      <c r="AD101" s="27"/>
      <c r="AE101" s="7"/>
    </row>
    <row r="102" spans="1:31" s="26" customFormat="1" x14ac:dyDescent="0.25">
      <c r="A102" s="26">
        <v>17</v>
      </c>
      <c r="B102" s="26">
        <v>-634</v>
      </c>
      <c r="C102" s="26">
        <v>11160</v>
      </c>
      <c r="D102" s="26">
        <v>13068</v>
      </c>
      <c r="E102" s="26">
        <v>15025</v>
      </c>
      <c r="F102" s="26">
        <v>13136</v>
      </c>
      <c r="G102" s="27"/>
      <c r="H102" s="7"/>
      <c r="I102" s="28">
        <f t="shared" si="14"/>
        <v>-3865</v>
      </c>
      <c r="J102" s="27">
        <f t="shared" si="14"/>
        <v>-68</v>
      </c>
      <c r="K102" s="7"/>
      <c r="L102" s="124">
        <f t="shared" si="22"/>
        <v>0.99582478232644978</v>
      </c>
      <c r="M102" s="27">
        <f t="shared" ca="1" si="15"/>
        <v>3.7123959251103735E-7</v>
      </c>
      <c r="N102" s="44"/>
      <c r="O102" s="44"/>
      <c r="P102" s="7"/>
      <c r="Q102" s="28">
        <f t="shared" ca="1" si="16"/>
        <v>-3844.4451405538725</v>
      </c>
      <c r="R102" s="27">
        <f t="shared" ca="1" si="17"/>
        <v>-87.933530745350367</v>
      </c>
      <c r="S102" s="7"/>
      <c r="T102" s="28">
        <f t="shared" ca="1" si="18"/>
        <v>0.99518214914283509</v>
      </c>
      <c r="U102" s="27">
        <f t="shared" ca="1" si="19"/>
        <v>-2.2735928506979208E-2</v>
      </c>
      <c r="V102" s="7"/>
      <c r="W102" s="28">
        <f t="shared" ca="1" si="20"/>
        <v>0.99521548798665083</v>
      </c>
      <c r="X102" s="27">
        <f t="shared" ca="1" si="24"/>
        <v>264.41847029973439</v>
      </c>
      <c r="Y102" s="7"/>
      <c r="Z102" s="28">
        <f t="shared" si="23"/>
        <v>264.48299999999989</v>
      </c>
      <c r="AA102" s="27">
        <f t="shared" si="21"/>
        <v>4.6160991655521606</v>
      </c>
      <c r="AB102" s="7"/>
      <c r="AC102" s="28">
        <f t="shared" ca="1" si="13"/>
        <v>-6.4529700265495649E-2</v>
      </c>
      <c r="AD102" s="27"/>
      <c r="AE102" s="7"/>
    </row>
    <row r="103" spans="1:31" s="26" customFormat="1" x14ac:dyDescent="0.25">
      <c r="A103" s="26">
        <v>18</v>
      </c>
      <c r="B103" s="26">
        <v>-630</v>
      </c>
      <c r="C103" s="26">
        <v>11176</v>
      </c>
      <c r="D103" s="26">
        <v>13272</v>
      </c>
      <c r="E103" s="26">
        <v>15040</v>
      </c>
      <c r="F103" s="26">
        <v>12969</v>
      </c>
      <c r="G103" s="27"/>
      <c r="H103" s="7"/>
      <c r="I103" s="28">
        <f t="shared" si="14"/>
        <v>-3864</v>
      </c>
      <c r="J103" s="27">
        <f t="shared" si="14"/>
        <v>303</v>
      </c>
      <c r="K103" s="7"/>
      <c r="L103" s="124">
        <f t="shared" si="22"/>
        <v>0.99321417305844584</v>
      </c>
      <c r="M103" s="27">
        <f t="shared" ca="1" si="15"/>
        <v>2.5793586814649857E-6</v>
      </c>
      <c r="N103" s="44"/>
      <c r="O103" s="44"/>
      <c r="P103" s="7"/>
      <c r="Q103" s="28">
        <f t="shared" ca="1" si="16"/>
        <v>-3843.4451405538725</v>
      </c>
      <c r="R103" s="27">
        <f t="shared" ca="1" si="17"/>
        <v>283.06646925464963</v>
      </c>
      <c r="S103" s="7"/>
      <c r="T103" s="28">
        <f t="shared" ca="1" si="18"/>
        <v>0.99492328678097042</v>
      </c>
      <c r="U103" s="27">
        <f t="shared" ca="1" si="19"/>
        <v>7.3189134487665786E-2</v>
      </c>
      <c r="V103" s="7"/>
      <c r="W103" s="28">
        <f t="shared" ca="1" si="20"/>
        <v>0.99482021125271924</v>
      </c>
      <c r="X103" s="27">
        <f t="shared" ca="1" si="24"/>
        <v>258.90208043579776</v>
      </c>
      <c r="Y103" s="7"/>
      <c r="Z103" s="28">
        <f t="shared" si="23"/>
        <v>258.81299999999987</v>
      </c>
      <c r="AA103" s="27">
        <f t="shared" si="21"/>
        <v>4.5171389969640821</v>
      </c>
      <c r="AB103" s="7"/>
      <c r="AC103" s="28">
        <f t="shared" ca="1" si="13"/>
        <v>8.9080435797882274E-2</v>
      </c>
      <c r="AD103" s="27"/>
      <c r="AE103" s="7"/>
    </row>
    <row r="104" spans="1:31" s="26" customFormat="1" x14ac:dyDescent="0.25">
      <c r="A104" s="26">
        <v>19</v>
      </c>
      <c r="B104" s="26">
        <v>-620</v>
      </c>
      <c r="C104" s="26">
        <v>11208</v>
      </c>
      <c r="D104" s="26">
        <v>13454</v>
      </c>
      <c r="E104" s="26">
        <v>15014</v>
      </c>
      <c r="F104" s="26">
        <v>12778</v>
      </c>
      <c r="G104" s="27"/>
      <c r="H104" s="7"/>
      <c r="I104" s="28">
        <f t="shared" si="14"/>
        <v>-3806</v>
      </c>
      <c r="J104" s="27">
        <f t="shared" si="14"/>
        <v>676</v>
      </c>
      <c r="K104" s="7"/>
      <c r="L104" s="124">
        <f t="shared" si="22"/>
        <v>0.98115149462830575</v>
      </c>
      <c r="M104" s="27">
        <f t="shared" ca="1" si="15"/>
        <v>2.1977026001951092E-6</v>
      </c>
      <c r="N104" s="44"/>
      <c r="O104" s="44"/>
      <c r="P104" s="7"/>
      <c r="Q104" s="28">
        <f t="shared" ca="1" si="16"/>
        <v>-3785.4451405538725</v>
      </c>
      <c r="R104" s="27">
        <f t="shared" ca="1" si="17"/>
        <v>656.06646925464963</v>
      </c>
      <c r="S104" s="7"/>
      <c r="T104" s="28">
        <f t="shared" ca="1" si="18"/>
        <v>0.979909269792821</v>
      </c>
      <c r="U104" s="27">
        <f t="shared" ca="1" si="19"/>
        <v>0.1696313137248695</v>
      </c>
      <c r="V104" s="7"/>
      <c r="W104" s="28">
        <f t="shared" ca="1" si="20"/>
        <v>0.9796690295864936</v>
      </c>
      <c r="X104" s="27">
        <f t="shared" ca="1" si="24"/>
        <v>253.2863047074128</v>
      </c>
      <c r="Y104" s="7"/>
      <c r="Z104" s="28">
        <f t="shared" si="23"/>
        <v>253.23299999999986</v>
      </c>
      <c r="AA104" s="27">
        <f t="shared" si="21"/>
        <v>4.4197496247027983</v>
      </c>
      <c r="AB104" s="7"/>
      <c r="AC104" s="28">
        <f t="shared" ca="1" si="13"/>
        <v>5.3304707412934249E-2</v>
      </c>
      <c r="AD104" s="27"/>
      <c r="AE104" s="7"/>
    </row>
    <row r="105" spans="1:31" s="26" customFormat="1" x14ac:dyDescent="0.25">
      <c r="A105" s="26">
        <v>20</v>
      </c>
      <c r="B105" s="26">
        <v>-609</v>
      </c>
      <c r="C105" s="26">
        <v>11239</v>
      </c>
      <c r="D105" s="26">
        <v>13634</v>
      </c>
      <c r="E105" s="26">
        <v>14971</v>
      </c>
      <c r="F105" s="26">
        <v>12600</v>
      </c>
      <c r="G105" s="27"/>
      <c r="H105" s="7"/>
      <c r="I105" s="28">
        <f t="shared" si="14"/>
        <v>-3732</v>
      </c>
      <c r="J105" s="27">
        <f t="shared" si="14"/>
        <v>1034</v>
      </c>
      <c r="K105" s="7"/>
      <c r="L105" s="124">
        <f t="shared" si="22"/>
        <v>0.96024497005441345</v>
      </c>
      <c r="M105" s="27">
        <f t="shared" ca="1" si="15"/>
        <v>1.8657178660927616E-8</v>
      </c>
      <c r="N105" s="44"/>
      <c r="O105" s="44"/>
      <c r="P105" s="7"/>
      <c r="Q105" s="28">
        <f t="shared" ca="1" si="16"/>
        <v>-3711.4451405538725</v>
      </c>
      <c r="R105" s="27">
        <f t="shared" ca="1" si="17"/>
        <v>1014.0664692546496</v>
      </c>
      <c r="S105" s="7"/>
      <c r="T105" s="28">
        <f t="shared" ca="1" si="18"/>
        <v>0.96075345501483722</v>
      </c>
      <c r="U105" s="27">
        <f t="shared" ca="1" si="19"/>
        <v>0.26219512114288274</v>
      </c>
      <c r="V105" s="7"/>
      <c r="W105" s="28">
        <f t="shared" ca="1" si="20"/>
        <v>0.96038156133766728</v>
      </c>
      <c r="X105" s="27">
        <f t="shared" ca="1" si="24"/>
        <v>247.83949233882254</v>
      </c>
      <c r="Y105" s="7"/>
      <c r="Z105" s="28">
        <f t="shared" si="23"/>
        <v>247.75199999999987</v>
      </c>
      <c r="AA105" s="27">
        <f t="shared" si="21"/>
        <v>4.3240881284009891</v>
      </c>
      <c r="AB105" s="7"/>
      <c r="AC105" s="28">
        <f t="shared" ca="1" si="13"/>
        <v>8.749233882267049E-2</v>
      </c>
      <c r="AD105" s="27"/>
      <c r="AE105" s="7"/>
    </row>
    <row r="106" spans="1:31" s="26" customFormat="1" x14ac:dyDescent="0.25">
      <c r="A106" s="26">
        <v>21</v>
      </c>
      <c r="B106" s="26">
        <v>-608</v>
      </c>
      <c r="C106" s="26">
        <v>11297</v>
      </c>
      <c r="D106" s="26">
        <v>13801</v>
      </c>
      <c r="E106" s="26">
        <v>14911</v>
      </c>
      <c r="F106" s="26">
        <v>12423</v>
      </c>
      <c r="G106" s="27"/>
      <c r="H106" s="7"/>
      <c r="I106" s="28">
        <f t="shared" si="14"/>
        <v>-3614</v>
      </c>
      <c r="J106" s="27">
        <f t="shared" si="14"/>
        <v>1378</v>
      </c>
      <c r="K106" s="7"/>
      <c r="L106" s="124">
        <f t="shared" si="22"/>
        <v>0.93060950600338022</v>
      </c>
      <c r="M106" s="27">
        <f t="shared" ca="1" si="15"/>
        <v>8.1039722134645689E-7</v>
      </c>
      <c r="N106" s="44"/>
      <c r="O106" s="44"/>
      <c r="P106" s="7"/>
      <c r="Q106" s="28">
        <f t="shared" ca="1" si="16"/>
        <v>-3593.4451405538725</v>
      </c>
      <c r="R106" s="27">
        <f t="shared" ca="1" si="17"/>
        <v>1358.0664692546495</v>
      </c>
      <c r="S106" s="7"/>
      <c r="T106" s="28">
        <f t="shared" ca="1" si="18"/>
        <v>0.93020769631480904</v>
      </c>
      <c r="U106" s="27">
        <f t="shared" ca="1" si="19"/>
        <v>0.35113911486298477</v>
      </c>
      <c r="V106" s="7"/>
      <c r="W106" s="28">
        <f t="shared" ca="1" si="20"/>
        <v>0.92970928535190278</v>
      </c>
      <c r="X106" s="27">
        <f t="shared" ca="1" si="24"/>
        <v>242.41886336183325</v>
      </c>
      <c r="Y106" s="7"/>
      <c r="Z106" s="28">
        <f t="shared" si="23"/>
        <v>242.27999999999986</v>
      </c>
      <c r="AA106" s="27">
        <f t="shared" si="21"/>
        <v>4.2285837117318588</v>
      </c>
      <c r="AB106" s="7"/>
      <c r="AC106" s="28">
        <f t="shared" ca="1" si="13"/>
        <v>0.13886336183338699</v>
      </c>
      <c r="AD106" s="27"/>
      <c r="AE106" s="7"/>
    </row>
    <row r="107" spans="1:31" s="26" customFormat="1" x14ac:dyDescent="0.25">
      <c r="A107" s="26">
        <v>22</v>
      </c>
      <c r="B107" s="26">
        <v>-634</v>
      </c>
      <c r="C107" s="26">
        <v>11374</v>
      </c>
      <c r="D107" s="26">
        <v>13981</v>
      </c>
      <c r="E107" s="26">
        <v>14838</v>
      </c>
      <c r="F107" s="26">
        <v>12248</v>
      </c>
      <c r="G107" s="27"/>
      <c r="H107" s="7"/>
      <c r="I107" s="28">
        <f t="shared" si="14"/>
        <v>-3464</v>
      </c>
      <c r="J107" s="27">
        <f t="shared" si="14"/>
        <v>1733</v>
      </c>
      <c r="K107" s="7"/>
      <c r="L107" s="124">
        <f t="shared" si="22"/>
        <v>0.89067392943126922</v>
      </c>
      <c r="M107" s="27">
        <f t="shared" ca="1" si="15"/>
        <v>5.6898894468562739E-9</v>
      </c>
      <c r="N107" s="44"/>
      <c r="O107" s="44"/>
      <c r="P107" s="7"/>
      <c r="Q107" s="28">
        <f t="shared" ca="1" si="16"/>
        <v>-3443.4451405538725</v>
      </c>
      <c r="R107" s="27">
        <f t="shared" ca="1" si="17"/>
        <v>1713.0664692546495</v>
      </c>
      <c r="S107" s="7"/>
      <c r="T107" s="28">
        <f t="shared" ca="1" si="18"/>
        <v>0.89137834203511224</v>
      </c>
      <c r="U107" s="27">
        <f t="shared" ca="1" si="19"/>
        <v>0.44292724791715993</v>
      </c>
      <c r="V107" s="7"/>
      <c r="W107" s="28">
        <f t="shared" ca="1" si="20"/>
        <v>0.89074936078712907</v>
      </c>
      <c r="X107" s="27">
        <f t="shared" ca="1" si="24"/>
        <v>236.67079096209204</v>
      </c>
      <c r="Y107" s="7"/>
      <c r="Z107" s="28">
        <f t="shared" si="23"/>
        <v>236.57399999999987</v>
      </c>
      <c r="AA107" s="27">
        <f t="shared" si="21"/>
        <v>4.128995224613063</v>
      </c>
      <c r="AB107" s="7"/>
      <c r="AC107" s="28">
        <f t="shared" ca="1" si="13"/>
        <v>9.679096209217164E-2</v>
      </c>
      <c r="AD107" s="27"/>
      <c r="AE107" s="7"/>
    </row>
    <row r="108" spans="1:31" s="26" customFormat="1" x14ac:dyDescent="0.25">
      <c r="A108" s="26">
        <v>23</v>
      </c>
      <c r="B108" s="26">
        <v>-635</v>
      </c>
      <c r="C108" s="26">
        <v>11465</v>
      </c>
      <c r="D108" s="26">
        <v>14148</v>
      </c>
      <c r="E108" s="26">
        <v>14742</v>
      </c>
      <c r="F108" s="26">
        <v>12079</v>
      </c>
      <c r="G108" s="27"/>
      <c r="H108" s="7"/>
      <c r="I108" s="28">
        <f t="shared" si="14"/>
        <v>-3277</v>
      </c>
      <c r="J108" s="27">
        <f t="shared" si="14"/>
        <v>2069</v>
      </c>
      <c r="K108" s="7"/>
      <c r="L108" s="124">
        <f t="shared" si="22"/>
        <v>0.84182422749799879</v>
      </c>
      <c r="M108" s="27">
        <f t="shared" ca="1" si="15"/>
        <v>1.554549976457191E-7</v>
      </c>
      <c r="N108" s="44"/>
      <c r="O108" s="44"/>
      <c r="P108" s="7"/>
      <c r="Q108" s="28">
        <f t="shared" ca="1" si="16"/>
        <v>-3256.4451405538725</v>
      </c>
      <c r="R108" s="27">
        <f t="shared" ca="1" si="17"/>
        <v>2049.0664692546497</v>
      </c>
      <c r="S108" s="7"/>
      <c r="T108" s="28">
        <f t="shared" ca="1" si="18"/>
        <v>0.84297108036642343</v>
      </c>
      <c r="U108" s="27">
        <f t="shared" ca="1" si="19"/>
        <v>0.52980277666702713</v>
      </c>
      <c r="V108" s="7"/>
      <c r="W108" s="28">
        <f t="shared" ca="1" si="20"/>
        <v>0.84221850531584519</v>
      </c>
      <c r="X108" s="27">
        <f t="shared" ca="1" si="24"/>
        <v>230.93756238918036</v>
      </c>
      <c r="Y108" s="7"/>
      <c r="Z108" s="28">
        <f t="shared" si="23"/>
        <v>230.85899999999987</v>
      </c>
      <c r="AA108" s="27">
        <f t="shared" si="21"/>
        <v>4.0292496578615875</v>
      </c>
      <c r="AB108" s="7"/>
      <c r="AC108" s="28">
        <f t="shared" ca="1" si="13"/>
        <v>7.85623891804903E-2</v>
      </c>
      <c r="AD108" s="27"/>
      <c r="AE108" s="7"/>
    </row>
    <row r="109" spans="1:31" s="26" customFormat="1" x14ac:dyDescent="0.25">
      <c r="A109" s="26">
        <v>24</v>
      </c>
      <c r="B109" s="26">
        <v>-642</v>
      </c>
      <c r="C109" s="26">
        <v>11589</v>
      </c>
      <c r="D109" s="26">
        <v>14313</v>
      </c>
      <c r="E109" s="26">
        <v>14641</v>
      </c>
      <c r="F109" s="26">
        <v>11926</v>
      </c>
      <c r="G109" s="27"/>
      <c r="H109" s="7"/>
      <c r="I109" s="28">
        <f t="shared" si="14"/>
        <v>-3052</v>
      </c>
      <c r="J109" s="27">
        <f t="shared" si="14"/>
        <v>2387</v>
      </c>
      <c r="K109" s="7"/>
      <c r="L109" s="124">
        <f t="shared" si="22"/>
        <v>0.78392661276361697</v>
      </c>
      <c r="M109" s="27">
        <f t="shared" ca="1" si="15"/>
        <v>4.7781470354775055E-9</v>
      </c>
      <c r="N109" s="44"/>
      <c r="O109" s="44"/>
      <c r="P109" s="7"/>
      <c r="Q109" s="28">
        <f t="shared" ca="1" si="16"/>
        <v>-3031.4451405538725</v>
      </c>
      <c r="R109" s="27">
        <f t="shared" ca="1" si="17"/>
        <v>2367.0664692546497</v>
      </c>
      <c r="S109" s="7"/>
      <c r="T109" s="28">
        <f t="shared" ca="1" si="18"/>
        <v>0.78472704894687817</v>
      </c>
      <c r="U109" s="27">
        <f t="shared" ca="1" si="19"/>
        <v>0.61202425923386572</v>
      </c>
      <c r="V109" s="7"/>
      <c r="W109" s="28">
        <f t="shared" ca="1" si="20"/>
        <v>0.78385748862141269</v>
      </c>
      <c r="X109" s="27">
        <f t="shared" ca="1" si="24"/>
        <v>225.12757432915805</v>
      </c>
      <c r="Y109" s="7"/>
      <c r="Z109" s="28">
        <f t="shared" si="23"/>
        <v>225.08099999999988</v>
      </c>
      <c r="AA109" s="27">
        <f t="shared" si="21"/>
        <v>3.9284045336813542</v>
      </c>
      <c r="AB109" s="7"/>
      <c r="AC109" s="28">
        <f t="shared" ca="1" si="13"/>
        <v>4.6574329158175942E-2</v>
      </c>
      <c r="AD109" s="27"/>
      <c r="AE109" s="7"/>
    </row>
    <row r="110" spans="1:31" s="26" customFormat="1" x14ac:dyDescent="0.25">
      <c r="A110" s="26">
        <v>25</v>
      </c>
      <c r="B110" s="26">
        <v>-618</v>
      </c>
      <c r="C110" s="26">
        <v>11694</v>
      </c>
      <c r="D110" s="26">
        <v>14447</v>
      </c>
      <c r="E110" s="26">
        <v>14507</v>
      </c>
      <c r="F110" s="26">
        <v>11775</v>
      </c>
      <c r="G110" s="27"/>
      <c r="H110" s="7"/>
      <c r="I110" s="28">
        <f t="shared" si="14"/>
        <v>-2813</v>
      </c>
      <c r="J110" s="27">
        <f t="shared" si="14"/>
        <v>2672</v>
      </c>
      <c r="K110" s="7"/>
      <c r="L110" s="124">
        <f t="shared" si="22"/>
        <v>0.72065765562868211</v>
      </c>
      <c r="M110" s="27">
        <f t="shared" ca="1" si="15"/>
        <v>1.505218431126688E-6</v>
      </c>
      <c r="N110" s="44"/>
      <c r="O110" s="44"/>
      <c r="P110" s="7"/>
      <c r="Q110" s="28">
        <f t="shared" ca="1" si="16"/>
        <v>-2792.4451405538725</v>
      </c>
      <c r="R110" s="27">
        <f t="shared" ca="1" si="17"/>
        <v>2652.0664692546497</v>
      </c>
      <c r="S110" s="7"/>
      <c r="T110" s="28">
        <f t="shared" ca="1" si="18"/>
        <v>0.72285894446122789</v>
      </c>
      <c r="U110" s="27">
        <f t="shared" ca="1" si="19"/>
        <v>0.68571332379848515</v>
      </c>
      <c r="V110" s="7"/>
      <c r="W110" s="28">
        <f t="shared" ca="1" si="20"/>
        <v>0.72188452906597167</v>
      </c>
      <c r="X110" s="27">
        <f t="shared" ca="1" si="24"/>
        <v>219.5817749153556</v>
      </c>
      <c r="Y110" s="7"/>
      <c r="Z110" s="28">
        <f t="shared" si="23"/>
        <v>219.51899999999986</v>
      </c>
      <c r="AA110" s="27">
        <f t="shared" si="21"/>
        <v>3.83132932068543</v>
      </c>
      <c r="AB110" s="7"/>
      <c r="AC110" s="28">
        <f t="shared" ca="1" si="13"/>
        <v>6.2774915355731764E-2</v>
      </c>
      <c r="AD110" s="27"/>
      <c r="AE110" s="7"/>
    </row>
    <row r="111" spans="1:31" s="26" customFormat="1" x14ac:dyDescent="0.25">
      <c r="A111" s="26">
        <v>26</v>
      </c>
      <c r="B111" s="26">
        <v>-622</v>
      </c>
      <c r="C111" s="26">
        <v>11836</v>
      </c>
      <c r="D111" s="26">
        <v>14587</v>
      </c>
      <c r="E111" s="26">
        <v>14380</v>
      </c>
      <c r="F111" s="26">
        <v>11651</v>
      </c>
      <c r="G111" s="27"/>
      <c r="H111" s="7"/>
      <c r="I111" s="28">
        <f t="shared" si="14"/>
        <v>-2544</v>
      </c>
      <c r="J111" s="27">
        <f t="shared" si="14"/>
        <v>2936</v>
      </c>
      <c r="K111" s="7"/>
      <c r="L111" s="124">
        <f t="shared" si="22"/>
        <v>0.65012538641546824</v>
      </c>
      <c r="M111" s="27">
        <f t="shared" ca="1" si="15"/>
        <v>4.1128892129934319E-6</v>
      </c>
      <c r="N111" s="44"/>
      <c r="O111" s="44"/>
      <c r="P111" s="7"/>
      <c r="Q111" s="28">
        <f t="shared" ca="1" si="16"/>
        <v>-2523.4451405538725</v>
      </c>
      <c r="R111" s="27">
        <f t="shared" ca="1" si="17"/>
        <v>2916.0664692546497</v>
      </c>
      <c r="S111" s="7"/>
      <c r="T111" s="28">
        <f t="shared" ca="1" si="18"/>
        <v>0.65322496911963823</v>
      </c>
      <c r="U111" s="27">
        <f t="shared" ca="1" si="19"/>
        <v>0.75397266781623795</v>
      </c>
      <c r="V111" s="7"/>
      <c r="W111" s="28">
        <f t="shared" ca="1" si="20"/>
        <v>0.65215341235538948</v>
      </c>
      <c r="X111" s="27">
        <f t="shared" ca="1" si="24"/>
        <v>213.9681359119005</v>
      </c>
      <c r="Y111" s="7"/>
      <c r="Z111" s="28">
        <f t="shared" si="23"/>
        <v>213.92099999999985</v>
      </c>
      <c r="AA111" s="27">
        <f t="shared" si="21"/>
        <v>3.7336257891587872</v>
      </c>
      <c r="AB111" s="7"/>
      <c r="AC111" s="28">
        <f t="shared" ca="1" si="13"/>
        <v>4.7135911900653582E-2</v>
      </c>
      <c r="AD111" s="27"/>
      <c r="AE111" s="7"/>
    </row>
    <row r="112" spans="1:31" s="26" customFormat="1" x14ac:dyDescent="0.25">
      <c r="A112" s="26">
        <v>27</v>
      </c>
      <c r="B112" s="26">
        <v>-635</v>
      </c>
      <c r="C112" s="26">
        <v>11989</v>
      </c>
      <c r="D112" s="26">
        <v>14696</v>
      </c>
      <c r="E112" s="26">
        <v>14220</v>
      </c>
      <c r="F112" s="26">
        <v>11526</v>
      </c>
      <c r="G112" s="27"/>
      <c r="H112" s="7"/>
      <c r="I112" s="28">
        <f t="shared" si="14"/>
        <v>-2231</v>
      </c>
      <c r="J112" s="27">
        <f t="shared" si="14"/>
        <v>3170</v>
      </c>
      <c r="K112" s="7"/>
      <c r="L112" s="124">
        <f t="shared" si="22"/>
        <v>0.57172407452628993</v>
      </c>
      <c r="M112" s="27">
        <f t="shared" ca="1" si="15"/>
        <v>4.6335729589856968E-7</v>
      </c>
      <c r="N112" s="44"/>
      <c r="O112" s="44"/>
      <c r="P112" s="7"/>
      <c r="Q112" s="28">
        <f t="shared" ca="1" si="16"/>
        <v>-2210.4451405538725</v>
      </c>
      <c r="R112" s="27">
        <f t="shared" ca="1" si="17"/>
        <v>3150.0664692546497</v>
      </c>
      <c r="S112" s="7"/>
      <c r="T112" s="28">
        <f t="shared" ca="1" si="18"/>
        <v>0.57220104985600406</v>
      </c>
      <c r="U112" s="27">
        <f t="shared" ca="1" si="19"/>
        <v>0.81447526819560967</v>
      </c>
      <c r="V112" s="7"/>
      <c r="W112" s="28">
        <f t="shared" ca="1" si="20"/>
        <v>0.57104337099618407</v>
      </c>
      <c r="X112" s="27">
        <f t="shared" ca="1" si="24"/>
        <v>208.1447559732494</v>
      </c>
      <c r="Y112" s="7"/>
      <c r="Z112" s="28">
        <f t="shared" si="23"/>
        <v>208.20599999999985</v>
      </c>
      <c r="AA112" s="27">
        <f t="shared" si="21"/>
        <v>3.6338802224073112</v>
      </c>
      <c r="AB112" s="7"/>
      <c r="AC112" s="28">
        <f t="shared" ca="1" si="13"/>
        <v>-6.1244026750443936E-2</v>
      </c>
      <c r="AD112" s="27"/>
      <c r="AE112" s="7"/>
    </row>
    <row r="113" spans="1:31" s="26" customFormat="1" x14ac:dyDescent="0.25">
      <c r="A113" s="26">
        <v>28</v>
      </c>
      <c r="B113" s="26">
        <v>-608</v>
      </c>
      <c r="C113" s="26">
        <v>12141</v>
      </c>
      <c r="D113" s="26">
        <v>14801</v>
      </c>
      <c r="E113" s="26">
        <v>14066</v>
      </c>
      <c r="F113" s="26">
        <v>11426</v>
      </c>
      <c r="G113" s="27"/>
      <c r="H113" s="7"/>
      <c r="I113" s="28">
        <f t="shared" si="14"/>
        <v>-1925</v>
      </c>
      <c r="J113" s="27">
        <f t="shared" si="14"/>
        <v>3375</v>
      </c>
      <c r="K113" s="7"/>
      <c r="L113" s="124">
        <f t="shared" si="22"/>
        <v>0.49131664499977701</v>
      </c>
      <c r="M113" s="27">
        <f t="shared" ca="1" si="15"/>
        <v>1.9306014496364623E-7</v>
      </c>
      <c r="N113" s="44"/>
      <c r="O113" s="44"/>
      <c r="P113" s="7"/>
      <c r="Q113" s="28">
        <f t="shared" ca="1" si="16"/>
        <v>-1904.4451405538725</v>
      </c>
      <c r="R113" s="27">
        <f t="shared" ca="1" si="17"/>
        <v>3355.0664692546497</v>
      </c>
      <c r="S113" s="7"/>
      <c r="T113" s="28">
        <f t="shared" ca="1" si="18"/>
        <v>0.49298916712542251</v>
      </c>
      <c r="U113" s="27">
        <f t="shared" ca="1" si="19"/>
        <v>0.86747968305787981</v>
      </c>
      <c r="V113" s="7"/>
      <c r="W113" s="28">
        <f t="shared" ca="1" si="20"/>
        <v>0.49175603109987992</v>
      </c>
      <c r="X113" s="27">
        <f t="shared" ca="1" si="24"/>
        <v>202.65775355744768</v>
      </c>
      <c r="Y113" s="7"/>
      <c r="Z113" s="28">
        <f t="shared" si="23"/>
        <v>202.73399999999984</v>
      </c>
      <c r="AA113" s="27">
        <f t="shared" si="21"/>
        <v>3.5383758057381813</v>
      </c>
      <c r="AB113" s="7"/>
      <c r="AC113" s="28">
        <f t="shared" ca="1" si="13"/>
        <v>-7.6246442552161398E-2</v>
      </c>
      <c r="AD113" s="27"/>
      <c r="AE113" s="7"/>
    </row>
    <row r="114" spans="1:31" s="26" customFormat="1" x14ac:dyDescent="0.25">
      <c r="A114" s="26">
        <v>29</v>
      </c>
      <c r="B114" s="26">
        <v>-602</v>
      </c>
      <c r="C114" s="26">
        <v>12306</v>
      </c>
      <c r="D114" s="26">
        <v>14886</v>
      </c>
      <c r="E114" s="26">
        <v>13907</v>
      </c>
      <c r="F114" s="26">
        <v>11344</v>
      </c>
      <c r="G114" s="27"/>
      <c r="H114" s="7"/>
      <c r="I114" s="28">
        <f t="shared" si="14"/>
        <v>-1601</v>
      </c>
      <c r="J114" s="27">
        <f t="shared" si="14"/>
        <v>3542</v>
      </c>
      <c r="K114" s="7"/>
      <c r="L114" s="124">
        <f t="shared" si="22"/>
        <v>0.40728609334308691</v>
      </c>
      <c r="M114" s="27">
        <f t="shared" ca="1" si="15"/>
        <v>2.8841515173894416E-7</v>
      </c>
      <c r="N114" s="44"/>
      <c r="O114" s="44"/>
      <c r="P114" s="7"/>
      <c r="Q114" s="28">
        <f t="shared" ca="1" si="16"/>
        <v>-1580.4451405538725</v>
      </c>
      <c r="R114" s="27">
        <f t="shared" ca="1" si="17"/>
        <v>3522.0664692546497</v>
      </c>
      <c r="S114" s="7"/>
      <c r="T114" s="28">
        <f t="shared" ca="1" si="18"/>
        <v>0.4091177618812773</v>
      </c>
      <c r="U114" s="27">
        <f t="shared" ca="1" si="19"/>
        <v>0.91065888931153405</v>
      </c>
      <c r="V114" s="7"/>
      <c r="W114" s="28">
        <f t="shared" ca="1" si="20"/>
        <v>0.40782313631319167</v>
      </c>
      <c r="X114" s="27">
        <f t="shared" ca="1" si="24"/>
        <v>197.2341744668737</v>
      </c>
      <c r="Y114" s="7"/>
      <c r="Z114" s="28">
        <f t="shared" si="23"/>
        <v>197.31599999999983</v>
      </c>
      <c r="AA114" s="27">
        <f t="shared" si="21"/>
        <v>3.4438138668651281</v>
      </c>
      <c r="AB114" s="7"/>
      <c r="AC114" s="28">
        <f t="shared" ca="1" si="13"/>
        <v>-8.1825533126135497E-2</v>
      </c>
      <c r="AD114" s="27"/>
      <c r="AE114" s="7"/>
    </row>
    <row r="115" spans="1:31" s="26" customFormat="1" x14ac:dyDescent="0.25">
      <c r="A115" s="26">
        <v>30</v>
      </c>
      <c r="B115" s="26">
        <v>-627</v>
      </c>
      <c r="C115" s="26">
        <v>12487</v>
      </c>
      <c r="D115" s="26">
        <v>14954</v>
      </c>
      <c r="E115" s="26">
        <v>13735</v>
      </c>
      <c r="F115" s="26">
        <v>11280</v>
      </c>
      <c r="G115" s="27"/>
      <c r="H115" s="7"/>
      <c r="I115" s="28">
        <f t="shared" si="14"/>
        <v>-1248</v>
      </c>
      <c r="J115" s="27">
        <f t="shared" si="14"/>
        <v>3674</v>
      </c>
      <c r="K115" s="7"/>
      <c r="L115" s="124">
        <f t="shared" si="22"/>
        <v>0.31590622198702034</v>
      </c>
      <c r="M115" s="27">
        <f t="shared" ca="1" si="15"/>
        <v>2.3997527223427413E-7</v>
      </c>
      <c r="N115" s="44"/>
      <c r="O115" s="44"/>
      <c r="P115" s="7"/>
      <c r="Q115" s="28">
        <f t="shared" ca="1" si="16"/>
        <v>-1227.4451405538725</v>
      </c>
      <c r="R115" s="27">
        <f t="shared" ca="1" si="17"/>
        <v>3654.0664692546497</v>
      </c>
      <c r="S115" s="7"/>
      <c r="T115" s="28">
        <f t="shared" ca="1" si="18"/>
        <v>0.31773934814305743</v>
      </c>
      <c r="U115" s="27">
        <f t="shared" ca="1" si="19"/>
        <v>0.94478856132041045</v>
      </c>
      <c r="V115" s="7"/>
      <c r="W115" s="28">
        <f t="shared" ca="1" si="20"/>
        <v>0.31639609469725666</v>
      </c>
      <c r="X115" s="27">
        <f t="shared" ca="1" si="24"/>
        <v>191.6247191575327</v>
      </c>
      <c r="Y115" s="7"/>
      <c r="Z115" s="28">
        <f t="shared" si="23"/>
        <v>191.67299999999983</v>
      </c>
      <c r="AA115" s="27">
        <f t="shared" si="21"/>
        <v>3.3453249371750884</v>
      </c>
      <c r="AB115" s="7"/>
      <c r="AC115" s="28">
        <f t="shared" ca="1" si="13"/>
        <v>-4.8280842467136154E-2</v>
      </c>
      <c r="AD115" s="27"/>
      <c r="AE115" s="7"/>
    </row>
    <row r="116" spans="1:31" s="26" customFormat="1" x14ac:dyDescent="0.25">
      <c r="A116" s="26">
        <v>31</v>
      </c>
      <c r="B116" s="26">
        <v>-642</v>
      </c>
      <c r="C116" s="26">
        <v>12664</v>
      </c>
      <c r="D116" s="26">
        <v>15000</v>
      </c>
      <c r="E116" s="26">
        <v>13536</v>
      </c>
      <c r="F116" s="26">
        <v>11221</v>
      </c>
      <c r="G116" s="27"/>
      <c r="H116" s="7"/>
      <c r="I116" s="28">
        <f t="shared" si="14"/>
        <v>-872</v>
      </c>
      <c r="J116" s="27">
        <f t="shared" si="14"/>
        <v>3779</v>
      </c>
      <c r="K116" s="7"/>
      <c r="L116" s="124">
        <f t="shared" si="22"/>
        <v>0.21917337871560127</v>
      </c>
      <c r="M116" s="27">
        <f t="shared" ca="1" si="15"/>
        <v>2.1974583498719658E-8</v>
      </c>
      <c r="N116" s="44"/>
      <c r="O116" s="44"/>
      <c r="P116" s="7"/>
      <c r="Q116" s="28">
        <f t="shared" ca="1" si="16"/>
        <v>-851.44514055387253</v>
      </c>
      <c r="R116" s="27">
        <f t="shared" ca="1" si="17"/>
        <v>3759.0664692546497</v>
      </c>
      <c r="S116" s="7"/>
      <c r="T116" s="28">
        <f t="shared" ca="1" si="18"/>
        <v>0.22040710008195064</v>
      </c>
      <c r="U116" s="27">
        <f t="shared" ca="1" si="19"/>
        <v>0.97193716405474395</v>
      </c>
      <c r="V116" s="7"/>
      <c r="W116" s="28">
        <f t="shared" ca="1" si="20"/>
        <v>0.21902514044962815</v>
      </c>
      <c r="X116" s="27">
        <f t="shared" ca="1" si="24"/>
        <v>185.80918140881658</v>
      </c>
      <c r="Y116" s="7"/>
      <c r="Z116" s="28">
        <f t="shared" si="23"/>
        <v>185.89499999999984</v>
      </c>
      <c r="AA116" s="27">
        <f t="shared" si="21"/>
        <v>3.2444798129948564</v>
      </c>
      <c r="AB116" s="7"/>
      <c r="AC116" s="28">
        <f t="shared" ca="1" si="13"/>
        <v>-8.5818591183254966E-2</v>
      </c>
      <c r="AD116" s="27"/>
      <c r="AE116" s="7"/>
    </row>
    <row r="117" spans="1:31" s="26" customFormat="1" x14ac:dyDescent="0.25">
      <c r="A117" s="26">
        <v>32</v>
      </c>
      <c r="B117" s="26">
        <v>-635</v>
      </c>
      <c r="C117" s="26">
        <v>12857</v>
      </c>
      <c r="D117" s="26">
        <v>15039</v>
      </c>
      <c r="E117" s="26">
        <v>13356</v>
      </c>
      <c r="F117" s="26">
        <v>11188</v>
      </c>
      <c r="G117" s="27"/>
      <c r="H117" s="7"/>
      <c r="I117" s="28">
        <f t="shared" si="14"/>
        <v>-499</v>
      </c>
      <c r="J117" s="27">
        <f t="shared" si="14"/>
        <v>3851</v>
      </c>
      <c r="K117" s="7"/>
      <c r="L117" s="124">
        <f t="shared" si="22"/>
        <v>0.12129955636484335</v>
      </c>
      <c r="M117" s="27">
        <f t="shared" ca="1" si="15"/>
        <v>1.3072528301428878E-6</v>
      </c>
      <c r="N117" s="44"/>
      <c r="O117" s="44"/>
      <c r="P117" s="7"/>
      <c r="Q117" s="28">
        <f t="shared" ca="1" si="16"/>
        <v>-478.44514055387259</v>
      </c>
      <c r="R117" s="27">
        <f t="shared" ca="1" si="17"/>
        <v>3831.0664692546497</v>
      </c>
      <c r="S117" s="7"/>
      <c r="T117" s="28">
        <f t="shared" ca="1" si="18"/>
        <v>0.12385143910643782</v>
      </c>
      <c r="U117" s="27">
        <f t="shared" ca="1" si="19"/>
        <v>0.9905533487868583</v>
      </c>
      <c r="V117" s="7"/>
      <c r="W117" s="28">
        <f t="shared" ca="1" si="20"/>
        <v>0.12244290794250566</v>
      </c>
      <c r="X117" s="27">
        <f t="shared" ca="1" si="24"/>
        <v>180.15638434020241</v>
      </c>
      <c r="Y117" s="7"/>
      <c r="Z117" s="28">
        <f t="shared" si="23"/>
        <v>180.17999999999984</v>
      </c>
      <c r="AA117" s="27">
        <f t="shared" si="21"/>
        <v>3.14473424624338</v>
      </c>
      <c r="AB117" s="7"/>
      <c r="AC117" s="28">
        <f t="shared" ca="1" si="13"/>
        <v>-2.3615659797428634E-2</v>
      </c>
      <c r="AD117" s="27"/>
      <c r="AE117" s="7"/>
    </row>
    <row r="118" spans="1:31" s="26" customFormat="1" x14ac:dyDescent="0.25">
      <c r="A118" s="26">
        <v>33</v>
      </c>
      <c r="B118" s="26">
        <v>-624</v>
      </c>
      <c r="C118" s="26">
        <v>13050</v>
      </c>
      <c r="D118" s="26">
        <v>15053</v>
      </c>
      <c r="E118" s="26">
        <v>13171</v>
      </c>
      <c r="F118" s="26">
        <v>11178</v>
      </c>
      <c r="G118" s="27"/>
      <c r="H118" s="7"/>
      <c r="I118" s="28">
        <f t="shared" si="14"/>
        <v>-121</v>
      </c>
      <c r="J118" s="27">
        <f t="shared" si="14"/>
        <v>3875</v>
      </c>
      <c r="K118" s="7"/>
      <c r="L118" s="124">
        <f t="shared" si="22"/>
        <v>2.3940059570404959E-2</v>
      </c>
      <c r="M118" s="27">
        <f t="shared" ca="1" si="15"/>
        <v>4.1467419354221714E-7</v>
      </c>
      <c r="N118" s="44"/>
      <c r="O118" s="44"/>
      <c r="P118" s="7"/>
      <c r="Q118" s="28">
        <f t="shared" ca="1" si="16"/>
        <v>-100.44514055387258</v>
      </c>
      <c r="R118" s="27">
        <f t="shared" ca="1" si="17"/>
        <v>3855.0664692546497</v>
      </c>
      <c r="S118" s="7"/>
      <c r="T118" s="28">
        <f t="shared" ca="1" si="18"/>
        <v>2.6001466321601756E-2</v>
      </c>
      <c r="U118" s="27">
        <f t="shared" ca="1" si="19"/>
        <v>0.99675874369756312</v>
      </c>
      <c r="V118" s="7"/>
      <c r="W118" s="28">
        <f t="shared" ca="1" si="20"/>
        <v>2.4584011582236755E-2</v>
      </c>
      <c r="X118" s="27">
        <f t="shared" ca="1" si="24"/>
        <v>174.52261659719193</v>
      </c>
      <c r="Y118" s="7"/>
      <c r="Z118" s="28">
        <f t="shared" si="23"/>
        <v>174.56399999999985</v>
      </c>
      <c r="AA118" s="27">
        <f t="shared" si="21"/>
        <v>3.0467165554513786</v>
      </c>
      <c r="AB118" s="7"/>
      <c r="AC118" s="28">
        <f t="shared" ca="1" si="13"/>
        <v>-4.138340280792363E-2</v>
      </c>
      <c r="AD118" s="27"/>
      <c r="AE118" s="7"/>
    </row>
    <row r="119" spans="1:31" s="26" customFormat="1" x14ac:dyDescent="0.25">
      <c r="A119" s="26">
        <v>34</v>
      </c>
      <c r="B119" s="26">
        <v>-632</v>
      </c>
      <c r="C119" s="26">
        <v>13236</v>
      </c>
      <c r="D119" s="26">
        <v>15048</v>
      </c>
      <c r="E119" s="26">
        <v>12975</v>
      </c>
      <c r="F119" s="26">
        <v>11180</v>
      </c>
      <c r="G119" s="27"/>
      <c r="H119" s="7"/>
      <c r="I119" s="28">
        <f t="shared" si="14"/>
        <v>261</v>
      </c>
      <c r="J119" s="27">
        <f t="shared" si="14"/>
        <v>3868</v>
      </c>
      <c r="K119" s="7"/>
      <c r="L119" s="124">
        <f t="shared" si="22"/>
        <v>-7.4898323983271411E-2</v>
      </c>
      <c r="M119" s="27">
        <f t="shared" ca="1" si="15"/>
        <v>3.5926500878229195E-7</v>
      </c>
      <c r="N119" s="44"/>
      <c r="O119" s="44"/>
      <c r="P119" s="7"/>
      <c r="Q119" s="28">
        <f t="shared" ca="1" si="16"/>
        <v>281.55485944612741</v>
      </c>
      <c r="R119" s="27">
        <f t="shared" ca="1" si="17"/>
        <v>3848.0664692546497</v>
      </c>
      <c r="S119" s="7"/>
      <c r="T119" s="28">
        <f t="shared" ca="1" si="18"/>
        <v>-7.2883955910692882E-2</v>
      </c>
      <c r="U119" s="27">
        <f t="shared" ca="1" si="19"/>
        <v>0.99494883684860747</v>
      </c>
      <c r="V119" s="7"/>
      <c r="W119" s="28">
        <f t="shared" ca="1" si="20"/>
        <v>-7.4298936788895112E-2</v>
      </c>
      <c r="X119" s="27">
        <f t="shared" ca="1" si="24"/>
        <v>168.8390618182691</v>
      </c>
      <c r="Y119" s="7"/>
      <c r="Z119" s="28">
        <f t="shared" si="23"/>
        <v>168.87599999999986</v>
      </c>
      <c r="AA119" s="27">
        <f t="shared" si="21"/>
        <v>2.9474422275979415</v>
      </c>
      <c r="AB119" s="7"/>
      <c r="AC119" s="28">
        <f t="shared" ca="1" si="13"/>
        <v>-3.6938181730761244E-2</v>
      </c>
      <c r="AD119" s="27"/>
      <c r="AE119" s="7"/>
    </row>
    <row r="120" spans="1:31" s="26" customFormat="1" x14ac:dyDescent="0.25">
      <c r="A120" s="26">
        <v>35</v>
      </c>
      <c r="B120" s="26">
        <v>-611</v>
      </c>
      <c r="C120" s="26">
        <v>13426</v>
      </c>
      <c r="D120" s="26">
        <v>15029</v>
      </c>
      <c r="E120" s="26">
        <v>12796</v>
      </c>
      <c r="F120" s="26">
        <v>11205</v>
      </c>
      <c r="G120" s="27"/>
      <c r="H120" s="7"/>
      <c r="I120" s="28">
        <f t="shared" si="14"/>
        <v>630</v>
      </c>
      <c r="J120" s="27">
        <f t="shared" si="14"/>
        <v>3824</v>
      </c>
      <c r="K120" s="7"/>
      <c r="L120" s="124">
        <f t="shared" si="22"/>
        <v>-0.16976163888695331</v>
      </c>
      <c r="M120" s="27">
        <f t="shared" ca="1" si="15"/>
        <v>1.7162397699400843E-9</v>
      </c>
      <c r="N120" s="44"/>
      <c r="O120" s="44"/>
      <c r="P120" s="7"/>
      <c r="Q120" s="28">
        <f t="shared" ca="1" si="16"/>
        <v>650.55485944612747</v>
      </c>
      <c r="R120" s="27">
        <f t="shared" ca="1" si="17"/>
        <v>3804.0664692546497</v>
      </c>
      <c r="S120" s="7"/>
      <c r="T120" s="28">
        <f t="shared" ca="1" si="18"/>
        <v>-0.16840416743874714</v>
      </c>
      <c r="U120" s="27">
        <f t="shared" ca="1" si="19"/>
        <v>0.98357227951231541</v>
      </c>
      <c r="V120" s="7"/>
      <c r="W120" s="28">
        <f t="shared" ca="1" si="20"/>
        <v>-0.16980306641125709</v>
      </c>
      <c r="X120" s="27">
        <f t="shared" ca="1" si="24"/>
        <v>163.31481766725335</v>
      </c>
      <c r="Y120" s="7"/>
      <c r="Z120" s="28">
        <f t="shared" si="23"/>
        <v>163.37699999999987</v>
      </c>
      <c r="AA120" s="27">
        <f t="shared" si="21"/>
        <v>2.8514665720307732</v>
      </c>
      <c r="AB120" s="7"/>
      <c r="AC120" s="28">
        <f t="shared" ca="1" si="13"/>
        <v>-6.2182332746516522E-2</v>
      </c>
      <c r="AD120" s="27"/>
      <c r="AE120" s="7"/>
    </row>
    <row r="121" spans="1:31" s="26" customFormat="1" x14ac:dyDescent="0.25">
      <c r="A121" s="26">
        <v>36</v>
      </c>
      <c r="B121" s="26">
        <v>-612</v>
      </c>
      <c r="C121" s="26">
        <v>13606</v>
      </c>
      <c r="D121" s="26">
        <v>14988</v>
      </c>
      <c r="E121" s="26">
        <v>12612</v>
      </c>
      <c r="F121" s="26">
        <v>11247</v>
      </c>
      <c r="G121" s="27"/>
      <c r="H121" s="7"/>
      <c r="I121" s="28">
        <f t="shared" si="14"/>
        <v>994</v>
      </c>
      <c r="J121" s="27">
        <f t="shared" si="14"/>
        <v>3741</v>
      </c>
      <c r="K121" s="7"/>
      <c r="L121" s="124">
        <f t="shared" si="22"/>
        <v>-0.26321309654169267</v>
      </c>
      <c r="M121" s="27">
        <f t="shared" ca="1" si="15"/>
        <v>6.1692596254699865E-7</v>
      </c>
      <c r="N121" s="44"/>
      <c r="O121" s="44"/>
      <c r="P121" s="7"/>
      <c r="Q121" s="28">
        <f t="shared" ca="1" si="16"/>
        <v>1014.5548594461275</v>
      </c>
      <c r="R121" s="27">
        <f t="shared" ca="1" si="17"/>
        <v>3721.0664692546497</v>
      </c>
      <c r="S121" s="7"/>
      <c r="T121" s="28">
        <f t="shared" ca="1" si="18"/>
        <v>-0.26263006715747816</v>
      </c>
      <c r="U121" s="27">
        <f t="shared" ca="1" si="19"/>
        <v>0.96211195544612793</v>
      </c>
      <c r="V121" s="7"/>
      <c r="W121" s="28">
        <f t="shared" ca="1" si="20"/>
        <v>-0.26399854288775776</v>
      </c>
      <c r="X121" s="27">
        <f t="shared" ca="1" si="24"/>
        <v>157.76575236223732</v>
      </c>
      <c r="Y121" s="7"/>
      <c r="Z121" s="28">
        <f t="shared" si="23"/>
        <v>157.86899999999986</v>
      </c>
      <c r="AA121" s="27">
        <f t="shared" si="21"/>
        <v>2.7553338368309257</v>
      </c>
      <c r="AB121" s="7"/>
      <c r="AC121" s="28">
        <f t="shared" ca="1" si="13"/>
        <v>-0.10324763776253576</v>
      </c>
      <c r="AD121" s="27"/>
      <c r="AE121" s="7"/>
    </row>
    <row r="122" spans="1:31" s="26" customFormat="1" x14ac:dyDescent="0.25">
      <c r="A122" s="26">
        <v>37</v>
      </c>
      <c r="B122" s="26">
        <v>-609</v>
      </c>
      <c r="C122" s="26">
        <v>13774</v>
      </c>
      <c r="D122" s="26">
        <v>14924</v>
      </c>
      <c r="E122" s="26">
        <v>12434</v>
      </c>
      <c r="F122" s="26">
        <v>11300</v>
      </c>
      <c r="G122" s="27"/>
      <c r="H122" s="7"/>
      <c r="I122" s="28">
        <f t="shared" si="14"/>
        <v>1340</v>
      </c>
      <c r="J122" s="27">
        <f t="shared" si="14"/>
        <v>3624</v>
      </c>
      <c r="K122" s="7"/>
      <c r="L122" s="124">
        <f t="shared" si="22"/>
        <v>-0.35379442517236015</v>
      </c>
      <c r="M122" s="27">
        <f t="shared" ca="1" si="15"/>
        <v>7.4220609045940047E-8</v>
      </c>
      <c r="N122" s="44"/>
      <c r="O122" s="44"/>
      <c r="P122" s="7"/>
      <c r="Q122" s="28">
        <f t="shared" ca="1" si="16"/>
        <v>1360.5548594461275</v>
      </c>
      <c r="R122" s="27">
        <f t="shared" ca="1" si="17"/>
        <v>3604.0664692546497</v>
      </c>
      <c r="S122" s="7"/>
      <c r="T122" s="28">
        <f t="shared" ca="1" si="18"/>
        <v>-0.35219644436264558</v>
      </c>
      <c r="U122" s="27">
        <f t="shared" ca="1" si="19"/>
        <v>0.93186065525644213</v>
      </c>
      <c r="V122" s="7"/>
      <c r="W122" s="28">
        <f t="shared" ca="1" si="20"/>
        <v>-0.35352199057645511</v>
      </c>
      <c r="X122" s="27">
        <f t="shared" ca="1" si="24"/>
        <v>152.3344116383023</v>
      </c>
      <c r="Y122" s="7"/>
      <c r="Z122" s="28">
        <f t="shared" si="23"/>
        <v>152.38799999999986</v>
      </c>
      <c r="AA122" s="27">
        <f t="shared" si="21"/>
        <v>2.6596723405291165</v>
      </c>
      <c r="AB122" s="7"/>
      <c r="AC122" s="28">
        <f t="shared" ca="1" si="13"/>
        <v>-5.3588361697563869E-2</v>
      </c>
      <c r="AD122" s="27"/>
      <c r="AE122" s="7"/>
    </row>
    <row r="123" spans="1:31" s="26" customFormat="1" x14ac:dyDescent="0.25">
      <c r="A123" s="26">
        <v>38</v>
      </c>
      <c r="B123" s="26">
        <v>-631</v>
      </c>
      <c r="C123" s="26">
        <v>13953</v>
      </c>
      <c r="D123" s="26">
        <v>14850</v>
      </c>
      <c r="E123" s="26">
        <v>12262</v>
      </c>
      <c r="F123" s="26">
        <v>11379</v>
      </c>
      <c r="G123" s="27"/>
      <c r="H123" s="7"/>
      <c r="I123" s="28">
        <f t="shared" si="14"/>
        <v>1691</v>
      </c>
      <c r="J123" s="27">
        <f t="shared" si="14"/>
        <v>3471</v>
      </c>
      <c r="K123" s="7"/>
      <c r="L123" s="124">
        <f t="shared" si="22"/>
        <v>-0.44422412370273329</v>
      </c>
      <c r="M123" s="27">
        <f t="shared" ca="1" si="15"/>
        <v>1.0483861958963663E-8</v>
      </c>
      <c r="N123" s="44"/>
      <c r="O123" s="44"/>
      <c r="P123" s="7"/>
      <c r="Q123" s="28">
        <f t="shared" ca="1" si="16"/>
        <v>1711.5548594461275</v>
      </c>
      <c r="R123" s="27">
        <f t="shared" ca="1" si="17"/>
        <v>3451.0664692546497</v>
      </c>
      <c r="S123" s="7"/>
      <c r="T123" s="28">
        <f t="shared" ca="1" si="18"/>
        <v>-0.4430571333771362</v>
      </c>
      <c r="U123" s="27">
        <f t="shared" ca="1" si="19"/>
        <v>0.89230126270069898</v>
      </c>
      <c r="V123" s="7"/>
      <c r="W123" s="28">
        <f t="shared" ca="1" si="20"/>
        <v>-0.44432651443453536</v>
      </c>
      <c r="X123" s="27">
        <f t="shared" ca="1" si="24"/>
        <v>146.63849106394025</v>
      </c>
      <c r="Y123" s="7"/>
      <c r="Z123" s="28">
        <f t="shared" si="23"/>
        <v>146.70899999999986</v>
      </c>
      <c r="AA123" s="27">
        <f t="shared" si="21"/>
        <v>2.5605550923083586</v>
      </c>
      <c r="AB123" s="7"/>
      <c r="AC123" s="28">
        <f t="shared" ca="1" si="13"/>
        <v>-7.0508936059610505E-2</v>
      </c>
      <c r="AD123" s="27"/>
      <c r="AE123" s="7"/>
    </row>
    <row r="124" spans="1:31" s="26" customFormat="1" x14ac:dyDescent="0.25">
      <c r="A124" s="26">
        <v>39</v>
      </c>
      <c r="B124" s="26">
        <v>-635</v>
      </c>
      <c r="C124" s="26">
        <v>14118</v>
      </c>
      <c r="D124" s="26">
        <v>14751</v>
      </c>
      <c r="E124" s="26">
        <v>12089</v>
      </c>
      <c r="F124" s="26">
        <v>11472</v>
      </c>
      <c r="G124" s="27"/>
      <c r="H124" s="7"/>
      <c r="I124" s="28">
        <f t="shared" si="14"/>
        <v>2029</v>
      </c>
      <c r="J124" s="27">
        <f t="shared" si="14"/>
        <v>3279</v>
      </c>
      <c r="K124" s="7"/>
      <c r="L124" s="124">
        <f t="shared" si="22"/>
        <v>-0.53082164462177428</v>
      </c>
      <c r="M124" s="27">
        <f t="shared" ca="1" si="15"/>
        <v>8.6460156276838255E-7</v>
      </c>
      <c r="N124" s="44"/>
      <c r="O124" s="44"/>
      <c r="P124" s="7"/>
      <c r="Q124" s="28">
        <f t="shared" ca="1" si="16"/>
        <v>2049.5548594461275</v>
      </c>
      <c r="R124" s="27">
        <f t="shared" ca="1" si="17"/>
        <v>3259.0664692546497</v>
      </c>
      <c r="S124" s="7"/>
      <c r="T124" s="28">
        <f t="shared" ca="1" si="18"/>
        <v>-0.53055261168738643</v>
      </c>
      <c r="U124" s="27">
        <f t="shared" ca="1" si="19"/>
        <v>0.84265810341506064</v>
      </c>
      <c r="V124" s="7"/>
      <c r="W124" s="28">
        <f t="shared" ca="1" si="20"/>
        <v>-0.53175148415780638</v>
      </c>
      <c r="X124" s="27">
        <f t="shared" ca="1" si="24"/>
        <v>140.85617280292195</v>
      </c>
      <c r="Y124" s="7"/>
      <c r="Z124" s="28">
        <f t="shared" si="23"/>
        <v>140.99399999999986</v>
      </c>
      <c r="AA124" s="27">
        <f t="shared" si="21"/>
        <v>2.4608095255568823</v>
      </c>
      <c r="AB124" s="7"/>
      <c r="AC124" s="28">
        <f t="shared" ca="1" si="13"/>
        <v>-0.13782719707791102</v>
      </c>
      <c r="AD124" s="27"/>
      <c r="AE124" s="7"/>
    </row>
    <row r="125" spans="1:31" s="26" customFormat="1" x14ac:dyDescent="0.25">
      <c r="A125" s="26">
        <v>40</v>
      </c>
      <c r="B125" s="26">
        <v>-625</v>
      </c>
      <c r="C125" s="26">
        <v>14275</v>
      </c>
      <c r="D125" s="26">
        <v>14648</v>
      </c>
      <c r="E125" s="26">
        <v>11941</v>
      </c>
      <c r="F125" s="26">
        <v>11583</v>
      </c>
      <c r="G125" s="27"/>
      <c r="H125" s="7"/>
      <c r="I125" s="28">
        <f t="shared" si="14"/>
        <v>2334</v>
      </c>
      <c r="J125" s="27">
        <f t="shared" si="14"/>
        <v>3065</v>
      </c>
      <c r="K125" s="7"/>
      <c r="L125" s="124">
        <f t="shared" si="22"/>
        <v>-0.61090499326416814</v>
      </c>
      <c r="M125" s="27">
        <f t="shared" ca="1" si="15"/>
        <v>7.7894135650650194E-8</v>
      </c>
      <c r="N125" s="44"/>
      <c r="O125" s="44"/>
      <c r="P125" s="7"/>
      <c r="Q125" s="28">
        <f t="shared" ca="1" si="16"/>
        <v>2354.5548594461275</v>
      </c>
      <c r="R125" s="27">
        <f t="shared" ca="1" si="17"/>
        <v>3045.0664692546497</v>
      </c>
      <c r="S125" s="7"/>
      <c r="T125" s="28">
        <f t="shared" ca="1" si="18"/>
        <v>-0.60950563205610331</v>
      </c>
      <c r="U125" s="27">
        <f t="shared" ca="1" si="19"/>
        <v>0.78732666546127617</v>
      </c>
      <c r="V125" s="7"/>
      <c r="W125" s="28">
        <f t="shared" ca="1" si="20"/>
        <v>-0.61062589805523282</v>
      </c>
      <c r="X125" s="27">
        <f t="shared" ca="1" si="24"/>
        <v>135.31372768483891</v>
      </c>
      <c r="Y125" s="7"/>
      <c r="Z125" s="28">
        <f t="shared" si="23"/>
        <v>135.36899999999986</v>
      </c>
      <c r="AA125" s="27">
        <f t="shared" si="21"/>
        <v>2.3626347551322016</v>
      </c>
      <c r="AB125" s="7"/>
      <c r="AC125" s="28">
        <f t="shared" ca="1" si="13"/>
        <v>-5.5272315160948438E-2</v>
      </c>
      <c r="AD125" s="27"/>
      <c r="AE125" s="7"/>
    </row>
    <row r="126" spans="1:31" s="26" customFormat="1" x14ac:dyDescent="0.25">
      <c r="A126" s="26">
        <v>41</v>
      </c>
      <c r="B126" s="26">
        <v>-636</v>
      </c>
      <c r="C126" s="26">
        <v>14418</v>
      </c>
      <c r="D126" s="26">
        <v>14519</v>
      </c>
      <c r="E126" s="26">
        <v>11793</v>
      </c>
      <c r="F126" s="26">
        <v>11710</v>
      </c>
      <c r="G126" s="27"/>
      <c r="H126" s="7"/>
      <c r="I126" s="28">
        <f t="shared" si="14"/>
        <v>2625</v>
      </c>
      <c r="J126" s="27">
        <f t="shared" si="14"/>
        <v>2809</v>
      </c>
      <c r="K126" s="7"/>
      <c r="L126" s="124">
        <f t="shared" si="22"/>
        <v>-0.68635167563615507</v>
      </c>
      <c r="M126" s="27">
        <f t="shared" ca="1" si="15"/>
        <v>2.4096663117237181E-7</v>
      </c>
      <c r="N126" s="44"/>
      <c r="O126" s="44"/>
      <c r="P126" s="7"/>
      <c r="Q126" s="28">
        <f t="shared" ca="1" si="16"/>
        <v>2645.5548594461275</v>
      </c>
      <c r="R126" s="27">
        <f t="shared" ca="1" si="17"/>
        <v>2789.0664692546497</v>
      </c>
      <c r="S126" s="7"/>
      <c r="T126" s="28">
        <f t="shared" ca="1" si="18"/>
        <v>-0.68483457935871528</v>
      </c>
      <c r="U126" s="27">
        <f t="shared" ca="1" si="19"/>
        <v>0.72113578641375831</v>
      </c>
      <c r="V126" s="7"/>
      <c r="W126" s="28">
        <f t="shared" ca="1" si="20"/>
        <v>-0.68586079211517237</v>
      </c>
      <c r="X126" s="27">
        <f t="shared" ca="1" si="24"/>
        <v>129.54593166487535</v>
      </c>
      <c r="Y126" s="7"/>
      <c r="Z126" s="28">
        <f t="shared" si="23"/>
        <v>129.64499999999987</v>
      </c>
      <c r="AA126" s="27">
        <f t="shared" si="21"/>
        <v>2.2627321087480463</v>
      </c>
      <c r="AB126" s="7"/>
      <c r="AC126" s="28">
        <f t="shared" ca="1" si="13"/>
        <v>-9.9068335124513851E-2</v>
      </c>
      <c r="AD126" s="27"/>
      <c r="AE126" s="7"/>
    </row>
    <row r="127" spans="1:31" s="26" customFormat="1" x14ac:dyDescent="0.25">
      <c r="A127" s="26">
        <v>42</v>
      </c>
      <c r="B127" s="26">
        <v>-622</v>
      </c>
      <c r="C127" s="26">
        <v>14541</v>
      </c>
      <c r="D127" s="26">
        <v>14373</v>
      </c>
      <c r="E127" s="26">
        <v>11656</v>
      </c>
      <c r="F127" s="26">
        <v>11836</v>
      </c>
      <c r="G127" s="27"/>
      <c r="H127" s="7"/>
      <c r="I127" s="28">
        <f t="shared" si="14"/>
        <v>2885</v>
      </c>
      <c r="J127" s="27">
        <f t="shared" si="14"/>
        <v>2537</v>
      </c>
      <c r="K127" s="7"/>
      <c r="L127" s="124">
        <f t="shared" si="22"/>
        <v>-0.75352002971707699</v>
      </c>
      <c r="M127" s="27">
        <f t="shared" ca="1" si="15"/>
        <v>2.0699584685977707E-7</v>
      </c>
      <c r="N127" s="44"/>
      <c r="O127" s="44"/>
      <c r="P127" s="7"/>
      <c r="Q127" s="28">
        <f t="shared" ca="1" si="16"/>
        <v>2905.5548594461275</v>
      </c>
      <c r="R127" s="27">
        <f t="shared" ca="1" si="17"/>
        <v>2517.0664692546497</v>
      </c>
      <c r="S127" s="7"/>
      <c r="T127" s="28">
        <f t="shared" ca="1" si="18"/>
        <v>-0.75213879344352308</v>
      </c>
      <c r="U127" s="27">
        <f t="shared" ca="1" si="19"/>
        <v>0.65080797742577068</v>
      </c>
      <c r="V127" s="7"/>
      <c r="W127" s="28">
        <f t="shared" ca="1" si="20"/>
        <v>-0.75306506175462273</v>
      </c>
      <c r="X127" s="27">
        <f t="shared" ca="1" si="24"/>
        <v>123.94373724978232</v>
      </c>
      <c r="Y127" s="7"/>
      <c r="Z127" s="28">
        <f t="shared" si="23"/>
        <v>124.04699999999987</v>
      </c>
      <c r="AA127" s="27">
        <f t="shared" si="21"/>
        <v>2.1650285772214035</v>
      </c>
      <c r="AB127" s="7"/>
      <c r="AC127" s="28">
        <f t="shared" ca="1" si="13"/>
        <v>-0.10326275021755293</v>
      </c>
      <c r="AD127" s="27"/>
      <c r="AE127" s="7"/>
    </row>
    <row r="128" spans="1:31" s="26" customFormat="1" x14ac:dyDescent="0.25">
      <c r="A128" s="26">
        <v>43</v>
      </c>
      <c r="B128" s="26">
        <v>-623</v>
      </c>
      <c r="C128" s="26">
        <v>14666</v>
      </c>
      <c r="D128" s="26">
        <v>14234</v>
      </c>
      <c r="E128" s="26">
        <v>11542</v>
      </c>
      <c r="F128" s="26">
        <v>11990</v>
      </c>
      <c r="G128" s="27"/>
      <c r="H128" s="7"/>
      <c r="I128" s="28">
        <f t="shared" si="14"/>
        <v>3124</v>
      </c>
      <c r="J128" s="27">
        <f t="shared" si="14"/>
        <v>2244</v>
      </c>
      <c r="K128" s="7"/>
      <c r="L128" s="124">
        <f t="shared" si="22"/>
        <v>-0.8135886770816374</v>
      </c>
      <c r="M128" s="27">
        <f t="shared" ca="1" si="15"/>
        <v>1.529717931591144E-6</v>
      </c>
      <c r="N128" s="44"/>
      <c r="O128" s="44"/>
      <c r="P128" s="7"/>
      <c r="Q128" s="28">
        <f t="shared" ca="1" si="16"/>
        <v>3144.5548594461275</v>
      </c>
      <c r="R128" s="27">
        <f t="shared" ca="1" si="17"/>
        <v>2224.0664692546497</v>
      </c>
      <c r="S128" s="7"/>
      <c r="T128" s="28">
        <f t="shared" ca="1" si="18"/>
        <v>-0.81400689792917347</v>
      </c>
      <c r="U128" s="27">
        <f t="shared" ca="1" si="19"/>
        <v>0.57505044789091631</v>
      </c>
      <c r="V128" s="7"/>
      <c r="W128" s="28">
        <f t="shared" ca="1" si="20"/>
        <v>-0.8148254947446707</v>
      </c>
      <c r="X128" s="27">
        <f t="shared" ca="1" si="24"/>
        <v>118.32170034953157</v>
      </c>
      <c r="Y128" s="7"/>
      <c r="Z128" s="28">
        <f t="shared" si="23"/>
        <v>118.43999999999987</v>
      </c>
      <c r="AA128" s="27">
        <f t="shared" si="21"/>
        <v>2.0671679660620819</v>
      </c>
      <c r="AB128" s="7"/>
      <c r="AC128" s="28">
        <f t="shared" ca="1" si="13"/>
        <v>-0.11829965046830182</v>
      </c>
      <c r="AD128" s="27"/>
      <c r="AE128" s="7"/>
    </row>
    <row r="129" spans="1:31" s="26" customFormat="1" x14ac:dyDescent="0.25">
      <c r="A129" s="26">
        <v>44</v>
      </c>
      <c r="B129" s="26">
        <v>-605</v>
      </c>
      <c r="C129" s="26">
        <v>14755</v>
      </c>
      <c r="D129" s="26">
        <v>14069</v>
      </c>
      <c r="E129" s="26">
        <v>11437</v>
      </c>
      <c r="F129" s="26">
        <v>12138</v>
      </c>
      <c r="G129" s="27"/>
      <c r="H129" s="7"/>
      <c r="I129" s="28">
        <f t="shared" si="14"/>
        <v>3318</v>
      </c>
      <c r="J129" s="27">
        <f t="shared" si="14"/>
        <v>1931</v>
      </c>
      <c r="K129" s="7"/>
      <c r="L129" s="124">
        <f t="shared" si="22"/>
        <v>-0.8644726765252313</v>
      </c>
      <c r="M129" s="27">
        <f t="shared" ca="1" si="15"/>
        <v>2.0892147392809142E-7</v>
      </c>
      <c r="N129" s="44"/>
      <c r="O129" s="44"/>
      <c r="P129" s="7"/>
      <c r="Q129" s="28">
        <f t="shared" ca="1" si="16"/>
        <v>3338.5548594461275</v>
      </c>
      <c r="R129" s="27">
        <f t="shared" ca="1" si="17"/>
        <v>1911.0664692546495</v>
      </c>
      <c r="S129" s="7"/>
      <c r="T129" s="28">
        <f t="shared" ca="1" si="18"/>
        <v>-0.86422619613091467</v>
      </c>
      <c r="U129" s="27">
        <f t="shared" ca="1" si="19"/>
        <v>0.49412175593047447</v>
      </c>
      <c r="V129" s="7"/>
      <c r="W129" s="28">
        <f t="shared" ca="1" si="20"/>
        <v>-0.86492975581149145</v>
      </c>
      <c r="X129" s="27">
        <f t="shared" ca="1" si="24"/>
        <v>112.84846032368051</v>
      </c>
      <c r="Y129" s="7"/>
      <c r="Z129" s="28">
        <f t="shared" si="23"/>
        <v>112.99499999999988</v>
      </c>
      <c r="AA129" s="27">
        <f t="shared" si="21"/>
        <v>1.9721347882909905</v>
      </c>
      <c r="AB129" s="7"/>
      <c r="AC129" s="28">
        <f t="shared" ca="1" si="13"/>
        <v>-0.14653967631936382</v>
      </c>
      <c r="AD129" s="27"/>
      <c r="AE129" s="7"/>
    </row>
    <row r="130" spans="1:31" s="26" customFormat="1" x14ac:dyDescent="0.25">
      <c r="A130" s="26">
        <v>45</v>
      </c>
      <c r="B130" s="26">
        <v>-606</v>
      </c>
      <c r="C130" s="26">
        <v>14848</v>
      </c>
      <c r="D130" s="26">
        <v>13916</v>
      </c>
      <c r="E130" s="26">
        <v>11362</v>
      </c>
      <c r="F130" s="26">
        <v>12312</v>
      </c>
      <c r="G130" s="27"/>
      <c r="H130" s="7"/>
      <c r="I130" s="28">
        <f t="shared" si="14"/>
        <v>3486</v>
      </c>
      <c r="J130" s="27">
        <f t="shared" si="14"/>
        <v>1604</v>
      </c>
      <c r="K130" s="7"/>
      <c r="L130" s="124">
        <f t="shared" si="22"/>
        <v>-0.90761680839780123</v>
      </c>
      <c r="M130" s="27">
        <f t="shared" ca="1" si="15"/>
        <v>4.6462295251499042E-7</v>
      </c>
      <c r="N130" s="44"/>
      <c r="O130" s="44"/>
      <c r="P130" s="7"/>
      <c r="Q130" s="28">
        <f t="shared" ca="1" si="16"/>
        <v>3506.5548594461275</v>
      </c>
      <c r="R130" s="27">
        <f t="shared" ca="1" si="17"/>
        <v>1584.0664692546495</v>
      </c>
      <c r="S130" s="7"/>
      <c r="T130" s="28">
        <f t="shared" ca="1" si="18"/>
        <v>-0.90771507292417519</v>
      </c>
      <c r="U130" s="27">
        <f t="shared" ca="1" si="19"/>
        <v>0.4095732502721216</v>
      </c>
      <c r="V130" s="7"/>
      <c r="W130" s="28">
        <f t="shared" ca="1" si="20"/>
        <v>-0.90829844096195511</v>
      </c>
      <c r="X130" s="27">
        <f t="shared" ca="1" si="24"/>
        <v>107.38150213746889</v>
      </c>
      <c r="Y130" s="7"/>
      <c r="Z130" s="28">
        <f t="shared" si="23"/>
        <v>107.54099999999988</v>
      </c>
      <c r="AA130" s="27">
        <f t="shared" si="21"/>
        <v>1.8769445308872197</v>
      </c>
      <c r="AB130" s="7"/>
      <c r="AC130" s="28">
        <f t="shared" ca="1" si="13"/>
        <v>-0.15949786253099774</v>
      </c>
      <c r="AD130" s="27"/>
      <c r="AE130" s="7"/>
    </row>
    <row r="131" spans="1:31" s="26" customFormat="1" x14ac:dyDescent="0.25">
      <c r="A131" s="26">
        <v>46</v>
      </c>
      <c r="B131" s="26">
        <v>-641</v>
      </c>
      <c r="C131" s="26">
        <v>14917</v>
      </c>
      <c r="D131" s="26">
        <v>13734</v>
      </c>
      <c r="E131" s="26">
        <v>11287</v>
      </c>
      <c r="F131" s="26">
        <v>12484</v>
      </c>
      <c r="G131" s="27"/>
      <c r="H131" s="7"/>
      <c r="I131" s="28">
        <f t="shared" si="14"/>
        <v>3630</v>
      </c>
      <c r="J131" s="27">
        <f t="shared" si="14"/>
        <v>1250</v>
      </c>
      <c r="K131" s="7"/>
      <c r="L131" s="124">
        <f t="shared" si="22"/>
        <v>-0.94429883339411114</v>
      </c>
      <c r="M131" s="27">
        <f t="shared" ca="1" si="15"/>
        <v>1.3125415097392296E-6</v>
      </c>
      <c r="N131" s="44"/>
      <c r="O131" s="44"/>
      <c r="P131" s="7"/>
      <c r="Q131" s="28">
        <f t="shared" ca="1" si="16"/>
        <v>3650.5548594461275</v>
      </c>
      <c r="R131" s="27">
        <f t="shared" ca="1" si="17"/>
        <v>1230.0664692546495</v>
      </c>
      <c r="S131" s="7"/>
      <c r="T131" s="28">
        <f t="shared" ca="1" si="18"/>
        <v>-0.94499125303268416</v>
      </c>
      <c r="U131" s="27">
        <f t="shared" ca="1" si="19"/>
        <v>0.31804367533922584</v>
      </c>
      <c r="V131" s="7"/>
      <c r="W131" s="28">
        <f t="shared" ca="1" si="20"/>
        <v>-0.9454444954340423</v>
      </c>
      <c r="X131" s="27">
        <f t="shared" ca="1" si="24"/>
        <v>101.70249224227638</v>
      </c>
      <c r="Y131" s="7"/>
      <c r="Z131" s="28">
        <f t="shared" si="23"/>
        <v>101.77199999999988</v>
      </c>
      <c r="AA131" s="27">
        <f t="shared" si="21"/>
        <v>1.776256486339667</v>
      </c>
      <c r="AB131" s="7"/>
      <c r="AC131" s="28">
        <f t="shared" ca="1" si="13"/>
        <v>-6.9507757723499708E-2</v>
      </c>
      <c r="AD131" s="27"/>
      <c r="AE131" s="7"/>
    </row>
    <row r="132" spans="1:31" s="26" customFormat="1" x14ac:dyDescent="0.25">
      <c r="A132" s="26">
        <v>47</v>
      </c>
      <c r="B132" s="26">
        <v>-626</v>
      </c>
      <c r="C132" s="26">
        <v>14963</v>
      </c>
      <c r="D132" s="26">
        <v>13549</v>
      </c>
      <c r="E132" s="26">
        <v>11235</v>
      </c>
      <c r="F132" s="26">
        <v>12666</v>
      </c>
      <c r="G132" s="27"/>
      <c r="H132" s="7"/>
      <c r="I132" s="28">
        <f t="shared" si="14"/>
        <v>3728</v>
      </c>
      <c r="J132" s="27">
        <f t="shared" si="14"/>
        <v>883</v>
      </c>
      <c r="K132" s="7"/>
      <c r="L132" s="124">
        <f t="shared" si="22"/>
        <v>-0.97088904157241041</v>
      </c>
      <c r="M132" s="27">
        <f t="shared" ca="1" si="15"/>
        <v>4.4500899028495797E-8</v>
      </c>
      <c r="N132" s="44"/>
      <c r="O132" s="44"/>
      <c r="P132" s="7"/>
      <c r="Q132" s="28">
        <f t="shared" ca="1" si="16"/>
        <v>3748.5548594461275</v>
      </c>
      <c r="R132" s="27">
        <f t="shared" ca="1" si="17"/>
        <v>863.06646925464963</v>
      </c>
      <c r="S132" s="7"/>
      <c r="T132" s="28">
        <f t="shared" ca="1" si="18"/>
        <v>-0.97035976449541939</v>
      </c>
      <c r="U132" s="27">
        <f t="shared" ca="1" si="19"/>
        <v>0.22315284482969838</v>
      </c>
      <c r="V132" s="7"/>
      <c r="W132" s="28">
        <f t="shared" ca="1" si="20"/>
        <v>-0.97067808921042198</v>
      </c>
      <c r="X132" s="27">
        <f t="shared" ca="1" si="24"/>
        <v>96.056746195935148</v>
      </c>
      <c r="Y132" s="7"/>
      <c r="Z132" s="28">
        <f t="shared" si="23"/>
        <v>96.137999999999877</v>
      </c>
      <c r="AA132" s="27">
        <f t="shared" si="21"/>
        <v>1.6779246362823064</v>
      </c>
      <c r="AB132" s="7"/>
      <c r="AC132" s="28">
        <f t="shared" ca="1" si="13"/>
        <v>-8.1253804064729707E-2</v>
      </c>
      <c r="AD132" s="27"/>
      <c r="AE132" s="7"/>
    </row>
    <row r="133" spans="1:31" s="26" customFormat="1" x14ac:dyDescent="0.25">
      <c r="A133" s="26">
        <v>48</v>
      </c>
      <c r="B133" s="26">
        <v>-636</v>
      </c>
      <c r="C133" s="26">
        <v>15000</v>
      </c>
      <c r="D133" s="26">
        <v>13360</v>
      </c>
      <c r="E133" s="26">
        <v>11201</v>
      </c>
      <c r="F133" s="26">
        <v>12851</v>
      </c>
      <c r="G133" s="27"/>
      <c r="H133" s="7"/>
      <c r="I133" s="28">
        <f t="shared" si="14"/>
        <v>3799</v>
      </c>
      <c r="J133" s="27">
        <f t="shared" si="14"/>
        <v>509</v>
      </c>
      <c r="K133" s="7"/>
      <c r="L133" s="124">
        <f t="shared" si="22"/>
        <v>-0.98829323183633855</v>
      </c>
      <c r="M133" s="27">
        <f t="shared" ca="1" si="15"/>
        <v>3.9261059389222523E-7</v>
      </c>
      <c r="N133" s="44"/>
      <c r="O133" s="44"/>
      <c r="P133" s="7"/>
      <c r="Q133" s="28">
        <f t="shared" ca="1" si="16"/>
        <v>3819.5548594461275</v>
      </c>
      <c r="R133" s="27">
        <f t="shared" ca="1" si="17"/>
        <v>489.06646925464963</v>
      </c>
      <c r="S133" s="7"/>
      <c r="T133" s="28">
        <f t="shared" ca="1" si="18"/>
        <v>-0.98873899218780925</v>
      </c>
      <c r="U133" s="27">
        <f t="shared" ca="1" si="19"/>
        <v>0.1264521074712153</v>
      </c>
      <c r="V133" s="7"/>
      <c r="W133" s="28">
        <f t="shared" ca="1" si="20"/>
        <v>-0.98891981829796394</v>
      </c>
      <c r="X133" s="27">
        <f t="shared" ca="1" si="24"/>
        <v>90.396569404701779</v>
      </c>
      <c r="Y133" s="7"/>
      <c r="Z133" s="28">
        <f t="shared" si="23"/>
        <v>90.413999999999874</v>
      </c>
      <c r="AA133" s="27">
        <f t="shared" si="21"/>
        <v>1.5780219898981509</v>
      </c>
      <c r="AB133" s="7"/>
      <c r="AC133" s="28">
        <f t="shared" ca="1" si="13"/>
        <v>-1.7430595298094431E-2</v>
      </c>
      <c r="AD133" s="27"/>
      <c r="AE133" s="7"/>
    </row>
    <row r="134" spans="1:31" s="26" customFormat="1" x14ac:dyDescent="0.25">
      <c r="A134" s="26">
        <v>49</v>
      </c>
      <c r="B134" s="26">
        <v>-627</v>
      </c>
      <c r="C134" s="26">
        <v>15012</v>
      </c>
      <c r="D134" s="26">
        <v>13171</v>
      </c>
      <c r="E134" s="26">
        <v>11186</v>
      </c>
      <c r="F134" s="26">
        <v>13042</v>
      </c>
      <c r="G134" s="27"/>
      <c r="H134" s="7"/>
      <c r="I134" s="28">
        <f t="shared" si="14"/>
        <v>3826</v>
      </c>
      <c r="J134" s="27">
        <f t="shared" si="14"/>
        <v>129</v>
      </c>
      <c r="K134" s="7"/>
      <c r="L134" s="124">
        <f t="shared" si="22"/>
        <v>-0.99580060997638553</v>
      </c>
      <c r="M134" s="27">
        <f t="shared" ca="1" si="15"/>
        <v>9.7494992951213521E-10</v>
      </c>
      <c r="N134" s="44"/>
      <c r="O134" s="44"/>
      <c r="P134" s="7"/>
      <c r="Q134" s="28">
        <f t="shared" ca="1" si="16"/>
        <v>3846.5548594461275</v>
      </c>
      <c r="R134" s="27">
        <f t="shared" ca="1" si="17"/>
        <v>109.06646925464963</v>
      </c>
      <c r="S134" s="7"/>
      <c r="T134" s="28">
        <f t="shared" ca="1" si="18"/>
        <v>-0.99572827595815472</v>
      </c>
      <c r="U134" s="27">
        <f t="shared" ca="1" si="19"/>
        <v>2.8200021385056003E-2</v>
      </c>
      <c r="V134" s="7"/>
      <c r="W134" s="28">
        <f t="shared" ca="1" si="20"/>
        <v>-0.99576938578817331</v>
      </c>
      <c r="X134" s="27">
        <f t="shared" ca="1" si="24"/>
        <v>84.731935833687885</v>
      </c>
      <c r="Y134" s="7"/>
      <c r="Z134" s="28">
        <f t="shared" si="23"/>
        <v>84.770999999999873</v>
      </c>
      <c r="AA134" s="27">
        <f t="shared" si="21"/>
        <v>1.4795330602081109</v>
      </c>
      <c r="AB134" s="7"/>
      <c r="AC134" s="28">
        <f t="shared" ca="1" si="13"/>
        <v>-3.9064166311987947E-2</v>
      </c>
      <c r="AD134" s="27"/>
      <c r="AE134" s="7"/>
    </row>
    <row r="135" spans="1:31" s="26" customFormat="1" x14ac:dyDescent="0.25">
      <c r="A135" s="26">
        <v>50</v>
      </c>
      <c r="B135" s="26">
        <v>-636</v>
      </c>
      <c r="C135" s="26">
        <v>15005</v>
      </c>
      <c r="D135" s="26">
        <v>12977</v>
      </c>
      <c r="E135" s="26">
        <v>11188</v>
      </c>
      <c r="F135" s="26">
        <v>13229</v>
      </c>
      <c r="G135" s="27"/>
      <c r="H135" s="7"/>
      <c r="I135" s="28">
        <f t="shared" si="14"/>
        <v>3817</v>
      </c>
      <c r="J135" s="27">
        <f t="shared" si="14"/>
        <v>-252</v>
      </c>
      <c r="K135" s="7"/>
      <c r="L135" s="124">
        <f t="shared" si="22"/>
        <v>-0.99355161958047855</v>
      </c>
      <c r="M135" s="27">
        <f t="shared" ca="1" si="15"/>
        <v>6.3548584295025965E-8</v>
      </c>
      <c r="N135" s="44"/>
      <c r="O135" s="44"/>
      <c r="P135" s="7"/>
      <c r="Q135" s="28">
        <f t="shared" ca="1" si="16"/>
        <v>3837.5548594461275</v>
      </c>
      <c r="R135" s="27">
        <f t="shared" ca="1" si="17"/>
        <v>-271.93353074535037</v>
      </c>
      <c r="S135" s="7"/>
      <c r="T135" s="28">
        <f t="shared" ca="1" si="18"/>
        <v>-0.99339851470137286</v>
      </c>
      <c r="U135" s="27">
        <f t="shared" ca="1" si="19"/>
        <v>-7.0310622822382651E-2</v>
      </c>
      <c r="V135" s="7"/>
      <c r="W135" s="28">
        <f t="shared" ca="1" si="20"/>
        <v>-0.99329953113509672</v>
      </c>
      <c r="X135" s="27">
        <f t="shared" ca="1" si="24"/>
        <v>79.060839069452129</v>
      </c>
      <c r="Y135" s="7"/>
      <c r="Z135" s="28">
        <f t="shared" si="23"/>
        <v>79.046999999999869</v>
      </c>
      <c r="AA135" s="27">
        <f t="shared" si="21"/>
        <v>1.3796304138239555</v>
      </c>
      <c r="AB135" s="7"/>
      <c r="AC135" s="28">
        <f t="shared" ca="1" si="13"/>
        <v>1.3839069452259878E-2</v>
      </c>
      <c r="AD135" s="27"/>
      <c r="AE135" s="7"/>
    </row>
    <row r="136" spans="1:31" s="26" customFormat="1" x14ac:dyDescent="0.25">
      <c r="A136" s="26">
        <v>51</v>
      </c>
      <c r="B136" s="26">
        <v>-606</v>
      </c>
      <c r="C136" s="26">
        <v>14998</v>
      </c>
      <c r="D136" s="26">
        <v>12805</v>
      </c>
      <c r="E136" s="26">
        <v>11219</v>
      </c>
      <c r="F136" s="26">
        <v>13420</v>
      </c>
      <c r="G136" s="27"/>
      <c r="H136" s="7"/>
      <c r="I136" s="28">
        <f t="shared" si="14"/>
        <v>3779</v>
      </c>
      <c r="J136" s="27">
        <f t="shared" si="14"/>
        <v>-615</v>
      </c>
      <c r="K136" s="7"/>
      <c r="L136" s="124">
        <f t="shared" si="22"/>
        <v>-0.98218585105143519</v>
      </c>
      <c r="M136" s="27">
        <f t="shared" ca="1" si="15"/>
        <v>1.3074271795565239E-6</v>
      </c>
      <c r="N136" s="44"/>
      <c r="O136" s="44"/>
      <c r="P136" s="7"/>
      <c r="Q136" s="28">
        <f t="shared" ca="1" si="16"/>
        <v>3799.5548594461275</v>
      </c>
      <c r="R136" s="27">
        <f t="shared" ca="1" si="17"/>
        <v>-634.93353074535037</v>
      </c>
      <c r="S136" s="7"/>
      <c r="T136" s="28">
        <f t="shared" ca="1" si="18"/>
        <v>-0.98356174495051629</v>
      </c>
      <c r="U136" s="27">
        <f t="shared" ca="1" si="19"/>
        <v>-0.16416722084679269</v>
      </c>
      <c r="V136" s="7"/>
      <c r="W136" s="28">
        <f t="shared" ca="1" si="20"/>
        <v>-0.98332927887143806</v>
      </c>
      <c r="X136" s="27">
        <f t="shared" ca="1" si="24"/>
        <v>73.63162349649167</v>
      </c>
      <c r="Y136" s="7"/>
      <c r="Z136" s="28">
        <f t="shared" si="23"/>
        <v>73.592999999999876</v>
      </c>
      <c r="AA136" s="27">
        <f t="shared" si="21"/>
        <v>1.2844401564201848</v>
      </c>
      <c r="AB136" s="7"/>
      <c r="AC136" s="28">
        <f t="shared" ca="1" si="13"/>
        <v>3.862349649179464E-2</v>
      </c>
      <c r="AD136" s="27"/>
      <c r="AE136" s="7"/>
    </row>
    <row r="137" spans="1:31" s="26" customFormat="1" x14ac:dyDescent="0.25">
      <c r="A137" s="26">
        <v>52</v>
      </c>
      <c r="B137" s="26">
        <v>-617</v>
      </c>
      <c r="C137" s="26">
        <v>14948</v>
      </c>
      <c r="D137" s="26">
        <v>12622</v>
      </c>
      <c r="E137" s="26">
        <v>11252</v>
      </c>
      <c r="F137" s="26">
        <v>13599</v>
      </c>
      <c r="G137" s="27"/>
      <c r="H137" s="7"/>
      <c r="I137" s="28">
        <f t="shared" si="14"/>
        <v>3696</v>
      </c>
      <c r="J137" s="27">
        <f t="shared" si="14"/>
        <v>-977</v>
      </c>
      <c r="K137" s="7"/>
      <c r="L137" s="124">
        <f t="shared" si="22"/>
        <v>-0.96147463628346697</v>
      </c>
      <c r="M137" s="27">
        <f t="shared" ca="1" si="15"/>
        <v>5.5667662129251276E-8</v>
      </c>
      <c r="N137" s="44"/>
      <c r="O137" s="44"/>
      <c r="P137" s="7"/>
      <c r="Q137" s="28">
        <f t="shared" ca="1" si="16"/>
        <v>3716.5548594461275</v>
      </c>
      <c r="R137" s="27">
        <f t="shared" ca="1" si="17"/>
        <v>-996.93353074535037</v>
      </c>
      <c r="S137" s="7"/>
      <c r="T137" s="28">
        <f t="shared" ca="1" si="18"/>
        <v>-0.96207616891575076</v>
      </c>
      <c r="U137" s="27">
        <f t="shared" ca="1" si="19"/>
        <v>-0.2577652607499234</v>
      </c>
      <c r="V137" s="7"/>
      <c r="W137" s="28">
        <f t="shared" ca="1" si="20"/>
        <v>-0.96171057623796652</v>
      </c>
      <c r="X137" s="27">
        <f t="shared" ca="1" si="24"/>
        <v>68.105555436369855</v>
      </c>
      <c r="Y137" s="7"/>
      <c r="Z137" s="28">
        <f t="shared" si="23"/>
        <v>68.039999999999878</v>
      </c>
      <c r="AA137" s="27">
        <f t="shared" si="21"/>
        <v>1.1875220230569397</v>
      </c>
      <c r="AB137" s="7"/>
      <c r="AC137" s="28">
        <f t="shared" ca="1" si="13"/>
        <v>6.5555436369976405E-2</v>
      </c>
      <c r="AD137" s="27"/>
      <c r="AE137" s="7"/>
    </row>
    <row r="138" spans="1:31" s="26" customFormat="1" x14ac:dyDescent="0.25">
      <c r="A138" s="26">
        <v>53</v>
      </c>
      <c r="B138" s="26">
        <v>-614</v>
      </c>
      <c r="C138" s="26">
        <v>14892</v>
      </c>
      <c r="D138" s="26">
        <v>12440</v>
      </c>
      <c r="E138" s="26">
        <v>11307</v>
      </c>
      <c r="F138" s="26">
        <v>13768</v>
      </c>
      <c r="G138" s="27"/>
      <c r="H138" s="7"/>
      <c r="I138" s="28">
        <f t="shared" si="14"/>
        <v>3585</v>
      </c>
      <c r="J138" s="27">
        <f t="shared" si="14"/>
        <v>-1328</v>
      </c>
      <c r="K138" s="7"/>
      <c r="L138" s="124">
        <f t="shared" si="22"/>
        <v>-0.93190180751025831</v>
      </c>
      <c r="M138" s="27">
        <f t="shared" ca="1" si="15"/>
        <v>8.9483513043487693E-7</v>
      </c>
      <c r="N138" s="44"/>
      <c r="O138" s="44"/>
      <c r="P138" s="7"/>
      <c r="Q138" s="28">
        <f t="shared" ca="1" si="16"/>
        <v>3605.5548594461275</v>
      </c>
      <c r="R138" s="27">
        <f t="shared" ca="1" si="17"/>
        <v>-1347.9335307453505</v>
      </c>
      <c r="S138" s="7"/>
      <c r="T138" s="28">
        <f t="shared" ca="1" si="18"/>
        <v>-0.93334244674877509</v>
      </c>
      <c r="U138" s="27">
        <f t="shared" ca="1" si="19"/>
        <v>-0.34851916131898109</v>
      </c>
      <c r="V138" s="7"/>
      <c r="W138" s="28">
        <f t="shared" ca="1" si="20"/>
        <v>-0.93284776476639353</v>
      </c>
      <c r="X138" s="27">
        <f t="shared" ca="1" si="24"/>
        <v>62.623684366617795</v>
      </c>
      <c r="Y138" s="7"/>
      <c r="Z138" s="28">
        <f t="shared" si="23"/>
        <v>62.513999999999882</v>
      </c>
      <c r="AA138" s="27">
        <f t="shared" si="21"/>
        <v>1.0910751285917331</v>
      </c>
      <c r="AB138" s="7"/>
      <c r="AC138" s="28">
        <f t="shared" ca="1" si="13"/>
        <v>0.10968436661791259</v>
      </c>
      <c r="AD138" s="27"/>
      <c r="AE138" s="7"/>
    </row>
    <row r="139" spans="1:31" s="26" customFormat="1" x14ac:dyDescent="0.25">
      <c r="A139" s="26">
        <v>54</v>
      </c>
      <c r="B139" s="26">
        <v>-623</v>
      </c>
      <c r="C139" s="26">
        <v>14811</v>
      </c>
      <c r="D139" s="26">
        <v>12264</v>
      </c>
      <c r="E139" s="26">
        <v>11381</v>
      </c>
      <c r="F139" s="26">
        <v>13944</v>
      </c>
      <c r="G139" s="27"/>
      <c r="H139" s="7"/>
      <c r="I139" s="28">
        <f t="shared" si="14"/>
        <v>3430</v>
      </c>
      <c r="J139" s="27">
        <f t="shared" si="14"/>
        <v>-1680</v>
      </c>
      <c r="K139" s="7"/>
      <c r="L139" s="124">
        <f t="shared" si="22"/>
        <v>-0.89304059068677533</v>
      </c>
      <c r="M139" s="27">
        <f t="shared" ca="1" si="15"/>
        <v>1.9888078913482239E-7</v>
      </c>
      <c r="N139" s="44"/>
      <c r="O139" s="44"/>
      <c r="P139" s="7"/>
      <c r="Q139" s="28">
        <f t="shared" ca="1" si="16"/>
        <v>3450.5548594461275</v>
      </c>
      <c r="R139" s="27">
        <f t="shared" ca="1" si="17"/>
        <v>-1699.9335307453505</v>
      </c>
      <c r="S139" s="7"/>
      <c r="T139" s="28">
        <f t="shared" ca="1" si="18"/>
        <v>-0.89321878065975502</v>
      </c>
      <c r="U139" s="27">
        <f t="shared" ca="1" si="19"/>
        <v>-0.43953162000931811</v>
      </c>
      <c r="V139" s="7"/>
      <c r="W139" s="28">
        <f t="shared" ca="1" si="20"/>
        <v>-0.89259463016258644</v>
      </c>
      <c r="X139" s="27">
        <f t="shared" ca="1" si="24"/>
        <v>56.89319645920807</v>
      </c>
      <c r="Y139" s="7"/>
      <c r="Z139" s="28">
        <f t="shared" si="23"/>
        <v>56.906999999999883</v>
      </c>
      <c r="AA139" s="27">
        <f t="shared" si="21"/>
        <v>0.99321451743241107</v>
      </c>
      <c r="AB139" s="7"/>
      <c r="AC139" s="28">
        <f t="shared" ca="1" si="13"/>
        <v>-1.3803540791812452E-2</v>
      </c>
      <c r="AD139" s="27"/>
      <c r="AE139" s="7"/>
    </row>
    <row r="140" spans="1:31" s="26" customFormat="1" x14ac:dyDescent="0.25">
      <c r="A140" s="26">
        <v>55</v>
      </c>
      <c r="B140" s="26">
        <v>-644</v>
      </c>
      <c r="C140" s="26">
        <v>14715</v>
      </c>
      <c r="D140" s="26">
        <v>12098</v>
      </c>
      <c r="E140" s="26">
        <v>11475</v>
      </c>
      <c r="F140" s="26">
        <v>14110</v>
      </c>
      <c r="G140" s="27"/>
      <c r="H140" s="7"/>
      <c r="I140" s="28">
        <f t="shared" si="14"/>
        <v>3240</v>
      </c>
      <c r="J140" s="27">
        <f t="shared" si="14"/>
        <v>-2012</v>
      </c>
      <c r="K140" s="7"/>
      <c r="L140" s="124">
        <f t="shared" si="22"/>
        <v>-0.84388868166537934</v>
      </c>
      <c r="M140" s="27">
        <f t="shared" ca="1" si="15"/>
        <v>3.6002888800387551E-7</v>
      </c>
      <c r="N140" s="44"/>
      <c r="O140" s="44"/>
      <c r="P140" s="7"/>
      <c r="Q140" s="28">
        <f t="shared" ca="1" si="16"/>
        <v>3260.5548594461275</v>
      </c>
      <c r="R140" s="27">
        <f t="shared" ca="1" si="17"/>
        <v>-2031.9335307453505</v>
      </c>
      <c r="S140" s="7"/>
      <c r="T140" s="28">
        <f t="shared" ca="1" si="18"/>
        <v>-0.8440349319054723</v>
      </c>
      <c r="U140" s="27">
        <f t="shared" ca="1" si="19"/>
        <v>-0.52537291627406779</v>
      </c>
      <c r="V140" s="7"/>
      <c r="W140" s="28">
        <f t="shared" ca="1" si="20"/>
        <v>-0.84328865759252569</v>
      </c>
      <c r="X140" s="27">
        <f t="shared" ca="1" si="24"/>
        <v>51.186656542429887</v>
      </c>
      <c r="Y140" s="7"/>
      <c r="Z140" s="28">
        <f t="shared" si="23"/>
        <v>51.110999999999883</v>
      </c>
      <c r="AA140" s="27">
        <f t="shared" si="21"/>
        <v>0.89205523398681974</v>
      </c>
      <c r="AB140" s="7"/>
      <c r="AC140" s="28">
        <f t="shared" ca="1" si="13"/>
        <v>7.5656542430003526E-2</v>
      </c>
      <c r="AD140" s="27"/>
      <c r="AE140" s="7"/>
    </row>
    <row r="141" spans="1:31" s="26" customFormat="1" x14ac:dyDescent="0.25">
      <c r="A141" s="26">
        <v>56</v>
      </c>
      <c r="B141" s="26">
        <v>-638</v>
      </c>
      <c r="C141" s="26">
        <v>14616</v>
      </c>
      <c r="D141" s="26">
        <v>11942</v>
      </c>
      <c r="E141" s="26">
        <v>11594</v>
      </c>
      <c r="F141" s="26">
        <v>14276</v>
      </c>
      <c r="G141" s="27"/>
      <c r="H141" s="7"/>
      <c r="I141" s="28">
        <f t="shared" si="14"/>
        <v>3022</v>
      </c>
      <c r="J141" s="27">
        <f t="shared" si="14"/>
        <v>-2334</v>
      </c>
      <c r="K141" s="7"/>
      <c r="L141" s="124">
        <f t="shared" si="22"/>
        <v>-0.78668165022326997</v>
      </c>
      <c r="M141" s="27">
        <f t="shared" ca="1" si="15"/>
        <v>3.198837687535797E-9</v>
      </c>
      <c r="N141" s="44"/>
      <c r="O141" s="44"/>
      <c r="P141" s="7"/>
      <c r="Q141" s="28">
        <f t="shared" ca="1" si="16"/>
        <v>3042.5548594461275</v>
      </c>
      <c r="R141" s="27">
        <f t="shared" ca="1" si="17"/>
        <v>-2353.9335307453503</v>
      </c>
      <c r="S141" s="7"/>
      <c r="T141" s="28">
        <f t="shared" ca="1" si="18"/>
        <v>-0.78760293701897954</v>
      </c>
      <c r="U141" s="27">
        <f t="shared" ca="1" si="19"/>
        <v>-0.60862863132602374</v>
      </c>
      <c r="V141" s="7"/>
      <c r="W141" s="28">
        <f t="shared" ca="1" si="20"/>
        <v>-0.78673820849134402</v>
      </c>
      <c r="X141" s="27">
        <f t="shared" ca="1" si="24"/>
        <v>45.383864129627113</v>
      </c>
      <c r="Y141" s="7"/>
      <c r="Z141" s="28">
        <f t="shared" si="23"/>
        <v>45.368999999999886</v>
      </c>
      <c r="AA141" s="27">
        <f t="shared" si="21"/>
        <v>0.79183842833730533</v>
      </c>
      <c r="AB141" s="7"/>
      <c r="AC141" s="28">
        <f t="shared" ca="1" si="13"/>
        <v>1.4864129627227385E-2</v>
      </c>
      <c r="AD141" s="27"/>
      <c r="AE141" s="7"/>
    </row>
    <row r="142" spans="1:31" s="26" customFormat="1" x14ac:dyDescent="0.25">
      <c r="A142" s="26">
        <v>57</v>
      </c>
      <c r="B142" s="26">
        <v>-618</v>
      </c>
      <c r="C142" s="26">
        <v>14484</v>
      </c>
      <c r="D142" s="26">
        <v>11795</v>
      </c>
      <c r="E142" s="26">
        <v>11706</v>
      </c>
      <c r="F142" s="26">
        <v>14416</v>
      </c>
      <c r="G142" s="27"/>
      <c r="H142" s="7"/>
      <c r="I142" s="28">
        <f t="shared" si="14"/>
        <v>2778</v>
      </c>
      <c r="J142" s="27">
        <f t="shared" si="14"/>
        <v>-2621</v>
      </c>
      <c r="K142" s="7"/>
      <c r="L142" s="124">
        <f t="shared" si="22"/>
        <v>-0.7237317940654292</v>
      </c>
      <c r="M142" s="27">
        <f t="shared" ca="1" si="15"/>
        <v>6.843122917049317E-8</v>
      </c>
      <c r="N142" s="44"/>
      <c r="O142" s="44"/>
      <c r="P142" s="7"/>
      <c r="Q142" s="28">
        <f t="shared" ca="1" si="16"/>
        <v>2798.5548594461275</v>
      </c>
      <c r="R142" s="27">
        <f t="shared" ca="1" si="17"/>
        <v>-2640.9335307453503</v>
      </c>
      <c r="S142" s="7"/>
      <c r="T142" s="28">
        <f t="shared" ca="1" si="18"/>
        <v>-0.724440520724006</v>
      </c>
      <c r="U142" s="27">
        <f t="shared" ca="1" si="19"/>
        <v>-0.68283481213320196</v>
      </c>
      <c r="V142" s="7"/>
      <c r="W142" s="28">
        <f t="shared" ca="1" si="20"/>
        <v>-0.72347020043177102</v>
      </c>
      <c r="X142" s="27">
        <f t="shared" ca="1" si="24"/>
        <v>39.764871946733138</v>
      </c>
      <c r="Y142" s="7"/>
      <c r="Z142" s="28">
        <f t="shared" si="23"/>
        <v>39.806999999999888</v>
      </c>
      <c r="AA142" s="27">
        <f t="shared" si="21"/>
        <v>0.69476321534138086</v>
      </c>
      <c r="AB142" s="7"/>
      <c r="AC142" s="28">
        <f t="shared" ca="1" si="13"/>
        <v>-4.2128053266750953E-2</v>
      </c>
      <c r="AD142" s="27"/>
      <c r="AE142" s="7"/>
    </row>
    <row r="143" spans="1:31" s="26" customFormat="1" x14ac:dyDescent="0.25">
      <c r="A143" s="26">
        <v>58</v>
      </c>
      <c r="B143" s="26">
        <v>-628</v>
      </c>
      <c r="C143" s="26">
        <v>14344</v>
      </c>
      <c r="D143" s="26">
        <v>11661</v>
      </c>
      <c r="E143" s="26">
        <v>11845</v>
      </c>
      <c r="F143" s="26">
        <v>14548</v>
      </c>
      <c r="G143" s="27"/>
      <c r="H143" s="7"/>
      <c r="I143" s="28">
        <f t="shared" si="14"/>
        <v>2499</v>
      </c>
      <c r="J143" s="27">
        <f t="shared" si="14"/>
        <v>-2887</v>
      </c>
      <c r="K143" s="7"/>
      <c r="L143" s="124">
        <f t="shared" si="22"/>
        <v>-0.65278320909001386</v>
      </c>
      <c r="M143" s="27">
        <f t="shared" ca="1" si="15"/>
        <v>2.6682797499278908E-6</v>
      </c>
      <c r="N143" s="44"/>
      <c r="O143" s="44"/>
      <c r="P143" s="7"/>
      <c r="Q143" s="28">
        <f t="shared" ca="1" si="16"/>
        <v>2519.5548594461275</v>
      </c>
      <c r="R143" s="27">
        <f t="shared" ca="1" si="17"/>
        <v>-2906.9335307453503</v>
      </c>
      <c r="S143" s="7"/>
      <c r="T143" s="28">
        <f t="shared" ca="1" si="18"/>
        <v>-0.65221792176376991</v>
      </c>
      <c r="U143" s="27">
        <f t="shared" ca="1" si="19"/>
        <v>-0.75161127239351344</v>
      </c>
      <c r="V143" s="7"/>
      <c r="W143" s="28">
        <f t="shared" ca="1" si="20"/>
        <v>-0.65114972209896438</v>
      </c>
      <c r="X143" s="27">
        <f t="shared" ca="1" si="24"/>
        <v>34.01340392645011</v>
      </c>
      <c r="Y143" s="7"/>
      <c r="Z143" s="28">
        <f t="shared" si="23"/>
        <v>34.154999999999887</v>
      </c>
      <c r="AA143" s="27">
        <f t="shared" si="21"/>
        <v>0.59611720601866125</v>
      </c>
      <c r="AB143" s="7"/>
      <c r="AC143" s="28">
        <f t="shared" ca="1" si="13"/>
        <v>-0.14159607354977766</v>
      </c>
      <c r="AD143" s="27"/>
      <c r="AE143" s="7"/>
    </row>
    <row r="144" spans="1:31" s="26" customFormat="1" x14ac:dyDescent="0.25">
      <c r="A144" s="26">
        <v>59</v>
      </c>
      <c r="B144" s="26">
        <v>-625</v>
      </c>
      <c r="C144" s="26">
        <v>14205</v>
      </c>
      <c r="D144" s="26">
        <v>11545</v>
      </c>
      <c r="E144" s="26">
        <v>11997</v>
      </c>
      <c r="F144" s="26">
        <v>14668</v>
      </c>
      <c r="G144" s="27"/>
      <c r="H144" s="7"/>
      <c r="I144" s="28">
        <f t="shared" si="14"/>
        <v>2208</v>
      </c>
      <c r="J144" s="27">
        <f t="shared" si="14"/>
        <v>-3123</v>
      </c>
      <c r="K144" s="7"/>
      <c r="L144" s="124">
        <f t="shared" si="22"/>
        <v>-0.57586840733604339</v>
      </c>
      <c r="M144" s="27">
        <f t="shared" ca="1" si="15"/>
        <v>1.8086016918476721E-8</v>
      </c>
      <c r="N144" s="44"/>
      <c r="O144" s="44"/>
      <c r="P144" s="7"/>
      <c r="Q144" s="28">
        <f t="shared" ca="1" si="16"/>
        <v>2228.5548594461275</v>
      </c>
      <c r="R144" s="27">
        <f t="shared" ca="1" si="17"/>
        <v>-3142.9335307453503</v>
      </c>
      <c r="S144" s="7"/>
      <c r="T144" s="28">
        <f t="shared" ca="1" si="18"/>
        <v>-0.57688897446115794</v>
      </c>
      <c r="U144" s="27">
        <f t="shared" ca="1" si="19"/>
        <v>-0.81263098901544395</v>
      </c>
      <c r="V144" s="7"/>
      <c r="W144" s="28">
        <f t="shared" ca="1" si="20"/>
        <v>-0.5757339230733266</v>
      </c>
      <c r="X144" s="27">
        <f t="shared" ca="1" si="24"/>
        <v>28.426623983342211</v>
      </c>
      <c r="Y144" s="7"/>
      <c r="Z144" s="28">
        <f t="shared" si="23"/>
        <v>28.529999999999887</v>
      </c>
      <c r="AA144" s="27">
        <f t="shared" si="21"/>
        <v>0.49794243559398021</v>
      </c>
      <c r="AB144" s="7"/>
      <c r="AC144" s="28">
        <f t="shared" ca="1" si="13"/>
        <v>-0.10337601665767693</v>
      </c>
      <c r="AD144" s="27"/>
      <c r="AE144" s="7"/>
    </row>
    <row r="145" spans="1:31" s="26" customFormat="1" x14ac:dyDescent="0.25">
      <c r="A145" s="26">
        <v>60</v>
      </c>
      <c r="B145" s="26">
        <v>-609</v>
      </c>
      <c r="C145" s="26">
        <v>14052</v>
      </c>
      <c r="D145" s="26">
        <v>11453</v>
      </c>
      <c r="E145" s="26">
        <v>12153</v>
      </c>
      <c r="F145" s="26">
        <v>14775</v>
      </c>
      <c r="G145" s="27"/>
      <c r="H145" s="7"/>
      <c r="I145" s="28">
        <f t="shared" si="14"/>
        <v>1899</v>
      </c>
      <c r="J145" s="27">
        <f t="shared" si="14"/>
        <v>-3322</v>
      </c>
      <c r="K145" s="7"/>
      <c r="L145" s="124">
        <f t="shared" si="22"/>
        <v>-0.49557954204441873</v>
      </c>
      <c r="M145" s="27">
        <f t="shared" ca="1" si="15"/>
        <v>8.5857680900113247E-9</v>
      </c>
      <c r="N145" s="44"/>
      <c r="O145" s="44"/>
      <c r="P145" s="7"/>
      <c r="Q145" s="28">
        <f t="shared" ca="1" si="16"/>
        <v>1919.5548594461275</v>
      </c>
      <c r="R145" s="27">
        <f t="shared" ca="1" si="17"/>
        <v>-3341.9335307453503</v>
      </c>
      <c r="S145" s="7"/>
      <c r="T145" s="28">
        <f t="shared" ca="1" si="18"/>
        <v>-0.49690050464498248</v>
      </c>
      <c r="U145" s="27">
        <f t="shared" ca="1" si="19"/>
        <v>-0.86408405515003794</v>
      </c>
      <c r="V145" s="7"/>
      <c r="W145" s="28">
        <f t="shared" ca="1" si="20"/>
        <v>-0.49567220146428531</v>
      </c>
      <c r="X145" s="27">
        <f t="shared" ca="1" si="24"/>
        <v>22.95002066439406</v>
      </c>
      <c r="Y145" s="7"/>
      <c r="Z145" s="28">
        <f t="shared" si="23"/>
        <v>23.048999999999886</v>
      </c>
      <c r="AA145" s="27">
        <f t="shared" si="21"/>
        <v>0.40228093929217107</v>
      </c>
      <c r="AB145" s="7"/>
      <c r="AC145" s="28">
        <f t="shared" ca="1" si="13"/>
        <v>-9.8979335605825725E-2</v>
      </c>
      <c r="AD145" s="27"/>
      <c r="AE145" s="7"/>
    </row>
    <row r="146" spans="1:31" s="26" customFormat="1" x14ac:dyDescent="0.25">
      <c r="A146" s="26">
        <v>61</v>
      </c>
      <c r="B146" s="26">
        <v>-611</v>
      </c>
      <c r="C146" s="26">
        <v>13880</v>
      </c>
      <c r="D146" s="26">
        <v>11357</v>
      </c>
      <c r="E146" s="26">
        <v>12314</v>
      </c>
      <c r="F146" s="26">
        <v>14852</v>
      </c>
      <c r="G146" s="27"/>
      <c r="H146" s="7"/>
      <c r="I146" s="28">
        <f t="shared" si="14"/>
        <v>1566</v>
      </c>
      <c r="J146" s="27">
        <f t="shared" si="14"/>
        <v>-3495</v>
      </c>
      <c r="K146" s="7"/>
      <c r="L146" s="124">
        <f t="shared" si="22"/>
        <v>-0.41047229374914168</v>
      </c>
      <c r="M146" s="27">
        <f t="shared" ca="1" si="15"/>
        <v>1.1341330758113401E-6</v>
      </c>
      <c r="N146" s="44"/>
      <c r="O146" s="44"/>
      <c r="P146" s="7"/>
      <c r="Q146" s="28">
        <f t="shared" ca="1" si="16"/>
        <v>1586.5548594461275</v>
      </c>
      <c r="R146" s="27">
        <f t="shared" ca="1" si="17"/>
        <v>-3514.9335307453503</v>
      </c>
      <c r="S146" s="7"/>
      <c r="T146" s="28">
        <f t="shared" ca="1" si="18"/>
        <v>-0.41069933814405546</v>
      </c>
      <c r="U146" s="27">
        <f t="shared" ca="1" si="19"/>
        <v>-0.90881461013136833</v>
      </c>
      <c r="V146" s="7"/>
      <c r="W146" s="28">
        <f t="shared" ca="1" si="20"/>
        <v>-0.40940733690691222</v>
      </c>
      <c r="X146" s="27">
        <f t="shared" ca="1" si="24"/>
        <v>17.360611934212955</v>
      </c>
      <c r="Y146" s="7"/>
      <c r="Z146" s="28">
        <f t="shared" si="23"/>
        <v>17.549999999999887</v>
      </c>
      <c r="AA146" s="27">
        <f t="shared" si="21"/>
        <v>0.30630528372500287</v>
      </c>
      <c r="AB146" s="7"/>
      <c r="AC146" s="28">
        <f t="shared" ca="1" si="13"/>
        <v>-0.18938806578693246</v>
      </c>
      <c r="AD146" s="27"/>
      <c r="AE146" s="7"/>
    </row>
    <row r="147" spans="1:31" s="26" customFormat="1" x14ac:dyDescent="0.25">
      <c r="A147" s="26">
        <v>62</v>
      </c>
      <c r="B147" s="26">
        <v>-628</v>
      </c>
      <c r="C147" s="26">
        <v>13712</v>
      </c>
      <c r="D147" s="26">
        <v>11291</v>
      </c>
      <c r="E147" s="26">
        <v>12494</v>
      </c>
      <c r="F147" s="26">
        <v>14928</v>
      </c>
      <c r="G147" s="27"/>
      <c r="H147" s="7"/>
      <c r="I147" s="28">
        <f t="shared" si="14"/>
        <v>1218</v>
      </c>
      <c r="J147" s="27">
        <f t="shared" si="14"/>
        <v>-3637</v>
      </c>
      <c r="K147" s="7"/>
      <c r="L147" s="124">
        <f t="shared" si="22"/>
        <v>-0.31906641981896272</v>
      </c>
      <c r="M147" s="27">
        <f t="shared" ca="1" si="15"/>
        <v>4.1825019039111933E-8</v>
      </c>
      <c r="N147" s="44"/>
      <c r="O147" s="44"/>
      <c r="P147" s="7"/>
      <c r="Q147" s="28">
        <f t="shared" ca="1" si="16"/>
        <v>1238.5548594461275</v>
      </c>
      <c r="R147" s="27">
        <f t="shared" ca="1" si="17"/>
        <v>-3656.9335307453503</v>
      </c>
      <c r="S147" s="7"/>
      <c r="T147" s="28">
        <f t="shared" ca="1" si="18"/>
        <v>-0.32061523621515881</v>
      </c>
      <c r="U147" s="27">
        <f t="shared" ca="1" si="19"/>
        <v>-0.94552986335303835</v>
      </c>
      <c r="V147" s="7"/>
      <c r="W147" s="28">
        <f t="shared" ca="1" si="20"/>
        <v>-0.31927093147887264</v>
      </c>
      <c r="X147" s="27">
        <f t="shared" ca="1" si="24"/>
        <v>11.767711293436037</v>
      </c>
      <c r="Y147" s="7"/>
      <c r="Z147" s="28">
        <f t="shared" si="23"/>
        <v>11.897999999999888</v>
      </c>
      <c r="AA147" s="27">
        <f t="shared" si="21"/>
        <v>0.20765927440228335</v>
      </c>
      <c r="AB147" s="7"/>
      <c r="AC147" s="28">
        <f t="shared" ca="1" si="13"/>
        <v>-0.13028870656385116</v>
      </c>
      <c r="AD147" s="27"/>
      <c r="AE147" s="7"/>
    </row>
    <row r="148" spans="1:31" s="26" customFormat="1" x14ac:dyDescent="0.25">
      <c r="A148" s="26">
        <v>63</v>
      </c>
      <c r="B148" s="26">
        <v>-637</v>
      </c>
      <c r="C148" s="26">
        <v>13527</v>
      </c>
      <c r="D148" s="26">
        <v>11244</v>
      </c>
      <c r="E148" s="26">
        <v>12680</v>
      </c>
      <c r="F148" s="26">
        <v>14985</v>
      </c>
      <c r="G148" s="27"/>
      <c r="H148" s="7"/>
      <c r="I148" s="28">
        <f t="shared" si="14"/>
        <v>847</v>
      </c>
      <c r="J148" s="27">
        <f t="shared" si="14"/>
        <v>-3741</v>
      </c>
      <c r="K148" s="7"/>
      <c r="L148" s="124">
        <f t="shared" si="22"/>
        <v>-0.22318477737521844</v>
      </c>
      <c r="M148" s="27">
        <f t="shared" ca="1" si="15"/>
        <v>9.7627583090883753E-11</v>
      </c>
      <c r="N148" s="44"/>
      <c r="O148" s="44"/>
      <c r="P148" s="7"/>
      <c r="Q148" s="28">
        <f t="shared" ca="1" si="16"/>
        <v>867.55485944612747</v>
      </c>
      <c r="R148" s="27">
        <f t="shared" ca="1" si="17"/>
        <v>-3760.9335307453503</v>
      </c>
      <c r="S148" s="7"/>
      <c r="T148" s="28">
        <f t="shared" ca="1" si="18"/>
        <v>-0.22457729996337525</v>
      </c>
      <c r="U148" s="27">
        <f t="shared" ca="1" si="19"/>
        <v>-0.97241990796609246</v>
      </c>
      <c r="V148" s="7"/>
      <c r="W148" s="28">
        <f t="shared" ca="1" si="20"/>
        <v>-0.22319465804235639</v>
      </c>
      <c r="X148" s="27">
        <f t="shared" ca="1" si="24"/>
        <v>6.0366750873623687</v>
      </c>
      <c r="Y148" s="7"/>
      <c r="Z148" s="28">
        <f t="shared" si="23"/>
        <v>6.1649999999998881</v>
      </c>
      <c r="AA148" s="27">
        <f t="shared" si="21"/>
        <v>0.10759954838544847</v>
      </c>
      <c r="AB148" s="7"/>
      <c r="AC148" s="28">
        <f t="shared" ref="AC148:AC149" ca="1" si="25">X148-Z148</f>
        <v>-0.12832491263751944</v>
      </c>
      <c r="AD148" s="27"/>
      <c r="AE148" s="7"/>
    </row>
    <row r="149" spans="1:31" s="26" customFormat="1" x14ac:dyDescent="0.25">
      <c r="A149" s="26">
        <v>64</v>
      </c>
      <c r="B149" s="26">
        <v>-639</v>
      </c>
      <c r="C149" s="26">
        <v>13335</v>
      </c>
      <c r="D149" s="26">
        <v>11201</v>
      </c>
      <c r="E149" s="26">
        <v>12866</v>
      </c>
      <c r="F149" s="26">
        <v>15014</v>
      </c>
      <c r="G149" s="27"/>
      <c r="H149" s="7"/>
      <c r="I149" s="28">
        <f t="shared" ref="I149:J149" si="26">C149-E149</f>
        <v>469</v>
      </c>
      <c r="J149" s="27">
        <f t="shared" si="26"/>
        <v>-3813</v>
      </c>
      <c r="K149" s="7"/>
      <c r="L149" s="124">
        <f t="shared" si="22"/>
        <v>-0.12475941549640451</v>
      </c>
      <c r="M149" s="27">
        <f t="shared" ref="M149" ca="1" si="27">(W149-L149)^2</f>
        <v>3.121422492408328E-7</v>
      </c>
      <c r="N149" s="44"/>
      <c r="O149" s="44"/>
      <c r="P149" s="7"/>
      <c r="Q149" s="28">
        <f t="shared" ref="Q149" ca="1" si="28">I149-$J$4</f>
        <v>489.55485944612741</v>
      </c>
      <c r="R149" s="27">
        <f t="shared" ref="R149" ca="1" si="29">J149-$J$3</f>
        <v>-3832.9335307453503</v>
      </c>
      <c r="S149" s="7"/>
      <c r="T149" s="28">
        <f t="shared" ref="T149" ca="1" si="30">Q149/$J$7</f>
        <v>-0.12672732717853918</v>
      </c>
      <c r="U149" s="27">
        <f t="shared" ref="U149" ca="1" si="31">R149/$J$6</f>
        <v>-0.99103609269820692</v>
      </c>
      <c r="V149" s="7"/>
      <c r="W149" s="28">
        <f t="shared" ref="W149" ca="1" si="32">(T149-U149*SIN(-$J$11*PI()/180))/(COS(-$J$11*PI()/180))</f>
        <v>-0.12531811241714136</v>
      </c>
      <c r="X149" s="27">
        <f ca="1">IF(MOD(ATAN2(U149,W149)*180/PI()-$J$9+360,360)&gt;5,MOD(ATAN2(U149,W149)*180/PI()-$J$9+360,360)-360,MOD(ATAN2(U149,W149)*180/PI()-$J$9+360,360))</f>
        <v>0.31665598019998242</v>
      </c>
      <c r="Y149" s="7"/>
      <c r="Z149" s="28">
        <f t="shared" si="23"/>
        <v>0.41399999999988868</v>
      </c>
      <c r="AA149" s="27">
        <f t="shared" ref="AA149" si="33">Z149*PI()/180</f>
        <v>7.2256631032545805E-3</v>
      </c>
      <c r="AB149" s="7"/>
      <c r="AC149" s="28">
        <f t="shared" ca="1" si="25"/>
        <v>-9.7344019799906256E-2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40022</v>
      </c>
    </row>
    <row r="155" spans="1:31" x14ac:dyDescent="0.25">
      <c r="A155" t="s">
        <v>177</v>
      </c>
      <c r="B155">
        <v>40022</v>
      </c>
    </row>
    <row r="156" spans="1:31" x14ac:dyDescent="0.25">
      <c r="A156" s="31" t="s">
        <v>188</v>
      </c>
      <c r="B156" s="31">
        <v>-39976</v>
      </c>
    </row>
    <row r="157" spans="1:31" x14ac:dyDescent="0.25">
      <c r="A157" t="s">
        <v>183</v>
      </c>
      <c r="B157">
        <v>-39976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4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19.933530745350375</v>
      </c>
      <c r="L3" s="102" t="s">
        <v>1</v>
      </c>
      <c r="M3" s="103">
        <v>1.0010991264634355</v>
      </c>
      <c r="N3" s="104" t="s">
        <v>18</v>
      </c>
      <c r="O3" s="102">
        <v>0.99800694784196931</v>
      </c>
      <c r="Q3" s="101" t="s">
        <v>194</v>
      </c>
      <c r="R3" s="101">
        <f ca="1">MAX(AC21:AC149)</f>
        <v>0.16925995471638089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-20.554859446127427</v>
      </c>
      <c r="L4" s="104" t="s">
        <v>5</v>
      </c>
      <c r="M4" s="106">
        <v>359.99517222702809</v>
      </c>
      <c r="N4" s="104" t="s">
        <v>21</v>
      </c>
      <c r="O4" s="104">
        <v>359.93657023037753</v>
      </c>
      <c r="Q4" s="105" t="s">
        <v>195</v>
      </c>
      <c r="R4" s="105">
        <f ca="1">MIN(AC21:AC149)</f>
        <v>-0.22358781929756333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-173.16579750388416</v>
      </c>
      <c r="N5" s="107" t="s">
        <v>24</v>
      </c>
      <c r="O5" s="107">
        <v>-173.12896443539134</v>
      </c>
      <c r="Q5" s="8"/>
      <c r="R5" s="8"/>
      <c r="T5" s="45" t="s">
        <v>55</v>
      </c>
      <c r="U5" s="47">
        <v>10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3867.602359778602</v>
      </c>
      <c r="L6" s="107" t="s">
        <v>12</v>
      </c>
      <c r="M6" s="108">
        <v>-4.7619058959654561E-5</v>
      </c>
      <c r="N6" s="107" t="s">
        <v>26</v>
      </c>
      <c r="O6" s="107">
        <v>-1.0007679846831753E-4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-3863.0567719338105</v>
      </c>
      <c r="L7" s="109" t="s">
        <v>15</v>
      </c>
      <c r="M7" s="110">
        <f ca="1">SUM(M20:M84)</f>
        <v>1.9560590623467116E-4</v>
      </c>
      <c r="N7" s="109" t="s">
        <v>15</v>
      </c>
      <c r="O7" s="89">
        <f ca="1">SUM(M85:M149)</f>
        <v>1.5675252206996039E-4</v>
      </c>
      <c r="Q7" s="101" t="s">
        <v>194</v>
      </c>
      <c r="R7" s="101">
        <f ca="1">MAX(AD21:AD83)</f>
        <v>0.16023012015773475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-5.4065269222405732E-2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-173.10976257785663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-173.02828285530941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-8.1479722547224284E-2</v>
      </c>
      <c r="L11" s="113" t="s">
        <v>208</v>
      </c>
      <c r="M11" s="114">
        <f>(M6+O6)/2</f>
        <v>-7.3847928713986045E-5</v>
      </c>
      <c r="N11" s="115"/>
      <c r="O11" s="115"/>
      <c r="Q11" s="101" t="s">
        <v>194</v>
      </c>
      <c r="R11" s="101">
        <f ca="1">MAX(W20:W149)</f>
        <v>0.99857555439141543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0.99955303715270238</v>
      </c>
      <c r="N12" s="118"/>
      <c r="O12" s="118"/>
      <c r="Q12" s="105" t="s">
        <v>195</v>
      </c>
      <c r="R12" s="105">
        <f ca="1">MIN(W20:W149)</f>
        <v>-0.99912724603481973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-173.14738096963777</v>
      </c>
      <c r="N13" s="121"/>
      <c r="O13" s="121"/>
    </row>
    <row r="14" spans="1:24" x14ac:dyDescent="0.25">
      <c r="I14" s="9" t="s">
        <v>130</v>
      </c>
      <c r="L14" s="9"/>
      <c r="M14" s="9"/>
      <c r="N14" s="9"/>
      <c r="O14" s="9"/>
    </row>
    <row r="15" spans="1:24" x14ac:dyDescent="0.25">
      <c r="I15" s="9" t="s">
        <v>131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13373</v>
      </c>
      <c r="D20" s="26">
        <v>11247</v>
      </c>
      <c r="E20" s="26">
        <v>12918</v>
      </c>
      <c r="F20" s="26">
        <v>15068</v>
      </c>
      <c r="G20" s="27"/>
      <c r="H20" s="7"/>
      <c r="I20" s="28">
        <f>C20-E20</f>
        <v>455</v>
      </c>
      <c r="J20" s="27">
        <f>D20-F20</f>
        <v>-3821</v>
      </c>
      <c r="K20" s="7"/>
      <c r="L20" s="124">
        <f>$M$3*SIN(2*PI()/$M$4*($Z20+$M$5))+$M$6</f>
        <v>-0.11913481804709218</v>
      </c>
      <c r="M20" s="27">
        <f ca="1">(W20-L20)^2</f>
        <v>6.5345474750564008E-6</v>
      </c>
      <c r="N20" s="44"/>
      <c r="O20" s="44"/>
      <c r="P20" s="7"/>
      <c r="Q20" s="28">
        <f ca="1">I20-$J$4</f>
        <v>475.55485944612741</v>
      </c>
      <c r="R20" s="27">
        <f ca="1">J20-$J$3</f>
        <v>-3840.9335307453503</v>
      </c>
      <c r="S20" s="7"/>
      <c r="T20" s="28">
        <f ca="1">Q20/$J$7</f>
        <v>-0.12310325411243414</v>
      </c>
      <c r="U20" s="27">
        <f ca="1">R20/$J$6</f>
        <v>-0.99310455766844175</v>
      </c>
      <c r="V20" s="7"/>
      <c r="W20" s="28">
        <f ca="1">(T20-U20*SIN(-$J$11*PI()/180))/(COS(-$J$11*PI()/180))</f>
        <v>-0.12169109414232454</v>
      </c>
      <c r="X20" s="27">
        <f ca="1">IF(MOD(ATAN2(U20,W20)*180/PI()-$J$9+360,360)&gt;5,MOD(ATAN2(U20,W20)*180/PI()-$J$9+360,360)-360,MOD(ATAN2(U20,W20)*180/PI()-$J$9+360,360))</f>
        <v>9.5734118372320154E-2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9.5734118372320154E-2</v>
      </c>
      <c r="AD20" s="27">
        <f ca="1">INDIRECT("AC"&amp;AE20)-AC20</f>
        <v>-0.21492529258577697</v>
      </c>
      <c r="AE20" s="7">
        <v>149</v>
      </c>
    </row>
    <row r="21" spans="1:31" s="26" customFormat="1" x14ac:dyDescent="0.25">
      <c r="A21" s="26">
        <v>1</v>
      </c>
      <c r="B21" s="26">
        <v>659</v>
      </c>
      <c r="C21" s="26">
        <v>13561</v>
      </c>
      <c r="D21" s="26">
        <v>11277</v>
      </c>
      <c r="E21" s="26">
        <v>12729</v>
      </c>
      <c r="F21" s="26">
        <v>15025</v>
      </c>
      <c r="G21" s="27"/>
      <c r="H21" s="7"/>
      <c r="I21" s="28">
        <f t="shared" ref="I21:J84" si="1">C21-E21</f>
        <v>832</v>
      </c>
      <c r="J21" s="27">
        <f t="shared" si="1"/>
        <v>-3748</v>
      </c>
      <c r="K21" s="7"/>
      <c r="L21" s="124">
        <f t="shared" ref="L21:L84" si="2">$M$3*SIN(2*PI()/$M$4*($Z21+$M$5))+$M$6</f>
        <v>-0.2212084785697277</v>
      </c>
      <c r="M21" s="27">
        <f t="shared" ref="M21:M84" ca="1" si="3">(W21-L21)^2</f>
        <v>3.6074686285022858E-6</v>
      </c>
      <c r="N21" s="44"/>
      <c r="O21" s="44"/>
      <c r="P21" s="7"/>
      <c r="Q21" s="28">
        <f t="shared" ref="Q21:Q84" ca="1" si="4">I21-$J$4</f>
        <v>852.55485944612747</v>
      </c>
      <c r="R21" s="27">
        <f t="shared" ref="R21:R84" ca="1" si="5">J21-$J$3</f>
        <v>-3767.9335307453503</v>
      </c>
      <c r="S21" s="7"/>
      <c r="T21" s="28">
        <f t="shared" ref="T21:T84" ca="1" si="6">Q21/$J$7</f>
        <v>-0.22069436453540556</v>
      </c>
      <c r="U21" s="27">
        <f t="shared" ref="U21:U84" ca="1" si="7">R21/$J$6</f>
        <v>-0.974229814815048</v>
      </c>
      <c r="V21" s="7"/>
      <c r="W21" s="28">
        <f t="shared" ref="W21:W84" ca="1" si="8">(T21-U21*SIN(-$J$11*PI()/180))/(COS(-$J$11*PI()/180))</f>
        <v>-0.21930914483694078</v>
      </c>
      <c r="X21" s="27">
        <f ca="1">MOD(ATAN2(U21,W21)*180/PI()-$J$9+360,360)</f>
        <v>5.7961599543170905</v>
      </c>
      <c r="Y21" s="7"/>
      <c r="Z21" s="28">
        <f>360/40000*B21+Z20</f>
        <v>5.9309999999999992</v>
      </c>
      <c r="AA21" s="27">
        <f t="shared" ref="AA21:AA84" si="9">Z21*PI()/180</f>
        <v>0.10351547793578367</v>
      </c>
      <c r="AB21" s="7"/>
      <c r="AC21" s="28">
        <f t="shared" ca="1" si="0"/>
        <v>-0.13484004568290864</v>
      </c>
      <c r="AD21" s="27">
        <f t="shared" ref="AD21:AD83" ca="1" si="10">INDIRECT("AC"&amp;AE21)-AC21</f>
        <v>3.1737004735754581E-3</v>
      </c>
      <c r="AE21" s="7">
        <v>148</v>
      </c>
    </row>
    <row r="22" spans="1:31" s="26" customFormat="1" x14ac:dyDescent="0.25">
      <c r="A22" s="26">
        <v>2</v>
      </c>
      <c r="B22" s="26">
        <v>630</v>
      </c>
      <c r="C22" s="26">
        <v>13753</v>
      </c>
      <c r="D22" s="26">
        <v>11339</v>
      </c>
      <c r="E22" s="26">
        <v>12555</v>
      </c>
      <c r="F22" s="26">
        <v>14997</v>
      </c>
      <c r="G22" s="27"/>
      <c r="H22" s="7"/>
      <c r="I22" s="28">
        <f t="shared" si="1"/>
        <v>1198</v>
      </c>
      <c r="J22" s="27">
        <f t="shared" si="1"/>
        <v>-3658</v>
      </c>
      <c r="K22" s="7"/>
      <c r="L22" s="124">
        <f t="shared" si="2"/>
        <v>-0.31659124932310079</v>
      </c>
      <c r="M22" s="27">
        <f t="shared" ca="1" si="3"/>
        <v>6.2764873539491963E-6</v>
      </c>
      <c r="N22" s="44"/>
      <c r="O22" s="44"/>
      <c r="P22" s="7"/>
      <c r="Q22" s="28">
        <f t="shared" ca="1" si="4"/>
        <v>1218.5548594461275</v>
      </c>
      <c r="R22" s="27">
        <f t="shared" ca="1" si="5"/>
        <v>-3677.9335307453503</v>
      </c>
      <c r="S22" s="7"/>
      <c r="T22" s="28">
        <f t="shared" ca="1" si="6"/>
        <v>-0.3154379889778659</v>
      </c>
      <c r="U22" s="27">
        <f t="shared" ca="1" si="7"/>
        <v>-0.95095958389990509</v>
      </c>
      <c r="V22" s="7"/>
      <c r="W22" s="28">
        <f t="shared" ca="1" si="8"/>
        <v>-0.31408595745308859</v>
      </c>
      <c r="X22" s="27">
        <f t="shared" ref="X22:X83" ca="1" si="11">MOD(ATAN2(U22,W22)*180/PI()-$J$9+360,360)</f>
        <v>11.387283031048071</v>
      </c>
      <c r="Y22" s="7"/>
      <c r="Z22" s="28">
        <f t="shared" ref="Z22:Z85" si="12">360/40000*B22+Z21</f>
        <v>11.600999999999999</v>
      </c>
      <c r="AA22" s="27">
        <f t="shared" si="9"/>
        <v>0.20247564652386213</v>
      </c>
      <c r="AB22" s="7"/>
      <c r="AC22" s="28">
        <f t="shared" ca="1" si="0"/>
        <v>-0.21371696895192827</v>
      </c>
      <c r="AD22" s="27">
        <f t="shared" ca="1" si="10"/>
        <v>4.6484959292548922E-2</v>
      </c>
      <c r="AE22" s="7">
        <v>147</v>
      </c>
    </row>
    <row r="23" spans="1:31" s="26" customFormat="1" x14ac:dyDescent="0.25">
      <c r="A23" s="26">
        <v>3</v>
      </c>
      <c r="B23" s="26">
        <v>637</v>
      </c>
      <c r="C23" s="26">
        <v>13926</v>
      </c>
      <c r="D23" s="26">
        <v>11397</v>
      </c>
      <c r="E23" s="26">
        <v>12364</v>
      </c>
      <c r="F23" s="26">
        <v>14911</v>
      </c>
      <c r="G23" s="27"/>
      <c r="H23" s="7"/>
      <c r="I23" s="28">
        <f t="shared" si="1"/>
        <v>1562</v>
      </c>
      <c r="J23" s="27">
        <f t="shared" si="1"/>
        <v>-3514</v>
      </c>
      <c r="K23" s="7"/>
      <c r="L23" s="124">
        <f t="shared" si="2"/>
        <v>-0.4098810764425822</v>
      </c>
      <c r="M23" s="27">
        <f t="shared" ca="1" si="3"/>
        <v>2.2987902619216024E-6</v>
      </c>
      <c r="N23" s="44"/>
      <c r="O23" s="44"/>
      <c r="P23" s="7"/>
      <c r="Q23" s="28">
        <f t="shared" ca="1" si="4"/>
        <v>1582.5548594461275</v>
      </c>
      <c r="R23" s="27">
        <f t="shared" ca="1" si="5"/>
        <v>-3533.9335307453503</v>
      </c>
      <c r="S23" s="7"/>
      <c r="T23" s="28">
        <f t="shared" ca="1" si="6"/>
        <v>-0.40966388869659692</v>
      </c>
      <c r="U23" s="27">
        <f t="shared" ca="1" si="7"/>
        <v>-0.91372721443567628</v>
      </c>
      <c r="V23" s="7"/>
      <c r="W23" s="28">
        <f t="shared" ca="1" si="8"/>
        <v>-0.40836490024506372</v>
      </c>
      <c r="X23" s="27">
        <f t="shared" ca="1" si="11"/>
        <v>17.19068650373174</v>
      </c>
      <c r="Y23" s="7"/>
      <c r="Z23" s="28">
        <f t="shared" si="12"/>
        <v>17.334</v>
      </c>
      <c r="AA23" s="27">
        <f t="shared" si="9"/>
        <v>0.30253537254069707</v>
      </c>
      <c r="AB23" s="7"/>
      <c r="AC23" s="28">
        <f t="shared" ca="1" si="0"/>
        <v>-0.1433134962682594</v>
      </c>
      <c r="AD23" s="27">
        <f t="shared" ca="1" si="10"/>
        <v>-1.8416316852825076E-2</v>
      </c>
      <c r="AE23" s="7">
        <v>146</v>
      </c>
    </row>
    <row r="24" spans="1:31" s="26" customFormat="1" x14ac:dyDescent="0.25">
      <c r="A24" s="26">
        <v>4</v>
      </c>
      <c r="B24" s="26">
        <v>609</v>
      </c>
      <c r="C24" s="26">
        <v>14089</v>
      </c>
      <c r="D24" s="26">
        <v>11480</v>
      </c>
      <c r="E24" s="26">
        <v>12205</v>
      </c>
      <c r="F24" s="26">
        <v>14823</v>
      </c>
      <c r="G24" s="27"/>
      <c r="H24" s="7"/>
      <c r="I24" s="28">
        <f t="shared" si="1"/>
        <v>1884</v>
      </c>
      <c r="J24" s="27">
        <f t="shared" si="1"/>
        <v>-3343</v>
      </c>
      <c r="K24" s="7"/>
      <c r="L24" s="124">
        <f t="shared" si="2"/>
        <v>-0.49524908590253608</v>
      </c>
      <c r="M24" s="27">
        <f t="shared" ca="1" si="3"/>
        <v>1.2023870726166428E-5</v>
      </c>
      <c r="N24" s="44"/>
      <c r="O24" s="44"/>
      <c r="P24" s="7"/>
      <c r="Q24" s="28">
        <f t="shared" ca="1" si="4"/>
        <v>1904.5548594461275</v>
      </c>
      <c r="R24" s="27">
        <f t="shared" ca="1" si="5"/>
        <v>-3362.9335307453503</v>
      </c>
      <c r="S24" s="7"/>
      <c r="T24" s="28">
        <f t="shared" ca="1" si="6"/>
        <v>-0.49301756921701279</v>
      </c>
      <c r="U24" s="27">
        <f t="shared" ca="1" si="7"/>
        <v>-0.86951377569690458</v>
      </c>
      <c r="V24" s="7"/>
      <c r="W24" s="28">
        <f t="shared" ca="1" si="8"/>
        <v>-0.49178154055659373</v>
      </c>
      <c r="X24" s="27">
        <f t="shared" ca="1" si="11"/>
        <v>22.601491621437447</v>
      </c>
      <c r="Y24" s="7"/>
      <c r="Z24" s="28">
        <f t="shared" si="12"/>
        <v>22.814999999999998</v>
      </c>
      <c r="AA24" s="27">
        <f t="shared" si="9"/>
        <v>0.39819686884250621</v>
      </c>
      <c r="AB24" s="7"/>
      <c r="AC24" s="28">
        <f t="shared" ca="1" si="0"/>
        <v>-0.21350837856255112</v>
      </c>
      <c r="AD24" s="27">
        <f t="shared" ca="1" si="10"/>
        <v>0.10043409565424355</v>
      </c>
      <c r="AE24" s="7">
        <v>145</v>
      </c>
    </row>
    <row r="25" spans="1:31" s="26" customFormat="1" x14ac:dyDescent="0.25">
      <c r="A25" s="26">
        <v>5</v>
      </c>
      <c r="B25" s="26">
        <v>607</v>
      </c>
      <c r="C25" s="26">
        <v>14251</v>
      </c>
      <c r="D25" s="26">
        <v>11587</v>
      </c>
      <c r="E25" s="26">
        <v>12051</v>
      </c>
      <c r="F25" s="26">
        <v>14734</v>
      </c>
      <c r="G25" s="27"/>
      <c r="H25" s="7"/>
      <c r="I25" s="28">
        <f t="shared" si="1"/>
        <v>2200</v>
      </c>
      <c r="J25" s="27">
        <f t="shared" si="1"/>
        <v>-3147</v>
      </c>
      <c r="K25" s="7"/>
      <c r="L25" s="124">
        <f t="shared" si="2"/>
        <v>-0.57583152531105952</v>
      </c>
      <c r="M25" s="27">
        <f t="shared" ca="1" si="3"/>
        <v>4.7407566062477986E-6</v>
      </c>
      <c r="N25" s="44"/>
      <c r="O25" s="44"/>
      <c r="P25" s="7"/>
      <c r="Q25" s="28">
        <f t="shared" ca="1" si="4"/>
        <v>2220.5548594461275</v>
      </c>
      <c r="R25" s="27">
        <f t="shared" ca="1" si="5"/>
        <v>-3166.9335307453503</v>
      </c>
      <c r="S25" s="7"/>
      <c r="T25" s="28">
        <f t="shared" ca="1" si="6"/>
        <v>-0.57481807556624087</v>
      </c>
      <c r="U25" s="27">
        <f t="shared" ca="1" si="7"/>
        <v>-0.81883638392614877</v>
      </c>
      <c r="V25" s="7"/>
      <c r="W25" s="28">
        <f t="shared" ca="1" si="8"/>
        <v>-0.5736541974519056</v>
      </c>
      <c r="X25" s="27">
        <f t="shared" ca="1" si="11"/>
        <v>28.123788922007066</v>
      </c>
      <c r="Y25" s="7"/>
      <c r="Z25" s="28">
        <f t="shared" si="12"/>
        <v>28.277999999999999</v>
      </c>
      <c r="AA25" s="27">
        <f t="shared" si="9"/>
        <v>0.49354420587895648</v>
      </c>
      <c r="AB25" s="7"/>
      <c r="AC25" s="28">
        <f t="shared" ca="1" si="0"/>
        <v>-0.1542110779929331</v>
      </c>
      <c r="AD25" s="27">
        <f t="shared" ca="1" si="10"/>
        <v>9.5453416160747651E-2</v>
      </c>
      <c r="AE25" s="7">
        <v>144</v>
      </c>
    </row>
    <row r="26" spans="1:31" s="26" customFormat="1" x14ac:dyDescent="0.25">
      <c r="A26" s="26">
        <v>6</v>
      </c>
      <c r="B26" s="26">
        <v>636</v>
      </c>
      <c r="C26" s="26">
        <v>14407</v>
      </c>
      <c r="D26" s="26">
        <v>11702</v>
      </c>
      <c r="E26" s="26">
        <v>11898</v>
      </c>
      <c r="F26" s="26">
        <v>14611</v>
      </c>
      <c r="G26" s="27"/>
      <c r="H26" s="7"/>
      <c r="I26" s="28">
        <f t="shared" si="1"/>
        <v>2509</v>
      </c>
      <c r="J26" s="27">
        <f t="shared" si="1"/>
        <v>-2909</v>
      </c>
      <c r="K26" s="7"/>
      <c r="L26" s="124">
        <f t="shared" si="2"/>
        <v>-0.65464044809380983</v>
      </c>
      <c r="M26" s="27">
        <f t="shared" ca="1" si="3"/>
        <v>8.2844402499438514E-7</v>
      </c>
      <c r="N26" s="44"/>
      <c r="O26" s="44"/>
      <c r="P26" s="7"/>
      <c r="Q26" s="28">
        <f t="shared" ca="1" si="4"/>
        <v>2529.5548594461275</v>
      </c>
      <c r="R26" s="27">
        <f t="shared" ca="1" si="5"/>
        <v>-2928.9335307453503</v>
      </c>
      <c r="S26" s="7"/>
      <c r="T26" s="28">
        <f t="shared" ca="1" si="6"/>
        <v>-0.65480654538241634</v>
      </c>
      <c r="U26" s="27">
        <f t="shared" ca="1" si="7"/>
        <v>-0.75729955106165947</v>
      </c>
      <c r="V26" s="7"/>
      <c r="W26" s="28">
        <f t="shared" ca="1" si="8"/>
        <v>-0.65373025908871563</v>
      </c>
      <c r="X26" s="27">
        <f t="shared" ca="1" si="11"/>
        <v>33.911792479616565</v>
      </c>
      <c r="Y26" s="7"/>
      <c r="Z26" s="28">
        <f t="shared" si="12"/>
        <v>34.001999999999995</v>
      </c>
      <c r="AA26" s="27">
        <f t="shared" si="9"/>
        <v>0.59344685226311178</v>
      </c>
      <c r="AB26" s="7"/>
      <c r="AC26" s="28">
        <f t="shared" ca="1" si="0"/>
        <v>-9.0207520383430051E-2</v>
      </c>
      <c r="AD26" s="27">
        <f t="shared" ca="1" si="10"/>
        <v>4.4397296131386099E-2</v>
      </c>
      <c r="AE26" s="7">
        <v>143</v>
      </c>
    </row>
    <row r="27" spans="1:31" s="26" customFormat="1" x14ac:dyDescent="0.25">
      <c r="A27" s="26">
        <v>7</v>
      </c>
      <c r="B27" s="26">
        <v>619</v>
      </c>
      <c r="C27" s="26">
        <v>14541</v>
      </c>
      <c r="D27" s="26">
        <v>11841</v>
      </c>
      <c r="E27" s="26">
        <v>11771</v>
      </c>
      <c r="F27" s="26">
        <v>14480</v>
      </c>
      <c r="G27" s="27"/>
      <c r="H27" s="7"/>
      <c r="I27" s="28">
        <f t="shared" si="1"/>
        <v>2770</v>
      </c>
      <c r="J27" s="27">
        <f t="shared" si="1"/>
        <v>-2639</v>
      </c>
      <c r="K27" s="7"/>
      <c r="L27" s="124">
        <f t="shared" si="2"/>
        <v>-0.72508063195035333</v>
      </c>
      <c r="M27" s="27">
        <f t="shared" ca="1" si="3"/>
        <v>1.3600982444787451E-5</v>
      </c>
      <c r="N27" s="44"/>
      <c r="O27" s="44"/>
      <c r="P27" s="7"/>
      <c r="Q27" s="28">
        <f t="shared" ca="1" si="4"/>
        <v>2790.5548594461275</v>
      </c>
      <c r="R27" s="27">
        <f t="shared" ca="1" si="5"/>
        <v>-2658.9335307453503</v>
      </c>
      <c r="S27" s="7"/>
      <c r="T27" s="28">
        <f t="shared" ca="1" si="6"/>
        <v>-0.72236962182908881</v>
      </c>
      <c r="U27" s="27">
        <f t="shared" ca="1" si="7"/>
        <v>-0.68748885831623052</v>
      </c>
      <c r="V27" s="7"/>
      <c r="W27" s="28">
        <f t="shared" ca="1" si="8"/>
        <v>-0.7213926809684682</v>
      </c>
      <c r="X27" s="27">
        <f t="shared" ca="1" si="11"/>
        <v>39.488282383652745</v>
      </c>
      <c r="Y27" s="7"/>
      <c r="Z27" s="28">
        <f t="shared" si="12"/>
        <v>39.572999999999993</v>
      </c>
      <c r="AA27" s="27">
        <f t="shared" si="9"/>
        <v>0.69067914489171589</v>
      </c>
      <c r="AB27" s="7"/>
      <c r="AC27" s="28">
        <f t="shared" ca="1" si="0"/>
        <v>-8.4717616347248281E-2</v>
      </c>
      <c r="AD27" s="27">
        <f t="shared" ca="1" si="10"/>
        <v>4.8534964436491634E-2</v>
      </c>
      <c r="AE27" s="7">
        <v>142</v>
      </c>
    </row>
    <row r="28" spans="1:31" s="26" customFormat="1" x14ac:dyDescent="0.25">
      <c r="A28" s="26">
        <v>8</v>
      </c>
      <c r="B28" s="26">
        <v>624</v>
      </c>
      <c r="C28" s="26">
        <v>14659</v>
      </c>
      <c r="D28" s="26">
        <v>11979</v>
      </c>
      <c r="E28" s="26">
        <v>11641</v>
      </c>
      <c r="F28" s="26">
        <v>14337</v>
      </c>
      <c r="G28" s="27"/>
      <c r="H28" s="7"/>
      <c r="I28" s="28">
        <f t="shared" si="1"/>
        <v>3018</v>
      </c>
      <c r="J28" s="27">
        <f t="shared" si="1"/>
        <v>-2358</v>
      </c>
      <c r="K28" s="7"/>
      <c r="L28" s="124">
        <f t="shared" si="2"/>
        <v>-0.7891555709761503</v>
      </c>
      <c r="M28" s="27">
        <f t="shared" ca="1" si="3"/>
        <v>1.1982934955105313E-5</v>
      </c>
      <c r="N28" s="44"/>
      <c r="O28" s="44"/>
      <c r="P28" s="7"/>
      <c r="Q28" s="28">
        <f t="shared" ca="1" si="4"/>
        <v>3038.5548594461275</v>
      </c>
      <c r="R28" s="27">
        <f t="shared" ca="1" si="5"/>
        <v>-2377.9335307453503</v>
      </c>
      <c r="S28" s="7"/>
      <c r="T28" s="28">
        <f t="shared" ca="1" si="6"/>
        <v>-0.78656748757152095</v>
      </c>
      <c r="U28" s="27">
        <f t="shared" ca="1" si="7"/>
        <v>-0.61483402623672856</v>
      </c>
      <c r="V28" s="7"/>
      <c r="W28" s="28">
        <f t="shared" ca="1" si="8"/>
        <v>-0.78569393336439697</v>
      </c>
      <c r="X28" s="27">
        <f t="shared" ca="1" si="11"/>
        <v>45.065292434079993</v>
      </c>
      <c r="Y28" s="7"/>
      <c r="Z28" s="28">
        <f t="shared" si="12"/>
        <v>45.188999999999993</v>
      </c>
      <c r="AA28" s="27">
        <f t="shared" si="9"/>
        <v>0.7886968356837174</v>
      </c>
      <c r="AB28" s="7"/>
      <c r="AC28" s="28">
        <f t="shared" ca="1" si="0"/>
        <v>-0.12370756592000021</v>
      </c>
      <c r="AD28" s="27">
        <f t="shared" ca="1" si="10"/>
        <v>7.9653675780541278E-2</v>
      </c>
      <c r="AE28" s="7">
        <v>141</v>
      </c>
    </row>
    <row r="29" spans="1:31" s="26" customFormat="1" x14ac:dyDescent="0.25">
      <c r="A29" s="26">
        <v>9</v>
      </c>
      <c r="B29" s="26">
        <v>634</v>
      </c>
      <c r="C29" s="26">
        <v>14765</v>
      </c>
      <c r="D29" s="26">
        <v>12128</v>
      </c>
      <c r="E29" s="26">
        <v>11522</v>
      </c>
      <c r="F29" s="26">
        <v>14171</v>
      </c>
      <c r="G29" s="27"/>
      <c r="H29" s="7"/>
      <c r="I29" s="28">
        <f t="shared" si="1"/>
        <v>3243</v>
      </c>
      <c r="J29" s="27">
        <f t="shared" si="1"/>
        <v>-2043</v>
      </c>
      <c r="K29" s="7"/>
      <c r="L29" s="124">
        <f t="shared" si="2"/>
        <v>-0.84649574261101346</v>
      </c>
      <c r="M29" s="27">
        <f t="shared" ca="1" si="3"/>
        <v>5.9628542738846071E-6</v>
      </c>
      <c r="N29" s="44"/>
      <c r="O29" s="44"/>
      <c r="P29" s="7"/>
      <c r="Q29" s="28">
        <f t="shared" ca="1" si="4"/>
        <v>3263.5548594461275</v>
      </c>
      <c r="R29" s="27">
        <f t="shared" ca="1" si="5"/>
        <v>-2062.9335307453503</v>
      </c>
      <c r="S29" s="7"/>
      <c r="T29" s="28">
        <f t="shared" ca="1" si="6"/>
        <v>-0.84481151899106621</v>
      </c>
      <c r="U29" s="27">
        <f t="shared" ca="1" si="7"/>
        <v>-0.53338821803372805</v>
      </c>
      <c r="V29" s="7"/>
      <c r="W29" s="28">
        <f t="shared" ca="1" si="8"/>
        <v>-0.84405384697977026</v>
      </c>
      <c r="X29" s="27">
        <f t="shared" ca="1" si="11"/>
        <v>50.819486466471744</v>
      </c>
      <c r="Y29" s="7"/>
      <c r="Z29" s="28">
        <f t="shared" si="12"/>
        <v>50.894999999999996</v>
      </c>
      <c r="AA29" s="27">
        <f t="shared" si="9"/>
        <v>0.88828532280251393</v>
      </c>
      <c r="AB29" s="7"/>
      <c r="AC29" s="28">
        <f t="shared" ca="1" si="0"/>
        <v>-7.5513533528251742E-2</v>
      </c>
      <c r="AD29" s="27">
        <f t="shared" ca="1" si="10"/>
        <v>2.6770125219982788E-2</v>
      </c>
      <c r="AE29" s="7">
        <v>140</v>
      </c>
    </row>
    <row r="30" spans="1:31" s="26" customFormat="1" x14ac:dyDescent="0.25">
      <c r="A30" s="26">
        <v>10</v>
      </c>
      <c r="B30" s="26">
        <v>645</v>
      </c>
      <c r="C30" s="26">
        <v>14864</v>
      </c>
      <c r="D30" s="26">
        <v>12306</v>
      </c>
      <c r="E30" s="26">
        <v>11429</v>
      </c>
      <c r="F30" s="26">
        <v>14005</v>
      </c>
      <c r="G30" s="27"/>
      <c r="H30" s="7"/>
      <c r="I30" s="28">
        <f t="shared" si="1"/>
        <v>3435</v>
      </c>
      <c r="J30" s="27">
        <f t="shared" si="1"/>
        <v>-1699</v>
      </c>
      <c r="K30" s="7"/>
      <c r="L30" s="124">
        <f t="shared" si="2"/>
        <v>-0.89621995341609728</v>
      </c>
      <c r="M30" s="27">
        <f t="shared" ca="1" si="3"/>
        <v>5.46622671187306E-6</v>
      </c>
      <c r="N30" s="44"/>
      <c r="O30" s="44"/>
      <c r="P30" s="7"/>
      <c r="Q30" s="28">
        <f t="shared" ca="1" si="4"/>
        <v>3455.5548594461275</v>
      </c>
      <c r="R30" s="27">
        <f t="shared" ca="1" si="5"/>
        <v>-1718.9335307453505</v>
      </c>
      <c r="S30" s="7"/>
      <c r="T30" s="28">
        <f t="shared" ca="1" si="6"/>
        <v>-0.89451309246907817</v>
      </c>
      <c r="U30" s="27">
        <f t="shared" ca="1" si="7"/>
        <v>-0.44444422431362607</v>
      </c>
      <c r="V30" s="7"/>
      <c r="W30" s="28">
        <f t="shared" ca="1" si="8"/>
        <v>-0.89388195711330443</v>
      </c>
      <c r="X30" s="27">
        <f t="shared" ca="1" si="11"/>
        <v>56.672883357067803</v>
      </c>
      <c r="Y30" s="7"/>
      <c r="Z30" s="28">
        <f t="shared" si="12"/>
        <v>56.699999999999996</v>
      </c>
      <c r="AA30" s="27">
        <f t="shared" si="9"/>
        <v>0.98960168588078479</v>
      </c>
      <c r="AB30" s="7"/>
      <c r="AC30" s="28">
        <f t="shared" ca="1" si="0"/>
        <v>-2.7116642932192292E-2</v>
      </c>
      <c r="AD30" s="27">
        <f t="shared" ca="1" si="10"/>
        <v>1.5263418304485299E-2</v>
      </c>
      <c r="AE30" s="7">
        <v>139</v>
      </c>
    </row>
    <row r="31" spans="1:31" s="26" customFormat="1" x14ac:dyDescent="0.25">
      <c r="A31" s="26">
        <v>11</v>
      </c>
      <c r="B31" s="26">
        <v>621</v>
      </c>
      <c r="C31" s="26">
        <v>14950</v>
      </c>
      <c r="D31" s="26">
        <v>12486</v>
      </c>
      <c r="E31" s="26">
        <v>11357</v>
      </c>
      <c r="F31" s="26">
        <v>13835</v>
      </c>
      <c r="G31" s="27"/>
      <c r="H31" s="7"/>
      <c r="I31" s="28">
        <f t="shared" si="1"/>
        <v>3593</v>
      </c>
      <c r="J31" s="27">
        <f t="shared" si="1"/>
        <v>-1349</v>
      </c>
      <c r="K31" s="7"/>
      <c r="L31" s="124">
        <f t="shared" si="2"/>
        <v>-0.93541419026876005</v>
      </c>
      <c r="M31" s="27">
        <f t="shared" ca="1" si="3"/>
        <v>2.5325660378226605E-7</v>
      </c>
      <c r="N31" s="44"/>
      <c r="O31" s="44"/>
      <c r="P31" s="7"/>
      <c r="Q31" s="28">
        <f t="shared" ca="1" si="4"/>
        <v>3613.5548594461275</v>
      </c>
      <c r="R31" s="27">
        <f t="shared" ca="1" si="5"/>
        <v>-1368.9335307453505</v>
      </c>
      <c r="S31" s="7"/>
      <c r="T31" s="28">
        <f t="shared" ca="1" si="6"/>
        <v>-0.93541334564369227</v>
      </c>
      <c r="U31" s="27">
        <f t="shared" ca="1" si="7"/>
        <v>-0.35394888186584778</v>
      </c>
      <c r="V31" s="7"/>
      <c r="W31" s="28">
        <f t="shared" ca="1" si="8"/>
        <v>-0.93491094420192766</v>
      </c>
      <c r="X31" s="27">
        <f t="shared" ca="1" si="11"/>
        <v>62.373547175240276</v>
      </c>
      <c r="Y31" s="7"/>
      <c r="Z31" s="28">
        <f t="shared" si="12"/>
        <v>62.288999999999994</v>
      </c>
      <c r="AA31" s="27">
        <f t="shared" si="9"/>
        <v>1.0871481377747478</v>
      </c>
      <c r="AB31" s="7"/>
      <c r="AC31" s="28">
        <f t="shared" ca="1" si="0"/>
        <v>8.4547175240281547E-2</v>
      </c>
      <c r="AD31" s="27">
        <f t="shared" ca="1" si="10"/>
        <v>-8.3010893035861955E-3</v>
      </c>
      <c r="AE31" s="7">
        <v>138</v>
      </c>
    </row>
    <row r="32" spans="1:31" s="26" customFormat="1" x14ac:dyDescent="0.25">
      <c r="A32" s="26">
        <v>12</v>
      </c>
      <c r="B32" s="26">
        <v>623</v>
      </c>
      <c r="C32" s="26">
        <v>15004</v>
      </c>
      <c r="D32" s="26">
        <v>12659</v>
      </c>
      <c r="E32" s="26">
        <v>11297</v>
      </c>
      <c r="F32" s="26">
        <v>13652</v>
      </c>
      <c r="G32" s="27"/>
      <c r="H32" s="7"/>
      <c r="I32" s="28">
        <f t="shared" si="1"/>
        <v>3707</v>
      </c>
      <c r="J32" s="27">
        <f t="shared" si="1"/>
        <v>-993</v>
      </c>
      <c r="K32" s="7"/>
      <c r="L32" s="124">
        <f t="shared" si="2"/>
        <v>-0.96579782642522083</v>
      </c>
      <c r="M32" s="27">
        <f t="shared" ca="1" si="3"/>
        <v>1.5516300105293531E-6</v>
      </c>
      <c r="N32" s="44"/>
      <c r="O32" s="44"/>
      <c r="P32" s="7"/>
      <c r="Q32" s="28">
        <f t="shared" ca="1" si="4"/>
        <v>3727.5548594461275</v>
      </c>
      <c r="R32" s="27">
        <f t="shared" ca="1" si="5"/>
        <v>-1012.9335307453504</v>
      </c>
      <c r="S32" s="7"/>
      <c r="T32" s="28">
        <f t="shared" ca="1" si="6"/>
        <v>-0.96492365489626186</v>
      </c>
      <c r="U32" s="27">
        <f t="shared" ca="1" si="7"/>
        <v>-0.26190219069039328</v>
      </c>
      <c r="V32" s="7"/>
      <c r="W32" s="28">
        <f t="shared" ca="1" si="8"/>
        <v>-0.96455218200945469</v>
      </c>
      <c r="X32" s="27">
        <f t="shared" ca="1" si="11"/>
        <v>67.918660135012601</v>
      </c>
      <c r="Y32" s="7"/>
      <c r="Z32" s="28">
        <f t="shared" si="12"/>
        <v>67.895999999999987</v>
      </c>
      <c r="AA32" s="27">
        <f t="shared" si="9"/>
        <v>1.1850087489340697</v>
      </c>
      <c r="AB32" s="7"/>
      <c r="AC32" s="28">
        <f t="shared" ca="1" si="0"/>
        <v>2.2660135012614546E-2</v>
      </c>
      <c r="AD32" s="27">
        <f t="shared" ca="1" si="10"/>
        <v>-2.1046986427109005E-3</v>
      </c>
      <c r="AE32" s="7">
        <v>137</v>
      </c>
    </row>
    <row r="33" spans="1:31" s="26" customFormat="1" x14ac:dyDescent="0.25">
      <c r="A33" s="26">
        <v>13</v>
      </c>
      <c r="B33" s="26">
        <v>600</v>
      </c>
      <c r="C33" s="26">
        <v>15042</v>
      </c>
      <c r="D33" s="26">
        <v>12835</v>
      </c>
      <c r="E33" s="26">
        <v>11254</v>
      </c>
      <c r="F33" s="26">
        <v>13475</v>
      </c>
      <c r="G33" s="27"/>
      <c r="H33" s="7"/>
      <c r="I33" s="28">
        <f t="shared" si="1"/>
        <v>3788</v>
      </c>
      <c r="J33" s="27">
        <f t="shared" si="1"/>
        <v>-640</v>
      </c>
      <c r="K33" s="7"/>
      <c r="L33" s="124">
        <f t="shared" si="2"/>
        <v>-0.98632628556837221</v>
      </c>
      <c r="M33" s="27">
        <f t="shared" ca="1" si="3"/>
        <v>4.5756486371285529E-7</v>
      </c>
      <c r="N33" s="44"/>
      <c r="O33" s="44"/>
      <c r="P33" s="7"/>
      <c r="Q33" s="28">
        <f t="shared" ca="1" si="4"/>
        <v>3808.5548594461275</v>
      </c>
      <c r="R33" s="27">
        <f t="shared" ca="1" si="5"/>
        <v>-659.93353074535037</v>
      </c>
      <c r="S33" s="7"/>
      <c r="T33" s="28">
        <f t="shared" ca="1" si="6"/>
        <v>-0.98589150620729815</v>
      </c>
      <c r="U33" s="27">
        <f t="shared" ca="1" si="7"/>
        <v>-0.17063117387877685</v>
      </c>
      <c r="V33" s="7"/>
      <c r="W33" s="28">
        <f t="shared" ca="1" si="8"/>
        <v>-0.98564985015851192</v>
      </c>
      <c r="X33" s="27">
        <f t="shared" ca="1" si="11"/>
        <v>73.2883211782231</v>
      </c>
      <c r="Y33" s="7"/>
      <c r="Z33" s="28">
        <f t="shared" si="12"/>
        <v>73.295999999999992</v>
      </c>
      <c r="AA33" s="27">
        <f t="shared" si="9"/>
        <v>1.2792565285417636</v>
      </c>
      <c r="AB33" s="7"/>
      <c r="AC33" s="28">
        <f t="shared" ca="1" si="0"/>
        <v>-7.6788217768921641E-3</v>
      </c>
      <c r="AD33" s="27">
        <f t="shared" ca="1" si="10"/>
        <v>4.9682460060580524E-2</v>
      </c>
      <c r="AE33" s="7">
        <v>136</v>
      </c>
    </row>
    <row r="34" spans="1:31" s="26" customFormat="1" x14ac:dyDescent="0.25">
      <c r="A34" s="26">
        <v>14</v>
      </c>
      <c r="B34" s="26">
        <v>620</v>
      </c>
      <c r="C34" s="26">
        <v>15063</v>
      </c>
      <c r="D34" s="26">
        <v>13026</v>
      </c>
      <c r="E34" s="26">
        <v>11235</v>
      </c>
      <c r="F34" s="26">
        <v>13289</v>
      </c>
      <c r="G34" s="27"/>
      <c r="H34" s="7"/>
      <c r="I34" s="28">
        <f t="shared" si="1"/>
        <v>3828</v>
      </c>
      <c r="J34" s="27">
        <f t="shared" si="1"/>
        <v>-263</v>
      </c>
      <c r="K34" s="7"/>
      <c r="L34" s="124">
        <f t="shared" si="2"/>
        <v>-0.9983404823685631</v>
      </c>
      <c r="M34" s="27">
        <f t="shared" ca="1" si="3"/>
        <v>4.829037001335263E-6</v>
      </c>
      <c r="N34" s="44"/>
      <c r="O34" s="44"/>
      <c r="P34" s="7"/>
      <c r="Q34" s="28">
        <f t="shared" ca="1" si="4"/>
        <v>3848.5548594461275</v>
      </c>
      <c r="R34" s="27">
        <f t="shared" ca="1" si="5"/>
        <v>-282.93353074535037</v>
      </c>
      <c r="S34" s="7"/>
      <c r="T34" s="28">
        <f t="shared" ca="1" si="6"/>
        <v>-0.99624600068188396</v>
      </c>
      <c r="U34" s="27">
        <f t="shared" ca="1" si="7"/>
        <v>-7.315476215645568E-2</v>
      </c>
      <c r="V34" s="7"/>
      <c r="W34" s="28">
        <f t="shared" ca="1" si="8"/>
        <v>-0.99614297537168339</v>
      </c>
      <c r="X34" s="27">
        <f t="shared" ca="1" si="11"/>
        <v>78.90961413470194</v>
      </c>
      <c r="Y34" s="7"/>
      <c r="Z34" s="28">
        <f t="shared" si="12"/>
        <v>78.875999999999991</v>
      </c>
      <c r="AA34" s="27">
        <f t="shared" si="9"/>
        <v>1.3766459008030472</v>
      </c>
      <c r="AB34" s="7"/>
      <c r="AC34" s="28">
        <f t="shared" ca="1" si="0"/>
        <v>3.3614134701949183E-2</v>
      </c>
      <c r="AD34" s="27">
        <f t="shared" ca="1" si="10"/>
        <v>1.5199591747361296E-2</v>
      </c>
      <c r="AE34" s="7">
        <v>135</v>
      </c>
    </row>
    <row r="35" spans="1:31" s="26" customFormat="1" x14ac:dyDescent="0.25">
      <c r="A35" s="26">
        <v>15</v>
      </c>
      <c r="B35" s="26">
        <v>627</v>
      </c>
      <c r="C35" s="26">
        <v>15062</v>
      </c>
      <c r="D35" s="26">
        <v>13206</v>
      </c>
      <c r="E35" s="26">
        <v>11223</v>
      </c>
      <c r="F35" s="26">
        <v>13097</v>
      </c>
      <c r="G35" s="27"/>
      <c r="H35" s="7"/>
      <c r="I35" s="28">
        <f t="shared" si="1"/>
        <v>3839</v>
      </c>
      <c r="J35" s="27">
        <f t="shared" si="1"/>
        <v>109</v>
      </c>
      <c r="K35" s="7"/>
      <c r="L35" s="124">
        <f t="shared" si="2"/>
        <v>-1.0008680411101551</v>
      </c>
      <c r="M35" s="27">
        <f t="shared" ca="1" si="3"/>
        <v>3.030367494312057E-6</v>
      </c>
      <c r="N35" s="44"/>
      <c r="O35" s="44"/>
      <c r="P35" s="7"/>
      <c r="Q35" s="28">
        <f t="shared" ca="1" si="4"/>
        <v>3859.5548594461275</v>
      </c>
      <c r="R35" s="27">
        <f t="shared" ca="1" si="5"/>
        <v>89.066469254649633</v>
      </c>
      <c r="S35" s="7"/>
      <c r="T35" s="28">
        <f t="shared" ca="1" si="6"/>
        <v>-0.99909348666239506</v>
      </c>
      <c r="U35" s="27">
        <f t="shared" ca="1" si="7"/>
        <v>2.302885895946867E-2</v>
      </c>
      <c r="V35" s="7"/>
      <c r="W35" s="28">
        <f t="shared" ca="1" si="8"/>
        <v>-0.99912724603481973</v>
      </c>
      <c r="X35" s="27">
        <f t="shared" ca="1" si="11"/>
        <v>84.43013778433226</v>
      </c>
      <c r="Y35" s="7"/>
      <c r="Z35" s="28">
        <f t="shared" si="12"/>
        <v>84.518999999999991</v>
      </c>
      <c r="AA35" s="27">
        <f t="shared" si="9"/>
        <v>1.4751348304930871</v>
      </c>
      <c r="AB35" s="7"/>
      <c r="AC35" s="28">
        <f t="shared" ca="1" si="0"/>
        <v>-8.8862215667731448E-2</v>
      </c>
      <c r="AD35" s="27">
        <f t="shared" ca="1" si="10"/>
        <v>9.6240423836178479E-2</v>
      </c>
      <c r="AE35" s="7">
        <v>134</v>
      </c>
    </row>
    <row r="36" spans="1:31" s="26" customFormat="1" x14ac:dyDescent="0.25">
      <c r="A36" s="26">
        <v>16</v>
      </c>
      <c r="B36" s="26">
        <v>627</v>
      </c>
      <c r="C36" s="26">
        <v>15055</v>
      </c>
      <c r="D36" s="26">
        <v>13398</v>
      </c>
      <c r="E36" s="26">
        <v>11243</v>
      </c>
      <c r="F36" s="26">
        <v>12911</v>
      </c>
      <c r="G36" s="27"/>
      <c r="H36" s="7"/>
      <c r="I36" s="28">
        <f t="shared" si="1"/>
        <v>3812</v>
      </c>
      <c r="J36" s="27">
        <f t="shared" si="1"/>
        <v>487</v>
      </c>
      <c r="K36" s="7"/>
      <c r="L36" s="124">
        <f t="shared" si="2"/>
        <v>-0.99369515730773506</v>
      </c>
      <c r="M36" s="27">
        <f t="shared" ca="1" si="3"/>
        <v>2.0113313728898784E-6</v>
      </c>
      <c r="N36" s="44"/>
      <c r="O36" s="44"/>
      <c r="P36" s="7"/>
      <c r="Q36" s="28">
        <f t="shared" ca="1" si="4"/>
        <v>3832.5548594461275</v>
      </c>
      <c r="R36" s="27">
        <f t="shared" ca="1" si="5"/>
        <v>467.06646925464963</v>
      </c>
      <c r="S36" s="7"/>
      <c r="T36" s="28">
        <f t="shared" ca="1" si="6"/>
        <v>-0.99210420289204959</v>
      </c>
      <c r="U36" s="27">
        <f t="shared" ca="1" si="7"/>
        <v>0.12076382880306923</v>
      </c>
      <c r="V36" s="7"/>
      <c r="W36" s="28">
        <f t="shared" ca="1" si="8"/>
        <v>-0.99227694315857073</v>
      </c>
      <c r="X36" s="27">
        <f t="shared" ca="1" si="11"/>
        <v>90.048748668180622</v>
      </c>
      <c r="Y36" s="7"/>
      <c r="Z36" s="28">
        <f t="shared" si="12"/>
        <v>90.161999999999992</v>
      </c>
      <c r="AA36" s="27">
        <f t="shared" si="9"/>
        <v>1.5736237601831271</v>
      </c>
      <c r="AB36" s="7"/>
      <c r="AC36" s="28">
        <f t="shared" ca="1" si="0"/>
        <v>-0.11325133181937019</v>
      </c>
      <c r="AD36" s="27">
        <f t="shared" ca="1" si="10"/>
        <v>4.3708137914592271E-2</v>
      </c>
      <c r="AE36" s="7">
        <v>133</v>
      </c>
    </row>
    <row r="37" spans="1:31" s="26" customFormat="1" x14ac:dyDescent="0.25">
      <c r="A37" s="26">
        <v>17</v>
      </c>
      <c r="B37" s="26">
        <v>631</v>
      </c>
      <c r="C37" s="26">
        <v>15033</v>
      </c>
      <c r="D37" s="26">
        <v>13595</v>
      </c>
      <c r="E37" s="26">
        <v>11277</v>
      </c>
      <c r="F37" s="26">
        <v>12731</v>
      </c>
      <c r="G37" s="27"/>
      <c r="H37" s="7"/>
      <c r="I37" s="28">
        <f t="shared" si="1"/>
        <v>3756</v>
      </c>
      <c r="J37" s="27">
        <f t="shared" si="1"/>
        <v>864</v>
      </c>
      <c r="K37" s="7"/>
      <c r="L37" s="124">
        <f t="shared" si="2"/>
        <v>-0.97675353645083429</v>
      </c>
      <c r="M37" s="27">
        <f t="shared" ca="1" si="3"/>
        <v>1.3589032432053392E-6</v>
      </c>
      <c r="N37" s="44"/>
      <c r="O37" s="44"/>
      <c r="P37" s="7"/>
      <c r="Q37" s="28">
        <f t="shared" ca="1" si="4"/>
        <v>3776.5548594461275</v>
      </c>
      <c r="R37" s="27">
        <f t="shared" ca="1" si="5"/>
        <v>844.06646925464963</v>
      </c>
      <c r="S37" s="7"/>
      <c r="T37" s="28">
        <f t="shared" ca="1" si="6"/>
        <v>-0.97760791062762953</v>
      </c>
      <c r="U37" s="27">
        <f t="shared" ca="1" si="7"/>
        <v>0.2182402405253904</v>
      </c>
      <c r="V37" s="7"/>
      <c r="W37" s="28">
        <f t="shared" ca="1" si="8"/>
        <v>-0.97791925650436573</v>
      </c>
      <c r="X37" s="27">
        <f t="shared" ca="1" si="11"/>
        <v>95.690196471844558</v>
      </c>
      <c r="Y37" s="7"/>
      <c r="Z37" s="28">
        <f t="shared" si="12"/>
        <v>95.840999999999994</v>
      </c>
      <c r="AA37" s="27">
        <f t="shared" si="9"/>
        <v>1.6727410084038854</v>
      </c>
      <c r="AB37" s="7"/>
      <c r="AC37" s="28">
        <f t="shared" ca="1" si="0"/>
        <v>-0.15080352815543563</v>
      </c>
      <c r="AD37" s="27">
        <f t="shared" ca="1" si="10"/>
        <v>6.6778904460065291E-2</v>
      </c>
      <c r="AE37" s="7">
        <v>132</v>
      </c>
    </row>
    <row r="38" spans="1:31" s="26" customFormat="1" x14ac:dyDescent="0.25">
      <c r="A38" s="26">
        <v>18</v>
      </c>
      <c r="B38" s="26">
        <v>639</v>
      </c>
      <c r="C38" s="26">
        <v>14969</v>
      </c>
      <c r="D38" s="26">
        <v>13779</v>
      </c>
      <c r="E38" s="26">
        <v>11329</v>
      </c>
      <c r="F38" s="26">
        <v>12543</v>
      </c>
      <c r="G38" s="27"/>
      <c r="H38" s="7"/>
      <c r="I38" s="28">
        <f t="shared" si="1"/>
        <v>3640</v>
      </c>
      <c r="J38" s="27">
        <f t="shared" si="1"/>
        <v>1236</v>
      </c>
      <c r="K38" s="7"/>
      <c r="L38" s="124">
        <f t="shared" si="2"/>
        <v>-0.94982725577451987</v>
      </c>
      <c r="M38" s="27">
        <f t="shared" ca="1" si="3"/>
        <v>3.237415019448078E-6</v>
      </c>
      <c r="N38" s="44"/>
      <c r="O38" s="44"/>
      <c r="P38" s="7"/>
      <c r="Q38" s="28">
        <f t="shared" ca="1" si="4"/>
        <v>3660.5548594461275</v>
      </c>
      <c r="R38" s="27">
        <f t="shared" ca="1" si="5"/>
        <v>1216.0664692546495</v>
      </c>
      <c r="S38" s="7"/>
      <c r="T38" s="28">
        <f t="shared" ca="1" si="6"/>
        <v>-0.94757987665133059</v>
      </c>
      <c r="U38" s="27">
        <f t="shared" ca="1" si="7"/>
        <v>0.31442386164131475</v>
      </c>
      <c r="V38" s="7"/>
      <c r="W38" s="28">
        <f t="shared" ca="1" si="8"/>
        <v>-0.94802797396795147</v>
      </c>
      <c r="X38" s="27">
        <f t="shared" ca="1" si="11"/>
        <v>101.45842989361796</v>
      </c>
      <c r="Y38" s="7"/>
      <c r="Z38" s="28">
        <f t="shared" si="12"/>
        <v>101.592</v>
      </c>
      <c r="AA38" s="27">
        <f t="shared" si="9"/>
        <v>1.773114893686079</v>
      </c>
      <c r="AB38" s="7"/>
      <c r="AC38" s="28">
        <f t="shared" ca="1" si="0"/>
        <v>-0.13357010638203803</v>
      </c>
      <c r="AD38" s="27">
        <f t="shared" ca="1" si="10"/>
        <v>5.8039331216207302E-2</v>
      </c>
      <c r="AE38" s="7">
        <v>131</v>
      </c>
    </row>
    <row r="39" spans="1:31" s="26" customFormat="1" x14ac:dyDescent="0.25">
      <c r="A39" s="26">
        <v>19</v>
      </c>
      <c r="B39" s="26">
        <v>630</v>
      </c>
      <c r="C39" s="26">
        <v>14903</v>
      </c>
      <c r="D39" s="26">
        <v>13950</v>
      </c>
      <c r="E39" s="26">
        <v>11398</v>
      </c>
      <c r="F39" s="26">
        <v>12357</v>
      </c>
      <c r="G39" s="27"/>
      <c r="H39" s="7"/>
      <c r="I39" s="28">
        <f t="shared" si="1"/>
        <v>3505</v>
      </c>
      <c r="J39" s="27">
        <f t="shared" si="1"/>
        <v>1593</v>
      </c>
      <c r="K39" s="7"/>
      <c r="L39" s="124">
        <f t="shared" si="2"/>
        <v>-0.91391851250771428</v>
      </c>
      <c r="M39" s="27">
        <f t="shared" ca="1" si="3"/>
        <v>4.9804963905742248E-7</v>
      </c>
      <c r="N39" s="44"/>
      <c r="O39" s="44"/>
      <c r="P39" s="7"/>
      <c r="Q39" s="28">
        <f t="shared" ca="1" si="4"/>
        <v>3525.5548594461275</v>
      </c>
      <c r="R39" s="27">
        <f t="shared" ca="1" si="5"/>
        <v>1573.0664692546495</v>
      </c>
      <c r="S39" s="7"/>
      <c r="T39" s="28">
        <f t="shared" ca="1" si="6"/>
        <v>-0.91263345779960336</v>
      </c>
      <c r="U39" s="27">
        <f t="shared" ca="1" si="7"/>
        <v>0.40672911093804859</v>
      </c>
      <c r="V39" s="7"/>
      <c r="W39" s="28">
        <f t="shared" ca="1" si="8"/>
        <v>-0.91321278618748991</v>
      </c>
      <c r="X39" s="27">
        <f t="shared" ca="1" si="11"/>
        <v>107.11712326101781</v>
      </c>
      <c r="Y39" s="7"/>
      <c r="Z39" s="28">
        <f t="shared" si="12"/>
        <v>107.262</v>
      </c>
      <c r="AA39" s="27">
        <f t="shared" si="9"/>
        <v>1.8720750622741575</v>
      </c>
      <c r="AB39" s="7"/>
      <c r="AC39" s="28">
        <f t="shared" ca="1" si="0"/>
        <v>-0.144876738982191</v>
      </c>
      <c r="AD39" s="27">
        <f t="shared" ca="1" si="10"/>
        <v>-1.1678579262479616E-3</v>
      </c>
      <c r="AE39" s="7">
        <v>130</v>
      </c>
    </row>
    <row r="40" spans="1:31" s="26" customFormat="1" x14ac:dyDescent="0.25">
      <c r="A40" s="26">
        <v>20</v>
      </c>
      <c r="B40" s="26">
        <v>608</v>
      </c>
      <c r="C40" s="26">
        <v>14819</v>
      </c>
      <c r="D40" s="26">
        <v>14122</v>
      </c>
      <c r="E40" s="26">
        <v>11478</v>
      </c>
      <c r="F40" s="26">
        <v>12198</v>
      </c>
      <c r="G40" s="27"/>
      <c r="H40" s="7"/>
      <c r="I40" s="28">
        <f t="shared" si="1"/>
        <v>3341</v>
      </c>
      <c r="J40" s="27">
        <f t="shared" si="1"/>
        <v>1924</v>
      </c>
      <c r="K40" s="7"/>
      <c r="L40" s="124">
        <f t="shared" si="2"/>
        <v>-0.87077951157250721</v>
      </c>
      <c r="M40" s="27">
        <f t="shared" ca="1" si="3"/>
        <v>1.0304428522750906E-8</v>
      </c>
      <c r="N40" s="44"/>
      <c r="O40" s="44"/>
      <c r="P40" s="7"/>
      <c r="Q40" s="28">
        <f t="shared" ca="1" si="4"/>
        <v>3361.5548594461275</v>
      </c>
      <c r="R40" s="27">
        <f t="shared" ca="1" si="5"/>
        <v>1904.0664692546495</v>
      </c>
      <c r="S40" s="7"/>
      <c r="T40" s="28">
        <f t="shared" ca="1" si="6"/>
        <v>-0.87018003045380155</v>
      </c>
      <c r="U40" s="27">
        <f t="shared" ca="1" si="7"/>
        <v>0.49231184908151893</v>
      </c>
      <c r="V40" s="7"/>
      <c r="W40" s="28">
        <f t="shared" ca="1" si="8"/>
        <v>-0.87088102230357911</v>
      </c>
      <c r="X40" s="27">
        <f t="shared" ca="1" si="11"/>
        <v>112.58937855616591</v>
      </c>
      <c r="Y40" s="7"/>
      <c r="Z40" s="28">
        <f t="shared" si="12"/>
        <v>112.73399999999999</v>
      </c>
      <c r="AA40" s="27">
        <f t="shared" si="9"/>
        <v>1.9675794789432874</v>
      </c>
      <c r="AB40" s="7"/>
      <c r="AC40" s="28">
        <f t="shared" ca="1" si="0"/>
        <v>-0.14462144383408315</v>
      </c>
      <c r="AD40" s="27">
        <f t="shared" ca="1" si="10"/>
        <v>-5.1700516852960732E-2</v>
      </c>
      <c r="AE40" s="7">
        <v>129</v>
      </c>
    </row>
    <row r="41" spans="1:31" s="26" customFormat="1" x14ac:dyDescent="0.25">
      <c r="A41" s="26">
        <v>21</v>
      </c>
      <c r="B41" s="26">
        <v>612</v>
      </c>
      <c r="C41" s="26">
        <v>14718</v>
      </c>
      <c r="D41" s="26">
        <v>14279</v>
      </c>
      <c r="E41" s="26">
        <v>11581</v>
      </c>
      <c r="F41" s="26">
        <v>12041</v>
      </c>
      <c r="G41" s="27"/>
      <c r="H41" s="7"/>
      <c r="I41" s="28">
        <f t="shared" si="1"/>
        <v>3137</v>
      </c>
      <c r="J41" s="27">
        <f t="shared" si="1"/>
        <v>2238</v>
      </c>
      <c r="K41" s="7"/>
      <c r="L41" s="124">
        <f t="shared" si="2"/>
        <v>-0.81934299942179967</v>
      </c>
      <c r="M41" s="27">
        <f t="shared" ca="1" si="3"/>
        <v>1.3328626954398975E-6</v>
      </c>
      <c r="N41" s="44"/>
      <c r="O41" s="44"/>
      <c r="P41" s="7"/>
      <c r="Q41" s="28">
        <f t="shared" ca="1" si="4"/>
        <v>3157.5548594461275</v>
      </c>
      <c r="R41" s="27">
        <f t="shared" ca="1" si="5"/>
        <v>2218.0664692546497</v>
      </c>
      <c r="S41" s="7"/>
      <c r="T41" s="28">
        <f t="shared" ca="1" si="6"/>
        <v>-0.81737210863341381</v>
      </c>
      <c r="U41" s="27">
        <f t="shared" ca="1" si="7"/>
        <v>0.57349909916324004</v>
      </c>
      <c r="V41" s="7"/>
      <c r="W41" s="28">
        <f t="shared" ca="1" si="8"/>
        <v>-0.818188502693593</v>
      </c>
      <c r="X41" s="27">
        <f t="shared" ca="1" si="11"/>
        <v>118.13782158472645</v>
      </c>
      <c r="Y41" s="7"/>
      <c r="Z41" s="28">
        <f t="shared" si="12"/>
        <v>118.24199999999999</v>
      </c>
      <c r="AA41" s="27">
        <f t="shared" si="9"/>
        <v>2.063712214143135</v>
      </c>
      <c r="AB41" s="7"/>
      <c r="AC41" s="28">
        <f t="shared" ca="1" si="0"/>
        <v>-0.10417841527353744</v>
      </c>
      <c r="AD41" s="27">
        <f t="shared" ca="1" si="10"/>
        <v>-4.0645158455191677E-2</v>
      </c>
      <c r="AE41" s="7">
        <v>128</v>
      </c>
    </row>
    <row r="42" spans="1:31" s="26" customFormat="1" x14ac:dyDescent="0.25">
      <c r="A42" s="26">
        <v>22</v>
      </c>
      <c r="B42" s="26">
        <v>629</v>
      </c>
      <c r="C42" s="26">
        <v>14606</v>
      </c>
      <c r="D42" s="26">
        <v>14421</v>
      </c>
      <c r="E42" s="26">
        <v>11697</v>
      </c>
      <c r="F42" s="26">
        <v>11886</v>
      </c>
      <c r="G42" s="27"/>
      <c r="H42" s="7"/>
      <c r="I42" s="28">
        <f t="shared" si="1"/>
        <v>2909</v>
      </c>
      <c r="J42" s="27">
        <f t="shared" si="1"/>
        <v>2535</v>
      </c>
      <c r="K42" s="7"/>
      <c r="L42" s="124">
        <f t="shared" si="2"/>
        <v>-0.75859873687727131</v>
      </c>
      <c r="M42" s="27">
        <f t="shared" ca="1" si="3"/>
        <v>4.6008065879173692E-7</v>
      </c>
      <c r="N42" s="44"/>
      <c r="O42" s="44"/>
      <c r="P42" s="7"/>
      <c r="Q42" s="28">
        <f t="shared" ca="1" si="4"/>
        <v>2929.5548594461275</v>
      </c>
      <c r="R42" s="27">
        <f t="shared" ca="1" si="5"/>
        <v>2515.0664692546497</v>
      </c>
      <c r="S42" s="7"/>
      <c r="T42" s="28">
        <f t="shared" ca="1" si="6"/>
        <v>-0.75835149012827463</v>
      </c>
      <c r="U42" s="27">
        <f t="shared" ca="1" si="7"/>
        <v>0.65029086118321189</v>
      </c>
      <c r="V42" s="7"/>
      <c r="W42" s="28">
        <f t="shared" ca="1" si="8"/>
        <v>-0.75927702933542762</v>
      </c>
      <c r="X42" s="27">
        <f t="shared" ca="1" si="11"/>
        <v>123.68851517393011</v>
      </c>
      <c r="Y42" s="7"/>
      <c r="Z42" s="28">
        <f t="shared" si="12"/>
        <v>123.90299999999999</v>
      </c>
      <c r="AA42" s="27">
        <f t="shared" si="9"/>
        <v>2.1625153030985342</v>
      </c>
      <c r="AB42" s="7"/>
      <c r="AC42" s="28">
        <f t="shared" ca="1" si="0"/>
        <v>-0.21448482606987795</v>
      </c>
      <c r="AD42" s="27">
        <f t="shared" ca="1" si="10"/>
        <v>5.3464387155642612E-2</v>
      </c>
      <c r="AE42" s="7">
        <v>127</v>
      </c>
    </row>
    <row r="43" spans="1:31" s="26" customFormat="1" x14ac:dyDescent="0.25">
      <c r="A43" s="26">
        <v>23</v>
      </c>
      <c r="B43" s="26">
        <v>615</v>
      </c>
      <c r="C43" s="26">
        <v>14477</v>
      </c>
      <c r="D43" s="26">
        <v>14567</v>
      </c>
      <c r="E43" s="26">
        <v>11828</v>
      </c>
      <c r="F43" s="26">
        <v>11757</v>
      </c>
      <c r="G43" s="27"/>
      <c r="H43" s="7"/>
      <c r="I43" s="28">
        <f t="shared" si="1"/>
        <v>2649</v>
      </c>
      <c r="J43" s="27">
        <f t="shared" si="1"/>
        <v>2810</v>
      </c>
      <c r="K43" s="7"/>
      <c r="L43" s="124">
        <f t="shared" si="2"/>
        <v>-0.69204785884111075</v>
      </c>
      <c r="M43" s="27">
        <f t="shared" ca="1" si="3"/>
        <v>6.7620457960698037E-10</v>
      </c>
      <c r="N43" s="44"/>
      <c r="O43" s="44"/>
      <c r="P43" s="7"/>
      <c r="Q43" s="28">
        <f t="shared" ca="1" si="4"/>
        <v>2669.5548594461275</v>
      </c>
      <c r="R43" s="27">
        <f t="shared" ca="1" si="5"/>
        <v>2790.0664692546497</v>
      </c>
      <c r="S43" s="7"/>
      <c r="T43" s="28">
        <f t="shared" ca="1" si="6"/>
        <v>-0.69104727604346672</v>
      </c>
      <c r="U43" s="27">
        <f t="shared" ca="1" si="7"/>
        <v>0.7213943445350377</v>
      </c>
      <c r="V43" s="7"/>
      <c r="W43" s="28">
        <f t="shared" ca="1" si="8"/>
        <v>-0.69207386277503635</v>
      </c>
      <c r="X43" s="27">
        <f t="shared" ca="1" si="11"/>
        <v>129.29811542014374</v>
      </c>
      <c r="Y43" s="7"/>
      <c r="Z43" s="28">
        <f t="shared" si="12"/>
        <v>129.43799999999999</v>
      </c>
      <c r="AA43" s="27">
        <f t="shared" si="9"/>
        <v>2.2591192771964201</v>
      </c>
      <c r="AB43" s="7"/>
      <c r="AC43" s="28">
        <f t="shared" ca="1" si="0"/>
        <v>-0.13988457985624336</v>
      </c>
      <c r="AD43" s="27">
        <f t="shared" ca="1" si="10"/>
        <v>-1.9808853702727447E-2</v>
      </c>
      <c r="AE43" s="7">
        <v>126</v>
      </c>
    </row>
    <row r="44" spans="1:31" s="26" customFormat="1" x14ac:dyDescent="0.25">
      <c r="A44" s="26">
        <v>24</v>
      </c>
      <c r="B44" s="26">
        <v>627</v>
      </c>
      <c r="C44" s="26">
        <v>14332</v>
      </c>
      <c r="D44" s="26">
        <v>14694</v>
      </c>
      <c r="E44" s="26">
        <v>11976</v>
      </c>
      <c r="F44" s="26">
        <v>11631</v>
      </c>
      <c r="G44" s="27"/>
      <c r="H44" s="7"/>
      <c r="I44" s="28">
        <f t="shared" si="1"/>
        <v>2356</v>
      </c>
      <c r="J44" s="27">
        <f t="shared" si="1"/>
        <v>3063</v>
      </c>
      <c r="K44" s="7"/>
      <c r="L44" s="124">
        <f t="shared" si="2"/>
        <v>-0.61755966709880372</v>
      </c>
      <c r="M44" s="27">
        <f t="shared" ca="1" si="3"/>
        <v>1.5364264648112533E-6</v>
      </c>
      <c r="N44" s="44"/>
      <c r="O44" s="44"/>
      <c r="P44" s="7"/>
      <c r="Q44" s="28">
        <f t="shared" ca="1" si="4"/>
        <v>2376.5548594461275</v>
      </c>
      <c r="R44" s="27">
        <f t="shared" ca="1" si="5"/>
        <v>3043.0664692546497</v>
      </c>
      <c r="S44" s="7"/>
      <c r="T44" s="28">
        <f t="shared" ca="1" si="6"/>
        <v>-0.61520060401712551</v>
      </c>
      <c r="U44" s="27">
        <f t="shared" ca="1" si="7"/>
        <v>0.78680954921871749</v>
      </c>
      <c r="V44" s="7"/>
      <c r="W44" s="28">
        <f t="shared" ca="1" si="8"/>
        <v>-0.61632014038880056</v>
      </c>
      <c r="X44" s="27">
        <f t="shared" ca="1" si="11"/>
        <v>135.03761280633717</v>
      </c>
      <c r="Y44" s="7"/>
      <c r="Z44" s="28">
        <f t="shared" si="12"/>
        <v>135.08099999999999</v>
      </c>
      <c r="AA44" s="27">
        <f t="shared" si="9"/>
        <v>2.3576082068864599</v>
      </c>
      <c r="AB44" s="7"/>
      <c r="AC44" s="28">
        <f t="shared" ca="1" si="0"/>
        <v>-4.338719366282362E-2</v>
      </c>
      <c r="AD44" s="27">
        <f t="shared" ca="1" si="10"/>
        <v>-5.3328415027635856E-3</v>
      </c>
      <c r="AE44" s="7">
        <v>125</v>
      </c>
    </row>
    <row r="45" spans="1:31" s="26" customFormat="1" x14ac:dyDescent="0.25">
      <c r="A45" s="26">
        <v>25</v>
      </c>
      <c r="B45" s="26">
        <v>636</v>
      </c>
      <c r="C45" s="26">
        <v>14179</v>
      </c>
      <c r="D45" s="26">
        <v>14801</v>
      </c>
      <c r="E45" s="26">
        <v>12132</v>
      </c>
      <c r="F45" s="26">
        <v>11523</v>
      </c>
      <c r="G45" s="27"/>
      <c r="H45" s="7"/>
      <c r="I45" s="28">
        <f t="shared" si="1"/>
        <v>2047</v>
      </c>
      <c r="J45" s="27">
        <f t="shared" si="1"/>
        <v>3278</v>
      </c>
      <c r="K45" s="7"/>
      <c r="L45" s="124">
        <f t="shared" si="2"/>
        <v>-0.53589130018281828</v>
      </c>
      <c r="M45" s="27">
        <f t="shared" ca="1" si="3"/>
        <v>2.6971767836846225E-7</v>
      </c>
      <c r="N45" s="44"/>
      <c r="O45" s="44"/>
      <c r="P45" s="7"/>
      <c r="Q45" s="28">
        <f t="shared" ca="1" si="4"/>
        <v>2067.5548594461275</v>
      </c>
      <c r="R45" s="27">
        <f t="shared" ca="1" si="5"/>
        <v>3258.0664692546497</v>
      </c>
      <c r="S45" s="7"/>
      <c r="T45" s="28">
        <f t="shared" ca="1" si="6"/>
        <v>-0.53521213420095004</v>
      </c>
      <c r="U45" s="27">
        <f t="shared" ca="1" si="7"/>
        <v>0.84239954529378125</v>
      </c>
      <c r="V45" s="7"/>
      <c r="W45" s="28">
        <f t="shared" ca="1" si="8"/>
        <v>-0.53641064368991975</v>
      </c>
      <c r="X45" s="27">
        <f t="shared" ca="1" si="11"/>
        <v>140.62220050115656</v>
      </c>
      <c r="Y45" s="7"/>
      <c r="Z45" s="28">
        <f t="shared" si="12"/>
        <v>140.80499999999998</v>
      </c>
      <c r="AA45" s="27">
        <f t="shared" si="9"/>
        <v>2.4575108532706151</v>
      </c>
      <c r="AB45" s="7"/>
      <c r="AC45" s="28">
        <f t="shared" ca="1" si="0"/>
        <v>-0.18279949884342273</v>
      </c>
      <c r="AD45" s="27">
        <f t="shared" ca="1" si="10"/>
        <v>6.8620044502921473E-2</v>
      </c>
      <c r="AE45" s="7">
        <v>124</v>
      </c>
    </row>
    <row r="46" spans="1:31" s="26" customFormat="1" x14ac:dyDescent="0.25">
      <c r="A46" s="26">
        <v>26</v>
      </c>
      <c r="B46" s="26">
        <v>634</v>
      </c>
      <c r="C46" s="26">
        <v>14005</v>
      </c>
      <c r="D46" s="26">
        <v>14893</v>
      </c>
      <c r="E46" s="26">
        <v>12292</v>
      </c>
      <c r="F46" s="26">
        <v>11419</v>
      </c>
      <c r="G46" s="27"/>
      <c r="H46" s="7"/>
      <c r="I46" s="28">
        <f t="shared" si="1"/>
        <v>1713</v>
      </c>
      <c r="J46" s="27">
        <f t="shared" si="1"/>
        <v>3474</v>
      </c>
      <c r="K46" s="7"/>
      <c r="L46" s="124">
        <f t="shared" si="2"/>
        <v>-0.44916033378669662</v>
      </c>
      <c r="M46" s="27">
        <f t="shared" ca="1" si="3"/>
        <v>7.4349480212904319E-7</v>
      </c>
      <c r="N46" s="44"/>
      <c r="O46" s="44"/>
      <c r="P46" s="7"/>
      <c r="Q46" s="28">
        <f t="shared" ca="1" si="4"/>
        <v>1733.5548594461275</v>
      </c>
      <c r="R46" s="27">
        <f t="shared" ca="1" si="5"/>
        <v>3454.0664692546497</v>
      </c>
      <c r="S46" s="7"/>
      <c r="T46" s="28">
        <f t="shared" ca="1" si="6"/>
        <v>-0.4487521053381584</v>
      </c>
      <c r="U46" s="27">
        <f t="shared" ca="1" si="7"/>
        <v>0.89307693706453706</v>
      </c>
      <c r="V46" s="7"/>
      <c r="W46" s="28">
        <f t="shared" ca="1" si="8"/>
        <v>-0.45002259523320171</v>
      </c>
      <c r="X46" s="27">
        <f t="shared" ca="1" si="11"/>
        <v>146.36616993784446</v>
      </c>
      <c r="Y46" s="7"/>
      <c r="Z46" s="28">
        <f t="shared" si="12"/>
        <v>146.51099999999997</v>
      </c>
      <c r="AA46" s="27">
        <f t="shared" si="9"/>
        <v>2.5570993403894118</v>
      </c>
      <c r="AB46" s="7"/>
      <c r="AC46" s="28">
        <f t="shared" ca="1" si="0"/>
        <v>-0.14483006215550631</v>
      </c>
      <c r="AD46" s="27">
        <f t="shared" ca="1" si="10"/>
        <v>2.8965797320324782E-2</v>
      </c>
      <c r="AE46" s="7">
        <v>123</v>
      </c>
    </row>
    <row r="47" spans="1:31" s="26" customFormat="1" x14ac:dyDescent="0.25">
      <c r="A47" s="26">
        <v>27</v>
      </c>
      <c r="B47" s="26">
        <v>625</v>
      </c>
      <c r="C47" s="26">
        <v>13838</v>
      </c>
      <c r="D47" s="26">
        <v>14977</v>
      </c>
      <c r="E47" s="26">
        <v>12474</v>
      </c>
      <c r="F47" s="26">
        <v>11347</v>
      </c>
      <c r="G47" s="27"/>
      <c r="H47" s="7"/>
      <c r="I47" s="28">
        <f t="shared" si="1"/>
        <v>1364</v>
      </c>
      <c r="J47" s="27">
        <f t="shared" si="1"/>
        <v>3630</v>
      </c>
      <c r="K47" s="7"/>
      <c r="L47" s="124">
        <f t="shared" si="2"/>
        <v>-0.35930006693145006</v>
      </c>
      <c r="M47" s="27">
        <f t="shared" ca="1" si="3"/>
        <v>1.9082286891745848E-7</v>
      </c>
      <c r="N47" s="44"/>
      <c r="O47" s="44"/>
      <c r="P47" s="7"/>
      <c r="Q47" s="28">
        <f t="shared" ca="1" si="4"/>
        <v>1384.5548594461275</v>
      </c>
      <c r="R47" s="27">
        <f t="shared" ca="1" si="5"/>
        <v>3610.0664692546497</v>
      </c>
      <c r="S47" s="7"/>
      <c r="T47" s="28">
        <f t="shared" ca="1" si="6"/>
        <v>-0.35840914104739707</v>
      </c>
      <c r="U47" s="27">
        <f t="shared" ca="1" si="7"/>
        <v>0.93341200398411828</v>
      </c>
      <c r="V47" s="7"/>
      <c r="W47" s="28">
        <f t="shared" ca="1" si="8"/>
        <v>-0.35973689970141753</v>
      </c>
      <c r="X47" s="27">
        <f t="shared" ca="1" si="11"/>
        <v>152.03310452048413</v>
      </c>
      <c r="Y47" s="7"/>
      <c r="Z47" s="28">
        <f t="shared" si="12"/>
        <v>152.13599999999997</v>
      </c>
      <c r="AA47" s="27">
        <f t="shared" si="9"/>
        <v>2.6552741108140925</v>
      </c>
      <c r="AB47" s="7"/>
      <c r="AC47" s="28">
        <f t="shared" ca="1" si="0"/>
        <v>-0.102895479515837</v>
      </c>
      <c r="AD47" s="27">
        <f t="shared" ca="1" si="10"/>
        <v>1.3195688274151962E-2</v>
      </c>
      <c r="AE47" s="7">
        <v>122</v>
      </c>
    </row>
    <row r="48" spans="1:31" s="26" customFormat="1" x14ac:dyDescent="0.25">
      <c r="A48" s="26">
        <v>28</v>
      </c>
      <c r="B48" s="26">
        <v>619</v>
      </c>
      <c r="C48" s="26">
        <v>13654</v>
      </c>
      <c r="D48" s="26">
        <v>15030</v>
      </c>
      <c r="E48" s="26">
        <v>12647</v>
      </c>
      <c r="F48" s="26">
        <v>11287</v>
      </c>
      <c r="G48" s="27"/>
      <c r="H48" s="7"/>
      <c r="I48" s="28">
        <f t="shared" si="1"/>
        <v>1007</v>
      </c>
      <c r="J48" s="27">
        <f t="shared" si="1"/>
        <v>3743</v>
      </c>
      <c r="K48" s="7"/>
      <c r="L48" s="124">
        <f t="shared" si="2"/>
        <v>-0.26688941917897446</v>
      </c>
      <c r="M48" s="27">
        <f t="shared" ca="1" si="3"/>
        <v>2.2569454712864435E-7</v>
      </c>
      <c r="N48" s="44"/>
      <c r="O48" s="44"/>
      <c r="P48" s="7"/>
      <c r="Q48" s="28">
        <f t="shared" ca="1" si="4"/>
        <v>1027.5548594461275</v>
      </c>
      <c r="R48" s="27">
        <f t="shared" ca="1" si="5"/>
        <v>3723.0664692546497</v>
      </c>
      <c r="S48" s="7"/>
      <c r="T48" s="28">
        <f t="shared" ca="1" si="6"/>
        <v>-0.26599527786171856</v>
      </c>
      <c r="U48" s="27">
        <f t="shared" ca="1" si="7"/>
        <v>0.96262907168868672</v>
      </c>
      <c r="V48" s="7"/>
      <c r="W48" s="28">
        <f t="shared" ca="1" si="8"/>
        <v>-0.26736449238083776</v>
      </c>
      <c r="X48" s="27">
        <f t="shared" ca="1" si="11"/>
        <v>157.58744588397542</v>
      </c>
      <c r="Y48" s="7"/>
      <c r="Z48" s="28">
        <f t="shared" si="12"/>
        <v>157.70699999999997</v>
      </c>
      <c r="AA48" s="27">
        <f t="shared" si="9"/>
        <v>2.7525064034426965</v>
      </c>
      <c r="AB48" s="7"/>
      <c r="AC48" s="28">
        <f t="shared" ca="1" si="0"/>
        <v>-0.11955411602454546</v>
      </c>
      <c r="AD48" s="27">
        <f t="shared" ca="1" si="10"/>
        <v>2.400611796659291E-2</v>
      </c>
      <c r="AE48" s="7">
        <v>121</v>
      </c>
    </row>
    <row r="49" spans="1:31" s="26" customFormat="1" x14ac:dyDescent="0.25">
      <c r="A49" s="26">
        <v>29</v>
      </c>
      <c r="B49" s="26">
        <v>603</v>
      </c>
      <c r="C49" s="26">
        <v>13485</v>
      </c>
      <c r="D49" s="26">
        <v>15076</v>
      </c>
      <c r="E49" s="26">
        <v>12829</v>
      </c>
      <c r="F49" s="26">
        <v>11247</v>
      </c>
      <c r="G49" s="27"/>
      <c r="H49" s="7"/>
      <c r="I49" s="28">
        <f t="shared" si="1"/>
        <v>656</v>
      </c>
      <c r="J49" s="27">
        <f t="shared" si="1"/>
        <v>3829</v>
      </c>
      <c r="K49" s="7"/>
      <c r="L49" s="124">
        <f t="shared" si="2"/>
        <v>-0.17443608651562248</v>
      </c>
      <c r="M49" s="27">
        <f t="shared" ca="1" si="3"/>
        <v>4.4068361818698297E-6</v>
      </c>
      <c r="N49" s="44"/>
      <c r="O49" s="44"/>
      <c r="P49" s="7"/>
      <c r="Q49" s="28">
        <f t="shared" ca="1" si="4"/>
        <v>676.55485944612747</v>
      </c>
      <c r="R49" s="27">
        <f t="shared" ca="1" si="5"/>
        <v>3809.0664692546497</v>
      </c>
      <c r="S49" s="7"/>
      <c r="T49" s="28">
        <f t="shared" ca="1" si="6"/>
        <v>-0.17513458884722793</v>
      </c>
      <c r="U49" s="27">
        <f t="shared" ca="1" si="7"/>
        <v>0.98486507011871227</v>
      </c>
      <c r="V49" s="7"/>
      <c r="W49" s="28">
        <f t="shared" ca="1" si="8"/>
        <v>-0.17653533309043684</v>
      </c>
      <c r="X49" s="27">
        <f t="shared" ca="1" si="11"/>
        <v>162.9475150868351</v>
      </c>
      <c r="Y49" s="7"/>
      <c r="Z49" s="28">
        <f t="shared" si="12"/>
        <v>163.13399999999996</v>
      </c>
      <c r="AA49" s="27">
        <f t="shared" si="9"/>
        <v>2.8472254219484285</v>
      </c>
      <c r="AB49" s="7"/>
      <c r="AC49" s="28">
        <f t="shared" ca="1" si="0"/>
        <v>-0.18648491316486115</v>
      </c>
      <c r="AD49" s="27">
        <f t="shared" ca="1" si="10"/>
        <v>9.8151738996364202E-2</v>
      </c>
      <c r="AE49" s="7">
        <v>120</v>
      </c>
    </row>
    <row r="50" spans="1:31" s="26" customFormat="1" x14ac:dyDescent="0.25">
      <c r="A50" s="26">
        <v>30</v>
      </c>
      <c r="B50" s="26">
        <v>614</v>
      </c>
      <c r="C50" s="26">
        <v>13298</v>
      </c>
      <c r="D50" s="26">
        <v>15106</v>
      </c>
      <c r="E50" s="26">
        <v>13017</v>
      </c>
      <c r="F50" s="26">
        <v>11222</v>
      </c>
      <c r="G50" s="27"/>
      <c r="H50" s="7"/>
      <c r="I50" s="28">
        <f t="shared" si="1"/>
        <v>281</v>
      </c>
      <c r="J50" s="27">
        <f t="shared" si="1"/>
        <v>3884</v>
      </c>
      <c r="K50" s="7"/>
      <c r="L50" s="124">
        <f t="shared" si="2"/>
        <v>-7.8694987859620161E-2</v>
      </c>
      <c r="M50" s="27">
        <f t="shared" ca="1" si="3"/>
        <v>6.1950199433635254E-7</v>
      </c>
      <c r="N50" s="44"/>
      <c r="O50" s="44"/>
      <c r="P50" s="7"/>
      <c r="Q50" s="28">
        <f t="shared" ca="1" si="4"/>
        <v>301.55485944612741</v>
      </c>
      <c r="R50" s="27">
        <f t="shared" ca="1" si="5"/>
        <v>3864.0664692546497</v>
      </c>
      <c r="S50" s="7"/>
      <c r="T50" s="28">
        <f t="shared" ca="1" si="6"/>
        <v>-7.80612031479858E-2</v>
      </c>
      <c r="U50" s="27">
        <f t="shared" ca="1" si="7"/>
        <v>0.99908576678907735</v>
      </c>
      <c r="V50" s="7"/>
      <c r="W50" s="28">
        <f t="shared" ca="1" si="8"/>
        <v>-7.9482072349580643E-2</v>
      </c>
      <c r="X50" s="27">
        <f t="shared" ca="1" si="11"/>
        <v>168.56118785342858</v>
      </c>
      <c r="Y50" s="7"/>
      <c r="Z50" s="28">
        <f t="shared" si="12"/>
        <v>168.65999999999997</v>
      </c>
      <c r="AA50" s="27">
        <f t="shared" si="9"/>
        <v>2.9436723164136356</v>
      </c>
      <c r="AB50" s="7"/>
      <c r="AC50" s="28">
        <f t="shared" ca="1" si="0"/>
        <v>-9.8812146571390258E-2</v>
      </c>
      <c r="AD50" s="27">
        <f t="shared" ca="1" si="10"/>
        <v>3.3789017077140215E-2</v>
      </c>
      <c r="AE50" s="7">
        <v>119</v>
      </c>
    </row>
    <row r="51" spans="1:31" s="26" customFormat="1" x14ac:dyDescent="0.25">
      <c r="A51" s="26">
        <v>31</v>
      </c>
      <c r="B51" s="26">
        <v>629</v>
      </c>
      <c r="C51" s="26">
        <v>13113</v>
      </c>
      <c r="D51" s="26">
        <v>15112</v>
      </c>
      <c r="E51" s="26">
        <v>13209</v>
      </c>
      <c r="F51" s="26">
        <v>11221</v>
      </c>
      <c r="G51" s="27"/>
      <c r="H51" s="7"/>
      <c r="I51" s="28">
        <f t="shared" si="1"/>
        <v>-96</v>
      </c>
      <c r="J51" s="27">
        <f t="shared" si="1"/>
        <v>3891</v>
      </c>
      <c r="K51" s="7"/>
      <c r="L51" s="124">
        <f t="shared" si="2"/>
        <v>2.0135531850255333E-2</v>
      </c>
      <c r="M51" s="27">
        <f t="shared" ca="1" si="3"/>
        <v>4.1167149870650955E-6</v>
      </c>
      <c r="N51" s="44"/>
      <c r="O51" s="44"/>
      <c r="P51" s="7"/>
      <c r="Q51" s="28">
        <f t="shared" ca="1" si="4"/>
        <v>-75.445140553872577</v>
      </c>
      <c r="R51" s="27">
        <f t="shared" ca="1" si="5"/>
        <v>3871.0664692546497</v>
      </c>
      <c r="S51" s="7"/>
      <c r="T51" s="28">
        <f t="shared" ca="1" si="6"/>
        <v>1.9529907274985617E-2</v>
      </c>
      <c r="U51" s="27">
        <f t="shared" ca="1" si="7"/>
        <v>1.000895673638033</v>
      </c>
      <c r="V51" s="7"/>
      <c r="W51" s="28">
        <f t="shared" ca="1" si="8"/>
        <v>1.8106562903458686E-2</v>
      </c>
      <c r="X51" s="27">
        <f t="shared" ca="1" si="11"/>
        <v>174.146150800192</v>
      </c>
      <c r="Y51" s="7"/>
      <c r="Z51" s="28">
        <f t="shared" si="12"/>
        <v>174.32099999999997</v>
      </c>
      <c r="AA51" s="27">
        <f t="shared" si="9"/>
        <v>3.0424754053690348</v>
      </c>
      <c r="AB51" s="7"/>
      <c r="AC51" s="28">
        <f t="shared" ca="1" si="0"/>
        <v>-0.17484919980796576</v>
      </c>
      <c r="AD51" s="27">
        <f t="shared" ca="1" si="10"/>
        <v>9.7508604407693156E-2</v>
      </c>
      <c r="AE51" s="7">
        <v>118</v>
      </c>
    </row>
    <row r="52" spans="1:31" s="26" customFormat="1" x14ac:dyDescent="0.25">
      <c r="A52" s="26">
        <v>32</v>
      </c>
      <c r="B52" s="26">
        <v>629</v>
      </c>
      <c r="C52" s="26">
        <v>12916</v>
      </c>
      <c r="D52" s="26">
        <v>15088</v>
      </c>
      <c r="E52" s="26">
        <v>13393</v>
      </c>
      <c r="F52" s="26">
        <v>11226</v>
      </c>
      <c r="G52" s="27"/>
      <c r="H52" s="7"/>
      <c r="I52" s="28">
        <f t="shared" si="1"/>
        <v>-477</v>
      </c>
      <c r="J52" s="27">
        <f t="shared" si="1"/>
        <v>3862</v>
      </c>
      <c r="K52" s="7"/>
      <c r="L52" s="124">
        <f t="shared" si="2"/>
        <v>0.11876917757968571</v>
      </c>
      <c r="M52" s="27">
        <f t="shared" ca="1" si="3"/>
        <v>4.1018076042687198E-6</v>
      </c>
      <c r="N52" s="44"/>
      <c r="O52" s="44"/>
      <c r="P52" s="7"/>
      <c r="Q52" s="28">
        <f t="shared" ca="1" si="4"/>
        <v>-456.44514055387259</v>
      </c>
      <c r="R52" s="27">
        <f t="shared" ca="1" si="5"/>
        <v>3842.0664692546497</v>
      </c>
      <c r="S52" s="7"/>
      <c r="T52" s="28">
        <f t="shared" ca="1" si="6"/>
        <v>0.11815646714541561</v>
      </c>
      <c r="U52" s="27">
        <f t="shared" ca="1" si="7"/>
        <v>0.99339748812093132</v>
      </c>
      <c r="V52" s="7"/>
      <c r="W52" s="28">
        <f t="shared" ca="1" si="8"/>
        <v>0.11674388559968166</v>
      </c>
      <c r="X52" s="27">
        <f t="shared" ca="1" si="11"/>
        <v>179.81240807999461</v>
      </c>
      <c r="Y52" s="7"/>
      <c r="Z52" s="28">
        <f t="shared" si="12"/>
        <v>179.98199999999997</v>
      </c>
      <c r="AA52" s="27">
        <f t="shared" si="9"/>
        <v>3.1412784943244341</v>
      </c>
      <c r="AB52" s="7"/>
      <c r="AC52" s="28">
        <f t="shared" ca="1" si="0"/>
        <v>-0.1695919200053595</v>
      </c>
      <c r="AD52" s="27">
        <f t="shared" ca="1" si="10"/>
        <v>8.4069016299224586E-2</v>
      </c>
      <c r="AE52" s="7">
        <v>117</v>
      </c>
    </row>
    <row r="53" spans="1:31" s="26" customFormat="1" x14ac:dyDescent="0.25">
      <c r="A53" s="26">
        <v>33</v>
      </c>
      <c r="B53" s="26">
        <v>637</v>
      </c>
      <c r="C53" s="26">
        <v>12717</v>
      </c>
      <c r="D53" s="26">
        <v>15054</v>
      </c>
      <c r="E53" s="26">
        <v>13581</v>
      </c>
      <c r="F53" s="26">
        <v>11260</v>
      </c>
      <c r="G53" s="27"/>
      <c r="H53" s="7"/>
      <c r="I53" s="28">
        <f t="shared" si="1"/>
        <v>-864</v>
      </c>
      <c r="J53" s="27">
        <f t="shared" si="1"/>
        <v>3794</v>
      </c>
      <c r="K53" s="7"/>
      <c r="L53" s="124">
        <f t="shared" si="2"/>
        <v>0.21747199099190737</v>
      </c>
      <c r="M53" s="27">
        <f t="shared" ca="1" si="3"/>
        <v>2.7380827639278891E-7</v>
      </c>
      <c r="N53" s="44"/>
      <c r="O53" s="44"/>
      <c r="P53" s="7"/>
      <c r="Q53" s="28">
        <f t="shared" ca="1" si="4"/>
        <v>-843.44514055387253</v>
      </c>
      <c r="R53" s="27">
        <f t="shared" ca="1" si="5"/>
        <v>3774.0664692546497</v>
      </c>
      <c r="S53" s="7"/>
      <c r="T53" s="28">
        <f t="shared" ca="1" si="6"/>
        <v>0.21833620118703348</v>
      </c>
      <c r="U53" s="27">
        <f t="shared" ca="1" si="7"/>
        <v>0.97581553587393444</v>
      </c>
      <c r="V53" s="7"/>
      <c r="W53" s="28">
        <f t="shared" ca="1" si="8"/>
        <v>0.2169487240653844</v>
      </c>
      <c r="X53" s="27">
        <f t="shared" ca="1" si="11"/>
        <v>185.64421171721551</v>
      </c>
      <c r="Y53" s="7"/>
      <c r="Z53" s="28">
        <f t="shared" si="12"/>
        <v>185.71499999999997</v>
      </c>
      <c r="AA53" s="27">
        <f t="shared" si="9"/>
        <v>3.2413382203412686</v>
      </c>
      <c r="AB53" s="7"/>
      <c r="AC53" s="28">
        <f t="shared" ca="1" si="0"/>
        <v>-7.0788282784462808E-2</v>
      </c>
      <c r="AD53" s="27">
        <f t="shared" ca="1" si="10"/>
        <v>-5.1684012742754248E-2</v>
      </c>
      <c r="AE53" s="7">
        <v>116</v>
      </c>
    </row>
    <row r="54" spans="1:31" s="26" customFormat="1" x14ac:dyDescent="0.25">
      <c r="A54" s="26">
        <v>34</v>
      </c>
      <c r="B54" s="26">
        <v>628</v>
      </c>
      <c r="C54" s="26">
        <v>12535</v>
      </c>
      <c r="D54" s="26">
        <v>15006</v>
      </c>
      <c r="E54" s="26">
        <v>13766</v>
      </c>
      <c r="F54" s="26">
        <v>11312</v>
      </c>
      <c r="G54" s="27"/>
      <c r="H54" s="7"/>
      <c r="I54" s="28">
        <f t="shared" si="1"/>
        <v>-1231</v>
      </c>
      <c r="J54" s="27">
        <f t="shared" si="1"/>
        <v>3694</v>
      </c>
      <c r="K54" s="7"/>
      <c r="L54" s="124">
        <f t="shared" si="2"/>
        <v>0.31265460589297345</v>
      </c>
      <c r="M54" s="27">
        <f t="shared" ca="1" si="3"/>
        <v>4.4426178449456279E-7</v>
      </c>
      <c r="N54" s="44"/>
      <c r="O54" s="44"/>
      <c r="P54" s="7"/>
      <c r="Q54" s="28">
        <f t="shared" ca="1" si="4"/>
        <v>-1210.4451405538725</v>
      </c>
      <c r="R54" s="27">
        <f t="shared" ca="1" si="5"/>
        <v>3674.0664692546497</v>
      </c>
      <c r="S54" s="7"/>
      <c r="T54" s="28">
        <f t="shared" ca="1" si="6"/>
        <v>0.31333868799135844</v>
      </c>
      <c r="U54" s="27">
        <f t="shared" ca="1" si="7"/>
        <v>0.9499597237459978</v>
      </c>
      <c r="V54" s="7"/>
      <c r="W54" s="28">
        <f t="shared" ca="1" si="8"/>
        <v>0.3119880762353478</v>
      </c>
      <c r="X54" s="27">
        <f t="shared" ca="1" si="11"/>
        <v>191.29110253667079</v>
      </c>
      <c r="Y54" s="7"/>
      <c r="Z54" s="28">
        <f t="shared" si="12"/>
        <v>191.36699999999996</v>
      </c>
      <c r="AA54" s="27">
        <f t="shared" si="9"/>
        <v>3.3399842296639881</v>
      </c>
      <c r="AB54" s="7"/>
      <c r="AC54" s="28">
        <f t="shared" ca="1" si="0"/>
        <v>-7.5897463329170023E-2</v>
      </c>
      <c r="AD54" s="27">
        <f t="shared" ca="1" si="10"/>
        <v>-1.163223235806754E-3</v>
      </c>
      <c r="AE54" s="7">
        <v>115</v>
      </c>
    </row>
    <row r="55" spans="1:31" s="26" customFormat="1" x14ac:dyDescent="0.25">
      <c r="A55" s="26">
        <v>35</v>
      </c>
      <c r="B55" s="26">
        <v>638</v>
      </c>
      <c r="C55" s="26">
        <v>12370</v>
      </c>
      <c r="D55" s="26">
        <v>14945</v>
      </c>
      <c r="E55" s="26">
        <v>13956</v>
      </c>
      <c r="F55" s="26">
        <v>11389</v>
      </c>
      <c r="G55" s="27"/>
      <c r="H55" s="7"/>
      <c r="I55" s="28">
        <f t="shared" si="1"/>
        <v>-1586</v>
      </c>
      <c r="J55" s="27">
        <f t="shared" si="1"/>
        <v>3556</v>
      </c>
      <c r="K55" s="7"/>
      <c r="L55" s="124">
        <f t="shared" si="2"/>
        <v>0.40623441050015813</v>
      </c>
      <c r="M55" s="27">
        <f t="shared" ca="1" si="3"/>
        <v>5.2870621282017569E-6</v>
      </c>
      <c r="N55" s="44"/>
      <c r="O55" s="44"/>
      <c r="P55" s="7"/>
      <c r="Q55" s="28">
        <f t="shared" ca="1" si="4"/>
        <v>-1565.4451405538725</v>
      </c>
      <c r="R55" s="27">
        <f t="shared" ca="1" si="5"/>
        <v>3536.0664692546497</v>
      </c>
      <c r="S55" s="7"/>
      <c r="T55" s="28">
        <f t="shared" ca="1" si="6"/>
        <v>0.40523482645330766</v>
      </c>
      <c r="U55" s="27">
        <f t="shared" ca="1" si="7"/>
        <v>0.91427870300944514</v>
      </c>
      <c r="V55" s="7"/>
      <c r="W55" s="28">
        <f t="shared" ca="1" si="8"/>
        <v>0.40393504925663815</v>
      </c>
      <c r="X55" s="27">
        <f t="shared" ca="1" si="11"/>
        <v>196.94595646454104</v>
      </c>
      <c r="Y55" s="7"/>
      <c r="Z55" s="28">
        <f t="shared" si="12"/>
        <v>197.10899999999995</v>
      </c>
      <c r="AA55" s="27">
        <f t="shared" si="9"/>
        <v>3.440201035313502</v>
      </c>
      <c r="AB55" s="7"/>
      <c r="AC55" s="28">
        <f t="shared" ca="1" si="0"/>
        <v>-0.16304353545891104</v>
      </c>
      <c r="AD55" s="27">
        <f t="shared" ca="1" si="10"/>
        <v>0.11306567016015379</v>
      </c>
      <c r="AE55" s="7">
        <v>114</v>
      </c>
    </row>
    <row r="56" spans="1:31" s="26" customFormat="1" x14ac:dyDescent="0.25">
      <c r="A56" s="26">
        <v>36</v>
      </c>
      <c r="B56" s="26">
        <v>602</v>
      </c>
      <c r="C56" s="26">
        <v>12192</v>
      </c>
      <c r="D56" s="26">
        <v>14857</v>
      </c>
      <c r="E56" s="26">
        <v>14107</v>
      </c>
      <c r="F56" s="26">
        <v>11464</v>
      </c>
      <c r="G56" s="27"/>
      <c r="H56" s="7"/>
      <c r="I56" s="28">
        <f t="shared" si="1"/>
        <v>-1915</v>
      </c>
      <c r="J56" s="27">
        <f t="shared" si="1"/>
        <v>3393</v>
      </c>
      <c r="K56" s="7"/>
      <c r="L56" s="124">
        <f t="shared" si="2"/>
        <v>0.49081099754445406</v>
      </c>
      <c r="M56" s="27">
        <f t="shared" ca="1" si="3"/>
        <v>2.7231968564626482E-6</v>
      </c>
      <c r="N56" s="44"/>
      <c r="O56" s="44"/>
      <c r="P56" s="7"/>
      <c r="Q56" s="28">
        <f t="shared" ca="1" si="4"/>
        <v>-1894.4451405538725</v>
      </c>
      <c r="R56" s="27">
        <f t="shared" ca="1" si="5"/>
        <v>3373.0664692546497</v>
      </c>
      <c r="S56" s="7"/>
      <c r="T56" s="28">
        <f t="shared" ca="1" si="6"/>
        <v>0.49040054350677609</v>
      </c>
      <c r="U56" s="27">
        <f t="shared" ca="1" si="7"/>
        <v>0.87213372924090837</v>
      </c>
      <c r="V56" s="7"/>
      <c r="W56" s="28">
        <f t="shared" ca="1" si="8"/>
        <v>0.48916078638934007</v>
      </c>
      <c r="X56" s="27">
        <f t="shared" ca="1" si="11"/>
        <v>202.39687885811782</v>
      </c>
      <c r="Y56" s="7"/>
      <c r="Z56" s="28">
        <f t="shared" si="12"/>
        <v>202.52699999999996</v>
      </c>
      <c r="AA56" s="27">
        <f t="shared" si="9"/>
        <v>3.5347629741865552</v>
      </c>
      <c r="AB56" s="7"/>
      <c r="AC56" s="28">
        <f t="shared" ca="1" si="0"/>
        <v>-0.13012114188214241</v>
      </c>
      <c r="AD56" s="27">
        <f t="shared" ca="1" si="10"/>
        <v>4.8924086622889718E-2</v>
      </c>
      <c r="AE56" s="7">
        <v>113</v>
      </c>
    </row>
    <row r="57" spans="1:31" s="26" customFormat="1" x14ac:dyDescent="0.25">
      <c r="A57" s="26">
        <v>37</v>
      </c>
      <c r="B57" s="26">
        <v>608</v>
      </c>
      <c r="C57" s="26">
        <v>12037</v>
      </c>
      <c r="D57" s="26">
        <v>14756</v>
      </c>
      <c r="E57" s="26">
        <v>14265</v>
      </c>
      <c r="F57" s="26">
        <v>11561</v>
      </c>
      <c r="G57" s="27"/>
      <c r="H57" s="7"/>
      <c r="I57" s="28">
        <f t="shared" si="1"/>
        <v>-2228</v>
      </c>
      <c r="J57" s="27">
        <f t="shared" si="1"/>
        <v>3195</v>
      </c>
      <c r="K57" s="7"/>
      <c r="L57" s="124">
        <f t="shared" si="2"/>
        <v>0.57177621171207405</v>
      </c>
      <c r="M57" s="27">
        <f t="shared" ca="1" si="3"/>
        <v>2.3062094750875199E-6</v>
      </c>
      <c r="N57" s="44"/>
      <c r="O57" s="44"/>
      <c r="P57" s="7"/>
      <c r="Q57" s="28">
        <f t="shared" ca="1" si="4"/>
        <v>-2207.4451405538725</v>
      </c>
      <c r="R57" s="27">
        <f t="shared" ca="1" si="5"/>
        <v>3175.0664692546497</v>
      </c>
      <c r="S57" s="7"/>
      <c r="T57" s="28">
        <f t="shared" ca="1" si="6"/>
        <v>0.57142446277041015</v>
      </c>
      <c r="U57" s="27">
        <f t="shared" ca="1" si="7"/>
        <v>0.82093922122759388</v>
      </c>
      <c r="V57" s="7"/>
      <c r="W57" s="28">
        <f t="shared" ca="1" si="8"/>
        <v>0.57025759079983573</v>
      </c>
      <c r="X57" s="27">
        <f t="shared" ca="1" si="11"/>
        <v>207.89516978389565</v>
      </c>
      <c r="Y57" s="7"/>
      <c r="Z57" s="28">
        <f t="shared" si="12"/>
        <v>207.99899999999997</v>
      </c>
      <c r="AA57" s="27">
        <f t="shared" si="9"/>
        <v>3.6302673908556851</v>
      </c>
      <c r="AB57" s="7"/>
      <c r="AC57" s="28">
        <f t="shared" ca="1" si="0"/>
        <v>-0.10383021610431342</v>
      </c>
      <c r="AD57" s="27">
        <f t="shared" ca="1" si="10"/>
        <v>0.13377308393444309</v>
      </c>
      <c r="AE57" s="7">
        <v>112</v>
      </c>
    </row>
    <row r="58" spans="1:31" s="26" customFormat="1" x14ac:dyDescent="0.25">
      <c r="A58" s="26">
        <v>38</v>
      </c>
      <c r="B58" s="26">
        <v>635</v>
      </c>
      <c r="C58" s="26">
        <v>11889</v>
      </c>
      <c r="D58" s="26">
        <v>14641</v>
      </c>
      <c r="E58" s="26">
        <v>14423</v>
      </c>
      <c r="F58" s="26">
        <v>11687</v>
      </c>
      <c r="G58" s="27"/>
      <c r="H58" s="7"/>
      <c r="I58" s="28">
        <f t="shared" si="1"/>
        <v>-2534</v>
      </c>
      <c r="J58" s="27">
        <f t="shared" si="1"/>
        <v>2954</v>
      </c>
      <c r="K58" s="7"/>
      <c r="L58" s="124">
        <f t="shared" si="2"/>
        <v>0.65076167095189408</v>
      </c>
      <c r="M58" s="27">
        <f t="shared" ca="1" si="3"/>
        <v>1.4484202100674382E-6</v>
      </c>
      <c r="N58" s="44"/>
      <c r="O58" s="44"/>
      <c r="P58" s="7"/>
      <c r="Q58" s="28">
        <f t="shared" ca="1" si="4"/>
        <v>-2513.4451405538725</v>
      </c>
      <c r="R58" s="27">
        <f t="shared" ca="1" si="5"/>
        <v>2934.0664692546497</v>
      </c>
      <c r="S58" s="7"/>
      <c r="T58" s="28">
        <f t="shared" ca="1" si="6"/>
        <v>0.6506363455009917</v>
      </c>
      <c r="U58" s="27">
        <f t="shared" ca="1" si="7"/>
        <v>0.75862671399926651</v>
      </c>
      <c r="V58" s="7"/>
      <c r="W58" s="28">
        <f t="shared" ca="1" si="8"/>
        <v>0.64955816764484942</v>
      </c>
      <c r="X58" s="27">
        <f t="shared" ca="1" si="11"/>
        <v>213.68085840718652</v>
      </c>
      <c r="Y58" s="7"/>
      <c r="Z58" s="28">
        <f t="shared" si="12"/>
        <v>213.71399999999997</v>
      </c>
      <c r="AA58" s="27">
        <f t="shared" si="9"/>
        <v>3.730012957607161</v>
      </c>
      <c r="AB58" s="7"/>
      <c r="AC58" s="28">
        <f t="shared" ca="1" si="0"/>
        <v>-3.3141592813450416E-2</v>
      </c>
      <c r="AD58" s="27">
        <f t="shared" ca="1" si="10"/>
        <v>7.5886705022014667E-3</v>
      </c>
      <c r="AE58" s="7">
        <v>111</v>
      </c>
    </row>
    <row r="59" spans="1:31" s="26" customFormat="1" x14ac:dyDescent="0.25">
      <c r="A59" s="26">
        <v>39</v>
      </c>
      <c r="B59" s="26">
        <v>623</v>
      </c>
      <c r="C59" s="26">
        <v>11754</v>
      </c>
      <c r="D59" s="26">
        <v>14514</v>
      </c>
      <c r="E59" s="26">
        <v>14563</v>
      </c>
      <c r="F59" s="26">
        <v>11823</v>
      </c>
      <c r="G59" s="27"/>
      <c r="H59" s="7"/>
      <c r="I59" s="28">
        <f t="shared" si="1"/>
        <v>-2809</v>
      </c>
      <c r="J59" s="27">
        <f t="shared" si="1"/>
        <v>2691</v>
      </c>
      <c r="K59" s="7"/>
      <c r="L59" s="124">
        <f t="shared" si="2"/>
        <v>0.72197142898072886</v>
      </c>
      <c r="M59" s="27">
        <f t="shared" ca="1" si="3"/>
        <v>1.2754011032595813E-6</v>
      </c>
      <c r="N59" s="44"/>
      <c r="O59" s="44"/>
      <c r="P59" s="7"/>
      <c r="Q59" s="28">
        <f t="shared" ca="1" si="4"/>
        <v>-2788.4451405538725</v>
      </c>
      <c r="R59" s="27">
        <f t="shared" ca="1" si="5"/>
        <v>2671.0664692546497</v>
      </c>
      <c r="S59" s="7"/>
      <c r="T59" s="28">
        <f t="shared" ca="1" si="6"/>
        <v>0.7218234950137693</v>
      </c>
      <c r="U59" s="27">
        <f t="shared" ca="1" si="7"/>
        <v>0.69062592810279311</v>
      </c>
      <c r="V59" s="7"/>
      <c r="W59" s="28">
        <f t="shared" ca="1" si="8"/>
        <v>0.72084209240412311</v>
      </c>
      <c r="X59" s="27">
        <f t="shared" ca="1" si="11"/>
        <v>219.33614125916927</v>
      </c>
      <c r="Y59" s="7"/>
      <c r="Z59" s="28">
        <f t="shared" si="12"/>
        <v>219.32099999999997</v>
      </c>
      <c r="AA59" s="27">
        <f t="shared" si="9"/>
        <v>3.8278735687664827</v>
      </c>
      <c r="AB59" s="7"/>
      <c r="AC59" s="28">
        <f t="shared" ca="1" si="0"/>
        <v>1.5141259169297427E-2</v>
      </c>
      <c r="AD59" s="27">
        <f t="shared" ca="1" si="10"/>
        <v>-6.74438350949913E-3</v>
      </c>
      <c r="AE59" s="7">
        <v>110</v>
      </c>
    </row>
    <row r="60" spans="1:31" s="26" customFormat="1" x14ac:dyDescent="0.25">
      <c r="A60" s="26">
        <v>40</v>
      </c>
      <c r="B60" s="26">
        <v>625</v>
      </c>
      <c r="C60" s="26">
        <v>11627</v>
      </c>
      <c r="D60" s="26">
        <v>14367</v>
      </c>
      <c r="E60" s="26">
        <v>14682</v>
      </c>
      <c r="F60" s="26">
        <v>11958</v>
      </c>
      <c r="G60" s="27"/>
      <c r="H60" s="7"/>
      <c r="I60" s="28">
        <f t="shared" si="1"/>
        <v>-3055</v>
      </c>
      <c r="J60" s="27">
        <f t="shared" si="1"/>
        <v>2409</v>
      </c>
      <c r="K60" s="7"/>
      <c r="L60" s="124">
        <f t="shared" si="2"/>
        <v>0.78646657513289309</v>
      </c>
      <c r="M60" s="27">
        <f t="shared" ca="1" si="3"/>
        <v>3.3877637699866297E-6</v>
      </c>
      <c r="N60" s="44"/>
      <c r="O60" s="44"/>
      <c r="P60" s="7"/>
      <c r="Q60" s="28">
        <f t="shared" ca="1" si="4"/>
        <v>-3034.4451405538725</v>
      </c>
      <c r="R60" s="27">
        <f t="shared" ca="1" si="5"/>
        <v>2389.0664692546497</v>
      </c>
      <c r="S60" s="7"/>
      <c r="T60" s="28">
        <f t="shared" ca="1" si="6"/>
        <v>0.78550363603247209</v>
      </c>
      <c r="U60" s="27">
        <f t="shared" ca="1" si="7"/>
        <v>0.61771253790201175</v>
      </c>
      <c r="V60" s="7"/>
      <c r="W60" s="28">
        <f t="shared" ca="1" si="8"/>
        <v>0.78462598724583454</v>
      </c>
      <c r="X60" s="27">
        <f t="shared" ca="1" si="11"/>
        <v>224.89746356928981</v>
      </c>
      <c r="Y60" s="7"/>
      <c r="Z60" s="28">
        <f t="shared" si="12"/>
        <v>224.94599999999997</v>
      </c>
      <c r="AA60" s="27">
        <f t="shared" si="9"/>
        <v>3.9260483391911642</v>
      </c>
      <c r="AB60" s="7"/>
      <c r="AC60" s="28">
        <f t="shared" ca="1" si="0"/>
        <v>-4.8536430710157674E-2</v>
      </c>
      <c r="AD60" s="27">
        <f t="shared" ca="1" si="10"/>
        <v>7.4139315667849814E-2</v>
      </c>
      <c r="AE60" s="7">
        <v>109</v>
      </c>
    </row>
    <row r="61" spans="1:31" s="26" customFormat="1" x14ac:dyDescent="0.25">
      <c r="A61" s="26">
        <v>41</v>
      </c>
      <c r="B61" s="26">
        <v>628</v>
      </c>
      <c r="C61" s="26">
        <v>11515</v>
      </c>
      <c r="D61" s="26">
        <v>14214</v>
      </c>
      <c r="E61" s="26">
        <v>14805</v>
      </c>
      <c r="F61" s="26">
        <v>12117</v>
      </c>
      <c r="G61" s="27"/>
      <c r="H61" s="7"/>
      <c r="I61" s="28">
        <f t="shared" si="1"/>
        <v>-3290</v>
      </c>
      <c r="J61" s="27">
        <f t="shared" si="1"/>
        <v>2097</v>
      </c>
      <c r="K61" s="7"/>
      <c r="L61" s="124">
        <f t="shared" si="2"/>
        <v>0.84364099377109247</v>
      </c>
      <c r="M61" s="27">
        <f t="shared" ca="1" si="3"/>
        <v>3.7342866604535919E-6</v>
      </c>
      <c r="N61" s="44"/>
      <c r="O61" s="44"/>
      <c r="P61" s="7"/>
      <c r="Q61" s="28">
        <f t="shared" ca="1" si="4"/>
        <v>-3269.4451405538725</v>
      </c>
      <c r="R61" s="27">
        <f t="shared" ca="1" si="5"/>
        <v>2077.0664692546497</v>
      </c>
      <c r="S61" s="7"/>
      <c r="T61" s="28">
        <f t="shared" ca="1" si="6"/>
        <v>0.84633629107066388</v>
      </c>
      <c r="U61" s="27">
        <f t="shared" ca="1" si="7"/>
        <v>0.53704240406284942</v>
      </c>
      <c r="V61" s="7"/>
      <c r="W61" s="28">
        <f t="shared" ca="1" si="8"/>
        <v>0.84557342401833391</v>
      </c>
      <c r="X61" s="27">
        <f t="shared" ca="1" si="11"/>
        <v>230.68922829328494</v>
      </c>
      <c r="Y61" s="7"/>
      <c r="Z61" s="28">
        <f t="shared" si="12"/>
        <v>230.59799999999996</v>
      </c>
      <c r="AA61" s="27">
        <f t="shared" si="9"/>
        <v>4.0246943485138829</v>
      </c>
      <c r="AB61" s="7"/>
      <c r="AC61" s="28">
        <f t="shared" ca="1" si="0"/>
        <v>9.1228293284984829E-2</v>
      </c>
      <c r="AD61" s="27">
        <f t="shared" ca="1" si="10"/>
        <v>-2.0212955483486894E-2</v>
      </c>
      <c r="AE61" s="7">
        <v>108</v>
      </c>
    </row>
    <row r="62" spans="1:31" s="26" customFormat="1" x14ac:dyDescent="0.25">
      <c r="A62" s="26">
        <v>42</v>
      </c>
      <c r="B62" s="26">
        <v>645</v>
      </c>
      <c r="C62" s="26">
        <v>11415</v>
      </c>
      <c r="D62" s="26">
        <v>14036</v>
      </c>
      <c r="E62" s="26">
        <v>14882</v>
      </c>
      <c r="F62" s="26">
        <v>12279</v>
      </c>
      <c r="G62" s="27"/>
      <c r="H62" s="7"/>
      <c r="I62" s="28">
        <f t="shared" si="1"/>
        <v>-3467</v>
      </c>
      <c r="J62" s="27">
        <f t="shared" si="1"/>
        <v>1757</v>
      </c>
      <c r="K62" s="7"/>
      <c r="L62" s="124">
        <f t="shared" si="2"/>
        <v>0.893818827221326</v>
      </c>
      <c r="M62" s="27">
        <f t="shared" ca="1" si="3"/>
        <v>5.2978376016230281E-6</v>
      </c>
      <c r="N62" s="44"/>
      <c r="O62" s="44"/>
      <c r="P62" s="7"/>
      <c r="Q62" s="28">
        <f t="shared" ca="1" si="4"/>
        <v>-3446.4451405538725</v>
      </c>
      <c r="R62" s="27">
        <f t="shared" ca="1" si="5"/>
        <v>1737.0664692546495</v>
      </c>
      <c r="S62" s="7"/>
      <c r="T62" s="28">
        <f t="shared" ca="1" si="6"/>
        <v>0.89215492912070615</v>
      </c>
      <c r="U62" s="27">
        <f t="shared" ca="1" si="7"/>
        <v>0.44913264282786469</v>
      </c>
      <c r="V62" s="7"/>
      <c r="W62" s="28">
        <f t="shared" ca="1" si="8"/>
        <v>0.89151712402551142</v>
      </c>
      <c r="X62" s="27">
        <f t="shared" ca="1" si="11"/>
        <v>236.3714985444368</v>
      </c>
      <c r="Y62" s="7"/>
      <c r="Z62" s="28">
        <f t="shared" si="12"/>
        <v>236.40299999999996</v>
      </c>
      <c r="AA62" s="27">
        <f t="shared" si="9"/>
        <v>4.126010711592154</v>
      </c>
      <c r="AB62" s="7"/>
      <c r="AC62" s="28">
        <f t="shared" ca="1" si="0"/>
        <v>-3.1501455563159197E-2</v>
      </c>
      <c r="AD62" s="27">
        <f t="shared" ca="1" si="10"/>
        <v>0.13453156281173051</v>
      </c>
      <c r="AE62" s="7">
        <v>107</v>
      </c>
    </row>
    <row r="63" spans="1:31" s="26" customFormat="1" x14ac:dyDescent="0.25">
      <c r="A63" s="26">
        <v>43</v>
      </c>
      <c r="B63" s="26">
        <v>619</v>
      </c>
      <c r="C63" s="26">
        <v>11341</v>
      </c>
      <c r="D63" s="26">
        <v>13868</v>
      </c>
      <c r="E63" s="26">
        <v>14963</v>
      </c>
      <c r="F63" s="26">
        <v>12460</v>
      </c>
      <c r="G63" s="27"/>
      <c r="H63" s="7"/>
      <c r="I63" s="28">
        <f t="shared" si="1"/>
        <v>-3622</v>
      </c>
      <c r="J63" s="27">
        <f t="shared" si="1"/>
        <v>1408</v>
      </c>
      <c r="K63" s="7"/>
      <c r="L63" s="124">
        <f t="shared" si="2"/>
        <v>0.93335856982001075</v>
      </c>
      <c r="M63" s="27">
        <f t="shared" ca="1" si="3"/>
        <v>2.5262377208891966E-6</v>
      </c>
      <c r="N63" s="44"/>
      <c r="O63" s="44"/>
      <c r="P63" s="7"/>
      <c r="Q63" s="28">
        <f t="shared" ca="1" si="4"/>
        <v>-3601.4451405538725</v>
      </c>
      <c r="R63" s="27">
        <f t="shared" ca="1" si="5"/>
        <v>1388.0664692546495</v>
      </c>
      <c r="S63" s="7"/>
      <c r="T63" s="28">
        <f t="shared" ca="1" si="6"/>
        <v>0.93227859520972622</v>
      </c>
      <c r="U63" s="27">
        <f t="shared" ca="1" si="7"/>
        <v>0.35889585850136579</v>
      </c>
      <c r="V63" s="7"/>
      <c r="W63" s="28">
        <f t="shared" ca="1" si="8"/>
        <v>0.93176915555025941</v>
      </c>
      <c r="X63" s="27">
        <f t="shared" ca="1" si="11"/>
        <v>242.0442354598174</v>
      </c>
      <c r="Y63" s="7"/>
      <c r="Z63" s="28">
        <f t="shared" si="12"/>
        <v>241.97399999999996</v>
      </c>
      <c r="AA63" s="27">
        <f t="shared" si="9"/>
        <v>4.223243004220758</v>
      </c>
      <c r="AB63" s="7"/>
      <c r="AC63" s="28">
        <f t="shared" ca="1" si="0"/>
        <v>7.0235459817439505E-2</v>
      </c>
      <c r="AD63" s="27">
        <f t="shared" ca="1" si="10"/>
        <v>9.9024494898941384E-2</v>
      </c>
      <c r="AE63" s="7">
        <v>106</v>
      </c>
    </row>
    <row r="64" spans="1:31" s="26" customFormat="1" x14ac:dyDescent="0.25">
      <c r="A64" s="26">
        <v>44</v>
      </c>
      <c r="B64" s="26">
        <v>624</v>
      </c>
      <c r="C64" s="26">
        <v>11288</v>
      </c>
      <c r="D64" s="26">
        <v>13691</v>
      </c>
      <c r="E64" s="26">
        <v>15024</v>
      </c>
      <c r="F64" s="26">
        <v>12639</v>
      </c>
      <c r="G64" s="27"/>
      <c r="H64" s="7"/>
      <c r="I64" s="28">
        <f t="shared" si="1"/>
        <v>-3736</v>
      </c>
      <c r="J64" s="27">
        <f t="shared" si="1"/>
        <v>1052</v>
      </c>
      <c r="K64" s="7"/>
      <c r="L64" s="124">
        <f t="shared" si="2"/>
        <v>0.96429190174715862</v>
      </c>
      <c r="M64" s="27">
        <f t="shared" ca="1" si="3"/>
        <v>8.3030905980216046E-6</v>
      </c>
      <c r="N64" s="44"/>
      <c r="O64" s="44"/>
      <c r="P64" s="7"/>
      <c r="Q64" s="28">
        <f t="shared" ca="1" si="4"/>
        <v>-3715.4451405538725</v>
      </c>
      <c r="R64" s="27">
        <f t="shared" ca="1" si="5"/>
        <v>1032.0664692546495</v>
      </c>
      <c r="S64" s="7"/>
      <c r="T64" s="28">
        <f t="shared" ca="1" si="6"/>
        <v>0.96178890446229581</v>
      </c>
      <c r="U64" s="27">
        <f t="shared" ca="1" si="7"/>
        <v>0.2668491673259113</v>
      </c>
      <c r="V64" s="7"/>
      <c r="W64" s="28">
        <f t="shared" ca="1" si="8"/>
        <v>0.96141039335778655</v>
      </c>
      <c r="X64" s="27">
        <f t="shared" ca="1" si="11"/>
        <v>247.59723070482755</v>
      </c>
      <c r="Y64" s="7"/>
      <c r="Z64" s="28">
        <f t="shared" si="12"/>
        <v>247.58999999999997</v>
      </c>
      <c r="AA64" s="27">
        <f t="shared" si="9"/>
        <v>4.3212606950127599</v>
      </c>
      <c r="AB64" s="7"/>
      <c r="AC64" s="28">
        <f t="shared" ca="1" si="0"/>
        <v>7.2307048275774832E-3</v>
      </c>
      <c r="AD64" s="27">
        <f t="shared" ca="1" si="10"/>
        <v>8.7925958931180048E-2</v>
      </c>
      <c r="AE64" s="7">
        <v>105</v>
      </c>
    </row>
    <row r="65" spans="1:31" s="26" customFormat="1" x14ac:dyDescent="0.25">
      <c r="A65" s="26">
        <v>45</v>
      </c>
      <c r="B65" s="26">
        <v>601</v>
      </c>
      <c r="C65" s="26">
        <v>11242</v>
      </c>
      <c r="D65" s="26">
        <v>13503</v>
      </c>
      <c r="E65" s="26">
        <v>15062</v>
      </c>
      <c r="F65" s="26">
        <v>12812</v>
      </c>
      <c r="G65" s="27"/>
      <c r="H65" s="7"/>
      <c r="I65" s="28">
        <f t="shared" si="1"/>
        <v>-3820</v>
      </c>
      <c r="J65" s="27">
        <f t="shared" si="1"/>
        <v>691</v>
      </c>
      <c r="K65" s="7"/>
      <c r="L65" s="124">
        <f t="shared" si="2"/>
        <v>0.98533561280666437</v>
      </c>
      <c r="M65" s="27">
        <f t="shared" ca="1" si="3"/>
        <v>4.1943936406498486E-6</v>
      </c>
      <c r="N65" s="44"/>
      <c r="O65" s="44"/>
      <c r="P65" s="7"/>
      <c r="Q65" s="28">
        <f t="shared" ca="1" si="4"/>
        <v>-3799.4451405538725</v>
      </c>
      <c r="R65" s="27">
        <f t="shared" ca="1" si="5"/>
        <v>671.06646925464963</v>
      </c>
      <c r="S65" s="7"/>
      <c r="T65" s="28">
        <f t="shared" ca="1" si="6"/>
        <v>0.98353334285892602</v>
      </c>
      <c r="U65" s="27">
        <f t="shared" ca="1" si="7"/>
        <v>0.17350968554405999</v>
      </c>
      <c r="V65" s="7"/>
      <c r="W65" s="28">
        <f t="shared" ca="1" si="8"/>
        <v>0.98328759092185702</v>
      </c>
      <c r="X65" s="27">
        <f t="shared" ca="1" si="11"/>
        <v>253.10244134449908</v>
      </c>
      <c r="Y65" s="7"/>
      <c r="Z65" s="28">
        <f t="shared" si="12"/>
        <v>252.99899999999997</v>
      </c>
      <c r="AA65" s="27">
        <f t="shared" si="9"/>
        <v>4.4156655542531329</v>
      </c>
      <c r="AB65" s="7"/>
      <c r="AC65" s="28">
        <f t="shared" ca="1" si="0"/>
        <v>0.10344134449911735</v>
      </c>
      <c r="AD65" s="27">
        <f t="shared" ca="1" si="10"/>
        <v>-3.6703908089123161E-2</v>
      </c>
      <c r="AE65" s="7">
        <v>104</v>
      </c>
    </row>
    <row r="66" spans="1:31" s="26" customFormat="1" x14ac:dyDescent="0.25">
      <c r="A66" s="26">
        <v>46</v>
      </c>
      <c r="B66" s="26">
        <v>616</v>
      </c>
      <c r="C66" s="26">
        <v>11215</v>
      </c>
      <c r="D66" s="26">
        <v>13330</v>
      </c>
      <c r="E66" s="26">
        <v>15088</v>
      </c>
      <c r="F66" s="26">
        <v>13000</v>
      </c>
      <c r="G66" s="27"/>
      <c r="H66" s="7"/>
      <c r="I66" s="28">
        <f t="shared" si="1"/>
        <v>-3873</v>
      </c>
      <c r="J66" s="27">
        <f t="shared" si="1"/>
        <v>330</v>
      </c>
      <c r="K66" s="7"/>
      <c r="L66" s="124">
        <f t="shared" si="2"/>
        <v>0.99779643305071386</v>
      </c>
      <c r="M66" s="27">
        <f t="shared" ca="1" si="3"/>
        <v>4.3084244572818638E-7</v>
      </c>
      <c r="N66" s="44"/>
      <c r="O66" s="44"/>
      <c r="P66" s="7"/>
      <c r="Q66" s="28">
        <f t="shared" ca="1" si="4"/>
        <v>-3852.4451405538725</v>
      </c>
      <c r="R66" s="27">
        <f t="shared" ca="1" si="5"/>
        <v>310.06646925464963</v>
      </c>
      <c r="S66" s="7"/>
      <c r="T66" s="28">
        <f t="shared" ca="1" si="6"/>
        <v>0.99725304803775228</v>
      </c>
      <c r="U66" s="27">
        <f t="shared" ca="1" si="7"/>
        <v>8.017020376220868E-2</v>
      </c>
      <c r="V66" s="7"/>
      <c r="W66" s="28">
        <f t="shared" ca="1" si="8"/>
        <v>0.99714004715375371</v>
      </c>
      <c r="X66" s="27">
        <f t="shared" ca="1" si="11"/>
        <v>258.51306125638507</v>
      </c>
      <c r="Y66" s="7"/>
      <c r="Z66" s="28">
        <f t="shared" si="12"/>
        <v>258.54299999999995</v>
      </c>
      <c r="AA66" s="27">
        <f t="shared" si="9"/>
        <v>4.5124266079836985</v>
      </c>
      <c r="AB66" s="7"/>
      <c r="AC66" s="28">
        <f t="shared" ca="1" si="0"/>
        <v>-2.9938743614877694E-2</v>
      </c>
      <c r="AD66" s="27">
        <f t="shared" ca="1" si="10"/>
        <v>0.16023012015773475</v>
      </c>
      <c r="AE66" s="7">
        <v>103</v>
      </c>
    </row>
    <row r="67" spans="1:31" s="26" customFormat="1" x14ac:dyDescent="0.25">
      <c r="A67" s="26">
        <v>47</v>
      </c>
      <c r="B67" s="26">
        <v>636</v>
      </c>
      <c r="C67" s="26">
        <v>11209</v>
      </c>
      <c r="D67" s="26">
        <v>13127</v>
      </c>
      <c r="E67" s="26">
        <v>15087</v>
      </c>
      <c r="F67" s="26">
        <v>13181</v>
      </c>
      <c r="G67" s="27"/>
      <c r="H67" s="7"/>
      <c r="I67" s="28">
        <f t="shared" si="1"/>
        <v>-3878</v>
      </c>
      <c r="J67" s="27">
        <f t="shared" si="1"/>
        <v>-54</v>
      </c>
      <c r="K67" s="7"/>
      <c r="L67" s="124">
        <f t="shared" si="2"/>
        <v>1.000866202924904</v>
      </c>
      <c r="M67" s="27">
        <f t="shared" ca="1" si="3"/>
        <v>5.247070703973441E-6</v>
      </c>
      <c r="N67" s="44"/>
      <c r="O67" s="44"/>
      <c r="P67" s="7"/>
      <c r="Q67" s="28">
        <f t="shared" ca="1" si="4"/>
        <v>-3857.4451405538725</v>
      </c>
      <c r="R67" s="27">
        <f t="shared" ca="1" si="5"/>
        <v>-73.933530745350367</v>
      </c>
      <c r="S67" s="7"/>
      <c r="T67" s="28">
        <f t="shared" ca="1" si="6"/>
        <v>0.99854735984707554</v>
      </c>
      <c r="U67" s="27">
        <f t="shared" ca="1" si="7"/>
        <v>-1.9116114809068076E-2</v>
      </c>
      <c r="V67" s="7"/>
      <c r="W67" s="28">
        <f t="shared" ca="1" si="8"/>
        <v>0.99857555439141543</v>
      </c>
      <c r="X67" s="27">
        <f t="shared" ca="1" si="11"/>
        <v>264.20646370307145</v>
      </c>
      <c r="Y67" s="7"/>
      <c r="Z67" s="28">
        <f t="shared" si="12"/>
        <v>264.26699999999994</v>
      </c>
      <c r="AA67" s="27">
        <f t="shared" si="9"/>
        <v>4.6123292543678538</v>
      </c>
      <c r="AB67" s="7"/>
      <c r="AC67" s="28">
        <f t="shared" ca="1" si="0"/>
        <v>-6.0536296928489719E-2</v>
      </c>
      <c r="AD67" s="27">
        <f t="shared" ca="1" si="10"/>
        <v>3.5737694365082007E-2</v>
      </c>
      <c r="AE67" s="7">
        <v>102</v>
      </c>
    </row>
    <row r="68" spans="1:31" s="26" customFormat="1" x14ac:dyDescent="0.25">
      <c r="A68" s="26">
        <v>48</v>
      </c>
      <c r="B68" s="26">
        <v>637</v>
      </c>
      <c r="C68" s="26">
        <v>11230</v>
      </c>
      <c r="D68" s="26">
        <v>12942</v>
      </c>
      <c r="E68" s="26">
        <v>15087</v>
      </c>
      <c r="F68" s="26">
        <v>13385</v>
      </c>
      <c r="G68" s="27"/>
      <c r="H68" s="7"/>
      <c r="I68" s="28">
        <f t="shared" si="1"/>
        <v>-3857</v>
      </c>
      <c r="J68" s="27">
        <f t="shared" si="1"/>
        <v>-443</v>
      </c>
      <c r="K68" s="7"/>
      <c r="L68" s="124">
        <f t="shared" si="2"/>
        <v>0.99393564783963606</v>
      </c>
      <c r="M68" s="27">
        <f t="shared" ca="1" si="3"/>
        <v>4.2663883412296925E-7</v>
      </c>
      <c r="N68" s="44"/>
      <c r="O68" s="44"/>
      <c r="P68" s="7"/>
      <c r="Q68" s="28">
        <f t="shared" ca="1" si="4"/>
        <v>-3836.4451405538725</v>
      </c>
      <c r="R68" s="27">
        <f t="shared" ca="1" si="5"/>
        <v>-462.93353074535037</v>
      </c>
      <c r="S68" s="7"/>
      <c r="T68" s="28">
        <f t="shared" ca="1" si="6"/>
        <v>0.99311125024791791</v>
      </c>
      <c r="U68" s="27">
        <f t="shared" ca="1" si="7"/>
        <v>-0.11969522398674166</v>
      </c>
      <c r="V68" s="7"/>
      <c r="W68" s="28">
        <f t="shared" ca="1" si="8"/>
        <v>0.99328247188009455</v>
      </c>
      <c r="X68" s="27">
        <f t="shared" ca="1" si="11"/>
        <v>269.98104197618409</v>
      </c>
      <c r="Y68" s="7"/>
      <c r="Z68" s="28">
        <f t="shared" si="12"/>
        <v>269.99999999999994</v>
      </c>
      <c r="AA68" s="27">
        <f t="shared" si="9"/>
        <v>4.7123889803846888</v>
      </c>
      <c r="AB68" s="7"/>
      <c r="AC68" s="28">
        <f t="shared" ca="1" si="0"/>
        <v>-1.895802381585554E-2</v>
      </c>
      <c r="AD68" s="27">
        <f t="shared" ca="1" si="10"/>
        <v>3.1926812466679166E-2</v>
      </c>
      <c r="AE68" s="7">
        <v>101</v>
      </c>
    </row>
    <row r="69" spans="1:31" s="26" customFormat="1" x14ac:dyDescent="0.25">
      <c r="A69" s="26">
        <v>49</v>
      </c>
      <c r="B69" s="26">
        <v>624</v>
      </c>
      <c r="C69" s="26">
        <v>11259</v>
      </c>
      <c r="D69" s="26">
        <v>12755</v>
      </c>
      <c r="E69" s="26">
        <v>15043</v>
      </c>
      <c r="F69" s="26">
        <v>13567</v>
      </c>
      <c r="G69" s="27"/>
      <c r="H69" s="7"/>
      <c r="I69" s="28">
        <f t="shared" si="1"/>
        <v>-3784</v>
      </c>
      <c r="J69" s="27">
        <f t="shared" si="1"/>
        <v>-812</v>
      </c>
      <c r="K69" s="7"/>
      <c r="L69" s="124">
        <f t="shared" si="2"/>
        <v>0.97750423694815247</v>
      </c>
      <c r="M69" s="27">
        <f t="shared" ca="1" si="3"/>
        <v>8.8986342434513022E-6</v>
      </c>
      <c r="N69" s="44"/>
      <c r="O69" s="44"/>
      <c r="P69" s="7"/>
      <c r="Q69" s="28">
        <f t="shared" ca="1" si="4"/>
        <v>-3763.4451405538725</v>
      </c>
      <c r="R69" s="27">
        <f t="shared" ca="1" si="5"/>
        <v>-831.93353074535037</v>
      </c>
      <c r="S69" s="7"/>
      <c r="T69" s="28">
        <f t="shared" ca="1" si="6"/>
        <v>0.9742142978317988</v>
      </c>
      <c r="U69" s="27">
        <f t="shared" ca="1" si="7"/>
        <v>-0.2151031707388279</v>
      </c>
      <c r="V69" s="7"/>
      <c r="W69" s="28">
        <f t="shared" ca="1" si="8"/>
        <v>0.97452117908021707</v>
      </c>
      <c r="X69" s="27">
        <f t="shared" ca="1" si="11"/>
        <v>275.55690801854553</v>
      </c>
      <c r="Y69" s="7"/>
      <c r="Z69" s="28">
        <f t="shared" si="12"/>
        <v>275.61599999999993</v>
      </c>
      <c r="AA69" s="27">
        <f t="shared" si="9"/>
        <v>4.8104066711766897</v>
      </c>
      <c r="AB69" s="7"/>
      <c r="AC69" s="28">
        <f t="shared" ca="1" si="0"/>
        <v>-5.9091981454400866E-2</v>
      </c>
      <c r="AD69" s="27">
        <f t="shared" ca="1" si="10"/>
        <v>-5.1968152724441552E-2</v>
      </c>
      <c r="AE69" s="7">
        <v>100</v>
      </c>
    </row>
    <row r="70" spans="1:31" s="26" customFormat="1" x14ac:dyDescent="0.25">
      <c r="A70" s="26">
        <v>50</v>
      </c>
      <c r="B70" s="26">
        <v>639</v>
      </c>
      <c r="C70" s="26">
        <v>11307</v>
      </c>
      <c r="D70" s="26">
        <v>12564</v>
      </c>
      <c r="E70" s="26">
        <v>14994</v>
      </c>
      <c r="F70" s="26">
        <v>13748</v>
      </c>
      <c r="G70" s="27"/>
      <c r="H70" s="7"/>
      <c r="I70" s="28">
        <f t="shared" si="1"/>
        <v>-3687</v>
      </c>
      <c r="J70" s="27">
        <f t="shared" si="1"/>
        <v>-1184</v>
      </c>
      <c r="K70" s="7"/>
      <c r="L70" s="124">
        <f t="shared" si="2"/>
        <v>0.95095408976688511</v>
      </c>
      <c r="M70" s="27">
        <f t="shared" ca="1" si="3"/>
        <v>1.9762831272796284E-6</v>
      </c>
      <c r="N70" s="44"/>
      <c r="O70" s="44"/>
      <c r="P70" s="7"/>
      <c r="Q70" s="28">
        <f t="shared" ca="1" si="4"/>
        <v>-3666.4451405538725</v>
      </c>
      <c r="R70" s="27">
        <f t="shared" ca="1" si="5"/>
        <v>-1203.9335307453505</v>
      </c>
      <c r="S70" s="7"/>
      <c r="T70" s="28">
        <f t="shared" ca="1" si="6"/>
        <v>0.94910464873092815</v>
      </c>
      <c r="U70" s="27">
        <f t="shared" ca="1" si="7"/>
        <v>-0.31128679185475228</v>
      </c>
      <c r="V70" s="7"/>
      <c r="W70" s="28">
        <f t="shared" ca="1" si="8"/>
        <v>0.9495482863925544</v>
      </c>
      <c r="X70" s="27">
        <f t="shared" ca="1" si="11"/>
        <v>281.26026104097082</v>
      </c>
      <c r="Y70" s="7"/>
      <c r="Z70" s="28">
        <f t="shared" si="12"/>
        <v>281.3669999999999</v>
      </c>
      <c r="AA70" s="27">
        <f t="shared" si="9"/>
        <v>4.9107805564588833</v>
      </c>
      <c r="AB70" s="7"/>
      <c r="AC70" s="28">
        <f t="shared" ca="1" si="0"/>
        <v>-0.10673895902908725</v>
      </c>
      <c r="AD70" s="27">
        <f t="shared" ca="1" si="10"/>
        <v>2.9647853045673855E-2</v>
      </c>
      <c r="AE70" s="7">
        <v>99</v>
      </c>
    </row>
    <row r="71" spans="1:31" s="26" customFormat="1" x14ac:dyDescent="0.25">
      <c r="A71" s="26">
        <v>51</v>
      </c>
      <c r="B71" s="26">
        <v>636</v>
      </c>
      <c r="C71" s="26">
        <v>11378</v>
      </c>
      <c r="D71" s="26">
        <v>12386</v>
      </c>
      <c r="E71" s="26">
        <v>14923</v>
      </c>
      <c r="F71" s="26">
        <v>13932</v>
      </c>
      <c r="G71" s="27"/>
      <c r="H71" s="7"/>
      <c r="I71" s="28">
        <f t="shared" si="1"/>
        <v>-3545</v>
      </c>
      <c r="J71" s="27">
        <f t="shared" si="1"/>
        <v>-1546</v>
      </c>
      <c r="K71" s="7"/>
      <c r="L71" s="124">
        <f t="shared" si="2"/>
        <v>0.91502189807697942</v>
      </c>
      <c r="M71" s="27">
        <f t="shared" ca="1" si="3"/>
        <v>4.4057983347640588E-6</v>
      </c>
      <c r="N71" s="44"/>
      <c r="O71" s="44"/>
      <c r="P71" s="7"/>
      <c r="Q71" s="28">
        <f t="shared" ca="1" si="4"/>
        <v>-3524.4451405538725</v>
      </c>
      <c r="R71" s="27">
        <f t="shared" ca="1" si="5"/>
        <v>-1565.9335307453505</v>
      </c>
      <c r="S71" s="7"/>
      <c r="T71" s="28">
        <f t="shared" ca="1" si="6"/>
        <v>0.91234619334614853</v>
      </c>
      <c r="U71" s="27">
        <f t="shared" ca="1" si="7"/>
        <v>-0.40488483175788298</v>
      </c>
      <c r="V71" s="7"/>
      <c r="W71" s="28">
        <f t="shared" ca="1" si="8"/>
        <v>0.91292289871186183</v>
      </c>
      <c r="X71" s="27">
        <f t="shared" ca="1" si="11"/>
        <v>287.02723377094105</v>
      </c>
      <c r="Y71" s="7"/>
      <c r="Z71" s="28">
        <f t="shared" si="12"/>
        <v>287.09099999999989</v>
      </c>
      <c r="AA71" s="27">
        <f t="shared" si="9"/>
        <v>5.0106832028430386</v>
      </c>
      <c r="AB71" s="7"/>
      <c r="AC71" s="28">
        <f t="shared" ca="1" si="0"/>
        <v>-6.3766229058842328E-2</v>
      </c>
      <c r="AD71" s="27">
        <f t="shared" ca="1" si="10"/>
        <v>7.6024817745064865E-2</v>
      </c>
      <c r="AE71" s="7">
        <v>98</v>
      </c>
    </row>
    <row r="72" spans="1:31" s="26" customFormat="1" x14ac:dyDescent="0.25">
      <c r="A72" s="26">
        <v>52</v>
      </c>
      <c r="B72" s="26">
        <v>615</v>
      </c>
      <c r="C72" s="26">
        <v>11457</v>
      </c>
      <c r="D72" s="26">
        <v>12221</v>
      </c>
      <c r="E72" s="26">
        <v>14840</v>
      </c>
      <c r="F72" s="26">
        <v>14094</v>
      </c>
      <c r="G72" s="27"/>
      <c r="H72" s="7"/>
      <c r="I72" s="28">
        <f t="shared" si="1"/>
        <v>-3383</v>
      </c>
      <c r="J72" s="27">
        <f t="shared" si="1"/>
        <v>-1873</v>
      </c>
      <c r="K72" s="7"/>
      <c r="L72" s="124">
        <f t="shared" si="2"/>
        <v>0.87159314260288157</v>
      </c>
      <c r="M72" s="27">
        <f t="shared" ca="1" si="3"/>
        <v>2.3595626823967381E-7</v>
      </c>
      <c r="N72" s="44"/>
      <c r="O72" s="44"/>
      <c r="P72" s="7"/>
      <c r="Q72" s="28">
        <f t="shared" ca="1" si="4"/>
        <v>-3362.4451405538725</v>
      </c>
      <c r="R72" s="27">
        <f t="shared" ca="1" si="5"/>
        <v>-1892.9335307453505</v>
      </c>
      <c r="S72" s="7"/>
      <c r="T72" s="28">
        <f t="shared" ca="1" si="6"/>
        <v>0.87041049072407584</v>
      </c>
      <c r="U72" s="27">
        <f t="shared" ca="1" si="7"/>
        <v>-0.48943333741623585</v>
      </c>
      <c r="V72" s="7"/>
      <c r="W72" s="28">
        <f t="shared" ca="1" si="8"/>
        <v>0.87110738930310927</v>
      </c>
      <c r="X72" s="27">
        <f t="shared" ca="1" si="11"/>
        <v>292.43929993324366</v>
      </c>
      <c r="Y72" s="7"/>
      <c r="Z72" s="28">
        <f t="shared" si="12"/>
        <v>292.62599999999992</v>
      </c>
      <c r="AA72" s="27">
        <f t="shared" si="9"/>
        <v>5.1072871769409254</v>
      </c>
      <c r="AB72" s="7"/>
      <c r="AC72" s="28">
        <f t="shared" ca="1" si="0"/>
        <v>-0.18670006675625928</v>
      </c>
      <c r="AD72" s="27">
        <f t="shared" ca="1" si="10"/>
        <v>9.3328634992019488E-2</v>
      </c>
      <c r="AE72" s="7">
        <v>97</v>
      </c>
    </row>
    <row r="73" spans="1:31" s="26" customFormat="1" x14ac:dyDescent="0.25">
      <c r="A73" s="26">
        <v>53</v>
      </c>
      <c r="B73" s="26">
        <v>608</v>
      </c>
      <c r="C73" s="26">
        <v>11560</v>
      </c>
      <c r="D73" s="26">
        <v>12061</v>
      </c>
      <c r="E73" s="26">
        <v>14744</v>
      </c>
      <c r="F73" s="26">
        <v>14251</v>
      </c>
      <c r="G73" s="27"/>
      <c r="H73" s="7"/>
      <c r="I73" s="28">
        <f t="shared" si="1"/>
        <v>-3184</v>
      </c>
      <c r="J73" s="27">
        <f t="shared" si="1"/>
        <v>-2190</v>
      </c>
      <c r="K73" s="7"/>
      <c r="L73" s="124">
        <f t="shared" si="2"/>
        <v>0.82066689298577311</v>
      </c>
      <c r="M73" s="27">
        <f t="shared" ca="1" si="3"/>
        <v>9.1509713515764418E-7</v>
      </c>
      <c r="N73" s="44"/>
      <c r="O73" s="44"/>
      <c r="P73" s="7"/>
      <c r="Q73" s="28">
        <f t="shared" ca="1" si="4"/>
        <v>-3163.4451405538725</v>
      </c>
      <c r="R73" s="27">
        <f t="shared" ca="1" si="5"/>
        <v>-2209.9335307453503</v>
      </c>
      <c r="S73" s="7"/>
      <c r="T73" s="28">
        <f t="shared" ca="1" si="6"/>
        <v>0.81889688071301137</v>
      </c>
      <c r="U73" s="27">
        <f t="shared" ca="1" si="7"/>
        <v>-0.57139626186179493</v>
      </c>
      <c r="V73" s="7"/>
      <c r="W73" s="28">
        <f t="shared" ca="1" si="8"/>
        <v>0.81971028589027484</v>
      </c>
      <c r="X73" s="27">
        <f t="shared" ca="1" si="11"/>
        <v>297.98899697473757</v>
      </c>
      <c r="Y73" s="7"/>
      <c r="Z73" s="28">
        <f t="shared" si="12"/>
        <v>298.0979999999999</v>
      </c>
      <c r="AA73" s="27">
        <f t="shared" si="9"/>
        <v>5.2027915936100548</v>
      </c>
      <c r="AB73" s="7"/>
      <c r="AC73" s="28">
        <f t="shared" ca="1" si="0"/>
        <v>-0.10900302526232508</v>
      </c>
      <c r="AD73" s="27">
        <f t="shared" ca="1" si="10"/>
        <v>1.6713645357413043E-2</v>
      </c>
      <c r="AE73" s="7">
        <v>96</v>
      </c>
    </row>
    <row r="74" spans="1:31" s="26" customFormat="1" x14ac:dyDescent="0.25">
      <c r="A74" s="26">
        <v>54</v>
      </c>
      <c r="B74" s="26">
        <v>627</v>
      </c>
      <c r="C74" s="26">
        <v>11683</v>
      </c>
      <c r="D74" s="26">
        <v>11920</v>
      </c>
      <c r="E74" s="26">
        <v>14634</v>
      </c>
      <c r="F74" s="26">
        <v>14414</v>
      </c>
      <c r="G74" s="27"/>
      <c r="H74" s="7"/>
      <c r="I74" s="28">
        <f t="shared" si="1"/>
        <v>-2951</v>
      </c>
      <c r="J74" s="27">
        <f t="shared" si="1"/>
        <v>-2494</v>
      </c>
      <c r="K74" s="7"/>
      <c r="L74" s="124">
        <f t="shared" si="2"/>
        <v>0.76032021425782237</v>
      </c>
      <c r="M74" s="27">
        <f t="shared" ca="1" si="3"/>
        <v>6.6119827395645764E-7</v>
      </c>
      <c r="N74" s="44"/>
      <c r="O74" s="44"/>
      <c r="P74" s="7"/>
      <c r="Q74" s="28">
        <f t="shared" ca="1" si="4"/>
        <v>-2930.4451405538725</v>
      </c>
      <c r="R74" s="27">
        <f t="shared" ca="1" si="5"/>
        <v>-2513.9335307453503</v>
      </c>
      <c r="S74" s="7"/>
      <c r="T74" s="28">
        <f t="shared" ca="1" si="6"/>
        <v>0.75858195039854892</v>
      </c>
      <c r="U74" s="27">
        <f t="shared" ca="1" si="7"/>
        <v>-0.64999793073072243</v>
      </c>
      <c r="V74" s="7"/>
      <c r="W74" s="28">
        <f t="shared" ca="1" si="8"/>
        <v>0.75950707326515476</v>
      </c>
      <c r="X74" s="27">
        <f t="shared" ca="1" si="11"/>
        <v>303.66718695949339</v>
      </c>
      <c r="Y74" s="7"/>
      <c r="Z74" s="28">
        <f t="shared" si="12"/>
        <v>303.74099999999987</v>
      </c>
      <c r="AA74" s="27">
        <f t="shared" si="9"/>
        <v>5.3012805233000941</v>
      </c>
      <c r="AB74" s="7"/>
      <c r="AC74" s="28">
        <f t="shared" ca="1" si="0"/>
        <v>-7.381304050647941E-2</v>
      </c>
      <c r="AD74" s="27">
        <f t="shared" ca="1" si="10"/>
        <v>5.4130741953088091E-2</v>
      </c>
      <c r="AE74" s="7">
        <v>95</v>
      </c>
    </row>
    <row r="75" spans="1:31" s="26" customFormat="1" x14ac:dyDescent="0.25">
      <c r="A75" s="26">
        <v>55</v>
      </c>
      <c r="B75" s="26">
        <v>629</v>
      </c>
      <c r="C75" s="26">
        <v>11806</v>
      </c>
      <c r="D75" s="26">
        <v>11778</v>
      </c>
      <c r="E75" s="26">
        <v>14500</v>
      </c>
      <c r="F75" s="26">
        <v>14548</v>
      </c>
      <c r="G75" s="27"/>
      <c r="H75" s="7"/>
      <c r="I75" s="28">
        <f t="shared" si="1"/>
        <v>-2694</v>
      </c>
      <c r="J75" s="27">
        <f t="shared" si="1"/>
        <v>-2770</v>
      </c>
      <c r="K75" s="7"/>
      <c r="L75" s="124">
        <f t="shared" si="2"/>
        <v>0.69237656725106134</v>
      </c>
      <c r="M75" s="27">
        <f t="shared" ca="1" si="3"/>
        <v>4.9603147178435782E-7</v>
      </c>
      <c r="N75" s="44"/>
      <c r="O75" s="44"/>
      <c r="P75" s="7"/>
      <c r="Q75" s="28">
        <f t="shared" ca="1" si="4"/>
        <v>-2673.4451405538725</v>
      </c>
      <c r="R75" s="27">
        <f t="shared" ca="1" si="5"/>
        <v>-2789.9335307453503</v>
      </c>
      <c r="S75" s="7"/>
      <c r="T75" s="28">
        <f t="shared" ca="1" si="6"/>
        <v>0.69205432339933504</v>
      </c>
      <c r="U75" s="27">
        <f t="shared" ca="1" si="7"/>
        <v>-0.72135997220382753</v>
      </c>
      <c r="V75" s="7"/>
      <c r="W75" s="28">
        <f t="shared" ca="1" si="8"/>
        <v>0.69308086226863874</v>
      </c>
      <c r="X75" s="27">
        <f t="shared" ca="1" si="11"/>
        <v>309.25513237466782</v>
      </c>
      <c r="Y75" s="7"/>
      <c r="Z75" s="28">
        <f t="shared" si="12"/>
        <v>309.40199999999987</v>
      </c>
      <c r="AA75" s="27">
        <f t="shared" si="9"/>
        <v>5.4000836122554938</v>
      </c>
      <c r="AB75" s="7"/>
      <c r="AC75" s="28">
        <f t="shared" ca="1" si="0"/>
        <v>-0.14686762533204956</v>
      </c>
      <c r="AD75" s="27">
        <f t="shared" ca="1" si="10"/>
        <v>1.3281616742233382E-2</v>
      </c>
      <c r="AE75" s="7">
        <v>94</v>
      </c>
    </row>
    <row r="76" spans="1:31" s="26" customFormat="1" x14ac:dyDescent="0.25">
      <c r="A76" s="26">
        <v>56</v>
      </c>
      <c r="B76" s="26">
        <v>633</v>
      </c>
      <c r="C76" s="26">
        <v>11953</v>
      </c>
      <c r="D76" s="26">
        <v>11645</v>
      </c>
      <c r="E76" s="26">
        <v>14349</v>
      </c>
      <c r="F76" s="26">
        <v>14670</v>
      </c>
      <c r="G76" s="27"/>
      <c r="H76" s="7"/>
      <c r="I76" s="28">
        <f t="shared" si="1"/>
        <v>-2396</v>
      </c>
      <c r="J76" s="27">
        <f t="shared" si="1"/>
        <v>-3025</v>
      </c>
      <c r="K76" s="7"/>
      <c r="L76" s="124">
        <f t="shared" si="2"/>
        <v>0.61718364472140841</v>
      </c>
      <c r="M76" s="27">
        <f t="shared" ca="1" si="3"/>
        <v>1.3226899202523446E-6</v>
      </c>
      <c r="N76" s="44"/>
      <c r="O76" s="44"/>
      <c r="P76" s="7"/>
      <c r="Q76" s="28">
        <f t="shared" ca="1" si="4"/>
        <v>-2375.4451405538725</v>
      </c>
      <c r="R76" s="27">
        <f t="shared" ca="1" si="5"/>
        <v>-3044.9335307453503</v>
      </c>
      <c r="S76" s="7"/>
      <c r="T76" s="28">
        <f t="shared" ca="1" si="6"/>
        <v>0.61491333956367067</v>
      </c>
      <c r="U76" s="27">
        <f t="shared" ca="1" si="7"/>
        <v>-0.78729229313006599</v>
      </c>
      <c r="V76" s="7"/>
      <c r="W76" s="28">
        <f t="shared" ca="1" si="8"/>
        <v>0.61603356215034999</v>
      </c>
      <c r="X76" s="27">
        <f t="shared" ca="1" si="11"/>
        <v>315.06760521773322</v>
      </c>
      <c r="Y76" s="7"/>
      <c r="Z76" s="28">
        <f t="shared" si="12"/>
        <v>315.09899999999988</v>
      </c>
      <c r="AA76" s="27">
        <f t="shared" si="9"/>
        <v>5.4995150197416098</v>
      </c>
      <c r="AB76" s="7"/>
      <c r="AC76" s="28">
        <f t="shared" ca="1" si="0"/>
        <v>-3.1394782266659149E-2</v>
      </c>
      <c r="AD76" s="27">
        <f t="shared" ca="1" si="10"/>
        <v>-1.0997750991805333E-2</v>
      </c>
      <c r="AE76" s="7">
        <v>93</v>
      </c>
    </row>
    <row r="77" spans="1:31" s="26" customFormat="1" x14ac:dyDescent="0.25">
      <c r="A77" s="26">
        <v>57</v>
      </c>
      <c r="B77" s="26">
        <v>632</v>
      </c>
      <c r="C77" s="26">
        <v>12104</v>
      </c>
      <c r="D77" s="26">
        <v>11538</v>
      </c>
      <c r="E77" s="26">
        <v>14191</v>
      </c>
      <c r="F77" s="26">
        <v>14776</v>
      </c>
      <c r="G77" s="27"/>
      <c r="H77" s="7"/>
      <c r="I77" s="28">
        <f t="shared" si="1"/>
        <v>-2087</v>
      </c>
      <c r="J77" s="27">
        <f t="shared" si="1"/>
        <v>-3238</v>
      </c>
      <c r="K77" s="7"/>
      <c r="L77" s="124">
        <f t="shared" si="2"/>
        <v>0.53602607813222469</v>
      </c>
      <c r="M77" s="27">
        <f t="shared" ca="1" si="3"/>
        <v>9.4579385121055331E-9</v>
      </c>
      <c r="N77" s="44"/>
      <c r="O77" s="44"/>
      <c r="P77" s="7"/>
      <c r="Q77" s="28">
        <f t="shared" ca="1" si="4"/>
        <v>-2066.4451405538725</v>
      </c>
      <c r="R77" s="27">
        <f t="shared" ca="1" si="5"/>
        <v>-3257.9335307453503</v>
      </c>
      <c r="S77" s="7"/>
      <c r="T77" s="28">
        <f t="shared" ca="1" si="6"/>
        <v>0.53492486974749509</v>
      </c>
      <c r="U77" s="27">
        <f t="shared" ca="1" si="7"/>
        <v>-0.84236517296257107</v>
      </c>
      <c r="V77" s="7"/>
      <c r="W77" s="28">
        <f t="shared" ca="1" si="8"/>
        <v>0.53612333006542967</v>
      </c>
      <c r="X77" s="27">
        <f t="shared" ca="1" si="11"/>
        <v>320.63504765787388</v>
      </c>
      <c r="Y77" s="7"/>
      <c r="Z77" s="28">
        <f t="shared" si="12"/>
        <v>320.78699999999986</v>
      </c>
      <c r="AA77" s="27">
        <f t="shared" si="9"/>
        <v>5.5987893475950479</v>
      </c>
      <c r="AB77" s="7"/>
      <c r="AC77" s="28">
        <f t="shared" ca="1" si="0"/>
        <v>-0.15195234212598052</v>
      </c>
      <c r="AD77" s="27">
        <f t="shared" ca="1" si="10"/>
        <v>0.13383015904497597</v>
      </c>
      <c r="AE77" s="7">
        <v>92</v>
      </c>
    </row>
    <row r="78" spans="1:31" s="26" customFormat="1" x14ac:dyDescent="0.25">
      <c r="A78" s="26">
        <v>58</v>
      </c>
      <c r="B78" s="26">
        <v>643</v>
      </c>
      <c r="C78" s="26">
        <v>12274</v>
      </c>
      <c r="D78" s="26">
        <v>11434</v>
      </c>
      <c r="E78" s="26">
        <v>14016</v>
      </c>
      <c r="F78" s="26">
        <v>14869</v>
      </c>
      <c r="G78" s="27"/>
      <c r="H78" s="7"/>
      <c r="I78" s="28">
        <f t="shared" si="1"/>
        <v>-1742</v>
      </c>
      <c r="J78" s="27">
        <f t="shared" si="1"/>
        <v>-3435</v>
      </c>
      <c r="K78" s="7"/>
      <c r="L78" s="124">
        <f t="shared" si="2"/>
        <v>0.44804331567286293</v>
      </c>
      <c r="M78" s="27">
        <f t="shared" ca="1" si="3"/>
        <v>1.334383607556906E-6</v>
      </c>
      <c r="N78" s="44"/>
      <c r="O78" s="44"/>
      <c r="P78" s="7"/>
      <c r="Q78" s="28">
        <f t="shared" ca="1" si="4"/>
        <v>-1721.4451405538725</v>
      </c>
      <c r="R78" s="27">
        <f t="shared" ca="1" si="5"/>
        <v>-3454.9335307453503</v>
      </c>
      <c r="S78" s="7"/>
      <c r="T78" s="28">
        <f t="shared" ca="1" si="6"/>
        <v>0.44561735490419235</v>
      </c>
      <c r="U78" s="27">
        <f t="shared" ca="1" si="7"/>
        <v>-0.89330112285460628</v>
      </c>
      <c r="V78" s="7"/>
      <c r="W78" s="28">
        <f t="shared" ca="1" si="8"/>
        <v>0.44688816044192775</v>
      </c>
      <c r="X78" s="27">
        <f t="shared" ca="1" si="11"/>
        <v>326.53252113525377</v>
      </c>
      <c r="Y78" s="7"/>
      <c r="Z78" s="28">
        <f t="shared" si="12"/>
        <v>326.57399999999984</v>
      </c>
      <c r="AA78" s="27">
        <f t="shared" si="9"/>
        <v>5.6997915514079587</v>
      </c>
      <c r="AB78" s="7"/>
      <c r="AC78" s="28">
        <f t="shared" ca="1" si="0"/>
        <v>-4.1478864746068211E-2</v>
      </c>
      <c r="AD78" s="27">
        <f t="shared" ca="1" si="10"/>
        <v>-5.4065269222405732E-2</v>
      </c>
      <c r="AE78" s="7">
        <v>91</v>
      </c>
    </row>
    <row r="79" spans="1:31" s="26" customFormat="1" x14ac:dyDescent="0.25">
      <c r="A79" s="26">
        <v>59</v>
      </c>
      <c r="B79" s="26">
        <v>614</v>
      </c>
      <c r="C79" s="26">
        <v>12450</v>
      </c>
      <c r="D79" s="26">
        <v>11364</v>
      </c>
      <c r="E79" s="26">
        <v>13854</v>
      </c>
      <c r="F79" s="26">
        <v>14949</v>
      </c>
      <c r="G79" s="27"/>
      <c r="H79" s="7"/>
      <c r="I79" s="28">
        <f t="shared" si="1"/>
        <v>-1404</v>
      </c>
      <c r="J79" s="27">
        <f t="shared" si="1"/>
        <v>-3585</v>
      </c>
      <c r="K79" s="7"/>
      <c r="L79" s="124">
        <f t="shared" si="2"/>
        <v>0.3597525193128373</v>
      </c>
      <c r="M79" s="27">
        <f t="shared" ca="1" si="3"/>
        <v>9.2885789735519396E-8</v>
      </c>
      <c r="N79" s="44"/>
      <c r="O79" s="44"/>
      <c r="P79" s="7"/>
      <c r="Q79" s="28">
        <f t="shared" ca="1" si="4"/>
        <v>-1383.4451405538725</v>
      </c>
      <c r="R79" s="27">
        <f t="shared" ca="1" si="5"/>
        <v>-3604.9335307453503</v>
      </c>
      <c r="S79" s="7"/>
      <c r="T79" s="28">
        <f t="shared" ca="1" si="6"/>
        <v>0.35812187659394212</v>
      </c>
      <c r="U79" s="27">
        <f t="shared" ca="1" si="7"/>
        <v>-0.93208484104651135</v>
      </c>
      <c r="V79" s="7"/>
      <c r="W79" s="28">
        <f t="shared" ca="1" si="8"/>
        <v>0.35944774761182896</v>
      </c>
      <c r="X79" s="27">
        <f t="shared" ca="1" si="11"/>
        <v>332.02120582237148</v>
      </c>
      <c r="Y79" s="7"/>
      <c r="Z79" s="28">
        <f t="shared" si="12"/>
        <v>332.09999999999985</v>
      </c>
      <c r="AA79" s="27">
        <f t="shared" si="9"/>
        <v>5.7962384458731666</v>
      </c>
      <c r="AB79" s="7"/>
      <c r="AC79" s="28">
        <f t="shared" ca="1" si="0"/>
        <v>-7.8794177628367379E-2</v>
      </c>
      <c r="AD79" s="27">
        <f t="shared" ca="1" si="10"/>
        <v>3.7687355626303543E-2</v>
      </c>
      <c r="AE79" s="7">
        <v>90</v>
      </c>
    </row>
    <row r="80" spans="1:31" s="26" customFormat="1" x14ac:dyDescent="0.25">
      <c r="A80" s="26">
        <v>60</v>
      </c>
      <c r="B80" s="26">
        <v>636</v>
      </c>
      <c r="C80" s="26">
        <v>12630</v>
      </c>
      <c r="D80" s="26">
        <v>11307</v>
      </c>
      <c r="E80" s="26">
        <v>13671</v>
      </c>
      <c r="F80" s="26">
        <v>15020</v>
      </c>
      <c r="G80" s="27"/>
      <c r="H80" s="7"/>
      <c r="I80" s="28">
        <f t="shared" si="1"/>
        <v>-1041</v>
      </c>
      <c r="J80" s="27">
        <f t="shared" si="1"/>
        <v>-3713</v>
      </c>
      <c r="K80" s="7"/>
      <c r="L80" s="124">
        <f t="shared" si="2"/>
        <v>0.26478260476664361</v>
      </c>
      <c r="M80" s="27">
        <f t="shared" ca="1" si="3"/>
        <v>5.5513702115519446E-7</v>
      </c>
      <c r="N80" s="44"/>
      <c r="O80" s="44"/>
      <c r="P80" s="7"/>
      <c r="Q80" s="28">
        <f t="shared" ca="1" si="4"/>
        <v>-1020.4451405538725</v>
      </c>
      <c r="R80" s="27">
        <f t="shared" ca="1" si="5"/>
        <v>-3732.9335307453503</v>
      </c>
      <c r="S80" s="7"/>
      <c r="T80" s="28">
        <f t="shared" ca="1" si="6"/>
        <v>0.26415483923707578</v>
      </c>
      <c r="U80" s="27">
        <f t="shared" ca="1" si="7"/>
        <v>-0.96518028057027017</v>
      </c>
      <c r="V80" s="7"/>
      <c r="W80" s="28">
        <f t="shared" ca="1" si="8"/>
        <v>0.26552767994483384</v>
      </c>
      <c r="X80" s="27">
        <f t="shared" ca="1" si="11"/>
        <v>337.72782133446685</v>
      </c>
      <c r="Y80" s="7"/>
      <c r="Z80" s="28">
        <f t="shared" si="12"/>
        <v>337.82399999999984</v>
      </c>
      <c r="AA80" s="27">
        <f t="shared" si="9"/>
        <v>5.896141092257321</v>
      </c>
      <c r="AB80" s="7"/>
      <c r="AC80" s="28">
        <f t="shared" ca="1" si="0"/>
        <v>-9.6178665532988816E-2</v>
      </c>
      <c r="AD80" s="27">
        <f t="shared" ca="1" si="10"/>
        <v>4.3576585948073898E-2</v>
      </c>
      <c r="AE80" s="7">
        <v>89</v>
      </c>
    </row>
    <row r="81" spans="1:31" s="26" customFormat="1" x14ac:dyDescent="0.25">
      <c r="A81" s="26">
        <v>61</v>
      </c>
      <c r="B81" s="26">
        <v>610</v>
      </c>
      <c r="C81" s="26">
        <v>12813</v>
      </c>
      <c r="D81" s="26">
        <v>11267</v>
      </c>
      <c r="E81" s="26">
        <v>13496</v>
      </c>
      <c r="F81" s="26">
        <v>15059</v>
      </c>
      <c r="G81" s="27"/>
      <c r="H81" s="7"/>
      <c r="I81" s="28">
        <f t="shared" si="1"/>
        <v>-683</v>
      </c>
      <c r="J81" s="27">
        <f t="shared" si="1"/>
        <v>-3792</v>
      </c>
      <c r="K81" s="7"/>
      <c r="L81" s="124">
        <f t="shared" si="2"/>
        <v>0.17120143555042902</v>
      </c>
      <c r="M81" s="27">
        <f t="shared" ca="1" si="3"/>
        <v>2.8307150172947776E-6</v>
      </c>
      <c r="N81" s="44"/>
      <c r="O81" s="44"/>
      <c r="P81" s="7"/>
      <c r="Q81" s="28">
        <f t="shared" ca="1" si="4"/>
        <v>-662.44514055387253</v>
      </c>
      <c r="R81" s="27">
        <f t="shared" ca="1" si="5"/>
        <v>-3811.9335307453503</v>
      </c>
      <c r="S81" s="7"/>
      <c r="T81" s="28">
        <f t="shared" ca="1" si="6"/>
        <v>0.17148211368953262</v>
      </c>
      <c r="U81" s="27">
        <f t="shared" ca="1" si="7"/>
        <v>-0.98560637215134017</v>
      </c>
      <c r="V81" s="7"/>
      <c r="W81" s="28">
        <f t="shared" ca="1" si="8"/>
        <v>0.17288390843796533</v>
      </c>
      <c r="X81" s="27">
        <f t="shared" ca="1" si="11"/>
        <v>343.16079904749949</v>
      </c>
      <c r="Y81" s="7"/>
      <c r="Z81" s="28">
        <f t="shared" si="12"/>
        <v>343.31399999999985</v>
      </c>
      <c r="AA81" s="27">
        <f t="shared" si="9"/>
        <v>5.9919596681918099</v>
      </c>
      <c r="AB81" s="7"/>
      <c r="AC81" s="28">
        <f t="shared" ca="1" si="0"/>
        <v>-0.15320095250035592</v>
      </c>
      <c r="AD81" s="27">
        <f t="shared" ca="1" si="10"/>
        <v>4.7744216445892107E-2</v>
      </c>
      <c r="AE81" s="7">
        <v>88</v>
      </c>
    </row>
    <row r="82" spans="1:31" s="26" customFormat="1" x14ac:dyDescent="0.25">
      <c r="A82" s="26">
        <v>62</v>
      </c>
      <c r="B82" s="26">
        <v>609</v>
      </c>
      <c r="C82" s="26">
        <v>12990</v>
      </c>
      <c r="D82" s="26">
        <v>11236</v>
      </c>
      <c r="E82" s="26">
        <v>13305</v>
      </c>
      <c r="F82" s="26">
        <v>15079</v>
      </c>
      <c r="G82" s="27"/>
      <c r="H82" s="7"/>
      <c r="I82" s="28">
        <f t="shared" si="1"/>
        <v>-315</v>
      </c>
      <c r="J82" s="27">
        <f t="shared" si="1"/>
        <v>-3843</v>
      </c>
      <c r="K82" s="7"/>
      <c r="L82" s="124">
        <f t="shared" si="2"/>
        <v>7.6205953556951991E-2</v>
      </c>
      <c r="M82" s="27">
        <f t="shared" ca="1" si="3"/>
        <v>2.0599762433849617E-6</v>
      </c>
      <c r="N82" s="44"/>
      <c r="O82" s="44"/>
      <c r="P82" s="7"/>
      <c r="Q82" s="28">
        <f t="shared" ca="1" si="4"/>
        <v>-294.44514055387259</v>
      </c>
      <c r="R82" s="27">
        <f t="shared" ca="1" si="5"/>
        <v>-3862.9335307453503</v>
      </c>
      <c r="S82" s="7"/>
      <c r="T82" s="28">
        <f t="shared" ca="1" si="6"/>
        <v>7.6220764523343018E-2</v>
      </c>
      <c r="U82" s="27">
        <f t="shared" ca="1" si="7"/>
        <v>-0.99879283633658789</v>
      </c>
      <c r="V82" s="7"/>
      <c r="W82" s="28">
        <f t="shared" ca="1" si="8"/>
        <v>7.7641215290359861E-2</v>
      </c>
      <c r="X82" s="27">
        <f t="shared" ca="1" si="11"/>
        <v>348.66481089604736</v>
      </c>
      <c r="Y82" s="7"/>
      <c r="Z82" s="28">
        <f t="shared" si="12"/>
        <v>348.79499999999985</v>
      </c>
      <c r="AA82" s="27">
        <f t="shared" si="9"/>
        <v>6.0876211644936182</v>
      </c>
      <c r="AB82" s="7"/>
      <c r="AC82" s="28">
        <f t="shared" ca="1" si="0"/>
        <v>-0.13018910395248895</v>
      </c>
      <c r="AD82" s="27">
        <f t="shared" ca="1" si="10"/>
        <v>3.9692210185080512E-2</v>
      </c>
      <c r="AE82" s="7">
        <v>87</v>
      </c>
    </row>
    <row r="83" spans="1:31" s="26" customFormat="1" x14ac:dyDescent="0.25">
      <c r="A83" s="26">
        <v>63</v>
      </c>
      <c r="B83" s="26">
        <v>634</v>
      </c>
      <c r="C83" s="26">
        <v>13188</v>
      </c>
      <c r="D83" s="26">
        <v>11237</v>
      </c>
      <c r="E83" s="26">
        <v>13121</v>
      </c>
      <c r="F83" s="26">
        <v>15090</v>
      </c>
      <c r="G83" s="27"/>
      <c r="H83" s="7"/>
      <c r="I83" s="28">
        <f t="shared" si="1"/>
        <v>67</v>
      </c>
      <c r="J83" s="27">
        <f t="shared" si="1"/>
        <v>-3853</v>
      </c>
      <c r="K83" s="7"/>
      <c r="L83" s="124">
        <f t="shared" si="2"/>
        <v>-2.3417279447758291E-2</v>
      </c>
      <c r="M83" s="27">
        <f t="shared" ca="1" si="3"/>
        <v>4.7378028109697973E-6</v>
      </c>
      <c r="N83" s="44"/>
      <c r="O83" s="44"/>
      <c r="P83" s="7"/>
      <c r="Q83" s="28">
        <f t="shared" ca="1" si="4"/>
        <v>87.554859446127423</v>
      </c>
      <c r="R83" s="27">
        <f t="shared" ca="1" si="5"/>
        <v>-3872.9335307453503</v>
      </c>
      <c r="S83" s="7"/>
      <c r="T83" s="28">
        <f t="shared" ca="1" si="6"/>
        <v>-2.2664657708951628E-2</v>
      </c>
      <c r="U83" s="27">
        <f t="shared" ca="1" si="7"/>
        <v>-1.0013784175493816</v>
      </c>
      <c r="V83" s="7"/>
      <c r="W83" s="28">
        <f t="shared" ca="1" si="8"/>
        <v>-2.124063000171288E-2</v>
      </c>
      <c r="X83" s="27">
        <f t="shared" ca="1" si="11"/>
        <v>354.32490359012309</v>
      </c>
      <c r="Y83" s="7"/>
      <c r="Z83" s="28">
        <f t="shared" si="12"/>
        <v>354.50099999999986</v>
      </c>
      <c r="AA83" s="27">
        <f t="shared" si="9"/>
        <v>6.1872096516124149</v>
      </c>
      <c r="AB83" s="7"/>
      <c r="AC83" s="28">
        <f t="shared" ca="1" si="0"/>
        <v>-0.17609640987677722</v>
      </c>
      <c r="AD83" s="27">
        <f t="shared" ca="1" si="10"/>
        <v>1.7413317482692037E-2</v>
      </c>
      <c r="AE83" s="7">
        <v>86</v>
      </c>
    </row>
    <row r="84" spans="1:31" s="26" customFormat="1" x14ac:dyDescent="0.25">
      <c r="A84" s="26">
        <v>64</v>
      </c>
      <c r="B84" s="26">
        <v>633</v>
      </c>
      <c r="C84" s="26">
        <v>13373</v>
      </c>
      <c r="D84" s="26">
        <v>11248</v>
      </c>
      <c r="E84" s="26">
        <v>12926</v>
      </c>
      <c r="F84" s="26">
        <v>15071</v>
      </c>
      <c r="G84" s="27"/>
      <c r="H84" s="7"/>
      <c r="I84" s="28">
        <f t="shared" si="1"/>
        <v>447</v>
      </c>
      <c r="J84" s="27">
        <f t="shared" si="1"/>
        <v>-3823</v>
      </c>
      <c r="K84" s="7"/>
      <c r="L84" s="124">
        <f t="shared" si="2"/>
        <v>-0.1226528514764971</v>
      </c>
      <c r="M84" s="27">
        <f t="shared" ca="1" si="3"/>
        <v>9.2014773947717383E-6</v>
      </c>
      <c r="N84" s="44"/>
      <c r="O84" s="44"/>
      <c r="P84" s="7"/>
      <c r="Q84" s="28">
        <f t="shared" ca="1" si="4"/>
        <v>467.55485944612741</v>
      </c>
      <c r="R84" s="27">
        <f t="shared" ca="1" si="5"/>
        <v>-3842.9335307453503</v>
      </c>
      <c r="S84" s="7"/>
      <c r="T84" s="28">
        <f t="shared" ca="1" si="6"/>
        <v>-0.12103235521751697</v>
      </c>
      <c r="U84" s="27">
        <f t="shared" ca="1" si="7"/>
        <v>-0.99362167391100054</v>
      </c>
      <c r="V84" s="7"/>
      <c r="W84" s="28">
        <f t="shared" ca="1" si="8"/>
        <v>-0.11961945776733705</v>
      </c>
      <c r="X84" s="27">
        <f ca="1">IF(MOD(ATAN2(U84,W84)*180/PI()-$J$9+360,360)&lt;355,MOD(ATAN2(U84,W84)*180/PI()-$J$9+360,360)+360,MOD(ATAN2(U84,W84)*180/PI()-$J$9+360,360))</f>
        <v>359.9744121807023</v>
      </c>
      <c r="Y84" s="7"/>
      <c r="Z84" s="28">
        <f t="shared" si="12"/>
        <v>360.19799999999987</v>
      </c>
      <c r="AA84" s="27">
        <f t="shared" si="9"/>
        <v>6.2866410590985327</v>
      </c>
      <c r="AB84" s="7"/>
      <c r="AC84" s="28">
        <f t="shared" ref="AC84:AC147" ca="1" si="13">X84-Z84</f>
        <v>-0.22358781929756333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13328</v>
      </c>
      <c r="D85" s="26">
        <v>11205</v>
      </c>
      <c r="E85" s="26">
        <v>12872</v>
      </c>
      <c r="F85" s="26">
        <v>15014</v>
      </c>
      <c r="G85" s="27"/>
      <c r="H85" s="7"/>
      <c r="I85" s="28">
        <f t="shared" ref="I85:J148" si="14">C85-E85</f>
        <v>456</v>
      </c>
      <c r="J85" s="27">
        <f t="shared" si="14"/>
        <v>-3809</v>
      </c>
      <c r="K85" s="7"/>
      <c r="L85" s="124">
        <f>$O$3*SIN(2*PI()/$O$4*($Z85+$O$5))+$O$6</f>
        <v>-0.12348980989063729</v>
      </c>
      <c r="M85" s="27">
        <f t="shared" ref="M85:M148" ca="1" si="15">(W85-L85)^2</f>
        <v>2.3575784762772859E-6</v>
      </c>
      <c r="N85" s="44"/>
      <c r="O85" s="44"/>
      <c r="P85" s="7"/>
      <c r="Q85" s="28">
        <f t="shared" ref="Q85:Q148" ca="1" si="16">I85-$J$4</f>
        <v>476.55485944612741</v>
      </c>
      <c r="R85" s="27">
        <f t="shared" ref="R85:R148" ca="1" si="17">J85-$J$3</f>
        <v>-3828.9335307453503</v>
      </c>
      <c r="S85" s="7"/>
      <c r="T85" s="28">
        <f t="shared" ref="T85:T148" ca="1" si="18">Q85/$J$7</f>
        <v>-0.12336211647429879</v>
      </c>
      <c r="U85" s="27">
        <f t="shared" ref="U85:U148" ca="1" si="19">R85/$J$6</f>
        <v>-0.99000186021308945</v>
      </c>
      <c r="V85" s="7"/>
      <c r="W85" s="28">
        <f t="shared" ref="W85:W148" ca="1" si="20">(T85-U85*SIN(-$J$11*PI()/180))/(COS(-$J$11*PI()/180))</f>
        <v>-0.12195436908217958</v>
      </c>
      <c r="X85" s="27">
        <f ca="1">IF(MOD(ATAN2(U85,W85)*180/PI()-$J$9+360,360)&lt;355,MOD(ATAN2(U85,W85)*180/PI()-$J$9+360,360)+360,MOD(ATAN2(U85,W85)*180/PI()-$J$9+360,360))</f>
        <v>360.13242062791363</v>
      </c>
      <c r="Y85" s="7"/>
      <c r="Z85" s="28">
        <f t="shared" si="12"/>
        <v>360.19799999999987</v>
      </c>
      <c r="AA85" s="27">
        <f t="shared" ref="AA85:AA148" si="21">Z85*PI()/180</f>
        <v>6.2866410590985327</v>
      </c>
      <c r="AB85" s="7"/>
      <c r="AC85" s="28">
        <f t="shared" ca="1" si="13"/>
        <v>-6.5579372086233434E-2</v>
      </c>
      <c r="AD85" s="27"/>
      <c r="AE85" s="7"/>
    </row>
    <row r="86" spans="1:31" s="26" customFormat="1" x14ac:dyDescent="0.25">
      <c r="A86" s="26">
        <v>1</v>
      </c>
      <c r="B86" s="26">
        <v>-608</v>
      </c>
      <c r="C86" s="26">
        <v>13142</v>
      </c>
      <c r="D86" s="26">
        <v>11190</v>
      </c>
      <c r="E86" s="26">
        <v>13059</v>
      </c>
      <c r="F86" s="26">
        <v>15029</v>
      </c>
      <c r="G86" s="27"/>
      <c r="H86" s="7"/>
      <c r="I86" s="28">
        <f t="shared" si="14"/>
        <v>83</v>
      </c>
      <c r="J86" s="27">
        <f t="shared" si="14"/>
        <v>-3839</v>
      </c>
      <c r="K86" s="7"/>
      <c r="L86" s="124">
        <f t="shared" ref="L86:L149" si="22">$O$3*SIN(2*PI()/$O$4*($Z86+$O$5))+$O$6</f>
        <v>-2.8471654919747201E-2</v>
      </c>
      <c r="M86" s="27">
        <f t="shared" ca="1" si="15"/>
        <v>9.5115200727950466E-6</v>
      </c>
      <c r="N86" s="44"/>
      <c r="O86" s="44"/>
      <c r="P86" s="7"/>
      <c r="Q86" s="28">
        <f t="shared" ca="1" si="16"/>
        <v>103.55485944612742</v>
      </c>
      <c r="R86" s="27">
        <f t="shared" ca="1" si="17"/>
        <v>-3858.9335307453503</v>
      </c>
      <c r="S86" s="7"/>
      <c r="T86" s="28">
        <f t="shared" ca="1" si="18"/>
        <v>-2.6806455498785957E-2</v>
      </c>
      <c r="U86" s="27">
        <f t="shared" ca="1" si="19"/>
        <v>-0.99775860385147042</v>
      </c>
      <c r="V86" s="7"/>
      <c r="W86" s="28">
        <f t="shared" ca="1" si="20"/>
        <v>-2.5387579681884959E-2</v>
      </c>
      <c r="X86" s="27">
        <f ca="1">MOD(ATAN2(U86,W86)*180/PI()-$J$9+360,360)</f>
        <v>354.5673169076058</v>
      </c>
      <c r="Y86" s="7"/>
      <c r="Z86" s="28">
        <f t="shared" ref="Z86:Z149" si="23">360/40000*B86+Z85</f>
        <v>354.72599999999989</v>
      </c>
      <c r="AA86" s="27">
        <f t="shared" si="21"/>
        <v>6.1911366424294041</v>
      </c>
      <c r="AB86" s="7"/>
      <c r="AC86" s="28">
        <f t="shared" ca="1" si="13"/>
        <v>-0.15868309239408518</v>
      </c>
      <c r="AD86" s="27"/>
      <c r="AE86" s="7"/>
    </row>
    <row r="87" spans="1:31" s="26" customFormat="1" x14ac:dyDescent="0.25">
      <c r="A87" s="26">
        <v>2</v>
      </c>
      <c r="B87" s="26">
        <v>-632</v>
      </c>
      <c r="C87" s="26">
        <v>12954</v>
      </c>
      <c r="D87" s="26">
        <v>11196</v>
      </c>
      <c r="E87" s="26">
        <v>13249</v>
      </c>
      <c r="F87" s="26">
        <v>15027</v>
      </c>
      <c r="G87" s="27"/>
      <c r="H87" s="7"/>
      <c r="I87" s="28">
        <f t="shared" si="14"/>
        <v>-295</v>
      </c>
      <c r="J87" s="27">
        <f t="shared" si="14"/>
        <v>-3831</v>
      </c>
      <c r="K87" s="7"/>
      <c r="L87" s="124">
        <f t="shared" si="22"/>
        <v>7.0559284880415518E-2</v>
      </c>
      <c r="M87" s="27">
        <f t="shared" ca="1" si="15"/>
        <v>3.6110094316377504E-6</v>
      </c>
      <c r="N87" s="44"/>
      <c r="O87" s="44"/>
      <c r="P87" s="7"/>
      <c r="Q87" s="28">
        <f t="shared" ca="1" si="16"/>
        <v>-274.44514055387259</v>
      </c>
      <c r="R87" s="27">
        <f t="shared" ca="1" si="17"/>
        <v>-3850.9335307453503</v>
      </c>
      <c r="S87" s="7"/>
      <c r="T87" s="28">
        <f t="shared" ca="1" si="18"/>
        <v>7.1043517286050101E-2</v>
      </c>
      <c r="U87" s="27">
        <f t="shared" ca="1" si="19"/>
        <v>-0.99569013888123548</v>
      </c>
      <c r="V87" s="7"/>
      <c r="W87" s="28">
        <f t="shared" ca="1" si="20"/>
        <v>7.2459550501753164E-2</v>
      </c>
      <c r="X87" s="27">
        <f ca="1">MOD(ATAN2(U87,W87)*180/PI()-$J$9+360,360)</f>
        <v>348.94750310623249</v>
      </c>
      <c r="Y87" s="7"/>
      <c r="Z87" s="28">
        <f t="shared" si="23"/>
        <v>349.0379999999999</v>
      </c>
      <c r="AA87" s="27">
        <f t="shared" si="21"/>
        <v>6.0918623145759661</v>
      </c>
      <c r="AB87" s="7"/>
      <c r="AC87" s="28">
        <f t="shared" ca="1" si="13"/>
        <v>-9.0496893767408437E-2</v>
      </c>
      <c r="AD87" s="27"/>
      <c r="AE87" s="7"/>
    </row>
    <row r="88" spans="1:31" s="26" customFormat="1" x14ac:dyDescent="0.25">
      <c r="A88" s="26">
        <v>3</v>
      </c>
      <c r="B88" s="26">
        <v>-620</v>
      </c>
      <c r="C88" s="26">
        <v>12766</v>
      </c>
      <c r="D88" s="26">
        <v>11223</v>
      </c>
      <c r="E88" s="26">
        <v>13434</v>
      </c>
      <c r="F88" s="26">
        <v>15004</v>
      </c>
      <c r="G88" s="27"/>
      <c r="H88" s="7"/>
      <c r="I88" s="28">
        <f t="shared" si="14"/>
        <v>-668</v>
      </c>
      <c r="J88" s="27">
        <f t="shared" si="14"/>
        <v>-3781</v>
      </c>
      <c r="K88" s="7"/>
      <c r="L88" s="124">
        <f t="shared" si="22"/>
        <v>0.1670395170858297</v>
      </c>
      <c r="M88" s="27">
        <f t="shared" ca="1" si="15"/>
        <v>3.8314436302996518E-6</v>
      </c>
      <c r="N88" s="44"/>
      <c r="O88" s="44"/>
      <c r="P88" s="7"/>
      <c r="Q88" s="28">
        <f t="shared" ca="1" si="16"/>
        <v>-647.44514055387253</v>
      </c>
      <c r="R88" s="27">
        <f t="shared" ca="1" si="17"/>
        <v>-3800.9335307453503</v>
      </c>
      <c r="S88" s="7"/>
      <c r="T88" s="28">
        <f t="shared" ca="1" si="18"/>
        <v>0.16759917826156293</v>
      </c>
      <c r="U88" s="27">
        <f t="shared" ca="1" si="19"/>
        <v>-0.98276223281726716</v>
      </c>
      <c r="V88" s="7"/>
      <c r="W88" s="28">
        <f t="shared" ca="1" si="20"/>
        <v>0.16899692446047088</v>
      </c>
      <c r="X88" s="27">
        <f t="shared" ref="X88:X148" ca="1" si="24">MOD(ATAN2(U88,W88)*180/PI()-$J$9+360,360)</f>
        <v>343.35254326394545</v>
      </c>
      <c r="Y88" s="7"/>
      <c r="Z88" s="28">
        <f t="shared" si="23"/>
        <v>343.45799999999991</v>
      </c>
      <c r="AA88" s="27">
        <f t="shared" si="21"/>
        <v>5.9944729423146832</v>
      </c>
      <c r="AB88" s="7"/>
      <c r="AC88" s="28">
        <f t="shared" ca="1" si="13"/>
        <v>-0.10545673605446382</v>
      </c>
      <c r="AD88" s="27"/>
      <c r="AE88" s="7"/>
    </row>
    <row r="89" spans="1:31" s="26" customFormat="1" x14ac:dyDescent="0.25">
      <c r="A89" s="26">
        <v>4</v>
      </c>
      <c r="B89" s="26">
        <v>-611</v>
      </c>
      <c r="C89" s="26">
        <v>12590</v>
      </c>
      <c r="D89" s="26">
        <v>11258</v>
      </c>
      <c r="E89" s="26">
        <v>13615</v>
      </c>
      <c r="F89" s="26">
        <v>14958</v>
      </c>
      <c r="G89" s="27"/>
      <c r="H89" s="7"/>
      <c r="I89" s="28">
        <f t="shared" si="14"/>
        <v>-1025</v>
      </c>
      <c r="J89" s="27">
        <f t="shared" si="14"/>
        <v>-3700</v>
      </c>
      <c r="K89" s="7"/>
      <c r="L89" s="124">
        <f t="shared" si="22"/>
        <v>0.26057327618515225</v>
      </c>
      <c r="M89" s="27">
        <f t="shared" ca="1" si="15"/>
        <v>6.5257601617220829E-7</v>
      </c>
      <c r="N89" s="44"/>
      <c r="O89" s="44"/>
      <c r="P89" s="7"/>
      <c r="Q89" s="28">
        <f t="shared" ca="1" si="16"/>
        <v>-1004.4451405538725</v>
      </c>
      <c r="R89" s="27">
        <f t="shared" ca="1" si="17"/>
        <v>-3719.9335307453503</v>
      </c>
      <c r="S89" s="7"/>
      <c r="T89" s="28">
        <f t="shared" ca="1" si="18"/>
        <v>0.26001304144724141</v>
      </c>
      <c r="U89" s="27">
        <f t="shared" ca="1" si="19"/>
        <v>-0.96181902499363847</v>
      </c>
      <c r="V89" s="7"/>
      <c r="W89" s="28">
        <f t="shared" ca="1" si="20"/>
        <v>0.26138109795768144</v>
      </c>
      <c r="X89" s="27">
        <f t="shared" ca="1" si="24"/>
        <v>337.90639792041497</v>
      </c>
      <c r="Y89" s="7"/>
      <c r="Z89" s="28">
        <f t="shared" si="23"/>
        <v>337.95899999999989</v>
      </c>
      <c r="AA89" s="27">
        <f t="shared" si="21"/>
        <v>5.8984972867475145</v>
      </c>
      <c r="AB89" s="7"/>
      <c r="AC89" s="28">
        <f t="shared" ca="1" si="13"/>
        <v>-5.2602079584914918E-2</v>
      </c>
      <c r="AD89" s="27"/>
      <c r="AE89" s="7"/>
    </row>
    <row r="90" spans="1:31" s="26" customFormat="1" x14ac:dyDescent="0.25">
      <c r="A90" s="26">
        <v>5</v>
      </c>
      <c r="B90" s="26">
        <v>-617</v>
      </c>
      <c r="C90" s="26">
        <v>12414</v>
      </c>
      <c r="D90" s="26">
        <v>11319</v>
      </c>
      <c r="E90" s="26">
        <v>13794</v>
      </c>
      <c r="F90" s="26">
        <v>14906</v>
      </c>
      <c r="G90" s="27"/>
      <c r="H90" s="7"/>
      <c r="I90" s="28">
        <f t="shared" si="14"/>
        <v>-1380</v>
      </c>
      <c r="J90" s="27">
        <f t="shared" si="14"/>
        <v>-3587</v>
      </c>
      <c r="K90" s="7"/>
      <c r="L90" s="124">
        <f t="shared" si="22"/>
        <v>0.352587104775958</v>
      </c>
      <c r="M90" s="27">
        <f t="shared" ca="1" si="15"/>
        <v>4.2077958653517089E-7</v>
      </c>
      <c r="N90" s="44"/>
      <c r="O90" s="44"/>
      <c r="P90" s="7"/>
      <c r="Q90" s="28">
        <f t="shared" ca="1" si="16"/>
        <v>-1359.4451405538725</v>
      </c>
      <c r="R90" s="27">
        <f t="shared" ca="1" si="17"/>
        <v>-3606.9335307453503</v>
      </c>
      <c r="S90" s="7"/>
      <c r="T90" s="28">
        <f t="shared" ca="1" si="18"/>
        <v>0.35190917990919063</v>
      </c>
      <c r="U90" s="27">
        <f t="shared" ca="1" si="19"/>
        <v>-0.93260195728907003</v>
      </c>
      <c r="V90" s="7"/>
      <c r="W90" s="28">
        <f t="shared" ca="1" si="20"/>
        <v>0.35323578003102418</v>
      </c>
      <c r="X90" s="27">
        <f t="shared" ca="1" si="24"/>
        <v>332.36489317799783</v>
      </c>
      <c r="Y90" s="7"/>
      <c r="Z90" s="28">
        <f t="shared" si="23"/>
        <v>332.40599999999989</v>
      </c>
      <c r="AA90" s="27">
        <f t="shared" si="21"/>
        <v>5.8015791533842691</v>
      </c>
      <c r="AB90" s="7"/>
      <c r="AC90" s="28">
        <f t="shared" ca="1" si="13"/>
        <v>-4.1106822002063836E-2</v>
      </c>
      <c r="AD90" s="27"/>
      <c r="AE90" s="7"/>
    </row>
    <row r="91" spans="1:31" s="26" customFormat="1" x14ac:dyDescent="0.25">
      <c r="A91" s="26">
        <v>6</v>
      </c>
      <c r="B91" s="26">
        <v>-622</v>
      </c>
      <c r="C91" s="26">
        <v>12231</v>
      </c>
      <c r="D91" s="26">
        <v>11390</v>
      </c>
      <c r="E91" s="26">
        <v>13957</v>
      </c>
      <c r="F91" s="26">
        <v>14820</v>
      </c>
      <c r="G91" s="27"/>
      <c r="H91" s="7"/>
      <c r="I91" s="28">
        <f t="shared" si="14"/>
        <v>-1726</v>
      </c>
      <c r="J91" s="27">
        <f t="shared" si="14"/>
        <v>-3430</v>
      </c>
      <c r="K91" s="7"/>
      <c r="L91" s="124">
        <f t="shared" si="22"/>
        <v>0.44199251793033917</v>
      </c>
      <c r="M91" s="27">
        <f t="shared" ca="1" si="15"/>
        <v>5.6550711116947794E-7</v>
      </c>
      <c r="N91" s="44"/>
      <c r="O91" s="44"/>
      <c r="P91" s="7"/>
      <c r="Q91" s="28">
        <f t="shared" ca="1" si="16"/>
        <v>-1705.4451405538725</v>
      </c>
      <c r="R91" s="27">
        <f t="shared" ca="1" si="17"/>
        <v>-3449.9335307453503</v>
      </c>
      <c r="S91" s="7"/>
      <c r="T91" s="28">
        <f t="shared" ca="1" si="18"/>
        <v>0.44147555711435804</v>
      </c>
      <c r="U91" s="27">
        <f t="shared" ca="1" si="19"/>
        <v>-0.89200833224820952</v>
      </c>
      <c r="V91" s="7"/>
      <c r="W91" s="28">
        <f t="shared" ca="1" si="20"/>
        <v>0.44274451999893305</v>
      </c>
      <c r="X91" s="27">
        <f t="shared" ca="1" si="24"/>
        <v>326.71245586603141</v>
      </c>
      <c r="Y91" s="7"/>
      <c r="Z91" s="28">
        <f t="shared" si="23"/>
        <v>326.80799999999988</v>
      </c>
      <c r="AA91" s="27">
        <f t="shared" si="21"/>
        <v>5.7038756218576259</v>
      </c>
      <c r="AB91" s="7"/>
      <c r="AC91" s="28">
        <f t="shared" ca="1" si="13"/>
        <v>-9.5544133968473943E-2</v>
      </c>
      <c r="AD91" s="27"/>
      <c r="AE91" s="7"/>
    </row>
    <row r="92" spans="1:31" s="26" customFormat="1" x14ac:dyDescent="0.25">
      <c r="A92" s="26">
        <v>7</v>
      </c>
      <c r="B92" s="26">
        <v>-647</v>
      </c>
      <c r="C92" s="26">
        <v>12075</v>
      </c>
      <c r="D92" s="26">
        <v>11492</v>
      </c>
      <c r="E92" s="26">
        <v>14140</v>
      </c>
      <c r="F92" s="26">
        <v>14737</v>
      </c>
      <c r="G92" s="27"/>
      <c r="H92" s="7"/>
      <c r="I92" s="28">
        <f t="shared" si="14"/>
        <v>-2065</v>
      </c>
      <c r="J92" s="27">
        <f t="shared" si="14"/>
        <v>-3245</v>
      </c>
      <c r="K92" s="7"/>
      <c r="L92" s="124">
        <f t="shared" si="22"/>
        <v>0.53050362277306573</v>
      </c>
      <c r="M92" s="27">
        <f t="shared" ca="1" si="15"/>
        <v>5.2847921774194704E-9</v>
      </c>
      <c r="N92" s="44"/>
      <c r="O92" s="44"/>
      <c r="P92" s="7"/>
      <c r="Q92" s="28">
        <f t="shared" ca="1" si="16"/>
        <v>-2044.4451405538725</v>
      </c>
      <c r="R92" s="27">
        <f t="shared" ca="1" si="17"/>
        <v>-3264.9335307453503</v>
      </c>
      <c r="S92" s="7"/>
      <c r="T92" s="28">
        <f t="shared" ca="1" si="18"/>
        <v>0.52922989778647289</v>
      </c>
      <c r="U92" s="27">
        <f t="shared" ca="1" si="19"/>
        <v>-0.84417507981152662</v>
      </c>
      <c r="V92" s="7"/>
      <c r="W92" s="28">
        <f t="shared" ca="1" si="20"/>
        <v>0.53043092619696053</v>
      </c>
      <c r="X92" s="27">
        <f t="shared" ca="1" si="24"/>
        <v>320.9668778169189</v>
      </c>
      <c r="Y92" s="7"/>
      <c r="Z92" s="28">
        <f t="shared" si="23"/>
        <v>320.9849999999999</v>
      </c>
      <c r="AA92" s="27">
        <f t="shared" si="21"/>
        <v>5.602245099513997</v>
      </c>
      <c r="AB92" s="7"/>
      <c r="AC92" s="28">
        <f t="shared" ca="1" si="13"/>
        <v>-1.812218308100455E-2</v>
      </c>
      <c r="AD92" s="27"/>
      <c r="AE92" s="7"/>
    </row>
    <row r="93" spans="1:31" s="26" customFormat="1" x14ac:dyDescent="0.25">
      <c r="A93" s="26">
        <v>8</v>
      </c>
      <c r="B93" s="26">
        <v>-636</v>
      </c>
      <c r="C93" s="26">
        <v>11916</v>
      </c>
      <c r="D93" s="26">
        <v>11605</v>
      </c>
      <c r="E93" s="26">
        <v>14296</v>
      </c>
      <c r="F93" s="26">
        <v>14626</v>
      </c>
      <c r="G93" s="27"/>
      <c r="H93" s="7"/>
      <c r="I93" s="28">
        <f t="shared" si="14"/>
        <v>-2380</v>
      </c>
      <c r="J93" s="27">
        <f t="shared" si="14"/>
        <v>-3021</v>
      </c>
      <c r="K93" s="7"/>
      <c r="L93" s="124">
        <f t="shared" si="22"/>
        <v>0.6121759331887765</v>
      </c>
      <c r="M93" s="27">
        <f t="shared" ca="1" si="15"/>
        <v>8.1592373852336522E-8</v>
      </c>
      <c r="N93" s="44"/>
      <c r="O93" s="44"/>
      <c r="P93" s="7"/>
      <c r="Q93" s="28">
        <f t="shared" ca="1" si="16"/>
        <v>-2359.4451405538725</v>
      </c>
      <c r="R93" s="27">
        <f t="shared" ca="1" si="17"/>
        <v>-3040.9335307453503</v>
      </c>
      <c r="S93" s="7"/>
      <c r="T93" s="28">
        <f t="shared" ca="1" si="18"/>
        <v>0.6107715417738363</v>
      </c>
      <c r="U93" s="27">
        <f t="shared" ca="1" si="19"/>
        <v>-0.78625806064494852</v>
      </c>
      <c r="V93" s="7"/>
      <c r="W93" s="28">
        <f t="shared" ca="1" si="20"/>
        <v>0.61189028940037504</v>
      </c>
      <c r="X93" s="27">
        <f t="shared" ca="1" si="24"/>
        <v>315.21860746674145</v>
      </c>
      <c r="Y93" s="7"/>
      <c r="Z93" s="28">
        <f t="shared" si="23"/>
        <v>315.26099999999991</v>
      </c>
      <c r="AA93" s="27">
        <f t="shared" si="21"/>
        <v>5.5023424531298417</v>
      </c>
      <c r="AB93" s="7"/>
      <c r="AC93" s="28">
        <f t="shared" ca="1" si="13"/>
        <v>-4.2392533258464482E-2</v>
      </c>
      <c r="AD93" s="27"/>
      <c r="AE93" s="7"/>
    </row>
    <row r="94" spans="1:31" s="26" customFormat="1" x14ac:dyDescent="0.25">
      <c r="A94" s="26">
        <v>9</v>
      </c>
      <c r="B94" s="26">
        <v>-626</v>
      </c>
      <c r="C94" s="26">
        <v>11764</v>
      </c>
      <c r="D94" s="26">
        <v>11723</v>
      </c>
      <c r="E94" s="26">
        <v>14432</v>
      </c>
      <c r="F94" s="26">
        <v>14489</v>
      </c>
      <c r="G94" s="27"/>
      <c r="H94" s="7"/>
      <c r="I94" s="28">
        <f t="shared" si="14"/>
        <v>-2668</v>
      </c>
      <c r="J94" s="27">
        <f t="shared" si="14"/>
        <v>-2766</v>
      </c>
      <c r="K94" s="7"/>
      <c r="L94" s="124">
        <f t="shared" si="22"/>
        <v>0.68660341660045743</v>
      </c>
      <c r="M94" s="27">
        <f t="shared" ca="1" si="15"/>
        <v>6.4746491030362674E-8</v>
      </c>
      <c r="N94" s="44"/>
      <c r="O94" s="44"/>
      <c r="P94" s="7"/>
      <c r="Q94" s="28">
        <f t="shared" ca="1" si="16"/>
        <v>-2647.4451405538725</v>
      </c>
      <c r="R94" s="27">
        <f t="shared" ca="1" si="17"/>
        <v>-2785.9335307453503</v>
      </c>
      <c r="S94" s="7"/>
      <c r="T94" s="28">
        <f t="shared" ca="1" si="18"/>
        <v>0.68532390199085425</v>
      </c>
      <c r="U94" s="27">
        <f t="shared" ca="1" si="19"/>
        <v>-0.72032573971871006</v>
      </c>
      <c r="V94" s="7"/>
      <c r="W94" s="28">
        <f t="shared" ca="1" si="20"/>
        <v>0.68634896328247874</v>
      </c>
      <c r="X94" s="27">
        <f t="shared" ca="1" si="24"/>
        <v>309.49341399141008</v>
      </c>
      <c r="Y94" s="7"/>
      <c r="Z94" s="28">
        <f t="shared" si="23"/>
        <v>309.6269999999999</v>
      </c>
      <c r="AA94" s="27">
        <f t="shared" si="21"/>
        <v>5.4040106030724804</v>
      </c>
      <c r="AB94" s="7"/>
      <c r="AC94" s="28">
        <f t="shared" ca="1" si="13"/>
        <v>-0.13358600858981617</v>
      </c>
      <c r="AD94" s="27"/>
      <c r="AE94" s="7"/>
    </row>
    <row r="95" spans="1:31" s="26" customFormat="1" x14ac:dyDescent="0.25">
      <c r="A95" s="26">
        <v>10</v>
      </c>
      <c r="B95" s="26">
        <v>-625</v>
      </c>
      <c r="C95" s="26">
        <v>11646</v>
      </c>
      <c r="D95" s="26">
        <v>11869</v>
      </c>
      <c r="E95" s="26">
        <v>14568</v>
      </c>
      <c r="F95" s="26">
        <v>14366</v>
      </c>
      <c r="G95" s="27"/>
      <c r="H95" s="7"/>
      <c r="I95" s="28">
        <f t="shared" si="14"/>
        <v>-2922</v>
      </c>
      <c r="J95" s="27">
        <f t="shared" si="14"/>
        <v>-2497</v>
      </c>
      <c r="K95" s="7"/>
      <c r="L95" s="124">
        <f t="shared" si="22"/>
        <v>0.75429142864134213</v>
      </c>
      <c r="M95" s="27">
        <f t="shared" ca="1" si="15"/>
        <v>5.2453292618857556E-6</v>
      </c>
      <c r="N95" s="44"/>
      <c r="O95" s="44"/>
      <c r="P95" s="7"/>
      <c r="Q95" s="28">
        <f t="shared" ca="1" si="16"/>
        <v>-2901.4451405538725</v>
      </c>
      <c r="R95" s="27">
        <f t="shared" ca="1" si="17"/>
        <v>-2516.9335307453503</v>
      </c>
      <c r="S95" s="7"/>
      <c r="T95" s="28">
        <f t="shared" ca="1" si="18"/>
        <v>0.75107494190447421</v>
      </c>
      <c r="U95" s="27">
        <f t="shared" ca="1" si="19"/>
        <v>-0.6507736050945605</v>
      </c>
      <c r="V95" s="7"/>
      <c r="W95" s="28">
        <f t="shared" ca="1" si="20"/>
        <v>0.75200116025927732</v>
      </c>
      <c r="X95" s="27">
        <f t="shared" ca="1" si="24"/>
        <v>303.9823177014465</v>
      </c>
      <c r="Y95" s="7"/>
      <c r="Z95" s="28">
        <f t="shared" si="23"/>
        <v>304.0019999999999</v>
      </c>
      <c r="AA95" s="27">
        <f t="shared" si="21"/>
        <v>5.3058358326477997</v>
      </c>
      <c r="AB95" s="7"/>
      <c r="AC95" s="28">
        <f t="shared" ca="1" si="13"/>
        <v>-1.968229855339132E-2</v>
      </c>
      <c r="AD95" s="27"/>
      <c r="AE95" s="7"/>
    </row>
    <row r="96" spans="1:31" s="26" customFormat="1" x14ac:dyDescent="0.25">
      <c r="A96" s="26">
        <v>11</v>
      </c>
      <c r="B96" s="26">
        <v>-632</v>
      </c>
      <c r="C96" s="26">
        <v>11521</v>
      </c>
      <c r="D96" s="26">
        <v>12015</v>
      </c>
      <c r="E96" s="26">
        <v>14682</v>
      </c>
      <c r="F96" s="26">
        <v>14208</v>
      </c>
      <c r="G96" s="27"/>
      <c r="H96" s="7"/>
      <c r="I96" s="28">
        <f t="shared" si="14"/>
        <v>-3161</v>
      </c>
      <c r="J96" s="27">
        <f t="shared" si="14"/>
        <v>-2193</v>
      </c>
      <c r="K96" s="7"/>
      <c r="L96" s="124">
        <f t="shared" si="22"/>
        <v>0.81534495204522728</v>
      </c>
      <c r="M96" s="27">
        <f t="shared" ca="1" si="15"/>
        <v>2.5198496150303535E-6</v>
      </c>
      <c r="N96" s="44"/>
      <c r="O96" s="44"/>
      <c r="P96" s="7"/>
      <c r="Q96" s="28">
        <f t="shared" ca="1" si="16"/>
        <v>-3140.4451405538725</v>
      </c>
      <c r="R96" s="27">
        <f t="shared" ca="1" si="17"/>
        <v>-2212.9335307453503</v>
      </c>
      <c r="S96" s="7"/>
      <c r="T96" s="28">
        <f t="shared" ca="1" si="18"/>
        <v>0.8129430463901246</v>
      </c>
      <c r="U96" s="27">
        <f t="shared" ca="1" si="19"/>
        <v>-0.57217193622563312</v>
      </c>
      <c r="V96" s="7"/>
      <c r="W96" s="28">
        <f t="shared" ca="1" si="20"/>
        <v>0.81375754862610838</v>
      </c>
      <c r="X96" s="27">
        <f t="shared" ca="1" si="24"/>
        <v>298.221710620095</v>
      </c>
      <c r="Y96" s="7"/>
      <c r="Z96" s="28">
        <f t="shared" si="23"/>
        <v>298.31399999999991</v>
      </c>
      <c r="AA96" s="27">
        <f t="shared" si="21"/>
        <v>5.2065615047943625</v>
      </c>
      <c r="AB96" s="7"/>
      <c r="AC96" s="28">
        <f t="shared" ca="1" si="13"/>
        <v>-9.2289379904912039E-2</v>
      </c>
      <c r="AD96" s="27"/>
      <c r="AE96" s="7"/>
    </row>
    <row r="97" spans="1:31" s="26" customFormat="1" x14ac:dyDescent="0.25">
      <c r="A97" s="26">
        <v>12</v>
      </c>
      <c r="B97" s="26">
        <v>-613</v>
      </c>
      <c r="C97" s="26">
        <v>11422</v>
      </c>
      <c r="D97" s="26">
        <v>12171</v>
      </c>
      <c r="E97" s="26">
        <v>14783</v>
      </c>
      <c r="F97" s="26">
        <v>14052</v>
      </c>
      <c r="G97" s="27"/>
      <c r="H97" s="7"/>
      <c r="I97" s="28">
        <f t="shared" si="14"/>
        <v>-3361</v>
      </c>
      <c r="J97" s="27">
        <f t="shared" si="14"/>
        <v>-1881</v>
      </c>
      <c r="K97" s="7"/>
      <c r="L97" s="124">
        <f t="shared" si="22"/>
        <v>0.86689405521891094</v>
      </c>
      <c r="M97" s="27">
        <f t="shared" ca="1" si="15"/>
        <v>2.1865598746704243E-6</v>
      </c>
      <c r="N97" s="44"/>
      <c r="O97" s="44"/>
      <c r="P97" s="7"/>
      <c r="Q97" s="28">
        <f t="shared" ca="1" si="16"/>
        <v>-3340.4451405538725</v>
      </c>
      <c r="R97" s="27">
        <f t="shared" ca="1" si="17"/>
        <v>-1900.9335307453505</v>
      </c>
      <c r="S97" s="7"/>
      <c r="T97" s="28">
        <f t="shared" ca="1" si="18"/>
        <v>0.86471551876305364</v>
      </c>
      <c r="U97" s="27">
        <f t="shared" ca="1" si="19"/>
        <v>-0.49150180238647079</v>
      </c>
      <c r="V97" s="7"/>
      <c r="W97" s="28">
        <f t="shared" ca="1" si="20"/>
        <v>0.86541535312765983</v>
      </c>
      <c r="X97" s="27">
        <f t="shared" ca="1" si="24"/>
        <v>292.70362856823567</v>
      </c>
      <c r="Y97" s="7"/>
      <c r="Z97" s="28">
        <f t="shared" si="23"/>
        <v>292.79699999999991</v>
      </c>
      <c r="AA97" s="27">
        <f t="shared" si="21"/>
        <v>5.1102716899618352</v>
      </c>
      <c r="AB97" s="7"/>
      <c r="AC97" s="28">
        <f t="shared" ca="1" si="13"/>
        <v>-9.3371431764239787E-2</v>
      </c>
      <c r="AD97" s="27"/>
      <c r="AE97" s="7"/>
    </row>
    <row r="98" spans="1:31" s="26" customFormat="1" x14ac:dyDescent="0.25">
      <c r="A98" s="26">
        <v>13</v>
      </c>
      <c r="B98" s="26">
        <v>-609</v>
      </c>
      <c r="C98" s="26">
        <v>11348</v>
      </c>
      <c r="D98" s="26">
        <v>12336</v>
      </c>
      <c r="E98" s="26">
        <v>14868</v>
      </c>
      <c r="F98" s="26">
        <v>13893</v>
      </c>
      <c r="G98" s="27"/>
      <c r="H98" s="7"/>
      <c r="I98" s="28">
        <f t="shared" si="14"/>
        <v>-3520</v>
      </c>
      <c r="J98" s="27">
        <f t="shared" si="14"/>
        <v>-1557</v>
      </c>
      <c r="K98" s="7"/>
      <c r="L98" s="124">
        <f t="shared" si="22"/>
        <v>0.9101510182832232</v>
      </c>
      <c r="M98" s="27">
        <f t="shared" ca="1" si="15"/>
        <v>1.3657758990597432E-5</v>
      </c>
      <c r="N98" s="44"/>
      <c r="O98" s="44"/>
      <c r="P98" s="7"/>
      <c r="Q98" s="28">
        <f t="shared" ca="1" si="16"/>
        <v>-3499.4451405538725</v>
      </c>
      <c r="R98" s="27">
        <f t="shared" ca="1" si="17"/>
        <v>-1576.9335307453505</v>
      </c>
      <c r="S98" s="7"/>
      <c r="T98" s="28">
        <f t="shared" ca="1" si="18"/>
        <v>0.9058746342995323</v>
      </c>
      <c r="U98" s="27">
        <f t="shared" ca="1" si="19"/>
        <v>-0.40772897109195599</v>
      </c>
      <c r="V98" s="7"/>
      <c r="W98" s="28">
        <f t="shared" ca="1" si="20"/>
        <v>0.90645537774461593</v>
      </c>
      <c r="X98" s="27">
        <f t="shared" ca="1" si="24"/>
        <v>287.32825858868614</v>
      </c>
      <c r="Y98" s="7"/>
      <c r="Z98" s="28">
        <f t="shared" si="23"/>
        <v>287.31599999999992</v>
      </c>
      <c r="AA98" s="27">
        <f t="shared" si="21"/>
        <v>5.0146101936600269</v>
      </c>
      <c r="AB98" s="7"/>
      <c r="AC98" s="28">
        <f t="shared" ca="1" si="13"/>
        <v>1.2258588686222538E-2</v>
      </c>
      <c r="AD98" s="27"/>
      <c r="AE98" s="7"/>
    </row>
    <row r="99" spans="1:31" s="26" customFormat="1" x14ac:dyDescent="0.25">
      <c r="A99" s="26">
        <v>14</v>
      </c>
      <c r="B99" s="26">
        <v>-632</v>
      </c>
      <c r="C99" s="26">
        <v>11270</v>
      </c>
      <c r="D99" s="26">
        <v>12513</v>
      </c>
      <c r="E99" s="26">
        <v>14943</v>
      </c>
      <c r="F99" s="26">
        <v>13713</v>
      </c>
      <c r="G99" s="27"/>
      <c r="H99" s="7"/>
      <c r="I99" s="28">
        <f t="shared" si="14"/>
        <v>-3673</v>
      </c>
      <c r="J99" s="27">
        <f t="shared" si="14"/>
        <v>-1200</v>
      </c>
      <c r="K99" s="7"/>
      <c r="L99" s="124">
        <f t="shared" si="22"/>
        <v>0.94623312580878227</v>
      </c>
      <c r="M99" s="27">
        <f t="shared" ca="1" si="15"/>
        <v>9.1829034587258834E-8</v>
      </c>
      <c r="N99" s="44"/>
      <c r="O99" s="44"/>
      <c r="P99" s="7"/>
      <c r="Q99" s="28">
        <f t="shared" ca="1" si="16"/>
        <v>-3652.4451405538725</v>
      </c>
      <c r="R99" s="27">
        <f t="shared" ca="1" si="17"/>
        <v>-1219.9335307453505</v>
      </c>
      <c r="S99" s="7"/>
      <c r="T99" s="28">
        <f t="shared" ca="1" si="18"/>
        <v>0.94548057566482313</v>
      </c>
      <c r="U99" s="27">
        <f t="shared" ca="1" si="19"/>
        <v>-0.31542372179522216</v>
      </c>
      <c r="V99" s="7"/>
      <c r="W99" s="28">
        <f t="shared" ca="1" si="20"/>
        <v>0.94593009275021067</v>
      </c>
      <c r="X99" s="27">
        <f t="shared" ca="1" si="24"/>
        <v>281.55090889401652</v>
      </c>
      <c r="Y99" s="7"/>
      <c r="Z99" s="28">
        <f t="shared" si="23"/>
        <v>281.62799999999993</v>
      </c>
      <c r="AA99" s="27">
        <f t="shared" si="21"/>
        <v>4.9153358658065889</v>
      </c>
      <c r="AB99" s="7"/>
      <c r="AC99" s="28">
        <f t="shared" ca="1" si="13"/>
        <v>-7.7091105983413399E-2</v>
      </c>
      <c r="AD99" s="27"/>
      <c r="AE99" s="7"/>
    </row>
    <row r="100" spans="1:31" s="26" customFormat="1" x14ac:dyDescent="0.25">
      <c r="A100" s="26">
        <v>15</v>
      </c>
      <c r="B100" s="26">
        <v>-642</v>
      </c>
      <c r="C100" s="26">
        <v>11212</v>
      </c>
      <c r="D100" s="26">
        <v>12701</v>
      </c>
      <c r="E100" s="26">
        <v>14989</v>
      </c>
      <c r="F100" s="26">
        <v>13524</v>
      </c>
      <c r="G100" s="27"/>
      <c r="H100" s="7"/>
      <c r="I100" s="28">
        <f t="shared" si="14"/>
        <v>-3777</v>
      </c>
      <c r="J100" s="27">
        <f t="shared" si="14"/>
        <v>-823</v>
      </c>
      <c r="K100" s="7"/>
      <c r="L100" s="124">
        <f t="shared" si="22"/>
        <v>0.9733400756915761</v>
      </c>
      <c r="M100" s="27">
        <f t="shared" ca="1" si="15"/>
        <v>3.92991515276066E-7</v>
      </c>
      <c r="N100" s="44"/>
      <c r="O100" s="44"/>
      <c r="P100" s="7"/>
      <c r="Q100" s="28">
        <f t="shared" ca="1" si="16"/>
        <v>-3756.4451405538725</v>
      </c>
      <c r="R100" s="27">
        <f t="shared" ca="1" si="17"/>
        <v>-842.93353074535037</v>
      </c>
      <c r="S100" s="7"/>
      <c r="T100" s="28">
        <f t="shared" ca="1" si="18"/>
        <v>0.9724022612987463</v>
      </c>
      <c r="U100" s="27">
        <f t="shared" ca="1" si="19"/>
        <v>-0.21794731007290094</v>
      </c>
      <c r="V100" s="7"/>
      <c r="W100" s="28">
        <f t="shared" ca="1" si="20"/>
        <v>0.97271318533810425</v>
      </c>
      <c r="X100" s="27">
        <f t="shared" ca="1" si="24"/>
        <v>275.73893986582107</v>
      </c>
      <c r="Y100" s="7"/>
      <c r="Z100" s="28">
        <f t="shared" si="23"/>
        <v>275.84999999999991</v>
      </c>
      <c r="AA100" s="27">
        <f t="shared" si="21"/>
        <v>4.814490741626356</v>
      </c>
      <c r="AB100" s="7"/>
      <c r="AC100" s="28">
        <f t="shared" ca="1" si="13"/>
        <v>-0.11106013417884242</v>
      </c>
      <c r="AD100" s="27"/>
      <c r="AE100" s="7"/>
    </row>
    <row r="101" spans="1:31" s="26" customFormat="1" x14ac:dyDescent="0.25">
      <c r="A101" s="26">
        <v>16</v>
      </c>
      <c r="B101" s="26">
        <v>-626</v>
      </c>
      <c r="C101" s="26">
        <v>11190</v>
      </c>
      <c r="D101" s="26">
        <v>12888</v>
      </c>
      <c r="E101" s="26">
        <v>15024</v>
      </c>
      <c r="F101" s="26">
        <v>13345</v>
      </c>
      <c r="G101" s="27"/>
      <c r="H101" s="7"/>
      <c r="I101" s="28">
        <f t="shared" si="14"/>
        <v>-3834</v>
      </c>
      <c r="J101" s="27">
        <f t="shared" si="14"/>
        <v>-457</v>
      </c>
      <c r="K101" s="7"/>
      <c r="L101" s="124">
        <f t="shared" si="22"/>
        <v>0.99024516581171196</v>
      </c>
      <c r="M101" s="27">
        <f t="shared" ca="1" si="15"/>
        <v>8.4761717749250961E-6</v>
      </c>
      <c r="N101" s="44"/>
      <c r="O101" s="44"/>
      <c r="P101" s="7"/>
      <c r="Q101" s="28">
        <f t="shared" ca="1" si="16"/>
        <v>-3813.4451405538725</v>
      </c>
      <c r="R101" s="27">
        <f t="shared" ca="1" si="17"/>
        <v>-476.93353074535037</v>
      </c>
      <c r="S101" s="7"/>
      <c r="T101" s="28">
        <f t="shared" ca="1" si="18"/>
        <v>0.98715741592503103</v>
      </c>
      <c r="U101" s="27">
        <f t="shared" ca="1" si="19"/>
        <v>-0.1233150376846528</v>
      </c>
      <c r="V101" s="7"/>
      <c r="W101" s="28">
        <f t="shared" ca="1" si="20"/>
        <v>0.98733377923914467</v>
      </c>
      <c r="X101" s="27">
        <f t="shared" ca="1" si="24"/>
        <v>270.22896878865072</v>
      </c>
      <c r="Y101" s="7"/>
      <c r="Z101" s="28">
        <f t="shared" si="23"/>
        <v>270.21599999999989</v>
      </c>
      <c r="AA101" s="27">
        <f t="shared" si="21"/>
        <v>4.7161588915689956</v>
      </c>
      <c r="AB101" s="7"/>
      <c r="AC101" s="28">
        <f t="shared" ca="1" si="13"/>
        <v>1.2968788650823626E-2</v>
      </c>
      <c r="AD101" s="27"/>
      <c r="AE101" s="7"/>
    </row>
    <row r="102" spans="1:31" s="26" customFormat="1" x14ac:dyDescent="0.25">
      <c r="A102" s="26">
        <v>17</v>
      </c>
      <c r="B102" s="26">
        <v>-635</v>
      </c>
      <c r="C102" s="26">
        <v>11170</v>
      </c>
      <c r="D102" s="26">
        <v>13076</v>
      </c>
      <c r="E102" s="26">
        <v>15040</v>
      </c>
      <c r="F102" s="26">
        <v>13148</v>
      </c>
      <c r="G102" s="27"/>
      <c r="H102" s="7"/>
      <c r="I102" s="28">
        <f t="shared" si="14"/>
        <v>-3870</v>
      </c>
      <c r="J102" s="27">
        <f t="shared" si="14"/>
        <v>-72</v>
      </c>
      <c r="K102" s="7"/>
      <c r="L102" s="124">
        <f t="shared" si="22"/>
        <v>0.99761398269892121</v>
      </c>
      <c r="M102" s="27">
        <f t="shared" ca="1" si="15"/>
        <v>1.2159711571742673E-6</v>
      </c>
      <c r="N102" s="44"/>
      <c r="O102" s="44"/>
      <c r="P102" s="7"/>
      <c r="Q102" s="28">
        <f t="shared" ca="1" si="16"/>
        <v>-3849.4451405538725</v>
      </c>
      <c r="R102" s="27">
        <f t="shared" ca="1" si="17"/>
        <v>-91.933530745350367</v>
      </c>
      <c r="S102" s="7"/>
      <c r="T102" s="28">
        <f t="shared" ca="1" si="18"/>
        <v>0.99647646095215836</v>
      </c>
      <c r="U102" s="27">
        <f t="shared" ca="1" si="19"/>
        <v>-2.3770160992096674E-2</v>
      </c>
      <c r="V102" s="7"/>
      <c r="W102" s="28">
        <f t="shared" ca="1" si="20"/>
        <v>0.9965112718768222</v>
      </c>
      <c r="X102" s="27">
        <f t="shared" ca="1" si="24"/>
        <v>264.47620139743651</v>
      </c>
      <c r="Y102" s="7"/>
      <c r="Z102" s="28">
        <f t="shared" si="23"/>
        <v>264.50099999999992</v>
      </c>
      <c r="AA102" s="27">
        <f t="shared" si="21"/>
        <v>4.6164133248175201</v>
      </c>
      <c r="AB102" s="7"/>
      <c r="AC102" s="28">
        <f t="shared" ca="1" si="13"/>
        <v>-2.4798602563407712E-2</v>
      </c>
      <c r="AD102" s="27"/>
      <c r="AE102" s="7"/>
    </row>
    <row r="103" spans="1:31" s="26" customFormat="1" x14ac:dyDescent="0.25">
      <c r="A103" s="26">
        <v>18</v>
      </c>
      <c r="B103" s="26">
        <v>-624</v>
      </c>
      <c r="C103" s="26">
        <v>11178</v>
      </c>
      <c r="D103" s="26">
        <v>13264</v>
      </c>
      <c r="E103" s="26">
        <v>15037</v>
      </c>
      <c r="F103" s="26">
        <v>12969</v>
      </c>
      <c r="G103" s="27"/>
      <c r="H103" s="7"/>
      <c r="I103" s="28">
        <f t="shared" si="14"/>
        <v>-3859</v>
      </c>
      <c r="J103" s="27">
        <f t="shared" si="14"/>
        <v>295</v>
      </c>
      <c r="K103" s="7"/>
      <c r="L103" s="124">
        <f t="shared" si="22"/>
        <v>0.99518976784692892</v>
      </c>
      <c r="M103" s="27">
        <f t="shared" ca="1" si="15"/>
        <v>2.7586823797356745E-6</v>
      </c>
      <c r="N103" s="44"/>
      <c r="O103" s="44"/>
      <c r="P103" s="7"/>
      <c r="Q103" s="28">
        <f t="shared" ca="1" si="16"/>
        <v>-3838.4451405538725</v>
      </c>
      <c r="R103" s="27">
        <f t="shared" ca="1" si="17"/>
        <v>275.06646925464963</v>
      </c>
      <c r="S103" s="7"/>
      <c r="T103" s="28">
        <f t="shared" ca="1" si="18"/>
        <v>0.99362897497164726</v>
      </c>
      <c r="U103" s="27">
        <f t="shared" ca="1" si="19"/>
        <v>7.1120669517430846E-2</v>
      </c>
      <c r="V103" s="7"/>
      <c r="W103" s="28">
        <f t="shared" ca="1" si="20"/>
        <v>0.99352883967878447</v>
      </c>
      <c r="X103" s="27">
        <f t="shared" ca="1" si="24"/>
        <v>259.01529137654279</v>
      </c>
      <c r="Y103" s="7"/>
      <c r="Z103" s="28">
        <f t="shared" si="23"/>
        <v>258.88499999999993</v>
      </c>
      <c r="AA103" s="27">
        <f t="shared" si="21"/>
        <v>4.5183956340255182</v>
      </c>
      <c r="AB103" s="7"/>
      <c r="AC103" s="28">
        <f t="shared" ca="1" si="13"/>
        <v>0.13029137654285705</v>
      </c>
      <c r="AD103" s="27"/>
      <c r="AE103" s="7"/>
    </row>
    <row r="104" spans="1:31" s="26" customFormat="1" x14ac:dyDescent="0.25">
      <c r="A104" s="26">
        <v>19</v>
      </c>
      <c r="B104" s="26">
        <v>-621</v>
      </c>
      <c r="C104" s="26">
        <v>11197</v>
      </c>
      <c r="D104" s="26">
        <v>13448</v>
      </c>
      <c r="E104" s="26">
        <v>15010</v>
      </c>
      <c r="F104" s="26">
        <v>12776</v>
      </c>
      <c r="G104" s="27"/>
      <c r="H104" s="7"/>
      <c r="I104" s="28">
        <f t="shared" si="14"/>
        <v>-3813</v>
      </c>
      <c r="J104" s="27">
        <f t="shared" si="14"/>
        <v>672</v>
      </c>
      <c r="K104" s="7"/>
      <c r="L104" s="124">
        <f t="shared" si="22"/>
        <v>0.98328795131401836</v>
      </c>
      <c r="M104" s="27">
        <f t="shared" ca="1" si="15"/>
        <v>3.2595146205506311E-6</v>
      </c>
      <c r="N104" s="44"/>
      <c r="O104" s="44"/>
      <c r="P104" s="7"/>
      <c r="Q104" s="28">
        <f t="shared" ca="1" si="16"/>
        <v>-3792.4451405538725</v>
      </c>
      <c r="R104" s="27">
        <f t="shared" ca="1" si="17"/>
        <v>652.06646925464963</v>
      </c>
      <c r="S104" s="7"/>
      <c r="T104" s="28">
        <f t="shared" ca="1" si="18"/>
        <v>0.98172130632587351</v>
      </c>
      <c r="U104" s="27">
        <f t="shared" ca="1" si="19"/>
        <v>0.16859708123975203</v>
      </c>
      <c r="V104" s="7"/>
      <c r="W104" s="28">
        <f t="shared" ca="1" si="20"/>
        <v>0.98148253872390201</v>
      </c>
      <c r="X104" s="27">
        <f t="shared" ca="1" si="24"/>
        <v>253.36273743640993</v>
      </c>
      <c r="Y104" s="7"/>
      <c r="Z104" s="28">
        <f t="shared" si="23"/>
        <v>253.29599999999994</v>
      </c>
      <c r="AA104" s="27">
        <f t="shared" si="21"/>
        <v>4.4208491821315556</v>
      </c>
      <c r="AB104" s="7"/>
      <c r="AC104" s="28">
        <f t="shared" ca="1" si="13"/>
        <v>6.6737436409994189E-2</v>
      </c>
      <c r="AD104" s="27"/>
      <c r="AE104" s="7"/>
    </row>
    <row r="105" spans="1:31" s="26" customFormat="1" x14ac:dyDescent="0.25">
      <c r="A105" s="26">
        <v>20</v>
      </c>
      <c r="B105" s="26">
        <v>-617</v>
      </c>
      <c r="C105" s="26">
        <v>11237</v>
      </c>
      <c r="D105" s="26">
        <v>13626</v>
      </c>
      <c r="E105" s="26">
        <v>14965</v>
      </c>
      <c r="F105" s="26">
        <v>12593</v>
      </c>
      <c r="G105" s="27"/>
      <c r="H105" s="7"/>
      <c r="I105" s="28">
        <f t="shared" si="14"/>
        <v>-3728</v>
      </c>
      <c r="J105" s="27">
        <f t="shared" si="14"/>
        <v>1033</v>
      </c>
      <c r="K105" s="7"/>
      <c r="L105" s="124">
        <f t="shared" si="22"/>
        <v>0.96219947068361522</v>
      </c>
      <c r="M105" s="27">
        <f t="shared" ca="1" si="15"/>
        <v>8.1395641931386169E-6</v>
      </c>
      <c r="N105" s="44"/>
      <c r="O105" s="44"/>
      <c r="P105" s="7"/>
      <c r="Q105" s="28">
        <f t="shared" ca="1" si="16"/>
        <v>-3707.4451405538725</v>
      </c>
      <c r="R105" s="27">
        <f t="shared" ca="1" si="17"/>
        <v>1013.0664692546496</v>
      </c>
      <c r="S105" s="7"/>
      <c r="T105" s="28">
        <f t="shared" ca="1" si="18"/>
        <v>0.95971800556737863</v>
      </c>
      <c r="U105" s="27">
        <f t="shared" ca="1" si="19"/>
        <v>0.26193656302160334</v>
      </c>
      <c r="V105" s="7"/>
      <c r="W105" s="28">
        <f t="shared" ca="1" si="20"/>
        <v>0.95934647853621302</v>
      </c>
      <c r="X105" s="27">
        <f t="shared" ca="1" si="24"/>
        <v>247.8381566637587</v>
      </c>
      <c r="Y105" s="7"/>
      <c r="Z105" s="28">
        <f t="shared" si="23"/>
        <v>247.74299999999994</v>
      </c>
      <c r="AA105" s="27">
        <f t="shared" si="21"/>
        <v>4.3239310487683102</v>
      </c>
      <c r="AB105" s="7"/>
      <c r="AC105" s="28">
        <f t="shared" ca="1" si="13"/>
        <v>9.5156663758757531E-2</v>
      </c>
      <c r="AD105" s="27"/>
      <c r="AE105" s="7"/>
    </row>
    <row r="106" spans="1:31" s="26" customFormat="1" x14ac:dyDescent="0.25">
      <c r="A106" s="26">
        <v>21</v>
      </c>
      <c r="B106" s="26">
        <v>-609</v>
      </c>
      <c r="C106" s="26">
        <v>11292</v>
      </c>
      <c r="D106" s="26">
        <v>13798</v>
      </c>
      <c r="E106" s="26">
        <v>14911</v>
      </c>
      <c r="F106" s="26">
        <v>12419</v>
      </c>
      <c r="G106" s="27"/>
      <c r="H106" s="7"/>
      <c r="I106" s="28">
        <f t="shared" si="14"/>
        <v>-3619</v>
      </c>
      <c r="J106" s="27">
        <f t="shared" si="14"/>
        <v>1379</v>
      </c>
      <c r="K106" s="7"/>
      <c r="L106" s="124">
        <f t="shared" si="22"/>
        <v>0.93252316971794569</v>
      </c>
      <c r="M106" s="27">
        <f t="shared" ca="1" si="15"/>
        <v>2.3102143842774113E-6</v>
      </c>
      <c r="N106" s="44"/>
      <c r="O106" s="44"/>
      <c r="P106" s="7"/>
      <c r="Q106" s="28">
        <f t="shared" ca="1" si="16"/>
        <v>-3598.4451405538725</v>
      </c>
      <c r="R106" s="27">
        <f t="shared" ca="1" si="17"/>
        <v>1359.0664692546495</v>
      </c>
      <c r="S106" s="7"/>
      <c r="T106" s="28">
        <f t="shared" ca="1" si="18"/>
        <v>0.93150200812413231</v>
      </c>
      <c r="U106" s="27">
        <f t="shared" ca="1" si="19"/>
        <v>0.35139767298426416</v>
      </c>
      <c r="V106" s="7"/>
      <c r="W106" s="28">
        <f t="shared" ca="1" si="20"/>
        <v>0.93100323077697555</v>
      </c>
      <c r="X106" s="27">
        <f t="shared" ca="1" si="24"/>
        <v>242.43125995471632</v>
      </c>
      <c r="Y106" s="7"/>
      <c r="Z106" s="28">
        <f t="shared" si="23"/>
        <v>242.26199999999994</v>
      </c>
      <c r="AA106" s="27">
        <f t="shared" si="21"/>
        <v>4.2282695524665019</v>
      </c>
      <c r="AB106" s="7"/>
      <c r="AC106" s="28">
        <f t="shared" ca="1" si="13"/>
        <v>0.16925995471638089</v>
      </c>
      <c r="AD106" s="27"/>
      <c r="AE106" s="7"/>
    </row>
    <row r="107" spans="1:31" s="26" customFormat="1" x14ac:dyDescent="0.25">
      <c r="A107" s="26">
        <v>22</v>
      </c>
      <c r="B107" s="26">
        <v>-629</v>
      </c>
      <c r="C107" s="26">
        <v>11377</v>
      </c>
      <c r="D107" s="26">
        <v>13984</v>
      </c>
      <c r="E107" s="26">
        <v>14844</v>
      </c>
      <c r="F107" s="26">
        <v>12252</v>
      </c>
      <c r="G107" s="27"/>
      <c r="H107" s="7"/>
      <c r="I107" s="28">
        <f t="shared" si="14"/>
        <v>-3467</v>
      </c>
      <c r="J107" s="27">
        <f t="shared" si="14"/>
        <v>1732</v>
      </c>
      <c r="K107" s="7"/>
      <c r="L107" s="124">
        <f t="shared" si="22"/>
        <v>0.89292018692099318</v>
      </c>
      <c r="M107" s="27">
        <f t="shared" ca="1" si="15"/>
        <v>1.9428751658810503E-6</v>
      </c>
      <c r="N107" s="44"/>
      <c r="O107" s="44"/>
      <c r="P107" s="7"/>
      <c r="Q107" s="28">
        <f t="shared" ca="1" si="16"/>
        <v>-3446.4451405538725</v>
      </c>
      <c r="R107" s="27">
        <f t="shared" ca="1" si="17"/>
        <v>1712.0664692546495</v>
      </c>
      <c r="S107" s="7"/>
      <c r="T107" s="28">
        <f t="shared" ca="1" si="18"/>
        <v>0.89215492912070615</v>
      </c>
      <c r="U107" s="27">
        <f t="shared" ca="1" si="19"/>
        <v>0.44266868979588053</v>
      </c>
      <c r="V107" s="7"/>
      <c r="W107" s="28">
        <f t="shared" ca="1" si="20"/>
        <v>0.89152631635100432</v>
      </c>
      <c r="X107" s="27">
        <f t="shared" ca="1" si="24"/>
        <v>236.70403010724851</v>
      </c>
      <c r="Y107" s="7"/>
      <c r="Z107" s="28">
        <f t="shared" si="23"/>
        <v>236.60099999999994</v>
      </c>
      <c r="AA107" s="27">
        <f t="shared" si="21"/>
        <v>4.1294664635111022</v>
      </c>
      <c r="AB107" s="7"/>
      <c r="AC107" s="28">
        <f t="shared" ca="1" si="13"/>
        <v>0.10303010724857131</v>
      </c>
      <c r="AD107" s="27"/>
      <c r="AE107" s="7"/>
    </row>
    <row r="108" spans="1:31" s="26" customFormat="1" x14ac:dyDescent="0.25">
      <c r="A108" s="26">
        <v>23</v>
      </c>
      <c r="B108" s="26">
        <v>-641</v>
      </c>
      <c r="C108" s="26">
        <v>11466</v>
      </c>
      <c r="D108" s="26">
        <v>14153</v>
      </c>
      <c r="E108" s="26">
        <v>14745</v>
      </c>
      <c r="F108" s="26">
        <v>12080</v>
      </c>
      <c r="G108" s="27"/>
      <c r="H108" s="7"/>
      <c r="I108" s="28">
        <f t="shared" si="14"/>
        <v>-3279</v>
      </c>
      <c r="J108" s="27">
        <f t="shared" si="14"/>
        <v>2073</v>
      </c>
      <c r="K108" s="7"/>
      <c r="L108" s="124">
        <f t="shared" si="22"/>
        <v>0.84359998346455534</v>
      </c>
      <c r="M108" s="27">
        <f t="shared" ca="1" si="15"/>
        <v>7.4861200527484901E-7</v>
      </c>
      <c r="N108" s="44"/>
      <c r="O108" s="44"/>
      <c r="P108" s="7"/>
      <c r="Q108" s="28">
        <f t="shared" ca="1" si="16"/>
        <v>-3258.4451405538725</v>
      </c>
      <c r="R108" s="27">
        <f t="shared" ca="1" si="17"/>
        <v>2053.0664692546497</v>
      </c>
      <c r="S108" s="7"/>
      <c r="T108" s="28">
        <f t="shared" ca="1" si="18"/>
        <v>0.84348880509015278</v>
      </c>
      <c r="U108" s="27">
        <f t="shared" ca="1" si="19"/>
        <v>0.5308370091521446</v>
      </c>
      <c r="V108" s="7"/>
      <c r="W108" s="28">
        <f t="shared" ca="1" si="20"/>
        <v>0.84273475979100332</v>
      </c>
      <c r="X108" s="27">
        <f t="shared" ca="1" si="24"/>
        <v>230.90301533780143</v>
      </c>
      <c r="Y108" s="7"/>
      <c r="Z108" s="28">
        <f t="shared" si="23"/>
        <v>230.83199999999994</v>
      </c>
      <c r="AA108" s="27">
        <f t="shared" si="21"/>
        <v>4.0287784189635492</v>
      </c>
      <c r="AB108" s="7"/>
      <c r="AC108" s="28">
        <f t="shared" ca="1" si="13"/>
        <v>7.1015337801497935E-2</v>
      </c>
      <c r="AD108" s="27"/>
      <c r="AE108" s="7"/>
    </row>
    <row r="109" spans="1:31" s="26" customFormat="1" x14ac:dyDescent="0.25">
      <c r="A109" s="26">
        <v>24</v>
      </c>
      <c r="B109" s="26">
        <v>-631</v>
      </c>
      <c r="C109" s="26">
        <v>11585</v>
      </c>
      <c r="D109" s="26">
        <v>14313</v>
      </c>
      <c r="E109" s="26">
        <v>14640</v>
      </c>
      <c r="F109" s="26">
        <v>11928</v>
      </c>
      <c r="G109" s="27"/>
      <c r="H109" s="7"/>
      <c r="I109" s="28">
        <f t="shared" si="14"/>
        <v>-3055</v>
      </c>
      <c r="J109" s="27">
        <f t="shared" si="14"/>
        <v>2385</v>
      </c>
      <c r="K109" s="7"/>
      <c r="L109" s="124">
        <f t="shared" si="22"/>
        <v>0.78669606926210922</v>
      </c>
      <c r="M109" s="27">
        <f t="shared" ca="1" si="15"/>
        <v>4.2487820022765533E-6</v>
      </c>
      <c r="N109" s="44"/>
      <c r="O109" s="44"/>
      <c r="P109" s="7"/>
      <c r="Q109" s="28">
        <f t="shared" ca="1" si="16"/>
        <v>-3034.4451405538725</v>
      </c>
      <c r="R109" s="27">
        <f t="shared" ca="1" si="17"/>
        <v>2365.0664692546497</v>
      </c>
      <c r="S109" s="7"/>
      <c r="T109" s="28">
        <f t="shared" ca="1" si="18"/>
        <v>0.78550363603247209</v>
      </c>
      <c r="U109" s="27">
        <f t="shared" ca="1" si="19"/>
        <v>0.61150714299130693</v>
      </c>
      <c r="V109" s="7"/>
      <c r="W109" s="28">
        <f t="shared" ca="1" si="20"/>
        <v>0.78463481187830764</v>
      </c>
      <c r="X109" s="27">
        <f t="shared" ca="1" si="24"/>
        <v>225.17860288495763</v>
      </c>
      <c r="Y109" s="7"/>
      <c r="Z109" s="28">
        <f t="shared" si="23"/>
        <v>225.15299999999993</v>
      </c>
      <c r="AA109" s="27">
        <f t="shared" si="21"/>
        <v>3.9296611707427918</v>
      </c>
      <c r="AB109" s="7"/>
      <c r="AC109" s="28">
        <f t="shared" ca="1" si="13"/>
        <v>2.560288495769214E-2</v>
      </c>
      <c r="AD109" s="27"/>
      <c r="AE109" s="7"/>
    </row>
    <row r="110" spans="1:31" s="26" customFormat="1" x14ac:dyDescent="0.25">
      <c r="A110" s="26">
        <v>25</v>
      </c>
      <c r="B110" s="26">
        <v>-634</v>
      </c>
      <c r="C110" s="26">
        <v>11698</v>
      </c>
      <c r="D110" s="26">
        <v>14448</v>
      </c>
      <c r="E110" s="26">
        <v>14505</v>
      </c>
      <c r="F110" s="26">
        <v>11770</v>
      </c>
      <c r="G110" s="27"/>
      <c r="H110" s="7"/>
      <c r="I110" s="28">
        <f t="shared" si="14"/>
        <v>-2807</v>
      </c>
      <c r="J110" s="27">
        <f t="shared" si="14"/>
        <v>2678</v>
      </c>
      <c r="K110" s="7"/>
      <c r="L110" s="124">
        <f t="shared" si="22"/>
        <v>0.72174135229420222</v>
      </c>
      <c r="M110" s="27">
        <f t="shared" ca="1" si="15"/>
        <v>1.9943233237188232E-6</v>
      </c>
      <c r="N110" s="44"/>
      <c r="O110" s="44"/>
      <c r="P110" s="7"/>
      <c r="Q110" s="28">
        <f t="shared" ca="1" si="16"/>
        <v>-2786.4451405538725</v>
      </c>
      <c r="R110" s="27">
        <f t="shared" ca="1" si="17"/>
        <v>2658.0664692546497</v>
      </c>
      <c r="S110" s="7"/>
      <c r="T110" s="28">
        <f t="shared" ca="1" si="18"/>
        <v>0.72130577029003995</v>
      </c>
      <c r="U110" s="27">
        <f t="shared" ca="1" si="19"/>
        <v>0.6872646725261613</v>
      </c>
      <c r="V110" s="7"/>
      <c r="W110" s="28">
        <f t="shared" ca="1" si="20"/>
        <v>0.72032914716614227</v>
      </c>
      <c r="X110" s="27">
        <f t="shared" ca="1" si="24"/>
        <v>219.45539687565974</v>
      </c>
      <c r="Y110" s="7"/>
      <c r="Z110" s="28">
        <f t="shared" si="23"/>
        <v>219.44699999999995</v>
      </c>
      <c r="AA110" s="27">
        <f t="shared" si="21"/>
        <v>3.8300726836239956</v>
      </c>
      <c r="AB110" s="7"/>
      <c r="AC110" s="28">
        <f t="shared" ca="1" si="13"/>
        <v>8.3968756597982974E-3</v>
      </c>
      <c r="AD110" s="27"/>
      <c r="AE110" s="7"/>
    </row>
    <row r="111" spans="1:31" s="26" customFormat="1" x14ac:dyDescent="0.25">
      <c r="A111" s="26">
        <v>26</v>
      </c>
      <c r="B111" s="26">
        <v>-614</v>
      </c>
      <c r="C111" s="26">
        <v>11841</v>
      </c>
      <c r="D111" s="26">
        <v>14592</v>
      </c>
      <c r="E111" s="26">
        <v>14382</v>
      </c>
      <c r="F111" s="26">
        <v>11652</v>
      </c>
      <c r="G111" s="27"/>
      <c r="H111" s="7"/>
      <c r="I111" s="28">
        <f t="shared" si="14"/>
        <v>-2541</v>
      </c>
      <c r="J111" s="27">
        <f t="shared" si="14"/>
        <v>2940</v>
      </c>
      <c r="K111" s="7"/>
      <c r="L111" s="124">
        <f t="shared" si="22"/>
        <v>0.65200799544706078</v>
      </c>
      <c r="M111" s="27">
        <f t="shared" ca="1" si="15"/>
        <v>4.0023556436497786E-7</v>
      </c>
      <c r="N111" s="44"/>
      <c r="O111" s="44"/>
      <c r="P111" s="7"/>
      <c r="Q111" s="28">
        <f t="shared" ca="1" si="16"/>
        <v>-2520.4451405538725</v>
      </c>
      <c r="R111" s="27">
        <f t="shared" ca="1" si="17"/>
        <v>2920.0664692546497</v>
      </c>
      <c r="S111" s="7"/>
      <c r="T111" s="28">
        <f t="shared" ca="1" si="18"/>
        <v>0.65244838203404421</v>
      </c>
      <c r="U111" s="27">
        <f t="shared" ca="1" si="19"/>
        <v>0.75500690030135542</v>
      </c>
      <c r="V111" s="7"/>
      <c r="W111" s="28">
        <f t="shared" ca="1" si="20"/>
        <v>0.65137535371245503</v>
      </c>
      <c r="X111" s="27">
        <f t="shared" ca="1" si="24"/>
        <v>213.89544707768869</v>
      </c>
      <c r="Y111" s="7"/>
      <c r="Z111" s="28">
        <f t="shared" si="23"/>
        <v>213.92099999999994</v>
      </c>
      <c r="AA111" s="27">
        <f t="shared" si="21"/>
        <v>3.7336257891587885</v>
      </c>
      <c r="AB111" s="7"/>
      <c r="AC111" s="28">
        <f t="shared" ca="1" si="13"/>
        <v>-2.5552922311248949E-2</v>
      </c>
      <c r="AD111" s="27"/>
      <c r="AE111" s="7"/>
    </row>
    <row r="112" spans="1:31" s="26" customFormat="1" x14ac:dyDescent="0.25">
      <c r="A112" s="26">
        <v>27</v>
      </c>
      <c r="B112" s="26">
        <v>-637</v>
      </c>
      <c r="C112" s="26">
        <v>11985</v>
      </c>
      <c r="D112" s="26">
        <v>14696</v>
      </c>
      <c r="E112" s="26">
        <v>14222</v>
      </c>
      <c r="F112" s="26">
        <v>11526</v>
      </c>
      <c r="G112" s="27"/>
      <c r="H112" s="7"/>
      <c r="I112" s="28">
        <f t="shared" si="14"/>
        <v>-2237</v>
      </c>
      <c r="J112" s="27">
        <f t="shared" si="14"/>
        <v>3170</v>
      </c>
      <c r="K112" s="7"/>
      <c r="L112" s="124">
        <f t="shared" si="22"/>
        <v>0.57326331831008781</v>
      </c>
      <c r="M112" s="27">
        <f t="shared" ca="1" si="15"/>
        <v>4.4458432948424101E-7</v>
      </c>
      <c r="N112" s="44"/>
      <c r="O112" s="44"/>
      <c r="P112" s="7"/>
      <c r="Q112" s="28">
        <f t="shared" ca="1" si="16"/>
        <v>-2216.4451405538725</v>
      </c>
      <c r="R112" s="27">
        <f t="shared" ca="1" si="17"/>
        <v>3150.0664692546497</v>
      </c>
      <c r="S112" s="7"/>
      <c r="T112" s="28">
        <f t="shared" ca="1" si="18"/>
        <v>0.57375422402719201</v>
      </c>
      <c r="U112" s="27">
        <f t="shared" ca="1" si="19"/>
        <v>0.81447526819560967</v>
      </c>
      <c r="V112" s="7"/>
      <c r="W112" s="28">
        <f t="shared" ca="1" si="20"/>
        <v>0.57259654673789517</v>
      </c>
      <c r="X112" s="27">
        <f t="shared" ca="1" si="24"/>
        <v>208.21794286783006</v>
      </c>
      <c r="Y112" s="7"/>
      <c r="Z112" s="28">
        <f t="shared" si="23"/>
        <v>208.18799999999993</v>
      </c>
      <c r="AA112" s="27">
        <f t="shared" si="21"/>
        <v>3.6335660631419531</v>
      </c>
      <c r="AB112" s="7"/>
      <c r="AC112" s="28">
        <f t="shared" ca="1" si="13"/>
        <v>2.9942867830129671E-2</v>
      </c>
      <c r="AD112" s="27"/>
      <c r="AE112" s="7"/>
    </row>
    <row r="113" spans="1:31" s="26" customFormat="1" x14ac:dyDescent="0.25">
      <c r="A113" s="26">
        <v>28</v>
      </c>
      <c r="B113" s="26">
        <v>-603</v>
      </c>
      <c r="C113" s="26">
        <v>12150</v>
      </c>
      <c r="D113" s="26">
        <v>14805</v>
      </c>
      <c r="E113" s="26">
        <v>14075</v>
      </c>
      <c r="F113" s="26">
        <v>11433</v>
      </c>
      <c r="G113" s="27"/>
      <c r="H113" s="7"/>
      <c r="I113" s="28">
        <f t="shared" si="14"/>
        <v>-1925</v>
      </c>
      <c r="J113" s="27">
        <f t="shared" si="14"/>
        <v>3372</v>
      </c>
      <c r="K113" s="7"/>
      <c r="L113" s="124">
        <f t="shared" si="22"/>
        <v>0.49342150925406036</v>
      </c>
      <c r="M113" s="27">
        <f t="shared" ca="1" si="15"/>
        <v>2.7701443906850123E-6</v>
      </c>
      <c r="N113" s="44"/>
      <c r="O113" s="44"/>
      <c r="P113" s="7"/>
      <c r="Q113" s="28">
        <f t="shared" ca="1" si="16"/>
        <v>-1904.4451405538725</v>
      </c>
      <c r="R113" s="27">
        <f t="shared" ca="1" si="17"/>
        <v>3352.0664692546497</v>
      </c>
      <c r="S113" s="7"/>
      <c r="T113" s="28">
        <f t="shared" ca="1" si="18"/>
        <v>0.49298916712542251</v>
      </c>
      <c r="U113" s="27">
        <f t="shared" ca="1" si="19"/>
        <v>0.86670400869404174</v>
      </c>
      <c r="V113" s="7"/>
      <c r="W113" s="28">
        <f t="shared" ca="1" si="20"/>
        <v>0.49175713417893907</v>
      </c>
      <c r="X113" s="27">
        <f t="shared" ca="1" si="24"/>
        <v>202.67980294474069</v>
      </c>
      <c r="Y113" s="7"/>
      <c r="Z113" s="28">
        <f t="shared" si="23"/>
        <v>202.76099999999994</v>
      </c>
      <c r="AA113" s="27">
        <f t="shared" si="21"/>
        <v>3.5388470446362215</v>
      </c>
      <c r="AB113" s="7"/>
      <c r="AC113" s="28">
        <f t="shared" ca="1" si="13"/>
        <v>-8.1197055259252693E-2</v>
      </c>
      <c r="AD113" s="27"/>
      <c r="AE113" s="7"/>
    </row>
    <row r="114" spans="1:31" s="26" customFormat="1" x14ac:dyDescent="0.25">
      <c r="A114" s="26">
        <v>29</v>
      </c>
      <c r="B114" s="26">
        <v>-605</v>
      </c>
      <c r="C114" s="26">
        <v>12306</v>
      </c>
      <c r="D114" s="26">
        <v>14885</v>
      </c>
      <c r="E114" s="26">
        <v>13908</v>
      </c>
      <c r="F114" s="26">
        <v>11346</v>
      </c>
      <c r="G114" s="27"/>
      <c r="H114" s="7"/>
      <c r="I114" s="28">
        <f t="shared" si="14"/>
        <v>-1602</v>
      </c>
      <c r="J114" s="27">
        <f t="shared" si="14"/>
        <v>3539</v>
      </c>
      <c r="K114" s="7"/>
      <c r="L114" s="124">
        <f t="shared" si="22"/>
        <v>0.40886769770792958</v>
      </c>
      <c r="M114" s="27">
        <f t="shared" ca="1" si="15"/>
        <v>6.1559039999948934E-7</v>
      </c>
      <c r="N114" s="44"/>
      <c r="O114" s="44"/>
      <c r="P114" s="7"/>
      <c r="Q114" s="28">
        <f t="shared" ca="1" si="16"/>
        <v>-1581.4451405538725</v>
      </c>
      <c r="R114" s="27">
        <f t="shared" ca="1" si="17"/>
        <v>3519.0664692546497</v>
      </c>
      <c r="S114" s="7"/>
      <c r="T114" s="28">
        <f t="shared" ca="1" si="18"/>
        <v>0.40937662424314197</v>
      </c>
      <c r="U114" s="27">
        <f t="shared" ca="1" si="19"/>
        <v>0.90988321494769597</v>
      </c>
      <c r="V114" s="7"/>
      <c r="W114" s="28">
        <f t="shared" ca="1" si="20"/>
        <v>0.40808310201586934</v>
      </c>
      <c r="X114" s="27">
        <f t="shared" ca="1" si="24"/>
        <v>197.26602213470119</v>
      </c>
      <c r="Y114" s="7"/>
      <c r="Z114" s="28">
        <f t="shared" si="23"/>
        <v>197.31599999999995</v>
      </c>
      <c r="AA114" s="27">
        <f t="shared" si="21"/>
        <v>3.4438138668651304</v>
      </c>
      <c r="AB114" s="7"/>
      <c r="AC114" s="28">
        <f t="shared" ca="1" si="13"/>
        <v>-4.9977865298757251E-2</v>
      </c>
      <c r="AD114" s="27"/>
      <c r="AE114" s="7"/>
    </row>
    <row r="115" spans="1:31" s="26" customFormat="1" x14ac:dyDescent="0.25">
      <c r="A115" s="26">
        <v>30</v>
      </c>
      <c r="B115" s="26">
        <v>-628</v>
      </c>
      <c r="C115" s="26">
        <v>12482</v>
      </c>
      <c r="D115" s="26">
        <v>14953</v>
      </c>
      <c r="E115" s="26">
        <v>13729</v>
      </c>
      <c r="F115" s="26">
        <v>11274</v>
      </c>
      <c r="G115" s="27"/>
      <c r="H115" s="7"/>
      <c r="I115" s="28">
        <f t="shared" si="14"/>
        <v>-1247</v>
      </c>
      <c r="J115" s="27">
        <f t="shared" si="14"/>
        <v>3679</v>
      </c>
      <c r="K115" s="7"/>
      <c r="L115" s="124">
        <f t="shared" si="22"/>
        <v>0.31720478947874797</v>
      </c>
      <c r="M115" s="27">
        <f t="shared" ca="1" si="15"/>
        <v>1.1436075272187349E-6</v>
      </c>
      <c r="N115" s="44"/>
      <c r="O115" s="44"/>
      <c r="P115" s="7"/>
      <c r="Q115" s="28">
        <f t="shared" ca="1" si="16"/>
        <v>-1226.4451405538725</v>
      </c>
      <c r="R115" s="27">
        <f t="shared" ca="1" si="17"/>
        <v>3659.0664692546497</v>
      </c>
      <c r="S115" s="7"/>
      <c r="T115" s="28">
        <f t="shared" ca="1" si="18"/>
        <v>0.31748048578119276</v>
      </c>
      <c r="U115" s="27">
        <f t="shared" ca="1" si="19"/>
        <v>0.9460813519268072</v>
      </c>
      <c r="V115" s="7"/>
      <c r="W115" s="28">
        <f t="shared" ca="1" si="20"/>
        <v>0.31613539360853959</v>
      </c>
      <c r="X115" s="27">
        <f t="shared" ca="1" si="24"/>
        <v>191.58693931343498</v>
      </c>
      <c r="Y115" s="7"/>
      <c r="Z115" s="28">
        <f t="shared" si="23"/>
        <v>191.66399999999996</v>
      </c>
      <c r="AA115" s="27">
        <f t="shared" si="21"/>
        <v>3.3451678575424113</v>
      </c>
      <c r="AB115" s="7"/>
      <c r="AC115" s="28">
        <f t="shared" ca="1" si="13"/>
        <v>-7.7060686564976777E-2</v>
      </c>
      <c r="AD115" s="27"/>
      <c r="AE115" s="7"/>
    </row>
    <row r="116" spans="1:31" s="26" customFormat="1" x14ac:dyDescent="0.25">
      <c r="A116" s="26">
        <v>31</v>
      </c>
      <c r="B116" s="26">
        <v>-640</v>
      </c>
      <c r="C116" s="26">
        <v>12671</v>
      </c>
      <c r="D116" s="26">
        <v>15004</v>
      </c>
      <c r="E116" s="26">
        <v>13542</v>
      </c>
      <c r="F116" s="26">
        <v>11221</v>
      </c>
      <c r="G116" s="27"/>
      <c r="H116" s="7"/>
      <c r="I116" s="28">
        <f t="shared" si="14"/>
        <v>-871</v>
      </c>
      <c r="J116" s="27">
        <f t="shared" si="14"/>
        <v>3783</v>
      </c>
      <c r="K116" s="7"/>
      <c r="L116" s="124">
        <f t="shared" si="22"/>
        <v>0.22062104810772235</v>
      </c>
      <c r="M116" s="27">
        <f t="shared" ca="1" si="15"/>
        <v>3.4456308497812122E-6</v>
      </c>
      <c r="N116" s="44"/>
      <c r="O116" s="44"/>
      <c r="P116" s="7"/>
      <c r="Q116" s="28">
        <f t="shared" ca="1" si="16"/>
        <v>-850.44514055387253</v>
      </c>
      <c r="R116" s="27">
        <f t="shared" ca="1" si="17"/>
        <v>3763.0664692546497</v>
      </c>
      <c r="S116" s="7"/>
      <c r="T116" s="28">
        <f t="shared" ca="1" si="18"/>
        <v>0.22014823772008599</v>
      </c>
      <c r="U116" s="27">
        <f t="shared" ca="1" si="19"/>
        <v>0.97297139653986131</v>
      </c>
      <c r="V116" s="7"/>
      <c r="W116" s="28">
        <f t="shared" ca="1" si="20"/>
        <v>0.21876480705393078</v>
      </c>
      <c r="X116" s="27">
        <f t="shared" ca="1" si="24"/>
        <v>185.78152770447275</v>
      </c>
      <c r="Y116" s="7"/>
      <c r="Z116" s="28">
        <f t="shared" si="23"/>
        <v>185.90399999999997</v>
      </c>
      <c r="AA116" s="27">
        <f t="shared" si="21"/>
        <v>3.244636892627538</v>
      </c>
      <c r="AB116" s="7"/>
      <c r="AC116" s="28">
        <f t="shared" ca="1" si="13"/>
        <v>-0.12247229552721706</v>
      </c>
      <c r="AD116" s="27"/>
      <c r="AE116" s="7"/>
    </row>
    <row r="117" spans="1:31" s="26" customFormat="1" x14ac:dyDescent="0.25">
      <c r="A117" s="26">
        <v>32</v>
      </c>
      <c r="B117" s="26">
        <v>-624</v>
      </c>
      <c r="C117" s="26">
        <v>12856</v>
      </c>
      <c r="D117" s="26">
        <v>15041</v>
      </c>
      <c r="E117" s="26">
        <v>13358</v>
      </c>
      <c r="F117" s="26">
        <v>11191</v>
      </c>
      <c r="G117" s="27"/>
      <c r="H117" s="7"/>
      <c r="I117" s="28">
        <f t="shared" si="14"/>
        <v>-502</v>
      </c>
      <c r="J117" s="27">
        <f t="shared" si="14"/>
        <v>3850</v>
      </c>
      <c r="K117" s="7"/>
      <c r="L117" s="124">
        <f t="shared" si="22"/>
        <v>0.12429722018389668</v>
      </c>
      <c r="M117" s="27">
        <f t="shared" ca="1" si="15"/>
        <v>1.1606974105878429E-6</v>
      </c>
      <c r="N117" s="44"/>
      <c r="O117" s="44"/>
      <c r="P117" s="7"/>
      <c r="Q117" s="28">
        <f t="shared" ca="1" si="16"/>
        <v>-481.44514055387259</v>
      </c>
      <c r="R117" s="27">
        <f t="shared" ca="1" si="17"/>
        <v>3830.0664692546497</v>
      </c>
      <c r="S117" s="7"/>
      <c r="T117" s="28">
        <f t="shared" ca="1" si="18"/>
        <v>0.12462802619203175</v>
      </c>
      <c r="U117" s="27">
        <f t="shared" ca="1" si="19"/>
        <v>0.99029479066557891</v>
      </c>
      <c r="V117" s="7"/>
      <c r="W117" s="28">
        <f t="shared" ca="1" si="20"/>
        <v>0.12321986350638089</v>
      </c>
      <c r="X117" s="27">
        <f t="shared" ca="1" si="24"/>
        <v>180.20247709629382</v>
      </c>
      <c r="Y117" s="7"/>
      <c r="Z117" s="28">
        <f t="shared" si="23"/>
        <v>180.28799999999995</v>
      </c>
      <c r="AA117" s="27">
        <f t="shared" si="21"/>
        <v>3.1466192018355361</v>
      </c>
      <c r="AB117" s="7"/>
      <c r="AC117" s="28">
        <f t="shared" ca="1" si="13"/>
        <v>-8.5522903706134912E-2</v>
      </c>
      <c r="AD117" s="27"/>
      <c r="AE117" s="7"/>
    </row>
    <row r="118" spans="1:31" s="26" customFormat="1" x14ac:dyDescent="0.25">
      <c r="A118" s="26">
        <v>33</v>
      </c>
      <c r="B118" s="26">
        <v>-642</v>
      </c>
      <c r="C118" s="26">
        <v>13051</v>
      </c>
      <c r="D118" s="26">
        <v>15051</v>
      </c>
      <c r="E118" s="26">
        <v>13166</v>
      </c>
      <c r="F118" s="26">
        <v>11174</v>
      </c>
      <c r="G118" s="27"/>
      <c r="H118" s="7"/>
      <c r="I118" s="28">
        <f t="shared" si="14"/>
        <v>-115</v>
      </c>
      <c r="J118" s="27">
        <f t="shared" si="14"/>
        <v>3877</v>
      </c>
      <c r="K118" s="7"/>
      <c r="L118" s="124">
        <f t="shared" si="22"/>
        <v>2.3957409831412434E-2</v>
      </c>
      <c r="M118" s="27">
        <f t="shared" ca="1" si="15"/>
        <v>8.5990268053516028E-7</v>
      </c>
      <c r="N118" s="44"/>
      <c r="O118" s="44"/>
      <c r="P118" s="7"/>
      <c r="Q118" s="28">
        <f t="shared" ca="1" si="16"/>
        <v>-94.445140553872577</v>
      </c>
      <c r="R118" s="27">
        <f t="shared" ca="1" si="17"/>
        <v>3857.0664692546497</v>
      </c>
      <c r="S118" s="7"/>
      <c r="T118" s="28">
        <f t="shared" ca="1" si="18"/>
        <v>2.4448292150413883E-2</v>
      </c>
      <c r="U118" s="27">
        <f t="shared" ca="1" si="19"/>
        <v>0.9972758599401218</v>
      </c>
      <c r="V118" s="7"/>
      <c r="W118" s="28">
        <f t="shared" ca="1" si="20"/>
        <v>2.3030100454486287E-2</v>
      </c>
      <c r="X118" s="27">
        <f t="shared" ca="1" si="24"/>
        <v>174.43265940459969</v>
      </c>
      <c r="Y118" s="7"/>
      <c r="Z118" s="28">
        <f t="shared" si="23"/>
        <v>174.50999999999996</v>
      </c>
      <c r="AA118" s="27">
        <f t="shared" si="21"/>
        <v>3.0457740776553033</v>
      </c>
      <c r="AB118" s="7"/>
      <c r="AC118" s="28">
        <f t="shared" ca="1" si="13"/>
        <v>-7.7340595400272605E-2</v>
      </c>
      <c r="AD118" s="27"/>
      <c r="AE118" s="7"/>
    </row>
    <row r="119" spans="1:31" s="26" customFormat="1" x14ac:dyDescent="0.25">
      <c r="A119" s="26">
        <v>34</v>
      </c>
      <c r="B119" s="26">
        <v>-623</v>
      </c>
      <c r="C119" s="26">
        <v>13231</v>
      </c>
      <c r="D119" s="26">
        <v>15043</v>
      </c>
      <c r="E119" s="26">
        <v>12970</v>
      </c>
      <c r="F119" s="26">
        <v>11176</v>
      </c>
      <c r="G119" s="27"/>
      <c r="H119" s="7"/>
      <c r="I119" s="28">
        <f t="shared" si="14"/>
        <v>261</v>
      </c>
      <c r="J119" s="27">
        <f t="shared" si="14"/>
        <v>3867</v>
      </c>
      <c r="K119" s="7"/>
      <c r="L119" s="124">
        <f t="shared" si="22"/>
        <v>-7.365628264008639E-2</v>
      </c>
      <c r="M119" s="27">
        <f t="shared" ca="1" si="15"/>
        <v>4.1253189129000733E-7</v>
      </c>
      <c r="N119" s="44"/>
      <c r="O119" s="44"/>
      <c r="P119" s="7"/>
      <c r="Q119" s="28">
        <f t="shared" ca="1" si="16"/>
        <v>281.55485944612741</v>
      </c>
      <c r="R119" s="27">
        <f t="shared" ca="1" si="17"/>
        <v>3847.0664692546497</v>
      </c>
      <c r="S119" s="7"/>
      <c r="T119" s="28">
        <f t="shared" ca="1" si="18"/>
        <v>-7.2883955910692882E-2</v>
      </c>
      <c r="U119" s="27">
        <f t="shared" ca="1" si="19"/>
        <v>0.99469027872732818</v>
      </c>
      <c r="V119" s="7"/>
      <c r="W119" s="28">
        <f t="shared" ca="1" si="20"/>
        <v>-7.42985690958754E-2</v>
      </c>
      <c r="X119" s="27">
        <f t="shared" ca="1" si="24"/>
        <v>168.83797687050571</v>
      </c>
      <c r="Y119" s="7"/>
      <c r="Z119" s="28">
        <f t="shared" si="23"/>
        <v>168.90299999999996</v>
      </c>
      <c r="AA119" s="27">
        <f t="shared" si="21"/>
        <v>2.9479134664959816</v>
      </c>
      <c r="AB119" s="7"/>
      <c r="AC119" s="28">
        <f t="shared" ca="1" si="13"/>
        <v>-6.5023129494250043E-2</v>
      </c>
      <c r="AD119" s="27"/>
      <c r="AE119" s="7"/>
    </row>
    <row r="120" spans="1:31" s="26" customFormat="1" x14ac:dyDescent="0.25">
      <c r="A120" s="26">
        <v>35</v>
      </c>
      <c r="B120" s="26">
        <v>-613</v>
      </c>
      <c r="C120" s="26">
        <v>13421</v>
      </c>
      <c r="D120" s="26">
        <v>15024</v>
      </c>
      <c r="E120" s="26">
        <v>12790</v>
      </c>
      <c r="F120" s="26">
        <v>11201</v>
      </c>
      <c r="G120" s="27"/>
      <c r="H120" s="7"/>
      <c r="I120" s="28">
        <f t="shared" si="14"/>
        <v>631</v>
      </c>
      <c r="J120" s="27">
        <f t="shared" si="14"/>
        <v>3823</v>
      </c>
      <c r="K120" s="7"/>
      <c r="L120" s="124">
        <f t="shared" si="22"/>
        <v>-0.16902075336149358</v>
      </c>
      <c r="M120" s="27">
        <f t="shared" ca="1" si="15"/>
        <v>1.0832812519858417E-6</v>
      </c>
      <c r="N120" s="44"/>
      <c r="O120" s="44"/>
      <c r="P120" s="7"/>
      <c r="Q120" s="28">
        <f t="shared" ca="1" si="16"/>
        <v>651.55485944612747</v>
      </c>
      <c r="R120" s="27">
        <f t="shared" ca="1" si="17"/>
        <v>3803.0664692546497</v>
      </c>
      <c r="S120" s="7"/>
      <c r="T120" s="28">
        <f t="shared" ca="1" si="18"/>
        <v>-0.16866302980061179</v>
      </c>
      <c r="U120" s="27">
        <f t="shared" ca="1" si="19"/>
        <v>0.98331372139103601</v>
      </c>
      <c r="V120" s="7"/>
      <c r="W120" s="28">
        <f t="shared" ca="1" si="20"/>
        <v>-0.17006156134185588</v>
      </c>
      <c r="X120" s="27">
        <f t="shared" ca="1" si="24"/>
        <v>163.29766682583147</v>
      </c>
      <c r="Y120" s="7"/>
      <c r="Z120" s="28">
        <f t="shared" si="23"/>
        <v>163.38599999999997</v>
      </c>
      <c r="AA120" s="27">
        <f t="shared" si="21"/>
        <v>2.8516236516634548</v>
      </c>
      <c r="AB120" s="7"/>
      <c r="AC120" s="28">
        <f t="shared" ca="1" si="13"/>
        <v>-8.8333174168496953E-2</v>
      </c>
      <c r="AD120" s="27"/>
      <c r="AE120" s="7"/>
    </row>
    <row r="121" spans="1:31" s="26" customFormat="1" x14ac:dyDescent="0.25">
      <c r="A121" s="26">
        <v>36</v>
      </c>
      <c r="B121" s="26">
        <v>-614</v>
      </c>
      <c r="C121" s="26">
        <v>13606</v>
      </c>
      <c r="D121" s="26">
        <v>14981</v>
      </c>
      <c r="E121" s="26">
        <v>12613</v>
      </c>
      <c r="F121" s="26">
        <v>11244</v>
      </c>
      <c r="G121" s="27"/>
      <c r="H121" s="7"/>
      <c r="I121" s="28">
        <f t="shared" si="14"/>
        <v>993</v>
      </c>
      <c r="J121" s="27">
        <f t="shared" si="14"/>
        <v>3737</v>
      </c>
      <c r="K121" s="7"/>
      <c r="L121" s="124">
        <f t="shared" si="22"/>
        <v>-0.26297095666794429</v>
      </c>
      <c r="M121" s="27">
        <f t="shared" ca="1" si="15"/>
        <v>5.8867689611422358E-7</v>
      </c>
      <c r="N121" s="44"/>
      <c r="O121" s="44"/>
      <c r="P121" s="7"/>
      <c r="Q121" s="28">
        <f t="shared" ca="1" si="16"/>
        <v>1013.5548594461275</v>
      </c>
      <c r="R121" s="27">
        <f t="shared" ca="1" si="17"/>
        <v>3717.0664692546497</v>
      </c>
      <c r="S121" s="7"/>
      <c r="T121" s="28">
        <f t="shared" ca="1" si="18"/>
        <v>-0.26237120479561354</v>
      </c>
      <c r="U121" s="27">
        <f t="shared" ca="1" si="19"/>
        <v>0.96107772296101046</v>
      </c>
      <c r="V121" s="7"/>
      <c r="W121" s="28">
        <f t="shared" ca="1" si="20"/>
        <v>-0.26373820949206045</v>
      </c>
      <c r="X121" s="27">
        <f t="shared" ca="1" si="24"/>
        <v>157.764452001942</v>
      </c>
      <c r="Y121" s="7"/>
      <c r="Z121" s="28">
        <f t="shared" si="23"/>
        <v>157.85999999999996</v>
      </c>
      <c r="AA121" s="27">
        <f t="shared" si="21"/>
        <v>2.7551767571982477</v>
      </c>
      <c r="AB121" s="7"/>
      <c r="AC121" s="28">
        <f t="shared" ca="1" si="13"/>
        <v>-9.5547998057952555E-2</v>
      </c>
      <c r="AD121" s="27"/>
      <c r="AE121" s="7"/>
    </row>
    <row r="122" spans="1:31" s="26" customFormat="1" x14ac:dyDescent="0.25">
      <c r="A122" s="26">
        <v>37</v>
      </c>
      <c r="B122" s="26">
        <v>-609</v>
      </c>
      <c r="C122" s="26">
        <v>13772</v>
      </c>
      <c r="D122" s="26">
        <v>14924</v>
      </c>
      <c r="E122" s="26">
        <v>12428</v>
      </c>
      <c r="F122" s="26">
        <v>11298</v>
      </c>
      <c r="G122" s="27"/>
      <c r="H122" s="7"/>
      <c r="I122" s="28">
        <f t="shared" si="14"/>
        <v>1344</v>
      </c>
      <c r="J122" s="27">
        <f t="shared" si="14"/>
        <v>3626</v>
      </c>
      <c r="K122" s="7"/>
      <c r="L122" s="124">
        <f t="shared" si="22"/>
        <v>-0.35374397635272697</v>
      </c>
      <c r="M122" s="27">
        <f t="shared" ca="1" si="15"/>
        <v>6.6292180974712674E-7</v>
      </c>
      <c r="N122" s="44"/>
      <c r="O122" s="44"/>
      <c r="P122" s="7"/>
      <c r="Q122" s="28">
        <f t="shared" ca="1" si="16"/>
        <v>1364.5548594461275</v>
      </c>
      <c r="R122" s="27">
        <f t="shared" ca="1" si="17"/>
        <v>3606.0664692546497</v>
      </c>
      <c r="S122" s="7"/>
      <c r="T122" s="28">
        <f t="shared" ca="1" si="18"/>
        <v>-0.35323189381010417</v>
      </c>
      <c r="U122" s="27">
        <f t="shared" ca="1" si="19"/>
        <v>0.93237777149900081</v>
      </c>
      <c r="V122" s="7"/>
      <c r="W122" s="28">
        <f t="shared" ca="1" si="20"/>
        <v>-0.35455817645696863</v>
      </c>
      <c r="X122" s="27">
        <f t="shared" ca="1" si="24"/>
        <v>152.28930020875828</v>
      </c>
      <c r="Y122" s="7"/>
      <c r="Z122" s="28">
        <f t="shared" si="23"/>
        <v>152.37899999999996</v>
      </c>
      <c r="AA122" s="27">
        <f t="shared" si="21"/>
        <v>2.6595152608964385</v>
      </c>
      <c r="AB122" s="7"/>
      <c r="AC122" s="28">
        <f t="shared" ca="1" si="13"/>
        <v>-8.9699791241685034E-2</v>
      </c>
      <c r="AD122" s="27"/>
      <c r="AE122" s="7"/>
    </row>
    <row r="123" spans="1:31" s="26" customFormat="1" x14ac:dyDescent="0.25">
      <c r="A123" s="26">
        <v>38</v>
      </c>
      <c r="B123" s="26">
        <v>-622</v>
      </c>
      <c r="C123" s="26">
        <v>13955</v>
      </c>
      <c r="D123" s="26">
        <v>14852</v>
      </c>
      <c r="E123" s="26">
        <v>12266</v>
      </c>
      <c r="F123" s="26">
        <v>11381</v>
      </c>
      <c r="G123" s="27"/>
      <c r="H123" s="7"/>
      <c r="I123" s="28">
        <f t="shared" si="14"/>
        <v>1689</v>
      </c>
      <c r="J123" s="27">
        <f t="shared" si="14"/>
        <v>3471</v>
      </c>
      <c r="K123" s="7"/>
      <c r="L123" s="124">
        <f t="shared" si="22"/>
        <v>-0.44310950877461569</v>
      </c>
      <c r="M123" s="27">
        <f t="shared" ca="1" si="15"/>
        <v>4.8899309556167341E-7</v>
      </c>
      <c r="N123" s="44"/>
      <c r="O123" s="44"/>
      <c r="P123" s="7"/>
      <c r="Q123" s="28">
        <f t="shared" ca="1" si="16"/>
        <v>1709.5548594461275</v>
      </c>
      <c r="R123" s="27">
        <f t="shared" ca="1" si="17"/>
        <v>3451.0664692546497</v>
      </c>
      <c r="S123" s="7"/>
      <c r="T123" s="28">
        <f t="shared" ca="1" si="18"/>
        <v>-0.44253940865340691</v>
      </c>
      <c r="U123" s="27">
        <f t="shared" ca="1" si="19"/>
        <v>0.89230126270069898</v>
      </c>
      <c r="V123" s="7"/>
      <c r="W123" s="28">
        <f t="shared" ca="1" si="20"/>
        <v>-0.44380878918729838</v>
      </c>
      <c r="X123" s="27">
        <f t="shared" ca="1" si="24"/>
        <v>146.66513573516477</v>
      </c>
      <c r="Y123" s="7"/>
      <c r="Z123" s="28">
        <f t="shared" si="23"/>
        <v>146.78099999999995</v>
      </c>
      <c r="AA123" s="27">
        <f t="shared" si="21"/>
        <v>2.5618117293697962</v>
      </c>
      <c r="AB123" s="7"/>
      <c r="AC123" s="28">
        <f t="shared" ca="1" si="13"/>
        <v>-0.11586426483518153</v>
      </c>
      <c r="AD123" s="27"/>
      <c r="AE123" s="7"/>
    </row>
    <row r="124" spans="1:31" s="26" customFormat="1" x14ac:dyDescent="0.25">
      <c r="A124" s="26">
        <v>39</v>
      </c>
      <c r="B124" s="26">
        <v>-640</v>
      </c>
      <c r="C124" s="26">
        <v>14126</v>
      </c>
      <c r="D124" s="26">
        <v>14760</v>
      </c>
      <c r="E124" s="26">
        <v>12096</v>
      </c>
      <c r="F124" s="26">
        <v>11473</v>
      </c>
      <c r="G124" s="27"/>
      <c r="H124" s="7"/>
      <c r="I124" s="28">
        <f t="shared" si="14"/>
        <v>2030</v>
      </c>
      <c r="J124" s="27">
        <f t="shared" si="14"/>
        <v>3287</v>
      </c>
      <c r="K124" s="7"/>
      <c r="L124" s="124">
        <f t="shared" si="22"/>
        <v>-0.53064054670305694</v>
      </c>
      <c r="M124" s="27">
        <f t="shared" ca="1" si="15"/>
        <v>1.8844195622143617E-6</v>
      </c>
      <c r="N124" s="44"/>
      <c r="O124" s="44"/>
      <c r="P124" s="7"/>
      <c r="Q124" s="28">
        <f t="shared" ca="1" si="16"/>
        <v>2050.5548594461275</v>
      </c>
      <c r="R124" s="27">
        <f t="shared" ca="1" si="17"/>
        <v>3267.0664692546497</v>
      </c>
      <c r="S124" s="7"/>
      <c r="T124" s="28">
        <f t="shared" ca="1" si="18"/>
        <v>-0.53081147404925111</v>
      </c>
      <c r="U124" s="27">
        <f t="shared" ca="1" si="19"/>
        <v>0.84472656838529558</v>
      </c>
      <c r="V124" s="7"/>
      <c r="W124" s="28">
        <f t="shared" ca="1" si="20"/>
        <v>-0.53201328832558259</v>
      </c>
      <c r="X124" s="27">
        <f t="shared" ca="1" si="24"/>
        <v>140.90682054565946</v>
      </c>
      <c r="Y124" s="7"/>
      <c r="Z124" s="28">
        <f t="shared" si="23"/>
        <v>141.02099999999996</v>
      </c>
      <c r="AA124" s="27">
        <f t="shared" si="21"/>
        <v>2.4612807644549224</v>
      </c>
      <c r="AB124" s="7"/>
      <c r="AC124" s="28">
        <f t="shared" ca="1" si="13"/>
        <v>-0.11417945434050125</v>
      </c>
      <c r="AD124" s="27"/>
      <c r="AE124" s="7"/>
    </row>
    <row r="125" spans="1:31" s="26" customFormat="1" x14ac:dyDescent="0.25">
      <c r="A125" s="26">
        <v>40</v>
      </c>
      <c r="B125" s="26">
        <v>-638</v>
      </c>
      <c r="C125" s="26">
        <v>14265</v>
      </c>
      <c r="D125" s="26">
        <v>14640</v>
      </c>
      <c r="E125" s="26">
        <v>11927</v>
      </c>
      <c r="F125" s="26">
        <v>11579</v>
      </c>
      <c r="G125" s="27"/>
      <c r="H125" s="7"/>
      <c r="I125" s="28">
        <f t="shared" si="14"/>
        <v>2338</v>
      </c>
      <c r="J125" s="27">
        <f t="shared" si="14"/>
        <v>3061</v>
      </c>
      <c r="K125" s="7"/>
      <c r="L125" s="124">
        <f t="shared" si="22"/>
        <v>-0.61256475511317054</v>
      </c>
      <c r="M125" s="27">
        <f t="shared" ca="1" si="15"/>
        <v>8.1880299237861055E-7</v>
      </c>
      <c r="N125" s="44"/>
      <c r="O125" s="44"/>
      <c r="P125" s="7"/>
      <c r="Q125" s="28">
        <f t="shared" ca="1" si="16"/>
        <v>2358.5548594461275</v>
      </c>
      <c r="R125" s="27">
        <f t="shared" ca="1" si="17"/>
        <v>3041.0664692546497</v>
      </c>
      <c r="S125" s="7"/>
      <c r="T125" s="28">
        <f t="shared" ca="1" si="18"/>
        <v>-0.6105410815035619</v>
      </c>
      <c r="U125" s="27">
        <f t="shared" ca="1" si="19"/>
        <v>0.7862924329761587</v>
      </c>
      <c r="V125" s="7"/>
      <c r="W125" s="28">
        <f t="shared" ca="1" si="20"/>
        <v>-0.61165987777762798</v>
      </c>
      <c r="X125" s="27">
        <f t="shared" ca="1" si="24"/>
        <v>135.23027996483438</v>
      </c>
      <c r="Y125" s="7"/>
      <c r="Z125" s="28">
        <f t="shared" si="23"/>
        <v>135.27899999999997</v>
      </c>
      <c r="AA125" s="27">
        <f t="shared" si="21"/>
        <v>2.3610639588054085</v>
      </c>
      <c r="AB125" s="7"/>
      <c r="AC125" s="28">
        <f t="shared" ca="1" si="13"/>
        <v>-4.8720035165587205E-2</v>
      </c>
      <c r="AD125" s="27"/>
      <c r="AE125" s="7"/>
    </row>
    <row r="126" spans="1:31" s="26" customFormat="1" x14ac:dyDescent="0.25">
      <c r="A126" s="26">
        <v>41</v>
      </c>
      <c r="B126" s="26">
        <v>-624</v>
      </c>
      <c r="C126" s="26">
        <v>14415</v>
      </c>
      <c r="D126" s="26">
        <v>14510</v>
      </c>
      <c r="E126" s="26">
        <v>11787</v>
      </c>
      <c r="F126" s="26">
        <v>11702</v>
      </c>
      <c r="G126" s="27"/>
      <c r="H126" s="7"/>
      <c r="I126" s="28">
        <f t="shared" si="14"/>
        <v>2628</v>
      </c>
      <c r="J126" s="27">
        <f t="shared" si="14"/>
        <v>2808</v>
      </c>
      <c r="K126" s="7"/>
      <c r="L126" s="124">
        <f t="shared" si="22"/>
        <v>-0.6867493967590963</v>
      </c>
      <c r="M126" s="27">
        <f t="shared" ca="1" si="15"/>
        <v>1.2630268217902343E-8</v>
      </c>
      <c r="N126" s="44"/>
      <c r="O126" s="44"/>
      <c r="P126" s="7"/>
      <c r="Q126" s="28">
        <f t="shared" ca="1" si="16"/>
        <v>2648.5548594461275</v>
      </c>
      <c r="R126" s="27">
        <f t="shared" ca="1" si="17"/>
        <v>2788.0664692546497</v>
      </c>
      <c r="S126" s="7"/>
      <c r="T126" s="28">
        <f t="shared" ca="1" si="18"/>
        <v>-0.68561116644430919</v>
      </c>
      <c r="U126" s="27">
        <f t="shared" ca="1" si="19"/>
        <v>0.72087722829247902</v>
      </c>
      <c r="V126" s="7"/>
      <c r="W126" s="28">
        <f t="shared" ca="1" si="20"/>
        <v>-0.68663701229300822</v>
      </c>
      <c r="X126" s="27">
        <f t="shared" ca="1" si="24"/>
        <v>129.50330656644098</v>
      </c>
      <c r="Y126" s="7"/>
      <c r="Z126" s="28">
        <f t="shared" si="23"/>
        <v>129.66299999999995</v>
      </c>
      <c r="AA126" s="27">
        <f t="shared" si="21"/>
        <v>2.2630462680134067</v>
      </c>
      <c r="AB126" s="7"/>
      <c r="AC126" s="28">
        <f t="shared" ca="1" si="13"/>
        <v>-0.15969343355897081</v>
      </c>
      <c r="AD126" s="27"/>
      <c r="AE126" s="7"/>
    </row>
    <row r="127" spans="1:31" s="26" customFormat="1" x14ac:dyDescent="0.25">
      <c r="A127" s="26">
        <v>42</v>
      </c>
      <c r="B127" s="26">
        <v>-616</v>
      </c>
      <c r="C127" s="26">
        <v>14542</v>
      </c>
      <c r="D127" s="26">
        <v>14376</v>
      </c>
      <c r="E127" s="26">
        <v>11655</v>
      </c>
      <c r="F127" s="26">
        <v>11836</v>
      </c>
      <c r="G127" s="27"/>
      <c r="H127" s="7"/>
      <c r="I127" s="28">
        <f t="shared" si="14"/>
        <v>2887</v>
      </c>
      <c r="J127" s="27">
        <f t="shared" si="14"/>
        <v>2540</v>
      </c>
      <c r="K127" s="7"/>
      <c r="L127" s="124">
        <f t="shared" si="22"/>
        <v>-0.7535180083667985</v>
      </c>
      <c r="M127" s="27">
        <f t="shared" ca="1" si="15"/>
        <v>4.3404002554519728E-9</v>
      </c>
      <c r="N127" s="44"/>
      <c r="O127" s="44"/>
      <c r="P127" s="7"/>
      <c r="Q127" s="28">
        <f t="shared" ca="1" si="16"/>
        <v>2907.5548594461275</v>
      </c>
      <c r="R127" s="27">
        <f t="shared" ca="1" si="17"/>
        <v>2520.0664692546497</v>
      </c>
      <c r="S127" s="7"/>
      <c r="T127" s="28">
        <f t="shared" ca="1" si="18"/>
        <v>-0.75265651816725243</v>
      </c>
      <c r="U127" s="27">
        <f t="shared" ca="1" si="19"/>
        <v>0.65158365178960875</v>
      </c>
      <c r="V127" s="7"/>
      <c r="W127" s="28">
        <f t="shared" ca="1" si="20"/>
        <v>-0.75358389008091897</v>
      </c>
      <c r="X127" s="27">
        <f t="shared" ca="1" si="24"/>
        <v>123.95797956108572</v>
      </c>
      <c r="Y127" s="7"/>
      <c r="Z127" s="28">
        <f t="shared" si="23"/>
        <v>124.11899999999996</v>
      </c>
      <c r="AA127" s="27">
        <f t="shared" si="21"/>
        <v>2.166285214282841</v>
      </c>
      <c r="AB127" s="7"/>
      <c r="AC127" s="28">
        <f t="shared" ca="1" si="13"/>
        <v>-0.16102043891423534</v>
      </c>
      <c r="AD127" s="27"/>
      <c r="AE127" s="7"/>
    </row>
    <row r="128" spans="1:31" s="26" customFormat="1" x14ac:dyDescent="0.25">
      <c r="A128" s="26">
        <v>43</v>
      </c>
      <c r="B128" s="26">
        <v>-634</v>
      </c>
      <c r="C128" s="26">
        <v>14671</v>
      </c>
      <c r="D128" s="26">
        <v>14238</v>
      </c>
      <c r="E128" s="26">
        <v>11545</v>
      </c>
      <c r="F128" s="26">
        <v>11997</v>
      </c>
      <c r="G128" s="27"/>
      <c r="H128" s="7"/>
      <c r="I128" s="28">
        <f t="shared" si="14"/>
        <v>3126</v>
      </c>
      <c r="J128" s="27">
        <f t="shared" si="14"/>
        <v>2241</v>
      </c>
      <c r="K128" s="7"/>
      <c r="L128" s="124">
        <f t="shared" si="22"/>
        <v>-0.81486872334393567</v>
      </c>
      <c r="M128" s="27">
        <f t="shared" ca="1" si="15"/>
        <v>2.2410147108804515E-7</v>
      </c>
      <c r="N128" s="44"/>
      <c r="O128" s="44"/>
      <c r="P128" s="7"/>
      <c r="Q128" s="28">
        <f t="shared" ca="1" si="16"/>
        <v>3146.5548594461275</v>
      </c>
      <c r="R128" s="27">
        <f t="shared" ca="1" si="17"/>
        <v>2221.0664692546497</v>
      </c>
      <c r="S128" s="7"/>
      <c r="T128" s="28">
        <f t="shared" ca="1" si="18"/>
        <v>-0.81452462265290271</v>
      </c>
      <c r="U128" s="27">
        <f t="shared" ca="1" si="19"/>
        <v>0.57427477352707812</v>
      </c>
      <c r="V128" s="7"/>
      <c r="W128" s="28">
        <f t="shared" ca="1" si="20"/>
        <v>-0.81534211691284852</v>
      </c>
      <c r="X128" s="27">
        <f t="shared" ca="1" si="24"/>
        <v>118.26817642627122</v>
      </c>
      <c r="Y128" s="7"/>
      <c r="Z128" s="28">
        <f t="shared" si="23"/>
        <v>118.41299999999995</v>
      </c>
      <c r="AA128" s="27">
        <f t="shared" si="21"/>
        <v>2.0666967271640448</v>
      </c>
      <c r="AB128" s="7"/>
      <c r="AC128" s="28">
        <f t="shared" ca="1" si="13"/>
        <v>-0.14482357372872912</v>
      </c>
      <c r="AD128" s="27"/>
      <c r="AE128" s="7"/>
    </row>
    <row r="129" spans="1:31" s="26" customFormat="1" x14ac:dyDescent="0.25">
      <c r="A129" s="26">
        <v>44</v>
      </c>
      <c r="B129" s="26">
        <v>-602</v>
      </c>
      <c r="C129" s="26">
        <v>14759</v>
      </c>
      <c r="D129" s="26">
        <v>14069</v>
      </c>
      <c r="E129" s="26">
        <v>11436</v>
      </c>
      <c r="F129" s="26">
        <v>12139</v>
      </c>
      <c r="G129" s="27"/>
      <c r="H129" s="7"/>
      <c r="I129" s="28">
        <f t="shared" si="14"/>
        <v>3323</v>
      </c>
      <c r="J129" s="27">
        <f t="shared" si="14"/>
        <v>1930</v>
      </c>
      <c r="K129" s="7"/>
      <c r="L129" s="124">
        <f t="shared" si="22"/>
        <v>-0.86565571748895509</v>
      </c>
      <c r="M129" s="27">
        <f t="shared" ca="1" si="15"/>
        <v>3.2260553754824415E-7</v>
      </c>
      <c r="N129" s="44"/>
      <c r="O129" s="44"/>
      <c r="P129" s="7"/>
      <c r="Q129" s="28">
        <f t="shared" ca="1" si="16"/>
        <v>3343.5548594461275</v>
      </c>
      <c r="R129" s="27">
        <f t="shared" ca="1" si="17"/>
        <v>1910.0664692546495</v>
      </c>
      <c r="S129" s="7"/>
      <c r="T129" s="28">
        <f t="shared" ca="1" si="18"/>
        <v>-0.86552050794023794</v>
      </c>
      <c r="U129" s="27">
        <f t="shared" ca="1" si="19"/>
        <v>0.49386319780919513</v>
      </c>
      <c r="V129" s="7"/>
      <c r="W129" s="28">
        <f t="shared" ca="1" si="20"/>
        <v>-0.86622370123656434</v>
      </c>
      <c r="X129" s="27">
        <f t="shared" ca="1" si="24"/>
        <v>112.7986780393129</v>
      </c>
      <c r="Y129" s="7"/>
      <c r="Z129" s="28">
        <f t="shared" si="23"/>
        <v>112.99499999999995</v>
      </c>
      <c r="AA129" s="27">
        <f t="shared" si="21"/>
        <v>1.9721347882909919</v>
      </c>
      <c r="AB129" s="7"/>
      <c r="AC129" s="28">
        <f t="shared" ca="1" si="13"/>
        <v>-0.19632196068704388</v>
      </c>
      <c r="AD129" s="27"/>
      <c r="AE129" s="7"/>
    </row>
    <row r="130" spans="1:31" s="26" customFormat="1" x14ac:dyDescent="0.25">
      <c r="A130" s="26">
        <v>45</v>
      </c>
      <c r="B130" s="26">
        <v>-609</v>
      </c>
      <c r="C130" s="26">
        <v>14845</v>
      </c>
      <c r="D130" s="26">
        <v>13913</v>
      </c>
      <c r="E130" s="26">
        <v>11359</v>
      </c>
      <c r="F130" s="26">
        <v>12310</v>
      </c>
      <c r="G130" s="27"/>
      <c r="H130" s="7"/>
      <c r="I130" s="28">
        <f t="shared" si="14"/>
        <v>3486</v>
      </c>
      <c r="J130" s="27">
        <f t="shared" si="14"/>
        <v>1603</v>
      </c>
      <c r="K130" s="7"/>
      <c r="L130" s="124">
        <f t="shared" si="22"/>
        <v>-0.90915948253160161</v>
      </c>
      <c r="M130" s="27">
        <f t="shared" ca="1" si="15"/>
        <v>7.4202591780712938E-7</v>
      </c>
      <c r="N130" s="44"/>
      <c r="O130" s="44"/>
      <c r="P130" s="7"/>
      <c r="Q130" s="28">
        <f t="shared" ca="1" si="16"/>
        <v>3506.5548594461275</v>
      </c>
      <c r="R130" s="27">
        <f t="shared" ca="1" si="17"/>
        <v>1583.0664692546495</v>
      </c>
      <c r="S130" s="7"/>
      <c r="T130" s="28">
        <f t="shared" ca="1" si="18"/>
        <v>-0.90771507292417519</v>
      </c>
      <c r="U130" s="27">
        <f t="shared" ca="1" si="19"/>
        <v>0.40931469215084226</v>
      </c>
      <c r="V130" s="7"/>
      <c r="W130" s="28">
        <f t="shared" ca="1" si="20"/>
        <v>-0.90829807326893541</v>
      </c>
      <c r="X130" s="27">
        <f t="shared" ca="1" si="24"/>
        <v>107.36795540309151</v>
      </c>
      <c r="Y130" s="7"/>
      <c r="Z130" s="28">
        <f t="shared" si="23"/>
        <v>107.51399999999995</v>
      </c>
      <c r="AA130" s="27">
        <f t="shared" si="21"/>
        <v>1.8764732919891827</v>
      </c>
      <c r="AB130" s="7"/>
      <c r="AC130" s="28">
        <f t="shared" ca="1" si="13"/>
        <v>-0.14604459690843896</v>
      </c>
      <c r="AD130" s="27"/>
      <c r="AE130" s="7"/>
    </row>
    <row r="131" spans="1:31" s="26" customFormat="1" x14ac:dyDescent="0.25">
      <c r="A131" s="26">
        <v>46</v>
      </c>
      <c r="B131" s="26">
        <v>-630</v>
      </c>
      <c r="C131" s="26">
        <v>14916</v>
      </c>
      <c r="D131" s="26">
        <v>13738</v>
      </c>
      <c r="E131" s="26">
        <v>11291</v>
      </c>
      <c r="F131" s="26">
        <v>12485</v>
      </c>
      <c r="G131" s="27"/>
      <c r="H131" s="7"/>
      <c r="I131" s="28">
        <f t="shared" si="14"/>
        <v>3625</v>
      </c>
      <c r="J131" s="27">
        <f t="shared" si="14"/>
        <v>1253</v>
      </c>
      <c r="K131" s="7"/>
      <c r="L131" s="124">
        <f t="shared" si="22"/>
        <v>-0.94540870132638244</v>
      </c>
      <c r="M131" s="27">
        <f t="shared" ca="1" si="15"/>
        <v>1.5810948244719312E-6</v>
      </c>
      <c r="N131" s="44"/>
      <c r="O131" s="44"/>
      <c r="P131" s="7"/>
      <c r="Q131" s="28">
        <f t="shared" ca="1" si="16"/>
        <v>3645.5548594461275</v>
      </c>
      <c r="R131" s="27">
        <f t="shared" ca="1" si="17"/>
        <v>1233.0664692546495</v>
      </c>
      <c r="S131" s="7"/>
      <c r="T131" s="28">
        <f t="shared" ca="1" si="18"/>
        <v>-0.9436969412233609</v>
      </c>
      <c r="U131" s="27">
        <f t="shared" ca="1" si="19"/>
        <v>0.31881934970306397</v>
      </c>
      <c r="V131" s="7"/>
      <c r="W131" s="28">
        <f t="shared" ca="1" si="20"/>
        <v>-0.94415128539500892</v>
      </c>
      <c r="X131" s="27">
        <f t="shared" ca="1" si="24"/>
        <v>101.76846922483412</v>
      </c>
      <c r="Y131" s="7"/>
      <c r="Z131" s="28">
        <f t="shared" si="23"/>
        <v>101.84399999999995</v>
      </c>
      <c r="AA131" s="27">
        <f t="shared" si="21"/>
        <v>1.7775131234011041</v>
      </c>
      <c r="AB131" s="7"/>
      <c r="AC131" s="28">
        <f t="shared" ca="1" si="13"/>
        <v>-7.5530775165830732E-2</v>
      </c>
      <c r="AD131" s="27"/>
      <c r="AE131" s="7"/>
    </row>
    <row r="132" spans="1:31" s="26" customFormat="1" x14ac:dyDescent="0.25">
      <c r="A132" s="26">
        <v>47</v>
      </c>
      <c r="B132" s="26">
        <v>-640</v>
      </c>
      <c r="C132" s="26">
        <v>14970</v>
      </c>
      <c r="D132" s="26">
        <v>13548</v>
      </c>
      <c r="E132" s="26">
        <v>11238</v>
      </c>
      <c r="F132" s="26">
        <v>12668</v>
      </c>
      <c r="G132" s="27"/>
      <c r="H132" s="7"/>
      <c r="I132" s="28">
        <f t="shared" si="14"/>
        <v>3732</v>
      </c>
      <c r="J132" s="27">
        <f t="shared" si="14"/>
        <v>880</v>
      </c>
      <c r="K132" s="7"/>
      <c r="L132" s="124">
        <f t="shared" si="22"/>
        <v>-0.97275704810823471</v>
      </c>
      <c r="M132" s="27">
        <f t="shared" ca="1" si="15"/>
        <v>1.0912131491574808E-6</v>
      </c>
      <c r="N132" s="44"/>
      <c r="O132" s="44"/>
      <c r="P132" s="7"/>
      <c r="Q132" s="28">
        <f t="shared" ca="1" si="16"/>
        <v>3752.5548594461275</v>
      </c>
      <c r="R132" s="27">
        <f t="shared" ca="1" si="17"/>
        <v>860.06646925464963</v>
      </c>
      <c r="S132" s="7"/>
      <c r="T132" s="28">
        <f t="shared" ca="1" si="18"/>
        <v>-0.97139521394287798</v>
      </c>
      <c r="U132" s="27">
        <f t="shared" ca="1" si="19"/>
        <v>0.22237717046586028</v>
      </c>
      <c r="V132" s="7"/>
      <c r="W132" s="28">
        <f t="shared" ca="1" si="20"/>
        <v>-0.97171243662583684</v>
      </c>
      <c r="X132" s="27">
        <f t="shared" ca="1" si="24"/>
        <v>95.999975376304576</v>
      </c>
      <c r="Y132" s="7"/>
      <c r="Z132" s="28">
        <f t="shared" si="23"/>
        <v>96.083999999999946</v>
      </c>
      <c r="AA132" s="27">
        <f t="shared" si="21"/>
        <v>1.6769821584862308</v>
      </c>
      <c r="AB132" s="7"/>
      <c r="AC132" s="28">
        <f t="shared" ca="1" si="13"/>
        <v>-8.4024623695370337E-2</v>
      </c>
      <c r="AD132" s="27"/>
      <c r="AE132" s="7"/>
    </row>
    <row r="133" spans="1:31" s="26" customFormat="1" x14ac:dyDescent="0.25">
      <c r="A133" s="26">
        <v>48</v>
      </c>
      <c r="B133" s="26">
        <v>-624</v>
      </c>
      <c r="C133" s="26">
        <v>15000</v>
      </c>
      <c r="D133" s="26">
        <v>13366</v>
      </c>
      <c r="E133" s="26">
        <v>11202</v>
      </c>
      <c r="F133" s="26">
        <v>12857</v>
      </c>
      <c r="G133" s="27"/>
      <c r="H133" s="7"/>
      <c r="I133" s="28">
        <f t="shared" si="14"/>
        <v>3798</v>
      </c>
      <c r="J133" s="27">
        <f t="shared" si="14"/>
        <v>509</v>
      </c>
      <c r="K133" s="7"/>
      <c r="L133" s="124">
        <f t="shared" si="22"/>
        <v>-0.98996337589383865</v>
      </c>
      <c r="M133" s="27">
        <f t="shared" ca="1" si="15"/>
        <v>1.6962984281447876E-6</v>
      </c>
      <c r="N133" s="44"/>
      <c r="O133" s="44"/>
      <c r="P133" s="7"/>
      <c r="Q133" s="28">
        <f t="shared" ca="1" si="16"/>
        <v>3818.5548594461275</v>
      </c>
      <c r="R133" s="27">
        <f t="shared" ca="1" si="17"/>
        <v>489.06646925464963</v>
      </c>
      <c r="S133" s="7"/>
      <c r="T133" s="28">
        <f t="shared" ca="1" si="18"/>
        <v>-0.98848012982594458</v>
      </c>
      <c r="U133" s="27">
        <f t="shared" ca="1" si="19"/>
        <v>0.1264521074712153</v>
      </c>
      <c r="V133" s="7"/>
      <c r="W133" s="28">
        <f t="shared" ca="1" si="20"/>
        <v>-0.98866095567434542</v>
      </c>
      <c r="X133" s="27">
        <f t="shared" ca="1" si="24"/>
        <v>90.398456806095169</v>
      </c>
      <c r="Y133" s="7"/>
      <c r="Z133" s="28">
        <f t="shared" si="23"/>
        <v>90.467999999999947</v>
      </c>
      <c r="AA133" s="27">
        <f t="shared" si="21"/>
        <v>1.5789644676942292</v>
      </c>
      <c r="AB133" s="7"/>
      <c r="AC133" s="28">
        <f t="shared" ca="1" si="13"/>
        <v>-6.9543193904777922E-2</v>
      </c>
      <c r="AD133" s="27"/>
      <c r="AE133" s="7"/>
    </row>
    <row r="134" spans="1:31" s="26" customFormat="1" x14ac:dyDescent="0.25">
      <c r="A134" s="26">
        <v>49</v>
      </c>
      <c r="B134" s="26">
        <v>-635</v>
      </c>
      <c r="C134" s="26">
        <v>15019</v>
      </c>
      <c r="D134" s="26">
        <v>13179</v>
      </c>
      <c r="E134" s="26">
        <v>11190</v>
      </c>
      <c r="F134" s="26">
        <v>13048</v>
      </c>
      <c r="G134" s="27"/>
      <c r="H134" s="7"/>
      <c r="I134" s="28">
        <f t="shared" si="14"/>
        <v>3829</v>
      </c>
      <c r="J134" s="27">
        <f t="shared" si="14"/>
        <v>131</v>
      </c>
      <c r="K134" s="7"/>
      <c r="L134" s="124">
        <f t="shared" si="22"/>
        <v>-0.99771379057352516</v>
      </c>
      <c r="M134" s="27">
        <f t="shared" ca="1" si="15"/>
        <v>1.3620792940653023E-6</v>
      </c>
      <c r="N134" s="44"/>
      <c r="O134" s="44"/>
      <c r="P134" s="7"/>
      <c r="Q134" s="28">
        <f t="shared" ca="1" si="16"/>
        <v>3849.5548594461275</v>
      </c>
      <c r="R134" s="27">
        <f t="shared" ca="1" si="17"/>
        <v>111.06646925464963</v>
      </c>
      <c r="S134" s="7"/>
      <c r="T134" s="28">
        <f t="shared" ca="1" si="18"/>
        <v>-0.99650486304374863</v>
      </c>
      <c r="U134" s="27">
        <f t="shared" ca="1" si="19"/>
        <v>2.8717137627614735E-2</v>
      </c>
      <c r="V134" s="7"/>
      <c r="W134" s="28">
        <f t="shared" ca="1" si="20"/>
        <v>-0.99654670904506826</v>
      </c>
      <c r="X134" s="27">
        <f t="shared" ca="1" si="24"/>
        <v>84.76037820816839</v>
      </c>
      <c r="Y134" s="7"/>
      <c r="Z134" s="28">
        <f t="shared" si="23"/>
        <v>84.752999999999943</v>
      </c>
      <c r="AA134" s="27">
        <f t="shared" si="21"/>
        <v>1.479218900942753</v>
      </c>
      <c r="AB134" s="7"/>
      <c r="AC134" s="28">
        <f t="shared" ca="1" si="13"/>
        <v>7.3782081684470313E-3</v>
      </c>
      <c r="AD134" s="27"/>
      <c r="AE134" s="7"/>
    </row>
    <row r="135" spans="1:31" s="26" customFormat="1" x14ac:dyDescent="0.25">
      <c r="A135" s="26">
        <v>50</v>
      </c>
      <c r="B135" s="26">
        <v>-626</v>
      </c>
      <c r="C135" s="26">
        <v>15006</v>
      </c>
      <c r="D135" s="26">
        <v>12979</v>
      </c>
      <c r="E135" s="26">
        <v>11186</v>
      </c>
      <c r="F135" s="26">
        <v>13224</v>
      </c>
      <c r="G135" s="27"/>
      <c r="H135" s="7"/>
      <c r="I135" s="28">
        <f t="shared" si="14"/>
        <v>3820</v>
      </c>
      <c r="J135" s="27">
        <f t="shared" si="14"/>
        <v>-245</v>
      </c>
      <c r="K135" s="7"/>
      <c r="L135" s="124">
        <f t="shared" si="22"/>
        <v>-0.99564358615253401</v>
      </c>
      <c r="M135" s="27">
        <f t="shared" ca="1" si="15"/>
        <v>2.4488910261251057E-6</v>
      </c>
      <c r="N135" s="44"/>
      <c r="O135" s="44"/>
      <c r="P135" s="7"/>
      <c r="Q135" s="28">
        <f t="shared" ca="1" si="16"/>
        <v>3840.5548594461275</v>
      </c>
      <c r="R135" s="27">
        <f t="shared" ca="1" si="17"/>
        <v>-264.93353074535037</v>
      </c>
      <c r="S135" s="7"/>
      <c r="T135" s="28">
        <f t="shared" ca="1" si="18"/>
        <v>-0.99417510178696678</v>
      </c>
      <c r="U135" s="27">
        <f t="shared" ca="1" si="19"/>
        <v>-6.8500715973427079E-2</v>
      </c>
      <c r="V135" s="7"/>
      <c r="W135" s="28">
        <f t="shared" ca="1" si="20"/>
        <v>-0.99407869285709016</v>
      </c>
      <c r="X135" s="27">
        <f t="shared" ca="1" si="24"/>
        <v>79.167813726449253</v>
      </c>
      <c r="Y135" s="7"/>
      <c r="Z135" s="28">
        <f t="shared" si="23"/>
        <v>79.118999999999943</v>
      </c>
      <c r="AA135" s="27">
        <f t="shared" si="21"/>
        <v>1.3808870508853925</v>
      </c>
      <c r="AB135" s="7"/>
      <c r="AC135" s="28">
        <f t="shared" ca="1" si="13"/>
        <v>4.8813726449310479E-2</v>
      </c>
      <c r="AD135" s="27"/>
      <c r="AE135" s="7"/>
    </row>
    <row r="136" spans="1:31" s="26" customFormat="1" x14ac:dyDescent="0.25">
      <c r="A136" s="26">
        <v>51</v>
      </c>
      <c r="B136" s="26">
        <v>-619</v>
      </c>
      <c r="C136" s="26">
        <v>14988</v>
      </c>
      <c r="D136" s="26">
        <v>12802</v>
      </c>
      <c r="E136" s="26">
        <v>11214</v>
      </c>
      <c r="F136" s="26">
        <v>13419</v>
      </c>
      <c r="G136" s="27"/>
      <c r="H136" s="7"/>
      <c r="I136" s="28">
        <f t="shared" si="14"/>
        <v>3774</v>
      </c>
      <c r="J136" s="27">
        <f t="shared" si="14"/>
        <v>-617</v>
      </c>
      <c r="K136" s="7"/>
      <c r="L136" s="124">
        <f t="shared" si="22"/>
        <v>-0.98413529131708166</v>
      </c>
      <c r="M136" s="27">
        <f t="shared" ca="1" si="15"/>
        <v>4.4144571146713938E-6</v>
      </c>
      <c r="N136" s="44"/>
      <c r="O136" s="44"/>
      <c r="P136" s="7"/>
      <c r="Q136" s="28">
        <f t="shared" ca="1" si="16"/>
        <v>3794.5548594461275</v>
      </c>
      <c r="R136" s="27">
        <f t="shared" ca="1" si="17"/>
        <v>-636.93353074535037</v>
      </c>
      <c r="S136" s="7"/>
      <c r="T136" s="28">
        <f t="shared" ca="1" si="18"/>
        <v>-0.98226743314119314</v>
      </c>
      <c r="U136" s="27">
        <f t="shared" ca="1" si="19"/>
        <v>-0.16468433708935143</v>
      </c>
      <c r="V136" s="7"/>
      <c r="W136" s="28">
        <f t="shared" ca="1" si="20"/>
        <v>-0.98203423036730619</v>
      </c>
      <c r="X136" s="27">
        <f t="shared" ca="1" si="24"/>
        <v>73.590003638283633</v>
      </c>
      <c r="Y136" s="7"/>
      <c r="Z136" s="28">
        <f t="shared" si="23"/>
        <v>73.547999999999945</v>
      </c>
      <c r="AA136" s="27">
        <f t="shared" si="21"/>
        <v>1.2836547582567885</v>
      </c>
      <c r="AB136" s="7"/>
      <c r="AC136" s="28">
        <f t="shared" ca="1" si="13"/>
        <v>4.200363828368836E-2</v>
      </c>
      <c r="AD136" s="27"/>
      <c r="AE136" s="7"/>
    </row>
    <row r="137" spans="1:31" s="26" customFormat="1" x14ac:dyDescent="0.25">
      <c r="A137" s="26">
        <v>52</v>
      </c>
      <c r="B137" s="26">
        <v>-607</v>
      </c>
      <c r="C137" s="26">
        <v>14952</v>
      </c>
      <c r="D137" s="26">
        <v>12623</v>
      </c>
      <c r="E137" s="26">
        <v>11256</v>
      </c>
      <c r="F137" s="26">
        <v>13600</v>
      </c>
      <c r="G137" s="27"/>
      <c r="H137" s="7"/>
      <c r="I137" s="28">
        <f t="shared" si="14"/>
        <v>3696</v>
      </c>
      <c r="J137" s="27">
        <f t="shared" si="14"/>
        <v>-977</v>
      </c>
      <c r="K137" s="7"/>
      <c r="L137" s="124">
        <f t="shared" si="22"/>
        <v>-0.96381853354192359</v>
      </c>
      <c r="M137" s="27">
        <f t="shared" ca="1" si="15"/>
        <v>4.4434839953059817E-6</v>
      </c>
      <c r="N137" s="44"/>
      <c r="O137" s="44"/>
      <c r="P137" s="7"/>
      <c r="Q137" s="28">
        <f t="shared" ca="1" si="16"/>
        <v>3716.5548594461275</v>
      </c>
      <c r="R137" s="27">
        <f t="shared" ca="1" si="17"/>
        <v>-996.93353074535037</v>
      </c>
      <c r="S137" s="7"/>
      <c r="T137" s="28">
        <f t="shared" ca="1" si="18"/>
        <v>-0.96207616891575076</v>
      </c>
      <c r="U137" s="27">
        <f t="shared" ca="1" si="19"/>
        <v>-0.2577652607499234</v>
      </c>
      <c r="V137" s="7"/>
      <c r="W137" s="28">
        <f t="shared" ca="1" si="20"/>
        <v>-0.96171057623796652</v>
      </c>
      <c r="X137" s="27">
        <f t="shared" ca="1" si="24"/>
        <v>68.105555436369855</v>
      </c>
      <c r="Y137" s="7"/>
      <c r="Z137" s="28">
        <f t="shared" si="23"/>
        <v>68.084999999999951</v>
      </c>
      <c r="AA137" s="27">
        <f t="shared" si="21"/>
        <v>1.1883074212203384</v>
      </c>
      <c r="AB137" s="7"/>
      <c r="AC137" s="28">
        <f t="shared" ca="1" si="13"/>
        <v>2.0555436369903646E-2</v>
      </c>
      <c r="AD137" s="27"/>
      <c r="AE137" s="7"/>
    </row>
    <row r="138" spans="1:31" s="26" customFormat="1" x14ac:dyDescent="0.25">
      <c r="A138" s="26">
        <v>53</v>
      </c>
      <c r="B138" s="26">
        <v>-612</v>
      </c>
      <c r="C138" s="26">
        <v>14896</v>
      </c>
      <c r="D138" s="26">
        <v>12445</v>
      </c>
      <c r="E138" s="26">
        <v>11308</v>
      </c>
      <c r="F138" s="26">
        <v>13772</v>
      </c>
      <c r="G138" s="27"/>
      <c r="H138" s="7"/>
      <c r="I138" s="28">
        <f t="shared" si="14"/>
        <v>3588</v>
      </c>
      <c r="J138" s="27">
        <f t="shared" si="14"/>
        <v>-1327</v>
      </c>
      <c r="K138" s="7"/>
      <c r="L138" s="124">
        <f t="shared" si="22"/>
        <v>-0.93446887315039762</v>
      </c>
      <c r="M138" s="27">
        <f t="shared" ca="1" si="15"/>
        <v>7.1259398373166224E-7</v>
      </c>
      <c r="N138" s="44"/>
      <c r="O138" s="44"/>
      <c r="P138" s="7"/>
      <c r="Q138" s="28">
        <f t="shared" ca="1" si="16"/>
        <v>3608.5548594461275</v>
      </c>
      <c r="R138" s="27">
        <f t="shared" ca="1" si="17"/>
        <v>-1346.9335307453505</v>
      </c>
      <c r="S138" s="7"/>
      <c r="T138" s="28">
        <f t="shared" ca="1" si="18"/>
        <v>-0.93411903383436901</v>
      </c>
      <c r="U138" s="27">
        <f t="shared" ca="1" si="19"/>
        <v>-0.34826060319770169</v>
      </c>
      <c r="V138" s="7"/>
      <c r="W138" s="28">
        <f t="shared" ca="1" si="20"/>
        <v>-0.93362472033026866</v>
      </c>
      <c r="X138" s="27">
        <f t="shared" ca="1" si="24"/>
        <v>62.653246085936644</v>
      </c>
      <c r="Y138" s="7"/>
      <c r="Z138" s="28">
        <f t="shared" si="23"/>
        <v>62.576999999999948</v>
      </c>
      <c r="AA138" s="27">
        <f t="shared" si="21"/>
        <v>1.0921746860204906</v>
      </c>
      <c r="AB138" s="7"/>
      <c r="AC138" s="28">
        <f t="shared" ca="1" si="13"/>
        <v>7.6246085936695351E-2</v>
      </c>
      <c r="AD138" s="27"/>
      <c r="AE138" s="7"/>
    </row>
    <row r="139" spans="1:31" s="26" customFormat="1" x14ac:dyDescent="0.25">
      <c r="A139" s="26">
        <v>54</v>
      </c>
      <c r="B139" s="26">
        <v>-628</v>
      </c>
      <c r="C139" s="26">
        <v>14820</v>
      </c>
      <c r="D139" s="26">
        <v>12271</v>
      </c>
      <c r="E139" s="26">
        <v>11389</v>
      </c>
      <c r="F139" s="26">
        <v>13950</v>
      </c>
      <c r="G139" s="27"/>
      <c r="H139" s="7"/>
      <c r="I139" s="28">
        <f t="shared" si="14"/>
        <v>3431</v>
      </c>
      <c r="J139" s="27">
        <f t="shared" si="14"/>
        <v>-1679</v>
      </c>
      <c r="K139" s="7"/>
      <c r="L139" s="124">
        <f t="shared" si="22"/>
        <v>-0.89538211061833894</v>
      </c>
      <c r="M139" s="27">
        <f t="shared" ca="1" si="15"/>
        <v>6.3920487659319647E-6</v>
      </c>
      <c r="N139" s="44"/>
      <c r="O139" s="44"/>
      <c r="P139" s="7"/>
      <c r="Q139" s="28">
        <f t="shared" ca="1" si="16"/>
        <v>3451.5548594461275</v>
      </c>
      <c r="R139" s="27">
        <f t="shared" ca="1" si="17"/>
        <v>-1698.9335307453505</v>
      </c>
      <c r="S139" s="7"/>
      <c r="T139" s="28">
        <f t="shared" ca="1" si="18"/>
        <v>-0.89347764302161958</v>
      </c>
      <c r="U139" s="27">
        <f t="shared" ca="1" si="19"/>
        <v>-0.43927306188803872</v>
      </c>
      <c r="V139" s="7"/>
      <c r="W139" s="28">
        <f t="shared" ca="1" si="20"/>
        <v>-0.89285386047922455</v>
      </c>
      <c r="X139" s="27">
        <f t="shared" ca="1" si="24"/>
        <v>56.91314677537224</v>
      </c>
      <c r="Y139" s="7"/>
      <c r="Z139" s="28">
        <f t="shared" si="23"/>
        <v>56.924999999999947</v>
      </c>
      <c r="AA139" s="27">
        <f t="shared" si="21"/>
        <v>0.99352867669777112</v>
      </c>
      <c r="AB139" s="7"/>
      <c r="AC139" s="28">
        <f t="shared" ca="1" si="13"/>
        <v>-1.1853224627706993E-2</v>
      </c>
      <c r="AD139" s="27"/>
      <c r="AE139" s="7"/>
    </row>
    <row r="140" spans="1:31" s="26" customFormat="1" x14ac:dyDescent="0.25">
      <c r="A140" s="26">
        <v>55</v>
      </c>
      <c r="B140" s="26">
        <v>-645</v>
      </c>
      <c r="C140" s="26">
        <v>14721</v>
      </c>
      <c r="D140" s="26">
        <v>12091</v>
      </c>
      <c r="E140" s="26">
        <v>11478</v>
      </c>
      <c r="F140" s="26">
        <v>14114</v>
      </c>
      <c r="G140" s="27"/>
      <c r="H140" s="7"/>
      <c r="I140" s="28">
        <f t="shared" si="14"/>
        <v>3243</v>
      </c>
      <c r="J140" s="27">
        <f t="shared" si="14"/>
        <v>-2023</v>
      </c>
      <c r="K140" s="7"/>
      <c r="L140" s="124">
        <f t="shared" si="22"/>
        <v>-0.84617664089309819</v>
      </c>
      <c r="M140" s="27">
        <f t="shared" ca="1" si="15"/>
        <v>4.4750866175562921E-6</v>
      </c>
      <c r="N140" s="44"/>
      <c r="O140" s="44"/>
      <c r="P140" s="7"/>
      <c r="Q140" s="28">
        <f t="shared" ca="1" si="16"/>
        <v>3263.5548594461275</v>
      </c>
      <c r="R140" s="27">
        <f t="shared" ca="1" si="17"/>
        <v>-2042.9335307453505</v>
      </c>
      <c r="S140" s="7"/>
      <c r="T140" s="28">
        <f t="shared" ca="1" si="18"/>
        <v>-0.84481151899106621</v>
      </c>
      <c r="U140" s="27">
        <f t="shared" ca="1" si="19"/>
        <v>-0.52821705560814081</v>
      </c>
      <c r="V140" s="7"/>
      <c r="W140" s="28">
        <f t="shared" ca="1" si="20"/>
        <v>-0.84406120084016445</v>
      </c>
      <c r="X140" s="27">
        <f t="shared" ca="1" si="24"/>
        <v>51.071256591691679</v>
      </c>
      <c r="Y140" s="7"/>
      <c r="Z140" s="28">
        <f t="shared" si="23"/>
        <v>51.119999999999948</v>
      </c>
      <c r="AA140" s="27">
        <f t="shared" si="21"/>
        <v>0.89221231361950037</v>
      </c>
      <c r="AB140" s="7"/>
      <c r="AC140" s="28">
        <f t="shared" ca="1" si="13"/>
        <v>-4.8743408308268954E-2</v>
      </c>
      <c r="AD140" s="27"/>
      <c r="AE140" s="7"/>
    </row>
    <row r="141" spans="1:31" s="26" customFormat="1" x14ac:dyDescent="0.25">
      <c r="A141" s="26">
        <v>56</v>
      </c>
      <c r="B141" s="26">
        <v>-639</v>
      </c>
      <c r="C141" s="26">
        <v>14614</v>
      </c>
      <c r="D141" s="26">
        <v>11942</v>
      </c>
      <c r="E141" s="26">
        <v>11592</v>
      </c>
      <c r="F141" s="26">
        <v>14281</v>
      </c>
      <c r="G141" s="27"/>
      <c r="H141" s="7"/>
      <c r="I141" s="28">
        <f t="shared" si="14"/>
        <v>3022</v>
      </c>
      <c r="J141" s="27">
        <f t="shared" si="14"/>
        <v>-2339</v>
      </c>
      <c r="K141" s="7"/>
      <c r="L141" s="124">
        <f t="shared" si="22"/>
        <v>-0.78886728593657418</v>
      </c>
      <c r="M141" s="27">
        <f t="shared" ca="1" si="15"/>
        <v>4.5408026168918079E-6</v>
      </c>
      <c r="N141" s="44"/>
      <c r="O141" s="44"/>
      <c r="P141" s="7"/>
      <c r="Q141" s="28">
        <f t="shared" ca="1" si="16"/>
        <v>3042.5548594461275</v>
      </c>
      <c r="R141" s="27">
        <f t="shared" ca="1" si="17"/>
        <v>-2358.9335307453503</v>
      </c>
      <c r="S141" s="7"/>
      <c r="T141" s="28">
        <f t="shared" ca="1" si="18"/>
        <v>-0.78760293701897954</v>
      </c>
      <c r="U141" s="27">
        <f t="shared" ca="1" si="19"/>
        <v>-0.6099214219324206</v>
      </c>
      <c r="V141" s="7"/>
      <c r="W141" s="28">
        <f t="shared" ca="1" si="20"/>
        <v>-0.78673637002624552</v>
      </c>
      <c r="X141" s="27">
        <f t="shared" ca="1" si="24"/>
        <v>45.324946109860491</v>
      </c>
      <c r="Y141" s="7"/>
      <c r="Z141" s="28">
        <f t="shared" si="23"/>
        <v>45.36899999999995</v>
      </c>
      <c r="AA141" s="27">
        <f t="shared" si="21"/>
        <v>0.79183842833730644</v>
      </c>
      <c r="AB141" s="7"/>
      <c r="AC141" s="28">
        <f t="shared" ca="1" si="13"/>
        <v>-4.4053890139458929E-2</v>
      </c>
      <c r="AD141" s="27"/>
      <c r="AE141" s="7"/>
    </row>
    <row r="142" spans="1:31" s="26" customFormat="1" x14ac:dyDescent="0.25">
      <c r="A142" s="26">
        <v>57</v>
      </c>
      <c r="B142" s="26">
        <v>-620</v>
      </c>
      <c r="C142" s="26">
        <v>14495</v>
      </c>
      <c r="D142" s="26">
        <v>11800</v>
      </c>
      <c r="E142" s="26">
        <v>11715</v>
      </c>
      <c r="F142" s="26">
        <v>14424</v>
      </c>
      <c r="G142" s="27"/>
      <c r="H142" s="7"/>
      <c r="I142" s="28">
        <f t="shared" si="14"/>
        <v>2780</v>
      </c>
      <c r="J142" s="27">
        <f t="shared" si="14"/>
        <v>-2624</v>
      </c>
      <c r="K142" s="7"/>
      <c r="L142" s="124">
        <f t="shared" si="22"/>
        <v>-0.72566378427526079</v>
      </c>
      <c r="M142" s="27">
        <f t="shared" ca="1" si="15"/>
        <v>2.8122004604643167E-6</v>
      </c>
      <c r="N142" s="44"/>
      <c r="O142" s="44"/>
      <c r="P142" s="7"/>
      <c r="Q142" s="28">
        <f t="shared" ca="1" si="16"/>
        <v>2800.5548594461275</v>
      </c>
      <c r="R142" s="27">
        <f t="shared" ca="1" si="17"/>
        <v>-2643.9335307453503</v>
      </c>
      <c r="S142" s="7"/>
      <c r="T142" s="28">
        <f t="shared" ca="1" si="18"/>
        <v>-0.72495824544773535</v>
      </c>
      <c r="U142" s="27">
        <f t="shared" ca="1" si="19"/>
        <v>-0.68361048649704004</v>
      </c>
      <c r="V142" s="7"/>
      <c r="W142" s="28">
        <f t="shared" ca="1" si="20"/>
        <v>-0.72398682259994906</v>
      </c>
      <c r="X142" s="27">
        <f t="shared" ca="1" si="24"/>
        <v>39.752817348089195</v>
      </c>
      <c r="Y142" s="7"/>
      <c r="Z142" s="28">
        <f t="shared" si="23"/>
        <v>39.788999999999952</v>
      </c>
      <c r="AA142" s="27">
        <f t="shared" si="21"/>
        <v>0.69444905607602292</v>
      </c>
      <c r="AB142" s="7"/>
      <c r="AC142" s="28">
        <f t="shared" ca="1" si="13"/>
        <v>-3.6182651910756647E-2</v>
      </c>
      <c r="AD142" s="27"/>
      <c r="AE142" s="7"/>
    </row>
    <row r="143" spans="1:31" s="26" customFormat="1" x14ac:dyDescent="0.25">
      <c r="A143" s="26">
        <v>58</v>
      </c>
      <c r="B143" s="26">
        <v>-621</v>
      </c>
      <c r="C143" s="26">
        <v>14357</v>
      </c>
      <c r="D143" s="26">
        <v>11658</v>
      </c>
      <c r="E143" s="26">
        <v>11842</v>
      </c>
      <c r="F143" s="26">
        <v>14549</v>
      </c>
      <c r="G143" s="27"/>
      <c r="H143" s="7"/>
      <c r="I143" s="28">
        <f t="shared" si="14"/>
        <v>2515</v>
      </c>
      <c r="J143" s="27">
        <f t="shared" si="14"/>
        <v>-2891</v>
      </c>
      <c r="K143" s="7"/>
      <c r="L143" s="124">
        <f t="shared" si="22"/>
        <v>-0.65546330922549223</v>
      </c>
      <c r="M143" s="27">
        <f t="shared" ca="1" si="15"/>
        <v>3.0017614061316927E-8</v>
      </c>
      <c r="N143" s="44"/>
      <c r="O143" s="44"/>
      <c r="P143" s="7"/>
      <c r="Q143" s="28">
        <f t="shared" ca="1" si="16"/>
        <v>2535.5548594461275</v>
      </c>
      <c r="R143" s="27">
        <f t="shared" ca="1" si="17"/>
        <v>-2910.9335307453503</v>
      </c>
      <c r="S143" s="7"/>
      <c r="T143" s="28">
        <f t="shared" ca="1" si="18"/>
        <v>-0.65635971955360417</v>
      </c>
      <c r="U143" s="27">
        <f t="shared" ca="1" si="19"/>
        <v>-0.75264550487863091</v>
      </c>
      <c r="V143" s="7"/>
      <c r="W143" s="28">
        <f t="shared" ca="1" si="20"/>
        <v>-0.65529005330478152</v>
      </c>
      <c r="X143" s="27">
        <f t="shared" ca="1" si="24"/>
        <v>34.154189775747909</v>
      </c>
      <c r="Y143" s="7"/>
      <c r="Z143" s="28">
        <f t="shared" si="23"/>
        <v>34.199999999999953</v>
      </c>
      <c r="AA143" s="27">
        <f t="shared" si="21"/>
        <v>0.59690260418205987</v>
      </c>
      <c r="AB143" s="7"/>
      <c r="AC143" s="28">
        <f t="shared" ca="1" si="13"/>
        <v>-4.5810224252043952E-2</v>
      </c>
      <c r="AD143" s="27"/>
      <c r="AE143" s="7"/>
    </row>
    <row r="144" spans="1:31" s="26" customFormat="1" x14ac:dyDescent="0.25">
      <c r="A144" s="26">
        <v>59</v>
      </c>
      <c r="B144" s="26">
        <v>-634</v>
      </c>
      <c r="C144" s="26">
        <v>14204</v>
      </c>
      <c r="D144" s="26">
        <v>11545</v>
      </c>
      <c r="E144" s="26">
        <v>11996</v>
      </c>
      <c r="F144" s="26">
        <v>14667</v>
      </c>
      <c r="G144" s="27"/>
      <c r="H144" s="7"/>
      <c r="I144" s="28">
        <f t="shared" si="14"/>
        <v>2208</v>
      </c>
      <c r="J144" s="27">
        <f t="shared" si="14"/>
        <v>-3122</v>
      </c>
      <c r="K144" s="7"/>
      <c r="L144" s="124">
        <f t="shared" si="22"/>
        <v>-0.57736806362253579</v>
      </c>
      <c r="M144" s="27">
        <f t="shared" ca="1" si="15"/>
        <v>2.6692137456215506E-6</v>
      </c>
      <c r="N144" s="44"/>
      <c r="O144" s="44"/>
      <c r="P144" s="7"/>
      <c r="Q144" s="28">
        <f t="shared" ca="1" si="16"/>
        <v>2228.5548594461275</v>
      </c>
      <c r="R144" s="27">
        <f t="shared" ca="1" si="17"/>
        <v>-3141.9335307453503</v>
      </c>
      <c r="S144" s="7"/>
      <c r="T144" s="28">
        <f t="shared" ca="1" si="18"/>
        <v>-0.57688897446115794</v>
      </c>
      <c r="U144" s="27">
        <f t="shared" ca="1" si="19"/>
        <v>-0.81237243089416455</v>
      </c>
      <c r="V144" s="7"/>
      <c r="W144" s="28">
        <f t="shared" ca="1" si="20"/>
        <v>-0.5757342907663463</v>
      </c>
      <c r="X144" s="27">
        <f t="shared" ca="1" si="24"/>
        <v>28.435242338167768</v>
      </c>
      <c r="Y144" s="7"/>
      <c r="Z144" s="28">
        <f t="shared" si="23"/>
        <v>28.493999999999954</v>
      </c>
      <c r="AA144" s="27">
        <f t="shared" si="21"/>
        <v>0.49731411706326345</v>
      </c>
      <c r="AB144" s="7"/>
      <c r="AC144" s="28">
        <f t="shared" ca="1" si="13"/>
        <v>-5.8757661832185448E-2</v>
      </c>
      <c r="AD144" s="27"/>
      <c r="AE144" s="7"/>
    </row>
    <row r="145" spans="1:31" s="26" customFormat="1" x14ac:dyDescent="0.25">
      <c r="A145" s="26">
        <v>60</v>
      </c>
      <c r="B145" s="26">
        <v>-610</v>
      </c>
      <c r="C145" s="26">
        <v>14050</v>
      </c>
      <c r="D145" s="26">
        <v>11451</v>
      </c>
      <c r="E145" s="26">
        <v>12155</v>
      </c>
      <c r="F145" s="26">
        <v>14774</v>
      </c>
      <c r="G145" s="27"/>
      <c r="H145" s="7"/>
      <c r="I145" s="28">
        <f t="shared" si="14"/>
        <v>1895</v>
      </c>
      <c r="J145" s="27">
        <f t="shared" si="14"/>
        <v>-3323</v>
      </c>
      <c r="K145" s="7"/>
      <c r="L145" s="124">
        <f t="shared" si="22"/>
        <v>-0.49681765701616382</v>
      </c>
      <c r="M145" s="27">
        <f t="shared" ca="1" si="15"/>
        <v>4.7579551260748397E-6</v>
      </c>
      <c r="N145" s="44"/>
      <c r="O145" s="44"/>
      <c r="P145" s="7"/>
      <c r="Q145" s="28">
        <f t="shared" ca="1" si="16"/>
        <v>1915.5548594461275</v>
      </c>
      <c r="R145" s="27">
        <f t="shared" ca="1" si="17"/>
        <v>-3342.9335307453503</v>
      </c>
      <c r="S145" s="7"/>
      <c r="T145" s="28">
        <f t="shared" ca="1" si="18"/>
        <v>-0.49586505519752389</v>
      </c>
      <c r="U145" s="27">
        <f t="shared" ca="1" si="19"/>
        <v>-0.86434261327131723</v>
      </c>
      <c r="V145" s="7"/>
      <c r="W145" s="28">
        <f t="shared" ca="1" si="20"/>
        <v>-0.4946363832767916</v>
      </c>
      <c r="X145" s="27">
        <f t="shared" ca="1" si="24"/>
        <v>22.890925717091648</v>
      </c>
      <c r="Y145" s="7"/>
      <c r="Z145" s="28">
        <f t="shared" si="23"/>
        <v>23.003999999999955</v>
      </c>
      <c r="AA145" s="27">
        <f t="shared" si="21"/>
        <v>0.40149554112877478</v>
      </c>
      <c r="AB145" s="7"/>
      <c r="AC145" s="28">
        <f t="shared" ca="1" si="13"/>
        <v>-0.11307428290830757</v>
      </c>
      <c r="AD145" s="27"/>
      <c r="AE145" s="7"/>
    </row>
    <row r="146" spans="1:31" s="26" customFormat="1" x14ac:dyDescent="0.25">
      <c r="A146" s="26">
        <v>61</v>
      </c>
      <c r="B146" s="26">
        <v>-601</v>
      </c>
      <c r="C146" s="26">
        <v>13877</v>
      </c>
      <c r="D146" s="26">
        <v>11356</v>
      </c>
      <c r="E146" s="26">
        <v>12307</v>
      </c>
      <c r="F146" s="26">
        <v>14848</v>
      </c>
      <c r="G146" s="27"/>
      <c r="H146" s="7"/>
      <c r="I146" s="28">
        <f t="shared" si="14"/>
        <v>1570</v>
      </c>
      <c r="J146" s="27">
        <f t="shared" si="14"/>
        <v>-3492</v>
      </c>
      <c r="K146" s="7"/>
      <c r="L146" s="124">
        <f t="shared" si="22"/>
        <v>-0.41299379853532442</v>
      </c>
      <c r="M146" s="27">
        <f t="shared" ca="1" si="15"/>
        <v>6.5020310883367022E-6</v>
      </c>
      <c r="N146" s="44"/>
      <c r="O146" s="44"/>
      <c r="P146" s="7"/>
      <c r="Q146" s="28">
        <f t="shared" ca="1" si="16"/>
        <v>1590.5548594461275</v>
      </c>
      <c r="R146" s="27">
        <f t="shared" ca="1" si="17"/>
        <v>-3511.9335307453503</v>
      </c>
      <c r="S146" s="7"/>
      <c r="T146" s="28">
        <f t="shared" ca="1" si="18"/>
        <v>-0.41173478759151405</v>
      </c>
      <c r="U146" s="27">
        <f t="shared" ca="1" si="19"/>
        <v>-0.90803893576753025</v>
      </c>
      <c r="V146" s="7"/>
      <c r="W146" s="28">
        <f t="shared" ca="1" si="20"/>
        <v>-0.41044389048044544</v>
      </c>
      <c r="X146" s="27">
        <f t="shared" ca="1" si="24"/>
        <v>17.433270186878872</v>
      </c>
      <c r="Y146" s="7"/>
      <c r="Z146" s="28">
        <f t="shared" si="23"/>
        <v>17.594999999999956</v>
      </c>
      <c r="AA146" s="27">
        <f t="shared" si="21"/>
        <v>0.3070906818884015</v>
      </c>
      <c r="AB146" s="7"/>
      <c r="AC146" s="28">
        <f t="shared" ca="1" si="13"/>
        <v>-0.16172981312108448</v>
      </c>
      <c r="AD146" s="27"/>
      <c r="AE146" s="7"/>
    </row>
    <row r="147" spans="1:31" s="26" customFormat="1" x14ac:dyDescent="0.25">
      <c r="A147" s="26">
        <v>62</v>
      </c>
      <c r="B147" s="26">
        <v>-643</v>
      </c>
      <c r="C147" s="26">
        <v>13706</v>
      </c>
      <c r="D147" s="26">
        <v>11290</v>
      </c>
      <c r="E147" s="26">
        <v>12496</v>
      </c>
      <c r="F147" s="26">
        <v>14930</v>
      </c>
      <c r="G147" s="27"/>
      <c r="H147" s="7"/>
      <c r="I147" s="28">
        <f t="shared" si="14"/>
        <v>1210</v>
      </c>
      <c r="J147" s="27">
        <f t="shared" si="14"/>
        <v>-3640</v>
      </c>
      <c r="K147" s="7"/>
      <c r="L147" s="124">
        <f t="shared" si="22"/>
        <v>-0.31925901232829756</v>
      </c>
      <c r="M147" s="27">
        <f t="shared" ca="1" si="15"/>
        <v>4.243949867031191E-6</v>
      </c>
      <c r="N147" s="44"/>
      <c r="O147" s="44"/>
      <c r="P147" s="7"/>
      <c r="Q147" s="28">
        <f t="shared" ca="1" si="16"/>
        <v>1230.5548594461275</v>
      </c>
      <c r="R147" s="27">
        <f t="shared" ca="1" si="17"/>
        <v>-3659.9335307453503</v>
      </c>
      <c r="S147" s="7"/>
      <c r="T147" s="28">
        <f t="shared" ca="1" si="18"/>
        <v>-0.31854433732024162</v>
      </c>
      <c r="U147" s="27">
        <f t="shared" ca="1" si="19"/>
        <v>-0.94630553771687642</v>
      </c>
      <c r="V147" s="7"/>
      <c r="W147" s="28">
        <f t="shared" ca="1" si="20"/>
        <v>-0.31719892741086547</v>
      </c>
      <c r="X147" s="27">
        <f t="shared" ca="1" si="24"/>
        <v>11.640767990340578</v>
      </c>
      <c r="Y147" s="7"/>
      <c r="Z147" s="28">
        <f t="shared" si="23"/>
        <v>11.807999999999957</v>
      </c>
      <c r="AA147" s="27">
        <f t="shared" si="21"/>
        <v>0.20608847807548969</v>
      </c>
      <c r="AB147" s="7"/>
      <c r="AC147" s="28">
        <f t="shared" ca="1" si="13"/>
        <v>-0.16723200965937934</v>
      </c>
      <c r="AD147" s="27"/>
      <c r="AE147" s="7"/>
    </row>
    <row r="148" spans="1:31" s="26" customFormat="1" x14ac:dyDescent="0.25">
      <c r="A148" s="26">
        <v>63</v>
      </c>
      <c r="B148" s="26">
        <v>-627</v>
      </c>
      <c r="C148" s="26">
        <v>13527</v>
      </c>
      <c r="D148" s="26">
        <v>11242</v>
      </c>
      <c r="E148" s="26">
        <v>12680</v>
      </c>
      <c r="F148" s="26">
        <v>14984</v>
      </c>
      <c r="G148" s="27"/>
      <c r="H148" s="7"/>
      <c r="I148" s="28">
        <f t="shared" si="14"/>
        <v>847</v>
      </c>
      <c r="J148" s="27">
        <f t="shared" si="14"/>
        <v>-3742</v>
      </c>
      <c r="K148" s="7"/>
      <c r="L148" s="124">
        <f t="shared" si="22"/>
        <v>-0.2247150159858412</v>
      </c>
      <c r="M148" s="27">
        <f t="shared" ca="1" si="15"/>
        <v>2.3126064615220664E-6</v>
      </c>
      <c r="N148" s="44"/>
      <c r="O148" s="44"/>
      <c r="P148" s="7"/>
      <c r="Q148" s="28">
        <f t="shared" ca="1" si="16"/>
        <v>867.55485944612747</v>
      </c>
      <c r="R148" s="27">
        <f t="shared" ca="1" si="17"/>
        <v>-3761.9335307453503</v>
      </c>
      <c r="S148" s="7"/>
      <c r="T148" s="28">
        <f t="shared" ca="1" si="18"/>
        <v>-0.22457729996337525</v>
      </c>
      <c r="U148" s="27">
        <f t="shared" ca="1" si="19"/>
        <v>-0.97267846608737185</v>
      </c>
      <c r="V148" s="7"/>
      <c r="W148" s="28">
        <f t="shared" ca="1" si="20"/>
        <v>-0.22319429034933669</v>
      </c>
      <c r="X148" s="27">
        <f t="shared" ca="1" si="24"/>
        <v>6.0333336547906242</v>
      </c>
      <c r="Y148" s="7"/>
      <c r="Z148" s="28">
        <f t="shared" si="23"/>
        <v>6.1649999999999574</v>
      </c>
      <c r="AA148" s="27">
        <f t="shared" si="21"/>
        <v>0.10759954838544968</v>
      </c>
      <c r="AB148" s="7"/>
      <c r="AC148" s="28">
        <f t="shared" ref="AC148:AC149" ca="1" si="25">X148-Z148</f>
        <v>-0.13166634520933318</v>
      </c>
      <c r="AD148" s="27"/>
      <c r="AE148" s="7"/>
    </row>
    <row r="149" spans="1:31" s="26" customFormat="1" x14ac:dyDescent="0.25">
      <c r="A149" s="26">
        <v>64</v>
      </c>
      <c r="B149" s="26">
        <v>-647</v>
      </c>
      <c r="C149" s="26">
        <v>13330</v>
      </c>
      <c r="D149" s="26">
        <v>11204</v>
      </c>
      <c r="E149" s="26">
        <v>12868</v>
      </c>
      <c r="F149" s="26">
        <v>15012</v>
      </c>
      <c r="G149" s="27"/>
      <c r="H149" s="7"/>
      <c r="I149" s="28">
        <f t="shared" ref="I149:J149" si="26">C149-E149</f>
        <v>462</v>
      </c>
      <c r="J149" s="27">
        <f t="shared" si="26"/>
        <v>-3808</v>
      </c>
      <c r="K149" s="7"/>
      <c r="L149" s="124">
        <f t="shared" si="22"/>
        <v>-0.12488257842649797</v>
      </c>
      <c r="M149" s="27">
        <f t="shared" ref="M149" ca="1" si="27">(W149-L149)^2</f>
        <v>1.8897063629824094E-6</v>
      </c>
      <c r="N149" s="44"/>
      <c r="O149" s="44"/>
      <c r="P149" s="7"/>
      <c r="Q149" s="28">
        <f t="shared" ref="Q149" ca="1" si="28">I149-$J$4</f>
        <v>482.55485944612741</v>
      </c>
      <c r="R149" s="27">
        <f t="shared" ref="R149" ca="1" si="29">J149-$J$3</f>
        <v>-3827.9335307453503</v>
      </c>
      <c r="S149" s="7"/>
      <c r="T149" s="28">
        <f t="shared" ref="T149" ca="1" si="30">Q149/$J$7</f>
        <v>-0.12491529064548666</v>
      </c>
      <c r="U149" s="27">
        <f t="shared" ref="U149" ca="1" si="31">R149/$J$6</f>
        <v>-0.98974330209181005</v>
      </c>
      <c r="V149" s="7"/>
      <c r="W149" s="28">
        <f t="shared" ref="W149" ca="1" si="32">(T149-U149*SIN(-$J$11*PI()/180))/(COS(-$J$11*PI()/180))</f>
        <v>-0.12350791251691033</v>
      </c>
      <c r="X149" s="27">
        <f ca="1">IF(MOD(ATAN2(U149,W149)*180/PI()-$J$9+360,360)&gt;5,MOD(ATAN2(U149,W149)*180/PI()-$J$9+360,360)-360,MOD(ATAN2(U149,W149)*180/PI()-$J$9+360,360))</f>
        <v>0.22280882578650107</v>
      </c>
      <c r="Y149" s="7"/>
      <c r="Z149" s="28">
        <f t="shared" si="23"/>
        <v>0.34199999999995789</v>
      </c>
      <c r="AA149" s="27">
        <f t="shared" ref="AA149" si="33">Z149*PI()/180</f>
        <v>5.9690260418198719E-3</v>
      </c>
      <c r="AB149" s="7"/>
      <c r="AC149" s="28">
        <f t="shared" ca="1" si="25"/>
        <v>-0.11919117421345682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40022</v>
      </c>
    </row>
    <row r="155" spans="1:31" x14ac:dyDescent="0.25">
      <c r="A155" t="s">
        <v>177</v>
      </c>
      <c r="B155">
        <v>40022</v>
      </c>
    </row>
    <row r="156" spans="1:31" x14ac:dyDescent="0.25">
      <c r="A156" s="31" t="s">
        <v>188</v>
      </c>
      <c r="B156" s="31">
        <v>-39984</v>
      </c>
    </row>
    <row r="157" spans="1:31" x14ac:dyDescent="0.25">
      <c r="A157" t="s">
        <v>183</v>
      </c>
      <c r="B157">
        <v>-39984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I1:J2"/>
    <mergeCell ref="L1:O2"/>
    <mergeCell ref="Q1:R1"/>
    <mergeCell ref="T7:T8"/>
    <mergeCell ref="U7:U8"/>
    <mergeCell ref="Z18:AA18"/>
    <mergeCell ref="AC18:AD18"/>
    <mergeCell ref="I12:J13"/>
    <mergeCell ref="I18:J18"/>
    <mergeCell ref="L18:O18"/>
    <mergeCell ref="Q18:R18"/>
    <mergeCell ref="T18:U18"/>
    <mergeCell ref="W18:X18"/>
    <mergeCell ref="L9:O10"/>
  </mergeCells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8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20.85786126262245</v>
      </c>
      <c r="L3" s="102" t="s">
        <v>1</v>
      </c>
      <c r="M3" s="103">
        <v>1.0013063426001174</v>
      </c>
      <c r="N3" s="104" t="s">
        <v>18</v>
      </c>
      <c r="O3" s="102">
        <v>0.99821939638212542</v>
      </c>
      <c r="Q3" s="101" t="s">
        <v>194</v>
      </c>
      <c r="R3" s="101">
        <f ca="1">MAX(AC21:AC149)</f>
        <v>0.24623113181974077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-21.886602764519438</v>
      </c>
      <c r="L4" s="104" t="s">
        <v>5</v>
      </c>
      <c r="M4" s="106">
        <v>359.95300288782209</v>
      </c>
      <c r="N4" s="104" t="s">
        <v>21</v>
      </c>
      <c r="O4" s="104">
        <v>359.92524555947244</v>
      </c>
      <c r="Q4" s="105" t="s">
        <v>195</v>
      </c>
      <c r="R4" s="105">
        <f ca="1">MIN(AC21:AC149)</f>
        <v>-0.24303264267301117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-172.44424612117592</v>
      </c>
      <c r="N5" s="107" t="s">
        <v>24</v>
      </c>
      <c r="O5" s="107">
        <v>-172.39821431927896</v>
      </c>
      <c r="Q5" s="8"/>
      <c r="R5" s="8"/>
      <c r="T5" s="45" t="s">
        <v>55</v>
      </c>
      <c r="U5" s="47">
        <v>19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3812.2318847746378</v>
      </c>
      <c r="L6" s="107" t="s">
        <v>12</v>
      </c>
      <c r="M6" s="108">
        <v>9.3627811180594887E-6</v>
      </c>
      <c r="N6" s="107" t="s">
        <v>26</v>
      </c>
      <c r="O6" s="107">
        <v>6.0062511147071442E-5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-3840.2296148943474</v>
      </c>
      <c r="L7" s="109" t="s">
        <v>15</v>
      </c>
      <c r="M7" s="110">
        <f ca="1">SUM(M20:M84)</f>
        <v>2.1153025165189868E-4</v>
      </c>
      <c r="N7" s="109" t="s">
        <v>15</v>
      </c>
      <c r="O7" s="89">
        <f ca="1">SUM(M85:M149)</f>
        <v>1.9917547012187137E-4</v>
      </c>
      <c r="Q7" s="101" t="s">
        <v>194</v>
      </c>
      <c r="R7" s="101">
        <f ca="1">MAX(AD21:AD83)</f>
        <v>0.18044940659232367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-9.5100864791419326E-2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-172.46614776850598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-172.04734357185021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-0.41880419665576102</v>
      </c>
      <c r="L11" s="113" t="s">
        <v>208</v>
      </c>
      <c r="M11" s="114">
        <f>(M6+O6)/2</f>
        <v>3.4712646132565463E-5</v>
      </c>
      <c r="N11" s="115"/>
      <c r="O11" s="115"/>
      <c r="Q11" s="101" t="s">
        <v>194</v>
      </c>
      <c r="R11" s="101">
        <f ca="1">MAX(W20:W149)</f>
        <v>0.99810465591313502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0.99976286949112136</v>
      </c>
      <c r="N12" s="118"/>
      <c r="O12" s="118"/>
      <c r="Q12" s="105" t="s">
        <v>195</v>
      </c>
      <c r="R12" s="105">
        <f ca="1">MIN(W20:W149)</f>
        <v>-1.0022222578154318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-172.42123022022744</v>
      </c>
      <c r="N13" s="121"/>
      <c r="O13" s="121"/>
    </row>
    <row r="14" spans="1:24" x14ac:dyDescent="0.25">
      <c r="I14" s="9" t="s">
        <v>133</v>
      </c>
      <c r="L14" s="9"/>
      <c r="M14" s="9"/>
      <c r="N14" s="9"/>
      <c r="O14" s="9"/>
    </row>
    <row r="15" spans="1:24" x14ac:dyDescent="0.25">
      <c r="I15" s="9" t="s">
        <v>134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135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13416</v>
      </c>
      <c r="D20" s="26">
        <v>11272</v>
      </c>
      <c r="E20" s="26">
        <v>12919</v>
      </c>
      <c r="F20" s="26">
        <v>15045</v>
      </c>
      <c r="G20" s="27"/>
      <c r="H20" s="7"/>
      <c r="I20" s="28">
        <f>C20-E20</f>
        <v>497</v>
      </c>
      <c r="J20" s="27">
        <f>D20-F20</f>
        <v>-3773</v>
      </c>
      <c r="K20" s="7"/>
      <c r="L20" s="124">
        <f>$M$3*SIN(2*PI()/$M$4*($Z20+$M$5))+$M$6</f>
        <v>-0.13126323359034536</v>
      </c>
      <c r="M20" s="27">
        <f ca="1">(W20-L20)^2</f>
        <v>1.1664926822557497E-5</v>
      </c>
      <c r="N20" s="44"/>
      <c r="O20" s="44"/>
      <c r="P20" s="7"/>
      <c r="Q20" s="28">
        <f ca="1">I20-$J$4</f>
        <v>518.88660276451947</v>
      </c>
      <c r="R20" s="27">
        <f ca="1">J20-$J$3</f>
        <v>-3793.8578612626225</v>
      </c>
      <c r="S20" s="7"/>
      <c r="T20" s="28">
        <f ca="1">Q20/$J$7</f>
        <v>-0.1351186399771554</v>
      </c>
      <c r="U20" s="27">
        <f ca="1">R20/$J$6</f>
        <v>-0.99518024504611124</v>
      </c>
      <c r="V20" s="7"/>
      <c r="W20" s="28">
        <f ca="1">(T20-U20*SIN(-$J$11*PI()/180))/(COS(-$J$11*PI()/180))</f>
        <v>-0.1278478380316205</v>
      </c>
      <c r="X20" s="27">
        <f ca="1">IF(MOD(ATAN2(U20,W20)*180/PI()-$J$9+360,360)&gt;5,MOD(ATAN2(U20,W20)*180/PI()-$J$9+360,360)-360,MOD(ATAN2(U20,W20)*180/PI()-$J$9+360,360))</f>
        <v>-0.2133306753079296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-0.2133306753079296</v>
      </c>
      <c r="AD20" s="27">
        <f ca="1">INDIRECT("AC"&amp;AE20)-AC20</f>
        <v>8.5282875559476778E-2</v>
      </c>
      <c r="AE20" s="7">
        <v>149</v>
      </c>
    </row>
    <row r="21" spans="1:31" s="26" customFormat="1" x14ac:dyDescent="0.25">
      <c r="A21" s="26">
        <v>1</v>
      </c>
      <c r="B21" s="26">
        <v>586</v>
      </c>
      <c r="C21" s="26">
        <v>13591</v>
      </c>
      <c r="D21" s="26">
        <v>11300</v>
      </c>
      <c r="E21" s="26">
        <v>12736</v>
      </c>
      <c r="F21" s="26">
        <v>15013</v>
      </c>
      <c r="G21" s="27"/>
      <c r="H21" s="7"/>
      <c r="I21" s="28">
        <f t="shared" ref="I21:J84" si="1">C21-E21</f>
        <v>855</v>
      </c>
      <c r="J21" s="27">
        <f t="shared" si="1"/>
        <v>-3713</v>
      </c>
      <c r="K21" s="7"/>
      <c r="L21" s="124">
        <f t="shared" ref="L21:L84" si="2">$M$3*SIN(2*PI()/$M$4*($Z21+$M$5))+$M$6</f>
        <v>-0.22196364754455336</v>
      </c>
      <c r="M21" s="27">
        <f t="shared" ref="M21:M84" ca="1" si="3">(W21-L21)^2</f>
        <v>6.0013164567032652E-7</v>
      </c>
      <c r="N21" s="44"/>
      <c r="O21" s="44"/>
      <c r="P21" s="7"/>
      <c r="Q21" s="28">
        <f t="shared" ref="Q21:Q84" ca="1" si="4">I21-$J$4</f>
        <v>876.88660276451947</v>
      </c>
      <c r="R21" s="27">
        <f t="shared" ref="R21:R84" ca="1" si="5">J21-$J$3</f>
        <v>-3733.8578612626225</v>
      </c>
      <c r="S21" s="7"/>
      <c r="T21" s="28">
        <f t="shared" ref="T21:T84" ca="1" si="6">Q21/$J$7</f>
        <v>-0.22834223228827541</v>
      </c>
      <c r="U21" s="27">
        <f t="shared" ref="U21:U84" ca="1" si="7">R21/$J$6</f>
        <v>-0.97944143329134126</v>
      </c>
      <c r="V21" s="7"/>
      <c r="W21" s="28">
        <f t="shared" ref="W21:W84" ca="1" si="8">(T21-U21*SIN(-$J$11*PI()/180))/(COS(-$J$11*PI()/180))</f>
        <v>-0.22118896590305775</v>
      </c>
      <c r="X21" s="27">
        <f ca="1">MOD(ATAN2(U21,W21)*180/PI()-$J$9+360,360)</f>
        <v>5.1918822258115256</v>
      </c>
      <c r="Y21" s="7"/>
      <c r="Z21" s="28">
        <f>360/40000*B21+Z20</f>
        <v>5.274</v>
      </c>
      <c r="AA21" s="27">
        <f t="shared" ref="AA21:AA84" si="9">Z21*PI()/180</f>
        <v>9.2048664750180934E-2</v>
      </c>
      <c r="AB21" s="7"/>
      <c r="AC21" s="28">
        <f t="shared" ca="1" si="0"/>
        <v>-8.2117774188474435E-2</v>
      </c>
      <c r="AD21" s="27">
        <f t="shared" ref="AD21:AD83" ca="1" si="10">INDIRECT("AC"&amp;AE21)-AC21</f>
        <v>-1.173292124517733E-2</v>
      </c>
      <c r="AE21" s="7">
        <v>148</v>
      </c>
    </row>
    <row r="22" spans="1:31" s="26" customFormat="1" x14ac:dyDescent="0.25">
      <c r="A22" s="26">
        <v>2</v>
      </c>
      <c r="B22" s="26">
        <v>634</v>
      </c>
      <c r="C22" s="26">
        <v>13763</v>
      </c>
      <c r="D22" s="26">
        <v>11346</v>
      </c>
      <c r="E22" s="26">
        <v>12552</v>
      </c>
      <c r="F22" s="26">
        <v>14952</v>
      </c>
      <c r="G22" s="27"/>
      <c r="H22" s="7"/>
      <c r="I22" s="28">
        <f t="shared" si="1"/>
        <v>1211</v>
      </c>
      <c r="J22" s="27">
        <f t="shared" si="1"/>
        <v>-3606</v>
      </c>
      <c r="K22" s="7"/>
      <c r="L22" s="124">
        <f t="shared" si="2"/>
        <v>-0.3179529568224328</v>
      </c>
      <c r="M22" s="27">
        <f t="shared" ca="1" si="3"/>
        <v>1.4849928551821016E-5</v>
      </c>
      <c r="N22" s="44"/>
      <c r="O22" s="44"/>
      <c r="P22" s="7"/>
      <c r="Q22" s="28">
        <f t="shared" ca="1" si="4"/>
        <v>1232.8866027645195</v>
      </c>
      <c r="R22" s="27">
        <f t="shared" ca="1" si="5"/>
        <v>-3626.8578612626225</v>
      </c>
      <c r="S22" s="7"/>
      <c r="T22" s="28">
        <f t="shared" ca="1" si="6"/>
        <v>-0.32104502240771315</v>
      </c>
      <c r="U22" s="27">
        <f t="shared" ca="1" si="7"/>
        <v>-0.95137388566200143</v>
      </c>
      <c r="V22" s="7"/>
      <c r="W22" s="28">
        <f t="shared" ca="1" si="8"/>
        <v>-0.31409939631923306</v>
      </c>
      <c r="X22" s="27">
        <f t="shared" ref="X22:X83" ca="1" si="11">MOD(ATAN2(U22,W22)*180/PI()-$J$9+360,360)</f>
        <v>10.736967357326989</v>
      </c>
      <c r="Y22" s="7"/>
      <c r="Z22" s="28">
        <f t="shared" ref="Z22:Z85" si="12">360/40000*B22+Z21</f>
        <v>10.98</v>
      </c>
      <c r="AA22" s="27">
        <f t="shared" si="9"/>
        <v>0.1916371518689774</v>
      </c>
      <c r="AB22" s="7"/>
      <c r="AC22" s="28">
        <f t="shared" ca="1" si="0"/>
        <v>-0.24303264267301117</v>
      </c>
      <c r="AD22" s="27">
        <f t="shared" ca="1" si="10"/>
        <v>0.18044940659232367</v>
      </c>
      <c r="AE22" s="7">
        <v>147</v>
      </c>
    </row>
    <row r="23" spans="1:31" s="26" customFormat="1" x14ac:dyDescent="0.25">
      <c r="A23" s="26">
        <v>3</v>
      </c>
      <c r="B23" s="26">
        <v>633</v>
      </c>
      <c r="C23" s="26">
        <v>13941</v>
      </c>
      <c r="D23" s="26">
        <v>11415</v>
      </c>
      <c r="E23" s="26">
        <v>12370</v>
      </c>
      <c r="F23" s="26">
        <v>14887</v>
      </c>
      <c r="G23" s="27"/>
      <c r="H23" s="7"/>
      <c r="I23" s="28">
        <f t="shared" si="1"/>
        <v>1571</v>
      </c>
      <c r="J23" s="27">
        <f t="shared" si="1"/>
        <v>-3472</v>
      </c>
      <c r="K23" s="7"/>
      <c r="L23" s="124">
        <f t="shared" si="2"/>
        <v>-0.41064707914405812</v>
      </c>
      <c r="M23" s="27">
        <f t="shared" ca="1" si="3"/>
        <v>6.4711723677682151E-6</v>
      </c>
      <c r="N23" s="44"/>
      <c r="O23" s="44"/>
      <c r="P23" s="7"/>
      <c r="Q23" s="28">
        <f t="shared" ca="1" si="4"/>
        <v>1592.8866027645195</v>
      </c>
      <c r="R23" s="27">
        <f t="shared" ca="1" si="5"/>
        <v>-3492.8578612626225</v>
      </c>
      <c r="S23" s="7"/>
      <c r="T23" s="28">
        <f t="shared" ca="1" si="6"/>
        <v>-0.41478941691051541</v>
      </c>
      <c r="U23" s="27">
        <f t="shared" ca="1" si="7"/>
        <v>-0.91622387274301509</v>
      </c>
      <c r="V23" s="7"/>
      <c r="W23" s="28">
        <f t="shared" ca="1" si="8"/>
        <v>-0.40810322923343678</v>
      </c>
      <c r="X23" s="27">
        <f t="shared" ca="1" si="11"/>
        <v>16.475232181808451</v>
      </c>
      <c r="Y23" s="7"/>
      <c r="Z23" s="28">
        <f t="shared" si="12"/>
        <v>16.677</v>
      </c>
      <c r="AA23" s="27">
        <f t="shared" si="9"/>
        <v>0.29106855935509429</v>
      </c>
      <c r="AB23" s="7"/>
      <c r="AC23" s="28">
        <f t="shared" ca="1" si="0"/>
        <v>-0.20176781819154854</v>
      </c>
      <c r="AD23" s="27">
        <f t="shared" ca="1" si="10"/>
        <v>6.3406159852000599E-2</v>
      </c>
      <c r="AE23" s="7">
        <v>146</v>
      </c>
    </row>
    <row r="24" spans="1:31" s="26" customFormat="1" x14ac:dyDescent="0.25">
      <c r="A24" s="26">
        <v>4</v>
      </c>
      <c r="B24" s="26">
        <v>627</v>
      </c>
      <c r="C24" s="26">
        <v>14111</v>
      </c>
      <c r="D24" s="26">
        <v>11497</v>
      </c>
      <c r="E24" s="26">
        <v>12200</v>
      </c>
      <c r="F24" s="26">
        <v>14791</v>
      </c>
      <c r="G24" s="27"/>
      <c r="H24" s="7"/>
      <c r="I24" s="28">
        <f t="shared" si="1"/>
        <v>1911</v>
      </c>
      <c r="J24" s="27">
        <f t="shared" si="1"/>
        <v>-3294</v>
      </c>
      <c r="K24" s="7"/>
      <c r="L24" s="124">
        <f t="shared" si="2"/>
        <v>-0.49846514555501298</v>
      </c>
      <c r="M24" s="27">
        <f t="shared" ca="1" si="3"/>
        <v>2.1959625890185021E-6</v>
      </c>
      <c r="N24" s="44"/>
      <c r="O24" s="44"/>
      <c r="P24" s="7"/>
      <c r="Q24" s="28">
        <f t="shared" ca="1" si="4"/>
        <v>1932.8866027645195</v>
      </c>
      <c r="R24" s="27">
        <f t="shared" ca="1" si="5"/>
        <v>-3314.8578612626225</v>
      </c>
      <c r="S24" s="7"/>
      <c r="T24" s="28">
        <f t="shared" ca="1" si="6"/>
        <v>-0.50332578949649531</v>
      </c>
      <c r="U24" s="27">
        <f t="shared" ca="1" si="7"/>
        <v>-0.86953206453719756</v>
      </c>
      <c r="V24" s="7"/>
      <c r="W24" s="28">
        <f t="shared" ca="1" si="8"/>
        <v>-0.49698326749355903</v>
      </c>
      <c r="X24" s="27">
        <f t="shared" ca="1" si="11"/>
        <v>22.216383622549699</v>
      </c>
      <c r="Y24" s="7"/>
      <c r="Z24" s="28">
        <f t="shared" si="12"/>
        <v>22.32</v>
      </c>
      <c r="AA24" s="27">
        <f t="shared" si="9"/>
        <v>0.38955748904513438</v>
      </c>
      <c r="AB24" s="7"/>
      <c r="AC24" s="28">
        <f t="shared" ca="1" si="0"/>
        <v>-0.10361637745030094</v>
      </c>
      <c r="AD24" s="27">
        <f t="shared" ca="1" si="10"/>
        <v>-5.2337831197707629E-2</v>
      </c>
      <c r="AE24" s="7">
        <v>145</v>
      </c>
    </row>
    <row r="25" spans="1:31" s="26" customFormat="1" x14ac:dyDescent="0.25">
      <c r="A25" s="26">
        <v>5</v>
      </c>
      <c r="B25" s="26">
        <v>643</v>
      </c>
      <c r="C25" s="26">
        <v>14276</v>
      </c>
      <c r="D25" s="26">
        <v>11608</v>
      </c>
      <c r="E25" s="26">
        <v>12044</v>
      </c>
      <c r="F25" s="26">
        <v>14696</v>
      </c>
      <c r="G25" s="27"/>
      <c r="H25" s="7"/>
      <c r="I25" s="28">
        <f t="shared" si="1"/>
        <v>2232</v>
      </c>
      <c r="J25" s="27">
        <f t="shared" si="1"/>
        <v>-3088</v>
      </c>
      <c r="K25" s="7"/>
      <c r="L25" s="124">
        <f t="shared" si="2"/>
        <v>-0.58349782091979063</v>
      </c>
      <c r="M25" s="27">
        <f t="shared" ca="1" si="3"/>
        <v>6.3937191273740835E-6</v>
      </c>
      <c r="N25" s="44"/>
      <c r="O25" s="44"/>
      <c r="P25" s="7"/>
      <c r="Q25" s="28">
        <f t="shared" ca="1" si="4"/>
        <v>2253.8866027645195</v>
      </c>
      <c r="R25" s="27">
        <f t="shared" ca="1" si="5"/>
        <v>-3108.8578612626225</v>
      </c>
      <c r="S25" s="7"/>
      <c r="T25" s="28">
        <f t="shared" ca="1" si="6"/>
        <v>-0.586914541261494</v>
      </c>
      <c r="U25" s="27">
        <f t="shared" ca="1" si="7"/>
        <v>-0.81549547751248719</v>
      </c>
      <c r="V25" s="7"/>
      <c r="W25" s="28">
        <f t="shared" ca="1" si="8"/>
        <v>-0.58096924046281995</v>
      </c>
      <c r="X25" s="27">
        <f t="shared" ca="1" si="11"/>
        <v>27.932697714009805</v>
      </c>
      <c r="Y25" s="7"/>
      <c r="Z25" s="28">
        <f t="shared" si="12"/>
        <v>28.106999999999999</v>
      </c>
      <c r="AA25" s="27">
        <f t="shared" si="9"/>
        <v>0.49055969285804618</v>
      </c>
      <c r="AB25" s="7"/>
      <c r="AC25" s="28">
        <f t="shared" ca="1" si="0"/>
        <v>-0.17430228599019415</v>
      </c>
      <c r="AD25" s="27">
        <f t="shared" ca="1" si="10"/>
        <v>-1.3850428062930575E-2</v>
      </c>
      <c r="AE25" s="7">
        <v>144</v>
      </c>
    </row>
    <row r="26" spans="1:31" s="26" customFormat="1" x14ac:dyDescent="0.25">
      <c r="A26" s="26">
        <v>6</v>
      </c>
      <c r="B26" s="26">
        <v>612</v>
      </c>
      <c r="C26" s="26">
        <v>14422</v>
      </c>
      <c r="D26" s="26">
        <v>11724</v>
      </c>
      <c r="E26" s="26">
        <v>11897</v>
      </c>
      <c r="F26" s="26">
        <v>14581</v>
      </c>
      <c r="G26" s="27"/>
      <c r="H26" s="7"/>
      <c r="I26" s="28">
        <f t="shared" si="1"/>
        <v>2525</v>
      </c>
      <c r="J26" s="27">
        <f t="shared" si="1"/>
        <v>-2857</v>
      </c>
      <c r="K26" s="7"/>
      <c r="L26" s="124">
        <f t="shared" si="2"/>
        <v>-0.65891743474949327</v>
      </c>
      <c r="M26" s="27">
        <f t="shared" ca="1" si="3"/>
        <v>1.4537398228688584E-6</v>
      </c>
      <c r="N26" s="44"/>
      <c r="O26" s="44"/>
      <c r="P26" s="7"/>
      <c r="Q26" s="28">
        <f t="shared" ca="1" si="4"/>
        <v>2546.8866027645195</v>
      </c>
      <c r="R26" s="27">
        <f t="shared" ca="1" si="5"/>
        <v>-2877.8578612626225</v>
      </c>
      <c r="S26" s="7"/>
      <c r="T26" s="28">
        <f t="shared" ca="1" si="6"/>
        <v>-0.66321206234294128</v>
      </c>
      <c r="U26" s="27">
        <f t="shared" ca="1" si="7"/>
        <v>-0.75490105225662274</v>
      </c>
      <c r="V26" s="7"/>
      <c r="W26" s="28">
        <f t="shared" ca="1" si="8"/>
        <v>-0.65771172341469175</v>
      </c>
      <c r="X26" s="27">
        <f t="shared" ca="1" si="11"/>
        <v>33.530336819557476</v>
      </c>
      <c r="Y26" s="7"/>
      <c r="Z26" s="28">
        <f t="shared" si="12"/>
        <v>33.615000000000002</v>
      </c>
      <c r="AA26" s="27">
        <f t="shared" si="9"/>
        <v>0.5866924280578939</v>
      </c>
      <c r="AB26" s="7"/>
      <c r="AC26" s="28">
        <f t="shared" ca="1" si="0"/>
        <v>-8.4663180442525743E-2</v>
      </c>
      <c r="AD26" s="27">
        <f t="shared" ca="1" si="10"/>
        <v>-9.5100864791419326E-2</v>
      </c>
      <c r="AE26" s="7">
        <v>143</v>
      </c>
    </row>
    <row r="27" spans="1:31" s="26" customFormat="1" x14ac:dyDescent="0.25">
      <c r="A27" s="26">
        <v>7</v>
      </c>
      <c r="B27" s="26">
        <v>610</v>
      </c>
      <c r="C27" s="26">
        <v>14557</v>
      </c>
      <c r="D27" s="26">
        <v>11846</v>
      </c>
      <c r="E27" s="26">
        <v>11766</v>
      </c>
      <c r="F27" s="26">
        <v>14455</v>
      </c>
      <c r="G27" s="27"/>
      <c r="H27" s="7"/>
      <c r="I27" s="28">
        <f t="shared" si="1"/>
        <v>2791</v>
      </c>
      <c r="J27" s="27">
        <f t="shared" si="1"/>
        <v>-2609</v>
      </c>
      <c r="K27" s="7"/>
      <c r="L27" s="124">
        <f t="shared" si="2"/>
        <v>-0.72803471899090477</v>
      </c>
      <c r="M27" s="27">
        <f t="shared" ca="1" si="3"/>
        <v>3.3516449979967386E-7</v>
      </c>
      <c r="N27" s="44"/>
      <c r="O27" s="44"/>
      <c r="P27" s="7"/>
      <c r="Q27" s="28">
        <f t="shared" ca="1" si="4"/>
        <v>2812.8866027645195</v>
      </c>
      <c r="R27" s="27">
        <f t="shared" ca="1" si="5"/>
        <v>-2629.8578612626225</v>
      </c>
      <c r="S27" s="7"/>
      <c r="T27" s="28">
        <f t="shared" ca="1" si="6"/>
        <v>-0.73247875383667849</v>
      </c>
      <c r="U27" s="27">
        <f t="shared" ca="1" si="7"/>
        <v>-0.6898472970035735</v>
      </c>
      <c r="V27" s="7"/>
      <c r="W27" s="28">
        <f t="shared" ca="1" si="8"/>
        <v>-0.72745578505702313</v>
      </c>
      <c r="X27" s="27">
        <f t="shared" ca="1" si="11"/>
        <v>38.986148771041712</v>
      </c>
      <c r="Y27" s="7"/>
      <c r="Z27" s="28">
        <f t="shared" si="12"/>
        <v>39.105000000000004</v>
      </c>
      <c r="AA27" s="27">
        <f t="shared" si="9"/>
        <v>0.68251100399238263</v>
      </c>
      <c r="AB27" s="7"/>
      <c r="AC27" s="28">
        <f t="shared" ca="1" si="0"/>
        <v>-0.1188512289582917</v>
      </c>
      <c r="AD27" s="27">
        <f t="shared" ca="1" si="10"/>
        <v>0.10077511795245186</v>
      </c>
      <c r="AE27" s="7">
        <v>142</v>
      </c>
    </row>
    <row r="28" spans="1:31" s="26" customFormat="1" x14ac:dyDescent="0.25">
      <c r="A28" s="26">
        <v>8</v>
      </c>
      <c r="B28" s="26">
        <v>621</v>
      </c>
      <c r="C28" s="26">
        <v>14683</v>
      </c>
      <c r="D28" s="26">
        <v>11998</v>
      </c>
      <c r="E28" s="26">
        <v>11648</v>
      </c>
      <c r="F28" s="26">
        <v>14315</v>
      </c>
      <c r="G28" s="27"/>
      <c r="H28" s="7"/>
      <c r="I28" s="28">
        <f t="shared" si="1"/>
        <v>3035</v>
      </c>
      <c r="J28" s="27">
        <f t="shared" si="1"/>
        <v>-2317</v>
      </c>
      <c r="K28" s="7"/>
      <c r="L28" s="124">
        <f t="shared" si="2"/>
        <v>-0.79153199618526937</v>
      </c>
      <c r="M28" s="27">
        <f t="shared" ca="1" si="3"/>
        <v>5.4008621478026861E-10</v>
      </c>
      <c r="N28" s="44"/>
      <c r="O28" s="44"/>
      <c r="P28" s="7"/>
      <c r="Q28" s="28">
        <f t="shared" ca="1" si="4"/>
        <v>3056.8866027645195</v>
      </c>
      <c r="R28" s="27">
        <f t="shared" ca="1" si="5"/>
        <v>-2337.8578612626225</v>
      </c>
      <c r="S28" s="7"/>
      <c r="T28" s="28">
        <f t="shared" ca="1" si="6"/>
        <v>-0.79601662122191119</v>
      </c>
      <c r="U28" s="27">
        <f t="shared" ca="1" si="7"/>
        <v>-0.61325174646369296</v>
      </c>
      <c r="V28" s="7"/>
      <c r="W28" s="28">
        <f t="shared" ca="1" si="8"/>
        <v>-0.79155523594031929</v>
      </c>
      <c r="X28" s="27">
        <f t="shared" ca="1" si="11"/>
        <v>44.699670105376015</v>
      </c>
      <c r="Y28" s="7"/>
      <c r="Z28" s="28">
        <f t="shared" si="12"/>
        <v>44.694000000000003</v>
      </c>
      <c r="AA28" s="27">
        <f t="shared" si="9"/>
        <v>0.78005745588634567</v>
      </c>
      <c r="AB28" s="7"/>
      <c r="AC28" s="28">
        <f t="shared" ca="1" si="0"/>
        <v>5.6701053760122022E-3</v>
      </c>
      <c r="AD28" s="27">
        <f t="shared" ca="1" si="10"/>
        <v>-3.372367689865996E-2</v>
      </c>
      <c r="AE28" s="7">
        <v>141</v>
      </c>
    </row>
    <row r="29" spans="1:31" s="26" customFormat="1" x14ac:dyDescent="0.25">
      <c r="A29" s="26">
        <v>9</v>
      </c>
      <c r="B29" s="26">
        <v>621</v>
      </c>
      <c r="C29" s="26">
        <v>14780</v>
      </c>
      <c r="D29" s="26">
        <v>12142</v>
      </c>
      <c r="E29" s="26">
        <v>11536</v>
      </c>
      <c r="F29" s="26">
        <v>14152</v>
      </c>
      <c r="G29" s="27"/>
      <c r="H29" s="7"/>
      <c r="I29" s="28">
        <f t="shared" si="1"/>
        <v>3244</v>
      </c>
      <c r="J29" s="27">
        <f t="shared" si="1"/>
        <v>-2010</v>
      </c>
      <c r="K29" s="7"/>
      <c r="L29" s="124">
        <f t="shared" si="2"/>
        <v>-0.84750151833926313</v>
      </c>
      <c r="M29" s="27">
        <f t="shared" ca="1" si="3"/>
        <v>8.692804032438873E-7</v>
      </c>
      <c r="N29" s="44"/>
      <c r="O29" s="44"/>
      <c r="P29" s="7"/>
      <c r="Q29" s="28">
        <f t="shared" ca="1" si="4"/>
        <v>3265.8866027645195</v>
      </c>
      <c r="R29" s="27">
        <f t="shared" ca="1" si="5"/>
        <v>-2030.8578612626225</v>
      </c>
      <c r="S29" s="7"/>
      <c r="T29" s="28">
        <f t="shared" ca="1" si="6"/>
        <v>-0.85044045025270465</v>
      </c>
      <c r="U29" s="27">
        <f t="shared" ca="1" si="7"/>
        <v>-0.53272149298511984</v>
      </c>
      <c r="V29" s="7"/>
      <c r="W29" s="28">
        <f t="shared" ca="1" si="8"/>
        <v>-0.84656916625810286</v>
      </c>
      <c r="X29" s="27">
        <f t="shared" ca="1" si="11"/>
        <v>50.285127559969453</v>
      </c>
      <c r="Y29" s="7"/>
      <c r="Z29" s="28">
        <f t="shared" si="12"/>
        <v>50.283000000000001</v>
      </c>
      <c r="AA29" s="27">
        <f t="shared" si="9"/>
        <v>0.87760390778030883</v>
      </c>
      <c r="AB29" s="7"/>
      <c r="AC29" s="28">
        <f t="shared" ca="1" si="0"/>
        <v>2.1275599694519087E-3</v>
      </c>
      <c r="AD29" s="27">
        <f t="shared" ca="1" si="10"/>
        <v>-1.8216613797306991E-2</v>
      </c>
      <c r="AE29" s="7">
        <v>140</v>
      </c>
    </row>
    <row r="30" spans="1:31" s="26" customFormat="1" x14ac:dyDescent="0.25">
      <c r="A30" s="26">
        <v>10</v>
      </c>
      <c r="B30" s="26">
        <v>640</v>
      </c>
      <c r="C30" s="26">
        <v>14882</v>
      </c>
      <c r="D30" s="26">
        <v>12309</v>
      </c>
      <c r="E30" s="26">
        <v>11443</v>
      </c>
      <c r="F30" s="26">
        <v>13989</v>
      </c>
      <c r="G30" s="27"/>
      <c r="H30" s="7"/>
      <c r="I30" s="28">
        <f t="shared" si="1"/>
        <v>3439</v>
      </c>
      <c r="J30" s="27">
        <f t="shared" si="1"/>
        <v>-1680</v>
      </c>
      <c r="K30" s="7"/>
      <c r="L30" s="124">
        <f t="shared" si="2"/>
        <v>-0.89674468908134564</v>
      </c>
      <c r="M30" s="27">
        <f t="shared" ca="1" si="3"/>
        <v>1.5296628012809128E-6</v>
      </c>
      <c r="N30" s="44"/>
      <c r="O30" s="44"/>
      <c r="P30" s="7"/>
      <c r="Q30" s="28">
        <f t="shared" ca="1" si="4"/>
        <v>3460.8866027645195</v>
      </c>
      <c r="R30" s="27">
        <f t="shared" ca="1" si="5"/>
        <v>-1700.8578612626225</v>
      </c>
      <c r="S30" s="7"/>
      <c r="T30" s="28">
        <f t="shared" ca="1" si="6"/>
        <v>-0.90121866394172256</v>
      </c>
      <c r="U30" s="27">
        <f t="shared" ca="1" si="7"/>
        <v>-0.44615802833388496</v>
      </c>
      <c r="V30" s="7"/>
      <c r="W30" s="28">
        <f t="shared" ca="1" si="8"/>
        <v>-0.89798148445701653</v>
      </c>
      <c r="X30" s="27">
        <f t="shared" ca="1" si="11"/>
        <v>56.045872190521379</v>
      </c>
      <c r="Y30" s="7"/>
      <c r="Z30" s="28">
        <f t="shared" si="12"/>
        <v>56.042999999999999</v>
      </c>
      <c r="AA30" s="27">
        <f t="shared" si="9"/>
        <v>0.97813487269518207</v>
      </c>
      <c r="AB30" s="7"/>
      <c r="AC30" s="28">
        <f t="shared" ca="1" si="0"/>
        <v>2.8721905213799914E-3</v>
      </c>
      <c r="AD30" s="27">
        <f t="shared" ca="1" si="10"/>
        <v>1.5151364278054302E-3</v>
      </c>
      <c r="AE30" s="7">
        <v>139</v>
      </c>
    </row>
    <row r="31" spans="1:31" s="26" customFormat="1" x14ac:dyDescent="0.25">
      <c r="A31" s="26">
        <v>11</v>
      </c>
      <c r="B31" s="26">
        <v>627</v>
      </c>
      <c r="C31" s="26">
        <v>14960</v>
      </c>
      <c r="D31" s="26">
        <v>12487</v>
      </c>
      <c r="E31" s="26">
        <v>11372</v>
      </c>
      <c r="F31" s="26">
        <v>13823</v>
      </c>
      <c r="G31" s="27"/>
      <c r="H31" s="7"/>
      <c r="I31" s="28">
        <f t="shared" si="1"/>
        <v>3588</v>
      </c>
      <c r="J31" s="27">
        <f t="shared" si="1"/>
        <v>-1336</v>
      </c>
      <c r="K31" s="7"/>
      <c r="L31" s="124">
        <f t="shared" si="2"/>
        <v>-0.93620678575985039</v>
      </c>
      <c r="M31" s="27">
        <f t="shared" ca="1" si="3"/>
        <v>1.525448136210515E-6</v>
      </c>
      <c r="N31" s="44"/>
      <c r="O31" s="44"/>
      <c r="P31" s="7"/>
      <c r="Q31" s="28">
        <f t="shared" ca="1" si="4"/>
        <v>3609.8866027645195</v>
      </c>
      <c r="R31" s="27">
        <f t="shared" ca="1" si="5"/>
        <v>-1356.8578612626225</v>
      </c>
      <c r="S31" s="7"/>
      <c r="T31" s="28">
        <f t="shared" ca="1" si="6"/>
        <v>-0.94001842722204898</v>
      </c>
      <c r="U31" s="27">
        <f t="shared" ca="1" si="7"/>
        <v>-0.35592217427320372</v>
      </c>
      <c r="V31" s="7"/>
      <c r="W31" s="28">
        <f t="shared" ca="1" si="8"/>
        <v>-0.93744187609509333</v>
      </c>
      <c r="X31" s="27">
        <f t="shared" ca="1" si="11"/>
        <v>61.675687192176042</v>
      </c>
      <c r="Y31" s="7"/>
      <c r="Z31" s="28">
        <f t="shared" si="12"/>
        <v>61.686</v>
      </c>
      <c r="AA31" s="27">
        <f t="shared" si="9"/>
        <v>1.0766238023852222</v>
      </c>
      <c r="AB31" s="7"/>
      <c r="AC31" s="28">
        <f t="shared" ca="1" si="0"/>
        <v>-1.0312807823957826E-2</v>
      </c>
      <c r="AD31" s="27">
        <f t="shared" ca="1" si="10"/>
        <v>-3.0847894403891019E-2</v>
      </c>
      <c r="AE31" s="7">
        <v>138</v>
      </c>
    </row>
    <row r="32" spans="1:31" s="26" customFormat="1" x14ac:dyDescent="0.25">
      <c r="A32" s="26">
        <v>12</v>
      </c>
      <c r="B32" s="26">
        <v>631</v>
      </c>
      <c r="C32" s="26">
        <v>15010</v>
      </c>
      <c r="D32" s="26">
        <v>12665</v>
      </c>
      <c r="E32" s="26">
        <v>11318</v>
      </c>
      <c r="F32" s="26">
        <v>13634</v>
      </c>
      <c r="G32" s="27"/>
      <c r="H32" s="7"/>
      <c r="I32" s="28">
        <f t="shared" si="1"/>
        <v>3692</v>
      </c>
      <c r="J32" s="27">
        <f t="shared" si="1"/>
        <v>-969</v>
      </c>
      <c r="K32" s="7"/>
      <c r="L32" s="124">
        <f t="shared" si="2"/>
        <v>-0.96675652297818648</v>
      </c>
      <c r="M32" s="27">
        <f t="shared" ca="1" si="3"/>
        <v>2.3363641907649153E-6</v>
      </c>
      <c r="N32" s="44"/>
      <c r="O32" s="44"/>
      <c r="P32" s="7"/>
      <c r="Q32" s="28">
        <f t="shared" ca="1" si="4"/>
        <v>3713.8866027645195</v>
      </c>
      <c r="R32" s="27">
        <f t="shared" ca="1" si="5"/>
        <v>-989.85786126262246</v>
      </c>
      <c r="S32" s="7"/>
      <c r="T32" s="28">
        <f t="shared" ca="1" si="6"/>
        <v>-0.96710014118952525</v>
      </c>
      <c r="U32" s="27">
        <f t="shared" ca="1" si="7"/>
        <v>-0.25965310903986066</v>
      </c>
      <c r="V32" s="7"/>
      <c r="W32" s="28">
        <f t="shared" ca="1" si="8"/>
        <v>-0.96522800598751712</v>
      </c>
      <c r="X32" s="27">
        <f t="shared" ca="1" si="11"/>
        <v>67.409613745465833</v>
      </c>
      <c r="Y32" s="7"/>
      <c r="Z32" s="28">
        <f t="shared" si="12"/>
        <v>67.364999999999995</v>
      </c>
      <c r="AA32" s="27">
        <f t="shared" si="9"/>
        <v>1.17574105060598</v>
      </c>
      <c r="AB32" s="7"/>
      <c r="AC32" s="28">
        <f t="shared" ca="1" si="0"/>
        <v>4.4613745465838406E-2</v>
      </c>
      <c r="AD32" s="27">
        <f t="shared" ca="1" si="10"/>
        <v>-3.3152863222895235E-2</v>
      </c>
      <c r="AE32" s="7">
        <v>137</v>
      </c>
    </row>
    <row r="33" spans="1:31" s="26" customFormat="1" x14ac:dyDescent="0.25">
      <c r="A33" s="26">
        <v>13</v>
      </c>
      <c r="B33" s="26">
        <v>626</v>
      </c>
      <c r="C33" s="26">
        <v>15051</v>
      </c>
      <c r="D33" s="26">
        <v>12843</v>
      </c>
      <c r="E33" s="26">
        <v>11273</v>
      </c>
      <c r="F33" s="26">
        <v>13455</v>
      </c>
      <c r="G33" s="27"/>
      <c r="H33" s="7"/>
      <c r="I33" s="28">
        <f t="shared" si="1"/>
        <v>3778</v>
      </c>
      <c r="J33" s="27">
        <f t="shared" si="1"/>
        <v>-612</v>
      </c>
      <c r="K33" s="7"/>
      <c r="L33" s="124">
        <f t="shared" si="2"/>
        <v>-0.98768488363655271</v>
      </c>
      <c r="M33" s="27">
        <f t="shared" ca="1" si="3"/>
        <v>3.8779653627735178E-7</v>
      </c>
      <c r="N33" s="44"/>
      <c r="O33" s="44"/>
      <c r="P33" s="7"/>
      <c r="Q33" s="28">
        <f t="shared" ca="1" si="4"/>
        <v>3799.8866027645195</v>
      </c>
      <c r="R33" s="27">
        <f t="shared" ca="1" si="5"/>
        <v>-632.85786126262246</v>
      </c>
      <c r="S33" s="7"/>
      <c r="T33" s="28">
        <f t="shared" ca="1" si="6"/>
        <v>-0.98949463543186134</v>
      </c>
      <c r="U33" s="27">
        <f t="shared" ca="1" si="7"/>
        <v>-0.16600717909897925</v>
      </c>
      <c r="V33" s="7"/>
      <c r="W33" s="28">
        <f t="shared" ca="1" si="8"/>
        <v>-0.98830761675457146</v>
      </c>
      <c r="X33" s="27">
        <f t="shared" ca="1" si="11"/>
        <v>72.931118942120634</v>
      </c>
      <c r="Y33" s="7"/>
      <c r="Z33" s="28">
        <f t="shared" si="12"/>
        <v>72.998999999999995</v>
      </c>
      <c r="AA33" s="27">
        <f t="shared" si="9"/>
        <v>1.2740729006633404</v>
      </c>
      <c r="AB33" s="7"/>
      <c r="AC33" s="28">
        <f t="shared" ca="1" si="0"/>
        <v>-6.7881057879361606E-2</v>
      </c>
      <c r="AD33" s="27">
        <f t="shared" ca="1" si="10"/>
        <v>0.1255792407990981</v>
      </c>
      <c r="AE33" s="7">
        <v>136</v>
      </c>
    </row>
    <row r="34" spans="1:31" s="26" customFormat="1" x14ac:dyDescent="0.25">
      <c r="A34" s="26">
        <v>14</v>
      </c>
      <c r="B34" s="26">
        <v>625</v>
      </c>
      <c r="C34" s="26">
        <v>15068</v>
      </c>
      <c r="D34" s="26">
        <v>13024</v>
      </c>
      <c r="E34" s="26">
        <v>11250</v>
      </c>
      <c r="F34" s="26">
        <v>13262</v>
      </c>
      <c r="G34" s="27"/>
      <c r="H34" s="7"/>
      <c r="I34" s="28">
        <f t="shared" si="1"/>
        <v>3818</v>
      </c>
      <c r="J34" s="27">
        <f t="shared" si="1"/>
        <v>-238</v>
      </c>
      <c r="K34" s="7"/>
      <c r="L34" s="124">
        <f t="shared" si="2"/>
        <v>-0.99905777855594713</v>
      </c>
      <c r="M34" s="27">
        <f t="shared" ca="1" si="3"/>
        <v>1.4689946429089167E-7</v>
      </c>
      <c r="N34" s="44"/>
      <c r="O34" s="44"/>
      <c r="P34" s="7"/>
      <c r="Q34" s="28">
        <f t="shared" ca="1" si="4"/>
        <v>3839.8866027645195</v>
      </c>
      <c r="R34" s="27">
        <f t="shared" ca="1" si="5"/>
        <v>-258.85786126262246</v>
      </c>
      <c r="S34" s="7"/>
      <c r="T34" s="28">
        <f t="shared" ca="1" si="6"/>
        <v>-0.99991067926550603</v>
      </c>
      <c r="U34" s="27">
        <f t="shared" ca="1" si="7"/>
        <v>-6.7901919160912996E-2</v>
      </c>
      <c r="V34" s="7"/>
      <c r="W34" s="28">
        <f t="shared" ca="1" si="8"/>
        <v>-0.99944105321502452</v>
      </c>
      <c r="X34" s="27">
        <f t="shared" ca="1" si="11"/>
        <v>78.579451350648355</v>
      </c>
      <c r="Y34" s="7"/>
      <c r="Z34" s="28">
        <f t="shared" si="12"/>
        <v>78.623999999999995</v>
      </c>
      <c r="AA34" s="27">
        <f t="shared" si="9"/>
        <v>1.3722476710880216</v>
      </c>
      <c r="AB34" s="7"/>
      <c r="AC34" s="28">
        <f t="shared" ca="1" si="0"/>
        <v>-4.4548649351639824E-2</v>
      </c>
      <c r="AD34" s="27">
        <f t="shared" ca="1" si="10"/>
        <v>-2.0845799167119594E-2</v>
      </c>
      <c r="AE34" s="7">
        <v>135</v>
      </c>
    </row>
    <row r="35" spans="1:31" s="26" customFormat="1" x14ac:dyDescent="0.25">
      <c r="A35" s="26">
        <v>15</v>
      </c>
      <c r="B35" s="26">
        <v>605</v>
      </c>
      <c r="C35" s="26">
        <v>15080</v>
      </c>
      <c r="D35" s="26">
        <v>13215</v>
      </c>
      <c r="E35" s="26">
        <v>11254</v>
      </c>
      <c r="F35" s="26">
        <v>13089</v>
      </c>
      <c r="G35" s="27"/>
      <c r="H35" s="7"/>
      <c r="I35" s="28">
        <f t="shared" si="1"/>
        <v>3826</v>
      </c>
      <c r="J35" s="27">
        <f t="shared" si="1"/>
        <v>126</v>
      </c>
      <c r="K35" s="7"/>
      <c r="L35" s="124">
        <f t="shared" si="2"/>
        <v>-1.0009001104072142</v>
      </c>
      <c r="M35" s="27">
        <f t="shared" ca="1" si="3"/>
        <v>1.7480737690567223E-6</v>
      </c>
      <c r="N35" s="44"/>
      <c r="O35" s="44"/>
      <c r="P35" s="7"/>
      <c r="Q35" s="28">
        <f t="shared" ca="1" si="4"/>
        <v>3847.8866027645195</v>
      </c>
      <c r="R35" s="27">
        <f t="shared" ca="1" si="5"/>
        <v>105.14213873737755</v>
      </c>
      <c r="S35" s="7"/>
      <c r="T35" s="28">
        <f t="shared" ca="1" si="6"/>
        <v>-1.001993888032235</v>
      </c>
      <c r="U35" s="27">
        <f t="shared" ca="1" si="7"/>
        <v>2.7580205484691572E-2</v>
      </c>
      <c r="V35" s="7"/>
      <c r="W35" s="28">
        <f t="shared" ca="1" si="8"/>
        <v>-1.0022222578154318</v>
      </c>
      <c r="X35" s="27">
        <f t="shared" ca="1" si="11"/>
        <v>84.042475414002411</v>
      </c>
      <c r="Y35" s="7"/>
      <c r="Z35" s="28">
        <f t="shared" si="12"/>
        <v>84.068999999999988</v>
      </c>
      <c r="AA35" s="27">
        <f t="shared" si="9"/>
        <v>1.4672808488591127</v>
      </c>
      <c r="AB35" s="7"/>
      <c r="AC35" s="28">
        <f t="shared" ca="1" si="0"/>
        <v>-2.6524585997577788E-2</v>
      </c>
      <c r="AD35" s="27">
        <f t="shared" ca="1" si="10"/>
        <v>4.236016114320762E-2</v>
      </c>
      <c r="AE35" s="7">
        <v>134</v>
      </c>
    </row>
    <row r="36" spans="1:31" s="26" customFormat="1" x14ac:dyDescent="0.25">
      <c r="A36" s="26">
        <v>16</v>
      </c>
      <c r="B36" s="26">
        <v>616</v>
      </c>
      <c r="C36" s="26">
        <v>15054</v>
      </c>
      <c r="D36" s="26">
        <v>13399</v>
      </c>
      <c r="E36" s="26">
        <v>11267</v>
      </c>
      <c r="F36" s="26">
        <v>12906</v>
      </c>
      <c r="G36" s="27"/>
      <c r="H36" s="7"/>
      <c r="I36" s="28">
        <f t="shared" si="1"/>
        <v>3787</v>
      </c>
      <c r="J36" s="27">
        <f t="shared" si="1"/>
        <v>493</v>
      </c>
      <c r="K36" s="7"/>
      <c r="L36" s="124">
        <f t="shared" si="2"/>
        <v>-0.99349324012031004</v>
      </c>
      <c r="M36" s="27">
        <f t="shared" ca="1" si="3"/>
        <v>5.2302390505619048E-7</v>
      </c>
      <c r="N36" s="44"/>
      <c r="O36" s="44"/>
      <c r="P36" s="7"/>
      <c r="Q36" s="28">
        <f t="shared" ca="1" si="4"/>
        <v>3808.8866027645195</v>
      </c>
      <c r="R36" s="27">
        <f t="shared" ca="1" si="5"/>
        <v>472.14213873737754</v>
      </c>
      <c r="S36" s="7"/>
      <c r="T36" s="28">
        <f t="shared" ca="1" si="6"/>
        <v>-0.99183824529443143</v>
      </c>
      <c r="U36" s="27">
        <f t="shared" ca="1" si="7"/>
        <v>0.12384927071803463</v>
      </c>
      <c r="V36" s="7"/>
      <c r="W36" s="28">
        <f t="shared" ca="1" si="8"/>
        <v>-0.99277003620366122</v>
      </c>
      <c r="X36" s="27">
        <f t="shared" ca="1" si="11"/>
        <v>89.577128796091074</v>
      </c>
      <c r="Y36" s="7"/>
      <c r="Z36" s="28">
        <f t="shared" si="12"/>
        <v>89.612999999999985</v>
      </c>
      <c r="AA36" s="27">
        <f t="shared" si="9"/>
        <v>1.5640419025896783</v>
      </c>
      <c r="AB36" s="7"/>
      <c r="AC36" s="28">
        <f t="shared" ca="1" si="0"/>
        <v>-3.5871203908911298E-2</v>
      </c>
      <c r="AD36" s="27">
        <f t="shared" ca="1" si="10"/>
        <v>-6.7356895871228062E-2</v>
      </c>
      <c r="AE36" s="7">
        <v>133</v>
      </c>
    </row>
    <row r="37" spans="1:31" s="26" customFormat="1" x14ac:dyDescent="0.25">
      <c r="A37" s="26">
        <v>17</v>
      </c>
      <c r="B37" s="26">
        <v>625</v>
      </c>
      <c r="C37" s="26">
        <v>15037</v>
      </c>
      <c r="D37" s="26">
        <v>13583</v>
      </c>
      <c r="E37" s="26">
        <v>11305</v>
      </c>
      <c r="F37" s="26">
        <v>12722</v>
      </c>
      <c r="G37" s="27"/>
      <c r="H37" s="7"/>
      <c r="I37" s="28">
        <f t="shared" si="1"/>
        <v>3732</v>
      </c>
      <c r="J37" s="27">
        <f t="shared" si="1"/>
        <v>861</v>
      </c>
      <c r="K37" s="7"/>
      <c r="L37" s="124">
        <f t="shared" si="2"/>
        <v>-0.97647704408690583</v>
      </c>
      <c r="M37" s="27">
        <f t="shared" ca="1" si="3"/>
        <v>7.1618274398421107E-6</v>
      </c>
      <c r="N37" s="44"/>
      <c r="O37" s="44"/>
      <c r="P37" s="7"/>
      <c r="Q37" s="28">
        <f t="shared" ca="1" si="4"/>
        <v>3753.8866027645195</v>
      </c>
      <c r="R37" s="27">
        <f t="shared" ca="1" si="5"/>
        <v>840.14213873737754</v>
      </c>
      <c r="S37" s="7"/>
      <c r="T37" s="28">
        <f t="shared" ca="1" si="6"/>
        <v>-0.97751618502316995</v>
      </c>
      <c r="U37" s="27">
        <f t="shared" ca="1" si="7"/>
        <v>0.22038064948062386</v>
      </c>
      <c r="V37" s="7"/>
      <c r="W37" s="28">
        <f t="shared" ca="1" si="8"/>
        <v>-0.97915320317033905</v>
      </c>
      <c r="X37" s="27">
        <f t="shared" ca="1" si="11"/>
        <v>95.150495573478111</v>
      </c>
      <c r="Y37" s="7"/>
      <c r="Z37" s="28">
        <f t="shared" si="12"/>
        <v>95.237999999999985</v>
      </c>
      <c r="AA37" s="27">
        <f t="shared" si="9"/>
        <v>1.6622166730143593</v>
      </c>
      <c r="AB37" s="7"/>
      <c r="AC37" s="28">
        <f t="shared" ca="1" si="0"/>
        <v>-8.7504426521874734E-2</v>
      </c>
      <c r="AD37" s="27">
        <f t="shared" ca="1" si="10"/>
        <v>-7.905271138518799E-2</v>
      </c>
      <c r="AE37" s="7">
        <v>132</v>
      </c>
    </row>
    <row r="38" spans="1:31" s="26" customFormat="1" x14ac:dyDescent="0.25">
      <c r="A38" s="26">
        <v>18</v>
      </c>
      <c r="B38" s="26">
        <v>636</v>
      </c>
      <c r="C38" s="26">
        <v>14981</v>
      </c>
      <c r="D38" s="26">
        <v>13769</v>
      </c>
      <c r="E38" s="26">
        <v>11359</v>
      </c>
      <c r="F38" s="26">
        <v>12543</v>
      </c>
      <c r="G38" s="27"/>
      <c r="H38" s="7"/>
      <c r="I38" s="28">
        <f t="shared" si="1"/>
        <v>3622</v>
      </c>
      <c r="J38" s="27">
        <f t="shared" si="1"/>
        <v>1226</v>
      </c>
      <c r="K38" s="7"/>
      <c r="L38" s="124">
        <f t="shared" si="2"/>
        <v>-0.9495064221922519</v>
      </c>
      <c r="M38" s="27">
        <f t="shared" ca="1" si="3"/>
        <v>2.8959626069454255E-6</v>
      </c>
      <c r="N38" s="44"/>
      <c r="O38" s="44"/>
      <c r="P38" s="7"/>
      <c r="Q38" s="28">
        <f t="shared" ca="1" si="4"/>
        <v>3643.8866027645195</v>
      </c>
      <c r="R38" s="27">
        <f t="shared" ca="1" si="5"/>
        <v>1205.1421387373775</v>
      </c>
      <c r="S38" s="7"/>
      <c r="T38" s="28">
        <f t="shared" ca="1" si="6"/>
        <v>-0.94887206448064698</v>
      </c>
      <c r="U38" s="27">
        <f t="shared" ca="1" si="7"/>
        <v>0.31612508765547459</v>
      </c>
      <c r="V38" s="7"/>
      <c r="W38" s="28">
        <f t="shared" ca="1" si="8"/>
        <v>-0.95120817499655264</v>
      </c>
      <c r="X38" s="27">
        <f t="shared" ca="1" si="11"/>
        <v>100.84988943639149</v>
      </c>
      <c r="Y38" s="7"/>
      <c r="Z38" s="28">
        <f t="shared" si="12"/>
        <v>100.96199999999999</v>
      </c>
      <c r="AA38" s="27">
        <f t="shared" si="9"/>
        <v>1.7621193193985147</v>
      </c>
      <c r="AB38" s="7"/>
      <c r="AC38" s="28">
        <f t="shared" ca="1" si="0"/>
        <v>-0.11211056360849625</v>
      </c>
      <c r="AD38" s="27">
        <f t="shared" ca="1" si="10"/>
        <v>4.3394792909779767E-2</v>
      </c>
      <c r="AE38" s="7">
        <v>131</v>
      </c>
    </row>
    <row r="39" spans="1:31" s="26" customFormat="1" x14ac:dyDescent="0.25">
      <c r="A39" s="26">
        <v>19</v>
      </c>
      <c r="B39" s="26">
        <v>631</v>
      </c>
      <c r="C39" s="26">
        <v>14907</v>
      </c>
      <c r="D39" s="26">
        <v>13941</v>
      </c>
      <c r="E39" s="26">
        <v>11426</v>
      </c>
      <c r="F39" s="26">
        <v>12364</v>
      </c>
      <c r="G39" s="27"/>
      <c r="H39" s="7"/>
      <c r="I39" s="28">
        <f t="shared" si="1"/>
        <v>3481</v>
      </c>
      <c r="J39" s="27">
        <f t="shared" si="1"/>
        <v>1577</v>
      </c>
      <c r="K39" s="7"/>
      <c r="L39" s="124">
        <f t="shared" si="2"/>
        <v>-0.91338707876177783</v>
      </c>
      <c r="M39" s="27">
        <f t="shared" ca="1" si="3"/>
        <v>3.15621724222969E-6</v>
      </c>
      <c r="N39" s="44"/>
      <c r="O39" s="44"/>
      <c r="P39" s="7"/>
      <c r="Q39" s="28">
        <f t="shared" ca="1" si="4"/>
        <v>3502.8866027645195</v>
      </c>
      <c r="R39" s="27">
        <f t="shared" ca="1" si="5"/>
        <v>1556.1421387373775</v>
      </c>
      <c r="S39" s="7"/>
      <c r="T39" s="28">
        <f t="shared" ca="1" si="6"/>
        <v>-0.91215550996704953</v>
      </c>
      <c r="U39" s="27">
        <f t="shared" ca="1" si="7"/>
        <v>0.40819713642087901</v>
      </c>
      <c r="V39" s="7"/>
      <c r="W39" s="28">
        <f t="shared" ca="1" si="8"/>
        <v>-0.91516365334288319</v>
      </c>
      <c r="X39" s="27">
        <f t="shared" ca="1" si="11"/>
        <v>106.50480233032329</v>
      </c>
      <c r="Y39" s="7"/>
      <c r="Z39" s="28">
        <f t="shared" si="12"/>
        <v>106.64099999999999</v>
      </c>
      <c r="AA39" s="27">
        <f t="shared" si="9"/>
        <v>1.8612365676192726</v>
      </c>
      <c r="AB39" s="7"/>
      <c r="AC39" s="28">
        <f t="shared" ca="1" si="0"/>
        <v>-0.13619766967670444</v>
      </c>
      <c r="AD39" s="27">
        <f t="shared" ca="1" si="10"/>
        <v>-1.5583187591786896E-2</v>
      </c>
      <c r="AE39" s="7">
        <v>130</v>
      </c>
    </row>
    <row r="40" spans="1:31" s="26" customFormat="1" x14ac:dyDescent="0.25">
      <c r="A40" s="26">
        <v>20</v>
      </c>
      <c r="B40" s="26">
        <v>630</v>
      </c>
      <c r="C40" s="26">
        <v>14824</v>
      </c>
      <c r="D40" s="26">
        <v>14112</v>
      </c>
      <c r="E40" s="26">
        <v>11511</v>
      </c>
      <c r="F40" s="26">
        <v>12192</v>
      </c>
      <c r="G40" s="27"/>
      <c r="H40" s="7"/>
      <c r="I40" s="28">
        <f t="shared" si="1"/>
        <v>3313</v>
      </c>
      <c r="J40" s="27">
        <f t="shared" si="1"/>
        <v>1920</v>
      </c>
      <c r="K40" s="7"/>
      <c r="L40" s="124">
        <f t="shared" si="2"/>
        <v>-0.86837765176089754</v>
      </c>
      <c r="M40" s="27">
        <f t="shared" ca="1" si="3"/>
        <v>1.3653935217910563E-5</v>
      </c>
      <c r="N40" s="44"/>
      <c r="O40" s="44"/>
      <c r="P40" s="7"/>
      <c r="Q40" s="28">
        <f t="shared" ca="1" si="4"/>
        <v>3334.8866027645195</v>
      </c>
      <c r="R40" s="27">
        <f t="shared" ca="1" si="5"/>
        <v>1899.1421387373775</v>
      </c>
      <c r="S40" s="7"/>
      <c r="T40" s="28">
        <f t="shared" ca="1" si="6"/>
        <v>-0.86840812586574179</v>
      </c>
      <c r="U40" s="27">
        <f t="shared" ca="1" si="7"/>
        <v>0.4981706769523141</v>
      </c>
      <c r="V40" s="7"/>
      <c r="W40" s="28">
        <f t="shared" ca="1" si="8"/>
        <v>-0.87207277492770952</v>
      </c>
      <c r="X40" s="27">
        <f t="shared" ca="1" si="11"/>
        <v>112.20327120824658</v>
      </c>
      <c r="Y40" s="7"/>
      <c r="Z40" s="28">
        <f t="shared" si="12"/>
        <v>112.31099999999999</v>
      </c>
      <c r="AA40" s="27">
        <f t="shared" si="9"/>
        <v>1.9601967362073511</v>
      </c>
      <c r="AB40" s="7"/>
      <c r="AC40" s="28">
        <f t="shared" ca="1" si="0"/>
        <v>-0.10772879175341643</v>
      </c>
      <c r="AD40" s="27">
        <f t="shared" ca="1" si="10"/>
        <v>4.3790545084050336E-3</v>
      </c>
      <c r="AE40" s="7">
        <v>129</v>
      </c>
    </row>
    <row r="41" spans="1:31" s="26" customFormat="1" x14ac:dyDescent="0.25">
      <c r="A41" s="26">
        <v>21</v>
      </c>
      <c r="B41" s="26">
        <v>634</v>
      </c>
      <c r="C41" s="26">
        <v>14715</v>
      </c>
      <c r="D41" s="26">
        <v>14272</v>
      </c>
      <c r="E41" s="26">
        <v>11620</v>
      </c>
      <c r="F41" s="26">
        <v>12031</v>
      </c>
      <c r="G41" s="27"/>
      <c r="H41" s="7"/>
      <c r="I41" s="28">
        <f t="shared" si="1"/>
        <v>3095</v>
      </c>
      <c r="J41" s="27">
        <f t="shared" si="1"/>
        <v>2241</v>
      </c>
      <c r="K41" s="7"/>
      <c r="L41" s="124">
        <f t="shared" si="2"/>
        <v>-0.81450291502025474</v>
      </c>
      <c r="M41" s="27">
        <f t="shared" ca="1" si="3"/>
        <v>2.0061766960024205E-6</v>
      </c>
      <c r="N41" s="44"/>
      <c r="O41" s="44"/>
      <c r="P41" s="7"/>
      <c r="Q41" s="28">
        <f t="shared" ca="1" si="4"/>
        <v>3116.8866027645195</v>
      </c>
      <c r="R41" s="27">
        <f t="shared" ca="1" si="5"/>
        <v>2220.1421387373775</v>
      </c>
      <c r="S41" s="7"/>
      <c r="T41" s="28">
        <f t="shared" ca="1" si="6"/>
        <v>-0.81164068697237823</v>
      </c>
      <c r="U41" s="27">
        <f t="shared" ca="1" si="7"/>
        <v>0.58237331984033347</v>
      </c>
      <c r="V41" s="7"/>
      <c r="W41" s="28">
        <f t="shared" ca="1" si="8"/>
        <v>-0.81591931069096346</v>
      </c>
      <c r="X41" s="27">
        <f t="shared" ca="1" si="11"/>
        <v>117.98400353272086</v>
      </c>
      <c r="Y41" s="7"/>
      <c r="Z41" s="28">
        <f t="shared" si="12"/>
        <v>118.017</v>
      </c>
      <c r="AA41" s="27">
        <f t="shared" si="9"/>
        <v>2.0597852233261476</v>
      </c>
      <c r="AB41" s="7"/>
      <c r="AC41" s="28">
        <f t="shared" ca="1" si="0"/>
        <v>-3.2996467279133412E-2</v>
      </c>
      <c r="AD41" s="27">
        <f t="shared" ca="1" si="10"/>
        <v>1.6559789311898498E-2</v>
      </c>
      <c r="AE41" s="7">
        <v>128</v>
      </c>
    </row>
    <row r="42" spans="1:31" s="26" customFormat="1" x14ac:dyDescent="0.25">
      <c r="A42" s="26">
        <v>22</v>
      </c>
      <c r="B42" s="26">
        <v>609</v>
      </c>
      <c r="C42" s="26">
        <v>14600</v>
      </c>
      <c r="D42" s="26">
        <v>14418</v>
      </c>
      <c r="E42" s="26">
        <v>11735</v>
      </c>
      <c r="F42" s="26">
        <v>11888</v>
      </c>
      <c r="G42" s="27"/>
      <c r="H42" s="7"/>
      <c r="I42" s="28">
        <f t="shared" si="1"/>
        <v>2865</v>
      </c>
      <c r="J42" s="27">
        <f t="shared" si="1"/>
        <v>2530</v>
      </c>
      <c r="K42" s="7"/>
      <c r="L42" s="124">
        <f t="shared" si="2"/>
        <v>-0.75514283262031734</v>
      </c>
      <c r="M42" s="27">
        <f t="shared" ca="1" si="3"/>
        <v>2.0642787966415441E-6</v>
      </c>
      <c r="N42" s="44"/>
      <c r="O42" s="44"/>
      <c r="P42" s="7"/>
      <c r="Q42" s="28">
        <f t="shared" ca="1" si="4"/>
        <v>2886.8866027645195</v>
      </c>
      <c r="R42" s="27">
        <f t="shared" ca="1" si="5"/>
        <v>2509.1421387373775</v>
      </c>
      <c r="S42" s="7"/>
      <c r="T42" s="28">
        <f t="shared" ca="1" si="6"/>
        <v>-0.75174843492892118</v>
      </c>
      <c r="U42" s="27">
        <f t="shared" ca="1" si="7"/>
        <v>0.65818192979247558</v>
      </c>
      <c r="V42" s="7"/>
      <c r="W42" s="28">
        <f t="shared" ca="1" si="8"/>
        <v>-0.75657959244598116</v>
      </c>
      <c r="X42" s="27">
        <f t="shared" ca="1" si="11"/>
        <v>123.48759275550708</v>
      </c>
      <c r="Y42" s="7"/>
      <c r="Z42" s="28">
        <f t="shared" si="12"/>
        <v>123.49799999999999</v>
      </c>
      <c r="AA42" s="27">
        <f t="shared" si="9"/>
        <v>2.1554467196279568</v>
      </c>
      <c r="AB42" s="7"/>
      <c r="AC42" s="28">
        <f t="shared" ca="1" si="0"/>
        <v>-1.0407244492910195E-2</v>
      </c>
      <c r="AD42" s="27">
        <f t="shared" ca="1" si="10"/>
        <v>-2.9764487694237118E-2</v>
      </c>
      <c r="AE42" s="7">
        <v>127</v>
      </c>
    </row>
    <row r="43" spans="1:31" s="26" customFormat="1" x14ac:dyDescent="0.25">
      <c r="A43" s="26">
        <v>23</v>
      </c>
      <c r="B43" s="26">
        <v>606</v>
      </c>
      <c r="C43" s="26">
        <v>14468</v>
      </c>
      <c r="D43" s="26">
        <v>14541</v>
      </c>
      <c r="E43" s="26">
        <v>11854</v>
      </c>
      <c r="F43" s="26">
        <v>11752</v>
      </c>
      <c r="G43" s="27"/>
      <c r="H43" s="7"/>
      <c r="I43" s="28">
        <f t="shared" si="1"/>
        <v>2614</v>
      </c>
      <c r="J43" s="27">
        <f t="shared" si="1"/>
        <v>2789</v>
      </c>
      <c r="K43" s="7"/>
      <c r="L43" s="124">
        <f t="shared" si="2"/>
        <v>-0.68921813098520635</v>
      </c>
      <c r="M43" s="27">
        <f t="shared" ca="1" si="3"/>
        <v>6.2282767659392008E-6</v>
      </c>
      <c r="N43" s="44"/>
      <c r="O43" s="44"/>
      <c r="P43" s="7"/>
      <c r="Q43" s="28">
        <f t="shared" ca="1" si="4"/>
        <v>2635.8866027645195</v>
      </c>
      <c r="R43" s="27">
        <f t="shared" ca="1" si="5"/>
        <v>2768.1421387373775</v>
      </c>
      <c r="S43" s="7"/>
      <c r="T43" s="28">
        <f t="shared" ca="1" si="6"/>
        <v>-0.68638775987280076</v>
      </c>
      <c r="U43" s="27">
        <f t="shared" ca="1" si="7"/>
        <v>0.72612113386723265</v>
      </c>
      <c r="V43" s="7"/>
      <c r="W43" s="28">
        <f t="shared" ca="1" si="8"/>
        <v>-0.69171378255662797</v>
      </c>
      <c r="X43" s="27">
        <f t="shared" ca="1" si="11"/>
        <v>128.85630196388416</v>
      </c>
      <c r="Y43" s="7"/>
      <c r="Z43" s="28">
        <f t="shared" si="12"/>
        <v>128.952</v>
      </c>
      <c r="AA43" s="27">
        <f t="shared" si="9"/>
        <v>2.2506369770317276</v>
      </c>
      <c r="AB43" s="7"/>
      <c r="AC43" s="28">
        <f t="shared" ca="1" si="0"/>
        <v>-9.5698036115834384E-2</v>
      </c>
      <c r="AD43" s="27">
        <f t="shared" ca="1" si="10"/>
        <v>0.10572651381286846</v>
      </c>
      <c r="AE43" s="7">
        <v>126</v>
      </c>
    </row>
    <row r="44" spans="1:31" s="26" customFormat="1" x14ac:dyDescent="0.25">
      <c r="A44" s="26">
        <v>24</v>
      </c>
      <c r="B44" s="26">
        <v>627</v>
      </c>
      <c r="C44" s="26">
        <v>14325</v>
      </c>
      <c r="D44" s="26">
        <v>14669</v>
      </c>
      <c r="E44" s="26">
        <v>12003</v>
      </c>
      <c r="F44" s="26">
        <v>11630</v>
      </c>
      <c r="G44" s="27"/>
      <c r="H44" s="7"/>
      <c r="I44" s="28">
        <f t="shared" si="1"/>
        <v>2322</v>
      </c>
      <c r="J44" s="27">
        <f t="shared" si="1"/>
        <v>3039</v>
      </c>
      <c r="K44" s="7"/>
      <c r="L44" s="124">
        <f t="shared" si="2"/>
        <v>-0.61444635384747792</v>
      </c>
      <c r="M44" s="27">
        <f t="shared" ca="1" si="3"/>
        <v>2.9160067248102742E-6</v>
      </c>
      <c r="N44" s="44"/>
      <c r="O44" s="44"/>
      <c r="P44" s="7"/>
      <c r="Q44" s="28">
        <f t="shared" ca="1" si="4"/>
        <v>2343.8866027645195</v>
      </c>
      <c r="R44" s="27">
        <f t="shared" ca="1" si="5"/>
        <v>3018.1421387373775</v>
      </c>
      <c r="S44" s="7"/>
      <c r="T44" s="28">
        <f t="shared" ca="1" si="6"/>
        <v>-0.61035063988719451</v>
      </c>
      <c r="U44" s="27">
        <f t="shared" ca="1" si="7"/>
        <v>0.79169951617877432</v>
      </c>
      <c r="V44" s="7"/>
      <c r="W44" s="28">
        <f t="shared" ca="1" si="8"/>
        <v>-0.61615398575301561</v>
      </c>
      <c r="X44" s="27">
        <f t="shared" ca="1" si="11"/>
        <v>134.57368612718909</v>
      </c>
      <c r="Y44" s="7"/>
      <c r="Z44" s="28">
        <f t="shared" si="12"/>
        <v>134.595</v>
      </c>
      <c r="AA44" s="27">
        <f t="shared" si="9"/>
        <v>2.3491259067217678</v>
      </c>
      <c r="AB44" s="7"/>
      <c r="AC44" s="28">
        <f t="shared" ca="1" si="0"/>
        <v>-2.1313872810907242E-2</v>
      </c>
      <c r="AD44" s="27">
        <f t="shared" ca="1" si="10"/>
        <v>2.857979058214255E-2</v>
      </c>
      <c r="AE44" s="7">
        <v>125</v>
      </c>
    </row>
    <row r="45" spans="1:31" s="26" customFormat="1" x14ac:dyDescent="0.25">
      <c r="A45" s="26">
        <v>25</v>
      </c>
      <c r="B45" s="26">
        <v>618</v>
      </c>
      <c r="C45" s="26">
        <v>14171</v>
      </c>
      <c r="D45" s="26">
        <v>14780</v>
      </c>
      <c r="E45" s="26">
        <v>12156</v>
      </c>
      <c r="F45" s="26">
        <v>11524</v>
      </c>
      <c r="G45" s="27"/>
      <c r="H45" s="7"/>
      <c r="I45" s="28">
        <f t="shared" si="1"/>
        <v>2015</v>
      </c>
      <c r="J45" s="27">
        <f t="shared" si="1"/>
        <v>3256</v>
      </c>
      <c r="K45" s="7"/>
      <c r="L45" s="124">
        <f t="shared" si="2"/>
        <v>-0.53491490109378115</v>
      </c>
      <c r="M45" s="27">
        <f t="shared" ca="1" si="3"/>
        <v>2.9237315814232092E-6</v>
      </c>
      <c r="N45" s="44"/>
      <c r="O45" s="44"/>
      <c r="P45" s="7"/>
      <c r="Q45" s="28">
        <f t="shared" ca="1" si="4"/>
        <v>2036.8866027645195</v>
      </c>
      <c r="R45" s="27">
        <f t="shared" ca="1" si="5"/>
        <v>3235.1421387373775</v>
      </c>
      <c r="S45" s="7"/>
      <c r="T45" s="28">
        <f t="shared" ca="1" si="6"/>
        <v>-0.53040750346397147</v>
      </c>
      <c r="U45" s="27">
        <f t="shared" ca="1" si="7"/>
        <v>0.8486215520251924</v>
      </c>
      <c r="V45" s="7"/>
      <c r="W45" s="28">
        <f t="shared" ca="1" si="8"/>
        <v>-0.53662479336565772</v>
      </c>
      <c r="X45" s="27">
        <f t="shared" ca="1" si="11"/>
        <v>140.15898409791964</v>
      </c>
      <c r="Y45" s="7"/>
      <c r="Z45" s="28">
        <f t="shared" si="12"/>
        <v>140.15700000000001</v>
      </c>
      <c r="AA45" s="27">
        <f t="shared" si="9"/>
        <v>2.4462011197176925</v>
      </c>
      <c r="AB45" s="7"/>
      <c r="AC45" s="28">
        <f t="shared" ca="1" si="0"/>
        <v>1.9840979196317221E-3</v>
      </c>
      <c r="AD45" s="27">
        <f t="shared" ca="1" si="10"/>
        <v>-3.2566387984047651E-2</v>
      </c>
      <c r="AE45" s="7">
        <v>124</v>
      </c>
    </row>
    <row r="46" spans="1:31" s="26" customFormat="1" x14ac:dyDescent="0.25">
      <c r="A46" s="26">
        <v>26</v>
      </c>
      <c r="B46" s="26">
        <v>635</v>
      </c>
      <c r="C46" s="26">
        <v>14000</v>
      </c>
      <c r="D46" s="26">
        <v>14867</v>
      </c>
      <c r="E46" s="26">
        <v>12319</v>
      </c>
      <c r="F46" s="26">
        <v>11424</v>
      </c>
      <c r="G46" s="27"/>
      <c r="H46" s="7"/>
      <c r="I46" s="28">
        <f t="shared" si="1"/>
        <v>1681</v>
      </c>
      <c r="J46" s="27">
        <f t="shared" si="1"/>
        <v>3443</v>
      </c>
      <c r="K46" s="7"/>
      <c r="L46" s="124">
        <f t="shared" si="2"/>
        <v>-0.44795513438763651</v>
      </c>
      <c r="M46" s="27">
        <f t="shared" ca="1" si="3"/>
        <v>4.2104029007760002E-6</v>
      </c>
      <c r="N46" s="44"/>
      <c r="O46" s="44"/>
      <c r="P46" s="7"/>
      <c r="Q46" s="28">
        <f t="shared" ca="1" si="4"/>
        <v>1702.8866027645195</v>
      </c>
      <c r="R46" s="27">
        <f t="shared" ca="1" si="5"/>
        <v>3422.1421387373775</v>
      </c>
      <c r="S46" s="7"/>
      <c r="T46" s="28">
        <f t="shared" ca="1" si="6"/>
        <v>-0.44343353745303832</v>
      </c>
      <c r="U46" s="27">
        <f t="shared" ca="1" si="7"/>
        <v>0.89767418199422555</v>
      </c>
      <c r="V46" s="7"/>
      <c r="W46" s="28">
        <f t="shared" ca="1" si="8"/>
        <v>-0.45000706101906757</v>
      </c>
      <c r="X46" s="27">
        <f t="shared" ca="1" si="11"/>
        <v>145.84138727378382</v>
      </c>
      <c r="Y46" s="7"/>
      <c r="Z46" s="28">
        <f t="shared" si="12"/>
        <v>145.87200000000001</v>
      </c>
      <c r="AA46" s="27">
        <f t="shared" si="9"/>
        <v>2.5459466864691689</v>
      </c>
      <c r="AB46" s="7"/>
      <c r="AC46" s="28">
        <f t="shared" ca="1" si="0"/>
        <v>-3.0612726216190822E-2</v>
      </c>
      <c r="AD46" s="27">
        <f t="shared" ca="1" si="10"/>
        <v>0.11148738304746075</v>
      </c>
      <c r="AE46" s="7">
        <v>123</v>
      </c>
    </row>
    <row r="47" spans="1:31" s="26" customFormat="1" x14ac:dyDescent="0.25">
      <c r="A47" s="26">
        <v>27</v>
      </c>
      <c r="B47" s="26">
        <v>634</v>
      </c>
      <c r="C47" s="26">
        <v>13836</v>
      </c>
      <c r="D47" s="26">
        <v>14958</v>
      </c>
      <c r="E47" s="26">
        <v>12510</v>
      </c>
      <c r="F47" s="26">
        <v>11362</v>
      </c>
      <c r="G47" s="27"/>
      <c r="H47" s="7"/>
      <c r="I47" s="28">
        <f t="shared" si="1"/>
        <v>1326</v>
      </c>
      <c r="J47" s="27">
        <f t="shared" si="1"/>
        <v>3596</v>
      </c>
      <c r="K47" s="7"/>
      <c r="L47" s="124">
        <f t="shared" si="2"/>
        <v>-0.35668801126914534</v>
      </c>
      <c r="M47" s="27">
        <f t="shared" ca="1" si="3"/>
        <v>1.3631872154660246E-6</v>
      </c>
      <c r="N47" s="44"/>
      <c r="O47" s="44"/>
      <c r="P47" s="7"/>
      <c r="Q47" s="28">
        <f t="shared" ca="1" si="4"/>
        <v>1347.8866027645195</v>
      </c>
      <c r="R47" s="27">
        <f t="shared" ca="1" si="5"/>
        <v>3575.1421387373775</v>
      </c>
      <c r="S47" s="7"/>
      <c r="T47" s="28">
        <f t="shared" ca="1" si="6"/>
        <v>-0.35099114842944168</v>
      </c>
      <c r="U47" s="27">
        <f t="shared" ca="1" si="7"/>
        <v>0.937808151968889</v>
      </c>
      <c r="V47" s="7"/>
      <c r="W47" s="28">
        <f t="shared" ca="1" si="8"/>
        <v>-0.35785556735579216</v>
      </c>
      <c r="X47" s="27">
        <f t="shared" ca="1" si="11"/>
        <v>151.5799346040618</v>
      </c>
      <c r="Y47" s="7"/>
      <c r="Z47" s="28">
        <f t="shared" si="12"/>
        <v>151.578</v>
      </c>
      <c r="AA47" s="27">
        <f t="shared" si="9"/>
        <v>2.6455351735879651</v>
      </c>
      <c r="AB47" s="7"/>
      <c r="AC47" s="28">
        <f t="shared" ca="1" si="0"/>
        <v>1.9346040618017923E-3</v>
      </c>
      <c r="AD47" s="27">
        <f t="shared" ca="1" si="10"/>
        <v>-2.1748997928995095E-2</v>
      </c>
      <c r="AE47" s="7">
        <v>122</v>
      </c>
    </row>
    <row r="48" spans="1:31" s="26" customFormat="1" x14ac:dyDescent="0.25">
      <c r="A48" s="26">
        <v>28</v>
      </c>
      <c r="B48" s="26">
        <v>631</v>
      </c>
      <c r="C48" s="26">
        <v>13643</v>
      </c>
      <c r="D48" s="26">
        <v>15013</v>
      </c>
      <c r="E48" s="26">
        <v>12688</v>
      </c>
      <c r="F48" s="26">
        <v>11298</v>
      </c>
      <c r="G48" s="27"/>
      <c r="H48" s="7"/>
      <c r="I48" s="28">
        <f t="shared" si="1"/>
        <v>955</v>
      </c>
      <c r="J48" s="27">
        <f t="shared" si="1"/>
        <v>3715</v>
      </c>
      <c r="K48" s="7"/>
      <c r="L48" s="124">
        <f t="shared" si="2"/>
        <v>-0.2623406708764075</v>
      </c>
      <c r="M48" s="27">
        <f t="shared" ca="1" si="3"/>
        <v>7.5397656277628166E-7</v>
      </c>
      <c r="N48" s="44"/>
      <c r="O48" s="44"/>
      <c r="P48" s="7"/>
      <c r="Q48" s="28">
        <f t="shared" ca="1" si="4"/>
        <v>976.88660276451947</v>
      </c>
      <c r="R48" s="27">
        <f t="shared" ca="1" si="5"/>
        <v>3694.1421387373775</v>
      </c>
      <c r="S48" s="7"/>
      <c r="T48" s="28">
        <f t="shared" ca="1" si="6"/>
        <v>-0.25438234187238712</v>
      </c>
      <c r="U48" s="27">
        <f t="shared" ca="1" si="7"/>
        <v>0.96902346194918276</v>
      </c>
      <c r="V48" s="7"/>
      <c r="W48" s="28">
        <f t="shared" ca="1" si="8"/>
        <v>-0.26147235263821583</v>
      </c>
      <c r="X48" s="27">
        <f t="shared" ca="1" si="11"/>
        <v>157.36561005644239</v>
      </c>
      <c r="Y48" s="7"/>
      <c r="Z48" s="28">
        <f t="shared" si="12"/>
        <v>157.25700000000001</v>
      </c>
      <c r="AA48" s="27">
        <f t="shared" si="9"/>
        <v>2.7446524218087229</v>
      </c>
      <c r="AB48" s="7"/>
      <c r="AC48" s="28">
        <f t="shared" ca="1" si="0"/>
        <v>0.1086100564423873</v>
      </c>
      <c r="AD48" s="27">
        <f t="shared" ca="1" si="10"/>
        <v>-4.4109537026741918E-2</v>
      </c>
      <c r="AE48" s="7">
        <v>121</v>
      </c>
    </row>
    <row r="49" spans="1:31" s="26" customFormat="1" x14ac:dyDescent="0.25">
      <c r="A49" s="26">
        <v>29</v>
      </c>
      <c r="B49" s="26">
        <v>623</v>
      </c>
      <c r="C49" s="26">
        <v>13460</v>
      </c>
      <c r="D49" s="26">
        <v>15043</v>
      </c>
      <c r="E49" s="26">
        <v>12866</v>
      </c>
      <c r="F49" s="26">
        <v>11253</v>
      </c>
      <c r="G49" s="27"/>
      <c r="H49" s="7"/>
      <c r="I49" s="28">
        <f t="shared" si="1"/>
        <v>594</v>
      </c>
      <c r="J49" s="27">
        <f t="shared" si="1"/>
        <v>3790</v>
      </c>
      <c r="K49" s="7"/>
      <c r="L49" s="124">
        <f t="shared" si="2"/>
        <v>-0.16665839987991116</v>
      </c>
      <c r="M49" s="27">
        <f t="shared" ca="1" si="3"/>
        <v>9.0335932753580345E-7</v>
      </c>
      <c r="N49" s="44"/>
      <c r="O49" s="44"/>
      <c r="P49" s="7"/>
      <c r="Q49" s="28">
        <f t="shared" ca="1" si="4"/>
        <v>615.88660276451947</v>
      </c>
      <c r="R49" s="27">
        <f t="shared" ca="1" si="5"/>
        <v>3769.1421387373775</v>
      </c>
      <c r="S49" s="7"/>
      <c r="T49" s="28">
        <f t="shared" ca="1" si="6"/>
        <v>-0.16037754627374379</v>
      </c>
      <c r="U49" s="27">
        <f t="shared" ca="1" si="7"/>
        <v>0.98869697664264522</v>
      </c>
      <c r="V49" s="7"/>
      <c r="W49" s="28">
        <f t="shared" ca="1" si="8"/>
        <v>-0.16760885204995224</v>
      </c>
      <c r="X49" s="27">
        <f t="shared" ca="1" si="11"/>
        <v>162.84455575049446</v>
      </c>
      <c r="Y49" s="7"/>
      <c r="Z49" s="28">
        <f t="shared" si="12"/>
        <v>162.864</v>
      </c>
      <c r="AA49" s="27">
        <f t="shared" si="9"/>
        <v>2.842513032968045</v>
      </c>
      <c r="AB49" s="7"/>
      <c r="AC49" s="28">
        <f t="shared" ca="1" si="0"/>
        <v>-1.9444249505539801E-2</v>
      </c>
      <c r="AD49" s="27">
        <f t="shared" ca="1" si="10"/>
        <v>0.17519216948736016</v>
      </c>
      <c r="AE49" s="7">
        <v>120</v>
      </c>
    </row>
    <row r="50" spans="1:31" s="26" customFormat="1" x14ac:dyDescent="0.25">
      <c r="A50" s="26">
        <v>30</v>
      </c>
      <c r="B50" s="26">
        <v>620</v>
      </c>
      <c r="C50" s="26">
        <v>13271</v>
      </c>
      <c r="D50" s="26">
        <v>15070</v>
      </c>
      <c r="E50" s="26">
        <v>13050</v>
      </c>
      <c r="F50" s="26">
        <v>11231</v>
      </c>
      <c r="G50" s="27"/>
      <c r="H50" s="7"/>
      <c r="I50" s="28">
        <f t="shared" si="1"/>
        <v>221</v>
      </c>
      <c r="J50" s="27">
        <f t="shared" si="1"/>
        <v>3839</v>
      </c>
      <c r="K50" s="7"/>
      <c r="L50" s="124">
        <f t="shared" si="2"/>
        <v>-6.9851632930694046E-2</v>
      </c>
      <c r="M50" s="27">
        <f t="shared" ca="1" si="3"/>
        <v>5.1691646786731239E-7</v>
      </c>
      <c r="N50" s="44"/>
      <c r="O50" s="44"/>
      <c r="P50" s="7"/>
      <c r="Q50" s="28">
        <f t="shared" ca="1" si="4"/>
        <v>242.88660276451944</v>
      </c>
      <c r="R50" s="27">
        <f t="shared" ca="1" si="5"/>
        <v>3818.1421387373775</v>
      </c>
      <c r="S50" s="7"/>
      <c r="T50" s="28">
        <f t="shared" ca="1" si="6"/>
        <v>-6.3247937525007014E-2</v>
      </c>
      <c r="U50" s="27">
        <f t="shared" ca="1" si="7"/>
        <v>1.0015503395757075</v>
      </c>
      <c r="V50" s="7"/>
      <c r="W50" s="28">
        <f t="shared" ca="1" si="8"/>
        <v>-7.0570601961923704E-2</v>
      </c>
      <c r="X50" s="27">
        <f t="shared" ca="1" si="11"/>
        <v>168.43567042247241</v>
      </c>
      <c r="Y50" s="7"/>
      <c r="Z50" s="28">
        <f t="shared" si="12"/>
        <v>168.44400000000002</v>
      </c>
      <c r="AA50" s="27">
        <f t="shared" si="9"/>
        <v>2.9399024052293288</v>
      </c>
      <c r="AB50" s="7"/>
      <c r="AC50" s="28">
        <f t="shared" ca="1" si="0"/>
        <v>-8.329577527604215E-3</v>
      </c>
      <c r="AD50" s="27">
        <f t="shared" ca="1" si="10"/>
        <v>6.9281690659011019E-2</v>
      </c>
      <c r="AE50" s="7">
        <v>119</v>
      </c>
    </row>
    <row r="51" spans="1:31" s="26" customFormat="1" x14ac:dyDescent="0.25">
      <c r="A51" s="26">
        <v>31</v>
      </c>
      <c r="B51" s="26">
        <v>603</v>
      </c>
      <c r="C51" s="26">
        <v>13094</v>
      </c>
      <c r="D51" s="26">
        <v>15081</v>
      </c>
      <c r="E51" s="26">
        <v>13239</v>
      </c>
      <c r="F51" s="26">
        <v>11232</v>
      </c>
      <c r="G51" s="27"/>
      <c r="H51" s="7"/>
      <c r="I51" s="28">
        <f t="shared" si="1"/>
        <v>-145</v>
      </c>
      <c r="J51" s="27">
        <f t="shared" si="1"/>
        <v>3849</v>
      </c>
      <c r="K51" s="7"/>
      <c r="L51" s="124">
        <f t="shared" si="2"/>
        <v>2.4944123235098373E-2</v>
      </c>
      <c r="M51" s="27">
        <f t="shared" ca="1" si="3"/>
        <v>5.042367762129125E-8</v>
      </c>
      <c r="N51" s="44"/>
      <c r="O51" s="44"/>
      <c r="P51" s="7"/>
      <c r="Q51" s="28">
        <f t="shared" ca="1" si="4"/>
        <v>-123.11339723548056</v>
      </c>
      <c r="R51" s="27">
        <f t="shared" ca="1" si="5"/>
        <v>3828.1421387373775</v>
      </c>
      <c r="S51" s="7"/>
      <c r="T51" s="28">
        <f t="shared" ca="1" si="6"/>
        <v>3.2058863552841925E-2</v>
      </c>
      <c r="U51" s="27">
        <f t="shared" ca="1" si="7"/>
        <v>1.004173474868169</v>
      </c>
      <c r="V51" s="7"/>
      <c r="W51" s="28">
        <f t="shared" ca="1" si="8"/>
        <v>2.4719571063830111E-2</v>
      </c>
      <c r="X51" s="27">
        <f t="shared" ca="1" si="11"/>
        <v>173.87630362315826</v>
      </c>
      <c r="Y51" s="7"/>
      <c r="Z51" s="28">
        <f t="shared" si="12"/>
        <v>173.87100000000001</v>
      </c>
      <c r="AA51" s="27">
        <f t="shared" si="9"/>
        <v>3.0346214237350604</v>
      </c>
      <c r="AB51" s="7"/>
      <c r="AC51" s="28">
        <f t="shared" ca="1" si="0"/>
        <v>5.3036231582552773E-3</v>
      </c>
      <c r="AD51" s="27">
        <f t="shared" ca="1" si="10"/>
        <v>4.5316578906522409E-3</v>
      </c>
      <c r="AE51" s="7">
        <v>118</v>
      </c>
    </row>
    <row r="52" spans="1:31" s="26" customFormat="1" x14ac:dyDescent="0.25">
      <c r="A52" s="26">
        <v>32</v>
      </c>
      <c r="B52" s="26">
        <v>606</v>
      </c>
      <c r="C52" s="26">
        <v>12910</v>
      </c>
      <c r="D52" s="26">
        <v>15059</v>
      </c>
      <c r="E52" s="26">
        <v>13414</v>
      </c>
      <c r="F52" s="26">
        <v>11244</v>
      </c>
      <c r="G52" s="27"/>
      <c r="H52" s="7"/>
      <c r="I52" s="28">
        <f t="shared" si="1"/>
        <v>-504</v>
      </c>
      <c r="J52" s="27">
        <f t="shared" si="1"/>
        <v>3815</v>
      </c>
      <c r="K52" s="7"/>
      <c r="L52" s="124">
        <f t="shared" si="2"/>
        <v>0.11998481088451524</v>
      </c>
      <c r="M52" s="27">
        <f t="shared" ca="1" si="3"/>
        <v>2.9362767930917397E-6</v>
      </c>
      <c r="N52" s="44"/>
      <c r="O52" s="44"/>
      <c r="P52" s="7"/>
      <c r="Q52" s="28">
        <f t="shared" ca="1" si="4"/>
        <v>-482.11339723548053</v>
      </c>
      <c r="R52" s="27">
        <f t="shared" ca="1" si="5"/>
        <v>3794.1421387373775</v>
      </c>
      <c r="S52" s="7"/>
      <c r="T52" s="28">
        <f t="shared" ca="1" si="6"/>
        <v>0.12554285695980302</v>
      </c>
      <c r="U52" s="27">
        <f t="shared" ca="1" si="7"/>
        <v>0.99525481487379941</v>
      </c>
      <c r="V52" s="7"/>
      <c r="W52" s="28">
        <f t="shared" ca="1" si="8"/>
        <v>0.11827125411770191</v>
      </c>
      <c r="X52" s="27">
        <f t="shared" ca="1" si="11"/>
        <v>179.24311851891594</v>
      </c>
      <c r="Y52" s="7"/>
      <c r="Z52" s="28">
        <f t="shared" si="12"/>
        <v>179.32500000000002</v>
      </c>
      <c r="AA52" s="27">
        <f t="shared" si="9"/>
        <v>3.1298116811388317</v>
      </c>
      <c r="AB52" s="7"/>
      <c r="AC52" s="28">
        <f t="shared" ca="1" si="0"/>
        <v>-8.1881481084081997E-2</v>
      </c>
      <c r="AD52" s="27">
        <f t="shared" ca="1" si="10"/>
        <v>0.15161078219230717</v>
      </c>
      <c r="AE52" s="7">
        <v>117</v>
      </c>
    </row>
    <row r="53" spans="1:31" s="26" customFormat="1" x14ac:dyDescent="0.25">
      <c r="A53" s="26">
        <v>33</v>
      </c>
      <c r="B53" s="26">
        <v>638</v>
      </c>
      <c r="C53" s="26">
        <v>12719</v>
      </c>
      <c r="D53" s="26">
        <v>15031</v>
      </c>
      <c r="E53" s="26">
        <v>13604</v>
      </c>
      <c r="F53" s="26">
        <v>11276</v>
      </c>
      <c r="G53" s="27"/>
      <c r="H53" s="7"/>
      <c r="I53" s="28">
        <f t="shared" si="1"/>
        <v>-885</v>
      </c>
      <c r="J53" s="27">
        <f t="shared" si="1"/>
        <v>3755</v>
      </c>
      <c r="K53" s="7"/>
      <c r="L53" s="124">
        <f t="shared" si="2"/>
        <v>0.21885373481306414</v>
      </c>
      <c r="M53" s="27">
        <f t="shared" ca="1" si="3"/>
        <v>1.5674229139081705E-6</v>
      </c>
      <c r="N53" s="44"/>
      <c r="O53" s="44"/>
      <c r="P53" s="7"/>
      <c r="Q53" s="28">
        <f t="shared" ca="1" si="4"/>
        <v>-863.11339723548053</v>
      </c>
      <c r="R53" s="27">
        <f t="shared" ca="1" si="5"/>
        <v>3734.1421387373775</v>
      </c>
      <c r="S53" s="7"/>
      <c r="T53" s="28">
        <f t="shared" ca="1" si="6"/>
        <v>0.22475567447526873</v>
      </c>
      <c r="U53" s="27">
        <f t="shared" ca="1" si="7"/>
        <v>0.97951600311902942</v>
      </c>
      <c r="V53" s="7"/>
      <c r="W53" s="28">
        <f t="shared" ca="1" si="8"/>
        <v>0.21760176719610747</v>
      </c>
      <c r="X53" s="27">
        <f t="shared" ca="1" si="11"/>
        <v>184.99113960955788</v>
      </c>
      <c r="Y53" s="7"/>
      <c r="Z53" s="28">
        <f t="shared" si="12"/>
        <v>185.06700000000001</v>
      </c>
      <c r="AA53" s="27">
        <f t="shared" si="9"/>
        <v>3.230028486788346</v>
      </c>
      <c r="AB53" s="7"/>
      <c r="AC53" s="28">
        <f t="shared" ca="1" si="0"/>
        <v>-7.5860390442130665E-2</v>
      </c>
      <c r="AD53" s="27">
        <f t="shared" ca="1" si="10"/>
        <v>8.3805685969053911E-2</v>
      </c>
      <c r="AE53" s="7">
        <v>116</v>
      </c>
    </row>
    <row r="54" spans="1:31" s="26" customFormat="1" x14ac:dyDescent="0.25">
      <c r="A54" s="26">
        <v>34</v>
      </c>
      <c r="B54" s="26">
        <v>641</v>
      </c>
      <c r="C54" s="26">
        <v>12530</v>
      </c>
      <c r="D54" s="26">
        <v>14974</v>
      </c>
      <c r="E54" s="26">
        <v>13790</v>
      </c>
      <c r="F54" s="26">
        <v>11326</v>
      </c>
      <c r="G54" s="27"/>
      <c r="H54" s="7"/>
      <c r="I54" s="28">
        <f t="shared" si="1"/>
        <v>-1260</v>
      </c>
      <c r="J54" s="27">
        <f t="shared" si="1"/>
        <v>3648</v>
      </c>
      <c r="K54" s="7"/>
      <c r="L54" s="124">
        <f t="shared" si="2"/>
        <v>0.31597382146547881</v>
      </c>
      <c r="M54" s="27">
        <f t="shared" ca="1" si="3"/>
        <v>2.6406325678517032E-7</v>
      </c>
      <c r="N54" s="44"/>
      <c r="O54" s="44"/>
      <c r="P54" s="7"/>
      <c r="Q54" s="28">
        <f t="shared" ca="1" si="4"/>
        <v>-1238.1133972354805</v>
      </c>
      <c r="R54" s="27">
        <f t="shared" ca="1" si="5"/>
        <v>3627.1421387373775</v>
      </c>
      <c r="S54" s="7"/>
      <c r="T54" s="28">
        <f t="shared" ca="1" si="6"/>
        <v>0.32240608541568772</v>
      </c>
      <c r="U54" s="27">
        <f t="shared" ca="1" si="7"/>
        <v>0.95144845548968959</v>
      </c>
      <c r="V54" s="7"/>
      <c r="W54" s="28">
        <f t="shared" ca="1" si="8"/>
        <v>0.31545995060934356</v>
      </c>
      <c r="X54" s="27">
        <f t="shared" ca="1" si="11"/>
        <v>190.80947918238439</v>
      </c>
      <c r="Y54" s="7"/>
      <c r="Z54" s="28">
        <f t="shared" si="12"/>
        <v>190.83600000000001</v>
      </c>
      <c r="AA54" s="27">
        <f t="shared" si="9"/>
        <v>3.3307165313358991</v>
      </c>
      <c r="AB54" s="7"/>
      <c r="AC54" s="28">
        <f t="shared" ca="1" si="0"/>
        <v>-2.6520817615619308E-2</v>
      </c>
      <c r="AD54" s="27">
        <f t="shared" ca="1" si="10"/>
        <v>7.5386439380650927E-2</v>
      </c>
      <c r="AE54" s="7">
        <v>115</v>
      </c>
    </row>
    <row r="55" spans="1:31" s="26" customFormat="1" x14ac:dyDescent="0.25">
      <c r="A55" s="26">
        <v>35</v>
      </c>
      <c r="B55" s="26">
        <v>619</v>
      </c>
      <c r="C55" s="26">
        <v>12363</v>
      </c>
      <c r="D55" s="26">
        <v>14912</v>
      </c>
      <c r="E55" s="26">
        <v>13965</v>
      </c>
      <c r="F55" s="26">
        <v>11402</v>
      </c>
      <c r="G55" s="27"/>
      <c r="H55" s="7"/>
      <c r="I55" s="28">
        <f t="shared" si="1"/>
        <v>-1602</v>
      </c>
      <c r="J55" s="27">
        <f t="shared" si="1"/>
        <v>3510</v>
      </c>
      <c r="K55" s="7"/>
      <c r="L55" s="124">
        <f t="shared" si="2"/>
        <v>0.40673257925944656</v>
      </c>
      <c r="M55" s="27">
        <f t="shared" ca="1" si="3"/>
        <v>3.7965392696750129E-6</v>
      </c>
      <c r="N55" s="44"/>
      <c r="O55" s="44"/>
      <c r="P55" s="7"/>
      <c r="Q55" s="28">
        <f t="shared" ca="1" si="4"/>
        <v>-1580.1133972354805</v>
      </c>
      <c r="R55" s="27">
        <f t="shared" ca="1" si="5"/>
        <v>3489.1421387373775</v>
      </c>
      <c r="S55" s="7"/>
      <c r="T55" s="28">
        <f t="shared" ca="1" si="6"/>
        <v>0.41146326019334983</v>
      </c>
      <c r="U55" s="27">
        <f t="shared" ca="1" si="7"/>
        <v>0.91524918845371861</v>
      </c>
      <c r="V55" s="7"/>
      <c r="W55" s="28">
        <f t="shared" ca="1" si="8"/>
        <v>0.40478410825127759</v>
      </c>
      <c r="X55" s="27">
        <f t="shared" ca="1" si="11"/>
        <v>196.32435174092598</v>
      </c>
      <c r="Y55" s="7"/>
      <c r="Z55" s="28">
        <f t="shared" si="12"/>
        <v>196.40700000000001</v>
      </c>
      <c r="AA55" s="27">
        <f t="shared" si="9"/>
        <v>3.4279488239645031</v>
      </c>
      <c r="AB55" s="7"/>
      <c r="AC55" s="28">
        <f t="shared" ca="1" si="0"/>
        <v>-8.2648259074034058E-2</v>
      </c>
      <c r="AD55" s="27">
        <f t="shared" ca="1" si="10"/>
        <v>6.4527949255875683E-2</v>
      </c>
      <c r="AE55" s="7">
        <v>114</v>
      </c>
    </row>
    <row r="56" spans="1:31" s="26" customFormat="1" x14ac:dyDescent="0.25">
      <c r="A56" s="26">
        <v>36</v>
      </c>
      <c r="B56" s="26">
        <v>631</v>
      </c>
      <c r="C56" s="26">
        <v>12195</v>
      </c>
      <c r="D56" s="26">
        <v>14830</v>
      </c>
      <c r="E56" s="26">
        <v>14141</v>
      </c>
      <c r="F56" s="26">
        <v>11490</v>
      </c>
      <c r="G56" s="27"/>
      <c r="H56" s="7"/>
      <c r="I56" s="28">
        <f t="shared" si="1"/>
        <v>-1946</v>
      </c>
      <c r="J56" s="27">
        <f t="shared" si="1"/>
        <v>3340</v>
      </c>
      <c r="K56" s="7"/>
      <c r="L56" s="124">
        <f t="shared" si="2"/>
        <v>0.49528960416328272</v>
      </c>
      <c r="M56" s="27">
        <f t="shared" ca="1" si="3"/>
        <v>3.5899844150593821E-7</v>
      </c>
      <c r="N56" s="44"/>
      <c r="O56" s="44"/>
      <c r="P56" s="7"/>
      <c r="Q56" s="28">
        <f t="shared" ca="1" si="4"/>
        <v>-1924.1133972354805</v>
      </c>
      <c r="R56" s="27">
        <f t="shared" ca="1" si="5"/>
        <v>3319.1421387373775</v>
      </c>
      <c r="S56" s="7"/>
      <c r="T56" s="28">
        <f t="shared" ca="1" si="6"/>
        <v>0.50104123716269422</v>
      </c>
      <c r="U56" s="27">
        <f t="shared" ca="1" si="7"/>
        <v>0.87065588848187037</v>
      </c>
      <c r="V56" s="7"/>
      <c r="W56" s="28">
        <f t="shared" ca="1" si="8"/>
        <v>0.49469043937667895</v>
      </c>
      <c r="X56" s="27">
        <f t="shared" ca="1" si="11"/>
        <v>202.07057829949963</v>
      </c>
      <c r="Y56" s="7"/>
      <c r="Z56" s="28">
        <f t="shared" si="12"/>
        <v>202.08600000000001</v>
      </c>
      <c r="AA56" s="27">
        <f t="shared" si="9"/>
        <v>3.5270660721852609</v>
      </c>
      <c r="AB56" s="7"/>
      <c r="AC56" s="28">
        <f t="shared" ca="1" si="0"/>
        <v>-1.542170050038294E-2</v>
      </c>
      <c r="AD56" s="27">
        <f t="shared" ca="1" si="10"/>
        <v>5.392154686609274E-2</v>
      </c>
      <c r="AE56" s="7">
        <v>113</v>
      </c>
    </row>
    <row r="57" spans="1:31" s="26" customFormat="1" x14ac:dyDescent="0.25">
      <c r="A57" s="26">
        <v>37</v>
      </c>
      <c r="B57" s="26">
        <v>636</v>
      </c>
      <c r="C57" s="26">
        <v>12029</v>
      </c>
      <c r="D57" s="26">
        <v>14727</v>
      </c>
      <c r="E57" s="26">
        <v>14298</v>
      </c>
      <c r="F57" s="26">
        <v>11593</v>
      </c>
      <c r="G57" s="27"/>
      <c r="H57" s="7"/>
      <c r="I57" s="28">
        <f t="shared" si="1"/>
        <v>-2269</v>
      </c>
      <c r="J57" s="27">
        <f t="shared" si="1"/>
        <v>3134</v>
      </c>
      <c r="K57" s="7"/>
      <c r="L57" s="124">
        <f t="shared" si="2"/>
        <v>0.57962513039282315</v>
      </c>
      <c r="M57" s="27">
        <f t="shared" ca="1" si="3"/>
        <v>1.831000719070737E-7</v>
      </c>
      <c r="N57" s="44"/>
      <c r="O57" s="44"/>
      <c r="P57" s="7"/>
      <c r="Q57" s="28">
        <f t="shared" ca="1" si="4"/>
        <v>-2247.1133972354805</v>
      </c>
      <c r="R57" s="27">
        <f t="shared" ca="1" si="5"/>
        <v>3113.1421387373775</v>
      </c>
      <c r="S57" s="7"/>
      <c r="T57" s="28">
        <f t="shared" ca="1" si="6"/>
        <v>0.58515079111937507</v>
      </c>
      <c r="U57" s="27">
        <f t="shared" ca="1" si="7"/>
        <v>0.81661930145716011</v>
      </c>
      <c r="V57" s="7"/>
      <c r="W57" s="28">
        <f t="shared" ca="1" si="8"/>
        <v>0.57919722845089361</v>
      </c>
      <c r="X57" s="27">
        <f t="shared" ca="1" si="11"/>
        <v>207.81278597947244</v>
      </c>
      <c r="Y57" s="7"/>
      <c r="Z57" s="28">
        <f t="shared" si="12"/>
        <v>207.81</v>
      </c>
      <c r="AA57" s="27">
        <f t="shared" si="9"/>
        <v>3.6269687185694162</v>
      </c>
      <c r="AB57" s="7"/>
      <c r="AC57" s="28">
        <f t="shared" ca="1" si="0"/>
        <v>2.785979472434974E-3</v>
      </c>
      <c r="AD57" s="27">
        <f t="shared" ca="1" si="10"/>
        <v>1.4542512665059348E-2</v>
      </c>
      <c r="AE57" s="7">
        <v>112</v>
      </c>
    </row>
    <row r="58" spans="1:31" s="26" customFormat="1" x14ac:dyDescent="0.25">
      <c r="A58" s="26">
        <v>38</v>
      </c>
      <c r="B58" s="26">
        <v>618</v>
      </c>
      <c r="C58" s="26">
        <v>11876</v>
      </c>
      <c r="D58" s="26">
        <v>14601</v>
      </c>
      <c r="E58" s="26">
        <v>14437</v>
      </c>
      <c r="F58" s="26">
        <v>11703</v>
      </c>
      <c r="G58" s="27"/>
      <c r="H58" s="7"/>
      <c r="I58" s="28">
        <f t="shared" si="1"/>
        <v>-2561</v>
      </c>
      <c r="J58" s="27">
        <f t="shared" si="1"/>
        <v>2898</v>
      </c>
      <c r="K58" s="7"/>
      <c r="L58" s="124">
        <f t="shared" si="2"/>
        <v>0.6560425811085282</v>
      </c>
      <c r="M58" s="27">
        <f t="shared" ca="1" si="3"/>
        <v>1.2509708852195147E-7</v>
      </c>
      <c r="N58" s="44"/>
      <c r="O58" s="44"/>
      <c r="P58" s="7"/>
      <c r="Q58" s="28">
        <f t="shared" ca="1" si="4"/>
        <v>-2539.1133972354805</v>
      </c>
      <c r="R58" s="27">
        <f t="shared" ca="1" si="5"/>
        <v>2877.1421387373775</v>
      </c>
      <c r="S58" s="7"/>
      <c r="T58" s="28">
        <f t="shared" ca="1" si="6"/>
        <v>0.66118791110498132</v>
      </c>
      <c r="U58" s="27">
        <f t="shared" ca="1" si="7"/>
        <v>0.7547133085550648</v>
      </c>
      <c r="V58" s="7"/>
      <c r="W58" s="28">
        <f t="shared" ca="1" si="8"/>
        <v>0.65568889044068135</v>
      </c>
      <c r="X58" s="27">
        <f t="shared" ca="1" si="11"/>
        <v>213.44999833654288</v>
      </c>
      <c r="Y58" s="7"/>
      <c r="Z58" s="28">
        <f t="shared" si="12"/>
        <v>213.37200000000001</v>
      </c>
      <c r="AA58" s="27">
        <f t="shared" si="9"/>
        <v>3.7240439315653413</v>
      </c>
      <c r="AB58" s="7"/>
      <c r="AC58" s="28">
        <f t="shared" ca="1" si="0"/>
        <v>7.7998336542862035E-2</v>
      </c>
      <c r="AD58" s="27">
        <f t="shared" ca="1" si="10"/>
        <v>-7.8698065462674549E-2</v>
      </c>
      <c r="AE58" s="7">
        <v>111</v>
      </c>
    </row>
    <row r="59" spans="1:31" s="26" customFormat="1" x14ac:dyDescent="0.25">
      <c r="A59" s="26">
        <v>39</v>
      </c>
      <c r="B59" s="26">
        <v>602</v>
      </c>
      <c r="C59" s="26">
        <v>11759</v>
      </c>
      <c r="D59" s="26">
        <v>14485</v>
      </c>
      <c r="E59" s="26">
        <v>14580</v>
      </c>
      <c r="F59" s="26">
        <v>11839</v>
      </c>
      <c r="G59" s="27"/>
      <c r="H59" s="7"/>
      <c r="I59" s="28">
        <f t="shared" si="1"/>
        <v>-2821</v>
      </c>
      <c r="J59" s="27">
        <f t="shared" si="1"/>
        <v>2646</v>
      </c>
      <c r="K59" s="7"/>
      <c r="L59" s="124">
        <f t="shared" si="2"/>
        <v>0.72454614507275794</v>
      </c>
      <c r="M59" s="27">
        <f t="shared" ca="1" si="3"/>
        <v>4.4618610154733924E-7</v>
      </c>
      <c r="N59" s="44"/>
      <c r="O59" s="44"/>
      <c r="P59" s="7"/>
      <c r="Q59" s="28">
        <f t="shared" ca="1" si="4"/>
        <v>-2799.1133972354805</v>
      </c>
      <c r="R59" s="27">
        <f t="shared" ca="1" si="5"/>
        <v>2625.1421387373775</v>
      </c>
      <c r="S59" s="7"/>
      <c r="T59" s="28">
        <f t="shared" ca="1" si="6"/>
        <v>0.72889219602367183</v>
      </c>
      <c r="U59" s="27">
        <f t="shared" ca="1" si="7"/>
        <v>0.68861029918503092</v>
      </c>
      <c r="V59" s="7"/>
      <c r="W59" s="28">
        <f t="shared" ca="1" si="8"/>
        <v>0.72387817344046557</v>
      </c>
      <c r="X59" s="27">
        <f t="shared" ca="1" si="11"/>
        <v>218.89644657847418</v>
      </c>
      <c r="Y59" s="7"/>
      <c r="Z59" s="28">
        <f t="shared" si="12"/>
        <v>218.79000000000002</v>
      </c>
      <c r="AA59" s="27">
        <f t="shared" si="9"/>
        <v>3.8186058704383936</v>
      </c>
      <c r="AB59" s="7"/>
      <c r="AC59" s="28">
        <f t="shared" ca="1" si="0"/>
        <v>0.10644657847416283</v>
      </c>
      <c r="AD59" s="27">
        <f t="shared" ca="1" si="10"/>
        <v>1.7075599976692502E-3</v>
      </c>
      <c r="AE59" s="7">
        <v>110</v>
      </c>
    </row>
    <row r="60" spans="1:31" s="26" customFormat="1" x14ac:dyDescent="0.25">
      <c r="A60" s="26">
        <v>40</v>
      </c>
      <c r="B60" s="26">
        <v>610</v>
      </c>
      <c r="C60" s="26">
        <v>11629</v>
      </c>
      <c r="D60" s="26">
        <v>14339</v>
      </c>
      <c r="E60" s="26">
        <v>14690</v>
      </c>
      <c r="F60" s="26">
        <v>11971</v>
      </c>
      <c r="G60" s="27"/>
      <c r="H60" s="7"/>
      <c r="I60" s="28">
        <f t="shared" si="1"/>
        <v>-3061</v>
      </c>
      <c r="J60" s="27">
        <f t="shared" si="1"/>
        <v>2368</v>
      </c>
      <c r="K60" s="7"/>
      <c r="L60" s="124">
        <f t="shared" si="2"/>
        <v>0.78735218596650047</v>
      </c>
      <c r="M60" s="27">
        <f t="shared" ca="1" si="3"/>
        <v>1.9628240871262714E-7</v>
      </c>
      <c r="N60" s="44"/>
      <c r="O60" s="44"/>
      <c r="P60" s="7"/>
      <c r="Q60" s="28">
        <f t="shared" ca="1" si="4"/>
        <v>-3039.1133972354805</v>
      </c>
      <c r="R60" s="27">
        <f t="shared" ca="1" si="5"/>
        <v>2347.1421387373775</v>
      </c>
      <c r="S60" s="7"/>
      <c r="T60" s="28">
        <f t="shared" ca="1" si="6"/>
        <v>0.79138845902554</v>
      </c>
      <c r="U60" s="27">
        <f t="shared" ca="1" si="7"/>
        <v>0.61568713805459663</v>
      </c>
      <c r="V60" s="7"/>
      <c r="W60" s="28">
        <f t="shared" ca="1" si="8"/>
        <v>0.78690914826075453</v>
      </c>
      <c r="X60" s="27">
        <f t="shared" ca="1" si="11"/>
        <v>224.42609606277415</v>
      </c>
      <c r="Y60" s="7"/>
      <c r="Z60" s="28">
        <f t="shared" si="12"/>
        <v>224.28000000000003</v>
      </c>
      <c r="AA60" s="27">
        <f t="shared" si="9"/>
        <v>3.914424446372883</v>
      </c>
      <c r="AB60" s="7"/>
      <c r="AC60" s="28">
        <f t="shared" ca="1" si="0"/>
        <v>0.14609606277412013</v>
      </c>
      <c r="AD60" s="27">
        <f t="shared" ca="1" si="10"/>
        <v>-7.3276646901376807E-4</v>
      </c>
      <c r="AE60" s="7">
        <v>109</v>
      </c>
    </row>
    <row r="61" spans="1:31" s="26" customFormat="1" x14ac:dyDescent="0.25">
      <c r="A61" s="26">
        <v>41</v>
      </c>
      <c r="B61" s="26">
        <v>634</v>
      </c>
      <c r="C61" s="26">
        <v>11525</v>
      </c>
      <c r="D61" s="26">
        <v>14195</v>
      </c>
      <c r="E61" s="26">
        <v>14803</v>
      </c>
      <c r="F61" s="26">
        <v>12135</v>
      </c>
      <c r="G61" s="27"/>
      <c r="H61" s="7"/>
      <c r="I61" s="28">
        <f t="shared" si="1"/>
        <v>-3278</v>
      </c>
      <c r="J61" s="27">
        <f t="shared" si="1"/>
        <v>2060</v>
      </c>
      <c r="K61" s="7"/>
      <c r="L61" s="124">
        <f t="shared" si="2"/>
        <v>0.84496486466414422</v>
      </c>
      <c r="M61" s="27">
        <f t="shared" ca="1" si="3"/>
        <v>9.1509168674200218E-7</v>
      </c>
      <c r="N61" s="44"/>
      <c r="O61" s="44"/>
      <c r="P61" s="7"/>
      <c r="Q61" s="28">
        <f t="shared" ca="1" si="4"/>
        <v>-3256.1133972354805</v>
      </c>
      <c r="R61" s="27">
        <f t="shared" ca="1" si="5"/>
        <v>2039.1421387373775</v>
      </c>
      <c r="S61" s="7"/>
      <c r="T61" s="28">
        <f t="shared" ca="1" si="6"/>
        <v>0.84789549682306242</v>
      </c>
      <c r="U61" s="27">
        <f t="shared" ca="1" si="7"/>
        <v>0.5348945710467774</v>
      </c>
      <c r="V61" s="7"/>
      <c r="W61" s="28">
        <f t="shared" ca="1" si="8"/>
        <v>0.84400826041643151</v>
      </c>
      <c r="X61" s="27">
        <f t="shared" ca="1" si="11"/>
        <v>230.1014586810179</v>
      </c>
      <c r="Y61" s="7"/>
      <c r="Z61" s="28">
        <f t="shared" si="12"/>
        <v>229.98600000000002</v>
      </c>
      <c r="AA61" s="27">
        <f t="shared" si="9"/>
        <v>4.0140129334916788</v>
      </c>
      <c r="AB61" s="7"/>
      <c r="AC61" s="28">
        <f t="shared" ca="1" si="0"/>
        <v>0.11545868101788415</v>
      </c>
      <c r="AD61" s="27">
        <f t="shared" ca="1" si="10"/>
        <v>8.1868868624326296E-2</v>
      </c>
      <c r="AE61" s="7">
        <v>108</v>
      </c>
    </row>
    <row r="62" spans="1:31" s="26" customFormat="1" x14ac:dyDescent="0.25">
      <c r="A62" s="26">
        <v>42</v>
      </c>
      <c r="B62" s="26">
        <v>633</v>
      </c>
      <c r="C62" s="26">
        <v>11431</v>
      </c>
      <c r="D62" s="26">
        <v>14022</v>
      </c>
      <c r="E62" s="26">
        <v>14893</v>
      </c>
      <c r="F62" s="26">
        <v>12294</v>
      </c>
      <c r="G62" s="27"/>
      <c r="H62" s="7"/>
      <c r="I62" s="28">
        <f t="shared" si="1"/>
        <v>-3462</v>
      </c>
      <c r="J62" s="27">
        <f t="shared" si="1"/>
        <v>1728</v>
      </c>
      <c r="K62" s="7"/>
      <c r="L62" s="124">
        <f t="shared" si="2"/>
        <v>0.89413132706123588</v>
      </c>
      <c r="M62" s="27">
        <f t="shared" ca="1" si="3"/>
        <v>2.469304833242519E-6</v>
      </c>
      <c r="N62" s="44"/>
      <c r="O62" s="44"/>
      <c r="P62" s="7"/>
      <c r="Q62" s="28">
        <f t="shared" ca="1" si="4"/>
        <v>-3440.1133972354805</v>
      </c>
      <c r="R62" s="27">
        <f t="shared" ca="1" si="5"/>
        <v>1707.1421387373775</v>
      </c>
      <c r="S62" s="7"/>
      <c r="T62" s="28">
        <f t="shared" ca="1" si="6"/>
        <v>0.89580929845782808</v>
      </c>
      <c r="U62" s="27">
        <f t="shared" ca="1" si="7"/>
        <v>0.44780647933705015</v>
      </c>
      <c r="V62" s="7"/>
      <c r="W62" s="28">
        <f t="shared" ca="1" si="8"/>
        <v>0.89255992487425684</v>
      </c>
      <c r="X62" s="27">
        <f t="shared" ca="1" si="11"/>
        <v>235.82275731074583</v>
      </c>
      <c r="Y62" s="7"/>
      <c r="Z62" s="28">
        <f t="shared" si="12"/>
        <v>235.68300000000002</v>
      </c>
      <c r="AA62" s="27">
        <f t="shared" si="9"/>
        <v>4.1134443409777965</v>
      </c>
      <c r="AB62" s="7"/>
      <c r="AC62" s="28">
        <f t="shared" ca="1" si="0"/>
        <v>0.13975731074580722</v>
      </c>
      <c r="AD62" s="27">
        <f t="shared" ca="1" si="10"/>
        <v>4.1602885952102042E-2</v>
      </c>
      <c r="AE62" s="7">
        <v>107</v>
      </c>
    </row>
    <row r="63" spans="1:31" s="26" customFormat="1" x14ac:dyDescent="0.25">
      <c r="A63" s="26">
        <v>43</v>
      </c>
      <c r="B63" s="26">
        <v>635</v>
      </c>
      <c r="C63" s="26">
        <v>11357</v>
      </c>
      <c r="D63" s="26">
        <v>13850</v>
      </c>
      <c r="E63" s="26">
        <v>14967</v>
      </c>
      <c r="F63" s="26">
        <v>12470</v>
      </c>
      <c r="G63" s="27"/>
      <c r="H63" s="7"/>
      <c r="I63" s="28">
        <f t="shared" si="1"/>
        <v>-3610</v>
      </c>
      <c r="J63" s="27">
        <f t="shared" si="1"/>
        <v>1380</v>
      </c>
      <c r="K63" s="7"/>
      <c r="L63" s="124">
        <f t="shared" si="2"/>
        <v>0.93457591829556808</v>
      </c>
      <c r="M63" s="27">
        <f t="shared" ca="1" si="3"/>
        <v>7.8867744733501521E-6</v>
      </c>
      <c r="N63" s="44"/>
      <c r="O63" s="44"/>
      <c r="P63" s="7"/>
      <c r="Q63" s="28">
        <f t="shared" ca="1" si="4"/>
        <v>-3588.1133972354805</v>
      </c>
      <c r="R63" s="27">
        <f t="shared" ca="1" si="5"/>
        <v>1359.1421387373775</v>
      </c>
      <c r="S63" s="7"/>
      <c r="T63" s="28">
        <f t="shared" ca="1" si="6"/>
        <v>0.93434866064231337</v>
      </c>
      <c r="U63" s="27">
        <f t="shared" ca="1" si="7"/>
        <v>0.3565213711593842</v>
      </c>
      <c r="V63" s="7"/>
      <c r="W63" s="28">
        <f t="shared" ca="1" si="8"/>
        <v>0.93176757813217082</v>
      </c>
      <c r="X63" s="27">
        <f t="shared" ca="1" si="11"/>
        <v>241.52784370691825</v>
      </c>
      <c r="Y63" s="7"/>
      <c r="Z63" s="28">
        <f t="shared" si="12"/>
        <v>241.39800000000002</v>
      </c>
      <c r="AA63" s="27">
        <f t="shared" si="9"/>
        <v>4.213189907729272</v>
      </c>
      <c r="AB63" s="7"/>
      <c r="AC63" s="28">
        <f t="shared" ca="1" si="0"/>
        <v>0.12984370691822278</v>
      </c>
      <c r="AD63" s="27">
        <f t="shared" ca="1" si="10"/>
        <v>2.7940496735823217E-2</v>
      </c>
      <c r="AE63" s="7">
        <v>106</v>
      </c>
    </row>
    <row r="64" spans="1:31" s="26" customFormat="1" x14ac:dyDescent="0.25">
      <c r="A64" s="26">
        <v>44</v>
      </c>
      <c r="B64" s="26">
        <v>634</v>
      </c>
      <c r="C64" s="26">
        <v>11298</v>
      </c>
      <c r="D64" s="26">
        <v>13662</v>
      </c>
      <c r="E64" s="26">
        <v>15020</v>
      </c>
      <c r="F64" s="26">
        <v>12647</v>
      </c>
      <c r="G64" s="27"/>
      <c r="H64" s="7"/>
      <c r="I64" s="28">
        <f t="shared" si="1"/>
        <v>-3722</v>
      </c>
      <c r="J64" s="27">
        <f t="shared" si="1"/>
        <v>1015</v>
      </c>
      <c r="K64" s="7"/>
      <c r="L64" s="124">
        <f t="shared" si="2"/>
        <v>0.96568604532792368</v>
      </c>
      <c r="M64" s="27">
        <f t="shared" ca="1" si="3"/>
        <v>1.6426060984169105E-5</v>
      </c>
      <c r="N64" s="44"/>
      <c r="O64" s="44"/>
      <c r="P64" s="7"/>
      <c r="Q64" s="28">
        <f t="shared" ca="1" si="4"/>
        <v>-3700.1133972354805</v>
      </c>
      <c r="R64" s="27">
        <f t="shared" ca="1" si="5"/>
        <v>994.14213873737754</v>
      </c>
      <c r="S64" s="7"/>
      <c r="T64" s="28">
        <f t="shared" ca="1" si="6"/>
        <v>0.9635135833765186</v>
      </c>
      <c r="U64" s="27">
        <f t="shared" ca="1" si="7"/>
        <v>0.26077693298453347</v>
      </c>
      <c r="V64" s="7"/>
      <c r="W64" s="28">
        <f t="shared" ca="1" si="8"/>
        <v>0.96163313760825264</v>
      </c>
      <c r="X64" s="27">
        <f t="shared" ca="1" si="11"/>
        <v>247.29350630776321</v>
      </c>
      <c r="Y64" s="7"/>
      <c r="Z64" s="28">
        <f t="shared" si="12"/>
        <v>247.10400000000001</v>
      </c>
      <c r="AA64" s="27">
        <f t="shared" si="9"/>
        <v>4.3127783948480678</v>
      </c>
      <c r="AB64" s="7"/>
      <c r="AC64" s="28">
        <f t="shared" ca="1" si="0"/>
        <v>0.18950630776319599</v>
      </c>
      <c r="AD64" s="27">
        <f t="shared" ca="1" si="10"/>
        <v>4.1266132413852574E-2</v>
      </c>
      <c r="AE64" s="7">
        <v>105</v>
      </c>
    </row>
    <row r="65" spans="1:31" s="26" customFormat="1" x14ac:dyDescent="0.25">
      <c r="A65" s="26">
        <v>45</v>
      </c>
      <c r="B65" s="26">
        <v>626</v>
      </c>
      <c r="C65" s="26">
        <v>11260</v>
      </c>
      <c r="D65" s="26">
        <v>13490</v>
      </c>
      <c r="E65" s="26">
        <v>15071</v>
      </c>
      <c r="F65" s="26">
        <v>12835</v>
      </c>
      <c r="G65" s="27"/>
      <c r="H65" s="7"/>
      <c r="I65" s="28">
        <f t="shared" si="1"/>
        <v>-3811</v>
      </c>
      <c r="J65" s="27">
        <f t="shared" si="1"/>
        <v>655</v>
      </c>
      <c r="K65" s="7"/>
      <c r="L65" s="124">
        <f t="shared" si="2"/>
        <v>0.98701297277725075</v>
      </c>
      <c r="M65" s="27">
        <f t="shared" ca="1" si="3"/>
        <v>2.2899194800789594E-6</v>
      </c>
      <c r="N65" s="44"/>
      <c r="O65" s="44"/>
      <c r="P65" s="7"/>
      <c r="Q65" s="28">
        <f t="shared" ca="1" si="4"/>
        <v>-3789.1133972354805</v>
      </c>
      <c r="R65" s="27">
        <f t="shared" ca="1" si="5"/>
        <v>634.14213873737754</v>
      </c>
      <c r="S65" s="7"/>
      <c r="T65" s="28">
        <f t="shared" ca="1" si="6"/>
        <v>0.98668928090637797</v>
      </c>
      <c r="U65" s="27">
        <f t="shared" ca="1" si="7"/>
        <v>0.1663440624559136</v>
      </c>
      <c r="V65" s="7"/>
      <c r="W65" s="28">
        <f t="shared" ca="1" si="8"/>
        <v>0.98549972478697323</v>
      </c>
      <c r="X65" s="27">
        <f t="shared" ca="1" si="11"/>
        <v>252.88540808382186</v>
      </c>
      <c r="Y65" s="7"/>
      <c r="Z65" s="28">
        <f t="shared" si="12"/>
        <v>252.738</v>
      </c>
      <c r="AA65" s="27">
        <f t="shared" si="9"/>
        <v>4.4111102449054282</v>
      </c>
      <c r="AB65" s="7"/>
      <c r="AC65" s="28">
        <f t="shared" ca="1" si="0"/>
        <v>0.14740808382185833</v>
      </c>
      <c r="AD65" s="27">
        <f t="shared" ca="1" si="10"/>
        <v>9.8823047997882441E-2</v>
      </c>
      <c r="AE65" s="7">
        <v>104</v>
      </c>
    </row>
    <row r="66" spans="1:31" s="26" customFormat="1" x14ac:dyDescent="0.25">
      <c r="A66" s="26">
        <v>46</v>
      </c>
      <c r="B66" s="26">
        <v>629</v>
      </c>
      <c r="C66" s="26">
        <v>11234</v>
      </c>
      <c r="D66" s="26">
        <v>13300</v>
      </c>
      <c r="E66" s="26">
        <v>15088</v>
      </c>
      <c r="F66" s="26">
        <v>13016</v>
      </c>
      <c r="G66" s="27"/>
      <c r="H66" s="7"/>
      <c r="I66" s="28">
        <f t="shared" si="1"/>
        <v>-3854</v>
      </c>
      <c r="J66" s="27">
        <f t="shared" si="1"/>
        <v>284</v>
      </c>
      <c r="K66" s="7"/>
      <c r="L66" s="124">
        <f t="shared" si="2"/>
        <v>0.99883492032863119</v>
      </c>
      <c r="M66" s="27">
        <f t="shared" ca="1" si="3"/>
        <v>2.0342951141553162E-6</v>
      </c>
      <c r="N66" s="44"/>
      <c r="O66" s="44"/>
      <c r="P66" s="7"/>
      <c r="Q66" s="28">
        <f t="shared" ca="1" si="4"/>
        <v>-3832.1133972354805</v>
      </c>
      <c r="R66" s="27">
        <f t="shared" ca="1" si="5"/>
        <v>263.14213873737754</v>
      </c>
      <c r="S66" s="7"/>
      <c r="T66" s="28">
        <f t="shared" ca="1" si="6"/>
        <v>0.99788652802754607</v>
      </c>
      <c r="U66" s="27">
        <f t="shared" ca="1" si="7"/>
        <v>6.902574310558586E-2</v>
      </c>
      <c r="V66" s="7"/>
      <c r="W66" s="28">
        <f t="shared" ca="1" si="8"/>
        <v>0.99740863315062134</v>
      </c>
      <c r="X66" s="27">
        <f t="shared" ca="1" si="11"/>
        <v>258.50730086961858</v>
      </c>
      <c r="Y66" s="7"/>
      <c r="Z66" s="28">
        <f t="shared" si="12"/>
        <v>258.399</v>
      </c>
      <c r="AA66" s="27">
        <f t="shared" si="9"/>
        <v>4.5099133338608279</v>
      </c>
      <c r="AB66" s="7"/>
      <c r="AC66" s="28">
        <f t="shared" ca="1" si="0"/>
        <v>0.10830086961857432</v>
      </c>
      <c r="AD66" s="27">
        <f t="shared" ca="1" si="10"/>
        <v>5.8459386898221055E-2</v>
      </c>
      <c r="AE66" s="7">
        <v>103</v>
      </c>
    </row>
    <row r="67" spans="1:31" s="26" customFormat="1" x14ac:dyDescent="0.25">
      <c r="A67" s="26">
        <v>47</v>
      </c>
      <c r="B67" s="26">
        <v>601</v>
      </c>
      <c r="C67" s="26">
        <v>11223</v>
      </c>
      <c r="D67" s="26">
        <v>13107</v>
      </c>
      <c r="E67" s="26">
        <v>15077</v>
      </c>
      <c r="F67" s="26">
        <v>13186</v>
      </c>
      <c r="G67" s="27"/>
      <c r="H67" s="7"/>
      <c r="I67" s="28">
        <f t="shared" si="1"/>
        <v>-3854</v>
      </c>
      <c r="J67" s="27">
        <f t="shared" si="1"/>
        <v>-79</v>
      </c>
      <c r="K67" s="7"/>
      <c r="L67" s="124">
        <f t="shared" si="2"/>
        <v>1.0010270980059515</v>
      </c>
      <c r="M67" s="27">
        <f t="shared" ca="1" si="3"/>
        <v>8.5406677858653701E-6</v>
      </c>
      <c r="N67" s="44"/>
      <c r="O67" s="44"/>
      <c r="P67" s="7"/>
      <c r="Q67" s="28">
        <f t="shared" ca="1" si="4"/>
        <v>-3832.1133972354805</v>
      </c>
      <c r="R67" s="27">
        <f t="shared" ca="1" si="5"/>
        <v>-99.85786126262245</v>
      </c>
      <c r="S67" s="7"/>
      <c r="T67" s="28">
        <f t="shared" ca="1" si="6"/>
        <v>0.99788652802754607</v>
      </c>
      <c r="U67" s="27">
        <f t="shared" ca="1" si="7"/>
        <v>-2.619406801077254E-2</v>
      </c>
      <c r="V67" s="7"/>
      <c r="W67" s="28">
        <f t="shared" ca="1" si="8"/>
        <v>0.99810465591313502</v>
      </c>
      <c r="X67" s="27">
        <f t="shared" ca="1" si="11"/>
        <v>263.96946219962251</v>
      </c>
      <c r="Y67" s="7"/>
      <c r="Z67" s="28">
        <f t="shared" si="12"/>
        <v>263.80799999999999</v>
      </c>
      <c r="AA67" s="27">
        <f t="shared" si="9"/>
        <v>4.6043181931012009</v>
      </c>
      <c r="AB67" s="7"/>
      <c r="AC67" s="28">
        <f t="shared" ca="1" si="0"/>
        <v>0.16146219962251962</v>
      </c>
      <c r="AD67" s="27">
        <f t="shared" ca="1" si="10"/>
        <v>-6.5909368184748018E-2</v>
      </c>
      <c r="AE67" s="7">
        <v>102</v>
      </c>
    </row>
    <row r="68" spans="1:31" s="26" customFormat="1" x14ac:dyDescent="0.25">
      <c r="A68" s="26">
        <v>48</v>
      </c>
      <c r="B68" s="26">
        <v>614</v>
      </c>
      <c r="C68" s="26">
        <v>11250</v>
      </c>
      <c r="D68" s="26">
        <v>12942</v>
      </c>
      <c r="E68" s="26">
        <v>15080</v>
      </c>
      <c r="F68" s="26">
        <v>13381</v>
      </c>
      <c r="G68" s="27"/>
      <c r="H68" s="7"/>
      <c r="I68" s="28">
        <f t="shared" si="1"/>
        <v>-3830</v>
      </c>
      <c r="J68" s="27">
        <f t="shared" si="1"/>
        <v>-439</v>
      </c>
      <c r="K68" s="7"/>
      <c r="L68" s="124">
        <f t="shared" si="2"/>
        <v>0.9940585372684303</v>
      </c>
      <c r="M68" s="27">
        <f t="shared" ca="1" si="3"/>
        <v>2.2903919894578986E-6</v>
      </c>
      <c r="N68" s="44"/>
      <c r="O68" s="44"/>
      <c r="P68" s="7"/>
      <c r="Q68" s="28">
        <f t="shared" ca="1" si="4"/>
        <v>-3808.1133972354805</v>
      </c>
      <c r="R68" s="27">
        <f t="shared" ca="1" si="5"/>
        <v>-459.85786126262246</v>
      </c>
      <c r="S68" s="7"/>
      <c r="T68" s="28">
        <f t="shared" ca="1" si="6"/>
        <v>0.99163690172735919</v>
      </c>
      <c r="U68" s="27">
        <f t="shared" ca="1" si="7"/>
        <v>-0.12062693853939245</v>
      </c>
      <c r="V68" s="7"/>
      <c r="W68" s="28">
        <f t="shared" ca="1" si="8"/>
        <v>0.99254513316196769</v>
      </c>
      <c r="X68" s="27">
        <f t="shared" ca="1" si="11"/>
        <v>269.39549018981211</v>
      </c>
      <c r="Y68" s="7"/>
      <c r="Z68" s="28">
        <f t="shared" si="12"/>
        <v>269.334</v>
      </c>
      <c r="AA68" s="27">
        <f t="shared" si="9"/>
        <v>4.700765087566408</v>
      </c>
      <c r="AB68" s="7"/>
      <c r="AC68" s="28">
        <f t="shared" ca="1" si="0"/>
        <v>6.1490189812104745E-2</v>
      </c>
      <c r="AD68" s="27">
        <f t="shared" ca="1" si="10"/>
        <v>8.8624576939594135E-2</v>
      </c>
      <c r="AE68" s="7">
        <v>101</v>
      </c>
    </row>
    <row r="69" spans="1:31" s="26" customFormat="1" x14ac:dyDescent="0.25">
      <c r="A69" s="26">
        <v>49</v>
      </c>
      <c r="B69" s="26">
        <v>631</v>
      </c>
      <c r="C69" s="26">
        <v>11275</v>
      </c>
      <c r="D69" s="26">
        <v>12745</v>
      </c>
      <c r="E69" s="26">
        <v>15037</v>
      </c>
      <c r="F69" s="26">
        <v>13558</v>
      </c>
      <c r="G69" s="27"/>
      <c r="H69" s="7"/>
      <c r="I69" s="28">
        <f t="shared" si="1"/>
        <v>-3762</v>
      </c>
      <c r="J69" s="27">
        <f t="shared" si="1"/>
        <v>-813</v>
      </c>
      <c r="K69" s="7"/>
      <c r="L69" s="124">
        <f t="shared" si="2"/>
        <v>0.97726902461455289</v>
      </c>
      <c r="M69" s="27">
        <f t="shared" ca="1" si="3"/>
        <v>2.9395948084978737E-6</v>
      </c>
      <c r="N69" s="44"/>
      <c r="O69" s="44"/>
      <c r="P69" s="7"/>
      <c r="Q69" s="28">
        <f t="shared" ca="1" si="4"/>
        <v>-3740.1133972354805</v>
      </c>
      <c r="R69" s="27">
        <f t="shared" ca="1" si="5"/>
        <v>-833.85786126262246</v>
      </c>
      <c r="S69" s="7"/>
      <c r="T69" s="28">
        <f t="shared" ca="1" si="6"/>
        <v>0.9739296272101633</v>
      </c>
      <c r="U69" s="27">
        <f t="shared" ca="1" si="7"/>
        <v>-0.21873219847745867</v>
      </c>
      <c r="V69" s="7"/>
      <c r="W69" s="28">
        <f t="shared" ca="1" si="8"/>
        <v>0.9755544999549175</v>
      </c>
      <c r="X69" s="27">
        <f t="shared" ca="1" si="11"/>
        <v>275.10361606705328</v>
      </c>
      <c r="Y69" s="7"/>
      <c r="Z69" s="28">
        <f t="shared" si="12"/>
        <v>275.01299999999998</v>
      </c>
      <c r="AA69" s="27">
        <f t="shared" si="9"/>
        <v>4.7998823357871645</v>
      </c>
      <c r="AB69" s="7"/>
      <c r="AC69" s="28">
        <f t="shared" ca="1" si="0"/>
        <v>9.061606705330405E-2</v>
      </c>
      <c r="AD69" s="27">
        <f t="shared" ca="1" si="10"/>
        <v>1.4081990622912599E-2</v>
      </c>
      <c r="AE69" s="7">
        <v>100</v>
      </c>
    </row>
    <row r="70" spans="1:31" s="26" customFormat="1" x14ac:dyDescent="0.25">
      <c r="A70" s="26">
        <v>50</v>
      </c>
      <c r="B70" s="26">
        <v>642</v>
      </c>
      <c r="C70" s="26">
        <v>11327</v>
      </c>
      <c r="D70" s="26">
        <v>12567</v>
      </c>
      <c r="E70" s="26">
        <v>14988</v>
      </c>
      <c r="F70" s="26">
        <v>13746</v>
      </c>
      <c r="G70" s="27"/>
      <c r="H70" s="7"/>
      <c r="I70" s="28">
        <f t="shared" si="1"/>
        <v>-3661</v>
      </c>
      <c r="J70" s="27">
        <f t="shared" si="1"/>
        <v>-1179</v>
      </c>
      <c r="K70" s="7"/>
      <c r="L70" s="124">
        <f t="shared" si="2"/>
        <v>0.95034039742010035</v>
      </c>
      <c r="M70" s="27">
        <f t="shared" ca="1" si="3"/>
        <v>1.4848363914809718E-7</v>
      </c>
      <c r="N70" s="44"/>
      <c r="O70" s="44"/>
      <c r="P70" s="7"/>
      <c r="Q70" s="28">
        <f t="shared" ca="1" si="4"/>
        <v>-3639.1133972354805</v>
      </c>
      <c r="R70" s="27">
        <f t="shared" ca="1" si="5"/>
        <v>-1199.8578612626225</v>
      </c>
      <c r="S70" s="7"/>
      <c r="T70" s="28">
        <f t="shared" ca="1" si="6"/>
        <v>0.94762911653021042</v>
      </c>
      <c r="U70" s="27">
        <f t="shared" ca="1" si="7"/>
        <v>-0.31473895018155557</v>
      </c>
      <c r="V70" s="7"/>
      <c r="W70" s="28">
        <f t="shared" ca="1" si="8"/>
        <v>0.94995506167150168</v>
      </c>
      <c r="X70" s="27">
        <f t="shared" ca="1" si="11"/>
        <v>280.79720526563983</v>
      </c>
      <c r="Y70" s="7"/>
      <c r="Z70" s="28">
        <f t="shared" si="12"/>
        <v>280.791</v>
      </c>
      <c r="AA70" s="27">
        <f t="shared" si="9"/>
        <v>4.9007274599673973</v>
      </c>
      <c r="AB70" s="7"/>
      <c r="AC70" s="28">
        <f t="shared" ca="1" si="0"/>
        <v>6.2052656398350337E-3</v>
      </c>
      <c r="AD70" s="27">
        <f t="shared" ca="1" si="10"/>
        <v>6.341949650271772E-2</v>
      </c>
      <c r="AE70" s="7">
        <v>99</v>
      </c>
    </row>
    <row r="71" spans="1:31" s="26" customFormat="1" x14ac:dyDescent="0.25">
      <c r="A71" s="26">
        <v>51</v>
      </c>
      <c r="B71" s="26">
        <v>636</v>
      </c>
      <c r="C71" s="26">
        <v>11403</v>
      </c>
      <c r="D71" s="26">
        <v>12389</v>
      </c>
      <c r="E71" s="26">
        <v>14923</v>
      </c>
      <c r="F71" s="26">
        <v>13924</v>
      </c>
      <c r="G71" s="27"/>
      <c r="H71" s="7"/>
      <c r="I71" s="28">
        <f t="shared" si="1"/>
        <v>-3520</v>
      </c>
      <c r="J71" s="27">
        <f t="shared" si="1"/>
        <v>-1535</v>
      </c>
      <c r="K71" s="7"/>
      <c r="L71" s="124">
        <f t="shared" si="2"/>
        <v>0.9141384053998054</v>
      </c>
      <c r="M71" s="27">
        <f t="shared" ca="1" si="3"/>
        <v>4.7645412575349445E-8</v>
      </c>
      <c r="N71" s="44"/>
      <c r="O71" s="44"/>
      <c r="P71" s="7"/>
      <c r="Q71" s="28">
        <f t="shared" ca="1" si="4"/>
        <v>-3498.1133972354805</v>
      </c>
      <c r="R71" s="27">
        <f t="shared" ca="1" si="5"/>
        <v>-1555.8578612626225</v>
      </c>
      <c r="S71" s="7"/>
      <c r="T71" s="28">
        <f t="shared" ca="1" si="6"/>
        <v>0.91091256201661286</v>
      </c>
      <c r="U71" s="27">
        <f t="shared" ca="1" si="7"/>
        <v>-0.40812256659319079</v>
      </c>
      <c r="V71" s="7"/>
      <c r="W71" s="28">
        <f t="shared" ca="1" si="8"/>
        <v>0.91392012710822479</v>
      </c>
      <c r="X71" s="27">
        <f t="shared" ca="1" si="11"/>
        <v>286.52990099908448</v>
      </c>
      <c r="Y71" s="7"/>
      <c r="Z71" s="28">
        <f t="shared" si="12"/>
        <v>286.51499999999999</v>
      </c>
      <c r="AA71" s="27">
        <f t="shared" si="9"/>
        <v>5.0006301063515526</v>
      </c>
      <c r="AB71" s="7"/>
      <c r="AC71" s="28">
        <f t="shared" ca="1" si="0"/>
        <v>1.4900999084488831E-2</v>
      </c>
      <c r="AD71" s="27">
        <f t="shared" ca="1" si="10"/>
        <v>5.8502775492513592E-2</v>
      </c>
      <c r="AE71" s="7">
        <v>98</v>
      </c>
    </row>
    <row r="72" spans="1:31" s="26" customFormat="1" x14ac:dyDescent="0.25">
      <c r="A72" s="26">
        <v>52</v>
      </c>
      <c r="B72" s="26">
        <v>630</v>
      </c>
      <c r="C72" s="26">
        <v>11481</v>
      </c>
      <c r="D72" s="26">
        <v>12214</v>
      </c>
      <c r="E72" s="26">
        <v>14824</v>
      </c>
      <c r="F72" s="26">
        <v>14087</v>
      </c>
      <c r="G72" s="27"/>
      <c r="H72" s="7"/>
      <c r="I72" s="28">
        <f t="shared" si="1"/>
        <v>-3343</v>
      </c>
      <c r="J72" s="27">
        <f t="shared" si="1"/>
        <v>-1873</v>
      </c>
      <c r="K72" s="7"/>
      <c r="L72" s="124">
        <f t="shared" si="2"/>
        <v>0.86928694261281969</v>
      </c>
      <c r="M72" s="27">
        <f t="shared" ca="1" si="3"/>
        <v>6.5764555070313912E-7</v>
      </c>
      <c r="N72" s="44"/>
      <c r="O72" s="44"/>
      <c r="P72" s="7"/>
      <c r="Q72" s="28">
        <f t="shared" ca="1" si="4"/>
        <v>-3321.1133972354805</v>
      </c>
      <c r="R72" s="27">
        <f t="shared" ca="1" si="5"/>
        <v>-1893.8578612626225</v>
      </c>
      <c r="S72" s="7"/>
      <c r="T72" s="28">
        <f t="shared" ca="1" si="6"/>
        <v>0.86482156805273513</v>
      </c>
      <c r="U72" s="27">
        <f t="shared" ca="1" si="7"/>
        <v>-0.49678453947839507</v>
      </c>
      <c r="V72" s="7"/>
      <c r="W72" s="28">
        <f t="shared" ca="1" si="8"/>
        <v>0.86847598913036639</v>
      </c>
      <c r="X72" s="27">
        <f t="shared" ca="1" si="11"/>
        <v>292.23651318900124</v>
      </c>
      <c r="Y72" s="7"/>
      <c r="Z72" s="28">
        <f t="shared" si="12"/>
        <v>292.185</v>
      </c>
      <c r="AA72" s="27">
        <f t="shared" si="9"/>
        <v>5.099590274939632</v>
      </c>
      <c r="AB72" s="7"/>
      <c r="AC72" s="28">
        <f t="shared" ca="1" si="0"/>
        <v>5.1513189001241244E-2</v>
      </c>
      <c r="AD72" s="27">
        <f t="shared" ca="1" si="10"/>
        <v>1.6933541438049815E-2</v>
      </c>
      <c r="AE72" s="7">
        <v>97</v>
      </c>
    </row>
    <row r="73" spans="1:31" s="26" customFormat="1" x14ac:dyDescent="0.25">
      <c r="A73" s="26">
        <v>53</v>
      </c>
      <c r="B73" s="26">
        <v>636</v>
      </c>
      <c r="C73" s="26">
        <v>11587</v>
      </c>
      <c r="D73" s="26">
        <v>12054</v>
      </c>
      <c r="E73" s="26">
        <v>14722</v>
      </c>
      <c r="F73" s="26">
        <v>14251</v>
      </c>
      <c r="G73" s="27"/>
      <c r="H73" s="7"/>
      <c r="I73" s="28">
        <f t="shared" si="1"/>
        <v>-3135</v>
      </c>
      <c r="J73" s="27">
        <f t="shared" si="1"/>
        <v>-2197</v>
      </c>
      <c r="K73" s="7"/>
      <c r="L73" s="124">
        <f t="shared" si="2"/>
        <v>0.81537979931216131</v>
      </c>
      <c r="M73" s="27">
        <f t="shared" ca="1" si="3"/>
        <v>2.0020402079098698E-7</v>
      </c>
      <c r="N73" s="44"/>
      <c r="O73" s="44"/>
      <c r="P73" s="7"/>
      <c r="Q73" s="28">
        <f t="shared" ca="1" si="4"/>
        <v>-3113.1133972354805</v>
      </c>
      <c r="R73" s="27">
        <f t="shared" ca="1" si="5"/>
        <v>-2217.8578612626225</v>
      </c>
      <c r="S73" s="7"/>
      <c r="T73" s="28">
        <f t="shared" ca="1" si="6"/>
        <v>0.8106581401177827</v>
      </c>
      <c r="U73" s="27">
        <f t="shared" ca="1" si="7"/>
        <v>-0.58177412295415298</v>
      </c>
      <c r="V73" s="7"/>
      <c r="W73" s="28">
        <f t="shared" ca="1" si="8"/>
        <v>0.81493235767262495</v>
      </c>
      <c r="X73" s="27">
        <f t="shared" ca="1" si="11"/>
        <v>297.98890574598943</v>
      </c>
      <c r="Y73" s="7"/>
      <c r="Z73" s="28">
        <f t="shared" si="12"/>
        <v>297.90899999999999</v>
      </c>
      <c r="AA73" s="27">
        <f t="shared" si="9"/>
        <v>5.1994929213237864</v>
      </c>
      <c r="AB73" s="7"/>
      <c r="AC73" s="28">
        <f t="shared" ca="1" si="0"/>
        <v>7.9905745989435673E-2</v>
      </c>
      <c r="AD73" s="27">
        <f t="shared" ca="1" si="10"/>
        <v>-4.2960932179425981E-2</v>
      </c>
      <c r="AE73" s="7">
        <v>96</v>
      </c>
    </row>
    <row r="74" spans="1:31" s="26" customFormat="1" x14ac:dyDescent="0.25">
      <c r="A74" s="26">
        <v>54</v>
      </c>
      <c r="B74" s="26">
        <v>614</v>
      </c>
      <c r="C74" s="26">
        <v>11707</v>
      </c>
      <c r="D74" s="26">
        <v>11915</v>
      </c>
      <c r="E74" s="26">
        <v>14616</v>
      </c>
      <c r="F74" s="26">
        <v>14398</v>
      </c>
      <c r="G74" s="27"/>
      <c r="H74" s="7"/>
      <c r="I74" s="28">
        <f t="shared" si="1"/>
        <v>-2909</v>
      </c>
      <c r="J74" s="27">
        <f t="shared" si="1"/>
        <v>-2483</v>
      </c>
      <c r="K74" s="7"/>
      <c r="L74" s="124">
        <f t="shared" si="2"/>
        <v>0.75561476615936018</v>
      </c>
      <c r="M74" s="27">
        <f t="shared" ca="1" si="3"/>
        <v>1.0276955990778611E-6</v>
      </c>
      <c r="N74" s="44"/>
      <c r="O74" s="44"/>
      <c r="P74" s="7"/>
      <c r="Q74" s="28">
        <f t="shared" ca="1" si="4"/>
        <v>-2887.1133972354805</v>
      </c>
      <c r="R74" s="27">
        <f t="shared" ca="1" si="5"/>
        <v>-2503.8578612626225</v>
      </c>
      <c r="S74" s="7"/>
      <c r="T74" s="28">
        <f t="shared" ca="1" si="6"/>
        <v>0.75180749245769019</v>
      </c>
      <c r="U74" s="27">
        <f t="shared" ca="1" si="7"/>
        <v>-0.65679579231855656</v>
      </c>
      <c r="V74" s="7"/>
      <c r="W74" s="28">
        <f t="shared" ca="1" si="8"/>
        <v>0.75662851938331455</v>
      </c>
      <c r="X74" s="27">
        <f t="shared" ca="1" si="11"/>
        <v>303.42595249827218</v>
      </c>
      <c r="Y74" s="7"/>
      <c r="Z74" s="28">
        <f t="shared" si="12"/>
        <v>303.435</v>
      </c>
      <c r="AA74" s="27">
        <f t="shared" si="9"/>
        <v>5.2959398157889934</v>
      </c>
      <c r="AB74" s="7"/>
      <c r="AC74" s="28">
        <f t="shared" ca="1" si="0"/>
        <v>-9.0475017278208725E-3</v>
      </c>
      <c r="AD74" s="27">
        <f t="shared" ca="1" si="10"/>
        <v>2.928259166509406E-2</v>
      </c>
      <c r="AE74" s="7">
        <v>95</v>
      </c>
    </row>
    <row r="75" spans="1:31" s="26" customFormat="1" x14ac:dyDescent="0.25">
      <c r="A75" s="26">
        <v>55</v>
      </c>
      <c r="B75" s="26">
        <v>605</v>
      </c>
      <c r="C75" s="26">
        <v>11831</v>
      </c>
      <c r="D75" s="26">
        <v>11781</v>
      </c>
      <c r="E75" s="26">
        <v>14482</v>
      </c>
      <c r="F75" s="26">
        <v>14525</v>
      </c>
      <c r="G75" s="27"/>
      <c r="H75" s="7"/>
      <c r="I75" s="28">
        <f t="shared" si="1"/>
        <v>-2651</v>
      </c>
      <c r="J75" s="27">
        <f t="shared" si="1"/>
        <v>-2744</v>
      </c>
      <c r="K75" s="7"/>
      <c r="L75" s="124">
        <f t="shared" si="2"/>
        <v>0.68985154959864348</v>
      </c>
      <c r="M75" s="27">
        <f t="shared" ca="1" si="3"/>
        <v>8.4894781458047519E-9</v>
      </c>
      <c r="N75" s="44"/>
      <c r="O75" s="44"/>
      <c r="P75" s="7"/>
      <c r="Q75" s="28">
        <f t="shared" ca="1" si="4"/>
        <v>-2629.1133972354805</v>
      </c>
      <c r="R75" s="27">
        <f t="shared" ca="1" si="5"/>
        <v>-2764.8578612626225</v>
      </c>
      <c r="S75" s="7"/>
      <c r="T75" s="28">
        <f t="shared" ca="1" si="6"/>
        <v>0.68462400973068194</v>
      </c>
      <c r="U75" s="27">
        <f t="shared" ca="1" si="7"/>
        <v>-0.72525962345180595</v>
      </c>
      <c r="V75" s="7"/>
      <c r="W75" s="28">
        <f t="shared" ca="1" si="8"/>
        <v>0.68994368796278027</v>
      </c>
      <c r="X75" s="27">
        <f t="shared" ca="1" si="11"/>
        <v>308.89564851086811</v>
      </c>
      <c r="Y75" s="7"/>
      <c r="Z75" s="28">
        <f t="shared" si="12"/>
        <v>308.88</v>
      </c>
      <c r="AA75" s="27">
        <f t="shared" si="9"/>
        <v>5.3909729935600854</v>
      </c>
      <c r="AB75" s="7"/>
      <c r="AC75" s="28">
        <f t="shared" ca="1" si="0"/>
        <v>1.5648510868118137E-2</v>
      </c>
      <c r="AD75" s="27">
        <f t="shared" ca="1" si="10"/>
        <v>2.8406845617837462E-2</v>
      </c>
      <c r="AE75" s="7">
        <v>94</v>
      </c>
    </row>
    <row r="76" spans="1:31" s="26" customFormat="1" x14ac:dyDescent="0.25">
      <c r="A76" s="26">
        <v>56</v>
      </c>
      <c r="B76" s="26">
        <v>631</v>
      </c>
      <c r="C76" s="26">
        <v>11981</v>
      </c>
      <c r="D76" s="26">
        <v>11660</v>
      </c>
      <c r="E76" s="26">
        <v>14342</v>
      </c>
      <c r="F76" s="26">
        <v>14651</v>
      </c>
      <c r="G76" s="27"/>
      <c r="H76" s="7"/>
      <c r="I76" s="28">
        <f t="shared" si="1"/>
        <v>-2361</v>
      </c>
      <c r="J76" s="27">
        <f t="shared" si="1"/>
        <v>-2991</v>
      </c>
      <c r="K76" s="7"/>
      <c r="L76" s="124">
        <f t="shared" si="2"/>
        <v>0.61463759079633062</v>
      </c>
      <c r="M76" s="27">
        <f t="shared" ca="1" si="3"/>
        <v>6.8311252127307129E-8</v>
      </c>
      <c r="N76" s="44"/>
      <c r="O76" s="44"/>
      <c r="P76" s="7"/>
      <c r="Q76" s="28">
        <f t="shared" ca="1" si="4"/>
        <v>-2339.1133972354805</v>
      </c>
      <c r="R76" s="27">
        <f t="shared" ca="1" si="5"/>
        <v>-3011.8578612626225</v>
      </c>
      <c r="S76" s="7"/>
      <c r="T76" s="28">
        <f t="shared" ca="1" si="6"/>
        <v>0.60910769193675784</v>
      </c>
      <c r="U76" s="27">
        <f t="shared" ca="1" si="7"/>
        <v>-0.79005106517560908</v>
      </c>
      <c r="V76" s="7"/>
      <c r="W76" s="28">
        <f t="shared" ca="1" si="8"/>
        <v>0.61489895500988578</v>
      </c>
      <c r="X76" s="27">
        <f t="shared" ca="1" si="11"/>
        <v>314.57242581382638</v>
      </c>
      <c r="Y76" s="7"/>
      <c r="Z76" s="28">
        <f t="shared" si="12"/>
        <v>314.55899999999997</v>
      </c>
      <c r="AA76" s="27">
        <f t="shared" si="9"/>
        <v>5.4900902417808428</v>
      </c>
      <c r="AB76" s="7"/>
      <c r="AC76" s="28">
        <f t="shared" ca="1" si="0"/>
        <v>1.3425813826415833E-2</v>
      </c>
      <c r="AD76" s="27">
        <f t="shared" ca="1" si="10"/>
        <v>0.11211986331954904</v>
      </c>
      <c r="AE76" s="7">
        <v>93</v>
      </c>
    </row>
    <row r="77" spans="1:31" s="26" customFormat="1" x14ac:dyDescent="0.25">
      <c r="A77" s="26">
        <v>57</v>
      </c>
      <c r="B77" s="26">
        <v>623</v>
      </c>
      <c r="C77" s="26">
        <v>12139</v>
      </c>
      <c r="D77" s="26">
        <v>11558</v>
      </c>
      <c r="E77" s="26">
        <v>14198</v>
      </c>
      <c r="F77" s="26">
        <v>14766</v>
      </c>
      <c r="G77" s="27"/>
      <c r="H77" s="7"/>
      <c r="I77" s="28">
        <f t="shared" si="1"/>
        <v>-2059</v>
      </c>
      <c r="J77" s="27">
        <f t="shared" si="1"/>
        <v>-3208</v>
      </c>
      <c r="K77" s="7"/>
      <c r="L77" s="124">
        <f t="shared" si="2"/>
        <v>0.53445336812953215</v>
      </c>
      <c r="M77" s="27">
        <f t="shared" ca="1" si="3"/>
        <v>4.9214527638797675E-6</v>
      </c>
      <c r="N77" s="44"/>
      <c r="O77" s="44"/>
      <c r="P77" s="7"/>
      <c r="Q77" s="28">
        <f t="shared" ca="1" si="4"/>
        <v>-2037.1133972354805</v>
      </c>
      <c r="R77" s="27">
        <f t="shared" ca="1" si="5"/>
        <v>-3228.8578612626225</v>
      </c>
      <c r="S77" s="7"/>
      <c r="T77" s="28">
        <f t="shared" ca="1" si="6"/>
        <v>0.53046656099274048</v>
      </c>
      <c r="U77" s="27">
        <f t="shared" ca="1" si="7"/>
        <v>-0.84697310102202716</v>
      </c>
      <c r="V77" s="7"/>
      <c r="W77" s="28">
        <f t="shared" ca="1" si="8"/>
        <v>0.53667180288491256</v>
      </c>
      <c r="X77" s="27">
        <f t="shared" ca="1" si="11"/>
        <v>320.10636976797355</v>
      </c>
      <c r="Y77" s="7"/>
      <c r="Z77" s="28">
        <f t="shared" si="12"/>
        <v>320.16599999999994</v>
      </c>
      <c r="AA77" s="27">
        <f t="shared" si="9"/>
        <v>5.587950852940164</v>
      </c>
      <c r="AB77" s="7"/>
      <c r="AC77" s="28">
        <f t="shared" ca="1" si="0"/>
        <v>-5.963023202639306E-2</v>
      </c>
      <c r="AD77" s="27">
        <f t="shared" ca="1" si="10"/>
        <v>7.2874985027169714E-2</v>
      </c>
      <c r="AE77" s="7">
        <v>92</v>
      </c>
    </row>
    <row r="78" spans="1:31" s="26" customFormat="1" x14ac:dyDescent="0.25">
      <c r="A78" s="26">
        <v>58</v>
      </c>
      <c r="B78" s="26">
        <v>633</v>
      </c>
      <c r="C78" s="26">
        <v>12292</v>
      </c>
      <c r="D78" s="26">
        <v>11452</v>
      </c>
      <c r="E78" s="26">
        <v>14016</v>
      </c>
      <c r="F78" s="26">
        <v>14848</v>
      </c>
      <c r="G78" s="27"/>
      <c r="H78" s="7"/>
      <c r="I78" s="28">
        <f t="shared" si="1"/>
        <v>-1724</v>
      </c>
      <c r="J78" s="27">
        <f t="shared" si="1"/>
        <v>-3396</v>
      </c>
      <c r="K78" s="7"/>
      <c r="L78" s="124">
        <f t="shared" si="2"/>
        <v>0.44774720884545638</v>
      </c>
      <c r="M78" s="27">
        <f t="shared" ca="1" si="3"/>
        <v>4.1958239931677293E-6</v>
      </c>
      <c r="N78" s="44"/>
      <c r="O78" s="44"/>
      <c r="P78" s="7"/>
      <c r="Q78" s="28">
        <f t="shared" ca="1" si="4"/>
        <v>-1702.1133972354805</v>
      </c>
      <c r="R78" s="27">
        <f t="shared" ca="1" si="5"/>
        <v>-3416.8578612626225</v>
      </c>
      <c r="S78" s="7"/>
      <c r="T78" s="28">
        <f t="shared" ca="1" si="6"/>
        <v>0.44323219388596619</v>
      </c>
      <c r="U78" s="27">
        <f t="shared" ca="1" si="7"/>
        <v>-0.89628804452030653</v>
      </c>
      <c r="V78" s="7"/>
      <c r="W78" s="28">
        <f t="shared" ca="1" si="8"/>
        <v>0.44979557990392399</v>
      </c>
      <c r="X78" s="27">
        <f t="shared" ca="1" si="11"/>
        <v>325.81669736762535</v>
      </c>
      <c r="Y78" s="7"/>
      <c r="Z78" s="28">
        <f t="shared" si="12"/>
        <v>325.86299999999994</v>
      </c>
      <c r="AA78" s="27">
        <f t="shared" si="9"/>
        <v>5.6873822604262809</v>
      </c>
      <c r="AB78" s="7"/>
      <c r="AC78" s="28">
        <f t="shared" ca="1" si="0"/>
        <v>-4.6302632374590758E-2</v>
      </c>
      <c r="AD78" s="27">
        <f t="shared" ca="1" si="10"/>
        <v>-1.6307612942796368E-3</v>
      </c>
      <c r="AE78" s="7">
        <v>91</v>
      </c>
    </row>
    <row r="79" spans="1:31" s="26" customFormat="1" x14ac:dyDescent="0.25">
      <c r="A79" s="26">
        <v>59</v>
      </c>
      <c r="B79" s="26">
        <v>636</v>
      </c>
      <c r="C79" s="26">
        <v>12475</v>
      </c>
      <c r="D79" s="26">
        <v>11380</v>
      </c>
      <c r="E79" s="26">
        <v>13850</v>
      </c>
      <c r="F79" s="26">
        <v>14932</v>
      </c>
      <c r="G79" s="27"/>
      <c r="H79" s="7"/>
      <c r="I79" s="28">
        <f t="shared" si="1"/>
        <v>-1375</v>
      </c>
      <c r="J79" s="27">
        <f t="shared" si="1"/>
        <v>-3552</v>
      </c>
      <c r="K79" s="7"/>
      <c r="L79" s="124">
        <f t="shared" si="2"/>
        <v>0.3561759211784028</v>
      </c>
      <c r="M79" s="27">
        <f t="shared" ca="1" si="3"/>
        <v>9.219516247199404E-6</v>
      </c>
      <c r="N79" s="44"/>
      <c r="O79" s="44"/>
      <c r="P79" s="7"/>
      <c r="Q79" s="28">
        <f t="shared" ca="1" si="4"/>
        <v>-1353.1133972354805</v>
      </c>
      <c r="R79" s="27">
        <f t="shared" ca="1" si="5"/>
        <v>-3572.8578612626225</v>
      </c>
      <c r="S79" s="7"/>
      <c r="T79" s="28">
        <f t="shared" ca="1" si="6"/>
        <v>0.35235221143741624</v>
      </c>
      <c r="U79" s="27">
        <f t="shared" ca="1" si="7"/>
        <v>-0.93720895508270841</v>
      </c>
      <c r="V79" s="7"/>
      <c r="W79" s="28">
        <f t="shared" ca="1" si="8"/>
        <v>0.35921228680974554</v>
      </c>
      <c r="X79" s="27">
        <f t="shared" ca="1" si="11"/>
        <v>331.49538058148698</v>
      </c>
      <c r="Y79" s="7"/>
      <c r="Z79" s="28">
        <f t="shared" si="12"/>
        <v>331.58699999999993</v>
      </c>
      <c r="AA79" s="27">
        <f t="shared" si="9"/>
        <v>5.7872849068104362</v>
      </c>
      <c r="AB79" s="7"/>
      <c r="AC79" s="28">
        <f t="shared" ca="1" si="0"/>
        <v>-9.1619418512948414E-2</v>
      </c>
      <c r="AD79" s="27">
        <f t="shared" ca="1" si="10"/>
        <v>0.13481273073864486</v>
      </c>
      <c r="AE79" s="7">
        <v>90</v>
      </c>
    </row>
    <row r="80" spans="1:31" s="26" customFormat="1" x14ac:dyDescent="0.25">
      <c r="A80" s="26">
        <v>60</v>
      </c>
      <c r="B80" s="26">
        <v>634</v>
      </c>
      <c r="C80" s="26">
        <v>12660</v>
      </c>
      <c r="D80" s="26">
        <v>11323</v>
      </c>
      <c r="E80" s="26">
        <v>13661</v>
      </c>
      <c r="F80" s="26">
        <v>14993</v>
      </c>
      <c r="G80" s="27"/>
      <c r="H80" s="7"/>
      <c r="I80" s="28">
        <f t="shared" si="1"/>
        <v>-1001</v>
      </c>
      <c r="J80" s="27">
        <f t="shared" si="1"/>
        <v>-3670</v>
      </c>
      <c r="K80" s="7"/>
      <c r="L80" s="124">
        <f t="shared" si="2"/>
        <v>0.26135564653435017</v>
      </c>
      <c r="M80" s="27">
        <f t="shared" ca="1" si="3"/>
        <v>4.7649197623363341E-7</v>
      </c>
      <c r="N80" s="44"/>
      <c r="O80" s="44"/>
      <c r="P80" s="7"/>
      <c r="Q80" s="28">
        <f t="shared" ca="1" si="4"/>
        <v>-979.11339723548053</v>
      </c>
      <c r="R80" s="27">
        <f t="shared" ca="1" si="5"/>
        <v>-3690.8578612626225</v>
      </c>
      <c r="S80" s="7"/>
      <c r="T80" s="28">
        <f t="shared" ca="1" si="6"/>
        <v>0.25496220159283833</v>
      </c>
      <c r="U80" s="27">
        <f t="shared" ca="1" si="7"/>
        <v>-0.96816195153375606</v>
      </c>
      <c r="V80" s="7"/>
      <c r="W80" s="28">
        <f t="shared" ca="1" si="8"/>
        <v>0.26204593051666009</v>
      </c>
      <c r="X80" s="27">
        <f t="shared" ca="1" si="11"/>
        <v>337.32115533651995</v>
      </c>
      <c r="Y80" s="7"/>
      <c r="Z80" s="28">
        <f t="shared" si="12"/>
        <v>337.29299999999995</v>
      </c>
      <c r="AA80" s="27">
        <f t="shared" si="9"/>
        <v>5.8868733939292337</v>
      </c>
      <c r="AB80" s="7"/>
      <c r="AC80" s="28">
        <f t="shared" ca="1" si="0"/>
        <v>2.8155336520001129E-2</v>
      </c>
      <c r="AD80" s="27">
        <f t="shared" ca="1" si="10"/>
        <v>-8.1132894303323155E-2</v>
      </c>
      <c r="AE80" s="7">
        <v>89</v>
      </c>
    </row>
    <row r="81" spans="1:31" s="26" customFormat="1" x14ac:dyDescent="0.25">
      <c r="A81" s="26">
        <v>61</v>
      </c>
      <c r="B81" s="26">
        <v>630</v>
      </c>
      <c r="C81" s="26">
        <v>12845</v>
      </c>
      <c r="D81" s="26">
        <v>11282</v>
      </c>
      <c r="E81" s="26">
        <v>13478</v>
      </c>
      <c r="F81" s="26">
        <v>15033</v>
      </c>
      <c r="G81" s="27"/>
      <c r="H81" s="7"/>
      <c r="I81" s="28">
        <f t="shared" si="1"/>
        <v>-633</v>
      </c>
      <c r="J81" s="27">
        <f t="shared" si="1"/>
        <v>-3751</v>
      </c>
      <c r="K81" s="7"/>
      <c r="L81" s="124">
        <f t="shared" si="2"/>
        <v>0.16456553876180591</v>
      </c>
      <c r="M81" s="27">
        <f t="shared" ca="1" si="3"/>
        <v>3.2599721917351866E-6</v>
      </c>
      <c r="N81" s="44"/>
      <c r="O81" s="44"/>
      <c r="P81" s="7"/>
      <c r="Q81" s="28">
        <f t="shared" ca="1" si="4"/>
        <v>-611.11339723548053</v>
      </c>
      <c r="R81" s="27">
        <f t="shared" ca="1" si="5"/>
        <v>-3771.8578612626225</v>
      </c>
      <c r="S81" s="7"/>
      <c r="T81" s="28">
        <f t="shared" ca="1" si="6"/>
        <v>0.15913459832330717</v>
      </c>
      <c r="U81" s="27">
        <f t="shared" ca="1" si="7"/>
        <v>-0.98940934740269559</v>
      </c>
      <c r="V81" s="7"/>
      <c r="W81" s="28">
        <f t="shared" ca="1" si="8"/>
        <v>0.16637107806952955</v>
      </c>
      <c r="X81" s="27">
        <f t="shared" ca="1" si="11"/>
        <v>342.92104696350543</v>
      </c>
      <c r="Y81" s="7"/>
      <c r="Z81" s="28">
        <f t="shared" si="12"/>
        <v>342.96299999999997</v>
      </c>
      <c r="AA81" s="27">
        <f t="shared" si="9"/>
        <v>5.9858335625173114</v>
      </c>
      <c r="AB81" s="7"/>
      <c r="AC81" s="28">
        <f t="shared" ca="1" si="0"/>
        <v>-4.195303649453308E-2</v>
      </c>
      <c r="AD81" s="27">
        <f t="shared" ca="1" si="10"/>
        <v>6.0202881211694148E-2</v>
      </c>
      <c r="AE81" s="7">
        <v>88</v>
      </c>
    </row>
    <row r="82" spans="1:31" s="26" customFormat="1" x14ac:dyDescent="0.25">
      <c r="A82" s="26">
        <v>62</v>
      </c>
      <c r="B82" s="26">
        <v>631</v>
      </c>
      <c r="C82" s="26">
        <v>13037</v>
      </c>
      <c r="D82" s="26">
        <v>11260</v>
      </c>
      <c r="E82" s="26">
        <v>13294</v>
      </c>
      <c r="F82" s="26">
        <v>15057</v>
      </c>
      <c r="G82" s="27"/>
      <c r="H82" s="7"/>
      <c r="I82" s="28">
        <f t="shared" si="1"/>
        <v>-257</v>
      </c>
      <c r="J82" s="27">
        <f t="shared" si="1"/>
        <v>-3797</v>
      </c>
      <c r="K82" s="7"/>
      <c r="L82" s="124">
        <f t="shared" si="2"/>
        <v>6.6007845523815681E-2</v>
      </c>
      <c r="M82" s="27">
        <f t="shared" ca="1" si="3"/>
        <v>6.4414746896291566E-6</v>
      </c>
      <c r="N82" s="44"/>
      <c r="O82" s="44"/>
      <c r="P82" s="7"/>
      <c r="Q82" s="28">
        <f t="shared" ca="1" si="4"/>
        <v>-235.11339723548056</v>
      </c>
      <c r="R82" s="27">
        <f t="shared" ca="1" si="5"/>
        <v>-3817.8578612626225</v>
      </c>
      <c r="S82" s="7"/>
      <c r="T82" s="28">
        <f t="shared" ca="1" si="6"/>
        <v>6.1223786287047062E-2</v>
      </c>
      <c r="U82" s="27">
        <f t="shared" ca="1" si="7"/>
        <v>-1.0014757697480192</v>
      </c>
      <c r="V82" s="7"/>
      <c r="W82" s="28">
        <f t="shared" ca="1" si="8"/>
        <v>6.8545851569834712E-2</v>
      </c>
      <c r="X82" s="27">
        <f t="shared" ca="1" si="11"/>
        <v>348.55065383060958</v>
      </c>
      <c r="Y82" s="7"/>
      <c r="Z82" s="28">
        <f t="shared" si="12"/>
        <v>348.64199999999994</v>
      </c>
      <c r="AA82" s="27">
        <f t="shared" si="9"/>
        <v>6.0849508107380696</v>
      </c>
      <c r="AB82" s="7"/>
      <c r="AC82" s="28">
        <f t="shared" ca="1" si="0"/>
        <v>-9.1346169390362775E-2</v>
      </c>
      <c r="AD82" s="27">
        <f t="shared" ca="1" si="10"/>
        <v>4.6560047456580378E-2</v>
      </c>
      <c r="AE82" s="7">
        <v>87</v>
      </c>
    </row>
    <row r="83" spans="1:31" s="26" customFormat="1" x14ac:dyDescent="0.25">
      <c r="A83" s="26">
        <v>63</v>
      </c>
      <c r="B83" s="26">
        <v>603</v>
      </c>
      <c r="C83" s="26">
        <v>13209</v>
      </c>
      <c r="D83" s="26">
        <v>11249</v>
      </c>
      <c r="E83" s="26">
        <v>13100</v>
      </c>
      <c r="F83" s="26">
        <v>15054</v>
      </c>
      <c r="G83" s="27"/>
      <c r="H83" s="7"/>
      <c r="I83" s="28">
        <f t="shared" si="1"/>
        <v>109</v>
      </c>
      <c r="J83" s="27">
        <f t="shared" si="1"/>
        <v>-3805</v>
      </c>
      <c r="K83" s="7"/>
      <c r="L83" s="124">
        <f t="shared" si="2"/>
        <v>-2.8795435752304092E-2</v>
      </c>
      <c r="M83" s="27">
        <f t="shared" ca="1" si="3"/>
        <v>4.1913531882710982E-6</v>
      </c>
      <c r="N83" s="44"/>
      <c r="O83" s="44"/>
      <c r="P83" s="7"/>
      <c r="Q83" s="28">
        <f t="shared" ca="1" si="4"/>
        <v>130.88660276451944</v>
      </c>
      <c r="R83" s="27">
        <f t="shared" ca="1" si="5"/>
        <v>-3825.8578612626225</v>
      </c>
      <c r="S83" s="7"/>
      <c r="T83" s="28">
        <f t="shared" ca="1" si="6"/>
        <v>-3.4083014790801877E-2</v>
      </c>
      <c r="U83" s="27">
        <f t="shared" ca="1" si="7"/>
        <v>-1.0035742779819885</v>
      </c>
      <c r="V83" s="7"/>
      <c r="W83" s="28">
        <f t="shared" ca="1" si="8"/>
        <v>-2.6748156292076178E-2</v>
      </c>
      <c r="X83" s="27">
        <f t="shared" ca="1" si="11"/>
        <v>353.99288450945005</v>
      </c>
      <c r="Y83" s="7"/>
      <c r="Z83" s="28">
        <f t="shared" si="12"/>
        <v>354.06899999999996</v>
      </c>
      <c r="AA83" s="27">
        <f t="shared" si="9"/>
        <v>6.1796698292438021</v>
      </c>
      <c r="AB83" s="7"/>
      <c r="AC83" s="28">
        <f t="shared" ca="1" si="0"/>
        <v>-7.6115490549909737E-2</v>
      </c>
      <c r="AD83" s="27">
        <f t="shared" ca="1" si="10"/>
        <v>-7.9242032607908186E-2</v>
      </c>
      <c r="AE83" s="7">
        <v>86</v>
      </c>
    </row>
    <row r="84" spans="1:31" s="26" customFormat="1" x14ac:dyDescent="0.25">
      <c r="A84" s="26">
        <v>64</v>
      </c>
      <c r="B84" s="26">
        <v>610</v>
      </c>
      <c r="C84" s="26">
        <v>13395</v>
      </c>
      <c r="D84" s="26">
        <v>11264</v>
      </c>
      <c r="E84" s="26">
        <v>12927</v>
      </c>
      <c r="F84" s="26">
        <v>15040</v>
      </c>
      <c r="G84" s="27"/>
      <c r="H84" s="7"/>
      <c r="I84" s="28">
        <f t="shared" si="1"/>
        <v>468</v>
      </c>
      <c r="J84" s="27">
        <f t="shared" si="1"/>
        <v>-3776</v>
      </c>
      <c r="K84" s="7"/>
      <c r="L84" s="124">
        <f t="shared" si="2"/>
        <v>-0.12443309067926171</v>
      </c>
      <c r="M84" s="27">
        <f t="shared" ca="1" si="3"/>
        <v>1.7163110204938469E-5</v>
      </c>
      <c r="N84" s="44"/>
      <c r="O84" s="44"/>
      <c r="P84" s="7"/>
      <c r="Q84" s="28">
        <f t="shared" ca="1" si="4"/>
        <v>489.88660276451947</v>
      </c>
      <c r="R84" s="27">
        <f t="shared" ca="1" si="5"/>
        <v>-3796.8578612626225</v>
      </c>
      <c r="S84" s="7"/>
      <c r="T84" s="28">
        <f t="shared" ca="1" si="6"/>
        <v>-0.12756700819776301</v>
      </c>
      <c r="U84" s="27">
        <f t="shared" ca="1" si="7"/>
        <v>-0.99596718563384967</v>
      </c>
      <c r="V84" s="7"/>
      <c r="W84" s="28">
        <f t="shared" ca="1" si="8"/>
        <v>-0.12029025225555527</v>
      </c>
      <c r="X84" s="27">
        <f ca="1">IF(MOD(ATAN2(U84,W84)*180/PI()-$J$9+360,360)&lt;355,MOD(ATAN2(U84,W84)*180/PI()-$J$9+360,360)+360,MOD(ATAN2(U84,W84)*180/PI()-$J$9+360,360))</f>
        <v>359.35282233036992</v>
      </c>
      <c r="Y84" s="7"/>
      <c r="Z84" s="28">
        <f t="shared" si="12"/>
        <v>359.55899999999997</v>
      </c>
      <c r="AA84" s="27">
        <f t="shared" si="9"/>
        <v>6.2754884051782911</v>
      </c>
      <c r="AB84" s="7"/>
      <c r="AC84" s="28">
        <f t="shared" ref="AC84:AC147" ca="1" si="13">X84-Z84</f>
        <v>-0.20617766963005124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13353</v>
      </c>
      <c r="D85" s="26">
        <v>11221</v>
      </c>
      <c r="E85" s="26">
        <v>12873</v>
      </c>
      <c r="F85" s="26">
        <v>14982</v>
      </c>
      <c r="G85" s="27"/>
      <c r="H85" s="7"/>
      <c r="I85" s="28">
        <f t="shared" ref="I85:J148" si="14">C85-E85</f>
        <v>480</v>
      </c>
      <c r="J85" s="27">
        <f t="shared" si="14"/>
        <v>-3761</v>
      </c>
      <c r="K85" s="7"/>
      <c r="L85" s="124">
        <f>$O$3*SIN(2*PI()/$O$4*($Z85+$O$5))+$O$6</f>
        <v>-0.12504408942378489</v>
      </c>
      <c r="M85" s="27">
        <f t="shared" ref="M85:M148" ca="1" si="15">(W85-L85)^2</f>
        <v>2.5605736875889514E-6</v>
      </c>
      <c r="N85" s="44"/>
      <c r="O85" s="44"/>
      <c r="P85" s="7"/>
      <c r="Q85" s="28">
        <f t="shared" ref="Q85:Q148" ca="1" si="16">I85-$J$4</f>
        <v>501.88660276451947</v>
      </c>
      <c r="R85" s="27">
        <f t="shared" ref="R85:R148" ca="1" si="17">J85-$J$3</f>
        <v>-3781.8578612626225</v>
      </c>
      <c r="S85" s="7"/>
      <c r="T85" s="28">
        <f t="shared" ref="T85:T148" ca="1" si="18">Q85/$J$7</f>
        <v>-0.1306918213478564</v>
      </c>
      <c r="U85" s="27">
        <f t="shared" ref="U85:U148" ca="1" si="19">R85/$J$6</f>
        <v>-0.9920324826951572</v>
      </c>
      <c r="V85" s="7"/>
      <c r="W85" s="28">
        <f t="shared" ref="W85:W148" ca="1" si="20">(T85-U85*SIN(-$J$11*PI()/180))/(COS(-$J$11*PI()/180))</f>
        <v>-0.12344391015645609</v>
      </c>
      <c r="X85" s="27">
        <f ca="1">IF(MOD(ATAN2(U85,W85)*180/PI()-$J$9+360,360)&lt;355,MOD(ATAN2(U85,W85)*180/PI()-$J$9+360,360)+360,MOD(ATAN2(U85,W85)*180/PI()-$J$9+360,360))</f>
        <v>359.55930762358662</v>
      </c>
      <c r="Y85" s="7"/>
      <c r="Z85" s="28">
        <f t="shared" si="12"/>
        <v>359.55899999999997</v>
      </c>
      <c r="AA85" s="27">
        <f t="shared" ref="AA85:AA148" si="21">Z85*PI()/180</f>
        <v>6.2754884051782911</v>
      </c>
      <c r="AB85" s="7"/>
      <c r="AC85" s="28">
        <f t="shared" ca="1" si="13"/>
        <v>3.0762358665015199E-4</v>
      </c>
      <c r="AD85" s="27"/>
      <c r="AE85" s="7"/>
    </row>
    <row r="86" spans="1:31" s="26" customFormat="1" x14ac:dyDescent="0.25">
      <c r="A86" s="26">
        <v>1</v>
      </c>
      <c r="B86" s="26">
        <v>-592</v>
      </c>
      <c r="C86" s="26">
        <v>13164</v>
      </c>
      <c r="D86" s="26">
        <v>11208</v>
      </c>
      <c r="E86" s="26">
        <v>13050</v>
      </c>
      <c r="F86" s="26">
        <v>14997</v>
      </c>
      <c r="G86" s="27"/>
      <c r="H86" s="7"/>
      <c r="I86" s="28">
        <f t="shared" si="14"/>
        <v>114</v>
      </c>
      <c r="J86" s="27">
        <f t="shared" si="14"/>
        <v>-3789</v>
      </c>
      <c r="K86" s="7"/>
      <c r="L86" s="124">
        <f t="shared" ref="L86:L149" si="22">$O$3*SIN(2*PI()/$O$4*($Z86+$O$5))+$O$6</f>
        <v>-3.2523296189338288E-2</v>
      </c>
      <c r="M86" s="27">
        <f t="shared" ca="1" si="15"/>
        <v>1.9735103858091198E-5</v>
      </c>
      <c r="N86" s="44"/>
      <c r="O86" s="44"/>
      <c r="P86" s="7"/>
      <c r="Q86" s="28">
        <f t="shared" ca="1" si="16"/>
        <v>135.88660276451944</v>
      </c>
      <c r="R86" s="27">
        <f t="shared" ca="1" si="17"/>
        <v>-3809.8578612626225</v>
      </c>
      <c r="S86" s="7"/>
      <c r="T86" s="28">
        <f t="shared" ca="1" si="18"/>
        <v>-3.5385020270007464E-2</v>
      </c>
      <c r="U86" s="27">
        <f t="shared" ca="1" si="19"/>
        <v>-0.99937726151404982</v>
      </c>
      <c r="V86" s="7"/>
      <c r="W86" s="28">
        <f t="shared" ca="1" si="20"/>
        <v>-2.8080875243717399E-2</v>
      </c>
      <c r="X86" s="27">
        <f ca="1">MOD(ATAN2(U86,W86)*180/PI()-$J$9+360,360)</f>
        <v>354.07564247684218</v>
      </c>
      <c r="Y86" s="7"/>
      <c r="Z86" s="28">
        <f t="shared" ref="Z86:Z149" si="23">360/40000*B86+Z85</f>
        <v>354.23099999999999</v>
      </c>
      <c r="AA86" s="27">
        <f t="shared" si="21"/>
        <v>6.1824972626320331</v>
      </c>
      <c r="AB86" s="7"/>
      <c r="AC86" s="28">
        <f t="shared" ca="1" si="13"/>
        <v>-0.15535752315781792</v>
      </c>
      <c r="AD86" s="27"/>
      <c r="AE86" s="7"/>
    </row>
    <row r="87" spans="1:31" s="26" customFormat="1" x14ac:dyDescent="0.25">
      <c r="A87" s="26">
        <v>2</v>
      </c>
      <c r="B87" s="26">
        <v>-606</v>
      </c>
      <c r="C87" s="26">
        <v>12989</v>
      </c>
      <c r="D87" s="26">
        <v>11211</v>
      </c>
      <c r="E87" s="26">
        <v>13233</v>
      </c>
      <c r="F87" s="26">
        <v>14995</v>
      </c>
      <c r="G87" s="27"/>
      <c r="H87" s="7"/>
      <c r="I87" s="28">
        <f t="shared" si="14"/>
        <v>-244</v>
      </c>
      <c r="J87" s="27">
        <f t="shared" si="14"/>
        <v>-3784</v>
      </c>
      <c r="K87" s="7"/>
      <c r="L87" s="124">
        <f t="shared" si="22"/>
        <v>6.2470679379940088E-2</v>
      </c>
      <c r="M87" s="27">
        <f t="shared" ca="1" si="15"/>
        <v>7.1019109208247902E-6</v>
      </c>
      <c r="N87" s="44"/>
      <c r="O87" s="44"/>
      <c r="P87" s="7"/>
      <c r="Q87" s="28">
        <f t="shared" ca="1" si="16"/>
        <v>-222.11339723548056</v>
      </c>
      <c r="R87" s="27">
        <f t="shared" ca="1" si="17"/>
        <v>-3804.8578612626225</v>
      </c>
      <c r="S87" s="7"/>
      <c r="T87" s="28">
        <f t="shared" ca="1" si="18"/>
        <v>5.7838572041112535E-2</v>
      </c>
      <c r="U87" s="27">
        <f t="shared" ca="1" si="19"/>
        <v>-0.99806569386781907</v>
      </c>
      <c r="V87" s="7"/>
      <c r="W87" s="28">
        <f t="shared" ca="1" si="20"/>
        <v>6.5135620452614076E-2</v>
      </c>
      <c r="X87" s="27">
        <f ca="1">MOD(ATAN2(U87,W87)*180/PI()-$J$9+360,360)</f>
        <v>348.7322138780662</v>
      </c>
      <c r="Y87" s="7"/>
      <c r="Z87" s="28">
        <f t="shared" si="23"/>
        <v>348.77699999999999</v>
      </c>
      <c r="AA87" s="27">
        <f t="shared" si="21"/>
        <v>6.0873070052282632</v>
      </c>
      <c r="AB87" s="7"/>
      <c r="AC87" s="28">
        <f t="shared" ca="1" si="13"/>
        <v>-4.4786121933782397E-2</v>
      </c>
      <c r="AD87" s="27"/>
      <c r="AE87" s="7"/>
    </row>
    <row r="88" spans="1:31" s="26" customFormat="1" x14ac:dyDescent="0.25">
      <c r="A88" s="26">
        <v>3</v>
      </c>
      <c r="B88" s="26">
        <v>-621</v>
      </c>
      <c r="C88" s="26">
        <v>12802</v>
      </c>
      <c r="D88" s="26">
        <v>11233</v>
      </c>
      <c r="E88" s="26">
        <v>13414</v>
      </c>
      <c r="F88" s="26">
        <v>14974</v>
      </c>
      <c r="G88" s="27"/>
      <c r="H88" s="7"/>
      <c r="I88" s="28">
        <f t="shared" si="14"/>
        <v>-612</v>
      </c>
      <c r="J88" s="27">
        <f t="shared" si="14"/>
        <v>-3741</v>
      </c>
      <c r="K88" s="7"/>
      <c r="L88" s="124">
        <f t="shared" si="22"/>
        <v>0.15922216429100783</v>
      </c>
      <c r="M88" s="27">
        <f t="shared" ca="1" si="15"/>
        <v>2.7594874158561972E-6</v>
      </c>
      <c r="N88" s="44"/>
      <c r="O88" s="44"/>
      <c r="P88" s="7"/>
      <c r="Q88" s="28">
        <f t="shared" ca="1" si="16"/>
        <v>-590.11339723548053</v>
      </c>
      <c r="R88" s="27">
        <f t="shared" ca="1" si="17"/>
        <v>-3761.8578612626225</v>
      </c>
      <c r="S88" s="7"/>
      <c r="T88" s="28">
        <f t="shared" ca="1" si="18"/>
        <v>0.15366617531064369</v>
      </c>
      <c r="U88" s="27">
        <f t="shared" ca="1" si="19"/>
        <v>-0.98678621211023387</v>
      </c>
      <c r="V88" s="7"/>
      <c r="W88" s="28">
        <f t="shared" ca="1" si="20"/>
        <v>0.1608833347867295</v>
      </c>
      <c r="X88" s="27">
        <f t="shared" ref="X88:X148" ca="1" si="24">MOD(ATAN2(U88,W88)*180/PI()-$J$9+360,360)</f>
        <v>343.20624984471715</v>
      </c>
      <c r="Y88" s="7"/>
      <c r="Z88" s="28">
        <f t="shared" si="23"/>
        <v>343.18799999999999</v>
      </c>
      <c r="AA88" s="27">
        <f t="shared" si="21"/>
        <v>5.9897605533342988</v>
      </c>
      <c r="AB88" s="7"/>
      <c r="AC88" s="28">
        <f t="shared" ca="1" si="13"/>
        <v>1.8249844717161068E-2</v>
      </c>
      <c r="AD88" s="27"/>
      <c r="AE88" s="7"/>
    </row>
    <row r="89" spans="1:31" s="26" customFormat="1" x14ac:dyDescent="0.25">
      <c r="A89" s="26">
        <v>4</v>
      </c>
      <c r="B89" s="26">
        <v>-629</v>
      </c>
      <c r="C89" s="26">
        <v>12617</v>
      </c>
      <c r="D89" s="26">
        <v>11276</v>
      </c>
      <c r="E89" s="26">
        <v>13605</v>
      </c>
      <c r="F89" s="26">
        <v>14937</v>
      </c>
      <c r="G89" s="27"/>
      <c r="H89" s="7"/>
      <c r="I89" s="28">
        <f t="shared" si="14"/>
        <v>-988</v>
      </c>
      <c r="J89" s="27">
        <f t="shared" si="14"/>
        <v>-3661</v>
      </c>
      <c r="K89" s="7"/>
      <c r="L89" s="124">
        <f t="shared" si="22"/>
        <v>0.25567277424657275</v>
      </c>
      <c r="M89" s="27">
        <f t="shared" ca="1" si="15"/>
        <v>8.8244336153913117E-6</v>
      </c>
      <c r="N89" s="44"/>
      <c r="O89" s="44"/>
      <c r="P89" s="7"/>
      <c r="Q89" s="28">
        <f t="shared" ca="1" si="16"/>
        <v>-966.11339723548053</v>
      </c>
      <c r="R89" s="27">
        <f t="shared" ca="1" si="17"/>
        <v>-3681.8578612626225</v>
      </c>
      <c r="S89" s="7"/>
      <c r="T89" s="28">
        <f t="shared" ca="1" si="18"/>
        <v>0.25157698734690381</v>
      </c>
      <c r="U89" s="27">
        <f t="shared" ca="1" si="19"/>
        <v>-0.96580112977054056</v>
      </c>
      <c r="V89" s="7"/>
      <c r="W89" s="28">
        <f t="shared" ca="1" si="20"/>
        <v>0.25864336907175361</v>
      </c>
      <c r="X89" s="27">
        <f t="shared" ca="1" si="24"/>
        <v>337.47402244221666</v>
      </c>
      <c r="Y89" s="7"/>
      <c r="Z89" s="28">
        <f t="shared" si="23"/>
        <v>337.52699999999999</v>
      </c>
      <c r="AA89" s="27">
        <f t="shared" si="21"/>
        <v>5.8909574643789</v>
      </c>
      <c r="AB89" s="7"/>
      <c r="AC89" s="28">
        <f t="shared" ca="1" si="13"/>
        <v>-5.2977557783322027E-2</v>
      </c>
      <c r="AD89" s="27"/>
      <c r="AE89" s="7"/>
    </row>
    <row r="90" spans="1:31" s="26" customFormat="1" x14ac:dyDescent="0.25">
      <c r="A90" s="26">
        <v>5</v>
      </c>
      <c r="B90" s="26">
        <v>-639</v>
      </c>
      <c r="C90" s="26">
        <v>12434</v>
      </c>
      <c r="D90" s="26">
        <v>11330</v>
      </c>
      <c r="E90" s="26">
        <v>13782</v>
      </c>
      <c r="F90" s="26">
        <v>14872</v>
      </c>
      <c r="G90" s="27"/>
      <c r="H90" s="7"/>
      <c r="I90" s="28">
        <f t="shared" si="14"/>
        <v>-1348</v>
      </c>
      <c r="J90" s="27">
        <f t="shared" si="14"/>
        <v>-3542</v>
      </c>
      <c r="K90" s="7"/>
      <c r="L90" s="124">
        <f t="shared" si="22"/>
        <v>0.35109765744339233</v>
      </c>
      <c r="M90" s="27">
        <f t="shared" ca="1" si="15"/>
        <v>1.133027763417709E-6</v>
      </c>
      <c r="N90" s="44"/>
      <c r="O90" s="44"/>
      <c r="P90" s="7"/>
      <c r="Q90" s="28">
        <f t="shared" ca="1" si="16"/>
        <v>-1326.1133972354805</v>
      </c>
      <c r="R90" s="27">
        <f t="shared" ca="1" si="17"/>
        <v>-3562.8578612626225</v>
      </c>
      <c r="S90" s="7"/>
      <c r="T90" s="28">
        <f t="shared" ca="1" si="18"/>
        <v>0.34532138184970607</v>
      </c>
      <c r="U90" s="27">
        <f t="shared" ca="1" si="19"/>
        <v>-0.9345858197902468</v>
      </c>
      <c r="V90" s="7"/>
      <c r="W90" s="28">
        <f t="shared" ca="1" si="20"/>
        <v>0.35216209521208419</v>
      </c>
      <c r="X90" s="27">
        <f t="shared" ca="1" si="24"/>
        <v>331.81919331222571</v>
      </c>
      <c r="Y90" s="7"/>
      <c r="Z90" s="28">
        <f t="shared" si="23"/>
        <v>331.77600000000001</v>
      </c>
      <c r="AA90" s="27">
        <f t="shared" si="21"/>
        <v>5.7905835790967064</v>
      </c>
      <c r="AB90" s="7"/>
      <c r="AC90" s="28">
        <f t="shared" ca="1" si="13"/>
        <v>4.3193312225696445E-2</v>
      </c>
      <c r="AD90" s="27"/>
      <c r="AE90" s="7"/>
    </row>
    <row r="91" spans="1:31" s="26" customFormat="1" x14ac:dyDescent="0.25">
      <c r="A91" s="26">
        <v>6</v>
      </c>
      <c r="B91" s="26">
        <v>-639</v>
      </c>
      <c r="C91" s="26">
        <v>12254</v>
      </c>
      <c r="D91" s="26">
        <v>11409</v>
      </c>
      <c r="E91" s="26">
        <v>13962</v>
      </c>
      <c r="F91" s="26">
        <v>14797</v>
      </c>
      <c r="G91" s="27"/>
      <c r="H91" s="7"/>
      <c r="I91" s="28">
        <f t="shared" si="14"/>
        <v>-1708</v>
      </c>
      <c r="J91" s="27">
        <f t="shared" si="14"/>
        <v>-3388</v>
      </c>
      <c r="K91" s="7"/>
      <c r="L91" s="124">
        <f t="shared" si="22"/>
        <v>0.44298736759187524</v>
      </c>
      <c r="M91" s="27">
        <f t="shared" ca="1" si="15"/>
        <v>6.8976834775782001E-6</v>
      </c>
      <c r="N91" s="44"/>
      <c r="O91" s="44"/>
      <c r="P91" s="7"/>
      <c r="Q91" s="28">
        <f t="shared" ca="1" si="16"/>
        <v>-1686.1133972354805</v>
      </c>
      <c r="R91" s="27">
        <f t="shared" ca="1" si="17"/>
        <v>-3408.8578612626225</v>
      </c>
      <c r="S91" s="7"/>
      <c r="T91" s="28">
        <f t="shared" ca="1" si="18"/>
        <v>0.43906577635250826</v>
      </c>
      <c r="U91" s="27">
        <f t="shared" ca="1" si="19"/>
        <v>-0.89418953628633713</v>
      </c>
      <c r="V91" s="7"/>
      <c r="W91" s="28">
        <f t="shared" ca="1" si="20"/>
        <v>0.44561371171966546</v>
      </c>
      <c r="X91" s="27">
        <f t="shared" ca="1" si="24"/>
        <v>325.97706660633116</v>
      </c>
      <c r="Y91" s="7"/>
      <c r="Z91" s="28">
        <f t="shared" si="23"/>
        <v>326.02500000000003</v>
      </c>
      <c r="AA91" s="27">
        <f t="shared" si="21"/>
        <v>5.6902096938145137</v>
      </c>
      <c r="AB91" s="7"/>
      <c r="AC91" s="28">
        <f t="shared" ca="1" si="13"/>
        <v>-4.7933393668870394E-2</v>
      </c>
      <c r="AD91" s="27"/>
      <c r="AE91" s="7"/>
    </row>
    <row r="92" spans="1:31" s="26" customFormat="1" x14ac:dyDescent="0.25">
      <c r="A92" s="26">
        <v>7</v>
      </c>
      <c r="B92" s="26">
        <v>-623</v>
      </c>
      <c r="C92" s="26">
        <v>12099</v>
      </c>
      <c r="D92" s="26">
        <v>11508</v>
      </c>
      <c r="E92" s="26">
        <v>14131</v>
      </c>
      <c r="F92" s="26">
        <v>14714</v>
      </c>
      <c r="G92" s="27"/>
      <c r="H92" s="7"/>
      <c r="I92" s="28">
        <f t="shared" si="14"/>
        <v>-2032</v>
      </c>
      <c r="J92" s="27">
        <f t="shared" si="14"/>
        <v>-3206</v>
      </c>
      <c r="K92" s="7"/>
      <c r="L92" s="124">
        <f t="shared" si="22"/>
        <v>0.52828899184164824</v>
      </c>
      <c r="M92" s="27">
        <f t="shared" ca="1" si="15"/>
        <v>1.8169929001618494E-6</v>
      </c>
      <c r="N92" s="44"/>
      <c r="O92" s="44"/>
      <c r="P92" s="7"/>
      <c r="Q92" s="28">
        <f t="shared" ca="1" si="16"/>
        <v>-2010.1133972354805</v>
      </c>
      <c r="R92" s="27">
        <f t="shared" ca="1" si="17"/>
        <v>-3226.8578612626225</v>
      </c>
      <c r="S92" s="7"/>
      <c r="T92" s="28">
        <f t="shared" ca="1" si="18"/>
        <v>0.5234357314050303</v>
      </c>
      <c r="U92" s="27">
        <f t="shared" ca="1" si="19"/>
        <v>-0.84644847396353484</v>
      </c>
      <c r="V92" s="7"/>
      <c r="W92" s="28">
        <f t="shared" ca="1" si="20"/>
        <v>0.52963695063187954</v>
      </c>
      <c r="X92" s="27">
        <f t="shared" ca="1" si="24"/>
        <v>320.43124475300078</v>
      </c>
      <c r="Y92" s="7"/>
      <c r="Z92" s="28">
        <f t="shared" si="23"/>
        <v>320.41800000000001</v>
      </c>
      <c r="AA92" s="27">
        <f t="shared" si="21"/>
        <v>5.5923490826551907</v>
      </c>
      <c r="AB92" s="7"/>
      <c r="AC92" s="28">
        <f t="shared" ca="1" si="13"/>
        <v>1.3244753000776655E-2</v>
      </c>
      <c r="AD92" s="27"/>
      <c r="AE92" s="7"/>
    </row>
    <row r="93" spans="1:31" s="26" customFormat="1" x14ac:dyDescent="0.25">
      <c r="A93" s="26">
        <v>8</v>
      </c>
      <c r="B93" s="26">
        <v>-634</v>
      </c>
      <c r="C93" s="26">
        <v>11937</v>
      </c>
      <c r="D93" s="26">
        <v>11608</v>
      </c>
      <c r="E93" s="26">
        <v>14274</v>
      </c>
      <c r="F93" s="26">
        <v>14597</v>
      </c>
      <c r="G93" s="27"/>
      <c r="H93" s="7"/>
      <c r="I93" s="28">
        <f t="shared" si="14"/>
        <v>-2337</v>
      </c>
      <c r="J93" s="27">
        <f t="shared" si="14"/>
        <v>-2989</v>
      </c>
      <c r="K93" s="7"/>
      <c r="L93" s="124">
        <f t="shared" si="22"/>
        <v>0.60990055714706048</v>
      </c>
      <c r="M93" s="27">
        <f t="shared" ca="1" si="15"/>
        <v>1.5756029372770236E-6</v>
      </c>
      <c r="N93" s="44"/>
      <c r="O93" s="44"/>
      <c r="P93" s="7"/>
      <c r="Q93" s="28">
        <f t="shared" ca="1" si="16"/>
        <v>-2315.1133972354805</v>
      </c>
      <c r="R93" s="27">
        <f t="shared" ca="1" si="17"/>
        <v>-3009.8578612626225</v>
      </c>
      <c r="S93" s="7"/>
      <c r="T93" s="28">
        <f t="shared" ca="1" si="18"/>
        <v>0.60285806563657107</v>
      </c>
      <c r="U93" s="27">
        <f t="shared" ca="1" si="19"/>
        <v>-0.78952643811711676</v>
      </c>
      <c r="V93" s="7"/>
      <c r="W93" s="28">
        <f t="shared" ca="1" si="20"/>
        <v>0.60864532691428364</v>
      </c>
      <c r="X93" s="27">
        <f t="shared" ca="1" si="24"/>
        <v>314.83754567714595</v>
      </c>
      <c r="Y93" s="7"/>
      <c r="Z93" s="28">
        <f t="shared" si="23"/>
        <v>314.71199999999999</v>
      </c>
      <c r="AA93" s="27">
        <f t="shared" si="21"/>
        <v>5.4927605955363941</v>
      </c>
      <c r="AB93" s="7"/>
      <c r="AC93" s="28">
        <f t="shared" ca="1" si="13"/>
        <v>0.12554567714596487</v>
      </c>
      <c r="AD93" s="27"/>
      <c r="AE93" s="7"/>
    </row>
    <row r="94" spans="1:31" s="26" customFormat="1" x14ac:dyDescent="0.25">
      <c r="A94" s="26">
        <v>9</v>
      </c>
      <c r="B94" s="26">
        <v>-626</v>
      </c>
      <c r="C94" s="26">
        <v>11799</v>
      </c>
      <c r="D94" s="26">
        <v>11739</v>
      </c>
      <c r="E94" s="26">
        <v>14431</v>
      </c>
      <c r="F94" s="26">
        <v>14485</v>
      </c>
      <c r="G94" s="27"/>
      <c r="H94" s="7"/>
      <c r="I94" s="28">
        <f t="shared" si="14"/>
        <v>-2632</v>
      </c>
      <c r="J94" s="27">
        <f t="shared" si="14"/>
        <v>-2746</v>
      </c>
      <c r="K94" s="7"/>
      <c r="L94" s="124">
        <f t="shared" si="22"/>
        <v>0.68455360517970665</v>
      </c>
      <c r="M94" s="27">
        <f t="shared" ca="1" si="15"/>
        <v>1.9906287007605722E-7</v>
      </c>
      <c r="N94" s="44"/>
      <c r="O94" s="44"/>
      <c r="P94" s="7"/>
      <c r="Q94" s="28">
        <f t="shared" ca="1" si="16"/>
        <v>-2610.1133972354805</v>
      </c>
      <c r="R94" s="27">
        <f t="shared" ca="1" si="17"/>
        <v>-2766.8578612626225</v>
      </c>
      <c r="S94" s="7"/>
      <c r="T94" s="28">
        <f t="shared" ca="1" si="18"/>
        <v>0.67967638890970072</v>
      </c>
      <c r="U94" s="27">
        <f t="shared" ca="1" si="19"/>
        <v>-0.72578425051029827</v>
      </c>
      <c r="V94" s="7"/>
      <c r="W94" s="28">
        <f t="shared" ca="1" si="20"/>
        <v>0.6849997698018766</v>
      </c>
      <c r="X94" s="27">
        <f t="shared" ca="1" si="24"/>
        <v>309.12205535648593</v>
      </c>
      <c r="Y94" s="7"/>
      <c r="Z94" s="28">
        <f t="shared" si="23"/>
        <v>309.07799999999997</v>
      </c>
      <c r="AA94" s="27">
        <f t="shared" si="21"/>
        <v>5.3944287454790327</v>
      </c>
      <c r="AB94" s="7"/>
      <c r="AC94" s="28">
        <f t="shared" ca="1" si="13"/>
        <v>4.4055356485955599E-2</v>
      </c>
      <c r="AD94" s="27"/>
      <c r="AE94" s="7"/>
    </row>
    <row r="95" spans="1:31" s="26" customFormat="1" x14ac:dyDescent="0.25">
      <c r="A95" s="26">
        <v>10</v>
      </c>
      <c r="B95" s="26">
        <v>-608</v>
      </c>
      <c r="C95" s="26">
        <v>11672</v>
      </c>
      <c r="D95" s="26">
        <v>11872</v>
      </c>
      <c r="E95" s="26">
        <v>14564</v>
      </c>
      <c r="F95" s="26">
        <v>14358</v>
      </c>
      <c r="G95" s="27"/>
      <c r="H95" s="7"/>
      <c r="I95" s="28">
        <f t="shared" si="14"/>
        <v>-2892</v>
      </c>
      <c r="J95" s="27">
        <f t="shared" si="14"/>
        <v>-2486</v>
      </c>
      <c r="K95" s="7"/>
      <c r="L95" s="124">
        <f t="shared" si="22"/>
        <v>0.75073300198969328</v>
      </c>
      <c r="M95" s="27">
        <f t="shared" ca="1" si="15"/>
        <v>2.1736570746775094E-6</v>
      </c>
      <c r="N95" s="44"/>
      <c r="O95" s="44"/>
      <c r="P95" s="7"/>
      <c r="Q95" s="28">
        <f t="shared" ca="1" si="16"/>
        <v>-2870.1133972354805</v>
      </c>
      <c r="R95" s="27">
        <f t="shared" ca="1" si="17"/>
        <v>-2506.8578612626225</v>
      </c>
      <c r="S95" s="7"/>
      <c r="T95" s="28">
        <f t="shared" ca="1" si="18"/>
        <v>0.74738067382839124</v>
      </c>
      <c r="U95" s="27">
        <f t="shared" ca="1" si="19"/>
        <v>-0.6575827329062951</v>
      </c>
      <c r="V95" s="7"/>
      <c r="W95" s="28">
        <f t="shared" ca="1" si="20"/>
        <v>0.75220733474544332</v>
      </c>
      <c r="X95" s="27">
        <f t="shared" ca="1" si="24"/>
        <v>303.62623508993727</v>
      </c>
      <c r="Y95" s="7"/>
      <c r="Z95" s="28">
        <f t="shared" si="23"/>
        <v>303.60599999999999</v>
      </c>
      <c r="AA95" s="27">
        <f t="shared" si="21"/>
        <v>5.2989243288099042</v>
      </c>
      <c r="AB95" s="7"/>
      <c r="AC95" s="28">
        <f t="shared" ca="1" si="13"/>
        <v>2.0235089937273187E-2</v>
      </c>
      <c r="AD95" s="27"/>
      <c r="AE95" s="7"/>
    </row>
    <row r="96" spans="1:31" s="26" customFormat="1" x14ac:dyDescent="0.25">
      <c r="A96" s="26">
        <v>11</v>
      </c>
      <c r="B96" s="26">
        <v>-618</v>
      </c>
      <c r="C96" s="26">
        <v>11543</v>
      </c>
      <c r="D96" s="26">
        <v>12003</v>
      </c>
      <c r="E96" s="26">
        <v>14659</v>
      </c>
      <c r="F96" s="26">
        <v>14194</v>
      </c>
      <c r="G96" s="27"/>
      <c r="H96" s="7"/>
      <c r="I96" s="28">
        <f t="shared" si="14"/>
        <v>-3116</v>
      </c>
      <c r="J96" s="27">
        <f t="shared" si="14"/>
        <v>-2191</v>
      </c>
      <c r="K96" s="7"/>
      <c r="L96" s="124">
        <f t="shared" si="22"/>
        <v>0.81098336087720124</v>
      </c>
      <c r="M96" s="27">
        <f t="shared" ca="1" si="15"/>
        <v>1.0206267023888439E-6</v>
      </c>
      <c r="N96" s="44"/>
      <c r="O96" s="44"/>
      <c r="P96" s="7"/>
      <c r="Q96" s="28">
        <f t="shared" ca="1" si="16"/>
        <v>-3094.1133972354805</v>
      </c>
      <c r="R96" s="27">
        <f t="shared" ca="1" si="17"/>
        <v>-2211.8578612626225</v>
      </c>
      <c r="S96" s="7"/>
      <c r="T96" s="28">
        <f t="shared" ca="1" si="18"/>
        <v>0.80571051929680149</v>
      </c>
      <c r="U96" s="27">
        <f t="shared" ca="1" si="19"/>
        <v>-0.58020024177867602</v>
      </c>
      <c r="V96" s="7"/>
      <c r="W96" s="28">
        <f t="shared" ca="1" si="20"/>
        <v>0.80997310016709279</v>
      </c>
      <c r="X96" s="27">
        <f t="shared" ca="1" si="24"/>
        <v>298.08094481380999</v>
      </c>
      <c r="Y96" s="7"/>
      <c r="Z96" s="28">
        <f t="shared" si="23"/>
        <v>298.04399999999998</v>
      </c>
      <c r="AA96" s="27">
        <f t="shared" si="21"/>
        <v>5.201849115813979</v>
      </c>
      <c r="AB96" s="7"/>
      <c r="AC96" s="28">
        <f t="shared" ca="1" si="13"/>
        <v>3.6944813810009691E-2</v>
      </c>
      <c r="AD96" s="27"/>
      <c r="AE96" s="7"/>
    </row>
    <row r="97" spans="1:31" s="26" customFormat="1" x14ac:dyDescent="0.25">
      <c r="A97" s="26">
        <v>12</v>
      </c>
      <c r="B97" s="26">
        <v>-631</v>
      </c>
      <c r="C97" s="26">
        <v>11441</v>
      </c>
      <c r="D97" s="26">
        <v>12165</v>
      </c>
      <c r="E97" s="26">
        <v>14768</v>
      </c>
      <c r="F97" s="26">
        <v>14044</v>
      </c>
      <c r="G97" s="27"/>
      <c r="H97" s="7"/>
      <c r="I97" s="28">
        <f t="shared" si="14"/>
        <v>-3327</v>
      </c>
      <c r="J97" s="27">
        <f t="shared" si="14"/>
        <v>-1879</v>
      </c>
      <c r="K97" s="7"/>
      <c r="L97" s="124">
        <f t="shared" si="22"/>
        <v>0.86461569312242936</v>
      </c>
      <c r="M97" s="27">
        <f t="shared" ca="1" si="15"/>
        <v>8.6864784509103768E-8</v>
      </c>
      <c r="N97" s="44"/>
      <c r="O97" s="44"/>
      <c r="P97" s="7"/>
      <c r="Q97" s="28">
        <f t="shared" ca="1" si="16"/>
        <v>-3305.1133972354805</v>
      </c>
      <c r="R97" s="27">
        <f t="shared" ca="1" si="17"/>
        <v>-1899.8578612626225</v>
      </c>
      <c r="S97" s="7"/>
      <c r="T97" s="28">
        <f t="shared" ca="1" si="18"/>
        <v>0.86065515051927721</v>
      </c>
      <c r="U97" s="27">
        <f t="shared" ca="1" si="19"/>
        <v>-0.49835842065387204</v>
      </c>
      <c r="V97" s="7"/>
      <c r="W97" s="28">
        <f t="shared" ca="1" si="20"/>
        <v>0.86432096479920761</v>
      </c>
      <c r="X97" s="27">
        <f t="shared" ca="1" si="24"/>
        <v>292.4334467304393</v>
      </c>
      <c r="Y97" s="7"/>
      <c r="Z97" s="28">
        <f t="shared" si="23"/>
        <v>292.36500000000001</v>
      </c>
      <c r="AA97" s="27">
        <f t="shared" si="21"/>
        <v>5.1027318675932216</v>
      </c>
      <c r="AB97" s="7"/>
      <c r="AC97" s="28">
        <f t="shared" ca="1" si="13"/>
        <v>6.8446730439291059E-2</v>
      </c>
      <c r="AD97" s="27"/>
      <c r="AE97" s="7"/>
    </row>
    <row r="98" spans="1:31" s="26" customFormat="1" x14ac:dyDescent="0.25">
      <c r="A98" s="26">
        <v>13</v>
      </c>
      <c r="B98" s="26">
        <v>-635</v>
      </c>
      <c r="C98" s="26">
        <v>11361</v>
      </c>
      <c r="D98" s="26">
        <v>12342</v>
      </c>
      <c r="E98" s="26">
        <v>14865</v>
      </c>
      <c r="F98" s="26">
        <v>13884</v>
      </c>
      <c r="G98" s="27"/>
      <c r="H98" s="7"/>
      <c r="I98" s="28">
        <f t="shared" si="14"/>
        <v>-3504</v>
      </c>
      <c r="J98" s="27">
        <f t="shared" si="14"/>
        <v>-1542</v>
      </c>
      <c r="K98" s="7"/>
      <c r="L98" s="124">
        <f t="shared" si="22"/>
        <v>0.91001595215976705</v>
      </c>
      <c r="M98" s="27">
        <f t="shared" ca="1" si="15"/>
        <v>6.1967123010817985E-8</v>
      </c>
      <c r="N98" s="44"/>
      <c r="O98" s="44"/>
      <c r="P98" s="7"/>
      <c r="Q98" s="28">
        <f t="shared" ca="1" si="16"/>
        <v>-3482.1133972354805</v>
      </c>
      <c r="R98" s="27">
        <f t="shared" ca="1" si="17"/>
        <v>-1562.8578612626225</v>
      </c>
      <c r="S98" s="7"/>
      <c r="T98" s="28">
        <f t="shared" ca="1" si="18"/>
        <v>0.90674614448315494</v>
      </c>
      <c r="U98" s="27">
        <f t="shared" ca="1" si="19"/>
        <v>-0.40995876129791398</v>
      </c>
      <c r="V98" s="7"/>
      <c r="W98" s="28">
        <f t="shared" ca="1" si="20"/>
        <v>0.90976702019514455</v>
      </c>
      <c r="X98" s="27">
        <f t="shared" ca="1" si="24"/>
        <v>286.72340377457704</v>
      </c>
      <c r="Y98" s="7"/>
      <c r="Z98" s="28">
        <f t="shared" si="23"/>
        <v>286.65000000000003</v>
      </c>
      <c r="AA98" s="27">
        <f t="shared" si="21"/>
        <v>5.0029863008417461</v>
      </c>
      <c r="AB98" s="7"/>
      <c r="AC98" s="28">
        <f t="shared" ca="1" si="13"/>
        <v>7.3403774577002423E-2</v>
      </c>
      <c r="AD98" s="27"/>
      <c r="AE98" s="7"/>
    </row>
    <row r="99" spans="1:31" s="26" customFormat="1" x14ac:dyDescent="0.25">
      <c r="A99" s="26">
        <v>14</v>
      </c>
      <c r="B99" s="26">
        <v>-637</v>
      </c>
      <c r="C99" s="26">
        <v>11290</v>
      </c>
      <c r="D99" s="26">
        <v>12516</v>
      </c>
      <c r="E99" s="26">
        <v>14935</v>
      </c>
      <c r="F99" s="26">
        <v>13703</v>
      </c>
      <c r="G99" s="27"/>
      <c r="H99" s="7"/>
      <c r="I99" s="28">
        <f t="shared" si="14"/>
        <v>-3645</v>
      </c>
      <c r="J99" s="27">
        <f t="shared" si="14"/>
        <v>-1187</v>
      </c>
      <c r="K99" s="7"/>
      <c r="L99" s="124">
        <f t="shared" si="22"/>
        <v>0.94646643539788389</v>
      </c>
      <c r="M99" s="27">
        <f t="shared" ca="1" si="15"/>
        <v>4.3899002233077935E-7</v>
      </c>
      <c r="N99" s="44"/>
      <c r="O99" s="44"/>
      <c r="P99" s="7"/>
      <c r="Q99" s="28">
        <f t="shared" ca="1" si="16"/>
        <v>-3623.1133972354805</v>
      </c>
      <c r="R99" s="27">
        <f t="shared" ca="1" si="17"/>
        <v>-1207.8578612626225</v>
      </c>
      <c r="S99" s="7"/>
      <c r="T99" s="28">
        <f t="shared" ca="1" si="18"/>
        <v>0.9434626989967525</v>
      </c>
      <c r="U99" s="27">
        <f t="shared" ca="1" si="19"/>
        <v>-0.31683745841552491</v>
      </c>
      <c r="V99" s="7"/>
      <c r="W99" s="28">
        <f t="shared" ca="1" si="20"/>
        <v>0.94580387217649986</v>
      </c>
      <c r="X99" s="27">
        <f t="shared" ca="1" si="24"/>
        <v>280.98662476214258</v>
      </c>
      <c r="Y99" s="7"/>
      <c r="Z99" s="28">
        <f t="shared" si="23"/>
        <v>280.91700000000003</v>
      </c>
      <c r="AA99" s="27">
        <f t="shared" si="21"/>
        <v>4.9029265748249111</v>
      </c>
      <c r="AB99" s="7"/>
      <c r="AC99" s="28">
        <f t="shared" ca="1" si="13"/>
        <v>6.9624762142552754E-2</v>
      </c>
      <c r="AD99" s="27"/>
      <c r="AE99" s="7"/>
    </row>
    <row r="100" spans="1:31" s="26" customFormat="1" x14ac:dyDescent="0.25">
      <c r="A100" s="26">
        <v>15</v>
      </c>
      <c r="B100" s="26">
        <v>-630</v>
      </c>
      <c r="C100" s="26">
        <v>11235</v>
      </c>
      <c r="D100" s="26">
        <v>12694</v>
      </c>
      <c r="E100" s="26">
        <v>14984</v>
      </c>
      <c r="F100" s="26">
        <v>13521</v>
      </c>
      <c r="G100" s="27"/>
      <c r="H100" s="7"/>
      <c r="I100" s="28">
        <f t="shared" si="14"/>
        <v>-3749</v>
      </c>
      <c r="J100" s="27">
        <f t="shared" si="14"/>
        <v>-827</v>
      </c>
      <c r="K100" s="7"/>
      <c r="L100" s="124">
        <f t="shared" si="22"/>
        <v>0.97320157570500943</v>
      </c>
      <c r="M100" s="27">
        <f t="shared" ca="1" si="15"/>
        <v>1.011103812092482E-6</v>
      </c>
      <c r="N100" s="44"/>
      <c r="O100" s="44"/>
      <c r="P100" s="7"/>
      <c r="Q100" s="28">
        <f t="shared" ca="1" si="16"/>
        <v>-3727.1133972354805</v>
      </c>
      <c r="R100" s="27">
        <f t="shared" ca="1" si="17"/>
        <v>-847.85786126262246</v>
      </c>
      <c r="S100" s="7"/>
      <c r="T100" s="28">
        <f t="shared" ca="1" si="18"/>
        <v>0.97054441296422878</v>
      </c>
      <c r="U100" s="27">
        <f t="shared" ca="1" si="19"/>
        <v>-0.22240458788690501</v>
      </c>
      <c r="V100" s="7"/>
      <c r="W100" s="28">
        <f t="shared" ca="1" si="20"/>
        <v>0.97219603912581776</v>
      </c>
      <c r="X100" s="27">
        <f t="shared" ca="1" si="24"/>
        <v>275.35169805767623</v>
      </c>
      <c r="Y100" s="7"/>
      <c r="Z100" s="28">
        <f t="shared" si="23"/>
        <v>275.24700000000001</v>
      </c>
      <c r="AA100" s="27">
        <f t="shared" si="21"/>
        <v>4.8039664062368326</v>
      </c>
      <c r="AB100" s="7"/>
      <c r="AC100" s="28">
        <f t="shared" ca="1" si="13"/>
        <v>0.10469805767621665</v>
      </c>
      <c r="AD100" s="27"/>
      <c r="AE100" s="7"/>
    </row>
    <row r="101" spans="1:31" s="26" customFormat="1" x14ac:dyDescent="0.25">
      <c r="A101" s="26">
        <v>16</v>
      </c>
      <c r="B101" s="26">
        <v>-636</v>
      </c>
      <c r="C101" s="26">
        <v>11200</v>
      </c>
      <c r="D101" s="26">
        <v>12881</v>
      </c>
      <c r="E101" s="26">
        <v>15017</v>
      </c>
      <c r="F101" s="26">
        <v>13337</v>
      </c>
      <c r="G101" s="27"/>
      <c r="H101" s="7"/>
      <c r="I101" s="28">
        <f t="shared" si="14"/>
        <v>-3817</v>
      </c>
      <c r="J101" s="27">
        <f t="shared" si="14"/>
        <v>-456</v>
      </c>
      <c r="K101" s="7"/>
      <c r="L101" s="124">
        <f t="shared" si="22"/>
        <v>0.99052793265584071</v>
      </c>
      <c r="M101" s="27">
        <f t="shared" ca="1" si="15"/>
        <v>1.7835818016617834E-6</v>
      </c>
      <c r="N101" s="44"/>
      <c r="O101" s="44"/>
      <c r="P101" s="7"/>
      <c r="Q101" s="28">
        <f t="shared" ca="1" si="16"/>
        <v>-3795.1133972354805</v>
      </c>
      <c r="R101" s="27">
        <f t="shared" ca="1" si="17"/>
        <v>-476.85786126262246</v>
      </c>
      <c r="S101" s="7"/>
      <c r="T101" s="28">
        <f t="shared" ca="1" si="18"/>
        <v>0.98825168748142467</v>
      </c>
      <c r="U101" s="27">
        <f t="shared" ca="1" si="19"/>
        <v>-0.12508626853657728</v>
      </c>
      <c r="V101" s="7"/>
      <c r="W101" s="28">
        <f t="shared" ca="1" si="20"/>
        <v>0.98919242458710366</v>
      </c>
      <c r="X101" s="27">
        <f t="shared" ca="1" si="24"/>
        <v>269.67311476675172</v>
      </c>
      <c r="Y101" s="7"/>
      <c r="Z101" s="28">
        <f t="shared" si="23"/>
        <v>269.52300000000002</v>
      </c>
      <c r="AA101" s="27">
        <f t="shared" si="21"/>
        <v>4.7040637598526773</v>
      </c>
      <c r="AB101" s="7"/>
      <c r="AC101" s="28">
        <f t="shared" ca="1" si="13"/>
        <v>0.15011476675169888</v>
      </c>
      <c r="AD101" s="27"/>
      <c r="AE101" s="7"/>
    </row>
    <row r="102" spans="1:31" s="26" customFormat="1" x14ac:dyDescent="0.25">
      <c r="A102" s="26">
        <v>17</v>
      </c>
      <c r="B102" s="26">
        <v>-609</v>
      </c>
      <c r="C102" s="26">
        <v>11189</v>
      </c>
      <c r="D102" s="26">
        <v>13061</v>
      </c>
      <c r="E102" s="26">
        <v>15037</v>
      </c>
      <c r="F102" s="26">
        <v>13151</v>
      </c>
      <c r="G102" s="27"/>
      <c r="H102" s="7"/>
      <c r="I102" s="28">
        <f t="shared" si="14"/>
        <v>-3848</v>
      </c>
      <c r="J102" s="27">
        <f t="shared" si="14"/>
        <v>-90</v>
      </c>
      <c r="K102" s="7"/>
      <c r="L102" s="124">
        <f t="shared" si="22"/>
        <v>0.99785910940842737</v>
      </c>
      <c r="M102" s="27">
        <f t="shared" ca="1" si="15"/>
        <v>1.6791241036825553E-6</v>
      </c>
      <c r="N102" s="44"/>
      <c r="O102" s="44"/>
      <c r="P102" s="7"/>
      <c r="Q102" s="28">
        <f t="shared" ca="1" si="16"/>
        <v>-3826.1133972354805</v>
      </c>
      <c r="R102" s="27">
        <f t="shared" ca="1" si="17"/>
        <v>-110.85786126262245</v>
      </c>
      <c r="S102" s="7"/>
      <c r="T102" s="28">
        <f t="shared" ca="1" si="18"/>
        <v>0.99632412145249938</v>
      </c>
      <c r="U102" s="27">
        <f t="shared" ca="1" si="19"/>
        <v>-2.9079516832480369E-2</v>
      </c>
      <c r="V102" s="7"/>
      <c r="W102" s="28">
        <f t="shared" ca="1" si="20"/>
        <v>0.99656329919713771</v>
      </c>
      <c r="X102" s="27">
        <f t="shared" ca="1" si="24"/>
        <v>264.1375528314378</v>
      </c>
      <c r="Y102" s="7"/>
      <c r="Z102" s="28">
        <f t="shared" si="23"/>
        <v>264.04200000000003</v>
      </c>
      <c r="AA102" s="27">
        <f t="shared" si="21"/>
        <v>4.6084022635508681</v>
      </c>
      <c r="AB102" s="7"/>
      <c r="AC102" s="28">
        <f t="shared" ca="1" si="13"/>
        <v>9.5552831437771601E-2</v>
      </c>
      <c r="AD102" s="27"/>
      <c r="AE102" s="7"/>
    </row>
    <row r="103" spans="1:31" s="26" customFormat="1" x14ac:dyDescent="0.25">
      <c r="A103" s="26">
        <v>18</v>
      </c>
      <c r="B103" s="26">
        <v>-610</v>
      </c>
      <c r="C103" s="26">
        <v>11187</v>
      </c>
      <c r="D103" s="26">
        <v>13241</v>
      </c>
      <c r="E103" s="26">
        <v>15027</v>
      </c>
      <c r="F103" s="26">
        <v>12972</v>
      </c>
      <c r="G103" s="27"/>
      <c r="H103" s="7"/>
      <c r="I103" s="28">
        <f t="shared" si="14"/>
        <v>-3840</v>
      </c>
      <c r="J103" s="27">
        <f t="shared" si="14"/>
        <v>269</v>
      </c>
      <c r="K103" s="7"/>
      <c r="L103" s="124">
        <f t="shared" si="22"/>
        <v>0.99605202010525717</v>
      </c>
      <c r="M103" s="27">
        <f t="shared" ca="1" si="15"/>
        <v>5.1091297644920125E-6</v>
      </c>
      <c r="N103" s="44"/>
      <c r="O103" s="44"/>
      <c r="P103" s="7"/>
      <c r="Q103" s="28">
        <f t="shared" ca="1" si="16"/>
        <v>-3818.1133972354805</v>
      </c>
      <c r="R103" s="27">
        <f t="shared" ca="1" si="17"/>
        <v>248.14213873737754</v>
      </c>
      <c r="S103" s="7"/>
      <c r="T103" s="28">
        <f t="shared" ca="1" si="18"/>
        <v>0.99424091268577042</v>
      </c>
      <c r="U103" s="27">
        <f t="shared" ca="1" si="19"/>
        <v>6.5091040166893363E-2</v>
      </c>
      <c r="V103" s="7"/>
      <c r="W103" s="28">
        <f t="shared" ca="1" si="20"/>
        <v>0.99379168168712329</v>
      </c>
      <c r="X103" s="27">
        <f t="shared" ca="1" si="24"/>
        <v>258.71876025651682</v>
      </c>
      <c r="Y103" s="7"/>
      <c r="Z103" s="28">
        <f t="shared" si="23"/>
        <v>258.55200000000002</v>
      </c>
      <c r="AA103" s="27">
        <f t="shared" si="21"/>
        <v>4.5125836876163792</v>
      </c>
      <c r="AB103" s="7"/>
      <c r="AC103" s="28">
        <f t="shared" ca="1" si="13"/>
        <v>0.16676025651679538</v>
      </c>
      <c r="AD103" s="27"/>
      <c r="AE103" s="7"/>
    </row>
    <row r="104" spans="1:31" s="26" customFormat="1" x14ac:dyDescent="0.25">
      <c r="A104" s="26">
        <v>19</v>
      </c>
      <c r="B104" s="26">
        <v>-633</v>
      </c>
      <c r="C104" s="26">
        <v>11211</v>
      </c>
      <c r="D104" s="26">
        <v>13429</v>
      </c>
      <c r="E104" s="26">
        <v>15013</v>
      </c>
      <c r="F104" s="26">
        <v>12790</v>
      </c>
      <c r="G104" s="27"/>
      <c r="H104" s="7"/>
      <c r="I104" s="28">
        <f t="shared" si="14"/>
        <v>-3802</v>
      </c>
      <c r="J104" s="27">
        <f t="shared" si="14"/>
        <v>639</v>
      </c>
      <c r="K104" s="7"/>
      <c r="L104" s="124">
        <f t="shared" si="22"/>
        <v>0.9845131631784263</v>
      </c>
      <c r="M104" s="27">
        <f t="shared" ca="1" si="15"/>
        <v>1.7594223135173213E-6</v>
      </c>
      <c r="N104" s="44"/>
      <c r="O104" s="44"/>
      <c r="P104" s="7"/>
      <c r="Q104" s="28">
        <f t="shared" ca="1" si="16"/>
        <v>-3780.1133972354805</v>
      </c>
      <c r="R104" s="27">
        <f t="shared" ca="1" si="17"/>
        <v>618.14213873737754</v>
      </c>
      <c r="S104" s="7"/>
      <c r="T104" s="28">
        <f t="shared" ca="1" si="18"/>
        <v>0.98434567104380799</v>
      </c>
      <c r="U104" s="27">
        <f t="shared" ca="1" si="19"/>
        <v>0.16214704598797494</v>
      </c>
      <c r="V104" s="7"/>
      <c r="W104" s="28">
        <f t="shared" ca="1" si="20"/>
        <v>0.98318673100393816</v>
      </c>
      <c r="X104" s="27">
        <f t="shared" ca="1" si="24"/>
        <v>253.10123113181976</v>
      </c>
      <c r="Y104" s="7"/>
      <c r="Z104" s="28">
        <f t="shared" si="23"/>
        <v>252.85500000000002</v>
      </c>
      <c r="AA104" s="27">
        <f t="shared" si="21"/>
        <v>4.4131522801302623</v>
      </c>
      <c r="AB104" s="7"/>
      <c r="AC104" s="28">
        <f t="shared" ca="1" si="13"/>
        <v>0.24623113181974077</v>
      </c>
      <c r="AD104" s="27"/>
      <c r="AE104" s="7"/>
    </row>
    <row r="105" spans="1:31" s="26" customFormat="1" x14ac:dyDescent="0.25">
      <c r="A105" s="26">
        <v>20</v>
      </c>
      <c r="B105" s="26">
        <v>-616</v>
      </c>
      <c r="C105" s="26">
        <v>11250</v>
      </c>
      <c r="D105" s="26">
        <v>13607</v>
      </c>
      <c r="E105" s="26">
        <v>14972</v>
      </c>
      <c r="F105" s="26">
        <v>12609</v>
      </c>
      <c r="G105" s="27"/>
      <c r="H105" s="7"/>
      <c r="I105" s="28">
        <f t="shared" si="14"/>
        <v>-3722</v>
      </c>
      <c r="J105" s="27">
        <f t="shared" si="14"/>
        <v>998</v>
      </c>
      <c r="K105" s="7"/>
      <c r="L105" s="124">
        <f t="shared" si="22"/>
        <v>0.96394209541552978</v>
      </c>
      <c r="M105" s="27">
        <f t="shared" ca="1" si="15"/>
        <v>5.181822588961558E-6</v>
      </c>
      <c r="N105" s="44"/>
      <c r="O105" s="44"/>
      <c r="P105" s="7"/>
      <c r="Q105" s="28">
        <f t="shared" ca="1" si="16"/>
        <v>-3700.1133972354805</v>
      </c>
      <c r="R105" s="27">
        <f t="shared" ca="1" si="17"/>
        <v>977.14213873737754</v>
      </c>
      <c r="S105" s="7"/>
      <c r="T105" s="28">
        <f t="shared" ca="1" si="18"/>
        <v>0.9635135833765186</v>
      </c>
      <c r="U105" s="27">
        <f t="shared" ca="1" si="19"/>
        <v>0.25631760298734868</v>
      </c>
      <c r="V105" s="7"/>
      <c r="W105" s="28">
        <f t="shared" ca="1" si="20"/>
        <v>0.96166573371558806</v>
      </c>
      <c r="X105" s="27">
        <f t="shared" ca="1" si="24"/>
        <v>247.54177244017706</v>
      </c>
      <c r="Y105" s="7"/>
      <c r="Z105" s="28">
        <f t="shared" si="23"/>
        <v>247.31100000000001</v>
      </c>
      <c r="AA105" s="27">
        <f t="shared" si="21"/>
        <v>4.3163912263996966</v>
      </c>
      <c r="AB105" s="7"/>
      <c r="AC105" s="28">
        <f t="shared" ca="1" si="13"/>
        <v>0.23077244017704857</v>
      </c>
      <c r="AD105" s="27"/>
      <c r="AE105" s="7"/>
    </row>
    <row r="106" spans="1:31" s="26" customFormat="1" x14ac:dyDescent="0.25">
      <c r="A106" s="26">
        <v>21</v>
      </c>
      <c r="B106" s="26">
        <v>-634</v>
      </c>
      <c r="C106" s="26">
        <v>11300</v>
      </c>
      <c r="D106" s="26">
        <v>13786</v>
      </c>
      <c r="E106" s="26">
        <v>14909</v>
      </c>
      <c r="F106" s="26">
        <v>12423</v>
      </c>
      <c r="G106" s="27"/>
      <c r="H106" s="7"/>
      <c r="I106" s="28">
        <f t="shared" si="14"/>
        <v>-3609</v>
      </c>
      <c r="J106" s="27">
        <f t="shared" si="14"/>
        <v>1363</v>
      </c>
      <c r="K106" s="7"/>
      <c r="L106" s="124">
        <f t="shared" si="22"/>
        <v>0.93335203006491507</v>
      </c>
      <c r="M106" s="27">
        <f t="shared" ca="1" si="15"/>
        <v>3.2843003630888739E-6</v>
      </c>
      <c r="N106" s="44"/>
      <c r="O106" s="44"/>
      <c r="P106" s="7"/>
      <c r="Q106" s="28">
        <f t="shared" ca="1" si="16"/>
        <v>-3587.1133972354805</v>
      </c>
      <c r="R106" s="27">
        <f t="shared" ca="1" si="17"/>
        <v>1342.1421387373775</v>
      </c>
      <c r="S106" s="7"/>
      <c r="T106" s="28">
        <f t="shared" ca="1" si="18"/>
        <v>0.93408825954647234</v>
      </c>
      <c r="U106" s="27">
        <f t="shared" ca="1" si="19"/>
        <v>0.35206204116219941</v>
      </c>
      <c r="V106" s="7"/>
      <c r="W106" s="28">
        <f t="shared" ca="1" si="20"/>
        <v>0.93153976618702949</v>
      </c>
      <c r="X106" s="27">
        <f t="shared" ca="1" si="24"/>
        <v>241.76278420365406</v>
      </c>
      <c r="Y106" s="7"/>
      <c r="Z106" s="28">
        <f t="shared" si="23"/>
        <v>241.60500000000002</v>
      </c>
      <c r="AA106" s="27">
        <f t="shared" si="21"/>
        <v>4.2168027392809</v>
      </c>
      <c r="AB106" s="7"/>
      <c r="AC106" s="28">
        <f t="shared" ca="1" si="13"/>
        <v>0.157784203654046</v>
      </c>
      <c r="AD106" s="27"/>
      <c r="AE106" s="7"/>
    </row>
    <row r="107" spans="1:31" s="26" customFormat="1" x14ac:dyDescent="0.25">
      <c r="A107" s="26">
        <v>22</v>
      </c>
      <c r="B107" s="26">
        <v>-634</v>
      </c>
      <c r="C107" s="26">
        <v>11382</v>
      </c>
      <c r="D107" s="26">
        <v>13959</v>
      </c>
      <c r="E107" s="26">
        <v>14840</v>
      </c>
      <c r="F107" s="26">
        <v>12252</v>
      </c>
      <c r="G107" s="27"/>
      <c r="H107" s="7"/>
      <c r="I107" s="28">
        <f t="shared" si="14"/>
        <v>-3458</v>
      </c>
      <c r="J107" s="27">
        <f t="shared" si="14"/>
        <v>1707</v>
      </c>
      <c r="K107" s="7"/>
      <c r="L107" s="124">
        <f t="shared" si="22"/>
        <v>0.89350950800472995</v>
      </c>
      <c r="M107" s="27">
        <f t="shared" ca="1" si="15"/>
        <v>3.8062041885171191E-6</v>
      </c>
      <c r="N107" s="44"/>
      <c r="O107" s="44"/>
      <c r="P107" s="7"/>
      <c r="Q107" s="28">
        <f t="shared" ca="1" si="16"/>
        <v>-3436.1133972354805</v>
      </c>
      <c r="R107" s="27">
        <f t="shared" ca="1" si="17"/>
        <v>1686.1421387373775</v>
      </c>
      <c r="S107" s="7"/>
      <c r="T107" s="28">
        <f t="shared" ca="1" si="18"/>
        <v>0.89476769407446355</v>
      </c>
      <c r="U107" s="27">
        <f t="shared" ca="1" si="19"/>
        <v>0.44229789522288065</v>
      </c>
      <c r="V107" s="7"/>
      <c r="W107" s="28">
        <f t="shared" ca="1" si="20"/>
        <v>0.89155855844399878</v>
      </c>
      <c r="X107" s="27">
        <f t="shared" ca="1" si="24"/>
        <v>236.08036019669794</v>
      </c>
      <c r="Y107" s="7"/>
      <c r="Z107" s="28">
        <f t="shared" si="23"/>
        <v>235.89900000000003</v>
      </c>
      <c r="AA107" s="27">
        <f t="shared" si="21"/>
        <v>4.1172142521621042</v>
      </c>
      <c r="AB107" s="7"/>
      <c r="AC107" s="28">
        <f t="shared" ca="1" si="13"/>
        <v>0.18136019669790926</v>
      </c>
      <c r="AD107" s="27"/>
      <c r="AE107" s="7"/>
    </row>
    <row r="108" spans="1:31" s="26" customFormat="1" x14ac:dyDescent="0.25">
      <c r="A108" s="26">
        <v>23</v>
      </c>
      <c r="B108" s="26">
        <v>-628</v>
      </c>
      <c r="C108" s="26">
        <v>11474</v>
      </c>
      <c r="D108" s="26">
        <v>14126</v>
      </c>
      <c r="E108" s="26">
        <v>14750</v>
      </c>
      <c r="F108" s="26">
        <v>12094</v>
      </c>
      <c r="G108" s="27"/>
      <c r="H108" s="7"/>
      <c r="I108" s="28">
        <f t="shared" si="14"/>
        <v>-3276</v>
      </c>
      <c r="J108" s="27">
        <f t="shared" si="14"/>
        <v>2032</v>
      </c>
      <c r="K108" s="7"/>
      <c r="L108" s="124">
        <f t="shared" si="22"/>
        <v>0.84531048361814587</v>
      </c>
      <c r="M108" s="27">
        <f t="shared" ca="1" si="15"/>
        <v>3.130605086080578E-6</v>
      </c>
      <c r="N108" s="44"/>
      <c r="O108" s="44"/>
      <c r="P108" s="7"/>
      <c r="Q108" s="28">
        <f t="shared" ca="1" si="16"/>
        <v>-3254.1133972354805</v>
      </c>
      <c r="R108" s="27">
        <f t="shared" ca="1" si="17"/>
        <v>2011.1421387373775</v>
      </c>
      <c r="S108" s="7"/>
      <c r="T108" s="28">
        <f t="shared" ca="1" si="18"/>
        <v>0.84737469463138027</v>
      </c>
      <c r="U108" s="27">
        <f t="shared" ca="1" si="19"/>
        <v>0.52754979222788467</v>
      </c>
      <c r="V108" s="7"/>
      <c r="W108" s="28">
        <f t="shared" ca="1" si="20"/>
        <v>0.84354113201767733</v>
      </c>
      <c r="X108" s="27">
        <f t="shared" ca="1" si="24"/>
        <v>230.44432754964225</v>
      </c>
      <c r="Y108" s="7"/>
      <c r="Z108" s="28">
        <f t="shared" si="23"/>
        <v>230.24700000000004</v>
      </c>
      <c r="AA108" s="27">
        <f t="shared" si="21"/>
        <v>4.0185682428393843</v>
      </c>
      <c r="AB108" s="7"/>
      <c r="AC108" s="28">
        <f t="shared" ca="1" si="13"/>
        <v>0.19732754964221044</v>
      </c>
      <c r="AD108" s="27"/>
      <c r="AE108" s="7"/>
    </row>
    <row r="109" spans="1:31" s="26" customFormat="1" x14ac:dyDescent="0.25">
      <c r="A109" s="26">
        <v>24</v>
      </c>
      <c r="B109" s="26">
        <v>-638</v>
      </c>
      <c r="C109" s="26">
        <v>11584</v>
      </c>
      <c r="D109" s="26">
        <v>14287</v>
      </c>
      <c r="E109" s="26">
        <v>14646</v>
      </c>
      <c r="F109" s="26">
        <v>11937</v>
      </c>
      <c r="G109" s="27"/>
      <c r="H109" s="7"/>
      <c r="I109" s="28">
        <f t="shared" si="14"/>
        <v>-3062</v>
      </c>
      <c r="J109" s="27">
        <f t="shared" si="14"/>
        <v>2350</v>
      </c>
      <c r="K109" s="7"/>
      <c r="L109" s="124">
        <f t="shared" si="22"/>
        <v>0.78792750829919966</v>
      </c>
      <c r="M109" s="27">
        <f t="shared" ca="1" si="15"/>
        <v>5.2336320620922982E-7</v>
      </c>
      <c r="N109" s="44"/>
      <c r="O109" s="44"/>
      <c r="P109" s="7"/>
      <c r="Q109" s="28">
        <f t="shared" ca="1" si="16"/>
        <v>-3040.1133972354805</v>
      </c>
      <c r="R109" s="27">
        <f t="shared" ca="1" si="17"/>
        <v>2329.1421387373775</v>
      </c>
      <c r="S109" s="7"/>
      <c r="T109" s="28">
        <f t="shared" ca="1" si="18"/>
        <v>0.79164886012138114</v>
      </c>
      <c r="U109" s="27">
        <f t="shared" ca="1" si="19"/>
        <v>0.61096549452816562</v>
      </c>
      <c r="V109" s="7"/>
      <c r="W109" s="28">
        <f t="shared" ca="1" si="20"/>
        <v>0.78720406983864533</v>
      </c>
      <c r="X109" s="27">
        <f t="shared" ca="1" si="24"/>
        <v>224.65036329630516</v>
      </c>
      <c r="Y109" s="7"/>
      <c r="Z109" s="28">
        <f t="shared" si="23"/>
        <v>224.50500000000005</v>
      </c>
      <c r="AA109" s="27">
        <f t="shared" si="21"/>
        <v>3.91835143718987</v>
      </c>
      <c r="AB109" s="7"/>
      <c r="AC109" s="28">
        <f t="shared" ca="1" si="13"/>
        <v>0.14536329630510636</v>
      </c>
      <c r="AD109" s="27"/>
      <c r="AE109" s="7"/>
    </row>
    <row r="110" spans="1:31" s="26" customFormat="1" x14ac:dyDescent="0.25">
      <c r="A110" s="26">
        <v>25</v>
      </c>
      <c r="B110" s="26">
        <v>-613</v>
      </c>
      <c r="C110" s="26">
        <v>11700</v>
      </c>
      <c r="D110" s="26">
        <v>14415</v>
      </c>
      <c r="E110" s="26">
        <v>14519</v>
      </c>
      <c r="F110" s="26">
        <v>11789</v>
      </c>
      <c r="G110" s="27"/>
      <c r="H110" s="7"/>
      <c r="I110" s="28">
        <f t="shared" si="14"/>
        <v>-2819</v>
      </c>
      <c r="J110" s="27">
        <f t="shared" si="14"/>
        <v>2626</v>
      </c>
      <c r="K110" s="7"/>
      <c r="L110" s="124">
        <f t="shared" si="22"/>
        <v>0.72533455317609952</v>
      </c>
      <c r="M110" s="27">
        <f t="shared" ca="1" si="15"/>
        <v>3.7591295468891241E-6</v>
      </c>
      <c r="N110" s="44"/>
      <c r="O110" s="44"/>
      <c r="P110" s="7"/>
      <c r="Q110" s="28">
        <f t="shared" ca="1" si="16"/>
        <v>-2797.1133972354805</v>
      </c>
      <c r="R110" s="27">
        <f t="shared" ca="1" si="17"/>
        <v>2605.1421387373775</v>
      </c>
      <c r="S110" s="7"/>
      <c r="T110" s="28">
        <f t="shared" ca="1" si="18"/>
        <v>0.72837139383198968</v>
      </c>
      <c r="U110" s="27">
        <f t="shared" ca="1" si="19"/>
        <v>0.68336402860010759</v>
      </c>
      <c r="V110" s="7"/>
      <c r="W110" s="28">
        <f t="shared" ca="1" si="20"/>
        <v>0.72339570569708289</v>
      </c>
      <c r="X110" s="27">
        <f t="shared" ca="1" si="24"/>
        <v>219.09615413847189</v>
      </c>
      <c r="Y110" s="7"/>
      <c r="Z110" s="28">
        <f t="shared" si="23"/>
        <v>218.98800000000006</v>
      </c>
      <c r="AA110" s="27">
        <f t="shared" si="21"/>
        <v>3.8220616223573436</v>
      </c>
      <c r="AB110" s="7"/>
      <c r="AC110" s="28">
        <f t="shared" ca="1" si="13"/>
        <v>0.10815413847183208</v>
      </c>
      <c r="AD110" s="27"/>
      <c r="AE110" s="7"/>
    </row>
    <row r="111" spans="1:31" s="26" customFormat="1" x14ac:dyDescent="0.25">
      <c r="A111" s="26">
        <v>26</v>
      </c>
      <c r="B111" s="26">
        <v>-601</v>
      </c>
      <c r="C111" s="26">
        <v>11834</v>
      </c>
      <c r="D111" s="26">
        <v>14553</v>
      </c>
      <c r="E111" s="26">
        <v>14394</v>
      </c>
      <c r="F111" s="26">
        <v>11669</v>
      </c>
      <c r="G111" s="27"/>
      <c r="H111" s="7"/>
      <c r="I111" s="28">
        <f t="shared" si="14"/>
        <v>-2560</v>
      </c>
      <c r="J111" s="27">
        <f t="shared" si="14"/>
        <v>2884</v>
      </c>
      <c r="K111" s="7"/>
      <c r="L111" s="124">
        <f t="shared" si="22"/>
        <v>0.65743689022656393</v>
      </c>
      <c r="M111" s="27">
        <f t="shared" ca="1" si="15"/>
        <v>3.9265958276788503E-6</v>
      </c>
      <c r="N111" s="44"/>
      <c r="O111" s="44"/>
      <c r="P111" s="7"/>
      <c r="Q111" s="28">
        <f t="shared" ca="1" si="16"/>
        <v>-2538.1133972354805</v>
      </c>
      <c r="R111" s="27">
        <f t="shared" ca="1" si="17"/>
        <v>2863.1421387373775</v>
      </c>
      <c r="S111" s="7"/>
      <c r="T111" s="28">
        <f t="shared" ca="1" si="18"/>
        <v>0.66092751000914018</v>
      </c>
      <c r="U111" s="27">
        <f t="shared" ca="1" si="19"/>
        <v>0.75104091914561844</v>
      </c>
      <c r="V111" s="7"/>
      <c r="W111" s="28">
        <f t="shared" ca="1" si="20"/>
        <v>0.65545532624130409</v>
      </c>
      <c r="X111" s="27">
        <f t="shared" ca="1" si="24"/>
        <v>213.57830027108025</v>
      </c>
      <c r="Y111" s="7"/>
      <c r="Z111" s="28">
        <f t="shared" si="23"/>
        <v>213.57900000000006</v>
      </c>
      <c r="AA111" s="27">
        <f t="shared" si="21"/>
        <v>3.7276567631169701</v>
      </c>
      <c r="AB111" s="7"/>
      <c r="AC111" s="28">
        <f t="shared" ca="1" si="13"/>
        <v>-6.997289198125145E-4</v>
      </c>
      <c r="AD111" s="27"/>
      <c r="AE111" s="7"/>
    </row>
    <row r="112" spans="1:31" s="26" customFormat="1" x14ac:dyDescent="0.25">
      <c r="A112" s="26">
        <v>27</v>
      </c>
      <c r="B112" s="26">
        <v>-625</v>
      </c>
      <c r="C112" s="26">
        <v>11981</v>
      </c>
      <c r="D112" s="26">
        <v>14672</v>
      </c>
      <c r="E112" s="26">
        <v>14250</v>
      </c>
      <c r="F112" s="26">
        <v>11556</v>
      </c>
      <c r="G112" s="27"/>
      <c r="H112" s="7"/>
      <c r="I112" s="28">
        <f t="shared" si="14"/>
        <v>-2269</v>
      </c>
      <c r="J112" s="27">
        <f t="shared" si="14"/>
        <v>3116</v>
      </c>
      <c r="K112" s="7"/>
      <c r="L112" s="124">
        <f t="shared" si="22"/>
        <v>0.58062465390658624</v>
      </c>
      <c r="M112" s="27">
        <f t="shared" ca="1" si="15"/>
        <v>1.9402036455129988E-6</v>
      </c>
      <c r="N112" s="44"/>
      <c r="O112" s="44"/>
      <c r="P112" s="7"/>
      <c r="Q112" s="28">
        <f t="shared" ca="1" si="16"/>
        <v>-2247.1133972354805</v>
      </c>
      <c r="R112" s="27">
        <f t="shared" ca="1" si="17"/>
        <v>3095.1421387373775</v>
      </c>
      <c r="S112" s="7"/>
      <c r="T112" s="28">
        <f t="shared" ca="1" si="18"/>
        <v>0.58515079111937507</v>
      </c>
      <c r="U112" s="27">
        <f t="shared" ca="1" si="19"/>
        <v>0.8118976579307291</v>
      </c>
      <c r="V112" s="7"/>
      <c r="W112" s="28">
        <f t="shared" ca="1" si="20"/>
        <v>0.57923174197630745</v>
      </c>
      <c r="X112" s="27">
        <f t="shared" ca="1" si="24"/>
        <v>207.97132849213756</v>
      </c>
      <c r="Y112" s="7"/>
      <c r="Z112" s="28">
        <f t="shared" si="23"/>
        <v>207.95400000000006</v>
      </c>
      <c r="AA112" s="27">
        <f t="shared" si="21"/>
        <v>3.6294819926922894</v>
      </c>
      <c r="AB112" s="7"/>
      <c r="AC112" s="28">
        <f t="shared" ca="1" si="13"/>
        <v>1.7328492137494322E-2</v>
      </c>
      <c r="AD112" s="27"/>
      <c r="AE112" s="7"/>
    </row>
    <row r="113" spans="1:31" s="26" customFormat="1" x14ac:dyDescent="0.25">
      <c r="A113" s="26">
        <v>28</v>
      </c>
      <c r="B113" s="26">
        <v>-628</v>
      </c>
      <c r="C113" s="26">
        <v>12144</v>
      </c>
      <c r="D113" s="26">
        <v>14769</v>
      </c>
      <c r="E113" s="26">
        <v>14098</v>
      </c>
      <c r="F113" s="26">
        <v>11451</v>
      </c>
      <c r="G113" s="27"/>
      <c r="H113" s="7"/>
      <c r="I113" s="28">
        <f t="shared" si="14"/>
        <v>-1954</v>
      </c>
      <c r="J113" s="27">
        <f t="shared" si="14"/>
        <v>3318</v>
      </c>
      <c r="K113" s="7"/>
      <c r="L113" s="124">
        <f t="shared" si="22"/>
        <v>0.49781116579721763</v>
      </c>
      <c r="M113" s="27">
        <f t="shared" ca="1" si="15"/>
        <v>9.9057989569202836E-7</v>
      </c>
      <c r="N113" s="44"/>
      <c r="O113" s="44"/>
      <c r="P113" s="7"/>
      <c r="Q113" s="28">
        <f t="shared" ca="1" si="16"/>
        <v>-1932.1133972354805</v>
      </c>
      <c r="R113" s="27">
        <f t="shared" ca="1" si="17"/>
        <v>3297.1421387373775</v>
      </c>
      <c r="S113" s="7"/>
      <c r="T113" s="28">
        <f t="shared" ca="1" si="18"/>
        <v>0.50312444592942318</v>
      </c>
      <c r="U113" s="27">
        <f t="shared" ca="1" si="19"/>
        <v>0.86488499083845471</v>
      </c>
      <c r="V113" s="7"/>
      <c r="W113" s="28">
        <f t="shared" ca="1" si="20"/>
        <v>0.49681588699422219</v>
      </c>
      <c r="X113" s="27">
        <f t="shared" ca="1" si="24"/>
        <v>202.34049984636579</v>
      </c>
      <c r="Y113" s="7"/>
      <c r="Z113" s="28">
        <f t="shared" si="23"/>
        <v>202.30200000000008</v>
      </c>
      <c r="AA113" s="27">
        <f t="shared" si="21"/>
        <v>3.5308359833695699</v>
      </c>
      <c r="AB113" s="7"/>
      <c r="AC113" s="28">
        <f t="shared" ca="1" si="13"/>
        <v>3.84998463657098E-2</v>
      </c>
      <c r="AD113" s="27"/>
      <c r="AE113" s="7"/>
    </row>
    <row r="114" spans="1:31" s="26" customFormat="1" x14ac:dyDescent="0.25">
      <c r="A114" s="26">
        <v>29</v>
      </c>
      <c r="B114" s="26">
        <v>-627</v>
      </c>
      <c r="C114" s="26">
        <v>12302</v>
      </c>
      <c r="D114" s="26">
        <v>14852</v>
      </c>
      <c r="E114" s="26">
        <v>13919</v>
      </c>
      <c r="F114" s="26">
        <v>11360</v>
      </c>
      <c r="G114" s="27"/>
      <c r="H114" s="7"/>
      <c r="I114" s="28">
        <f t="shared" si="14"/>
        <v>-1617</v>
      </c>
      <c r="J114" s="27">
        <f t="shared" si="14"/>
        <v>3492</v>
      </c>
      <c r="K114" s="7"/>
      <c r="L114" s="124">
        <f t="shared" si="22"/>
        <v>0.41029894297936881</v>
      </c>
      <c r="M114" s="27">
        <f t="shared" ca="1" si="15"/>
        <v>2.4781069482362026E-6</v>
      </c>
      <c r="N114" s="44"/>
      <c r="O114" s="44"/>
      <c r="P114" s="7"/>
      <c r="Q114" s="28">
        <f t="shared" ca="1" si="16"/>
        <v>-1595.1133972354805</v>
      </c>
      <c r="R114" s="27">
        <f t="shared" ca="1" si="17"/>
        <v>3471.1421387373775</v>
      </c>
      <c r="S114" s="7"/>
      <c r="T114" s="28">
        <f t="shared" ca="1" si="18"/>
        <v>0.41536927663096662</v>
      </c>
      <c r="U114" s="27">
        <f t="shared" ca="1" si="19"/>
        <v>0.9105275449272876</v>
      </c>
      <c r="V114" s="7"/>
      <c r="W114" s="28">
        <f t="shared" ca="1" si="20"/>
        <v>0.40872474256384472</v>
      </c>
      <c r="X114" s="27">
        <f t="shared" ca="1" si="24"/>
        <v>196.64087969018192</v>
      </c>
      <c r="Y114" s="7"/>
      <c r="Z114" s="28">
        <f t="shared" si="23"/>
        <v>196.65900000000008</v>
      </c>
      <c r="AA114" s="27">
        <f t="shared" si="21"/>
        <v>3.4323470536795297</v>
      </c>
      <c r="AB114" s="7"/>
      <c r="AC114" s="28">
        <f t="shared" ca="1" si="13"/>
        <v>-1.8120309818158375E-2</v>
      </c>
      <c r="AD114" s="27"/>
      <c r="AE114" s="7"/>
    </row>
    <row r="115" spans="1:31" s="26" customFormat="1" x14ac:dyDescent="0.25">
      <c r="A115" s="26">
        <v>30</v>
      </c>
      <c r="B115" s="26">
        <v>-632</v>
      </c>
      <c r="C115" s="26">
        <v>12480</v>
      </c>
      <c r="D115" s="26">
        <v>14919</v>
      </c>
      <c r="E115" s="26">
        <v>13748</v>
      </c>
      <c r="F115" s="26">
        <v>11291</v>
      </c>
      <c r="G115" s="27"/>
      <c r="H115" s="7"/>
      <c r="I115" s="28">
        <f t="shared" si="14"/>
        <v>-1268</v>
      </c>
      <c r="J115" s="27">
        <f t="shared" si="14"/>
        <v>3628</v>
      </c>
      <c r="K115" s="7"/>
      <c r="L115" s="124">
        <f t="shared" si="22"/>
        <v>0.31806573158997042</v>
      </c>
      <c r="M115" s="27">
        <f t="shared" ca="1" si="15"/>
        <v>2.3441884515602291E-7</v>
      </c>
      <c r="N115" s="44"/>
      <c r="O115" s="44"/>
      <c r="P115" s="7"/>
      <c r="Q115" s="28">
        <f t="shared" ca="1" si="16"/>
        <v>-1246.1133972354805</v>
      </c>
      <c r="R115" s="27">
        <f t="shared" ca="1" si="17"/>
        <v>3607.1421387373775</v>
      </c>
      <c r="S115" s="7"/>
      <c r="T115" s="28">
        <f t="shared" ca="1" si="18"/>
        <v>0.32448929418241668</v>
      </c>
      <c r="U115" s="27">
        <f t="shared" ca="1" si="19"/>
        <v>0.94620218490476626</v>
      </c>
      <c r="V115" s="7"/>
      <c r="W115" s="28">
        <f t="shared" ca="1" si="20"/>
        <v>0.31758156339072968</v>
      </c>
      <c r="X115" s="27">
        <f t="shared" ca="1" si="24"/>
        <v>191.01986562176512</v>
      </c>
      <c r="Y115" s="7"/>
      <c r="Z115" s="28">
        <f t="shared" si="23"/>
        <v>190.97100000000009</v>
      </c>
      <c r="AA115" s="27">
        <f t="shared" si="21"/>
        <v>3.3330727258260922</v>
      </c>
      <c r="AB115" s="7"/>
      <c r="AC115" s="28">
        <f t="shared" ca="1" si="13"/>
        <v>4.8865621765031619E-2</v>
      </c>
      <c r="AD115" s="27"/>
      <c r="AE115" s="7"/>
    </row>
    <row r="116" spans="1:31" s="26" customFormat="1" x14ac:dyDescent="0.25">
      <c r="A116" s="26">
        <v>31</v>
      </c>
      <c r="B116" s="26">
        <v>-636</v>
      </c>
      <c r="C116" s="26">
        <v>12665</v>
      </c>
      <c r="D116" s="26">
        <v>14971</v>
      </c>
      <c r="E116" s="26">
        <v>13563</v>
      </c>
      <c r="F116" s="26">
        <v>11238</v>
      </c>
      <c r="G116" s="27"/>
      <c r="H116" s="7"/>
      <c r="I116" s="28">
        <f t="shared" si="14"/>
        <v>-898</v>
      </c>
      <c r="J116" s="27">
        <f t="shared" si="14"/>
        <v>3733</v>
      </c>
      <c r="K116" s="7"/>
      <c r="L116" s="124">
        <f t="shared" si="22"/>
        <v>0.22208815136842816</v>
      </c>
      <c r="M116" s="27">
        <f t="shared" ca="1" si="15"/>
        <v>1.1212613580438818E-6</v>
      </c>
      <c r="N116" s="44"/>
      <c r="O116" s="44"/>
      <c r="P116" s="7"/>
      <c r="Q116" s="28">
        <f t="shared" ca="1" si="16"/>
        <v>-876.11339723548053</v>
      </c>
      <c r="R116" s="27">
        <f t="shared" ca="1" si="17"/>
        <v>3712.1421387373775</v>
      </c>
      <c r="S116" s="7"/>
      <c r="T116" s="28">
        <f t="shared" ca="1" si="18"/>
        <v>0.22814088872120325</v>
      </c>
      <c r="U116" s="27">
        <f t="shared" ca="1" si="19"/>
        <v>0.97374510547561377</v>
      </c>
      <c r="V116" s="7"/>
      <c r="W116" s="28">
        <f t="shared" ca="1" si="20"/>
        <v>0.22102925507603505</v>
      </c>
      <c r="X116" s="27">
        <f t="shared" ca="1" si="24"/>
        <v>185.25494529552702</v>
      </c>
      <c r="Y116" s="7"/>
      <c r="Z116" s="28">
        <f t="shared" si="23"/>
        <v>185.2470000000001</v>
      </c>
      <c r="AA116" s="27">
        <f t="shared" si="21"/>
        <v>3.2331700794419374</v>
      </c>
      <c r="AB116" s="7"/>
      <c r="AC116" s="28">
        <f t="shared" ca="1" si="13"/>
        <v>7.9452955269232461E-3</v>
      </c>
      <c r="AD116" s="27"/>
      <c r="AE116" s="7"/>
    </row>
    <row r="117" spans="1:31" s="26" customFormat="1" x14ac:dyDescent="0.25">
      <c r="A117" s="26">
        <v>32</v>
      </c>
      <c r="B117" s="26">
        <v>-627</v>
      </c>
      <c r="C117" s="26">
        <v>12844</v>
      </c>
      <c r="D117" s="26">
        <v>15002</v>
      </c>
      <c r="E117" s="26">
        <v>13375</v>
      </c>
      <c r="F117" s="26">
        <v>11203</v>
      </c>
      <c r="G117" s="27"/>
      <c r="H117" s="7"/>
      <c r="I117" s="28">
        <f t="shared" si="14"/>
        <v>-531</v>
      </c>
      <c r="J117" s="27">
        <f t="shared" si="14"/>
        <v>3799</v>
      </c>
      <c r="K117" s="7"/>
      <c r="L117" s="124">
        <f t="shared" si="22"/>
        <v>0.12529599929866181</v>
      </c>
      <c r="M117" s="27">
        <f t="shared" ca="1" si="15"/>
        <v>1.3653708711223012E-9</v>
      </c>
      <c r="N117" s="44"/>
      <c r="O117" s="44"/>
      <c r="P117" s="7"/>
      <c r="Q117" s="28">
        <f t="shared" ca="1" si="16"/>
        <v>-509.11339723548053</v>
      </c>
      <c r="R117" s="27">
        <f t="shared" ca="1" si="17"/>
        <v>3778.1421387373775</v>
      </c>
      <c r="S117" s="7"/>
      <c r="T117" s="28">
        <f t="shared" ca="1" si="18"/>
        <v>0.1325736865475132</v>
      </c>
      <c r="U117" s="27">
        <f t="shared" ca="1" si="19"/>
        <v>0.99105779840586072</v>
      </c>
      <c r="V117" s="7"/>
      <c r="W117" s="28">
        <f t="shared" ca="1" si="20"/>
        <v>0.12533295022383456</v>
      </c>
      <c r="X117" s="27">
        <f t="shared" ca="1" si="24"/>
        <v>179.67372930110832</v>
      </c>
      <c r="Y117" s="7"/>
      <c r="Z117" s="28">
        <f t="shared" si="23"/>
        <v>179.6040000000001</v>
      </c>
      <c r="AA117" s="27">
        <f t="shared" si="21"/>
        <v>3.1346811497518976</v>
      </c>
      <c r="AB117" s="7"/>
      <c r="AC117" s="28">
        <f t="shared" ca="1" si="13"/>
        <v>6.9729301108225172E-2</v>
      </c>
      <c r="AD117" s="27"/>
      <c r="AE117" s="7"/>
    </row>
    <row r="118" spans="1:31" s="26" customFormat="1" x14ac:dyDescent="0.25">
      <c r="A118" s="26">
        <v>33</v>
      </c>
      <c r="B118" s="26">
        <v>-608</v>
      </c>
      <c r="C118" s="26">
        <v>13030</v>
      </c>
      <c r="D118" s="26">
        <v>15013</v>
      </c>
      <c r="E118" s="26">
        <v>13192</v>
      </c>
      <c r="F118" s="26">
        <v>11188</v>
      </c>
      <c r="G118" s="27"/>
      <c r="H118" s="7"/>
      <c r="I118" s="28">
        <f t="shared" si="14"/>
        <v>-162</v>
      </c>
      <c r="J118" s="27">
        <f t="shared" si="14"/>
        <v>3825</v>
      </c>
      <c r="K118" s="7"/>
      <c r="L118" s="124">
        <f t="shared" si="22"/>
        <v>3.0268110737274666E-2</v>
      </c>
      <c r="M118" s="27">
        <f t="shared" ca="1" si="15"/>
        <v>1.1568825489521077E-6</v>
      </c>
      <c r="N118" s="44"/>
      <c r="O118" s="44"/>
      <c r="P118" s="7"/>
      <c r="Q118" s="28">
        <f t="shared" ca="1" si="16"/>
        <v>-140.11339723548056</v>
      </c>
      <c r="R118" s="27">
        <f t="shared" ca="1" si="17"/>
        <v>3804.1421387373775</v>
      </c>
      <c r="S118" s="7"/>
      <c r="T118" s="28">
        <f t="shared" ca="1" si="18"/>
        <v>3.6485682182140919E-2</v>
      </c>
      <c r="U118" s="27">
        <f t="shared" ca="1" si="19"/>
        <v>0.99787795016626102</v>
      </c>
      <c r="V118" s="7"/>
      <c r="W118" s="28">
        <f t="shared" ca="1" si="20"/>
        <v>2.9192525989822329E-2</v>
      </c>
      <c r="X118" s="27">
        <f t="shared" ca="1" si="24"/>
        <v>174.141835281049</v>
      </c>
      <c r="Y118" s="7"/>
      <c r="Z118" s="28">
        <f t="shared" si="23"/>
        <v>174.13200000000009</v>
      </c>
      <c r="AA118" s="27">
        <f t="shared" si="21"/>
        <v>3.0391767330827673</v>
      </c>
      <c r="AB118" s="7"/>
      <c r="AC118" s="28">
        <f t="shared" ca="1" si="13"/>
        <v>9.8352810489075182E-3</v>
      </c>
      <c r="AD118" s="27"/>
      <c r="AE118" s="7"/>
    </row>
    <row r="119" spans="1:31" s="26" customFormat="1" x14ac:dyDescent="0.25">
      <c r="A119" s="26">
        <v>34</v>
      </c>
      <c r="B119" s="26">
        <v>-608</v>
      </c>
      <c r="C119" s="26">
        <v>13213</v>
      </c>
      <c r="D119" s="26">
        <v>15018</v>
      </c>
      <c r="E119" s="26">
        <v>13012</v>
      </c>
      <c r="F119" s="26">
        <v>11192</v>
      </c>
      <c r="G119" s="27"/>
      <c r="H119" s="7"/>
      <c r="I119" s="28">
        <f t="shared" si="14"/>
        <v>201</v>
      </c>
      <c r="J119" s="27">
        <f t="shared" si="14"/>
        <v>3826</v>
      </c>
      <c r="K119" s="7"/>
      <c r="L119" s="124">
        <f t="shared" si="22"/>
        <v>-6.5035213185131516E-2</v>
      </c>
      <c r="M119" s="27">
        <f t="shared" ca="1" si="15"/>
        <v>9.138607128595536E-8</v>
      </c>
      <c r="N119" s="44"/>
      <c r="O119" s="44"/>
      <c r="P119" s="7"/>
      <c r="Q119" s="28">
        <f t="shared" ca="1" si="16"/>
        <v>222.88660276451944</v>
      </c>
      <c r="R119" s="27">
        <f t="shared" ca="1" si="17"/>
        <v>3805.1421387373775</v>
      </c>
      <c r="S119" s="7"/>
      <c r="T119" s="28">
        <f t="shared" ca="1" si="18"/>
        <v>-5.8039915608184674E-2</v>
      </c>
      <c r="U119" s="27">
        <f t="shared" ca="1" si="19"/>
        <v>0.99814026369550723</v>
      </c>
      <c r="V119" s="7"/>
      <c r="W119" s="28">
        <f t="shared" ca="1" si="20"/>
        <v>-6.5337514477364869E-2</v>
      </c>
      <c r="X119" s="27">
        <f t="shared" ca="1" si="24"/>
        <v>168.72095211313149</v>
      </c>
      <c r="Y119" s="7"/>
      <c r="Z119" s="28">
        <f t="shared" si="23"/>
        <v>168.66000000000008</v>
      </c>
      <c r="AA119" s="27">
        <f t="shared" si="21"/>
        <v>2.9436723164136374</v>
      </c>
      <c r="AB119" s="7"/>
      <c r="AC119" s="28">
        <f t="shared" ca="1" si="13"/>
        <v>6.0952113131406804E-2</v>
      </c>
      <c r="AD119" s="27"/>
      <c r="AE119" s="7"/>
    </row>
    <row r="120" spans="1:31" s="26" customFormat="1" x14ac:dyDescent="0.25">
      <c r="A120" s="26">
        <v>35</v>
      </c>
      <c r="B120" s="26">
        <v>-628</v>
      </c>
      <c r="C120" s="26">
        <v>13399</v>
      </c>
      <c r="D120" s="26">
        <v>14992</v>
      </c>
      <c r="E120" s="26">
        <v>12828</v>
      </c>
      <c r="F120" s="26">
        <v>11210</v>
      </c>
      <c r="G120" s="27"/>
      <c r="H120" s="7"/>
      <c r="I120" s="28">
        <f t="shared" si="14"/>
        <v>571</v>
      </c>
      <c r="J120" s="27">
        <f t="shared" si="14"/>
        <v>3782</v>
      </c>
      <c r="K120" s="7"/>
      <c r="L120" s="124">
        <f t="shared" si="22"/>
        <v>-0.16284040265370706</v>
      </c>
      <c r="M120" s="27">
        <f t="shared" ca="1" si="15"/>
        <v>1.5283762597394208E-6</v>
      </c>
      <c r="N120" s="44"/>
      <c r="O120" s="44"/>
      <c r="P120" s="7"/>
      <c r="Q120" s="28">
        <f t="shared" ca="1" si="16"/>
        <v>592.88660276451947</v>
      </c>
      <c r="R120" s="27">
        <f t="shared" ca="1" si="17"/>
        <v>3761.1421387373775</v>
      </c>
      <c r="S120" s="7"/>
      <c r="T120" s="28">
        <f t="shared" ca="1" si="18"/>
        <v>-0.15438832106939809</v>
      </c>
      <c r="U120" s="27">
        <f t="shared" ca="1" si="19"/>
        <v>0.98659846840867593</v>
      </c>
      <c r="V120" s="7"/>
      <c r="W120" s="28">
        <f t="shared" ca="1" si="20"/>
        <v>-0.16160412749835554</v>
      </c>
      <c r="X120" s="27">
        <f t="shared" ca="1" si="24"/>
        <v>163.16374791998192</v>
      </c>
      <c r="Y120" s="7"/>
      <c r="Z120" s="28">
        <f t="shared" si="23"/>
        <v>163.0080000000001</v>
      </c>
      <c r="AA120" s="27">
        <f t="shared" si="21"/>
        <v>2.8450263070909183</v>
      </c>
      <c r="AB120" s="7"/>
      <c r="AC120" s="28">
        <f t="shared" ca="1" si="13"/>
        <v>0.15574791998182036</v>
      </c>
      <c r="AD120" s="27"/>
      <c r="AE120" s="7"/>
    </row>
    <row r="121" spans="1:31" s="26" customFormat="1" x14ac:dyDescent="0.25">
      <c r="A121" s="26">
        <v>36</v>
      </c>
      <c r="B121" s="26">
        <v>-616</v>
      </c>
      <c r="C121" s="26">
        <v>13582</v>
      </c>
      <c r="D121" s="26">
        <v>14953</v>
      </c>
      <c r="E121" s="26">
        <v>12642</v>
      </c>
      <c r="F121" s="26">
        <v>11252</v>
      </c>
      <c r="G121" s="27"/>
      <c r="H121" s="7"/>
      <c r="I121" s="28">
        <f t="shared" si="14"/>
        <v>940</v>
      </c>
      <c r="J121" s="27">
        <f t="shared" si="14"/>
        <v>3701</v>
      </c>
      <c r="K121" s="7"/>
      <c r="L121" s="124">
        <f t="shared" si="22"/>
        <v>-0.25724309332718676</v>
      </c>
      <c r="M121" s="27">
        <f t="shared" ca="1" si="15"/>
        <v>8.7790531930336204E-8</v>
      </c>
      <c r="N121" s="44"/>
      <c r="O121" s="44"/>
      <c r="P121" s="7"/>
      <c r="Q121" s="28">
        <f t="shared" ca="1" si="16"/>
        <v>961.88660276451947</v>
      </c>
      <c r="R121" s="27">
        <f t="shared" ca="1" si="17"/>
        <v>3680.1421387373775</v>
      </c>
      <c r="S121" s="7"/>
      <c r="T121" s="28">
        <f t="shared" ca="1" si="18"/>
        <v>-0.25047632543477039</v>
      </c>
      <c r="U121" s="27">
        <f t="shared" ca="1" si="19"/>
        <v>0.9653510725397364</v>
      </c>
      <c r="V121" s="7"/>
      <c r="W121" s="28">
        <f t="shared" ca="1" si="20"/>
        <v>-0.25753938799796289</v>
      </c>
      <c r="X121" s="27">
        <f t="shared" ca="1" si="24"/>
        <v>157.52850051941573</v>
      </c>
      <c r="Y121" s="7"/>
      <c r="Z121" s="28">
        <f t="shared" si="23"/>
        <v>157.46400000000008</v>
      </c>
      <c r="AA121" s="27">
        <f t="shared" si="21"/>
        <v>2.7482652533603522</v>
      </c>
      <c r="AB121" s="7"/>
      <c r="AC121" s="28">
        <f t="shared" ca="1" si="13"/>
        <v>6.4500519415645385E-2</v>
      </c>
      <c r="AD121" s="27"/>
      <c r="AE121" s="7"/>
    </row>
    <row r="122" spans="1:31" s="26" customFormat="1" x14ac:dyDescent="0.25">
      <c r="A122" s="26">
        <v>37</v>
      </c>
      <c r="B122" s="26">
        <v>-634</v>
      </c>
      <c r="C122" s="26">
        <v>13777</v>
      </c>
      <c r="D122" s="26">
        <v>14904</v>
      </c>
      <c r="E122" s="26">
        <v>12465</v>
      </c>
      <c r="F122" s="26">
        <v>11315</v>
      </c>
      <c r="G122" s="27"/>
      <c r="H122" s="7"/>
      <c r="I122" s="28">
        <f t="shared" si="14"/>
        <v>1312</v>
      </c>
      <c r="J122" s="27">
        <f t="shared" si="14"/>
        <v>3589</v>
      </c>
      <c r="K122" s="7"/>
      <c r="L122" s="124">
        <f t="shared" si="22"/>
        <v>-0.35188072480049359</v>
      </c>
      <c r="M122" s="27">
        <f t="shared" ca="1" si="15"/>
        <v>5.3625030506688424E-6</v>
      </c>
      <c r="N122" s="44"/>
      <c r="O122" s="44"/>
      <c r="P122" s="7"/>
      <c r="Q122" s="28">
        <f t="shared" ca="1" si="16"/>
        <v>1333.8866027645195</v>
      </c>
      <c r="R122" s="27">
        <f t="shared" ca="1" si="17"/>
        <v>3568.1421387373775</v>
      </c>
      <c r="S122" s="7"/>
      <c r="T122" s="28">
        <f t="shared" ca="1" si="18"/>
        <v>-0.34734553308766603</v>
      </c>
      <c r="U122" s="27">
        <f t="shared" ca="1" si="19"/>
        <v>0.93597195726416582</v>
      </c>
      <c r="V122" s="7"/>
      <c r="W122" s="28">
        <f t="shared" ca="1" si="20"/>
        <v>-0.35419643269456591</v>
      </c>
      <c r="X122" s="27">
        <f t="shared" ca="1" si="24"/>
        <v>151.7381856061329</v>
      </c>
      <c r="Y122" s="7"/>
      <c r="Z122" s="28">
        <f t="shared" si="23"/>
        <v>151.7580000000001</v>
      </c>
      <c r="AA122" s="27">
        <f t="shared" si="21"/>
        <v>2.6486767662415565</v>
      </c>
      <c r="AB122" s="7"/>
      <c r="AC122" s="28">
        <f t="shared" ca="1" si="13"/>
        <v>-1.9814393867193303E-2</v>
      </c>
      <c r="AD122" s="27"/>
      <c r="AE122" s="7"/>
    </row>
    <row r="123" spans="1:31" s="26" customFormat="1" x14ac:dyDescent="0.25">
      <c r="A123" s="26">
        <v>38</v>
      </c>
      <c r="B123" s="26">
        <v>-633</v>
      </c>
      <c r="C123" s="26">
        <v>13944</v>
      </c>
      <c r="D123" s="26">
        <v>14823</v>
      </c>
      <c r="E123" s="26">
        <v>12289</v>
      </c>
      <c r="F123" s="26">
        <v>11387</v>
      </c>
      <c r="G123" s="27"/>
      <c r="H123" s="7"/>
      <c r="I123" s="28">
        <f t="shared" si="14"/>
        <v>1655</v>
      </c>
      <c r="J123" s="27">
        <f t="shared" si="14"/>
        <v>3436</v>
      </c>
      <c r="K123" s="7"/>
      <c r="L123" s="124">
        <f t="shared" si="22"/>
        <v>-0.44288874973710546</v>
      </c>
      <c r="M123" s="27">
        <f t="shared" ca="1" si="15"/>
        <v>1.117431123918652E-7</v>
      </c>
      <c r="N123" s="44"/>
      <c r="O123" s="44"/>
      <c r="P123" s="7"/>
      <c r="Q123" s="28">
        <f t="shared" ca="1" si="16"/>
        <v>1676.8866027645195</v>
      </c>
      <c r="R123" s="27">
        <f t="shared" ca="1" si="17"/>
        <v>3415.1421387373775</v>
      </c>
      <c r="S123" s="7"/>
      <c r="T123" s="28">
        <f t="shared" ca="1" si="18"/>
        <v>-0.43666310896116928</v>
      </c>
      <c r="U123" s="27">
        <f t="shared" ca="1" si="19"/>
        <v>0.89583798728950237</v>
      </c>
      <c r="V123" s="7"/>
      <c r="W123" s="28">
        <f t="shared" ca="1" si="20"/>
        <v>-0.44322302972811878</v>
      </c>
      <c r="X123" s="27">
        <f t="shared" ca="1" si="24"/>
        <v>146.14187465683136</v>
      </c>
      <c r="Y123" s="7"/>
      <c r="Z123" s="28">
        <f t="shared" si="23"/>
        <v>146.06100000000009</v>
      </c>
      <c r="AA123" s="27">
        <f t="shared" si="21"/>
        <v>2.5492453587554396</v>
      </c>
      <c r="AB123" s="7"/>
      <c r="AC123" s="28">
        <f t="shared" ca="1" si="13"/>
        <v>8.0874656831269931E-2</v>
      </c>
      <c r="AD123" s="27"/>
      <c r="AE123" s="7"/>
    </row>
    <row r="124" spans="1:31" s="26" customFormat="1" x14ac:dyDescent="0.25">
      <c r="A124" s="26">
        <v>39</v>
      </c>
      <c r="B124" s="26">
        <v>-630</v>
      </c>
      <c r="C124" s="26">
        <v>14115</v>
      </c>
      <c r="D124" s="26">
        <v>14727</v>
      </c>
      <c r="E124" s="26">
        <v>12121</v>
      </c>
      <c r="F124" s="26">
        <v>11479</v>
      </c>
      <c r="G124" s="27"/>
      <c r="H124" s="7"/>
      <c r="I124" s="28">
        <f t="shared" si="14"/>
        <v>1994</v>
      </c>
      <c r="J124" s="27">
        <f t="shared" si="14"/>
        <v>3248</v>
      </c>
      <c r="K124" s="7"/>
      <c r="L124" s="124">
        <f t="shared" si="22"/>
        <v>-0.52912041996090653</v>
      </c>
      <c r="M124" s="27">
        <f t="shared" ca="1" si="15"/>
        <v>4.08227864694296E-6</v>
      </c>
      <c r="N124" s="44"/>
      <c r="O124" s="44"/>
      <c r="P124" s="7"/>
      <c r="Q124" s="28">
        <f t="shared" ca="1" si="16"/>
        <v>2015.8866027645195</v>
      </c>
      <c r="R124" s="27">
        <f t="shared" ca="1" si="17"/>
        <v>3227.1421387373775</v>
      </c>
      <c r="S124" s="7"/>
      <c r="T124" s="28">
        <f t="shared" ca="1" si="18"/>
        <v>-0.52493908045130799</v>
      </c>
      <c r="U124" s="27">
        <f t="shared" ca="1" si="19"/>
        <v>0.84652304379122301</v>
      </c>
      <c r="V124" s="7"/>
      <c r="W124" s="28">
        <f t="shared" ca="1" si="20"/>
        <v>-0.53114088491901468</v>
      </c>
      <c r="X124" s="27">
        <f t="shared" ca="1" si="24"/>
        <v>140.36041770993569</v>
      </c>
      <c r="Y124" s="7"/>
      <c r="Z124" s="28">
        <f t="shared" si="23"/>
        <v>140.3910000000001</v>
      </c>
      <c r="AA124" s="27">
        <f t="shared" si="21"/>
        <v>2.450285190167361</v>
      </c>
      <c r="AB124" s="7"/>
      <c r="AC124" s="28">
        <f t="shared" ca="1" si="13"/>
        <v>-3.0582290064415929E-2</v>
      </c>
      <c r="AD124" s="27"/>
      <c r="AE124" s="7"/>
    </row>
    <row r="125" spans="1:31" s="26" customFormat="1" x14ac:dyDescent="0.25">
      <c r="A125" s="26">
        <v>40</v>
      </c>
      <c r="B125" s="26">
        <v>-620</v>
      </c>
      <c r="C125" s="26">
        <v>14268</v>
      </c>
      <c r="D125" s="26">
        <v>14622</v>
      </c>
      <c r="E125" s="26">
        <v>11966</v>
      </c>
      <c r="F125" s="26">
        <v>11582</v>
      </c>
      <c r="G125" s="27"/>
      <c r="H125" s="7"/>
      <c r="I125" s="28">
        <f t="shared" si="14"/>
        <v>2302</v>
      </c>
      <c r="J125" s="27">
        <f t="shared" si="14"/>
        <v>3040</v>
      </c>
      <c r="K125" s="7"/>
      <c r="L125" s="124">
        <f t="shared" si="22"/>
        <v>-0.60892994467850026</v>
      </c>
      <c r="M125" s="27">
        <f t="shared" ca="1" si="15"/>
        <v>4.0715065212041012E-6</v>
      </c>
      <c r="N125" s="44"/>
      <c r="O125" s="44"/>
      <c r="P125" s="7"/>
      <c r="Q125" s="28">
        <f t="shared" ca="1" si="16"/>
        <v>2323.8866027645195</v>
      </c>
      <c r="R125" s="27">
        <f t="shared" ca="1" si="17"/>
        <v>3019.1421387373775</v>
      </c>
      <c r="S125" s="7"/>
      <c r="T125" s="28">
        <f t="shared" ca="1" si="18"/>
        <v>-0.60514261797037217</v>
      </c>
      <c r="U125" s="27">
        <f t="shared" ca="1" si="19"/>
        <v>0.79196182970802043</v>
      </c>
      <c r="V125" s="7"/>
      <c r="W125" s="28">
        <f t="shared" ca="1" si="20"/>
        <v>-0.61094774212155645</v>
      </c>
      <c r="X125" s="27">
        <f t="shared" ca="1" si="24"/>
        <v>134.81826591777133</v>
      </c>
      <c r="Y125" s="7"/>
      <c r="Z125" s="28">
        <f t="shared" si="23"/>
        <v>134.81100000000009</v>
      </c>
      <c r="AA125" s="27">
        <f t="shared" si="21"/>
        <v>2.3528958179060773</v>
      </c>
      <c r="AB125" s="7"/>
      <c r="AC125" s="28">
        <f t="shared" ca="1" si="13"/>
        <v>7.2659177712353085E-3</v>
      </c>
      <c r="AD125" s="27"/>
      <c r="AE125" s="7"/>
    </row>
    <row r="126" spans="1:31" s="26" customFormat="1" x14ac:dyDescent="0.25">
      <c r="A126" s="26">
        <v>41</v>
      </c>
      <c r="B126" s="26">
        <v>-627</v>
      </c>
      <c r="C126" s="26">
        <v>14407</v>
      </c>
      <c r="D126" s="26">
        <v>14497</v>
      </c>
      <c r="E126" s="26">
        <v>11818</v>
      </c>
      <c r="F126" s="26">
        <v>11703</v>
      </c>
      <c r="G126" s="27"/>
      <c r="H126" s="7"/>
      <c r="I126" s="28">
        <f t="shared" si="14"/>
        <v>2589</v>
      </c>
      <c r="J126" s="27">
        <f t="shared" si="14"/>
        <v>2794</v>
      </c>
      <c r="K126" s="7"/>
      <c r="L126" s="124">
        <f t="shared" si="22"/>
        <v>-0.68376573716416256</v>
      </c>
      <c r="M126" s="27">
        <f t="shared" ca="1" si="15"/>
        <v>2.095056994597282E-6</v>
      </c>
      <c r="N126" s="44"/>
      <c r="O126" s="44"/>
      <c r="P126" s="7"/>
      <c r="Q126" s="28">
        <f t="shared" ca="1" si="16"/>
        <v>2610.8866027645195</v>
      </c>
      <c r="R126" s="27">
        <f t="shared" ca="1" si="17"/>
        <v>2773.1421387373775</v>
      </c>
      <c r="S126" s="7"/>
      <c r="T126" s="28">
        <f t="shared" ca="1" si="18"/>
        <v>-0.67987773247677286</v>
      </c>
      <c r="U126" s="27">
        <f t="shared" ca="1" si="19"/>
        <v>0.72743270151346351</v>
      </c>
      <c r="V126" s="7"/>
      <c r="W126" s="28">
        <f t="shared" ca="1" si="20"/>
        <v>-0.6852131683350986</v>
      </c>
      <c r="X126" s="27">
        <f t="shared" ca="1" si="24"/>
        <v>129.17802847769713</v>
      </c>
      <c r="Y126" s="7"/>
      <c r="Z126" s="28">
        <f t="shared" si="23"/>
        <v>129.16800000000009</v>
      </c>
      <c r="AA126" s="27">
        <f t="shared" si="21"/>
        <v>2.2544068882160371</v>
      </c>
      <c r="AB126" s="7"/>
      <c r="AC126" s="28">
        <f t="shared" ca="1" si="13"/>
        <v>1.0028477697034077E-2</v>
      </c>
      <c r="AD126" s="27"/>
      <c r="AE126" s="7"/>
    </row>
    <row r="127" spans="1:31" s="26" customFormat="1" x14ac:dyDescent="0.25">
      <c r="A127" s="26">
        <v>42</v>
      </c>
      <c r="B127" s="26">
        <v>-606</v>
      </c>
      <c r="C127" s="26">
        <v>14549</v>
      </c>
      <c r="D127" s="26">
        <v>14374</v>
      </c>
      <c r="E127" s="26">
        <v>11703</v>
      </c>
      <c r="F127" s="26">
        <v>11844</v>
      </c>
      <c r="G127" s="27"/>
      <c r="H127" s="7"/>
      <c r="I127" s="28">
        <f t="shared" si="14"/>
        <v>2846</v>
      </c>
      <c r="J127" s="27">
        <f t="shared" si="14"/>
        <v>2530</v>
      </c>
      <c r="K127" s="7"/>
      <c r="L127" s="124">
        <f t="shared" si="22"/>
        <v>-0.74980111729766741</v>
      </c>
      <c r="M127" s="27">
        <f t="shared" ca="1" si="15"/>
        <v>3.3515435950884742E-6</v>
      </c>
      <c r="N127" s="44"/>
      <c r="O127" s="44"/>
      <c r="P127" s="7"/>
      <c r="Q127" s="28">
        <f t="shared" ca="1" si="16"/>
        <v>2867.8866027645195</v>
      </c>
      <c r="R127" s="27">
        <f t="shared" ca="1" si="17"/>
        <v>2509.1421387373775</v>
      </c>
      <c r="S127" s="7"/>
      <c r="T127" s="28">
        <f t="shared" ca="1" si="18"/>
        <v>-0.74680081410793997</v>
      </c>
      <c r="U127" s="27">
        <f t="shared" ca="1" si="19"/>
        <v>0.65818192979247558</v>
      </c>
      <c r="V127" s="7"/>
      <c r="W127" s="28">
        <f t="shared" ca="1" si="20"/>
        <v>-0.75163183944892042</v>
      </c>
      <c r="X127" s="27">
        <f t="shared" ca="1" si="24"/>
        <v>123.67382826781295</v>
      </c>
      <c r="Y127" s="7"/>
      <c r="Z127" s="28">
        <f t="shared" si="23"/>
        <v>123.7140000000001</v>
      </c>
      <c r="AA127" s="27">
        <f t="shared" si="21"/>
        <v>2.1592166308122667</v>
      </c>
      <c r="AB127" s="7"/>
      <c r="AC127" s="28">
        <f t="shared" ca="1" si="13"/>
        <v>-4.0171732187147313E-2</v>
      </c>
      <c r="AD127" s="27"/>
      <c r="AE127" s="7"/>
    </row>
    <row r="128" spans="1:31" s="26" customFormat="1" x14ac:dyDescent="0.25">
      <c r="A128" s="26">
        <v>43</v>
      </c>
      <c r="B128" s="26">
        <v>-609</v>
      </c>
      <c r="C128" s="26">
        <v>14658</v>
      </c>
      <c r="D128" s="26">
        <v>14225</v>
      </c>
      <c r="E128" s="26">
        <v>11580</v>
      </c>
      <c r="F128" s="26">
        <v>11977</v>
      </c>
      <c r="G128" s="27"/>
      <c r="H128" s="7"/>
      <c r="I128" s="28">
        <f t="shared" si="14"/>
        <v>3078</v>
      </c>
      <c r="J128" s="27">
        <f t="shared" si="14"/>
        <v>2248</v>
      </c>
      <c r="K128" s="7"/>
      <c r="L128" s="124">
        <f t="shared" si="22"/>
        <v>-0.80931964485644836</v>
      </c>
      <c r="M128" s="27">
        <f t="shared" ca="1" si="15"/>
        <v>4.7792556218453965E-6</v>
      </c>
      <c r="N128" s="44"/>
      <c r="O128" s="44"/>
      <c r="P128" s="7"/>
      <c r="Q128" s="28">
        <f t="shared" ca="1" si="16"/>
        <v>3099.8866027645195</v>
      </c>
      <c r="R128" s="27">
        <f t="shared" ca="1" si="17"/>
        <v>2227.1421387373775</v>
      </c>
      <c r="S128" s="7"/>
      <c r="T128" s="28">
        <f t="shared" ca="1" si="18"/>
        <v>-0.80721386834307918</v>
      </c>
      <c r="U128" s="27">
        <f t="shared" ca="1" si="19"/>
        <v>0.58420951454505665</v>
      </c>
      <c r="V128" s="7"/>
      <c r="W128" s="28">
        <f t="shared" ca="1" si="20"/>
        <v>-0.81150579572540626</v>
      </c>
      <c r="X128" s="27">
        <f t="shared" ca="1" si="24"/>
        <v>118.21656332203287</v>
      </c>
      <c r="Y128" s="7"/>
      <c r="Z128" s="28">
        <f t="shared" si="23"/>
        <v>118.2330000000001</v>
      </c>
      <c r="AA128" s="27">
        <f t="shared" si="21"/>
        <v>2.0635551345104575</v>
      </c>
      <c r="AB128" s="7"/>
      <c r="AC128" s="28">
        <f t="shared" ca="1" si="13"/>
        <v>-1.6436677967234914E-2</v>
      </c>
      <c r="AD128" s="27"/>
      <c r="AE128" s="7"/>
    </row>
    <row r="129" spans="1:31" s="26" customFormat="1" x14ac:dyDescent="0.25">
      <c r="A129" s="26">
        <v>44</v>
      </c>
      <c r="B129" s="26">
        <v>-641</v>
      </c>
      <c r="C129" s="26">
        <v>14758</v>
      </c>
      <c r="D129" s="26">
        <v>14060</v>
      </c>
      <c r="E129" s="26">
        <v>11468</v>
      </c>
      <c r="F129" s="26">
        <v>12141</v>
      </c>
      <c r="G129" s="27"/>
      <c r="H129" s="7"/>
      <c r="I129" s="28">
        <f t="shared" si="14"/>
        <v>3290</v>
      </c>
      <c r="J129" s="27">
        <f t="shared" si="14"/>
        <v>1919</v>
      </c>
      <c r="K129" s="7"/>
      <c r="L129" s="124">
        <f t="shared" si="22"/>
        <v>-0.86395828849573675</v>
      </c>
      <c r="M129" s="27">
        <f t="shared" ca="1" si="15"/>
        <v>4.507909477991835E-6</v>
      </c>
      <c r="N129" s="44"/>
      <c r="O129" s="44"/>
      <c r="P129" s="7"/>
      <c r="Q129" s="28">
        <f t="shared" ca="1" si="16"/>
        <v>3311.8866027645195</v>
      </c>
      <c r="R129" s="27">
        <f t="shared" ca="1" si="17"/>
        <v>1898.1421387373775</v>
      </c>
      <c r="S129" s="7"/>
      <c r="T129" s="28">
        <f t="shared" ca="1" si="18"/>
        <v>-0.86241890066139604</v>
      </c>
      <c r="U129" s="27">
        <f t="shared" ca="1" si="19"/>
        <v>0.49790836342306793</v>
      </c>
      <c r="V129" s="7"/>
      <c r="W129" s="28">
        <f t="shared" ca="1" si="20"/>
        <v>-0.86608147230266253</v>
      </c>
      <c r="X129" s="27">
        <f t="shared" ca="1" si="24"/>
        <v>112.36065026275509</v>
      </c>
      <c r="Y129" s="7"/>
      <c r="Z129" s="28">
        <f t="shared" si="23"/>
        <v>112.4640000000001</v>
      </c>
      <c r="AA129" s="27">
        <f t="shared" si="21"/>
        <v>1.9628670899629046</v>
      </c>
      <c r="AB129" s="7"/>
      <c r="AC129" s="28">
        <f t="shared" ca="1" si="13"/>
        <v>-0.1033497372450114</v>
      </c>
      <c r="AD129" s="27"/>
      <c r="AE129" s="7"/>
    </row>
    <row r="130" spans="1:31" s="26" customFormat="1" x14ac:dyDescent="0.25">
      <c r="A130" s="26">
        <v>45</v>
      </c>
      <c r="B130" s="26">
        <v>-627</v>
      </c>
      <c r="C130" s="26">
        <v>14850</v>
      </c>
      <c r="D130" s="26">
        <v>13891</v>
      </c>
      <c r="E130" s="26">
        <v>11387</v>
      </c>
      <c r="F130" s="26">
        <v>12310</v>
      </c>
      <c r="G130" s="27"/>
      <c r="H130" s="7"/>
      <c r="I130" s="28">
        <f t="shared" si="14"/>
        <v>3463</v>
      </c>
      <c r="J130" s="27">
        <f t="shared" si="14"/>
        <v>1581</v>
      </c>
      <c r="K130" s="7"/>
      <c r="L130" s="124">
        <f t="shared" si="22"/>
        <v>-0.90893605298026636</v>
      </c>
      <c r="M130" s="27">
        <f t="shared" ca="1" si="15"/>
        <v>2.3960720853259807E-6</v>
      </c>
      <c r="N130" s="44"/>
      <c r="O130" s="44"/>
      <c r="P130" s="7"/>
      <c r="Q130" s="28">
        <f t="shared" ca="1" si="16"/>
        <v>3484.8866027645195</v>
      </c>
      <c r="R130" s="27">
        <f t="shared" ca="1" si="17"/>
        <v>1560.1421387373775</v>
      </c>
      <c r="S130" s="7"/>
      <c r="T130" s="28">
        <f t="shared" ca="1" si="18"/>
        <v>-0.90746829024190934</v>
      </c>
      <c r="U130" s="27">
        <f t="shared" ca="1" si="19"/>
        <v>0.40924639053786366</v>
      </c>
      <c r="V130" s="7"/>
      <c r="W130" s="28">
        <f t="shared" ca="1" si="20"/>
        <v>-0.91048397807061343</v>
      </c>
      <c r="X130" s="27">
        <f t="shared" ca="1" si="24"/>
        <v>106.66921914273161</v>
      </c>
      <c r="Y130" s="7"/>
      <c r="Z130" s="28">
        <f t="shared" si="23"/>
        <v>106.8210000000001</v>
      </c>
      <c r="AA130" s="27">
        <f t="shared" si="21"/>
        <v>1.8643781602728644</v>
      </c>
      <c r="AB130" s="7"/>
      <c r="AC130" s="28">
        <f t="shared" ca="1" si="13"/>
        <v>-0.15178085726849133</v>
      </c>
      <c r="AD130" s="27"/>
      <c r="AE130" s="7"/>
    </row>
    <row r="131" spans="1:31" s="26" customFormat="1" x14ac:dyDescent="0.25">
      <c r="A131" s="26">
        <v>46</v>
      </c>
      <c r="B131" s="26">
        <v>-629</v>
      </c>
      <c r="C131" s="26">
        <v>14918</v>
      </c>
      <c r="D131" s="26">
        <v>13716</v>
      </c>
      <c r="E131" s="26">
        <v>11311</v>
      </c>
      <c r="F131" s="26">
        <v>12478</v>
      </c>
      <c r="G131" s="27"/>
      <c r="H131" s="7"/>
      <c r="I131" s="28">
        <f t="shared" si="14"/>
        <v>3607</v>
      </c>
      <c r="J131" s="27">
        <f t="shared" si="14"/>
        <v>1238</v>
      </c>
      <c r="K131" s="7"/>
      <c r="L131" s="124">
        <f t="shared" si="22"/>
        <v>-0.94520081555596924</v>
      </c>
      <c r="M131" s="27">
        <f t="shared" ca="1" si="15"/>
        <v>4.5124281650841864E-6</v>
      </c>
      <c r="N131" s="44"/>
      <c r="O131" s="44"/>
      <c r="P131" s="7"/>
      <c r="Q131" s="28">
        <f t="shared" ca="1" si="16"/>
        <v>3628.8866027645195</v>
      </c>
      <c r="R131" s="27">
        <f t="shared" ca="1" si="17"/>
        <v>1217.1421387373775</v>
      </c>
      <c r="S131" s="7"/>
      <c r="T131" s="28">
        <f t="shared" ca="1" si="18"/>
        <v>-0.9449660480430303</v>
      </c>
      <c r="U131" s="27">
        <f t="shared" ca="1" si="19"/>
        <v>0.31927285000642858</v>
      </c>
      <c r="V131" s="7"/>
      <c r="W131" s="28">
        <f t="shared" ca="1" si="20"/>
        <v>-0.94732506322634202</v>
      </c>
      <c r="X131" s="27">
        <f t="shared" ca="1" si="24"/>
        <v>101.09128422930138</v>
      </c>
      <c r="Y131" s="7"/>
      <c r="Z131" s="28">
        <f t="shared" si="23"/>
        <v>101.1600000000001</v>
      </c>
      <c r="AA131" s="27">
        <f t="shared" si="21"/>
        <v>1.7655750713174654</v>
      </c>
      <c r="AB131" s="7"/>
      <c r="AC131" s="28">
        <f t="shared" ca="1" si="13"/>
        <v>-6.8715770698716483E-2</v>
      </c>
      <c r="AD131" s="27"/>
      <c r="AE131" s="7"/>
    </row>
    <row r="132" spans="1:31" s="26" customFormat="1" x14ac:dyDescent="0.25">
      <c r="A132" s="26">
        <v>47</v>
      </c>
      <c r="B132" s="26">
        <v>-634</v>
      </c>
      <c r="C132" s="26">
        <v>14976</v>
      </c>
      <c r="D132" s="26">
        <v>13536</v>
      </c>
      <c r="E132" s="26">
        <v>11259</v>
      </c>
      <c r="F132" s="26">
        <v>12669</v>
      </c>
      <c r="G132" s="27"/>
      <c r="H132" s="7"/>
      <c r="I132" s="28">
        <f t="shared" si="14"/>
        <v>3717</v>
      </c>
      <c r="J132" s="27">
        <f t="shared" si="14"/>
        <v>867</v>
      </c>
      <c r="K132" s="7"/>
      <c r="L132" s="124">
        <f t="shared" si="22"/>
        <v>-0.97241879988946067</v>
      </c>
      <c r="M132" s="27">
        <f t="shared" ca="1" si="15"/>
        <v>8.0643902178438869E-6</v>
      </c>
      <c r="N132" s="44"/>
      <c r="O132" s="44"/>
      <c r="P132" s="7"/>
      <c r="Q132" s="28">
        <f t="shared" ca="1" si="16"/>
        <v>3738.8866027645195</v>
      </c>
      <c r="R132" s="27">
        <f t="shared" ca="1" si="17"/>
        <v>846.14213873737754</v>
      </c>
      <c r="S132" s="7"/>
      <c r="T132" s="28">
        <f t="shared" ca="1" si="18"/>
        <v>-0.97361016858555316</v>
      </c>
      <c r="U132" s="27">
        <f t="shared" ca="1" si="19"/>
        <v>0.22195453065610088</v>
      </c>
      <c r="V132" s="7"/>
      <c r="W132" s="28">
        <f t="shared" ca="1" si="20"/>
        <v>-0.97525858689165712</v>
      </c>
      <c r="X132" s="27">
        <f t="shared" ca="1" si="24"/>
        <v>95.28744286209303</v>
      </c>
      <c r="Y132" s="7"/>
      <c r="Z132" s="28">
        <f t="shared" si="23"/>
        <v>95.454000000000093</v>
      </c>
      <c r="AA132" s="27">
        <f t="shared" si="21"/>
        <v>1.665986584198669</v>
      </c>
      <c r="AB132" s="7"/>
      <c r="AC132" s="28">
        <f t="shared" ca="1" si="13"/>
        <v>-0.16655713790706272</v>
      </c>
      <c r="AD132" s="27"/>
      <c r="AE132" s="7"/>
    </row>
    <row r="133" spans="1:31" s="26" customFormat="1" x14ac:dyDescent="0.25">
      <c r="A133" s="26">
        <v>48</v>
      </c>
      <c r="B133" s="26">
        <v>-626</v>
      </c>
      <c r="C133" s="26">
        <v>15006</v>
      </c>
      <c r="D133" s="26">
        <v>13346</v>
      </c>
      <c r="E133" s="26">
        <v>11222</v>
      </c>
      <c r="F133" s="26">
        <v>12844</v>
      </c>
      <c r="G133" s="27"/>
      <c r="H133" s="7"/>
      <c r="I133" s="28">
        <f t="shared" si="14"/>
        <v>3784</v>
      </c>
      <c r="J133" s="27">
        <f t="shared" si="14"/>
        <v>502</v>
      </c>
      <c r="K133" s="7"/>
      <c r="L133" s="124">
        <f t="shared" si="22"/>
        <v>-0.98983492365692904</v>
      </c>
      <c r="M133" s="27">
        <f t="shared" ca="1" si="15"/>
        <v>4.7138712710902636E-6</v>
      </c>
      <c r="N133" s="44"/>
      <c r="O133" s="44"/>
      <c r="P133" s="7"/>
      <c r="Q133" s="28">
        <f t="shared" ca="1" si="16"/>
        <v>3805.8866027645195</v>
      </c>
      <c r="R133" s="27">
        <f t="shared" ca="1" si="17"/>
        <v>481.14213873737754</v>
      </c>
      <c r="S133" s="7"/>
      <c r="T133" s="28">
        <f t="shared" ca="1" si="18"/>
        <v>-0.99105704200690803</v>
      </c>
      <c r="U133" s="27">
        <f t="shared" ca="1" si="19"/>
        <v>0.12621009248125012</v>
      </c>
      <c r="V133" s="7"/>
      <c r="W133" s="28">
        <f t="shared" ca="1" si="20"/>
        <v>-0.9920060688089376</v>
      </c>
      <c r="X133" s="27">
        <f t="shared" ca="1" si="24"/>
        <v>89.716771900219953</v>
      </c>
      <c r="Y133" s="7"/>
      <c r="Z133" s="28">
        <f t="shared" si="23"/>
        <v>89.820000000000093</v>
      </c>
      <c r="AA133" s="27">
        <f t="shared" si="21"/>
        <v>1.5676547341413083</v>
      </c>
      <c r="AB133" s="7"/>
      <c r="AC133" s="28">
        <f t="shared" ca="1" si="13"/>
        <v>-0.10322809978013936</v>
      </c>
      <c r="AD133" s="27"/>
      <c r="AE133" s="7"/>
    </row>
    <row r="134" spans="1:31" s="26" customFormat="1" x14ac:dyDescent="0.25">
      <c r="A134" s="26">
        <v>49</v>
      </c>
      <c r="B134" s="26">
        <v>-613</v>
      </c>
      <c r="C134" s="26">
        <v>15022</v>
      </c>
      <c r="D134" s="26">
        <v>13174</v>
      </c>
      <c r="E134" s="26">
        <v>11210</v>
      </c>
      <c r="F134" s="26">
        <v>13030</v>
      </c>
      <c r="G134" s="27"/>
      <c r="H134" s="7"/>
      <c r="I134" s="28">
        <f t="shared" si="14"/>
        <v>3812</v>
      </c>
      <c r="J134" s="27">
        <f t="shared" si="14"/>
        <v>144</v>
      </c>
      <c r="K134" s="7"/>
      <c r="L134" s="124">
        <f t="shared" si="22"/>
        <v>-0.99761830558356712</v>
      </c>
      <c r="M134" s="27">
        <f t="shared" ca="1" si="15"/>
        <v>9.8555856388593576E-7</v>
      </c>
      <c r="N134" s="44"/>
      <c r="O134" s="44"/>
      <c r="P134" s="7"/>
      <c r="Q134" s="28">
        <f t="shared" ca="1" si="16"/>
        <v>3833.8866027645195</v>
      </c>
      <c r="R134" s="27">
        <f t="shared" ca="1" si="17"/>
        <v>123.14213873737755</v>
      </c>
      <c r="S134" s="7"/>
      <c r="T134" s="28">
        <f t="shared" ca="1" si="18"/>
        <v>-0.99834827269045934</v>
      </c>
      <c r="U134" s="27">
        <f t="shared" ca="1" si="19"/>
        <v>3.2301849011122569E-2</v>
      </c>
      <c r="V134" s="7"/>
      <c r="W134" s="28">
        <f t="shared" ca="1" si="20"/>
        <v>-0.99861105860616939</v>
      </c>
      <c r="X134" s="27">
        <f t="shared" ca="1" si="24"/>
        <v>84.318835575145727</v>
      </c>
      <c r="Y134" s="7"/>
      <c r="Z134" s="28">
        <f t="shared" si="23"/>
        <v>84.303000000000097</v>
      </c>
      <c r="AA134" s="27">
        <f t="shared" si="21"/>
        <v>1.4713649193087812</v>
      </c>
      <c r="AB134" s="7"/>
      <c r="AC134" s="28">
        <f t="shared" ca="1" si="13"/>
        <v>1.5835575145629832E-2</v>
      </c>
      <c r="AD134" s="27"/>
      <c r="AE134" s="7"/>
    </row>
    <row r="135" spans="1:31" s="26" customFormat="1" x14ac:dyDescent="0.25">
      <c r="A135" s="26">
        <v>50</v>
      </c>
      <c r="B135" s="26">
        <v>-610</v>
      </c>
      <c r="C135" s="26">
        <v>15018</v>
      </c>
      <c r="D135" s="26">
        <v>12988</v>
      </c>
      <c r="E135" s="26">
        <v>11212</v>
      </c>
      <c r="F135" s="26">
        <v>13214</v>
      </c>
      <c r="G135" s="27"/>
      <c r="H135" s="7"/>
      <c r="I135" s="28">
        <f t="shared" si="14"/>
        <v>3806</v>
      </c>
      <c r="J135" s="27">
        <f t="shared" si="14"/>
        <v>-226</v>
      </c>
      <c r="K135" s="7"/>
      <c r="L135" s="124">
        <f t="shared" si="22"/>
        <v>-0.9961844841886105</v>
      </c>
      <c r="M135" s="27">
        <f t="shared" ca="1" si="15"/>
        <v>2.3926339723831563E-8</v>
      </c>
      <c r="N135" s="44"/>
      <c r="O135" s="44"/>
      <c r="P135" s="7"/>
      <c r="Q135" s="28">
        <f t="shared" ca="1" si="16"/>
        <v>3827.8866027645195</v>
      </c>
      <c r="R135" s="27">
        <f t="shared" ca="1" si="17"/>
        <v>-246.85786126262246</v>
      </c>
      <c r="S135" s="7"/>
      <c r="T135" s="28">
        <f t="shared" ca="1" si="18"/>
        <v>-0.99678586611541264</v>
      </c>
      <c r="U135" s="27">
        <f t="shared" ca="1" si="19"/>
        <v>-6.475415680995901E-2</v>
      </c>
      <c r="V135" s="7"/>
      <c r="W135" s="28">
        <f t="shared" ca="1" si="20"/>
        <v>-0.99633916560224456</v>
      </c>
      <c r="X135" s="27">
        <f t="shared" ca="1" si="24"/>
        <v>78.747605551481342</v>
      </c>
      <c r="Y135" s="7"/>
      <c r="Z135" s="28">
        <f t="shared" si="23"/>
        <v>78.813000000000102</v>
      </c>
      <c r="AA135" s="27">
        <f t="shared" si="21"/>
        <v>1.3755463433742927</v>
      </c>
      <c r="AB135" s="7"/>
      <c r="AC135" s="28">
        <f t="shared" ca="1" si="13"/>
        <v>-6.5394448518759418E-2</v>
      </c>
      <c r="AD135" s="27"/>
      <c r="AE135" s="7"/>
    </row>
    <row r="136" spans="1:31" s="26" customFormat="1" x14ac:dyDescent="0.25">
      <c r="A136" s="26">
        <v>51</v>
      </c>
      <c r="B136" s="26">
        <v>-630</v>
      </c>
      <c r="C136" s="26">
        <v>15002</v>
      </c>
      <c r="D136" s="26">
        <v>12803</v>
      </c>
      <c r="E136" s="26">
        <v>11229</v>
      </c>
      <c r="F136" s="26">
        <v>13396</v>
      </c>
      <c r="G136" s="27"/>
      <c r="H136" s="7"/>
      <c r="I136" s="28">
        <f t="shared" si="14"/>
        <v>3773</v>
      </c>
      <c r="J136" s="27">
        <f t="shared" si="14"/>
        <v>-593</v>
      </c>
      <c r="K136" s="7"/>
      <c r="L136" s="124">
        <f t="shared" si="22"/>
        <v>-0.98510642055582565</v>
      </c>
      <c r="M136" s="27">
        <f t="shared" ca="1" si="15"/>
        <v>3.746496569462775E-6</v>
      </c>
      <c r="N136" s="44"/>
      <c r="O136" s="44"/>
      <c r="P136" s="7"/>
      <c r="Q136" s="28">
        <f t="shared" ca="1" si="16"/>
        <v>3794.8866027645195</v>
      </c>
      <c r="R136" s="27">
        <f t="shared" ca="1" si="17"/>
        <v>-613.85786126262246</v>
      </c>
      <c r="S136" s="7"/>
      <c r="T136" s="28">
        <f t="shared" ca="1" si="18"/>
        <v>-0.98819262995265578</v>
      </c>
      <c r="U136" s="27">
        <f t="shared" ca="1" si="19"/>
        <v>-0.16102322204330208</v>
      </c>
      <c r="V136" s="7"/>
      <c r="W136" s="28">
        <f t="shared" ca="1" si="20"/>
        <v>-0.9870420074356796</v>
      </c>
      <c r="X136" s="27">
        <f t="shared" ca="1" si="24"/>
        <v>73.200698182919837</v>
      </c>
      <c r="Y136" s="7"/>
      <c r="Z136" s="28">
        <f t="shared" si="23"/>
        <v>73.1430000000001</v>
      </c>
      <c r="AA136" s="27">
        <f t="shared" si="21"/>
        <v>1.2765861747862142</v>
      </c>
      <c r="AB136" s="7"/>
      <c r="AC136" s="28">
        <f t="shared" ca="1" si="13"/>
        <v>5.7698182919736496E-2</v>
      </c>
      <c r="AD136" s="27"/>
      <c r="AE136" s="7"/>
    </row>
    <row r="137" spans="1:31" s="26" customFormat="1" x14ac:dyDescent="0.25">
      <c r="A137" s="26">
        <v>52</v>
      </c>
      <c r="B137" s="26">
        <v>-612</v>
      </c>
      <c r="C137" s="26">
        <v>14957</v>
      </c>
      <c r="D137" s="26">
        <v>12624</v>
      </c>
      <c r="E137" s="26">
        <v>11264</v>
      </c>
      <c r="F137" s="26">
        <v>13577</v>
      </c>
      <c r="G137" s="27"/>
      <c r="H137" s="7"/>
      <c r="I137" s="28">
        <f t="shared" si="14"/>
        <v>3693</v>
      </c>
      <c r="J137" s="27">
        <f t="shared" si="14"/>
        <v>-953</v>
      </c>
      <c r="K137" s="7"/>
      <c r="L137" s="124">
        <f t="shared" si="22"/>
        <v>-0.96510864009244801</v>
      </c>
      <c r="M137" s="27">
        <f t="shared" ca="1" si="15"/>
        <v>1.6847136705831153E-7</v>
      </c>
      <c r="N137" s="44"/>
      <c r="O137" s="44"/>
      <c r="P137" s="7"/>
      <c r="Q137" s="28">
        <f t="shared" ca="1" si="16"/>
        <v>3714.8866027645195</v>
      </c>
      <c r="R137" s="27">
        <f t="shared" ca="1" si="17"/>
        <v>-973.85786126262246</v>
      </c>
      <c r="S137" s="7"/>
      <c r="T137" s="28">
        <f t="shared" ca="1" si="18"/>
        <v>-0.96736054228536639</v>
      </c>
      <c r="U137" s="27">
        <f t="shared" ca="1" si="19"/>
        <v>-0.25545609257192198</v>
      </c>
      <c r="V137" s="7"/>
      <c r="W137" s="28">
        <f t="shared" ca="1" si="20"/>
        <v>-0.96551909272925074</v>
      </c>
      <c r="X137" s="27">
        <f t="shared" ca="1" si="24"/>
        <v>67.646460882243048</v>
      </c>
      <c r="Y137" s="7"/>
      <c r="Z137" s="28">
        <f t="shared" si="23"/>
        <v>67.635000000000105</v>
      </c>
      <c r="AA137" s="27">
        <f t="shared" si="21"/>
        <v>1.1804534395863666</v>
      </c>
      <c r="AB137" s="7"/>
      <c r="AC137" s="28">
        <f t="shared" ca="1" si="13"/>
        <v>1.1460882242943171E-2</v>
      </c>
      <c r="AD137" s="27"/>
      <c r="AE137" s="7"/>
    </row>
    <row r="138" spans="1:31" s="26" customFormat="1" x14ac:dyDescent="0.25">
      <c r="A138" s="26">
        <v>53</v>
      </c>
      <c r="B138" s="26">
        <v>-637</v>
      </c>
      <c r="C138" s="26">
        <v>14900</v>
      </c>
      <c r="D138" s="26">
        <v>12440</v>
      </c>
      <c r="E138" s="26">
        <v>11325</v>
      </c>
      <c r="F138" s="26">
        <v>13758</v>
      </c>
      <c r="G138" s="27"/>
      <c r="H138" s="7"/>
      <c r="I138" s="28">
        <f t="shared" si="14"/>
        <v>3575</v>
      </c>
      <c r="J138" s="27">
        <f t="shared" si="14"/>
        <v>-1318</v>
      </c>
      <c r="K138" s="7"/>
      <c r="L138" s="124">
        <f t="shared" si="22"/>
        <v>-0.93482730701588623</v>
      </c>
      <c r="M138" s="27">
        <f t="shared" ca="1" si="15"/>
        <v>5.4202294751385082E-7</v>
      </c>
      <c r="N138" s="44"/>
      <c r="O138" s="44"/>
      <c r="P138" s="7"/>
      <c r="Q138" s="28">
        <f t="shared" ca="1" si="16"/>
        <v>3596.8866027645195</v>
      </c>
      <c r="R138" s="27">
        <f t="shared" ca="1" si="17"/>
        <v>-1338.8578612626225</v>
      </c>
      <c r="S138" s="7"/>
      <c r="T138" s="28">
        <f t="shared" ca="1" si="18"/>
        <v>-0.93663321297611446</v>
      </c>
      <c r="U138" s="27">
        <f t="shared" ca="1" si="19"/>
        <v>-0.35120053074677271</v>
      </c>
      <c r="V138" s="7"/>
      <c r="W138" s="28">
        <f t="shared" ca="1" si="20"/>
        <v>-0.93409108493830784</v>
      </c>
      <c r="X138" s="27">
        <f t="shared" ca="1" si="24"/>
        <v>61.860839297772259</v>
      </c>
      <c r="Y138" s="7"/>
      <c r="Z138" s="28">
        <f t="shared" si="23"/>
        <v>61.902000000000108</v>
      </c>
      <c r="AA138" s="27">
        <f t="shared" si="21"/>
        <v>1.0803937135695318</v>
      </c>
      <c r="AB138" s="7"/>
      <c r="AC138" s="28">
        <f t="shared" ca="1" si="13"/>
        <v>-4.1160702227848844E-2</v>
      </c>
      <c r="AD138" s="27"/>
      <c r="AE138" s="7"/>
    </row>
    <row r="139" spans="1:31" s="26" customFormat="1" x14ac:dyDescent="0.25">
      <c r="A139" s="26">
        <v>54</v>
      </c>
      <c r="B139" s="26">
        <v>-633</v>
      </c>
      <c r="C139" s="26">
        <v>14827</v>
      </c>
      <c r="D139" s="26">
        <v>12270</v>
      </c>
      <c r="E139" s="26">
        <v>11398</v>
      </c>
      <c r="F139" s="26">
        <v>13933</v>
      </c>
      <c r="G139" s="27"/>
      <c r="H139" s="7"/>
      <c r="I139" s="28">
        <f t="shared" si="14"/>
        <v>3429</v>
      </c>
      <c r="J139" s="27">
        <f t="shared" si="14"/>
        <v>-1663</v>
      </c>
      <c r="K139" s="7"/>
      <c r="L139" s="124">
        <f t="shared" si="22"/>
        <v>-0.89546717136840503</v>
      </c>
      <c r="M139" s="27">
        <f t="shared" ca="1" si="15"/>
        <v>3.2685608392723517E-9</v>
      </c>
      <c r="N139" s="44"/>
      <c r="O139" s="44"/>
      <c r="P139" s="7"/>
      <c r="Q139" s="28">
        <f t="shared" ca="1" si="16"/>
        <v>3450.8866027645195</v>
      </c>
      <c r="R139" s="27">
        <f t="shared" ca="1" si="17"/>
        <v>-1683.8578612626225</v>
      </c>
      <c r="S139" s="7"/>
      <c r="T139" s="28">
        <f t="shared" ca="1" si="18"/>
        <v>-0.89861465298331133</v>
      </c>
      <c r="U139" s="27">
        <f t="shared" ca="1" si="19"/>
        <v>-0.44169869833670011</v>
      </c>
      <c r="V139" s="7"/>
      <c r="W139" s="28">
        <f t="shared" ca="1" si="20"/>
        <v>-0.89541000003958304</v>
      </c>
      <c r="X139" s="27">
        <f t="shared" ca="1" si="24"/>
        <v>56.209387326949297</v>
      </c>
      <c r="Y139" s="7"/>
      <c r="Z139" s="28">
        <f t="shared" si="23"/>
        <v>56.205000000000112</v>
      </c>
      <c r="AA139" s="27">
        <f t="shared" si="21"/>
        <v>0.98096230608341473</v>
      </c>
      <c r="AB139" s="7"/>
      <c r="AC139" s="28">
        <f t="shared" ca="1" si="13"/>
        <v>4.3873269491854217E-3</v>
      </c>
      <c r="AD139" s="27"/>
      <c r="AE139" s="7"/>
    </row>
    <row r="140" spans="1:31" s="26" customFormat="1" x14ac:dyDescent="0.25">
      <c r="A140" s="26">
        <v>55</v>
      </c>
      <c r="B140" s="26">
        <v>-633</v>
      </c>
      <c r="C140" s="26">
        <v>14726</v>
      </c>
      <c r="D140" s="26">
        <v>12100</v>
      </c>
      <c r="E140" s="26">
        <v>11485</v>
      </c>
      <c r="F140" s="26">
        <v>14092</v>
      </c>
      <c r="G140" s="27"/>
      <c r="H140" s="7"/>
      <c r="I140" s="28">
        <f t="shared" si="14"/>
        <v>3241</v>
      </c>
      <c r="J140" s="27">
        <f t="shared" si="14"/>
        <v>-1992</v>
      </c>
      <c r="K140" s="7"/>
      <c r="L140" s="124">
        <f t="shared" si="22"/>
        <v>-0.84725693185241646</v>
      </c>
      <c r="M140" s="27">
        <f t="shared" ca="1" si="15"/>
        <v>2.057722043907153E-6</v>
      </c>
      <c r="N140" s="44"/>
      <c r="O140" s="44"/>
      <c r="P140" s="7"/>
      <c r="Q140" s="28">
        <f t="shared" ca="1" si="16"/>
        <v>3262.8866027645195</v>
      </c>
      <c r="R140" s="27">
        <f t="shared" ca="1" si="17"/>
        <v>-2012.8578612626225</v>
      </c>
      <c r="S140" s="7"/>
      <c r="T140" s="28">
        <f t="shared" ca="1" si="18"/>
        <v>-0.84965924696518136</v>
      </c>
      <c r="U140" s="27">
        <f t="shared" ca="1" si="19"/>
        <v>-0.52799984945868883</v>
      </c>
      <c r="V140" s="7"/>
      <c r="W140" s="28">
        <f t="shared" ca="1" si="20"/>
        <v>-0.84582245562608604</v>
      </c>
      <c r="X140" s="27">
        <f t="shared" ca="1" si="24"/>
        <v>50.491910946172254</v>
      </c>
      <c r="Y140" s="7"/>
      <c r="Z140" s="28">
        <f t="shared" si="23"/>
        <v>50.508000000000109</v>
      </c>
      <c r="AA140" s="27">
        <f t="shared" si="21"/>
        <v>0.88153089859729794</v>
      </c>
      <c r="AB140" s="7"/>
      <c r="AC140" s="28">
        <f t="shared" ca="1" si="13"/>
        <v>-1.6089053827855082E-2</v>
      </c>
      <c r="AD140" s="27"/>
      <c r="AE140" s="7"/>
    </row>
    <row r="141" spans="1:31" s="26" customFormat="1" x14ac:dyDescent="0.25">
      <c r="A141" s="26">
        <v>56</v>
      </c>
      <c r="B141" s="26">
        <v>-631</v>
      </c>
      <c r="C141" s="26">
        <v>14630</v>
      </c>
      <c r="D141" s="26">
        <v>11946</v>
      </c>
      <c r="E141" s="26">
        <v>11597</v>
      </c>
      <c r="F141" s="26">
        <v>14253</v>
      </c>
      <c r="G141" s="27"/>
      <c r="H141" s="7"/>
      <c r="I141" s="28">
        <f t="shared" si="14"/>
        <v>3033</v>
      </c>
      <c r="J141" s="27">
        <f t="shared" si="14"/>
        <v>-2307</v>
      </c>
      <c r="K141" s="7"/>
      <c r="L141" s="124">
        <f t="shared" si="22"/>
        <v>-0.79086443079409163</v>
      </c>
      <c r="M141" s="27">
        <f t="shared" ca="1" si="15"/>
        <v>3.5782724579900912E-8</v>
      </c>
      <c r="N141" s="44"/>
      <c r="O141" s="44"/>
      <c r="P141" s="7"/>
      <c r="Q141" s="28">
        <f t="shared" ca="1" si="16"/>
        <v>3054.8866027645195</v>
      </c>
      <c r="R141" s="27">
        <f t="shared" ca="1" si="17"/>
        <v>-2327.8578612626225</v>
      </c>
      <c r="S141" s="7"/>
      <c r="T141" s="28">
        <f t="shared" ca="1" si="18"/>
        <v>-0.79549581903022892</v>
      </c>
      <c r="U141" s="27">
        <f t="shared" ca="1" si="19"/>
        <v>-0.61062861117123124</v>
      </c>
      <c r="V141" s="7"/>
      <c r="W141" s="28">
        <f t="shared" ca="1" si="20"/>
        <v>-0.79105359401615105</v>
      </c>
      <c r="X141" s="27">
        <f t="shared" ca="1" si="24"/>
        <v>44.800946428477459</v>
      </c>
      <c r="Y141" s="7"/>
      <c r="Z141" s="28">
        <f t="shared" si="23"/>
        <v>44.829000000000107</v>
      </c>
      <c r="AA141" s="27">
        <f t="shared" si="21"/>
        <v>0.78241365037653987</v>
      </c>
      <c r="AB141" s="7"/>
      <c r="AC141" s="28">
        <f t="shared" ca="1" si="13"/>
        <v>-2.8053571522647758E-2</v>
      </c>
      <c r="AD141" s="27"/>
      <c r="AE141" s="7"/>
    </row>
    <row r="142" spans="1:31" s="26" customFormat="1" x14ac:dyDescent="0.25">
      <c r="A142" s="26">
        <v>57</v>
      </c>
      <c r="B142" s="26">
        <v>-619</v>
      </c>
      <c r="C142" s="26">
        <v>14510</v>
      </c>
      <c r="D142" s="26">
        <v>11813</v>
      </c>
      <c r="E142" s="26">
        <v>11720</v>
      </c>
      <c r="F142" s="26">
        <v>14398</v>
      </c>
      <c r="G142" s="27"/>
      <c r="H142" s="7"/>
      <c r="I142" s="28">
        <f t="shared" si="14"/>
        <v>2790</v>
      </c>
      <c r="J142" s="27">
        <f t="shared" si="14"/>
        <v>-2585</v>
      </c>
      <c r="K142" s="7"/>
      <c r="L142" s="124">
        <f t="shared" si="22"/>
        <v>-0.72799367744837729</v>
      </c>
      <c r="M142" s="27">
        <f t="shared" ca="1" si="15"/>
        <v>5.6592882431393297E-7</v>
      </c>
      <c r="N142" s="44"/>
      <c r="O142" s="44"/>
      <c r="P142" s="7"/>
      <c r="Q142" s="28">
        <f t="shared" ca="1" si="16"/>
        <v>2811.8866027645195</v>
      </c>
      <c r="R142" s="27">
        <f t="shared" ca="1" si="17"/>
        <v>-2605.8578612626225</v>
      </c>
      <c r="S142" s="7"/>
      <c r="T142" s="28">
        <f t="shared" ca="1" si="18"/>
        <v>-0.73221835274083746</v>
      </c>
      <c r="U142" s="27">
        <f t="shared" ca="1" si="19"/>
        <v>-0.68355177230166553</v>
      </c>
      <c r="V142" s="7"/>
      <c r="W142" s="28">
        <f t="shared" ca="1" si="20"/>
        <v>-0.72724139503843144</v>
      </c>
      <c r="X142" s="27">
        <f t="shared" ca="1" si="24"/>
        <v>39.239923888994269</v>
      </c>
      <c r="Y142" s="7"/>
      <c r="Z142" s="28">
        <f t="shared" si="23"/>
        <v>39.258000000000109</v>
      </c>
      <c r="AA142" s="27">
        <f t="shared" si="21"/>
        <v>0.68518135774793576</v>
      </c>
      <c r="AB142" s="7"/>
      <c r="AC142" s="28">
        <f t="shared" ca="1" si="13"/>
        <v>-1.8076111005839834E-2</v>
      </c>
      <c r="AD142" s="27"/>
      <c r="AE142" s="7"/>
    </row>
    <row r="143" spans="1:31" s="26" customFormat="1" x14ac:dyDescent="0.25">
      <c r="A143" s="26">
        <v>58</v>
      </c>
      <c r="B143" s="26">
        <v>-598</v>
      </c>
      <c r="C143" s="26">
        <v>14366</v>
      </c>
      <c r="D143" s="26">
        <v>11678</v>
      </c>
      <c r="E143" s="26">
        <v>11844</v>
      </c>
      <c r="F143" s="26">
        <v>14515</v>
      </c>
      <c r="G143" s="27"/>
      <c r="H143" s="7"/>
      <c r="I143" s="28">
        <f t="shared" si="14"/>
        <v>2522</v>
      </c>
      <c r="J143" s="27">
        <f t="shared" si="14"/>
        <v>-2837</v>
      </c>
      <c r="K143" s="7"/>
      <c r="L143" s="124">
        <f t="shared" si="22"/>
        <v>-0.66071458934699523</v>
      </c>
      <c r="M143" s="27">
        <f t="shared" ca="1" si="15"/>
        <v>1.4030581094102362E-5</v>
      </c>
      <c r="N143" s="44"/>
      <c r="O143" s="44"/>
      <c r="P143" s="7"/>
      <c r="Q143" s="28">
        <f t="shared" ca="1" si="16"/>
        <v>2543.8866027645195</v>
      </c>
      <c r="R143" s="27">
        <f t="shared" ca="1" si="17"/>
        <v>-2857.8578612626225</v>
      </c>
      <c r="S143" s="7"/>
      <c r="T143" s="28">
        <f t="shared" ca="1" si="18"/>
        <v>-0.66243085905541799</v>
      </c>
      <c r="U143" s="27">
        <f t="shared" ca="1" si="19"/>
        <v>-0.74965478167169941</v>
      </c>
      <c r="V143" s="7"/>
      <c r="W143" s="28">
        <f t="shared" ca="1" si="20"/>
        <v>-0.65696884761883212</v>
      </c>
      <c r="X143" s="27">
        <f t="shared" ca="1" si="24"/>
        <v>33.696235954766166</v>
      </c>
      <c r="Y143" s="7"/>
      <c r="Z143" s="28">
        <f t="shared" si="23"/>
        <v>33.876000000000111</v>
      </c>
      <c r="AA143" s="27">
        <f t="shared" si="21"/>
        <v>0.59124773740560099</v>
      </c>
      <c r="AB143" s="7"/>
      <c r="AC143" s="28">
        <f t="shared" ca="1" si="13"/>
        <v>-0.17976404523394507</v>
      </c>
      <c r="AD143" s="27"/>
      <c r="AE143" s="7"/>
    </row>
    <row r="144" spans="1:31" s="26" customFormat="1" x14ac:dyDescent="0.25">
      <c r="A144" s="26">
        <v>59</v>
      </c>
      <c r="B144" s="26">
        <v>-625</v>
      </c>
      <c r="C144" s="26">
        <v>14228</v>
      </c>
      <c r="D144" s="26">
        <v>11565</v>
      </c>
      <c r="E144" s="26">
        <v>11994</v>
      </c>
      <c r="F144" s="26">
        <v>14641</v>
      </c>
      <c r="G144" s="27"/>
      <c r="H144" s="7"/>
      <c r="I144" s="28">
        <f t="shared" si="14"/>
        <v>2234</v>
      </c>
      <c r="J144" s="27">
        <f t="shared" si="14"/>
        <v>-3076</v>
      </c>
      <c r="K144" s="7"/>
      <c r="L144" s="124">
        <f t="shared" si="22"/>
        <v>-0.5841788301468841</v>
      </c>
      <c r="M144" s="27">
        <f t="shared" ca="1" si="15"/>
        <v>7.1063007009104194E-6</v>
      </c>
      <c r="N144" s="44"/>
      <c r="O144" s="44"/>
      <c r="P144" s="7"/>
      <c r="Q144" s="28">
        <f t="shared" ca="1" si="16"/>
        <v>2255.8866027645195</v>
      </c>
      <c r="R144" s="27">
        <f t="shared" ca="1" si="17"/>
        <v>-3096.8578612626225</v>
      </c>
      <c r="S144" s="7"/>
      <c r="T144" s="28">
        <f t="shared" ca="1" si="18"/>
        <v>-0.58743534345317616</v>
      </c>
      <c r="U144" s="27">
        <f t="shared" ca="1" si="19"/>
        <v>-0.81234771516153326</v>
      </c>
      <c r="V144" s="7"/>
      <c r="W144" s="28">
        <f t="shared" ca="1" si="20"/>
        <v>-0.58151306558471616</v>
      </c>
      <c r="X144" s="27">
        <f t="shared" ca="1" si="24"/>
        <v>28.062847285946987</v>
      </c>
      <c r="Y144" s="7"/>
      <c r="Z144" s="28">
        <f t="shared" si="23"/>
        <v>28.251000000000111</v>
      </c>
      <c r="AA144" s="27">
        <f t="shared" si="21"/>
        <v>0.49307296698092001</v>
      </c>
      <c r="AB144" s="7"/>
      <c r="AC144" s="28">
        <f t="shared" ca="1" si="13"/>
        <v>-0.18815271405312473</v>
      </c>
      <c r="AD144" s="27"/>
      <c r="AE144" s="7"/>
    </row>
    <row r="145" spans="1:31" s="26" customFormat="1" x14ac:dyDescent="0.25">
      <c r="A145" s="26">
        <v>60</v>
      </c>
      <c r="B145" s="26">
        <v>-637</v>
      </c>
      <c r="C145" s="26">
        <v>14072</v>
      </c>
      <c r="D145" s="26">
        <v>11464</v>
      </c>
      <c r="E145" s="26">
        <v>12155</v>
      </c>
      <c r="F145" s="26">
        <v>14749</v>
      </c>
      <c r="G145" s="27"/>
      <c r="H145" s="7"/>
      <c r="I145" s="28">
        <f t="shared" si="14"/>
        <v>1917</v>
      </c>
      <c r="J145" s="27">
        <f t="shared" si="14"/>
        <v>-3285</v>
      </c>
      <c r="K145" s="7"/>
      <c r="L145" s="124">
        <f t="shared" si="22"/>
        <v>-0.50038669267869729</v>
      </c>
      <c r="M145" s="27">
        <f t="shared" ca="1" si="15"/>
        <v>3.3259550307550652E-6</v>
      </c>
      <c r="N145" s="44"/>
      <c r="O145" s="44"/>
      <c r="P145" s="7"/>
      <c r="Q145" s="28">
        <f t="shared" ca="1" si="16"/>
        <v>1938.8866027645195</v>
      </c>
      <c r="R145" s="27">
        <f t="shared" ca="1" si="17"/>
        <v>-3305.8578612626225</v>
      </c>
      <c r="S145" s="7"/>
      <c r="T145" s="28">
        <f t="shared" ca="1" si="18"/>
        <v>-0.50488819607154201</v>
      </c>
      <c r="U145" s="27">
        <f t="shared" ca="1" si="19"/>
        <v>-0.86717124277398205</v>
      </c>
      <c r="V145" s="7"/>
      <c r="W145" s="28">
        <f t="shared" ca="1" si="20"/>
        <v>-0.49856297257112731</v>
      </c>
      <c r="X145" s="27">
        <f t="shared" ca="1" si="24"/>
        <v>22.362045791352102</v>
      </c>
      <c r="Y145" s="7"/>
      <c r="Z145" s="28">
        <f t="shared" si="23"/>
        <v>22.518000000000111</v>
      </c>
      <c r="AA145" s="27">
        <f t="shared" si="21"/>
        <v>0.39301324096408502</v>
      </c>
      <c r="AB145" s="7"/>
      <c r="AC145" s="28">
        <f t="shared" ca="1" si="13"/>
        <v>-0.15595420864800857</v>
      </c>
      <c r="AD145" s="27"/>
      <c r="AE145" s="7"/>
    </row>
    <row r="146" spans="1:31" s="26" customFormat="1" x14ac:dyDescent="0.25">
      <c r="A146" s="26">
        <v>61</v>
      </c>
      <c r="B146" s="26">
        <v>-628</v>
      </c>
      <c r="C146" s="26">
        <v>13898</v>
      </c>
      <c r="D146" s="26">
        <v>11378</v>
      </c>
      <c r="E146" s="26">
        <v>12319</v>
      </c>
      <c r="F146" s="26">
        <v>14827</v>
      </c>
      <c r="G146" s="27"/>
      <c r="H146" s="7"/>
      <c r="I146" s="28">
        <f t="shared" si="14"/>
        <v>1579</v>
      </c>
      <c r="J146" s="27">
        <f t="shared" si="14"/>
        <v>-3449</v>
      </c>
      <c r="K146" s="7"/>
      <c r="L146" s="124">
        <f t="shared" si="22"/>
        <v>-0.41287168308927608</v>
      </c>
      <c r="M146" s="27">
        <f t="shared" ca="1" si="15"/>
        <v>6.9753501562779651E-6</v>
      </c>
      <c r="N146" s="44"/>
      <c r="O146" s="44"/>
      <c r="P146" s="7"/>
      <c r="Q146" s="28">
        <f t="shared" ca="1" si="16"/>
        <v>1600.8866027645195</v>
      </c>
      <c r="R146" s="27">
        <f t="shared" ca="1" si="17"/>
        <v>-3469.8578612626225</v>
      </c>
      <c r="S146" s="7"/>
      <c r="T146" s="28">
        <f t="shared" ca="1" si="18"/>
        <v>-0.41687262567724437</v>
      </c>
      <c r="U146" s="27">
        <f t="shared" ca="1" si="19"/>
        <v>-0.91019066157035333</v>
      </c>
      <c r="V146" s="7"/>
      <c r="W146" s="28">
        <f t="shared" ca="1" si="20"/>
        <v>-0.41023059426905856</v>
      </c>
      <c r="X146" s="27">
        <f t="shared" ca="1" si="24"/>
        <v>16.727638341660565</v>
      </c>
      <c r="Y146" s="7"/>
      <c r="Z146" s="28">
        <f t="shared" si="23"/>
        <v>16.866000000000113</v>
      </c>
      <c r="AA146" s="27">
        <f t="shared" si="21"/>
        <v>0.29436723164136558</v>
      </c>
      <c r="AB146" s="7"/>
      <c r="AC146" s="28">
        <f t="shared" ca="1" si="13"/>
        <v>-0.13836165833954794</v>
      </c>
      <c r="AD146" s="27"/>
      <c r="AE146" s="7"/>
    </row>
    <row r="147" spans="1:31" s="26" customFormat="1" x14ac:dyDescent="0.25">
      <c r="A147" s="26">
        <v>62</v>
      </c>
      <c r="B147" s="26">
        <v>-632</v>
      </c>
      <c r="C147" s="26">
        <v>13730</v>
      </c>
      <c r="D147" s="26">
        <v>11309</v>
      </c>
      <c r="E147" s="26">
        <v>12496</v>
      </c>
      <c r="F147" s="26">
        <v>14904</v>
      </c>
      <c r="G147" s="27"/>
      <c r="H147" s="7"/>
      <c r="I147" s="28">
        <f t="shared" si="14"/>
        <v>1234</v>
      </c>
      <c r="J147" s="27">
        <f t="shared" si="14"/>
        <v>-3595</v>
      </c>
      <c r="K147" s="7"/>
      <c r="L147" s="124">
        <f t="shared" si="22"/>
        <v>-0.32074602367199229</v>
      </c>
      <c r="M147" s="27">
        <f t="shared" ca="1" si="15"/>
        <v>4.0468751835538718E-7</v>
      </c>
      <c r="N147" s="44"/>
      <c r="O147" s="44"/>
      <c r="P147" s="7"/>
      <c r="Q147" s="28">
        <f t="shared" ca="1" si="16"/>
        <v>1255.8866027645195</v>
      </c>
      <c r="R147" s="27">
        <f t="shared" ca="1" si="17"/>
        <v>-3615.8578612626225</v>
      </c>
      <c r="S147" s="7"/>
      <c r="T147" s="28">
        <f t="shared" ca="1" si="18"/>
        <v>-0.32703424761205885</v>
      </c>
      <c r="U147" s="27">
        <f t="shared" ca="1" si="19"/>
        <v>-0.9484884368402936</v>
      </c>
      <c r="V147" s="7"/>
      <c r="W147" s="28">
        <f t="shared" ca="1" si="20"/>
        <v>-0.32010987312506539</v>
      </c>
      <c r="X147" s="27">
        <f t="shared" ca="1" si="24"/>
        <v>11.115416763919427</v>
      </c>
      <c r="Y147" s="7"/>
      <c r="Z147" s="28">
        <f t="shared" si="23"/>
        <v>11.178000000000115</v>
      </c>
      <c r="AA147" s="27">
        <f t="shared" si="21"/>
        <v>0.19509290378792818</v>
      </c>
      <c r="AB147" s="7"/>
      <c r="AC147" s="28">
        <f t="shared" ca="1" si="13"/>
        <v>-6.2583236080687499E-2</v>
      </c>
      <c r="AD147" s="27"/>
      <c r="AE147" s="7"/>
    </row>
    <row r="148" spans="1:31" s="26" customFormat="1" x14ac:dyDescent="0.25">
      <c r="A148" s="26">
        <v>63</v>
      </c>
      <c r="B148" s="26">
        <v>-635</v>
      </c>
      <c r="C148" s="26">
        <v>13539</v>
      </c>
      <c r="D148" s="26">
        <v>11251</v>
      </c>
      <c r="E148" s="26">
        <v>12677</v>
      </c>
      <c r="F148" s="26">
        <v>14942</v>
      </c>
      <c r="G148" s="27"/>
      <c r="H148" s="7"/>
      <c r="I148" s="28">
        <f t="shared" si="14"/>
        <v>862</v>
      </c>
      <c r="J148" s="27">
        <f t="shared" si="14"/>
        <v>-3691</v>
      </c>
      <c r="K148" s="7"/>
      <c r="L148" s="124">
        <f t="shared" si="22"/>
        <v>-0.22500162095580689</v>
      </c>
      <c r="M148" s="27">
        <f t="shared" ca="1" si="15"/>
        <v>3.7932060878621141E-6</v>
      </c>
      <c r="N148" s="44"/>
      <c r="O148" s="44"/>
      <c r="P148" s="7"/>
      <c r="Q148" s="28">
        <f t="shared" ca="1" si="16"/>
        <v>883.88660276451947</v>
      </c>
      <c r="R148" s="27">
        <f t="shared" ca="1" si="17"/>
        <v>-3711.8578612626225</v>
      </c>
      <c r="S148" s="7"/>
      <c r="T148" s="28">
        <f t="shared" ca="1" si="18"/>
        <v>-0.23016503995916324</v>
      </c>
      <c r="U148" s="27">
        <f t="shared" ca="1" si="19"/>
        <v>-0.97367053564792561</v>
      </c>
      <c r="V148" s="7"/>
      <c r="W148" s="28">
        <f t="shared" ca="1" si="20"/>
        <v>-0.22305400546812404</v>
      </c>
      <c r="X148" s="27">
        <f t="shared" ca="1" si="24"/>
        <v>5.3691493045664629</v>
      </c>
      <c r="Y148" s="7"/>
      <c r="Z148" s="28">
        <f t="shared" si="23"/>
        <v>5.4630000000001147</v>
      </c>
      <c r="AA148" s="27">
        <f t="shared" si="21"/>
        <v>9.534733703645222E-2</v>
      </c>
      <c r="AB148" s="7"/>
      <c r="AC148" s="28">
        <f t="shared" ref="AC148:AC149" ca="1" si="25">X148-Z148</f>
        <v>-9.3850695433651765E-2</v>
      </c>
      <c r="AD148" s="27"/>
      <c r="AE148" s="7"/>
    </row>
    <row r="149" spans="1:31" s="26" customFormat="1" x14ac:dyDescent="0.25">
      <c r="A149" s="26">
        <v>64</v>
      </c>
      <c r="B149" s="26">
        <v>-630</v>
      </c>
      <c r="C149" s="26">
        <v>13354</v>
      </c>
      <c r="D149" s="26">
        <v>11225</v>
      </c>
      <c r="E149" s="26">
        <v>12867</v>
      </c>
      <c r="F149" s="26">
        <v>14985</v>
      </c>
      <c r="G149" s="27"/>
      <c r="H149" s="7"/>
      <c r="I149" s="28">
        <f t="shared" ref="I149:J149" si="26">C149-E149</f>
        <v>487</v>
      </c>
      <c r="J149" s="27">
        <f t="shared" si="26"/>
        <v>-3760</v>
      </c>
      <c r="K149" s="7"/>
      <c r="L149" s="124">
        <f t="shared" si="22"/>
        <v>-0.12779670957480777</v>
      </c>
      <c r="M149" s="27">
        <f t="shared" ref="M149" ca="1" si="27">(W149-L149)^2</f>
        <v>6.390913600776123E-6</v>
      </c>
      <c r="N149" s="44"/>
      <c r="O149" s="44"/>
      <c r="P149" s="7"/>
      <c r="Q149" s="28">
        <f t="shared" ref="Q149" ca="1" si="28">I149-$J$4</f>
        <v>508.88660276451947</v>
      </c>
      <c r="R149" s="27">
        <f t="shared" ref="R149" ca="1" si="29">J149-$J$3</f>
        <v>-3780.8578612626225</v>
      </c>
      <c r="S149" s="7"/>
      <c r="T149" s="28">
        <f t="shared" ref="T149" ca="1" si="30">Q149/$J$7</f>
        <v>-0.13251462901874422</v>
      </c>
      <c r="U149" s="27">
        <f t="shared" ref="U149" ca="1" si="31">R149/$J$6</f>
        <v>-0.9917701691659111</v>
      </c>
      <c r="V149" s="7"/>
      <c r="W149" s="28">
        <f t="shared" ref="W149" ca="1" si="32">(T149-U149*SIN(-$J$11*PI()/180))/(COS(-$J$11*PI()/180))</f>
        <v>-0.12526868394187282</v>
      </c>
      <c r="X149" s="27">
        <f ca="1">IF(MOD(ATAN2(U149,W149)*180/PI()-$J$9+360,360)&gt;5,MOD(ATAN2(U149,W149)*180/PI()-$J$9+360,360)-360,MOD(ATAN2(U149,W149)*180/PI()-$J$9+360,360))</f>
        <v>-0.33504779974833809</v>
      </c>
      <c r="Y149" s="7"/>
      <c r="Z149" s="28">
        <f t="shared" si="23"/>
        <v>-0.20699999999988528</v>
      </c>
      <c r="AA149" s="27">
        <f t="shared" ref="AA149" si="33">Z149*PI()/180</f>
        <v>-3.6128315516262598E-3</v>
      </c>
      <c r="AB149" s="7"/>
      <c r="AC149" s="28">
        <f t="shared" ca="1" si="25"/>
        <v>-0.12804779974845282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39951</v>
      </c>
    </row>
    <row r="155" spans="1:31" x14ac:dyDescent="0.25">
      <c r="A155" t="s">
        <v>177</v>
      </c>
      <c r="B155">
        <v>39951</v>
      </c>
    </row>
    <row r="156" spans="1:31" x14ac:dyDescent="0.25">
      <c r="A156" s="31" t="s">
        <v>188</v>
      </c>
      <c r="B156" s="31">
        <v>-39974</v>
      </c>
    </row>
    <row r="157" spans="1:31" x14ac:dyDescent="0.25">
      <c r="A157" t="s">
        <v>183</v>
      </c>
      <c r="B157">
        <v>-39974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9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20.85786126262245</v>
      </c>
      <c r="L3" s="102" t="s">
        <v>1</v>
      </c>
      <c r="M3" s="103">
        <v>1.0009199851244805</v>
      </c>
      <c r="N3" s="104" t="s">
        <v>18</v>
      </c>
      <c r="O3" s="102">
        <v>0.99747815607289891</v>
      </c>
      <c r="Q3" s="101" t="s">
        <v>194</v>
      </c>
      <c r="R3" s="101">
        <f ca="1">MAX(AC21:AC149)</f>
        <v>0.2048462846217376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-21.886602764519438</v>
      </c>
      <c r="L4" s="104" t="s">
        <v>5</v>
      </c>
      <c r="M4" s="106">
        <v>359.99291107091972</v>
      </c>
      <c r="N4" s="104" t="s">
        <v>21</v>
      </c>
      <c r="O4" s="104">
        <v>359.96039651421614</v>
      </c>
      <c r="Q4" s="105" t="s">
        <v>195</v>
      </c>
      <c r="R4" s="105">
        <f ca="1">MIN(AC21:AC149)</f>
        <v>-0.24423624485188355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-172.58274964315359</v>
      </c>
      <c r="N5" s="107" t="s">
        <v>24</v>
      </c>
      <c r="O5" s="107">
        <v>-172.55612713563008</v>
      </c>
      <c r="Q5" s="8"/>
      <c r="R5" s="8"/>
      <c r="T5" s="45" t="s">
        <v>55</v>
      </c>
      <c r="U5" s="47">
        <v>19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3812.2318847746378</v>
      </c>
      <c r="L6" s="107" t="s">
        <v>12</v>
      </c>
      <c r="M6" s="108">
        <v>-4.1496148542862491E-4</v>
      </c>
      <c r="N6" s="107" t="s">
        <v>26</v>
      </c>
      <c r="O6" s="107">
        <v>-3.0046675002555283E-4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-3840.2296148943474</v>
      </c>
      <c r="L7" s="109" t="s">
        <v>15</v>
      </c>
      <c r="M7" s="110">
        <f ca="1">SUM(M20:M84)</f>
        <v>1.0552920965073232E-4</v>
      </c>
      <c r="N7" s="109" t="s">
        <v>15</v>
      </c>
      <c r="O7" s="89">
        <f ca="1">SUM(M85:M149)</f>
        <v>8.2813245250646202E-5</v>
      </c>
      <c r="Q7" s="101" t="s">
        <v>194</v>
      </c>
      <c r="R7" s="101">
        <f ca="1">MAX(AD21:AD83)</f>
        <v>0.15450795688165897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-9.9001153728920599E-2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-172.46614776850598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-172.04734357185021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-0.41880419665576102</v>
      </c>
      <c r="L11" s="113" t="s">
        <v>208</v>
      </c>
      <c r="M11" s="114">
        <f>(M6+O6)/2</f>
        <v>-3.577141177270889E-4</v>
      </c>
      <c r="N11" s="115"/>
      <c r="O11" s="115"/>
      <c r="Q11" s="101" t="s">
        <v>194</v>
      </c>
      <c r="R11" s="101">
        <f ca="1">MAX(W20:W149)</f>
        <v>0.99946038388171887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0.99919907059868973</v>
      </c>
      <c r="N12" s="118"/>
      <c r="O12" s="118"/>
      <c r="Q12" s="105" t="s">
        <v>195</v>
      </c>
      <c r="R12" s="105">
        <f ca="1">MIN(W20:W149)</f>
        <v>-1.0020117026329973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-172.56943838939185</v>
      </c>
      <c r="N13" s="121"/>
      <c r="O13" s="121"/>
    </row>
    <row r="14" spans="1:24" x14ac:dyDescent="0.25">
      <c r="I14" s="9" t="s">
        <v>133</v>
      </c>
      <c r="L14" s="9"/>
      <c r="M14" s="9"/>
      <c r="N14" s="9"/>
      <c r="O14" s="9"/>
    </row>
    <row r="15" spans="1:24" x14ac:dyDescent="0.25">
      <c r="I15" s="9" t="s">
        <v>134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135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13423</v>
      </c>
      <c r="D20" s="26">
        <v>11269</v>
      </c>
      <c r="E20" s="26">
        <v>12904</v>
      </c>
      <c r="F20" s="26">
        <v>15039</v>
      </c>
      <c r="G20" s="27"/>
      <c r="H20" s="7"/>
      <c r="I20" s="28">
        <f>C20-E20</f>
        <v>519</v>
      </c>
      <c r="J20" s="27">
        <f>D20-F20</f>
        <v>-3770</v>
      </c>
      <c r="K20" s="7"/>
      <c r="L20" s="124">
        <f>$M$3*SIN(2*PI()/$M$4*($Z20+$M$5))+$M$6</f>
        <v>-0.1295690122500768</v>
      </c>
      <c r="M20" s="27">
        <f ca="1">(W20-L20)^2</f>
        <v>1.6108625265349685E-5</v>
      </c>
      <c r="N20" s="44"/>
      <c r="O20" s="44"/>
      <c r="P20" s="7"/>
      <c r="Q20" s="28">
        <f ca="1">I20-$J$4</f>
        <v>540.88660276451947</v>
      </c>
      <c r="R20" s="27">
        <f ca="1">J20-$J$3</f>
        <v>-3790.8578612626225</v>
      </c>
      <c r="S20" s="7"/>
      <c r="T20" s="28">
        <f ca="1">Q20/$J$7</f>
        <v>-0.14084746408565998</v>
      </c>
      <c r="U20" s="27">
        <f ca="1">R20/$J$6</f>
        <v>-0.99439330445837271</v>
      </c>
      <c r="V20" s="7"/>
      <c r="W20" s="28">
        <f ca="1">(T20-U20*SIN(-$J$11*PI()/180))/(COS(-$J$11*PI()/180))</f>
        <v>-0.1335825674403476</v>
      </c>
      <c r="X20" s="27">
        <f ca="1">IF(MOD(ATAN2(U20,W20)*180/PI()-$J$9+360,360)&gt;5,MOD(ATAN2(U20,W20)*180/PI()-$J$9+360,360)-360,MOD(ATAN2(U20,W20)*180/PI()-$J$9+360,360))</f>
        <v>0.11721457068188101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0.11721457068188101</v>
      </c>
      <c r="AD20" s="27">
        <f ca="1">INDIRECT("AC"&amp;AE20)-AC20</f>
        <v>-0.24519756146839189</v>
      </c>
      <c r="AE20" s="7">
        <v>149</v>
      </c>
    </row>
    <row r="21" spans="1:31" s="26" customFormat="1" x14ac:dyDescent="0.25">
      <c r="A21" s="26">
        <v>1</v>
      </c>
      <c r="B21" s="26">
        <v>651</v>
      </c>
      <c r="C21" s="26">
        <v>13595</v>
      </c>
      <c r="D21" s="26">
        <v>11297</v>
      </c>
      <c r="E21" s="26">
        <v>12706</v>
      </c>
      <c r="F21" s="26">
        <v>14993</v>
      </c>
      <c r="G21" s="27"/>
      <c r="H21" s="7"/>
      <c r="I21" s="28">
        <f t="shared" ref="I21:J84" si="1">C21-E21</f>
        <v>889</v>
      </c>
      <c r="J21" s="27">
        <f t="shared" si="1"/>
        <v>-3696</v>
      </c>
      <c r="K21" s="7"/>
      <c r="L21" s="124">
        <f t="shared" ref="L21:L84" si="2">$M$3*SIN(2*PI()/$M$4*($Z21+$M$5))+$M$6</f>
        <v>-0.23021673708838097</v>
      </c>
      <c r="M21" s="27">
        <f t="shared" ref="M21:M84" ca="1" si="3">(W21-L21)^2</f>
        <v>1.9966055622155715E-8</v>
      </c>
      <c r="N21" s="44"/>
      <c r="O21" s="44"/>
      <c r="P21" s="7"/>
      <c r="Q21" s="28">
        <f t="shared" ref="Q21:Q84" ca="1" si="4">I21-$J$4</f>
        <v>910.88660276451947</v>
      </c>
      <c r="R21" s="27">
        <f t="shared" ref="R21:R84" ca="1" si="5">J21-$J$3</f>
        <v>-3716.8578612626225</v>
      </c>
      <c r="S21" s="7"/>
      <c r="T21" s="28">
        <f t="shared" ref="T21:T84" ca="1" si="6">Q21/$J$7</f>
        <v>-0.23719586954687338</v>
      </c>
      <c r="U21" s="27">
        <f t="shared" ref="U21:U84" ca="1" si="7">R21/$J$6</f>
        <v>-0.97498210329415635</v>
      </c>
      <c r="V21" s="7"/>
      <c r="W21" s="28">
        <f t="shared" ref="W21:W84" ca="1" si="8">(T21-U21*SIN(-$J$11*PI()/180))/(COS(-$J$11*PI()/180))</f>
        <v>-0.23007543579460715</v>
      </c>
      <c r="X21" s="27">
        <f ca="1">MOD(ATAN2(U21,W21)*180/PI()-$J$9+360,360)</f>
        <v>5.7438517942834437</v>
      </c>
      <c r="Y21" s="7"/>
      <c r="Z21" s="28">
        <f>360/40000*B21+Z20</f>
        <v>5.859</v>
      </c>
      <c r="AA21" s="27">
        <f t="shared" ref="AA21:AA84" si="9">Z21*PI()/180</f>
        <v>0.10225884087434776</v>
      </c>
      <c r="AB21" s="7"/>
      <c r="AC21" s="28">
        <f t="shared" ca="1" si="0"/>
        <v>-0.11514820571655626</v>
      </c>
      <c r="AD21" s="27">
        <f t="shared" ref="AD21:AD83" ca="1" si="10">INDIRECT("AC"&amp;AE21)-AC21</f>
        <v>-2.9114022170143805E-2</v>
      </c>
      <c r="AE21" s="7">
        <v>148</v>
      </c>
    </row>
    <row r="22" spans="1:31" s="26" customFormat="1" x14ac:dyDescent="0.25">
      <c r="A22" s="26">
        <v>2</v>
      </c>
      <c r="B22" s="26">
        <v>646</v>
      </c>
      <c r="C22" s="26">
        <v>13795</v>
      </c>
      <c r="D22" s="26">
        <v>11360</v>
      </c>
      <c r="E22" s="26">
        <v>12537</v>
      </c>
      <c r="F22" s="26">
        <v>14953</v>
      </c>
      <c r="G22" s="27"/>
      <c r="H22" s="7"/>
      <c r="I22" s="28">
        <f t="shared" si="1"/>
        <v>1258</v>
      </c>
      <c r="J22" s="27">
        <f t="shared" si="1"/>
        <v>-3593</v>
      </c>
      <c r="K22" s="7"/>
      <c r="L22" s="124">
        <f t="shared" si="2"/>
        <v>-0.32772063780446953</v>
      </c>
      <c r="M22" s="27">
        <f t="shared" ca="1" si="3"/>
        <v>1.8418197070931272E-6</v>
      </c>
      <c r="N22" s="44"/>
      <c r="O22" s="44"/>
      <c r="P22" s="7"/>
      <c r="Q22" s="28">
        <f t="shared" ca="1" si="4"/>
        <v>1279.8866027645195</v>
      </c>
      <c r="R22" s="27">
        <f t="shared" ca="1" si="5"/>
        <v>-3613.8578612626225</v>
      </c>
      <c r="S22" s="7"/>
      <c r="T22" s="28">
        <f t="shared" ca="1" si="6"/>
        <v>-0.33328387391224568</v>
      </c>
      <c r="U22" s="27">
        <f t="shared" ca="1" si="7"/>
        <v>-0.94796380978180128</v>
      </c>
      <c r="V22" s="7"/>
      <c r="W22" s="28">
        <f t="shared" ca="1" si="8"/>
        <v>-0.32636350122066776</v>
      </c>
      <c r="X22" s="27">
        <f t="shared" ref="X22:X83" ca="1" si="11">MOD(ATAN2(U22,W22)*180/PI()-$J$9+360,360)</f>
        <v>11.463628919059431</v>
      </c>
      <c r="Y22" s="7"/>
      <c r="Z22" s="28">
        <f t="shared" ref="Z22:Z85" si="12">360/40000*B22+Z21</f>
        <v>11.672999999999998</v>
      </c>
      <c r="AA22" s="27">
        <f t="shared" si="9"/>
        <v>0.20373228358529805</v>
      </c>
      <c r="AB22" s="7"/>
      <c r="AC22" s="28">
        <f t="shared" ca="1" si="0"/>
        <v>-0.20937108094056711</v>
      </c>
      <c r="AD22" s="27">
        <f t="shared" ca="1" si="10"/>
        <v>5.2478324978281421E-2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13957</v>
      </c>
      <c r="D23" s="26">
        <v>11420</v>
      </c>
      <c r="E23" s="26">
        <v>12349</v>
      </c>
      <c r="F23" s="26">
        <v>14874</v>
      </c>
      <c r="G23" s="27"/>
      <c r="H23" s="7"/>
      <c r="I23" s="28">
        <f t="shared" si="1"/>
        <v>1608</v>
      </c>
      <c r="J23" s="27">
        <f t="shared" si="1"/>
        <v>-3454</v>
      </c>
      <c r="K23" s="7"/>
      <c r="L23" s="124">
        <f t="shared" si="2"/>
        <v>-0.41943119558580105</v>
      </c>
      <c r="M23" s="27">
        <f t="shared" ca="1" si="3"/>
        <v>2.7501409256170663E-6</v>
      </c>
      <c r="N23" s="44"/>
      <c r="O23" s="44"/>
      <c r="P23" s="7"/>
      <c r="Q23" s="28">
        <f t="shared" ca="1" si="4"/>
        <v>1629.8866027645195</v>
      </c>
      <c r="R23" s="27">
        <f t="shared" ca="1" si="5"/>
        <v>-3474.8578612626225</v>
      </c>
      <c r="S23" s="7"/>
      <c r="T23" s="28">
        <f t="shared" ca="1" si="6"/>
        <v>-0.42442425745663676</v>
      </c>
      <c r="U23" s="27">
        <f t="shared" ca="1" si="7"/>
        <v>-0.91150222921658408</v>
      </c>
      <c r="V23" s="7"/>
      <c r="W23" s="28">
        <f t="shared" ca="1" si="8"/>
        <v>-0.41777284070049542</v>
      </c>
      <c r="X23" s="27">
        <f t="shared" ca="1" si="11"/>
        <v>17.089763755148113</v>
      </c>
      <c r="Y23" s="7"/>
      <c r="Z23" s="28">
        <f t="shared" si="12"/>
        <v>17.333999999999996</v>
      </c>
      <c r="AA23" s="27">
        <f t="shared" si="9"/>
        <v>0.30253537254069701</v>
      </c>
      <c r="AB23" s="7"/>
      <c r="AC23" s="28">
        <f t="shared" ca="1" si="0"/>
        <v>-0.24423624485188355</v>
      </c>
      <c r="AD23" s="27">
        <f t="shared" ca="1" si="10"/>
        <v>3.3210989822833881E-3</v>
      </c>
      <c r="AE23" s="7">
        <v>146</v>
      </c>
    </row>
    <row r="24" spans="1:31" s="26" customFormat="1" x14ac:dyDescent="0.25">
      <c r="A24" s="26">
        <v>4</v>
      </c>
      <c r="B24" s="26">
        <v>608</v>
      </c>
      <c r="C24" s="26">
        <v>14127</v>
      </c>
      <c r="D24" s="26">
        <v>11510</v>
      </c>
      <c r="E24" s="26">
        <v>12187</v>
      </c>
      <c r="F24" s="26">
        <v>14787</v>
      </c>
      <c r="G24" s="27"/>
      <c r="H24" s="7"/>
      <c r="I24" s="28">
        <f t="shared" si="1"/>
        <v>1940</v>
      </c>
      <c r="J24" s="27">
        <f t="shared" si="1"/>
        <v>-3277</v>
      </c>
      <c r="K24" s="7"/>
      <c r="L24" s="124">
        <f t="shared" si="2"/>
        <v>-0.50420415794935947</v>
      </c>
      <c r="M24" s="27">
        <f t="shared" ca="1" si="3"/>
        <v>1.3216073057047289E-7</v>
      </c>
      <c r="N24" s="44"/>
      <c r="O24" s="44"/>
      <c r="P24" s="7"/>
      <c r="Q24" s="28">
        <f t="shared" ca="1" si="4"/>
        <v>1961.8866027645195</v>
      </c>
      <c r="R24" s="27">
        <f t="shared" ca="1" si="5"/>
        <v>-3297.8578612626225</v>
      </c>
      <c r="S24" s="7"/>
      <c r="T24" s="28">
        <f t="shared" ca="1" si="6"/>
        <v>-0.51087742127588764</v>
      </c>
      <c r="U24" s="27">
        <f t="shared" ca="1" si="7"/>
        <v>-0.86507273454001266</v>
      </c>
      <c r="V24" s="7"/>
      <c r="W24" s="28">
        <f t="shared" ca="1" si="8"/>
        <v>-0.50456769712272387</v>
      </c>
      <c r="X24" s="27">
        <f t="shared" ca="1" si="11"/>
        <v>22.719715473144277</v>
      </c>
      <c r="Y24" s="7"/>
      <c r="Z24" s="28">
        <f t="shared" si="12"/>
        <v>22.805999999999997</v>
      </c>
      <c r="AA24" s="27">
        <f t="shared" si="9"/>
        <v>0.39803978920982674</v>
      </c>
      <c r="AB24" s="7"/>
      <c r="AC24" s="28">
        <f t="shared" ca="1" si="0"/>
        <v>-8.6284526855720856E-2</v>
      </c>
      <c r="AD24" s="27">
        <f t="shared" ca="1" si="10"/>
        <v>-5.5731016364291008E-2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14281</v>
      </c>
      <c r="D25" s="26">
        <v>11611</v>
      </c>
      <c r="E25" s="26">
        <v>12036</v>
      </c>
      <c r="F25" s="26">
        <v>14692</v>
      </c>
      <c r="G25" s="27"/>
      <c r="H25" s="7"/>
      <c r="I25" s="28">
        <f t="shared" si="1"/>
        <v>2245</v>
      </c>
      <c r="J25" s="27">
        <f t="shared" si="1"/>
        <v>-3081</v>
      </c>
      <c r="K25" s="7"/>
      <c r="L25" s="124">
        <f t="shared" si="2"/>
        <v>-0.58489598275130239</v>
      </c>
      <c r="M25" s="27">
        <f t="shared" ca="1" si="3"/>
        <v>2.788005580439447E-7</v>
      </c>
      <c r="N25" s="44"/>
      <c r="O25" s="44"/>
      <c r="P25" s="7"/>
      <c r="Q25" s="28">
        <f t="shared" ca="1" si="4"/>
        <v>2266.8866027645195</v>
      </c>
      <c r="R25" s="27">
        <f t="shared" ca="1" si="5"/>
        <v>-3101.8578612626225</v>
      </c>
      <c r="S25" s="7"/>
      <c r="T25" s="28">
        <f t="shared" ca="1" si="6"/>
        <v>-0.59029975550742853</v>
      </c>
      <c r="U25" s="27">
        <f t="shared" ca="1" si="7"/>
        <v>-0.81365928280776412</v>
      </c>
      <c r="V25" s="7"/>
      <c r="W25" s="28">
        <f t="shared" ca="1" si="8"/>
        <v>-0.58436796707156935</v>
      </c>
      <c r="X25" s="27">
        <f t="shared" ca="1" si="11"/>
        <v>28.151956327803873</v>
      </c>
      <c r="Y25" s="7"/>
      <c r="Z25" s="28">
        <f t="shared" si="12"/>
        <v>28.313999999999997</v>
      </c>
      <c r="AA25" s="27">
        <f t="shared" si="9"/>
        <v>0.49417252440967435</v>
      </c>
      <c r="AB25" s="7"/>
      <c r="AC25" s="28">
        <f t="shared" ca="1" si="0"/>
        <v>-0.16204367219612337</v>
      </c>
      <c r="AD25" s="27">
        <f t="shared" ca="1" si="10"/>
        <v>6.457331165921687E-2</v>
      </c>
      <c r="AE25" s="7">
        <v>144</v>
      </c>
    </row>
    <row r="26" spans="1:31" s="26" customFormat="1" x14ac:dyDescent="0.25">
      <c r="A26" s="26">
        <v>6</v>
      </c>
      <c r="B26" s="26">
        <v>624</v>
      </c>
      <c r="C26" s="26">
        <v>14422</v>
      </c>
      <c r="D26" s="26">
        <v>11731</v>
      </c>
      <c r="E26" s="26">
        <v>11898</v>
      </c>
      <c r="F26" s="26">
        <v>14571</v>
      </c>
      <c r="G26" s="27"/>
      <c r="H26" s="7"/>
      <c r="I26" s="28">
        <f t="shared" si="1"/>
        <v>2524</v>
      </c>
      <c r="J26" s="27">
        <f t="shared" si="1"/>
        <v>-2840</v>
      </c>
      <c r="K26" s="7"/>
      <c r="L26" s="124">
        <f t="shared" si="2"/>
        <v>-0.66160790676325565</v>
      </c>
      <c r="M26" s="27">
        <f t="shared" ca="1" si="3"/>
        <v>1.7007337182503704E-5</v>
      </c>
      <c r="N26" s="44"/>
      <c r="O26" s="44"/>
      <c r="P26" s="7"/>
      <c r="Q26" s="28">
        <f t="shared" ca="1" si="4"/>
        <v>2545.8866027645195</v>
      </c>
      <c r="R26" s="27">
        <f t="shared" ca="1" si="5"/>
        <v>-2860.8578612626225</v>
      </c>
      <c r="S26" s="7"/>
      <c r="T26" s="28">
        <f t="shared" ca="1" si="6"/>
        <v>-0.66295166124710025</v>
      </c>
      <c r="U26" s="27">
        <f t="shared" ca="1" si="7"/>
        <v>-0.75044172225943795</v>
      </c>
      <c r="V26" s="7"/>
      <c r="W26" s="28">
        <f t="shared" ca="1" si="8"/>
        <v>-0.65748391146955032</v>
      </c>
      <c r="X26" s="27">
        <f t="shared" ca="1" si="11"/>
        <v>33.688696019472104</v>
      </c>
      <c r="Y26" s="7"/>
      <c r="Z26" s="28">
        <f t="shared" si="12"/>
        <v>33.929999999999993</v>
      </c>
      <c r="AA26" s="27">
        <f t="shared" si="9"/>
        <v>0.59219021520167592</v>
      </c>
      <c r="AB26" s="7"/>
      <c r="AC26" s="28">
        <f t="shared" ca="1" si="0"/>
        <v>-0.24130398052788848</v>
      </c>
      <c r="AD26" s="27">
        <f t="shared" ca="1" si="10"/>
        <v>0.15450795688165897</v>
      </c>
      <c r="AE26" s="7">
        <v>143</v>
      </c>
    </row>
    <row r="27" spans="1:31" s="26" customFormat="1" x14ac:dyDescent="0.25">
      <c r="A27" s="26">
        <v>7</v>
      </c>
      <c r="B27" s="26">
        <v>629</v>
      </c>
      <c r="C27" s="26">
        <v>14561</v>
      </c>
      <c r="D27" s="26">
        <v>11854</v>
      </c>
      <c r="E27" s="26">
        <v>11752</v>
      </c>
      <c r="F27" s="26">
        <v>14438</v>
      </c>
      <c r="G27" s="27"/>
      <c r="H27" s="7"/>
      <c r="I27" s="28">
        <f t="shared" si="1"/>
        <v>2809</v>
      </c>
      <c r="J27" s="27">
        <f t="shared" si="1"/>
        <v>-2584</v>
      </c>
      <c r="K27" s="7"/>
      <c r="L27" s="124">
        <f t="shared" si="2"/>
        <v>-0.73250858819339881</v>
      </c>
      <c r="M27" s="27">
        <f t="shared" ca="1" si="3"/>
        <v>1.0082069030787418E-7</v>
      </c>
      <c r="N27" s="44"/>
      <c r="O27" s="44"/>
      <c r="P27" s="7"/>
      <c r="Q27" s="28">
        <f t="shared" ca="1" si="4"/>
        <v>2830.8866027645195</v>
      </c>
      <c r="R27" s="27">
        <f t="shared" ca="1" si="5"/>
        <v>-2604.8578612626225</v>
      </c>
      <c r="S27" s="7"/>
      <c r="T27" s="28">
        <f t="shared" ca="1" si="6"/>
        <v>-0.73716597356181868</v>
      </c>
      <c r="U27" s="27">
        <f t="shared" ca="1" si="7"/>
        <v>-0.68328945877241931</v>
      </c>
      <c r="V27" s="7"/>
      <c r="W27" s="28">
        <f t="shared" ca="1" si="8"/>
        <v>-0.73219106545357082</v>
      </c>
      <c r="X27" s="27">
        <f t="shared" ca="1" si="11"/>
        <v>39.444798630284595</v>
      </c>
      <c r="Y27" s="7"/>
      <c r="Z27" s="28">
        <f t="shared" si="12"/>
        <v>39.590999999999994</v>
      </c>
      <c r="AA27" s="27">
        <f t="shared" si="9"/>
        <v>0.69099330415707483</v>
      </c>
      <c r="AB27" s="7"/>
      <c r="AC27" s="28">
        <f t="shared" ca="1" si="0"/>
        <v>-0.14620136971539921</v>
      </c>
      <c r="AD27" s="27">
        <f t="shared" ca="1" si="10"/>
        <v>5.9518436398917629E-2</v>
      </c>
      <c r="AE27" s="7">
        <v>142</v>
      </c>
    </row>
    <row r="28" spans="1:31" s="26" customFormat="1" x14ac:dyDescent="0.25">
      <c r="A28" s="26">
        <v>8</v>
      </c>
      <c r="B28" s="26">
        <v>623</v>
      </c>
      <c r="C28" s="26">
        <v>14682</v>
      </c>
      <c r="D28" s="26">
        <v>11999</v>
      </c>
      <c r="E28" s="26">
        <v>11633</v>
      </c>
      <c r="F28" s="26">
        <v>14295</v>
      </c>
      <c r="G28" s="27"/>
      <c r="H28" s="7"/>
      <c r="I28" s="28">
        <f t="shared" si="1"/>
        <v>3049</v>
      </c>
      <c r="J28" s="27">
        <f t="shared" si="1"/>
        <v>-2296</v>
      </c>
      <c r="K28" s="7"/>
      <c r="L28" s="124">
        <f t="shared" si="2"/>
        <v>-0.79569560957386443</v>
      </c>
      <c r="M28" s="27">
        <f t="shared" ca="1" si="3"/>
        <v>2.0647492437021864E-7</v>
      </c>
      <c r="N28" s="44"/>
      <c r="O28" s="44"/>
      <c r="P28" s="7"/>
      <c r="Q28" s="28">
        <f t="shared" ca="1" si="4"/>
        <v>3070.8866027645195</v>
      </c>
      <c r="R28" s="27">
        <f t="shared" ca="1" si="5"/>
        <v>-2316.8578612626225</v>
      </c>
      <c r="S28" s="7"/>
      <c r="T28" s="28">
        <f t="shared" ca="1" si="6"/>
        <v>-0.79966223656368685</v>
      </c>
      <c r="U28" s="27">
        <f t="shared" ca="1" si="7"/>
        <v>-0.60774316234952341</v>
      </c>
      <c r="V28" s="7"/>
      <c r="W28" s="28">
        <f t="shared" ca="1" si="8"/>
        <v>-0.79524121445464524</v>
      </c>
      <c r="X28" s="27">
        <f t="shared" ca="1" si="11"/>
        <v>45.078183429022374</v>
      </c>
      <c r="Y28" s="7"/>
      <c r="Z28" s="28">
        <f t="shared" si="12"/>
        <v>45.197999999999993</v>
      </c>
      <c r="AA28" s="27">
        <f t="shared" si="9"/>
        <v>0.78885391531639693</v>
      </c>
      <c r="AB28" s="7"/>
      <c r="AC28" s="28">
        <f t="shared" ca="1" si="0"/>
        <v>-0.11981657097761911</v>
      </c>
      <c r="AD28" s="27">
        <f t="shared" ca="1" si="10"/>
        <v>8.2109165358644987E-2</v>
      </c>
      <c r="AE28" s="7">
        <v>141</v>
      </c>
    </row>
    <row r="29" spans="1:31" s="26" customFormat="1" x14ac:dyDescent="0.25">
      <c r="A29" s="26">
        <v>9</v>
      </c>
      <c r="B29" s="26">
        <v>637</v>
      </c>
      <c r="C29" s="26">
        <v>14784</v>
      </c>
      <c r="D29" s="26">
        <v>12161</v>
      </c>
      <c r="E29" s="26">
        <v>11526</v>
      </c>
      <c r="F29" s="26">
        <v>14128</v>
      </c>
      <c r="G29" s="27"/>
      <c r="H29" s="7"/>
      <c r="I29" s="28">
        <f t="shared" si="1"/>
        <v>3258</v>
      </c>
      <c r="J29" s="27">
        <f t="shared" si="1"/>
        <v>-1967</v>
      </c>
      <c r="K29" s="7"/>
      <c r="L29" s="124">
        <f t="shared" si="2"/>
        <v>-0.85242946269012698</v>
      </c>
      <c r="M29" s="27">
        <f t="shared" ca="1" si="3"/>
        <v>4.5459984641024128E-6</v>
      </c>
      <c r="N29" s="44"/>
      <c r="O29" s="44"/>
      <c r="P29" s="7"/>
      <c r="Q29" s="28">
        <f t="shared" ca="1" si="4"/>
        <v>3279.8866027645195</v>
      </c>
      <c r="R29" s="27">
        <f t="shared" ca="1" si="5"/>
        <v>-1987.8578612626225</v>
      </c>
      <c r="S29" s="7"/>
      <c r="T29" s="28">
        <f t="shared" ca="1" si="6"/>
        <v>-0.8540860655944803</v>
      </c>
      <c r="U29" s="27">
        <f t="shared" ca="1" si="7"/>
        <v>-0.52144201122753475</v>
      </c>
      <c r="V29" s="7"/>
      <c r="W29" s="28">
        <f t="shared" ca="1" si="8"/>
        <v>-0.85029732797015678</v>
      </c>
      <c r="X29" s="27">
        <f t="shared" ca="1" si="11"/>
        <v>50.947578491492493</v>
      </c>
      <c r="Y29" s="7"/>
      <c r="Z29" s="28">
        <f t="shared" si="12"/>
        <v>50.93099999999999</v>
      </c>
      <c r="AA29" s="27">
        <f t="shared" si="9"/>
        <v>0.8889136413332317</v>
      </c>
      <c r="AB29" s="7"/>
      <c r="AC29" s="28">
        <f t="shared" ca="1" si="0"/>
        <v>1.6578491492502678E-2</v>
      </c>
      <c r="AD29" s="27">
        <f t="shared" ca="1" si="10"/>
        <v>-4.268877401778326E-2</v>
      </c>
      <c r="AE29" s="7">
        <v>140</v>
      </c>
    </row>
    <row r="30" spans="1:31" s="26" customFormat="1" x14ac:dyDescent="0.25">
      <c r="A30" s="26">
        <v>10</v>
      </c>
      <c r="B30" s="26">
        <v>636</v>
      </c>
      <c r="C30" s="26">
        <v>14883</v>
      </c>
      <c r="D30" s="26">
        <v>12323</v>
      </c>
      <c r="E30" s="26">
        <v>11435</v>
      </c>
      <c r="F30" s="26">
        <v>13964</v>
      </c>
      <c r="G30" s="27"/>
      <c r="H30" s="7"/>
      <c r="I30" s="28">
        <f t="shared" si="1"/>
        <v>3448</v>
      </c>
      <c r="J30" s="27">
        <f t="shared" si="1"/>
        <v>-1641</v>
      </c>
      <c r="K30" s="7"/>
      <c r="L30" s="124">
        <f t="shared" si="2"/>
        <v>-0.90057102943399336</v>
      </c>
      <c r="M30" s="27">
        <f t="shared" ca="1" si="3"/>
        <v>2.9272882956683449E-8</v>
      </c>
      <c r="N30" s="44"/>
      <c r="O30" s="44"/>
      <c r="P30" s="7"/>
      <c r="Q30" s="28">
        <f t="shared" ca="1" si="4"/>
        <v>3469.8866027645195</v>
      </c>
      <c r="R30" s="27">
        <f t="shared" ca="1" si="5"/>
        <v>-1661.8578612626225</v>
      </c>
      <c r="S30" s="7"/>
      <c r="T30" s="28">
        <f t="shared" ca="1" si="6"/>
        <v>-0.90356227380429266</v>
      </c>
      <c r="U30" s="27">
        <f t="shared" ca="1" si="7"/>
        <v>-0.43592780069328446</v>
      </c>
      <c r="V30" s="7"/>
      <c r="W30" s="28">
        <f t="shared" ca="1" si="8"/>
        <v>-0.90039993623437198</v>
      </c>
      <c r="X30" s="27">
        <f t="shared" ca="1" si="11"/>
        <v>56.632245564115806</v>
      </c>
      <c r="Y30" s="7"/>
      <c r="Z30" s="28">
        <f t="shared" si="12"/>
        <v>56.654999999999987</v>
      </c>
      <c r="AA30" s="27">
        <f t="shared" si="9"/>
        <v>0.98881628771738717</v>
      </c>
      <c r="AB30" s="7"/>
      <c r="AC30" s="28">
        <f t="shared" ca="1" si="0"/>
        <v>-2.2754435884181134E-2</v>
      </c>
      <c r="AD30" s="27">
        <f t="shared" ca="1" si="10"/>
        <v>-3.8865748338729134E-2</v>
      </c>
      <c r="AE30" s="7">
        <v>139</v>
      </c>
    </row>
    <row r="31" spans="1:31" s="26" customFormat="1" x14ac:dyDescent="0.25">
      <c r="A31" s="26">
        <v>11</v>
      </c>
      <c r="B31" s="26">
        <v>627</v>
      </c>
      <c r="C31" s="26">
        <v>14961</v>
      </c>
      <c r="D31" s="26">
        <v>12504</v>
      </c>
      <c r="E31" s="26">
        <v>11362</v>
      </c>
      <c r="F31" s="26">
        <v>13801</v>
      </c>
      <c r="G31" s="27"/>
      <c r="H31" s="7"/>
      <c r="I31" s="28">
        <f t="shared" si="1"/>
        <v>3599</v>
      </c>
      <c r="J31" s="27">
        <f t="shared" si="1"/>
        <v>-1297</v>
      </c>
      <c r="K31" s="7"/>
      <c r="L31" s="124">
        <f t="shared" si="2"/>
        <v>-0.93924598177763408</v>
      </c>
      <c r="M31" s="27">
        <f t="shared" ca="1" si="3"/>
        <v>1.2885932197832655E-6</v>
      </c>
      <c r="N31" s="44"/>
      <c r="O31" s="44"/>
      <c r="P31" s="7"/>
      <c r="Q31" s="28">
        <f t="shared" ca="1" si="4"/>
        <v>3620.8866027645195</v>
      </c>
      <c r="R31" s="27">
        <f t="shared" ca="1" si="5"/>
        <v>-1317.8578612626225</v>
      </c>
      <c r="S31" s="7"/>
      <c r="T31" s="28">
        <f t="shared" ca="1" si="6"/>
        <v>-0.94288283927630134</v>
      </c>
      <c r="U31" s="27">
        <f t="shared" ca="1" si="7"/>
        <v>-0.34569194663260322</v>
      </c>
      <c r="V31" s="7"/>
      <c r="W31" s="28">
        <f t="shared" ca="1" si="8"/>
        <v>-0.94038114397740258</v>
      </c>
      <c r="X31" s="27">
        <f t="shared" ca="1" si="11"/>
        <v>62.282299310955125</v>
      </c>
      <c r="Y31" s="7"/>
      <c r="Z31" s="28">
        <f t="shared" si="12"/>
        <v>62.297999999999988</v>
      </c>
      <c r="AA31" s="27">
        <f t="shared" si="9"/>
        <v>1.0873052174074271</v>
      </c>
      <c r="AB31" s="7"/>
      <c r="AC31" s="28">
        <f t="shared" ca="1" si="0"/>
        <v>-1.570068904486277E-2</v>
      </c>
      <c r="AD31" s="27">
        <f t="shared" ca="1" si="10"/>
        <v>4.569038847520801E-2</v>
      </c>
      <c r="AE31" s="7">
        <v>138</v>
      </c>
    </row>
    <row r="32" spans="1:31" s="26" customFormat="1" x14ac:dyDescent="0.25">
      <c r="A32" s="26">
        <v>12</v>
      </c>
      <c r="B32" s="26">
        <v>618</v>
      </c>
      <c r="C32" s="26">
        <v>15024</v>
      </c>
      <c r="D32" s="26">
        <v>12679</v>
      </c>
      <c r="E32" s="26">
        <v>11313</v>
      </c>
      <c r="F32" s="26">
        <v>13623</v>
      </c>
      <c r="G32" s="27"/>
      <c r="H32" s="7"/>
      <c r="I32" s="28">
        <f t="shared" si="1"/>
        <v>3711</v>
      </c>
      <c r="J32" s="27">
        <f t="shared" si="1"/>
        <v>-944</v>
      </c>
      <c r="K32" s="7"/>
      <c r="L32" s="124">
        <f t="shared" si="2"/>
        <v>-0.96846250493601937</v>
      </c>
      <c r="M32" s="27">
        <f t="shared" ca="1" si="3"/>
        <v>3.1017884567499415E-6</v>
      </c>
      <c r="N32" s="44"/>
      <c r="O32" s="44"/>
      <c r="P32" s="7"/>
      <c r="Q32" s="28">
        <f t="shared" ca="1" si="4"/>
        <v>3732.8866027645195</v>
      </c>
      <c r="R32" s="27">
        <f t="shared" ca="1" si="5"/>
        <v>-964.85786126262246</v>
      </c>
      <c r="S32" s="7"/>
      <c r="T32" s="28">
        <f t="shared" ca="1" si="6"/>
        <v>-0.97204776201050647</v>
      </c>
      <c r="U32" s="27">
        <f t="shared" ca="1" si="7"/>
        <v>-0.25309527080870647</v>
      </c>
      <c r="V32" s="7"/>
      <c r="W32" s="28">
        <f t="shared" ca="1" si="8"/>
        <v>-0.97022369443654166</v>
      </c>
      <c r="X32" s="27">
        <f t="shared" ca="1" si="11"/>
        <v>67.845636631862646</v>
      </c>
      <c r="Y32" s="7"/>
      <c r="Z32" s="28">
        <f t="shared" si="12"/>
        <v>67.859999999999985</v>
      </c>
      <c r="AA32" s="27">
        <f t="shared" si="9"/>
        <v>1.1843804304033518</v>
      </c>
      <c r="AB32" s="7"/>
      <c r="AC32" s="28">
        <f t="shared" ca="1" si="0"/>
        <v>-1.4363368137338739E-2</v>
      </c>
      <c r="AD32" s="27">
        <f t="shared" ca="1" si="10"/>
        <v>2.8808731422500955E-2</v>
      </c>
      <c r="AE32" s="7">
        <v>137</v>
      </c>
    </row>
    <row r="33" spans="1:31" s="26" customFormat="1" x14ac:dyDescent="0.25">
      <c r="A33" s="26">
        <v>13</v>
      </c>
      <c r="B33" s="26">
        <v>603</v>
      </c>
      <c r="C33" s="26">
        <v>15052</v>
      </c>
      <c r="D33" s="26">
        <v>12851</v>
      </c>
      <c r="E33" s="26">
        <v>11271</v>
      </c>
      <c r="F33" s="26">
        <v>13441</v>
      </c>
      <c r="G33" s="27"/>
      <c r="H33" s="7"/>
      <c r="I33" s="28">
        <f t="shared" si="1"/>
        <v>3781</v>
      </c>
      <c r="J33" s="27">
        <f t="shared" si="1"/>
        <v>-590</v>
      </c>
      <c r="K33" s="7"/>
      <c r="L33" s="124">
        <f t="shared" si="2"/>
        <v>-0.98818504883500524</v>
      </c>
      <c r="M33" s="27">
        <f t="shared" ca="1" si="3"/>
        <v>8.948692203909499E-7</v>
      </c>
      <c r="N33" s="44"/>
      <c r="O33" s="44"/>
      <c r="P33" s="7"/>
      <c r="Q33" s="28">
        <f t="shared" ca="1" si="4"/>
        <v>3802.8866027645195</v>
      </c>
      <c r="R33" s="27">
        <f t="shared" ca="1" si="5"/>
        <v>-610.85786126262246</v>
      </c>
      <c r="S33" s="7"/>
      <c r="T33" s="28">
        <f t="shared" ca="1" si="6"/>
        <v>-0.99027583871938463</v>
      </c>
      <c r="U33" s="27">
        <f t="shared" ca="1" si="7"/>
        <v>-0.16023628145556357</v>
      </c>
      <c r="V33" s="7"/>
      <c r="W33" s="28">
        <f t="shared" ca="1" si="8"/>
        <v>-0.98913102410973019</v>
      </c>
      <c r="X33" s="27">
        <f t="shared" ca="1" si="11"/>
        <v>73.264340797325588</v>
      </c>
      <c r="Y33" s="7"/>
      <c r="Z33" s="28">
        <f t="shared" si="12"/>
        <v>73.286999999999978</v>
      </c>
      <c r="AA33" s="27">
        <f t="shared" si="9"/>
        <v>1.2790994489090839</v>
      </c>
      <c r="AB33" s="7"/>
      <c r="AC33" s="28">
        <f t="shared" ca="1" si="0"/>
        <v>-2.2659202674390144E-2</v>
      </c>
      <c r="AD33" s="27">
        <f t="shared" ca="1" si="10"/>
        <v>-6.0283854096113032E-2</v>
      </c>
      <c r="AE33" s="7">
        <v>136</v>
      </c>
    </row>
    <row r="34" spans="1:31" s="26" customFormat="1" x14ac:dyDescent="0.25">
      <c r="A34" s="26">
        <v>14</v>
      </c>
      <c r="B34" s="26">
        <v>620</v>
      </c>
      <c r="C34" s="26">
        <v>15073</v>
      </c>
      <c r="D34" s="26">
        <v>13034</v>
      </c>
      <c r="E34" s="26">
        <v>11253</v>
      </c>
      <c r="F34" s="26">
        <v>13257</v>
      </c>
      <c r="G34" s="27"/>
      <c r="H34" s="7"/>
      <c r="I34" s="28">
        <f t="shared" si="1"/>
        <v>3820</v>
      </c>
      <c r="J34" s="27">
        <f t="shared" si="1"/>
        <v>-223</v>
      </c>
      <c r="K34" s="7"/>
      <c r="L34" s="124">
        <f t="shared" si="2"/>
        <v>-0.99922876459173449</v>
      </c>
      <c r="M34" s="27">
        <f t="shared" ca="1" si="3"/>
        <v>5.8043980107522547E-7</v>
      </c>
      <c r="N34" s="44"/>
      <c r="O34" s="44"/>
      <c r="P34" s="7"/>
      <c r="Q34" s="28">
        <f t="shared" ca="1" si="4"/>
        <v>3841.8866027645195</v>
      </c>
      <c r="R34" s="27">
        <f t="shared" ca="1" si="5"/>
        <v>-243.85786126262246</v>
      </c>
      <c r="S34" s="7"/>
      <c r="T34" s="28">
        <f t="shared" ca="1" si="6"/>
        <v>-1.0004314814571882</v>
      </c>
      <c r="U34" s="27">
        <f t="shared" ca="1" si="7"/>
        <v>-6.3967216222220499E-2</v>
      </c>
      <c r="V34" s="7"/>
      <c r="W34" s="28">
        <f t="shared" ca="1" si="8"/>
        <v>-0.99999063059115645</v>
      </c>
      <c r="X34" s="27">
        <f t="shared" ca="1" si="11"/>
        <v>78.806048706823162</v>
      </c>
      <c r="Y34" s="7"/>
      <c r="Z34" s="28">
        <f t="shared" si="12"/>
        <v>78.866999999999976</v>
      </c>
      <c r="AA34" s="27">
        <f t="shared" si="9"/>
        <v>1.3764888211703674</v>
      </c>
      <c r="AB34" s="7"/>
      <c r="AC34" s="28">
        <f t="shared" ca="1" si="0"/>
        <v>-6.0951293176813692E-2</v>
      </c>
      <c r="AD34" s="27">
        <f t="shared" ca="1" si="10"/>
        <v>-1.4789964648571186E-2</v>
      </c>
      <c r="AE34" s="7">
        <v>135</v>
      </c>
    </row>
    <row r="35" spans="1:31" s="26" customFormat="1" x14ac:dyDescent="0.25">
      <c r="A35" s="26">
        <v>15</v>
      </c>
      <c r="B35" s="26">
        <v>629</v>
      </c>
      <c r="C35" s="26">
        <v>15079</v>
      </c>
      <c r="D35" s="26">
        <v>13225</v>
      </c>
      <c r="E35" s="26">
        <v>11254</v>
      </c>
      <c r="F35" s="26">
        <v>13073</v>
      </c>
      <c r="G35" s="27"/>
      <c r="H35" s="7"/>
      <c r="I35" s="28">
        <f t="shared" si="1"/>
        <v>3825</v>
      </c>
      <c r="J35" s="27">
        <f t="shared" si="1"/>
        <v>152</v>
      </c>
      <c r="K35" s="7"/>
      <c r="L35" s="124">
        <f t="shared" si="2"/>
        <v>-1.000759163561187</v>
      </c>
      <c r="M35" s="27">
        <f t="shared" ca="1" si="3"/>
        <v>1.568854126411489E-6</v>
      </c>
      <c r="N35" s="44"/>
      <c r="O35" s="44"/>
      <c r="P35" s="7"/>
      <c r="Q35" s="28">
        <f t="shared" ca="1" si="4"/>
        <v>3846.8866027645195</v>
      </c>
      <c r="R35" s="27">
        <f t="shared" ca="1" si="5"/>
        <v>131.14213873737754</v>
      </c>
      <c r="S35" s="7"/>
      <c r="T35" s="28">
        <f t="shared" ca="1" si="6"/>
        <v>-1.0017334869363939</v>
      </c>
      <c r="U35" s="27">
        <f t="shared" ca="1" si="7"/>
        <v>3.4400357245091891E-2</v>
      </c>
      <c r="V35" s="7"/>
      <c r="W35" s="28">
        <f t="shared" ca="1" si="8"/>
        <v>-1.0020117026329973</v>
      </c>
      <c r="X35" s="27">
        <f t="shared" ca="1" si="11"/>
        <v>84.43241369411038</v>
      </c>
      <c r="Y35" s="7"/>
      <c r="Z35" s="28">
        <f t="shared" si="12"/>
        <v>84.527999999999977</v>
      </c>
      <c r="AA35" s="27">
        <f t="shared" si="9"/>
        <v>1.4752919101257664</v>
      </c>
      <c r="AB35" s="7"/>
      <c r="AC35" s="28">
        <f t="shared" ca="1" si="0"/>
        <v>-9.5586305889597156E-2</v>
      </c>
      <c r="AD35" s="27">
        <f t="shared" ca="1" si="10"/>
        <v>4.4769069301153763E-2</v>
      </c>
      <c r="AE35" s="7">
        <v>134</v>
      </c>
    </row>
    <row r="36" spans="1:31" s="26" customFormat="1" x14ac:dyDescent="0.25">
      <c r="A36" s="26">
        <v>16</v>
      </c>
      <c r="B36" s="26">
        <v>639</v>
      </c>
      <c r="C36" s="26">
        <v>15054</v>
      </c>
      <c r="D36" s="26">
        <v>13414</v>
      </c>
      <c r="E36" s="26">
        <v>11271</v>
      </c>
      <c r="F36" s="26">
        <v>12885</v>
      </c>
      <c r="G36" s="27"/>
      <c r="H36" s="7"/>
      <c r="I36" s="28">
        <f t="shared" si="1"/>
        <v>3783</v>
      </c>
      <c r="J36" s="27">
        <f t="shared" si="1"/>
        <v>529</v>
      </c>
      <c r="K36" s="7"/>
      <c r="L36" s="124">
        <f t="shared" si="2"/>
        <v>-0.99232241677919186</v>
      </c>
      <c r="M36" s="27">
        <f t="shared" ca="1" si="3"/>
        <v>2.7561002154436922E-7</v>
      </c>
      <c r="N36" s="44"/>
      <c r="O36" s="44"/>
      <c r="P36" s="7"/>
      <c r="Q36" s="28">
        <f t="shared" ca="1" si="4"/>
        <v>3804.8866027645195</v>
      </c>
      <c r="R36" s="27">
        <f t="shared" ca="1" si="5"/>
        <v>508.14213873737754</v>
      </c>
      <c r="S36" s="7"/>
      <c r="T36" s="28">
        <f t="shared" ca="1" si="6"/>
        <v>-0.99079664091106689</v>
      </c>
      <c r="U36" s="27">
        <f t="shared" ca="1" si="7"/>
        <v>0.13329255777089663</v>
      </c>
      <c r="V36" s="7"/>
      <c r="W36" s="28">
        <f t="shared" ca="1" si="8"/>
        <v>-0.99179743104458151</v>
      </c>
      <c r="X36" s="27">
        <f t="shared" ca="1" si="11"/>
        <v>90.120546017974448</v>
      </c>
      <c r="Y36" s="7"/>
      <c r="Z36" s="28">
        <f t="shared" si="12"/>
        <v>90.278999999999982</v>
      </c>
      <c r="AA36" s="27">
        <f t="shared" si="9"/>
        <v>1.5756657954079603</v>
      </c>
      <c r="AB36" s="7"/>
      <c r="AC36" s="28">
        <f t="shared" ca="1" si="0"/>
        <v>-0.1584539820255344</v>
      </c>
      <c r="AD36" s="27">
        <f t="shared" ca="1" si="10"/>
        <v>0.13265749521426073</v>
      </c>
      <c r="AE36" s="7">
        <v>133</v>
      </c>
    </row>
    <row r="37" spans="1:31" s="26" customFormat="1" x14ac:dyDescent="0.25">
      <c r="A37" s="26">
        <v>17</v>
      </c>
      <c r="B37" s="26">
        <v>623</v>
      </c>
      <c r="C37" s="26">
        <v>15025</v>
      </c>
      <c r="D37" s="26">
        <v>13597</v>
      </c>
      <c r="E37" s="26">
        <v>11308</v>
      </c>
      <c r="F37" s="26">
        <v>12698</v>
      </c>
      <c r="G37" s="27"/>
      <c r="H37" s="7"/>
      <c r="I37" s="28">
        <f t="shared" si="1"/>
        <v>3717</v>
      </c>
      <c r="J37" s="27">
        <f t="shared" si="1"/>
        <v>899</v>
      </c>
      <c r="K37" s="7"/>
      <c r="L37" s="124">
        <f t="shared" si="2"/>
        <v>-0.97448215093170698</v>
      </c>
      <c r="M37" s="27">
        <f t="shared" ca="1" si="3"/>
        <v>7.0189767797411346E-7</v>
      </c>
      <c r="N37" s="44"/>
      <c r="O37" s="44"/>
      <c r="P37" s="7"/>
      <c r="Q37" s="28">
        <f t="shared" ca="1" si="4"/>
        <v>3738.8866027645195</v>
      </c>
      <c r="R37" s="27">
        <f t="shared" ca="1" si="5"/>
        <v>878.14213873737754</v>
      </c>
      <c r="S37" s="7"/>
      <c r="T37" s="28">
        <f t="shared" ca="1" si="6"/>
        <v>-0.97361016858555316</v>
      </c>
      <c r="U37" s="27">
        <f t="shared" ca="1" si="7"/>
        <v>0.23034856359197819</v>
      </c>
      <c r="V37" s="7"/>
      <c r="W37" s="28">
        <f t="shared" ca="1" si="8"/>
        <v>-0.97531994427017066</v>
      </c>
      <c r="X37" s="27">
        <f t="shared" ca="1" si="11"/>
        <v>95.754613664277542</v>
      </c>
      <c r="Y37" s="7"/>
      <c r="Z37" s="28">
        <f t="shared" si="12"/>
        <v>95.885999999999981</v>
      </c>
      <c r="AA37" s="27">
        <f t="shared" si="9"/>
        <v>1.6735264065672826</v>
      </c>
      <c r="AB37" s="7"/>
      <c r="AC37" s="28">
        <f t="shared" ca="1" si="0"/>
        <v>-0.13138633572243918</v>
      </c>
      <c r="AD37" s="27">
        <f t="shared" ca="1" si="10"/>
        <v>9.475285880759543E-2</v>
      </c>
      <c r="AE37" s="7">
        <v>132</v>
      </c>
    </row>
    <row r="38" spans="1:31" s="26" customFormat="1" x14ac:dyDescent="0.25">
      <c r="A38" s="26">
        <v>18</v>
      </c>
      <c r="B38" s="26">
        <v>637</v>
      </c>
      <c r="C38" s="26">
        <v>14967</v>
      </c>
      <c r="D38" s="26">
        <v>13781</v>
      </c>
      <c r="E38" s="26">
        <v>11363</v>
      </c>
      <c r="F38" s="26">
        <v>12516</v>
      </c>
      <c r="G38" s="27"/>
      <c r="H38" s="7"/>
      <c r="I38" s="28">
        <f t="shared" si="1"/>
        <v>3604</v>
      </c>
      <c r="J38" s="27">
        <f t="shared" si="1"/>
        <v>1265</v>
      </c>
      <c r="K38" s="7"/>
      <c r="L38" s="124">
        <f t="shared" si="2"/>
        <v>-0.94660500014173199</v>
      </c>
      <c r="M38" s="27">
        <f t="shared" ca="1" si="3"/>
        <v>8.8186837277014268E-11</v>
      </c>
      <c r="N38" s="44"/>
      <c r="O38" s="44"/>
      <c r="P38" s="7"/>
      <c r="Q38" s="28">
        <f t="shared" ca="1" si="4"/>
        <v>3625.8866027645195</v>
      </c>
      <c r="R38" s="27">
        <f t="shared" ca="1" si="5"/>
        <v>1244.1421387373775</v>
      </c>
      <c r="S38" s="7"/>
      <c r="T38" s="28">
        <f t="shared" ca="1" si="6"/>
        <v>-0.9441848447555069</v>
      </c>
      <c r="U38" s="27">
        <f t="shared" ca="1" si="7"/>
        <v>0.32635531529607509</v>
      </c>
      <c r="V38" s="7"/>
      <c r="W38" s="28">
        <f t="shared" ca="1" si="8"/>
        <v>-0.94659560935703224</v>
      </c>
      <c r="X38" s="27">
        <f t="shared" ca="1" si="11"/>
        <v>101.48867224010689</v>
      </c>
      <c r="Y38" s="7"/>
      <c r="Z38" s="28">
        <f t="shared" si="12"/>
        <v>101.61899999999999</v>
      </c>
      <c r="AA38" s="27">
        <f t="shared" si="9"/>
        <v>1.7735861325841173</v>
      </c>
      <c r="AB38" s="7"/>
      <c r="AC38" s="28">
        <f t="shared" ca="1" si="0"/>
        <v>-0.13032775989309187</v>
      </c>
      <c r="AD38" s="27">
        <f t="shared" ca="1" si="10"/>
        <v>6.5366183612894702E-2</v>
      </c>
      <c r="AE38" s="7">
        <v>131</v>
      </c>
    </row>
    <row r="39" spans="1:31" s="26" customFormat="1" x14ac:dyDescent="0.25">
      <c r="A39" s="26">
        <v>19</v>
      </c>
      <c r="B39" s="26">
        <v>621</v>
      </c>
      <c r="C39" s="26">
        <v>14907</v>
      </c>
      <c r="D39" s="26">
        <v>13957</v>
      </c>
      <c r="E39" s="26">
        <v>11432</v>
      </c>
      <c r="F39" s="26">
        <v>12344</v>
      </c>
      <c r="G39" s="27"/>
      <c r="H39" s="7"/>
      <c r="I39" s="28">
        <f t="shared" si="1"/>
        <v>3475</v>
      </c>
      <c r="J39" s="27">
        <f t="shared" si="1"/>
        <v>1613</v>
      </c>
      <c r="K39" s="7"/>
      <c r="L39" s="124">
        <f t="shared" si="2"/>
        <v>-0.91031321195022707</v>
      </c>
      <c r="M39" s="27">
        <f t="shared" ca="1" si="3"/>
        <v>1.1269584143976559E-5</v>
      </c>
      <c r="N39" s="44"/>
      <c r="O39" s="44"/>
      <c r="P39" s="7"/>
      <c r="Q39" s="28">
        <f t="shared" ca="1" si="4"/>
        <v>3496.8866027645195</v>
      </c>
      <c r="R39" s="27">
        <f t="shared" ca="1" si="5"/>
        <v>1592.1421387373775</v>
      </c>
      <c r="S39" s="7"/>
      <c r="T39" s="28">
        <f t="shared" ca="1" si="6"/>
        <v>-0.91059310339200272</v>
      </c>
      <c r="U39" s="27">
        <f t="shared" ca="1" si="7"/>
        <v>0.41764042347374097</v>
      </c>
      <c r="V39" s="7"/>
      <c r="W39" s="28">
        <f t="shared" ca="1" si="8"/>
        <v>-0.91367023207884956</v>
      </c>
      <c r="X39" s="27">
        <f t="shared" ca="1" si="11"/>
        <v>107.03137929082089</v>
      </c>
      <c r="Y39" s="7"/>
      <c r="Z39" s="28">
        <f t="shared" si="12"/>
        <v>107.20799999999998</v>
      </c>
      <c r="AA39" s="27">
        <f t="shared" si="9"/>
        <v>1.8711325844780804</v>
      </c>
      <c r="AB39" s="7"/>
      <c r="AC39" s="28">
        <f t="shared" ca="1" si="0"/>
        <v>-0.17662070917909034</v>
      </c>
      <c r="AD39" s="27">
        <f t="shared" ca="1" si="10"/>
        <v>5.3986896483607438E-2</v>
      </c>
      <c r="AE39" s="7">
        <v>130</v>
      </c>
    </row>
    <row r="40" spans="1:31" s="26" customFormat="1" x14ac:dyDescent="0.25">
      <c r="A40" s="26">
        <v>20</v>
      </c>
      <c r="B40" s="26">
        <v>618</v>
      </c>
      <c r="C40" s="26">
        <v>14817</v>
      </c>
      <c r="D40" s="26">
        <v>14119</v>
      </c>
      <c r="E40" s="26">
        <v>11521</v>
      </c>
      <c r="F40" s="26">
        <v>12181</v>
      </c>
      <c r="G40" s="27"/>
      <c r="H40" s="7"/>
      <c r="I40" s="28">
        <f t="shared" si="1"/>
        <v>3296</v>
      </c>
      <c r="J40" s="27">
        <f t="shared" si="1"/>
        <v>1938</v>
      </c>
      <c r="K40" s="7"/>
      <c r="L40" s="124">
        <f t="shared" si="2"/>
        <v>-0.86560724450146254</v>
      </c>
      <c r="M40" s="27">
        <f t="shared" ca="1" si="3"/>
        <v>4.2977728803712152E-6</v>
      </c>
      <c r="N40" s="44"/>
      <c r="O40" s="44"/>
      <c r="P40" s="7"/>
      <c r="Q40" s="28">
        <f t="shared" ca="1" si="4"/>
        <v>3317.8866027645195</v>
      </c>
      <c r="R40" s="27">
        <f t="shared" ca="1" si="5"/>
        <v>1917.1421387373775</v>
      </c>
      <c r="S40" s="7"/>
      <c r="T40" s="28">
        <f t="shared" ca="1" si="6"/>
        <v>-0.86398130723644273</v>
      </c>
      <c r="U40" s="27">
        <f t="shared" ca="1" si="7"/>
        <v>0.5028923204787451</v>
      </c>
      <c r="V40" s="7"/>
      <c r="W40" s="28">
        <f t="shared" ca="1" si="8"/>
        <v>-0.86768035156101619</v>
      </c>
      <c r="X40" s="27">
        <f t="shared" ca="1" si="11"/>
        <v>112.56197677556145</v>
      </c>
      <c r="Y40" s="7"/>
      <c r="Z40" s="28">
        <f t="shared" si="12"/>
        <v>112.76999999999998</v>
      </c>
      <c r="AA40" s="27">
        <f t="shared" si="9"/>
        <v>1.9682077974740051</v>
      </c>
      <c r="AB40" s="7"/>
      <c r="AC40" s="28">
        <f t="shared" ca="1" si="0"/>
        <v>-0.20802322443853427</v>
      </c>
      <c r="AD40" s="27">
        <f t="shared" ca="1" si="10"/>
        <v>0.13410666563643758</v>
      </c>
      <c r="AE40" s="7">
        <v>129</v>
      </c>
    </row>
    <row r="41" spans="1:31" s="26" customFormat="1" x14ac:dyDescent="0.25">
      <c r="A41" s="26">
        <v>21</v>
      </c>
      <c r="B41" s="26">
        <v>608</v>
      </c>
      <c r="C41" s="26">
        <v>14705</v>
      </c>
      <c r="D41" s="26">
        <v>14275</v>
      </c>
      <c r="E41" s="26">
        <v>11618</v>
      </c>
      <c r="F41" s="26">
        <v>12029</v>
      </c>
      <c r="G41" s="27"/>
      <c r="H41" s="7"/>
      <c r="I41" s="28">
        <f t="shared" si="1"/>
        <v>3087</v>
      </c>
      <c r="J41" s="27">
        <f t="shared" si="1"/>
        <v>2246</v>
      </c>
      <c r="K41" s="7"/>
      <c r="L41" s="124">
        <f t="shared" si="2"/>
        <v>-0.81367169031336017</v>
      </c>
      <c r="M41" s="27">
        <f t="shared" ca="1" si="3"/>
        <v>3.0256184010486885E-8</v>
      </c>
      <c r="N41" s="44"/>
      <c r="O41" s="44"/>
      <c r="P41" s="7"/>
      <c r="Q41" s="28">
        <f t="shared" ca="1" si="4"/>
        <v>3108.8866027645195</v>
      </c>
      <c r="R41" s="27">
        <f t="shared" ca="1" si="5"/>
        <v>2225.1421387373775</v>
      </c>
      <c r="S41" s="7"/>
      <c r="T41" s="28">
        <f t="shared" ca="1" si="6"/>
        <v>-0.80955747820564927</v>
      </c>
      <c r="U41" s="27">
        <f t="shared" ca="1" si="7"/>
        <v>0.58368488748656433</v>
      </c>
      <c r="V41" s="7"/>
      <c r="W41" s="28">
        <f t="shared" ca="1" si="8"/>
        <v>-0.81384563336154114</v>
      </c>
      <c r="X41" s="27">
        <f t="shared" ca="1" si="11"/>
        <v>118.11399682472893</v>
      </c>
      <c r="Y41" s="7"/>
      <c r="Z41" s="28">
        <f t="shared" si="12"/>
        <v>118.24199999999998</v>
      </c>
      <c r="AA41" s="27">
        <f t="shared" si="9"/>
        <v>2.063712214143135</v>
      </c>
      <c r="AB41" s="7"/>
      <c r="AC41" s="28">
        <f t="shared" ca="1" si="0"/>
        <v>-0.1280031752710471</v>
      </c>
      <c r="AD41" s="27">
        <f t="shared" ca="1" si="10"/>
        <v>2.4709256877883945E-3</v>
      </c>
      <c r="AE41" s="7">
        <v>128</v>
      </c>
    </row>
    <row r="42" spans="1:31" s="26" customFormat="1" x14ac:dyDescent="0.25">
      <c r="A42" s="26">
        <v>22</v>
      </c>
      <c r="B42" s="26">
        <v>620</v>
      </c>
      <c r="C42" s="26">
        <v>14593</v>
      </c>
      <c r="D42" s="26">
        <v>14416</v>
      </c>
      <c r="E42" s="26">
        <v>11737</v>
      </c>
      <c r="F42" s="26">
        <v>11880</v>
      </c>
      <c r="G42" s="27"/>
      <c r="H42" s="7"/>
      <c r="I42" s="28">
        <f t="shared" si="1"/>
        <v>2856</v>
      </c>
      <c r="J42" s="27">
        <f t="shared" si="1"/>
        <v>2536</v>
      </c>
      <c r="K42" s="7"/>
      <c r="L42" s="124">
        <f t="shared" si="2"/>
        <v>-0.75308131254999711</v>
      </c>
      <c r="M42" s="27">
        <f t="shared" ca="1" si="3"/>
        <v>1.3598170383341804E-6</v>
      </c>
      <c r="N42" s="44"/>
      <c r="O42" s="44"/>
      <c r="P42" s="7"/>
      <c r="Q42" s="28">
        <f t="shared" ca="1" si="4"/>
        <v>2877.8866027645195</v>
      </c>
      <c r="R42" s="27">
        <f t="shared" ca="1" si="5"/>
        <v>2515.1421387373775</v>
      </c>
      <c r="S42" s="7"/>
      <c r="T42" s="28">
        <f t="shared" ca="1" si="6"/>
        <v>-0.7494048250663512</v>
      </c>
      <c r="U42" s="27">
        <f t="shared" ca="1" si="7"/>
        <v>0.65975581096795255</v>
      </c>
      <c r="V42" s="7"/>
      <c r="W42" s="28">
        <f t="shared" ca="1" si="8"/>
        <v>-0.75424742448216064</v>
      </c>
      <c r="X42" s="27">
        <f t="shared" ca="1" si="11"/>
        <v>123.64300715790137</v>
      </c>
      <c r="Y42" s="7"/>
      <c r="Z42" s="28">
        <f t="shared" si="12"/>
        <v>123.82199999999997</v>
      </c>
      <c r="AA42" s="27">
        <f t="shared" si="9"/>
        <v>2.1611015864044183</v>
      </c>
      <c r="AB42" s="7"/>
      <c r="AC42" s="28">
        <f t="shared" ca="1" si="0"/>
        <v>-0.17899284209860866</v>
      </c>
      <c r="AD42" s="27">
        <f t="shared" ca="1" si="10"/>
        <v>1.214182945513187E-2</v>
      </c>
      <c r="AE42" s="7">
        <v>127</v>
      </c>
    </row>
    <row r="43" spans="1:31" s="26" customFormat="1" x14ac:dyDescent="0.25">
      <c r="A43" s="26">
        <v>23</v>
      </c>
      <c r="B43" s="26">
        <v>632</v>
      </c>
      <c r="C43" s="26">
        <v>14459</v>
      </c>
      <c r="D43" s="26">
        <v>14561</v>
      </c>
      <c r="E43" s="26">
        <v>11873</v>
      </c>
      <c r="F43" s="26">
        <v>11748</v>
      </c>
      <c r="G43" s="27"/>
      <c r="H43" s="7"/>
      <c r="I43" s="28">
        <f t="shared" si="1"/>
        <v>2586</v>
      </c>
      <c r="J43" s="27">
        <f t="shared" si="1"/>
        <v>2813</v>
      </c>
      <c r="K43" s="7"/>
      <c r="L43" s="124">
        <f t="shared" si="2"/>
        <v>-0.68398049240009684</v>
      </c>
      <c r="M43" s="27">
        <f t="shared" ca="1" si="3"/>
        <v>2.3802954951241547E-7</v>
      </c>
      <c r="N43" s="44"/>
      <c r="O43" s="44"/>
      <c r="P43" s="7"/>
      <c r="Q43" s="28">
        <f t="shared" ca="1" si="4"/>
        <v>2607.8866027645195</v>
      </c>
      <c r="R43" s="27">
        <f t="shared" ca="1" si="5"/>
        <v>2792.1421387373775</v>
      </c>
      <c r="S43" s="7"/>
      <c r="T43" s="28">
        <f t="shared" ca="1" si="6"/>
        <v>-0.67909652918924945</v>
      </c>
      <c r="U43" s="27">
        <f t="shared" ca="1" si="7"/>
        <v>0.73241665856914062</v>
      </c>
      <c r="V43" s="7"/>
      <c r="W43" s="28">
        <f t="shared" ca="1" si="8"/>
        <v>-0.68446837512116043</v>
      </c>
      <c r="X43" s="27">
        <f t="shared" ca="1" si="11"/>
        <v>129.40433345822089</v>
      </c>
      <c r="Y43" s="7"/>
      <c r="Z43" s="28">
        <f t="shared" si="12"/>
        <v>129.50999999999996</v>
      </c>
      <c r="AA43" s="27">
        <f t="shared" si="9"/>
        <v>2.2603759142578554</v>
      </c>
      <c r="AB43" s="7"/>
      <c r="AC43" s="28">
        <f t="shared" ca="1" si="0"/>
        <v>-0.10566654177907253</v>
      </c>
      <c r="AD43" s="27">
        <f t="shared" ca="1" si="10"/>
        <v>5.5903382543306179E-2</v>
      </c>
      <c r="AE43" s="7">
        <v>126</v>
      </c>
    </row>
    <row r="44" spans="1:31" s="26" customFormat="1" x14ac:dyDescent="0.25">
      <c r="A44" s="26">
        <v>24</v>
      </c>
      <c r="B44" s="26">
        <v>623</v>
      </c>
      <c r="C44" s="26">
        <v>14321</v>
      </c>
      <c r="D44" s="26">
        <v>14685</v>
      </c>
      <c r="E44" s="26">
        <v>12022</v>
      </c>
      <c r="F44" s="26">
        <v>11628</v>
      </c>
      <c r="G44" s="27"/>
      <c r="H44" s="7"/>
      <c r="I44" s="28">
        <f t="shared" si="1"/>
        <v>2299</v>
      </c>
      <c r="J44" s="27">
        <f t="shared" si="1"/>
        <v>3057</v>
      </c>
      <c r="K44" s="7"/>
      <c r="L44" s="124">
        <f t="shared" si="2"/>
        <v>-0.60927187452660214</v>
      </c>
      <c r="M44" s="27">
        <f t="shared" ca="1" si="3"/>
        <v>8.5977317355004519E-7</v>
      </c>
      <c r="N44" s="44"/>
      <c r="O44" s="44"/>
      <c r="P44" s="7"/>
      <c r="Q44" s="28">
        <f t="shared" ca="1" si="4"/>
        <v>2320.8866027645195</v>
      </c>
      <c r="R44" s="27">
        <f t="shared" ca="1" si="5"/>
        <v>3036.1421387373775</v>
      </c>
      <c r="S44" s="7"/>
      <c r="T44" s="28">
        <f t="shared" ca="1" si="6"/>
        <v>-0.60436141468284876</v>
      </c>
      <c r="U44" s="27">
        <f t="shared" ca="1" si="7"/>
        <v>0.79642115970520533</v>
      </c>
      <c r="V44" s="7"/>
      <c r="W44" s="28">
        <f t="shared" ca="1" si="8"/>
        <v>-0.61019911407146099</v>
      </c>
      <c r="X44" s="27">
        <f t="shared" ca="1" si="11"/>
        <v>135.00766314836409</v>
      </c>
      <c r="Y44" s="7"/>
      <c r="Z44" s="28">
        <f t="shared" si="12"/>
        <v>135.11699999999996</v>
      </c>
      <c r="AA44" s="27">
        <f t="shared" si="9"/>
        <v>2.3582365254171775</v>
      </c>
      <c r="AB44" s="7"/>
      <c r="AC44" s="28">
        <f t="shared" ca="1" si="0"/>
        <v>-0.1093368516358737</v>
      </c>
      <c r="AD44" s="27">
        <f t="shared" ca="1" si="10"/>
        <v>4.7837747121889151E-2</v>
      </c>
      <c r="AE44" s="7">
        <v>125</v>
      </c>
    </row>
    <row r="45" spans="1:31" s="26" customFormat="1" x14ac:dyDescent="0.25">
      <c r="A45" s="26">
        <v>25</v>
      </c>
      <c r="B45" s="26">
        <v>632</v>
      </c>
      <c r="C45" s="26">
        <v>14150</v>
      </c>
      <c r="D45" s="26">
        <v>14792</v>
      </c>
      <c r="E45" s="26">
        <v>12175</v>
      </c>
      <c r="F45" s="26">
        <v>11518</v>
      </c>
      <c r="G45" s="27"/>
      <c r="H45" s="7"/>
      <c r="I45" s="28">
        <f t="shared" si="1"/>
        <v>1975</v>
      </c>
      <c r="J45" s="27">
        <f t="shared" si="1"/>
        <v>3274</v>
      </c>
      <c r="K45" s="7"/>
      <c r="L45" s="124">
        <f t="shared" si="2"/>
        <v>-0.52753444900709157</v>
      </c>
      <c r="M45" s="27">
        <f t="shared" ca="1" si="3"/>
        <v>1.667879818871706E-6</v>
      </c>
      <c r="N45" s="44"/>
      <c r="O45" s="44"/>
      <c r="P45" s="7"/>
      <c r="Q45" s="28">
        <f t="shared" ca="1" si="4"/>
        <v>1996.8866027645195</v>
      </c>
      <c r="R45" s="27">
        <f t="shared" ca="1" si="5"/>
        <v>3253.1421387373775</v>
      </c>
      <c r="S45" s="7"/>
      <c r="T45" s="28">
        <f t="shared" ca="1" si="6"/>
        <v>-0.51999145963032678</v>
      </c>
      <c r="U45" s="27">
        <f t="shared" ca="1" si="7"/>
        <v>0.85334319555162341</v>
      </c>
      <c r="V45" s="7"/>
      <c r="W45" s="28">
        <f t="shared" ca="1" si="8"/>
        <v>-0.52624298479199627</v>
      </c>
      <c r="X45" s="27">
        <f t="shared" ca="1" si="11"/>
        <v>140.80468253604977</v>
      </c>
      <c r="Y45" s="7"/>
      <c r="Z45" s="28">
        <f t="shared" si="12"/>
        <v>140.80499999999995</v>
      </c>
      <c r="AA45" s="27">
        <f t="shared" si="9"/>
        <v>2.4575108532706147</v>
      </c>
      <c r="AB45" s="7"/>
      <c r="AC45" s="28">
        <f t="shared" ca="1" si="0"/>
        <v>-3.1746395018217299E-4</v>
      </c>
      <c r="AD45" s="27">
        <f t="shared" ca="1" si="10"/>
        <v>-5.9941317207403699E-3</v>
      </c>
      <c r="AE45" s="7">
        <v>124</v>
      </c>
    </row>
    <row r="46" spans="1:31" s="26" customFormat="1" x14ac:dyDescent="0.25">
      <c r="A46" s="26">
        <v>26</v>
      </c>
      <c r="B46" s="26">
        <v>642</v>
      </c>
      <c r="C46" s="26">
        <v>13977</v>
      </c>
      <c r="D46" s="26">
        <v>14876</v>
      </c>
      <c r="E46" s="26">
        <v>12340</v>
      </c>
      <c r="F46" s="26">
        <v>11420</v>
      </c>
      <c r="G46" s="27"/>
      <c r="H46" s="7"/>
      <c r="I46" s="28">
        <f t="shared" si="1"/>
        <v>1637</v>
      </c>
      <c r="J46" s="27">
        <f t="shared" si="1"/>
        <v>3456</v>
      </c>
      <c r="K46" s="7"/>
      <c r="L46" s="124">
        <f t="shared" si="2"/>
        <v>-0.43919351109273908</v>
      </c>
      <c r="M46" s="27">
        <f t="shared" ca="1" si="3"/>
        <v>3.8375292760394646E-7</v>
      </c>
      <c r="N46" s="44"/>
      <c r="O46" s="44"/>
      <c r="P46" s="7"/>
      <c r="Q46" s="28">
        <f t="shared" ca="1" si="4"/>
        <v>1658.8866027645195</v>
      </c>
      <c r="R46" s="27">
        <f t="shared" ca="1" si="5"/>
        <v>3435.1421387373775</v>
      </c>
      <c r="S46" s="7"/>
      <c r="T46" s="28">
        <f t="shared" ca="1" si="6"/>
        <v>-0.43197588923602914</v>
      </c>
      <c r="U46" s="27">
        <f t="shared" ca="1" si="7"/>
        <v>0.9010842578744257</v>
      </c>
      <c r="V46" s="7"/>
      <c r="W46" s="28">
        <f t="shared" ca="1" si="8"/>
        <v>-0.43857403314510579</v>
      </c>
      <c r="X46" s="27">
        <f t="shared" ca="1" si="11"/>
        <v>146.51312165170623</v>
      </c>
      <c r="Y46" s="7"/>
      <c r="Z46" s="28">
        <f t="shared" si="12"/>
        <v>146.58299999999994</v>
      </c>
      <c r="AA46" s="27">
        <f t="shared" si="9"/>
        <v>2.5583559774508471</v>
      </c>
      <c r="AB46" s="7"/>
      <c r="AC46" s="28">
        <f t="shared" ca="1" si="0"/>
        <v>-6.9878348293713088E-2</v>
      </c>
      <c r="AD46" s="27">
        <f t="shared" ca="1" si="10"/>
        <v>3.7847236764122272E-2</v>
      </c>
      <c r="AE46" s="7">
        <v>123</v>
      </c>
    </row>
    <row r="47" spans="1:31" s="26" customFormat="1" x14ac:dyDescent="0.25">
      <c r="A47" s="26">
        <v>27</v>
      </c>
      <c r="B47" s="26">
        <v>615</v>
      </c>
      <c r="C47" s="26">
        <v>13815</v>
      </c>
      <c r="D47" s="26">
        <v>14958</v>
      </c>
      <c r="E47" s="26">
        <v>12522</v>
      </c>
      <c r="F47" s="26">
        <v>11352</v>
      </c>
      <c r="G47" s="27"/>
      <c r="H47" s="7"/>
      <c r="I47" s="28">
        <f t="shared" si="1"/>
        <v>1293</v>
      </c>
      <c r="J47" s="27">
        <f t="shared" si="1"/>
        <v>3606</v>
      </c>
      <c r="K47" s="7"/>
      <c r="L47" s="124">
        <f t="shared" si="2"/>
        <v>-0.35037425417878493</v>
      </c>
      <c r="M47" s="27">
        <f t="shared" ca="1" si="3"/>
        <v>1.1946017259101396E-6</v>
      </c>
      <c r="N47" s="44"/>
      <c r="O47" s="44"/>
      <c r="P47" s="7"/>
      <c r="Q47" s="28">
        <f t="shared" ca="1" si="4"/>
        <v>1314.8866027645195</v>
      </c>
      <c r="R47" s="27">
        <f t="shared" ca="1" si="5"/>
        <v>3585.1421387373775</v>
      </c>
      <c r="S47" s="7"/>
      <c r="T47" s="28">
        <f t="shared" ca="1" si="6"/>
        <v>-0.34239791226668481</v>
      </c>
      <c r="U47" s="27">
        <f t="shared" ca="1" si="7"/>
        <v>0.94043128726135061</v>
      </c>
      <c r="V47" s="7"/>
      <c r="W47" s="28">
        <f t="shared" ca="1" si="8"/>
        <v>-0.34928127580484053</v>
      </c>
      <c r="X47" s="27">
        <f t="shared" ca="1" si="11"/>
        <v>152.09087830455042</v>
      </c>
      <c r="Y47" s="7"/>
      <c r="Z47" s="28">
        <f t="shared" si="12"/>
        <v>152.11799999999994</v>
      </c>
      <c r="AA47" s="27">
        <f t="shared" si="9"/>
        <v>2.654959951548733</v>
      </c>
      <c r="AB47" s="7"/>
      <c r="AC47" s="28">
        <f t="shared" ca="1" si="0"/>
        <v>-2.7121695449523031E-2</v>
      </c>
      <c r="AD47" s="27">
        <f t="shared" ca="1" si="10"/>
        <v>8.2301098416053264E-3</v>
      </c>
      <c r="AE47" s="7">
        <v>122</v>
      </c>
    </row>
    <row r="48" spans="1:31" s="26" customFormat="1" x14ac:dyDescent="0.25">
      <c r="A48" s="26">
        <v>28</v>
      </c>
      <c r="B48" s="26">
        <v>617</v>
      </c>
      <c r="C48" s="26">
        <v>13630</v>
      </c>
      <c r="D48" s="26">
        <v>15013</v>
      </c>
      <c r="E48" s="26">
        <v>12693</v>
      </c>
      <c r="F48" s="26">
        <v>11293</v>
      </c>
      <c r="G48" s="27"/>
      <c r="H48" s="7"/>
      <c r="I48" s="28">
        <f t="shared" si="1"/>
        <v>937</v>
      </c>
      <c r="J48" s="27">
        <f t="shared" si="1"/>
        <v>3720</v>
      </c>
      <c r="K48" s="7"/>
      <c r="L48" s="124">
        <f t="shared" si="2"/>
        <v>-0.25798762153844024</v>
      </c>
      <c r="M48" s="27">
        <f t="shared" ca="1" si="3"/>
        <v>1.4233128367512199E-6</v>
      </c>
      <c r="N48" s="44"/>
      <c r="O48" s="44"/>
      <c r="P48" s="7"/>
      <c r="Q48" s="28">
        <f t="shared" ca="1" si="4"/>
        <v>958.88660276451947</v>
      </c>
      <c r="R48" s="27">
        <f t="shared" ca="1" si="5"/>
        <v>3699.1421387373775</v>
      </c>
      <c r="S48" s="7"/>
      <c r="T48" s="28">
        <f t="shared" ca="1" si="6"/>
        <v>-0.24969512214724701</v>
      </c>
      <c r="U48" s="27">
        <f t="shared" ca="1" si="7"/>
        <v>0.97033502959541362</v>
      </c>
      <c r="V48" s="7"/>
      <c r="W48" s="28">
        <f t="shared" ca="1" si="8"/>
        <v>-0.25679459478402472</v>
      </c>
      <c r="X48" s="27">
        <f t="shared" ca="1" si="11"/>
        <v>157.6429122321033</v>
      </c>
      <c r="Y48" s="7"/>
      <c r="Z48" s="28">
        <f t="shared" si="12"/>
        <v>157.67099999999994</v>
      </c>
      <c r="AA48" s="27">
        <f t="shared" si="9"/>
        <v>2.7518780849119779</v>
      </c>
      <c r="AB48" s="7"/>
      <c r="AC48" s="28">
        <f t="shared" ca="1" si="0"/>
        <v>-2.8087767896636251E-2</v>
      </c>
      <c r="AD48" s="27">
        <f t="shared" ca="1" si="10"/>
        <v>8.0238379869228993E-2</v>
      </c>
      <c r="AE48" s="7">
        <v>121</v>
      </c>
    </row>
    <row r="49" spans="1:31" s="26" customFormat="1" x14ac:dyDescent="0.25">
      <c r="A49" s="26">
        <v>29</v>
      </c>
      <c r="B49" s="26">
        <v>609</v>
      </c>
      <c r="C49" s="26">
        <v>13461</v>
      </c>
      <c r="D49" s="26">
        <v>15054</v>
      </c>
      <c r="E49" s="26">
        <v>12880</v>
      </c>
      <c r="F49" s="26">
        <v>11258</v>
      </c>
      <c r="G49" s="27"/>
      <c r="H49" s="7"/>
      <c r="I49" s="28">
        <f t="shared" si="1"/>
        <v>581</v>
      </c>
      <c r="J49" s="27">
        <f t="shared" si="1"/>
        <v>3796</v>
      </c>
      <c r="K49" s="7"/>
      <c r="L49" s="124">
        <f t="shared" si="2"/>
        <v>-0.16442432112175895</v>
      </c>
      <c r="M49" s="27">
        <f t="shared" ca="1" si="3"/>
        <v>3.5822847305346434E-8</v>
      </c>
      <c r="N49" s="44"/>
      <c r="O49" s="44"/>
      <c r="P49" s="7"/>
      <c r="Q49" s="28">
        <f t="shared" ca="1" si="4"/>
        <v>602.88660276451947</v>
      </c>
      <c r="R49" s="27">
        <f t="shared" ca="1" si="5"/>
        <v>3775.1421387373775</v>
      </c>
      <c r="S49" s="7"/>
      <c r="T49" s="28">
        <f t="shared" ca="1" si="6"/>
        <v>-0.15699233202780927</v>
      </c>
      <c r="U49" s="27">
        <f t="shared" ca="1" si="7"/>
        <v>0.99027085781812219</v>
      </c>
      <c r="V49" s="7"/>
      <c r="W49" s="28">
        <f t="shared" ca="1" si="8"/>
        <v>-0.16423505187622406</v>
      </c>
      <c r="X49" s="27">
        <f t="shared" ca="1" si="11"/>
        <v>163.04943563607458</v>
      </c>
      <c r="Y49" s="7"/>
      <c r="Z49" s="28">
        <f t="shared" si="12"/>
        <v>163.15199999999993</v>
      </c>
      <c r="AA49" s="27">
        <f t="shared" si="9"/>
        <v>2.8475395812137871</v>
      </c>
      <c r="AB49" s="7"/>
      <c r="AC49" s="28">
        <f t="shared" ca="1" si="0"/>
        <v>-0.10256436392535306</v>
      </c>
      <c r="AD49" s="27">
        <f t="shared" ca="1" si="10"/>
        <v>0.11310937223717588</v>
      </c>
      <c r="AE49" s="7">
        <v>120</v>
      </c>
    </row>
    <row r="50" spans="1:31" s="26" customFormat="1" x14ac:dyDescent="0.25">
      <c r="A50" s="26">
        <v>30</v>
      </c>
      <c r="B50" s="26">
        <v>618</v>
      </c>
      <c r="C50" s="26">
        <v>13272</v>
      </c>
      <c r="D50" s="26">
        <v>15076</v>
      </c>
      <c r="E50" s="26">
        <v>13065</v>
      </c>
      <c r="F50" s="26">
        <v>11239</v>
      </c>
      <c r="G50" s="27"/>
      <c r="H50" s="7"/>
      <c r="I50" s="28">
        <f t="shared" si="1"/>
        <v>207</v>
      </c>
      <c r="J50" s="27">
        <f t="shared" si="1"/>
        <v>3837</v>
      </c>
      <c r="K50" s="7"/>
      <c r="L50" s="124">
        <f t="shared" si="2"/>
        <v>-6.794948374677369E-2</v>
      </c>
      <c r="M50" s="27">
        <f t="shared" ca="1" si="3"/>
        <v>1.0576669396315093E-6</v>
      </c>
      <c r="N50" s="44"/>
      <c r="O50" s="44"/>
      <c r="P50" s="7"/>
      <c r="Q50" s="28">
        <f t="shared" ca="1" si="4"/>
        <v>228.88660276451944</v>
      </c>
      <c r="R50" s="27">
        <f t="shared" ca="1" si="5"/>
        <v>3816.1421387373775</v>
      </c>
      <c r="S50" s="7"/>
      <c r="T50" s="28">
        <f t="shared" ca="1" si="6"/>
        <v>-5.9602322183231374E-2</v>
      </c>
      <c r="U50" s="27">
        <f t="shared" ca="1" si="7"/>
        <v>1.0010257125172151</v>
      </c>
      <c r="V50" s="7"/>
      <c r="W50" s="28">
        <f t="shared" ca="1" si="8"/>
        <v>-6.6921054391090223E-2</v>
      </c>
      <c r="X50" s="27">
        <f t="shared" ca="1" si="11"/>
        <v>168.64147368390059</v>
      </c>
      <c r="Y50" s="7"/>
      <c r="Z50" s="28">
        <f t="shared" si="12"/>
        <v>168.71399999999994</v>
      </c>
      <c r="AA50" s="27">
        <f t="shared" si="9"/>
        <v>2.9446147942097123</v>
      </c>
      <c r="AB50" s="7"/>
      <c r="AC50" s="28">
        <f t="shared" ca="1" si="0"/>
        <v>-7.2526316099356336E-2</v>
      </c>
      <c r="AD50" s="27">
        <f t="shared" ca="1" si="10"/>
        <v>5.2294102405653575E-2</v>
      </c>
      <c r="AE50" s="7">
        <v>119</v>
      </c>
    </row>
    <row r="51" spans="1:31" s="26" customFormat="1" x14ac:dyDescent="0.25">
      <c r="A51" s="26">
        <v>31</v>
      </c>
      <c r="B51" s="26">
        <v>623</v>
      </c>
      <c r="C51" s="26">
        <v>13086</v>
      </c>
      <c r="D51" s="26">
        <v>15084</v>
      </c>
      <c r="E51" s="26">
        <v>13254</v>
      </c>
      <c r="F51" s="26">
        <v>11238</v>
      </c>
      <c r="G51" s="27"/>
      <c r="H51" s="7"/>
      <c r="I51" s="28">
        <f t="shared" si="1"/>
        <v>-168</v>
      </c>
      <c r="J51" s="27">
        <f t="shared" si="1"/>
        <v>3846</v>
      </c>
      <c r="K51" s="7"/>
      <c r="L51" s="124">
        <f t="shared" si="2"/>
        <v>2.9947080865007757E-2</v>
      </c>
      <c r="M51" s="27">
        <f t="shared" ca="1" si="3"/>
        <v>5.892522244374755E-7</v>
      </c>
      <c r="N51" s="44"/>
      <c r="O51" s="44"/>
      <c r="P51" s="7"/>
      <c r="Q51" s="28">
        <f t="shared" ca="1" si="4"/>
        <v>-146.11339723548056</v>
      </c>
      <c r="R51" s="27">
        <f t="shared" ca="1" si="5"/>
        <v>3825.1421387373775</v>
      </c>
      <c r="S51" s="7"/>
      <c r="T51" s="28">
        <f t="shared" ca="1" si="6"/>
        <v>3.8048088757187619E-2</v>
      </c>
      <c r="U51" s="27">
        <f t="shared" ca="1" si="7"/>
        <v>1.0033865342804305</v>
      </c>
      <c r="V51" s="7"/>
      <c r="W51" s="28">
        <f t="shared" ca="1" si="8"/>
        <v>3.0714708525034072E-2</v>
      </c>
      <c r="X51" s="27">
        <f t="shared" ca="1" si="11"/>
        <v>174.21948383955328</v>
      </c>
      <c r="Y51" s="7"/>
      <c r="Z51" s="28">
        <f t="shared" si="12"/>
        <v>174.32099999999994</v>
      </c>
      <c r="AA51" s="27">
        <f t="shared" si="9"/>
        <v>3.0424754053690339</v>
      </c>
      <c r="AB51" s="7"/>
      <c r="AC51" s="28">
        <f t="shared" ca="1" si="0"/>
        <v>-0.10151616044666412</v>
      </c>
      <c r="AD51" s="27">
        <f t="shared" ca="1" si="10"/>
        <v>8.2432349445412001E-2</v>
      </c>
      <c r="AE51" s="7">
        <v>118</v>
      </c>
    </row>
    <row r="52" spans="1:31" s="26" customFormat="1" x14ac:dyDescent="0.25">
      <c r="A52" s="26">
        <v>32</v>
      </c>
      <c r="B52" s="26">
        <v>630</v>
      </c>
      <c r="C52" s="26">
        <v>12887</v>
      </c>
      <c r="D52" s="26">
        <v>15049</v>
      </c>
      <c r="E52" s="26">
        <v>13432</v>
      </c>
      <c r="F52" s="26">
        <v>11243</v>
      </c>
      <c r="G52" s="27"/>
      <c r="H52" s="7"/>
      <c r="I52" s="28">
        <f t="shared" si="1"/>
        <v>-545</v>
      </c>
      <c r="J52" s="27">
        <f t="shared" si="1"/>
        <v>3806</v>
      </c>
      <c r="K52" s="7"/>
      <c r="L52" s="124">
        <f t="shared" si="2"/>
        <v>0.12864457892564396</v>
      </c>
      <c r="M52" s="27">
        <f t="shared" ca="1" si="3"/>
        <v>1.0282418642775048E-7</v>
      </c>
      <c r="N52" s="44"/>
      <c r="O52" s="44"/>
      <c r="P52" s="7"/>
      <c r="Q52" s="28">
        <f t="shared" ca="1" si="4"/>
        <v>-523.11339723548053</v>
      </c>
      <c r="R52" s="27">
        <f t="shared" ca="1" si="5"/>
        <v>3785.1421387373775</v>
      </c>
      <c r="S52" s="7"/>
      <c r="T52" s="28">
        <f t="shared" ca="1" si="6"/>
        <v>0.13621930188928885</v>
      </c>
      <c r="U52" s="27">
        <f t="shared" ca="1" si="7"/>
        <v>0.99289399311058391</v>
      </c>
      <c r="V52" s="7"/>
      <c r="W52" s="28">
        <f t="shared" ca="1" si="8"/>
        <v>0.12896524103196111</v>
      </c>
      <c r="X52" s="27">
        <f t="shared" ca="1" si="11"/>
        <v>179.86676215473938</v>
      </c>
      <c r="Y52" s="7"/>
      <c r="Z52" s="28">
        <f t="shared" si="12"/>
        <v>179.99099999999993</v>
      </c>
      <c r="AA52" s="27">
        <f t="shared" si="9"/>
        <v>3.1414355739571125</v>
      </c>
      <c r="AB52" s="7"/>
      <c r="AC52" s="28">
        <f t="shared" ca="1" si="0"/>
        <v>-0.12423784526055215</v>
      </c>
      <c r="AD52" s="27">
        <f t="shared" ca="1" si="10"/>
        <v>7.9509499943156925E-2</v>
      </c>
      <c r="AE52" s="7">
        <v>117</v>
      </c>
    </row>
    <row r="53" spans="1:31" s="26" customFormat="1" x14ac:dyDescent="0.25">
      <c r="A53" s="26">
        <v>33</v>
      </c>
      <c r="B53" s="26">
        <v>637</v>
      </c>
      <c r="C53" s="26">
        <v>12698</v>
      </c>
      <c r="D53" s="26">
        <v>15025</v>
      </c>
      <c r="E53" s="26">
        <v>13624</v>
      </c>
      <c r="F53" s="26">
        <v>11287</v>
      </c>
      <c r="G53" s="27"/>
      <c r="H53" s="7"/>
      <c r="I53" s="28">
        <f t="shared" si="1"/>
        <v>-926</v>
      </c>
      <c r="J53" s="27">
        <f t="shared" si="1"/>
        <v>3738</v>
      </c>
      <c r="K53" s="7"/>
      <c r="L53" s="124">
        <f t="shared" si="2"/>
        <v>0.2271510687172999</v>
      </c>
      <c r="M53" s="27">
        <f t="shared" ca="1" si="3"/>
        <v>1.3456573920646707E-6</v>
      </c>
      <c r="N53" s="44"/>
      <c r="O53" s="44"/>
      <c r="P53" s="7"/>
      <c r="Q53" s="28">
        <f t="shared" ca="1" si="4"/>
        <v>-904.11339723548053</v>
      </c>
      <c r="R53" s="27">
        <f t="shared" ca="1" si="5"/>
        <v>3717.1421387373775</v>
      </c>
      <c r="S53" s="7"/>
      <c r="T53" s="28">
        <f t="shared" ca="1" si="6"/>
        <v>0.23543211940475453</v>
      </c>
      <c r="U53" s="27">
        <f t="shared" ca="1" si="7"/>
        <v>0.97505667312184463</v>
      </c>
      <c r="V53" s="7"/>
      <c r="W53" s="28">
        <f t="shared" ca="1" si="8"/>
        <v>0.22831109345499503</v>
      </c>
      <c r="X53" s="27">
        <f t="shared" ca="1" si="11"/>
        <v>185.64462525133968</v>
      </c>
      <c r="Y53" s="7"/>
      <c r="Z53" s="28">
        <f t="shared" si="12"/>
        <v>185.72399999999993</v>
      </c>
      <c r="AA53" s="27">
        <f t="shared" si="9"/>
        <v>3.2414952999739475</v>
      </c>
      <c r="AB53" s="7"/>
      <c r="AC53" s="28">
        <f t="shared" ca="1" si="0"/>
        <v>-7.9374748660256955E-2</v>
      </c>
      <c r="AD53" s="27">
        <f t="shared" ca="1" si="10"/>
        <v>2.639002952366809E-2</v>
      </c>
      <c r="AE53" s="7">
        <v>116</v>
      </c>
    </row>
    <row r="54" spans="1:31" s="26" customFormat="1" x14ac:dyDescent="0.25">
      <c r="A54" s="26">
        <v>34</v>
      </c>
      <c r="B54" s="26">
        <v>636</v>
      </c>
      <c r="C54" s="26">
        <v>12517</v>
      </c>
      <c r="D54" s="26">
        <v>14977</v>
      </c>
      <c r="E54" s="26">
        <v>13813</v>
      </c>
      <c r="F54" s="26">
        <v>11343</v>
      </c>
      <c r="G54" s="27"/>
      <c r="H54" s="7"/>
      <c r="I54" s="28">
        <f t="shared" si="1"/>
        <v>-1296</v>
      </c>
      <c r="J54" s="27">
        <f t="shared" si="1"/>
        <v>3634</v>
      </c>
      <c r="K54" s="7"/>
      <c r="L54" s="124">
        <f t="shared" si="2"/>
        <v>0.32323221284743447</v>
      </c>
      <c r="M54" s="27">
        <f t="shared" ca="1" si="3"/>
        <v>2.6545256343218058E-6</v>
      </c>
      <c r="N54" s="44"/>
      <c r="O54" s="44"/>
      <c r="P54" s="7"/>
      <c r="Q54" s="28">
        <f t="shared" ca="1" si="4"/>
        <v>-1274.1133972354805</v>
      </c>
      <c r="R54" s="27">
        <f t="shared" ca="1" si="5"/>
        <v>3613.1421387373775</v>
      </c>
      <c r="S54" s="7"/>
      <c r="T54" s="28">
        <f t="shared" ca="1" si="6"/>
        <v>0.33178052486596793</v>
      </c>
      <c r="U54" s="27">
        <f t="shared" ca="1" si="7"/>
        <v>0.94777606608024323</v>
      </c>
      <c r="V54" s="7"/>
      <c r="W54" s="28">
        <f t="shared" ca="1" si="8"/>
        <v>0.32486148435161105</v>
      </c>
      <c r="X54" s="27">
        <f t="shared" ca="1" si="11"/>
        <v>191.3859068221185</v>
      </c>
      <c r="Y54" s="7"/>
      <c r="Z54" s="28">
        <f t="shared" si="12"/>
        <v>191.44799999999992</v>
      </c>
      <c r="AA54" s="27">
        <f t="shared" si="9"/>
        <v>3.3413979463581027</v>
      </c>
      <c r="AB54" s="7"/>
      <c r="AC54" s="28">
        <f t="shared" ca="1" si="0"/>
        <v>-6.2093177881422434E-2</v>
      </c>
      <c r="AD54" s="27">
        <f t="shared" ca="1" si="10"/>
        <v>-9.2432120416674479E-3</v>
      </c>
      <c r="AE54" s="7">
        <v>115</v>
      </c>
    </row>
    <row r="55" spans="1:31" s="26" customFormat="1" x14ac:dyDescent="0.25">
      <c r="A55" s="26">
        <v>35</v>
      </c>
      <c r="B55" s="26">
        <v>627</v>
      </c>
      <c r="C55" s="26">
        <v>12340</v>
      </c>
      <c r="D55" s="26">
        <v>14896</v>
      </c>
      <c r="E55" s="26">
        <v>13982</v>
      </c>
      <c r="F55" s="26">
        <v>11409</v>
      </c>
      <c r="G55" s="27"/>
      <c r="H55" s="7"/>
      <c r="I55" s="28">
        <f t="shared" si="1"/>
        <v>-1642</v>
      </c>
      <c r="J55" s="27">
        <f t="shared" si="1"/>
        <v>3487</v>
      </c>
      <c r="K55" s="7"/>
      <c r="L55" s="124">
        <f t="shared" si="2"/>
        <v>0.41479861101791132</v>
      </c>
      <c r="M55" s="27">
        <f t="shared" ca="1" si="3"/>
        <v>1.9884460024574383E-7</v>
      </c>
      <c r="N55" s="44"/>
      <c r="O55" s="44"/>
      <c r="P55" s="7"/>
      <c r="Q55" s="28">
        <f t="shared" ca="1" si="4"/>
        <v>-1620.1133972354805</v>
      </c>
      <c r="R55" s="27">
        <f t="shared" ca="1" si="5"/>
        <v>3466.1421387373775</v>
      </c>
      <c r="S55" s="7"/>
      <c r="T55" s="28">
        <f t="shared" ca="1" si="6"/>
        <v>0.42187930402699453</v>
      </c>
      <c r="U55" s="27">
        <f t="shared" ca="1" si="7"/>
        <v>0.90921597728105685</v>
      </c>
      <c r="V55" s="7"/>
      <c r="W55" s="28">
        <f t="shared" ca="1" si="8"/>
        <v>0.4152445309661596</v>
      </c>
      <c r="X55" s="27">
        <f t="shared" ca="1" si="11"/>
        <v>197.01261944090788</v>
      </c>
      <c r="Y55" s="7"/>
      <c r="Z55" s="28">
        <f t="shared" si="12"/>
        <v>197.09099999999992</v>
      </c>
      <c r="AA55" s="27">
        <f t="shared" si="9"/>
        <v>3.4398868760481429</v>
      </c>
      <c r="AB55" s="7"/>
      <c r="AC55" s="28">
        <f t="shared" ca="1" si="0"/>
        <v>-7.8380559092039448E-2</v>
      </c>
      <c r="AD55" s="27">
        <f t="shared" ca="1" si="10"/>
        <v>-3.7860270244294725E-2</v>
      </c>
      <c r="AE55" s="7">
        <v>114</v>
      </c>
    </row>
    <row r="56" spans="1:31" s="26" customFormat="1" x14ac:dyDescent="0.25">
      <c r="A56" s="26">
        <v>36</v>
      </c>
      <c r="B56" s="26">
        <v>607</v>
      </c>
      <c r="C56" s="26">
        <v>12180</v>
      </c>
      <c r="D56" s="26">
        <v>14818</v>
      </c>
      <c r="E56" s="26">
        <v>14149</v>
      </c>
      <c r="F56" s="26">
        <v>11498</v>
      </c>
      <c r="G56" s="27"/>
      <c r="H56" s="7"/>
      <c r="I56" s="28">
        <f t="shared" si="1"/>
        <v>-1969</v>
      </c>
      <c r="J56" s="27">
        <f t="shared" si="1"/>
        <v>3320</v>
      </c>
      <c r="K56" s="7"/>
      <c r="L56" s="124">
        <f t="shared" si="2"/>
        <v>0.49961894908674476</v>
      </c>
      <c r="M56" s="27">
        <f t="shared" ca="1" si="3"/>
        <v>1.2082930910371184E-6</v>
      </c>
      <c r="N56" s="44"/>
      <c r="O56" s="44"/>
      <c r="P56" s="7"/>
      <c r="Q56" s="28">
        <f t="shared" ca="1" si="4"/>
        <v>-1947.1133972354805</v>
      </c>
      <c r="R56" s="27">
        <f t="shared" ca="1" si="5"/>
        <v>3299.1421387373775</v>
      </c>
      <c r="S56" s="7"/>
      <c r="T56" s="28">
        <f t="shared" ca="1" si="6"/>
        <v>0.50703046236703986</v>
      </c>
      <c r="U56" s="27">
        <f t="shared" ca="1" si="7"/>
        <v>0.86540961789694704</v>
      </c>
      <c r="V56" s="7"/>
      <c r="W56" s="28">
        <f t="shared" ca="1" si="8"/>
        <v>0.50071817294521814</v>
      </c>
      <c r="X56" s="27">
        <f t="shared" ca="1" si="11"/>
        <v>202.5194334564128</v>
      </c>
      <c r="Y56" s="7"/>
      <c r="Z56" s="28">
        <f t="shared" si="12"/>
        <v>202.55399999999992</v>
      </c>
      <c r="AA56" s="27">
        <f t="shared" si="9"/>
        <v>3.5352342130845931</v>
      </c>
      <c r="AB56" s="7"/>
      <c r="AC56" s="28">
        <f t="shared" ca="1" si="0"/>
        <v>-3.4566543587118304E-2</v>
      </c>
      <c r="AD56" s="27">
        <f t="shared" ca="1" si="10"/>
        <v>2.2165816993293674E-2</v>
      </c>
      <c r="AE56" s="7">
        <v>113</v>
      </c>
    </row>
    <row r="57" spans="1:31" s="26" customFormat="1" x14ac:dyDescent="0.25">
      <c r="A57" s="26">
        <v>37</v>
      </c>
      <c r="B57" s="26">
        <v>610</v>
      </c>
      <c r="C57" s="26">
        <v>12024</v>
      </c>
      <c r="D57" s="26">
        <v>14717</v>
      </c>
      <c r="E57" s="26">
        <v>14300</v>
      </c>
      <c r="F57" s="26">
        <v>11596</v>
      </c>
      <c r="G57" s="27"/>
      <c r="H57" s="7"/>
      <c r="I57" s="28">
        <f t="shared" si="1"/>
        <v>-2276</v>
      </c>
      <c r="J57" s="27">
        <f t="shared" si="1"/>
        <v>3121</v>
      </c>
      <c r="K57" s="7"/>
      <c r="L57" s="124">
        <f t="shared" si="2"/>
        <v>0.5802809353336299</v>
      </c>
      <c r="M57" s="27">
        <f t="shared" ca="1" si="3"/>
        <v>5.8381201094776303E-7</v>
      </c>
      <c r="N57" s="44"/>
      <c r="O57" s="44"/>
      <c r="P57" s="7"/>
      <c r="Q57" s="28">
        <f t="shared" ca="1" si="4"/>
        <v>-2254.1133972354805</v>
      </c>
      <c r="R57" s="27">
        <f t="shared" ca="1" si="5"/>
        <v>3100.1421387373775</v>
      </c>
      <c r="S57" s="7"/>
      <c r="T57" s="28">
        <f t="shared" ca="1" si="6"/>
        <v>0.5869735987902629</v>
      </c>
      <c r="U57" s="27">
        <f t="shared" ca="1" si="7"/>
        <v>0.81320922557695996</v>
      </c>
      <c r="V57" s="7"/>
      <c r="W57" s="28">
        <f t="shared" ca="1" si="8"/>
        <v>0.58104501125325292</v>
      </c>
      <c r="X57" s="27">
        <f t="shared" ca="1" si="11"/>
        <v>208.01228196363581</v>
      </c>
      <c r="Y57" s="7"/>
      <c r="Z57" s="28">
        <f t="shared" si="12"/>
        <v>208.04399999999993</v>
      </c>
      <c r="AA57" s="27">
        <f t="shared" si="9"/>
        <v>3.6310527890190816</v>
      </c>
      <c r="AB57" s="7"/>
      <c r="AC57" s="28">
        <f t="shared" ca="1" si="0"/>
        <v>-3.1718036364111413E-2</v>
      </c>
      <c r="AD57" s="27">
        <f t="shared" ca="1" si="10"/>
        <v>0.10333380962751448</v>
      </c>
      <c r="AE57" s="7">
        <v>112</v>
      </c>
    </row>
    <row r="58" spans="1:31" s="26" customFormat="1" x14ac:dyDescent="0.25">
      <c r="A58" s="26">
        <v>38</v>
      </c>
      <c r="B58" s="26">
        <v>626</v>
      </c>
      <c r="C58" s="26">
        <v>11880</v>
      </c>
      <c r="D58" s="26">
        <v>14599</v>
      </c>
      <c r="E58" s="26">
        <v>14451</v>
      </c>
      <c r="F58" s="26">
        <v>11716</v>
      </c>
      <c r="G58" s="27"/>
      <c r="H58" s="7"/>
      <c r="I58" s="28">
        <f t="shared" si="1"/>
        <v>-2571</v>
      </c>
      <c r="J58" s="27">
        <f t="shared" si="1"/>
        <v>2883</v>
      </c>
      <c r="K58" s="7"/>
      <c r="L58" s="124">
        <f t="shared" si="2"/>
        <v>0.65751318572390838</v>
      </c>
      <c r="M58" s="27">
        <f t="shared" ca="1" si="3"/>
        <v>6.5374746323185049E-7</v>
      </c>
      <c r="N58" s="44"/>
      <c r="O58" s="44"/>
      <c r="P58" s="7"/>
      <c r="Q58" s="28">
        <f t="shared" ca="1" si="4"/>
        <v>-2549.1133972354805</v>
      </c>
      <c r="R58" s="27">
        <f t="shared" ca="1" si="5"/>
        <v>2862.1421387373775</v>
      </c>
      <c r="S58" s="7"/>
      <c r="T58" s="28">
        <f t="shared" ca="1" si="6"/>
        <v>0.66379192206339255</v>
      </c>
      <c r="U58" s="27">
        <f t="shared" ca="1" si="7"/>
        <v>0.75077860561637233</v>
      </c>
      <c r="V58" s="7"/>
      <c r="W58" s="28">
        <f t="shared" ca="1" si="8"/>
        <v>0.65832173223662849</v>
      </c>
      <c r="X58" s="27">
        <f t="shared" ca="1" si="11"/>
        <v>213.71211695953434</v>
      </c>
      <c r="Y58" s="7"/>
      <c r="Z58" s="28">
        <f t="shared" si="12"/>
        <v>213.67799999999991</v>
      </c>
      <c r="AA58" s="27">
        <f t="shared" si="9"/>
        <v>3.7293846390764416</v>
      </c>
      <c r="AB58" s="7"/>
      <c r="AC58" s="28">
        <f t="shared" ca="1" si="0"/>
        <v>3.4116959534429725E-2</v>
      </c>
      <c r="AD58" s="27">
        <f t="shared" ca="1" si="10"/>
        <v>2.2069802354536705E-2</v>
      </c>
      <c r="AE58" s="7">
        <v>111</v>
      </c>
    </row>
    <row r="59" spans="1:31" s="26" customFormat="1" x14ac:dyDescent="0.25">
      <c r="A59" s="26">
        <v>39</v>
      </c>
      <c r="B59" s="26">
        <v>625</v>
      </c>
      <c r="C59" s="26">
        <v>11741</v>
      </c>
      <c r="D59" s="26">
        <v>14466</v>
      </c>
      <c r="E59" s="26">
        <v>14576</v>
      </c>
      <c r="F59" s="26">
        <v>11840</v>
      </c>
      <c r="G59" s="27"/>
      <c r="H59" s="7"/>
      <c r="I59" s="28">
        <f t="shared" si="1"/>
        <v>-2835</v>
      </c>
      <c r="J59" s="27">
        <f t="shared" si="1"/>
        <v>2626</v>
      </c>
      <c r="K59" s="7"/>
      <c r="L59" s="124">
        <f t="shared" si="2"/>
        <v>0.72828092447264559</v>
      </c>
      <c r="M59" s="27">
        <f t="shared" ca="1" si="3"/>
        <v>5.1651522401081016E-7</v>
      </c>
      <c r="N59" s="44"/>
      <c r="O59" s="44"/>
      <c r="P59" s="7"/>
      <c r="Q59" s="28">
        <f t="shared" ca="1" si="4"/>
        <v>-2813.1133972354805</v>
      </c>
      <c r="R59" s="27">
        <f t="shared" ca="1" si="5"/>
        <v>2605.1421387373775</v>
      </c>
      <c r="S59" s="7"/>
      <c r="T59" s="28">
        <f t="shared" ca="1" si="6"/>
        <v>0.73253781136544749</v>
      </c>
      <c r="U59" s="27">
        <f t="shared" ca="1" si="7"/>
        <v>0.68336402860010759</v>
      </c>
      <c r="V59" s="7"/>
      <c r="W59" s="28">
        <f t="shared" ca="1" si="8"/>
        <v>0.72756223453671298</v>
      </c>
      <c r="X59" s="27">
        <f t="shared" ca="1" si="11"/>
        <v>219.26038952264787</v>
      </c>
      <c r="Y59" s="7"/>
      <c r="Z59" s="28">
        <f t="shared" si="12"/>
        <v>219.30299999999991</v>
      </c>
      <c r="AA59" s="27">
        <f t="shared" si="9"/>
        <v>3.8275594095011227</v>
      </c>
      <c r="AB59" s="7"/>
      <c r="AC59" s="28">
        <f t="shared" ca="1" si="0"/>
        <v>-4.2610477352042153E-2</v>
      </c>
      <c r="AD59" s="27">
        <f t="shared" ca="1" si="10"/>
        <v>0.12020674666445075</v>
      </c>
      <c r="AE59" s="7">
        <v>110</v>
      </c>
    </row>
    <row r="60" spans="1:31" s="26" customFormat="1" x14ac:dyDescent="0.25">
      <c r="A60" s="26">
        <v>40</v>
      </c>
      <c r="B60" s="26">
        <v>628</v>
      </c>
      <c r="C60" s="26">
        <v>11622</v>
      </c>
      <c r="D60" s="26">
        <v>14322</v>
      </c>
      <c r="E60" s="26">
        <v>14703</v>
      </c>
      <c r="F60" s="26">
        <v>11989</v>
      </c>
      <c r="G60" s="27"/>
      <c r="H60" s="7"/>
      <c r="I60" s="28">
        <f t="shared" si="1"/>
        <v>-3081</v>
      </c>
      <c r="J60" s="27">
        <f t="shared" si="1"/>
        <v>2333</v>
      </c>
      <c r="K60" s="7"/>
      <c r="L60" s="124">
        <f t="shared" si="2"/>
        <v>0.79231870389827985</v>
      </c>
      <c r="M60" s="27">
        <f t="shared" ca="1" si="3"/>
        <v>1.8032449203371816E-8</v>
      </c>
      <c r="N60" s="44"/>
      <c r="O60" s="44"/>
      <c r="P60" s="7"/>
      <c r="Q60" s="28">
        <f t="shared" ca="1" si="4"/>
        <v>-3059.1133972354805</v>
      </c>
      <c r="R60" s="27">
        <f t="shared" ca="1" si="5"/>
        <v>2312.1421387373775</v>
      </c>
      <c r="S60" s="7"/>
      <c r="T60" s="28">
        <f t="shared" ca="1" si="6"/>
        <v>0.79659648094236235</v>
      </c>
      <c r="U60" s="27">
        <f t="shared" ca="1" si="7"/>
        <v>0.60650616453098083</v>
      </c>
      <c r="V60" s="7"/>
      <c r="W60" s="28">
        <f t="shared" ca="1" si="8"/>
        <v>0.79218441894304148</v>
      </c>
      <c r="X60" s="27">
        <f t="shared" ca="1" si="11"/>
        <v>225.028033600139</v>
      </c>
      <c r="Y60" s="7"/>
      <c r="Z60" s="28">
        <f t="shared" si="12"/>
        <v>224.9549999999999</v>
      </c>
      <c r="AA60" s="27">
        <f t="shared" si="9"/>
        <v>3.9262054188238427</v>
      </c>
      <c r="AB60" s="7"/>
      <c r="AC60" s="28">
        <f t="shared" ca="1" si="0"/>
        <v>7.3033600139098098E-2</v>
      </c>
      <c r="AD60" s="27">
        <f t="shared" ca="1" si="10"/>
        <v>2.4873536911030669E-2</v>
      </c>
      <c r="AE60" s="7">
        <v>109</v>
      </c>
    </row>
    <row r="61" spans="1:31" s="26" customFormat="1" x14ac:dyDescent="0.25">
      <c r="A61" s="26">
        <v>41</v>
      </c>
      <c r="B61" s="26">
        <v>634</v>
      </c>
      <c r="C61" s="26">
        <v>11520</v>
      </c>
      <c r="D61" s="26">
        <v>14175</v>
      </c>
      <c r="E61" s="26">
        <v>14814</v>
      </c>
      <c r="F61" s="26">
        <v>12149</v>
      </c>
      <c r="G61" s="27"/>
      <c r="H61" s="7"/>
      <c r="I61" s="28">
        <f t="shared" si="1"/>
        <v>-3294</v>
      </c>
      <c r="J61" s="27">
        <f t="shared" si="1"/>
        <v>2026</v>
      </c>
      <c r="K61" s="7"/>
      <c r="L61" s="124">
        <f t="shared" si="2"/>
        <v>0.8491474890020414</v>
      </c>
      <c r="M61" s="27">
        <f t="shared" ca="1" si="3"/>
        <v>8.2356991938230131E-7</v>
      </c>
      <c r="N61" s="44"/>
      <c r="O61" s="44"/>
      <c r="P61" s="7"/>
      <c r="Q61" s="28">
        <f t="shared" ca="1" si="4"/>
        <v>-3272.1133972354805</v>
      </c>
      <c r="R61" s="27">
        <f t="shared" ca="1" si="5"/>
        <v>2005.1421387373775</v>
      </c>
      <c r="S61" s="7"/>
      <c r="T61" s="28">
        <f t="shared" ca="1" si="6"/>
        <v>0.85206191435652034</v>
      </c>
      <c r="U61" s="27">
        <f t="shared" ca="1" si="7"/>
        <v>0.52597591105240771</v>
      </c>
      <c r="V61" s="7"/>
      <c r="W61" s="28">
        <f t="shared" ca="1" si="8"/>
        <v>0.84823998147073254</v>
      </c>
      <c r="X61" s="27">
        <f t="shared" ca="1" si="11"/>
        <v>230.66396006491459</v>
      </c>
      <c r="Y61" s="7"/>
      <c r="Z61" s="28">
        <f t="shared" si="12"/>
        <v>230.66099999999989</v>
      </c>
      <c r="AA61" s="27">
        <f t="shared" si="9"/>
        <v>4.0257939059426384</v>
      </c>
      <c r="AB61" s="7"/>
      <c r="AC61" s="28">
        <f t="shared" ca="1" si="0"/>
        <v>2.960064914702798E-3</v>
      </c>
      <c r="AD61" s="27">
        <f t="shared" ca="1" si="10"/>
        <v>0.10089394458822198</v>
      </c>
      <c r="AE61" s="7">
        <v>108</v>
      </c>
    </row>
    <row r="62" spans="1:31" s="26" customFormat="1" x14ac:dyDescent="0.25">
      <c r="A62" s="26">
        <v>42</v>
      </c>
      <c r="B62" s="26">
        <v>639</v>
      </c>
      <c r="C62" s="26">
        <v>11419</v>
      </c>
      <c r="D62" s="26">
        <v>13995</v>
      </c>
      <c r="E62" s="26">
        <v>14900</v>
      </c>
      <c r="F62" s="26">
        <v>12314</v>
      </c>
      <c r="G62" s="27"/>
      <c r="H62" s="7"/>
      <c r="I62" s="28">
        <f t="shared" si="1"/>
        <v>-3481</v>
      </c>
      <c r="J62" s="27">
        <f t="shared" si="1"/>
        <v>1681</v>
      </c>
      <c r="K62" s="7"/>
      <c r="L62" s="124">
        <f t="shared" si="2"/>
        <v>0.89790404233148191</v>
      </c>
      <c r="M62" s="27">
        <f t="shared" ca="1" si="3"/>
        <v>9.378649643192758E-8</v>
      </c>
      <c r="N62" s="44"/>
      <c r="O62" s="44"/>
      <c r="P62" s="7"/>
      <c r="Q62" s="28">
        <f t="shared" ca="1" si="4"/>
        <v>-3459.1133972354805</v>
      </c>
      <c r="R62" s="27">
        <f t="shared" ca="1" si="5"/>
        <v>1660.1421387373775</v>
      </c>
      <c r="S62" s="7"/>
      <c r="T62" s="28">
        <f t="shared" ca="1" si="6"/>
        <v>0.9007569192788093</v>
      </c>
      <c r="U62" s="27">
        <f t="shared" ca="1" si="7"/>
        <v>0.4354777434624803</v>
      </c>
      <c r="V62" s="7"/>
      <c r="W62" s="28">
        <f t="shared" ca="1" si="8"/>
        <v>0.89759779652100946</v>
      </c>
      <c r="X62" s="27">
        <f t="shared" ca="1" si="11"/>
        <v>236.58538294249297</v>
      </c>
      <c r="Y62" s="7"/>
      <c r="Z62" s="28">
        <f t="shared" si="12"/>
        <v>236.41199999999989</v>
      </c>
      <c r="AA62" s="27">
        <f t="shared" si="9"/>
        <v>4.126167791224832</v>
      </c>
      <c r="AB62" s="7"/>
      <c r="AC62" s="28">
        <f t="shared" ca="1" si="0"/>
        <v>0.17338294249307751</v>
      </c>
      <c r="AD62" s="27">
        <f t="shared" ca="1" si="10"/>
        <v>-4.2253716850979117E-2</v>
      </c>
      <c r="AE62" s="7">
        <v>107</v>
      </c>
    </row>
    <row r="63" spans="1:31" s="26" customFormat="1" x14ac:dyDescent="0.25">
      <c r="A63" s="26">
        <v>43</v>
      </c>
      <c r="B63" s="26">
        <v>614</v>
      </c>
      <c r="C63" s="26">
        <v>11343</v>
      </c>
      <c r="D63" s="26">
        <v>13829</v>
      </c>
      <c r="E63" s="26">
        <v>14970</v>
      </c>
      <c r="F63" s="26">
        <v>12481</v>
      </c>
      <c r="G63" s="27"/>
      <c r="H63" s="7"/>
      <c r="I63" s="28">
        <f t="shared" si="1"/>
        <v>-3627</v>
      </c>
      <c r="J63" s="27">
        <f t="shared" si="1"/>
        <v>1348</v>
      </c>
      <c r="K63" s="7"/>
      <c r="L63" s="124">
        <f t="shared" si="2"/>
        <v>0.93623880974240548</v>
      </c>
      <c r="M63" s="27">
        <f t="shared" ca="1" si="3"/>
        <v>2.9113437945298285E-10</v>
      </c>
      <c r="N63" s="44"/>
      <c r="O63" s="44"/>
      <c r="P63" s="7"/>
      <c r="Q63" s="28">
        <f t="shared" ca="1" si="4"/>
        <v>-3605.1133972354805</v>
      </c>
      <c r="R63" s="27">
        <f t="shared" ca="1" si="5"/>
        <v>1327.1421387373775</v>
      </c>
      <c r="S63" s="7"/>
      <c r="T63" s="28">
        <f t="shared" ca="1" si="6"/>
        <v>0.93877547927161242</v>
      </c>
      <c r="U63" s="27">
        <f t="shared" ca="1" si="7"/>
        <v>0.34812733822350689</v>
      </c>
      <c r="V63" s="7"/>
      <c r="W63" s="28">
        <f t="shared" ca="1" si="8"/>
        <v>0.93625587240279162</v>
      </c>
      <c r="X63" s="27">
        <f t="shared" ca="1" si="11"/>
        <v>242.06954014939583</v>
      </c>
      <c r="Y63" s="7"/>
      <c r="Z63" s="28">
        <f t="shared" si="12"/>
        <v>241.9379999999999</v>
      </c>
      <c r="AA63" s="27">
        <f t="shared" si="9"/>
        <v>4.2226146856900391</v>
      </c>
      <c r="AB63" s="7"/>
      <c r="AC63" s="28">
        <f t="shared" ca="1" si="0"/>
        <v>0.13154014939593139</v>
      </c>
      <c r="AD63" s="27">
        <f t="shared" ca="1" si="10"/>
        <v>-3.7999380846372333E-2</v>
      </c>
      <c r="AE63" s="7">
        <v>106</v>
      </c>
    </row>
    <row r="64" spans="1:31" s="26" customFormat="1" x14ac:dyDescent="0.25">
      <c r="A64" s="26">
        <v>44</v>
      </c>
      <c r="B64" s="26">
        <v>627</v>
      </c>
      <c r="C64" s="26">
        <v>11292</v>
      </c>
      <c r="D64" s="26">
        <v>13657</v>
      </c>
      <c r="E64" s="26">
        <v>15031</v>
      </c>
      <c r="F64" s="26">
        <v>12668</v>
      </c>
      <c r="G64" s="27"/>
      <c r="H64" s="7"/>
      <c r="I64" s="28">
        <f t="shared" si="1"/>
        <v>-3739</v>
      </c>
      <c r="J64" s="27">
        <f t="shared" si="1"/>
        <v>989</v>
      </c>
      <c r="K64" s="7"/>
      <c r="L64" s="124">
        <f t="shared" si="2"/>
        <v>0.9663982687991165</v>
      </c>
      <c r="M64" s="27">
        <f t="shared" ca="1" si="3"/>
        <v>8.3140779513170486E-8</v>
      </c>
      <c r="N64" s="44"/>
      <c r="O64" s="44"/>
      <c r="P64" s="7"/>
      <c r="Q64" s="28">
        <f t="shared" ca="1" si="4"/>
        <v>-3717.1133972354805</v>
      </c>
      <c r="R64" s="27">
        <f t="shared" ca="1" si="5"/>
        <v>968.14213873737754</v>
      </c>
      <c r="S64" s="7"/>
      <c r="T64" s="28">
        <f t="shared" ca="1" si="6"/>
        <v>0.96794040200581755</v>
      </c>
      <c r="U64" s="27">
        <f t="shared" ca="1" si="7"/>
        <v>0.25395678122413318</v>
      </c>
      <c r="V64" s="7"/>
      <c r="W64" s="28">
        <f t="shared" ca="1" si="8"/>
        <v>0.96610992737040191</v>
      </c>
      <c r="X64" s="27">
        <f t="shared" ca="1" si="11"/>
        <v>247.73826442844745</v>
      </c>
      <c r="Y64" s="7"/>
      <c r="Z64" s="28">
        <f t="shared" si="12"/>
        <v>247.5809999999999</v>
      </c>
      <c r="AA64" s="27">
        <f t="shared" si="9"/>
        <v>4.3211036153800793</v>
      </c>
      <c r="AB64" s="7"/>
      <c r="AC64" s="28">
        <f t="shared" ca="1" si="0"/>
        <v>0.15726442844754729</v>
      </c>
      <c r="AD64" s="27">
        <f t="shared" ca="1" si="10"/>
        <v>4.7581856174190307E-2</v>
      </c>
      <c r="AE64" s="7">
        <v>105</v>
      </c>
    </row>
    <row r="65" spans="1:31" s="26" customFormat="1" x14ac:dyDescent="0.25">
      <c r="A65" s="26">
        <v>45</v>
      </c>
      <c r="B65" s="26">
        <v>609</v>
      </c>
      <c r="C65" s="26">
        <v>11255</v>
      </c>
      <c r="D65" s="26">
        <v>13475</v>
      </c>
      <c r="E65" s="26">
        <v>15067</v>
      </c>
      <c r="F65" s="26">
        <v>12841</v>
      </c>
      <c r="G65" s="27"/>
      <c r="H65" s="7"/>
      <c r="I65" s="28">
        <f t="shared" si="1"/>
        <v>-3812</v>
      </c>
      <c r="J65" s="27">
        <f t="shared" si="1"/>
        <v>634</v>
      </c>
      <c r="K65" s="7"/>
      <c r="L65" s="124">
        <f t="shared" si="2"/>
        <v>0.98672269536959512</v>
      </c>
      <c r="M65" s="27">
        <f t="shared" ca="1" si="3"/>
        <v>8.5063129597433202E-7</v>
      </c>
      <c r="N65" s="44"/>
      <c r="O65" s="44"/>
      <c r="P65" s="7"/>
      <c r="Q65" s="28">
        <f t="shared" ca="1" si="4"/>
        <v>-3790.1133972354805</v>
      </c>
      <c r="R65" s="27">
        <f t="shared" ca="1" si="5"/>
        <v>613.14213873737754</v>
      </c>
      <c r="S65" s="7"/>
      <c r="T65" s="28">
        <f t="shared" ca="1" si="6"/>
        <v>0.98694968200221911</v>
      </c>
      <c r="U65" s="27">
        <f t="shared" ca="1" si="7"/>
        <v>0.16083547834174411</v>
      </c>
      <c r="V65" s="7"/>
      <c r="W65" s="28">
        <f t="shared" ca="1" si="8"/>
        <v>0.98580039861909974</v>
      </c>
      <c r="X65" s="27">
        <f t="shared" ca="1" si="11"/>
        <v>253.19985979283979</v>
      </c>
      <c r="Y65" s="7"/>
      <c r="Z65" s="28">
        <f t="shared" si="12"/>
        <v>253.0619999999999</v>
      </c>
      <c r="AA65" s="27">
        <f t="shared" si="9"/>
        <v>4.4167651116818885</v>
      </c>
      <c r="AB65" s="7"/>
      <c r="AC65" s="28">
        <f t="shared" ca="1" si="0"/>
        <v>0.13785979283989036</v>
      </c>
      <c r="AD65" s="27">
        <f t="shared" ca="1" si="10"/>
        <v>3.5243830290909273E-2</v>
      </c>
      <c r="AE65" s="7">
        <v>104</v>
      </c>
    </row>
    <row r="66" spans="1:31" s="26" customFormat="1" x14ac:dyDescent="0.25">
      <c r="A66" s="26">
        <v>46</v>
      </c>
      <c r="B66" s="26">
        <v>611</v>
      </c>
      <c r="C66" s="26">
        <v>11240</v>
      </c>
      <c r="D66" s="26">
        <v>13300</v>
      </c>
      <c r="E66" s="26">
        <v>15094</v>
      </c>
      <c r="F66" s="26">
        <v>13029</v>
      </c>
      <c r="G66" s="27"/>
      <c r="H66" s="7"/>
      <c r="I66" s="28">
        <f t="shared" si="1"/>
        <v>-3854</v>
      </c>
      <c r="J66" s="27">
        <f t="shared" si="1"/>
        <v>271</v>
      </c>
      <c r="K66" s="7"/>
      <c r="L66" s="124">
        <f t="shared" si="2"/>
        <v>0.99804233074385063</v>
      </c>
      <c r="M66" s="27">
        <f t="shared" ca="1" si="3"/>
        <v>3.7060232306605735E-7</v>
      </c>
      <c r="N66" s="44"/>
      <c r="O66" s="44"/>
      <c r="P66" s="7"/>
      <c r="Q66" s="28">
        <f t="shared" ca="1" si="4"/>
        <v>-3832.1133972354805</v>
      </c>
      <c r="R66" s="27">
        <f t="shared" ca="1" si="5"/>
        <v>250.14213873737754</v>
      </c>
      <c r="S66" s="7"/>
      <c r="T66" s="28">
        <f t="shared" ca="1" si="6"/>
        <v>0.99788652802754607</v>
      </c>
      <c r="U66" s="27">
        <f t="shared" ca="1" si="7"/>
        <v>6.5615667225385699E-2</v>
      </c>
      <c r="V66" s="7"/>
      <c r="W66" s="28">
        <f t="shared" ca="1" si="8"/>
        <v>0.9974335595856425</v>
      </c>
      <c r="X66" s="27">
        <f t="shared" ca="1" si="11"/>
        <v>258.70239669103125</v>
      </c>
      <c r="Y66" s="7"/>
      <c r="Z66" s="28">
        <f t="shared" si="12"/>
        <v>258.56099999999992</v>
      </c>
      <c r="AA66" s="27">
        <f t="shared" si="9"/>
        <v>4.5127407672490571</v>
      </c>
      <c r="AB66" s="7"/>
      <c r="AC66" s="28">
        <f t="shared" ca="1" si="0"/>
        <v>0.14139669103133201</v>
      </c>
      <c r="AD66" s="27">
        <f t="shared" ca="1" si="10"/>
        <v>-2.8517004861271289E-2</v>
      </c>
      <c r="AE66" s="7">
        <v>103</v>
      </c>
    </row>
    <row r="67" spans="1:31" s="26" customFormat="1" x14ac:dyDescent="0.25">
      <c r="A67" s="26">
        <v>47</v>
      </c>
      <c r="B67" s="26">
        <v>638</v>
      </c>
      <c r="C67" s="26">
        <v>11221</v>
      </c>
      <c r="D67" s="26">
        <v>13097</v>
      </c>
      <c r="E67" s="26">
        <v>15080</v>
      </c>
      <c r="F67" s="26">
        <v>13204</v>
      </c>
      <c r="G67" s="27"/>
      <c r="H67" s="7"/>
      <c r="I67" s="28">
        <f t="shared" si="1"/>
        <v>-3859</v>
      </c>
      <c r="J67" s="27">
        <f t="shared" si="1"/>
        <v>-107</v>
      </c>
      <c r="K67" s="7"/>
      <c r="L67" s="124">
        <f t="shared" si="2"/>
        <v>1.0000529739243824</v>
      </c>
      <c r="M67" s="27">
        <f t="shared" ca="1" si="3"/>
        <v>3.5116295866398009E-7</v>
      </c>
      <c r="N67" s="44"/>
      <c r="O67" s="44"/>
      <c r="P67" s="7"/>
      <c r="Q67" s="28">
        <f t="shared" ca="1" si="4"/>
        <v>-3837.1133972354805</v>
      </c>
      <c r="R67" s="27">
        <f t="shared" ca="1" si="5"/>
        <v>-127.85786126262245</v>
      </c>
      <c r="S67" s="7"/>
      <c r="T67" s="28">
        <f t="shared" ca="1" si="6"/>
        <v>0.99918853350675163</v>
      </c>
      <c r="U67" s="27">
        <f t="shared" ca="1" si="7"/>
        <v>-3.3538846829665202E-2</v>
      </c>
      <c r="V67" s="7"/>
      <c r="W67" s="28">
        <f t="shared" ca="1" si="8"/>
        <v>0.99946038388171887</v>
      </c>
      <c r="X67" s="27">
        <f t="shared" ca="1" si="11"/>
        <v>264.38809844632669</v>
      </c>
      <c r="Y67" s="7"/>
      <c r="Z67" s="28">
        <f t="shared" si="12"/>
        <v>264.30299999999994</v>
      </c>
      <c r="AA67" s="27">
        <f t="shared" si="9"/>
        <v>4.6129575728985719</v>
      </c>
      <c r="AB67" s="7"/>
      <c r="AC67" s="28">
        <f t="shared" ca="1" si="0"/>
        <v>8.5098446326753674E-2</v>
      </c>
      <c r="AD67" s="27">
        <f t="shared" ca="1" si="10"/>
        <v>-2.3969029323325231E-3</v>
      </c>
      <c r="AE67" s="7">
        <v>102</v>
      </c>
    </row>
    <row r="68" spans="1:31" s="26" customFormat="1" x14ac:dyDescent="0.25">
      <c r="A68" s="26">
        <v>48</v>
      </c>
      <c r="B68" s="26">
        <v>634</v>
      </c>
      <c r="C68" s="26">
        <v>11255</v>
      </c>
      <c r="D68" s="26">
        <v>12926</v>
      </c>
      <c r="E68" s="26">
        <v>15079</v>
      </c>
      <c r="F68" s="26">
        <v>13411</v>
      </c>
      <c r="G68" s="27"/>
      <c r="H68" s="7"/>
      <c r="I68" s="28">
        <f t="shared" si="1"/>
        <v>-3824</v>
      </c>
      <c r="J68" s="27">
        <f t="shared" si="1"/>
        <v>-485</v>
      </c>
      <c r="K68" s="7"/>
      <c r="L68" s="124">
        <f t="shared" si="2"/>
        <v>0.99210502441994497</v>
      </c>
      <c r="M68" s="27">
        <f t="shared" ca="1" si="3"/>
        <v>1.0694421087918457E-6</v>
      </c>
      <c r="N68" s="44"/>
      <c r="O68" s="44"/>
      <c r="P68" s="7"/>
      <c r="Q68" s="28">
        <f t="shared" ca="1" si="4"/>
        <v>-3802.1133972354805</v>
      </c>
      <c r="R68" s="27">
        <f t="shared" ca="1" si="5"/>
        <v>-505.85786126262246</v>
      </c>
      <c r="S68" s="7"/>
      <c r="T68" s="28">
        <f t="shared" ca="1" si="6"/>
        <v>0.99007449515231249</v>
      </c>
      <c r="U68" s="27">
        <f t="shared" ca="1" si="7"/>
        <v>-0.13269336088471609</v>
      </c>
      <c r="V68" s="7"/>
      <c r="W68" s="28">
        <f t="shared" ca="1" si="8"/>
        <v>0.99107088607871985</v>
      </c>
      <c r="X68" s="27">
        <f t="shared" ca="1" si="11"/>
        <v>270.09206277550049</v>
      </c>
      <c r="Y68" s="7"/>
      <c r="Z68" s="28">
        <f t="shared" si="12"/>
        <v>270.00899999999996</v>
      </c>
      <c r="AA68" s="27">
        <f t="shared" si="9"/>
        <v>4.7125460600173685</v>
      </c>
      <c r="AB68" s="7"/>
      <c r="AC68" s="28">
        <f t="shared" ca="1" si="0"/>
        <v>8.3062775500536645E-2</v>
      </c>
      <c r="AD68" s="27">
        <f t="shared" ca="1" si="10"/>
        <v>8.1518219435452011E-2</v>
      </c>
      <c r="AE68" s="7">
        <v>101</v>
      </c>
    </row>
    <row r="69" spans="1:31" s="26" customFormat="1" x14ac:dyDescent="0.25">
      <c r="A69" s="26">
        <v>49</v>
      </c>
      <c r="B69" s="26">
        <v>628</v>
      </c>
      <c r="C69" s="26">
        <v>11285</v>
      </c>
      <c r="D69" s="26">
        <v>12735</v>
      </c>
      <c r="E69" s="26">
        <v>15039</v>
      </c>
      <c r="F69" s="26">
        <v>13583</v>
      </c>
      <c r="G69" s="27"/>
      <c r="H69" s="7"/>
      <c r="I69" s="28">
        <f t="shared" si="1"/>
        <v>-3754</v>
      </c>
      <c r="J69" s="27">
        <f t="shared" si="1"/>
        <v>-848</v>
      </c>
      <c r="K69" s="7"/>
      <c r="L69" s="124">
        <f t="shared" si="2"/>
        <v>0.97453507119437888</v>
      </c>
      <c r="M69" s="27">
        <f t="shared" ca="1" si="3"/>
        <v>9.934627719567568E-7</v>
      </c>
      <c r="N69" s="44"/>
      <c r="O69" s="44"/>
      <c r="P69" s="7"/>
      <c r="Q69" s="28">
        <f t="shared" ca="1" si="4"/>
        <v>-3732.1133972354805</v>
      </c>
      <c r="R69" s="27">
        <f t="shared" ca="1" si="5"/>
        <v>-868.85786126262246</v>
      </c>
      <c r="S69" s="7"/>
      <c r="T69" s="28">
        <f t="shared" ca="1" si="6"/>
        <v>0.97184641844343433</v>
      </c>
      <c r="U69" s="27">
        <f t="shared" ca="1" si="7"/>
        <v>-0.2279131720010745</v>
      </c>
      <c r="V69" s="7"/>
      <c r="W69" s="28">
        <f t="shared" ca="1" si="8"/>
        <v>0.97353834516785165</v>
      </c>
      <c r="X69" s="27">
        <f t="shared" ca="1" si="11"/>
        <v>275.64225941804034</v>
      </c>
      <c r="Y69" s="7"/>
      <c r="Z69" s="28">
        <f t="shared" si="12"/>
        <v>275.66099999999994</v>
      </c>
      <c r="AA69" s="27">
        <f t="shared" si="9"/>
        <v>4.8111920693400876</v>
      </c>
      <c r="AB69" s="7"/>
      <c r="AC69" s="28">
        <f t="shared" ca="1" si="0"/>
        <v>-1.8740581959605151E-2</v>
      </c>
      <c r="AD69" s="27">
        <f t="shared" ca="1" si="10"/>
        <v>0.10536224635791314</v>
      </c>
      <c r="AE69" s="7">
        <v>100</v>
      </c>
    </row>
    <row r="70" spans="1:31" s="26" customFormat="1" x14ac:dyDescent="0.25">
      <c r="A70" s="26">
        <v>50</v>
      </c>
      <c r="B70" s="26">
        <v>632</v>
      </c>
      <c r="C70" s="26">
        <v>11333</v>
      </c>
      <c r="D70" s="26">
        <v>12551</v>
      </c>
      <c r="E70" s="26">
        <v>14990</v>
      </c>
      <c r="F70" s="26">
        <v>13770</v>
      </c>
      <c r="G70" s="27"/>
      <c r="H70" s="7"/>
      <c r="I70" s="28">
        <f t="shared" si="1"/>
        <v>-3657</v>
      </c>
      <c r="J70" s="27">
        <f t="shared" si="1"/>
        <v>-1219</v>
      </c>
      <c r="K70" s="7"/>
      <c r="L70" s="124">
        <f t="shared" si="2"/>
        <v>0.94728300257615716</v>
      </c>
      <c r="M70" s="27">
        <f t="shared" ca="1" si="3"/>
        <v>2.9142710149672099E-6</v>
      </c>
      <c r="N70" s="44"/>
      <c r="O70" s="44"/>
      <c r="P70" s="7"/>
      <c r="Q70" s="28">
        <f t="shared" ca="1" si="4"/>
        <v>-3635.1133972354805</v>
      </c>
      <c r="R70" s="27">
        <f t="shared" ca="1" si="5"/>
        <v>-1239.8578612626225</v>
      </c>
      <c r="S70" s="7"/>
      <c r="T70" s="28">
        <f t="shared" ca="1" si="6"/>
        <v>0.94658751214684589</v>
      </c>
      <c r="U70" s="27">
        <f t="shared" ca="1" si="7"/>
        <v>-0.32523149135140222</v>
      </c>
      <c r="V70" s="7"/>
      <c r="W70" s="28">
        <f t="shared" ca="1" si="8"/>
        <v>0.94899012618473599</v>
      </c>
      <c r="X70" s="27">
        <f t="shared" ca="1" si="11"/>
        <v>281.38341466219731</v>
      </c>
      <c r="Y70" s="7"/>
      <c r="Z70" s="28">
        <f t="shared" si="12"/>
        <v>281.34899999999993</v>
      </c>
      <c r="AA70" s="27">
        <f t="shared" si="9"/>
        <v>4.9104663971935247</v>
      </c>
      <c r="AB70" s="7"/>
      <c r="AC70" s="28">
        <f t="shared" ca="1" si="0"/>
        <v>3.4414662197377766E-2</v>
      </c>
      <c r="AD70" s="27">
        <f t="shared" ca="1" si="10"/>
        <v>2.6897878547288201E-2</v>
      </c>
      <c r="AE70" s="7">
        <v>99</v>
      </c>
    </row>
    <row r="71" spans="1:31" s="26" customFormat="1" x14ac:dyDescent="0.25">
      <c r="A71" s="26">
        <v>51</v>
      </c>
      <c r="B71" s="26">
        <v>641</v>
      </c>
      <c r="C71" s="26">
        <v>11409</v>
      </c>
      <c r="D71" s="26">
        <v>12373</v>
      </c>
      <c r="E71" s="26">
        <v>14908</v>
      </c>
      <c r="F71" s="26">
        <v>13938</v>
      </c>
      <c r="G71" s="27"/>
      <c r="H71" s="7"/>
      <c r="I71" s="28">
        <f t="shared" si="1"/>
        <v>-3499</v>
      </c>
      <c r="J71" s="27">
        <f t="shared" si="1"/>
        <v>-1565</v>
      </c>
      <c r="K71" s="7"/>
      <c r="L71" s="124">
        <f t="shared" si="2"/>
        <v>0.91011155752295136</v>
      </c>
      <c r="M71" s="27">
        <f t="shared" ca="1" si="3"/>
        <v>2.5679324534326194E-6</v>
      </c>
      <c r="N71" s="44"/>
      <c r="O71" s="44"/>
      <c r="P71" s="7"/>
      <c r="Q71" s="28">
        <f t="shared" ca="1" si="4"/>
        <v>-3477.1133972354805</v>
      </c>
      <c r="R71" s="27">
        <f t="shared" ca="1" si="5"/>
        <v>-1585.8578612626225</v>
      </c>
      <c r="S71" s="7"/>
      <c r="T71" s="28">
        <f t="shared" ca="1" si="6"/>
        <v>0.90544413900394938</v>
      </c>
      <c r="U71" s="27">
        <f t="shared" ca="1" si="7"/>
        <v>-0.41599197247057579</v>
      </c>
      <c r="V71" s="7"/>
      <c r="W71" s="28">
        <f t="shared" ca="1" si="8"/>
        <v>0.90850908054856683</v>
      </c>
      <c r="X71" s="27">
        <f t="shared" ca="1" si="11"/>
        <v>287.06844383533416</v>
      </c>
      <c r="Y71" s="7"/>
      <c r="Z71" s="28">
        <f t="shared" si="12"/>
        <v>287.11799999999994</v>
      </c>
      <c r="AA71" s="27">
        <f t="shared" si="9"/>
        <v>5.0111544417410778</v>
      </c>
      <c r="AB71" s="7"/>
      <c r="AC71" s="28">
        <f t="shared" ca="1" si="0"/>
        <v>-4.9556164665773395E-2</v>
      </c>
      <c r="AD71" s="27">
        <f t="shared" ca="1" si="10"/>
        <v>4.9757592982416554E-2</v>
      </c>
      <c r="AE71" s="7">
        <v>98</v>
      </c>
    </row>
    <row r="72" spans="1:31" s="26" customFormat="1" x14ac:dyDescent="0.25">
      <c r="A72" s="26">
        <v>52</v>
      </c>
      <c r="B72" s="26">
        <v>607</v>
      </c>
      <c r="C72" s="26">
        <v>11494</v>
      </c>
      <c r="D72" s="26">
        <v>12209</v>
      </c>
      <c r="E72" s="26">
        <v>14827</v>
      </c>
      <c r="F72" s="26">
        <v>14103</v>
      </c>
      <c r="G72" s="27"/>
      <c r="H72" s="7"/>
      <c r="I72" s="28">
        <f t="shared" si="1"/>
        <v>-3333</v>
      </c>
      <c r="J72" s="27">
        <f t="shared" si="1"/>
        <v>-1894</v>
      </c>
      <c r="K72" s="7"/>
      <c r="L72" s="124">
        <f t="shared" si="2"/>
        <v>0.86640181536674576</v>
      </c>
      <c r="M72" s="27">
        <f t="shared" ca="1" si="3"/>
        <v>2.3974829076292999E-7</v>
      </c>
      <c r="N72" s="44"/>
      <c r="O72" s="44"/>
      <c r="P72" s="7"/>
      <c r="Q72" s="28">
        <f t="shared" ca="1" si="4"/>
        <v>-3311.1133972354805</v>
      </c>
      <c r="R72" s="27">
        <f t="shared" ca="1" si="5"/>
        <v>-1914.8578612626225</v>
      </c>
      <c r="S72" s="7"/>
      <c r="T72" s="28">
        <f t="shared" ca="1" si="6"/>
        <v>0.86221755709432391</v>
      </c>
      <c r="U72" s="27">
        <f t="shared" ca="1" si="7"/>
        <v>-0.50229312359256451</v>
      </c>
      <c r="V72" s="7"/>
      <c r="W72" s="28">
        <f t="shared" ca="1" si="8"/>
        <v>0.86591217438524715</v>
      </c>
      <c r="X72" s="27">
        <f t="shared" ca="1" si="11"/>
        <v>292.5830526911368</v>
      </c>
      <c r="Y72" s="7"/>
      <c r="Z72" s="28">
        <f t="shared" si="12"/>
        <v>292.58099999999996</v>
      </c>
      <c r="AA72" s="27">
        <f t="shared" si="9"/>
        <v>5.1065017787775284</v>
      </c>
      <c r="AB72" s="7"/>
      <c r="AC72" s="28">
        <f t="shared" ca="1" si="0"/>
        <v>2.0526911368392575E-3</v>
      </c>
      <c r="AD72" s="27">
        <f t="shared" ca="1" si="10"/>
        <v>8.4123827832627285E-4</v>
      </c>
      <c r="AE72" s="7">
        <v>97</v>
      </c>
    </row>
    <row r="73" spans="1:31" s="26" customFormat="1" x14ac:dyDescent="0.25">
      <c r="A73" s="26">
        <v>53</v>
      </c>
      <c r="B73" s="26">
        <v>616</v>
      </c>
      <c r="C73" s="26">
        <v>11594</v>
      </c>
      <c r="D73" s="26">
        <v>12058</v>
      </c>
      <c r="E73" s="26">
        <v>14721</v>
      </c>
      <c r="F73" s="26">
        <v>14260</v>
      </c>
      <c r="G73" s="27"/>
      <c r="H73" s="7"/>
      <c r="I73" s="28">
        <f t="shared" si="1"/>
        <v>-3127</v>
      </c>
      <c r="J73" s="27">
        <f t="shared" si="1"/>
        <v>-2202</v>
      </c>
      <c r="K73" s="7"/>
      <c r="L73" s="124">
        <f t="shared" si="2"/>
        <v>0.81399559515185205</v>
      </c>
      <c r="M73" s="27">
        <f t="shared" ca="1" si="3"/>
        <v>1.2925752821265864E-6</v>
      </c>
      <c r="N73" s="44"/>
      <c r="O73" s="44"/>
      <c r="P73" s="7"/>
      <c r="Q73" s="28">
        <f t="shared" ca="1" si="4"/>
        <v>-3105.1133972354805</v>
      </c>
      <c r="R73" s="27">
        <f t="shared" ca="1" si="5"/>
        <v>-2222.8578612626225</v>
      </c>
      <c r="S73" s="7"/>
      <c r="T73" s="28">
        <f t="shared" ca="1" si="6"/>
        <v>0.80857493135105374</v>
      </c>
      <c r="U73" s="27">
        <f t="shared" ca="1" si="7"/>
        <v>-0.58308569060038384</v>
      </c>
      <c r="V73" s="7"/>
      <c r="W73" s="28">
        <f t="shared" ca="1" si="8"/>
        <v>0.81285868034320252</v>
      </c>
      <c r="X73" s="27">
        <f t="shared" ca="1" si="11"/>
        <v>298.11905317156004</v>
      </c>
      <c r="Y73" s="7"/>
      <c r="Z73" s="28">
        <f t="shared" si="12"/>
        <v>298.12499999999994</v>
      </c>
      <c r="AA73" s="27">
        <f t="shared" si="9"/>
        <v>5.2032628325080941</v>
      </c>
      <c r="AB73" s="7"/>
      <c r="AC73" s="28">
        <f t="shared" ca="1" si="0"/>
        <v>-5.946828439903129E-3</v>
      </c>
      <c r="AD73" s="27">
        <f t="shared" ca="1" si="10"/>
        <v>-1.320091046949301E-2</v>
      </c>
      <c r="AE73" s="7">
        <v>96</v>
      </c>
    </row>
    <row r="74" spans="1:31" s="26" customFormat="1" x14ac:dyDescent="0.25">
      <c r="A74" s="26">
        <v>54</v>
      </c>
      <c r="B74" s="26">
        <v>623</v>
      </c>
      <c r="C74" s="26">
        <v>11716</v>
      </c>
      <c r="D74" s="26">
        <v>11909</v>
      </c>
      <c r="E74" s="26">
        <v>14604</v>
      </c>
      <c r="F74" s="26">
        <v>14407</v>
      </c>
      <c r="G74" s="27"/>
      <c r="H74" s="7"/>
      <c r="I74" s="28">
        <f t="shared" si="1"/>
        <v>-2888</v>
      </c>
      <c r="J74" s="27">
        <f t="shared" si="1"/>
        <v>-2498</v>
      </c>
      <c r="K74" s="7"/>
      <c r="L74" s="124">
        <f t="shared" si="2"/>
        <v>0.75324614426919911</v>
      </c>
      <c r="M74" s="27">
        <f t="shared" ca="1" si="3"/>
        <v>4.2330293838334401E-6</v>
      </c>
      <c r="N74" s="44"/>
      <c r="O74" s="44"/>
      <c r="P74" s="7"/>
      <c r="Q74" s="28">
        <f t="shared" ca="1" si="4"/>
        <v>-2866.1133972354805</v>
      </c>
      <c r="R74" s="27">
        <f t="shared" ca="1" si="5"/>
        <v>-2518.8578612626225</v>
      </c>
      <c r="S74" s="7"/>
      <c r="T74" s="28">
        <f t="shared" ca="1" si="6"/>
        <v>0.7463390694450267</v>
      </c>
      <c r="U74" s="27">
        <f t="shared" ca="1" si="7"/>
        <v>-0.66073049525724903</v>
      </c>
      <c r="V74" s="7"/>
      <c r="W74" s="28">
        <f t="shared" ca="1" si="8"/>
        <v>0.75118871155247824</v>
      </c>
      <c r="X74" s="27">
        <f t="shared" ca="1" si="11"/>
        <v>303.80035718626937</v>
      </c>
      <c r="Y74" s="7"/>
      <c r="Z74" s="28">
        <f t="shared" si="12"/>
        <v>303.73199999999997</v>
      </c>
      <c r="AA74" s="27">
        <f t="shared" si="9"/>
        <v>5.3011234436674162</v>
      </c>
      <c r="AB74" s="7"/>
      <c r="AC74" s="28">
        <f t="shared" ca="1" si="0"/>
        <v>6.8357186269395243E-2</v>
      </c>
      <c r="AD74" s="27">
        <f t="shared" ca="1" si="10"/>
        <v>-9.9001153728920599E-2</v>
      </c>
      <c r="AE74" s="7">
        <v>95</v>
      </c>
    </row>
    <row r="75" spans="1:31" s="26" customFormat="1" x14ac:dyDescent="0.25">
      <c r="A75" s="26">
        <v>55</v>
      </c>
      <c r="B75" s="26">
        <v>633</v>
      </c>
      <c r="C75" s="26">
        <v>11852</v>
      </c>
      <c r="D75" s="26">
        <v>11777</v>
      </c>
      <c r="E75" s="26">
        <v>14478</v>
      </c>
      <c r="F75" s="26">
        <v>14541</v>
      </c>
      <c r="G75" s="27"/>
      <c r="H75" s="7"/>
      <c r="I75" s="28">
        <f t="shared" si="1"/>
        <v>-2626</v>
      </c>
      <c r="J75" s="27">
        <f t="shared" si="1"/>
        <v>-2764</v>
      </c>
      <c r="K75" s="7"/>
      <c r="L75" s="124">
        <f t="shared" si="2"/>
        <v>0.68413837085444096</v>
      </c>
      <c r="M75" s="27">
        <f t="shared" ca="1" si="3"/>
        <v>4.4427002868640219E-7</v>
      </c>
      <c r="N75" s="44"/>
      <c r="O75" s="44"/>
      <c r="P75" s="7"/>
      <c r="Q75" s="28">
        <f t="shared" ca="1" si="4"/>
        <v>-2604.1133972354805</v>
      </c>
      <c r="R75" s="27">
        <f t="shared" ca="1" si="5"/>
        <v>-2784.8578612626225</v>
      </c>
      <c r="S75" s="7"/>
      <c r="T75" s="28">
        <f t="shared" ca="1" si="6"/>
        <v>0.67811398233465403</v>
      </c>
      <c r="U75" s="27">
        <f t="shared" ca="1" si="7"/>
        <v>-0.73050589403672928</v>
      </c>
      <c r="V75" s="7"/>
      <c r="W75" s="28">
        <f t="shared" ca="1" si="8"/>
        <v>0.68347183501242914</v>
      </c>
      <c r="X75" s="27">
        <f t="shared" ca="1" si="11"/>
        <v>309.37131201150362</v>
      </c>
      <c r="Y75" s="7"/>
      <c r="Z75" s="28">
        <f t="shared" si="12"/>
        <v>309.42899999999997</v>
      </c>
      <c r="AA75" s="27">
        <f t="shared" si="9"/>
        <v>5.400554851153534</v>
      </c>
      <c r="AB75" s="7"/>
      <c r="AC75" s="28">
        <f t="shared" ca="1" si="0"/>
        <v>-5.7687988496354592E-2</v>
      </c>
      <c r="AD75" s="27">
        <f t="shared" ca="1" si="10"/>
        <v>3.8183865131315997E-2</v>
      </c>
      <c r="AE75" s="7">
        <v>94</v>
      </c>
    </row>
    <row r="76" spans="1:31" s="26" customFormat="1" x14ac:dyDescent="0.25">
      <c r="A76" s="26">
        <v>56</v>
      </c>
      <c r="B76" s="26">
        <v>627</v>
      </c>
      <c r="C76" s="26">
        <v>11988</v>
      </c>
      <c r="D76" s="26">
        <v>11650</v>
      </c>
      <c r="E76" s="26">
        <v>14330</v>
      </c>
      <c r="F76" s="26">
        <v>14663</v>
      </c>
      <c r="G76" s="27"/>
      <c r="H76" s="7"/>
      <c r="I76" s="28">
        <f t="shared" si="1"/>
        <v>-2342</v>
      </c>
      <c r="J76" s="27">
        <f t="shared" si="1"/>
        <v>-3013</v>
      </c>
      <c r="K76" s="7"/>
      <c r="L76" s="124">
        <f t="shared" si="2"/>
        <v>0.60901660867917118</v>
      </c>
      <c r="M76" s="27">
        <f t="shared" ca="1" si="3"/>
        <v>9.5409239225877241E-7</v>
      </c>
      <c r="N76" s="44"/>
      <c r="O76" s="44"/>
      <c r="P76" s="7"/>
      <c r="Q76" s="28">
        <f t="shared" ca="1" si="4"/>
        <v>-2320.1133972354805</v>
      </c>
      <c r="R76" s="27">
        <f t="shared" ca="1" si="5"/>
        <v>-3033.8578612626225</v>
      </c>
      <c r="S76" s="7"/>
      <c r="T76" s="28">
        <f t="shared" ca="1" si="6"/>
        <v>0.60416007111577663</v>
      </c>
      <c r="U76" s="27">
        <f t="shared" ca="1" si="7"/>
        <v>-0.79582196281902473</v>
      </c>
      <c r="V76" s="7"/>
      <c r="W76" s="28">
        <f t="shared" ca="1" si="8"/>
        <v>0.60999338521055324</v>
      </c>
      <c r="X76" s="27">
        <f t="shared" ca="1" si="11"/>
        <v>314.99617111868167</v>
      </c>
      <c r="Y76" s="7"/>
      <c r="Z76" s="28">
        <f t="shared" si="12"/>
        <v>315.07199999999995</v>
      </c>
      <c r="AA76" s="27">
        <f t="shared" si="9"/>
        <v>5.4990437808435733</v>
      </c>
      <c r="AB76" s="7"/>
      <c r="AC76" s="28">
        <f t="shared" ca="1" si="0"/>
        <v>-7.5828881318273034E-2</v>
      </c>
      <c r="AD76" s="27">
        <f t="shared" ca="1" si="10"/>
        <v>0.10127345302271351</v>
      </c>
      <c r="AE76" s="7">
        <v>93</v>
      </c>
    </row>
    <row r="77" spans="1:31" s="26" customFormat="1" x14ac:dyDescent="0.25">
      <c r="A77" s="26">
        <v>57</v>
      </c>
      <c r="B77" s="26">
        <v>643</v>
      </c>
      <c r="C77" s="26">
        <v>12146</v>
      </c>
      <c r="D77" s="26">
        <v>11534</v>
      </c>
      <c r="E77" s="26">
        <v>14169</v>
      </c>
      <c r="F77" s="26">
        <v>14764</v>
      </c>
      <c r="G77" s="27"/>
      <c r="H77" s="7"/>
      <c r="I77" s="28">
        <f t="shared" si="1"/>
        <v>-2023</v>
      </c>
      <c r="J77" s="27">
        <f t="shared" si="1"/>
        <v>-3230</v>
      </c>
      <c r="K77" s="7"/>
      <c r="L77" s="124">
        <f t="shared" si="2"/>
        <v>0.52584967679266448</v>
      </c>
      <c r="M77" s="27">
        <f t="shared" ca="1" si="3"/>
        <v>2.2189659592643985E-6</v>
      </c>
      <c r="N77" s="44"/>
      <c r="O77" s="44"/>
      <c r="P77" s="7"/>
      <c r="Q77" s="28">
        <f t="shared" ca="1" si="4"/>
        <v>-2001.1133972354805</v>
      </c>
      <c r="R77" s="27">
        <f t="shared" ca="1" si="5"/>
        <v>-3250.8578612626225</v>
      </c>
      <c r="S77" s="7"/>
      <c r="T77" s="28">
        <f t="shared" ca="1" si="6"/>
        <v>0.52109212154246021</v>
      </c>
      <c r="U77" s="27">
        <f t="shared" ca="1" si="7"/>
        <v>-0.85274399866544282</v>
      </c>
      <c r="V77" s="7"/>
      <c r="W77" s="28">
        <f t="shared" ca="1" si="8"/>
        <v>0.52733929619347275</v>
      </c>
      <c r="X77" s="27">
        <f t="shared" ca="1" si="11"/>
        <v>320.73338414716852</v>
      </c>
      <c r="Y77" s="7"/>
      <c r="Z77" s="28">
        <f t="shared" si="12"/>
        <v>320.85899999999992</v>
      </c>
      <c r="AA77" s="27">
        <f t="shared" si="9"/>
        <v>5.600045984656485</v>
      </c>
      <c r="AB77" s="7"/>
      <c r="AC77" s="28">
        <f t="shared" ca="1" si="0"/>
        <v>-0.12561585283140175</v>
      </c>
      <c r="AD77" s="27">
        <f t="shared" ca="1" si="10"/>
        <v>9.6480860310123262E-2</v>
      </c>
      <c r="AE77" s="7">
        <v>92</v>
      </c>
    </row>
    <row r="78" spans="1:31" s="26" customFormat="1" x14ac:dyDescent="0.25">
      <c r="A78" s="26">
        <v>58</v>
      </c>
      <c r="B78" s="26">
        <v>635</v>
      </c>
      <c r="C78" s="26">
        <v>12314</v>
      </c>
      <c r="D78" s="26">
        <v>11441</v>
      </c>
      <c r="E78" s="26">
        <v>13995</v>
      </c>
      <c r="F78" s="26">
        <v>14859</v>
      </c>
      <c r="G78" s="27"/>
      <c r="H78" s="7"/>
      <c r="I78" s="28">
        <f t="shared" si="1"/>
        <v>-1681</v>
      </c>
      <c r="J78" s="27">
        <f t="shared" si="1"/>
        <v>-3418</v>
      </c>
      <c r="K78" s="7"/>
      <c r="L78" s="124">
        <f t="shared" si="2"/>
        <v>0.43844924688469883</v>
      </c>
      <c r="M78" s="27">
        <f t="shared" ca="1" si="3"/>
        <v>3.6469525793229023E-8</v>
      </c>
      <c r="N78" s="44"/>
      <c r="O78" s="44"/>
      <c r="P78" s="7"/>
      <c r="Q78" s="28">
        <f t="shared" ca="1" si="4"/>
        <v>-1659.1133972354805</v>
      </c>
      <c r="R78" s="27">
        <f t="shared" ca="1" si="5"/>
        <v>-3438.8578612626225</v>
      </c>
      <c r="S78" s="7"/>
      <c r="T78" s="28">
        <f t="shared" ca="1" si="6"/>
        <v>0.43203494676479809</v>
      </c>
      <c r="U78" s="27">
        <f t="shared" ca="1" si="7"/>
        <v>-0.90205894216372218</v>
      </c>
      <c r="V78" s="7"/>
      <c r="W78" s="28">
        <f t="shared" ca="1" si="8"/>
        <v>0.43864021684514609</v>
      </c>
      <c r="X78" s="27">
        <f t="shared" ca="1" si="11"/>
        <v>326.53408781639121</v>
      </c>
      <c r="Y78" s="7"/>
      <c r="Z78" s="28">
        <f t="shared" si="12"/>
        <v>326.5739999999999</v>
      </c>
      <c r="AA78" s="27">
        <f t="shared" si="9"/>
        <v>5.6997915514079596</v>
      </c>
      <c r="AB78" s="7"/>
      <c r="AC78" s="28">
        <f t="shared" ca="1" si="0"/>
        <v>-3.9912183608691976E-2</v>
      </c>
      <c r="AD78" s="27">
        <f t="shared" ca="1" si="10"/>
        <v>5.0138129784897956E-2</v>
      </c>
      <c r="AE78" s="7">
        <v>91</v>
      </c>
    </row>
    <row r="79" spans="1:31" s="26" customFormat="1" x14ac:dyDescent="0.25">
      <c r="A79" s="26">
        <v>59</v>
      </c>
      <c r="B79" s="26">
        <v>622</v>
      </c>
      <c r="C79" s="26">
        <v>12490</v>
      </c>
      <c r="D79" s="26">
        <v>11376</v>
      </c>
      <c r="E79" s="26">
        <v>13827</v>
      </c>
      <c r="F79" s="26">
        <v>14935</v>
      </c>
      <c r="G79" s="27"/>
      <c r="H79" s="7"/>
      <c r="I79" s="28">
        <f t="shared" si="1"/>
        <v>-1337</v>
      </c>
      <c r="J79" s="27">
        <f t="shared" si="1"/>
        <v>-3559</v>
      </c>
      <c r="K79" s="7"/>
      <c r="L79" s="124">
        <f t="shared" si="2"/>
        <v>0.34860231920743595</v>
      </c>
      <c r="M79" s="27">
        <f t="shared" ca="1" si="3"/>
        <v>5.2981444014246667E-7</v>
      </c>
      <c r="N79" s="44"/>
      <c r="O79" s="44"/>
      <c r="P79" s="7"/>
      <c r="Q79" s="28">
        <f t="shared" ca="1" si="4"/>
        <v>-1315.1133972354805</v>
      </c>
      <c r="R79" s="27">
        <f t="shared" ca="1" si="5"/>
        <v>-3579.8578612626225</v>
      </c>
      <c r="S79" s="7"/>
      <c r="T79" s="28">
        <f t="shared" ca="1" si="6"/>
        <v>0.34245696979545376</v>
      </c>
      <c r="U79" s="27">
        <f t="shared" ca="1" si="7"/>
        <v>-0.93904514978743159</v>
      </c>
      <c r="V79" s="7"/>
      <c r="W79" s="28">
        <f t="shared" ca="1" si="8"/>
        <v>0.3493302027421738</v>
      </c>
      <c r="X79" s="27">
        <f t="shared" ca="1" si="11"/>
        <v>332.06065692325546</v>
      </c>
      <c r="Y79" s="7"/>
      <c r="Z79" s="28">
        <f t="shared" si="12"/>
        <v>332.17199999999991</v>
      </c>
      <c r="AA79" s="27">
        <f t="shared" si="9"/>
        <v>5.7974950829346019</v>
      </c>
      <c r="AB79" s="7"/>
      <c r="AC79" s="28">
        <f t="shared" ca="1" si="0"/>
        <v>-0.11134307674444699</v>
      </c>
      <c r="AD79" s="27">
        <f t="shared" ca="1" si="10"/>
        <v>7.9304143725039467E-2</v>
      </c>
      <c r="AE79" s="7">
        <v>90</v>
      </c>
    </row>
    <row r="80" spans="1:31" s="26" customFormat="1" x14ac:dyDescent="0.25">
      <c r="A80" s="26">
        <v>60</v>
      </c>
      <c r="B80" s="26">
        <v>623</v>
      </c>
      <c r="C80" s="26">
        <v>12669</v>
      </c>
      <c r="D80" s="26">
        <v>11311</v>
      </c>
      <c r="E80" s="26">
        <v>13644</v>
      </c>
      <c r="F80" s="26">
        <v>14987</v>
      </c>
      <c r="G80" s="27"/>
      <c r="H80" s="7"/>
      <c r="I80" s="28">
        <f t="shared" si="1"/>
        <v>-975</v>
      </c>
      <c r="J80" s="27">
        <f t="shared" si="1"/>
        <v>-3676</v>
      </c>
      <c r="K80" s="7"/>
      <c r="L80" s="124">
        <f t="shared" si="2"/>
        <v>0.25527419057467676</v>
      </c>
      <c r="M80" s="27">
        <f t="shared" ca="1" si="3"/>
        <v>1.5964539963357173E-10</v>
      </c>
      <c r="N80" s="44"/>
      <c r="O80" s="44"/>
      <c r="P80" s="7"/>
      <c r="Q80" s="28">
        <f t="shared" ca="1" si="4"/>
        <v>-953.11339723548053</v>
      </c>
      <c r="R80" s="27">
        <f t="shared" ca="1" si="5"/>
        <v>-3696.8578612626225</v>
      </c>
      <c r="S80" s="7"/>
      <c r="T80" s="28">
        <f t="shared" ca="1" si="6"/>
        <v>0.24819177310096929</v>
      </c>
      <c r="U80" s="27">
        <f t="shared" ca="1" si="7"/>
        <v>-0.96973583270923303</v>
      </c>
      <c r="V80" s="7"/>
      <c r="W80" s="28">
        <f t="shared" ca="1" si="8"/>
        <v>0.25528682566073241</v>
      </c>
      <c r="X80" s="27">
        <f t="shared" ca="1" si="11"/>
        <v>337.71743588293612</v>
      </c>
      <c r="Y80" s="7"/>
      <c r="Z80" s="28">
        <f t="shared" si="12"/>
        <v>337.77899999999988</v>
      </c>
      <c r="AA80" s="27">
        <f t="shared" si="9"/>
        <v>5.895355694093924</v>
      </c>
      <c r="AB80" s="7"/>
      <c r="AC80" s="28">
        <f t="shared" ca="1" si="0"/>
        <v>-6.1564117063767299E-2</v>
      </c>
      <c r="AD80" s="27">
        <f t="shared" ca="1" si="10"/>
        <v>3.4039986093375774E-2</v>
      </c>
      <c r="AE80" s="7">
        <v>89</v>
      </c>
    </row>
    <row r="81" spans="1:31" s="26" customFormat="1" x14ac:dyDescent="0.25">
      <c r="A81" s="26">
        <v>61</v>
      </c>
      <c r="B81" s="26">
        <v>610</v>
      </c>
      <c r="C81" s="26">
        <v>12856</v>
      </c>
      <c r="D81" s="26">
        <v>11283</v>
      </c>
      <c r="E81" s="26">
        <v>13474</v>
      </c>
      <c r="F81" s="26">
        <v>15036</v>
      </c>
      <c r="G81" s="27"/>
      <c r="H81" s="7"/>
      <c r="I81" s="28">
        <f t="shared" si="1"/>
        <v>-618</v>
      </c>
      <c r="J81" s="27">
        <f t="shared" si="1"/>
        <v>-3753</v>
      </c>
      <c r="K81" s="7"/>
      <c r="L81" s="124">
        <f t="shared" si="2"/>
        <v>0.16151662521445823</v>
      </c>
      <c r="M81" s="27">
        <f t="shared" ca="1" si="3"/>
        <v>9.0662181321611322E-7</v>
      </c>
      <c r="N81" s="44"/>
      <c r="O81" s="44"/>
      <c r="P81" s="7"/>
      <c r="Q81" s="28">
        <f t="shared" ca="1" si="4"/>
        <v>-596.11339723548053</v>
      </c>
      <c r="R81" s="27">
        <f t="shared" ca="1" si="5"/>
        <v>-3773.8578612626225</v>
      </c>
      <c r="S81" s="7"/>
      <c r="T81" s="28">
        <f t="shared" ca="1" si="6"/>
        <v>0.15522858188569041</v>
      </c>
      <c r="U81" s="27">
        <f t="shared" ca="1" si="7"/>
        <v>-0.98993397446118792</v>
      </c>
      <c r="V81" s="7"/>
      <c r="W81" s="28">
        <f t="shared" ca="1" si="8"/>
        <v>0.16246879211853341</v>
      </c>
      <c r="X81" s="27">
        <f t="shared" ca="1" si="11"/>
        <v>343.14580689456659</v>
      </c>
      <c r="Y81" s="7"/>
      <c r="Z81" s="28">
        <f t="shared" si="12"/>
        <v>343.26899999999989</v>
      </c>
      <c r="AA81" s="27">
        <f t="shared" si="9"/>
        <v>5.991174270028413</v>
      </c>
      <c r="AB81" s="7"/>
      <c r="AC81" s="28">
        <f t="shared" ca="1" si="0"/>
        <v>-0.12319310543330175</v>
      </c>
      <c r="AD81" s="27">
        <f t="shared" ca="1" si="10"/>
        <v>4.5267658762611518E-2</v>
      </c>
      <c r="AE81" s="7">
        <v>88</v>
      </c>
    </row>
    <row r="82" spans="1:31" s="26" customFormat="1" x14ac:dyDescent="0.25">
      <c r="A82" s="26">
        <v>62</v>
      </c>
      <c r="B82" s="26">
        <v>622</v>
      </c>
      <c r="C82" s="26">
        <v>13036</v>
      </c>
      <c r="D82" s="26">
        <v>11253</v>
      </c>
      <c r="E82" s="26">
        <v>13278</v>
      </c>
      <c r="F82" s="26">
        <v>15045</v>
      </c>
      <c r="G82" s="27"/>
      <c r="H82" s="7"/>
      <c r="I82" s="28">
        <f t="shared" si="1"/>
        <v>-242</v>
      </c>
      <c r="J82" s="27">
        <f t="shared" si="1"/>
        <v>-3792</v>
      </c>
      <c r="K82" s="7"/>
      <c r="L82" s="124">
        <f t="shared" si="2"/>
        <v>6.4390760501524716E-2</v>
      </c>
      <c r="M82" s="27">
        <f t="shared" ca="1" si="3"/>
        <v>5.7304312020359114E-8</v>
      </c>
      <c r="N82" s="44"/>
      <c r="O82" s="44"/>
      <c r="P82" s="7"/>
      <c r="Q82" s="28">
        <f t="shared" ca="1" si="4"/>
        <v>-220.11339723548056</v>
      </c>
      <c r="R82" s="27">
        <f t="shared" ca="1" si="5"/>
        <v>-3812.8578612626225</v>
      </c>
      <c r="S82" s="7"/>
      <c r="T82" s="28">
        <f t="shared" ca="1" si="6"/>
        <v>5.7317769849430301E-2</v>
      </c>
      <c r="U82" s="27">
        <f t="shared" ca="1" si="7"/>
        <v>-1.0001642021017885</v>
      </c>
      <c r="V82" s="7"/>
      <c r="W82" s="28">
        <f t="shared" ca="1" si="8"/>
        <v>6.4630143692288727E-2</v>
      </c>
      <c r="X82" s="27">
        <f t="shared" ca="1" si="11"/>
        <v>348.76886176664584</v>
      </c>
      <c r="Y82" s="7"/>
      <c r="Z82" s="28">
        <f t="shared" si="12"/>
        <v>348.8669999999999</v>
      </c>
      <c r="AA82" s="27">
        <f t="shared" si="9"/>
        <v>6.0888778015550553</v>
      </c>
      <c r="AB82" s="7"/>
      <c r="AC82" s="28">
        <f t="shared" ca="1" si="0"/>
        <v>-9.8138233354063686E-2</v>
      </c>
      <c r="AD82" s="27">
        <f t="shared" ca="1" si="10"/>
        <v>-3.1451542872503069E-2</v>
      </c>
      <c r="AE82" s="7">
        <v>87</v>
      </c>
    </row>
    <row r="83" spans="1:31" s="26" customFormat="1" x14ac:dyDescent="0.25">
      <c r="A83" s="26">
        <v>63</v>
      </c>
      <c r="B83" s="26">
        <v>628</v>
      </c>
      <c r="C83" s="26">
        <v>13221</v>
      </c>
      <c r="D83" s="26">
        <v>11245</v>
      </c>
      <c r="E83" s="26">
        <v>13086</v>
      </c>
      <c r="F83" s="26">
        <v>15045</v>
      </c>
      <c r="G83" s="27"/>
      <c r="H83" s="7"/>
      <c r="I83" s="28">
        <f t="shared" si="1"/>
        <v>135</v>
      </c>
      <c r="J83" s="27">
        <f t="shared" si="1"/>
        <v>-3800</v>
      </c>
      <c r="K83" s="7"/>
      <c r="L83" s="124">
        <f t="shared" si="2"/>
        <v>-3.4296108429793436E-2</v>
      </c>
      <c r="M83" s="27">
        <f t="shared" ca="1" si="3"/>
        <v>5.8944878866445846E-7</v>
      </c>
      <c r="N83" s="44"/>
      <c r="O83" s="44"/>
      <c r="P83" s="7"/>
      <c r="Q83" s="28">
        <f t="shared" ca="1" si="4"/>
        <v>156.88660276451944</v>
      </c>
      <c r="R83" s="27">
        <f t="shared" ca="1" si="5"/>
        <v>-3820.8578612626225</v>
      </c>
      <c r="S83" s="7"/>
      <c r="T83" s="28">
        <f t="shared" ca="1" si="6"/>
        <v>-4.0853443282670925E-2</v>
      </c>
      <c r="U83" s="27">
        <f t="shared" ca="1" si="7"/>
        <v>-1.0022627103357578</v>
      </c>
      <c r="V83" s="7"/>
      <c r="W83" s="28">
        <f t="shared" ca="1" si="8"/>
        <v>-3.3528352746867898E-2</v>
      </c>
      <c r="X83" s="27">
        <f t="shared" ca="1" si="11"/>
        <v>354.3821294473214</v>
      </c>
      <c r="Y83" s="7"/>
      <c r="Z83" s="28">
        <f t="shared" si="12"/>
        <v>354.51899999999989</v>
      </c>
      <c r="AA83" s="27">
        <f t="shared" si="9"/>
        <v>6.1875238108777761</v>
      </c>
      <c r="AB83" s="7"/>
      <c r="AC83" s="28">
        <f t="shared" ca="1" si="0"/>
        <v>-0.13687055267848791</v>
      </c>
      <c r="AD83" s="27">
        <f t="shared" ca="1" si="10"/>
        <v>8.1030692230115164E-3</v>
      </c>
      <c r="AE83" s="7">
        <v>86</v>
      </c>
    </row>
    <row r="84" spans="1:31" s="26" customFormat="1" x14ac:dyDescent="0.25">
      <c r="A84" s="26">
        <v>64</v>
      </c>
      <c r="B84" s="26">
        <v>633</v>
      </c>
      <c r="C84" s="26">
        <v>13421</v>
      </c>
      <c r="D84" s="26">
        <v>11269</v>
      </c>
      <c r="E84" s="26">
        <v>12906</v>
      </c>
      <c r="F84" s="26">
        <v>15036</v>
      </c>
      <c r="G84" s="27"/>
      <c r="H84" s="7"/>
      <c r="I84" s="28">
        <f t="shared" si="1"/>
        <v>515</v>
      </c>
      <c r="J84" s="27">
        <f t="shared" si="1"/>
        <v>-3767</v>
      </c>
      <c r="K84" s="7"/>
      <c r="L84" s="124">
        <f t="shared" si="2"/>
        <v>-0.13343273719713139</v>
      </c>
      <c r="M84" s="27">
        <f t="shared" ca="1" si="3"/>
        <v>7.8508409294278908E-7</v>
      </c>
      <c r="N84" s="44"/>
      <c r="O84" s="44"/>
      <c r="P84" s="7"/>
      <c r="Q84" s="28">
        <f t="shared" ca="1" si="4"/>
        <v>536.88660276451947</v>
      </c>
      <c r="R84" s="27">
        <f t="shared" ca="1" si="5"/>
        <v>-3787.8578612626225</v>
      </c>
      <c r="S84" s="7"/>
      <c r="T84" s="28">
        <f t="shared" ca="1" si="6"/>
        <v>-0.1398058597022955</v>
      </c>
      <c r="U84" s="27">
        <f t="shared" ca="1" si="7"/>
        <v>-0.99360636387063417</v>
      </c>
      <c r="V84" s="7"/>
      <c r="W84" s="28">
        <f t="shared" ca="1" si="8"/>
        <v>-0.13254668748467571</v>
      </c>
      <c r="X84" s="27">
        <f ca="1">IF(MOD(ATAN2(U84,W84)*180/PI()-$J$9+360,360)&lt;355,MOD(ATAN2(U84,W84)*180/PI()-$J$9+360,360)+360,MOD(ATAN2(U84,W84)*180/PI()-$J$9+360,360))</f>
        <v>360.06452135800504</v>
      </c>
      <c r="Y84" s="7"/>
      <c r="Z84" s="28">
        <f t="shared" si="12"/>
        <v>360.21599999999989</v>
      </c>
      <c r="AA84" s="27">
        <f t="shared" si="9"/>
        <v>6.2869552183638913</v>
      </c>
      <c r="AB84" s="7"/>
      <c r="AC84" s="28">
        <f t="shared" ref="AC84:AC147" ca="1" si="13">X84-Z84</f>
        <v>-0.15147864199485639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13370</v>
      </c>
      <c r="D85" s="26">
        <v>11228</v>
      </c>
      <c r="E85" s="26">
        <v>12857</v>
      </c>
      <c r="F85" s="26">
        <v>14977</v>
      </c>
      <c r="G85" s="27"/>
      <c r="H85" s="7"/>
      <c r="I85" s="28">
        <f t="shared" ref="I85:J148" si="14">C85-E85</f>
        <v>513</v>
      </c>
      <c r="J85" s="27">
        <f t="shared" si="14"/>
        <v>-3749</v>
      </c>
      <c r="K85" s="7"/>
      <c r="L85" s="124">
        <f>$O$3*SIN(2*PI()/$O$4*($Z85+$O$5))+$O$6</f>
        <v>-0.13361266940080407</v>
      </c>
      <c r="M85" s="27">
        <f t="shared" ref="M85:M148" ca="1" si="15">(W85-L85)^2</f>
        <v>2.409587155491841E-6</v>
      </c>
      <c r="N85" s="44"/>
      <c r="O85" s="44"/>
      <c r="P85" s="7"/>
      <c r="Q85" s="28">
        <f t="shared" ref="Q85:Q148" ca="1" si="16">I85-$J$4</f>
        <v>534.88660276451947</v>
      </c>
      <c r="R85" s="27">
        <f t="shared" ref="R85:R148" ca="1" si="17">J85-$J$3</f>
        <v>-3769.8578612626225</v>
      </c>
      <c r="S85" s="7"/>
      <c r="T85" s="28">
        <f t="shared" ref="T85:T148" ca="1" si="18">Q85/$J$7</f>
        <v>-0.13928505751061329</v>
      </c>
      <c r="U85" s="27">
        <f t="shared" ref="U85:U148" ca="1" si="19">R85/$J$6</f>
        <v>-0.98888472034420327</v>
      </c>
      <c r="V85" s="7"/>
      <c r="W85" s="28">
        <f t="shared" ref="W85:W148" ca="1" si="20">(T85-U85*SIN(-$J$11*PI()/180))/(COS(-$J$11*PI()/180))</f>
        <v>-0.13206038490513589</v>
      </c>
      <c r="X85" s="27">
        <f ca="1">IF(MOD(ATAN2(U85,W85)*180/PI()-$J$9+360,360)&lt;355,MOD(ATAN2(U85,W85)*180/PI()-$J$9+360,360)+360,MOD(ATAN2(U85,W85)*180/PI()-$J$9+360,360))</f>
        <v>360.07269376505729</v>
      </c>
      <c r="Y85" s="7"/>
      <c r="Z85" s="28">
        <f t="shared" si="12"/>
        <v>360.21599999999989</v>
      </c>
      <c r="AA85" s="27">
        <f t="shared" ref="AA85:AA148" si="21">Z85*PI()/180</f>
        <v>6.2869552183638913</v>
      </c>
      <c r="AB85" s="7"/>
      <c r="AC85" s="28">
        <f t="shared" ca="1" si="13"/>
        <v>-0.14330623494259953</v>
      </c>
      <c r="AD85" s="27"/>
      <c r="AE85" s="7"/>
    </row>
    <row r="86" spans="1:31" s="26" customFormat="1" x14ac:dyDescent="0.25">
      <c r="A86" s="26">
        <v>1</v>
      </c>
      <c r="B86" s="26">
        <v>-615</v>
      </c>
      <c r="C86" s="26">
        <v>13187</v>
      </c>
      <c r="D86" s="26">
        <v>11214</v>
      </c>
      <c r="E86" s="26">
        <v>13041</v>
      </c>
      <c r="F86" s="26">
        <v>15004</v>
      </c>
      <c r="G86" s="27"/>
      <c r="H86" s="7"/>
      <c r="I86" s="28">
        <f t="shared" si="14"/>
        <v>146</v>
      </c>
      <c r="J86" s="27">
        <f t="shared" si="14"/>
        <v>-3790</v>
      </c>
      <c r="K86" s="7"/>
      <c r="L86" s="124">
        <f t="shared" ref="L86:L149" si="22">$O$3*SIN(2*PI()/$O$4*($Z86+$O$5))+$O$6</f>
        <v>-3.7633089899919599E-2</v>
      </c>
      <c r="M86" s="27">
        <f t="shared" ca="1" si="15"/>
        <v>1.4910226781746414E-6</v>
      </c>
      <c r="N86" s="44"/>
      <c r="O86" s="44"/>
      <c r="P86" s="7"/>
      <c r="Q86" s="28">
        <f t="shared" ca="1" si="16"/>
        <v>167.88660276451944</v>
      </c>
      <c r="R86" s="27">
        <f t="shared" ca="1" si="17"/>
        <v>-3810.8578612626225</v>
      </c>
      <c r="S86" s="7"/>
      <c r="T86" s="28">
        <f t="shared" ca="1" si="18"/>
        <v>-4.3717855336923218E-2</v>
      </c>
      <c r="U86" s="27">
        <f t="shared" ca="1" si="19"/>
        <v>-0.99963957504329604</v>
      </c>
      <c r="V86" s="7"/>
      <c r="W86" s="28">
        <f t="shared" ca="1" si="20"/>
        <v>-3.6412015504899115E-2</v>
      </c>
      <c r="X86" s="27">
        <f ca="1">MOD(ATAN2(U86,W86)*180/PI()-$J$9+360,360)</f>
        <v>354.55223251654439</v>
      </c>
      <c r="Y86" s="7"/>
      <c r="Z86" s="28">
        <f t="shared" ref="Z86:Z149" si="23">360/40000*B86+Z85</f>
        <v>354.68099999999987</v>
      </c>
      <c r="AA86" s="27">
        <f t="shared" si="21"/>
        <v>6.1903512442660054</v>
      </c>
      <c r="AB86" s="7"/>
      <c r="AC86" s="28">
        <f t="shared" ca="1" si="13"/>
        <v>-0.12876748345547639</v>
      </c>
      <c r="AD86" s="27"/>
      <c r="AE86" s="7"/>
    </row>
    <row r="87" spans="1:31" s="26" customFormat="1" x14ac:dyDescent="0.25">
      <c r="A87" s="26">
        <v>2</v>
      </c>
      <c r="B87" s="26">
        <v>-627</v>
      </c>
      <c r="C87" s="26">
        <v>12996</v>
      </c>
      <c r="D87" s="26">
        <v>11214</v>
      </c>
      <c r="E87" s="26">
        <v>13228</v>
      </c>
      <c r="F87" s="26">
        <v>14995</v>
      </c>
      <c r="G87" s="27"/>
      <c r="H87" s="7"/>
      <c r="I87" s="28">
        <f t="shared" si="14"/>
        <v>-232</v>
      </c>
      <c r="J87" s="27">
        <f t="shared" si="14"/>
        <v>-3781</v>
      </c>
      <c r="K87" s="7"/>
      <c r="L87" s="124">
        <f t="shared" si="22"/>
        <v>6.0571706748675978E-2</v>
      </c>
      <c r="M87" s="27">
        <f t="shared" ca="1" si="15"/>
        <v>2.0542480441918957E-6</v>
      </c>
      <c r="N87" s="44"/>
      <c r="O87" s="44"/>
      <c r="P87" s="7"/>
      <c r="Q87" s="28">
        <f t="shared" ca="1" si="16"/>
        <v>-210.11339723548056</v>
      </c>
      <c r="R87" s="27">
        <f t="shared" ca="1" si="17"/>
        <v>-3801.8578612626225</v>
      </c>
      <c r="S87" s="7"/>
      <c r="T87" s="28">
        <f t="shared" ca="1" si="18"/>
        <v>5.4713758891019128E-2</v>
      </c>
      <c r="U87" s="27">
        <f t="shared" ca="1" si="19"/>
        <v>-0.99727875328008053</v>
      </c>
      <c r="V87" s="7"/>
      <c r="W87" s="28">
        <f t="shared" ca="1" si="20"/>
        <v>6.2004971568655837E-2</v>
      </c>
      <c r="X87" s="27">
        <f ca="1">MOD(ATAN2(U87,W87)*180/PI()-$J$9+360,360)</f>
        <v>348.90841022377333</v>
      </c>
      <c r="Y87" s="7"/>
      <c r="Z87" s="28">
        <f t="shared" si="23"/>
        <v>349.0379999999999</v>
      </c>
      <c r="AA87" s="27">
        <f t="shared" si="21"/>
        <v>6.0918623145759661</v>
      </c>
      <c r="AB87" s="7"/>
      <c r="AC87" s="28">
        <f t="shared" ca="1" si="13"/>
        <v>-0.12958977622656676</v>
      </c>
      <c r="AD87" s="27"/>
      <c r="AE87" s="7"/>
    </row>
    <row r="88" spans="1:31" s="26" customFormat="1" x14ac:dyDescent="0.25">
      <c r="A88" s="26">
        <v>3</v>
      </c>
      <c r="B88" s="26">
        <v>-614</v>
      </c>
      <c r="C88" s="26">
        <v>12814</v>
      </c>
      <c r="D88" s="26">
        <v>11235</v>
      </c>
      <c r="E88" s="26">
        <v>13411</v>
      </c>
      <c r="F88" s="26">
        <v>14979</v>
      </c>
      <c r="G88" s="27"/>
      <c r="H88" s="7"/>
      <c r="I88" s="28">
        <f t="shared" si="14"/>
        <v>-597</v>
      </c>
      <c r="J88" s="27">
        <f t="shared" si="14"/>
        <v>-3744</v>
      </c>
      <c r="K88" s="7"/>
      <c r="L88" s="124">
        <f t="shared" si="22"/>
        <v>0.15617482580957631</v>
      </c>
      <c r="M88" s="27">
        <f t="shared" ca="1" si="15"/>
        <v>6.5309097760927697E-7</v>
      </c>
      <c r="N88" s="44"/>
      <c r="O88" s="44"/>
      <c r="P88" s="7"/>
      <c r="Q88" s="28">
        <f t="shared" ca="1" si="16"/>
        <v>-575.11339723548053</v>
      </c>
      <c r="R88" s="27">
        <f t="shared" ca="1" si="17"/>
        <v>-3764.8578612626225</v>
      </c>
      <c r="S88" s="7"/>
      <c r="T88" s="28">
        <f t="shared" ca="1" si="18"/>
        <v>0.14976015887302693</v>
      </c>
      <c r="U88" s="27">
        <f t="shared" ca="1" si="19"/>
        <v>-0.98757315269797241</v>
      </c>
      <c r="V88" s="7"/>
      <c r="W88" s="28">
        <f t="shared" ca="1" si="20"/>
        <v>0.15698296625381189</v>
      </c>
      <c r="X88" s="27">
        <f t="shared" ref="X88:X148" ca="1" si="24">MOD(ATAN2(U88,W88)*180/PI()-$J$9+360,360)</f>
        <v>343.4340745533292</v>
      </c>
      <c r="Y88" s="7"/>
      <c r="Z88" s="28">
        <f t="shared" si="23"/>
        <v>343.51199999999989</v>
      </c>
      <c r="AA88" s="27">
        <f t="shared" si="21"/>
        <v>5.995415420110759</v>
      </c>
      <c r="AB88" s="7"/>
      <c r="AC88" s="28">
        <f t="shared" ca="1" si="13"/>
        <v>-7.7925446670690235E-2</v>
      </c>
      <c r="AD88" s="27"/>
      <c r="AE88" s="7"/>
    </row>
    <row r="89" spans="1:31" s="26" customFormat="1" x14ac:dyDescent="0.25">
      <c r="A89" s="26">
        <v>4</v>
      </c>
      <c r="B89" s="26">
        <v>-614</v>
      </c>
      <c r="C89" s="26">
        <v>12632</v>
      </c>
      <c r="D89" s="26">
        <v>11271</v>
      </c>
      <c r="E89" s="26">
        <v>13589</v>
      </c>
      <c r="F89" s="26">
        <v>14942</v>
      </c>
      <c r="G89" s="27"/>
      <c r="H89" s="7"/>
      <c r="I89" s="28">
        <f t="shared" si="14"/>
        <v>-957</v>
      </c>
      <c r="J89" s="27">
        <f t="shared" si="14"/>
        <v>-3671</v>
      </c>
      <c r="K89" s="7"/>
      <c r="L89" s="124">
        <f t="shared" si="22"/>
        <v>0.25032321928872342</v>
      </c>
      <c r="M89" s="27">
        <f t="shared" ca="1" si="15"/>
        <v>7.1115202031623793E-8</v>
      </c>
      <c r="N89" s="44"/>
      <c r="O89" s="44"/>
      <c r="P89" s="7"/>
      <c r="Q89" s="28">
        <f t="shared" ca="1" si="16"/>
        <v>-935.11339723548053</v>
      </c>
      <c r="R89" s="27">
        <f t="shared" ca="1" si="17"/>
        <v>-3691.8578612626225</v>
      </c>
      <c r="S89" s="7"/>
      <c r="T89" s="28">
        <f t="shared" ca="1" si="18"/>
        <v>0.24350455337582919</v>
      </c>
      <c r="U89" s="27">
        <f t="shared" ca="1" si="19"/>
        <v>-0.96842426506300228</v>
      </c>
      <c r="V89" s="7"/>
      <c r="W89" s="28">
        <f t="shared" ca="1" si="20"/>
        <v>0.25058989362575573</v>
      </c>
      <c r="X89" s="27">
        <f t="shared" ca="1" si="24"/>
        <v>337.95847586902948</v>
      </c>
      <c r="Y89" s="7"/>
      <c r="Z89" s="28">
        <f t="shared" si="23"/>
        <v>337.98599999999988</v>
      </c>
      <c r="AA89" s="27">
        <f t="shared" si="21"/>
        <v>5.898968525645552</v>
      </c>
      <c r="AB89" s="7"/>
      <c r="AC89" s="28">
        <f t="shared" ca="1" si="13"/>
        <v>-2.7524130970391525E-2</v>
      </c>
      <c r="AD89" s="27"/>
      <c r="AE89" s="7"/>
    </row>
    <row r="90" spans="1:31" s="26" customFormat="1" x14ac:dyDescent="0.25">
      <c r="A90" s="26">
        <v>5</v>
      </c>
      <c r="B90" s="26">
        <v>-625</v>
      </c>
      <c r="C90" s="26">
        <v>12458</v>
      </c>
      <c r="D90" s="26">
        <v>11332</v>
      </c>
      <c r="E90" s="26">
        <v>13774</v>
      </c>
      <c r="F90" s="26">
        <v>14886</v>
      </c>
      <c r="G90" s="27"/>
      <c r="H90" s="7"/>
      <c r="I90" s="28">
        <f t="shared" si="14"/>
        <v>-1316</v>
      </c>
      <c r="J90" s="27">
        <f t="shared" si="14"/>
        <v>-3554</v>
      </c>
      <c r="K90" s="7"/>
      <c r="L90" s="124">
        <f t="shared" si="22"/>
        <v>0.34376003886726814</v>
      </c>
      <c r="M90" s="27">
        <f t="shared" ca="1" si="15"/>
        <v>8.4654136387154668E-9</v>
      </c>
      <c r="N90" s="44"/>
      <c r="O90" s="44"/>
      <c r="P90" s="7"/>
      <c r="Q90" s="28">
        <f t="shared" ca="1" si="16"/>
        <v>-1294.1133972354805</v>
      </c>
      <c r="R90" s="27">
        <f t="shared" ca="1" si="17"/>
        <v>-3574.8578612626225</v>
      </c>
      <c r="S90" s="7"/>
      <c r="T90" s="28">
        <f t="shared" ca="1" si="18"/>
        <v>0.33698854678279028</v>
      </c>
      <c r="U90" s="27">
        <f t="shared" ca="1" si="19"/>
        <v>-0.93773358214120073</v>
      </c>
      <c r="V90" s="7"/>
      <c r="W90" s="28">
        <f t="shared" ca="1" si="20"/>
        <v>0.34385204654976648</v>
      </c>
      <c r="X90" s="27">
        <f t="shared" ca="1" si="24"/>
        <v>332.32896106698047</v>
      </c>
      <c r="Y90" s="7"/>
      <c r="Z90" s="28">
        <f t="shared" si="23"/>
        <v>332.36099999999988</v>
      </c>
      <c r="AA90" s="27">
        <f t="shared" si="21"/>
        <v>5.8007937552208713</v>
      </c>
      <c r="AB90" s="7"/>
      <c r="AC90" s="28">
        <f t="shared" ca="1" si="13"/>
        <v>-3.2038933019407523E-2</v>
      </c>
      <c r="AD90" s="27"/>
      <c r="AE90" s="7"/>
    </row>
    <row r="91" spans="1:31" s="26" customFormat="1" x14ac:dyDescent="0.25">
      <c r="A91" s="26">
        <v>6</v>
      </c>
      <c r="B91" s="26">
        <v>-617</v>
      </c>
      <c r="C91" s="26">
        <v>12275</v>
      </c>
      <c r="D91" s="26">
        <v>11397</v>
      </c>
      <c r="E91" s="26">
        <v>13931</v>
      </c>
      <c r="F91" s="26">
        <v>14807</v>
      </c>
      <c r="G91" s="27"/>
      <c r="H91" s="7"/>
      <c r="I91" s="28">
        <f t="shared" si="14"/>
        <v>-1656</v>
      </c>
      <c r="J91" s="27">
        <f t="shared" si="14"/>
        <v>-3410</v>
      </c>
      <c r="K91" s="7"/>
      <c r="L91" s="124">
        <f t="shared" si="22"/>
        <v>0.43275368171470147</v>
      </c>
      <c r="M91" s="27">
        <f t="shared" ca="1" si="15"/>
        <v>4.0832806239381591E-7</v>
      </c>
      <c r="N91" s="44"/>
      <c r="O91" s="44"/>
      <c r="P91" s="7"/>
      <c r="Q91" s="28">
        <f t="shared" ca="1" si="16"/>
        <v>-1634.1133972354805</v>
      </c>
      <c r="R91" s="27">
        <f t="shared" ca="1" si="17"/>
        <v>-3430.8578612626225</v>
      </c>
      <c r="S91" s="7"/>
      <c r="T91" s="28">
        <f t="shared" ca="1" si="18"/>
        <v>0.42552491936877018</v>
      </c>
      <c r="U91" s="27">
        <f t="shared" ca="1" si="19"/>
        <v>-0.89996043392975278</v>
      </c>
      <c r="V91" s="7"/>
      <c r="W91" s="28">
        <f t="shared" ca="1" si="20"/>
        <v>0.43211467618859561</v>
      </c>
      <c r="X91" s="27">
        <f t="shared" ca="1" si="24"/>
        <v>326.81822594617609</v>
      </c>
      <c r="Y91" s="7"/>
      <c r="Z91" s="28">
        <f t="shared" si="23"/>
        <v>326.80799999999988</v>
      </c>
      <c r="AA91" s="27">
        <f t="shared" si="21"/>
        <v>5.7038756218576259</v>
      </c>
      <c r="AB91" s="7"/>
      <c r="AC91" s="28">
        <f t="shared" ca="1" si="13"/>
        <v>1.022594617620598E-2</v>
      </c>
      <c r="AD91" s="27"/>
      <c r="AE91" s="7"/>
    </row>
    <row r="92" spans="1:31" s="26" customFormat="1" x14ac:dyDescent="0.25">
      <c r="A92" s="26">
        <v>7</v>
      </c>
      <c r="B92" s="26">
        <v>-645</v>
      </c>
      <c r="C92" s="26">
        <v>12103</v>
      </c>
      <c r="D92" s="26">
        <v>11488</v>
      </c>
      <c r="E92" s="26">
        <v>14104</v>
      </c>
      <c r="F92" s="26">
        <v>14713</v>
      </c>
      <c r="G92" s="27"/>
      <c r="H92" s="7"/>
      <c r="I92" s="28">
        <f t="shared" si="14"/>
        <v>-2001</v>
      </c>
      <c r="J92" s="27">
        <f t="shared" si="14"/>
        <v>-3225</v>
      </c>
      <c r="K92" s="7"/>
      <c r="L92" s="124">
        <f t="shared" si="22"/>
        <v>0.52142650629853426</v>
      </c>
      <c r="M92" s="27">
        <f t="shared" ca="1" si="15"/>
        <v>3.0354577136887668E-8</v>
      </c>
      <c r="N92" s="44"/>
      <c r="O92" s="44"/>
      <c r="P92" s="7"/>
      <c r="Q92" s="28">
        <f t="shared" ca="1" si="16"/>
        <v>-1979.1133972354805</v>
      </c>
      <c r="R92" s="27">
        <f t="shared" ca="1" si="17"/>
        <v>-3245.8578612626225</v>
      </c>
      <c r="S92" s="7"/>
      <c r="T92" s="28">
        <f t="shared" ca="1" si="18"/>
        <v>0.5153632974339557</v>
      </c>
      <c r="U92" s="27">
        <f t="shared" ca="1" si="19"/>
        <v>-0.85143243101921207</v>
      </c>
      <c r="V92" s="7"/>
      <c r="W92" s="28">
        <f t="shared" ca="1" si="20"/>
        <v>0.52160073194858869</v>
      </c>
      <c r="X92" s="27">
        <f t="shared" ca="1" si="24"/>
        <v>320.97386500747859</v>
      </c>
      <c r="Y92" s="7"/>
      <c r="Z92" s="28">
        <f t="shared" si="23"/>
        <v>321.00299999999987</v>
      </c>
      <c r="AA92" s="27">
        <f t="shared" si="21"/>
        <v>5.6025592587793556</v>
      </c>
      <c r="AB92" s="7"/>
      <c r="AC92" s="28">
        <f t="shared" ca="1" si="13"/>
        <v>-2.9134992521278491E-2</v>
      </c>
      <c r="AD92" s="27"/>
      <c r="AE92" s="7"/>
    </row>
    <row r="93" spans="1:31" s="26" customFormat="1" x14ac:dyDescent="0.25">
      <c r="A93" s="26">
        <v>8</v>
      </c>
      <c r="B93" s="26">
        <v>-640</v>
      </c>
      <c r="C93" s="26">
        <v>11952</v>
      </c>
      <c r="D93" s="26">
        <v>11598</v>
      </c>
      <c r="E93" s="26">
        <v>14268</v>
      </c>
      <c r="F93" s="26">
        <v>14607</v>
      </c>
      <c r="G93" s="27"/>
      <c r="H93" s="7"/>
      <c r="I93" s="28">
        <f t="shared" si="14"/>
        <v>-2316</v>
      </c>
      <c r="J93" s="27">
        <f t="shared" si="14"/>
        <v>-3009</v>
      </c>
      <c r="K93" s="7"/>
      <c r="L93" s="124">
        <f t="shared" si="22"/>
        <v>0.60412411261457366</v>
      </c>
      <c r="M93" s="27">
        <f t="shared" ca="1" si="15"/>
        <v>8.2629270929528019E-7</v>
      </c>
      <c r="N93" s="44"/>
      <c r="O93" s="44"/>
      <c r="P93" s="7"/>
      <c r="Q93" s="28">
        <f t="shared" ca="1" si="16"/>
        <v>-2294.1133972354805</v>
      </c>
      <c r="R93" s="27">
        <f t="shared" ca="1" si="17"/>
        <v>-3029.8578612626225</v>
      </c>
      <c r="S93" s="7"/>
      <c r="T93" s="28">
        <f t="shared" ca="1" si="18"/>
        <v>0.59738964262390759</v>
      </c>
      <c r="U93" s="27">
        <f t="shared" ca="1" si="19"/>
        <v>-0.79477270870204009</v>
      </c>
      <c r="V93" s="7"/>
      <c r="W93" s="28">
        <f t="shared" ca="1" si="20"/>
        <v>0.60321510617384</v>
      </c>
      <c r="X93" s="27">
        <f t="shared" ca="1" si="24"/>
        <v>315.26844457170432</v>
      </c>
      <c r="Y93" s="7"/>
      <c r="Z93" s="28">
        <f t="shared" si="23"/>
        <v>315.24299999999988</v>
      </c>
      <c r="AA93" s="27">
        <f t="shared" si="21"/>
        <v>5.5020282938644822</v>
      </c>
      <c r="AB93" s="7"/>
      <c r="AC93" s="28">
        <f t="shared" ca="1" si="13"/>
        <v>2.5444571704440477E-2</v>
      </c>
      <c r="AD93" s="27"/>
      <c r="AE93" s="7"/>
    </row>
    <row r="94" spans="1:31" s="26" customFormat="1" x14ac:dyDescent="0.25">
      <c r="A94" s="26">
        <v>9</v>
      </c>
      <c r="B94" s="26">
        <v>-625</v>
      </c>
      <c r="C94" s="26">
        <v>11806</v>
      </c>
      <c r="D94" s="26">
        <v>11724</v>
      </c>
      <c r="E94" s="26">
        <v>14414</v>
      </c>
      <c r="F94" s="26">
        <v>14491</v>
      </c>
      <c r="G94" s="27"/>
      <c r="H94" s="7"/>
      <c r="I94" s="28">
        <f t="shared" si="14"/>
        <v>-2608</v>
      </c>
      <c r="J94" s="27">
        <f t="shared" si="14"/>
        <v>-2767</v>
      </c>
      <c r="K94" s="7"/>
      <c r="L94" s="124">
        <f t="shared" si="22"/>
        <v>0.67899759924128733</v>
      </c>
      <c r="M94" s="27">
        <f t="shared" ca="1" si="15"/>
        <v>4.2996891942802919E-8</v>
      </c>
      <c r="N94" s="44"/>
      <c r="O94" s="44"/>
      <c r="P94" s="7"/>
      <c r="Q94" s="28">
        <f t="shared" ca="1" si="16"/>
        <v>-2586.1133972354805</v>
      </c>
      <c r="R94" s="27">
        <f t="shared" ca="1" si="17"/>
        <v>-2787.8578612626225</v>
      </c>
      <c r="S94" s="7"/>
      <c r="T94" s="28">
        <f t="shared" ca="1" si="18"/>
        <v>0.67342676260951384</v>
      </c>
      <c r="U94" s="27">
        <f t="shared" ca="1" si="19"/>
        <v>-0.73129283462446781</v>
      </c>
      <c r="V94" s="7"/>
      <c r="W94" s="28">
        <f t="shared" ca="1" si="20"/>
        <v>0.67879024232208085</v>
      </c>
      <c r="X94" s="27">
        <f t="shared" ca="1" si="24"/>
        <v>309.59849587663484</v>
      </c>
      <c r="Y94" s="7"/>
      <c r="Z94" s="28">
        <f t="shared" si="23"/>
        <v>309.61799999999988</v>
      </c>
      <c r="AA94" s="27">
        <f t="shared" si="21"/>
        <v>5.4038535234398015</v>
      </c>
      <c r="AB94" s="7"/>
      <c r="AC94" s="28">
        <f t="shared" ca="1" si="13"/>
        <v>-1.9504123365038595E-2</v>
      </c>
      <c r="AD94" s="27"/>
      <c r="AE94" s="7"/>
    </row>
    <row r="95" spans="1:31" s="26" customFormat="1" x14ac:dyDescent="0.25">
      <c r="A95" s="26">
        <v>10</v>
      </c>
      <c r="B95" s="26">
        <v>-625</v>
      </c>
      <c r="C95" s="26">
        <v>11679</v>
      </c>
      <c r="D95" s="26">
        <v>11863</v>
      </c>
      <c r="E95" s="26">
        <v>14554</v>
      </c>
      <c r="F95" s="26">
        <v>14364</v>
      </c>
      <c r="G95" s="27"/>
      <c r="H95" s="7"/>
      <c r="I95" s="28">
        <f t="shared" si="14"/>
        <v>-2875</v>
      </c>
      <c r="J95" s="27">
        <f t="shared" si="14"/>
        <v>-2501</v>
      </c>
      <c r="K95" s="7"/>
      <c r="L95" s="124">
        <f t="shared" si="22"/>
        <v>0.74732763570030858</v>
      </c>
      <c r="M95" s="27">
        <f t="shared" ca="1" si="15"/>
        <v>2.318648080588989E-7</v>
      </c>
      <c r="N95" s="44"/>
      <c r="O95" s="44"/>
      <c r="P95" s="7"/>
      <c r="Q95" s="28">
        <f t="shared" ca="1" si="16"/>
        <v>-2853.1133972354805</v>
      </c>
      <c r="R95" s="27">
        <f t="shared" ca="1" si="17"/>
        <v>-2521.8578612626225</v>
      </c>
      <c r="S95" s="7"/>
      <c r="T95" s="28">
        <f t="shared" ca="1" si="18"/>
        <v>0.74295385519909218</v>
      </c>
      <c r="U95" s="27">
        <f t="shared" ca="1" si="19"/>
        <v>-0.66151743584498757</v>
      </c>
      <c r="V95" s="7"/>
      <c r="W95" s="28">
        <f t="shared" ca="1" si="20"/>
        <v>0.7478091591245144</v>
      </c>
      <c r="X95" s="27">
        <f t="shared" ca="1" si="24"/>
        <v>303.96235603254036</v>
      </c>
      <c r="Y95" s="7"/>
      <c r="Z95" s="28">
        <f t="shared" si="23"/>
        <v>303.99299999999988</v>
      </c>
      <c r="AA95" s="27">
        <f t="shared" si="21"/>
        <v>5.3056787530151199</v>
      </c>
      <c r="AB95" s="7"/>
      <c r="AC95" s="28">
        <f t="shared" ca="1" si="13"/>
        <v>-3.0643967459525356E-2</v>
      </c>
      <c r="AD95" s="27"/>
      <c r="AE95" s="7"/>
    </row>
    <row r="96" spans="1:31" s="26" customFormat="1" x14ac:dyDescent="0.25">
      <c r="A96" s="26">
        <v>11</v>
      </c>
      <c r="B96" s="26">
        <v>-630</v>
      </c>
      <c r="C96" s="26">
        <v>11551</v>
      </c>
      <c r="D96" s="26">
        <v>11999</v>
      </c>
      <c r="E96" s="26">
        <v>14661</v>
      </c>
      <c r="F96" s="26">
        <v>14204</v>
      </c>
      <c r="G96" s="27"/>
      <c r="H96" s="7"/>
      <c r="I96" s="28">
        <f t="shared" si="14"/>
        <v>-3110</v>
      </c>
      <c r="J96" s="27">
        <f t="shared" si="14"/>
        <v>-2205</v>
      </c>
      <c r="K96" s="7"/>
      <c r="L96" s="124">
        <f t="shared" si="22"/>
        <v>0.80891437381737441</v>
      </c>
      <c r="M96" s="27">
        <f t="shared" ca="1" si="15"/>
        <v>2.2741273374590773E-7</v>
      </c>
      <c r="N96" s="44"/>
      <c r="O96" s="44"/>
      <c r="P96" s="7"/>
      <c r="Q96" s="28">
        <f t="shared" ca="1" si="16"/>
        <v>-3088.1133972354805</v>
      </c>
      <c r="R96" s="27">
        <f t="shared" ca="1" si="17"/>
        <v>-2225.8578612626225</v>
      </c>
      <c r="S96" s="7"/>
      <c r="T96" s="28">
        <f t="shared" ca="1" si="18"/>
        <v>0.80414811272175479</v>
      </c>
      <c r="U96" s="27">
        <f t="shared" ca="1" si="19"/>
        <v>-0.58387263118812227</v>
      </c>
      <c r="V96" s="7"/>
      <c r="W96" s="28">
        <f t="shared" ca="1" si="20"/>
        <v>0.80843749570533119</v>
      </c>
      <c r="X96" s="27">
        <f t="shared" ca="1" si="24"/>
        <v>298.30385226109047</v>
      </c>
      <c r="Y96" s="7"/>
      <c r="Z96" s="28">
        <f t="shared" si="23"/>
        <v>298.32299999999987</v>
      </c>
      <c r="AA96" s="27">
        <f t="shared" si="21"/>
        <v>5.2067185844270414</v>
      </c>
      <c r="AB96" s="7"/>
      <c r="AC96" s="28">
        <f t="shared" ca="1" si="13"/>
        <v>-1.9147738909396139E-2</v>
      </c>
      <c r="AD96" s="27"/>
      <c r="AE96" s="7"/>
    </row>
    <row r="97" spans="1:31" s="26" customFormat="1" x14ac:dyDescent="0.25">
      <c r="A97" s="26">
        <v>12</v>
      </c>
      <c r="B97" s="26">
        <v>-613</v>
      </c>
      <c r="C97" s="26">
        <v>11448</v>
      </c>
      <c r="D97" s="26">
        <v>12155</v>
      </c>
      <c r="E97" s="26">
        <v>14763</v>
      </c>
      <c r="F97" s="26">
        <v>14056</v>
      </c>
      <c r="G97" s="27"/>
      <c r="H97" s="7"/>
      <c r="I97" s="28">
        <f t="shared" si="14"/>
        <v>-3315</v>
      </c>
      <c r="J97" s="27">
        <f t="shared" si="14"/>
        <v>-1901</v>
      </c>
      <c r="K97" s="7"/>
      <c r="L97" s="124">
        <f t="shared" si="22"/>
        <v>0.86124164008100135</v>
      </c>
      <c r="M97" s="27">
        <f t="shared" ca="1" si="15"/>
        <v>1.1483381138633586E-11</v>
      </c>
      <c r="N97" s="44"/>
      <c r="O97" s="44"/>
      <c r="P97" s="7"/>
      <c r="Q97" s="28">
        <f t="shared" ca="1" si="16"/>
        <v>-3293.1133972354805</v>
      </c>
      <c r="R97" s="27">
        <f t="shared" ca="1" si="17"/>
        <v>-1921.8578612626225</v>
      </c>
      <c r="S97" s="7"/>
      <c r="T97" s="28">
        <f t="shared" ca="1" si="18"/>
        <v>0.85753033736918383</v>
      </c>
      <c r="U97" s="27">
        <f t="shared" ca="1" si="19"/>
        <v>-0.50412931829728769</v>
      </c>
      <c r="V97" s="7"/>
      <c r="W97" s="28">
        <f t="shared" ca="1" si="20"/>
        <v>0.8612382513672131</v>
      </c>
      <c r="X97" s="27">
        <f t="shared" ca="1" si="24"/>
        <v>292.80889392941504</v>
      </c>
      <c r="Y97" s="7"/>
      <c r="Z97" s="28">
        <f t="shared" si="23"/>
        <v>292.80599999999987</v>
      </c>
      <c r="AA97" s="27">
        <f t="shared" si="21"/>
        <v>5.1104287695945141</v>
      </c>
      <c r="AB97" s="7"/>
      <c r="AC97" s="28">
        <f t="shared" ca="1" si="13"/>
        <v>2.8939294151655304E-3</v>
      </c>
      <c r="AD97" s="27"/>
      <c r="AE97" s="7"/>
    </row>
    <row r="98" spans="1:31" s="26" customFormat="1" x14ac:dyDescent="0.25">
      <c r="A98" s="26">
        <v>13</v>
      </c>
      <c r="B98" s="26">
        <v>-608</v>
      </c>
      <c r="C98" s="26">
        <v>11371</v>
      </c>
      <c r="D98" s="26">
        <v>12323</v>
      </c>
      <c r="E98" s="26">
        <v>14858</v>
      </c>
      <c r="F98" s="26">
        <v>13902</v>
      </c>
      <c r="G98" s="27"/>
      <c r="H98" s="7"/>
      <c r="I98" s="28">
        <f t="shared" si="14"/>
        <v>-3487</v>
      </c>
      <c r="J98" s="27">
        <f t="shared" si="14"/>
        <v>-1579</v>
      </c>
      <c r="K98" s="7"/>
      <c r="L98" s="124">
        <f t="shared" si="22"/>
        <v>0.90525709181901848</v>
      </c>
      <c r="M98" s="27">
        <f t="shared" ca="1" si="15"/>
        <v>2.3696277603067806E-8</v>
      </c>
      <c r="N98" s="44"/>
      <c r="O98" s="44"/>
      <c r="P98" s="7"/>
      <c r="Q98" s="28">
        <f t="shared" ca="1" si="16"/>
        <v>-3465.1133972354805</v>
      </c>
      <c r="R98" s="27">
        <f t="shared" ca="1" si="17"/>
        <v>-1599.8578612626225</v>
      </c>
      <c r="S98" s="7"/>
      <c r="T98" s="28">
        <f t="shared" ca="1" si="18"/>
        <v>0.90231932585385599</v>
      </c>
      <c r="U98" s="27">
        <f t="shared" ca="1" si="19"/>
        <v>-0.41966436188002215</v>
      </c>
      <c r="V98" s="7"/>
      <c r="W98" s="28">
        <f t="shared" ca="1" si="20"/>
        <v>0.90541102777194393</v>
      </c>
      <c r="X98" s="27">
        <f t="shared" ca="1" si="24"/>
        <v>287.33420142831653</v>
      </c>
      <c r="Y98" s="7"/>
      <c r="Z98" s="28">
        <f t="shared" si="23"/>
        <v>287.33399999999989</v>
      </c>
      <c r="AA98" s="27">
        <f t="shared" si="21"/>
        <v>5.0149243529253846</v>
      </c>
      <c r="AB98" s="7"/>
      <c r="AC98" s="28">
        <f t="shared" ca="1" si="13"/>
        <v>2.0142831664315963E-4</v>
      </c>
      <c r="AD98" s="27"/>
      <c r="AE98" s="7"/>
    </row>
    <row r="99" spans="1:31" s="26" customFormat="1" x14ac:dyDescent="0.25">
      <c r="A99" s="26">
        <v>14</v>
      </c>
      <c r="B99" s="26">
        <v>-636</v>
      </c>
      <c r="C99" s="26">
        <v>11302</v>
      </c>
      <c r="D99" s="26">
        <v>12500</v>
      </c>
      <c r="E99" s="26">
        <v>14929</v>
      </c>
      <c r="F99" s="26">
        <v>13729</v>
      </c>
      <c r="G99" s="27"/>
      <c r="H99" s="7"/>
      <c r="I99" s="28">
        <f t="shared" si="14"/>
        <v>-3627</v>
      </c>
      <c r="J99" s="27">
        <f t="shared" si="14"/>
        <v>-1229</v>
      </c>
      <c r="K99" s="7"/>
      <c r="L99" s="124">
        <f t="shared" si="22"/>
        <v>0.94245968375274991</v>
      </c>
      <c r="M99" s="27">
        <f t="shared" ca="1" si="15"/>
        <v>1.5942217934908606E-6</v>
      </c>
      <c r="N99" s="44"/>
      <c r="O99" s="44"/>
      <c r="P99" s="7"/>
      <c r="Q99" s="28">
        <f t="shared" ca="1" si="16"/>
        <v>-3605.1133972354805</v>
      </c>
      <c r="R99" s="27">
        <f t="shared" ca="1" si="17"/>
        <v>-1249.8578612626225</v>
      </c>
      <c r="S99" s="7"/>
      <c r="T99" s="28">
        <f t="shared" ca="1" si="18"/>
        <v>0.93877547927161242</v>
      </c>
      <c r="U99" s="27">
        <f t="shared" ca="1" si="19"/>
        <v>-0.32785462664386389</v>
      </c>
      <c r="V99" s="7"/>
      <c r="W99" s="28">
        <f t="shared" ca="1" si="20"/>
        <v>0.94119705879121507</v>
      </c>
      <c r="X99" s="27">
        <f t="shared" ca="1" si="24"/>
        <v>281.67131254074457</v>
      </c>
      <c r="Y99" s="7"/>
      <c r="Z99" s="28">
        <f t="shared" si="23"/>
        <v>281.6099999999999</v>
      </c>
      <c r="AA99" s="27">
        <f t="shared" si="21"/>
        <v>4.9150217065412294</v>
      </c>
      <c r="AB99" s="7"/>
      <c r="AC99" s="28">
        <f t="shared" ca="1" si="13"/>
        <v>6.1312540744665966E-2</v>
      </c>
      <c r="AD99" s="27"/>
      <c r="AE99" s="7"/>
    </row>
    <row r="100" spans="1:31" s="26" customFormat="1" x14ac:dyDescent="0.25">
      <c r="A100" s="26">
        <v>15</v>
      </c>
      <c r="B100" s="26">
        <v>-632</v>
      </c>
      <c r="C100" s="26">
        <v>11243</v>
      </c>
      <c r="D100" s="26">
        <v>12677</v>
      </c>
      <c r="E100" s="26">
        <v>14984</v>
      </c>
      <c r="F100" s="26">
        <v>13547</v>
      </c>
      <c r="G100" s="27"/>
      <c r="H100" s="7"/>
      <c r="I100" s="28">
        <f t="shared" si="14"/>
        <v>-3741</v>
      </c>
      <c r="J100" s="27">
        <f t="shared" si="14"/>
        <v>-870</v>
      </c>
      <c r="K100" s="7"/>
      <c r="L100" s="124">
        <f t="shared" si="22"/>
        <v>0.97011395102988351</v>
      </c>
      <c r="M100" s="27">
        <f t="shared" ca="1" si="15"/>
        <v>6.6052442064073108E-9</v>
      </c>
      <c r="N100" s="44"/>
      <c r="O100" s="44"/>
      <c r="P100" s="7"/>
      <c r="Q100" s="28">
        <f t="shared" ca="1" si="16"/>
        <v>-3719.1133972354805</v>
      </c>
      <c r="R100" s="27">
        <f t="shared" ca="1" si="17"/>
        <v>-890.85786126262246</v>
      </c>
      <c r="S100" s="7"/>
      <c r="T100" s="28">
        <f t="shared" ca="1" si="18"/>
        <v>0.96846120419749981</v>
      </c>
      <c r="U100" s="27">
        <f t="shared" ca="1" si="19"/>
        <v>-0.23368406964449015</v>
      </c>
      <c r="V100" s="7"/>
      <c r="W100" s="28">
        <f t="shared" ca="1" si="20"/>
        <v>0.97019522368338029</v>
      </c>
      <c r="X100" s="27">
        <f t="shared" ca="1" si="24"/>
        <v>276.00862166439822</v>
      </c>
      <c r="Y100" s="7"/>
      <c r="Z100" s="28">
        <f t="shared" si="23"/>
        <v>275.92199999999991</v>
      </c>
      <c r="AA100" s="27">
        <f t="shared" si="21"/>
        <v>4.8157473786877922</v>
      </c>
      <c r="AB100" s="7"/>
      <c r="AC100" s="28">
        <f t="shared" ca="1" si="13"/>
        <v>8.6621664398307985E-2</v>
      </c>
      <c r="AD100" s="27"/>
      <c r="AE100" s="7"/>
    </row>
    <row r="101" spans="1:31" s="26" customFormat="1" x14ac:dyDescent="0.25">
      <c r="A101" s="26">
        <v>16</v>
      </c>
      <c r="B101" s="26">
        <v>-635</v>
      </c>
      <c r="C101" s="26">
        <v>11205</v>
      </c>
      <c r="D101" s="26">
        <v>12858</v>
      </c>
      <c r="E101" s="26">
        <v>15016</v>
      </c>
      <c r="F101" s="26">
        <v>13360</v>
      </c>
      <c r="G101" s="27"/>
      <c r="H101" s="7"/>
      <c r="I101" s="28">
        <f t="shared" si="14"/>
        <v>-3811</v>
      </c>
      <c r="J101" s="27">
        <f t="shared" si="14"/>
        <v>-502</v>
      </c>
      <c r="K101" s="7"/>
      <c r="L101" s="124">
        <f t="shared" si="22"/>
        <v>0.98827293943682826</v>
      </c>
      <c r="M101" s="27">
        <f t="shared" ca="1" si="15"/>
        <v>3.0776080227556019E-7</v>
      </c>
      <c r="N101" s="44"/>
      <c r="O101" s="44"/>
      <c r="P101" s="7"/>
      <c r="Q101" s="28">
        <f t="shared" ca="1" si="16"/>
        <v>-3789.1133972354805</v>
      </c>
      <c r="R101" s="27">
        <f t="shared" ca="1" si="17"/>
        <v>-522.85786126262246</v>
      </c>
      <c r="S101" s="7"/>
      <c r="T101" s="28">
        <f t="shared" ca="1" si="18"/>
        <v>0.98668928090637797</v>
      </c>
      <c r="U101" s="27">
        <f t="shared" ca="1" si="19"/>
        <v>-0.13715269088190093</v>
      </c>
      <c r="V101" s="7"/>
      <c r="W101" s="28">
        <f t="shared" ca="1" si="20"/>
        <v>0.9877181775038556</v>
      </c>
      <c r="X101" s="27">
        <f t="shared" ca="1" si="24"/>
        <v>270.37158099493593</v>
      </c>
      <c r="Y101" s="7"/>
      <c r="Z101" s="28">
        <f t="shared" si="23"/>
        <v>270.20699999999994</v>
      </c>
      <c r="AA101" s="27">
        <f t="shared" si="21"/>
        <v>4.7160018119363167</v>
      </c>
      <c r="AB101" s="7"/>
      <c r="AC101" s="28">
        <f t="shared" ca="1" si="13"/>
        <v>0.16458099493598866</v>
      </c>
      <c r="AD101" s="27"/>
      <c r="AE101" s="7"/>
    </row>
    <row r="102" spans="1:31" s="26" customFormat="1" x14ac:dyDescent="0.25">
      <c r="A102" s="26">
        <v>17</v>
      </c>
      <c r="B102" s="26">
        <v>-633</v>
      </c>
      <c r="C102" s="26">
        <v>11188</v>
      </c>
      <c r="D102" s="26">
        <v>13046</v>
      </c>
      <c r="E102" s="26">
        <v>15030</v>
      </c>
      <c r="F102" s="26">
        <v>13166</v>
      </c>
      <c r="G102" s="27"/>
      <c r="H102" s="7"/>
      <c r="I102" s="28">
        <f t="shared" si="14"/>
        <v>-3842</v>
      </c>
      <c r="J102" s="27">
        <f t="shared" si="14"/>
        <v>-120</v>
      </c>
      <c r="K102" s="7"/>
      <c r="L102" s="124">
        <f t="shared" si="22"/>
        <v>0.99659173459635741</v>
      </c>
      <c r="M102" s="27">
        <f t="shared" ca="1" si="15"/>
        <v>2.3511964829520966E-6</v>
      </c>
      <c r="N102" s="44"/>
      <c r="O102" s="44"/>
      <c r="P102" s="7"/>
      <c r="Q102" s="28">
        <f t="shared" ca="1" si="16"/>
        <v>-3820.1133972354805</v>
      </c>
      <c r="R102" s="27">
        <f t="shared" ca="1" si="17"/>
        <v>-140.85786126262246</v>
      </c>
      <c r="S102" s="7"/>
      <c r="T102" s="28">
        <f t="shared" ca="1" si="18"/>
        <v>0.99476171487745269</v>
      </c>
      <c r="U102" s="27">
        <f t="shared" ca="1" si="19"/>
        <v>-3.6948922709865363E-2</v>
      </c>
      <c r="V102" s="7"/>
      <c r="W102" s="28">
        <f t="shared" ca="1" si="20"/>
        <v>0.99505837342463299</v>
      </c>
      <c r="X102" s="27">
        <f t="shared" ca="1" si="24"/>
        <v>264.59270154339436</v>
      </c>
      <c r="Y102" s="7"/>
      <c r="Z102" s="28">
        <f t="shared" si="23"/>
        <v>264.50999999999993</v>
      </c>
      <c r="AA102" s="27">
        <f t="shared" si="21"/>
        <v>4.6165704044501998</v>
      </c>
      <c r="AB102" s="7"/>
      <c r="AC102" s="28">
        <f t="shared" ca="1" si="13"/>
        <v>8.2701543394421151E-2</v>
      </c>
      <c r="AD102" s="27"/>
      <c r="AE102" s="7"/>
    </row>
    <row r="103" spans="1:31" s="26" customFormat="1" x14ac:dyDescent="0.25">
      <c r="A103" s="26">
        <v>18</v>
      </c>
      <c r="B103" s="26">
        <v>-631</v>
      </c>
      <c r="C103" s="26">
        <v>11190</v>
      </c>
      <c r="D103" s="26">
        <v>13234</v>
      </c>
      <c r="E103" s="26">
        <v>15029</v>
      </c>
      <c r="F103" s="26">
        <v>12980</v>
      </c>
      <c r="G103" s="27"/>
      <c r="H103" s="7"/>
      <c r="I103" s="28">
        <f t="shared" si="14"/>
        <v>-3839</v>
      </c>
      <c r="J103" s="27">
        <f t="shared" si="14"/>
        <v>254</v>
      </c>
      <c r="K103" s="7"/>
      <c r="L103" s="124">
        <f t="shared" si="22"/>
        <v>0.99508096168591875</v>
      </c>
      <c r="M103" s="27">
        <f t="shared" ca="1" si="15"/>
        <v>2.3132182704073412E-6</v>
      </c>
      <c r="N103" s="44"/>
      <c r="O103" s="44"/>
      <c r="P103" s="7"/>
      <c r="Q103" s="28">
        <f t="shared" ca="1" si="16"/>
        <v>-3817.1133972354805</v>
      </c>
      <c r="R103" s="27">
        <f t="shared" ca="1" si="17"/>
        <v>233.14213873737754</v>
      </c>
      <c r="S103" s="7"/>
      <c r="T103" s="28">
        <f t="shared" ca="1" si="18"/>
        <v>0.99398051158992928</v>
      </c>
      <c r="U103" s="27">
        <f t="shared" ca="1" si="19"/>
        <v>6.1156337228200866E-2</v>
      </c>
      <c r="V103" s="7"/>
      <c r="W103" s="28">
        <f t="shared" ca="1" si="20"/>
        <v>0.99356003490582467</v>
      </c>
      <c r="X103" s="27">
        <f t="shared" ca="1" si="24"/>
        <v>258.94387968617002</v>
      </c>
      <c r="Y103" s="7"/>
      <c r="Z103" s="28">
        <f t="shared" si="23"/>
        <v>258.83099999999996</v>
      </c>
      <c r="AA103" s="27">
        <f t="shared" si="21"/>
        <v>4.5174531562294424</v>
      </c>
      <c r="AB103" s="7"/>
      <c r="AC103" s="28">
        <f t="shared" ca="1" si="13"/>
        <v>0.11287968617006072</v>
      </c>
      <c r="AD103" s="27"/>
      <c r="AE103" s="7"/>
    </row>
    <row r="104" spans="1:31" s="26" customFormat="1" x14ac:dyDescent="0.25">
      <c r="A104" s="26">
        <v>19</v>
      </c>
      <c r="B104" s="26">
        <v>-623</v>
      </c>
      <c r="C104" s="26">
        <v>11212</v>
      </c>
      <c r="D104" s="26">
        <v>13422</v>
      </c>
      <c r="E104" s="26">
        <v>15013</v>
      </c>
      <c r="F104" s="26">
        <v>12803</v>
      </c>
      <c r="G104" s="27"/>
      <c r="H104" s="7"/>
      <c r="I104" s="28">
        <f t="shared" si="14"/>
        <v>-3801</v>
      </c>
      <c r="J104" s="27">
        <f t="shared" si="14"/>
        <v>619</v>
      </c>
      <c r="K104" s="7"/>
      <c r="L104" s="124">
        <f t="shared" si="22"/>
        <v>0.984001055438813</v>
      </c>
      <c r="M104" s="27">
        <f t="shared" ca="1" si="15"/>
        <v>1.0740920561701532E-6</v>
      </c>
      <c r="N104" s="44"/>
      <c r="O104" s="44"/>
      <c r="P104" s="7"/>
      <c r="Q104" s="28">
        <f t="shared" ca="1" si="16"/>
        <v>-3779.1133972354805</v>
      </c>
      <c r="R104" s="27">
        <f t="shared" ca="1" si="17"/>
        <v>598.14213873737754</v>
      </c>
      <c r="S104" s="7"/>
      <c r="T104" s="28">
        <f t="shared" ca="1" si="18"/>
        <v>0.98408526994796686</v>
      </c>
      <c r="U104" s="27">
        <f t="shared" ca="1" si="19"/>
        <v>0.15690077540305161</v>
      </c>
      <c r="V104" s="7"/>
      <c r="W104" s="28">
        <f t="shared" ca="1" si="20"/>
        <v>0.98296467131303233</v>
      </c>
      <c r="X104" s="27">
        <f t="shared" ca="1" si="24"/>
        <v>253.39710362313076</v>
      </c>
      <c r="Y104" s="7"/>
      <c r="Z104" s="28">
        <f t="shared" si="23"/>
        <v>253.22399999999996</v>
      </c>
      <c r="AA104" s="27">
        <f t="shared" si="21"/>
        <v>4.4195925450701203</v>
      </c>
      <c r="AB104" s="7"/>
      <c r="AC104" s="28">
        <f t="shared" ca="1" si="13"/>
        <v>0.17310362313079963</v>
      </c>
      <c r="AD104" s="27"/>
      <c r="AE104" s="7"/>
    </row>
    <row r="105" spans="1:31" s="26" customFormat="1" x14ac:dyDescent="0.25">
      <c r="A105" s="26">
        <v>20</v>
      </c>
      <c r="B105" s="26">
        <v>-604</v>
      </c>
      <c r="C105" s="26">
        <v>11248</v>
      </c>
      <c r="D105" s="26">
        <v>13594</v>
      </c>
      <c r="E105" s="26">
        <v>14977</v>
      </c>
      <c r="F105" s="26">
        <v>12625</v>
      </c>
      <c r="G105" s="27"/>
      <c r="H105" s="7"/>
      <c r="I105" s="28">
        <f t="shared" si="14"/>
        <v>-3729</v>
      </c>
      <c r="J105" s="27">
        <f t="shared" si="14"/>
        <v>969</v>
      </c>
      <c r="K105" s="7"/>
      <c r="L105" s="124">
        <f t="shared" si="22"/>
        <v>0.96426305952754987</v>
      </c>
      <c r="M105" s="27">
        <f t="shared" ca="1" si="15"/>
        <v>5.1676591106613642E-7</v>
      </c>
      <c r="N105" s="44"/>
      <c r="O105" s="44"/>
      <c r="P105" s="7"/>
      <c r="Q105" s="28">
        <f t="shared" ca="1" si="16"/>
        <v>-3707.1133972354805</v>
      </c>
      <c r="R105" s="27">
        <f t="shared" ca="1" si="17"/>
        <v>948.14213873737754</v>
      </c>
      <c r="S105" s="7"/>
      <c r="T105" s="28">
        <f t="shared" ca="1" si="18"/>
        <v>0.96533639104740643</v>
      </c>
      <c r="U105" s="27">
        <f t="shared" ca="1" si="19"/>
        <v>0.24871051063920985</v>
      </c>
      <c r="V105" s="7"/>
      <c r="W105" s="28">
        <f t="shared" ca="1" si="20"/>
        <v>0.96354419520720413</v>
      </c>
      <c r="X105" s="27">
        <f t="shared" ca="1" si="24"/>
        <v>247.99284628462169</v>
      </c>
      <c r="Y105" s="7"/>
      <c r="Z105" s="28">
        <f t="shared" si="23"/>
        <v>247.78799999999995</v>
      </c>
      <c r="AA105" s="27">
        <f t="shared" si="21"/>
        <v>4.3247164469317081</v>
      </c>
      <c r="AB105" s="7"/>
      <c r="AC105" s="28">
        <f t="shared" ca="1" si="13"/>
        <v>0.2048462846217376</v>
      </c>
      <c r="AD105" s="27"/>
      <c r="AE105" s="7"/>
    </row>
    <row r="106" spans="1:31" s="26" customFormat="1" x14ac:dyDescent="0.25">
      <c r="A106" s="26">
        <v>21</v>
      </c>
      <c r="B106" s="26">
        <v>-616</v>
      </c>
      <c r="C106" s="26">
        <v>11302</v>
      </c>
      <c r="D106" s="26">
        <v>13770</v>
      </c>
      <c r="E106" s="26">
        <v>14915</v>
      </c>
      <c r="F106" s="26">
        <v>12446</v>
      </c>
      <c r="G106" s="27"/>
      <c r="H106" s="7"/>
      <c r="I106" s="28">
        <f t="shared" si="14"/>
        <v>-3613</v>
      </c>
      <c r="J106" s="27">
        <f t="shared" si="14"/>
        <v>1324</v>
      </c>
      <c r="K106" s="7"/>
      <c r="L106" s="124">
        <f t="shared" si="22"/>
        <v>0.93519631785672053</v>
      </c>
      <c r="M106" s="27">
        <f t="shared" ca="1" si="15"/>
        <v>6.4523120056217055E-6</v>
      </c>
      <c r="N106" s="44"/>
      <c r="O106" s="44"/>
      <c r="P106" s="7"/>
      <c r="Q106" s="28">
        <f t="shared" ca="1" si="16"/>
        <v>-3591.1133972354805</v>
      </c>
      <c r="R106" s="27">
        <f t="shared" ca="1" si="17"/>
        <v>1303.1421387373775</v>
      </c>
      <c r="S106" s="7"/>
      <c r="T106" s="28">
        <f t="shared" ca="1" si="18"/>
        <v>0.93512986392983677</v>
      </c>
      <c r="U106" s="27">
        <f t="shared" ca="1" si="19"/>
        <v>0.34183181352159892</v>
      </c>
      <c r="V106" s="7"/>
      <c r="W106" s="28">
        <f t="shared" ca="1" si="20"/>
        <v>0.93265617770200038</v>
      </c>
      <c r="X106" s="27">
        <f t="shared" ca="1" si="24"/>
        <v>242.3375407685495</v>
      </c>
      <c r="Y106" s="7"/>
      <c r="Z106" s="28">
        <f t="shared" si="23"/>
        <v>242.24399999999994</v>
      </c>
      <c r="AA106" s="27">
        <f t="shared" si="21"/>
        <v>4.2279553932011424</v>
      </c>
      <c r="AB106" s="7"/>
      <c r="AC106" s="28">
        <f t="shared" ca="1" si="13"/>
        <v>9.3540768549559061E-2</v>
      </c>
      <c r="AD106" s="27"/>
      <c r="AE106" s="7"/>
    </row>
    <row r="107" spans="1:31" s="26" customFormat="1" x14ac:dyDescent="0.25">
      <c r="A107" s="26">
        <v>22</v>
      </c>
      <c r="B107" s="26">
        <v>-631</v>
      </c>
      <c r="C107" s="26">
        <v>11382</v>
      </c>
      <c r="D107" s="26">
        <v>13949</v>
      </c>
      <c r="E107" s="26">
        <v>14857</v>
      </c>
      <c r="F107" s="26">
        <v>12279</v>
      </c>
      <c r="G107" s="27"/>
      <c r="H107" s="7"/>
      <c r="I107" s="28">
        <f t="shared" si="14"/>
        <v>-3475</v>
      </c>
      <c r="J107" s="27">
        <f t="shared" si="14"/>
        <v>1670</v>
      </c>
      <c r="K107" s="7"/>
      <c r="L107" s="124">
        <f t="shared" si="22"/>
        <v>0.89634838735196298</v>
      </c>
      <c r="M107" s="27">
        <f t="shared" ca="1" si="15"/>
        <v>8.5233370170608594E-8</v>
      </c>
      <c r="N107" s="44"/>
      <c r="O107" s="44"/>
      <c r="P107" s="7"/>
      <c r="Q107" s="28">
        <f t="shared" ca="1" si="16"/>
        <v>-3453.1133972354805</v>
      </c>
      <c r="R107" s="27">
        <f t="shared" ca="1" si="17"/>
        <v>1649.1421387373775</v>
      </c>
      <c r="S107" s="7"/>
      <c r="T107" s="28">
        <f t="shared" ca="1" si="18"/>
        <v>0.89919451270376261</v>
      </c>
      <c r="U107" s="27">
        <f t="shared" ca="1" si="19"/>
        <v>0.43259229464077248</v>
      </c>
      <c r="V107" s="7"/>
      <c r="W107" s="28">
        <f t="shared" ca="1" si="20"/>
        <v>0.89605643980501215</v>
      </c>
      <c r="X107" s="27">
        <f t="shared" ca="1" si="24"/>
        <v>236.69612922564204</v>
      </c>
      <c r="Y107" s="7"/>
      <c r="Z107" s="28">
        <f t="shared" si="23"/>
        <v>236.56499999999994</v>
      </c>
      <c r="AA107" s="27">
        <f t="shared" si="21"/>
        <v>4.1288381449803842</v>
      </c>
      <c r="AB107" s="7"/>
      <c r="AC107" s="28">
        <f t="shared" ca="1" si="13"/>
        <v>0.13112922564209839</v>
      </c>
      <c r="AD107" s="27"/>
      <c r="AE107" s="7"/>
    </row>
    <row r="108" spans="1:31" s="26" customFormat="1" x14ac:dyDescent="0.25">
      <c r="A108" s="26">
        <v>23</v>
      </c>
      <c r="B108" s="26">
        <v>-640</v>
      </c>
      <c r="C108" s="26">
        <v>11472</v>
      </c>
      <c r="D108" s="26">
        <v>14117</v>
      </c>
      <c r="E108" s="26">
        <v>14766</v>
      </c>
      <c r="F108" s="26">
        <v>12110</v>
      </c>
      <c r="G108" s="27"/>
      <c r="H108" s="7"/>
      <c r="I108" s="28">
        <f t="shared" si="14"/>
        <v>-3294</v>
      </c>
      <c r="J108" s="27">
        <f t="shared" si="14"/>
        <v>2007</v>
      </c>
      <c r="K108" s="7"/>
      <c r="L108" s="124">
        <f t="shared" si="22"/>
        <v>0.84795568297877888</v>
      </c>
      <c r="M108" s="27">
        <f t="shared" ca="1" si="15"/>
        <v>1.0286737076153051E-7</v>
      </c>
      <c r="N108" s="44"/>
      <c r="O108" s="44"/>
      <c r="P108" s="7"/>
      <c r="Q108" s="28">
        <f t="shared" ca="1" si="16"/>
        <v>-3272.1133972354805</v>
      </c>
      <c r="R108" s="27">
        <f t="shared" ca="1" si="17"/>
        <v>1986.1421387373775</v>
      </c>
      <c r="S108" s="7"/>
      <c r="T108" s="28">
        <f t="shared" ca="1" si="18"/>
        <v>0.85206191435652034</v>
      </c>
      <c r="U108" s="27">
        <f t="shared" ca="1" si="19"/>
        <v>0.52099195399673059</v>
      </c>
      <c r="V108" s="7"/>
      <c r="W108" s="28">
        <f t="shared" ca="1" si="20"/>
        <v>0.84827641241422491</v>
      </c>
      <c r="X108" s="27">
        <f t="shared" ca="1" si="24"/>
        <v>230.90885400950287</v>
      </c>
      <c r="Y108" s="7"/>
      <c r="Z108" s="28">
        <f t="shared" si="23"/>
        <v>230.80499999999995</v>
      </c>
      <c r="AA108" s="27">
        <f t="shared" si="21"/>
        <v>4.0283071800655108</v>
      </c>
      <c r="AB108" s="7"/>
      <c r="AC108" s="28">
        <f t="shared" ca="1" si="13"/>
        <v>0.10385400950292478</v>
      </c>
      <c r="AD108" s="27"/>
      <c r="AE108" s="7"/>
    </row>
    <row r="109" spans="1:31" s="26" customFormat="1" x14ac:dyDescent="0.25">
      <c r="A109" s="26">
        <v>24</v>
      </c>
      <c r="B109" s="26">
        <v>-632</v>
      </c>
      <c r="C109" s="26">
        <v>11578</v>
      </c>
      <c r="D109" s="26">
        <v>14275</v>
      </c>
      <c r="E109" s="26">
        <v>14657</v>
      </c>
      <c r="F109" s="26">
        <v>11959</v>
      </c>
      <c r="G109" s="27"/>
      <c r="H109" s="7"/>
      <c r="I109" s="28">
        <f t="shared" si="14"/>
        <v>-3079</v>
      </c>
      <c r="J109" s="27">
        <f t="shared" si="14"/>
        <v>2316</v>
      </c>
      <c r="K109" s="7"/>
      <c r="L109" s="124">
        <f t="shared" si="22"/>
        <v>0.79175804819723461</v>
      </c>
      <c r="M109" s="27">
        <f t="shared" ca="1" si="15"/>
        <v>3.8253299496446602E-9</v>
      </c>
      <c r="N109" s="44"/>
      <c r="O109" s="44"/>
      <c r="P109" s="7"/>
      <c r="Q109" s="28">
        <f t="shared" ca="1" si="16"/>
        <v>-3057.1133972354805</v>
      </c>
      <c r="R109" s="27">
        <f t="shared" ca="1" si="17"/>
        <v>2295.1421387373775</v>
      </c>
      <c r="S109" s="7"/>
      <c r="T109" s="28">
        <f t="shared" ca="1" si="18"/>
        <v>0.79607567875068008</v>
      </c>
      <c r="U109" s="27">
        <f t="shared" ca="1" si="19"/>
        <v>0.60204683453379593</v>
      </c>
      <c r="V109" s="7"/>
      <c r="W109" s="28">
        <f t="shared" ca="1" si="20"/>
        <v>0.79169619894542309</v>
      </c>
      <c r="X109" s="27">
        <f t="shared" ca="1" si="24"/>
        <v>225.21490713705009</v>
      </c>
      <c r="Y109" s="7"/>
      <c r="Z109" s="28">
        <f t="shared" si="23"/>
        <v>225.11699999999996</v>
      </c>
      <c r="AA109" s="27">
        <f t="shared" si="21"/>
        <v>3.9290328522120741</v>
      </c>
      <c r="AB109" s="7"/>
      <c r="AC109" s="28">
        <f t="shared" ca="1" si="13"/>
        <v>9.7907137050128767E-2</v>
      </c>
      <c r="AD109" s="27"/>
      <c r="AE109" s="7"/>
    </row>
    <row r="110" spans="1:31" s="26" customFormat="1" x14ac:dyDescent="0.25">
      <c r="A110" s="26">
        <v>25</v>
      </c>
      <c r="B110" s="26">
        <v>-631</v>
      </c>
      <c r="C110" s="26">
        <v>11695</v>
      </c>
      <c r="D110" s="26">
        <v>14408</v>
      </c>
      <c r="E110" s="26">
        <v>14530</v>
      </c>
      <c r="F110" s="26">
        <v>11805</v>
      </c>
      <c r="G110" s="27"/>
      <c r="H110" s="7"/>
      <c r="I110" s="28">
        <f t="shared" si="14"/>
        <v>-2835</v>
      </c>
      <c r="J110" s="27">
        <f t="shared" si="14"/>
        <v>2603</v>
      </c>
      <c r="K110" s="7"/>
      <c r="L110" s="124">
        <f t="shared" si="22"/>
        <v>0.72786616443736796</v>
      </c>
      <c r="M110" s="27">
        <f t="shared" ca="1" si="15"/>
        <v>6.7511257264808288E-8</v>
      </c>
      <c r="N110" s="44"/>
      <c r="O110" s="44"/>
      <c r="P110" s="7"/>
      <c r="Q110" s="28">
        <f t="shared" ca="1" si="16"/>
        <v>-2813.1133972354805</v>
      </c>
      <c r="R110" s="27">
        <f t="shared" ca="1" si="17"/>
        <v>2582.1421387373775</v>
      </c>
      <c r="S110" s="7"/>
      <c r="T110" s="28">
        <f t="shared" ca="1" si="18"/>
        <v>0.73253781136544749</v>
      </c>
      <c r="U110" s="27">
        <f t="shared" ca="1" si="19"/>
        <v>0.67733081742744572</v>
      </c>
      <c r="V110" s="7"/>
      <c r="W110" s="28">
        <f t="shared" ca="1" si="20"/>
        <v>0.7276063351525196</v>
      </c>
      <c r="X110" s="27">
        <f t="shared" ca="1" si="24"/>
        <v>219.51559626931237</v>
      </c>
      <c r="Y110" s="7"/>
      <c r="Z110" s="28">
        <f t="shared" si="23"/>
        <v>219.43799999999996</v>
      </c>
      <c r="AA110" s="27">
        <f t="shared" si="21"/>
        <v>3.8299156039913163</v>
      </c>
      <c r="AB110" s="7"/>
      <c r="AC110" s="28">
        <f t="shared" ca="1" si="13"/>
        <v>7.7596269312408594E-2</v>
      </c>
      <c r="AD110" s="27"/>
      <c r="AE110" s="7"/>
    </row>
    <row r="111" spans="1:31" s="26" customFormat="1" x14ac:dyDescent="0.25">
      <c r="A111" s="26">
        <v>26</v>
      </c>
      <c r="B111" s="26">
        <v>-620</v>
      </c>
      <c r="C111" s="26">
        <v>11826</v>
      </c>
      <c r="D111" s="26">
        <v>14541</v>
      </c>
      <c r="E111" s="26">
        <v>14398</v>
      </c>
      <c r="F111" s="26">
        <v>11677</v>
      </c>
      <c r="G111" s="27"/>
      <c r="H111" s="7"/>
      <c r="I111" s="28">
        <f t="shared" si="14"/>
        <v>-2572</v>
      </c>
      <c r="J111" s="27">
        <f t="shared" si="14"/>
        <v>2864</v>
      </c>
      <c r="K111" s="7"/>
      <c r="L111" s="124">
        <f t="shared" si="22"/>
        <v>0.65812070321980054</v>
      </c>
      <c r="M111" s="27">
        <f t="shared" ca="1" si="15"/>
        <v>2.4787255816670823E-7</v>
      </c>
      <c r="N111" s="44"/>
      <c r="O111" s="44"/>
      <c r="P111" s="7"/>
      <c r="Q111" s="28">
        <f t="shared" ca="1" si="16"/>
        <v>-2550.1133972354805</v>
      </c>
      <c r="R111" s="27">
        <f t="shared" ca="1" si="17"/>
        <v>2843.1421387373775</v>
      </c>
      <c r="S111" s="7"/>
      <c r="T111" s="28">
        <f t="shared" ca="1" si="18"/>
        <v>0.66405232315923368</v>
      </c>
      <c r="U111" s="27">
        <f t="shared" ca="1" si="19"/>
        <v>0.74579464856069511</v>
      </c>
      <c r="V111" s="7"/>
      <c r="W111" s="28">
        <f t="shared" ca="1" si="20"/>
        <v>0.65861857123259782</v>
      </c>
      <c r="X111" s="27">
        <f t="shared" ca="1" si="24"/>
        <v>213.91418676188891</v>
      </c>
      <c r="Y111" s="7"/>
      <c r="Z111" s="28">
        <f t="shared" si="23"/>
        <v>213.85799999999995</v>
      </c>
      <c r="AA111" s="27">
        <f t="shared" si="21"/>
        <v>3.7325262317300321</v>
      </c>
      <c r="AB111" s="7"/>
      <c r="AC111" s="28">
        <f t="shared" ca="1" si="13"/>
        <v>5.618676188896643E-2</v>
      </c>
      <c r="AD111" s="27"/>
      <c r="AE111" s="7"/>
    </row>
    <row r="112" spans="1:31" s="26" customFormat="1" x14ac:dyDescent="0.25">
      <c r="A112" s="26">
        <v>27</v>
      </c>
      <c r="B112" s="26">
        <v>-623</v>
      </c>
      <c r="C112" s="26">
        <v>11965</v>
      </c>
      <c r="D112" s="26">
        <v>14651</v>
      </c>
      <c r="E112" s="26">
        <v>14249</v>
      </c>
      <c r="F112" s="26">
        <v>11554</v>
      </c>
      <c r="G112" s="27"/>
      <c r="H112" s="7"/>
      <c r="I112" s="28">
        <f t="shared" si="14"/>
        <v>-2284</v>
      </c>
      <c r="J112" s="27">
        <f t="shared" si="14"/>
        <v>3097</v>
      </c>
      <c r="K112" s="7"/>
      <c r="L112" s="124">
        <f t="shared" si="22"/>
        <v>0.5817521803762008</v>
      </c>
      <c r="M112" s="27">
        <f t="shared" ca="1" si="15"/>
        <v>2.0224063255036071E-6</v>
      </c>
      <c r="N112" s="44"/>
      <c r="O112" s="44"/>
      <c r="P112" s="7"/>
      <c r="Q112" s="28">
        <f t="shared" ca="1" si="16"/>
        <v>-2262.1133972354805</v>
      </c>
      <c r="R112" s="27">
        <f t="shared" ca="1" si="17"/>
        <v>3076.1421387373775</v>
      </c>
      <c r="S112" s="7"/>
      <c r="T112" s="28">
        <f t="shared" ca="1" si="18"/>
        <v>0.58905680755699186</v>
      </c>
      <c r="U112" s="27">
        <f t="shared" ca="1" si="19"/>
        <v>0.80691370087505188</v>
      </c>
      <c r="V112" s="7"/>
      <c r="W112" s="28">
        <f t="shared" ca="1" si="20"/>
        <v>0.58317429370695317</v>
      </c>
      <c r="X112" s="27">
        <f t="shared" ca="1" si="24"/>
        <v>208.32261577326335</v>
      </c>
      <c r="Y112" s="7"/>
      <c r="Z112" s="28">
        <f t="shared" si="23"/>
        <v>208.25099999999995</v>
      </c>
      <c r="AA112" s="27">
        <f t="shared" si="21"/>
        <v>3.63466562057071</v>
      </c>
      <c r="AB112" s="7"/>
      <c r="AC112" s="28">
        <f t="shared" ca="1" si="13"/>
        <v>7.1615773263403071E-2</v>
      </c>
      <c r="AD112" s="27"/>
      <c r="AE112" s="7"/>
    </row>
    <row r="113" spans="1:31" s="26" customFormat="1" x14ac:dyDescent="0.25">
      <c r="A113" s="26">
        <v>28</v>
      </c>
      <c r="B113" s="26">
        <v>-613</v>
      </c>
      <c r="C113" s="26">
        <v>12130</v>
      </c>
      <c r="D113" s="26">
        <v>14757</v>
      </c>
      <c r="E113" s="26">
        <v>14101</v>
      </c>
      <c r="F113" s="26">
        <v>11460</v>
      </c>
      <c r="G113" s="27"/>
      <c r="H113" s="7"/>
      <c r="I113" s="28">
        <f t="shared" si="14"/>
        <v>-1971</v>
      </c>
      <c r="J113" s="27">
        <f t="shared" si="14"/>
        <v>3297</v>
      </c>
      <c r="K113" s="7"/>
      <c r="L113" s="124">
        <f t="shared" si="22"/>
        <v>0.50116793872828136</v>
      </c>
      <c r="M113" s="27">
        <f t="shared" ca="1" si="15"/>
        <v>1.325973845257138E-8</v>
      </c>
      <c r="N113" s="44"/>
      <c r="O113" s="44"/>
      <c r="P113" s="7"/>
      <c r="Q113" s="28">
        <f t="shared" ca="1" si="16"/>
        <v>-1949.1133972354805</v>
      </c>
      <c r="R113" s="27">
        <f t="shared" ca="1" si="17"/>
        <v>3276.1421387373775</v>
      </c>
      <c r="S113" s="7"/>
      <c r="T113" s="28">
        <f t="shared" ca="1" si="18"/>
        <v>0.50755126455872213</v>
      </c>
      <c r="U113" s="27">
        <f t="shared" ca="1" si="19"/>
        <v>0.85937640672428517</v>
      </c>
      <c r="V113" s="7"/>
      <c r="W113" s="28">
        <f t="shared" ca="1" si="20"/>
        <v>0.50128308966597868</v>
      </c>
      <c r="X113" s="27">
        <f t="shared" ca="1" si="24"/>
        <v>202.72159927340613</v>
      </c>
      <c r="Y113" s="7"/>
      <c r="Z113" s="28">
        <f t="shared" si="23"/>
        <v>202.73399999999995</v>
      </c>
      <c r="AA113" s="27">
        <f t="shared" si="21"/>
        <v>3.5383758057381836</v>
      </c>
      <c r="AB113" s="7"/>
      <c r="AC113" s="28">
        <f t="shared" ca="1" si="13"/>
        <v>-1.2400726593824629E-2</v>
      </c>
      <c r="AD113" s="27"/>
      <c r="AE113" s="7"/>
    </row>
    <row r="114" spans="1:31" s="26" customFormat="1" x14ac:dyDescent="0.25">
      <c r="A114" s="26">
        <v>29</v>
      </c>
      <c r="B114" s="26">
        <v>-600</v>
      </c>
      <c r="C114" s="26">
        <v>12289</v>
      </c>
      <c r="D114" s="26">
        <v>14846</v>
      </c>
      <c r="E114" s="26">
        <v>13940</v>
      </c>
      <c r="F114" s="26">
        <v>11372</v>
      </c>
      <c r="G114" s="27"/>
      <c r="H114" s="7"/>
      <c r="I114" s="28">
        <f t="shared" si="14"/>
        <v>-1651</v>
      </c>
      <c r="J114" s="27">
        <f t="shared" si="14"/>
        <v>3474</v>
      </c>
      <c r="K114" s="7"/>
      <c r="L114" s="124">
        <f t="shared" si="22"/>
        <v>0.41778718999423248</v>
      </c>
      <c r="M114" s="27">
        <f t="shared" ca="1" si="15"/>
        <v>3.0296925638923982E-8</v>
      </c>
      <c r="N114" s="44"/>
      <c r="O114" s="44"/>
      <c r="P114" s="7"/>
      <c r="Q114" s="28">
        <f t="shared" ca="1" si="16"/>
        <v>-1629.1133972354805</v>
      </c>
      <c r="R114" s="27">
        <f t="shared" ca="1" si="17"/>
        <v>3453.1421387373775</v>
      </c>
      <c r="S114" s="7"/>
      <c r="T114" s="28">
        <f t="shared" ca="1" si="18"/>
        <v>0.42422291388956457</v>
      </c>
      <c r="U114" s="27">
        <f t="shared" ca="1" si="19"/>
        <v>0.90580590140085671</v>
      </c>
      <c r="V114" s="7"/>
      <c r="W114" s="28">
        <f t="shared" ca="1" si="20"/>
        <v>0.41761312987347265</v>
      </c>
      <c r="X114" s="27">
        <f t="shared" ca="1" si="24"/>
        <v>197.21775917066361</v>
      </c>
      <c r="Y114" s="7"/>
      <c r="Z114" s="28">
        <f t="shared" si="23"/>
        <v>197.33399999999995</v>
      </c>
      <c r="AA114" s="27">
        <f t="shared" si="21"/>
        <v>3.4441280261304894</v>
      </c>
      <c r="AB114" s="7"/>
      <c r="AC114" s="28">
        <f t="shared" ca="1" si="13"/>
        <v>-0.11624082933633417</v>
      </c>
      <c r="AD114" s="27"/>
      <c r="AE114" s="7"/>
    </row>
    <row r="115" spans="1:31" s="26" customFormat="1" x14ac:dyDescent="0.25">
      <c r="A115" s="26">
        <v>30</v>
      </c>
      <c r="B115" s="26">
        <v>-632</v>
      </c>
      <c r="C115" s="26">
        <v>12464</v>
      </c>
      <c r="D115" s="26">
        <v>14915</v>
      </c>
      <c r="E115" s="26">
        <v>13767</v>
      </c>
      <c r="F115" s="26">
        <v>11299</v>
      </c>
      <c r="G115" s="27"/>
      <c r="H115" s="7"/>
      <c r="I115" s="28">
        <f t="shared" si="14"/>
        <v>-1303</v>
      </c>
      <c r="J115" s="27">
        <f t="shared" si="14"/>
        <v>3616</v>
      </c>
      <c r="K115" s="7"/>
      <c r="L115" s="124">
        <f t="shared" si="22"/>
        <v>0.32596018809013794</v>
      </c>
      <c r="M115" s="27">
        <f t="shared" ca="1" si="15"/>
        <v>5.7557433356686579E-7</v>
      </c>
      <c r="N115" s="44"/>
      <c r="O115" s="44"/>
      <c r="P115" s="7"/>
      <c r="Q115" s="28">
        <f t="shared" ca="1" si="16"/>
        <v>-1281.1133972354805</v>
      </c>
      <c r="R115" s="27">
        <f t="shared" ca="1" si="17"/>
        <v>3595.1421387373775</v>
      </c>
      <c r="S115" s="7"/>
      <c r="T115" s="28">
        <f t="shared" ca="1" si="18"/>
        <v>0.33360333253685576</v>
      </c>
      <c r="U115" s="27">
        <f t="shared" ca="1" si="19"/>
        <v>0.94305442255381233</v>
      </c>
      <c r="V115" s="7"/>
      <c r="W115" s="28">
        <f t="shared" ca="1" si="20"/>
        <v>0.32671885424436314</v>
      </c>
      <c r="X115" s="27">
        <f t="shared" ca="1" si="24"/>
        <v>191.57466361007687</v>
      </c>
      <c r="Y115" s="7"/>
      <c r="Z115" s="28">
        <f t="shared" si="23"/>
        <v>191.64599999999996</v>
      </c>
      <c r="AA115" s="27">
        <f t="shared" si="21"/>
        <v>3.3448536982770518</v>
      </c>
      <c r="AB115" s="7"/>
      <c r="AC115" s="28">
        <f t="shared" ca="1" si="13"/>
        <v>-7.1336389923089882E-2</v>
      </c>
      <c r="AD115" s="27"/>
      <c r="AE115" s="7"/>
    </row>
    <row r="116" spans="1:31" s="26" customFormat="1" x14ac:dyDescent="0.25">
      <c r="A116" s="26">
        <v>31</v>
      </c>
      <c r="B116" s="26">
        <v>-632</v>
      </c>
      <c r="C116" s="26">
        <v>12646</v>
      </c>
      <c r="D116" s="26">
        <v>14967</v>
      </c>
      <c r="E116" s="26">
        <v>13586</v>
      </c>
      <c r="F116" s="26">
        <v>11245</v>
      </c>
      <c r="G116" s="27"/>
      <c r="H116" s="7"/>
      <c r="I116" s="28">
        <f t="shared" si="14"/>
        <v>-940</v>
      </c>
      <c r="J116" s="27">
        <f t="shared" si="14"/>
        <v>3722</v>
      </c>
      <c r="K116" s="7"/>
      <c r="L116" s="124">
        <f t="shared" si="22"/>
        <v>0.23091969297848361</v>
      </c>
      <c r="M116" s="27">
        <f t="shared" ca="1" si="15"/>
        <v>1.1401795426550743E-6</v>
      </c>
      <c r="N116" s="44"/>
      <c r="O116" s="44"/>
      <c r="P116" s="7"/>
      <c r="Q116" s="28">
        <f t="shared" ca="1" si="16"/>
        <v>-918.11339723548053</v>
      </c>
      <c r="R116" s="27">
        <f t="shared" ca="1" si="17"/>
        <v>3701.1421387373775</v>
      </c>
      <c r="S116" s="7"/>
      <c r="T116" s="28">
        <f t="shared" ca="1" si="18"/>
        <v>0.23907773474653018</v>
      </c>
      <c r="U116" s="27">
        <f t="shared" ca="1" si="19"/>
        <v>0.97085965665390594</v>
      </c>
      <c r="V116" s="7"/>
      <c r="W116" s="28">
        <f t="shared" ca="1" si="20"/>
        <v>0.2319874848789282</v>
      </c>
      <c r="X116" s="27">
        <f t="shared" ca="1" si="24"/>
        <v>185.90501528086338</v>
      </c>
      <c r="Y116" s="7"/>
      <c r="Z116" s="28">
        <f t="shared" si="23"/>
        <v>185.95799999999997</v>
      </c>
      <c r="AA116" s="27">
        <f t="shared" si="21"/>
        <v>3.2455793704236147</v>
      </c>
      <c r="AB116" s="7"/>
      <c r="AC116" s="28">
        <f t="shared" ca="1" si="13"/>
        <v>-5.2984719136588865E-2</v>
      </c>
      <c r="AD116" s="27"/>
      <c r="AE116" s="7"/>
    </row>
    <row r="117" spans="1:31" s="26" customFormat="1" x14ac:dyDescent="0.25">
      <c r="A117" s="26">
        <v>32</v>
      </c>
      <c r="B117" s="26">
        <v>-643</v>
      </c>
      <c r="C117" s="26">
        <v>12830</v>
      </c>
      <c r="D117" s="26">
        <v>15001</v>
      </c>
      <c r="E117" s="26">
        <v>13391</v>
      </c>
      <c r="F117" s="26">
        <v>11206</v>
      </c>
      <c r="G117" s="27"/>
      <c r="H117" s="7"/>
      <c r="I117" s="28">
        <f t="shared" si="14"/>
        <v>-561</v>
      </c>
      <c r="J117" s="27">
        <f t="shared" si="14"/>
        <v>3795</v>
      </c>
      <c r="K117" s="7"/>
      <c r="L117" s="124">
        <f t="shared" si="22"/>
        <v>0.13189349727767882</v>
      </c>
      <c r="M117" s="27">
        <f t="shared" ca="1" si="15"/>
        <v>1.5859981700474708E-6</v>
      </c>
      <c r="N117" s="44"/>
      <c r="O117" s="44"/>
      <c r="P117" s="7"/>
      <c r="Q117" s="28">
        <f t="shared" ca="1" si="16"/>
        <v>-539.11339723548053</v>
      </c>
      <c r="R117" s="27">
        <f t="shared" ca="1" si="17"/>
        <v>3774.1421387373775</v>
      </c>
      <c r="S117" s="7"/>
      <c r="T117" s="28">
        <f t="shared" ca="1" si="18"/>
        <v>0.14038571942274672</v>
      </c>
      <c r="U117" s="27">
        <f t="shared" ca="1" si="19"/>
        <v>0.99000854428887608</v>
      </c>
      <c r="V117" s="7"/>
      <c r="W117" s="28">
        <f t="shared" ca="1" si="20"/>
        <v>0.13315286147045527</v>
      </c>
      <c r="X117" s="27">
        <f t="shared" ca="1" si="24"/>
        <v>180.12627165468257</v>
      </c>
      <c r="Y117" s="7"/>
      <c r="Z117" s="28">
        <f t="shared" si="23"/>
        <v>180.17099999999996</v>
      </c>
      <c r="AA117" s="27">
        <f t="shared" si="21"/>
        <v>3.1445771666107025</v>
      </c>
      <c r="AB117" s="7"/>
      <c r="AC117" s="28">
        <f t="shared" ca="1" si="13"/>
        <v>-4.4728345317395224E-2</v>
      </c>
      <c r="AD117" s="27"/>
      <c r="AE117" s="7"/>
    </row>
    <row r="118" spans="1:31" s="26" customFormat="1" x14ac:dyDescent="0.25">
      <c r="A118" s="26">
        <v>33</v>
      </c>
      <c r="B118" s="26">
        <v>-625</v>
      </c>
      <c r="C118" s="26">
        <v>13025</v>
      </c>
      <c r="D118" s="26">
        <v>15022</v>
      </c>
      <c r="E118" s="26">
        <v>13213</v>
      </c>
      <c r="F118" s="26">
        <v>11192</v>
      </c>
      <c r="G118" s="27"/>
      <c r="H118" s="7"/>
      <c r="I118" s="28">
        <f t="shared" si="14"/>
        <v>-188</v>
      </c>
      <c r="J118" s="27">
        <f t="shared" si="14"/>
        <v>3830</v>
      </c>
      <c r="K118" s="7"/>
      <c r="L118" s="124">
        <f t="shared" si="22"/>
        <v>3.4338628710401033E-2</v>
      </c>
      <c r="M118" s="27">
        <f t="shared" ca="1" si="15"/>
        <v>2.6079651640424907E-6</v>
      </c>
      <c r="N118" s="44"/>
      <c r="O118" s="44"/>
      <c r="P118" s="7"/>
      <c r="Q118" s="28">
        <f t="shared" ca="1" si="16"/>
        <v>-166.11339723548056</v>
      </c>
      <c r="R118" s="27">
        <f t="shared" ca="1" si="17"/>
        <v>3809.1421387373775</v>
      </c>
      <c r="S118" s="7"/>
      <c r="T118" s="28">
        <f t="shared" ca="1" si="18"/>
        <v>4.3256110674009966E-2</v>
      </c>
      <c r="U118" s="27">
        <f t="shared" ca="1" si="19"/>
        <v>0.99918951781249188</v>
      </c>
      <c r="V118" s="7"/>
      <c r="W118" s="28">
        <f t="shared" ca="1" si="20"/>
        <v>3.5953548263828537E-2</v>
      </c>
      <c r="X118" s="27">
        <f t="shared" ca="1" si="24"/>
        <v>174.52691618899871</v>
      </c>
      <c r="Y118" s="7"/>
      <c r="Z118" s="28">
        <f t="shared" si="23"/>
        <v>174.54599999999996</v>
      </c>
      <c r="AA118" s="27">
        <f t="shared" si="21"/>
        <v>3.0464023961860214</v>
      </c>
      <c r="AB118" s="7"/>
      <c r="AC118" s="28">
        <f t="shared" ca="1" si="13"/>
        <v>-1.9083811001252116E-2</v>
      </c>
      <c r="AD118" s="27"/>
      <c r="AE118" s="7"/>
    </row>
    <row r="119" spans="1:31" s="26" customFormat="1" x14ac:dyDescent="0.25">
      <c r="A119" s="26">
        <v>34</v>
      </c>
      <c r="B119" s="26">
        <v>-630</v>
      </c>
      <c r="C119" s="26">
        <v>13214</v>
      </c>
      <c r="D119" s="26">
        <v>15022</v>
      </c>
      <c r="E119" s="26">
        <v>13022</v>
      </c>
      <c r="F119" s="26">
        <v>11195</v>
      </c>
      <c r="G119" s="27"/>
      <c r="H119" s="7"/>
      <c r="I119" s="28">
        <f t="shared" si="14"/>
        <v>192</v>
      </c>
      <c r="J119" s="27">
        <f t="shared" si="14"/>
        <v>3827</v>
      </c>
      <c r="K119" s="7"/>
      <c r="L119" s="124">
        <f t="shared" si="22"/>
        <v>-6.4331814023370015E-2</v>
      </c>
      <c r="M119" s="27">
        <f t="shared" ca="1" si="15"/>
        <v>1.7850418947651354E-6</v>
      </c>
      <c r="N119" s="44"/>
      <c r="O119" s="44"/>
      <c r="P119" s="7"/>
      <c r="Q119" s="28">
        <f t="shared" ca="1" si="16"/>
        <v>213.88660276451944</v>
      </c>
      <c r="R119" s="27">
        <f t="shared" ca="1" si="17"/>
        <v>3806.1421387373775</v>
      </c>
      <c r="S119" s="7"/>
      <c r="T119" s="28">
        <f t="shared" ca="1" si="18"/>
        <v>-5.5696305745614613E-2</v>
      </c>
      <c r="U119" s="27">
        <f t="shared" ca="1" si="19"/>
        <v>0.99840257722475345</v>
      </c>
      <c r="V119" s="7"/>
      <c r="W119" s="28">
        <f t="shared" ca="1" si="20"/>
        <v>-6.2995759423151471E-2</v>
      </c>
      <c r="X119" s="27">
        <f t="shared" ca="1" si="24"/>
        <v>168.85576778630627</v>
      </c>
      <c r="Y119" s="7"/>
      <c r="Z119" s="28">
        <f t="shared" si="23"/>
        <v>168.87599999999998</v>
      </c>
      <c r="AA119" s="27">
        <f t="shared" si="21"/>
        <v>2.9474422275979433</v>
      </c>
      <c r="AB119" s="7"/>
      <c r="AC119" s="28">
        <f t="shared" ca="1" si="13"/>
        <v>-2.0232213693702761E-2</v>
      </c>
      <c r="AD119" s="27"/>
      <c r="AE119" s="7"/>
    </row>
    <row r="120" spans="1:31" s="26" customFormat="1" x14ac:dyDescent="0.25">
      <c r="A120" s="26">
        <v>35</v>
      </c>
      <c r="B120" s="26">
        <v>-604</v>
      </c>
      <c r="C120" s="26">
        <v>13398</v>
      </c>
      <c r="D120" s="26">
        <v>15000</v>
      </c>
      <c r="E120" s="26">
        <v>12846</v>
      </c>
      <c r="F120" s="26">
        <v>11215</v>
      </c>
      <c r="G120" s="27"/>
      <c r="H120" s="7"/>
      <c r="I120" s="28">
        <f t="shared" si="14"/>
        <v>552</v>
      </c>
      <c r="J120" s="27">
        <f t="shared" si="14"/>
        <v>3785</v>
      </c>
      <c r="K120" s="7"/>
      <c r="L120" s="124">
        <f t="shared" si="22"/>
        <v>-0.15835414631474246</v>
      </c>
      <c r="M120" s="27">
        <f t="shared" ca="1" si="15"/>
        <v>2.8629301887562496E-6</v>
      </c>
      <c r="N120" s="44"/>
      <c r="O120" s="44"/>
      <c r="P120" s="7"/>
      <c r="Q120" s="28">
        <f t="shared" ca="1" si="16"/>
        <v>573.88660276451947</v>
      </c>
      <c r="R120" s="27">
        <f t="shared" ca="1" si="17"/>
        <v>3764.1421387373775</v>
      </c>
      <c r="S120" s="7"/>
      <c r="T120" s="28">
        <f t="shared" ca="1" si="18"/>
        <v>-0.14944070024841685</v>
      </c>
      <c r="U120" s="27">
        <f t="shared" ca="1" si="19"/>
        <v>0.98738540899641436</v>
      </c>
      <c r="V120" s="7"/>
      <c r="W120" s="28">
        <f t="shared" ca="1" si="20"/>
        <v>-0.15666212675553037</v>
      </c>
      <c r="X120" s="27">
        <f t="shared" ca="1" si="24"/>
        <v>163.45054500831179</v>
      </c>
      <c r="Y120" s="7"/>
      <c r="Z120" s="28">
        <f t="shared" si="23"/>
        <v>163.43999999999997</v>
      </c>
      <c r="AA120" s="27">
        <f t="shared" si="21"/>
        <v>2.8525661294595315</v>
      </c>
      <c r="AB120" s="7"/>
      <c r="AC120" s="28">
        <f t="shared" ca="1" si="13"/>
        <v>1.0545008311822812E-2</v>
      </c>
      <c r="AD120" s="27"/>
      <c r="AE120" s="7"/>
    </row>
    <row r="121" spans="1:31" s="26" customFormat="1" x14ac:dyDescent="0.25">
      <c r="A121" s="26">
        <v>36</v>
      </c>
      <c r="B121" s="26">
        <v>-616</v>
      </c>
      <c r="C121" s="26">
        <v>13576</v>
      </c>
      <c r="D121" s="26">
        <v>14961</v>
      </c>
      <c r="E121" s="26">
        <v>12663</v>
      </c>
      <c r="F121" s="26">
        <v>11252</v>
      </c>
      <c r="G121" s="27"/>
      <c r="H121" s="7"/>
      <c r="I121" s="28">
        <f t="shared" si="14"/>
        <v>913</v>
      </c>
      <c r="J121" s="27">
        <f t="shared" si="14"/>
        <v>3709</v>
      </c>
      <c r="K121" s="7"/>
      <c r="L121" s="124">
        <f t="shared" si="22"/>
        <v>-0.25277414146375204</v>
      </c>
      <c r="M121" s="27">
        <f t="shared" ca="1" si="15"/>
        <v>5.0644421073895832E-6</v>
      </c>
      <c r="N121" s="44"/>
      <c r="O121" s="44"/>
      <c r="P121" s="7"/>
      <c r="Q121" s="28">
        <f t="shared" ca="1" si="16"/>
        <v>934.88660276451947</v>
      </c>
      <c r="R121" s="27">
        <f t="shared" ca="1" si="17"/>
        <v>3688.1421387373775</v>
      </c>
      <c r="S121" s="7"/>
      <c r="T121" s="28">
        <f t="shared" ca="1" si="18"/>
        <v>-0.24344549584706021</v>
      </c>
      <c r="U121" s="27">
        <f t="shared" ca="1" si="19"/>
        <v>0.9674495807737058</v>
      </c>
      <c r="V121" s="7"/>
      <c r="W121" s="28">
        <f t="shared" ca="1" si="20"/>
        <v>-0.25052370992571549</v>
      </c>
      <c r="X121" s="27">
        <f t="shared" ca="1" si="24"/>
        <v>157.94815061197255</v>
      </c>
      <c r="Y121" s="7"/>
      <c r="Z121" s="28">
        <f t="shared" si="23"/>
        <v>157.89599999999996</v>
      </c>
      <c r="AA121" s="27">
        <f t="shared" si="21"/>
        <v>2.7558050757289658</v>
      </c>
      <c r="AB121" s="7"/>
      <c r="AC121" s="28">
        <f t="shared" ca="1" si="13"/>
        <v>5.2150611972592742E-2</v>
      </c>
      <c r="AD121" s="27"/>
      <c r="AE121" s="7"/>
    </row>
    <row r="122" spans="1:31" s="26" customFormat="1" x14ac:dyDescent="0.25">
      <c r="A122" s="26">
        <v>37</v>
      </c>
      <c r="B122" s="26">
        <v>-626</v>
      </c>
      <c r="C122" s="26">
        <v>13755</v>
      </c>
      <c r="D122" s="26">
        <v>14901</v>
      </c>
      <c r="E122" s="26">
        <v>12478</v>
      </c>
      <c r="F122" s="26">
        <v>11309</v>
      </c>
      <c r="G122" s="27"/>
      <c r="H122" s="7"/>
      <c r="I122" s="28">
        <f t="shared" si="14"/>
        <v>1277</v>
      </c>
      <c r="J122" s="27">
        <f t="shared" si="14"/>
        <v>3592</v>
      </c>
      <c r="K122" s="7"/>
      <c r="L122" s="124">
        <f t="shared" si="22"/>
        <v>-0.34630176513647398</v>
      </c>
      <c r="M122" s="27">
        <f t="shared" ca="1" si="15"/>
        <v>1.4734610141915014E-6</v>
      </c>
      <c r="N122" s="44"/>
      <c r="O122" s="44"/>
      <c r="P122" s="7"/>
      <c r="Q122" s="28">
        <f t="shared" ca="1" si="16"/>
        <v>1298.8866027645195</v>
      </c>
      <c r="R122" s="27">
        <f t="shared" ca="1" si="17"/>
        <v>3571.1421387373775</v>
      </c>
      <c r="S122" s="7"/>
      <c r="T122" s="28">
        <f t="shared" ca="1" si="18"/>
        <v>-0.33823149473322689</v>
      </c>
      <c r="U122" s="27">
        <f t="shared" ca="1" si="19"/>
        <v>0.93675889785190425</v>
      </c>
      <c r="V122" s="7"/>
      <c r="W122" s="28">
        <f t="shared" ca="1" si="20"/>
        <v>-0.34508790311211063</v>
      </c>
      <c r="X122" s="27">
        <f t="shared" ca="1" si="24"/>
        <v>152.24310841439205</v>
      </c>
      <c r="Y122" s="7"/>
      <c r="Z122" s="28">
        <f t="shared" si="23"/>
        <v>152.26199999999997</v>
      </c>
      <c r="AA122" s="27">
        <f t="shared" si="21"/>
        <v>2.6574732256716054</v>
      </c>
      <c r="AB122" s="7"/>
      <c r="AC122" s="28">
        <f t="shared" ca="1" si="13"/>
        <v>-1.8891585607917705E-2</v>
      </c>
      <c r="AD122" s="27"/>
      <c r="AE122" s="7"/>
    </row>
    <row r="123" spans="1:31" s="26" customFormat="1" x14ac:dyDescent="0.25">
      <c r="A123" s="26">
        <v>38</v>
      </c>
      <c r="B123" s="26">
        <v>-615</v>
      </c>
      <c r="C123" s="26">
        <v>13927</v>
      </c>
      <c r="D123" s="26">
        <v>14827</v>
      </c>
      <c r="E123" s="26">
        <v>12305</v>
      </c>
      <c r="F123" s="26">
        <v>11374</v>
      </c>
      <c r="G123" s="27"/>
      <c r="H123" s="7"/>
      <c r="I123" s="28">
        <f t="shared" si="14"/>
        <v>1622</v>
      </c>
      <c r="J123" s="27">
        <f t="shared" si="14"/>
        <v>3453</v>
      </c>
      <c r="K123" s="7"/>
      <c r="L123" s="124">
        <f t="shared" si="22"/>
        <v>-0.4349349909862088</v>
      </c>
      <c r="M123" s="27">
        <f t="shared" ca="1" si="15"/>
        <v>7.4436690441286597E-8</v>
      </c>
      <c r="N123" s="44"/>
      <c r="O123" s="44"/>
      <c r="P123" s="7"/>
      <c r="Q123" s="28">
        <f t="shared" ca="1" si="16"/>
        <v>1643.8866027645195</v>
      </c>
      <c r="R123" s="27">
        <f t="shared" ca="1" si="17"/>
        <v>3432.1421387373775</v>
      </c>
      <c r="S123" s="7"/>
      <c r="T123" s="28">
        <f t="shared" ca="1" si="18"/>
        <v>-0.42806987279841241</v>
      </c>
      <c r="U123" s="27">
        <f t="shared" ca="1" si="19"/>
        <v>0.90029731728668716</v>
      </c>
      <c r="V123" s="7"/>
      <c r="W123" s="28">
        <f t="shared" ca="1" si="20"/>
        <v>-0.43466216010371694</v>
      </c>
      <c r="X123" s="27">
        <f t="shared" ca="1" si="24"/>
        <v>146.69496888847038</v>
      </c>
      <c r="Y123" s="7"/>
      <c r="Z123" s="28">
        <f t="shared" si="23"/>
        <v>146.72699999999998</v>
      </c>
      <c r="AA123" s="27">
        <f t="shared" si="21"/>
        <v>2.5608692515737195</v>
      </c>
      <c r="AB123" s="7"/>
      <c r="AC123" s="28">
        <f t="shared" ca="1" si="13"/>
        <v>-3.2031111529590817E-2</v>
      </c>
      <c r="AD123" s="27"/>
      <c r="AE123" s="7"/>
    </row>
    <row r="124" spans="1:31" s="26" customFormat="1" x14ac:dyDescent="0.25">
      <c r="A124" s="26">
        <v>39</v>
      </c>
      <c r="B124" s="26">
        <v>-636</v>
      </c>
      <c r="C124" s="26">
        <v>14092</v>
      </c>
      <c r="D124" s="26">
        <v>14736</v>
      </c>
      <c r="E124" s="26">
        <v>12137</v>
      </c>
      <c r="F124" s="26">
        <v>11470</v>
      </c>
      <c r="G124" s="27"/>
      <c r="H124" s="7"/>
      <c r="I124" s="28">
        <f t="shared" si="14"/>
        <v>1955</v>
      </c>
      <c r="J124" s="27">
        <f t="shared" si="14"/>
        <v>3266</v>
      </c>
      <c r="K124" s="7"/>
      <c r="L124" s="124">
        <f t="shared" si="22"/>
        <v>-0.52232125931527218</v>
      </c>
      <c r="M124" s="27">
        <f t="shared" ca="1" si="15"/>
        <v>1.6946179356810973E-6</v>
      </c>
      <c r="N124" s="44"/>
      <c r="O124" s="44"/>
      <c r="P124" s="7"/>
      <c r="Q124" s="28">
        <f t="shared" ca="1" si="16"/>
        <v>1976.8866027645195</v>
      </c>
      <c r="R124" s="27">
        <f t="shared" ca="1" si="17"/>
        <v>3245.1421387373775</v>
      </c>
      <c r="S124" s="7"/>
      <c r="T124" s="28">
        <f t="shared" ca="1" si="18"/>
        <v>-0.51478343771350443</v>
      </c>
      <c r="U124" s="27">
        <f t="shared" ca="1" si="19"/>
        <v>0.85124468731765401</v>
      </c>
      <c r="V124" s="7"/>
      <c r="W124" s="28">
        <f t="shared" ca="1" si="20"/>
        <v>-0.52101948439783019</v>
      </c>
      <c r="X124" s="27">
        <f t="shared" ca="1" si="24"/>
        <v>140.99668840432906</v>
      </c>
      <c r="Y124" s="7"/>
      <c r="Z124" s="28">
        <f t="shared" si="23"/>
        <v>141.00299999999999</v>
      </c>
      <c r="AA124" s="27">
        <f t="shared" si="21"/>
        <v>2.4609666051895642</v>
      </c>
      <c r="AB124" s="7"/>
      <c r="AC124" s="28">
        <f t="shared" ca="1" si="13"/>
        <v>-6.3115956709225429E-3</v>
      </c>
      <c r="AD124" s="27"/>
      <c r="AE124" s="7"/>
    </row>
    <row r="125" spans="1:31" s="26" customFormat="1" x14ac:dyDescent="0.25">
      <c r="A125" s="26">
        <v>40</v>
      </c>
      <c r="B125" s="26">
        <v>-633</v>
      </c>
      <c r="C125" s="26">
        <v>14263</v>
      </c>
      <c r="D125" s="26">
        <v>14634</v>
      </c>
      <c r="E125" s="26">
        <v>11984</v>
      </c>
      <c r="F125" s="26">
        <v>11577</v>
      </c>
      <c r="G125" s="27"/>
      <c r="H125" s="7"/>
      <c r="I125" s="28">
        <f t="shared" si="14"/>
        <v>2279</v>
      </c>
      <c r="J125" s="27">
        <f t="shared" si="14"/>
        <v>3057</v>
      </c>
      <c r="K125" s="7"/>
      <c r="L125" s="124">
        <f t="shared" si="22"/>
        <v>-0.60412655186397968</v>
      </c>
      <c r="M125" s="27">
        <f t="shared" ca="1" si="15"/>
        <v>7.4718936185445832E-7</v>
      </c>
      <c r="N125" s="44"/>
      <c r="O125" s="44"/>
      <c r="P125" s="7"/>
      <c r="Q125" s="28">
        <f t="shared" ca="1" si="16"/>
        <v>2300.8866027645195</v>
      </c>
      <c r="R125" s="27">
        <f t="shared" ca="1" si="17"/>
        <v>3036.1421387373775</v>
      </c>
      <c r="S125" s="7"/>
      <c r="T125" s="28">
        <f t="shared" ca="1" si="18"/>
        <v>-0.59915339276602642</v>
      </c>
      <c r="U125" s="27">
        <f t="shared" ca="1" si="19"/>
        <v>0.79642115970520533</v>
      </c>
      <c r="V125" s="7"/>
      <c r="W125" s="28">
        <f t="shared" ca="1" si="20"/>
        <v>-0.60499095302192341</v>
      </c>
      <c r="X125" s="27">
        <f t="shared" ca="1" si="24"/>
        <v>135.244500895486</v>
      </c>
      <c r="Y125" s="7"/>
      <c r="Z125" s="28">
        <f t="shared" si="23"/>
        <v>135.30599999999998</v>
      </c>
      <c r="AA125" s="27">
        <f t="shared" si="21"/>
        <v>2.3615351977034469</v>
      </c>
      <c r="AB125" s="7"/>
      <c r="AC125" s="28">
        <f t="shared" ca="1" si="13"/>
        <v>-6.1499104513984548E-2</v>
      </c>
      <c r="AD125" s="27"/>
      <c r="AE125" s="7"/>
    </row>
    <row r="126" spans="1:31" s="26" customFormat="1" x14ac:dyDescent="0.25">
      <c r="A126" s="26">
        <v>41</v>
      </c>
      <c r="B126" s="26">
        <v>-627</v>
      </c>
      <c r="C126" s="26">
        <v>14399</v>
      </c>
      <c r="D126" s="26">
        <v>14509</v>
      </c>
      <c r="E126" s="26">
        <v>11834</v>
      </c>
      <c r="F126" s="26">
        <v>11698</v>
      </c>
      <c r="G126" s="27"/>
      <c r="H126" s="7"/>
      <c r="I126" s="28">
        <f t="shared" si="14"/>
        <v>2565</v>
      </c>
      <c r="J126" s="27">
        <f t="shared" si="14"/>
        <v>2811</v>
      </c>
      <c r="K126" s="7"/>
      <c r="L126" s="124">
        <f t="shared" si="22"/>
        <v>-0.67927719739084047</v>
      </c>
      <c r="M126" s="27">
        <f t="shared" ca="1" si="15"/>
        <v>7.9088179982680814E-8</v>
      </c>
      <c r="N126" s="44"/>
      <c r="O126" s="44"/>
      <c r="P126" s="7"/>
      <c r="Q126" s="28">
        <f t="shared" ca="1" si="16"/>
        <v>2586.8866027645195</v>
      </c>
      <c r="R126" s="27">
        <f t="shared" ca="1" si="17"/>
        <v>2790.1421387373775</v>
      </c>
      <c r="S126" s="7"/>
      <c r="T126" s="28">
        <f t="shared" ca="1" si="18"/>
        <v>-0.67362810617658597</v>
      </c>
      <c r="U126" s="27">
        <f t="shared" ca="1" si="19"/>
        <v>0.7318920315106483</v>
      </c>
      <c r="V126" s="7"/>
      <c r="W126" s="28">
        <f t="shared" ca="1" si="20"/>
        <v>-0.67899597118298871</v>
      </c>
      <c r="X126" s="27">
        <f t="shared" ca="1" si="24"/>
        <v>129.61323684076422</v>
      </c>
      <c r="Y126" s="7"/>
      <c r="Z126" s="28">
        <f t="shared" si="23"/>
        <v>129.66299999999998</v>
      </c>
      <c r="AA126" s="27">
        <f t="shared" si="21"/>
        <v>2.2630462680134071</v>
      </c>
      <c r="AB126" s="7"/>
      <c r="AC126" s="28">
        <f t="shared" ca="1" si="13"/>
        <v>-4.9763159235766352E-2</v>
      </c>
      <c r="AD126" s="27"/>
      <c r="AE126" s="7"/>
    </row>
    <row r="127" spans="1:31" s="26" customFormat="1" x14ac:dyDescent="0.25">
      <c r="A127" s="26">
        <v>42</v>
      </c>
      <c r="B127" s="26">
        <v>-624</v>
      </c>
      <c r="C127" s="26">
        <v>14539</v>
      </c>
      <c r="D127" s="26">
        <v>14375</v>
      </c>
      <c r="E127" s="26">
        <v>11698</v>
      </c>
      <c r="F127" s="26">
        <v>11831</v>
      </c>
      <c r="G127" s="27"/>
      <c r="H127" s="7"/>
      <c r="I127" s="28">
        <f t="shared" si="14"/>
        <v>2841</v>
      </c>
      <c r="J127" s="27">
        <f t="shared" si="14"/>
        <v>2544</v>
      </c>
      <c r="K127" s="7"/>
      <c r="L127" s="124">
        <f t="shared" si="22"/>
        <v>-0.74753426945695689</v>
      </c>
      <c r="M127" s="27">
        <f t="shared" ca="1" si="15"/>
        <v>7.9657926402030707E-6</v>
      </c>
      <c r="N127" s="44"/>
      <c r="O127" s="44"/>
      <c r="P127" s="7"/>
      <c r="Q127" s="28">
        <f t="shared" ca="1" si="16"/>
        <v>2862.8866027645195</v>
      </c>
      <c r="R127" s="27">
        <f t="shared" ca="1" si="17"/>
        <v>2523.1421387373775</v>
      </c>
      <c r="S127" s="7"/>
      <c r="T127" s="28">
        <f t="shared" ca="1" si="18"/>
        <v>-0.74549880862873441</v>
      </c>
      <c r="U127" s="27">
        <f t="shared" ca="1" si="19"/>
        <v>0.66185431920192195</v>
      </c>
      <c r="V127" s="7"/>
      <c r="W127" s="28">
        <f t="shared" ca="1" si="20"/>
        <v>-0.75035664303963567</v>
      </c>
      <c r="X127" s="27">
        <f t="shared" ca="1" si="24"/>
        <v>123.88014898735651</v>
      </c>
      <c r="Y127" s="7"/>
      <c r="Z127" s="28">
        <f t="shared" si="23"/>
        <v>124.04699999999998</v>
      </c>
      <c r="AA127" s="27">
        <f t="shared" si="21"/>
        <v>2.1650285772214057</v>
      </c>
      <c r="AB127" s="7"/>
      <c r="AC127" s="28">
        <f t="shared" ca="1" si="13"/>
        <v>-0.16685101264347679</v>
      </c>
      <c r="AD127" s="27"/>
      <c r="AE127" s="7"/>
    </row>
    <row r="128" spans="1:31" s="26" customFormat="1" x14ac:dyDescent="0.25">
      <c r="A128" s="26">
        <v>43</v>
      </c>
      <c r="B128" s="26">
        <v>-619</v>
      </c>
      <c r="C128" s="26">
        <v>14658</v>
      </c>
      <c r="D128" s="26">
        <v>14232</v>
      </c>
      <c r="E128" s="26">
        <v>11587</v>
      </c>
      <c r="F128" s="26">
        <v>11978</v>
      </c>
      <c r="G128" s="27"/>
      <c r="H128" s="7"/>
      <c r="I128" s="28">
        <f t="shared" si="14"/>
        <v>3071</v>
      </c>
      <c r="J128" s="27">
        <f t="shared" si="14"/>
        <v>2254</v>
      </c>
      <c r="K128" s="7"/>
      <c r="L128" s="124">
        <f t="shared" si="22"/>
        <v>-0.80815715562367174</v>
      </c>
      <c r="M128" s="27">
        <f t="shared" ca="1" si="15"/>
        <v>2.3632551416589066E-6</v>
      </c>
      <c r="N128" s="44"/>
      <c r="O128" s="44"/>
      <c r="P128" s="7"/>
      <c r="Q128" s="28">
        <f t="shared" ca="1" si="16"/>
        <v>3092.8866027645195</v>
      </c>
      <c r="R128" s="27">
        <f t="shared" ca="1" si="17"/>
        <v>2233.1421387373775</v>
      </c>
      <c r="S128" s="7"/>
      <c r="T128" s="28">
        <f t="shared" ca="1" si="18"/>
        <v>-0.80539106067219135</v>
      </c>
      <c r="U128" s="27">
        <f t="shared" ca="1" si="19"/>
        <v>0.58578339572053362</v>
      </c>
      <c r="V128" s="7"/>
      <c r="W128" s="28">
        <f t="shared" ca="1" si="20"/>
        <v>-0.80969444386653933</v>
      </c>
      <c r="X128" s="27">
        <f t="shared" ca="1" si="24"/>
        <v>118.35046775041673</v>
      </c>
      <c r="Y128" s="7"/>
      <c r="Z128" s="28">
        <f t="shared" si="23"/>
        <v>118.47599999999998</v>
      </c>
      <c r="AA128" s="27">
        <f t="shared" si="21"/>
        <v>2.0677962845928017</v>
      </c>
      <c r="AB128" s="7"/>
      <c r="AC128" s="28">
        <f t="shared" ca="1" si="13"/>
        <v>-0.1255322495832587</v>
      </c>
      <c r="AD128" s="27"/>
      <c r="AE128" s="7"/>
    </row>
    <row r="129" spans="1:31" s="26" customFormat="1" x14ac:dyDescent="0.25">
      <c r="A129" s="26">
        <v>44</v>
      </c>
      <c r="B129" s="26">
        <v>-612</v>
      </c>
      <c r="C129" s="26">
        <v>14752</v>
      </c>
      <c r="D129" s="26">
        <v>14080</v>
      </c>
      <c r="E129" s="26">
        <v>11483</v>
      </c>
      <c r="F129" s="26">
        <v>12132</v>
      </c>
      <c r="G129" s="27"/>
      <c r="H129" s="7"/>
      <c r="I129" s="28">
        <f t="shared" si="14"/>
        <v>3269</v>
      </c>
      <c r="J129" s="27">
        <f t="shared" si="14"/>
        <v>1948</v>
      </c>
      <c r="K129" s="7"/>
      <c r="L129" s="124">
        <f t="shared" si="22"/>
        <v>-0.86059216743847333</v>
      </c>
      <c r="M129" s="27">
        <f t="shared" ca="1" si="15"/>
        <v>5.8279309443666399E-9</v>
      </c>
      <c r="N129" s="44"/>
      <c r="O129" s="44"/>
      <c r="P129" s="7"/>
      <c r="Q129" s="28">
        <f t="shared" ca="1" si="16"/>
        <v>3290.8866027645195</v>
      </c>
      <c r="R129" s="27">
        <f t="shared" ca="1" si="17"/>
        <v>1927.1421387373775</v>
      </c>
      <c r="S129" s="7"/>
      <c r="T129" s="28">
        <f t="shared" ca="1" si="18"/>
        <v>-0.85695047764873256</v>
      </c>
      <c r="U129" s="27">
        <f t="shared" ca="1" si="19"/>
        <v>0.50551545577120671</v>
      </c>
      <c r="V129" s="7"/>
      <c r="W129" s="28">
        <f t="shared" ca="1" si="20"/>
        <v>-0.86066850832492592</v>
      </c>
      <c r="X129" s="27">
        <f t="shared" ca="1" si="24"/>
        <v>112.89408344119789</v>
      </c>
      <c r="Y129" s="7"/>
      <c r="Z129" s="28">
        <f t="shared" si="23"/>
        <v>112.96799999999999</v>
      </c>
      <c r="AA129" s="27">
        <f t="shared" si="21"/>
        <v>1.9716635493929537</v>
      </c>
      <c r="AB129" s="7"/>
      <c r="AC129" s="28">
        <f t="shared" ca="1" si="13"/>
        <v>-7.3916558802096688E-2</v>
      </c>
      <c r="AD129" s="27"/>
      <c r="AE129" s="7"/>
    </row>
    <row r="130" spans="1:31" s="26" customFormat="1" x14ac:dyDescent="0.25">
      <c r="A130" s="26">
        <v>45</v>
      </c>
      <c r="B130" s="26">
        <v>-607</v>
      </c>
      <c r="C130" s="26">
        <v>14847</v>
      </c>
      <c r="D130" s="26">
        <v>13918</v>
      </c>
      <c r="E130" s="26">
        <v>11400</v>
      </c>
      <c r="F130" s="26">
        <v>12292</v>
      </c>
      <c r="G130" s="27"/>
      <c r="H130" s="7"/>
      <c r="I130" s="28">
        <f t="shared" si="14"/>
        <v>3447</v>
      </c>
      <c r="J130" s="27">
        <f t="shared" si="14"/>
        <v>1626</v>
      </c>
      <c r="K130" s="7"/>
      <c r="L130" s="124">
        <f t="shared" si="22"/>
        <v>-0.90475104377999949</v>
      </c>
      <c r="M130" s="27">
        <f t="shared" ca="1" si="15"/>
        <v>2.7313818050548943E-6</v>
      </c>
      <c r="N130" s="44"/>
      <c r="O130" s="44"/>
      <c r="P130" s="7"/>
      <c r="Q130" s="28">
        <f t="shared" ca="1" si="16"/>
        <v>3468.8866027645195</v>
      </c>
      <c r="R130" s="27">
        <f t="shared" ca="1" si="17"/>
        <v>1605.1421387373775</v>
      </c>
      <c r="S130" s="7"/>
      <c r="T130" s="28">
        <f t="shared" ca="1" si="18"/>
        <v>-0.90330187270845153</v>
      </c>
      <c r="U130" s="27">
        <f t="shared" ca="1" si="19"/>
        <v>0.42105049935394118</v>
      </c>
      <c r="V130" s="7"/>
      <c r="W130" s="28">
        <f t="shared" ca="1" si="20"/>
        <v>-0.90640373304451805</v>
      </c>
      <c r="X130" s="27">
        <f t="shared" ca="1" si="24"/>
        <v>107.38236618730451</v>
      </c>
      <c r="Y130" s="7"/>
      <c r="Z130" s="28">
        <f t="shared" si="23"/>
        <v>107.505</v>
      </c>
      <c r="AA130" s="27">
        <f t="shared" si="21"/>
        <v>1.876316212356504</v>
      </c>
      <c r="AB130" s="7"/>
      <c r="AC130" s="28">
        <f t="shared" ca="1" si="13"/>
        <v>-0.1226338126954829</v>
      </c>
      <c r="AD130" s="27"/>
      <c r="AE130" s="7"/>
    </row>
    <row r="131" spans="1:31" s="26" customFormat="1" x14ac:dyDescent="0.25">
      <c r="A131" s="26">
        <v>46</v>
      </c>
      <c r="B131" s="26">
        <v>-636</v>
      </c>
      <c r="C131" s="26">
        <v>14921</v>
      </c>
      <c r="D131" s="26">
        <v>13747</v>
      </c>
      <c r="E131" s="26">
        <v>11323</v>
      </c>
      <c r="F131" s="26">
        <v>12468</v>
      </c>
      <c r="G131" s="27"/>
      <c r="H131" s="7"/>
      <c r="I131" s="28">
        <f t="shared" si="14"/>
        <v>3598</v>
      </c>
      <c r="J131" s="27">
        <f t="shared" si="14"/>
        <v>1279</v>
      </c>
      <c r="K131" s="7"/>
      <c r="L131" s="124">
        <f t="shared" si="22"/>
        <v>-0.94219740195158541</v>
      </c>
      <c r="M131" s="27">
        <f t="shared" ca="1" si="15"/>
        <v>8.1944956131953607E-6</v>
      </c>
      <c r="N131" s="44"/>
      <c r="O131" s="44"/>
      <c r="P131" s="7"/>
      <c r="Q131" s="28">
        <f t="shared" ca="1" si="16"/>
        <v>3619.8866027645195</v>
      </c>
      <c r="R131" s="27">
        <f t="shared" ca="1" si="17"/>
        <v>1258.1421387373775</v>
      </c>
      <c r="S131" s="7"/>
      <c r="T131" s="28">
        <f t="shared" ca="1" si="18"/>
        <v>-0.94262243818046021</v>
      </c>
      <c r="U131" s="27">
        <f t="shared" ca="1" si="19"/>
        <v>0.3300277047055214</v>
      </c>
      <c r="V131" s="7"/>
      <c r="W131" s="28">
        <f t="shared" ca="1" si="20"/>
        <v>-0.94506000489527064</v>
      </c>
      <c r="X131" s="27">
        <f t="shared" ca="1" si="24"/>
        <v>101.71603842371979</v>
      </c>
      <c r="Y131" s="7"/>
      <c r="Z131" s="28">
        <f t="shared" si="23"/>
        <v>101.78099999999999</v>
      </c>
      <c r="AA131" s="27">
        <f t="shared" si="21"/>
        <v>1.7764135659723486</v>
      </c>
      <c r="AB131" s="7"/>
      <c r="AC131" s="28">
        <f t="shared" ca="1" si="13"/>
        <v>-6.4961576280197164E-2</v>
      </c>
      <c r="AD131" s="27"/>
      <c r="AE131" s="7"/>
    </row>
    <row r="132" spans="1:31" s="26" customFormat="1" x14ac:dyDescent="0.25">
      <c r="A132" s="26">
        <v>47</v>
      </c>
      <c r="B132" s="26">
        <v>-625</v>
      </c>
      <c r="C132" s="26">
        <v>14966</v>
      </c>
      <c r="D132" s="26">
        <v>13564</v>
      </c>
      <c r="E132" s="26">
        <v>11270</v>
      </c>
      <c r="F132" s="26">
        <v>12645</v>
      </c>
      <c r="G132" s="27"/>
      <c r="H132" s="7"/>
      <c r="I132" s="28">
        <f t="shared" si="14"/>
        <v>3696</v>
      </c>
      <c r="J132" s="27">
        <f t="shared" si="14"/>
        <v>919</v>
      </c>
      <c r="K132" s="7"/>
      <c r="L132" s="124">
        <f t="shared" si="22"/>
        <v>-0.96984525302257774</v>
      </c>
      <c r="M132" s="27">
        <f t="shared" ca="1" si="15"/>
        <v>1.977626006124544E-9</v>
      </c>
      <c r="N132" s="44"/>
      <c r="O132" s="44"/>
      <c r="P132" s="7"/>
      <c r="Q132" s="28">
        <f t="shared" ca="1" si="16"/>
        <v>3717.8866027645195</v>
      </c>
      <c r="R132" s="27">
        <f t="shared" ca="1" si="17"/>
        <v>898.14213873737754</v>
      </c>
      <c r="S132" s="7"/>
      <c r="T132" s="28">
        <f t="shared" ca="1" si="18"/>
        <v>-0.96814174557288968</v>
      </c>
      <c r="U132" s="27">
        <f t="shared" ca="1" si="19"/>
        <v>0.23559483417690152</v>
      </c>
      <c r="V132" s="7"/>
      <c r="W132" s="28">
        <f t="shared" ca="1" si="20"/>
        <v>-0.96988972352972713</v>
      </c>
      <c r="X132" s="27">
        <f t="shared" ca="1" si="24"/>
        <v>96.119366523085148</v>
      </c>
      <c r="Y132" s="7"/>
      <c r="Z132" s="28">
        <f t="shared" si="23"/>
        <v>96.155999999999992</v>
      </c>
      <c r="AA132" s="27">
        <f t="shared" si="21"/>
        <v>1.6782387955476672</v>
      </c>
      <c r="AB132" s="7"/>
      <c r="AC132" s="28">
        <f t="shared" ca="1" si="13"/>
        <v>-3.6633476914843754E-2</v>
      </c>
      <c r="AD132" s="27"/>
      <c r="AE132" s="7"/>
    </row>
    <row r="133" spans="1:31" s="26" customFormat="1" x14ac:dyDescent="0.25">
      <c r="A133" s="26">
        <v>48</v>
      </c>
      <c r="B133" s="26">
        <v>-631</v>
      </c>
      <c r="C133" s="26">
        <v>15009</v>
      </c>
      <c r="D133" s="26">
        <v>13380</v>
      </c>
      <c r="E133" s="26">
        <v>11235</v>
      </c>
      <c r="F133" s="26">
        <v>12830</v>
      </c>
      <c r="G133" s="27"/>
      <c r="H133" s="7"/>
      <c r="I133" s="28">
        <f t="shared" si="14"/>
        <v>3774</v>
      </c>
      <c r="J133" s="27">
        <f t="shared" si="14"/>
        <v>550</v>
      </c>
      <c r="K133" s="7"/>
      <c r="L133" s="124">
        <f t="shared" si="22"/>
        <v>-0.9882836620595995</v>
      </c>
      <c r="M133" s="27">
        <f t="shared" ca="1" si="15"/>
        <v>1.4649768787173445E-6</v>
      </c>
      <c r="N133" s="44"/>
      <c r="O133" s="44"/>
      <c r="P133" s="7"/>
      <c r="Q133" s="28">
        <f t="shared" ca="1" si="16"/>
        <v>3795.8866027645195</v>
      </c>
      <c r="R133" s="27">
        <f t="shared" ca="1" si="17"/>
        <v>529.14213873737754</v>
      </c>
      <c r="S133" s="7"/>
      <c r="T133" s="28">
        <f t="shared" ca="1" si="18"/>
        <v>-0.9884530310484968</v>
      </c>
      <c r="U133" s="27">
        <f t="shared" ca="1" si="19"/>
        <v>0.13880114188506612</v>
      </c>
      <c r="V133" s="7"/>
      <c r="W133" s="28">
        <f t="shared" ca="1" si="20"/>
        <v>-0.98949402435193901</v>
      </c>
      <c r="X133" s="27">
        <f t="shared" ca="1" si="24"/>
        <v>90.451203513188716</v>
      </c>
      <c r="Y133" s="7"/>
      <c r="Z133" s="28">
        <f t="shared" si="23"/>
        <v>90.47699999999999</v>
      </c>
      <c r="AA133" s="27">
        <f t="shared" si="21"/>
        <v>1.5791215473269093</v>
      </c>
      <c r="AB133" s="7"/>
      <c r="AC133" s="28">
        <f t="shared" ca="1" si="13"/>
        <v>-2.5796486811273667E-2</v>
      </c>
      <c r="AD133" s="27"/>
      <c r="AE133" s="7"/>
    </row>
    <row r="134" spans="1:31" s="26" customFormat="1" x14ac:dyDescent="0.25">
      <c r="A134" s="26">
        <v>49</v>
      </c>
      <c r="B134" s="26">
        <v>-640</v>
      </c>
      <c r="C134" s="26">
        <v>15024</v>
      </c>
      <c r="D134" s="26">
        <v>13193</v>
      </c>
      <c r="E134" s="26">
        <v>11215</v>
      </c>
      <c r="F134" s="26">
        <v>13026</v>
      </c>
      <c r="G134" s="27"/>
      <c r="H134" s="7"/>
      <c r="I134" s="28">
        <f t="shared" si="14"/>
        <v>3809</v>
      </c>
      <c r="J134" s="27">
        <f t="shared" si="14"/>
        <v>167</v>
      </c>
      <c r="K134" s="7"/>
      <c r="L134" s="124">
        <f t="shared" si="22"/>
        <v>-0.99707564409344696</v>
      </c>
      <c r="M134" s="27">
        <f t="shared" ca="1" si="15"/>
        <v>6.3726847453705437E-7</v>
      </c>
      <c r="N134" s="44"/>
      <c r="O134" s="44"/>
      <c r="P134" s="7"/>
      <c r="Q134" s="28">
        <f t="shared" ca="1" si="16"/>
        <v>3830.8866027645195</v>
      </c>
      <c r="R134" s="27">
        <f t="shared" ca="1" si="17"/>
        <v>146.14213873737754</v>
      </c>
      <c r="S134" s="7"/>
      <c r="T134" s="28">
        <f t="shared" ca="1" si="18"/>
        <v>-0.99756706940293594</v>
      </c>
      <c r="U134" s="27">
        <f t="shared" ca="1" si="19"/>
        <v>3.8335060183784388E-2</v>
      </c>
      <c r="V134" s="7"/>
      <c r="W134" s="28">
        <f t="shared" ca="1" si="20"/>
        <v>-0.99787393506454525</v>
      </c>
      <c r="X134" s="27">
        <f t="shared" ca="1" si="24"/>
        <v>84.666182763411541</v>
      </c>
      <c r="Y134" s="7"/>
      <c r="Z134" s="28">
        <f t="shared" si="23"/>
        <v>84.716999999999985</v>
      </c>
      <c r="AA134" s="27">
        <f t="shared" si="21"/>
        <v>1.478590582412036</v>
      </c>
      <c r="AB134" s="7"/>
      <c r="AC134" s="28">
        <f t="shared" ca="1" si="13"/>
        <v>-5.0817236588443393E-2</v>
      </c>
      <c r="AD134" s="27"/>
      <c r="AE134" s="7"/>
    </row>
    <row r="135" spans="1:31" s="26" customFormat="1" x14ac:dyDescent="0.25">
      <c r="A135" s="26">
        <v>50</v>
      </c>
      <c r="B135" s="26">
        <v>-630</v>
      </c>
      <c r="C135" s="26">
        <v>15012</v>
      </c>
      <c r="D135" s="26">
        <v>12988</v>
      </c>
      <c r="E135" s="26">
        <v>11208</v>
      </c>
      <c r="F135" s="26">
        <v>13199</v>
      </c>
      <c r="G135" s="27"/>
      <c r="H135" s="7"/>
      <c r="I135" s="28">
        <f t="shared" si="14"/>
        <v>3804</v>
      </c>
      <c r="J135" s="27">
        <f t="shared" si="14"/>
        <v>-211</v>
      </c>
      <c r="K135" s="7"/>
      <c r="L135" s="124">
        <f t="shared" si="22"/>
        <v>-0.99589743316796209</v>
      </c>
      <c r="M135" s="27">
        <f t="shared" ca="1" si="15"/>
        <v>2.5323438907428294E-9</v>
      </c>
      <c r="N135" s="44"/>
      <c r="O135" s="44"/>
      <c r="P135" s="7"/>
      <c r="Q135" s="28">
        <f t="shared" ca="1" si="16"/>
        <v>3825.8866027645195</v>
      </c>
      <c r="R135" s="27">
        <f t="shared" ca="1" si="17"/>
        <v>-231.85786126262246</v>
      </c>
      <c r="S135" s="7"/>
      <c r="T135" s="28">
        <f t="shared" ca="1" si="18"/>
        <v>-0.99626506392373038</v>
      </c>
      <c r="U135" s="27">
        <f t="shared" ca="1" si="19"/>
        <v>-6.0819453871266506E-2</v>
      </c>
      <c r="V135" s="7"/>
      <c r="W135" s="28">
        <f t="shared" ca="1" si="20"/>
        <v>-0.99584711076846899</v>
      </c>
      <c r="X135" s="27">
        <f t="shared" ca="1" si="24"/>
        <v>78.971258742174598</v>
      </c>
      <c r="Y135" s="7"/>
      <c r="Z135" s="28">
        <f t="shared" si="23"/>
        <v>79.046999999999983</v>
      </c>
      <c r="AA135" s="27">
        <f t="shared" si="21"/>
        <v>1.3796304138239575</v>
      </c>
      <c r="AB135" s="7"/>
      <c r="AC135" s="28">
        <f t="shared" ca="1" si="13"/>
        <v>-7.5741257825384878E-2</v>
      </c>
      <c r="AD135" s="27"/>
      <c r="AE135" s="7"/>
    </row>
    <row r="136" spans="1:31" s="26" customFormat="1" x14ac:dyDescent="0.25">
      <c r="A136" s="26">
        <v>51</v>
      </c>
      <c r="B136" s="26">
        <v>-609</v>
      </c>
      <c r="C136" s="26">
        <v>15003</v>
      </c>
      <c r="D136" s="26">
        <v>12814</v>
      </c>
      <c r="E136" s="26">
        <v>11230</v>
      </c>
      <c r="F136" s="26">
        <v>13388</v>
      </c>
      <c r="G136" s="27"/>
      <c r="H136" s="7"/>
      <c r="I136" s="28">
        <f t="shared" si="14"/>
        <v>3773</v>
      </c>
      <c r="J136" s="27">
        <f t="shared" si="14"/>
        <v>-574</v>
      </c>
      <c r="K136" s="7"/>
      <c r="L136" s="124">
        <f t="shared" si="22"/>
        <v>-0.98549523835184283</v>
      </c>
      <c r="M136" s="27">
        <f t="shared" ca="1" si="15"/>
        <v>2.506522326535008E-6</v>
      </c>
      <c r="N136" s="44"/>
      <c r="O136" s="44"/>
      <c r="P136" s="7"/>
      <c r="Q136" s="28">
        <f t="shared" ca="1" si="16"/>
        <v>3794.8866027645195</v>
      </c>
      <c r="R136" s="27">
        <f t="shared" ca="1" si="17"/>
        <v>-594.85786126262246</v>
      </c>
      <c r="S136" s="7"/>
      <c r="T136" s="28">
        <f t="shared" ca="1" si="18"/>
        <v>-0.98819262995265578</v>
      </c>
      <c r="U136" s="27">
        <f t="shared" ca="1" si="19"/>
        <v>-0.15603926498762491</v>
      </c>
      <c r="V136" s="7"/>
      <c r="W136" s="28">
        <f t="shared" ca="1" si="20"/>
        <v>-0.98707843837917197</v>
      </c>
      <c r="X136" s="27">
        <f t="shared" ca="1" si="24"/>
        <v>73.483056943229485</v>
      </c>
      <c r="Y136" s="7"/>
      <c r="Z136" s="28">
        <f t="shared" si="23"/>
        <v>73.565999999999988</v>
      </c>
      <c r="AA136" s="27">
        <f t="shared" si="21"/>
        <v>1.2839689175221483</v>
      </c>
      <c r="AB136" s="7"/>
      <c r="AC136" s="28">
        <f t="shared" ca="1" si="13"/>
        <v>-8.2943056770503176E-2</v>
      </c>
      <c r="AD136" s="27"/>
      <c r="AE136" s="7"/>
    </row>
    <row r="137" spans="1:31" s="26" customFormat="1" x14ac:dyDescent="0.25">
      <c r="A137" s="26">
        <v>52</v>
      </c>
      <c r="B137" s="26">
        <v>-609</v>
      </c>
      <c r="C137" s="26">
        <v>14965</v>
      </c>
      <c r="D137" s="26">
        <v>12645</v>
      </c>
      <c r="E137" s="26">
        <v>11268</v>
      </c>
      <c r="F137" s="26">
        <v>13568</v>
      </c>
      <c r="G137" s="27"/>
      <c r="H137" s="7"/>
      <c r="I137" s="28">
        <f t="shared" si="14"/>
        <v>3697</v>
      </c>
      <c r="J137" s="27">
        <f t="shared" si="14"/>
        <v>-923</v>
      </c>
      <c r="K137" s="7"/>
      <c r="L137" s="124">
        <f t="shared" si="22"/>
        <v>-0.96608229836264359</v>
      </c>
      <c r="M137" s="27">
        <f t="shared" ca="1" si="15"/>
        <v>2.8724145801884375E-7</v>
      </c>
      <c r="N137" s="44"/>
      <c r="O137" s="44"/>
      <c r="P137" s="7"/>
      <c r="Q137" s="28">
        <f t="shared" ca="1" si="16"/>
        <v>3718.8866027645195</v>
      </c>
      <c r="R137" s="27">
        <f t="shared" ca="1" si="17"/>
        <v>-943.85786126262246</v>
      </c>
      <c r="S137" s="7"/>
      <c r="T137" s="28">
        <f t="shared" ca="1" si="18"/>
        <v>-0.96840214666873081</v>
      </c>
      <c r="U137" s="27">
        <f t="shared" ca="1" si="19"/>
        <v>-0.24758668669453698</v>
      </c>
      <c r="V137" s="7"/>
      <c r="W137" s="28">
        <f t="shared" ca="1" si="20"/>
        <v>-0.96661824748151481</v>
      </c>
      <c r="X137" s="27">
        <f t="shared" ca="1" si="24"/>
        <v>68.099445363285156</v>
      </c>
      <c r="Y137" s="7"/>
      <c r="Z137" s="28">
        <f t="shared" si="23"/>
        <v>68.084999999999994</v>
      </c>
      <c r="AA137" s="27">
        <f t="shared" si="21"/>
        <v>1.1883074212203393</v>
      </c>
      <c r="AB137" s="7"/>
      <c r="AC137" s="28">
        <f t="shared" ca="1" si="13"/>
        <v>1.4445363285162216E-2</v>
      </c>
      <c r="AD137" s="27"/>
      <c r="AE137" s="7"/>
    </row>
    <row r="138" spans="1:31" s="26" customFormat="1" x14ac:dyDescent="0.25">
      <c r="A138" s="26">
        <v>53</v>
      </c>
      <c r="B138" s="26">
        <v>-629</v>
      </c>
      <c r="C138" s="26">
        <v>14901</v>
      </c>
      <c r="D138" s="26">
        <v>12459</v>
      </c>
      <c r="E138" s="26">
        <v>11321</v>
      </c>
      <c r="F138" s="26">
        <v>13737</v>
      </c>
      <c r="G138" s="27"/>
      <c r="H138" s="7"/>
      <c r="I138" s="28">
        <f t="shared" si="14"/>
        <v>3580</v>
      </c>
      <c r="J138" s="27">
        <f t="shared" si="14"/>
        <v>-1278</v>
      </c>
      <c r="K138" s="7"/>
      <c r="L138" s="124">
        <f t="shared" si="22"/>
        <v>-0.93676148406162174</v>
      </c>
      <c r="M138" s="27">
        <f t="shared" ca="1" si="15"/>
        <v>1.668391078193853E-6</v>
      </c>
      <c r="N138" s="44"/>
      <c r="O138" s="44"/>
      <c r="P138" s="7"/>
      <c r="Q138" s="28">
        <f t="shared" ca="1" si="16"/>
        <v>3601.8866027645195</v>
      </c>
      <c r="R138" s="27">
        <f t="shared" ca="1" si="17"/>
        <v>-1298.8578612626225</v>
      </c>
      <c r="S138" s="7"/>
      <c r="T138" s="28">
        <f t="shared" ca="1" si="18"/>
        <v>-0.93793521845532013</v>
      </c>
      <c r="U138" s="27">
        <f t="shared" ca="1" si="19"/>
        <v>-0.34070798957692605</v>
      </c>
      <c r="V138" s="7"/>
      <c r="W138" s="28">
        <f t="shared" ca="1" si="20"/>
        <v>-0.93546982192383421</v>
      </c>
      <c r="X138" s="27">
        <f t="shared" ca="1" si="24"/>
        <v>62.453989699430338</v>
      </c>
      <c r="Y138" s="7"/>
      <c r="Z138" s="28">
        <f t="shared" si="23"/>
        <v>62.423999999999992</v>
      </c>
      <c r="AA138" s="27">
        <f t="shared" si="21"/>
        <v>1.0895043322649403</v>
      </c>
      <c r="AB138" s="7"/>
      <c r="AC138" s="28">
        <f t="shared" ca="1" si="13"/>
        <v>2.998969943034524E-2</v>
      </c>
      <c r="AD138" s="27"/>
      <c r="AE138" s="7"/>
    </row>
    <row r="139" spans="1:31" s="26" customFormat="1" x14ac:dyDescent="0.25">
      <c r="A139" s="26">
        <v>54</v>
      </c>
      <c r="B139" s="26">
        <v>-611</v>
      </c>
      <c r="C139" s="26">
        <v>14841</v>
      </c>
      <c r="D139" s="26">
        <v>12294</v>
      </c>
      <c r="E139" s="26">
        <v>11393</v>
      </c>
      <c r="F139" s="26">
        <v>13918</v>
      </c>
      <c r="G139" s="27"/>
      <c r="H139" s="7"/>
      <c r="I139" s="28">
        <f t="shared" si="14"/>
        <v>3448</v>
      </c>
      <c r="J139" s="27">
        <f t="shared" si="14"/>
        <v>-1624</v>
      </c>
      <c r="K139" s="7"/>
      <c r="L139" s="124">
        <f t="shared" si="22"/>
        <v>-0.89952860290504244</v>
      </c>
      <c r="M139" s="27">
        <f t="shared" ca="1" si="15"/>
        <v>8.1708842646941743E-7</v>
      </c>
      <c r="N139" s="44"/>
      <c r="O139" s="44"/>
      <c r="P139" s="7"/>
      <c r="Q139" s="28">
        <f t="shared" ca="1" si="16"/>
        <v>3469.8866027645195</v>
      </c>
      <c r="R139" s="27">
        <f t="shared" ca="1" si="17"/>
        <v>-1644.8578612626225</v>
      </c>
      <c r="S139" s="7"/>
      <c r="T139" s="28">
        <f t="shared" ca="1" si="18"/>
        <v>-0.90356227380429266</v>
      </c>
      <c r="U139" s="27">
        <f t="shared" ca="1" si="19"/>
        <v>-0.43146847069609962</v>
      </c>
      <c r="V139" s="7"/>
      <c r="W139" s="28">
        <f t="shared" ca="1" si="20"/>
        <v>-0.90043253234170739</v>
      </c>
      <c r="X139" s="27">
        <f t="shared" ca="1" si="24"/>
        <v>56.86337981577708</v>
      </c>
      <c r="Y139" s="7"/>
      <c r="Z139" s="28">
        <f t="shared" si="23"/>
        <v>56.92499999999999</v>
      </c>
      <c r="AA139" s="27">
        <f t="shared" si="21"/>
        <v>0.9935286766977719</v>
      </c>
      <c r="AB139" s="7"/>
      <c r="AC139" s="28">
        <f t="shared" ca="1" si="13"/>
        <v>-6.1620184222910268E-2</v>
      </c>
      <c r="AD139" s="27"/>
      <c r="AE139" s="7"/>
    </row>
    <row r="140" spans="1:31" s="26" customFormat="1" x14ac:dyDescent="0.25">
      <c r="A140" s="26">
        <v>55</v>
      </c>
      <c r="B140" s="26">
        <v>-642</v>
      </c>
      <c r="C140" s="26">
        <v>14739</v>
      </c>
      <c r="D140" s="26">
        <v>12118</v>
      </c>
      <c r="E140" s="26">
        <v>11477</v>
      </c>
      <c r="F140" s="26">
        <v>14074</v>
      </c>
      <c r="G140" s="27"/>
      <c r="H140" s="7"/>
      <c r="I140" s="28">
        <f t="shared" si="14"/>
        <v>3262</v>
      </c>
      <c r="J140" s="27">
        <f t="shared" si="14"/>
        <v>-1956</v>
      </c>
      <c r="K140" s="7"/>
      <c r="L140" s="124">
        <f t="shared" si="22"/>
        <v>-0.85149473055116764</v>
      </c>
      <c r="M140" s="27">
        <f t="shared" ca="1" si="15"/>
        <v>1.8138371691877627E-8</v>
      </c>
      <c r="N140" s="44"/>
      <c r="O140" s="44"/>
      <c r="P140" s="7"/>
      <c r="Q140" s="28">
        <f t="shared" ca="1" si="16"/>
        <v>3283.8866027645195</v>
      </c>
      <c r="R140" s="27">
        <f t="shared" ca="1" si="17"/>
        <v>-1976.8578612626225</v>
      </c>
      <c r="S140" s="7"/>
      <c r="T140" s="28">
        <f t="shared" ca="1" si="18"/>
        <v>-0.85512766997784484</v>
      </c>
      <c r="U140" s="27">
        <f t="shared" ca="1" si="19"/>
        <v>-0.51855656240582682</v>
      </c>
      <c r="V140" s="7"/>
      <c r="W140" s="28">
        <f t="shared" ca="1" si="20"/>
        <v>-0.85136005177892837</v>
      </c>
      <c r="X140" s="27">
        <f t="shared" ca="1" si="24"/>
        <v>51.120889717474711</v>
      </c>
      <c r="Y140" s="7"/>
      <c r="Z140" s="28">
        <f t="shared" si="23"/>
        <v>51.146999999999991</v>
      </c>
      <c r="AA140" s="27">
        <f t="shared" si="21"/>
        <v>0.8926835525175395</v>
      </c>
      <c r="AB140" s="7"/>
      <c r="AC140" s="28">
        <f t="shared" ca="1" si="13"/>
        <v>-2.6110282525280581E-2</v>
      </c>
      <c r="AD140" s="27"/>
      <c r="AE140" s="7"/>
    </row>
    <row r="141" spans="1:31" s="26" customFormat="1" x14ac:dyDescent="0.25">
      <c r="A141" s="26">
        <v>56</v>
      </c>
      <c r="B141" s="26">
        <v>-634</v>
      </c>
      <c r="C141" s="26">
        <v>14643</v>
      </c>
      <c r="D141" s="26">
        <v>11968</v>
      </c>
      <c r="E141" s="26">
        <v>11590</v>
      </c>
      <c r="F141" s="26">
        <v>14240</v>
      </c>
      <c r="G141" s="27"/>
      <c r="H141" s="7"/>
      <c r="I141" s="28">
        <f t="shared" si="14"/>
        <v>3053</v>
      </c>
      <c r="J141" s="27">
        <f t="shared" si="14"/>
        <v>-2272</v>
      </c>
      <c r="K141" s="7"/>
      <c r="L141" s="124">
        <f t="shared" si="22"/>
        <v>-0.79556718751709721</v>
      </c>
      <c r="M141" s="27">
        <f t="shared" ca="1" si="15"/>
        <v>5.801521285750844E-7</v>
      </c>
      <c r="N141" s="44"/>
      <c r="O141" s="44"/>
      <c r="P141" s="7"/>
      <c r="Q141" s="28">
        <f t="shared" ca="1" si="16"/>
        <v>3074.8866027645195</v>
      </c>
      <c r="R141" s="27">
        <f t="shared" ca="1" si="17"/>
        <v>-2292.8578612626225</v>
      </c>
      <c r="S141" s="7"/>
      <c r="T141" s="28">
        <f t="shared" ca="1" si="18"/>
        <v>-0.80070384094705127</v>
      </c>
      <c r="U141" s="27">
        <f t="shared" ca="1" si="19"/>
        <v>-0.60144763764761544</v>
      </c>
      <c r="V141" s="7"/>
      <c r="W141" s="28">
        <f t="shared" ca="1" si="20"/>
        <v>-0.79632886469843789</v>
      </c>
      <c r="X141" s="27">
        <f t="shared" ca="1" si="24"/>
        <v>45.403292594381014</v>
      </c>
      <c r="Y141" s="7"/>
      <c r="Z141" s="28">
        <f t="shared" si="23"/>
        <v>45.440999999999988</v>
      </c>
      <c r="AA141" s="27">
        <f t="shared" si="21"/>
        <v>0.79309506539874319</v>
      </c>
      <c r="AB141" s="7"/>
      <c r="AC141" s="28">
        <f t="shared" ca="1" si="13"/>
        <v>-3.7707405618974121E-2</v>
      </c>
      <c r="AD141" s="27"/>
      <c r="AE141" s="7"/>
    </row>
    <row r="142" spans="1:31" s="26" customFormat="1" x14ac:dyDescent="0.25">
      <c r="A142" s="26">
        <v>57</v>
      </c>
      <c r="B142" s="26">
        <v>-633</v>
      </c>
      <c r="C142" s="26">
        <v>14515</v>
      </c>
      <c r="D142" s="26">
        <v>11821</v>
      </c>
      <c r="E142" s="26">
        <v>11708</v>
      </c>
      <c r="F142" s="26">
        <v>14384</v>
      </c>
      <c r="G142" s="27"/>
      <c r="H142" s="7"/>
      <c r="I142" s="28">
        <f t="shared" si="14"/>
        <v>2807</v>
      </c>
      <c r="J142" s="27">
        <f t="shared" si="14"/>
        <v>-2563</v>
      </c>
      <c r="K142" s="7"/>
      <c r="L142" s="124">
        <f t="shared" si="22"/>
        <v>-0.73186361059562344</v>
      </c>
      <c r="M142" s="27">
        <f t="shared" ca="1" si="15"/>
        <v>2.343822212518366E-8</v>
      </c>
      <c r="N142" s="44"/>
      <c r="O142" s="44"/>
      <c r="P142" s="7"/>
      <c r="Q142" s="28">
        <f t="shared" ca="1" si="16"/>
        <v>2828.8866027645195</v>
      </c>
      <c r="R142" s="27">
        <f t="shared" ca="1" si="17"/>
        <v>-2583.8578612626225</v>
      </c>
      <c r="S142" s="7"/>
      <c r="T142" s="28">
        <f t="shared" ca="1" si="18"/>
        <v>-0.73664517137013641</v>
      </c>
      <c r="U142" s="27">
        <f t="shared" ca="1" si="19"/>
        <v>-0.67778087465824988</v>
      </c>
      <c r="V142" s="7"/>
      <c r="W142" s="28">
        <f t="shared" ca="1" si="20"/>
        <v>-0.73171051512826668</v>
      </c>
      <c r="X142" s="27">
        <f t="shared" ca="1" si="24"/>
        <v>39.657317066683504</v>
      </c>
      <c r="Y142" s="7"/>
      <c r="Z142" s="28">
        <f t="shared" si="23"/>
        <v>39.743999999999986</v>
      </c>
      <c r="AA142" s="27">
        <f t="shared" si="21"/>
        <v>0.69366365791262607</v>
      </c>
      <c r="AB142" s="7"/>
      <c r="AC142" s="28">
        <f t="shared" ca="1" si="13"/>
        <v>-8.6682933316481581E-2</v>
      </c>
      <c r="AD142" s="27"/>
      <c r="AE142" s="7"/>
    </row>
    <row r="143" spans="1:31" s="26" customFormat="1" x14ac:dyDescent="0.25">
      <c r="A143" s="26">
        <v>58</v>
      </c>
      <c r="B143" s="26">
        <v>-620</v>
      </c>
      <c r="C143" s="26">
        <v>14381</v>
      </c>
      <c r="D143" s="26">
        <v>11692</v>
      </c>
      <c r="E143" s="26">
        <v>11843</v>
      </c>
      <c r="F143" s="26">
        <v>14509</v>
      </c>
      <c r="G143" s="27"/>
      <c r="H143" s="7"/>
      <c r="I143" s="28">
        <f t="shared" si="14"/>
        <v>2538</v>
      </c>
      <c r="J143" s="27">
        <f t="shared" si="14"/>
        <v>-2817</v>
      </c>
      <c r="K143" s="7"/>
      <c r="L143" s="124">
        <f t="shared" si="22"/>
        <v>-0.6624566260066681</v>
      </c>
      <c r="M143" s="27">
        <f t="shared" ca="1" si="15"/>
        <v>1.645835454669176E-6</v>
      </c>
      <c r="N143" s="44"/>
      <c r="O143" s="44"/>
      <c r="P143" s="7"/>
      <c r="Q143" s="28">
        <f t="shared" ca="1" si="16"/>
        <v>2559.8866027645195</v>
      </c>
      <c r="R143" s="27">
        <f t="shared" ca="1" si="17"/>
        <v>-2837.8578612626225</v>
      </c>
      <c r="S143" s="7"/>
      <c r="T143" s="28">
        <f t="shared" ca="1" si="18"/>
        <v>-0.6665972765888758</v>
      </c>
      <c r="U143" s="27">
        <f t="shared" ca="1" si="19"/>
        <v>-0.74440851108677608</v>
      </c>
      <c r="V143" s="7"/>
      <c r="W143" s="28">
        <f t="shared" ca="1" si="20"/>
        <v>-0.66117372482003323</v>
      </c>
      <c r="X143" s="27">
        <f t="shared" ca="1" si="24"/>
        <v>34.077203976353758</v>
      </c>
      <c r="Y143" s="7"/>
      <c r="Z143" s="28">
        <f t="shared" si="23"/>
        <v>34.163999999999987</v>
      </c>
      <c r="AA143" s="27">
        <f t="shared" si="21"/>
        <v>0.59627428565134244</v>
      </c>
      <c r="AB143" s="7"/>
      <c r="AC143" s="28">
        <f t="shared" ca="1" si="13"/>
        <v>-8.6796023646229514E-2</v>
      </c>
      <c r="AD143" s="27"/>
      <c r="AE143" s="7"/>
    </row>
    <row r="144" spans="1:31" s="26" customFormat="1" x14ac:dyDescent="0.25">
      <c r="A144" s="26">
        <v>59</v>
      </c>
      <c r="B144" s="26">
        <v>-631</v>
      </c>
      <c r="C144" s="26">
        <v>14241</v>
      </c>
      <c r="D144" s="26">
        <v>11572</v>
      </c>
      <c r="E144" s="26">
        <v>11989</v>
      </c>
      <c r="F144" s="26">
        <v>14636</v>
      </c>
      <c r="G144" s="27"/>
      <c r="H144" s="7"/>
      <c r="I144" s="28">
        <f t="shared" si="14"/>
        <v>2252</v>
      </c>
      <c r="J144" s="27">
        <f t="shared" si="14"/>
        <v>-3064</v>
      </c>
      <c r="K144" s="7"/>
      <c r="L144" s="124">
        <f t="shared" si="22"/>
        <v>-0.58537770679515311</v>
      </c>
      <c r="M144" s="27">
        <f t="shared" ca="1" si="15"/>
        <v>7.152300573555023E-7</v>
      </c>
      <c r="N144" s="44"/>
      <c r="O144" s="44"/>
      <c r="P144" s="7"/>
      <c r="Q144" s="28">
        <f t="shared" ca="1" si="16"/>
        <v>2273.8866027645195</v>
      </c>
      <c r="R144" s="27">
        <f t="shared" ca="1" si="17"/>
        <v>-3084.8578612626225</v>
      </c>
      <c r="S144" s="7"/>
      <c r="T144" s="28">
        <f t="shared" ca="1" si="18"/>
        <v>-0.59212256317831624</v>
      </c>
      <c r="U144" s="27">
        <f t="shared" ca="1" si="19"/>
        <v>-0.80919995281057921</v>
      </c>
      <c r="V144" s="7"/>
      <c r="W144" s="28">
        <f t="shared" ca="1" si="20"/>
        <v>-0.58622341954624269</v>
      </c>
      <c r="X144" s="27">
        <f t="shared" ca="1" si="24"/>
        <v>28.387529639463082</v>
      </c>
      <c r="Y144" s="7"/>
      <c r="Z144" s="28">
        <f t="shared" si="23"/>
        <v>28.484999999999989</v>
      </c>
      <c r="AA144" s="27">
        <f t="shared" si="21"/>
        <v>0.49715703743058459</v>
      </c>
      <c r="AB144" s="7"/>
      <c r="AC144" s="28">
        <f t="shared" ca="1" si="13"/>
        <v>-9.7470360536906497E-2</v>
      </c>
      <c r="AD144" s="27"/>
      <c r="AE144" s="7"/>
    </row>
    <row r="145" spans="1:31" s="26" customFormat="1" x14ac:dyDescent="0.25">
      <c r="A145" s="26">
        <v>60</v>
      </c>
      <c r="B145" s="26">
        <v>-608</v>
      </c>
      <c r="C145" s="26">
        <v>14085</v>
      </c>
      <c r="D145" s="26">
        <v>11477</v>
      </c>
      <c r="E145" s="26">
        <v>12144</v>
      </c>
      <c r="F145" s="26">
        <v>14736</v>
      </c>
      <c r="G145" s="27"/>
      <c r="H145" s="7"/>
      <c r="I145" s="28">
        <f t="shared" si="14"/>
        <v>1941</v>
      </c>
      <c r="J145" s="27">
        <f t="shared" si="14"/>
        <v>-3259</v>
      </c>
      <c r="K145" s="7"/>
      <c r="L145" s="124">
        <f t="shared" si="22"/>
        <v>-0.50566490119980245</v>
      </c>
      <c r="M145" s="27">
        <f t="shared" ca="1" si="15"/>
        <v>6.4365720850282763E-7</v>
      </c>
      <c r="N145" s="44"/>
      <c r="O145" s="44"/>
      <c r="P145" s="7"/>
      <c r="Q145" s="28">
        <f t="shared" ca="1" si="16"/>
        <v>1962.8866027645195</v>
      </c>
      <c r="R145" s="27">
        <f t="shared" ca="1" si="17"/>
        <v>-3279.8578612626225</v>
      </c>
      <c r="S145" s="7"/>
      <c r="T145" s="28">
        <f t="shared" ca="1" si="18"/>
        <v>-0.51113782237172878</v>
      </c>
      <c r="U145" s="27">
        <f t="shared" ca="1" si="19"/>
        <v>-0.86035109101358165</v>
      </c>
      <c r="V145" s="7"/>
      <c r="W145" s="28">
        <f t="shared" ca="1" si="20"/>
        <v>-0.50486261870061477</v>
      </c>
      <c r="X145" s="27">
        <f t="shared" ca="1" si="24"/>
        <v>22.870984456779979</v>
      </c>
      <c r="Y145" s="7"/>
      <c r="Z145" s="28">
        <f t="shared" si="23"/>
        <v>23.012999999999991</v>
      </c>
      <c r="AA145" s="27">
        <f t="shared" si="21"/>
        <v>0.40165262076145491</v>
      </c>
      <c r="AB145" s="7"/>
      <c r="AC145" s="28">
        <f t="shared" ca="1" si="13"/>
        <v>-0.14201554322001186</v>
      </c>
      <c r="AD145" s="27"/>
      <c r="AE145" s="7"/>
    </row>
    <row r="146" spans="1:31" s="26" customFormat="1" x14ac:dyDescent="0.25">
      <c r="A146" s="26">
        <v>61</v>
      </c>
      <c r="B146" s="26">
        <v>-603</v>
      </c>
      <c r="C146" s="26">
        <v>13912</v>
      </c>
      <c r="D146" s="26">
        <v>11383</v>
      </c>
      <c r="E146" s="26">
        <v>12296</v>
      </c>
      <c r="F146" s="26">
        <v>14814</v>
      </c>
      <c r="G146" s="27"/>
      <c r="H146" s="7"/>
      <c r="I146" s="28">
        <f t="shared" si="14"/>
        <v>1616</v>
      </c>
      <c r="J146" s="27">
        <f t="shared" si="14"/>
        <v>-3431</v>
      </c>
      <c r="K146" s="7"/>
      <c r="L146" s="124">
        <f t="shared" si="22"/>
        <v>-0.42205526047232833</v>
      </c>
      <c r="M146" s="27">
        <f t="shared" ca="1" si="15"/>
        <v>4.6442609160665326E-6</v>
      </c>
      <c r="N146" s="44"/>
      <c r="O146" s="44"/>
      <c r="P146" s="7"/>
      <c r="Q146" s="28">
        <f t="shared" ca="1" si="16"/>
        <v>1637.8866027645195</v>
      </c>
      <c r="R146" s="27">
        <f t="shared" ca="1" si="17"/>
        <v>-3451.8578612626225</v>
      </c>
      <c r="S146" s="7"/>
      <c r="T146" s="28">
        <f t="shared" ca="1" si="18"/>
        <v>-0.42650746622336566</v>
      </c>
      <c r="U146" s="27">
        <f t="shared" ca="1" si="19"/>
        <v>-0.90546901804392232</v>
      </c>
      <c r="V146" s="7"/>
      <c r="W146" s="28">
        <f t="shared" ca="1" si="20"/>
        <v>-0.41990020573611708</v>
      </c>
      <c r="X146" s="27">
        <f t="shared" ca="1" si="24"/>
        <v>17.345084854130391</v>
      </c>
      <c r="Y146" s="7"/>
      <c r="Z146" s="28">
        <f t="shared" si="23"/>
        <v>17.585999999999991</v>
      </c>
      <c r="AA146" s="27">
        <f t="shared" si="21"/>
        <v>0.30693360225572264</v>
      </c>
      <c r="AB146" s="7"/>
      <c r="AC146" s="28">
        <f t="shared" ca="1" si="13"/>
        <v>-0.24091514586960017</v>
      </c>
      <c r="AD146" s="27"/>
      <c r="AE146" s="7"/>
    </row>
    <row r="147" spans="1:31" s="26" customFormat="1" x14ac:dyDescent="0.25">
      <c r="A147" s="26">
        <v>62</v>
      </c>
      <c r="B147" s="26">
        <v>-633</v>
      </c>
      <c r="C147" s="26">
        <v>13750</v>
      </c>
      <c r="D147" s="26">
        <v>11319</v>
      </c>
      <c r="E147" s="26">
        <v>12479</v>
      </c>
      <c r="F147" s="26">
        <v>14895</v>
      </c>
      <c r="G147" s="27"/>
      <c r="H147" s="7"/>
      <c r="I147" s="28">
        <f t="shared" si="14"/>
        <v>1271</v>
      </c>
      <c r="J147" s="27">
        <f t="shared" si="14"/>
        <v>-3576</v>
      </c>
      <c r="K147" s="7"/>
      <c r="L147" s="124">
        <f t="shared" si="22"/>
        <v>-0.33023102567623663</v>
      </c>
      <c r="M147" s="27">
        <f t="shared" ca="1" si="15"/>
        <v>2.0216144105791812E-7</v>
      </c>
      <c r="N147" s="44"/>
      <c r="O147" s="44"/>
      <c r="P147" s="7"/>
      <c r="Q147" s="28">
        <f t="shared" ca="1" si="16"/>
        <v>1292.8866027645195</v>
      </c>
      <c r="R147" s="27">
        <f t="shared" ca="1" si="17"/>
        <v>-3596.8578612626225</v>
      </c>
      <c r="S147" s="7"/>
      <c r="T147" s="28">
        <f t="shared" ca="1" si="18"/>
        <v>-0.3366690881581802</v>
      </c>
      <c r="U147" s="27">
        <f t="shared" ca="1" si="19"/>
        <v>-0.94350447978461638</v>
      </c>
      <c r="V147" s="7"/>
      <c r="W147" s="28">
        <f t="shared" ca="1" si="20"/>
        <v>-0.32978140201020256</v>
      </c>
      <c r="X147" s="27">
        <f t="shared" ca="1" si="24"/>
        <v>11.732107244037707</v>
      </c>
      <c r="Y147" s="7"/>
      <c r="Z147" s="28">
        <f t="shared" si="23"/>
        <v>11.888999999999992</v>
      </c>
      <c r="AA147" s="27">
        <f t="shared" si="21"/>
        <v>0.20750219476960569</v>
      </c>
      <c r="AB147" s="7"/>
      <c r="AC147" s="28">
        <f t="shared" ca="1" si="13"/>
        <v>-0.15689275596228569</v>
      </c>
      <c r="AD147" s="27"/>
      <c r="AE147" s="7"/>
    </row>
    <row r="148" spans="1:31" s="26" customFormat="1" x14ac:dyDescent="0.25">
      <c r="A148" s="26">
        <v>63</v>
      </c>
      <c r="B148" s="26">
        <v>-637</v>
      </c>
      <c r="C148" s="26">
        <v>13561</v>
      </c>
      <c r="D148" s="26">
        <v>11262</v>
      </c>
      <c r="E148" s="26">
        <v>12657</v>
      </c>
      <c r="F148" s="26">
        <v>14944</v>
      </c>
      <c r="G148" s="27"/>
      <c r="H148" s="7"/>
      <c r="I148" s="28">
        <f t="shared" si="14"/>
        <v>904</v>
      </c>
      <c r="J148" s="27">
        <f t="shared" si="14"/>
        <v>-3682</v>
      </c>
      <c r="K148" s="7"/>
      <c r="L148" s="124">
        <f t="shared" si="22"/>
        <v>-0.2345376386145282</v>
      </c>
      <c r="M148" s="27">
        <f t="shared" ca="1" si="15"/>
        <v>2.8009305081843469E-7</v>
      </c>
      <c r="N148" s="44"/>
      <c r="O148" s="44"/>
      <c r="P148" s="7"/>
      <c r="Q148" s="28">
        <f t="shared" ca="1" si="16"/>
        <v>925.88660276451947</v>
      </c>
      <c r="R148" s="27">
        <f t="shared" ca="1" si="17"/>
        <v>-3702.8578612626225</v>
      </c>
      <c r="S148" s="7"/>
      <c r="T148" s="28">
        <f t="shared" ca="1" si="18"/>
        <v>-0.24110188598449014</v>
      </c>
      <c r="U148" s="27">
        <f t="shared" ca="1" si="19"/>
        <v>-0.9713097138847101</v>
      </c>
      <c r="V148" s="7"/>
      <c r="W148" s="28">
        <f t="shared" ca="1" si="20"/>
        <v>-0.23400840043486007</v>
      </c>
      <c r="X148" s="27">
        <f t="shared" ca="1" si="24"/>
        <v>6.0117377721132925</v>
      </c>
      <c r="Y148" s="7"/>
      <c r="Z148" s="28">
        <f t="shared" si="23"/>
        <v>6.1559999999999926</v>
      </c>
      <c r="AA148" s="27">
        <f t="shared" si="21"/>
        <v>0.10744246875277079</v>
      </c>
      <c r="AB148" s="7"/>
      <c r="AC148" s="28">
        <f t="shared" ref="AC148:AC149" ca="1" si="25">X148-Z148</f>
        <v>-0.14426222788670007</v>
      </c>
      <c r="AD148" s="27"/>
      <c r="AE148" s="7"/>
    </row>
    <row r="149" spans="1:31" s="26" customFormat="1" x14ac:dyDescent="0.25">
      <c r="A149" s="26">
        <v>64</v>
      </c>
      <c r="B149" s="26">
        <v>-634</v>
      </c>
      <c r="C149" s="26">
        <v>13376</v>
      </c>
      <c r="D149" s="26">
        <v>11229</v>
      </c>
      <c r="E149" s="26">
        <v>12845</v>
      </c>
      <c r="F149" s="26">
        <v>14986</v>
      </c>
      <c r="G149" s="27"/>
      <c r="H149" s="7"/>
      <c r="I149" s="28">
        <f t="shared" ref="I149:J149" si="26">C149-E149</f>
        <v>531</v>
      </c>
      <c r="J149" s="27">
        <f t="shared" si="26"/>
        <v>-3757</v>
      </c>
      <c r="K149" s="7"/>
      <c r="L149" s="124">
        <f t="shared" si="22"/>
        <v>-0.13696620585144464</v>
      </c>
      <c r="M149" s="27">
        <f t="shared" ref="M149" ca="1" si="27">(W149-L149)^2</f>
        <v>5.4669616190303219E-8</v>
      </c>
      <c r="N149" s="44"/>
      <c r="O149" s="44"/>
      <c r="P149" s="7"/>
      <c r="Q149" s="28">
        <f t="shared" ref="Q149" ca="1" si="28">I149-$J$4</f>
        <v>552.88660276451947</v>
      </c>
      <c r="R149" s="27">
        <f t="shared" ref="R149" ca="1" si="29">J149-$J$3</f>
        <v>-3777.8578612626225</v>
      </c>
      <c r="S149" s="7"/>
      <c r="T149" s="28">
        <f t="shared" ref="T149" ca="1" si="30">Q149/$J$7</f>
        <v>-0.1439722772357534</v>
      </c>
      <c r="U149" s="27">
        <f t="shared" ref="U149" ca="1" si="31">R149/$J$6</f>
        <v>-0.99098322857817256</v>
      </c>
      <c r="V149" s="7"/>
      <c r="W149" s="28">
        <f t="shared" ref="W149" ca="1" si="32">(T149-U149*SIN(-$J$11*PI()/180))/(COS(-$J$11*PI()/180))</f>
        <v>-0.13673239050509137</v>
      </c>
      <c r="X149" s="27">
        <f ca="1">IF(MOD(ATAN2(U149,W149)*180/PI()-$J$9+360,360)&gt;5,MOD(ATAN2(U149,W149)*180/PI()-$J$9+360,360)-360,MOD(ATAN2(U149,W149)*180/PI()-$J$9+360,360))</f>
        <v>0.3220170092134822</v>
      </c>
      <c r="Y149" s="7"/>
      <c r="Z149" s="28">
        <f t="shared" si="23"/>
        <v>0.44999999999999307</v>
      </c>
      <c r="AA149" s="27">
        <f t="shared" ref="AA149" si="33">Z149*PI()/180</f>
        <v>7.8539816339743621E-3</v>
      </c>
      <c r="AB149" s="7"/>
      <c r="AC149" s="28">
        <f t="shared" ca="1" si="25"/>
        <v>-0.12798299078651088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40024</v>
      </c>
    </row>
    <row r="155" spans="1:31" x14ac:dyDescent="0.25">
      <c r="A155" t="s">
        <v>177</v>
      </c>
      <c r="B155">
        <v>40024</v>
      </c>
    </row>
    <row r="156" spans="1:31" x14ac:dyDescent="0.25">
      <c r="A156" s="31" t="s">
        <v>188</v>
      </c>
      <c r="B156" s="31">
        <v>-39974</v>
      </c>
    </row>
    <row r="157" spans="1:31" x14ac:dyDescent="0.25">
      <c r="A157" t="s">
        <v>183</v>
      </c>
      <c r="B157">
        <v>-39974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5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20.85786126262245</v>
      </c>
      <c r="L3" s="102" t="s">
        <v>1</v>
      </c>
      <c r="M3" s="103">
        <v>1.0010175154181193</v>
      </c>
      <c r="N3" s="104" t="s">
        <v>18</v>
      </c>
      <c r="O3" s="102">
        <v>0.99768736885542031</v>
      </c>
      <c r="Q3" s="101" t="s">
        <v>194</v>
      </c>
      <c r="R3" s="101">
        <f ca="1">MAX(AC21:AC149)</f>
        <v>0.18138993159547567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-21.886602764519438</v>
      </c>
      <c r="L4" s="104" t="s">
        <v>5</v>
      </c>
      <c r="M4" s="106">
        <v>360.04675022193527</v>
      </c>
      <c r="N4" s="104" t="s">
        <v>21</v>
      </c>
      <c r="O4" s="104">
        <v>359.92634713519925</v>
      </c>
      <c r="Q4" s="105" t="s">
        <v>195</v>
      </c>
      <c r="R4" s="105">
        <f ca="1">MIN(AC21:AC149)</f>
        <v>-0.24024575462946984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-172.45873028740678</v>
      </c>
      <c r="N5" s="107" t="s">
        <v>24</v>
      </c>
      <c r="O5" s="107">
        <v>-172.45436396103517</v>
      </c>
      <c r="Q5" s="8"/>
      <c r="R5" s="8"/>
      <c r="T5" s="45" t="s">
        <v>55</v>
      </c>
      <c r="U5" s="47">
        <v>19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3812.2318847746378</v>
      </c>
      <c r="L6" s="107" t="s">
        <v>12</v>
      </c>
      <c r="M6" s="108">
        <v>-2.3592919524085381E-5</v>
      </c>
      <c r="N6" s="107" t="s">
        <v>26</v>
      </c>
      <c r="O6" s="107">
        <v>1.2909670417034195E-4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-3840.2296148943474</v>
      </c>
      <c r="L7" s="109" t="s">
        <v>15</v>
      </c>
      <c r="M7" s="110">
        <f ca="1">SUM(M20:M84)</f>
        <v>2.0676485852224823E-4</v>
      </c>
      <c r="N7" s="109" t="s">
        <v>15</v>
      </c>
      <c r="O7" s="89">
        <f ca="1">SUM(M85:M149)</f>
        <v>1.6006006987859058E-4</v>
      </c>
      <c r="Q7" s="101" t="s">
        <v>194</v>
      </c>
      <c r="R7" s="101">
        <f ca="1">MAX(AD21:AD83)</f>
        <v>0.14641728910970642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-0.14598747903943377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-172.46614776850598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-172.04734357185021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-0.41880419665576102</v>
      </c>
      <c r="L11" s="113" t="s">
        <v>208</v>
      </c>
      <c r="M11" s="114">
        <f>(M6+O6)/2</f>
        <v>5.2751892323128281E-5</v>
      </c>
      <c r="N11" s="115"/>
      <c r="O11" s="115"/>
      <c r="Q11" s="101" t="s">
        <v>194</v>
      </c>
      <c r="R11" s="101">
        <f ca="1">MAX(W20:W149)</f>
        <v>0.99919038873884913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0.99935244213676988</v>
      </c>
      <c r="N12" s="118"/>
      <c r="O12" s="118"/>
      <c r="Q12" s="105" t="s">
        <v>195</v>
      </c>
      <c r="R12" s="105">
        <f ca="1">MIN(W20:W149)</f>
        <v>-1.0004473369000573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-172.45654712422098</v>
      </c>
      <c r="N13" s="121"/>
      <c r="O13" s="121"/>
    </row>
    <row r="14" spans="1:24" x14ac:dyDescent="0.25">
      <c r="I14" s="9" t="s">
        <v>133</v>
      </c>
      <c r="L14" s="9"/>
      <c r="M14" s="9"/>
      <c r="N14" s="9"/>
      <c r="O14" s="9"/>
    </row>
    <row r="15" spans="1:24" x14ac:dyDescent="0.25">
      <c r="I15" s="9" t="s">
        <v>134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135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13425</v>
      </c>
      <c r="D20" s="26">
        <v>11270</v>
      </c>
      <c r="E20" s="26">
        <v>12901</v>
      </c>
      <c r="F20" s="26">
        <v>15040</v>
      </c>
      <c r="G20" s="27"/>
      <c r="H20" s="7"/>
      <c r="I20" s="28">
        <f>C20-E20</f>
        <v>524</v>
      </c>
      <c r="J20" s="27">
        <f>D20-F20</f>
        <v>-3770</v>
      </c>
      <c r="K20" s="7"/>
      <c r="L20" s="124">
        <f>$M$3*SIN(2*PI()/$M$4*($Z20+$M$5))+$M$6</f>
        <v>-0.13178525364313487</v>
      </c>
      <c r="M20" s="27">
        <f ca="1">(W20-L20)^2</f>
        <v>9.6059955867412189E-6</v>
      </c>
      <c r="N20" s="44"/>
      <c r="O20" s="44"/>
      <c r="P20" s="7"/>
      <c r="Q20" s="28">
        <f ca="1">I20-$J$4</f>
        <v>545.88660276451947</v>
      </c>
      <c r="R20" s="27">
        <f ca="1">J20-$J$3</f>
        <v>-3790.8578612626225</v>
      </c>
      <c r="S20" s="7"/>
      <c r="T20" s="28">
        <f ca="1">Q20/$J$7</f>
        <v>-0.14214946956486557</v>
      </c>
      <c r="U20" s="27">
        <f ca="1">R20/$J$6</f>
        <v>-0.99439330445837271</v>
      </c>
      <c r="V20" s="7"/>
      <c r="W20" s="28">
        <f ca="1">(T20-U20*SIN(-$J$11*PI()/180))/(COS(-$J$11*PI()/180))</f>
        <v>-0.134884607702732</v>
      </c>
      <c r="X20" s="27">
        <f ca="1">IF(MOD(ATAN2(U20,W20)*180/PI()-$J$9+360,360)&gt;5,MOD(ATAN2(U20,W20)*180/PI()-$J$9+360,360)-360,MOD(ATAN2(U20,W20)*180/PI()-$J$9+360,360))</f>
        <v>0.19089398137987246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0.19089398137987246</v>
      </c>
      <c r="AD20" s="27">
        <f ca="1">INDIRECT("AC"&amp;AE20)-AC20</f>
        <v>-0.26232954845158307</v>
      </c>
      <c r="AE20" s="7">
        <v>149</v>
      </c>
    </row>
    <row r="21" spans="1:31" s="26" customFormat="1" x14ac:dyDescent="0.25">
      <c r="A21" s="26">
        <v>1</v>
      </c>
      <c r="B21" s="26">
        <v>658</v>
      </c>
      <c r="C21" s="26">
        <v>13606</v>
      </c>
      <c r="D21" s="26">
        <v>11304</v>
      </c>
      <c r="E21" s="26">
        <v>12712</v>
      </c>
      <c r="F21" s="26">
        <v>15003</v>
      </c>
      <c r="G21" s="27"/>
      <c r="H21" s="7"/>
      <c r="I21" s="28">
        <f t="shared" ref="I21:J84" si="1">C21-E21</f>
        <v>894</v>
      </c>
      <c r="J21" s="27">
        <f t="shared" si="1"/>
        <v>-3699</v>
      </c>
      <c r="K21" s="7"/>
      <c r="L21" s="124">
        <f t="shared" ref="L21:L84" si="2">$M$3*SIN(2*PI()/$M$4*($Z21+$M$5))+$M$6</f>
        <v>-0.23344985136390695</v>
      </c>
      <c r="M21" s="27">
        <f t="shared" ref="M21:M84" ca="1" si="3">(W21-L21)^2</f>
        <v>4.3186141604155173E-6</v>
      </c>
      <c r="N21" s="44"/>
      <c r="O21" s="44"/>
      <c r="P21" s="7"/>
      <c r="Q21" s="28">
        <f t="shared" ref="Q21:Q84" ca="1" si="4">I21-$J$4</f>
        <v>915.88660276451947</v>
      </c>
      <c r="R21" s="27">
        <f t="shared" ref="R21:R84" ca="1" si="5">J21-$J$3</f>
        <v>-3719.8578612626225</v>
      </c>
      <c r="S21" s="7"/>
      <c r="T21" s="28">
        <f t="shared" ref="T21:T84" ca="1" si="6">Q21/$J$7</f>
        <v>-0.23849787502607897</v>
      </c>
      <c r="U21" s="27">
        <f t="shared" ref="U21:U84" ca="1" si="7">R21/$J$6</f>
        <v>-0.97576904388189489</v>
      </c>
      <c r="V21" s="7"/>
      <c r="W21" s="28">
        <f t="shared" ref="W21:W84" ca="1" si="8">(T21-U21*SIN(-$J$11*PI()/180))/(COS(-$J$11*PI()/180))</f>
        <v>-0.23137172380275592</v>
      </c>
      <c r="X21" s="27">
        <f ca="1">MOD(ATAN2(U21,W21)*180/PI()-$J$9+360,360)</f>
        <v>5.8056082687011212</v>
      </c>
      <c r="Y21" s="7"/>
      <c r="Z21" s="28">
        <f>360/40000*B21+Z20</f>
        <v>5.9219999999999997</v>
      </c>
      <c r="AA21" s="27">
        <f t="shared" ref="AA21:AA84" si="9">Z21*PI()/180</f>
        <v>0.10335839830310418</v>
      </c>
      <c r="AB21" s="7"/>
      <c r="AC21" s="28">
        <f t="shared" ca="1" si="0"/>
        <v>-0.11639173129887848</v>
      </c>
      <c r="AD21" s="27">
        <f t="shared" ref="AD21:AD83" ca="1" si="10">INDIRECT("AC"&amp;AE21)-AC21</f>
        <v>-6.9798613464742587E-2</v>
      </c>
      <c r="AE21" s="7">
        <v>148</v>
      </c>
    </row>
    <row r="22" spans="1:31" s="26" customFormat="1" x14ac:dyDescent="0.25">
      <c r="A22" s="26">
        <v>2</v>
      </c>
      <c r="B22" s="26">
        <v>639</v>
      </c>
      <c r="C22" s="26">
        <v>13792</v>
      </c>
      <c r="D22" s="26">
        <v>11364</v>
      </c>
      <c r="E22" s="26">
        <v>12534</v>
      </c>
      <c r="F22" s="26">
        <v>14954</v>
      </c>
      <c r="G22" s="27"/>
      <c r="H22" s="7"/>
      <c r="I22" s="28">
        <f t="shared" si="1"/>
        <v>1258</v>
      </c>
      <c r="J22" s="27">
        <f t="shared" si="1"/>
        <v>-3590</v>
      </c>
      <c r="K22" s="7"/>
      <c r="L22" s="124">
        <f t="shared" si="2"/>
        <v>-0.32980470222732888</v>
      </c>
      <c r="M22" s="27">
        <f t="shared" ca="1" si="3"/>
        <v>1.1802308130541669E-5</v>
      </c>
      <c r="N22" s="44"/>
      <c r="O22" s="44"/>
      <c r="P22" s="7"/>
      <c r="Q22" s="28">
        <f t="shared" ca="1" si="4"/>
        <v>1279.8866027645195</v>
      </c>
      <c r="R22" s="27">
        <f t="shared" ca="1" si="5"/>
        <v>-3610.8578612626225</v>
      </c>
      <c r="S22" s="7"/>
      <c r="T22" s="28">
        <f t="shared" ca="1" si="6"/>
        <v>-0.33328387391224568</v>
      </c>
      <c r="U22" s="27">
        <f t="shared" ca="1" si="7"/>
        <v>-0.94717686919406274</v>
      </c>
      <c r="V22" s="7"/>
      <c r="W22" s="28">
        <f t="shared" ca="1" si="8"/>
        <v>-0.32636925347490342</v>
      </c>
      <c r="X22" s="27">
        <f t="shared" ref="X22:X83" ca="1" si="11">MOD(ATAN2(U22,W22)*180/PI()-$J$9+360,360)</f>
        <v>11.478590650725096</v>
      </c>
      <c r="Y22" s="7"/>
      <c r="Z22" s="28">
        <f t="shared" ref="Z22:Z85" si="12">360/40000*B22+Z21</f>
        <v>11.672999999999998</v>
      </c>
      <c r="AA22" s="27">
        <f t="shared" si="9"/>
        <v>0.20373228358529805</v>
      </c>
      <c r="AB22" s="7"/>
      <c r="AC22" s="28">
        <f t="shared" ca="1" si="0"/>
        <v>-0.19440934927490261</v>
      </c>
      <c r="AD22" s="27">
        <f t="shared" ca="1" si="10"/>
        <v>4.1312717723052117E-3</v>
      </c>
      <c r="AE22" s="7">
        <v>147</v>
      </c>
    </row>
    <row r="23" spans="1:31" s="26" customFormat="1" x14ac:dyDescent="0.25">
      <c r="A23" s="26">
        <v>3</v>
      </c>
      <c r="B23" s="26">
        <v>632</v>
      </c>
      <c r="C23" s="26">
        <v>13970</v>
      </c>
      <c r="D23" s="26">
        <v>11429</v>
      </c>
      <c r="E23" s="26">
        <v>12358</v>
      </c>
      <c r="F23" s="26">
        <v>14879</v>
      </c>
      <c r="G23" s="27"/>
      <c r="H23" s="7"/>
      <c r="I23" s="28">
        <f t="shared" si="1"/>
        <v>1612</v>
      </c>
      <c r="J23" s="27">
        <f t="shared" si="1"/>
        <v>-3450</v>
      </c>
      <c r="K23" s="7"/>
      <c r="L23" s="124">
        <f t="shared" si="2"/>
        <v>-0.42184288998720282</v>
      </c>
      <c r="M23" s="27">
        <f t="shared" ca="1" si="3"/>
        <v>9.1249148817071723E-6</v>
      </c>
      <c r="N23" s="44"/>
      <c r="O23" s="44"/>
      <c r="P23" s="7"/>
      <c r="Q23" s="28">
        <f t="shared" ca="1" si="4"/>
        <v>1633.8866027645195</v>
      </c>
      <c r="R23" s="27">
        <f t="shared" ca="1" si="5"/>
        <v>-3470.8578612626225</v>
      </c>
      <c r="S23" s="7"/>
      <c r="T23" s="28">
        <f t="shared" ca="1" si="6"/>
        <v>-0.42546586184000124</v>
      </c>
      <c r="U23" s="27">
        <f t="shared" ca="1" si="7"/>
        <v>-0.91045297509959944</v>
      </c>
      <c r="V23" s="7"/>
      <c r="W23" s="28">
        <f t="shared" ca="1" si="8"/>
        <v>-0.41882214258271711</v>
      </c>
      <c r="X23" s="27">
        <f t="shared" ca="1" si="11"/>
        <v>17.169293422074247</v>
      </c>
      <c r="Y23" s="7"/>
      <c r="Z23" s="28">
        <f t="shared" si="12"/>
        <v>17.360999999999997</v>
      </c>
      <c r="AA23" s="27">
        <f t="shared" si="9"/>
        <v>0.30300661143873547</v>
      </c>
      <c r="AB23" s="7"/>
      <c r="AC23" s="28">
        <f t="shared" ca="1" si="0"/>
        <v>-0.19170657792574985</v>
      </c>
      <c r="AD23" s="27">
        <f t="shared" ca="1" si="10"/>
        <v>6.7903686492876147E-3</v>
      </c>
      <c r="AE23" s="7">
        <v>146</v>
      </c>
    </row>
    <row r="24" spans="1:31" s="26" customFormat="1" x14ac:dyDescent="0.25">
      <c r="A24" s="26">
        <v>4</v>
      </c>
      <c r="B24" s="26">
        <v>607</v>
      </c>
      <c r="C24" s="26">
        <v>14126</v>
      </c>
      <c r="D24" s="26">
        <v>11515</v>
      </c>
      <c r="E24" s="26">
        <v>12193</v>
      </c>
      <c r="F24" s="26">
        <v>14798</v>
      </c>
      <c r="G24" s="27"/>
      <c r="H24" s="7"/>
      <c r="I24" s="28">
        <f t="shared" si="1"/>
        <v>1933</v>
      </c>
      <c r="J24" s="27">
        <f t="shared" si="1"/>
        <v>-3283</v>
      </c>
      <c r="K24" s="7"/>
      <c r="L24" s="124">
        <f t="shared" si="2"/>
        <v>-0.50634166526306901</v>
      </c>
      <c r="M24" s="27">
        <f t="shared" ca="1" si="3"/>
        <v>1.3020038288822414E-5</v>
      </c>
      <c r="N24" s="44"/>
      <c r="O24" s="44"/>
      <c r="P24" s="7"/>
      <c r="Q24" s="28">
        <f t="shared" ca="1" si="4"/>
        <v>1954.8866027645195</v>
      </c>
      <c r="R24" s="27">
        <f t="shared" ca="1" si="5"/>
        <v>-3303.8578612626225</v>
      </c>
      <c r="S24" s="7"/>
      <c r="T24" s="28">
        <f t="shared" ca="1" si="6"/>
        <v>-0.50905461360499982</v>
      </c>
      <c r="U24" s="27">
        <f t="shared" ca="1" si="7"/>
        <v>-0.86664661571548973</v>
      </c>
      <c r="V24" s="7"/>
      <c r="W24" s="28">
        <f t="shared" ca="1" si="8"/>
        <v>-0.50273333624691452</v>
      </c>
      <c r="X24" s="27">
        <f t="shared" ca="1" si="11"/>
        <v>22.583754245370528</v>
      </c>
      <c r="Y24" s="7"/>
      <c r="Z24" s="28">
        <f t="shared" si="12"/>
        <v>22.823999999999998</v>
      </c>
      <c r="AA24" s="27">
        <f t="shared" si="9"/>
        <v>0.39835394847518568</v>
      </c>
      <c r="AB24" s="7"/>
      <c r="AC24" s="28">
        <f t="shared" ca="1" si="0"/>
        <v>-0.24024575462946984</v>
      </c>
      <c r="AD24" s="27">
        <f t="shared" ca="1" si="10"/>
        <v>6.8691242366426764E-2</v>
      </c>
      <c r="AE24" s="7">
        <v>145</v>
      </c>
    </row>
    <row r="25" spans="1:31" s="26" customFormat="1" x14ac:dyDescent="0.25">
      <c r="A25" s="26">
        <v>5</v>
      </c>
      <c r="B25" s="26">
        <v>608</v>
      </c>
      <c r="C25" s="26">
        <v>14285</v>
      </c>
      <c r="D25" s="26">
        <v>11616</v>
      </c>
      <c r="E25" s="26">
        <v>12040</v>
      </c>
      <c r="F25" s="26">
        <v>14693</v>
      </c>
      <c r="G25" s="27"/>
      <c r="H25" s="7"/>
      <c r="I25" s="28">
        <f t="shared" si="1"/>
        <v>2245</v>
      </c>
      <c r="J25" s="27">
        <f t="shared" si="1"/>
        <v>-3077</v>
      </c>
      <c r="K25" s="7"/>
      <c r="L25" s="124">
        <f t="shared" si="2"/>
        <v>-0.58636955646495603</v>
      </c>
      <c r="M25" s="27">
        <f t="shared" ca="1" si="3"/>
        <v>3.9757158540824612E-6</v>
      </c>
      <c r="N25" s="44"/>
      <c r="O25" s="44"/>
      <c r="P25" s="7"/>
      <c r="Q25" s="28">
        <f t="shared" ca="1" si="4"/>
        <v>2266.8866027645195</v>
      </c>
      <c r="R25" s="27">
        <f t="shared" ca="1" si="5"/>
        <v>-3097.8578612626225</v>
      </c>
      <c r="S25" s="7"/>
      <c r="T25" s="28">
        <f t="shared" ca="1" si="6"/>
        <v>-0.59029975550742853</v>
      </c>
      <c r="U25" s="27">
        <f t="shared" ca="1" si="7"/>
        <v>-0.81261002869077936</v>
      </c>
      <c r="V25" s="7"/>
      <c r="W25" s="28">
        <f t="shared" ca="1" si="8"/>
        <v>-0.58437563674388338</v>
      </c>
      <c r="X25" s="27">
        <f t="shared" ca="1" si="11"/>
        <v>28.187350025472142</v>
      </c>
      <c r="Y25" s="7"/>
      <c r="Z25" s="28">
        <f t="shared" si="12"/>
        <v>28.295999999999999</v>
      </c>
      <c r="AA25" s="27">
        <f t="shared" si="9"/>
        <v>0.49385836514431547</v>
      </c>
      <c r="AB25" s="7"/>
      <c r="AC25" s="28">
        <f t="shared" ca="1" si="0"/>
        <v>-0.1086499745278573</v>
      </c>
      <c r="AD25" s="27">
        <f t="shared" ca="1" si="10"/>
        <v>-5.278516693077151E-2</v>
      </c>
      <c r="AE25" s="7">
        <v>144</v>
      </c>
    </row>
    <row r="26" spans="1:31" s="26" customFormat="1" x14ac:dyDescent="0.25">
      <c r="A26" s="26">
        <v>6</v>
      </c>
      <c r="B26" s="26">
        <v>638</v>
      </c>
      <c r="C26" s="26">
        <v>14435</v>
      </c>
      <c r="D26" s="26">
        <v>11731</v>
      </c>
      <c r="E26" s="26">
        <v>11891</v>
      </c>
      <c r="F26" s="26">
        <v>14570</v>
      </c>
      <c r="G26" s="27"/>
      <c r="H26" s="7"/>
      <c r="I26" s="28">
        <f t="shared" si="1"/>
        <v>2544</v>
      </c>
      <c r="J26" s="27">
        <f t="shared" si="1"/>
        <v>-2839</v>
      </c>
      <c r="K26" s="7"/>
      <c r="L26" s="124">
        <f t="shared" si="2"/>
        <v>-0.66458933938851683</v>
      </c>
      <c r="M26" s="27">
        <f t="shared" ca="1" si="3"/>
        <v>3.5923495427338116E-6</v>
      </c>
      <c r="N26" s="44"/>
      <c r="O26" s="44"/>
      <c r="P26" s="7"/>
      <c r="Q26" s="28">
        <f t="shared" ca="1" si="4"/>
        <v>2565.8866027645195</v>
      </c>
      <c r="R26" s="27">
        <f t="shared" ca="1" si="5"/>
        <v>-2859.8578612626225</v>
      </c>
      <c r="S26" s="7"/>
      <c r="T26" s="28">
        <f t="shared" ca="1" si="6"/>
        <v>-0.6681596831639226</v>
      </c>
      <c r="U26" s="27">
        <f t="shared" ca="1" si="7"/>
        <v>-0.75017940873019184</v>
      </c>
      <c r="V26" s="7"/>
      <c r="W26" s="28">
        <f t="shared" ca="1" si="8"/>
        <v>-0.66269398993716655</v>
      </c>
      <c r="X26" s="27">
        <f t="shared" ca="1" si="11"/>
        <v>33.922904795205454</v>
      </c>
      <c r="Y26" s="7"/>
      <c r="Z26" s="28">
        <f t="shared" si="12"/>
        <v>34.037999999999997</v>
      </c>
      <c r="AA26" s="27">
        <f t="shared" si="9"/>
        <v>0.59407517079382988</v>
      </c>
      <c r="AB26" s="7"/>
      <c r="AC26" s="28">
        <f t="shared" ca="1" si="0"/>
        <v>-0.11509520479454238</v>
      </c>
      <c r="AD26" s="27">
        <f t="shared" ca="1" si="10"/>
        <v>-2.350636512028359E-2</v>
      </c>
      <c r="AE26" s="7">
        <v>143</v>
      </c>
    </row>
    <row r="27" spans="1:31" s="26" customFormat="1" x14ac:dyDescent="0.25">
      <c r="A27" s="26">
        <v>7</v>
      </c>
      <c r="B27" s="26">
        <v>614</v>
      </c>
      <c r="C27" s="26">
        <v>14569</v>
      </c>
      <c r="D27" s="26">
        <v>11864</v>
      </c>
      <c r="E27" s="26">
        <v>11758</v>
      </c>
      <c r="F27" s="26">
        <v>14444</v>
      </c>
      <c r="G27" s="27"/>
      <c r="H27" s="7"/>
      <c r="I27" s="28">
        <f t="shared" si="1"/>
        <v>2811</v>
      </c>
      <c r="J27" s="27">
        <f t="shared" si="1"/>
        <v>-2580</v>
      </c>
      <c r="K27" s="7"/>
      <c r="L27" s="124">
        <f t="shared" si="2"/>
        <v>-0.73357970139656803</v>
      </c>
      <c r="M27" s="27">
        <f t="shared" ca="1" si="3"/>
        <v>7.3985830760408649E-7</v>
      </c>
      <c r="N27" s="44"/>
      <c r="O27" s="44"/>
      <c r="P27" s="7"/>
      <c r="Q27" s="28">
        <f t="shared" ca="1" si="4"/>
        <v>2832.8866027645195</v>
      </c>
      <c r="R27" s="27">
        <f t="shared" ca="1" si="5"/>
        <v>-2600.8578612626225</v>
      </c>
      <c r="S27" s="7"/>
      <c r="T27" s="28">
        <f t="shared" ca="1" si="6"/>
        <v>-0.73768677575350083</v>
      </c>
      <c r="U27" s="27">
        <f t="shared" ca="1" si="7"/>
        <v>-0.68224020465543467</v>
      </c>
      <c r="V27" s="7"/>
      <c r="W27" s="28">
        <f t="shared" ca="1" si="8"/>
        <v>-0.73271955123083876</v>
      </c>
      <c r="X27" s="27">
        <f t="shared" ca="1" si="11"/>
        <v>39.50933479750654</v>
      </c>
      <c r="Y27" s="7"/>
      <c r="Z27" s="28">
        <f t="shared" si="12"/>
        <v>39.563999999999993</v>
      </c>
      <c r="AA27" s="27">
        <f t="shared" si="9"/>
        <v>0.69052206525903637</v>
      </c>
      <c r="AB27" s="7"/>
      <c r="AC27" s="28">
        <f t="shared" ca="1" si="0"/>
        <v>-5.466520249345308E-2</v>
      </c>
      <c r="AD27" s="27">
        <f t="shared" ca="1" si="10"/>
        <v>-0.10845905907299169</v>
      </c>
      <c r="AE27" s="7">
        <v>142</v>
      </c>
    </row>
    <row r="28" spans="1:31" s="26" customFormat="1" x14ac:dyDescent="0.25">
      <c r="A28" s="26">
        <v>8</v>
      </c>
      <c r="B28" s="26">
        <v>627</v>
      </c>
      <c r="C28" s="26">
        <v>14679</v>
      </c>
      <c r="D28" s="26">
        <v>11999</v>
      </c>
      <c r="E28" s="26">
        <v>11632</v>
      </c>
      <c r="F28" s="26">
        <v>14290</v>
      </c>
      <c r="G28" s="27"/>
      <c r="H28" s="7"/>
      <c r="I28" s="28">
        <f t="shared" si="1"/>
        <v>3047</v>
      </c>
      <c r="J28" s="27">
        <f t="shared" si="1"/>
        <v>-2291</v>
      </c>
      <c r="K28" s="7"/>
      <c r="L28" s="124">
        <f t="shared" si="2"/>
        <v>-0.7969919477820756</v>
      </c>
      <c r="M28" s="27">
        <f t="shared" ca="1" si="3"/>
        <v>5.1164736365871553E-6</v>
      </c>
      <c r="N28" s="44"/>
      <c r="O28" s="44"/>
      <c r="P28" s="7"/>
      <c r="Q28" s="28">
        <f t="shared" ca="1" si="4"/>
        <v>3068.8866027645195</v>
      </c>
      <c r="R28" s="27">
        <f t="shared" ca="1" si="5"/>
        <v>-2311.8578612626225</v>
      </c>
      <c r="S28" s="7"/>
      <c r="T28" s="28">
        <f t="shared" ca="1" si="6"/>
        <v>-0.79914143437200458</v>
      </c>
      <c r="U28" s="27">
        <f t="shared" ca="1" si="7"/>
        <v>-0.60643159470329266</v>
      </c>
      <c r="V28" s="7"/>
      <c r="W28" s="28">
        <f t="shared" ca="1" si="8"/>
        <v>-0.79472998544008422</v>
      </c>
      <c r="X28" s="27">
        <f t="shared" ca="1" si="11"/>
        <v>45.120118733142533</v>
      </c>
      <c r="Y28" s="7"/>
      <c r="Z28" s="28">
        <f t="shared" si="12"/>
        <v>45.206999999999994</v>
      </c>
      <c r="AA28" s="27">
        <f t="shared" si="9"/>
        <v>0.78901099494907645</v>
      </c>
      <c r="AB28" s="7"/>
      <c r="AC28" s="28">
        <f t="shared" ca="1" si="0"/>
        <v>-8.688126685746056E-2</v>
      </c>
      <c r="AD28" s="27">
        <f t="shared" ca="1" si="10"/>
        <v>4.1610813783989897E-3</v>
      </c>
      <c r="AE28" s="7">
        <v>141</v>
      </c>
    </row>
    <row r="29" spans="1:31" s="26" customFormat="1" x14ac:dyDescent="0.25">
      <c r="A29" s="26">
        <v>9</v>
      </c>
      <c r="B29" s="26">
        <v>630</v>
      </c>
      <c r="C29" s="26">
        <v>14808</v>
      </c>
      <c r="D29" s="26">
        <v>12167</v>
      </c>
      <c r="E29" s="26">
        <v>11535</v>
      </c>
      <c r="F29" s="26">
        <v>14146</v>
      </c>
      <c r="G29" s="27"/>
      <c r="H29" s="7"/>
      <c r="I29" s="28">
        <f t="shared" si="1"/>
        <v>3273</v>
      </c>
      <c r="J29" s="27">
        <f t="shared" si="1"/>
        <v>-1979</v>
      </c>
      <c r="K29" s="7"/>
      <c r="L29" s="124">
        <f t="shared" si="2"/>
        <v>-0.852928794613796</v>
      </c>
      <c r="M29" s="27">
        <f t="shared" ca="1" si="3"/>
        <v>1.5666155228701836E-6</v>
      </c>
      <c r="N29" s="44"/>
      <c r="O29" s="44"/>
      <c r="P29" s="7"/>
      <c r="Q29" s="28">
        <f t="shared" ca="1" si="4"/>
        <v>3294.8866027645195</v>
      </c>
      <c r="R29" s="27">
        <f t="shared" ca="1" si="5"/>
        <v>-1999.8578612626225</v>
      </c>
      <c r="S29" s="7"/>
      <c r="T29" s="28">
        <f t="shared" ca="1" si="6"/>
        <v>-0.85799208203209709</v>
      </c>
      <c r="U29" s="27">
        <f t="shared" ca="1" si="7"/>
        <v>-0.52458977357848868</v>
      </c>
      <c r="V29" s="7"/>
      <c r="W29" s="28">
        <f t="shared" ca="1" si="8"/>
        <v>-0.8541804397403675</v>
      </c>
      <c r="X29" s="27">
        <f t="shared" ca="1" si="11"/>
        <v>50.910232319527552</v>
      </c>
      <c r="Y29" s="7"/>
      <c r="Z29" s="28">
        <f t="shared" si="12"/>
        <v>50.876999999999995</v>
      </c>
      <c r="AA29" s="27">
        <f t="shared" si="9"/>
        <v>0.88797116353715499</v>
      </c>
      <c r="AB29" s="7"/>
      <c r="AC29" s="28">
        <f t="shared" ca="1" si="0"/>
        <v>3.3232319527556342E-2</v>
      </c>
      <c r="AD29" s="27">
        <f t="shared" ca="1" si="10"/>
        <v>-4.7705982117548729E-2</v>
      </c>
      <c r="AE29" s="7">
        <v>140</v>
      </c>
    </row>
    <row r="30" spans="1:31" s="26" customFormat="1" x14ac:dyDescent="0.25">
      <c r="A30" s="26">
        <v>10</v>
      </c>
      <c r="B30" s="26">
        <v>643</v>
      </c>
      <c r="C30" s="26">
        <v>14889</v>
      </c>
      <c r="D30" s="26">
        <v>12334</v>
      </c>
      <c r="E30" s="26">
        <v>11441</v>
      </c>
      <c r="F30" s="26">
        <v>13974</v>
      </c>
      <c r="G30" s="27"/>
      <c r="H30" s="7"/>
      <c r="I30" s="28">
        <f t="shared" si="1"/>
        <v>3448</v>
      </c>
      <c r="J30" s="27">
        <f t="shared" si="1"/>
        <v>-1640</v>
      </c>
      <c r="K30" s="7"/>
      <c r="L30" s="124">
        <f t="shared" si="2"/>
        <v>-0.90141279454295964</v>
      </c>
      <c r="M30" s="27">
        <f t="shared" ca="1" si="3"/>
        <v>1.0220014841033859E-6</v>
      </c>
      <c r="N30" s="44"/>
      <c r="O30" s="44"/>
      <c r="P30" s="7"/>
      <c r="Q30" s="28">
        <f t="shared" ca="1" si="4"/>
        <v>3469.8866027645195</v>
      </c>
      <c r="R30" s="27">
        <f t="shared" ca="1" si="5"/>
        <v>-1660.8578612626225</v>
      </c>
      <c r="S30" s="7"/>
      <c r="T30" s="28">
        <f t="shared" ca="1" si="6"/>
        <v>-0.90356227380429266</v>
      </c>
      <c r="U30" s="27">
        <f t="shared" ca="1" si="7"/>
        <v>-0.4356654871640383</v>
      </c>
      <c r="V30" s="7"/>
      <c r="W30" s="28">
        <f t="shared" ca="1" si="8"/>
        <v>-0.90040185365245051</v>
      </c>
      <c r="X30" s="27">
        <f t="shared" ca="1" si="11"/>
        <v>56.645817285749786</v>
      </c>
      <c r="Y30" s="7"/>
      <c r="Z30" s="28">
        <f t="shared" si="12"/>
        <v>56.663999999999994</v>
      </c>
      <c r="AA30" s="27">
        <f t="shared" si="9"/>
        <v>0.98897336735006669</v>
      </c>
      <c r="AB30" s="7"/>
      <c r="AC30" s="28">
        <f t="shared" ca="1" si="0"/>
        <v>-1.8182714250208676E-2</v>
      </c>
      <c r="AD30" s="27">
        <f t="shared" ca="1" si="10"/>
        <v>1.9008630831052642E-2</v>
      </c>
      <c r="AE30" s="7">
        <v>139</v>
      </c>
    </row>
    <row r="31" spans="1:31" s="26" customFormat="1" x14ac:dyDescent="0.25">
      <c r="A31" s="26">
        <v>11</v>
      </c>
      <c r="B31" s="26">
        <v>622</v>
      </c>
      <c r="C31" s="26">
        <v>14959</v>
      </c>
      <c r="D31" s="26">
        <v>12504</v>
      </c>
      <c r="E31" s="26">
        <v>11366</v>
      </c>
      <c r="F31" s="26">
        <v>13799</v>
      </c>
      <c r="G31" s="27"/>
      <c r="H31" s="7"/>
      <c r="I31" s="28">
        <f t="shared" si="1"/>
        <v>3593</v>
      </c>
      <c r="J31" s="27">
        <f t="shared" si="1"/>
        <v>-1295</v>
      </c>
      <c r="K31" s="7"/>
      <c r="L31" s="124">
        <f t="shared" si="2"/>
        <v>-0.93957754694327844</v>
      </c>
      <c r="M31" s="27">
        <f t="shared" ca="1" si="3"/>
        <v>5.7004983158619579E-7</v>
      </c>
      <c r="N31" s="44"/>
      <c r="O31" s="44"/>
      <c r="P31" s="7"/>
      <c r="Q31" s="28">
        <f t="shared" ca="1" si="4"/>
        <v>3614.8866027645195</v>
      </c>
      <c r="R31" s="27">
        <f t="shared" ca="1" si="5"/>
        <v>-1315.8578612626225</v>
      </c>
      <c r="S31" s="7"/>
      <c r="T31" s="28">
        <f t="shared" ca="1" si="6"/>
        <v>-0.94132043270125465</v>
      </c>
      <c r="U31" s="27">
        <f t="shared" ca="1" si="7"/>
        <v>-0.3451673195741109</v>
      </c>
      <c r="V31" s="7"/>
      <c r="W31" s="28">
        <f t="shared" ca="1" si="8"/>
        <v>-0.93882253049869846</v>
      </c>
      <c r="X31" s="27">
        <f t="shared" ca="1" si="11"/>
        <v>62.279700821114147</v>
      </c>
      <c r="Y31" s="7"/>
      <c r="Z31" s="28">
        <f t="shared" si="12"/>
        <v>62.261999999999993</v>
      </c>
      <c r="AA31" s="27">
        <f t="shared" si="9"/>
        <v>1.0866768988767093</v>
      </c>
      <c r="AB31" s="7"/>
      <c r="AC31" s="28">
        <f t="shared" ca="1" si="0"/>
        <v>1.7700821114154053E-2</v>
      </c>
      <c r="AD31" s="27">
        <f t="shared" ca="1" si="10"/>
        <v>-1.25346773680306E-2</v>
      </c>
      <c r="AE31" s="7">
        <v>138</v>
      </c>
    </row>
    <row r="32" spans="1:31" s="26" customFormat="1" x14ac:dyDescent="0.25">
      <c r="A32" s="26">
        <v>12</v>
      </c>
      <c r="B32" s="26">
        <v>624</v>
      </c>
      <c r="C32" s="26">
        <v>15019</v>
      </c>
      <c r="D32" s="26">
        <v>12676</v>
      </c>
      <c r="E32" s="26">
        <v>11317</v>
      </c>
      <c r="F32" s="26">
        <v>13621</v>
      </c>
      <c r="G32" s="27"/>
      <c r="H32" s="7"/>
      <c r="I32" s="28">
        <f t="shared" si="1"/>
        <v>3702</v>
      </c>
      <c r="J32" s="27">
        <f t="shared" si="1"/>
        <v>-945</v>
      </c>
      <c r="K32" s="7"/>
      <c r="L32" s="124">
        <f t="shared" si="2"/>
        <v>-0.96886192737868071</v>
      </c>
      <c r="M32" s="27">
        <f t="shared" ca="1" si="3"/>
        <v>9.6790736576707242E-7</v>
      </c>
      <c r="N32" s="44"/>
      <c r="O32" s="44"/>
      <c r="P32" s="7"/>
      <c r="Q32" s="28">
        <f t="shared" ca="1" si="4"/>
        <v>3723.8866027645195</v>
      </c>
      <c r="R32" s="27">
        <f t="shared" ca="1" si="5"/>
        <v>-965.85786126262246</v>
      </c>
      <c r="S32" s="7"/>
      <c r="T32" s="28">
        <f t="shared" ca="1" si="6"/>
        <v>-0.96970415214793637</v>
      </c>
      <c r="U32" s="27">
        <f t="shared" ca="1" si="7"/>
        <v>-0.25335758433795263</v>
      </c>
      <c r="V32" s="7"/>
      <c r="W32" s="28">
        <f t="shared" ca="1" si="8"/>
        <v>-0.96787810454617118</v>
      </c>
      <c r="X32" s="27">
        <f t="shared" ca="1" si="11"/>
        <v>67.797194761932587</v>
      </c>
      <c r="Y32" s="7"/>
      <c r="Z32" s="28">
        <f t="shared" si="12"/>
        <v>67.877999999999986</v>
      </c>
      <c r="AA32" s="27">
        <f t="shared" si="9"/>
        <v>1.1846945896687109</v>
      </c>
      <c r="AB32" s="7"/>
      <c r="AC32" s="28">
        <f t="shared" ca="1" si="0"/>
        <v>-8.0805238067398477E-2</v>
      </c>
      <c r="AD32" s="27">
        <f t="shared" ca="1" si="10"/>
        <v>9.3017230912494142E-2</v>
      </c>
      <c r="AE32" s="7">
        <v>137</v>
      </c>
    </row>
    <row r="33" spans="1:31" s="26" customFormat="1" x14ac:dyDescent="0.25">
      <c r="A33" s="26">
        <v>13</v>
      </c>
      <c r="B33" s="26">
        <v>600</v>
      </c>
      <c r="C33" s="26">
        <v>15058</v>
      </c>
      <c r="D33" s="26">
        <v>12855</v>
      </c>
      <c r="E33" s="26">
        <v>11279</v>
      </c>
      <c r="F33" s="26">
        <v>13445</v>
      </c>
      <c r="G33" s="27"/>
      <c r="H33" s="7"/>
      <c r="I33" s="28">
        <f t="shared" si="1"/>
        <v>3779</v>
      </c>
      <c r="J33" s="27">
        <f t="shared" si="1"/>
        <v>-590</v>
      </c>
      <c r="K33" s="7"/>
      <c r="L33" s="124">
        <f t="shared" si="2"/>
        <v>-0.98825392708244764</v>
      </c>
      <c r="M33" s="27">
        <f t="shared" ca="1" si="3"/>
        <v>1.2693609561550784E-7</v>
      </c>
      <c r="N33" s="44"/>
      <c r="O33" s="44"/>
      <c r="P33" s="7"/>
      <c r="Q33" s="28">
        <f t="shared" ca="1" si="4"/>
        <v>3800.8866027645195</v>
      </c>
      <c r="R33" s="27">
        <f t="shared" ca="1" si="5"/>
        <v>-610.85786126262246</v>
      </c>
      <c r="S33" s="7"/>
      <c r="T33" s="28">
        <f t="shared" ca="1" si="6"/>
        <v>-0.98975503652770247</v>
      </c>
      <c r="U33" s="27">
        <f t="shared" ca="1" si="7"/>
        <v>-0.16023628145556357</v>
      </c>
      <c r="V33" s="7"/>
      <c r="W33" s="28">
        <f t="shared" ca="1" si="8"/>
        <v>-0.9886102080047765</v>
      </c>
      <c r="X33" s="27">
        <f t="shared" ca="1" si="11"/>
        <v>73.259576126448565</v>
      </c>
      <c r="Y33" s="7"/>
      <c r="Z33" s="28">
        <f t="shared" si="12"/>
        <v>73.277999999999992</v>
      </c>
      <c r="AA33" s="27">
        <f t="shared" si="9"/>
        <v>1.2789423692764046</v>
      </c>
      <c r="AB33" s="7"/>
      <c r="AC33" s="28">
        <f t="shared" ca="1" si="0"/>
        <v>-1.842387355142705E-2</v>
      </c>
      <c r="AD33" s="27">
        <f t="shared" ca="1" si="10"/>
        <v>-6.8392463657858116E-3</v>
      </c>
      <c r="AE33" s="7">
        <v>136</v>
      </c>
    </row>
    <row r="34" spans="1:31" s="26" customFormat="1" x14ac:dyDescent="0.25">
      <c r="A34" s="26">
        <v>14</v>
      </c>
      <c r="B34" s="26">
        <v>622</v>
      </c>
      <c r="C34" s="26">
        <v>15075</v>
      </c>
      <c r="D34" s="26">
        <v>13045</v>
      </c>
      <c r="E34" s="26">
        <v>11260</v>
      </c>
      <c r="F34" s="26">
        <v>13265</v>
      </c>
      <c r="G34" s="27"/>
      <c r="H34" s="7"/>
      <c r="I34" s="28">
        <f t="shared" si="1"/>
        <v>3815</v>
      </c>
      <c r="J34" s="27">
        <f t="shared" si="1"/>
        <v>-220</v>
      </c>
      <c r="K34" s="7"/>
      <c r="L34" s="124">
        <f t="shared" si="2"/>
        <v>-0.99909797248357501</v>
      </c>
      <c r="M34" s="27">
        <f t="shared" ca="1" si="3"/>
        <v>1.6291709663197161E-7</v>
      </c>
      <c r="N34" s="44"/>
      <c r="O34" s="44"/>
      <c r="P34" s="7"/>
      <c r="Q34" s="28">
        <f t="shared" ca="1" si="4"/>
        <v>3836.8866027645195</v>
      </c>
      <c r="R34" s="27">
        <f t="shared" ca="1" si="5"/>
        <v>-240.85786126262246</v>
      </c>
      <c r="S34" s="7"/>
      <c r="T34" s="28">
        <f t="shared" ca="1" si="6"/>
        <v>-0.99912947597798263</v>
      </c>
      <c r="U34" s="27">
        <f t="shared" ca="1" si="7"/>
        <v>-6.3180275634482003E-2</v>
      </c>
      <c r="V34" s="7"/>
      <c r="W34" s="28">
        <f t="shared" ca="1" si="8"/>
        <v>-0.99869434258300771</v>
      </c>
      <c r="X34" s="27">
        <f t="shared" ca="1" si="11"/>
        <v>78.846276012011344</v>
      </c>
      <c r="Y34" s="7"/>
      <c r="Z34" s="28">
        <f t="shared" si="12"/>
        <v>78.875999999999991</v>
      </c>
      <c r="AA34" s="27">
        <f t="shared" si="9"/>
        <v>1.3766459008030472</v>
      </c>
      <c r="AB34" s="7"/>
      <c r="AC34" s="28">
        <f t="shared" ca="1" si="0"/>
        <v>-2.9723987988646172E-2</v>
      </c>
      <c r="AD34" s="27">
        <f t="shared" ca="1" si="10"/>
        <v>-3.7824567045390722E-2</v>
      </c>
      <c r="AE34" s="7">
        <v>135</v>
      </c>
    </row>
    <row r="35" spans="1:31" s="26" customFormat="1" x14ac:dyDescent="0.25">
      <c r="A35" s="26">
        <v>15</v>
      </c>
      <c r="B35" s="26">
        <v>631</v>
      </c>
      <c r="C35" s="26">
        <v>15070</v>
      </c>
      <c r="D35" s="26">
        <v>13223</v>
      </c>
      <c r="E35" s="26">
        <v>11251</v>
      </c>
      <c r="F35" s="26">
        <v>13072</v>
      </c>
      <c r="G35" s="27"/>
      <c r="H35" s="7"/>
      <c r="I35" s="28">
        <f t="shared" si="1"/>
        <v>3819</v>
      </c>
      <c r="J35" s="27">
        <f t="shared" si="1"/>
        <v>151</v>
      </c>
      <c r="K35" s="7"/>
      <c r="L35" s="124">
        <f t="shared" si="2"/>
        <v>-1.0003638907044572</v>
      </c>
      <c r="M35" s="27">
        <f t="shared" ca="1" si="3"/>
        <v>6.963267560126595E-9</v>
      </c>
      <c r="N35" s="44"/>
      <c r="O35" s="44"/>
      <c r="P35" s="7"/>
      <c r="Q35" s="28">
        <f t="shared" ca="1" si="4"/>
        <v>3840.8866027645195</v>
      </c>
      <c r="R35" s="27">
        <f t="shared" ca="1" si="5"/>
        <v>130.14213873737754</v>
      </c>
      <c r="S35" s="7"/>
      <c r="T35" s="28">
        <f t="shared" ca="1" si="6"/>
        <v>-1.0001710803613471</v>
      </c>
      <c r="U35" s="27">
        <f t="shared" ca="1" si="7"/>
        <v>3.413804371584573E-2</v>
      </c>
      <c r="V35" s="7"/>
      <c r="W35" s="28">
        <f t="shared" ca="1" si="8"/>
        <v>-1.0004473369000573</v>
      </c>
      <c r="X35" s="27">
        <f t="shared" ca="1" si="11"/>
        <v>84.420480726817061</v>
      </c>
      <c r="Y35" s="7"/>
      <c r="Z35" s="28">
        <f t="shared" si="12"/>
        <v>84.554999999999993</v>
      </c>
      <c r="AA35" s="27">
        <f t="shared" si="9"/>
        <v>1.4757631490238052</v>
      </c>
      <c r="AB35" s="7"/>
      <c r="AC35" s="28">
        <f t="shared" ca="1" si="0"/>
        <v>-0.13451927318293144</v>
      </c>
      <c r="AD35" s="27">
        <f t="shared" ca="1" si="10"/>
        <v>0.12525031969143186</v>
      </c>
      <c r="AE35" s="7">
        <v>134</v>
      </c>
    </row>
    <row r="36" spans="1:31" s="26" customFormat="1" x14ac:dyDescent="0.25">
      <c r="A36" s="26">
        <v>16</v>
      </c>
      <c r="B36" s="26">
        <v>631</v>
      </c>
      <c r="C36" s="26">
        <v>15066</v>
      </c>
      <c r="D36" s="26">
        <v>13416</v>
      </c>
      <c r="E36" s="26">
        <v>11270</v>
      </c>
      <c r="F36" s="26">
        <v>12885</v>
      </c>
      <c r="G36" s="27"/>
      <c r="H36" s="7"/>
      <c r="I36" s="28">
        <f t="shared" si="1"/>
        <v>3796</v>
      </c>
      <c r="J36" s="27">
        <f t="shared" si="1"/>
        <v>531</v>
      </c>
      <c r="K36" s="7"/>
      <c r="L36" s="124">
        <f t="shared" si="2"/>
        <v>-0.99181282770392842</v>
      </c>
      <c r="M36" s="27">
        <f t="shared" ca="1" si="3"/>
        <v>1.1382140878718259E-5</v>
      </c>
      <c r="N36" s="44"/>
      <c r="O36" s="44"/>
      <c r="P36" s="7"/>
      <c r="Q36" s="28">
        <f t="shared" ca="1" si="4"/>
        <v>3817.8866027645195</v>
      </c>
      <c r="R36" s="27">
        <f t="shared" ca="1" si="5"/>
        <v>510.14213873737754</v>
      </c>
      <c r="S36" s="7"/>
      <c r="T36" s="28">
        <f t="shared" ca="1" si="6"/>
        <v>-0.99418185515700142</v>
      </c>
      <c r="U36" s="27">
        <f t="shared" ca="1" si="7"/>
        <v>0.13381718482938895</v>
      </c>
      <c r="V36" s="7"/>
      <c r="W36" s="28">
        <f t="shared" ca="1" si="8"/>
        <v>-0.99518657056293802</v>
      </c>
      <c r="X36" s="27">
        <f t="shared" ca="1" si="11"/>
        <v>90.124456168518805</v>
      </c>
      <c r="Y36" s="7"/>
      <c r="Z36" s="28">
        <f t="shared" si="12"/>
        <v>90.233999999999995</v>
      </c>
      <c r="AA36" s="27">
        <f t="shared" si="9"/>
        <v>1.5748803972445633</v>
      </c>
      <c r="AB36" s="7"/>
      <c r="AC36" s="28">
        <f t="shared" ca="1" si="0"/>
        <v>-0.10954383148119007</v>
      </c>
      <c r="AD36" s="27">
        <f t="shared" ca="1" si="10"/>
        <v>3.1207965965805329E-2</v>
      </c>
      <c r="AE36" s="7">
        <v>133</v>
      </c>
    </row>
    <row r="37" spans="1:31" s="26" customFormat="1" x14ac:dyDescent="0.25">
      <c r="A37" s="26">
        <v>17</v>
      </c>
      <c r="B37" s="26">
        <v>629</v>
      </c>
      <c r="C37" s="26">
        <v>15019</v>
      </c>
      <c r="D37" s="26">
        <v>13599</v>
      </c>
      <c r="E37" s="26">
        <v>11305</v>
      </c>
      <c r="F37" s="26">
        <v>12693</v>
      </c>
      <c r="G37" s="27"/>
      <c r="H37" s="7"/>
      <c r="I37" s="28">
        <f t="shared" si="1"/>
        <v>3714</v>
      </c>
      <c r="J37" s="27">
        <f t="shared" si="1"/>
        <v>906</v>
      </c>
      <c r="K37" s="7"/>
      <c r="L37" s="124">
        <f t="shared" si="2"/>
        <v>-0.97360186562737383</v>
      </c>
      <c r="M37" s="27">
        <f t="shared" ca="1" si="3"/>
        <v>9.0302525904421333E-7</v>
      </c>
      <c r="N37" s="44"/>
      <c r="O37" s="44"/>
      <c r="P37" s="7"/>
      <c r="Q37" s="28">
        <f t="shared" ca="1" si="4"/>
        <v>3735.8866027645195</v>
      </c>
      <c r="R37" s="27">
        <f t="shared" ca="1" si="5"/>
        <v>885.14213873737754</v>
      </c>
      <c r="S37" s="7"/>
      <c r="T37" s="28">
        <f t="shared" ca="1" si="6"/>
        <v>-0.97282896529802987</v>
      </c>
      <c r="U37" s="27">
        <f t="shared" ca="1" si="7"/>
        <v>0.23218475829670135</v>
      </c>
      <c r="V37" s="7"/>
      <c r="W37" s="28">
        <f t="shared" ca="1" si="8"/>
        <v>-0.97455214203928997</v>
      </c>
      <c r="X37" s="27">
        <f t="shared" ca="1" si="11"/>
        <v>95.866909348728086</v>
      </c>
      <c r="Y37" s="7"/>
      <c r="Z37" s="28">
        <f t="shared" si="12"/>
        <v>95.894999999999996</v>
      </c>
      <c r="AA37" s="27">
        <f t="shared" si="9"/>
        <v>1.6736834861999623</v>
      </c>
      <c r="AB37" s="7"/>
      <c r="AC37" s="28">
        <f t="shared" ca="1" si="0"/>
        <v>-2.8090651271909906E-2</v>
      </c>
      <c r="AD37" s="27">
        <f t="shared" ca="1" si="10"/>
        <v>-6.8828431821899017E-2</v>
      </c>
      <c r="AE37" s="7">
        <v>132</v>
      </c>
    </row>
    <row r="38" spans="1:31" s="26" customFormat="1" x14ac:dyDescent="0.25">
      <c r="A38" s="26">
        <v>18</v>
      </c>
      <c r="B38" s="26">
        <v>629</v>
      </c>
      <c r="C38" s="26">
        <v>14976</v>
      </c>
      <c r="D38" s="26">
        <v>13784</v>
      </c>
      <c r="E38" s="26">
        <v>11361</v>
      </c>
      <c r="F38" s="26">
        <v>12523</v>
      </c>
      <c r="G38" s="27"/>
      <c r="H38" s="7"/>
      <c r="I38" s="28">
        <f t="shared" si="1"/>
        <v>3615</v>
      </c>
      <c r="J38" s="27">
        <f t="shared" si="1"/>
        <v>1261</v>
      </c>
      <c r="K38" s="7"/>
      <c r="L38" s="124">
        <f t="shared" si="2"/>
        <v>-0.94589697647229232</v>
      </c>
      <c r="M38" s="27">
        <f t="shared" ca="1" si="3"/>
        <v>1.2641237428676961E-5</v>
      </c>
      <c r="N38" s="44"/>
      <c r="O38" s="44"/>
      <c r="P38" s="7"/>
      <c r="Q38" s="28">
        <f t="shared" ca="1" si="4"/>
        <v>3636.8866027645195</v>
      </c>
      <c r="R38" s="27">
        <f t="shared" ca="1" si="5"/>
        <v>1240.1421387373775</v>
      </c>
      <c r="S38" s="7"/>
      <c r="T38" s="28">
        <f t="shared" ca="1" si="6"/>
        <v>-0.94704925680975915</v>
      </c>
      <c r="U38" s="27">
        <f t="shared" ca="1" si="7"/>
        <v>0.32530606117909044</v>
      </c>
      <c r="V38" s="7"/>
      <c r="W38" s="28">
        <f t="shared" ca="1" si="8"/>
        <v>-0.94945242826196363</v>
      </c>
      <c r="X38" s="27">
        <f t="shared" ca="1" si="11"/>
        <v>101.37888543179503</v>
      </c>
      <c r="Y38" s="7"/>
      <c r="Z38" s="28">
        <f t="shared" si="12"/>
        <v>101.556</v>
      </c>
      <c r="AA38" s="27">
        <f t="shared" si="9"/>
        <v>1.7724865751553611</v>
      </c>
      <c r="AB38" s="7"/>
      <c r="AC38" s="28">
        <f t="shared" ca="1" si="0"/>
        <v>-0.17711456820497062</v>
      </c>
      <c r="AD38" s="27">
        <f t="shared" ca="1" si="10"/>
        <v>5.0718491382497177E-2</v>
      </c>
      <c r="AE38" s="7">
        <v>131</v>
      </c>
    </row>
    <row r="39" spans="1:31" s="26" customFormat="1" x14ac:dyDescent="0.25">
      <c r="A39" s="26">
        <v>19</v>
      </c>
      <c r="B39" s="26">
        <v>633</v>
      </c>
      <c r="C39" s="26">
        <v>14904</v>
      </c>
      <c r="D39" s="26">
        <v>13962</v>
      </c>
      <c r="E39" s="26">
        <v>11435</v>
      </c>
      <c r="F39" s="26">
        <v>12347</v>
      </c>
      <c r="G39" s="27"/>
      <c r="H39" s="7"/>
      <c r="I39" s="28">
        <f t="shared" si="1"/>
        <v>3469</v>
      </c>
      <c r="J39" s="27">
        <f t="shared" si="1"/>
        <v>1615</v>
      </c>
      <c r="K39" s="7"/>
      <c r="L39" s="124">
        <f t="shared" si="2"/>
        <v>-0.90870469534750997</v>
      </c>
      <c r="M39" s="27">
        <f t="shared" ca="1" si="3"/>
        <v>1.1607126049348279E-5</v>
      </c>
      <c r="N39" s="44"/>
      <c r="O39" s="44"/>
      <c r="P39" s="7"/>
      <c r="Q39" s="28">
        <f t="shared" ca="1" si="4"/>
        <v>3490.8866027645195</v>
      </c>
      <c r="R39" s="27">
        <f t="shared" ca="1" si="5"/>
        <v>1594.1421387373775</v>
      </c>
      <c r="S39" s="7"/>
      <c r="T39" s="28">
        <f t="shared" ca="1" si="6"/>
        <v>-0.90903069681695603</v>
      </c>
      <c r="U39" s="27">
        <f t="shared" ca="1" si="7"/>
        <v>0.41816505053223335</v>
      </c>
      <c r="V39" s="7"/>
      <c r="W39" s="28">
        <f t="shared" ca="1" si="8"/>
        <v>-0.91211161860014545</v>
      </c>
      <c r="X39" s="27">
        <f t="shared" ca="1" si="11"/>
        <v>107.09562459047413</v>
      </c>
      <c r="Y39" s="7"/>
      <c r="Z39" s="28">
        <f t="shared" si="12"/>
        <v>107.253</v>
      </c>
      <c r="AA39" s="27">
        <f t="shared" si="9"/>
        <v>1.8719179826414782</v>
      </c>
      <c r="AB39" s="7"/>
      <c r="AC39" s="28">
        <f t="shared" ca="1" si="0"/>
        <v>-0.15737540952586926</v>
      </c>
      <c r="AD39" s="27">
        <f t="shared" ca="1" si="10"/>
        <v>7.6221337132665212E-2</v>
      </c>
      <c r="AE39" s="7">
        <v>130</v>
      </c>
    </row>
    <row r="40" spans="1:31" s="26" customFormat="1" x14ac:dyDescent="0.25">
      <c r="A40" s="26">
        <v>20</v>
      </c>
      <c r="B40" s="26">
        <v>610</v>
      </c>
      <c r="C40" s="26">
        <v>14807</v>
      </c>
      <c r="D40" s="26">
        <v>14117</v>
      </c>
      <c r="E40" s="26">
        <v>11520</v>
      </c>
      <c r="F40" s="26">
        <v>12180</v>
      </c>
      <c r="G40" s="27"/>
      <c r="H40" s="7"/>
      <c r="I40" s="28">
        <f t="shared" si="1"/>
        <v>3287</v>
      </c>
      <c r="J40" s="27">
        <f t="shared" si="1"/>
        <v>1937</v>
      </c>
      <c r="K40" s="7"/>
      <c r="L40" s="124">
        <f t="shared" si="2"/>
        <v>-0.86436796337315458</v>
      </c>
      <c r="M40" s="27">
        <f t="shared" ca="1" si="3"/>
        <v>9.346989480321841E-7</v>
      </c>
      <c r="N40" s="44"/>
      <c r="O40" s="44"/>
      <c r="P40" s="7"/>
      <c r="Q40" s="28">
        <f t="shared" ca="1" si="4"/>
        <v>3308.8866027645195</v>
      </c>
      <c r="R40" s="27">
        <f t="shared" ca="1" si="5"/>
        <v>1916.1421387373775</v>
      </c>
      <c r="S40" s="7"/>
      <c r="T40" s="28">
        <f t="shared" ca="1" si="6"/>
        <v>-0.86163769737387275</v>
      </c>
      <c r="U40" s="27">
        <f t="shared" ca="1" si="7"/>
        <v>0.50263000694949889</v>
      </c>
      <c r="V40" s="7"/>
      <c r="W40" s="28">
        <f t="shared" ca="1" si="8"/>
        <v>-0.86533476167064594</v>
      </c>
      <c r="X40" s="27">
        <f t="shared" ca="1" si="11"/>
        <v>112.6163250972578</v>
      </c>
      <c r="Y40" s="7"/>
      <c r="Z40" s="28">
        <f t="shared" si="12"/>
        <v>112.74299999999999</v>
      </c>
      <c r="AA40" s="27">
        <f t="shared" si="9"/>
        <v>1.9677365585759667</v>
      </c>
      <c r="AB40" s="7"/>
      <c r="AC40" s="28">
        <f t="shared" ca="1" si="0"/>
        <v>-0.12667490274219517</v>
      </c>
      <c r="AD40" s="27">
        <f t="shared" ca="1" si="10"/>
        <v>3.0337076542878094E-2</v>
      </c>
      <c r="AE40" s="7">
        <v>129</v>
      </c>
    </row>
    <row r="41" spans="1:31" s="26" customFormat="1" x14ac:dyDescent="0.25">
      <c r="A41" s="26">
        <v>21</v>
      </c>
      <c r="B41" s="26">
        <v>607</v>
      </c>
      <c r="C41" s="26">
        <v>14711</v>
      </c>
      <c r="D41" s="26">
        <v>14274</v>
      </c>
      <c r="E41" s="26">
        <v>11624</v>
      </c>
      <c r="F41" s="26">
        <v>12031</v>
      </c>
      <c r="G41" s="27"/>
      <c r="H41" s="7"/>
      <c r="I41" s="28">
        <f t="shared" si="1"/>
        <v>3087</v>
      </c>
      <c r="J41" s="27">
        <f t="shared" si="1"/>
        <v>2243</v>
      </c>
      <c r="K41" s="7"/>
      <c r="L41" s="124">
        <f t="shared" si="2"/>
        <v>-0.81237932511394673</v>
      </c>
      <c r="M41" s="27">
        <f t="shared" ca="1" si="3"/>
        <v>2.133223809736028E-6</v>
      </c>
      <c r="N41" s="44"/>
      <c r="O41" s="44"/>
      <c r="P41" s="7"/>
      <c r="Q41" s="28">
        <f t="shared" ca="1" si="4"/>
        <v>3108.8866027645195</v>
      </c>
      <c r="R41" s="27">
        <f t="shared" ca="1" si="5"/>
        <v>2222.1421387373775</v>
      </c>
      <c r="S41" s="7"/>
      <c r="T41" s="28">
        <f t="shared" ca="1" si="6"/>
        <v>-0.80955747820564927</v>
      </c>
      <c r="U41" s="27">
        <f t="shared" ca="1" si="7"/>
        <v>0.58289794689882579</v>
      </c>
      <c r="V41" s="7"/>
      <c r="W41" s="28">
        <f t="shared" ca="1" si="8"/>
        <v>-0.81383988110730543</v>
      </c>
      <c r="X41" s="27">
        <f t="shared" ca="1" si="11"/>
        <v>118.07758774984995</v>
      </c>
      <c r="Y41" s="7"/>
      <c r="Z41" s="28">
        <f t="shared" si="12"/>
        <v>118.20599999999999</v>
      </c>
      <c r="AA41" s="27">
        <f t="shared" si="9"/>
        <v>2.0630838956124169</v>
      </c>
      <c r="AB41" s="7"/>
      <c r="AC41" s="28">
        <f t="shared" ca="1" si="0"/>
        <v>-0.12841225015003488</v>
      </c>
      <c r="AD41" s="27">
        <f t="shared" ca="1" si="10"/>
        <v>4.9792569668198894E-3</v>
      </c>
      <c r="AE41" s="7">
        <v>128</v>
      </c>
    </row>
    <row r="42" spans="1:31" s="26" customFormat="1" x14ac:dyDescent="0.25">
      <c r="A42" s="26">
        <v>22</v>
      </c>
      <c r="B42" s="26">
        <v>633</v>
      </c>
      <c r="C42" s="26">
        <v>14591</v>
      </c>
      <c r="D42" s="26">
        <v>14422</v>
      </c>
      <c r="E42" s="26">
        <v>11741</v>
      </c>
      <c r="F42" s="26">
        <v>11877</v>
      </c>
      <c r="G42" s="27"/>
      <c r="H42" s="7"/>
      <c r="I42" s="28">
        <f t="shared" si="1"/>
        <v>2850</v>
      </c>
      <c r="J42" s="27">
        <f t="shared" si="1"/>
        <v>2545</v>
      </c>
      <c r="K42" s="7"/>
      <c r="L42" s="124">
        <f t="shared" si="2"/>
        <v>-0.75031329220441667</v>
      </c>
      <c r="M42" s="27">
        <f t="shared" ca="1" si="3"/>
        <v>5.7070377903805378E-6</v>
      </c>
      <c r="N42" s="44"/>
      <c r="O42" s="44"/>
      <c r="P42" s="7"/>
      <c r="Q42" s="28">
        <f t="shared" ca="1" si="4"/>
        <v>2871.8866027645195</v>
      </c>
      <c r="R42" s="27">
        <f t="shared" ca="1" si="5"/>
        <v>2524.1421387373775</v>
      </c>
      <c r="S42" s="7"/>
      <c r="T42" s="28">
        <f t="shared" ca="1" si="6"/>
        <v>-0.74784241849130451</v>
      </c>
      <c r="U42" s="27">
        <f t="shared" ca="1" si="7"/>
        <v>0.66211663273116805</v>
      </c>
      <c r="V42" s="7"/>
      <c r="W42" s="28">
        <f t="shared" ca="1" si="8"/>
        <v>-0.75270223293000627</v>
      </c>
      <c r="X42" s="27">
        <f t="shared" ca="1" si="11"/>
        <v>123.80271214670171</v>
      </c>
      <c r="Y42" s="7"/>
      <c r="Z42" s="28">
        <f t="shared" si="12"/>
        <v>123.90299999999999</v>
      </c>
      <c r="AA42" s="27">
        <f t="shared" si="9"/>
        <v>2.1625153030985342</v>
      </c>
      <c r="AB42" s="7"/>
      <c r="AC42" s="28">
        <f t="shared" ca="1" si="0"/>
        <v>-0.10028785329828338</v>
      </c>
      <c r="AD42" s="27">
        <f t="shared" ca="1" si="10"/>
        <v>0.10584724725413253</v>
      </c>
      <c r="AE42" s="7">
        <v>127</v>
      </c>
    </row>
    <row r="43" spans="1:31" s="26" customFormat="1" x14ac:dyDescent="0.25">
      <c r="A43" s="26">
        <v>23</v>
      </c>
      <c r="B43" s="26">
        <v>616</v>
      </c>
      <c r="C43" s="26">
        <v>14458</v>
      </c>
      <c r="D43" s="26">
        <v>14559</v>
      </c>
      <c r="E43" s="26">
        <v>11876</v>
      </c>
      <c r="F43" s="26">
        <v>11743</v>
      </c>
      <c r="G43" s="27"/>
      <c r="H43" s="7"/>
      <c r="I43" s="28">
        <f t="shared" si="1"/>
        <v>2582</v>
      </c>
      <c r="J43" s="27">
        <f t="shared" si="1"/>
        <v>2816</v>
      </c>
      <c r="K43" s="7"/>
      <c r="L43" s="124">
        <f t="shared" si="2"/>
        <v>-0.68279441630976445</v>
      </c>
      <c r="M43" s="27">
        <f t="shared" ca="1" si="3"/>
        <v>4.0714462612230455E-7</v>
      </c>
      <c r="N43" s="44"/>
      <c r="O43" s="44"/>
      <c r="P43" s="7"/>
      <c r="Q43" s="28">
        <f t="shared" ca="1" si="4"/>
        <v>2603.8866027645195</v>
      </c>
      <c r="R43" s="27">
        <f t="shared" ca="1" si="5"/>
        <v>2795.1421387373775</v>
      </c>
      <c r="S43" s="7"/>
      <c r="T43" s="28">
        <f t="shared" ca="1" si="6"/>
        <v>-0.67805492480588503</v>
      </c>
      <c r="U43" s="27">
        <f t="shared" ca="1" si="7"/>
        <v>0.73320359915687916</v>
      </c>
      <c r="V43" s="7"/>
      <c r="W43" s="28">
        <f t="shared" ca="1" si="8"/>
        <v>-0.68343249516548865</v>
      </c>
      <c r="X43" s="27">
        <f t="shared" ca="1" si="11"/>
        <v>129.47831007307991</v>
      </c>
      <c r="Y43" s="7"/>
      <c r="Z43" s="28">
        <f t="shared" si="12"/>
        <v>129.447</v>
      </c>
      <c r="AA43" s="27">
        <f t="shared" si="9"/>
        <v>2.2592763568290999</v>
      </c>
      <c r="AB43" s="7"/>
      <c r="AC43" s="28">
        <f t="shared" ca="1" si="0"/>
        <v>3.1310073079907852E-2</v>
      </c>
      <c r="AD43" s="27">
        <f t="shared" ca="1" si="10"/>
        <v>-0.14598747903943377</v>
      </c>
      <c r="AE43" s="7">
        <v>126</v>
      </c>
    </row>
    <row r="44" spans="1:31" s="26" customFormat="1" x14ac:dyDescent="0.25">
      <c r="A44" s="26">
        <v>24</v>
      </c>
      <c r="B44" s="26">
        <v>626</v>
      </c>
      <c r="C44" s="26">
        <v>14320</v>
      </c>
      <c r="D44" s="26">
        <v>14687</v>
      </c>
      <c r="E44" s="26">
        <v>12021</v>
      </c>
      <c r="F44" s="26">
        <v>11632</v>
      </c>
      <c r="G44" s="27"/>
      <c r="H44" s="7"/>
      <c r="I44" s="28">
        <f t="shared" si="1"/>
        <v>2299</v>
      </c>
      <c r="J44" s="27">
        <f t="shared" si="1"/>
        <v>3055</v>
      </c>
      <c r="K44" s="7"/>
      <c r="L44" s="124">
        <f t="shared" si="2"/>
        <v>-0.60764093141589182</v>
      </c>
      <c r="M44" s="27">
        <f t="shared" ca="1" si="3"/>
        <v>6.5246927825359489E-6</v>
      </c>
      <c r="N44" s="44"/>
      <c r="O44" s="44"/>
      <c r="P44" s="7"/>
      <c r="Q44" s="28">
        <f t="shared" ca="1" si="4"/>
        <v>2320.8866027645195</v>
      </c>
      <c r="R44" s="27">
        <f t="shared" ca="1" si="5"/>
        <v>3034.1421387373775</v>
      </c>
      <c r="S44" s="7"/>
      <c r="T44" s="28">
        <f t="shared" ca="1" si="6"/>
        <v>-0.60436141468284876</v>
      </c>
      <c r="U44" s="27">
        <f t="shared" ca="1" si="7"/>
        <v>0.7958965326467129</v>
      </c>
      <c r="V44" s="7"/>
      <c r="W44" s="28">
        <f t="shared" ca="1" si="8"/>
        <v>-0.61019527923530403</v>
      </c>
      <c r="X44" s="27">
        <f t="shared" ca="1" si="11"/>
        <v>134.989608325159</v>
      </c>
      <c r="Y44" s="7"/>
      <c r="Z44" s="28">
        <f t="shared" si="12"/>
        <v>135.08099999999999</v>
      </c>
      <c r="AA44" s="27">
        <f t="shared" si="9"/>
        <v>2.3576082068864599</v>
      </c>
      <c r="AB44" s="7"/>
      <c r="AC44" s="28">
        <f t="shared" ca="1" si="0"/>
        <v>-9.1391674840991755E-2</v>
      </c>
      <c r="AD44" s="27">
        <f t="shared" ca="1" si="10"/>
        <v>5.3015338999159667E-2</v>
      </c>
      <c r="AE44" s="7">
        <v>125</v>
      </c>
    </row>
    <row r="45" spans="1:31" s="26" customFormat="1" x14ac:dyDescent="0.25">
      <c r="A45" s="26">
        <v>25</v>
      </c>
      <c r="B45" s="26">
        <v>637</v>
      </c>
      <c r="C45" s="26">
        <v>14154</v>
      </c>
      <c r="D45" s="26">
        <v>14791</v>
      </c>
      <c r="E45" s="26">
        <v>12182</v>
      </c>
      <c r="F45" s="26">
        <v>11517</v>
      </c>
      <c r="G45" s="27"/>
      <c r="H45" s="7"/>
      <c r="I45" s="28">
        <f t="shared" si="1"/>
        <v>1972</v>
      </c>
      <c r="J45" s="27">
        <f t="shared" si="1"/>
        <v>3274</v>
      </c>
      <c r="K45" s="7"/>
      <c r="L45" s="124">
        <f t="shared" si="2"/>
        <v>-0.52514699986873903</v>
      </c>
      <c r="M45" s="27">
        <f t="shared" ca="1" si="3"/>
        <v>9.9074339703743854E-8</v>
      </c>
      <c r="N45" s="44"/>
      <c r="O45" s="44"/>
      <c r="P45" s="7"/>
      <c r="Q45" s="28">
        <f t="shared" ca="1" si="4"/>
        <v>1993.8866027645195</v>
      </c>
      <c r="R45" s="27">
        <f t="shared" ca="1" si="5"/>
        <v>3253.1421387373775</v>
      </c>
      <c r="S45" s="7"/>
      <c r="T45" s="28">
        <f t="shared" ca="1" si="6"/>
        <v>-0.51921025634280349</v>
      </c>
      <c r="U45" s="27">
        <f t="shared" ca="1" si="7"/>
        <v>0.85334319555162341</v>
      </c>
      <c r="V45" s="7"/>
      <c r="W45" s="28">
        <f t="shared" ca="1" si="8"/>
        <v>-0.52546176063456562</v>
      </c>
      <c r="X45" s="27">
        <f t="shared" ca="1" si="11"/>
        <v>140.84269963744748</v>
      </c>
      <c r="Y45" s="7"/>
      <c r="Z45" s="28">
        <f t="shared" si="12"/>
        <v>140.81399999999999</v>
      </c>
      <c r="AA45" s="27">
        <f t="shared" si="9"/>
        <v>2.4576679329032953</v>
      </c>
      <c r="AB45" s="7"/>
      <c r="AC45" s="28">
        <f t="shared" ca="1" si="0"/>
        <v>2.8699637447488158E-2</v>
      </c>
      <c r="AD45" s="27">
        <f t="shared" ca="1" si="10"/>
        <v>-7.6648536576101378E-2</v>
      </c>
      <c r="AE45" s="7">
        <v>124</v>
      </c>
    </row>
    <row r="46" spans="1:31" s="26" customFormat="1" x14ac:dyDescent="0.25">
      <c r="A46" s="26">
        <v>26</v>
      </c>
      <c r="B46" s="26">
        <v>638</v>
      </c>
      <c r="C46" s="26">
        <v>13986</v>
      </c>
      <c r="D46" s="26">
        <v>14886</v>
      </c>
      <c r="E46" s="26">
        <v>12346</v>
      </c>
      <c r="F46" s="26">
        <v>11425</v>
      </c>
      <c r="G46" s="27"/>
      <c r="H46" s="7"/>
      <c r="I46" s="28">
        <f t="shared" si="1"/>
        <v>1640</v>
      </c>
      <c r="J46" s="27">
        <f t="shared" si="1"/>
        <v>3461</v>
      </c>
      <c r="K46" s="7"/>
      <c r="L46" s="124">
        <f t="shared" si="2"/>
        <v>-0.43725988467529237</v>
      </c>
      <c r="M46" s="27">
        <f t="shared" ca="1" si="3"/>
        <v>4.4308554128740667E-6</v>
      </c>
      <c r="N46" s="44"/>
      <c r="O46" s="44"/>
      <c r="P46" s="7"/>
      <c r="Q46" s="28">
        <f t="shared" ca="1" si="4"/>
        <v>1661.8866027645195</v>
      </c>
      <c r="R46" s="27">
        <f t="shared" ca="1" si="5"/>
        <v>3440.1421387373775</v>
      </c>
      <c r="S46" s="7"/>
      <c r="T46" s="28">
        <f t="shared" ca="1" si="6"/>
        <v>-0.43275709252355249</v>
      </c>
      <c r="U46" s="27">
        <f t="shared" ca="1" si="7"/>
        <v>0.90239582552065645</v>
      </c>
      <c r="V46" s="7"/>
      <c r="W46" s="28">
        <f t="shared" ca="1" si="8"/>
        <v>-0.43936484439292928</v>
      </c>
      <c r="X46" s="27">
        <f t="shared" ca="1" si="11"/>
        <v>146.50529665147837</v>
      </c>
      <c r="Y46" s="7"/>
      <c r="Z46" s="28">
        <f t="shared" si="12"/>
        <v>146.55599999999998</v>
      </c>
      <c r="AA46" s="27">
        <f t="shared" si="9"/>
        <v>2.5578847385528092</v>
      </c>
      <c r="AB46" s="7"/>
      <c r="AC46" s="28">
        <f t="shared" ca="1" si="0"/>
        <v>-5.0703348521608405E-2</v>
      </c>
      <c r="AD46" s="27">
        <f t="shared" ca="1" si="10"/>
        <v>3.3881921487221689E-2</v>
      </c>
      <c r="AE46" s="7">
        <v>123</v>
      </c>
    </row>
    <row r="47" spans="1:31" s="26" customFormat="1" x14ac:dyDescent="0.25">
      <c r="A47" s="26">
        <v>27</v>
      </c>
      <c r="B47" s="26">
        <v>611</v>
      </c>
      <c r="C47" s="26">
        <v>13811</v>
      </c>
      <c r="D47" s="26">
        <v>14957</v>
      </c>
      <c r="E47" s="26">
        <v>12517</v>
      </c>
      <c r="F47" s="26">
        <v>11355</v>
      </c>
      <c r="G47" s="27"/>
      <c r="H47" s="7"/>
      <c r="I47" s="28">
        <f t="shared" si="1"/>
        <v>1294</v>
      </c>
      <c r="J47" s="27">
        <f t="shared" si="1"/>
        <v>3602</v>
      </c>
      <c r="K47" s="7"/>
      <c r="L47" s="124">
        <f t="shared" si="2"/>
        <v>-0.34896801878560191</v>
      </c>
      <c r="M47" s="27">
        <f t="shared" ca="1" si="3"/>
        <v>3.2035079214334666E-7</v>
      </c>
      <c r="N47" s="44"/>
      <c r="O47" s="44"/>
      <c r="P47" s="7"/>
      <c r="Q47" s="28">
        <f t="shared" ca="1" si="4"/>
        <v>1315.8866027645195</v>
      </c>
      <c r="R47" s="27">
        <f t="shared" ca="1" si="5"/>
        <v>3581.1421387373775</v>
      </c>
      <c r="S47" s="7"/>
      <c r="T47" s="28">
        <f t="shared" ca="1" si="6"/>
        <v>-0.34265831336252589</v>
      </c>
      <c r="U47" s="27">
        <f t="shared" ca="1" si="7"/>
        <v>0.93938203314436597</v>
      </c>
      <c r="V47" s="7"/>
      <c r="W47" s="28">
        <f t="shared" ca="1" si="8"/>
        <v>-0.34953401418500313</v>
      </c>
      <c r="X47" s="27">
        <f t="shared" ca="1" si="11"/>
        <v>152.05645172652737</v>
      </c>
      <c r="Y47" s="7"/>
      <c r="Z47" s="28">
        <f t="shared" si="12"/>
        <v>152.05499999999998</v>
      </c>
      <c r="AA47" s="27">
        <f t="shared" si="9"/>
        <v>2.6538603941199774</v>
      </c>
      <c r="AB47" s="7"/>
      <c r="AC47" s="28">
        <f t="shared" ca="1" si="0"/>
        <v>1.4517265273923385E-3</v>
      </c>
      <c r="AD47" s="27">
        <f t="shared" ca="1" si="10"/>
        <v>2.1539879894277192E-2</v>
      </c>
      <c r="AE47" s="7">
        <v>122</v>
      </c>
    </row>
    <row r="48" spans="1:31" s="26" customFormat="1" x14ac:dyDescent="0.25">
      <c r="A48" s="26">
        <v>28</v>
      </c>
      <c r="B48" s="26">
        <v>628</v>
      </c>
      <c r="C48" s="26">
        <v>13632</v>
      </c>
      <c r="D48" s="26">
        <v>15011</v>
      </c>
      <c r="E48" s="26">
        <v>12695</v>
      </c>
      <c r="F48" s="26">
        <v>11293</v>
      </c>
      <c r="G48" s="27"/>
      <c r="H48" s="7"/>
      <c r="I48" s="28">
        <f t="shared" si="1"/>
        <v>937</v>
      </c>
      <c r="J48" s="27">
        <f t="shared" si="1"/>
        <v>3718</v>
      </c>
      <c r="K48" s="7"/>
      <c r="L48" s="124">
        <f t="shared" si="2"/>
        <v>-0.25488147438132852</v>
      </c>
      <c r="M48" s="27">
        <f t="shared" ca="1" si="3"/>
        <v>3.6453713745944414E-6</v>
      </c>
      <c r="N48" s="44"/>
      <c r="O48" s="44"/>
      <c r="P48" s="7"/>
      <c r="Q48" s="28">
        <f t="shared" ca="1" si="4"/>
        <v>958.88660276451947</v>
      </c>
      <c r="R48" s="27">
        <f t="shared" ca="1" si="5"/>
        <v>3697.1421387373775</v>
      </c>
      <c r="S48" s="7"/>
      <c r="T48" s="28">
        <f t="shared" ca="1" si="6"/>
        <v>-0.24969512214724701</v>
      </c>
      <c r="U48" s="27">
        <f t="shared" ca="1" si="7"/>
        <v>0.9698104025369213</v>
      </c>
      <c r="V48" s="7"/>
      <c r="W48" s="28">
        <f t="shared" ca="1" si="8"/>
        <v>-0.2567907599478676</v>
      </c>
      <c r="X48" s="27">
        <f t="shared" ca="1" si="11"/>
        <v>157.63545851975118</v>
      </c>
      <c r="Y48" s="7"/>
      <c r="Z48" s="28">
        <f t="shared" si="12"/>
        <v>157.70699999999997</v>
      </c>
      <c r="AA48" s="27">
        <f t="shared" si="9"/>
        <v>2.7525064034426965</v>
      </c>
      <c r="AB48" s="7"/>
      <c r="AC48" s="28">
        <f t="shared" ca="1" si="0"/>
        <v>-7.1541480248782818E-2</v>
      </c>
      <c r="AD48" s="27">
        <f t="shared" ca="1" si="10"/>
        <v>3.5253421318060418E-2</v>
      </c>
      <c r="AE48" s="7">
        <v>121</v>
      </c>
    </row>
    <row r="49" spans="1:31" s="26" customFormat="1" x14ac:dyDescent="0.25">
      <c r="A49" s="26">
        <v>29</v>
      </c>
      <c r="B49" s="26">
        <v>603</v>
      </c>
      <c r="C49" s="26">
        <v>13455</v>
      </c>
      <c r="D49" s="26">
        <v>15052</v>
      </c>
      <c r="E49" s="26">
        <v>12877</v>
      </c>
      <c r="F49" s="26">
        <v>11258</v>
      </c>
      <c r="G49" s="27"/>
      <c r="H49" s="7"/>
      <c r="I49" s="28">
        <f t="shared" si="1"/>
        <v>578</v>
      </c>
      <c r="J49" s="27">
        <f t="shared" si="1"/>
        <v>3794</v>
      </c>
      <c r="K49" s="7"/>
      <c r="L49" s="124">
        <f t="shared" si="2"/>
        <v>-0.1621973443635954</v>
      </c>
      <c r="M49" s="27">
        <f t="shared" ca="1" si="3"/>
        <v>1.5691283122553317E-6</v>
      </c>
      <c r="N49" s="44"/>
      <c r="O49" s="44"/>
      <c r="P49" s="7"/>
      <c r="Q49" s="28">
        <f t="shared" ca="1" si="4"/>
        <v>599.88660276451947</v>
      </c>
      <c r="R49" s="27">
        <f t="shared" ca="1" si="5"/>
        <v>3773.1421387373775</v>
      </c>
      <c r="S49" s="7"/>
      <c r="T49" s="28">
        <f t="shared" ca="1" si="6"/>
        <v>-0.15621112874028589</v>
      </c>
      <c r="U49" s="27">
        <f t="shared" ca="1" si="7"/>
        <v>0.98974623075962986</v>
      </c>
      <c r="V49" s="7"/>
      <c r="W49" s="28">
        <f t="shared" ca="1" si="8"/>
        <v>-0.16344999288263629</v>
      </c>
      <c r="X49" s="27">
        <f t="shared" ca="1" si="11"/>
        <v>163.08876805127159</v>
      </c>
      <c r="Y49" s="7"/>
      <c r="Z49" s="28">
        <f t="shared" si="12"/>
        <v>163.13399999999996</v>
      </c>
      <c r="AA49" s="27">
        <f t="shared" si="9"/>
        <v>2.8472254219484285</v>
      </c>
      <c r="AB49" s="7"/>
      <c r="AC49" s="28">
        <f t="shared" ca="1" si="0"/>
        <v>-4.5231948728371663E-2</v>
      </c>
      <c r="AD49" s="27">
        <f t="shared" ca="1" si="10"/>
        <v>2.2246115275862621E-2</v>
      </c>
      <c r="AE49" s="7">
        <v>120</v>
      </c>
    </row>
    <row r="50" spans="1:31" s="26" customFormat="1" x14ac:dyDescent="0.25">
      <c r="A50" s="26">
        <v>30</v>
      </c>
      <c r="B50" s="26">
        <v>619</v>
      </c>
      <c r="C50" s="26">
        <v>13273</v>
      </c>
      <c r="D50" s="26">
        <v>15084</v>
      </c>
      <c r="E50" s="26">
        <v>13071</v>
      </c>
      <c r="F50" s="26">
        <v>11240</v>
      </c>
      <c r="G50" s="27"/>
      <c r="H50" s="7"/>
      <c r="I50" s="28">
        <f t="shared" si="1"/>
        <v>202</v>
      </c>
      <c r="J50" s="27">
        <f t="shared" si="1"/>
        <v>3844</v>
      </c>
      <c r="K50" s="7"/>
      <c r="L50" s="124">
        <f t="shared" si="2"/>
        <v>-6.5549806038437186E-2</v>
      </c>
      <c r="M50" s="27">
        <f t="shared" ca="1" si="3"/>
        <v>6.8277196794218532E-9</v>
      </c>
      <c r="N50" s="44"/>
      <c r="O50" s="44"/>
      <c r="P50" s="7"/>
      <c r="Q50" s="28">
        <f t="shared" ca="1" si="4"/>
        <v>223.88660276451944</v>
      </c>
      <c r="R50" s="27">
        <f t="shared" ca="1" si="5"/>
        <v>3823.1421387373775</v>
      </c>
      <c r="S50" s="7"/>
      <c r="T50" s="28">
        <f t="shared" ca="1" si="6"/>
        <v>-5.8300316704025787E-2</v>
      </c>
      <c r="U50" s="27">
        <f t="shared" ca="1" si="7"/>
        <v>1.0028619072219382</v>
      </c>
      <c r="V50" s="7"/>
      <c r="W50" s="28">
        <f t="shared" ca="1" si="8"/>
        <v>-6.5632436055255663E-2</v>
      </c>
      <c r="X50" s="27">
        <f t="shared" ca="1" si="11"/>
        <v>168.72175729522951</v>
      </c>
      <c r="Y50" s="7"/>
      <c r="Z50" s="28">
        <f t="shared" si="12"/>
        <v>168.70499999999996</v>
      </c>
      <c r="AA50" s="27">
        <f t="shared" si="9"/>
        <v>2.944457714577033</v>
      </c>
      <c r="AB50" s="7"/>
      <c r="AC50" s="28">
        <f t="shared" ca="1" si="0"/>
        <v>1.6757295229552938E-2</v>
      </c>
      <c r="AD50" s="27">
        <f t="shared" ca="1" si="10"/>
        <v>-4.8165715946055343E-2</v>
      </c>
      <c r="AE50" s="7">
        <v>119</v>
      </c>
    </row>
    <row r="51" spans="1:31" s="26" customFormat="1" x14ac:dyDescent="0.25">
      <c r="A51" s="26">
        <v>31</v>
      </c>
      <c r="B51" s="26">
        <v>624</v>
      </c>
      <c r="C51" s="26">
        <v>13087</v>
      </c>
      <c r="D51" s="26">
        <v>15081</v>
      </c>
      <c r="E51" s="26">
        <v>13255</v>
      </c>
      <c r="F51" s="26">
        <v>11240</v>
      </c>
      <c r="G51" s="27"/>
      <c r="H51" s="7"/>
      <c r="I51" s="28">
        <f t="shared" si="1"/>
        <v>-168</v>
      </c>
      <c r="J51" s="27">
        <f t="shared" si="1"/>
        <v>3841</v>
      </c>
      <c r="K51" s="7"/>
      <c r="L51" s="124">
        <f t="shared" si="2"/>
        <v>3.250226646483733E-2</v>
      </c>
      <c r="M51" s="27">
        <f t="shared" ca="1" si="3"/>
        <v>3.1611803413535338E-6</v>
      </c>
      <c r="N51" s="44"/>
      <c r="O51" s="44"/>
      <c r="P51" s="7"/>
      <c r="Q51" s="28">
        <f t="shared" ca="1" si="4"/>
        <v>-146.11339723548056</v>
      </c>
      <c r="R51" s="27">
        <f t="shared" ca="1" si="5"/>
        <v>3820.1421387373775</v>
      </c>
      <c r="S51" s="7"/>
      <c r="T51" s="28">
        <f t="shared" ca="1" si="6"/>
        <v>3.8048088757187619E-2</v>
      </c>
      <c r="U51" s="27">
        <f t="shared" ca="1" si="7"/>
        <v>1.0020749666341997</v>
      </c>
      <c r="V51" s="7"/>
      <c r="W51" s="28">
        <f t="shared" ca="1" si="8"/>
        <v>3.0724295615426819E-2</v>
      </c>
      <c r="X51" s="27">
        <f t="shared" ca="1" si="11"/>
        <v>174.2223249091694</v>
      </c>
      <c r="Y51" s="7"/>
      <c r="Z51" s="28">
        <f t="shared" si="12"/>
        <v>174.32099999999997</v>
      </c>
      <c r="AA51" s="27">
        <f t="shared" si="9"/>
        <v>3.0424754053690348</v>
      </c>
      <c r="AB51" s="7"/>
      <c r="AC51" s="28">
        <f t="shared" ca="1" si="0"/>
        <v>-9.8675090830568024E-2</v>
      </c>
      <c r="AD51" s="27">
        <f t="shared" ca="1" si="10"/>
        <v>8.1101256784421594E-2</v>
      </c>
      <c r="AE51" s="7">
        <v>118</v>
      </c>
    </row>
    <row r="52" spans="1:31" s="26" customFormat="1" x14ac:dyDescent="0.25">
      <c r="A52" s="26">
        <v>32</v>
      </c>
      <c r="B52" s="26">
        <v>629</v>
      </c>
      <c r="C52" s="26">
        <v>12884</v>
      </c>
      <c r="D52" s="26">
        <v>15059</v>
      </c>
      <c r="E52" s="26">
        <v>13436</v>
      </c>
      <c r="F52" s="26">
        <v>11249</v>
      </c>
      <c r="G52" s="27"/>
      <c r="H52" s="7"/>
      <c r="I52" s="28">
        <f t="shared" si="1"/>
        <v>-552</v>
      </c>
      <c r="J52" s="27">
        <f t="shared" si="1"/>
        <v>3810</v>
      </c>
      <c r="K52" s="7"/>
      <c r="L52" s="124">
        <f t="shared" si="2"/>
        <v>0.13102154937372998</v>
      </c>
      <c r="M52" s="27">
        <f t="shared" ca="1" si="3"/>
        <v>5.8139648528981231E-8</v>
      </c>
      <c r="N52" s="44"/>
      <c r="O52" s="44"/>
      <c r="P52" s="7"/>
      <c r="Q52" s="28">
        <f t="shared" ca="1" si="4"/>
        <v>-530.11339723548053</v>
      </c>
      <c r="R52" s="27">
        <f t="shared" ca="1" si="5"/>
        <v>3789.1421387373775</v>
      </c>
      <c r="S52" s="7"/>
      <c r="T52" s="28">
        <f t="shared" ca="1" si="6"/>
        <v>0.13804210956017665</v>
      </c>
      <c r="U52" s="27">
        <f t="shared" ca="1" si="7"/>
        <v>0.99394324722756855</v>
      </c>
      <c r="V52" s="7"/>
      <c r="W52" s="28">
        <f t="shared" ca="1" si="8"/>
        <v>0.13078042772698506</v>
      </c>
      <c r="X52" s="27">
        <f t="shared" ca="1" si="11"/>
        <v>179.9619159649825</v>
      </c>
      <c r="Y52" s="7"/>
      <c r="Z52" s="28">
        <f t="shared" si="12"/>
        <v>179.98199999999997</v>
      </c>
      <c r="AA52" s="27">
        <f t="shared" si="9"/>
        <v>3.1412784943244341</v>
      </c>
      <c r="AB52" s="7"/>
      <c r="AC52" s="28">
        <f t="shared" ca="1" si="0"/>
        <v>-2.0084035017475799E-2</v>
      </c>
      <c r="AD52" s="27">
        <f t="shared" ca="1" si="10"/>
        <v>4.9536381157508913E-3</v>
      </c>
      <c r="AE52" s="7">
        <v>117</v>
      </c>
    </row>
    <row r="53" spans="1:31" s="26" customFormat="1" x14ac:dyDescent="0.25">
      <c r="A53" s="26">
        <v>33</v>
      </c>
      <c r="B53" s="26">
        <v>639</v>
      </c>
      <c r="C53" s="26">
        <v>12706</v>
      </c>
      <c r="D53" s="26">
        <v>15027</v>
      </c>
      <c r="E53" s="26">
        <v>13632</v>
      </c>
      <c r="F53" s="26">
        <v>11289</v>
      </c>
      <c r="G53" s="27"/>
      <c r="H53" s="7"/>
      <c r="I53" s="28">
        <f t="shared" si="1"/>
        <v>-926</v>
      </c>
      <c r="J53" s="27">
        <f t="shared" si="1"/>
        <v>3738</v>
      </c>
      <c r="K53" s="7"/>
      <c r="L53" s="124">
        <f t="shared" si="2"/>
        <v>0.22979341350333782</v>
      </c>
      <c r="M53" s="27">
        <f t="shared" ca="1" si="3"/>
        <v>2.1972727257189516E-6</v>
      </c>
      <c r="N53" s="44"/>
      <c r="O53" s="44"/>
      <c r="P53" s="7"/>
      <c r="Q53" s="28">
        <f t="shared" ca="1" si="4"/>
        <v>-904.11339723548053</v>
      </c>
      <c r="R53" s="27">
        <f t="shared" ca="1" si="5"/>
        <v>3717.1421387373775</v>
      </c>
      <c r="S53" s="7"/>
      <c r="T53" s="28">
        <f t="shared" ca="1" si="6"/>
        <v>0.23543211940475453</v>
      </c>
      <c r="U53" s="27">
        <f t="shared" ca="1" si="7"/>
        <v>0.97505667312184463</v>
      </c>
      <c r="V53" s="7"/>
      <c r="W53" s="28">
        <f t="shared" ca="1" si="8"/>
        <v>0.22831109345499503</v>
      </c>
      <c r="X53" s="27">
        <f t="shared" ca="1" si="11"/>
        <v>185.64462525133968</v>
      </c>
      <c r="Y53" s="7"/>
      <c r="Z53" s="28">
        <f t="shared" si="12"/>
        <v>185.73299999999998</v>
      </c>
      <c r="AA53" s="27">
        <f t="shared" si="9"/>
        <v>3.2416523796066277</v>
      </c>
      <c r="AB53" s="7"/>
      <c r="AC53" s="28">
        <f t="shared" ca="1" si="0"/>
        <v>-8.8374748660299929E-2</v>
      </c>
      <c r="AD53" s="27">
        <f t="shared" ca="1" si="10"/>
        <v>2.7768010573481661E-2</v>
      </c>
      <c r="AE53" s="7">
        <v>116</v>
      </c>
    </row>
    <row r="54" spans="1:31" s="26" customFormat="1" x14ac:dyDescent="0.25">
      <c r="A54" s="26">
        <v>34</v>
      </c>
      <c r="B54" s="26">
        <v>626</v>
      </c>
      <c r="C54" s="26">
        <v>12516</v>
      </c>
      <c r="D54" s="26">
        <v>14970</v>
      </c>
      <c r="E54" s="26">
        <v>13806</v>
      </c>
      <c r="F54" s="26">
        <v>11340</v>
      </c>
      <c r="G54" s="27"/>
      <c r="H54" s="7"/>
      <c r="I54" s="28">
        <f t="shared" si="1"/>
        <v>-1290</v>
      </c>
      <c r="J54" s="27">
        <f t="shared" si="1"/>
        <v>3630</v>
      </c>
      <c r="K54" s="7"/>
      <c r="L54" s="124">
        <f t="shared" si="2"/>
        <v>0.32431952423416799</v>
      </c>
      <c r="M54" s="27">
        <f t="shared" ca="1" si="3"/>
        <v>1.0258013647939274E-6</v>
      </c>
      <c r="N54" s="44"/>
      <c r="O54" s="44"/>
      <c r="P54" s="7"/>
      <c r="Q54" s="28">
        <f t="shared" ca="1" si="4"/>
        <v>-1268.1133972354805</v>
      </c>
      <c r="R54" s="27">
        <f t="shared" ca="1" si="5"/>
        <v>3609.1421387373775</v>
      </c>
      <c r="S54" s="7"/>
      <c r="T54" s="28">
        <f t="shared" ca="1" si="6"/>
        <v>0.33021811829092124</v>
      </c>
      <c r="U54" s="27">
        <f t="shared" ca="1" si="7"/>
        <v>0.94672681196325859</v>
      </c>
      <c r="V54" s="7"/>
      <c r="W54" s="28">
        <f t="shared" ca="1" si="8"/>
        <v>0.32330670570906395</v>
      </c>
      <c r="X54" s="27">
        <f t="shared" ca="1" si="11"/>
        <v>191.32115668026756</v>
      </c>
      <c r="Y54" s="7"/>
      <c r="Z54" s="28">
        <f t="shared" si="12"/>
        <v>191.36699999999996</v>
      </c>
      <c r="AA54" s="27">
        <f t="shared" si="9"/>
        <v>3.3399842296639881</v>
      </c>
      <c r="AB54" s="7"/>
      <c r="AC54" s="28">
        <f t="shared" ca="1" si="0"/>
        <v>-4.5843319732398413E-2</v>
      </c>
      <c r="AD54" s="27">
        <f t="shared" ca="1" si="10"/>
        <v>1.7964098901444459E-2</v>
      </c>
      <c r="AE54" s="7">
        <v>115</v>
      </c>
    </row>
    <row r="55" spans="1:31" s="26" customFormat="1" x14ac:dyDescent="0.25">
      <c r="A55" s="26">
        <v>35</v>
      </c>
      <c r="B55" s="26">
        <v>635</v>
      </c>
      <c r="C55" s="26">
        <v>12344</v>
      </c>
      <c r="D55" s="26">
        <v>14905</v>
      </c>
      <c r="E55" s="26">
        <v>13988</v>
      </c>
      <c r="F55" s="26">
        <v>11411</v>
      </c>
      <c r="G55" s="27"/>
      <c r="H55" s="7"/>
      <c r="I55" s="28">
        <f t="shared" si="1"/>
        <v>-1644</v>
      </c>
      <c r="J55" s="27">
        <f t="shared" si="1"/>
        <v>3494</v>
      </c>
      <c r="K55" s="7"/>
      <c r="L55" s="124">
        <f t="shared" si="2"/>
        <v>0.41699960390853757</v>
      </c>
      <c r="M55" s="27">
        <f t="shared" ca="1" si="3"/>
        <v>1.5567022980717508E-6</v>
      </c>
      <c r="N55" s="44"/>
      <c r="O55" s="44"/>
      <c r="P55" s="7"/>
      <c r="Q55" s="28">
        <f t="shared" ca="1" si="4"/>
        <v>-1622.1133972354805</v>
      </c>
      <c r="R55" s="27">
        <f t="shared" ca="1" si="5"/>
        <v>3473.1421387373775</v>
      </c>
      <c r="S55" s="7"/>
      <c r="T55" s="28">
        <f t="shared" ca="1" si="6"/>
        <v>0.4224001062186768</v>
      </c>
      <c r="U55" s="27">
        <f t="shared" ca="1" si="7"/>
        <v>0.91105217198578003</v>
      </c>
      <c r="V55" s="7"/>
      <c r="W55" s="28">
        <f t="shared" ca="1" si="8"/>
        <v>0.41575192514456355</v>
      </c>
      <c r="X55" s="27">
        <f t="shared" ca="1" si="11"/>
        <v>196.99538237768604</v>
      </c>
      <c r="Y55" s="7"/>
      <c r="Z55" s="28">
        <f t="shared" si="12"/>
        <v>197.08199999999997</v>
      </c>
      <c r="AA55" s="27">
        <f t="shared" si="9"/>
        <v>3.4397297964154636</v>
      </c>
      <c r="AB55" s="7"/>
      <c r="AC55" s="28">
        <f t="shared" ca="1" si="0"/>
        <v>-8.6617622313923448E-2</v>
      </c>
      <c r="AD55" s="27">
        <f t="shared" ca="1" si="10"/>
        <v>4.3236618642339408E-2</v>
      </c>
      <c r="AE55" s="7">
        <v>114</v>
      </c>
    </row>
    <row r="56" spans="1:31" s="26" customFormat="1" x14ac:dyDescent="0.25">
      <c r="A56" s="26">
        <v>36</v>
      </c>
      <c r="B56" s="26">
        <v>606</v>
      </c>
      <c r="C56" s="26">
        <v>12183</v>
      </c>
      <c r="D56" s="26">
        <v>14821</v>
      </c>
      <c r="E56" s="26">
        <v>14146</v>
      </c>
      <c r="F56" s="26">
        <v>11498</v>
      </c>
      <c r="G56" s="27"/>
      <c r="H56" s="7"/>
      <c r="I56" s="28">
        <f t="shared" si="1"/>
        <v>-1963</v>
      </c>
      <c r="J56" s="27">
        <f t="shared" si="1"/>
        <v>3323</v>
      </c>
      <c r="K56" s="7"/>
      <c r="L56" s="124">
        <f t="shared" si="2"/>
        <v>0.50159478401892688</v>
      </c>
      <c r="M56" s="27">
        <f t="shared" ca="1" si="3"/>
        <v>5.9771039687977076E-6</v>
      </c>
      <c r="N56" s="44"/>
      <c r="O56" s="44"/>
      <c r="P56" s="7"/>
      <c r="Q56" s="28">
        <f t="shared" ca="1" si="4"/>
        <v>-1941.1133972354805</v>
      </c>
      <c r="R56" s="27">
        <f t="shared" ca="1" si="5"/>
        <v>3302.1421387373775</v>
      </c>
      <c r="S56" s="7"/>
      <c r="T56" s="28">
        <f t="shared" ca="1" si="6"/>
        <v>0.50546805579199316</v>
      </c>
      <c r="U56" s="27">
        <f t="shared" ca="1" si="7"/>
        <v>0.86619655848468557</v>
      </c>
      <c r="V56" s="7"/>
      <c r="W56" s="28">
        <f t="shared" ca="1" si="8"/>
        <v>0.4991499723761213</v>
      </c>
      <c r="X56" s="27">
        <f t="shared" ca="1" si="11"/>
        <v>202.41905349173817</v>
      </c>
      <c r="Y56" s="7"/>
      <c r="Z56" s="28">
        <f t="shared" si="12"/>
        <v>202.53599999999997</v>
      </c>
      <c r="AA56" s="27">
        <f t="shared" si="9"/>
        <v>3.5349200538192349</v>
      </c>
      <c r="AB56" s="7"/>
      <c r="AC56" s="28">
        <f t="shared" ca="1" si="0"/>
        <v>-0.11694650826180464</v>
      </c>
      <c r="AD56" s="27">
        <f t="shared" ca="1" si="10"/>
        <v>0.14641728910970642</v>
      </c>
      <c r="AE56" s="7">
        <v>113</v>
      </c>
    </row>
    <row r="57" spans="1:31" s="26" customFormat="1" x14ac:dyDescent="0.25">
      <c r="A57" s="26">
        <v>37</v>
      </c>
      <c r="B57" s="26">
        <v>613</v>
      </c>
      <c r="C57" s="26">
        <v>12031</v>
      </c>
      <c r="D57" s="26">
        <v>14720</v>
      </c>
      <c r="E57" s="26">
        <v>14309</v>
      </c>
      <c r="F57" s="26">
        <v>11599</v>
      </c>
      <c r="G57" s="27"/>
      <c r="H57" s="7"/>
      <c r="I57" s="28">
        <f t="shared" si="1"/>
        <v>-2278</v>
      </c>
      <c r="J57" s="27">
        <f t="shared" si="1"/>
        <v>3121</v>
      </c>
      <c r="K57" s="7"/>
      <c r="L57" s="124">
        <f t="shared" si="2"/>
        <v>0.58254462886437763</v>
      </c>
      <c r="M57" s="27">
        <f t="shared" ca="1" si="3"/>
        <v>9.580523884824461E-7</v>
      </c>
      <c r="N57" s="44"/>
      <c r="O57" s="44"/>
      <c r="P57" s="7"/>
      <c r="Q57" s="28">
        <f t="shared" ca="1" si="4"/>
        <v>-2256.1133972354805</v>
      </c>
      <c r="R57" s="27">
        <f t="shared" ca="1" si="5"/>
        <v>3100.1421387373775</v>
      </c>
      <c r="S57" s="7"/>
      <c r="T57" s="28">
        <f t="shared" ca="1" si="6"/>
        <v>0.58749440098194516</v>
      </c>
      <c r="U57" s="27">
        <f t="shared" ca="1" si="7"/>
        <v>0.81320922557695996</v>
      </c>
      <c r="V57" s="7"/>
      <c r="W57" s="28">
        <f t="shared" ca="1" si="8"/>
        <v>0.58156582735820672</v>
      </c>
      <c r="X57" s="27">
        <f t="shared" ca="1" si="11"/>
        <v>208.03656740185886</v>
      </c>
      <c r="Y57" s="7"/>
      <c r="Z57" s="28">
        <f t="shared" si="12"/>
        <v>208.05299999999997</v>
      </c>
      <c r="AA57" s="27">
        <f t="shared" si="9"/>
        <v>3.6312098686517618</v>
      </c>
      <c r="AB57" s="7"/>
      <c r="AC57" s="28">
        <f t="shared" ca="1" si="0"/>
        <v>-1.6432598141108201E-2</v>
      </c>
      <c r="AD57" s="27">
        <f t="shared" ca="1" si="10"/>
        <v>-5.6665515982842862E-2</v>
      </c>
      <c r="AE57" s="7">
        <v>112</v>
      </c>
    </row>
    <row r="58" spans="1:31" s="26" customFormat="1" x14ac:dyDescent="0.25">
      <c r="A58" s="26">
        <v>38</v>
      </c>
      <c r="B58" s="26">
        <v>623</v>
      </c>
      <c r="C58" s="26">
        <v>11881</v>
      </c>
      <c r="D58" s="26">
        <v>14603</v>
      </c>
      <c r="E58" s="26">
        <v>14448</v>
      </c>
      <c r="F58" s="26">
        <v>11712</v>
      </c>
      <c r="G58" s="27"/>
      <c r="H58" s="7"/>
      <c r="I58" s="28">
        <f t="shared" si="1"/>
        <v>-2567</v>
      </c>
      <c r="J58" s="27">
        <f t="shared" si="1"/>
        <v>2891</v>
      </c>
      <c r="K58" s="7"/>
      <c r="L58" s="124">
        <f t="shared" si="2"/>
        <v>0.65928245785347828</v>
      </c>
      <c r="M58" s="27">
        <f t="shared" ca="1" si="3"/>
        <v>4.0711018754186232E-6</v>
      </c>
      <c r="N58" s="44"/>
      <c r="O58" s="44"/>
      <c r="P58" s="7"/>
      <c r="Q58" s="28">
        <f t="shared" ca="1" si="4"/>
        <v>-2545.1133972354805</v>
      </c>
      <c r="R58" s="27">
        <f t="shared" ca="1" si="5"/>
        <v>2870.1421387373775</v>
      </c>
      <c r="S58" s="7"/>
      <c r="T58" s="28">
        <f t="shared" ca="1" si="6"/>
        <v>0.66275031768002801</v>
      </c>
      <c r="U58" s="27">
        <f t="shared" ca="1" si="7"/>
        <v>0.75287711385034162</v>
      </c>
      <c r="V58" s="7"/>
      <c r="W58" s="28">
        <f t="shared" ca="1" si="8"/>
        <v>0.65726476068209239</v>
      </c>
      <c r="X58" s="27">
        <f t="shared" ca="1" si="11"/>
        <v>213.58723846034127</v>
      </c>
      <c r="Y58" s="7"/>
      <c r="Z58" s="28">
        <f t="shared" si="12"/>
        <v>213.65999999999997</v>
      </c>
      <c r="AA58" s="27">
        <f t="shared" si="9"/>
        <v>3.7290704798110834</v>
      </c>
      <c r="AB58" s="7"/>
      <c r="AC58" s="28">
        <f t="shared" ca="1" si="0"/>
        <v>-7.2761539658699803E-2</v>
      </c>
      <c r="AD58" s="27">
        <f t="shared" ca="1" si="10"/>
        <v>0.12449284764502977</v>
      </c>
      <c r="AE58" s="7">
        <v>111</v>
      </c>
    </row>
    <row r="59" spans="1:31" s="26" customFormat="1" x14ac:dyDescent="0.25">
      <c r="A59" s="26">
        <v>39</v>
      </c>
      <c r="B59" s="26">
        <v>632</v>
      </c>
      <c r="C59" s="26">
        <v>11740</v>
      </c>
      <c r="D59" s="26">
        <v>14474</v>
      </c>
      <c r="E59" s="26">
        <v>14582</v>
      </c>
      <c r="F59" s="26">
        <v>11852</v>
      </c>
      <c r="G59" s="27"/>
      <c r="H59" s="7"/>
      <c r="I59" s="28">
        <f t="shared" si="1"/>
        <v>-2842</v>
      </c>
      <c r="J59" s="27">
        <f t="shared" si="1"/>
        <v>2622</v>
      </c>
      <c r="K59" s="7"/>
      <c r="L59" s="124">
        <f t="shared" si="2"/>
        <v>0.73068083114234239</v>
      </c>
      <c r="M59" s="27">
        <f t="shared" ca="1" si="3"/>
        <v>1.6591257829363543E-6</v>
      </c>
      <c r="N59" s="44"/>
      <c r="O59" s="44"/>
      <c r="P59" s="7"/>
      <c r="Q59" s="28">
        <f t="shared" ca="1" si="4"/>
        <v>-2820.1133972354805</v>
      </c>
      <c r="R59" s="27">
        <f t="shared" ca="1" si="5"/>
        <v>2601.1421387373775</v>
      </c>
      <c r="S59" s="7"/>
      <c r="T59" s="28">
        <f t="shared" ca="1" si="6"/>
        <v>0.73436061903633532</v>
      </c>
      <c r="U59" s="27">
        <f t="shared" ca="1" si="7"/>
        <v>0.68231477448312294</v>
      </c>
      <c r="V59" s="7"/>
      <c r="W59" s="28">
        <f t="shared" ca="1" si="8"/>
        <v>0.72939276057636537</v>
      </c>
      <c r="X59" s="27">
        <f t="shared" ca="1" si="11"/>
        <v>219.37615433160602</v>
      </c>
      <c r="Y59" s="7"/>
      <c r="Z59" s="28">
        <f t="shared" si="12"/>
        <v>219.34799999999996</v>
      </c>
      <c r="AA59" s="27">
        <f t="shared" si="9"/>
        <v>3.828344807664521</v>
      </c>
      <c r="AB59" s="7"/>
      <c r="AC59" s="28">
        <f t="shared" ca="1" si="0"/>
        <v>2.8154331606060623E-2</v>
      </c>
      <c r="AD59" s="27">
        <f t="shared" ca="1" si="10"/>
        <v>-6.2646704169054601E-2</v>
      </c>
      <c r="AE59" s="7">
        <v>110</v>
      </c>
    </row>
    <row r="60" spans="1:31" s="26" customFormat="1" x14ac:dyDescent="0.25">
      <c r="A60" s="26">
        <v>40</v>
      </c>
      <c r="B60" s="26">
        <v>613</v>
      </c>
      <c r="C60" s="26">
        <v>11626</v>
      </c>
      <c r="D60" s="26">
        <v>14331</v>
      </c>
      <c r="E60" s="26">
        <v>14710</v>
      </c>
      <c r="F60" s="26">
        <v>11997</v>
      </c>
      <c r="G60" s="27"/>
      <c r="H60" s="7"/>
      <c r="I60" s="28">
        <f t="shared" si="1"/>
        <v>-3084</v>
      </c>
      <c r="J60" s="27">
        <f t="shared" si="1"/>
        <v>2334</v>
      </c>
      <c r="K60" s="7"/>
      <c r="L60" s="124">
        <f t="shared" si="2"/>
        <v>0.79306651458788269</v>
      </c>
      <c r="M60" s="27">
        <f t="shared" ca="1" si="3"/>
        <v>1.0565559091645676E-8</v>
      </c>
      <c r="N60" s="44"/>
      <c r="O60" s="44"/>
      <c r="P60" s="7"/>
      <c r="Q60" s="28">
        <f t="shared" ca="1" si="4"/>
        <v>-3062.1133972354805</v>
      </c>
      <c r="R60" s="27">
        <f t="shared" ca="1" si="5"/>
        <v>2313.1421387373775</v>
      </c>
      <c r="S60" s="7"/>
      <c r="T60" s="28">
        <f t="shared" ca="1" si="6"/>
        <v>0.79737768422988575</v>
      </c>
      <c r="U60" s="27">
        <f t="shared" ca="1" si="7"/>
        <v>0.60676847806022693</v>
      </c>
      <c r="V60" s="7"/>
      <c r="W60" s="28">
        <f t="shared" ca="1" si="8"/>
        <v>0.79296372568239359</v>
      </c>
      <c r="X60" s="27">
        <f t="shared" ca="1" si="11"/>
        <v>225.04326675129118</v>
      </c>
      <c r="Y60" s="7"/>
      <c r="Z60" s="28">
        <f t="shared" si="12"/>
        <v>224.86499999999995</v>
      </c>
      <c r="AA60" s="27">
        <f t="shared" si="9"/>
        <v>3.9246346224970483</v>
      </c>
      <c r="AB60" s="7"/>
      <c r="AC60" s="28">
        <f t="shared" ca="1" si="0"/>
        <v>0.17826675129123259</v>
      </c>
      <c r="AD60" s="27">
        <f t="shared" ca="1" si="10"/>
        <v>-7.1808884547778007E-2</v>
      </c>
      <c r="AE60" s="7">
        <v>109</v>
      </c>
    </row>
    <row r="61" spans="1:31" s="26" customFormat="1" x14ac:dyDescent="0.25">
      <c r="A61" s="26">
        <v>41</v>
      </c>
      <c r="B61" s="26">
        <v>643</v>
      </c>
      <c r="C61" s="26">
        <v>11516</v>
      </c>
      <c r="D61" s="26">
        <v>14174</v>
      </c>
      <c r="E61" s="26">
        <v>14810</v>
      </c>
      <c r="F61" s="26">
        <v>12150</v>
      </c>
      <c r="G61" s="27"/>
      <c r="H61" s="7"/>
      <c r="I61" s="28">
        <f t="shared" si="1"/>
        <v>-3294</v>
      </c>
      <c r="J61" s="27">
        <f t="shared" si="1"/>
        <v>2024</v>
      </c>
      <c r="K61" s="7"/>
      <c r="L61" s="124">
        <f t="shared" si="2"/>
        <v>0.8506023253420909</v>
      </c>
      <c r="M61" s="27">
        <f t="shared" ca="1" si="3"/>
        <v>5.5625648691266673E-6</v>
      </c>
      <c r="N61" s="44"/>
      <c r="O61" s="44"/>
      <c r="P61" s="7"/>
      <c r="Q61" s="28">
        <f t="shared" ca="1" si="4"/>
        <v>-3272.1133972354805</v>
      </c>
      <c r="R61" s="27">
        <f t="shared" ca="1" si="5"/>
        <v>2003.1421387373775</v>
      </c>
      <c r="S61" s="7"/>
      <c r="T61" s="28">
        <f t="shared" ca="1" si="6"/>
        <v>0.85206191435652034</v>
      </c>
      <c r="U61" s="27">
        <f t="shared" ca="1" si="7"/>
        <v>0.52545128399391539</v>
      </c>
      <c r="V61" s="7"/>
      <c r="W61" s="28">
        <f t="shared" ca="1" si="8"/>
        <v>0.8482438163068895</v>
      </c>
      <c r="X61" s="27">
        <f t="shared" ca="1" si="11"/>
        <v>230.68967853283721</v>
      </c>
      <c r="Y61" s="7"/>
      <c r="Z61" s="28">
        <f t="shared" si="12"/>
        <v>230.65199999999996</v>
      </c>
      <c r="AA61" s="27">
        <f t="shared" si="9"/>
        <v>4.0256368263099604</v>
      </c>
      <c r="AB61" s="7"/>
      <c r="AC61" s="28">
        <f t="shared" ca="1" si="0"/>
        <v>3.7678532837247758E-2</v>
      </c>
      <c r="AD61" s="27">
        <f t="shared" ca="1" si="10"/>
        <v>0.10145877115184021</v>
      </c>
      <c r="AE61" s="7">
        <v>108</v>
      </c>
    </row>
    <row r="62" spans="1:31" s="26" customFormat="1" x14ac:dyDescent="0.25">
      <c r="A62" s="26">
        <v>42</v>
      </c>
      <c r="B62" s="26">
        <v>639</v>
      </c>
      <c r="C62" s="26">
        <v>11412</v>
      </c>
      <c r="D62" s="26">
        <v>14000</v>
      </c>
      <c r="E62" s="26">
        <v>14896</v>
      </c>
      <c r="F62" s="26">
        <v>12308</v>
      </c>
      <c r="G62" s="27"/>
      <c r="H62" s="7"/>
      <c r="I62" s="28">
        <f t="shared" si="1"/>
        <v>-3484</v>
      </c>
      <c r="J62" s="27">
        <f t="shared" si="1"/>
        <v>1692</v>
      </c>
      <c r="K62" s="7"/>
      <c r="L62" s="124">
        <f t="shared" si="2"/>
        <v>0.89919401121970743</v>
      </c>
      <c r="M62" s="27">
        <f t="shared" ca="1" si="3"/>
        <v>6.9903334504673922E-7</v>
      </c>
      <c r="N62" s="44"/>
      <c r="O62" s="44"/>
      <c r="P62" s="7"/>
      <c r="Q62" s="28">
        <f t="shared" ca="1" si="4"/>
        <v>-3462.1133972354805</v>
      </c>
      <c r="R62" s="27">
        <f t="shared" ca="1" si="5"/>
        <v>1671.1421387373775</v>
      </c>
      <c r="S62" s="7"/>
      <c r="T62" s="28">
        <f t="shared" ca="1" si="6"/>
        <v>0.90153812256633259</v>
      </c>
      <c r="U62" s="27">
        <f t="shared" ca="1" si="7"/>
        <v>0.43836319228418813</v>
      </c>
      <c r="V62" s="7"/>
      <c r="W62" s="28">
        <f t="shared" ca="1" si="8"/>
        <v>0.89835792907957601</v>
      </c>
      <c r="X62" s="27">
        <f t="shared" ca="1" si="11"/>
        <v>236.45559935484948</v>
      </c>
      <c r="Y62" s="7"/>
      <c r="Z62" s="28">
        <f t="shared" si="12"/>
        <v>236.40299999999996</v>
      </c>
      <c r="AA62" s="27">
        <f t="shared" si="9"/>
        <v>4.126010711592154</v>
      </c>
      <c r="AB62" s="7"/>
      <c r="AC62" s="28">
        <f t="shared" ca="1" si="0"/>
        <v>5.2599354849519386E-2</v>
      </c>
      <c r="AD62" s="27">
        <f t="shared" ca="1" si="10"/>
        <v>0.11171842705633139</v>
      </c>
      <c r="AE62" s="7">
        <v>107</v>
      </c>
    </row>
    <row r="63" spans="1:31" s="26" customFormat="1" x14ac:dyDescent="0.25">
      <c r="A63" s="26">
        <v>43</v>
      </c>
      <c r="B63" s="26">
        <v>610</v>
      </c>
      <c r="C63" s="26">
        <v>11352</v>
      </c>
      <c r="D63" s="26">
        <v>13834</v>
      </c>
      <c r="E63" s="26">
        <v>14977</v>
      </c>
      <c r="F63" s="26">
        <v>12484</v>
      </c>
      <c r="G63" s="27"/>
      <c r="H63" s="7"/>
      <c r="I63" s="28">
        <f t="shared" si="1"/>
        <v>-3625</v>
      </c>
      <c r="J63" s="27">
        <f t="shared" si="1"/>
        <v>1350</v>
      </c>
      <c r="K63" s="7"/>
      <c r="L63" s="124">
        <f t="shared" si="2"/>
        <v>0.93714354442294023</v>
      </c>
      <c r="M63" s="27">
        <f t="shared" ca="1" si="3"/>
        <v>1.994656146901067E-6</v>
      </c>
      <c r="N63" s="44"/>
      <c r="O63" s="44"/>
      <c r="P63" s="7"/>
      <c r="Q63" s="28">
        <f t="shared" ca="1" si="4"/>
        <v>-3603.1133972354805</v>
      </c>
      <c r="R63" s="27">
        <f t="shared" ca="1" si="5"/>
        <v>1329.1421387373775</v>
      </c>
      <c r="S63" s="7"/>
      <c r="T63" s="28">
        <f t="shared" ca="1" si="6"/>
        <v>0.93825467707993015</v>
      </c>
      <c r="U63" s="27">
        <f t="shared" ca="1" si="7"/>
        <v>0.34865196528199921</v>
      </c>
      <c r="V63" s="7"/>
      <c r="W63" s="28">
        <f t="shared" ca="1" si="8"/>
        <v>0.93573122146168064</v>
      </c>
      <c r="X63" s="27">
        <f t="shared" ca="1" si="11"/>
        <v>242.03083416470531</v>
      </c>
      <c r="Y63" s="7"/>
      <c r="Z63" s="28">
        <f t="shared" si="12"/>
        <v>241.89299999999997</v>
      </c>
      <c r="AA63" s="27">
        <f t="shared" si="9"/>
        <v>4.221829287526643</v>
      </c>
      <c r="AB63" s="7"/>
      <c r="AC63" s="28">
        <f t="shared" ca="1" si="0"/>
        <v>0.13783416470533894</v>
      </c>
      <c r="AD63" s="27">
        <f t="shared" ca="1" si="10"/>
        <v>-3.8414269267207146E-2</v>
      </c>
      <c r="AE63" s="7">
        <v>106</v>
      </c>
    </row>
    <row r="64" spans="1:31" s="26" customFormat="1" x14ac:dyDescent="0.25">
      <c r="A64" s="26">
        <v>44</v>
      </c>
      <c r="B64" s="26">
        <v>634</v>
      </c>
      <c r="C64" s="26">
        <v>11287</v>
      </c>
      <c r="D64" s="26">
        <v>13652</v>
      </c>
      <c r="E64" s="26">
        <v>15028</v>
      </c>
      <c r="F64" s="26">
        <v>12665</v>
      </c>
      <c r="G64" s="27"/>
      <c r="H64" s="7"/>
      <c r="I64" s="28">
        <f t="shared" si="1"/>
        <v>-3741</v>
      </c>
      <c r="J64" s="27">
        <f t="shared" si="1"/>
        <v>987</v>
      </c>
      <c r="K64" s="7"/>
      <c r="L64" s="124">
        <f t="shared" si="2"/>
        <v>0.9674727283801261</v>
      </c>
      <c r="M64" s="27">
        <f t="shared" ca="1" si="3"/>
        <v>7.0249553751632562E-7</v>
      </c>
      <c r="N64" s="44"/>
      <c r="O64" s="44"/>
      <c r="P64" s="7"/>
      <c r="Q64" s="28">
        <f t="shared" ca="1" si="4"/>
        <v>-3719.1133972354805</v>
      </c>
      <c r="R64" s="27">
        <f t="shared" ca="1" si="5"/>
        <v>966.14213873737754</v>
      </c>
      <c r="S64" s="7"/>
      <c r="T64" s="28">
        <f t="shared" ca="1" si="6"/>
        <v>0.96846120419749981</v>
      </c>
      <c r="U64" s="27">
        <f t="shared" ca="1" si="7"/>
        <v>0.25343215416564085</v>
      </c>
      <c r="V64" s="7"/>
      <c r="W64" s="28">
        <f t="shared" ca="1" si="8"/>
        <v>0.96663457831151289</v>
      </c>
      <c r="X64" s="27">
        <f t="shared" ca="1" si="11"/>
        <v>247.77500345880981</v>
      </c>
      <c r="Y64" s="7"/>
      <c r="Z64" s="28">
        <f t="shared" si="12"/>
        <v>247.59899999999996</v>
      </c>
      <c r="AA64" s="27">
        <f t="shared" si="9"/>
        <v>4.3214177746454396</v>
      </c>
      <c r="AB64" s="7"/>
      <c r="AC64" s="28">
        <f t="shared" ca="1" si="0"/>
        <v>0.17600345880984491</v>
      </c>
      <c r="AD64" s="27">
        <f t="shared" ca="1" si="10"/>
        <v>2.9242893460548203E-3</v>
      </c>
      <c r="AE64" s="7">
        <v>105</v>
      </c>
    </row>
    <row r="65" spans="1:31" s="26" customFormat="1" x14ac:dyDescent="0.25">
      <c r="A65" s="26">
        <v>45</v>
      </c>
      <c r="B65" s="26">
        <v>600</v>
      </c>
      <c r="C65" s="26">
        <v>11253</v>
      </c>
      <c r="D65" s="26">
        <v>13474</v>
      </c>
      <c r="E65" s="26">
        <v>15062</v>
      </c>
      <c r="F65" s="26">
        <v>12835</v>
      </c>
      <c r="G65" s="27"/>
      <c r="H65" s="7"/>
      <c r="I65" s="28">
        <f t="shared" si="1"/>
        <v>-3809</v>
      </c>
      <c r="J65" s="27">
        <f t="shared" si="1"/>
        <v>639</v>
      </c>
      <c r="K65" s="7"/>
      <c r="L65" s="124">
        <f t="shared" si="2"/>
        <v>0.98735140024359846</v>
      </c>
      <c r="M65" s="27">
        <f t="shared" ca="1" si="3"/>
        <v>5.4840875289737544E-6</v>
      </c>
      <c r="N65" s="44"/>
      <c r="O65" s="44"/>
      <c r="P65" s="7"/>
      <c r="Q65" s="28">
        <f t="shared" ca="1" si="4"/>
        <v>-3787.1133972354805</v>
      </c>
      <c r="R65" s="27">
        <f t="shared" ca="1" si="5"/>
        <v>618.14213873737754</v>
      </c>
      <c r="S65" s="7"/>
      <c r="T65" s="28">
        <f t="shared" ca="1" si="6"/>
        <v>0.98616847871469582</v>
      </c>
      <c r="U65" s="27">
        <f t="shared" ca="1" si="7"/>
        <v>0.16214704598797494</v>
      </c>
      <c r="V65" s="7"/>
      <c r="W65" s="28">
        <f t="shared" ca="1" si="8"/>
        <v>0.98500958737127631</v>
      </c>
      <c r="X65" s="27">
        <f t="shared" ca="1" si="11"/>
        <v>253.11825563783782</v>
      </c>
      <c r="Y65" s="7"/>
      <c r="Z65" s="28">
        <f t="shared" si="12"/>
        <v>252.99899999999997</v>
      </c>
      <c r="AA65" s="27">
        <f t="shared" si="9"/>
        <v>4.4156655542531329</v>
      </c>
      <c r="AB65" s="7"/>
      <c r="AC65" s="28">
        <f t="shared" ca="1" si="0"/>
        <v>0.11925563783785265</v>
      </c>
      <c r="AD65" s="27">
        <f t="shared" ca="1" si="10"/>
        <v>6.2134293757623027E-2</v>
      </c>
      <c r="AE65" s="7">
        <v>104</v>
      </c>
    </row>
    <row r="66" spans="1:31" s="26" customFormat="1" x14ac:dyDescent="0.25">
      <c r="A66" s="26">
        <v>46</v>
      </c>
      <c r="B66" s="26">
        <v>619</v>
      </c>
      <c r="C66" s="26">
        <v>11236</v>
      </c>
      <c r="D66" s="26">
        <v>13299</v>
      </c>
      <c r="E66" s="26">
        <v>15094</v>
      </c>
      <c r="F66" s="26">
        <v>13028</v>
      </c>
      <c r="G66" s="27"/>
      <c r="H66" s="7"/>
      <c r="I66" s="28">
        <f t="shared" si="1"/>
        <v>-3858</v>
      </c>
      <c r="J66" s="27">
        <f t="shared" si="1"/>
        <v>271</v>
      </c>
      <c r="K66" s="7"/>
      <c r="L66" s="124">
        <f t="shared" si="2"/>
        <v>0.99867595034181189</v>
      </c>
      <c r="M66" s="27">
        <f t="shared" ca="1" si="3"/>
        <v>4.0303993897188292E-8</v>
      </c>
      <c r="N66" s="44"/>
      <c r="O66" s="44"/>
      <c r="P66" s="7"/>
      <c r="Q66" s="28">
        <f t="shared" ca="1" si="4"/>
        <v>-3836.1133972354805</v>
      </c>
      <c r="R66" s="27">
        <f t="shared" ca="1" si="5"/>
        <v>250.14213873737754</v>
      </c>
      <c r="S66" s="7"/>
      <c r="T66" s="28">
        <f t="shared" ca="1" si="6"/>
        <v>0.9989281324109105</v>
      </c>
      <c r="U66" s="27">
        <f t="shared" ca="1" si="7"/>
        <v>6.5615667225385699E-2</v>
      </c>
      <c r="V66" s="7"/>
      <c r="W66" s="28">
        <f t="shared" ca="1" si="8"/>
        <v>0.99847519179555</v>
      </c>
      <c r="X66" s="27">
        <f t="shared" ca="1" si="11"/>
        <v>258.70631185433297</v>
      </c>
      <c r="Y66" s="7"/>
      <c r="Z66" s="28">
        <f t="shared" si="12"/>
        <v>258.57</v>
      </c>
      <c r="AA66" s="27">
        <f t="shared" si="9"/>
        <v>4.5128978468817378</v>
      </c>
      <c r="AB66" s="7"/>
      <c r="AC66" s="28">
        <f t="shared" ca="1" si="0"/>
        <v>0.13631185433297333</v>
      </c>
      <c r="AD66" s="27">
        <f t="shared" ca="1" si="10"/>
        <v>4.0708275768167823E-2</v>
      </c>
      <c r="AE66" s="7">
        <v>103</v>
      </c>
    </row>
    <row r="67" spans="1:31" s="26" customFormat="1" x14ac:dyDescent="0.25">
      <c r="A67" s="26">
        <v>47</v>
      </c>
      <c r="B67" s="26">
        <v>638</v>
      </c>
      <c r="C67" s="26">
        <v>11227</v>
      </c>
      <c r="D67" s="26">
        <v>13101</v>
      </c>
      <c r="E67" s="26">
        <v>15085</v>
      </c>
      <c r="F67" s="26">
        <v>13203</v>
      </c>
      <c r="G67" s="27"/>
      <c r="H67" s="7"/>
      <c r="I67" s="28">
        <f t="shared" si="1"/>
        <v>-3858</v>
      </c>
      <c r="J67" s="27">
        <f t="shared" si="1"/>
        <v>-102</v>
      </c>
      <c r="K67" s="7"/>
      <c r="L67" s="124">
        <f t="shared" si="2"/>
        <v>1.0004770321242518</v>
      </c>
      <c r="M67" s="27">
        <f t="shared" ca="1" si="3"/>
        <v>1.6554512012003419E-6</v>
      </c>
      <c r="N67" s="44"/>
      <c r="O67" s="44"/>
      <c r="P67" s="7"/>
      <c r="Q67" s="28">
        <f t="shared" ca="1" si="4"/>
        <v>-3836.1133972354805</v>
      </c>
      <c r="R67" s="27">
        <f t="shared" ca="1" si="5"/>
        <v>-122.85786126262245</v>
      </c>
      <c r="S67" s="7"/>
      <c r="T67" s="28">
        <f t="shared" ca="1" si="6"/>
        <v>0.9989281324109105</v>
      </c>
      <c r="U67" s="27">
        <f t="shared" ca="1" si="7"/>
        <v>-3.2227279183434369E-2</v>
      </c>
      <c r="V67" s="7"/>
      <c r="W67" s="28">
        <f t="shared" ca="1" si="8"/>
        <v>0.99919038873884913</v>
      </c>
      <c r="X67" s="27">
        <f t="shared" ca="1" si="11"/>
        <v>264.31349059115666</v>
      </c>
      <c r="Y67" s="7"/>
      <c r="Z67" s="28">
        <f t="shared" si="12"/>
        <v>264.31200000000001</v>
      </c>
      <c r="AA67" s="27">
        <f t="shared" si="9"/>
        <v>4.6131146525312525</v>
      </c>
      <c r="AB67" s="7"/>
      <c r="AC67" s="28">
        <f t="shared" ca="1" si="0"/>
        <v>1.4905911566529539E-3</v>
      </c>
      <c r="AD67" s="27">
        <f t="shared" ca="1" si="10"/>
        <v>8.2678343721170222E-2</v>
      </c>
      <c r="AE67" s="7">
        <v>102</v>
      </c>
    </row>
    <row r="68" spans="1:31" s="26" customFormat="1" x14ac:dyDescent="0.25">
      <c r="A68" s="26">
        <v>48</v>
      </c>
      <c r="B68" s="26">
        <v>632</v>
      </c>
      <c r="C68" s="26">
        <v>11250</v>
      </c>
      <c r="D68" s="26">
        <v>12921</v>
      </c>
      <c r="E68" s="26">
        <v>15076</v>
      </c>
      <c r="F68" s="26">
        <v>13403</v>
      </c>
      <c r="G68" s="27"/>
      <c r="H68" s="7"/>
      <c r="I68" s="28">
        <f t="shared" si="1"/>
        <v>-3826</v>
      </c>
      <c r="J68" s="27">
        <f t="shared" si="1"/>
        <v>-482</v>
      </c>
      <c r="K68" s="7"/>
      <c r="L68" s="124">
        <f t="shared" si="2"/>
        <v>0.99236472470030446</v>
      </c>
      <c r="M68" s="27">
        <f t="shared" ca="1" si="3"/>
        <v>6.0649014373819976E-7</v>
      </c>
      <c r="N68" s="44"/>
      <c r="O68" s="44"/>
      <c r="P68" s="7"/>
      <c r="Q68" s="28">
        <f t="shared" ca="1" si="4"/>
        <v>-3804.1133972354805</v>
      </c>
      <c r="R68" s="27">
        <f t="shared" ca="1" si="5"/>
        <v>-502.85786126262246</v>
      </c>
      <c r="S68" s="7"/>
      <c r="T68" s="28">
        <f t="shared" ca="1" si="6"/>
        <v>0.99059529734399476</v>
      </c>
      <c r="U68" s="27">
        <f t="shared" ca="1" si="7"/>
        <v>-0.13190642029697761</v>
      </c>
      <c r="V68" s="7"/>
      <c r="W68" s="28">
        <f t="shared" ca="1" si="8"/>
        <v>0.99158594992943794</v>
      </c>
      <c r="X68" s="27">
        <f t="shared" ca="1" si="11"/>
        <v>270.04347252243929</v>
      </c>
      <c r="Y68" s="7"/>
      <c r="Z68" s="28">
        <f t="shared" si="12"/>
        <v>270</v>
      </c>
      <c r="AA68" s="27">
        <f t="shared" si="9"/>
        <v>4.7123889803846897</v>
      </c>
      <c r="AB68" s="7"/>
      <c r="AC68" s="28">
        <f t="shared" ca="1" si="0"/>
        <v>4.3472522439287786E-2</v>
      </c>
      <c r="AD68" s="27">
        <f t="shared" ca="1" si="10"/>
        <v>2.7719271066871443E-2</v>
      </c>
      <c r="AE68" s="7">
        <v>101</v>
      </c>
    </row>
    <row r="69" spans="1:31" s="26" customFormat="1" x14ac:dyDescent="0.25">
      <c r="A69" s="26">
        <v>49</v>
      </c>
      <c r="B69" s="26">
        <v>629</v>
      </c>
      <c r="C69" s="26">
        <v>11288</v>
      </c>
      <c r="D69" s="26">
        <v>12735</v>
      </c>
      <c r="E69" s="26">
        <v>15041</v>
      </c>
      <c r="F69" s="26">
        <v>13589</v>
      </c>
      <c r="G69" s="27"/>
      <c r="H69" s="7"/>
      <c r="I69" s="28">
        <f t="shared" si="1"/>
        <v>-3753</v>
      </c>
      <c r="J69" s="27">
        <f t="shared" si="1"/>
        <v>-854</v>
      </c>
      <c r="K69" s="7"/>
      <c r="L69" s="124">
        <f t="shared" si="2"/>
        <v>0.97459032885806207</v>
      </c>
      <c r="M69" s="27">
        <f t="shared" ca="1" si="3"/>
        <v>1.69230759614632E-6</v>
      </c>
      <c r="N69" s="44"/>
      <c r="O69" s="44"/>
      <c r="P69" s="7"/>
      <c r="Q69" s="28">
        <f t="shared" ca="1" si="4"/>
        <v>-3731.1133972354805</v>
      </c>
      <c r="R69" s="27">
        <f t="shared" ca="1" si="5"/>
        <v>-874.85786126262246</v>
      </c>
      <c r="S69" s="7"/>
      <c r="T69" s="28">
        <f t="shared" ca="1" si="6"/>
        <v>0.9715860173475932</v>
      </c>
      <c r="U69" s="27">
        <f t="shared" ca="1" si="7"/>
        <v>-0.22948705317655149</v>
      </c>
      <c r="V69" s="7"/>
      <c r="W69" s="28">
        <f t="shared" ca="1" si="8"/>
        <v>0.97328944162384601</v>
      </c>
      <c r="X69" s="27">
        <f t="shared" ca="1" si="11"/>
        <v>275.73331493887008</v>
      </c>
      <c r="Y69" s="7"/>
      <c r="Z69" s="28">
        <f t="shared" si="12"/>
        <v>275.661</v>
      </c>
      <c r="AA69" s="27">
        <f t="shared" si="9"/>
        <v>4.8111920693400885</v>
      </c>
      <c r="AB69" s="7"/>
      <c r="AC69" s="28">
        <f t="shared" ca="1" si="0"/>
        <v>7.2314938870079004E-2</v>
      </c>
      <c r="AD69" s="27">
        <f t="shared" ca="1" si="10"/>
        <v>3.5344939632182104E-2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11338</v>
      </c>
      <c r="D70" s="26">
        <v>12551</v>
      </c>
      <c r="E70" s="26">
        <v>14984</v>
      </c>
      <c r="F70" s="26">
        <v>13763</v>
      </c>
      <c r="G70" s="27"/>
      <c r="H70" s="7"/>
      <c r="I70" s="28">
        <f t="shared" si="1"/>
        <v>-3646</v>
      </c>
      <c r="J70" s="27">
        <f t="shared" si="1"/>
        <v>-1212</v>
      </c>
      <c r="K70" s="7"/>
      <c r="L70" s="124">
        <f t="shared" si="2"/>
        <v>0.94710854411495293</v>
      </c>
      <c r="M70" s="27">
        <f t="shared" ca="1" si="3"/>
        <v>9.9267034842165687E-7</v>
      </c>
      <c r="N70" s="44"/>
      <c r="O70" s="44"/>
      <c r="P70" s="7"/>
      <c r="Q70" s="28">
        <f t="shared" ca="1" si="4"/>
        <v>-3624.1133972354805</v>
      </c>
      <c r="R70" s="27">
        <f t="shared" ca="1" si="5"/>
        <v>-1232.8578612626225</v>
      </c>
      <c r="S70" s="7"/>
      <c r="T70" s="28">
        <f t="shared" ca="1" si="6"/>
        <v>0.94372310009259364</v>
      </c>
      <c r="U70" s="27">
        <f t="shared" ca="1" si="7"/>
        <v>-0.3233952966466791</v>
      </c>
      <c r="V70" s="7"/>
      <c r="W70" s="28">
        <f t="shared" ca="1" si="8"/>
        <v>0.9461122156809405</v>
      </c>
      <c r="X70" s="27">
        <f t="shared" ca="1" si="11"/>
        <v>281.33734270682532</v>
      </c>
      <c r="Y70" s="7"/>
      <c r="Z70" s="28">
        <f t="shared" si="12"/>
        <v>281.358</v>
      </c>
      <c r="AA70" s="27">
        <f t="shared" si="9"/>
        <v>4.9106234768262063</v>
      </c>
      <c r="AB70" s="7"/>
      <c r="AC70" s="28">
        <f t="shared" ca="1" si="0"/>
        <v>-2.0657293174679126E-2</v>
      </c>
      <c r="AD70" s="27">
        <f t="shared" ca="1" si="10"/>
        <v>6.6428156660549575E-3</v>
      </c>
      <c r="AE70" s="7">
        <v>99</v>
      </c>
    </row>
    <row r="71" spans="1:31" s="26" customFormat="1" x14ac:dyDescent="0.25">
      <c r="A71" s="26">
        <v>51</v>
      </c>
      <c r="B71" s="26">
        <v>639</v>
      </c>
      <c r="C71" s="26">
        <v>11411</v>
      </c>
      <c r="D71" s="26">
        <v>12378</v>
      </c>
      <c r="E71" s="26">
        <v>14917</v>
      </c>
      <c r="F71" s="26">
        <v>13948</v>
      </c>
      <c r="G71" s="27"/>
      <c r="H71" s="7"/>
      <c r="I71" s="28">
        <f t="shared" si="1"/>
        <v>-3506</v>
      </c>
      <c r="J71" s="27">
        <f t="shared" si="1"/>
        <v>-1570</v>
      </c>
      <c r="K71" s="7"/>
      <c r="L71" s="124">
        <f t="shared" si="2"/>
        <v>0.90988016889729639</v>
      </c>
      <c r="M71" s="27">
        <f t="shared" ca="1" si="3"/>
        <v>2.1284853660155445E-7</v>
      </c>
      <c r="N71" s="44"/>
      <c r="O71" s="44"/>
      <c r="P71" s="7"/>
      <c r="Q71" s="28">
        <f t="shared" ca="1" si="4"/>
        <v>-3484.1133972354805</v>
      </c>
      <c r="R71" s="27">
        <f t="shared" ca="1" si="5"/>
        <v>-1590.8578612626225</v>
      </c>
      <c r="S71" s="7"/>
      <c r="T71" s="28">
        <f t="shared" ca="1" si="6"/>
        <v>0.9072669466748372</v>
      </c>
      <c r="U71" s="27">
        <f t="shared" ca="1" si="7"/>
        <v>-0.41730354011680665</v>
      </c>
      <c r="V71" s="7"/>
      <c r="W71" s="28">
        <f t="shared" ca="1" si="8"/>
        <v>0.91034152400629764</v>
      </c>
      <c r="X71" s="27">
        <f t="shared" ca="1" si="11"/>
        <v>287.09302436207156</v>
      </c>
      <c r="Y71" s="7"/>
      <c r="Z71" s="28">
        <f t="shared" si="12"/>
        <v>287.10899999999998</v>
      </c>
      <c r="AA71" s="27">
        <f t="shared" si="9"/>
        <v>5.010997362108399</v>
      </c>
      <c r="AB71" s="7"/>
      <c r="AC71" s="28">
        <f t="shared" ca="1" si="0"/>
        <v>-1.5975637928420383E-2</v>
      </c>
      <c r="AD71" s="27">
        <f t="shared" ca="1" si="10"/>
        <v>2.4415609414518258E-2</v>
      </c>
      <c r="AE71" s="7">
        <v>98</v>
      </c>
    </row>
    <row r="72" spans="1:31" s="26" customFormat="1" x14ac:dyDescent="0.25">
      <c r="A72" s="26">
        <v>52</v>
      </c>
      <c r="B72" s="26">
        <v>612</v>
      </c>
      <c r="C72" s="26">
        <v>11496</v>
      </c>
      <c r="D72" s="26">
        <v>12212</v>
      </c>
      <c r="E72" s="26">
        <v>14827</v>
      </c>
      <c r="F72" s="26">
        <v>14107</v>
      </c>
      <c r="G72" s="27"/>
      <c r="H72" s="7"/>
      <c r="I72" s="28">
        <f t="shared" si="1"/>
        <v>-3331</v>
      </c>
      <c r="J72" s="27">
        <f t="shared" si="1"/>
        <v>-1895</v>
      </c>
      <c r="K72" s="7"/>
      <c r="L72" s="124">
        <f t="shared" si="2"/>
        <v>0.86563404080155759</v>
      </c>
      <c r="M72" s="27">
        <f t="shared" ca="1" si="3"/>
        <v>5.7967834912027446E-8</v>
      </c>
      <c r="N72" s="44"/>
      <c r="O72" s="44"/>
      <c r="P72" s="7"/>
      <c r="Q72" s="28">
        <f t="shared" ca="1" si="4"/>
        <v>-3309.1133972354805</v>
      </c>
      <c r="R72" s="27">
        <f t="shared" ca="1" si="5"/>
        <v>-1915.8578612626225</v>
      </c>
      <c r="S72" s="7"/>
      <c r="T72" s="28">
        <f t="shared" ca="1" si="6"/>
        <v>0.86169675490264164</v>
      </c>
      <c r="U72" s="27">
        <f t="shared" ca="1" si="7"/>
        <v>-0.50255543712181072</v>
      </c>
      <c r="V72" s="7"/>
      <c r="W72" s="28">
        <f t="shared" ca="1" si="8"/>
        <v>0.86539327569837188</v>
      </c>
      <c r="X72" s="27">
        <f t="shared" ca="1" si="11"/>
        <v>292.61095061845526</v>
      </c>
      <c r="Y72" s="7"/>
      <c r="Z72" s="28">
        <f t="shared" si="12"/>
        <v>292.61699999999996</v>
      </c>
      <c r="AA72" s="27">
        <f t="shared" si="9"/>
        <v>5.1071300973082465</v>
      </c>
      <c r="AB72" s="7"/>
      <c r="AC72" s="28">
        <f t="shared" ca="1" si="0"/>
        <v>-6.0493815446989174E-3</v>
      </c>
      <c r="AD72" s="27">
        <f t="shared" ca="1" si="10"/>
        <v>6.9014920251845524E-2</v>
      </c>
      <c r="AE72" s="7">
        <v>97</v>
      </c>
    </row>
    <row r="73" spans="1:31" s="26" customFormat="1" x14ac:dyDescent="0.25">
      <c r="A73" s="26">
        <v>53</v>
      </c>
      <c r="B73" s="26">
        <v>610</v>
      </c>
      <c r="C73" s="26">
        <v>11588</v>
      </c>
      <c r="D73" s="26">
        <v>12046</v>
      </c>
      <c r="E73" s="26">
        <v>14714</v>
      </c>
      <c r="F73" s="26">
        <v>14248</v>
      </c>
      <c r="G73" s="27"/>
      <c r="H73" s="7"/>
      <c r="I73" s="28">
        <f t="shared" si="1"/>
        <v>-3126</v>
      </c>
      <c r="J73" s="27">
        <f t="shared" si="1"/>
        <v>-2202</v>
      </c>
      <c r="K73" s="7"/>
      <c r="L73" s="124">
        <f t="shared" si="2"/>
        <v>0.81357939288279779</v>
      </c>
      <c r="M73" s="27">
        <f t="shared" ca="1" si="3"/>
        <v>9.6259761618793854E-7</v>
      </c>
      <c r="N73" s="44"/>
      <c r="O73" s="44"/>
      <c r="P73" s="7"/>
      <c r="Q73" s="28">
        <f t="shared" ca="1" si="4"/>
        <v>-3104.1133972354805</v>
      </c>
      <c r="R73" s="27">
        <f t="shared" ca="1" si="5"/>
        <v>-2222.8578612626225</v>
      </c>
      <c r="S73" s="7"/>
      <c r="T73" s="28">
        <f t="shared" ca="1" si="6"/>
        <v>0.8083145302552126</v>
      </c>
      <c r="U73" s="27">
        <f t="shared" ca="1" si="7"/>
        <v>-0.58308569060038384</v>
      </c>
      <c r="V73" s="7"/>
      <c r="W73" s="28">
        <f t="shared" ca="1" si="8"/>
        <v>0.81259827229072568</v>
      </c>
      <c r="X73" s="27">
        <f t="shared" ca="1" si="11"/>
        <v>298.12774848366507</v>
      </c>
      <c r="Y73" s="7"/>
      <c r="Z73" s="28">
        <f t="shared" si="12"/>
        <v>298.10699999999997</v>
      </c>
      <c r="AA73" s="27">
        <f t="shared" si="9"/>
        <v>5.2029486732427355</v>
      </c>
      <c r="AB73" s="7"/>
      <c r="AC73" s="28">
        <f t="shared" ca="1" si="0"/>
        <v>2.0748483665101958E-2</v>
      </c>
      <c r="AD73" s="27">
        <f t="shared" ca="1" si="10"/>
        <v>-1.4447128282881749E-3</v>
      </c>
      <c r="AE73" s="7">
        <v>96</v>
      </c>
    </row>
    <row r="74" spans="1:31" s="26" customFormat="1" x14ac:dyDescent="0.25">
      <c r="A74" s="26">
        <v>54</v>
      </c>
      <c r="B74" s="26">
        <v>624</v>
      </c>
      <c r="C74" s="26">
        <v>11711</v>
      </c>
      <c r="D74" s="26">
        <v>11908</v>
      </c>
      <c r="E74" s="26">
        <v>14608</v>
      </c>
      <c r="F74" s="26">
        <v>14403</v>
      </c>
      <c r="G74" s="27"/>
      <c r="H74" s="7"/>
      <c r="I74" s="28">
        <f t="shared" si="1"/>
        <v>-2897</v>
      </c>
      <c r="J74" s="27">
        <f t="shared" si="1"/>
        <v>-2495</v>
      </c>
      <c r="K74" s="7"/>
      <c r="L74" s="124">
        <f t="shared" si="2"/>
        <v>0.75261318048090187</v>
      </c>
      <c r="M74" s="27">
        <f t="shared" ca="1" si="3"/>
        <v>8.3439325853167253E-7</v>
      </c>
      <c r="N74" s="44"/>
      <c r="O74" s="44"/>
      <c r="P74" s="7"/>
      <c r="Q74" s="28">
        <f t="shared" ca="1" si="4"/>
        <v>-2875.1133972354805</v>
      </c>
      <c r="R74" s="27">
        <f t="shared" ca="1" si="5"/>
        <v>-2515.8578612626225</v>
      </c>
      <c r="S74" s="7"/>
      <c r="T74" s="28">
        <f t="shared" ca="1" si="6"/>
        <v>0.7486826793075968</v>
      </c>
      <c r="U74" s="27">
        <f t="shared" ca="1" si="7"/>
        <v>-0.6599435546695106</v>
      </c>
      <c r="V74" s="7"/>
      <c r="W74" s="28">
        <f t="shared" ca="1" si="8"/>
        <v>0.75352663177053458</v>
      </c>
      <c r="X74" s="27">
        <f t="shared" ca="1" si="11"/>
        <v>303.67823537609456</v>
      </c>
      <c r="Y74" s="7"/>
      <c r="Z74" s="28">
        <f t="shared" si="12"/>
        <v>303.72299999999996</v>
      </c>
      <c r="AA74" s="27">
        <f t="shared" si="9"/>
        <v>5.3009663640347364</v>
      </c>
      <c r="AB74" s="7"/>
      <c r="AC74" s="28">
        <f t="shared" ca="1" si="0"/>
        <v>-4.4764623905393819E-2</v>
      </c>
      <c r="AD74" s="27">
        <f t="shared" ca="1" si="10"/>
        <v>5.8341916887059142E-2</v>
      </c>
      <c r="AE74" s="7">
        <v>95</v>
      </c>
    </row>
    <row r="75" spans="1:31" s="26" customFormat="1" x14ac:dyDescent="0.25">
      <c r="A75" s="26">
        <v>55</v>
      </c>
      <c r="B75" s="26">
        <v>627</v>
      </c>
      <c r="C75" s="26">
        <v>11846</v>
      </c>
      <c r="D75" s="26">
        <v>11773</v>
      </c>
      <c r="E75" s="26">
        <v>14479</v>
      </c>
      <c r="F75" s="26">
        <v>14540</v>
      </c>
      <c r="G75" s="27"/>
      <c r="H75" s="7"/>
      <c r="I75" s="28">
        <f t="shared" si="1"/>
        <v>-2633</v>
      </c>
      <c r="J75" s="27">
        <f t="shared" si="1"/>
        <v>-2767</v>
      </c>
      <c r="K75" s="7"/>
      <c r="L75" s="124">
        <f t="shared" si="2"/>
        <v>0.68407944545183808</v>
      </c>
      <c r="M75" s="27">
        <f t="shared" ca="1" si="3"/>
        <v>1.4908365608497753E-6</v>
      </c>
      <c r="N75" s="44"/>
      <c r="O75" s="44"/>
      <c r="P75" s="7"/>
      <c r="Q75" s="28">
        <f t="shared" ca="1" si="4"/>
        <v>-2611.1133972354805</v>
      </c>
      <c r="R75" s="27">
        <f t="shared" ca="1" si="5"/>
        <v>-2787.8578612626225</v>
      </c>
      <c r="S75" s="7"/>
      <c r="T75" s="28">
        <f t="shared" ca="1" si="6"/>
        <v>0.67993679000554175</v>
      </c>
      <c r="U75" s="27">
        <f t="shared" ca="1" si="7"/>
        <v>-0.73129283462446781</v>
      </c>
      <c r="V75" s="7"/>
      <c r="W75" s="28">
        <f t="shared" ca="1" si="8"/>
        <v>0.68530044363400289</v>
      </c>
      <c r="X75" s="27">
        <f t="shared" ca="1" si="11"/>
        <v>309.32571085454197</v>
      </c>
      <c r="Y75" s="7"/>
      <c r="Z75" s="28">
        <f t="shared" si="12"/>
        <v>309.36599999999993</v>
      </c>
      <c r="AA75" s="27">
        <f t="shared" si="9"/>
        <v>5.3994552937247757</v>
      </c>
      <c r="AB75" s="7"/>
      <c r="AC75" s="28">
        <f t="shared" ca="1" si="0"/>
        <v>-4.0289145457961695E-2</v>
      </c>
      <c r="AD75" s="27">
        <f t="shared" ca="1" si="10"/>
        <v>3.7616250806081553E-2</v>
      </c>
      <c r="AE75" s="7">
        <v>94</v>
      </c>
    </row>
    <row r="76" spans="1:31" s="26" customFormat="1" x14ac:dyDescent="0.25">
      <c r="A76" s="26">
        <v>56</v>
      </c>
      <c r="B76" s="26">
        <v>633</v>
      </c>
      <c r="C76" s="26">
        <v>11989</v>
      </c>
      <c r="D76" s="26">
        <v>11652</v>
      </c>
      <c r="E76" s="26">
        <v>14324</v>
      </c>
      <c r="F76" s="26">
        <v>14664</v>
      </c>
      <c r="G76" s="27"/>
      <c r="H76" s="7"/>
      <c r="I76" s="28">
        <f t="shared" si="1"/>
        <v>-2335</v>
      </c>
      <c r="J76" s="27">
        <f t="shared" si="1"/>
        <v>-3012</v>
      </c>
      <c r="K76" s="7"/>
      <c r="L76" s="124">
        <f t="shared" si="2"/>
        <v>0.6081679761963551</v>
      </c>
      <c r="M76" s="27">
        <f t="shared" ca="1" si="3"/>
        <v>4.0351560466023724E-13</v>
      </c>
      <c r="N76" s="44"/>
      <c r="O76" s="44"/>
      <c r="P76" s="7"/>
      <c r="Q76" s="28">
        <f t="shared" ca="1" si="4"/>
        <v>-2313.1133972354805</v>
      </c>
      <c r="R76" s="27">
        <f t="shared" ca="1" si="5"/>
        <v>-3032.8578612626225</v>
      </c>
      <c r="S76" s="7"/>
      <c r="T76" s="28">
        <f t="shared" ca="1" si="6"/>
        <v>0.6023372634448888</v>
      </c>
      <c r="U76" s="27">
        <f t="shared" ca="1" si="7"/>
        <v>-0.79555964928977863</v>
      </c>
      <c r="V76" s="7"/>
      <c r="W76" s="28">
        <f t="shared" ca="1" si="8"/>
        <v>0.60816861142513645</v>
      </c>
      <c r="X76" s="27">
        <f t="shared" ca="1" si="11"/>
        <v>315.0699053481444</v>
      </c>
      <c r="Y76" s="7"/>
      <c r="Z76" s="28">
        <f t="shared" si="12"/>
        <v>315.06299999999993</v>
      </c>
      <c r="AA76" s="27">
        <f t="shared" si="9"/>
        <v>5.4988867012108935</v>
      </c>
      <c r="AB76" s="7"/>
      <c r="AC76" s="28">
        <f t="shared" ca="1" si="0"/>
        <v>6.9053481444711906E-3</v>
      </c>
      <c r="AD76" s="27">
        <f t="shared" ca="1" si="10"/>
        <v>-5.6163520698135017E-2</v>
      </c>
      <c r="AE76" s="7">
        <v>93</v>
      </c>
    </row>
    <row r="77" spans="1:31" s="26" customFormat="1" x14ac:dyDescent="0.25">
      <c r="A77" s="26">
        <v>57</v>
      </c>
      <c r="B77" s="26">
        <v>642</v>
      </c>
      <c r="C77" s="26">
        <v>12160</v>
      </c>
      <c r="D77" s="26">
        <v>11545</v>
      </c>
      <c r="E77" s="26">
        <v>14178</v>
      </c>
      <c r="F77" s="26">
        <v>14774</v>
      </c>
      <c r="G77" s="27"/>
      <c r="H77" s="7"/>
      <c r="I77" s="28">
        <f t="shared" si="1"/>
        <v>-2018</v>
      </c>
      <c r="J77" s="27">
        <f t="shared" si="1"/>
        <v>-3229</v>
      </c>
      <c r="K77" s="7"/>
      <c r="L77" s="124">
        <f t="shared" si="2"/>
        <v>0.52504590312300659</v>
      </c>
      <c r="M77" s="27">
        <f t="shared" ca="1" si="3"/>
        <v>9.7898239099074366E-7</v>
      </c>
      <c r="N77" s="44"/>
      <c r="O77" s="44"/>
      <c r="P77" s="7"/>
      <c r="Q77" s="28">
        <f t="shared" ca="1" si="4"/>
        <v>-1996.1133972354805</v>
      </c>
      <c r="R77" s="27">
        <f t="shared" ca="1" si="5"/>
        <v>-3249.8578612626225</v>
      </c>
      <c r="S77" s="7"/>
      <c r="T77" s="28">
        <f t="shared" ca="1" si="6"/>
        <v>0.51979011606325465</v>
      </c>
      <c r="U77" s="27">
        <f t="shared" ca="1" si="7"/>
        <v>-0.85248168513619671</v>
      </c>
      <c r="V77" s="7"/>
      <c r="W77" s="28">
        <f t="shared" ca="1" si="8"/>
        <v>0.52603533851300976</v>
      </c>
      <c r="X77" s="27">
        <f t="shared" ca="1" si="11"/>
        <v>320.78892660991164</v>
      </c>
      <c r="Y77" s="7"/>
      <c r="Z77" s="28">
        <f t="shared" si="12"/>
        <v>320.84099999999995</v>
      </c>
      <c r="AA77" s="27">
        <f t="shared" si="9"/>
        <v>5.5997318253911263</v>
      </c>
      <c r="AB77" s="7"/>
      <c r="AC77" s="28">
        <f t="shared" ca="1" si="0"/>
        <v>-5.2073390088310134E-2</v>
      </c>
      <c r="AD77" s="27">
        <f t="shared" ca="1" si="10"/>
        <v>-4.031909236402953E-3</v>
      </c>
      <c r="AE77" s="7">
        <v>92</v>
      </c>
    </row>
    <row r="78" spans="1:31" s="26" customFormat="1" x14ac:dyDescent="0.25">
      <c r="A78" s="26">
        <v>58</v>
      </c>
      <c r="B78" s="26">
        <v>633</v>
      </c>
      <c r="C78" s="26">
        <v>12314</v>
      </c>
      <c r="D78" s="26">
        <v>11439</v>
      </c>
      <c r="E78" s="26">
        <v>13995</v>
      </c>
      <c r="F78" s="26">
        <v>14856</v>
      </c>
      <c r="G78" s="27"/>
      <c r="H78" s="7"/>
      <c r="I78" s="28">
        <f t="shared" si="1"/>
        <v>-1681</v>
      </c>
      <c r="J78" s="27">
        <f t="shared" si="1"/>
        <v>-3417</v>
      </c>
      <c r="K78" s="7"/>
      <c r="L78" s="124">
        <f t="shared" si="2"/>
        <v>0.43786276421950232</v>
      </c>
      <c r="M78" s="27">
        <f t="shared" ca="1" si="3"/>
        <v>6.0145485817325468E-7</v>
      </c>
      <c r="N78" s="44"/>
      <c r="O78" s="44"/>
      <c r="P78" s="7"/>
      <c r="Q78" s="28">
        <f t="shared" ca="1" si="4"/>
        <v>-1659.1133972354805</v>
      </c>
      <c r="R78" s="27">
        <f t="shared" ca="1" si="5"/>
        <v>-3437.8578612626225</v>
      </c>
      <c r="S78" s="7"/>
      <c r="T78" s="28">
        <f t="shared" ca="1" si="6"/>
        <v>0.43203494676479809</v>
      </c>
      <c r="U78" s="27">
        <f t="shared" ca="1" si="7"/>
        <v>-0.90179662863447596</v>
      </c>
      <c r="V78" s="7"/>
      <c r="W78" s="28">
        <f t="shared" ca="1" si="8"/>
        <v>0.43863829942706756</v>
      </c>
      <c r="X78" s="27">
        <f t="shared" ca="1" si="11"/>
        <v>326.52763233782946</v>
      </c>
      <c r="Y78" s="7"/>
      <c r="Z78" s="28">
        <f t="shared" si="12"/>
        <v>326.53799999999995</v>
      </c>
      <c r="AA78" s="27">
        <f t="shared" si="9"/>
        <v>5.6991632328772424</v>
      </c>
      <c r="AB78" s="7"/>
      <c r="AC78" s="28">
        <f t="shared" ca="1" si="0"/>
        <v>-1.0367662170494896E-2</v>
      </c>
      <c r="AD78" s="27">
        <f t="shared" ca="1" si="10"/>
        <v>1.6188983704694238E-2</v>
      </c>
      <c r="AE78" s="7">
        <v>91</v>
      </c>
    </row>
    <row r="79" spans="1:31" s="26" customFormat="1" x14ac:dyDescent="0.25">
      <c r="A79" s="26">
        <v>59</v>
      </c>
      <c r="B79" s="26">
        <v>623</v>
      </c>
      <c r="C79" s="26">
        <v>12496</v>
      </c>
      <c r="D79" s="26">
        <v>11377</v>
      </c>
      <c r="E79" s="26">
        <v>13830</v>
      </c>
      <c r="F79" s="26">
        <v>14943</v>
      </c>
      <c r="G79" s="27"/>
      <c r="H79" s="7"/>
      <c r="I79" s="28">
        <f t="shared" si="1"/>
        <v>-1334</v>
      </c>
      <c r="J79" s="27">
        <f t="shared" si="1"/>
        <v>-3566</v>
      </c>
      <c r="K79" s="7"/>
      <c r="L79" s="124">
        <f t="shared" si="2"/>
        <v>0.3478297439812218</v>
      </c>
      <c r="M79" s="27">
        <f t="shared" ca="1" si="3"/>
        <v>5.3678559105598191E-7</v>
      </c>
      <c r="N79" s="44"/>
      <c r="O79" s="44"/>
      <c r="P79" s="7"/>
      <c r="Q79" s="28">
        <f t="shared" ca="1" si="4"/>
        <v>-1312.1133972354805</v>
      </c>
      <c r="R79" s="27">
        <f t="shared" ca="1" si="5"/>
        <v>-3586.8578612626225</v>
      </c>
      <c r="S79" s="7"/>
      <c r="T79" s="28">
        <f t="shared" ca="1" si="6"/>
        <v>0.34167576650793041</v>
      </c>
      <c r="U79" s="27">
        <f t="shared" ca="1" si="7"/>
        <v>-0.94088134449215477</v>
      </c>
      <c r="V79" s="7"/>
      <c r="W79" s="28">
        <f t="shared" ca="1" si="8"/>
        <v>0.348562400511293</v>
      </c>
      <c r="X79" s="27">
        <f t="shared" ca="1" si="11"/>
        <v>332.13830785283653</v>
      </c>
      <c r="Y79" s="7"/>
      <c r="Z79" s="28">
        <f t="shared" si="12"/>
        <v>332.14499999999998</v>
      </c>
      <c r="AA79" s="27">
        <f t="shared" si="9"/>
        <v>5.7970238440365653</v>
      </c>
      <c r="AB79" s="7"/>
      <c r="AC79" s="28">
        <f t="shared" ca="1" si="0"/>
        <v>-6.6921471634486807E-3</v>
      </c>
      <c r="AD79" s="27">
        <f t="shared" ca="1" si="10"/>
        <v>-5.5610948463936438E-2</v>
      </c>
      <c r="AE79" s="7">
        <v>90</v>
      </c>
    </row>
    <row r="80" spans="1:31" s="26" customFormat="1" x14ac:dyDescent="0.25">
      <c r="A80" s="26">
        <v>60</v>
      </c>
      <c r="B80" s="26">
        <v>627</v>
      </c>
      <c r="C80" s="26">
        <v>12670</v>
      </c>
      <c r="D80" s="26">
        <v>11316</v>
      </c>
      <c r="E80" s="26">
        <v>13650</v>
      </c>
      <c r="F80" s="26">
        <v>14992</v>
      </c>
      <c r="G80" s="27"/>
      <c r="H80" s="7"/>
      <c r="I80" s="28">
        <f t="shared" si="1"/>
        <v>-980</v>
      </c>
      <c r="J80" s="27">
        <f t="shared" si="1"/>
        <v>-3676</v>
      </c>
      <c r="K80" s="7"/>
      <c r="L80" s="124">
        <f t="shared" si="2"/>
        <v>0.25386069510006121</v>
      </c>
      <c r="M80" s="27">
        <f t="shared" ca="1" si="3"/>
        <v>7.4429160397718585E-6</v>
      </c>
      <c r="N80" s="44"/>
      <c r="O80" s="44"/>
      <c r="P80" s="7"/>
      <c r="Q80" s="28">
        <f t="shared" ca="1" si="4"/>
        <v>-958.11339723548053</v>
      </c>
      <c r="R80" s="27">
        <f t="shared" ca="1" si="5"/>
        <v>-3696.8578612626225</v>
      </c>
      <c r="S80" s="7"/>
      <c r="T80" s="28">
        <f t="shared" ca="1" si="6"/>
        <v>0.24949377858017488</v>
      </c>
      <c r="U80" s="27">
        <f t="shared" ca="1" si="7"/>
        <v>-0.96973583270923303</v>
      </c>
      <c r="V80" s="7"/>
      <c r="W80" s="28">
        <f t="shared" ca="1" si="8"/>
        <v>0.2565888659231168</v>
      </c>
      <c r="X80" s="27">
        <f t="shared" ca="1" si="11"/>
        <v>337.64551596361207</v>
      </c>
      <c r="Y80" s="7"/>
      <c r="Z80" s="28">
        <f t="shared" si="12"/>
        <v>337.78799999999995</v>
      </c>
      <c r="AA80" s="27">
        <f t="shared" si="9"/>
        <v>5.8955127737266046</v>
      </c>
      <c r="AB80" s="7"/>
      <c r="AC80" s="28">
        <f t="shared" ca="1" si="0"/>
        <v>-0.14248403638788432</v>
      </c>
      <c r="AD80" s="27">
        <f t="shared" ca="1" si="10"/>
        <v>0.1166411917571395</v>
      </c>
      <c r="AE80" s="7">
        <v>89</v>
      </c>
    </row>
    <row r="81" spans="1:31" s="26" customFormat="1" x14ac:dyDescent="0.25">
      <c r="A81" s="26">
        <v>61</v>
      </c>
      <c r="B81" s="26">
        <v>609</v>
      </c>
      <c r="C81" s="26">
        <v>12858</v>
      </c>
      <c r="D81" s="26">
        <v>11282</v>
      </c>
      <c r="E81" s="26">
        <v>13474</v>
      </c>
      <c r="F81" s="26">
        <v>15044</v>
      </c>
      <c r="G81" s="27"/>
      <c r="H81" s="7"/>
      <c r="I81" s="28">
        <f t="shared" si="1"/>
        <v>-616</v>
      </c>
      <c r="J81" s="27">
        <f t="shared" si="1"/>
        <v>-3762</v>
      </c>
      <c r="K81" s="7"/>
      <c r="L81" s="124">
        <f t="shared" si="2"/>
        <v>0.16022566131309801</v>
      </c>
      <c r="M81" s="27">
        <f t="shared" ca="1" si="3"/>
        <v>3.0261088755400087E-6</v>
      </c>
      <c r="N81" s="44"/>
      <c r="O81" s="44"/>
      <c r="P81" s="7"/>
      <c r="Q81" s="28">
        <f t="shared" ca="1" si="4"/>
        <v>-594.11339723548053</v>
      </c>
      <c r="R81" s="27">
        <f t="shared" ca="1" si="5"/>
        <v>-3782.8578612626225</v>
      </c>
      <c r="S81" s="7"/>
      <c r="T81" s="28">
        <f t="shared" ca="1" si="6"/>
        <v>0.15470777969400817</v>
      </c>
      <c r="U81" s="27">
        <f t="shared" ca="1" si="7"/>
        <v>-0.99229479622440342</v>
      </c>
      <c r="V81" s="7"/>
      <c r="W81" s="28">
        <f t="shared" ca="1" si="8"/>
        <v>0.16196523277628658</v>
      </c>
      <c r="X81" s="27">
        <f t="shared" ca="1" si="11"/>
        <v>343.19591270122555</v>
      </c>
      <c r="Y81" s="7"/>
      <c r="Z81" s="28">
        <f t="shared" si="12"/>
        <v>343.26899999999995</v>
      </c>
      <c r="AA81" s="27">
        <f t="shared" si="9"/>
        <v>5.9911742700284147</v>
      </c>
      <c r="AB81" s="7"/>
      <c r="AC81" s="28">
        <f t="shared" ca="1" si="0"/>
        <v>-7.3087298774396459E-2</v>
      </c>
      <c r="AD81" s="27">
        <f t="shared" ca="1" si="10"/>
        <v>2.6878594825518576E-2</v>
      </c>
      <c r="AE81" s="7">
        <v>88</v>
      </c>
    </row>
    <row r="82" spans="1:31" s="26" customFormat="1" x14ac:dyDescent="0.25">
      <c r="A82" s="26">
        <v>62</v>
      </c>
      <c r="B82" s="26">
        <v>621</v>
      </c>
      <c r="C82" s="26">
        <v>13038</v>
      </c>
      <c r="D82" s="26">
        <v>11257</v>
      </c>
      <c r="E82" s="26">
        <v>13283</v>
      </c>
      <c r="F82" s="26">
        <v>15054</v>
      </c>
      <c r="G82" s="27"/>
      <c r="H82" s="7"/>
      <c r="I82" s="28">
        <f t="shared" si="1"/>
        <v>-245</v>
      </c>
      <c r="J82" s="27">
        <f t="shared" si="1"/>
        <v>-3797</v>
      </c>
      <c r="K82" s="7"/>
      <c r="L82" s="124">
        <f t="shared" si="2"/>
        <v>6.3242922036665733E-2</v>
      </c>
      <c r="M82" s="27">
        <f t="shared" ca="1" si="3"/>
        <v>4.7438273284950834E-6</v>
      </c>
      <c r="N82" s="44"/>
      <c r="O82" s="44"/>
      <c r="P82" s="7"/>
      <c r="Q82" s="28">
        <f t="shared" ca="1" si="4"/>
        <v>-223.11339723548056</v>
      </c>
      <c r="R82" s="27">
        <f t="shared" ca="1" si="5"/>
        <v>-3817.8578612626225</v>
      </c>
      <c r="S82" s="7"/>
      <c r="T82" s="28">
        <f t="shared" ca="1" si="6"/>
        <v>5.8098973136953655E-2</v>
      </c>
      <c r="U82" s="27">
        <f t="shared" ca="1" si="7"/>
        <v>-1.0014757697480192</v>
      </c>
      <c r="V82" s="7"/>
      <c r="W82" s="28">
        <f t="shared" ca="1" si="8"/>
        <v>6.5420954940112117E-2</v>
      </c>
      <c r="X82" s="27">
        <f t="shared" ca="1" si="11"/>
        <v>348.72863702066513</v>
      </c>
      <c r="Y82" s="7"/>
      <c r="Z82" s="28">
        <f t="shared" si="12"/>
        <v>348.85799999999995</v>
      </c>
      <c r="AA82" s="27">
        <f t="shared" si="9"/>
        <v>6.0887207219223773</v>
      </c>
      <c r="AB82" s="7"/>
      <c r="AC82" s="28">
        <f t="shared" ca="1" si="0"/>
        <v>-0.12936297933481455</v>
      </c>
      <c r="AD82" s="27">
        <f t="shared" ca="1" si="10"/>
        <v>5.9663736595894079E-4</v>
      </c>
      <c r="AE82" s="7">
        <v>87</v>
      </c>
    </row>
    <row r="83" spans="1:31" s="26" customFormat="1" x14ac:dyDescent="0.25">
      <c r="A83" s="26">
        <v>63</v>
      </c>
      <c r="B83" s="26">
        <v>629</v>
      </c>
      <c r="C83" s="26">
        <v>13215</v>
      </c>
      <c r="D83" s="26">
        <v>11245</v>
      </c>
      <c r="E83" s="26">
        <v>13082</v>
      </c>
      <c r="F83" s="26">
        <v>15045</v>
      </c>
      <c r="G83" s="27"/>
      <c r="H83" s="7"/>
      <c r="I83" s="28">
        <f t="shared" si="1"/>
        <v>133</v>
      </c>
      <c r="J83" s="27">
        <f t="shared" si="1"/>
        <v>-3800</v>
      </c>
      <c r="K83" s="7"/>
      <c r="L83" s="124">
        <f t="shared" si="2"/>
        <v>-3.559817010112544E-2</v>
      </c>
      <c r="M83" s="27">
        <f t="shared" ca="1" si="3"/>
        <v>6.711381719985157E-6</v>
      </c>
      <c r="N83" s="44"/>
      <c r="O83" s="44"/>
      <c r="P83" s="7"/>
      <c r="Q83" s="28">
        <f t="shared" ca="1" si="4"/>
        <v>154.88660276451944</v>
      </c>
      <c r="R83" s="27">
        <f t="shared" ca="1" si="5"/>
        <v>-3820.8578612626225</v>
      </c>
      <c r="S83" s="7"/>
      <c r="T83" s="28">
        <f t="shared" ca="1" si="6"/>
        <v>-4.0332641090988691E-2</v>
      </c>
      <c r="U83" s="27">
        <f t="shared" ca="1" si="7"/>
        <v>-1.0022627103357578</v>
      </c>
      <c r="V83" s="7"/>
      <c r="W83" s="28">
        <f t="shared" ca="1" si="8"/>
        <v>-3.300753664191413E-2</v>
      </c>
      <c r="X83" s="27">
        <f t="shared" ca="1" si="11"/>
        <v>354.35238901834157</v>
      </c>
      <c r="Y83" s="7"/>
      <c r="Z83" s="28">
        <f t="shared" si="12"/>
        <v>354.51899999999995</v>
      </c>
      <c r="AA83" s="27">
        <f t="shared" si="9"/>
        <v>6.1875238108777761</v>
      </c>
      <c r="AB83" s="7"/>
      <c r="AC83" s="28">
        <f t="shared" ca="1" si="0"/>
        <v>-0.16661098165837984</v>
      </c>
      <c r="AD83" s="27">
        <f t="shared" ca="1" si="10"/>
        <v>4.6394312339714361E-2</v>
      </c>
      <c r="AE83" s="7">
        <v>86</v>
      </c>
    </row>
    <row r="84" spans="1:31" s="26" customFormat="1" x14ac:dyDescent="0.25">
      <c r="A84" s="26">
        <v>64</v>
      </c>
      <c r="B84" s="26">
        <v>632</v>
      </c>
      <c r="C84" s="26">
        <v>13408</v>
      </c>
      <c r="D84" s="26">
        <v>11263</v>
      </c>
      <c r="E84" s="26">
        <v>12898</v>
      </c>
      <c r="F84" s="26">
        <v>15033</v>
      </c>
      <c r="G84" s="27"/>
      <c r="H84" s="7"/>
      <c r="I84" s="28">
        <f t="shared" si="1"/>
        <v>510</v>
      </c>
      <c r="J84" s="27">
        <f t="shared" si="1"/>
        <v>-3770</v>
      </c>
      <c r="K84" s="7"/>
      <c r="L84" s="124">
        <f t="shared" si="2"/>
        <v>-0.1345597467061283</v>
      </c>
      <c r="M84" s="27">
        <f t="shared" ca="1" si="3"/>
        <v>1.1028056266260287E-5</v>
      </c>
      <c r="N84" s="44"/>
      <c r="O84" s="44"/>
      <c r="P84" s="7"/>
      <c r="Q84" s="28">
        <f t="shared" ca="1" si="4"/>
        <v>531.88660276451947</v>
      </c>
      <c r="R84" s="27">
        <f t="shared" ca="1" si="5"/>
        <v>-3790.8578612626225</v>
      </c>
      <c r="S84" s="7"/>
      <c r="T84" s="28">
        <f t="shared" ca="1" si="6"/>
        <v>-0.13850385422308992</v>
      </c>
      <c r="U84" s="27">
        <f t="shared" ca="1" si="7"/>
        <v>-0.99439330445837271</v>
      </c>
      <c r="V84" s="7"/>
      <c r="W84" s="28">
        <f t="shared" ca="1" si="8"/>
        <v>-0.13123889496805563</v>
      </c>
      <c r="X84" s="27">
        <f ca="1">IF(MOD(ATAN2(U84,W84)*180/PI()-$J$9+360,360)&lt;355,MOD(ATAN2(U84,W84)*180/PI()-$J$9+360,360)+360,MOD(ATAN2(U84,W84)*180/PI()-$J$9+360,360))</f>
        <v>359.98452761512885</v>
      </c>
      <c r="Y84" s="7"/>
      <c r="Z84" s="28">
        <f t="shared" si="12"/>
        <v>360.20699999999994</v>
      </c>
      <c r="AA84" s="27">
        <f t="shared" si="9"/>
        <v>6.2867981387312133</v>
      </c>
      <c r="AB84" s="7"/>
      <c r="AC84" s="28">
        <f t="shared" ref="AC84:AC147" ca="1" si="13">X84-Z84</f>
        <v>-0.22247238487108234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13368</v>
      </c>
      <c r="D85" s="26">
        <v>11224</v>
      </c>
      <c r="E85" s="26">
        <v>12851</v>
      </c>
      <c r="F85" s="26">
        <v>14977</v>
      </c>
      <c r="G85" s="27"/>
      <c r="H85" s="7"/>
      <c r="I85" s="28">
        <f t="shared" ref="I85:J148" si="14">C85-E85</f>
        <v>517</v>
      </c>
      <c r="J85" s="27">
        <f t="shared" si="14"/>
        <v>-3753</v>
      </c>
      <c r="K85" s="7"/>
      <c r="L85" s="124">
        <f>$O$3*SIN(2*PI()/$O$4*($Z85+$O$5))+$O$6</f>
        <v>-0.13511832154954925</v>
      </c>
      <c r="M85" s="27">
        <f t="shared" ref="M85:M148" ca="1" si="15">(W85-L85)^2</f>
        <v>4.0964711850780783E-6</v>
      </c>
      <c r="N85" s="44"/>
      <c r="O85" s="44"/>
      <c r="P85" s="7"/>
      <c r="Q85" s="28">
        <f t="shared" ref="Q85:Q148" ca="1" si="16">I85-$J$4</f>
        <v>538.88660276451947</v>
      </c>
      <c r="R85" s="27">
        <f t="shared" ref="R85:R148" ca="1" si="17">J85-$J$3</f>
        <v>-3773.8578612626225</v>
      </c>
      <c r="S85" s="7"/>
      <c r="T85" s="28">
        <f t="shared" ref="T85:T148" ca="1" si="18">Q85/$J$7</f>
        <v>-0.14032666189397774</v>
      </c>
      <c r="U85" s="27">
        <f t="shared" ref="U85:U148" ca="1" si="19">R85/$J$6</f>
        <v>-0.98993397446118792</v>
      </c>
      <c r="V85" s="7"/>
      <c r="W85" s="28">
        <f t="shared" ref="W85:W148" ca="1" si="20">(T85-U85*SIN(-$J$11*PI()/180))/(COS(-$J$11*PI()/180))</f>
        <v>-0.13309434744272919</v>
      </c>
      <c r="X85" s="27">
        <f ca="1">IF(MOD(ATAN2(U85,W85)*180/PI()-$J$9+360,360)&lt;355,MOD(ATAN2(U85,W85)*180/PI()-$J$9+360,360)+360,MOD(ATAN2(U85,W85)*180/PI()-$J$9+360,360))</f>
        <v>360.1235152852006</v>
      </c>
      <c r="Y85" s="7"/>
      <c r="Z85" s="28">
        <f t="shared" si="12"/>
        <v>360.20699999999994</v>
      </c>
      <c r="AA85" s="27">
        <f t="shared" ref="AA85:AA148" si="21">Z85*PI()/180</f>
        <v>6.2867981387312133</v>
      </c>
      <c r="AB85" s="7"/>
      <c r="AC85" s="28">
        <f t="shared" ca="1" si="13"/>
        <v>-8.3484714799340054E-2</v>
      </c>
      <c r="AD85" s="27"/>
      <c r="AE85" s="7"/>
    </row>
    <row r="86" spans="1:31" s="26" customFormat="1" x14ac:dyDescent="0.25">
      <c r="A86" s="26">
        <v>1</v>
      </c>
      <c r="B86" s="26">
        <v>-613</v>
      </c>
      <c r="C86" s="26">
        <v>13183</v>
      </c>
      <c r="D86" s="26">
        <v>11212</v>
      </c>
      <c r="E86" s="26">
        <v>13036</v>
      </c>
      <c r="F86" s="26">
        <v>14998</v>
      </c>
      <c r="G86" s="27"/>
      <c r="H86" s="7"/>
      <c r="I86" s="28">
        <f t="shared" si="14"/>
        <v>147</v>
      </c>
      <c r="J86" s="27">
        <f t="shared" si="14"/>
        <v>-3786</v>
      </c>
      <c r="K86" s="7"/>
      <c r="L86" s="124">
        <f t="shared" ref="L86:L149" si="22">$O$3*SIN(2*PI()/$O$4*($Z86+$O$5))+$O$6</f>
        <v>-3.9438849450943197E-2</v>
      </c>
      <c r="M86" s="27">
        <f t="shared" ca="1" si="15"/>
        <v>7.6107358883021108E-6</v>
      </c>
      <c r="N86" s="44"/>
      <c r="O86" s="44"/>
      <c r="P86" s="7"/>
      <c r="Q86" s="28">
        <f t="shared" ca="1" si="16"/>
        <v>168.88660276451944</v>
      </c>
      <c r="R86" s="27">
        <f t="shared" ca="1" si="17"/>
        <v>-3806.8578612626225</v>
      </c>
      <c r="S86" s="7"/>
      <c r="T86" s="28">
        <f t="shared" ca="1" si="18"/>
        <v>-4.3978256432764339E-2</v>
      </c>
      <c r="U86" s="27">
        <f t="shared" ca="1" si="19"/>
        <v>-0.99859032092631139</v>
      </c>
      <c r="V86" s="7"/>
      <c r="W86" s="28">
        <f t="shared" ca="1" si="20"/>
        <v>-3.6680093229690201E-2</v>
      </c>
      <c r="X86" s="27">
        <f ca="1">MOD(ATAN2(U86,W86)*180/PI()-$J$9+360,360)</f>
        <v>354.56978333068128</v>
      </c>
      <c r="Y86" s="7"/>
      <c r="Z86" s="28">
        <f t="shared" ref="Z86:Z149" si="23">360/40000*B86+Z85</f>
        <v>354.68999999999994</v>
      </c>
      <c r="AA86" s="27">
        <f t="shared" si="21"/>
        <v>6.1905083238986869</v>
      </c>
      <c r="AB86" s="7"/>
      <c r="AC86" s="28">
        <f t="shared" ca="1" si="13"/>
        <v>-0.12021666931866548</v>
      </c>
      <c r="AD86" s="27"/>
      <c r="AE86" s="7"/>
    </row>
    <row r="87" spans="1:31" s="26" customFormat="1" x14ac:dyDescent="0.25">
      <c r="A87" s="26">
        <v>2</v>
      </c>
      <c r="B87" s="26">
        <v>-628</v>
      </c>
      <c r="C87" s="26">
        <v>12994</v>
      </c>
      <c r="D87" s="26">
        <v>11216</v>
      </c>
      <c r="E87" s="26">
        <v>13226</v>
      </c>
      <c r="F87" s="26">
        <v>14998</v>
      </c>
      <c r="G87" s="27"/>
      <c r="H87" s="7"/>
      <c r="I87" s="28">
        <f t="shared" si="14"/>
        <v>-232</v>
      </c>
      <c r="J87" s="27">
        <f t="shared" si="14"/>
        <v>-3782</v>
      </c>
      <c r="K87" s="7"/>
      <c r="L87" s="124">
        <f t="shared" si="22"/>
        <v>5.8954649580069719E-2</v>
      </c>
      <c r="M87" s="27">
        <f t="shared" ca="1" si="15"/>
        <v>9.3161653955966684E-6</v>
      </c>
      <c r="N87" s="44"/>
      <c r="O87" s="44"/>
      <c r="P87" s="7"/>
      <c r="Q87" s="28">
        <f t="shared" ca="1" si="16"/>
        <v>-210.11339723548056</v>
      </c>
      <c r="R87" s="27">
        <f t="shared" ca="1" si="17"/>
        <v>-3802.8578612626225</v>
      </c>
      <c r="S87" s="7"/>
      <c r="T87" s="28">
        <f t="shared" ca="1" si="18"/>
        <v>5.4713758891019128E-2</v>
      </c>
      <c r="U87" s="27">
        <f t="shared" ca="1" si="19"/>
        <v>-0.99754106680932675</v>
      </c>
      <c r="V87" s="7"/>
      <c r="W87" s="28">
        <f t="shared" ca="1" si="20"/>
        <v>6.2006888986734385E-2</v>
      </c>
      <c r="X87" s="27">
        <f ca="1">MOD(ATAN2(U87,W87)*180/PI()-$J$9+360,360)</f>
        <v>348.9092336580311</v>
      </c>
      <c r="Y87" s="7"/>
      <c r="Z87" s="28">
        <f t="shared" si="23"/>
        <v>349.03799999999995</v>
      </c>
      <c r="AA87" s="27">
        <f t="shared" si="21"/>
        <v>6.0918623145759678</v>
      </c>
      <c r="AB87" s="7"/>
      <c r="AC87" s="28">
        <f t="shared" ca="1" si="13"/>
        <v>-0.12876634196885561</v>
      </c>
      <c r="AD87" s="27"/>
      <c r="AE87" s="7"/>
    </row>
    <row r="88" spans="1:31" s="26" customFormat="1" x14ac:dyDescent="0.25">
      <c r="A88" s="26">
        <v>3</v>
      </c>
      <c r="B88" s="26">
        <v>-614</v>
      </c>
      <c r="C88" s="26">
        <v>12817</v>
      </c>
      <c r="D88" s="26">
        <v>11231</v>
      </c>
      <c r="E88" s="26">
        <v>13412</v>
      </c>
      <c r="F88" s="26">
        <v>14976</v>
      </c>
      <c r="G88" s="27"/>
      <c r="H88" s="7"/>
      <c r="I88" s="28">
        <f t="shared" si="14"/>
        <v>-595</v>
      </c>
      <c r="J88" s="27">
        <f t="shared" si="14"/>
        <v>-3745</v>
      </c>
      <c r="K88" s="7"/>
      <c r="L88" s="124">
        <f t="shared" si="22"/>
        <v>0.15460830800593647</v>
      </c>
      <c r="M88" s="27">
        <f t="shared" ca="1" si="15"/>
        <v>3.4438435482437697E-6</v>
      </c>
      <c r="N88" s="44"/>
      <c r="O88" s="44"/>
      <c r="P88" s="7"/>
      <c r="Q88" s="28">
        <f t="shared" ca="1" si="16"/>
        <v>-573.11339723548053</v>
      </c>
      <c r="R88" s="27">
        <f t="shared" ca="1" si="17"/>
        <v>-3765.8578612626225</v>
      </c>
      <c r="S88" s="7"/>
      <c r="T88" s="28">
        <f t="shared" ca="1" si="18"/>
        <v>0.14923935668134472</v>
      </c>
      <c r="U88" s="27">
        <f t="shared" ca="1" si="19"/>
        <v>-0.98783546622721852</v>
      </c>
      <c r="V88" s="7"/>
      <c r="W88" s="28">
        <f t="shared" ca="1" si="20"/>
        <v>0.1564640675669367</v>
      </c>
      <c r="X88" s="27">
        <f t="shared" ref="X88:X148" ca="1" si="24">MOD(ATAN2(U88,W88)*180/PI()-$J$9+360,360)</f>
        <v>343.46579129605107</v>
      </c>
      <c r="Y88" s="7"/>
      <c r="Z88" s="28">
        <f t="shared" si="23"/>
        <v>343.51199999999994</v>
      </c>
      <c r="AA88" s="27">
        <f t="shared" si="21"/>
        <v>5.9954154201107599</v>
      </c>
      <c r="AB88" s="7"/>
      <c r="AC88" s="28">
        <f t="shared" ca="1" si="13"/>
        <v>-4.6208703948877883E-2</v>
      </c>
      <c r="AD88" s="27"/>
      <c r="AE88" s="7"/>
    </row>
    <row r="89" spans="1:31" s="26" customFormat="1" x14ac:dyDescent="0.25">
      <c r="A89" s="26">
        <v>4</v>
      </c>
      <c r="B89" s="26">
        <v>-615</v>
      </c>
      <c r="C89" s="26">
        <v>12637</v>
      </c>
      <c r="D89" s="26">
        <v>11277</v>
      </c>
      <c r="E89" s="26">
        <v>13594</v>
      </c>
      <c r="F89" s="26">
        <v>14946</v>
      </c>
      <c r="G89" s="27"/>
      <c r="H89" s="7"/>
      <c r="I89" s="28">
        <f t="shared" si="14"/>
        <v>-957</v>
      </c>
      <c r="J89" s="27">
        <f t="shared" si="14"/>
        <v>-3669</v>
      </c>
      <c r="K89" s="7"/>
      <c r="L89" s="124">
        <f t="shared" si="22"/>
        <v>0.24897732389879473</v>
      </c>
      <c r="M89" s="27">
        <f t="shared" ca="1" si="15"/>
        <v>2.5880279488897579E-6</v>
      </c>
      <c r="N89" s="44"/>
      <c r="O89" s="44"/>
      <c r="P89" s="7"/>
      <c r="Q89" s="28">
        <f t="shared" ca="1" si="16"/>
        <v>-935.11339723548053</v>
      </c>
      <c r="R89" s="27">
        <f t="shared" ca="1" si="17"/>
        <v>-3689.8578612626225</v>
      </c>
      <c r="S89" s="7"/>
      <c r="T89" s="28">
        <f t="shared" ca="1" si="18"/>
        <v>0.24350455337582919</v>
      </c>
      <c r="U89" s="27">
        <f t="shared" ca="1" si="19"/>
        <v>-0.96789963800450995</v>
      </c>
      <c r="V89" s="7"/>
      <c r="W89" s="28">
        <f t="shared" ca="1" si="20"/>
        <v>0.25058605878959861</v>
      </c>
      <c r="X89" s="27">
        <f t="shared" ca="1" si="24"/>
        <v>337.95115715536917</v>
      </c>
      <c r="Y89" s="7"/>
      <c r="Z89" s="28">
        <f t="shared" si="23"/>
        <v>337.97699999999992</v>
      </c>
      <c r="AA89" s="27">
        <f t="shared" si="21"/>
        <v>5.898811446012874</v>
      </c>
      <c r="AB89" s="7"/>
      <c r="AC89" s="28">
        <f t="shared" ca="1" si="13"/>
        <v>-2.5842844630744821E-2</v>
      </c>
      <c r="AD89" s="27"/>
      <c r="AE89" s="7"/>
    </row>
    <row r="90" spans="1:31" s="26" customFormat="1" x14ac:dyDescent="0.25">
      <c r="A90" s="26">
        <v>5</v>
      </c>
      <c r="B90" s="26">
        <v>-628</v>
      </c>
      <c r="C90" s="26">
        <v>12453</v>
      </c>
      <c r="D90" s="26">
        <v>11331</v>
      </c>
      <c r="E90" s="26">
        <v>13773</v>
      </c>
      <c r="F90" s="26">
        <v>14883</v>
      </c>
      <c r="G90" s="27"/>
      <c r="H90" s="7"/>
      <c r="I90" s="28">
        <f t="shared" si="14"/>
        <v>-1320</v>
      </c>
      <c r="J90" s="27">
        <f t="shared" si="14"/>
        <v>-3552</v>
      </c>
      <c r="K90" s="7"/>
      <c r="L90" s="124">
        <f t="shared" si="22"/>
        <v>0.34293923785209446</v>
      </c>
      <c r="M90" s="27">
        <f t="shared" ca="1" si="15"/>
        <v>3.8048640458701041E-6</v>
      </c>
      <c r="N90" s="44"/>
      <c r="O90" s="44"/>
      <c r="P90" s="7"/>
      <c r="Q90" s="28">
        <f t="shared" ca="1" si="16"/>
        <v>-1298.1133972354805</v>
      </c>
      <c r="R90" s="27">
        <f t="shared" ca="1" si="17"/>
        <v>-3572.8578612626225</v>
      </c>
      <c r="S90" s="7"/>
      <c r="T90" s="28">
        <f t="shared" ca="1" si="18"/>
        <v>0.33803015116615476</v>
      </c>
      <c r="U90" s="27">
        <f t="shared" ca="1" si="19"/>
        <v>-0.93720895508270841</v>
      </c>
      <c r="V90" s="7"/>
      <c r="W90" s="28">
        <f t="shared" ca="1" si="20"/>
        <v>0.3448898439235169</v>
      </c>
      <c r="X90" s="27">
        <f t="shared" ca="1" si="24"/>
        <v>332.26269690437255</v>
      </c>
      <c r="Y90" s="7"/>
      <c r="Z90" s="28">
        <f t="shared" si="23"/>
        <v>332.32499999999993</v>
      </c>
      <c r="AA90" s="27">
        <f t="shared" si="21"/>
        <v>5.8001654366901549</v>
      </c>
      <c r="AB90" s="7"/>
      <c r="AC90" s="28">
        <f t="shared" ca="1" si="13"/>
        <v>-6.2303095627385119E-2</v>
      </c>
      <c r="AD90" s="27"/>
      <c r="AE90" s="7"/>
    </row>
    <row r="91" spans="1:31" s="26" customFormat="1" x14ac:dyDescent="0.25">
      <c r="A91" s="26">
        <v>6</v>
      </c>
      <c r="B91" s="26">
        <v>-617</v>
      </c>
      <c r="C91" s="26">
        <v>12273</v>
      </c>
      <c r="D91" s="26">
        <v>11392</v>
      </c>
      <c r="E91" s="26">
        <v>13932</v>
      </c>
      <c r="F91" s="26">
        <v>14802</v>
      </c>
      <c r="G91" s="27"/>
      <c r="H91" s="7"/>
      <c r="I91" s="28">
        <f t="shared" si="14"/>
        <v>-1659</v>
      </c>
      <c r="J91" s="27">
        <f t="shared" si="14"/>
        <v>-3410</v>
      </c>
      <c r="K91" s="7"/>
      <c r="L91" s="124">
        <f t="shared" si="22"/>
        <v>0.43201293285226949</v>
      </c>
      <c r="M91" s="27">
        <f t="shared" ca="1" si="15"/>
        <v>7.7963159503111159E-7</v>
      </c>
      <c r="N91" s="44"/>
      <c r="O91" s="44"/>
      <c r="P91" s="7"/>
      <c r="Q91" s="28">
        <f t="shared" ca="1" si="16"/>
        <v>-1637.1133972354805</v>
      </c>
      <c r="R91" s="27">
        <f t="shared" ca="1" si="17"/>
        <v>-3430.8578612626225</v>
      </c>
      <c r="S91" s="7"/>
      <c r="T91" s="28">
        <f t="shared" ca="1" si="18"/>
        <v>0.42630612265629353</v>
      </c>
      <c r="U91" s="27">
        <f t="shared" ca="1" si="19"/>
        <v>-0.89996043392975278</v>
      </c>
      <c r="V91" s="7"/>
      <c r="W91" s="28">
        <f t="shared" ca="1" si="20"/>
        <v>0.43289590034602626</v>
      </c>
      <c r="X91" s="27">
        <f t="shared" ca="1" si="24"/>
        <v>326.77782132153413</v>
      </c>
      <c r="Y91" s="7"/>
      <c r="Z91" s="28">
        <f t="shared" si="23"/>
        <v>326.77199999999993</v>
      </c>
      <c r="AA91" s="27">
        <f t="shared" si="21"/>
        <v>5.7032473033269095</v>
      </c>
      <c r="AB91" s="7"/>
      <c r="AC91" s="28">
        <f t="shared" ca="1" si="13"/>
        <v>5.8213215341993418E-3</v>
      </c>
      <c r="AD91" s="27"/>
      <c r="AE91" s="7"/>
    </row>
    <row r="92" spans="1:31" s="26" customFormat="1" x14ac:dyDescent="0.25">
      <c r="A92" s="26">
        <v>7</v>
      </c>
      <c r="B92" s="26">
        <v>-634</v>
      </c>
      <c r="C92" s="26">
        <v>12108</v>
      </c>
      <c r="D92" s="26">
        <v>11491</v>
      </c>
      <c r="E92" s="26">
        <v>14108</v>
      </c>
      <c r="F92" s="26">
        <v>14719</v>
      </c>
      <c r="G92" s="27"/>
      <c r="H92" s="7"/>
      <c r="I92" s="28">
        <f t="shared" si="14"/>
        <v>-2000</v>
      </c>
      <c r="J92" s="27">
        <f t="shared" si="14"/>
        <v>-3228</v>
      </c>
      <c r="K92" s="7"/>
      <c r="L92" s="124">
        <f t="shared" si="22"/>
        <v>0.51930874992241205</v>
      </c>
      <c r="M92" s="27">
        <f t="shared" ca="1" si="15"/>
        <v>4.1506981590334804E-6</v>
      </c>
      <c r="N92" s="44"/>
      <c r="O92" s="44"/>
      <c r="P92" s="7"/>
      <c r="Q92" s="28">
        <f t="shared" ca="1" si="16"/>
        <v>-1978.1133972354805</v>
      </c>
      <c r="R92" s="27">
        <f t="shared" ca="1" si="17"/>
        <v>-3248.8578612626225</v>
      </c>
      <c r="S92" s="7"/>
      <c r="T92" s="28">
        <f t="shared" ca="1" si="18"/>
        <v>0.51510289633811457</v>
      </c>
      <c r="U92" s="27">
        <f t="shared" ca="1" si="19"/>
        <v>-0.85221937160695049</v>
      </c>
      <c r="V92" s="7"/>
      <c r="W92" s="28">
        <f t="shared" ca="1" si="20"/>
        <v>0.52134607615034745</v>
      </c>
      <c r="X92" s="27">
        <f t="shared" ca="1" si="24"/>
        <v>321.0098947006752</v>
      </c>
      <c r="Y92" s="7"/>
      <c r="Z92" s="28">
        <f t="shared" si="23"/>
        <v>321.06599999999992</v>
      </c>
      <c r="AA92" s="27">
        <f t="shared" si="21"/>
        <v>5.6036588162081129</v>
      </c>
      <c r="AB92" s="7"/>
      <c r="AC92" s="28">
        <f t="shared" ca="1" si="13"/>
        <v>-5.6105299324713087E-2</v>
      </c>
      <c r="AD92" s="27"/>
      <c r="AE92" s="7"/>
    </row>
    <row r="93" spans="1:31" s="26" customFormat="1" x14ac:dyDescent="0.25">
      <c r="A93" s="26">
        <v>8</v>
      </c>
      <c r="B93" s="26">
        <v>-647</v>
      </c>
      <c r="C93" s="26">
        <v>11948</v>
      </c>
      <c r="D93" s="26">
        <v>11600</v>
      </c>
      <c r="E93" s="26">
        <v>14268</v>
      </c>
      <c r="F93" s="26">
        <v>14606</v>
      </c>
      <c r="G93" s="27"/>
      <c r="H93" s="7"/>
      <c r="I93" s="28">
        <f t="shared" si="14"/>
        <v>-2320</v>
      </c>
      <c r="J93" s="27">
        <f t="shared" si="14"/>
        <v>-3006</v>
      </c>
      <c r="K93" s="7"/>
      <c r="L93" s="124">
        <f t="shared" si="22"/>
        <v>0.60308231557360636</v>
      </c>
      <c r="M93" s="27">
        <f t="shared" ca="1" si="15"/>
        <v>1.365790868240792E-6</v>
      </c>
      <c r="N93" s="44"/>
      <c r="O93" s="44"/>
      <c r="P93" s="7"/>
      <c r="Q93" s="28">
        <f t="shared" ca="1" si="16"/>
        <v>-2298.1133972354805</v>
      </c>
      <c r="R93" s="27">
        <f t="shared" ca="1" si="17"/>
        <v>-3026.8578612626225</v>
      </c>
      <c r="S93" s="7"/>
      <c r="T93" s="28">
        <f t="shared" ca="1" si="18"/>
        <v>0.59843124700727213</v>
      </c>
      <c r="U93" s="27">
        <f t="shared" ca="1" si="19"/>
        <v>-0.79398576811430155</v>
      </c>
      <c r="V93" s="7"/>
      <c r="W93" s="28">
        <f t="shared" ca="1" si="20"/>
        <v>0.604250986129512</v>
      </c>
      <c r="X93" s="27">
        <f t="shared" ca="1" si="24"/>
        <v>315.19374182744627</v>
      </c>
      <c r="Y93" s="7"/>
      <c r="Z93" s="28">
        <f t="shared" si="23"/>
        <v>315.24299999999994</v>
      </c>
      <c r="AA93" s="27">
        <f t="shared" si="21"/>
        <v>5.5020282938644831</v>
      </c>
      <c r="AB93" s="7"/>
      <c r="AC93" s="28">
        <f t="shared" ca="1" si="13"/>
        <v>-4.9258172553663826E-2</v>
      </c>
      <c r="AD93" s="27"/>
      <c r="AE93" s="7"/>
    </row>
    <row r="94" spans="1:31" s="26" customFormat="1" x14ac:dyDescent="0.25">
      <c r="A94" s="26">
        <v>9</v>
      </c>
      <c r="B94" s="26">
        <v>-628</v>
      </c>
      <c r="C94" s="26">
        <v>11803</v>
      </c>
      <c r="D94" s="26">
        <v>11720</v>
      </c>
      <c r="E94" s="26">
        <v>14411</v>
      </c>
      <c r="F94" s="26">
        <v>14486</v>
      </c>
      <c r="G94" s="27"/>
      <c r="H94" s="7"/>
      <c r="I94" s="28">
        <f t="shared" si="14"/>
        <v>-2608</v>
      </c>
      <c r="J94" s="27">
        <f t="shared" si="14"/>
        <v>-2766</v>
      </c>
      <c r="K94" s="7"/>
      <c r="L94" s="124">
        <f t="shared" si="22"/>
        <v>0.67844999766901271</v>
      </c>
      <c r="M94" s="27">
        <f t="shared" ca="1" si="15"/>
        <v>1.1446531793571511E-7</v>
      </c>
      <c r="N94" s="44"/>
      <c r="O94" s="44"/>
      <c r="P94" s="7"/>
      <c r="Q94" s="28">
        <f t="shared" ca="1" si="16"/>
        <v>-2586.1133972354805</v>
      </c>
      <c r="R94" s="27">
        <f t="shared" ca="1" si="17"/>
        <v>-2786.8578612626225</v>
      </c>
      <c r="S94" s="7"/>
      <c r="T94" s="28">
        <f t="shared" ca="1" si="18"/>
        <v>0.67342676260951384</v>
      </c>
      <c r="U94" s="27">
        <f t="shared" ca="1" si="19"/>
        <v>-0.7310305210952216</v>
      </c>
      <c r="V94" s="7"/>
      <c r="W94" s="28">
        <f t="shared" ca="1" si="20"/>
        <v>0.67878832490400232</v>
      </c>
      <c r="X94" s="27">
        <f t="shared" ca="1" si="24"/>
        <v>309.58832710534807</v>
      </c>
      <c r="Y94" s="7"/>
      <c r="Z94" s="28">
        <f t="shared" si="23"/>
        <v>309.59099999999995</v>
      </c>
      <c r="AA94" s="27">
        <f t="shared" si="21"/>
        <v>5.4033822845417641</v>
      </c>
      <c r="AB94" s="7"/>
      <c r="AC94" s="28">
        <f t="shared" ca="1" si="13"/>
        <v>-2.6728946518801422E-3</v>
      </c>
      <c r="AD94" s="27"/>
      <c r="AE94" s="7"/>
    </row>
    <row r="95" spans="1:31" s="26" customFormat="1" x14ac:dyDescent="0.25">
      <c r="A95" s="26">
        <v>10</v>
      </c>
      <c r="B95" s="26">
        <v>-625</v>
      </c>
      <c r="C95" s="26">
        <v>11680</v>
      </c>
      <c r="D95" s="26">
        <v>11861</v>
      </c>
      <c r="E95" s="26">
        <v>14551</v>
      </c>
      <c r="F95" s="26">
        <v>14360</v>
      </c>
      <c r="G95" s="27"/>
      <c r="H95" s="7"/>
      <c r="I95" s="28">
        <f t="shared" si="14"/>
        <v>-2871</v>
      </c>
      <c r="J95" s="27">
        <f t="shared" si="14"/>
        <v>-2499</v>
      </c>
      <c r="K95" s="7"/>
      <c r="L95" s="124">
        <f t="shared" si="22"/>
        <v>0.74690782093465724</v>
      </c>
      <c r="M95" s="27">
        <f t="shared" ca="1" si="15"/>
        <v>2.077312719165451E-8</v>
      </c>
      <c r="N95" s="44"/>
      <c r="O95" s="44"/>
      <c r="P95" s="7"/>
      <c r="Q95" s="28">
        <f t="shared" ca="1" si="16"/>
        <v>-2849.1133972354805</v>
      </c>
      <c r="R95" s="27">
        <f t="shared" ca="1" si="17"/>
        <v>-2519.8578612626225</v>
      </c>
      <c r="S95" s="7"/>
      <c r="T95" s="28">
        <f t="shared" ca="1" si="18"/>
        <v>0.74191225081572776</v>
      </c>
      <c r="U95" s="27">
        <f t="shared" ca="1" si="19"/>
        <v>-0.66099280878649525</v>
      </c>
      <c r="V95" s="7"/>
      <c r="W95" s="28">
        <f t="shared" ca="1" si="20"/>
        <v>0.74676369207844984</v>
      </c>
      <c r="X95" s="27">
        <f t="shared" ca="1" si="24"/>
        <v>303.97957729298162</v>
      </c>
      <c r="Y95" s="7"/>
      <c r="Z95" s="28">
        <f t="shared" si="23"/>
        <v>303.96599999999995</v>
      </c>
      <c r="AA95" s="27">
        <f t="shared" si="21"/>
        <v>5.3052075141170825</v>
      </c>
      <c r="AB95" s="7"/>
      <c r="AC95" s="28">
        <f t="shared" ca="1" si="13"/>
        <v>1.3577292981665323E-2</v>
      </c>
      <c r="AD95" s="27"/>
      <c r="AE95" s="7"/>
    </row>
    <row r="96" spans="1:31" s="26" customFormat="1" x14ac:dyDescent="0.25">
      <c r="A96" s="26">
        <v>11</v>
      </c>
      <c r="B96" s="26">
        <v>-627</v>
      </c>
      <c r="C96" s="26">
        <v>11552</v>
      </c>
      <c r="D96" s="26">
        <v>11999</v>
      </c>
      <c r="E96" s="26">
        <v>14659</v>
      </c>
      <c r="F96" s="26">
        <v>14205</v>
      </c>
      <c r="G96" s="27"/>
      <c r="H96" s="7"/>
      <c r="I96" s="28">
        <f t="shared" si="14"/>
        <v>-3107</v>
      </c>
      <c r="J96" s="27">
        <f t="shared" si="14"/>
        <v>-2206</v>
      </c>
      <c r="K96" s="7"/>
      <c r="L96" s="124">
        <f t="shared" si="22"/>
        <v>0.80835465646594828</v>
      </c>
      <c r="M96" s="27">
        <f t="shared" ca="1" si="15"/>
        <v>4.8506697851336304E-7</v>
      </c>
      <c r="N96" s="44"/>
      <c r="O96" s="44"/>
      <c r="P96" s="7"/>
      <c r="Q96" s="28">
        <f t="shared" ca="1" si="16"/>
        <v>-3085.1133972354805</v>
      </c>
      <c r="R96" s="27">
        <f t="shared" ca="1" si="17"/>
        <v>-2226.8578612626225</v>
      </c>
      <c r="S96" s="7"/>
      <c r="T96" s="28">
        <f t="shared" ca="1" si="18"/>
        <v>0.80336690943423139</v>
      </c>
      <c r="U96" s="27">
        <f t="shared" ca="1" si="19"/>
        <v>-0.58413494471736849</v>
      </c>
      <c r="V96" s="7"/>
      <c r="W96" s="28">
        <f t="shared" ca="1" si="20"/>
        <v>0.80765818896597907</v>
      </c>
      <c r="X96" s="27">
        <f t="shared" ca="1" si="24"/>
        <v>298.34230377083679</v>
      </c>
      <c r="Y96" s="7"/>
      <c r="Z96" s="28">
        <f t="shared" si="23"/>
        <v>298.32299999999998</v>
      </c>
      <c r="AA96" s="27">
        <f t="shared" si="21"/>
        <v>5.2067185844270432</v>
      </c>
      <c r="AB96" s="7"/>
      <c r="AC96" s="28">
        <f t="shared" ca="1" si="13"/>
        <v>1.9303770836813783E-2</v>
      </c>
      <c r="AD96" s="27"/>
      <c r="AE96" s="7"/>
    </row>
    <row r="97" spans="1:31" s="26" customFormat="1" x14ac:dyDescent="0.25">
      <c r="A97" s="26">
        <v>12</v>
      </c>
      <c r="B97" s="26">
        <v>-612</v>
      </c>
      <c r="C97" s="26">
        <v>11450</v>
      </c>
      <c r="D97" s="26">
        <v>12150</v>
      </c>
      <c r="E97" s="26">
        <v>14761</v>
      </c>
      <c r="F97" s="26">
        <v>14054</v>
      </c>
      <c r="G97" s="27"/>
      <c r="H97" s="7"/>
      <c r="I97" s="28">
        <f t="shared" si="14"/>
        <v>-3311</v>
      </c>
      <c r="J97" s="27">
        <f t="shared" si="14"/>
        <v>-1904</v>
      </c>
      <c r="K97" s="7"/>
      <c r="L97" s="124">
        <f t="shared" si="22"/>
        <v>0.86077789219107925</v>
      </c>
      <c r="M97" s="27">
        <f t="shared" ca="1" si="15"/>
        <v>3.312241676802025E-7</v>
      </c>
      <c r="N97" s="44"/>
      <c r="O97" s="44"/>
      <c r="P97" s="7"/>
      <c r="Q97" s="28">
        <f t="shared" ca="1" si="16"/>
        <v>-3289.1133972354805</v>
      </c>
      <c r="R97" s="27">
        <f t="shared" ca="1" si="17"/>
        <v>-1924.8578612626225</v>
      </c>
      <c r="S97" s="7"/>
      <c r="T97" s="28">
        <f t="shared" ca="1" si="18"/>
        <v>0.85648873298581929</v>
      </c>
      <c r="U97" s="27">
        <f t="shared" ca="1" si="19"/>
        <v>-0.50491625888502623</v>
      </c>
      <c r="V97" s="7"/>
      <c r="W97" s="28">
        <f t="shared" ca="1" si="20"/>
        <v>0.8602023714115411</v>
      </c>
      <c r="X97" s="27">
        <f t="shared" ca="1" si="24"/>
        <v>292.87796553870714</v>
      </c>
      <c r="Y97" s="7"/>
      <c r="Z97" s="28">
        <f t="shared" si="23"/>
        <v>292.815</v>
      </c>
      <c r="AA97" s="27">
        <f t="shared" si="21"/>
        <v>5.1105858492271956</v>
      </c>
      <c r="AB97" s="7"/>
      <c r="AC97" s="28">
        <f t="shared" ca="1" si="13"/>
        <v>6.2965538707146607E-2</v>
      </c>
      <c r="AD97" s="27"/>
      <c r="AE97" s="7"/>
    </row>
    <row r="98" spans="1:31" s="26" customFormat="1" x14ac:dyDescent="0.25">
      <c r="A98" s="26">
        <v>13</v>
      </c>
      <c r="B98" s="26">
        <v>-619</v>
      </c>
      <c r="C98" s="26">
        <v>11370</v>
      </c>
      <c r="D98" s="26">
        <v>12322</v>
      </c>
      <c r="E98" s="26">
        <v>14857</v>
      </c>
      <c r="F98" s="26">
        <v>13895</v>
      </c>
      <c r="G98" s="27"/>
      <c r="H98" s="7"/>
      <c r="I98" s="28">
        <f t="shared" si="14"/>
        <v>-3487</v>
      </c>
      <c r="J98" s="27">
        <f t="shared" si="14"/>
        <v>-1573</v>
      </c>
      <c r="K98" s="7"/>
      <c r="L98" s="124">
        <f t="shared" si="22"/>
        <v>0.90571132757606698</v>
      </c>
      <c r="M98" s="27">
        <f t="shared" ca="1" si="15"/>
        <v>9.7221929352514297E-8</v>
      </c>
      <c r="N98" s="44"/>
      <c r="O98" s="44"/>
      <c r="P98" s="7"/>
      <c r="Q98" s="28">
        <f t="shared" ca="1" si="16"/>
        <v>-3465.1133972354805</v>
      </c>
      <c r="R98" s="27">
        <f t="shared" ca="1" si="17"/>
        <v>-1593.8578612626225</v>
      </c>
      <c r="S98" s="7"/>
      <c r="T98" s="28">
        <f t="shared" ca="1" si="18"/>
        <v>0.90231932585385599</v>
      </c>
      <c r="U98" s="27">
        <f t="shared" ca="1" si="19"/>
        <v>-0.41809048070454513</v>
      </c>
      <c r="V98" s="7"/>
      <c r="W98" s="28">
        <f t="shared" ca="1" si="20"/>
        <v>0.90539952326347251</v>
      </c>
      <c r="X98" s="27">
        <f t="shared" ca="1" si="24"/>
        <v>287.25243997148607</v>
      </c>
      <c r="Y98" s="7"/>
      <c r="Z98" s="28">
        <f t="shared" si="23"/>
        <v>287.24399999999997</v>
      </c>
      <c r="AA98" s="27">
        <f t="shared" si="21"/>
        <v>5.0133535565985916</v>
      </c>
      <c r="AB98" s="7"/>
      <c r="AC98" s="28">
        <f t="shared" ca="1" si="13"/>
        <v>8.4399714860978747E-3</v>
      </c>
      <c r="AD98" s="27"/>
      <c r="AE98" s="7"/>
    </row>
    <row r="99" spans="1:31" s="26" customFormat="1" x14ac:dyDescent="0.25">
      <c r="A99" s="26">
        <v>14</v>
      </c>
      <c r="B99" s="26">
        <v>-632</v>
      </c>
      <c r="C99" s="26">
        <v>11295</v>
      </c>
      <c r="D99" s="26">
        <v>12503</v>
      </c>
      <c r="E99" s="26">
        <v>14931</v>
      </c>
      <c r="F99" s="26">
        <v>13726</v>
      </c>
      <c r="G99" s="27"/>
      <c r="H99" s="7"/>
      <c r="I99" s="28">
        <f t="shared" si="14"/>
        <v>-3636</v>
      </c>
      <c r="J99" s="27">
        <f t="shared" si="14"/>
        <v>-1223</v>
      </c>
      <c r="K99" s="7"/>
      <c r="L99" s="124">
        <f t="shared" si="22"/>
        <v>0.94275607776777115</v>
      </c>
      <c r="M99" s="27">
        <f t="shared" ca="1" si="15"/>
        <v>5.9775935650819803E-7</v>
      </c>
      <c r="N99" s="44"/>
      <c r="O99" s="44"/>
      <c r="P99" s="7"/>
      <c r="Q99" s="28">
        <f t="shared" ca="1" si="16"/>
        <v>-3614.1133972354805</v>
      </c>
      <c r="R99" s="27">
        <f t="shared" ca="1" si="17"/>
        <v>-1243.8578612626225</v>
      </c>
      <c r="S99" s="7"/>
      <c r="T99" s="28">
        <f t="shared" ca="1" si="18"/>
        <v>0.94111908913418252</v>
      </c>
      <c r="U99" s="27">
        <f t="shared" ca="1" si="19"/>
        <v>-0.32628074546838692</v>
      </c>
      <c r="V99" s="7"/>
      <c r="W99" s="28">
        <f t="shared" ca="1" si="20"/>
        <v>0.9435292267550357</v>
      </c>
      <c r="X99" s="27">
        <f t="shared" ca="1" si="24"/>
        <v>281.54198552249136</v>
      </c>
      <c r="Y99" s="7"/>
      <c r="Z99" s="28">
        <f t="shared" si="23"/>
        <v>281.55599999999998</v>
      </c>
      <c r="AA99" s="27">
        <f t="shared" si="21"/>
        <v>4.9140792287451545</v>
      </c>
      <c r="AB99" s="7"/>
      <c r="AC99" s="28">
        <f t="shared" ca="1" si="13"/>
        <v>-1.4014477508624168E-2</v>
      </c>
      <c r="AD99" s="27"/>
      <c r="AE99" s="7"/>
    </row>
    <row r="100" spans="1:31" s="26" customFormat="1" x14ac:dyDescent="0.25">
      <c r="A100" s="26">
        <v>15</v>
      </c>
      <c r="B100" s="26">
        <v>-626</v>
      </c>
      <c r="C100" s="26">
        <v>11245</v>
      </c>
      <c r="D100" s="26">
        <v>12673</v>
      </c>
      <c r="E100" s="26">
        <v>14980</v>
      </c>
      <c r="F100" s="26">
        <v>13543</v>
      </c>
      <c r="G100" s="27"/>
      <c r="H100" s="7"/>
      <c r="I100" s="28">
        <f t="shared" si="14"/>
        <v>-3735</v>
      </c>
      <c r="J100" s="27">
        <f t="shared" si="14"/>
        <v>-870</v>
      </c>
      <c r="K100" s="7"/>
      <c r="L100" s="124">
        <f t="shared" si="22"/>
        <v>0.97029575689890624</v>
      </c>
      <c r="M100" s="27">
        <f t="shared" ca="1" si="15"/>
        <v>2.7655075704090934E-6</v>
      </c>
      <c r="N100" s="44"/>
      <c r="O100" s="44"/>
      <c r="P100" s="7"/>
      <c r="Q100" s="28">
        <f t="shared" ca="1" si="16"/>
        <v>-3713.1133972354805</v>
      </c>
      <c r="R100" s="27">
        <f t="shared" ca="1" si="17"/>
        <v>-890.85786126262246</v>
      </c>
      <c r="S100" s="7"/>
      <c r="T100" s="28">
        <f t="shared" ca="1" si="18"/>
        <v>0.96689879762245312</v>
      </c>
      <c r="U100" s="27">
        <f t="shared" ca="1" si="19"/>
        <v>-0.23368406964449015</v>
      </c>
      <c r="V100" s="7"/>
      <c r="W100" s="28">
        <f t="shared" ca="1" si="20"/>
        <v>0.96863277536851899</v>
      </c>
      <c r="X100" s="27">
        <f t="shared" ca="1" si="24"/>
        <v>276.02965987850223</v>
      </c>
      <c r="Y100" s="7"/>
      <c r="Z100" s="28">
        <f t="shared" si="23"/>
        <v>275.92199999999997</v>
      </c>
      <c r="AA100" s="27">
        <f t="shared" si="21"/>
        <v>4.8157473786877931</v>
      </c>
      <c r="AB100" s="7"/>
      <c r="AC100" s="28">
        <f t="shared" ca="1" si="13"/>
        <v>0.10765987850226111</v>
      </c>
      <c r="AD100" s="27"/>
      <c r="AE100" s="7"/>
    </row>
    <row r="101" spans="1:31" s="26" customFormat="1" x14ac:dyDescent="0.25">
      <c r="A101" s="26">
        <v>16</v>
      </c>
      <c r="B101" s="26">
        <v>-636</v>
      </c>
      <c r="C101" s="26">
        <v>11207</v>
      </c>
      <c r="D101" s="26">
        <v>12862</v>
      </c>
      <c r="E101" s="26">
        <v>15017</v>
      </c>
      <c r="F101" s="26">
        <v>13357</v>
      </c>
      <c r="G101" s="27"/>
      <c r="H101" s="7"/>
      <c r="I101" s="28">
        <f t="shared" si="14"/>
        <v>-3810</v>
      </c>
      <c r="J101" s="27">
        <f t="shared" si="14"/>
        <v>-495</v>
      </c>
      <c r="K101" s="7"/>
      <c r="L101" s="124">
        <f t="shared" si="22"/>
        <v>0.98867143556128245</v>
      </c>
      <c r="M101" s="27">
        <f t="shared" ca="1" si="15"/>
        <v>1.5057450492074281E-6</v>
      </c>
      <c r="N101" s="44"/>
      <c r="O101" s="44"/>
      <c r="P101" s="7"/>
      <c r="Q101" s="28">
        <f t="shared" ca="1" si="16"/>
        <v>-3788.1133972354805</v>
      </c>
      <c r="R101" s="27">
        <f t="shared" ca="1" si="17"/>
        <v>-515.85786126262246</v>
      </c>
      <c r="S101" s="7"/>
      <c r="T101" s="28">
        <f t="shared" ca="1" si="18"/>
        <v>0.98642887981053684</v>
      </c>
      <c r="U101" s="27">
        <f t="shared" ca="1" si="19"/>
        <v>-0.13531649617717775</v>
      </c>
      <c r="V101" s="7"/>
      <c r="W101" s="28">
        <f t="shared" ca="1" si="20"/>
        <v>0.9874443475248289</v>
      </c>
      <c r="X101" s="27">
        <f t="shared" ca="1" si="24"/>
        <v>270.26919179350614</v>
      </c>
      <c r="Y101" s="7"/>
      <c r="Z101" s="28">
        <f t="shared" si="23"/>
        <v>270.19799999999998</v>
      </c>
      <c r="AA101" s="27">
        <f t="shared" si="21"/>
        <v>4.7158447323036379</v>
      </c>
      <c r="AB101" s="7"/>
      <c r="AC101" s="28">
        <f t="shared" ca="1" si="13"/>
        <v>7.1191793506159229E-2</v>
      </c>
      <c r="AD101" s="27"/>
      <c r="AE101" s="7"/>
    </row>
    <row r="102" spans="1:31" s="26" customFormat="1" x14ac:dyDescent="0.25">
      <c r="A102" s="26">
        <v>17</v>
      </c>
      <c r="B102" s="26">
        <v>-629</v>
      </c>
      <c r="C102" s="26">
        <v>11186</v>
      </c>
      <c r="D102" s="26">
        <v>13047</v>
      </c>
      <c r="E102" s="26">
        <v>15031</v>
      </c>
      <c r="F102" s="26">
        <v>13169</v>
      </c>
      <c r="G102" s="27"/>
      <c r="H102" s="7"/>
      <c r="I102" s="28">
        <f t="shared" si="14"/>
        <v>-3845</v>
      </c>
      <c r="J102" s="27">
        <f t="shared" si="14"/>
        <v>-122</v>
      </c>
      <c r="K102" s="7"/>
      <c r="L102" s="124">
        <f t="shared" si="22"/>
        <v>0.99714546834423501</v>
      </c>
      <c r="M102" s="27">
        <f t="shared" ca="1" si="15"/>
        <v>1.6952975526319157E-6</v>
      </c>
      <c r="N102" s="44"/>
      <c r="O102" s="44"/>
      <c r="P102" s="7"/>
      <c r="Q102" s="28">
        <f t="shared" ca="1" si="16"/>
        <v>-3823.1133972354805</v>
      </c>
      <c r="R102" s="27">
        <f t="shared" ca="1" si="17"/>
        <v>-142.85786126262246</v>
      </c>
      <c r="S102" s="7"/>
      <c r="T102" s="28">
        <f t="shared" ca="1" si="18"/>
        <v>0.99554291816497598</v>
      </c>
      <c r="U102" s="27">
        <f t="shared" ca="1" si="19"/>
        <v>-3.7473549768357699E-2</v>
      </c>
      <c r="V102" s="7"/>
      <c r="W102" s="28">
        <f t="shared" ca="1" si="20"/>
        <v>0.99584343241822071</v>
      </c>
      <c r="X102" s="27">
        <f t="shared" ca="1" si="24"/>
        <v>264.6211689348778</v>
      </c>
      <c r="Y102" s="7"/>
      <c r="Z102" s="28">
        <f t="shared" si="23"/>
        <v>264.53699999999998</v>
      </c>
      <c r="AA102" s="27">
        <f t="shared" si="21"/>
        <v>4.6170416433482391</v>
      </c>
      <c r="AB102" s="7"/>
      <c r="AC102" s="28">
        <f t="shared" ca="1" si="13"/>
        <v>8.4168934877823176E-2</v>
      </c>
      <c r="AD102" s="27"/>
      <c r="AE102" s="7"/>
    </row>
    <row r="103" spans="1:31" s="26" customFormat="1" x14ac:dyDescent="0.25">
      <c r="A103" s="26">
        <v>18</v>
      </c>
      <c r="B103" s="26">
        <v>-636</v>
      </c>
      <c r="C103" s="26">
        <v>11200</v>
      </c>
      <c r="D103" s="26">
        <v>13239</v>
      </c>
      <c r="E103" s="26">
        <v>15040</v>
      </c>
      <c r="F103" s="26">
        <v>12988</v>
      </c>
      <c r="G103" s="27"/>
      <c r="H103" s="7"/>
      <c r="I103" s="28">
        <f t="shared" si="14"/>
        <v>-3840</v>
      </c>
      <c r="J103" s="27">
        <f t="shared" si="14"/>
        <v>251</v>
      </c>
      <c r="K103" s="7"/>
      <c r="L103" s="124">
        <f t="shared" si="22"/>
        <v>0.99582176813022227</v>
      </c>
      <c r="M103" s="27">
        <f t="shared" ca="1" si="15"/>
        <v>3.9823112697984269E-6</v>
      </c>
      <c r="N103" s="44"/>
      <c r="O103" s="44"/>
      <c r="P103" s="7"/>
      <c r="Q103" s="28">
        <f t="shared" ca="1" si="16"/>
        <v>-3818.1133972354805</v>
      </c>
      <c r="R103" s="27">
        <f t="shared" ca="1" si="17"/>
        <v>230.14213873737754</v>
      </c>
      <c r="S103" s="7"/>
      <c r="T103" s="28">
        <f t="shared" ca="1" si="18"/>
        <v>0.99424091268577042</v>
      </c>
      <c r="U103" s="27">
        <f t="shared" ca="1" si="19"/>
        <v>6.0369396640462369E-2</v>
      </c>
      <c r="V103" s="7"/>
      <c r="W103" s="28">
        <f t="shared" ca="1" si="20"/>
        <v>0.99382619521253712</v>
      </c>
      <c r="X103" s="27">
        <f t="shared" ca="1" si="24"/>
        <v>258.99002013010113</v>
      </c>
      <c r="Y103" s="7"/>
      <c r="Z103" s="28">
        <f t="shared" si="23"/>
        <v>258.81299999999999</v>
      </c>
      <c r="AA103" s="27">
        <f t="shared" si="21"/>
        <v>4.5171389969640838</v>
      </c>
      <c r="AB103" s="7"/>
      <c r="AC103" s="28">
        <f t="shared" ca="1" si="13"/>
        <v>0.17702013010114115</v>
      </c>
      <c r="AD103" s="27"/>
      <c r="AE103" s="7"/>
    </row>
    <row r="104" spans="1:31" s="26" customFormat="1" x14ac:dyDescent="0.25">
      <c r="A104" s="26">
        <v>19</v>
      </c>
      <c r="B104" s="26">
        <v>-620</v>
      </c>
      <c r="C104" s="26">
        <v>11214</v>
      </c>
      <c r="D104" s="26">
        <v>13423</v>
      </c>
      <c r="E104" s="26">
        <v>15016</v>
      </c>
      <c r="F104" s="26">
        <v>12805</v>
      </c>
      <c r="G104" s="27"/>
      <c r="H104" s="7"/>
      <c r="I104" s="28">
        <f t="shared" si="14"/>
        <v>-3802</v>
      </c>
      <c r="J104" s="27">
        <f t="shared" si="14"/>
        <v>618</v>
      </c>
      <c r="K104" s="7"/>
      <c r="L104" s="124">
        <f t="shared" si="22"/>
        <v>0.9849690184194323</v>
      </c>
      <c r="M104" s="27">
        <f t="shared" ca="1" si="15"/>
        <v>3.0346393797502454E-6</v>
      </c>
      <c r="N104" s="44"/>
      <c r="O104" s="44"/>
      <c r="P104" s="7"/>
      <c r="Q104" s="28">
        <f t="shared" ca="1" si="16"/>
        <v>-3780.1133972354805</v>
      </c>
      <c r="R104" s="27">
        <f t="shared" ca="1" si="17"/>
        <v>597.14213873737754</v>
      </c>
      <c r="S104" s="7"/>
      <c r="T104" s="28">
        <f t="shared" ca="1" si="18"/>
        <v>0.98434567104380799</v>
      </c>
      <c r="U104" s="27">
        <f t="shared" ca="1" si="19"/>
        <v>0.15663846187380542</v>
      </c>
      <c r="V104" s="7"/>
      <c r="W104" s="28">
        <f t="shared" ca="1" si="20"/>
        <v>0.98322699678358783</v>
      </c>
      <c r="X104" s="27">
        <f t="shared" ca="1" si="24"/>
        <v>253.41438993159545</v>
      </c>
      <c r="Y104" s="7"/>
      <c r="Z104" s="28">
        <f t="shared" si="23"/>
        <v>253.23299999999998</v>
      </c>
      <c r="AA104" s="27">
        <f t="shared" si="21"/>
        <v>4.4197496247028001</v>
      </c>
      <c r="AB104" s="7"/>
      <c r="AC104" s="28">
        <f t="shared" ca="1" si="13"/>
        <v>0.18138993159547567</v>
      </c>
      <c r="AD104" s="27"/>
      <c r="AE104" s="7"/>
    </row>
    <row r="105" spans="1:31" s="26" customFormat="1" x14ac:dyDescent="0.25">
      <c r="A105" s="26">
        <v>20</v>
      </c>
      <c r="B105" s="26">
        <v>-611</v>
      </c>
      <c r="C105" s="26">
        <v>11242</v>
      </c>
      <c r="D105" s="26">
        <v>13598</v>
      </c>
      <c r="E105" s="26">
        <v>14977</v>
      </c>
      <c r="F105" s="26">
        <v>12622</v>
      </c>
      <c r="G105" s="27"/>
      <c r="H105" s="7"/>
      <c r="I105" s="28">
        <f t="shared" si="14"/>
        <v>-3735</v>
      </c>
      <c r="J105" s="27">
        <f t="shared" si="14"/>
        <v>976</v>
      </c>
      <c r="K105" s="7"/>
      <c r="L105" s="124">
        <f t="shared" si="22"/>
        <v>0.96513799904338937</v>
      </c>
      <c r="M105" s="27">
        <f t="shared" ca="1" si="15"/>
        <v>2.0050198380899319E-9</v>
      </c>
      <c r="N105" s="44"/>
      <c r="O105" s="44"/>
      <c r="P105" s="7"/>
      <c r="Q105" s="28">
        <f t="shared" ca="1" si="16"/>
        <v>-3713.1133972354805</v>
      </c>
      <c r="R105" s="27">
        <f t="shared" ca="1" si="17"/>
        <v>955.14213873737754</v>
      </c>
      <c r="S105" s="7"/>
      <c r="T105" s="28">
        <f t="shared" ca="1" si="18"/>
        <v>0.96689879762245312</v>
      </c>
      <c r="U105" s="27">
        <f t="shared" ca="1" si="19"/>
        <v>0.25054670534393303</v>
      </c>
      <c r="V105" s="7"/>
      <c r="W105" s="28">
        <f t="shared" ca="1" si="20"/>
        <v>0.96509322159551558</v>
      </c>
      <c r="X105" s="27">
        <f t="shared" ca="1" si="24"/>
        <v>247.91292774815588</v>
      </c>
      <c r="Y105" s="7"/>
      <c r="Z105" s="28">
        <f t="shared" si="23"/>
        <v>247.73399999999998</v>
      </c>
      <c r="AA105" s="27">
        <f t="shared" si="21"/>
        <v>4.3237739691356323</v>
      </c>
      <c r="AB105" s="7"/>
      <c r="AC105" s="28">
        <f t="shared" ca="1" si="13"/>
        <v>0.17892774815589974</v>
      </c>
      <c r="AD105" s="27"/>
      <c r="AE105" s="7"/>
    </row>
    <row r="106" spans="1:31" s="26" customFormat="1" x14ac:dyDescent="0.25">
      <c r="A106" s="26">
        <v>21</v>
      </c>
      <c r="B106" s="26">
        <v>-621</v>
      </c>
      <c r="C106" s="26">
        <v>11305</v>
      </c>
      <c r="D106" s="26">
        <v>13775</v>
      </c>
      <c r="E106" s="26">
        <v>14922</v>
      </c>
      <c r="F106" s="26">
        <v>12443</v>
      </c>
      <c r="G106" s="27"/>
      <c r="H106" s="7"/>
      <c r="I106" s="28">
        <f t="shared" si="14"/>
        <v>-3617</v>
      </c>
      <c r="J106" s="27">
        <f t="shared" si="14"/>
        <v>1332</v>
      </c>
      <c r="K106" s="7"/>
      <c r="L106" s="124">
        <f t="shared" si="22"/>
        <v>0.93587862065335137</v>
      </c>
      <c r="M106" s="27">
        <f t="shared" ca="1" si="15"/>
        <v>4.8230752005535245E-6</v>
      </c>
      <c r="N106" s="44"/>
      <c r="O106" s="44"/>
      <c r="P106" s="7"/>
      <c r="Q106" s="28">
        <f t="shared" ca="1" si="16"/>
        <v>-3595.1133972354805</v>
      </c>
      <c r="R106" s="27">
        <f t="shared" ca="1" si="17"/>
        <v>1311.1421387373775</v>
      </c>
      <c r="S106" s="7"/>
      <c r="T106" s="28">
        <f t="shared" ca="1" si="18"/>
        <v>0.93617146831320119</v>
      </c>
      <c r="U106" s="27">
        <f t="shared" ca="1" si="19"/>
        <v>0.34393032175556826</v>
      </c>
      <c r="V106" s="7"/>
      <c r="W106" s="28">
        <f t="shared" ca="1" si="20"/>
        <v>0.93368247056727949</v>
      </c>
      <c r="X106" s="27">
        <f t="shared" ca="1" si="24"/>
        <v>242.24441989543811</v>
      </c>
      <c r="Y106" s="7"/>
      <c r="Z106" s="28">
        <f t="shared" si="23"/>
        <v>242.14499999999998</v>
      </c>
      <c r="AA106" s="27">
        <f t="shared" si="21"/>
        <v>4.2262275172416688</v>
      </c>
      <c r="AB106" s="7"/>
      <c r="AC106" s="28">
        <f t="shared" ca="1" si="13"/>
        <v>9.9419895438131789E-2</v>
      </c>
      <c r="AD106" s="27"/>
      <c r="AE106" s="7"/>
    </row>
    <row r="107" spans="1:31" s="26" customFormat="1" x14ac:dyDescent="0.25">
      <c r="A107" s="26">
        <v>22</v>
      </c>
      <c r="B107" s="26">
        <v>-620</v>
      </c>
      <c r="C107" s="26">
        <v>11374</v>
      </c>
      <c r="D107" s="26">
        <v>13946</v>
      </c>
      <c r="E107" s="26">
        <v>14852</v>
      </c>
      <c r="F107" s="26">
        <v>12277</v>
      </c>
      <c r="G107" s="27"/>
      <c r="H107" s="7"/>
      <c r="I107" s="28">
        <f t="shared" si="14"/>
        <v>-3478</v>
      </c>
      <c r="J107" s="27">
        <f t="shared" si="14"/>
        <v>1669</v>
      </c>
      <c r="K107" s="7"/>
      <c r="L107" s="124">
        <f t="shared" si="22"/>
        <v>0.89778713520835896</v>
      </c>
      <c r="M107" s="27">
        <f t="shared" ca="1" si="15"/>
        <v>8.9785825664972911E-7</v>
      </c>
      <c r="N107" s="44"/>
      <c r="O107" s="44"/>
      <c r="P107" s="7"/>
      <c r="Q107" s="28">
        <f t="shared" ca="1" si="16"/>
        <v>-3456.1133972354805</v>
      </c>
      <c r="R107" s="27">
        <f t="shared" ca="1" si="17"/>
        <v>1648.1421387373775</v>
      </c>
      <c r="S107" s="7"/>
      <c r="T107" s="28">
        <f t="shared" ca="1" si="18"/>
        <v>0.8999757159912859</v>
      </c>
      <c r="U107" s="27">
        <f t="shared" ca="1" si="19"/>
        <v>0.43232998111152632</v>
      </c>
      <c r="V107" s="7"/>
      <c r="W107" s="28">
        <f t="shared" ca="1" si="20"/>
        <v>0.89683958138052133</v>
      </c>
      <c r="X107" s="27">
        <f t="shared" ca="1" si="24"/>
        <v>236.72931778190582</v>
      </c>
      <c r="Y107" s="7"/>
      <c r="Z107" s="28">
        <f t="shared" si="23"/>
        <v>236.56499999999997</v>
      </c>
      <c r="AA107" s="27">
        <f t="shared" si="21"/>
        <v>4.128838144980385</v>
      </c>
      <c r="AB107" s="7"/>
      <c r="AC107" s="28">
        <f t="shared" ca="1" si="13"/>
        <v>0.16431778190585078</v>
      </c>
      <c r="AD107" s="27"/>
      <c r="AE107" s="7"/>
    </row>
    <row r="108" spans="1:31" s="26" customFormat="1" x14ac:dyDescent="0.25">
      <c r="A108" s="26">
        <v>23</v>
      </c>
      <c r="B108" s="26">
        <v>-637</v>
      </c>
      <c r="C108" s="26">
        <v>11463</v>
      </c>
      <c r="D108" s="26">
        <v>14111</v>
      </c>
      <c r="E108" s="26">
        <v>14760</v>
      </c>
      <c r="F108" s="26">
        <v>12107</v>
      </c>
      <c r="G108" s="27"/>
      <c r="H108" s="7"/>
      <c r="I108" s="28">
        <f t="shared" si="14"/>
        <v>-3297</v>
      </c>
      <c r="J108" s="27">
        <f t="shared" si="14"/>
        <v>2004</v>
      </c>
      <c r="K108" s="7"/>
      <c r="L108" s="124">
        <f t="shared" si="22"/>
        <v>0.84979123173888405</v>
      </c>
      <c r="M108" s="27">
        <f t="shared" ca="1" si="15"/>
        <v>5.2975530599380244E-7</v>
      </c>
      <c r="N108" s="44"/>
      <c r="O108" s="44"/>
      <c r="P108" s="7"/>
      <c r="Q108" s="28">
        <f t="shared" ca="1" si="16"/>
        <v>-3275.1133972354805</v>
      </c>
      <c r="R108" s="27">
        <f t="shared" ca="1" si="17"/>
        <v>1983.1421387373775</v>
      </c>
      <c r="S108" s="7"/>
      <c r="T108" s="28">
        <f t="shared" ca="1" si="18"/>
        <v>0.85284311764404375</v>
      </c>
      <c r="U108" s="27">
        <f t="shared" ca="1" si="19"/>
        <v>0.52020501340899206</v>
      </c>
      <c r="V108" s="7"/>
      <c r="W108" s="28">
        <f t="shared" ca="1" si="20"/>
        <v>0.84906338882589127</v>
      </c>
      <c r="X108" s="27">
        <f t="shared" ca="1" si="24"/>
        <v>230.97113730398905</v>
      </c>
      <c r="Y108" s="7"/>
      <c r="Z108" s="28">
        <f t="shared" si="23"/>
        <v>230.83199999999997</v>
      </c>
      <c r="AA108" s="27">
        <f t="shared" si="21"/>
        <v>4.02877841896355</v>
      </c>
      <c r="AB108" s="7"/>
      <c r="AC108" s="28">
        <f t="shared" ca="1" si="13"/>
        <v>0.13913730398908797</v>
      </c>
      <c r="AD108" s="27"/>
      <c r="AE108" s="7"/>
    </row>
    <row r="109" spans="1:31" s="26" customFormat="1" x14ac:dyDescent="0.25">
      <c r="A109" s="26">
        <v>24</v>
      </c>
      <c r="B109" s="26">
        <v>-641</v>
      </c>
      <c r="C109" s="26">
        <v>11571</v>
      </c>
      <c r="D109" s="26">
        <v>14263</v>
      </c>
      <c r="E109" s="26">
        <v>14645</v>
      </c>
      <c r="F109" s="26">
        <v>11947</v>
      </c>
      <c r="G109" s="27"/>
      <c r="H109" s="7"/>
      <c r="I109" s="28">
        <f t="shared" si="14"/>
        <v>-3074</v>
      </c>
      <c r="J109" s="27">
        <f t="shared" si="14"/>
        <v>2316</v>
      </c>
      <c r="K109" s="7"/>
      <c r="L109" s="124">
        <f t="shared" si="22"/>
        <v>0.79291167791320771</v>
      </c>
      <c r="M109" s="27">
        <f t="shared" ca="1" si="15"/>
        <v>6.3379030742710877E-6</v>
      </c>
      <c r="N109" s="44"/>
      <c r="O109" s="44"/>
      <c r="P109" s="7"/>
      <c r="Q109" s="28">
        <f t="shared" ca="1" si="16"/>
        <v>-3052.1133972354805</v>
      </c>
      <c r="R109" s="27">
        <f t="shared" ca="1" si="17"/>
        <v>2295.1421387373775</v>
      </c>
      <c r="S109" s="7"/>
      <c r="T109" s="28">
        <f t="shared" ca="1" si="18"/>
        <v>0.79477367327147452</v>
      </c>
      <c r="U109" s="27">
        <f t="shared" ca="1" si="19"/>
        <v>0.60204683453379593</v>
      </c>
      <c r="V109" s="7"/>
      <c r="W109" s="28">
        <f t="shared" ca="1" si="20"/>
        <v>0.79039415868303864</v>
      </c>
      <c r="X109" s="27">
        <f t="shared" ca="1" si="24"/>
        <v>225.16945786674341</v>
      </c>
      <c r="Y109" s="7"/>
      <c r="Z109" s="28">
        <f t="shared" si="23"/>
        <v>225.06299999999996</v>
      </c>
      <c r="AA109" s="27">
        <f t="shared" si="21"/>
        <v>3.928090374415997</v>
      </c>
      <c r="AB109" s="7"/>
      <c r="AC109" s="28">
        <f t="shared" ca="1" si="13"/>
        <v>0.10645786674345459</v>
      </c>
      <c r="AD109" s="27"/>
      <c r="AE109" s="7"/>
    </row>
    <row r="110" spans="1:31" s="26" customFormat="1" x14ac:dyDescent="0.25">
      <c r="A110" s="26">
        <v>25</v>
      </c>
      <c r="B110" s="26">
        <v>-625</v>
      </c>
      <c r="C110" s="26">
        <v>11696</v>
      </c>
      <c r="D110" s="26">
        <v>14414</v>
      </c>
      <c r="E110" s="26">
        <v>14532</v>
      </c>
      <c r="F110" s="26">
        <v>11800</v>
      </c>
      <c r="G110" s="27"/>
      <c r="H110" s="7"/>
      <c r="I110" s="28">
        <f t="shared" si="14"/>
        <v>-2836</v>
      </c>
      <c r="J110" s="27">
        <f t="shared" si="14"/>
        <v>2614</v>
      </c>
      <c r="K110" s="7"/>
      <c r="L110" s="124">
        <f t="shared" si="22"/>
        <v>0.72971128701357202</v>
      </c>
      <c r="M110" s="27">
        <f t="shared" ca="1" si="15"/>
        <v>3.4805954734921682E-6</v>
      </c>
      <c r="N110" s="44"/>
      <c r="O110" s="44"/>
      <c r="P110" s="7"/>
      <c r="Q110" s="28">
        <f t="shared" ca="1" si="16"/>
        <v>-2814.1133972354805</v>
      </c>
      <c r="R110" s="27">
        <f t="shared" ca="1" si="17"/>
        <v>2593.1421387373775</v>
      </c>
      <c r="S110" s="7"/>
      <c r="T110" s="28">
        <f t="shared" ca="1" si="18"/>
        <v>0.73279821246128862</v>
      </c>
      <c r="U110" s="27">
        <f t="shared" ca="1" si="19"/>
        <v>0.68021626624915354</v>
      </c>
      <c r="V110" s="7"/>
      <c r="W110" s="28">
        <f t="shared" ca="1" si="20"/>
        <v>0.72784565160613246</v>
      </c>
      <c r="X110" s="27">
        <f t="shared" ca="1" si="24"/>
        <v>219.40350762743697</v>
      </c>
      <c r="Y110" s="7"/>
      <c r="Z110" s="28">
        <f t="shared" si="23"/>
        <v>219.43799999999996</v>
      </c>
      <c r="AA110" s="27">
        <f t="shared" si="21"/>
        <v>3.8299156039913163</v>
      </c>
      <c r="AB110" s="7"/>
      <c r="AC110" s="28">
        <f t="shared" ca="1" si="13"/>
        <v>-3.4492372562993978E-2</v>
      </c>
      <c r="AD110" s="27"/>
      <c r="AE110" s="7"/>
    </row>
    <row r="111" spans="1:31" s="26" customFormat="1" x14ac:dyDescent="0.25">
      <c r="A111" s="26">
        <v>26</v>
      </c>
      <c r="B111" s="26">
        <v>-618</v>
      </c>
      <c r="C111" s="26">
        <v>11829</v>
      </c>
      <c r="D111" s="26">
        <v>14542</v>
      </c>
      <c r="E111" s="26">
        <v>14404</v>
      </c>
      <c r="F111" s="26">
        <v>11676</v>
      </c>
      <c r="G111" s="27"/>
      <c r="H111" s="7"/>
      <c r="I111" s="28">
        <f t="shared" si="14"/>
        <v>-2575</v>
      </c>
      <c r="J111" s="27">
        <f t="shared" si="14"/>
        <v>2866</v>
      </c>
      <c r="K111" s="7"/>
      <c r="L111" s="124">
        <f t="shared" si="22"/>
        <v>0.66030481595742996</v>
      </c>
      <c r="M111" s="27">
        <f t="shared" ca="1" si="15"/>
        <v>8.2601814457779778E-7</v>
      </c>
      <c r="N111" s="44"/>
      <c r="O111" s="44"/>
      <c r="P111" s="7"/>
      <c r="Q111" s="28">
        <f t="shared" ca="1" si="16"/>
        <v>-2553.1133972354805</v>
      </c>
      <c r="R111" s="27">
        <f t="shared" ca="1" si="17"/>
        <v>2845.1421387373775</v>
      </c>
      <c r="S111" s="7"/>
      <c r="T111" s="28">
        <f t="shared" ca="1" si="18"/>
        <v>0.66483352644675697</v>
      </c>
      <c r="U111" s="27">
        <f t="shared" ca="1" si="19"/>
        <v>0.74631927561918754</v>
      </c>
      <c r="V111" s="7"/>
      <c r="W111" s="28">
        <f t="shared" ca="1" si="20"/>
        <v>0.65939596055387129</v>
      </c>
      <c r="X111" s="27">
        <f t="shared" ca="1" si="24"/>
        <v>213.92773130798628</v>
      </c>
      <c r="Y111" s="7"/>
      <c r="Z111" s="28">
        <f t="shared" si="23"/>
        <v>213.87599999999995</v>
      </c>
      <c r="AA111" s="27">
        <f t="shared" si="21"/>
        <v>3.7328403909953916</v>
      </c>
      <c r="AB111" s="7"/>
      <c r="AC111" s="28">
        <f t="shared" ca="1" si="13"/>
        <v>5.1731307986329966E-2</v>
      </c>
      <c r="AD111" s="27"/>
      <c r="AE111" s="7"/>
    </row>
    <row r="112" spans="1:31" s="26" customFormat="1" x14ac:dyDescent="0.25">
      <c r="A112" s="26">
        <v>27</v>
      </c>
      <c r="B112" s="26">
        <v>-629</v>
      </c>
      <c r="C112" s="26">
        <v>11969</v>
      </c>
      <c r="D112" s="26">
        <v>14653</v>
      </c>
      <c r="E112" s="26">
        <v>14244</v>
      </c>
      <c r="F112" s="26">
        <v>11548</v>
      </c>
      <c r="G112" s="27"/>
      <c r="H112" s="7"/>
      <c r="I112" s="28">
        <f t="shared" si="14"/>
        <v>-2275</v>
      </c>
      <c r="J112" s="27">
        <f t="shared" si="14"/>
        <v>3105</v>
      </c>
      <c r="K112" s="7"/>
      <c r="L112" s="124">
        <f t="shared" si="22"/>
        <v>0.58328130142172196</v>
      </c>
      <c r="M112" s="27">
        <f t="shared" ca="1" si="15"/>
        <v>6.08125233067279E-6</v>
      </c>
      <c r="N112" s="44"/>
      <c r="O112" s="44"/>
      <c r="P112" s="7"/>
      <c r="Q112" s="28">
        <f t="shared" ca="1" si="16"/>
        <v>-2253.1133972354805</v>
      </c>
      <c r="R112" s="27">
        <f t="shared" ca="1" si="17"/>
        <v>3084.1421387373775</v>
      </c>
      <c r="S112" s="7"/>
      <c r="T112" s="28">
        <f t="shared" ca="1" si="18"/>
        <v>0.58671319769442176</v>
      </c>
      <c r="U112" s="27">
        <f t="shared" ca="1" si="19"/>
        <v>0.80901220910902127</v>
      </c>
      <c r="V112" s="7"/>
      <c r="W112" s="28">
        <f t="shared" ca="1" si="20"/>
        <v>0.58081528189003273</v>
      </c>
      <c r="X112" s="27">
        <f t="shared" ca="1" si="24"/>
        <v>208.141901885876</v>
      </c>
      <c r="Y112" s="7"/>
      <c r="Z112" s="28">
        <f t="shared" si="23"/>
        <v>208.21499999999995</v>
      </c>
      <c r="AA112" s="27">
        <f t="shared" si="21"/>
        <v>3.6340373020399923</v>
      </c>
      <c r="AB112" s="7"/>
      <c r="AC112" s="28">
        <f t="shared" ca="1" si="13"/>
        <v>-7.3098114123951063E-2</v>
      </c>
      <c r="AD112" s="27"/>
      <c r="AE112" s="7"/>
    </row>
    <row r="113" spans="1:31" s="26" customFormat="1" x14ac:dyDescent="0.25">
      <c r="A113" s="26">
        <v>28</v>
      </c>
      <c r="B113" s="26">
        <v>-605</v>
      </c>
      <c r="C113" s="26">
        <v>12125</v>
      </c>
      <c r="D113" s="26">
        <v>14759</v>
      </c>
      <c r="E113" s="26">
        <v>14105</v>
      </c>
      <c r="F113" s="26">
        <v>11457</v>
      </c>
      <c r="G113" s="27"/>
      <c r="H113" s="7"/>
      <c r="I113" s="28">
        <f t="shared" si="14"/>
        <v>-1980</v>
      </c>
      <c r="J113" s="27">
        <f t="shared" si="14"/>
        <v>3302</v>
      </c>
      <c r="K113" s="7"/>
      <c r="L113" s="124">
        <f t="shared" si="22"/>
        <v>0.50381823991329289</v>
      </c>
      <c r="M113" s="27">
        <f t="shared" ca="1" si="15"/>
        <v>4.0427080104325906E-8</v>
      </c>
      <c r="N113" s="44"/>
      <c r="O113" s="44"/>
      <c r="P113" s="7"/>
      <c r="Q113" s="28">
        <f t="shared" ca="1" si="16"/>
        <v>-1958.1133972354805</v>
      </c>
      <c r="R113" s="27">
        <f t="shared" ca="1" si="17"/>
        <v>3281.1421387373775</v>
      </c>
      <c r="S113" s="7"/>
      <c r="T113" s="28">
        <f t="shared" ca="1" si="18"/>
        <v>0.50989487442129222</v>
      </c>
      <c r="U113" s="27">
        <f t="shared" ca="1" si="19"/>
        <v>0.86068797437051603</v>
      </c>
      <c r="V113" s="7"/>
      <c r="W113" s="28">
        <f t="shared" ca="1" si="20"/>
        <v>0.50361717504787795</v>
      </c>
      <c r="X113" s="27">
        <f t="shared" ca="1" si="24"/>
        <v>202.79947078084786</v>
      </c>
      <c r="Y113" s="7"/>
      <c r="Z113" s="28">
        <f t="shared" si="23"/>
        <v>202.76999999999995</v>
      </c>
      <c r="AA113" s="27">
        <f t="shared" si="21"/>
        <v>3.5390041242689012</v>
      </c>
      <c r="AB113" s="7"/>
      <c r="AC113" s="28">
        <f t="shared" ca="1" si="13"/>
        <v>2.9470780847901779E-2</v>
      </c>
      <c r="AD113" s="27"/>
      <c r="AE113" s="7"/>
    </row>
    <row r="114" spans="1:31" s="26" customFormat="1" x14ac:dyDescent="0.25">
      <c r="A114" s="26">
        <v>29</v>
      </c>
      <c r="B114" s="26">
        <v>-604</v>
      </c>
      <c r="C114" s="26">
        <v>12287</v>
      </c>
      <c r="D114" s="26">
        <v>14840</v>
      </c>
      <c r="E114" s="26">
        <v>13941</v>
      </c>
      <c r="F114" s="26">
        <v>11371</v>
      </c>
      <c r="G114" s="27"/>
      <c r="H114" s="7"/>
      <c r="I114" s="28">
        <f t="shared" si="14"/>
        <v>-1654</v>
      </c>
      <c r="J114" s="27">
        <f t="shared" si="14"/>
        <v>3469</v>
      </c>
      <c r="K114" s="7"/>
      <c r="L114" s="124">
        <f t="shared" si="22"/>
        <v>0.41994997212200907</v>
      </c>
      <c r="M114" s="27">
        <f t="shared" ca="1" si="15"/>
        <v>2.3902118551656046E-6</v>
      </c>
      <c r="N114" s="44"/>
      <c r="O114" s="44"/>
      <c r="P114" s="7"/>
      <c r="Q114" s="28">
        <f t="shared" ca="1" si="16"/>
        <v>-1632.1133972354805</v>
      </c>
      <c r="R114" s="27">
        <f t="shared" ca="1" si="17"/>
        <v>3448.1421387373775</v>
      </c>
      <c r="S114" s="7"/>
      <c r="T114" s="28">
        <f t="shared" ca="1" si="18"/>
        <v>0.42500411717708797</v>
      </c>
      <c r="U114" s="27">
        <f t="shared" ca="1" si="19"/>
        <v>0.90449433375462585</v>
      </c>
      <c r="V114" s="7"/>
      <c r="W114" s="28">
        <f t="shared" ca="1" si="20"/>
        <v>0.41840394112129609</v>
      </c>
      <c r="X114" s="27">
        <f t="shared" ca="1" si="24"/>
        <v>197.29061899632836</v>
      </c>
      <c r="Y114" s="7"/>
      <c r="Z114" s="28">
        <f t="shared" si="23"/>
        <v>197.33399999999995</v>
      </c>
      <c r="AA114" s="27">
        <f t="shared" si="21"/>
        <v>3.4441280261304894</v>
      </c>
      <c r="AB114" s="7"/>
      <c r="AC114" s="28">
        <f t="shared" ca="1" si="13"/>
        <v>-4.338100367158404E-2</v>
      </c>
      <c r="AD114" s="27"/>
      <c r="AE114" s="7"/>
    </row>
    <row r="115" spans="1:31" s="26" customFormat="1" x14ac:dyDescent="0.25">
      <c r="A115" s="26">
        <v>30</v>
      </c>
      <c r="B115" s="26">
        <v>-631</v>
      </c>
      <c r="C115" s="26">
        <v>12458</v>
      </c>
      <c r="D115" s="26">
        <v>14911</v>
      </c>
      <c r="E115" s="26">
        <v>13764</v>
      </c>
      <c r="F115" s="26">
        <v>11297</v>
      </c>
      <c r="G115" s="27"/>
      <c r="H115" s="7"/>
      <c r="I115" s="28">
        <f t="shared" si="14"/>
        <v>-1306</v>
      </c>
      <c r="J115" s="27">
        <f t="shared" si="14"/>
        <v>3614</v>
      </c>
      <c r="K115" s="7"/>
      <c r="L115" s="124">
        <f t="shared" si="22"/>
        <v>0.32831026571876243</v>
      </c>
      <c r="M115" s="27">
        <f t="shared" ca="1" si="15"/>
        <v>6.5020432331087967E-7</v>
      </c>
      <c r="N115" s="44"/>
      <c r="O115" s="44"/>
      <c r="P115" s="7"/>
      <c r="Q115" s="28">
        <f t="shared" ca="1" si="16"/>
        <v>-1284.1133972354805</v>
      </c>
      <c r="R115" s="27">
        <f t="shared" ca="1" si="17"/>
        <v>3593.1421387373775</v>
      </c>
      <c r="S115" s="7"/>
      <c r="T115" s="28">
        <f t="shared" ca="1" si="18"/>
        <v>0.3343845358243791</v>
      </c>
      <c r="U115" s="27">
        <f t="shared" ca="1" si="19"/>
        <v>0.94252979549532001</v>
      </c>
      <c r="V115" s="7"/>
      <c r="W115" s="28">
        <f t="shared" ca="1" si="20"/>
        <v>0.32750391323795092</v>
      </c>
      <c r="X115" s="27">
        <f t="shared" ca="1" si="24"/>
        <v>191.62712077916899</v>
      </c>
      <c r="Y115" s="7"/>
      <c r="Z115" s="28">
        <f t="shared" si="23"/>
        <v>191.65499999999994</v>
      </c>
      <c r="AA115" s="27">
        <f t="shared" si="21"/>
        <v>3.3450107779097311</v>
      </c>
      <c r="AB115" s="7"/>
      <c r="AC115" s="28">
        <f t="shared" ca="1" si="13"/>
        <v>-2.7879220830953955E-2</v>
      </c>
      <c r="AD115" s="27"/>
      <c r="AE115" s="7"/>
    </row>
    <row r="116" spans="1:31" s="26" customFormat="1" x14ac:dyDescent="0.25">
      <c r="A116" s="26">
        <v>31</v>
      </c>
      <c r="B116" s="26">
        <v>-637</v>
      </c>
      <c r="C116" s="26">
        <v>12645</v>
      </c>
      <c r="D116" s="26">
        <v>14965</v>
      </c>
      <c r="E116" s="26">
        <v>13582</v>
      </c>
      <c r="F116" s="26">
        <v>11243</v>
      </c>
      <c r="G116" s="27"/>
      <c r="H116" s="7"/>
      <c r="I116" s="28">
        <f t="shared" si="14"/>
        <v>-937</v>
      </c>
      <c r="J116" s="27">
        <f t="shared" si="14"/>
        <v>3722</v>
      </c>
      <c r="K116" s="7"/>
      <c r="L116" s="124">
        <f t="shared" si="22"/>
        <v>0.23253323885704696</v>
      </c>
      <c r="M116" s="27">
        <f t="shared" ca="1" si="15"/>
        <v>1.7608709722261185E-6</v>
      </c>
      <c r="N116" s="44"/>
      <c r="O116" s="44"/>
      <c r="P116" s="7"/>
      <c r="Q116" s="28">
        <f t="shared" ca="1" si="16"/>
        <v>-915.11339723548053</v>
      </c>
      <c r="R116" s="27">
        <f t="shared" ca="1" si="17"/>
        <v>3701.1421387373775</v>
      </c>
      <c r="S116" s="7"/>
      <c r="T116" s="28">
        <f t="shared" ca="1" si="18"/>
        <v>0.23829653145900684</v>
      </c>
      <c r="U116" s="27">
        <f t="shared" ca="1" si="19"/>
        <v>0.97085965665390594</v>
      </c>
      <c r="V116" s="7"/>
      <c r="W116" s="28">
        <f t="shared" ca="1" si="20"/>
        <v>0.23120626072149758</v>
      </c>
      <c r="X116" s="27">
        <f t="shared" ca="1" si="24"/>
        <v>185.86139326191312</v>
      </c>
      <c r="Y116" s="7"/>
      <c r="Z116" s="28">
        <f t="shared" si="23"/>
        <v>185.92199999999994</v>
      </c>
      <c r="AA116" s="27">
        <f t="shared" si="21"/>
        <v>3.2449510518928966</v>
      </c>
      <c r="AB116" s="7"/>
      <c r="AC116" s="28">
        <f t="shared" ca="1" si="13"/>
        <v>-6.0606738086818268E-2</v>
      </c>
      <c r="AD116" s="27"/>
      <c r="AE116" s="7"/>
    </row>
    <row r="117" spans="1:31" s="26" customFormat="1" x14ac:dyDescent="0.25">
      <c r="A117" s="26">
        <v>32</v>
      </c>
      <c r="B117" s="26">
        <v>-635</v>
      </c>
      <c r="C117" s="26">
        <v>12830</v>
      </c>
      <c r="D117" s="26">
        <v>14999</v>
      </c>
      <c r="E117" s="26">
        <v>13395</v>
      </c>
      <c r="F117" s="26">
        <v>11207</v>
      </c>
      <c r="G117" s="27"/>
      <c r="H117" s="7"/>
      <c r="I117" s="28">
        <f t="shared" si="14"/>
        <v>-565</v>
      </c>
      <c r="J117" s="27">
        <f t="shared" si="14"/>
        <v>3792</v>
      </c>
      <c r="K117" s="7"/>
      <c r="L117" s="124">
        <f t="shared" si="22"/>
        <v>0.13474102039844688</v>
      </c>
      <c r="M117" s="27">
        <f t="shared" ca="1" si="15"/>
        <v>2.9243702075055233E-7</v>
      </c>
      <c r="N117" s="44"/>
      <c r="O117" s="44"/>
      <c r="P117" s="7"/>
      <c r="Q117" s="28">
        <f t="shared" ca="1" si="16"/>
        <v>-543.11339723548053</v>
      </c>
      <c r="R117" s="27">
        <f t="shared" ca="1" si="17"/>
        <v>3771.1421387373775</v>
      </c>
      <c r="S117" s="7"/>
      <c r="T117" s="28">
        <f t="shared" ca="1" si="18"/>
        <v>0.1414273238061112</v>
      </c>
      <c r="U117" s="27">
        <f t="shared" ca="1" si="19"/>
        <v>0.98922160370113754</v>
      </c>
      <c r="V117" s="7"/>
      <c r="W117" s="28">
        <f t="shared" ca="1" si="20"/>
        <v>0.13420024593459845</v>
      </c>
      <c r="X117" s="27">
        <f t="shared" ca="1" si="24"/>
        <v>180.19186960309821</v>
      </c>
      <c r="Y117" s="7"/>
      <c r="Z117" s="28">
        <f t="shared" si="23"/>
        <v>180.20699999999994</v>
      </c>
      <c r="AA117" s="27">
        <f t="shared" si="21"/>
        <v>3.1452054851414202</v>
      </c>
      <c r="AB117" s="7"/>
      <c r="AC117" s="28">
        <f t="shared" ca="1" si="13"/>
        <v>-1.5130396901724907E-2</v>
      </c>
      <c r="AD117" s="27"/>
      <c r="AE117" s="7"/>
    </row>
    <row r="118" spans="1:31" s="26" customFormat="1" x14ac:dyDescent="0.25">
      <c r="A118" s="26">
        <v>33</v>
      </c>
      <c r="B118" s="26">
        <v>-626</v>
      </c>
      <c r="C118" s="26">
        <v>13029</v>
      </c>
      <c r="D118" s="26">
        <v>15029</v>
      </c>
      <c r="E118" s="26">
        <v>13219</v>
      </c>
      <c r="F118" s="26">
        <v>11197</v>
      </c>
      <c r="G118" s="27"/>
      <c r="H118" s="7"/>
      <c r="I118" s="28">
        <f t="shared" si="14"/>
        <v>-190</v>
      </c>
      <c r="J118" s="27">
        <f t="shared" si="14"/>
        <v>3832</v>
      </c>
      <c r="K118" s="7"/>
      <c r="L118" s="124">
        <f t="shared" si="22"/>
        <v>3.701989427532465E-2</v>
      </c>
      <c r="M118" s="27">
        <f t="shared" ca="1" si="15"/>
        <v>3.0180162052122216E-7</v>
      </c>
      <c r="N118" s="44"/>
      <c r="O118" s="44"/>
      <c r="P118" s="7"/>
      <c r="Q118" s="28">
        <f t="shared" ca="1" si="16"/>
        <v>-168.11339723548056</v>
      </c>
      <c r="R118" s="27">
        <f t="shared" ca="1" si="17"/>
        <v>3811.1421387373775</v>
      </c>
      <c r="S118" s="7"/>
      <c r="T118" s="28">
        <f t="shared" ca="1" si="18"/>
        <v>4.37769128656922E-2</v>
      </c>
      <c r="U118" s="27">
        <f t="shared" ca="1" si="19"/>
        <v>0.9997141448709842</v>
      </c>
      <c r="V118" s="7"/>
      <c r="W118" s="28">
        <f t="shared" ca="1" si="20"/>
        <v>3.6470529532625209E-2</v>
      </c>
      <c r="X118" s="27">
        <f t="shared" ca="1" si="24"/>
        <v>174.5554261659538</v>
      </c>
      <c r="Y118" s="7"/>
      <c r="Z118" s="28">
        <f t="shared" si="23"/>
        <v>174.57299999999995</v>
      </c>
      <c r="AA118" s="27">
        <f t="shared" si="21"/>
        <v>3.0468736350840597</v>
      </c>
      <c r="AB118" s="7"/>
      <c r="AC118" s="28">
        <f t="shared" ca="1" si="13"/>
        <v>-1.757383404614643E-2</v>
      </c>
      <c r="AD118" s="27"/>
      <c r="AE118" s="7"/>
    </row>
    <row r="119" spans="1:31" s="26" customFormat="1" x14ac:dyDescent="0.25">
      <c r="A119" s="26">
        <v>34</v>
      </c>
      <c r="B119" s="26">
        <v>-620</v>
      </c>
      <c r="C119" s="26">
        <v>13213</v>
      </c>
      <c r="D119" s="26">
        <v>15024</v>
      </c>
      <c r="E119" s="26">
        <v>13028</v>
      </c>
      <c r="F119" s="26">
        <v>11195</v>
      </c>
      <c r="G119" s="27"/>
      <c r="H119" s="7"/>
      <c r="I119" s="28">
        <f t="shared" si="14"/>
        <v>185</v>
      </c>
      <c r="J119" s="27">
        <f t="shared" si="14"/>
        <v>3829</v>
      </c>
      <c r="K119" s="7"/>
      <c r="L119" s="124">
        <f t="shared" si="22"/>
        <v>-6.0119045747610476E-2</v>
      </c>
      <c r="M119" s="27">
        <f t="shared" ca="1" si="15"/>
        <v>1.1187126722406833E-6</v>
      </c>
      <c r="N119" s="44"/>
      <c r="O119" s="44"/>
      <c r="P119" s="7"/>
      <c r="Q119" s="28">
        <f t="shared" ca="1" si="16"/>
        <v>206.88660276451944</v>
      </c>
      <c r="R119" s="27">
        <f t="shared" ca="1" si="17"/>
        <v>3808.1421387373775</v>
      </c>
      <c r="S119" s="7"/>
      <c r="T119" s="28">
        <f t="shared" ca="1" si="18"/>
        <v>-5.3873498074726793E-2</v>
      </c>
      <c r="U119" s="27">
        <f t="shared" ca="1" si="19"/>
        <v>0.99892720428324577</v>
      </c>
      <c r="V119" s="7"/>
      <c r="W119" s="28">
        <f t="shared" ca="1" si="20"/>
        <v>-6.1176737891970395E-2</v>
      </c>
      <c r="X119" s="27">
        <f t="shared" ca="1" si="24"/>
        <v>168.96159157928344</v>
      </c>
      <c r="Y119" s="7"/>
      <c r="Z119" s="28">
        <f t="shared" si="23"/>
        <v>168.99299999999994</v>
      </c>
      <c r="AA119" s="27">
        <f t="shared" si="21"/>
        <v>2.949484262822776</v>
      </c>
      <c r="AB119" s="7"/>
      <c r="AC119" s="28">
        <f t="shared" ca="1" si="13"/>
        <v>-3.1408420716502405E-2</v>
      </c>
      <c r="AD119" s="27"/>
      <c r="AE119" s="7"/>
    </row>
    <row r="120" spans="1:31" s="26" customFormat="1" x14ac:dyDescent="0.25">
      <c r="A120" s="26">
        <v>35</v>
      </c>
      <c r="B120" s="26">
        <v>-626</v>
      </c>
      <c r="C120" s="26">
        <v>13391</v>
      </c>
      <c r="D120" s="26">
        <v>14989</v>
      </c>
      <c r="E120" s="26">
        <v>12832</v>
      </c>
      <c r="F120" s="26">
        <v>11209</v>
      </c>
      <c r="G120" s="27"/>
      <c r="H120" s="7"/>
      <c r="I120" s="28">
        <f t="shared" si="14"/>
        <v>559</v>
      </c>
      <c r="J120" s="27">
        <f t="shared" si="14"/>
        <v>3780</v>
      </c>
      <c r="K120" s="7"/>
      <c r="L120" s="124">
        <f t="shared" si="22"/>
        <v>-0.15761549938284644</v>
      </c>
      <c r="M120" s="27">
        <f t="shared" ca="1" si="15"/>
        <v>7.3942224804382748E-7</v>
      </c>
      <c r="N120" s="44"/>
      <c r="O120" s="44"/>
      <c r="P120" s="7"/>
      <c r="Q120" s="28">
        <f t="shared" ca="1" si="16"/>
        <v>580.88660276451947</v>
      </c>
      <c r="R120" s="27">
        <f t="shared" ca="1" si="17"/>
        <v>3759.1421387373775</v>
      </c>
      <c r="S120" s="7"/>
      <c r="T120" s="28">
        <f t="shared" ca="1" si="18"/>
        <v>-0.15126350791930468</v>
      </c>
      <c r="U120" s="27">
        <f t="shared" ca="1" si="19"/>
        <v>0.98607384135018361</v>
      </c>
      <c r="V120" s="7"/>
      <c r="W120" s="28">
        <f t="shared" ca="1" si="20"/>
        <v>-0.15847539603247582</v>
      </c>
      <c r="X120" s="27">
        <f t="shared" ca="1" si="24"/>
        <v>163.33601416654744</v>
      </c>
      <c r="Y120" s="7"/>
      <c r="Z120" s="28">
        <f t="shared" si="23"/>
        <v>163.35899999999995</v>
      </c>
      <c r="AA120" s="27">
        <f t="shared" si="21"/>
        <v>2.851152412765416</v>
      </c>
      <c r="AB120" s="7"/>
      <c r="AC120" s="28">
        <f t="shared" ca="1" si="13"/>
        <v>-2.2985833452509041E-2</v>
      </c>
      <c r="AD120" s="27"/>
      <c r="AE120" s="7"/>
    </row>
    <row r="121" spans="1:31" s="26" customFormat="1" x14ac:dyDescent="0.25">
      <c r="A121" s="26">
        <v>36</v>
      </c>
      <c r="B121" s="26">
        <v>-608</v>
      </c>
      <c r="C121" s="26">
        <v>13576</v>
      </c>
      <c r="D121" s="26">
        <v>14956</v>
      </c>
      <c r="E121" s="26">
        <v>12656</v>
      </c>
      <c r="F121" s="26">
        <v>11246</v>
      </c>
      <c r="G121" s="27"/>
      <c r="H121" s="7"/>
      <c r="I121" s="28">
        <f t="shared" si="14"/>
        <v>920</v>
      </c>
      <c r="J121" s="27">
        <f t="shared" si="14"/>
        <v>3710</v>
      </c>
      <c r="K121" s="7"/>
      <c r="L121" s="124">
        <f t="shared" si="22"/>
        <v>-0.25085757712099727</v>
      </c>
      <c r="M121" s="27">
        <f t="shared" ca="1" si="15"/>
        <v>2.2228024605078388E-6</v>
      </c>
      <c r="N121" s="44"/>
      <c r="O121" s="44"/>
      <c r="P121" s="7"/>
      <c r="Q121" s="28">
        <f t="shared" ca="1" si="16"/>
        <v>941.88660276451947</v>
      </c>
      <c r="R121" s="27">
        <f t="shared" ca="1" si="17"/>
        <v>3689.1421387373775</v>
      </c>
      <c r="S121" s="7"/>
      <c r="T121" s="28">
        <f t="shared" ca="1" si="18"/>
        <v>-0.24526830351794804</v>
      </c>
      <c r="U121" s="27">
        <f t="shared" ca="1" si="19"/>
        <v>0.9677118943029519</v>
      </c>
      <c r="V121" s="7"/>
      <c r="W121" s="28">
        <f t="shared" ca="1" si="20"/>
        <v>-0.25234848371113222</v>
      </c>
      <c r="X121" s="27">
        <f t="shared" ca="1" si="24"/>
        <v>157.85071194106922</v>
      </c>
      <c r="Y121" s="7"/>
      <c r="Z121" s="28">
        <f t="shared" si="23"/>
        <v>157.88699999999994</v>
      </c>
      <c r="AA121" s="27">
        <f t="shared" si="21"/>
        <v>2.7556479960962861</v>
      </c>
      <c r="AB121" s="7"/>
      <c r="AC121" s="28">
        <f t="shared" ca="1" si="13"/>
        <v>-3.62880589307224E-2</v>
      </c>
      <c r="AD121" s="27"/>
      <c r="AE121" s="7"/>
    </row>
    <row r="122" spans="1:31" s="26" customFormat="1" x14ac:dyDescent="0.25">
      <c r="A122" s="26">
        <v>37</v>
      </c>
      <c r="B122" s="26">
        <v>-624</v>
      </c>
      <c r="C122" s="26">
        <v>13749</v>
      </c>
      <c r="D122" s="26">
        <v>14903</v>
      </c>
      <c r="E122" s="26">
        <v>12472</v>
      </c>
      <c r="F122" s="26">
        <v>11301</v>
      </c>
      <c r="G122" s="27"/>
      <c r="H122" s="7"/>
      <c r="I122" s="28">
        <f t="shared" si="14"/>
        <v>1277</v>
      </c>
      <c r="J122" s="27">
        <f t="shared" si="14"/>
        <v>3602</v>
      </c>
      <c r="K122" s="7"/>
      <c r="L122" s="124">
        <f t="shared" si="22"/>
        <v>-0.34416617715327935</v>
      </c>
      <c r="M122" s="27">
        <f t="shared" ca="1" si="15"/>
        <v>8.8529307273088523E-7</v>
      </c>
      <c r="N122" s="44"/>
      <c r="O122" s="44"/>
      <c r="P122" s="7"/>
      <c r="Q122" s="28">
        <f t="shared" ca="1" si="16"/>
        <v>1298.8866027645195</v>
      </c>
      <c r="R122" s="27">
        <f t="shared" ca="1" si="17"/>
        <v>3581.1421387373775</v>
      </c>
      <c r="S122" s="7"/>
      <c r="T122" s="28">
        <f t="shared" ca="1" si="18"/>
        <v>-0.33823149473322689</v>
      </c>
      <c r="U122" s="27">
        <f t="shared" ca="1" si="19"/>
        <v>0.93938203314436597</v>
      </c>
      <c r="V122" s="7"/>
      <c r="W122" s="28">
        <f t="shared" ca="1" si="20"/>
        <v>-0.34510707729289614</v>
      </c>
      <c r="X122" s="27">
        <f t="shared" ca="1" si="24"/>
        <v>152.29399160642163</v>
      </c>
      <c r="Y122" s="7"/>
      <c r="Z122" s="28">
        <f t="shared" si="23"/>
        <v>152.27099999999996</v>
      </c>
      <c r="AA122" s="27">
        <f t="shared" si="21"/>
        <v>2.6576303053042847</v>
      </c>
      <c r="AB122" s="7"/>
      <c r="AC122" s="28">
        <f t="shared" ca="1" si="13"/>
        <v>2.299160642166953E-2</v>
      </c>
      <c r="AD122" s="27"/>
      <c r="AE122" s="7"/>
    </row>
    <row r="123" spans="1:31" s="26" customFormat="1" x14ac:dyDescent="0.25">
      <c r="A123" s="26">
        <v>38</v>
      </c>
      <c r="B123" s="26">
        <v>-611</v>
      </c>
      <c r="C123" s="26">
        <v>13929</v>
      </c>
      <c r="D123" s="26">
        <v>14833</v>
      </c>
      <c r="E123" s="26">
        <v>12311</v>
      </c>
      <c r="F123" s="26">
        <v>11379</v>
      </c>
      <c r="G123" s="27"/>
      <c r="H123" s="7"/>
      <c r="I123" s="28">
        <f t="shared" si="14"/>
        <v>1618</v>
      </c>
      <c r="J123" s="27">
        <f t="shared" si="14"/>
        <v>3454</v>
      </c>
      <c r="K123" s="7"/>
      <c r="L123" s="124">
        <f t="shared" si="22"/>
        <v>-0.4323328282093708</v>
      </c>
      <c r="M123" s="27">
        <f t="shared" ca="1" si="15"/>
        <v>1.6631122711048122E-6</v>
      </c>
      <c r="N123" s="44"/>
      <c r="O123" s="44"/>
      <c r="P123" s="7"/>
      <c r="Q123" s="28">
        <f t="shared" ca="1" si="16"/>
        <v>1639.8866027645195</v>
      </c>
      <c r="R123" s="27">
        <f t="shared" ca="1" si="17"/>
        <v>3433.1421387373775</v>
      </c>
      <c r="S123" s="7"/>
      <c r="T123" s="28">
        <f t="shared" ca="1" si="18"/>
        <v>-0.42702826841504793</v>
      </c>
      <c r="U123" s="27">
        <f t="shared" ca="1" si="19"/>
        <v>0.90055963081593338</v>
      </c>
      <c r="V123" s="7"/>
      <c r="W123" s="28">
        <f t="shared" ca="1" si="20"/>
        <v>-0.43362244531188798</v>
      </c>
      <c r="X123" s="27">
        <f t="shared" ca="1" si="24"/>
        <v>146.75517857296558</v>
      </c>
      <c r="Y123" s="7"/>
      <c r="Z123" s="28">
        <f t="shared" si="23"/>
        <v>146.77199999999996</v>
      </c>
      <c r="AA123" s="27">
        <f t="shared" si="21"/>
        <v>2.5616546497371169</v>
      </c>
      <c r="AB123" s="7"/>
      <c r="AC123" s="28">
        <f t="shared" ca="1" si="13"/>
        <v>-1.6821427034386716E-2</v>
      </c>
      <c r="AD123" s="27"/>
      <c r="AE123" s="7"/>
    </row>
    <row r="124" spans="1:31" s="26" customFormat="1" x14ac:dyDescent="0.25">
      <c r="A124" s="26">
        <v>39</v>
      </c>
      <c r="B124" s="26">
        <v>-636</v>
      </c>
      <c r="C124" s="26">
        <v>14100</v>
      </c>
      <c r="D124" s="26">
        <v>14745</v>
      </c>
      <c r="E124" s="26">
        <v>12141</v>
      </c>
      <c r="F124" s="26">
        <v>11472</v>
      </c>
      <c r="G124" s="27"/>
      <c r="H124" s="7"/>
      <c r="I124" s="28">
        <f t="shared" si="14"/>
        <v>1959</v>
      </c>
      <c r="J124" s="27">
        <f t="shared" si="14"/>
        <v>3273</v>
      </c>
      <c r="K124" s="7"/>
      <c r="L124" s="124">
        <f t="shared" si="22"/>
        <v>-0.51986572561155153</v>
      </c>
      <c r="M124" s="27">
        <f t="shared" ca="1" si="15"/>
        <v>4.8788545276460548E-6</v>
      </c>
      <c r="N124" s="44"/>
      <c r="O124" s="44"/>
      <c r="P124" s="7"/>
      <c r="Q124" s="28">
        <f t="shared" ca="1" si="16"/>
        <v>1980.8866027645195</v>
      </c>
      <c r="R124" s="27">
        <f t="shared" ca="1" si="17"/>
        <v>3252.1421387373775</v>
      </c>
      <c r="S124" s="7"/>
      <c r="T124" s="28">
        <f t="shared" ca="1" si="18"/>
        <v>-0.51582504209686897</v>
      </c>
      <c r="U124" s="27">
        <f t="shared" ca="1" si="19"/>
        <v>0.8530808820223772</v>
      </c>
      <c r="V124" s="7"/>
      <c r="W124" s="28">
        <f t="shared" ca="1" si="20"/>
        <v>-0.52207453853428765</v>
      </c>
      <c r="X124" s="27">
        <f t="shared" ca="1" si="24"/>
        <v>141.00005110087136</v>
      </c>
      <c r="Y124" s="7"/>
      <c r="Z124" s="28">
        <f t="shared" si="23"/>
        <v>141.04799999999997</v>
      </c>
      <c r="AA124" s="27">
        <f t="shared" si="21"/>
        <v>2.4617520033529616</v>
      </c>
      <c r="AB124" s="7"/>
      <c r="AC124" s="28">
        <f t="shared" ca="1" si="13"/>
        <v>-4.794889912861322E-2</v>
      </c>
      <c r="AD124" s="27"/>
      <c r="AE124" s="7"/>
    </row>
    <row r="125" spans="1:31" s="26" customFormat="1" x14ac:dyDescent="0.25">
      <c r="A125" s="26">
        <v>40</v>
      </c>
      <c r="B125" s="26">
        <v>-636</v>
      </c>
      <c r="C125" s="26">
        <v>14252</v>
      </c>
      <c r="D125" s="26">
        <v>14629</v>
      </c>
      <c r="E125" s="26">
        <v>11981</v>
      </c>
      <c r="F125" s="26">
        <v>11578</v>
      </c>
      <c r="G125" s="27"/>
      <c r="H125" s="7"/>
      <c r="I125" s="28">
        <f t="shared" si="14"/>
        <v>2271</v>
      </c>
      <c r="J125" s="27">
        <f t="shared" si="14"/>
        <v>3051</v>
      </c>
      <c r="K125" s="7"/>
      <c r="L125" s="124">
        <f t="shared" si="22"/>
        <v>-0.60221098883520852</v>
      </c>
      <c r="M125" s="27">
        <f t="shared" ca="1" si="15"/>
        <v>4.6949254217301353E-7</v>
      </c>
      <c r="N125" s="44"/>
      <c r="O125" s="44"/>
      <c r="P125" s="7"/>
      <c r="Q125" s="28">
        <f t="shared" ca="1" si="16"/>
        <v>2292.8866027645195</v>
      </c>
      <c r="R125" s="27">
        <f t="shared" ca="1" si="17"/>
        <v>3030.1421387373775</v>
      </c>
      <c r="S125" s="7"/>
      <c r="T125" s="28">
        <f t="shared" ca="1" si="18"/>
        <v>-0.59707018399929757</v>
      </c>
      <c r="U125" s="27">
        <f t="shared" ca="1" si="19"/>
        <v>0.79484727852972825</v>
      </c>
      <c r="V125" s="7"/>
      <c r="W125" s="28">
        <f t="shared" ca="1" si="20"/>
        <v>-0.6028961840936371</v>
      </c>
      <c r="X125" s="27">
        <f t="shared" ca="1" si="24"/>
        <v>135.28562366415815</v>
      </c>
      <c r="Y125" s="7"/>
      <c r="Z125" s="28">
        <f t="shared" si="23"/>
        <v>135.32399999999998</v>
      </c>
      <c r="AA125" s="27">
        <f t="shared" si="21"/>
        <v>2.3618493569688059</v>
      </c>
      <c r="AB125" s="7"/>
      <c r="AC125" s="28">
        <f t="shared" ca="1" si="13"/>
        <v>-3.8376335841832088E-2</v>
      </c>
      <c r="AD125" s="27"/>
      <c r="AE125" s="7"/>
    </row>
    <row r="126" spans="1:31" s="26" customFormat="1" x14ac:dyDescent="0.25">
      <c r="A126" s="26">
        <v>41</v>
      </c>
      <c r="B126" s="26">
        <v>-627</v>
      </c>
      <c r="C126" s="26">
        <v>14412</v>
      </c>
      <c r="D126" s="26">
        <v>14515</v>
      </c>
      <c r="E126" s="26">
        <v>11839</v>
      </c>
      <c r="F126" s="26">
        <v>11700</v>
      </c>
      <c r="G126" s="27"/>
      <c r="H126" s="7"/>
      <c r="I126" s="28">
        <f t="shared" si="14"/>
        <v>2573</v>
      </c>
      <c r="J126" s="27">
        <f t="shared" si="14"/>
        <v>2815</v>
      </c>
      <c r="K126" s="7"/>
      <c r="L126" s="124">
        <f t="shared" si="22"/>
        <v>-0.67751239486991688</v>
      </c>
      <c r="M126" s="27">
        <f t="shared" ca="1" si="15"/>
        <v>1.2777124636891512E-5</v>
      </c>
      <c r="N126" s="44"/>
      <c r="O126" s="44"/>
      <c r="P126" s="7"/>
      <c r="Q126" s="28">
        <f t="shared" ca="1" si="16"/>
        <v>2594.8866027645195</v>
      </c>
      <c r="R126" s="27">
        <f t="shared" ca="1" si="17"/>
        <v>2794.1421387373775</v>
      </c>
      <c r="S126" s="7"/>
      <c r="T126" s="28">
        <f t="shared" ca="1" si="18"/>
        <v>-0.67571131494331493</v>
      </c>
      <c r="U126" s="27">
        <f t="shared" ca="1" si="19"/>
        <v>0.73294128562763305</v>
      </c>
      <c r="V126" s="7"/>
      <c r="W126" s="28">
        <f t="shared" ca="1" si="20"/>
        <v>-0.68108690527511806</v>
      </c>
      <c r="X126" s="27">
        <f t="shared" ca="1" si="24"/>
        <v>129.56632259404046</v>
      </c>
      <c r="Y126" s="7"/>
      <c r="Z126" s="28">
        <f t="shared" si="23"/>
        <v>129.68099999999998</v>
      </c>
      <c r="AA126" s="27">
        <f t="shared" si="21"/>
        <v>2.2633604272787662</v>
      </c>
      <c r="AB126" s="7"/>
      <c r="AC126" s="28">
        <f t="shared" ca="1" si="13"/>
        <v>-0.11467740595952591</v>
      </c>
      <c r="AD126" s="27"/>
      <c r="AE126" s="7"/>
    </row>
    <row r="127" spans="1:31" s="26" customFormat="1" x14ac:dyDescent="0.25">
      <c r="A127" s="26">
        <v>42</v>
      </c>
      <c r="B127" s="26">
        <v>-627</v>
      </c>
      <c r="C127" s="26">
        <v>14530</v>
      </c>
      <c r="D127" s="26">
        <v>14375</v>
      </c>
      <c r="E127" s="26">
        <v>11701</v>
      </c>
      <c r="F127" s="26">
        <v>11827</v>
      </c>
      <c r="G127" s="27"/>
      <c r="H127" s="7"/>
      <c r="I127" s="28">
        <f t="shared" si="14"/>
        <v>2829</v>
      </c>
      <c r="J127" s="27">
        <f t="shared" si="14"/>
        <v>2548</v>
      </c>
      <c r="K127" s="7"/>
      <c r="L127" s="124">
        <f t="shared" si="22"/>
        <v>-0.7462432570236136</v>
      </c>
      <c r="M127" s="27">
        <f t="shared" ca="1" si="15"/>
        <v>9.9233287005817573E-7</v>
      </c>
      <c r="N127" s="44"/>
      <c r="O127" s="44"/>
      <c r="P127" s="7"/>
      <c r="Q127" s="28">
        <f t="shared" ca="1" si="16"/>
        <v>2850.8866027645195</v>
      </c>
      <c r="R127" s="27">
        <f t="shared" ca="1" si="17"/>
        <v>2527.1421387373775</v>
      </c>
      <c r="S127" s="7"/>
      <c r="T127" s="28">
        <f t="shared" ca="1" si="18"/>
        <v>-0.74237399547864102</v>
      </c>
      <c r="U127" s="27">
        <f t="shared" ca="1" si="19"/>
        <v>0.66290357331890659</v>
      </c>
      <c r="V127" s="7"/>
      <c r="W127" s="28">
        <f t="shared" ca="1" si="20"/>
        <v>-0.74723941608222733</v>
      </c>
      <c r="X127" s="27">
        <f t="shared" ca="1" si="24"/>
        <v>124.04355939395583</v>
      </c>
      <c r="Y127" s="7"/>
      <c r="Z127" s="28">
        <f t="shared" si="23"/>
        <v>124.03799999999998</v>
      </c>
      <c r="AA127" s="27">
        <f t="shared" si="21"/>
        <v>2.1648714975887264</v>
      </c>
      <c r="AB127" s="7"/>
      <c r="AC127" s="28">
        <f t="shared" ca="1" si="13"/>
        <v>5.5593939558491456E-3</v>
      </c>
      <c r="AD127" s="27"/>
      <c r="AE127" s="7"/>
    </row>
    <row r="128" spans="1:31" s="26" customFormat="1" x14ac:dyDescent="0.25">
      <c r="A128" s="26">
        <v>43</v>
      </c>
      <c r="B128" s="26">
        <v>-624</v>
      </c>
      <c r="C128" s="26">
        <v>14654</v>
      </c>
      <c r="D128" s="26">
        <v>14225</v>
      </c>
      <c r="E128" s="26">
        <v>11584</v>
      </c>
      <c r="F128" s="26">
        <v>11976</v>
      </c>
      <c r="G128" s="27"/>
      <c r="H128" s="7"/>
      <c r="I128" s="28">
        <f t="shared" si="14"/>
        <v>3070</v>
      </c>
      <c r="J128" s="27">
        <f t="shared" si="14"/>
        <v>2249</v>
      </c>
      <c r="K128" s="7"/>
      <c r="L128" s="124">
        <f t="shared" si="22"/>
        <v>-0.80746112231953682</v>
      </c>
      <c r="M128" s="27">
        <f t="shared" ca="1" si="15"/>
        <v>3.8546505691653496E-6</v>
      </c>
      <c r="N128" s="44"/>
      <c r="O128" s="44"/>
      <c r="P128" s="7"/>
      <c r="Q128" s="28">
        <f t="shared" ca="1" si="16"/>
        <v>3091.8866027645195</v>
      </c>
      <c r="R128" s="27">
        <f t="shared" ca="1" si="17"/>
        <v>2228.1421387373775</v>
      </c>
      <c r="S128" s="7"/>
      <c r="T128" s="28">
        <f t="shared" ca="1" si="18"/>
        <v>-0.80513065957635022</v>
      </c>
      <c r="U128" s="27">
        <f t="shared" ca="1" si="19"/>
        <v>0.58447182807430287</v>
      </c>
      <c r="V128" s="7"/>
      <c r="W128" s="28">
        <f t="shared" ca="1" si="20"/>
        <v>-0.8094244487236697</v>
      </c>
      <c r="X128" s="27">
        <f t="shared" ca="1" si="24"/>
        <v>118.29856700681677</v>
      </c>
      <c r="Y128" s="7"/>
      <c r="Z128" s="28">
        <f t="shared" si="23"/>
        <v>118.42199999999998</v>
      </c>
      <c r="AA128" s="27">
        <f t="shared" si="21"/>
        <v>2.0668538067967246</v>
      </c>
      <c r="AB128" s="7"/>
      <c r="AC128" s="28">
        <f t="shared" ca="1" si="13"/>
        <v>-0.12343299318321499</v>
      </c>
      <c r="AD128" s="27"/>
      <c r="AE128" s="7"/>
    </row>
    <row r="129" spans="1:31" s="26" customFormat="1" x14ac:dyDescent="0.25">
      <c r="A129" s="26">
        <v>44</v>
      </c>
      <c r="B129" s="26">
        <v>-604</v>
      </c>
      <c r="C129" s="26">
        <v>14751</v>
      </c>
      <c r="D129" s="26">
        <v>14076</v>
      </c>
      <c r="E129" s="26">
        <v>11478</v>
      </c>
      <c r="F129" s="26">
        <v>12126</v>
      </c>
      <c r="G129" s="27"/>
      <c r="H129" s="7"/>
      <c r="I129" s="28">
        <f t="shared" si="14"/>
        <v>3273</v>
      </c>
      <c r="J129" s="27">
        <f t="shared" si="14"/>
        <v>1950</v>
      </c>
      <c r="K129" s="7"/>
      <c r="L129" s="124">
        <f t="shared" si="22"/>
        <v>-0.85933534102253273</v>
      </c>
      <c r="M129" s="27">
        <f t="shared" ca="1" si="15"/>
        <v>5.6579013636640963E-6</v>
      </c>
      <c r="N129" s="44"/>
      <c r="O129" s="44"/>
      <c r="P129" s="7"/>
      <c r="Q129" s="28">
        <f t="shared" ca="1" si="16"/>
        <v>3294.8866027645195</v>
      </c>
      <c r="R129" s="27">
        <f t="shared" ca="1" si="17"/>
        <v>1929.1421387373775</v>
      </c>
      <c r="S129" s="7"/>
      <c r="T129" s="28">
        <f t="shared" ca="1" si="18"/>
        <v>-0.85799208203209709</v>
      </c>
      <c r="U129" s="27">
        <f t="shared" ca="1" si="19"/>
        <v>0.50604008282969903</v>
      </c>
      <c r="V129" s="7"/>
      <c r="W129" s="28">
        <f t="shared" ca="1" si="20"/>
        <v>-0.8617139753709907</v>
      </c>
      <c r="X129" s="27">
        <f t="shared" ca="1" si="24"/>
        <v>112.88966217380067</v>
      </c>
      <c r="Y129" s="7"/>
      <c r="Z129" s="28">
        <f t="shared" si="23"/>
        <v>112.98599999999999</v>
      </c>
      <c r="AA129" s="27">
        <f t="shared" si="21"/>
        <v>1.971977708658313</v>
      </c>
      <c r="AB129" s="7"/>
      <c r="AC129" s="28">
        <f t="shared" ca="1" si="13"/>
        <v>-9.6337826199317078E-2</v>
      </c>
      <c r="AD129" s="27"/>
      <c r="AE129" s="7"/>
    </row>
    <row r="130" spans="1:31" s="26" customFormat="1" x14ac:dyDescent="0.25">
      <c r="A130" s="26">
        <v>45</v>
      </c>
      <c r="B130" s="26">
        <v>-610</v>
      </c>
      <c r="C130" s="26">
        <v>14841</v>
      </c>
      <c r="D130" s="26">
        <v>13916</v>
      </c>
      <c r="E130" s="26">
        <v>11397</v>
      </c>
      <c r="F130" s="26">
        <v>12289</v>
      </c>
      <c r="G130" s="27"/>
      <c r="H130" s="7"/>
      <c r="I130" s="28">
        <f t="shared" si="14"/>
        <v>3444</v>
      </c>
      <c r="J130" s="27">
        <f t="shared" si="14"/>
        <v>1627</v>
      </c>
      <c r="K130" s="7"/>
      <c r="L130" s="124">
        <f t="shared" si="22"/>
        <v>-0.90387404435712904</v>
      </c>
      <c r="M130" s="27">
        <f t="shared" ca="1" si="15"/>
        <v>3.0638369640134327E-6</v>
      </c>
      <c r="N130" s="44"/>
      <c r="O130" s="44"/>
      <c r="P130" s="7"/>
      <c r="Q130" s="28">
        <f t="shared" ca="1" si="16"/>
        <v>3465.8866027645195</v>
      </c>
      <c r="R130" s="27">
        <f t="shared" ca="1" si="17"/>
        <v>1606.1421387373775</v>
      </c>
      <c r="S130" s="7"/>
      <c r="T130" s="28">
        <f t="shared" ca="1" si="18"/>
        <v>-0.90252066942092812</v>
      </c>
      <c r="U130" s="27">
        <f t="shared" ca="1" si="19"/>
        <v>0.42131281288318734</v>
      </c>
      <c r="V130" s="7"/>
      <c r="W130" s="28">
        <f t="shared" ca="1" si="20"/>
        <v>-0.90562442630516593</v>
      </c>
      <c r="X130" s="27">
        <f t="shared" ca="1" si="24"/>
        <v>107.41484592760679</v>
      </c>
      <c r="Y130" s="7"/>
      <c r="Z130" s="28">
        <f t="shared" si="23"/>
        <v>107.496</v>
      </c>
      <c r="AA130" s="27">
        <f t="shared" si="21"/>
        <v>1.8761591327238243</v>
      </c>
      <c r="AB130" s="7"/>
      <c r="AC130" s="28">
        <f t="shared" ca="1" si="13"/>
        <v>-8.1154072393204046E-2</v>
      </c>
      <c r="AD130" s="27"/>
      <c r="AE130" s="7"/>
    </row>
    <row r="131" spans="1:31" s="26" customFormat="1" x14ac:dyDescent="0.25">
      <c r="A131" s="26">
        <v>46</v>
      </c>
      <c r="B131" s="26">
        <v>-629</v>
      </c>
      <c r="C131" s="26">
        <v>14912</v>
      </c>
      <c r="D131" s="26">
        <v>13735</v>
      </c>
      <c r="E131" s="26">
        <v>11324</v>
      </c>
      <c r="F131" s="26">
        <v>12460</v>
      </c>
      <c r="G131" s="27"/>
      <c r="H131" s="7"/>
      <c r="I131" s="28">
        <f t="shared" si="14"/>
        <v>3588</v>
      </c>
      <c r="J131" s="27">
        <f t="shared" si="14"/>
        <v>1275</v>
      </c>
      <c r="K131" s="7"/>
      <c r="L131" s="124">
        <f t="shared" si="22"/>
        <v>-0.94110765391165485</v>
      </c>
      <c r="M131" s="27">
        <f t="shared" ca="1" si="15"/>
        <v>1.7972104688519381E-6</v>
      </c>
      <c r="N131" s="44"/>
      <c r="O131" s="44"/>
      <c r="P131" s="7"/>
      <c r="Q131" s="28">
        <f t="shared" ca="1" si="16"/>
        <v>3609.8866027645195</v>
      </c>
      <c r="R131" s="27">
        <f t="shared" ca="1" si="17"/>
        <v>1254.1421387373775</v>
      </c>
      <c r="S131" s="7"/>
      <c r="T131" s="28">
        <f t="shared" ca="1" si="18"/>
        <v>-0.94001842722204898</v>
      </c>
      <c r="U131" s="27">
        <f t="shared" ca="1" si="19"/>
        <v>0.32897845058853675</v>
      </c>
      <c r="V131" s="7"/>
      <c r="W131" s="28">
        <f t="shared" ca="1" si="20"/>
        <v>-0.94244825469818749</v>
      </c>
      <c r="X131" s="27">
        <f t="shared" ca="1" si="24"/>
        <v>101.70860392317752</v>
      </c>
      <c r="Y131" s="7"/>
      <c r="Z131" s="28">
        <f t="shared" si="23"/>
        <v>101.83499999999999</v>
      </c>
      <c r="AA131" s="27">
        <f t="shared" si="21"/>
        <v>1.7773560437684255</v>
      </c>
      <c r="AB131" s="7"/>
      <c r="AC131" s="28">
        <f t="shared" ca="1" si="13"/>
        <v>-0.12639607682247345</v>
      </c>
      <c r="AD131" s="27"/>
      <c r="AE131" s="7"/>
    </row>
    <row r="132" spans="1:31" s="26" customFormat="1" x14ac:dyDescent="0.25">
      <c r="A132" s="26">
        <v>47</v>
      </c>
      <c r="B132" s="26">
        <v>-638</v>
      </c>
      <c r="C132" s="26">
        <v>14971</v>
      </c>
      <c r="D132" s="26">
        <v>13563</v>
      </c>
      <c r="E132" s="26">
        <v>11269</v>
      </c>
      <c r="F132" s="26">
        <v>12651</v>
      </c>
      <c r="G132" s="27"/>
      <c r="H132" s="7"/>
      <c r="I132" s="28">
        <f t="shared" si="14"/>
        <v>3702</v>
      </c>
      <c r="J132" s="27">
        <f t="shared" si="14"/>
        <v>912</v>
      </c>
      <c r="K132" s="7"/>
      <c r="L132" s="124">
        <f t="shared" si="22"/>
        <v>-0.96948982376666393</v>
      </c>
      <c r="M132" s="27">
        <f t="shared" ca="1" si="15"/>
        <v>3.7983131435120149E-6</v>
      </c>
      <c r="N132" s="44"/>
      <c r="O132" s="44"/>
      <c r="P132" s="7"/>
      <c r="Q132" s="28">
        <f t="shared" ca="1" si="16"/>
        <v>3723.8866027645195</v>
      </c>
      <c r="R132" s="27">
        <f t="shared" ca="1" si="17"/>
        <v>891.14213873737754</v>
      </c>
      <c r="S132" s="7"/>
      <c r="T132" s="28">
        <f t="shared" ca="1" si="18"/>
        <v>-0.96970415214793637</v>
      </c>
      <c r="U132" s="27">
        <f t="shared" ca="1" si="19"/>
        <v>0.23375863947217834</v>
      </c>
      <c r="V132" s="7"/>
      <c r="W132" s="28">
        <f t="shared" ca="1" si="20"/>
        <v>-0.97143874991803858</v>
      </c>
      <c r="X132" s="27">
        <f t="shared" ca="1" si="24"/>
        <v>95.99608091690618</v>
      </c>
      <c r="Y132" s="7"/>
      <c r="Z132" s="28">
        <f t="shared" si="23"/>
        <v>96.092999999999989</v>
      </c>
      <c r="AA132" s="27">
        <f t="shared" si="21"/>
        <v>1.677139238118911</v>
      </c>
      <c r="AB132" s="7"/>
      <c r="AC132" s="28">
        <f t="shared" ca="1" si="13"/>
        <v>-9.6919083093808922E-2</v>
      </c>
      <c r="AD132" s="27"/>
      <c r="AE132" s="7"/>
    </row>
    <row r="133" spans="1:31" s="26" customFormat="1" x14ac:dyDescent="0.25">
      <c r="A133" s="26">
        <v>48</v>
      </c>
      <c r="B133" s="26">
        <v>-635</v>
      </c>
      <c r="C133" s="26">
        <v>14999</v>
      </c>
      <c r="D133" s="26">
        <v>13369</v>
      </c>
      <c r="E133" s="26">
        <v>11231</v>
      </c>
      <c r="F133" s="26">
        <v>12830</v>
      </c>
      <c r="G133" s="27"/>
      <c r="H133" s="7"/>
      <c r="I133" s="28">
        <f t="shared" si="14"/>
        <v>3768</v>
      </c>
      <c r="J133" s="27">
        <f t="shared" si="14"/>
        <v>539</v>
      </c>
      <c r="K133" s="7"/>
      <c r="L133" s="124">
        <f t="shared" si="22"/>
        <v>-0.98807330502117074</v>
      </c>
      <c r="M133" s="27">
        <f t="shared" ca="1" si="15"/>
        <v>2.651054223446512E-8</v>
      </c>
      <c r="N133" s="44"/>
      <c r="O133" s="44"/>
      <c r="P133" s="7"/>
      <c r="Q133" s="28">
        <f t="shared" ca="1" si="16"/>
        <v>3789.8866027645195</v>
      </c>
      <c r="R133" s="27">
        <f t="shared" ca="1" si="17"/>
        <v>518.14213873737754</v>
      </c>
      <c r="S133" s="7"/>
      <c r="T133" s="28">
        <f t="shared" ca="1" si="18"/>
        <v>-0.98689062447345011</v>
      </c>
      <c r="U133" s="27">
        <f t="shared" ca="1" si="19"/>
        <v>0.13591569306335829</v>
      </c>
      <c r="V133" s="7"/>
      <c r="W133" s="28">
        <f t="shared" ca="1" si="20"/>
        <v>-0.98791048443821372</v>
      </c>
      <c r="X133" s="27">
        <f t="shared" ca="1" si="24"/>
        <v>90.299664134484601</v>
      </c>
      <c r="Y133" s="7"/>
      <c r="Z133" s="28">
        <f t="shared" si="23"/>
        <v>90.377999999999986</v>
      </c>
      <c r="AA133" s="27">
        <f t="shared" si="21"/>
        <v>1.5773936713674348</v>
      </c>
      <c r="AB133" s="7"/>
      <c r="AC133" s="28">
        <f t="shared" ca="1" si="13"/>
        <v>-7.8335865515384739E-2</v>
      </c>
      <c r="AD133" s="27"/>
      <c r="AE133" s="7"/>
    </row>
    <row r="134" spans="1:31" s="26" customFormat="1" x14ac:dyDescent="0.25">
      <c r="A134" s="26">
        <v>49</v>
      </c>
      <c r="B134" s="26">
        <v>-627</v>
      </c>
      <c r="C134" s="26">
        <v>15017</v>
      </c>
      <c r="D134" s="26">
        <v>13183</v>
      </c>
      <c r="E134" s="26">
        <v>11207</v>
      </c>
      <c r="F134" s="26">
        <v>13012</v>
      </c>
      <c r="G134" s="27"/>
      <c r="H134" s="7"/>
      <c r="I134" s="28">
        <f t="shared" si="14"/>
        <v>3810</v>
      </c>
      <c r="J134" s="27">
        <f t="shared" si="14"/>
        <v>171</v>
      </c>
      <c r="K134" s="7"/>
      <c r="L134" s="124">
        <f t="shared" si="22"/>
        <v>-0.99678039457357348</v>
      </c>
      <c r="M134" s="27">
        <f t="shared" ca="1" si="15"/>
        <v>1.8540041654975392E-6</v>
      </c>
      <c r="N134" s="44"/>
      <c r="O134" s="44"/>
      <c r="P134" s="7"/>
      <c r="Q134" s="28">
        <f t="shared" ca="1" si="16"/>
        <v>3831.8866027645195</v>
      </c>
      <c r="R134" s="27">
        <f t="shared" ca="1" si="17"/>
        <v>150.14213873737754</v>
      </c>
      <c r="S134" s="7"/>
      <c r="T134" s="28">
        <f t="shared" ca="1" si="18"/>
        <v>-0.99782747049877707</v>
      </c>
      <c r="U134" s="27">
        <f t="shared" ca="1" si="19"/>
        <v>3.9384314300769052E-2</v>
      </c>
      <c r="V134" s="7"/>
      <c r="W134" s="28">
        <f t="shared" ca="1" si="20"/>
        <v>-0.99814201278933645</v>
      </c>
      <c r="X134" s="27">
        <f t="shared" ca="1" si="24"/>
        <v>84.725731046508486</v>
      </c>
      <c r="Y134" s="7"/>
      <c r="Z134" s="28">
        <f t="shared" si="23"/>
        <v>84.734999999999985</v>
      </c>
      <c r="AA134" s="27">
        <f t="shared" si="21"/>
        <v>1.4789047416773948</v>
      </c>
      <c r="AB134" s="7"/>
      <c r="AC134" s="28">
        <f t="shared" ca="1" si="13"/>
        <v>-9.2689534914995875E-3</v>
      </c>
      <c r="AD134" s="27"/>
      <c r="AE134" s="7"/>
    </row>
    <row r="135" spans="1:31" s="26" customFormat="1" x14ac:dyDescent="0.25">
      <c r="A135" s="26">
        <v>50</v>
      </c>
      <c r="B135" s="26">
        <v>-616</v>
      </c>
      <c r="C135" s="26">
        <v>15017</v>
      </c>
      <c r="D135" s="26">
        <v>12997</v>
      </c>
      <c r="E135" s="26">
        <v>11211</v>
      </c>
      <c r="F135" s="26">
        <v>13198</v>
      </c>
      <c r="G135" s="27"/>
      <c r="H135" s="7"/>
      <c r="I135" s="28">
        <f t="shared" si="14"/>
        <v>3806</v>
      </c>
      <c r="J135" s="27">
        <f t="shared" si="14"/>
        <v>-201</v>
      </c>
      <c r="K135" s="7"/>
      <c r="L135" s="124">
        <f t="shared" si="22"/>
        <v>-0.99592146945368809</v>
      </c>
      <c r="M135" s="27">
        <f t="shared" ca="1" si="15"/>
        <v>2.1681278740306507E-7</v>
      </c>
      <c r="N135" s="44"/>
      <c r="O135" s="44"/>
      <c r="P135" s="7"/>
      <c r="Q135" s="28">
        <f t="shared" ca="1" si="16"/>
        <v>3827.8866027645195</v>
      </c>
      <c r="R135" s="27">
        <f t="shared" ca="1" si="17"/>
        <v>-221.85786126262246</v>
      </c>
      <c r="S135" s="7"/>
      <c r="T135" s="28">
        <f t="shared" ca="1" si="18"/>
        <v>-0.99678586611541264</v>
      </c>
      <c r="U135" s="27">
        <f t="shared" ca="1" si="19"/>
        <v>-5.8196318578804841E-2</v>
      </c>
      <c r="V135" s="7"/>
      <c r="W135" s="28">
        <f t="shared" ca="1" si="20"/>
        <v>-0.99638710105420836</v>
      </c>
      <c r="X135" s="27">
        <f t="shared" ca="1" si="24"/>
        <v>79.123451444965951</v>
      </c>
      <c r="Y135" s="7"/>
      <c r="Z135" s="28">
        <f t="shared" si="23"/>
        <v>79.190999999999988</v>
      </c>
      <c r="AA135" s="27">
        <f t="shared" si="21"/>
        <v>1.3821436879468292</v>
      </c>
      <c r="AB135" s="7"/>
      <c r="AC135" s="28">
        <f t="shared" ca="1" si="13"/>
        <v>-6.7548555034036895E-2</v>
      </c>
      <c r="AD135" s="27"/>
      <c r="AE135" s="7"/>
    </row>
    <row r="136" spans="1:31" s="26" customFormat="1" x14ac:dyDescent="0.25">
      <c r="A136" s="26">
        <v>51</v>
      </c>
      <c r="B136" s="26">
        <v>-628</v>
      </c>
      <c r="C136" s="26">
        <v>14996</v>
      </c>
      <c r="D136" s="26">
        <v>12811</v>
      </c>
      <c r="E136" s="26">
        <v>11229</v>
      </c>
      <c r="F136" s="26">
        <v>13382</v>
      </c>
      <c r="G136" s="27"/>
      <c r="H136" s="7"/>
      <c r="I136" s="28">
        <f t="shared" si="14"/>
        <v>3767</v>
      </c>
      <c r="J136" s="27">
        <f t="shared" si="14"/>
        <v>-571</v>
      </c>
      <c r="K136" s="7"/>
      <c r="L136" s="124">
        <f t="shared" si="22"/>
        <v>-0.98544987263779804</v>
      </c>
      <c r="M136" s="27">
        <f t="shared" ca="1" si="15"/>
        <v>5.1652510108695727E-9</v>
      </c>
      <c r="N136" s="44"/>
      <c r="O136" s="44"/>
      <c r="P136" s="7"/>
      <c r="Q136" s="28">
        <f t="shared" ca="1" si="16"/>
        <v>3788.8866027645195</v>
      </c>
      <c r="R136" s="27">
        <f t="shared" ca="1" si="17"/>
        <v>-591.85786126262246</v>
      </c>
      <c r="S136" s="7"/>
      <c r="T136" s="28">
        <f t="shared" ca="1" si="18"/>
        <v>-0.98663022337760908</v>
      </c>
      <c r="U136" s="27">
        <f t="shared" ca="1" si="19"/>
        <v>-0.1552523243998864</v>
      </c>
      <c r="V136" s="7"/>
      <c r="W136" s="28">
        <f t="shared" ca="1" si="20"/>
        <v>-0.98552174231854639</v>
      </c>
      <c r="X136" s="27">
        <f t="shared" ca="1" si="24"/>
        <v>73.513736880082774</v>
      </c>
      <c r="Y136" s="7"/>
      <c r="Z136" s="28">
        <f t="shared" si="23"/>
        <v>73.538999999999987</v>
      </c>
      <c r="AA136" s="27">
        <f t="shared" si="21"/>
        <v>1.2834976786241097</v>
      </c>
      <c r="AB136" s="7"/>
      <c r="AC136" s="28">
        <f t="shared" ca="1" si="13"/>
        <v>-2.5263119917212862E-2</v>
      </c>
      <c r="AD136" s="27"/>
      <c r="AE136" s="7"/>
    </row>
    <row r="137" spans="1:31" s="26" customFormat="1" x14ac:dyDescent="0.25">
      <c r="A137" s="26">
        <v>52</v>
      </c>
      <c r="B137" s="26">
        <v>-609</v>
      </c>
      <c r="C137" s="26">
        <v>14964</v>
      </c>
      <c r="D137" s="26">
        <v>12639</v>
      </c>
      <c r="E137" s="26">
        <v>11267</v>
      </c>
      <c r="F137" s="26">
        <v>13564</v>
      </c>
      <c r="G137" s="27"/>
      <c r="H137" s="7"/>
      <c r="I137" s="28">
        <f t="shared" si="14"/>
        <v>3697</v>
      </c>
      <c r="J137" s="27">
        <f t="shared" si="14"/>
        <v>-925</v>
      </c>
      <c r="K137" s="7"/>
      <c r="L137" s="124">
        <f t="shared" si="22"/>
        <v>-0.9661372775965229</v>
      </c>
      <c r="M137" s="27">
        <f t="shared" ca="1" si="15"/>
        <v>2.2765785482662751E-7</v>
      </c>
      <c r="N137" s="44"/>
      <c r="O137" s="44"/>
      <c r="P137" s="7"/>
      <c r="Q137" s="28">
        <f t="shared" ca="1" si="16"/>
        <v>3718.8866027645195</v>
      </c>
      <c r="R137" s="27">
        <f t="shared" ca="1" si="17"/>
        <v>-945.85786126262246</v>
      </c>
      <c r="S137" s="7"/>
      <c r="T137" s="28">
        <f t="shared" ca="1" si="18"/>
        <v>-0.96840214666873081</v>
      </c>
      <c r="U137" s="27">
        <f t="shared" ca="1" si="19"/>
        <v>-0.24811131375302931</v>
      </c>
      <c r="V137" s="7"/>
      <c r="W137" s="28">
        <f t="shared" ca="1" si="20"/>
        <v>-0.96661441264535775</v>
      </c>
      <c r="X137" s="27">
        <f t="shared" ca="1" si="24"/>
        <v>68.070211992845088</v>
      </c>
      <c r="Y137" s="7"/>
      <c r="Z137" s="28">
        <f t="shared" si="23"/>
        <v>68.057999999999993</v>
      </c>
      <c r="AA137" s="27">
        <f t="shared" si="21"/>
        <v>1.1878361823223005</v>
      </c>
      <c r="AB137" s="7"/>
      <c r="AC137" s="28">
        <f t="shared" ca="1" si="13"/>
        <v>1.2211992845095665E-2</v>
      </c>
      <c r="AD137" s="27"/>
      <c r="AE137" s="7"/>
    </row>
    <row r="138" spans="1:31" s="26" customFormat="1" x14ac:dyDescent="0.25">
      <c r="A138" s="26">
        <v>53</v>
      </c>
      <c r="B138" s="26">
        <v>-625</v>
      </c>
      <c r="C138" s="26">
        <v>14913</v>
      </c>
      <c r="D138" s="26">
        <v>12461</v>
      </c>
      <c r="E138" s="26">
        <v>11325</v>
      </c>
      <c r="F138" s="26">
        <v>13743</v>
      </c>
      <c r="G138" s="27"/>
      <c r="H138" s="7"/>
      <c r="I138" s="28">
        <f t="shared" si="14"/>
        <v>3588</v>
      </c>
      <c r="J138" s="27">
        <f t="shared" si="14"/>
        <v>-1282</v>
      </c>
      <c r="K138" s="7"/>
      <c r="L138" s="124">
        <f t="shared" si="22"/>
        <v>-0.93712876827336034</v>
      </c>
      <c r="M138" s="27">
        <f t="shared" ca="1" si="15"/>
        <v>1.7359588753490748E-7</v>
      </c>
      <c r="N138" s="44"/>
      <c r="O138" s="44"/>
      <c r="P138" s="7"/>
      <c r="Q138" s="28">
        <f t="shared" ca="1" si="16"/>
        <v>3609.8866027645195</v>
      </c>
      <c r="R138" s="27">
        <f t="shared" ca="1" si="17"/>
        <v>-1302.8578612626225</v>
      </c>
      <c r="S138" s="7"/>
      <c r="T138" s="28">
        <f t="shared" ca="1" si="18"/>
        <v>-0.94001842722204898</v>
      </c>
      <c r="U138" s="27">
        <f t="shared" ca="1" si="19"/>
        <v>-0.3417572436939107</v>
      </c>
      <c r="V138" s="7"/>
      <c r="W138" s="28">
        <f t="shared" ca="1" si="20"/>
        <v>-0.93754541667133506</v>
      </c>
      <c r="X138" s="27">
        <f t="shared" ca="1" si="24"/>
        <v>62.438166143746116</v>
      </c>
      <c r="Y138" s="7"/>
      <c r="Z138" s="28">
        <f t="shared" si="23"/>
        <v>62.432999999999993</v>
      </c>
      <c r="AA138" s="27">
        <f t="shared" si="21"/>
        <v>1.0896614118976196</v>
      </c>
      <c r="AB138" s="7"/>
      <c r="AC138" s="28">
        <f t="shared" ca="1" si="13"/>
        <v>5.1661437461234527E-3</v>
      </c>
      <c r="AD138" s="27"/>
      <c r="AE138" s="7"/>
    </row>
    <row r="139" spans="1:31" s="26" customFormat="1" x14ac:dyDescent="0.25">
      <c r="A139" s="26">
        <v>54</v>
      </c>
      <c r="B139" s="26">
        <v>-612</v>
      </c>
      <c r="C139" s="26">
        <v>14838</v>
      </c>
      <c r="D139" s="26">
        <v>12296</v>
      </c>
      <c r="E139" s="26">
        <v>11393</v>
      </c>
      <c r="F139" s="26">
        <v>13914</v>
      </c>
      <c r="G139" s="27"/>
      <c r="H139" s="7"/>
      <c r="I139" s="28">
        <f t="shared" si="14"/>
        <v>3445</v>
      </c>
      <c r="J139" s="27">
        <f t="shared" si="14"/>
        <v>-1618</v>
      </c>
      <c r="K139" s="7"/>
      <c r="L139" s="124">
        <f t="shared" si="22"/>
        <v>-0.89997110494900656</v>
      </c>
      <c r="M139" s="27">
        <f t="shared" ca="1" si="15"/>
        <v>9.5044115269026446E-8</v>
      </c>
      <c r="N139" s="44"/>
      <c r="O139" s="44"/>
      <c r="P139" s="7"/>
      <c r="Q139" s="28">
        <f t="shared" ca="1" si="16"/>
        <v>3466.8866027645195</v>
      </c>
      <c r="R139" s="27">
        <f t="shared" ca="1" si="17"/>
        <v>-1638.8578612626225</v>
      </c>
      <c r="S139" s="7"/>
      <c r="T139" s="28">
        <f t="shared" ca="1" si="18"/>
        <v>-0.90278107051676926</v>
      </c>
      <c r="U139" s="27">
        <f t="shared" ca="1" si="19"/>
        <v>-0.42989458952062265</v>
      </c>
      <c r="V139" s="7"/>
      <c r="W139" s="28">
        <f t="shared" ca="1" si="20"/>
        <v>-0.89966281269274795</v>
      </c>
      <c r="X139" s="27">
        <f t="shared" ca="1" si="24"/>
        <v>56.925825916580834</v>
      </c>
      <c r="Y139" s="7"/>
      <c r="Z139" s="28">
        <f t="shared" si="23"/>
        <v>56.92499999999999</v>
      </c>
      <c r="AA139" s="27">
        <f t="shared" si="21"/>
        <v>0.9935286766977719</v>
      </c>
      <c r="AB139" s="7"/>
      <c r="AC139" s="28">
        <f t="shared" ca="1" si="13"/>
        <v>8.2591658084396613E-4</v>
      </c>
      <c r="AD139" s="27"/>
      <c r="AE139" s="7"/>
    </row>
    <row r="140" spans="1:31" s="26" customFormat="1" x14ac:dyDescent="0.25">
      <c r="A140" s="26">
        <v>55</v>
      </c>
      <c r="B140" s="26">
        <v>-643</v>
      </c>
      <c r="C140" s="26">
        <v>14743</v>
      </c>
      <c r="D140" s="26">
        <v>12119</v>
      </c>
      <c r="E140" s="26">
        <v>11479</v>
      </c>
      <c r="F140" s="26">
        <v>14076</v>
      </c>
      <c r="G140" s="27"/>
      <c r="H140" s="7"/>
      <c r="I140" s="28">
        <f t="shared" si="14"/>
        <v>3264</v>
      </c>
      <c r="J140" s="27">
        <f t="shared" si="14"/>
        <v>-1957</v>
      </c>
      <c r="K140" s="7"/>
      <c r="L140" s="124">
        <f t="shared" si="22"/>
        <v>-0.85198085216081765</v>
      </c>
      <c r="M140" s="27">
        <f t="shared" ca="1" si="15"/>
        <v>1.0383955446750152E-8</v>
      </c>
      <c r="N140" s="44"/>
      <c r="O140" s="44"/>
      <c r="P140" s="7"/>
      <c r="Q140" s="28">
        <f t="shared" ca="1" si="16"/>
        <v>3285.8866027645195</v>
      </c>
      <c r="R140" s="27">
        <f t="shared" ca="1" si="17"/>
        <v>-1977.8578612626225</v>
      </c>
      <c r="S140" s="7"/>
      <c r="T140" s="28">
        <f t="shared" ca="1" si="18"/>
        <v>-0.855648472169527</v>
      </c>
      <c r="U140" s="27">
        <f t="shared" ca="1" si="19"/>
        <v>-0.51881887593507303</v>
      </c>
      <c r="V140" s="7"/>
      <c r="W140" s="28">
        <f t="shared" ca="1" si="20"/>
        <v>-0.85187895046580353</v>
      </c>
      <c r="X140" s="27">
        <f t="shared" ca="1" si="24"/>
        <v>51.123526337409999</v>
      </c>
      <c r="Y140" s="7"/>
      <c r="Z140" s="28">
        <f t="shared" si="23"/>
        <v>51.137999999999991</v>
      </c>
      <c r="AA140" s="27">
        <f t="shared" si="21"/>
        <v>0.89252647288485998</v>
      </c>
      <c r="AB140" s="7"/>
      <c r="AC140" s="28">
        <f t="shared" ca="1" si="13"/>
        <v>-1.4473662589992387E-2</v>
      </c>
      <c r="AD140" s="27"/>
      <c r="AE140" s="7"/>
    </row>
    <row r="141" spans="1:31" s="26" customFormat="1" x14ac:dyDescent="0.25">
      <c r="A141" s="26">
        <v>56</v>
      </c>
      <c r="B141" s="26">
        <v>-629</v>
      </c>
      <c r="C141" s="26">
        <v>14642</v>
      </c>
      <c r="D141" s="26">
        <v>11968</v>
      </c>
      <c r="E141" s="26">
        <v>11590</v>
      </c>
      <c r="F141" s="26">
        <v>14240</v>
      </c>
      <c r="G141" s="27"/>
      <c r="H141" s="7"/>
      <c r="I141" s="28">
        <f t="shared" si="14"/>
        <v>3052</v>
      </c>
      <c r="J141" s="27">
        <f t="shared" si="14"/>
        <v>-2272</v>
      </c>
      <c r="K141" s="7"/>
      <c r="L141" s="124">
        <f t="shared" si="22"/>
        <v>-0.79662438044888972</v>
      </c>
      <c r="M141" s="27">
        <f t="shared" ca="1" si="15"/>
        <v>3.0905127466268776E-7</v>
      </c>
      <c r="N141" s="44"/>
      <c r="O141" s="44"/>
      <c r="P141" s="7"/>
      <c r="Q141" s="28">
        <f t="shared" ca="1" si="16"/>
        <v>3073.8866027645195</v>
      </c>
      <c r="R141" s="27">
        <f t="shared" ca="1" si="17"/>
        <v>-2292.8578612626225</v>
      </c>
      <c r="S141" s="7"/>
      <c r="T141" s="28">
        <f t="shared" ca="1" si="18"/>
        <v>-0.80044343985121014</v>
      </c>
      <c r="U141" s="27">
        <f t="shared" ca="1" si="19"/>
        <v>-0.60144763764761544</v>
      </c>
      <c r="V141" s="7"/>
      <c r="W141" s="28">
        <f t="shared" ca="1" si="20"/>
        <v>-0.79606845664596104</v>
      </c>
      <c r="X141" s="27">
        <f t="shared" ca="1" si="24"/>
        <v>45.394279814520928</v>
      </c>
      <c r="Y141" s="7"/>
      <c r="Z141" s="28">
        <f t="shared" si="23"/>
        <v>45.47699999999999</v>
      </c>
      <c r="AA141" s="27">
        <f t="shared" si="21"/>
        <v>0.79372338392946107</v>
      </c>
      <c r="AB141" s="7"/>
      <c r="AC141" s="28">
        <f t="shared" ca="1" si="13"/>
        <v>-8.272018547906157E-2</v>
      </c>
      <c r="AD141" s="27"/>
      <c r="AE141" s="7"/>
    </row>
    <row r="142" spans="1:31" s="26" customFormat="1" x14ac:dyDescent="0.25">
      <c r="A142" s="26">
        <v>57</v>
      </c>
      <c r="B142" s="26">
        <v>-639</v>
      </c>
      <c r="C142" s="26">
        <v>14506</v>
      </c>
      <c r="D142" s="26">
        <v>11815</v>
      </c>
      <c r="E142" s="26">
        <v>11705</v>
      </c>
      <c r="F142" s="26">
        <v>14381</v>
      </c>
      <c r="G142" s="27"/>
      <c r="H142" s="7"/>
      <c r="I142" s="28">
        <f t="shared" si="14"/>
        <v>2801</v>
      </c>
      <c r="J142" s="27">
        <f t="shared" si="14"/>
        <v>-2566</v>
      </c>
      <c r="K142" s="7"/>
      <c r="L142" s="124">
        <f t="shared" si="22"/>
        <v>-0.73242989212308407</v>
      </c>
      <c r="M142" s="27">
        <f t="shared" ca="1" si="15"/>
        <v>5.2330111109245419E-6</v>
      </c>
      <c r="N142" s="44"/>
      <c r="O142" s="44"/>
      <c r="P142" s="7"/>
      <c r="Q142" s="28">
        <f t="shared" ca="1" si="16"/>
        <v>2822.8866027645195</v>
      </c>
      <c r="R142" s="27">
        <f t="shared" ca="1" si="17"/>
        <v>-2586.8578612626225</v>
      </c>
      <c r="S142" s="7"/>
      <c r="T142" s="28">
        <f t="shared" ca="1" si="18"/>
        <v>-0.73508276479508972</v>
      </c>
      <c r="U142" s="27">
        <f t="shared" ca="1" si="19"/>
        <v>-0.67856781524598841</v>
      </c>
      <c r="V142" s="7"/>
      <c r="W142" s="28">
        <f t="shared" ca="1" si="20"/>
        <v>-0.73014231455916967</v>
      </c>
      <c r="X142" s="27">
        <f t="shared" ca="1" si="24"/>
        <v>39.562875738433547</v>
      </c>
      <c r="Y142" s="7"/>
      <c r="Z142" s="28">
        <f t="shared" si="23"/>
        <v>39.725999999999992</v>
      </c>
      <c r="AA142" s="27">
        <f t="shared" si="21"/>
        <v>0.69334949864726725</v>
      </c>
      <c r="AB142" s="7"/>
      <c r="AC142" s="28">
        <f t="shared" ca="1" si="13"/>
        <v>-0.16312426156644477</v>
      </c>
      <c r="AD142" s="27"/>
      <c r="AE142" s="7"/>
    </row>
    <row r="143" spans="1:31" s="26" customFormat="1" x14ac:dyDescent="0.25">
      <c r="A143" s="26">
        <v>58</v>
      </c>
      <c r="B143" s="26">
        <v>-613</v>
      </c>
      <c r="C143" s="26">
        <v>14383</v>
      </c>
      <c r="D143" s="26">
        <v>11692</v>
      </c>
      <c r="E143" s="26">
        <v>11842</v>
      </c>
      <c r="F143" s="26">
        <v>14513</v>
      </c>
      <c r="G143" s="27"/>
      <c r="H143" s="7"/>
      <c r="I143" s="28">
        <f t="shared" si="14"/>
        <v>2541</v>
      </c>
      <c r="J143" s="27">
        <f t="shared" si="14"/>
        <v>-2821</v>
      </c>
      <c r="K143" s="7"/>
      <c r="L143" s="124">
        <f t="shared" si="22"/>
        <v>-0.66390528974158836</v>
      </c>
      <c r="M143" s="27">
        <f t="shared" ca="1" si="15"/>
        <v>3.8338048692025453E-6</v>
      </c>
      <c r="N143" s="44"/>
      <c r="O143" s="44"/>
      <c r="P143" s="7"/>
      <c r="Q143" s="28">
        <f t="shared" ca="1" si="16"/>
        <v>2562.8866027645195</v>
      </c>
      <c r="R143" s="27">
        <f t="shared" ca="1" si="17"/>
        <v>-2841.8578612626225</v>
      </c>
      <c r="S143" s="7"/>
      <c r="T143" s="28">
        <f t="shared" ca="1" si="18"/>
        <v>-0.6673784798763992</v>
      </c>
      <c r="U143" s="27">
        <f t="shared" ca="1" si="19"/>
        <v>-0.74545776520376084</v>
      </c>
      <c r="V143" s="7"/>
      <c r="W143" s="28">
        <f t="shared" ca="1" si="20"/>
        <v>-0.66194727930514974</v>
      </c>
      <c r="X143" s="27">
        <f t="shared" ca="1" si="24"/>
        <v>34.070398430085163</v>
      </c>
      <c r="Y143" s="7"/>
      <c r="Z143" s="28">
        <f t="shared" si="23"/>
        <v>34.208999999999989</v>
      </c>
      <c r="AA143" s="27">
        <f t="shared" si="21"/>
        <v>0.59705968381473995</v>
      </c>
      <c r="AB143" s="7"/>
      <c r="AC143" s="28">
        <f t="shared" ca="1" si="13"/>
        <v>-0.13860156991482597</v>
      </c>
      <c r="AD143" s="27"/>
      <c r="AE143" s="7"/>
    </row>
    <row r="144" spans="1:31" s="26" customFormat="1" x14ac:dyDescent="0.25">
      <c r="A144" s="26">
        <v>59</v>
      </c>
      <c r="B144" s="26">
        <v>-633</v>
      </c>
      <c r="C144" s="26">
        <v>14232</v>
      </c>
      <c r="D144" s="26">
        <v>11570</v>
      </c>
      <c r="E144" s="26">
        <v>11986</v>
      </c>
      <c r="F144" s="26">
        <v>14630</v>
      </c>
      <c r="G144" s="27"/>
      <c r="H144" s="7"/>
      <c r="I144" s="28">
        <f t="shared" si="14"/>
        <v>2246</v>
      </c>
      <c r="J144" s="27">
        <f t="shared" si="14"/>
        <v>-3060</v>
      </c>
      <c r="K144" s="7"/>
      <c r="L144" s="124">
        <f t="shared" si="22"/>
        <v>-0.58669374512597405</v>
      </c>
      <c r="M144" s="27">
        <f t="shared" ca="1" si="15"/>
        <v>4.101047111089875E-6</v>
      </c>
      <c r="N144" s="44"/>
      <c r="O144" s="44"/>
      <c r="P144" s="7"/>
      <c r="Q144" s="28">
        <f t="shared" ca="1" si="16"/>
        <v>2267.8866027645195</v>
      </c>
      <c r="R144" s="27">
        <f t="shared" ca="1" si="17"/>
        <v>-3080.8578612626225</v>
      </c>
      <c r="S144" s="7"/>
      <c r="T144" s="28">
        <f t="shared" ca="1" si="18"/>
        <v>-0.59056015660326955</v>
      </c>
      <c r="U144" s="27">
        <f t="shared" ca="1" si="19"/>
        <v>-0.80815069869359457</v>
      </c>
      <c r="V144" s="7"/>
      <c r="W144" s="28">
        <f t="shared" ca="1" si="20"/>
        <v>-0.58466864090369564</v>
      </c>
      <c r="X144" s="27">
        <f t="shared" ca="1" si="24"/>
        <v>28.350564858541361</v>
      </c>
      <c r="Y144" s="7"/>
      <c r="Z144" s="28">
        <f t="shared" si="23"/>
        <v>28.51199999999999</v>
      </c>
      <c r="AA144" s="27">
        <f t="shared" si="21"/>
        <v>0.49762827632862305</v>
      </c>
      <c r="AB144" s="7"/>
      <c r="AC144" s="28">
        <f t="shared" ca="1" si="13"/>
        <v>-0.16143514145862881</v>
      </c>
      <c r="AD144" s="27"/>
      <c r="AE144" s="7"/>
    </row>
    <row r="145" spans="1:31" s="26" customFormat="1" x14ac:dyDescent="0.25">
      <c r="A145" s="26">
        <v>60</v>
      </c>
      <c r="B145" s="26">
        <v>-608</v>
      </c>
      <c r="C145" s="26">
        <v>14081</v>
      </c>
      <c r="D145" s="26">
        <v>11472</v>
      </c>
      <c r="E145" s="26">
        <v>12139</v>
      </c>
      <c r="F145" s="26">
        <v>14733</v>
      </c>
      <c r="G145" s="27"/>
      <c r="H145" s="7"/>
      <c r="I145" s="28">
        <f t="shared" si="14"/>
        <v>1942</v>
      </c>
      <c r="J145" s="27">
        <f t="shared" si="14"/>
        <v>-3261</v>
      </c>
      <c r="K145" s="7"/>
      <c r="L145" s="124">
        <f t="shared" si="22"/>
        <v>-0.50706138891919983</v>
      </c>
      <c r="M145" s="27">
        <f t="shared" ca="1" si="15"/>
        <v>3.7721291956082319E-6</v>
      </c>
      <c r="N145" s="44"/>
      <c r="O145" s="44"/>
      <c r="P145" s="7"/>
      <c r="Q145" s="28">
        <f t="shared" ca="1" si="16"/>
        <v>1963.8866027645195</v>
      </c>
      <c r="R145" s="27">
        <f t="shared" ca="1" si="17"/>
        <v>-3281.8578612626225</v>
      </c>
      <c r="S145" s="7"/>
      <c r="T145" s="28">
        <f t="shared" ca="1" si="18"/>
        <v>-0.51139822346756991</v>
      </c>
      <c r="U145" s="27">
        <f t="shared" ca="1" si="19"/>
        <v>-0.86087571807207397</v>
      </c>
      <c r="V145" s="7"/>
      <c r="W145" s="28">
        <f t="shared" ca="1" si="20"/>
        <v>-0.50511919191693455</v>
      </c>
      <c r="X145" s="27">
        <f t="shared" ca="1" si="24"/>
        <v>22.868445487736949</v>
      </c>
      <c r="Y145" s="7"/>
      <c r="Z145" s="28">
        <f t="shared" si="23"/>
        <v>23.039999999999992</v>
      </c>
      <c r="AA145" s="27">
        <f t="shared" si="21"/>
        <v>0.40212385965949338</v>
      </c>
      <c r="AB145" s="7"/>
      <c r="AC145" s="28">
        <f t="shared" ca="1" si="13"/>
        <v>-0.17155451226304308</v>
      </c>
      <c r="AD145" s="27"/>
      <c r="AE145" s="7"/>
    </row>
    <row r="146" spans="1:31" s="26" customFormat="1" x14ac:dyDescent="0.25">
      <c r="A146" s="26">
        <v>61</v>
      </c>
      <c r="B146" s="26">
        <v>-610</v>
      </c>
      <c r="C146" s="26">
        <v>13912</v>
      </c>
      <c r="D146" s="26">
        <v>11381</v>
      </c>
      <c r="E146" s="26">
        <v>12295</v>
      </c>
      <c r="F146" s="26">
        <v>14811</v>
      </c>
      <c r="G146" s="27"/>
      <c r="H146" s="7"/>
      <c r="I146" s="28">
        <f t="shared" si="14"/>
        <v>1617</v>
      </c>
      <c r="J146" s="27">
        <f t="shared" si="14"/>
        <v>-3430</v>
      </c>
      <c r="K146" s="7"/>
      <c r="L146" s="124">
        <f t="shared" si="22"/>
        <v>-0.42252056963586465</v>
      </c>
      <c r="M146" s="27">
        <f t="shared" ca="1" si="15"/>
        <v>5.5603452335469021E-6</v>
      </c>
      <c r="N146" s="44"/>
      <c r="O146" s="44"/>
      <c r="P146" s="7"/>
      <c r="Q146" s="28">
        <f t="shared" ca="1" si="16"/>
        <v>1638.8866027645195</v>
      </c>
      <c r="R146" s="27">
        <f t="shared" ca="1" si="17"/>
        <v>-3450.8578612626225</v>
      </c>
      <c r="S146" s="7"/>
      <c r="T146" s="28">
        <f t="shared" ca="1" si="18"/>
        <v>-0.4267678673192068</v>
      </c>
      <c r="U146" s="27">
        <f t="shared" ca="1" si="19"/>
        <v>-0.90520670451467611</v>
      </c>
      <c r="V146" s="7"/>
      <c r="W146" s="28">
        <f t="shared" ca="1" si="20"/>
        <v>-0.42016253120667252</v>
      </c>
      <c r="X146" s="27">
        <f t="shared" ca="1" si="24"/>
        <v>17.365083790723531</v>
      </c>
      <c r="Y146" s="7"/>
      <c r="Z146" s="28">
        <f t="shared" si="23"/>
        <v>17.549999999999994</v>
      </c>
      <c r="AA146" s="27">
        <f t="shared" si="21"/>
        <v>0.30630528372500471</v>
      </c>
      <c r="AB146" s="7"/>
      <c r="AC146" s="28">
        <f t="shared" ca="1" si="13"/>
        <v>-0.18491620927646224</v>
      </c>
      <c r="AD146" s="27"/>
      <c r="AE146" s="7"/>
    </row>
    <row r="147" spans="1:31" s="26" customFormat="1" x14ac:dyDescent="0.25">
      <c r="A147" s="26">
        <v>62</v>
      </c>
      <c r="B147" s="26">
        <v>-632</v>
      </c>
      <c r="C147" s="26">
        <v>13746</v>
      </c>
      <c r="D147" s="26">
        <v>11318</v>
      </c>
      <c r="E147" s="26">
        <v>12480</v>
      </c>
      <c r="F147" s="26">
        <v>14892</v>
      </c>
      <c r="G147" s="27"/>
      <c r="H147" s="7"/>
      <c r="I147" s="28">
        <f t="shared" si="14"/>
        <v>1266</v>
      </c>
      <c r="J147" s="27">
        <f t="shared" si="14"/>
        <v>-3574</v>
      </c>
      <c r="K147" s="7"/>
      <c r="L147" s="124">
        <f t="shared" si="22"/>
        <v>-0.33084951032673032</v>
      </c>
      <c r="M147" s="27">
        <f t="shared" ca="1" si="15"/>
        <v>5.5994407291513317E-6</v>
      </c>
      <c r="N147" s="44"/>
      <c r="O147" s="44"/>
      <c r="P147" s="7"/>
      <c r="Q147" s="28">
        <f t="shared" ca="1" si="16"/>
        <v>1287.8866027645195</v>
      </c>
      <c r="R147" s="27">
        <f t="shared" ca="1" si="17"/>
        <v>-3594.8578612626225</v>
      </c>
      <c r="S147" s="7"/>
      <c r="T147" s="28">
        <f t="shared" ca="1" si="18"/>
        <v>-0.33536708267897464</v>
      </c>
      <c r="U147" s="27">
        <f t="shared" ca="1" si="19"/>
        <v>-0.94297985272612406</v>
      </c>
      <c r="V147" s="7"/>
      <c r="W147" s="28">
        <f t="shared" ca="1" si="20"/>
        <v>-0.32848319658397529</v>
      </c>
      <c r="X147" s="27">
        <f t="shared" ca="1" si="24"/>
        <v>11.671721922497397</v>
      </c>
      <c r="Y147" s="7"/>
      <c r="Z147" s="28">
        <f t="shared" si="23"/>
        <v>11.861999999999995</v>
      </c>
      <c r="AA147" s="27">
        <f t="shared" si="21"/>
        <v>0.20703095587156725</v>
      </c>
      <c r="AB147" s="7"/>
      <c r="AC147" s="28">
        <f t="shared" ca="1" si="13"/>
        <v>-0.1902780775025974</v>
      </c>
      <c r="AD147" s="27"/>
      <c r="AE147" s="7"/>
    </row>
    <row r="148" spans="1:31" s="26" customFormat="1" x14ac:dyDescent="0.25">
      <c r="A148" s="26">
        <v>63</v>
      </c>
      <c r="B148" s="26">
        <v>-637</v>
      </c>
      <c r="C148" s="26">
        <v>13562</v>
      </c>
      <c r="D148" s="26">
        <v>11262</v>
      </c>
      <c r="E148" s="26">
        <v>12662</v>
      </c>
      <c r="F148" s="26">
        <v>14947</v>
      </c>
      <c r="G148" s="27"/>
      <c r="H148" s="7"/>
      <c r="I148" s="28">
        <f t="shared" si="14"/>
        <v>900</v>
      </c>
      <c r="J148" s="27">
        <f t="shared" si="14"/>
        <v>-3685</v>
      </c>
      <c r="K148" s="7"/>
      <c r="L148" s="124">
        <f t="shared" si="22"/>
        <v>-0.23515630881701446</v>
      </c>
      <c r="M148" s="27">
        <f t="shared" ca="1" si="15"/>
        <v>4.8193106810051871E-6</v>
      </c>
      <c r="N148" s="44"/>
      <c r="O148" s="44"/>
      <c r="P148" s="7"/>
      <c r="Q148" s="28">
        <f t="shared" ca="1" si="16"/>
        <v>921.88660276451947</v>
      </c>
      <c r="R148" s="27">
        <f t="shared" ca="1" si="17"/>
        <v>-3705.8578612626225</v>
      </c>
      <c r="S148" s="7"/>
      <c r="T148" s="28">
        <f t="shared" ca="1" si="18"/>
        <v>-0.24006028160112569</v>
      </c>
      <c r="U148" s="27">
        <f t="shared" ca="1" si="19"/>
        <v>-0.97209665447244853</v>
      </c>
      <c r="V148" s="7"/>
      <c r="W148" s="28">
        <f t="shared" ca="1" si="20"/>
        <v>-0.23296101597071692</v>
      </c>
      <c r="X148" s="27">
        <f t="shared" ca="1" si="24"/>
        <v>5.9428096552363741</v>
      </c>
      <c r="Y148" s="7"/>
      <c r="Z148" s="28">
        <f t="shared" si="23"/>
        <v>6.1289999999999951</v>
      </c>
      <c r="AA148" s="27">
        <f t="shared" si="21"/>
        <v>0.10697122985473237</v>
      </c>
      <c r="AB148" s="7"/>
      <c r="AC148" s="28">
        <f t="shared" ref="AC148:AC149" ca="1" si="25">X148-Z148</f>
        <v>-0.18619034476362106</v>
      </c>
      <c r="AD148" s="27"/>
      <c r="AE148" s="7"/>
    </row>
    <row r="149" spans="1:31" s="26" customFormat="1" x14ac:dyDescent="0.25">
      <c r="A149" s="26">
        <v>64</v>
      </c>
      <c r="B149" s="26">
        <v>-634</v>
      </c>
      <c r="C149" s="26">
        <v>13370</v>
      </c>
      <c r="D149" s="26">
        <v>11221</v>
      </c>
      <c r="E149" s="26">
        <v>12837</v>
      </c>
      <c r="F149" s="26">
        <v>14978</v>
      </c>
      <c r="G149" s="27"/>
      <c r="H149" s="7"/>
      <c r="I149" s="28">
        <f t="shared" ref="I149:J149" si="26">C149-E149</f>
        <v>533</v>
      </c>
      <c r="J149" s="27">
        <f t="shared" si="26"/>
        <v>-3757</v>
      </c>
      <c r="K149" s="7"/>
      <c r="L149" s="124">
        <f t="shared" si="22"/>
        <v>-0.13757420394987849</v>
      </c>
      <c r="M149" s="27">
        <f t="shared" ref="M149" ca="1" si="27">(W149-L149)^2</f>
        <v>1.0303929218008426E-7</v>
      </c>
      <c r="N149" s="44"/>
      <c r="O149" s="44"/>
      <c r="P149" s="7"/>
      <c r="Q149" s="28">
        <f t="shared" ref="Q149" ca="1" si="28">I149-$J$4</f>
        <v>554.88660276451947</v>
      </c>
      <c r="R149" s="27">
        <f t="shared" ref="R149" ca="1" si="29">J149-$J$3</f>
        <v>-3777.8578612626225</v>
      </c>
      <c r="S149" s="7"/>
      <c r="T149" s="28">
        <f t="shared" ref="T149" ca="1" si="30">Q149/$J$7</f>
        <v>-0.14449307942743564</v>
      </c>
      <c r="U149" s="27">
        <f t="shared" ref="U149" ca="1" si="31">R149/$J$6</f>
        <v>-0.99098322857817256</v>
      </c>
      <c r="V149" s="7"/>
      <c r="W149" s="28">
        <f t="shared" ref="W149" ca="1" si="32">(T149-U149*SIN(-$J$11*PI()/180))/(COS(-$J$11*PI()/180))</f>
        <v>-0.13725320661004514</v>
      </c>
      <c r="X149" s="27">
        <f ca="1">IF(MOD(ATAN2(U149,W149)*180/PI()-$J$9+360,360)&gt;5,MOD(ATAN2(U149,W149)*180/PI()-$J$9+360,360)-360,MOD(ATAN2(U149,W149)*180/PI()-$J$9+360,360))</f>
        <v>0.35156443292828499</v>
      </c>
      <c r="Y149" s="7"/>
      <c r="Z149" s="28">
        <f t="shared" si="23"/>
        <v>0.4229999999999956</v>
      </c>
      <c r="AA149" s="27">
        <f t="shared" ref="AA149" si="33">Z149*PI()/180</f>
        <v>7.3827427359359366E-3</v>
      </c>
      <c r="AB149" s="7"/>
      <c r="AC149" s="28">
        <f t="shared" ca="1" si="25"/>
        <v>-7.1435567071710615E-2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40023</v>
      </c>
    </row>
    <row r="155" spans="1:31" x14ac:dyDescent="0.25">
      <c r="A155" t="s">
        <v>177</v>
      </c>
      <c r="B155">
        <v>40023</v>
      </c>
    </row>
    <row r="156" spans="1:31" x14ac:dyDescent="0.25">
      <c r="A156" s="31" t="s">
        <v>188</v>
      </c>
      <c r="B156" s="31">
        <v>-39976</v>
      </c>
    </row>
    <row r="157" spans="1:31" x14ac:dyDescent="0.25">
      <c r="A157" t="s">
        <v>183</v>
      </c>
      <c r="B157">
        <v>-39976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I1:J2"/>
    <mergeCell ref="L1:O2"/>
    <mergeCell ref="Q1:R1"/>
    <mergeCell ref="T7:T8"/>
    <mergeCell ref="U7:U8"/>
    <mergeCell ref="Z18:AA18"/>
    <mergeCell ref="AC18:AD18"/>
    <mergeCell ref="I12:J13"/>
    <mergeCell ref="I18:J18"/>
    <mergeCell ref="L18:O18"/>
    <mergeCell ref="Q18:R18"/>
    <mergeCell ref="T18:U18"/>
    <mergeCell ref="W18:X18"/>
    <mergeCell ref="L9:O10"/>
  </mergeCells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0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25.640476514321449</v>
      </c>
      <c r="L3" s="102" t="s">
        <v>1</v>
      </c>
      <c r="M3" s="103">
        <v>1.0010036844043697</v>
      </c>
      <c r="N3" s="104" t="s">
        <v>18</v>
      </c>
      <c r="O3" s="102">
        <v>0.99784087783544573</v>
      </c>
      <c r="Q3" s="101" t="s">
        <v>194</v>
      </c>
      <c r="R3" s="101">
        <f ca="1">MAX(AC21:AC149)</f>
        <v>0.31833112473654523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-38.727003378358482</v>
      </c>
      <c r="L4" s="104" t="s">
        <v>5</v>
      </c>
      <c r="M4" s="106">
        <v>360.00734462530585</v>
      </c>
      <c r="N4" s="104" t="s">
        <v>21</v>
      </c>
      <c r="O4" s="104">
        <v>360.01540378121808</v>
      </c>
      <c r="Q4" s="105" t="s">
        <v>195</v>
      </c>
      <c r="R4" s="105">
        <f ca="1">MIN(AC21:AC149)</f>
        <v>-0.24140724674532521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-172.14268161462863</v>
      </c>
      <c r="N5" s="107" t="s">
        <v>24</v>
      </c>
      <c r="O5" s="107">
        <v>-172.10098519377829</v>
      </c>
      <c r="Q5" s="8"/>
      <c r="R5" s="8"/>
      <c r="T5" s="45" t="s">
        <v>55</v>
      </c>
      <c r="U5" s="47">
        <v>14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3866.1663991411419</v>
      </c>
      <c r="L6" s="107" t="s">
        <v>12</v>
      </c>
      <c r="M6" s="108">
        <v>2.1442410231815775E-4</v>
      </c>
      <c r="N6" s="107" t="s">
        <v>26</v>
      </c>
      <c r="O6" s="107">
        <v>8.2476412497799672E-5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-3876.1459990179851</v>
      </c>
      <c r="L7" s="109" t="s">
        <v>15</v>
      </c>
      <c r="M7" s="110">
        <f ca="1">SUM(M20:M84)</f>
        <v>5.8364169171103348E-4</v>
      </c>
      <c r="N7" s="109" t="s">
        <v>15</v>
      </c>
      <c r="O7" s="89">
        <f ca="1">SUM(M85:M149)</f>
        <v>5.5621755315245019E-4</v>
      </c>
      <c r="Q7" s="101" t="s">
        <v>194</v>
      </c>
      <c r="R7" s="101">
        <f ca="1">MAX(AD21:AD83)</f>
        <v>0.1394272407728181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-0.14843953772594887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-172.18217445744912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-172.33013209454339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0.14795763709432208</v>
      </c>
      <c r="L11" s="113" t="s">
        <v>208</v>
      </c>
      <c r="M11" s="114">
        <f>(M6+O6)/2</f>
        <v>1.4845025740797872E-4</v>
      </c>
      <c r="N11" s="115"/>
      <c r="O11" s="115"/>
      <c r="Q11" s="101" t="s">
        <v>194</v>
      </c>
      <c r="R11" s="101">
        <f ca="1">MAX(W20:W149)</f>
        <v>0.9986602292021789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0.99942228111990772</v>
      </c>
      <c r="N12" s="118"/>
      <c r="O12" s="118"/>
      <c r="Q12" s="105" t="s">
        <v>195</v>
      </c>
      <c r="R12" s="105">
        <f ca="1">MIN(W20:W149)</f>
        <v>-0.99929218792966223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-172.12183340420347</v>
      </c>
      <c r="N13" s="121"/>
      <c r="O13" s="121"/>
    </row>
    <row r="14" spans="1:24" x14ac:dyDescent="0.25">
      <c r="I14" s="9" t="s">
        <v>138</v>
      </c>
      <c r="L14" s="9"/>
      <c r="M14" s="9"/>
      <c r="N14" s="9"/>
      <c r="O14" s="9"/>
    </row>
    <row r="15" spans="1:24" x14ac:dyDescent="0.25">
      <c r="I15" s="9" t="s">
        <v>136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13386</v>
      </c>
      <c r="D20" s="26">
        <v>11246</v>
      </c>
      <c r="E20" s="26">
        <v>12926</v>
      </c>
      <c r="F20" s="26">
        <v>15050</v>
      </c>
      <c r="G20" s="27"/>
      <c r="H20" s="7"/>
      <c r="I20" s="28">
        <f>C20-E20</f>
        <v>460</v>
      </c>
      <c r="J20" s="27">
        <f>D20-F20</f>
        <v>-3804</v>
      </c>
      <c r="K20" s="7"/>
      <c r="L20" s="124">
        <f>$M$3*SIN(2*PI()/$M$4*($Z20+$M$5))+$M$6</f>
        <v>-0.13669020942363988</v>
      </c>
      <c r="M20" s="27">
        <f ca="1">(W20-L20)^2</f>
        <v>2.9878607286055238E-5</v>
      </c>
      <c r="N20" s="44"/>
      <c r="O20" s="44"/>
      <c r="P20" s="7"/>
      <c r="Q20" s="28">
        <f ca="1">I20-$J$4</f>
        <v>498.72700337835846</v>
      </c>
      <c r="R20" s="27">
        <f ca="1">J20-$J$3</f>
        <v>-3829.6404765143216</v>
      </c>
      <c r="S20" s="7"/>
      <c r="T20" s="28">
        <f ca="1">Q20/$J$7</f>
        <v>-0.12866569099943864</v>
      </c>
      <c r="U20" s="27">
        <f ca="1">R20/$J$6</f>
        <v>-0.99055241837626684</v>
      </c>
      <c r="V20" s="7"/>
      <c r="W20" s="28">
        <f ca="1">(T20-U20*SIN(-$J$11*PI()/180))/(COS(-$J$11*PI()/180))</f>
        <v>-0.13122407666948405</v>
      </c>
      <c r="X20" s="27">
        <f ca="1">IF(MOD(ATAN2(U20,W20)*180/PI()-$J$9+360,360)&gt;5,MOD(ATAN2(U20,W20)*180/PI()-$J$9+360,360)-360,MOD(ATAN2(U20,W20)*180/PI()-$J$9+360,360))</f>
        <v>-0.27147078682321535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-0.27147078682321535</v>
      </c>
      <c r="AD20" s="27">
        <f ca="1">INDIRECT("AC"&amp;AE20)-AC20</f>
        <v>0.16023524043541926</v>
      </c>
      <c r="AE20" s="7">
        <v>149</v>
      </c>
    </row>
    <row r="21" spans="1:31" s="26" customFormat="1" x14ac:dyDescent="0.25">
      <c r="A21" s="26">
        <v>1</v>
      </c>
      <c r="B21" s="26">
        <v>592</v>
      </c>
      <c r="C21" s="26">
        <v>13549</v>
      </c>
      <c r="D21" s="26">
        <v>11268</v>
      </c>
      <c r="E21" s="26">
        <v>12727</v>
      </c>
      <c r="F21" s="26">
        <v>15003</v>
      </c>
      <c r="G21" s="27"/>
      <c r="H21" s="7"/>
      <c r="I21" s="28">
        <f t="shared" ref="I21:J84" si="1">C21-E21</f>
        <v>822</v>
      </c>
      <c r="J21" s="27">
        <f t="shared" si="1"/>
        <v>-3735</v>
      </c>
      <c r="K21" s="7"/>
      <c r="L21" s="124">
        <f t="shared" ref="L21:L84" si="2">$M$3*SIN(2*PI()/$M$4*($Z21+$M$5))+$M$6</f>
        <v>-0.22817379751840844</v>
      </c>
      <c r="M21" s="27">
        <f t="shared" ref="M21:M84" ca="1" si="3">(W21-L21)^2</f>
        <v>1.2987101017019971E-5</v>
      </c>
      <c r="N21" s="44"/>
      <c r="O21" s="44"/>
      <c r="P21" s="7"/>
      <c r="Q21" s="28">
        <f t="shared" ref="Q21:Q84" ca="1" si="4">I21-$J$4</f>
        <v>860.72700337835852</v>
      </c>
      <c r="R21" s="27">
        <f t="shared" ref="R21:R84" ca="1" si="5">J21-$J$3</f>
        <v>-3760.6404765143216</v>
      </c>
      <c r="S21" s="7"/>
      <c r="T21" s="28">
        <f t="shared" ref="T21:T84" ca="1" si="6">Q21/$J$7</f>
        <v>-0.22205742600934594</v>
      </c>
      <c r="U21" s="27">
        <f t="shared" ref="U21:U84" ca="1" si="7">R21/$J$6</f>
        <v>-0.97270528173586557</v>
      </c>
      <c r="V21" s="7"/>
      <c r="W21" s="28">
        <f t="shared" ref="W21:W84" ca="1" si="8">(T21-U21*SIN(-$J$11*PI()/180))/(COS(-$J$11*PI()/180))</f>
        <v>-0.22457003545397911</v>
      </c>
      <c r="X21" s="27">
        <f ca="1">MOD(ATAN2(U21,W21)*180/PI()-$J$9+360,360)</f>
        <v>5.1823604880694347</v>
      </c>
      <c r="Y21" s="7"/>
      <c r="Z21" s="28">
        <f>360/40000*B21+Z20</f>
        <v>5.3279999999999994</v>
      </c>
      <c r="AA21" s="27">
        <f t="shared" ref="AA21:AA84" si="9">Z21*PI()/180</f>
        <v>9.2991142546257871E-2</v>
      </c>
      <c r="AB21" s="7"/>
      <c r="AC21" s="28">
        <f t="shared" ca="1" si="0"/>
        <v>-0.14563951193056468</v>
      </c>
      <c r="AD21" s="27">
        <f t="shared" ref="AD21:AD83" ca="1" si="10">INDIRECT("AC"&amp;AE21)-AC21</f>
        <v>-4.920357542586018E-4</v>
      </c>
      <c r="AE21" s="7">
        <v>148</v>
      </c>
    </row>
    <row r="22" spans="1:31" s="26" customFormat="1" x14ac:dyDescent="0.25">
      <c r="A22" s="26">
        <v>2</v>
      </c>
      <c r="B22" s="26">
        <v>636</v>
      </c>
      <c r="C22" s="26">
        <v>13745</v>
      </c>
      <c r="D22" s="26">
        <v>11328</v>
      </c>
      <c r="E22" s="26">
        <v>12541</v>
      </c>
      <c r="F22" s="26">
        <v>14955</v>
      </c>
      <c r="G22" s="27"/>
      <c r="H22" s="7"/>
      <c r="I22" s="28">
        <f t="shared" si="1"/>
        <v>1204</v>
      </c>
      <c r="J22" s="27">
        <f t="shared" si="1"/>
        <v>-3627</v>
      </c>
      <c r="K22" s="7"/>
      <c r="L22" s="124">
        <f t="shared" si="2"/>
        <v>-0.32423644109978861</v>
      </c>
      <c r="M22" s="27">
        <f t="shared" ca="1" si="3"/>
        <v>1.4082920537067249E-6</v>
      </c>
      <c r="N22" s="44"/>
      <c r="O22" s="44"/>
      <c r="P22" s="7"/>
      <c r="Q22" s="28">
        <f t="shared" ca="1" si="4"/>
        <v>1242.7270033783584</v>
      </c>
      <c r="R22" s="27">
        <f t="shared" ca="1" si="5"/>
        <v>-3652.6404765143216</v>
      </c>
      <c r="S22" s="7"/>
      <c r="T22" s="28">
        <f t="shared" ca="1" si="6"/>
        <v>-0.32060892538444141</v>
      </c>
      <c r="U22" s="27">
        <f t="shared" ca="1" si="7"/>
        <v>-0.94477063308132458</v>
      </c>
      <c r="V22" s="7"/>
      <c r="W22" s="28">
        <f t="shared" ca="1" si="8"/>
        <v>-0.3230497262841287</v>
      </c>
      <c r="X22" s="27">
        <f t="shared" ref="X22:X83" ca="1" si="11">MOD(ATAN2(U22,W22)*180/PI()-$J$9+360,360)</f>
        <v>11.059505304596314</v>
      </c>
      <c r="Y22" s="7"/>
      <c r="Z22" s="28">
        <f t="shared" ref="Z22:Z85" si="12">360/40000*B22+Z21</f>
        <v>11.052</v>
      </c>
      <c r="AA22" s="27">
        <f t="shared" si="9"/>
        <v>0.19289378893041331</v>
      </c>
      <c r="AB22" s="7"/>
      <c r="AC22" s="28">
        <f t="shared" ca="1" si="0"/>
        <v>7.5053045963144882E-3</v>
      </c>
      <c r="AD22" s="27">
        <f t="shared" ca="1" si="10"/>
        <v>-0.13383738738985507</v>
      </c>
      <c r="AE22" s="7">
        <v>147</v>
      </c>
    </row>
    <row r="23" spans="1:31" s="26" customFormat="1" x14ac:dyDescent="0.25">
      <c r="A23" s="26">
        <v>3</v>
      </c>
      <c r="B23" s="26">
        <v>630</v>
      </c>
      <c r="C23" s="26">
        <v>13925</v>
      </c>
      <c r="D23" s="26">
        <v>11398</v>
      </c>
      <c r="E23" s="26">
        <v>12375</v>
      </c>
      <c r="F23" s="26">
        <v>14889</v>
      </c>
      <c r="G23" s="27"/>
      <c r="H23" s="7"/>
      <c r="I23" s="28">
        <f t="shared" si="1"/>
        <v>1550</v>
      </c>
      <c r="J23" s="27">
        <f t="shared" si="1"/>
        <v>-3491</v>
      </c>
      <c r="K23" s="7"/>
      <c r="L23" s="124">
        <f t="shared" si="2"/>
        <v>-0.41620600214584963</v>
      </c>
      <c r="M23" s="27">
        <f t="shared" ca="1" si="3"/>
        <v>1.5863445238554308E-5</v>
      </c>
      <c r="N23" s="44"/>
      <c r="O23" s="44"/>
      <c r="P23" s="7"/>
      <c r="Q23" s="28">
        <f t="shared" ca="1" si="4"/>
        <v>1588.7270033783584</v>
      </c>
      <c r="R23" s="27">
        <f t="shared" ca="1" si="5"/>
        <v>-3516.6404765143216</v>
      </c>
      <c r="S23" s="7"/>
      <c r="T23" s="28">
        <f t="shared" ca="1" si="6"/>
        <v>-0.40987284890219811</v>
      </c>
      <c r="U23" s="27">
        <f t="shared" ca="1" si="7"/>
        <v>-0.90959366810893949</v>
      </c>
      <c r="V23" s="7"/>
      <c r="W23" s="28">
        <f t="shared" ca="1" si="8"/>
        <v>-0.41222310806760021</v>
      </c>
      <c r="X23" s="27">
        <f t="shared" ca="1" si="11"/>
        <v>16.561960325870416</v>
      </c>
      <c r="Y23" s="7"/>
      <c r="Z23" s="28">
        <f t="shared" si="12"/>
        <v>16.722000000000001</v>
      </c>
      <c r="AA23" s="27">
        <f t="shared" si="9"/>
        <v>0.2918539575184918</v>
      </c>
      <c r="AB23" s="7"/>
      <c r="AC23" s="28">
        <f t="shared" ca="1" si="0"/>
        <v>-0.16003967412958531</v>
      </c>
      <c r="AD23" s="27">
        <f t="shared" ca="1" si="10"/>
        <v>3.4066811545265807E-3</v>
      </c>
      <c r="AE23" s="7">
        <v>146</v>
      </c>
    </row>
    <row r="24" spans="1:31" s="26" customFormat="1" x14ac:dyDescent="0.25">
      <c r="A24" s="26">
        <v>4</v>
      </c>
      <c r="B24" s="26">
        <v>629</v>
      </c>
      <c r="C24" s="26">
        <v>14097</v>
      </c>
      <c r="D24" s="26">
        <v>11485</v>
      </c>
      <c r="E24" s="26">
        <v>12202</v>
      </c>
      <c r="F24" s="26">
        <v>14798</v>
      </c>
      <c r="G24" s="27"/>
      <c r="H24" s="7"/>
      <c r="I24" s="28">
        <f t="shared" si="1"/>
        <v>1895</v>
      </c>
      <c r="J24" s="27">
        <f t="shared" si="1"/>
        <v>-3313</v>
      </c>
      <c r="K24" s="7"/>
      <c r="L24" s="124">
        <f t="shared" si="2"/>
        <v>-0.50396517586608836</v>
      </c>
      <c r="M24" s="27">
        <f t="shared" ca="1" si="3"/>
        <v>8.1494743894318197E-6</v>
      </c>
      <c r="N24" s="44"/>
      <c r="O24" s="44"/>
      <c r="P24" s="7"/>
      <c r="Q24" s="28">
        <f t="shared" ca="1" si="4"/>
        <v>1933.7270033783584</v>
      </c>
      <c r="R24" s="27">
        <f t="shared" ca="1" si="5"/>
        <v>-3338.6404765143216</v>
      </c>
      <c r="S24" s="7"/>
      <c r="T24" s="28">
        <f t="shared" ca="1" si="6"/>
        <v>-0.4988787842016954</v>
      </c>
      <c r="U24" s="27">
        <f t="shared" ca="1" si="7"/>
        <v>-0.86355322865978845</v>
      </c>
      <c r="V24" s="7"/>
      <c r="W24" s="28">
        <f t="shared" ca="1" si="8"/>
        <v>-0.50111044743952449</v>
      </c>
      <c r="X24" s="27">
        <f t="shared" ca="1" si="11"/>
        <v>22.308296810521824</v>
      </c>
      <c r="Y24" s="7"/>
      <c r="Z24" s="28">
        <f t="shared" si="12"/>
        <v>22.383000000000003</v>
      </c>
      <c r="AA24" s="27">
        <f t="shared" si="9"/>
        <v>0.39065704647389077</v>
      </c>
      <c r="AB24" s="7"/>
      <c r="AC24" s="28">
        <f t="shared" ca="1" si="0"/>
        <v>-7.4703189478178444E-2</v>
      </c>
      <c r="AD24" s="27">
        <f t="shared" ca="1" si="10"/>
        <v>-2.7587529345911577E-2</v>
      </c>
      <c r="AE24" s="7">
        <v>145</v>
      </c>
    </row>
    <row r="25" spans="1:31" s="26" customFormat="1" x14ac:dyDescent="0.25">
      <c r="A25" s="26">
        <v>5</v>
      </c>
      <c r="B25" s="26">
        <v>636</v>
      </c>
      <c r="C25" s="26">
        <v>14259</v>
      </c>
      <c r="D25" s="26">
        <v>11590</v>
      </c>
      <c r="E25" s="26">
        <v>12042</v>
      </c>
      <c r="F25" s="26">
        <v>14692</v>
      </c>
      <c r="G25" s="27"/>
      <c r="H25" s="7"/>
      <c r="I25" s="28">
        <f t="shared" si="1"/>
        <v>2217</v>
      </c>
      <c r="J25" s="27">
        <f t="shared" si="1"/>
        <v>-3102</v>
      </c>
      <c r="K25" s="7"/>
      <c r="L25" s="124">
        <f t="shared" si="2"/>
        <v>-0.58769788613482843</v>
      </c>
      <c r="M25" s="27">
        <f t="shared" ca="1" si="3"/>
        <v>1.3365531930215026E-5</v>
      </c>
      <c r="N25" s="44"/>
      <c r="O25" s="44"/>
      <c r="P25" s="7"/>
      <c r="Q25" s="28">
        <f t="shared" ca="1" si="4"/>
        <v>2255.7270033783584</v>
      </c>
      <c r="R25" s="27">
        <f t="shared" ca="1" si="5"/>
        <v>-3127.6404765143216</v>
      </c>
      <c r="S25" s="7"/>
      <c r="T25" s="28">
        <f t="shared" ca="1" si="6"/>
        <v>-0.58195099048122623</v>
      </c>
      <c r="U25" s="27">
        <f t="shared" ca="1" si="7"/>
        <v>-0.80897720212174995</v>
      </c>
      <c r="V25" s="7"/>
      <c r="W25" s="28">
        <f t="shared" ca="1" si="8"/>
        <v>-0.58404199610226248</v>
      </c>
      <c r="X25" s="27">
        <f t="shared" ca="1" si="11"/>
        <v>28.009617741567922</v>
      </c>
      <c r="Y25" s="7"/>
      <c r="Z25" s="28">
        <f t="shared" si="12"/>
        <v>28.107000000000003</v>
      </c>
      <c r="AA25" s="27">
        <f t="shared" si="9"/>
        <v>0.49055969285804629</v>
      </c>
      <c r="AB25" s="7"/>
      <c r="AC25" s="28">
        <f t="shared" ca="1" si="0"/>
        <v>-9.7382258432080704E-2</v>
      </c>
      <c r="AD25" s="27">
        <f t="shared" ca="1" si="10"/>
        <v>-8.085798472084349E-3</v>
      </c>
      <c r="AE25" s="7">
        <v>144</v>
      </c>
    </row>
    <row r="26" spans="1:31" s="26" customFormat="1" x14ac:dyDescent="0.25">
      <c r="A26" s="26">
        <v>6</v>
      </c>
      <c r="B26" s="26">
        <v>609</v>
      </c>
      <c r="C26" s="26">
        <v>14394</v>
      </c>
      <c r="D26" s="26">
        <v>11697</v>
      </c>
      <c r="E26" s="26">
        <v>11892</v>
      </c>
      <c r="F26" s="26">
        <v>14567</v>
      </c>
      <c r="G26" s="27"/>
      <c r="H26" s="7"/>
      <c r="I26" s="28">
        <f t="shared" si="1"/>
        <v>2502</v>
      </c>
      <c r="J26" s="27">
        <f t="shared" si="1"/>
        <v>-2870</v>
      </c>
      <c r="K26" s="7"/>
      <c r="L26" s="124">
        <f t="shared" si="2"/>
        <v>-0.66239189948453292</v>
      </c>
      <c r="M26" s="27">
        <f t="shared" ca="1" si="3"/>
        <v>2.478025789137336E-5</v>
      </c>
      <c r="N26" s="44"/>
      <c r="O26" s="44"/>
      <c r="P26" s="7"/>
      <c r="Q26" s="28">
        <f t="shared" ca="1" si="4"/>
        <v>2540.7270033783584</v>
      </c>
      <c r="R26" s="27">
        <f t="shared" ca="1" si="5"/>
        <v>-2895.6404765143216</v>
      </c>
      <c r="S26" s="7"/>
      <c r="T26" s="28">
        <f t="shared" ca="1" si="6"/>
        <v>-0.65547763268515868</v>
      </c>
      <c r="U26" s="27">
        <f t="shared" ca="1" si="7"/>
        <v>-0.74896943834532836</v>
      </c>
      <c r="V26" s="7"/>
      <c r="W26" s="28">
        <f t="shared" ca="1" si="8"/>
        <v>-0.65741392219537487</v>
      </c>
      <c r="X26" s="27">
        <f t="shared" ca="1" si="11"/>
        <v>33.45747669682612</v>
      </c>
      <c r="Y26" s="7"/>
      <c r="Z26" s="28">
        <f t="shared" si="12"/>
        <v>33.588000000000001</v>
      </c>
      <c r="AA26" s="27">
        <f t="shared" si="9"/>
        <v>0.58622118915985544</v>
      </c>
      <c r="AB26" s="7"/>
      <c r="AC26" s="28">
        <f t="shared" ca="1" si="0"/>
        <v>-0.13052330317388083</v>
      </c>
      <c r="AD26" s="27">
        <f t="shared" ca="1" si="10"/>
        <v>4.5353570745064076E-2</v>
      </c>
      <c r="AE26" s="7">
        <v>143</v>
      </c>
    </row>
    <row r="27" spans="1:31" s="26" customFormat="1" x14ac:dyDescent="0.25">
      <c r="A27" s="26">
        <v>7</v>
      </c>
      <c r="B27" s="26">
        <v>612</v>
      </c>
      <c r="C27" s="26">
        <v>14536</v>
      </c>
      <c r="D27" s="26">
        <v>11829</v>
      </c>
      <c r="E27" s="26">
        <v>11762</v>
      </c>
      <c r="F27" s="26">
        <v>14443</v>
      </c>
      <c r="G27" s="27"/>
      <c r="H27" s="7"/>
      <c r="I27" s="28">
        <f t="shared" si="1"/>
        <v>2774</v>
      </c>
      <c r="J27" s="27">
        <f t="shared" si="1"/>
        <v>-2614</v>
      </c>
      <c r="K27" s="7"/>
      <c r="L27" s="124">
        <f t="shared" si="2"/>
        <v>-0.73134923729592272</v>
      </c>
      <c r="M27" s="27">
        <f t="shared" ca="1" si="3"/>
        <v>1.5470671919432897E-5</v>
      </c>
      <c r="N27" s="44"/>
      <c r="O27" s="44"/>
      <c r="P27" s="7"/>
      <c r="Q27" s="28">
        <f t="shared" ca="1" si="4"/>
        <v>2812.7270033783584</v>
      </c>
      <c r="R27" s="27">
        <f t="shared" ca="1" si="5"/>
        <v>-2639.6404765143216</v>
      </c>
      <c r="S27" s="7"/>
      <c r="T27" s="28">
        <f t="shared" ca="1" si="6"/>
        <v>-0.72565042805171887</v>
      </c>
      <c r="U27" s="27">
        <f t="shared" ca="1" si="7"/>
        <v>-0.68275397486789768</v>
      </c>
      <c r="V27" s="7"/>
      <c r="W27" s="28">
        <f t="shared" ca="1" si="8"/>
        <v>-0.72741595979243623</v>
      </c>
      <c r="X27" s="27">
        <f t="shared" ca="1" si="11"/>
        <v>38.996202745160872</v>
      </c>
      <c r="Y27" s="7"/>
      <c r="Z27" s="28">
        <f t="shared" si="12"/>
        <v>39.096000000000004</v>
      </c>
      <c r="AA27" s="27">
        <f t="shared" si="9"/>
        <v>0.6823539243597031</v>
      </c>
      <c r="AB27" s="7"/>
      <c r="AC27" s="28">
        <f t="shared" ca="1" si="0"/>
        <v>-9.979725483913171E-2</v>
      </c>
      <c r="AD27" s="27">
        <f t="shared" ca="1" si="10"/>
        <v>3.5814222066704815E-2</v>
      </c>
      <c r="AE27" s="7">
        <v>142</v>
      </c>
    </row>
    <row r="28" spans="1:31" s="26" customFormat="1" x14ac:dyDescent="0.25">
      <c r="A28" s="26">
        <v>8</v>
      </c>
      <c r="B28" s="26">
        <v>614</v>
      </c>
      <c r="C28" s="26">
        <v>14662</v>
      </c>
      <c r="D28" s="26">
        <v>11980</v>
      </c>
      <c r="E28" s="26">
        <v>11645</v>
      </c>
      <c r="F28" s="26">
        <v>14306</v>
      </c>
      <c r="G28" s="27"/>
      <c r="H28" s="7"/>
      <c r="I28" s="28">
        <f t="shared" si="1"/>
        <v>3017</v>
      </c>
      <c r="J28" s="27">
        <f t="shared" si="1"/>
        <v>-2326</v>
      </c>
      <c r="K28" s="7"/>
      <c r="L28" s="124">
        <f t="shared" si="2"/>
        <v>-0.79374286192907817</v>
      </c>
      <c r="M28" s="27">
        <f t="shared" ca="1" si="3"/>
        <v>1.4652985177034142E-5</v>
      </c>
      <c r="N28" s="44"/>
      <c r="O28" s="44"/>
      <c r="P28" s="7"/>
      <c r="Q28" s="28">
        <f t="shared" ca="1" si="4"/>
        <v>3055.7270033783584</v>
      </c>
      <c r="R28" s="27">
        <f t="shared" ca="1" si="5"/>
        <v>-2351.6404765143216</v>
      </c>
      <c r="S28" s="7"/>
      <c r="T28" s="28">
        <f t="shared" ca="1" si="6"/>
        <v>-0.78834156508875608</v>
      </c>
      <c r="U28" s="27">
        <f t="shared" ca="1" si="7"/>
        <v>-0.6082615784557881</v>
      </c>
      <c r="V28" s="7"/>
      <c r="W28" s="28">
        <f t="shared" ca="1" si="8"/>
        <v>-0.78991494014604313</v>
      </c>
      <c r="X28" s="27">
        <f t="shared" ca="1" si="11"/>
        <v>44.584670467341994</v>
      </c>
      <c r="Y28" s="7"/>
      <c r="Z28" s="28">
        <f t="shared" si="12"/>
        <v>44.622</v>
      </c>
      <c r="AA28" s="27">
        <f t="shared" si="9"/>
        <v>0.7788008188249097</v>
      </c>
      <c r="AB28" s="7"/>
      <c r="AC28" s="28">
        <f t="shared" ca="1" si="0"/>
        <v>-3.7329532658006315E-2</v>
      </c>
      <c r="AD28" s="27">
        <f t="shared" ca="1" si="10"/>
        <v>6.7742051917534241E-2</v>
      </c>
      <c r="AE28" s="7">
        <v>141</v>
      </c>
    </row>
    <row r="29" spans="1:31" s="26" customFormat="1" x14ac:dyDescent="0.25">
      <c r="A29" s="26">
        <v>9</v>
      </c>
      <c r="B29" s="26">
        <v>626</v>
      </c>
      <c r="C29" s="26">
        <v>14760</v>
      </c>
      <c r="D29" s="26">
        <v>12129</v>
      </c>
      <c r="E29" s="26">
        <v>11532</v>
      </c>
      <c r="F29" s="26">
        <v>14137</v>
      </c>
      <c r="G29" s="27"/>
      <c r="H29" s="7"/>
      <c r="I29" s="28">
        <f t="shared" si="1"/>
        <v>3228</v>
      </c>
      <c r="J29" s="27">
        <f t="shared" si="1"/>
        <v>-2008</v>
      </c>
      <c r="K29" s="7"/>
      <c r="L29" s="124">
        <f t="shared" si="2"/>
        <v>-0.84975524679961056</v>
      </c>
      <c r="M29" s="27">
        <f t="shared" ca="1" si="3"/>
        <v>3.1550856451932236E-5</v>
      </c>
      <c r="N29" s="44"/>
      <c r="O29" s="44"/>
      <c r="P29" s="7"/>
      <c r="Q29" s="28">
        <f t="shared" ca="1" si="4"/>
        <v>3266.7270033783584</v>
      </c>
      <c r="R29" s="27">
        <f t="shared" ca="1" si="5"/>
        <v>-2033.6404765143216</v>
      </c>
      <c r="S29" s="7"/>
      <c r="T29" s="28">
        <f t="shared" ca="1" si="6"/>
        <v>-0.84277707914149214</v>
      </c>
      <c r="U29" s="27">
        <f t="shared" ca="1" si="7"/>
        <v>-0.52600955741741717</v>
      </c>
      <c r="V29" s="7"/>
      <c r="W29" s="28">
        <f t="shared" ca="1" si="8"/>
        <v>-0.84413823189381476</v>
      </c>
      <c r="X29" s="27">
        <f t="shared" ca="1" si="11"/>
        <v>50.253819577939282</v>
      </c>
      <c r="Y29" s="7"/>
      <c r="Z29" s="28">
        <f t="shared" si="12"/>
        <v>50.256</v>
      </c>
      <c r="AA29" s="27">
        <f t="shared" si="9"/>
        <v>0.87713266888227026</v>
      </c>
      <c r="AB29" s="7"/>
      <c r="AC29" s="28">
        <f t="shared" ca="1" si="0"/>
        <v>-2.1804220607180014E-3</v>
      </c>
      <c r="AD29" s="27">
        <f t="shared" ca="1" si="10"/>
        <v>5.0271042838360813E-2</v>
      </c>
      <c r="AE29" s="7">
        <v>140</v>
      </c>
    </row>
    <row r="30" spans="1:31" s="26" customFormat="1" x14ac:dyDescent="0.25">
      <c r="A30" s="26">
        <v>10</v>
      </c>
      <c r="B30" s="26">
        <v>636</v>
      </c>
      <c r="C30" s="26">
        <v>14863</v>
      </c>
      <c r="D30" s="26">
        <v>12298</v>
      </c>
      <c r="E30" s="26">
        <v>11438</v>
      </c>
      <c r="F30" s="26">
        <v>13973</v>
      </c>
      <c r="G30" s="27"/>
      <c r="H30" s="7"/>
      <c r="I30" s="28">
        <f t="shared" si="1"/>
        <v>3425</v>
      </c>
      <c r="J30" s="27">
        <f t="shared" si="1"/>
        <v>-1675</v>
      </c>
      <c r="K30" s="7"/>
      <c r="L30" s="124">
        <f t="shared" si="2"/>
        <v>-0.89825042828426771</v>
      </c>
      <c r="M30" s="27">
        <f t="shared" ca="1" si="3"/>
        <v>1.2325511530619993E-5</v>
      </c>
      <c r="N30" s="44"/>
      <c r="O30" s="44"/>
      <c r="P30" s="7"/>
      <c r="Q30" s="28">
        <f t="shared" ca="1" si="4"/>
        <v>3463.7270033783584</v>
      </c>
      <c r="R30" s="27">
        <f t="shared" ca="1" si="5"/>
        <v>-1700.6404765143216</v>
      </c>
      <c r="S30" s="7"/>
      <c r="T30" s="28">
        <f t="shared" ca="1" si="6"/>
        <v>-0.8936007581385963</v>
      </c>
      <c r="U30" s="27">
        <f t="shared" ca="1" si="7"/>
        <v>-0.43987772406591558</v>
      </c>
      <c r="V30" s="7"/>
      <c r="W30" s="28">
        <f t="shared" ca="1" si="8"/>
        <v>-0.89473965749559181</v>
      </c>
      <c r="X30" s="27">
        <f t="shared" ca="1" si="11"/>
        <v>56.002220423999574</v>
      </c>
      <c r="Y30" s="7"/>
      <c r="Z30" s="28">
        <f t="shared" si="12"/>
        <v>55.98</v>
      </c>
      <c r="AA30" s="27">
        <f t="shared" si="9"/>
        <v>0.97703531526642562</v>
      </c>
      <c r="AB30" s="7"/>
      <c r="AC30" s="28">
        <f t="shared" ca="1" si="0"/>
        <v>2.2220423999577577E-2</v>
      </c>
      <c r="AD30" s="27">
        <f t="shared" ca="1" si="10"/>
        <v>8.4099247612030581E-2</v>
      </c>
      <c r="AE30" s="7">
        <v>139</v>
      </c>
    </row>
    <row r="31" spans="1:31" s="26" customFormat="1" x14ac:dyDescent="0.25">
      <c r="A31" s="26">
        <v>11</v>
      </c>
      <c r="B31" s="26">
        <v>639</v>
      </c>
      <c r="C31" s="26">
        <v>14938</v>
      </c>
      <c r="D31" s="26">
        <v>12480</v>
      </c>
      <c r="E31" s="26">
        <v>11361</v>
      </c>
      <c r="F31" s="26">
        <v>13797</v>
      </c>
      <c r="G31" s="27"/>
      <c r="H31" s="7"/>
      <c r="I31" s="28">
        <f t="shared" si="1"/>
        <v>3577</v>
      </c>
      <c r="J31" s="27">
        <f t="shared" si="1"/>
        <v>-1317</v>
      </c>
      <c r="K31" s="7"/>
      <c r="L31" s="124">
        <f t="shared" si="2"/>
        <v>-0.93795086650691317</v>
      </c>
      <c r="M31" s="27">
        <f t="shared" ca="1" si="3"/>
        <v>1.7943614269621162E-5</v>
      </c>
      <c r="N31" s="44"/>
      <c r="O31" s="44"/>
      <c r="P31" s="7"/>
      <c r="Q31" s="28">
        <f t="shared" ca="1" si="4"/>
        <v>3615.7270033783584</v>
      </c>
      <c r="R31" s="27">
        <f t="shared" ca="1" si="5"/>
        <v>-1342.6404765143216</v>
      </c>
      <c r="S31" s="7"/>
      <c r="T31" s="28">
        <f t="shared" ca="1" si="6"/>
        <v>-0.93281496731402702</v>
      </c>
      <c r="U31" s="27">
        <f t="shared" ca="1" si="7"/>
        <v>-0.34727953685919605</v>
      </c>
      <c r="V31" s="7"/>
      <c r="W31" s="28">
        <f t="shared" ca="1" si="8"/>
        <v>-0.93371487615404158</v>
      </c>
      <c r="X31" s="27">
        <f t="shared" ca="1" si="11"/>
        <v>61.780336930469161</v>
      </c>
      <c r="Y31" s="7"/>
      <c r="Z31" s="28">
        <f t="shared" si="12"/>
        <v>61.730999999999995</v>
      </c>
      <c r="AA31" s="27">
        <f t="shared" si="9"/>
        <v>1.0774092005486193</v>
      </c>
      <c r="AB31" s="7"/>
      <c r="AC31" s="28">
        <f t="shared" ca="1" si="0"/>
        <v>4.9336930469166873E-2</v>
      </c>
      <c r="AD31" s="27">
        <f t="shared" ca="1" si="10"/>
        <v>6.1638756331220179E-2</v>
      </c>
      <c r="AE31" s="7">
        <v>138</v>
      </c>
    </row>
    <row r="32" spans="1:31" s="26" customFormat="1" x14ac:dyDescent="0.25">
      <c r="A32" s="26">
        <v>12</v>
      </c>
      <c r="B32" s="26">
        <v>628</v>
      </c>
      <c r="C32" s="26">
        <v>14999</v>
      </c>
      <c r="D32" s="26">
        <v>12655</v>
      </c>
      <c r="E32" s="26">
        <v>11303</v>
      </c>
      <c r="F32" s="26">
        <v>13615</v>
      </c>
      <c r="G32" s="27"/>
      <c r="H32" s="7"/>
      <c r="I32" s="28">
        <f t="shared" si="1"/>
        <v>3696</v>
      </c>
      <c r="J32" s="27">
        <f t="shared" si="1"/>
        <v>-960</v>
      </c>
      <c r="K32" s="7"/>
      <c r="L32" s="124">
        <f t="shared" si="2"/>
        <v>-0.96776855717865651</v>
      </c>
      <c r="M32" s="27">
        <f t="shared" ca="1" si="3"/>
        <v>1.2898398312107002E-5</v>
      </c>
      <c r="N32" s="44"/>
      <c r="O32" s="44"/>
      <c r="P32" s="7"/>
      <c r="Q32" s="28">
        <f t="shared" ca="1" si="4"/>
        <v>3734.7270033783584</v>
      </c>
      <c r="R32" s="27">
        <f t="shared" ca="1" si="5"/>
        <v>-985.64047651432145</v>
      </c>
      <c r="S32" s="7"/>
      <c r="T32" s="28">
        <f t="shared" ca="1" si="6"/>
        <v>-0.96351556528689708</v>
      </c>
      <c r="U32" s="27">
        <f t="shared" ca="1" si="7"/>
        <v>-0.2549400038066853</v>
      </c>
      <c r="V32" s="7"/>
      <c r="W32" s="28">
        <f t="shared" ca="1" si="8"/>
        <v>-0.96417712315975723</v>
      </c>
      <c r="X32" s="27">
        <f t="shared" ca="1" si="11"/>
        <v>67.371431137075945</v>
      </c>
      <c r="Y32" s="7"/>
      <c r="Z32" s="28">
        <f t="shared" si="12"/>
        <v>67.382999999999996</v>
      </c>
      <c r="AA32" s="27">
        <f t="shared" si="9"/>
        <v>1.176055209871339</v>
      </c>
      <c r="AB32" s="7"/>
      <c r="AC32" s="28">
        <f t="shared" ca="1" si="0"/>
        <v>-1.1568862924050904E-2</v>
      </c>
      <c r="AD32" s="27">
        <f t="shared" ca="1" si="10"/>
        <v>7.9954363913529392E-2</v>
      </c>
      <c r="AE32" s="7">
        <v>137</v>
      </c>
    </row>
    <row r="33" spans="1:31" s="26" customFormat="1" x14ac:dyDescent="0.25">
      <c r="A33" s="26">
        <v>13</v>
      </c>
      <c r="B33" s="26">
        <v>625</v>
      </c>
      <c r="C33" s="26">
        <v>15036</v>
      </c>
      <c r="D33" s="26">
        <v>12840</v>
      </c>
      <c r="E33" s="26">
        <v>11257</v>
      </c>
      <c r="F33" s="26">
        <v>13428</v>
      </c>
      <c r="G33" s="27"/>
      <c r="H33" s="7"/>
      <c r="I33" s="28">
        <f t="shared" si="1"/>
        <v>3779</v>
      </c>
      <c r="J33" s="27">
        <f t="shared" si="1"/>
        <v>-588</v>
      </c>
      <c r="K33" s="7"/>
      <c r="L33" s="124">
        <f t="shared" si="2"/>
        <v>-0.98810003184243067</v>
      </c>
      <c r="M33" s="27">
        <f t="shared" ca="1" si="3"/>
        <v>7.6081502035722192E-6</v>
      </c>
      <c r="N33" s="44"/>
      <c r="O33" s="44"/>
      <c r="P33" s="7"/>
      <c r="Q33" s="28">
        <f t="shared" ca="1" si="4"/>
        <v>3817.7270033783584</v>
      </c>
      <c r="R33" s="27">
        <f t="shared" ca="1" si="5"/>
        <v>-613.64047651432145</v>
      </c>
      <c r="S33" s="7"/>
      <c r="T33" s="28">
        <f t="shared" ca="1" si="6"/>
        <v>-0.98492858740242828</v>
      </c>
      <c r="U33" s="27">
        <f t="shared" ca="1" si="7"/>
        <v>-0.1587206584410438</v>
      </c>
      <c r="V33" s="7"/>
      <c r="W33" s="28">
        <f t="shared" ca="1" si="8"/>
        <v>-0.98534174429332122</v>
      </c>
      <c r="X33" s="27">
        <f t="shared" ca="1" si="11"/>
        <v>73.031470251988026</v>
      </c>
      <c r="Y33" s="7"/>
      <c r="Z33" s="28">
        <f t="shared" si="12"/>
        <v>73.007999999999996</v>
      </c>
      <c r="AA33" s="27">
        <f t="shared" si="9"/>
        <v>1.27422998029602</v>
      </c>
      <c r="AB33" s="7"/>
      <c r="AC33" s="28">
        <f t="shared" ca="1" si="0"/>
        <v>2.34702519880301E-2</v>
      </c>
      <c r="AD33" s="27">
        <f t="shared" ca="1" si="10"/>
        <v>2.7310385848323904E-2</v>
      </c>
      <c r="AE33" s="7">
        <v>136</v>
      </c>
    </row>
    <row r="34" spans="1:31" s="26" customFormat="1" x14ac:dyDescent="0.25">
      <c r="A34" s="26">
        <v>14</v>
      </c>
      <c r="B34" s="26">
        <v>630</v>
      </c>
      <c r="C34" s="26">
        <v>15067</v>
      </c>
      <c r="D34" s="26">
        <v>13037</v>
      </c>
      <c r="E34" s="26">
        <v>11244</v>
      </c>
      <c r="F34" s="26">
        <v>13246</v>
      </c>
      <c r="G34" s="27"/>
      <c r="H34" s="7"/>
      <c r="I34" s="28">
        <f t="shared" si="1"/>
        <v>3823</v>
      </c>
      <c r="J34" s="27">
        <f t="shared" si="1"/>
        <v>-209</v>
      </c>
      <c r="K34" s="7"/>
      <c r="L34" s="124">
        <f t="shared" si="2"/>
        <v>-0.99896167894710064</v>
      </c>
      <c r="M34" s="27">
        <f t="shared" ca="1" si="3"/>
        <v>6.358280647502401E-6</v>
      </c>
      <c r="N34" s="44"/>
      <c r="O34" s="44"/>
      <c r="P34" s="7"/>
      <c r="Q34" s="28">
        <f t="shared" ca="1" si="4"/>
        <v>3861.7270033783584</v>
      </c>
      <c r="R34" s="27">
        <f t="shared" ca="1" si="5"/>
        <v>-234.64047651432145</v>
      </c>
      <c r="S34" s="7"/>
      <c r="T34" s="28">
        <f t="shared" ca="1" si="6"/>
        <v>-0.99628006900584243</v>
      </c>
      <c r="U34" s="27">
        <f t="shared" ca="1" si="7"/>
        <v>-6.0690733995941347E-2</v>
      </c>
      <c r="V34" s="7"/>
      <c r="W34" s="28">
        <f t="shared" ca="1" si="8"/>
        <v>-0.99644011581136471</v>
      </c>
      <c r="X34" s="27">
        <f t="shared" ca="1" si="11"/>
        <v>78.696734211619855</v>
      </c>
      <c r="Y34" s="7"/>
      <c r="Z34" s="28">
        <f t="shared" si="12"/>
        <v>78.677999999999997</v>
      </c>
      <c r="AA34" s="27">
        <f t="shared" si="9"/>
        <v>1.3731901488840985</v>
      </c>
      <c r="AB34" s="7"/>
      <c r="AC34" s="28">
        <f t="shared" ca="1" si="0"/>
        <v>1.8734211619857888E-2</v>
      </c>
      <c r="AD34" s="27">
        <f t="shared" ca="1" si="10"/>
        <v>3.5268990765985109E-2</v>
      </c>
      <c r="AE34" s="7">
        <v>135</v>
      </c>
    </row>
    <row r="35" spans="1:31" s="26" customFormat="1" x14ac:dyDescent="0.25">
      <c r="A35" s="26">
        <v>15</v>
      </c>
      <c r="B35" s="26">
        <v>604</v>
      </c>
      <c r="C35" s="26">
        <v>15072</v>
      </c>
      <c r="D35" s="26">
        <v>13221</v>
      </c>
      <c r="E35" s="26">
        <v>11237</v>
      </c>
      <c r="F35" s="26">
        <v>13065</v>
      </c>
      <c r="G35" s="27"/>
      <c r="H35" s="7"/>
      <c r="I35" s="28">
        <f t="shared" si="1"/>
        <v>3835</v>
      </c>
      <c r="J35" s="27">
        <f t="shared" si="1"/>
        <v>156</v>
      </c>
      <c r="K35" s="7"/>
      <c r="L35" s="124">
        <f t="shared" si="2"/>
        <v>-1.0001957585884609</v>
      </c>
      <c r="M35" s="27">
        <f t="shared" ca="1" si="3"/>
        <v>8.1643993544182091E-7</v>
      </c>
      <c r="N35" s="44"/>
      <c r="O35" s="44"/>
      <c r="P35" s="7"/>
      <c r="Q35" s="28">
        <f t="shared" ca="1" si="4"/>
        <v>3873.7270033783584</v>
      </c>
      <c r="R35" s="27">
        <f t="shared" ca="1" si="5"/>
        <v>130.35952348567855</v>
      </c>
      <c r="S35" s="7"/>
      <c r="T35" s="28">
        <f t="shared" ca="1" si="6"/>
        <v>-0.99937592762495542</v>
      </c>
      <c r="U35" s="27">
        <f t="shared" ca="1" si="7"/>
        <v>3.3718032290239126E-2</v>
      </c>
      <c r="V35" s="7"/>
      <c r="W35" s="28">
        <f t="shared" ca="1" si="8"/>
        <v>-0.99929218792966223</v>
      </c>
      <c r="X35" s="27">
        <f t="shared" ca="1" si="11"/>
        <v>84.114710606751032</v>
      </c>
      <c r="Y35" s="7"/>
      <c r="Z35" s="28">
        <f t="shared" si="12"/>
        <v>84.114000000000004</v>
      </c>
      <c r="AA35" s="27">
        <f t="shared" si="9"/>
        <v>1.4680662470225103</v>
      </c>
      <c r="AB35" s="7"/>
      <c r="AC35" s="28">
        <f t="shared" ca="1" si="0"/>
        <v>7.1060675102785353E-4</v>
      </c>
      <c r="AD35" s="27">
        <f t="shared" ca="1" si="10"/>
        <v>-3.8495825047050403E-2</v>
      </c>
      <c r="AE35" s="7">
        <v>134</v>
      </c>
    </row>
    <row r="36" spans="1:31" s="26" customFormat="1" x14ac:dyDescent="0.25">
      <c r="A36" s="26">
        <v>16</v>
      </c>
      <c r="B36" s="26">
        <v>609</v>
      </c>
      <c r="C36" s="26">
        <v>15048</v>
      </c>
      <c r="D36" s="26">
        <v>13393</v>
      </c>
      <c r="E36" s="26">
        <v>11248</v>
      </c>
      <c r="F36" s="26">
        <v>12877</v>
      </c>
      <c r="G36" s="27"/>
      <c r="H36" s="7"/>
      <c r="I36" s="28">
        <f t="shared" si="1"/>
        <v>3800</v>
      </c>
      <c r="J36" s="27">
        <f t="shared" si="1"/>
        <v>516</v>
      </c>
      <c r="K36" s="7"/>
      <c r="L36" s="124">
        <f t="shared" si="2"/>
        <v>-0.99233010788769449</v>
      </c>
      <c r="M36" s="27">
        <f t="shared" ca="1" si="3"/>
        <v>5.3268402041985751E-6</v>
      </c>
      <c r="N36" s="44"/>
      <c r="O36" s="44"/>
      <c r="P36" s="7"/>
      <c r="Q36" s="28">
        <f t="shared" ca="1" si="4"/>
        <v>3838.7270033783584</v>
      </c>
      <c r="R36" s="27">
        <f t="shared" ca="1" si="5"/>
        <v>490.35952348567855</v>
      </c>
      <c r="S36" s="7"/>
      <c r="T36" s="28">
        <f t="shared" ca="1" si="6"/>
        <v>-0.99034633998587596</v>
      </c>
      <c r="U36" s="27">
        <f t="shared" ca="1" si="7"/>
        <v>0.12683352780537602</v>
      </c>
      <c r="V36" s="7"/>
      <c r="W36" s="28">
        <f t="shared" ca="1" si="8"/>
        <v>-0.99002211304276988</v>
      </c>
      <c r="X36" s="27">
        <f t="shared" ca="1" si="11"/>
        <v>89.482673819142917</v>
      </c>
      <c r="Y36" s="7"/>
      <c r="Z36" s="28">
        <f t="shared" si="12"/>
        <v>89.594999999999999</v>
      </c>
      <c r="AA36" s="27">
        <f t="shared" si="9"/>
        <v>1.5637277433243193</v>
      </c>
      <c r="AB36" s="7"/>
      <c r="AC36" s="28">
        <f t="shared" ca="1" si="0"/>
        <v>-0.11232618085708168</v>
      </c>
      <c r="AD36" s="27">
        <f t="shared" ca="1" si="10"/>
        <v>0.13870169455528014</v>
      </c>
      <c r="AE36" s="7">
        <v>133</v>
      </c>
    </row>
    <row r="37" spans="1:31" s="26" customFormat="1" x14ac:dyDescent="0.25">
      <c r="A37" s="26">
        <v>17</v>
      </c>
      <c r="B37" s="26">
        <v>628</v>
      </c>
      <c r="C37" s="26">
        <v>15018</v>
      </c>
      <c r="D37" s="26">
        <v>13582</v>
      </c>
      <c r="E37" s="26">
        <v>11283</v>
      </c>
      <c r="F37" s="26">
        <v>12688</v>
      </c>
      <c r="G37" s="27"/>
      <c r="H37" s="7"/>
      <c r="I37" s="28">
        <f t="shared" si="1"/>
        <v>3735</v>
      </c>
      <c r="J37" s="27">
        <f t="shared" si="1"/>
        <v>894</v>
      </c>
      <c r="K37" s="7"/>
      <c r="L37" s="124">
        <f t="shared" si="2"/>
        <v>-0.97471579065344316</v>
      </c>
      <c r="M37" s="27">
        <f t="shared" ca="1" si="3"/>
        <v>2.9427608404370282E-6</v>
      </c>
      <c r="N37" s="44"/>
      <c r="O37" s="44"/>
      <c r="P37" s="7"/>
      <c r="Q37" s="28">
        <f t="shared" ca="1" si="4"/>
        <v>3773.7270033783584</v>
      </c>
      <c r="R37" s="27">
        <f t="shared" ca="1" si="5"/>
        <v>868.35952348567855</v>
      </c>
      <c r="S37" s="7"/>
      <c r="T37" s="28">
        <f t="shared" ca="1" si="6"/>
        <v>-0.97357710579901413</v>
      </c>
      <c r="U37" s="27">
        <f t="shared" ca="1" si="7"/>
        <v>0.22460479809626979</v>
      </c>
      <c r="V37" s="7"/>
      <c r="W37" s="28">
        <f t="shared" ca="1" si="8"/>
        <v>-0.97300034294499005</v>
      </c>
      <c r="X37" s="27">
        <f t="shared" ca="1" si="11"/>
        <v>95.180495534085196</v>
      </c>
      <c r="Y37" s="7"/>
      <c r="Z37" s="28">
        <f t="shared" si="12"/>
        <v>95.247</v>
      </c>
      <c r="AA37" s="27">
        <f t="shared" si="9"/>
        <v>1.662373752647039</v>
      </c>
      <c r="AB37" s="7"/>
      <c r="AC37" s="28">
        <f t="shared" ca="1" si="0"/>
        <v>-6.6504465914803745E-2</v>
      </c>
      <c r="AD37" s="27">
        <f t="shared" ca="1" si="10"/>
        <v>1.9589023386672011E-2</v>
      </c>
      <c r="AE37" s="7">
        <v>132</v>
      </c>
    </row>
    <row r="38" spans="1:31" s="26" customFormat="1" x14ac:dyDescent="0.25">
      <c r="A38" s="26">
        <v>18</v>
      </c>
      <c r="B38" s="26">
        <v>637</v>
      </c>
      <c r="C38" s="26">
        <v>14956</v>
      </c>
      <c r="D38" s="26">
        <v>13769</v>
      </c>
      <c r="E38" s="26">
        <v>11329</v>
      </c>
      <c r="F38" s="26">
        <v>12507</v>
      </c>
      <c r="G38" s="27"/>
      <c r="H38" s="7"/>
      <c r="I38" s="28">
        <f t="shared" si="1"/>
        <v>3627</v>
      </c>
      <c r="J38" s="27">
        <f t="shared" si="1"/>
        <v>1262</v>
      </c>
      <c r="K38" s="7"/>
      <c r="L38" s="124">
        <f t="shared" si="2"/>
        <v>-0.94716647055858394</v>
      </c>
      <c r="M38" s="27">
        <f t="shared" ca="1" si="3"/>
        <v>5.1744817400811038E-6</v>
      </c>
      <c r="N38" s="44"/>
      <c r="O38" s="44"/>
      <c r="P38" s="7"/>
      <c r="Q38" s="28">
        <f t="shared" ca="1" si="4"/>
        <v>3665.7270033783584</v>
      </c>
      <c r="R38" s="27">
        <f t="shared" ca="1" si="5"/>
        <v>1236.3595234856784</v>
      </c>
      <c r="S38" s="7"/>
      <c r="T38" s="28">
        <f t="shared" ca="1" si="6"/>
        <v>-0.94571437822699767</v>
      </c>
      <c r="U38" s="27">
        <f t="shared" ca="1" si="7"/>
        <v>0.31978952684507639</v>
      </c>
      <c r="V38" s="7"/>
      <c r="W38" s="28">
        <f t="shared" ca="1" si="8"/>
        <v>-0.94489172183837744</v>
      </c>
      <c r="X38" s="27">
        <f t="shared" ca="1" si="11"/>
        <v>100.88007029723497</v>
      </c>
      <c r="Y38" s="7"/>
      <c r="Z38" s="28">
        <f t="shared" si="12"/>
        <v>100.98</v>
      </c>
      <c r="AA38" s="27">
        <f t="shared" si="9"/>
        <v>1.762433478663874</v>
      </c>
      <c r="AB38" s="7"/>
      <c r="AC38" s="28">
        <f t="shared" ca="1" si="0"/>
        <v>-9.9929702765038542E-2</v>
      </c>
      <c r="AD38" s="27">
        <f t="shared" ca="1" si="10"/>
        <v>-2.2213794009431354E-2</v>
      </c>
      <c r="AE38" s="7">
        <v>131</v>
      </c>
    </row>
    <row r="39" spans="1:31" s="26" customFormat="1" x14ac:dyDescent="0.25">
      <c r="A39" s="26">
        <v>19</v>
      </c>
      <c r="B39" s="26">
        <v>627</v>
      </c>
      <c r="C39" s="26">
        <v>14903</v>
      </c>
      <c r="D39" s="26">
        <v>13943</v>
      </c>
      <c r="E39" s="26">
        <v>11406</v>
      </c>
      <c r="F39" s="26">
        <v>12332</v>
      </c>
      <c r="G39" s="27"/>
      <c r="H39" s="7"/>
      <c r="I39" s="28">
        <f t="shared" si="1"/>
        <v>3497</v>
      </c>
      <c r="J39" s="27">
        <f t="shared" si="1"/>
        <v>1611</v>
      </c>
      <c r="K39" s="7"/>
      <c r="L39" s="124">
        <f t="shared" si="2"/>
        <v>-0.91079302350564539</v>
      </c>
      <c r="M39" s="27">
        <f t="shared" ca="1" si="3"/>
        <v>1.0693442401819431E-7</v>
      </c>
      <c r="N39" s="44"/>
      <c r="O39" s="44"/>
      <c r="P39" s="7"/>
      <c r="Q39" s="28">
        <f t="shared" ca="1" si="4"/>
        <v>3535.7270033783584</v>
      </c>
      <c r="R39" s="27">
        <f t="shared" ca="1" si="5"/>
        <v>1585.3595234856784</v>
      </c>
      <c r="S39" s="7"/>
      <c r="T39" s="28">
        <f t="shared" ca="1" si="6"/>
        <v>-0.91217590985327401</v>
      </c>
      <c r="U39" s="27">
        <f t="shared" ca="1" si="7"/>
        <v>0.41005982666391744</v>
      </c>
      <c r="V39" s="7"/>
      <c r="W39" s="28">
        <f t="shared" ca="1" si="8"/>
        <v>-0.91112003179914602</v>
      </c>
      <c r="X39" s="27">
        <f t="shared" ca="1" si="11"/>
        <v>106.41283842755882</v>
      </c>
      <c r="Y39" s="7"/>
      <c r="Z39" s="28">
        <f t="shared" si="12"/>
        <v>106.623</v>
      </c>
      <c r="AA39" s="27">
        <f t="shared" si="9"/>
        <v>1.860922408353914</v>
      </c>
      <c r="AB39" s="7"/>
      <c r="AC39" s="28">
        <f t="shared" ca="1" si="0"/>
        <v>-0.21016157244118006</v>
      </c>
      <c r="AD39" s="27">
        <f t="shared" ca="1" si="10"/>
        <v>9.8950196978776717E-2</v>
      </c>
      <c r="AE39" s="7">
        <v>130</v>
      </c>
    </row>
    <row r="40" spans="1:31" s="26" customFormat="1" x14ac:dyDescent="0.25">
      <c r="A40" s="26">
        <v>20</v>
      </c>
      <c r="B40" s="26">
        <v>629</v>
      </c>
      <c r="C40" s="26">
        <v>14809</v>
      </c>
      <c r="D40" s="26">
        <v>14114</v>
      </c>
      <c r="E40" s="26">
        <v>11487</v>
      </c>
      <c r="F40" s="26">
        <v>12161</v>
      </c>
      <c r="G40" s="27"/>
      <c r="H40" s="7"/>
      <c r="I40" s="28">
        <f t="shared" si="1"/>
        <v>3322</v>
      </c>
      <c r="J40" s="27">
        <f t="shared" si="1"/>
        <v>1953</v>
      </c>
      <c r="K40" s="7"/>
      <c r="L40" s="124">
        <f t="shared" si="2"/>
        <v>-0.8654323735402556</v>
      </c>
      <c r="M40" s="27">
        <f t="shared" ca="1" si="3"/>
        <v>9.6805140305820998E-8</v>
      </c>
      <c r="N40" s="44"/>
      <c r="O40" s="44"/>
      <c r="P40" s="7"/>
      <c r="Q40" s="28">
        <f t="shared" ca="1" si="4"/>
        <v>3360.7270033783584</v>
      </c>
      <c r="R40" s="27">
        <f t="shared" ca="1" si="5"/>
        <v>1927.3595234856784</v>
      </c>
      <c r="S40" s="7"/>
      <c r="T40" s="28">
        <f t="shared" ca="1" si="6"/>
        <v>-0.86702797165787682</v>
      </c>
      <c r="U40" s="27">
        <f t="shared" ca="1" si="7"/>
        <v>0.49851954740329746</v>
      </c>
      <c r="V40" s="7"/>
      <c r="W40" s="28">
        <f t="shared" ca="1" si="8"/>
        <v>-0.86574350878465234</v>
      </c>
      <c r="X40" s="27">
        <f t="shared" ca="1" si="11"/>
        <v>112.11672629202803</v>
      </c>
      <c r="Y40" s="7"/>
      <c r="Z40" s="28">
        <f t="shared" si="12"/>
        <v>112.28400000000001</v>
      </c>
      <c r="AA40" s="27">
        <f t="shared" si="9"/>
        <v>1.959725497309313</v>
      </c>
      <c r="AB40" s="7"/>
      <c r="AC40" s="28">
        <f t="shared" ca="1" si="0"/>
        <v>-0.16727370797197239</v>
      </c>
      <c r="AD40" s="27">
        <f t="shared" ca="1" si="10"/>
        <v>9.9482714796764071E-2</v>
      </c>
      <c r="AE40" s="7">
        <v>129</v>
      </c>
    </row>
    <row r="41" spans="1:31" s="26" customFormat="1" x14ac:dyDescent="0.25">
      <c r="A41" s="26">
        <v>21</v>
      </c>
      <c r="B41" s="26">
        <v>636</v>
      </c>
      <c r="C41" s="26">
        <v>14698</v>
      </c>
      <c r="D41" s="26">
        <v>14277</v>
      </c>
      <c r="E41" s="26">
        <v>11594</v>
      </c>
      <c r="F41" s="26">
        <v>12003</v>
      </c>
      <c r="G41" s="27"/>
      <c r="H41" s="7"/>
      <c r="I41" s="28">
        <f t="shared" si="1"/>
        <v>3104</v>
      </c>
      <c r="J41" s="27">
        <f t="shared" si="1"/>
        <v>2274</v>
      </c>
      <c r="K41" s="7"/>
      <c r="L41" s="124">
        <f t="shared" si="2"/>
        <v>-0.810984081473892</v>
      </c>
      <c r="M41" s="27">
        <f t="shared" ca="1" si="3"/>
        <v>2.8784495615535207E-6</v>
      </c>
      <c r="N41" s="44"/>
      <c r="O41" s="44"/>
      <c r="P41" s="7"/>
      <c r="Q41" s="28">
        <f t="shared" ca="1" si="4"/>
        <v>3142.7270033783584</v>
      </c>
      <c r="R41" s="27">
        <f t="shared" ca="1" si="5"/>
        <v>2248.3595234856784</v>
      </c>
      <c r="S41" s="7"/>
      <c r="T41" s="28">
        <f t="shared" ca="1" si="6"/>
        <v>-0.81078654007732498</v>
      </c>
      <c r="U41" s="27">
        <f t="shared" ca="1" si="7"/>
        <v>0.58154753090429456</v>
      </c>
      <c r="V41" s="7"/>
      <c r="W41" s="28">
        <f t="shared" ca="1" si="8"/>
        <v>-0.8092874820628484</v>
      </c>
      <c r="X41" s="27">
        <f t="shared" ca="1" si="11"/>
        <v>117.88289728129695</v>
      </c>
      <c r="Y41" s="7"/>
      <c r="Z41" s="28">
        <f t="shared" si="12"/>
        <v>118.00800000000001</v>
      </c>
      <c r="AA41" s="27">
        <f t="shared" si="9"/>
        <v>2.0596281436934682</v>
      </c>
      <c r="AB41" s="7"/>
      <c r="AC41" s="28">
        <f t="shared" ca="1" si="0"/>
        <v>-0.12510271870306156</v>
      </c>
      <c r="AD41" s="27">
        <f t="shared" ca="1" si="10"/>
        <v>3.2165350807147775E-2</v>
      </c>
      <c r="AE41" s="7">
        <v>128</v>
      </c>
    </row>
    <row r="42" spans="1:31" s="26" customFormat="1" x14ac:dyDescent="0.25">
      <c r="A42" s="26">
        <v>22</v>
      </c>
      <c r="B42" s="26">
        <v>609</v>
      </c>
      <c r="C42" s="26">
        <v>14590</v>
      </c>
      <c r="D42" s="26">
        <v>14420</v>
      </c>
      <c r="E42" s="26">
        <v>11708</v>
      </c>
      <c r="F42" s="26">
        <v>11857</v>
      </c>
      <c r="G42" s="27"/>
      <c r="H42" s="7"/>
      <c r="I42" s="28">
        <f t="shared" si="1"/>
        <v>2882</v>
      </c>
      <c r="J42" s="27">
        <f t="shared" si="1"/>
        <v>2563</v>
      </c>
      <c r="K42" s="7"/>
      <c r="L42" s="124">
        <f t="shared" si="2"/>
        <v>-0.7512579533907664</v>
      </c>
      <c r="M42" s="27">
        <f t="shared" ca="1" si="3"/>
        <v>3.1687848112637489E-7</v>
      </c>
      <c r="N42" s="44"/>
      <c r="O42" s="44"/>
      <c r="P42" s="7"/>
      <c r="Q42" s="28">
        <f t="shared" ca="1" si="4"/>
        <v>2920.7270033783584</v>
      </c>
      <c r="R42" s="27">
        <f t="shared" ca="1" si="5"/>
        <v>2537.3595234856784</v>
      </c>
      <c r="S42" s="7"/>
      <c r="T42" s="28">
        <f t="shared" ca="1" si="6"/>
        <v>-0.75351315562373544</v>
      </c>
      <c r="U42" s="27">
        <f t="shared" ca="1" si="7"/>
        <v>0.65629858147061282</v>
      </c>
      <c r="V42" s="7"/>
      <c r="W42" s="28">
        <f t="shared" ca="1" si="8"/>
        <v>-0.75182087299526279</v>
      </c>
      <c r="X42" s="27">
        <f t="shared" ca="1" si="11"/>
        <v>123.30135885343452</v>
      </c>
      <c r="Y42" s="7"/>
      <c r="Z42" s="28">
        <f t="shared" si="12"/>
        <v>123.489</v>
      </c>
      <c r="AA42" s="27">
        <f t="shared" si="9"/>
        <v>2.1552896399952775</v>
      </c>
      <c r="AB42" s="7"/>
      <c r="AC42" s="28">
        <f t="shared" ca="1" si="0"/>
        <v>-0.18764114656548259</v>
      </c>
      <c r="AD42" s="27">
        <f t="shared" ca="1" si="10"/>
        <v>6.0790390808193706E-2</v>
      </c>
      <c r="AE42" s="7">
        <v>127</v>
      </c>
    </row>
    <row r="43" spans="1:31" s="26" customFormat="1" x14ac:dyDescent="0.25">
      <c r="A43" s="26">
        <v>23</v>
      </c>
      <c r="B43" s="26">
        <v>613</v>
      </c>
      <c r="C43" s="26">
        <v>14463</v>
      </c>
      <c r="D43" s="26">
        <v>14565</v>
      </c>
      <c r="E43" s="26">
        <v>11837</v>
      </c>
      <c r="F43" s="26">
        <v>11726</v>
      </c>
      <c r="G43" s="27"/>
      <c r="H43" s="7"/>
      <c r="I43" s="28">
        <f t="shared" si="1"/>
        <v>2626</v>
      </c>
      <c r="J43" s="27">
        <f t="shared" si="1"/>
        <v>2839</v>
      </c>
      <c r="K43" s="7"/>
      <c r="L43" s="124">
        <f t="shared" si="2"/>
        <v>-0.68420171092314253</v>
      </c>
      <c r="M43" s="27">
        <f t="shared" ca="1" si="3"/>
        <v>1.9310090356366868E-6</v>
      </c>
      <c r="N43" s="44"/>
      <c r="O43" s="44"/>
      <c r="P43" s="7"/>
      <c r="Q43" s="28">
        <f t="shared" ca="1" si="4"/>
        <v>2664.7270033783584</v>
      </c>
      <c r="R43" s="27">
        <f t="shared" ca="1" si="5"/>
        <v>2813.3595234856784</v>
      </c>
      <c r="S43" s="7"/>
      <c r="T43" s="28">
        <f t="shared" ca="1" si="6"/>
        <v>-0.68746817174932584</v>
      </c>
      <c r="U43" s="27">
        <f t="shared" ca="1" si="7"/>
        <v>0.7276871280322178</v>
      </c>
      <c r="V43" s="7"/>
      <c r="W43" s="28">
        <f t="shared" ca="1" si="8"/>
        <v>-0.6855913184345056</v>
      </c>
      <c r="X43" s="27">
        <f t="shared" ca="1" si="11"/>
        <v>128.8882779691674</v>
      </c>
      <c r="Y43" s="7"/>
      <c r="Z43" s="28">
        <f t="shared" si="12"/>
        <v>129.006</v>
      </c>
      <c r="AA43" s="27">
        <f t="shared" si="9"/>
        <v>2.2515794548278047</v>
      </c>
      <c r="AB43" s="7"/>
      <c r="AC43" s="28">
        <f t="shared" ca="1" si="0"/>
        <v>-0.11772203083259569</v>
      </c>
      <c r="AD43" s="27">
        <f t="shared" ca="1" si="10"/>
        <v>-3.7917649970808043E-2</v>
      </c>
      <c r="AE43" s="7">
        <v>126</v>
      </c>
    </row>
    <row r="44" spans="1:31" s="26" customFormat="1" x14ac:dyDescent="0.25">
      <c r="A44" s="26">
        <v>24</v>
      </c>
      <c r="B44" s="26">
        <v>611</v>
      </c>
      <c r="C44" s="26">
        <v>14318</v>
      </c>
      <c r="D44" s="26">
        <v>14679</v>
      </c>
      <c r="E44" s="26">
        <v>11976</v>
      </c>
      <c r="F44" s="26">
        <v>11600</v>
      </c>
      <c r="G44" s="27"/>
      <c r="H44" s="7"/>
      <c r="I44" s="28">
        <f t="shared" si="1"/>
        <v>2342</v>
      </c>
      <c r="J44" s="27">
        <f t="shared" si="1"/>
        <v>3079</v>
      </c>
      <c r="K44" s="7"/>
      <c r="L44" s="124">
        <f t="shared" si="2"/>
        <v>-0.61105396426202263</v>
      </c>
      <c r="M44" s="27">
        <f t="shared" ca="1" si="3"/>
        <v>1.2279989244197301E-6</v>
      </c>
      <c r="N44" s="44"/>
      <c r="O44" s="44"/>
      <c r="P44" s="7"/>
      <c r="Q44" s="28">
        <f t="shared" ca="1" si="4"/>
        <v>2380.7270033783584</v>
      </c>
      <c r="R44" s="27">
        <f t="shared" ca="1" si="5"/>
        <v>3053.3595234856784</v>
      </c>
      <c r="S44" s="7"/>
      <c r="T44" s="28">
        <f t="shared" ca="1" si="6"/>
        <v>-0.61419951776365278</v>
      </c>
      <c r="U44" s="27">
        <f t="shared" ca="1" si="7"/>
        <v>0.78976412504230897</v>
      </c>
      <c r="V44" s="7"/>
      <c r="W44" s="28">
        <f t="shared" ca="1" si="8"/>
        <v>-0.61216211539089438</v>
      </c>
      <c r="X44" s="27">
        <f t="shared" ca="1" si="11"/>
        <v>134.40218824317157</v>
      </c>
      <c r="Y44" s="7"/>
      <c r="Z44" s="28">
        <f t="shared" si="12"/>
        <v>134.505</v>
      </c>
      <c r="AA44" s="27">
        <f t="shared" si="9"/>
        <v>2.347555110394973</v>
      </c>
      <c r="AB44" s="7"/>
      <c r="AC44" s="28">
        <f t="shared" ca="1" si="0"/>
        <v>-0.10281175682843013</v>
      </c>
      <c r="AD44" s="27">
        <f t="shared" ca="1" si="10"/>
        <v>1.4456253388232199E-2</v>
      </c>
      <c r="AE44" s="7">
        <v>125</v>
      </c>
    </row>
    <row r="45" spans="1:31" s="26" customFormat="1" x14ac:dyDescent="0.25">
      <c r="A45" s="26">
        <v>25</v>
      </c>
      <c r="B45" s="26">
        <v>628</v>
      </c>
      <c r="C45" s="26">
        <v>14166</v>
      </c>
      <c r="D45" s="26">
        <v>14791</v>
      </c>
      <c r="E45" s="26">
        <v>12129</v>
      </c>
      <c r="F45" s="26">
        <v>11493</v>
      </c>
      <c r="G45" s="27"/>
      <c r="H45" s="7"/>
      <c r="I45" s="28">
        <f t="shared" si="1"/>
        <v>2037</v>
      </c>
      <c r="J45" s="27">
        <f t="shared" si="1"/>
        <v>3298</v>
      </c>
      <c r="K45" s="7"/>
      <c r="L45" s="124">
        <f t="shared" si="2"/>
        <v>-0.53001488303958089</v>
      </c>
      <c r="M45" s="27">
        <f t="shared" ca="1" si="3"/>
        <v>1.0984487225778632E-5</v>
      </c>
      <c r="N45" s="44"/>
      <c r="O45" s="44"/>
      <c r="P45" s="7"/>
      <c r="Q45" s="28">
        <f t="shared" ca="1" si="4"/>
        <v>2075.7270033783584</v>
      </c>
      <c r="R45" s="27">
        <f t="shared" ca="1" si="5"/>
        <v>3272.3595234856784</v>
      </c>
      <c r="S45" s="7"/>
      <c r="T45" s="28">
        <f t="shared" ca="1" si="6"/>
        <v>-0.53551311119453193</v>
      </c>
      <c r="U45" s="27">
        <f t="shared" ca="1" si="7"/>
        <v>0.84640938481401728</v>
      </c>
      <c r="V45" s="7"/>
      <c r="W45" s="28">
        <f t="shared" ca="1" si="8"/>
        <v>-0.53332916836612998</v>
      </c>
      <c r="X45" s="27">
        <f t="shared" ca="1" si="11"/>
        <v>139.96682475312019</v>
      </c>
      <c r="Y45" s="7"/>
      <c r="Z45" s="28">
        <f t="shared" si="12"/>
        <v>140.15699999999998</v>
      </c>
      <c r="AA45" s="27">
        <f t="shared" si="9"/>
        <v>2.4462011197176921</v>
      </c>
      <c r="AB45" s="7"/>
      <c r="AC45" s="28">
        <f t="shared" ca="1" si="0"/>
        <v>-0.19017524687978948</v>
      </c>
      <c r="AD45" s="27">
        <f t="shared" ca="1" si="10"/>
        <v>0.13219867631846682</v>
      </c>
      <c r="AE45" s="7">
        <v>124</v>
      </c>
    </row>
    <row r="46" spans="1:31" s="26" customFormat="1" x14ac:dyDescent="0.25">
      <c r="A46" s="26">
        <v>26</v>
      </c>
      <c r="B46" s="26">
        <v>634</v>
      </c>
      <c r="C46" s="26">
        <v>13999</v>
      </c>
      <c r="D46" s="26">
        <v>14890</v>
      </c>
      <c r="E46" s="26">
        <v>12303</v>
      </c>
      <c r="F46" s="26">
        <v>11400</v>
      </c>
      <c r="G46" s="27"/>
      <c r="H46" s="7"/>
      <c r="I46" s="28">
        <f t="shared" si="1"/>
        <v>1696</v>
      </c>
      <c r="J46" s="27">
        <f t="shared" si="1"/>
        <v>3490</v>
      </c>
      <c r="K46" s="7"/>
      <c r="L46" s="124">
        <f t="shared" si="2"/>
        <v>-0.44297481023669738</v>
      </c>
      <c r="M46" s="27">
        <f t="shared" ca="1" si="3"/>
        <v>5.0707769255327937E-6</v>
      </c>
      <c r="N46" s="44"/>
      <c r="O46" s="44"/>
      <c r="P46" s="7"/>
      <c r="Q46" s="28">
        <f t="shared" ca="1" si="4"/>
        <v>1734.7270033783584</v>
      </c>
      <c r="R46" s="27">
        <f t="shared" ca="1" si="5"/>
        <v>3464.3595234856784</v>
      </c>
      <c r="S46" s="7"/>
      <c r="T46" s="28">
        <f t="shared" ca="1" si="6"/>
        <v>-0.44753912876807234</v>
      </c>
      <c r="U46" s="27">
        <f t="shared" ca="1" si="7"/>
        <v>0.89607098242209038</v>
      </c>
      <c r="V46" s="7"/>
      <c r="W46" s="28">
        <f t="shared" ca="1" si="8"/>
        <v>-0.44522664880229945</v>
      </c>
      <c r="X46" s="27">
        <f t="shared" ca="1" si="11"/>
        <v>145.76098377449108</v>
      </c>
      <c r="Y46" s="7"/>
      <c r="Z46" s="28">
        <f t="shared" si="12"/>
        <v>145.86299999999997</v>
      </c>
      <c r="AA46" s="27">
        <f t="shared" si="9"/>
        <v>2.5457896068364883</v>
      </c>
      <c r="AB46" s="7"/>
      <c r="AC46" s="28">
        <f t="shared" ca="1" si="0"/>
        <v>-0.10201622550889056</v>
      </c>
      <c r="AD46" s="27">
        <f t="shared" ca="1" si="10"/>
        <v>-2.4831953182768984E-2</v>
      </c>
      <c r="AE46" s="7">
        <v>123</v>
      </c>
    </row>
    <row r="47" spans="1:31" s="26" customFormat="1" x14ac:dyDescent="0.25">
      <c r="A47" s="26">
        <v>27</v>
      </c>
      <c r="B47" s="26">
        <v>627</v>
      </c>
      <c r="C47" s="26">
        <v>13826</v>
      </c>
      <c r="D47" s="26">
        <v>14973</v>
      </c>
      <c r="E47" s="26">
        <v>12480</v>
      </c>
      <c r="F47" s="26">
        <v>11328</v>
      </c>
      <c r="G47" s="27"/>
      <c r="H47" s="7"/>
      <c r="I47" s="28">
        <f t="shared" si="1"/>
        <v>1346</v>
      </c>
      <c r="J47" s="27">
        <f t="shared" si="1"/>
        <v>3645</v>
      </c>
      <c r="K47" s="7"/>
      <c r="L47" s="124">
        <f t="shared" si="2"/>
        <v>-0.35257328733395482</v>
      </c>
      <c r="M47" s="27">
        <f t="shared" ca="1" si="3"/>
        <v>5.0789556708152865E-6</v>
      </c>
      <c r="N47" s="44"/>
      <c r="O47" s="44"/>
      <c r="P47" s="7"/>
      <c r="Q47" s="28">
        <f t="shared" ca="1" si="4"/>
        <v>1384.7270033783584</v>
      </c>
      <c r="R47" s="27">
        <f t="shared" ca="1" si="5"/>
        <v>3619.3595234856784</v>
      </c>
      <c r="S47" s="7"/>
      <c r="T47" s="28">
        <f t="shared" ca="1" si="6"/>
        <v>-0.357243252377278</v>
      </c>
      <c r="U47" s="27">
        <f t="shared" ca="1" si="7"/>
        <v>0.93616237632444088</v>
      </c>
      <c r="V47" s="7"/>
      <c r="W47" s="28">
        <f t="shared" ca="1" si="8"/>
        <v>-0.35482694118288888</v>
      </c>
      <c r="X47" s="27">
        <f t="shared" ca="1" si="11"/>
        <v>151.42432102132727</v>
      </c>
      <c r="Y47" s="7"/>
      <c r="Z47" s="28">
        <f t="shared" si="12"/>
        <v>151.50599999999997</v>
      </c>
      <c r="AA47" s="27">
        <f t="shared" si="9"/>
        <v>2.6442785365265284</v>
      </c>
      <c r="AB47" s="7"/>
      <c r="AC47" s="28">
        <f t="shared" ca="1" si="0"/>
        <v>-8.1678978672698577E-2</v>
      </c>
      <c r="AD47" s="27">
        <f t="shared" ca="1" si="10"/>
        <v>6.7515226179466481E-3</v>
      </c>
      <c r="AE47" s="7">
        <v>122</v>
      </c>
    </row>
    <row r="48" spans="1:31" s="26" customFormat="1" x14ac:dyDescent="0.25">
      <c r="A48" s="26">
        <v>28</v>
      </c>
      <c r="B48" s="26">
        <v>631</v>
      </c>
      <c r="C48" s="26">
        <v>13643</v>
      </c>
      <c r="D48" s="26">
        <v>15025</v>
      </c>
      <c r="E48" s="26">
        <v>12657</v>
      </c>
      <c r="F48" s="26">
        <v>11266</v>
      </c>
      <c r="G48" s="27"/>
      <c r="H48" s="7"/>
      <c r="I48" s="28">
        <f t="shared" si="1"/>
        <v>986</v>
      </c>
      <c r="J48" s="27">
        <f t="shared" si="1"/>
        <v>3759</v>
      </c>
      <c r="K48" s="7"/>
      <c r="L48" s="124">
        <f t="shared" si="2"/>
        <v>-0.2581450281504506</v>
      </c>
      <c r="M48" s="27">
        <f t="shared" ca="1" si="3"/>
        <v>1.3910662276441555E-5</v>
      </c>
      <c r="N48" s="44"/>
      <c r="O48" s="44"/>
      <c r="P48" s="7"/>
      <c r="Q48" s="28">
        <f t="shared" ca="1" si="4"/>
        <v>1024.7270033783584</v>
      </c>
      <c r="R48" s="27">
        <f t="shared" ca="1" si="5"/>
        <v>3733.3595234856784</v>
      </c>
      <c r="S48" s="7"/>
      <c r="T48" s="28">
        <f t="shared" ca="1" si="6"/>
        <v>-0.26436749380388952</v>
      </c>
      <c r="U48" s="27">
        <f t="shared" ca="1" si="7"/>
        <v>0.96564894990423433</v>
      </c>
      <c r="V48" s="7"/>
      <c r="W48" s="28">
        <f t="shared" ca="1" si="8"/>
        <v>-0.26187472817544477</v>
      </c>
      <c r="X48" s="27">
        <f t="shared" ca="1" si="11"/>
        <v>157.00904762364348</v>
      </c>
      <c r="Y48" s="7"/>
      <c r="Z48" s="28">
        <f t="shared" si="12"/>
        <v>157.18499999999997</v>
      </c>
      <c r="AA48" s="27">
        <f t="shared" si="9"/>
        <v>2.7433957847472863</v>
      </c>
      <c r="AB48" s="7"/>
      <c r="AC48" s="28">
        <f t="shared" ca="1" si="0"/>
        <v>-0.17595237635649141</v>
      </c>
      <c r="AD48" s="27">
        <f t="shared" ca="1" si="10"/>
        <v>0.11053580270990437</v>
      </c>
      <c r="AE48" s="7">
        <v>121</v>
      </c>
    </row>
    <row r="49" spans="1:31" s="26" customFormat="1" x14ac:dyDescent="0.25">
      <c r="A49" s="26">
        <v>29</v>
      </c>
      <c r="B49" s="26">
        <v>624</v>
      </c>
      <c r="C49" s="26">
        <v>13462</v>
      </c>
      <c r="D49" s="26">
        <v>15068</v>
      </c>
      <c r="E49" s="26">
        <v>12847</v>
      </c>
      <c r="F49" s="26">
        <v>11224</v>
      </c>
      <c r="G49" s="27"/>
      <c r="H49" s="7"/>
      <c r="I49" s="28">
        <f t="shared" si="1"/>
        <v>615</v>
      </c>
      <c r="J49" s="27">
        <f t="shared" si="1"/>
        <v>3844</v>
      </c>
      <c r="K49" s="7"/>
      <c r="L49" s="124">
        <f t="shared" si="2"/>
        <v>-0.16226690764594029</v>
      </c>
      <c r="M49" s="27">
        <f t="shared" ca="1" si="3"/>
        <v>1.4723319661375918E-5</v>
      </c>
      <c r="N49" s="44"/>
      <c r="O49" s="44"/>
      <c r="P49" s="7"/>
      <c r="Q49" s="28">
        <f t="shared" ca="1" si="4"/>
        <v>653.72700337835852</v>
      </c>
      <c r="R49" s="27">
        <f t="shared" ca="1" si="5"/>
        <v>3818.3595234856784</v>
      </c>
      <c r="S49" s="7"/>
      <c r="T49" s="28">
        <f t="shared" ca="1" si="6"/>
        <v>-0.16865386482964759</v>
      </c>
      <c r="U49" s="27">
        <f t="shared" ca="1" si="7"/>
        <v>0.98763455301197489</v>
      </c>
      <c r="V49" s="7"/>
      <c r="W49" s="28">
        <f t="shared" ca="1" si="8"/>
        <v>-0.16610400546348103</v>
      </c>
      <c r="X49" s="27">
        <f t="shared" ca="1" si="11"/>
        <v>162.63530425626129</v>
      </c>
      <c r="Y49" s="7"/>
      <c r="Z49" s="28">
        <f t="shared" si="12"/>
        <v>162.80099999999999</v>
      </c>
      <c r="AA49" s="27">
        <f t="shared" si="9"/>
        <v>2.8414134755392881</v>
      </c>
      <c r="AB49" s="7"/>
      <c r="AC49" s="28">
        <f t="shared" ca="1" si="0"/>
        <v>-0.165695743738695</v>
      </c>
      <c r="AD49" s="27">
        <f t="shared" ca="1" si="10"/>
        <v>6.9380111333856576E-2</v>
      </c>
      <c r="AE49" s="7">
        <v>120</v>
      </c>
    </row>
    <row r="50" spans="1:31" s="26" customFormat="1" x14ac:dyDescent="0.25">
      <c r="A50" s="26">
        <v>30</v>
      </c>
      <c r="B50" s="26">
        <v>630</v>
      </c>
      <c r="C50" s="26">
        <v>13262</v>
      </c>
      <c r="D50" s="26">
        <v>15091</v>
      </c>
      <c r="E50" s="26">
        <v>13034</v>
      </c>
      <c r="F50" s="26">
        <v>11206</v>
      </c>
      <c r="G50" s="27"/>
      <c r="H50" s="7"/>
      <c r="I50" s="28">
        <f t="shared" si="1"/>
        <v>228</v>
      </c>
      <c r="J50" s="27">
        <f t="shared" si="1"/>
        <v>3885</v>
      </c>
      <c r="K50" s="7"/>
      <c r="L50" s="124">
        <f t="shared" si="2"/>
        <v>-6.3887626453719273E-2</v>
      </c>
      <c r="M50" s="27">
        <f t="shared" ca="1" si="3"/>
        <v>5.5094428949696834E-6</v>
      </c>
      <c r="N50" s="44"/>
      <c r="O50" s="44"/>
      <c r="P50" s="7"/>
      <c r="Q50" s="28">
        <f t="shared" ca="1" si="4"/>
        <v>266.72700337835846</v>
      </c>
      <c r="R50" s="27">
        <f t="shared" ca="1" si="5"/>
        <v>3859.3595234856784</v>
      </c>
      <c r="S50" s="7"/>
      <c r="T50" s="28">
        <f t="shared" ca="1" si="6"/>
        <v>-6.8812424363254965E-2</v>
      </c>
      <c r="U50" s="27">
        <f t="shared" ca="1" si="7"/>
        <v>0.99823937333453217</v>
      </c>
      <c r="V50" s="7"/>
      <c r="W50" s="28">
        <f t="shared" ca="1" si="8"/>
        <v>-6.6234846702219546E-2</v>
      </c>
      <c r="X50" s="27">
        <f t="shared" ca="1" si="11"/>
        <v>168.38606827824401</v>
      </c>
      <c r="Y50" s="7"/>
      <c r="Z50" s="28">
        <f t="shared" si="12"/>
        <v>168.47099999999998</v>
      </c>
      <c r="AA50" s="27">
        <f t="shared" si="9"/>
        <v>2.9403736441273667</v>
      </c>
      <c r="AB50" s="7"/>
      <c r="AC50" s="28">
        <f t="shared" ca="1" si="0"/>
        <v>-8.4931721755964418E-2</v>
      </c>
      <c r="AD50" s="27">
        <f t="shared" ca="1" si="10"/>
        <v>5.7266538508997655E-2</v>
      </c>
      <c r="AE50" s="7">
        <v>119</v>
      </c>
    </row>
    <row r="51" spans="1:31" s="26" customFormat="1" x14ac:dyDescent="0.25">
      <c r="A51" s="26">
        <v>31</v>
      </c>
      <c r="B51" s="26">
        <v>602</v>
      </c>
      <c r="C51" s="26">
        <v>13087</v>
      </c>
      <c r="D51" s="26">
        <v>15093</v>
      </c>
      <c r="E51" s="26">
        <v>13217</v>
      </c>
      <c r="F51" s="26">
        <v>11203</v>
      </c>
      <c r="G51" s="27"/>
      <c r="H51" s="7"/>
      <c r="I51" s="28">
        <f t="shared" si="1"/>
        <v>-130</v>
      </c>
      <c r="J51" s="27">
        <f t="shared" si="1"/>
        <v>3890</v>
      </c>
      <c r="K51" s="7"/>
      <c r="L51" s="124">
        <f t="shared" si="2"/>
        <v>3.0718675341233098E-2</v>
      </c>
      <c r="M51" s="27">
        <f t="shared" ca="1" si="3"/>
        <v>2.1068947062295915E-5</v>
      </c>
      <c r="N51" s="44"/>
      <c r="O51" s="44"/>
      <c r="P51" s="7"/>
      <c r="Q51" s="28">
        <f t="shared" ca="1" si="4"/>
        <v>-91.272996621641511</v>
      </c>
      <c r="R51" s="27">
        <f t="shared" ca="1" si="5"/>
        <v>3864.3595234856784</v>
      </c>
      <c r="S51" s="7"/>
      <c r="T51" s="28">
        <f t="shared" ca="1" si="6"/>
        <v>2.354735777361466E-2</v>
      </c>
      <c r="U51" s="27">
        <f t="shared" ca="1" si="7"/>
        <v>0.99953264410557574</v>
      </c>
      <c r="V51" s="7"/>
      <c r="W51" s="28">
        <f t="shared" ca="1" si="8"/>
        <v>2.6128583069579301E-2</v>
      </c>
      <c r="X51" s="27">
        <f t="shared" ca="1" si="11"/>
        <v>173.67959095768492</v>
      </c>
      <c r="Y51" s="7"/>
      <c r="Z51" s="28">
        <f t="shared" si="12"/>
        <v>173.88899999999998</v>
      </c>
      <c r="AA51" s="27">
        <f t="shared" si="9"/>
        <v>3.034935583000419</v>
      </c>
      <c r="AB51" s="7"/>
      <c r="AC51" s="28">
        <f t="shared" ca="1" si="0"/>
        <v>-0.20940904231505897</v>
      </c>
      <c r="AD51" s="27">
        <f t="shared" ca="1" si="10"/>
        <v>0.1394272407728181</v>
      </c>
      <c r="AE51" s="7">
        <v>118</v>
      </c>
    </row>
    <row r="52" spans="1:31" s="26" customFormat="1" x14ac:dyDescent="0.25">
      <c r="A52" s="26">
        <v>32</v>
      </c>
      <c r="B52" s="26">
        <v>608</v>
      </c>
      <c r="C52" s="26">
        <v>12898</v>
      </c>
      <c r="D52" s="26">
        <v>15078</v>
      </c>
      <c r="E52" s="26">
        <v>13402</v>
      </c>
      <c r="F52" s="26">
        <v>11215</v>
      </c>
      <c r="G52" s="27"/>
      <c r="H52" s="7"/>
      <c r="I52" s="28">
        <f t="shared" si="1"/>
        <v>-504</v>
      </c>
      <c r="J52" s="27">
        <f t="shared" si="1"/>
        <v>3863</v>
      </c>
      <c r="K52" s="7"/>
      <c r="L52" s="124">
        <f t="shared" si="2"/>
        <v>0.12598840728813479</v>
      </c>
      <c r="M52" s="27">
        <f t="shared" ca="1" si="3"/>
        <v>1.1491714624197134E-5</v>
      </c>
      <c r="N52" s="44"/>
      <c r="O52" s="44"/>
      <c r="P52" s="7"/>
      <c r="Q52" s="28">
        <f t="shared" ca="1" si="4"/>
        <v>-465.27299662164154</v>
      </c>
      <c r="R52" s="27">
        <f t="shared" ca="1" si="5"/>
        <v>3837.3595234856784</v>
      </c>
      <c r="S52" s="7"/>
      <c r="T52" s="28">
        <f t="shared" ca="1" si="6"/>
        <v>0.1200349514026349</v>
      </c>
      <c r="U52" s="27">
        <f t="shared" ca="1" si="7"/>
        <v>0.99254898194194052</v>
      </c>
      <c r="V52" s="7"/>
      <c r="W52" s="28">
        <f t="shared" ca="1" si="8"/>
        <v>0.12259846412870024</v>
      </c>
      <c r="X52" s="27">
        <f t="shared" ca="1" si="11"/>
        <v>179.22361504032096</v>
      </c>
      <c r="Y52" s="7"/>
      <c r="Z52" s="28">
        <f t="shared" si="12"/>
        <v>179.36099999999999</v>
      </c>
      <c r="AA52" s="27">
        <f t="shared" si="9"/>
        <v>3.1304399996695489</v>
      </c>
      <c r="AB52" s="7"/>
      <c r="AC52" s="28">
        <f t="shared" ca="1" si="0"/>
        <v>-0.13738495967902509</v>
      </c>
      <c r="AD52" s="27">
        <f t="shared" ca="1" si="10"/>
        <v>1.53945844961072E-2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12710</v>
      </c>
      <c r="D53" s="26">
        <v>15050</v>
      </c>
      <c r="E53" s="26">
        <v>13592</v>
      </c>
      <c r="F53" s="26">
        <v>11254</v>
      </c>
      <c r="G53" s="27"/>
      <c r="H53" s="7"/>
      <c r="I53" s="28">
        <f t="shared" si="1"/>
        <v>-882</v>
      </c>
      <c r="J53" s="27">
        <f t="shared" si="1"/>
        <v>3796</v>
      </c>
      <c r="K53" s="7"/>
      <c r="L53" s="124">
        <f t="shared" si="2"/>
        <v>0.22394498794006881</v>
      </c>
      <c r="M53" s="27">
        <f t="shared" ca="1" si="3"/>
        <v>1.4987768145183827E-5</v>
      </c>
      <c r="N53" s="44"/>
      <c r="O53" s="44"/>
      <c r="P53" s="7"/>
      <c r="Q53" s="28">
        <f t="shared" ca="1" si="4"/>
        <v>-843.27299662164148</v>
      </c>
      <c r="R53" s="27">
        <f t="shared" ca="1" si="5"/>
        <v>3770.3595234856784</v>
      </c>
      <c r="S53" s="7"/>
      <c r="T53" s="28">
        <f t="shared" ca="1" si="6"/>
        <v>0.21755449790469275</v>
      </c>
      <c r="U53" s="27">
        <f t="shared" ca="1" si="7"/>
        <v>0.9752191536099567</v>
      </c>
      <c r="V53" s="7"/>
      <c r="W53" s="28">
        <f t="shared" ca="1" si="8"/>
        <v>0.22007358404158653</v>
      </c>
      <c r="X53" s="27">
        <f t="shared" ca="1" si="11"/>
        <v>184.89886065841654</v>
      </c>
      <c r="Y53" s="7"/>
      <c r="Z53" s="28">
        <f t="shared" si="12"/>
        <v>185.05799999999999</v>
      </c>
      <c r="AA53" s="27">
        <f t="shared" si="9"/>
        <v>3.2298714071556662</v>
      </c>
      <c r="AB53" s="7"/>
      <c r="AC53" s="28">
        <f t="shared" ca="1" si="0"/>
        <v>-0.15913934158345455</v>
      </c>
      <c r="AD53" s="27">
        <f t="shared" ca="1" si="10"/>
        <v>0.10796420396221151</v>
      </c>
      <c r="AE53" s="7">
        <v>116</v>
      </c>
    </row>
    <row r="54" spans="1:31" s="26" customFormat="1" x14ac:dyDescent="0.25">
      <c r="A54" s="26">
        <v>34</v>
      </c>
      <c r="B54" s="26">
        <v>639</v>
      </c>
      <c r="C54" s="26">
        <v>12524</v>
      </c>
      <c r="D54" s="26">
        <v>14993</v>
      </c>
      <c r="E54" s="26">
        <v>13783</v>
      </c>
      <c r="F54" s="26">
        <v>11306</v>
      </c>
      <c r="G54" s="27"/>
      <c r="H54" s="7"/>
      <c r="I54" s="28">
        <f t="shared" si="1"/>
        <v>-1259</v>
      </c>
      <c r="J54" s="27">
        <f t="shared" si="1"/>
        <v>3687</v>
      </c>
      <c r="K54" s="7"/>
      <c r="L54" s="124">
        <f t="shared" si="2"/>
        <v>0.32058546905381485</v>
      </c>
      <c r="M54" s="27">
        <f t="shared" ca="1" si="3"/>
        <v>1.1041049754420962E-5</v>
      </c>
      <c r="N54" s="44"/>
      <c r="O54" s="44"/>
      <c r="P54" s="7"/>
      <c r="Q54" s="28">
        <f t="shared" ca="1" si="4"/>
        <v>-1220.2729966216416</v>
      </c>
      <c r="R54" s="27">
        <f t="shared" ca="1" si="5"/>
        <v>3661.3595234856784</v>
      </c>
      <c r="S54" s="7"/>
      <c r="T54" s="28">
        <f t="shared" ca="1" si="6"/>
        <v>0.31481605618849129</v>
      </c>
      <c r="U54" s="27">
        <f t="shared" ca="1" si="7"/>
        <v>0.94702585080120694</v>
      </c>
      <c r="V54" s="7"/>
      <c r="W54" s="28">
        <f t="shared" ca="1" si="8"/>
        <v>0.31726266154292576</v>
      </c>
      <c r="X54" s="27">
        <f t="shared" ca="1" si="11"/>
        <v>190.70351358177732</v>
      </c>
      <c r="Y54" s="7"/>
      <c r="Z54" s="28">
        <f t="shared" si="12"/>
        <v>190.809</v>
      </c>
      <c r="AA54" s="27">
        <f t="shared" si="9"/>
        <v>3.3302452924378598</v>
      </c>
      <c r="AB54" s="7"/>
      <c r="AC54" s="28">
        <f t="shared" ca="1" si="0"/>
        <v>-0.10548641822268223</v>
      </c>
      <c r="AD54" s="27">
        <f t="shared" ca="1" si="10"/>
        <v>3.030087839533735E-2</v>
      </c>
      <c r="AE54" s="7">
        <v>115</v>
      </c>
    </row>
    <row r="55" spans="1:31" s="26" customFormat="1" x14ac:dyDescent="0.25">
      <c r="A55" s="26">
        <v>35</v>
      </c>
      <c r="B55" s="26">
        <v>623</v>
      </c>
      <c r="C55" s="26">
        <v>12341</v>
      </c>
      <c r="D55" s="26">
        <v>14919</v>
      </c>
      <c r="E55" s="26">
        <v>13952</v>
      </c>
      <c r="F55" s="26">
        <v>11371</v>
      </c>
      <c r="G55" s="27"/>
      <c r="H55" s="7"/>
      <c r="I55" s="28">
        <f t="shared" si="1"/>
        <v>-1611</v>
      </c>
      <c r="J55" s="27">
        <f t="shared" si="1"/>
        <v>3548</v>
      </c>
      <c r="K55" s="7"/>
      <c r="L55" s="124">
        <f t="shared" si="2"/>
        <v>0.41170903164755213</v>
      </c>
      <c r="M55" s="27">
        <f t="shared" ca="1" si="3"/>
        <v>1.3890958800151002E-5</v>
      </c>
      <c r="N55" s="44"/>
      <c r="O55" s="44"/>
      <c r="P55" s="7"/>
      <c r="Q55" s="28">
        <f t="shared" ca="1" si="4"/>
        <v>-1572.2729966216416</v>
      </c>
      <c r="R55" s="27">
        <f t="shared" ca="1" si="5"/>
        <v>3522.3595234856784</v>
      </c>
      <c r="S55" s="7"/>
      <c r="T55" s="28">
        <f t="shared" ca="1" si="6"/>
        <v>0.40562790901580442</v>
      </c>
      <c r="U55" s="27">
        <f t="shared" ca="1" si="7"/>
        <v>0.91107292336619572</v>
      </c>
      <c r="V55" s="7"/>
      <c r="W55" s="28">
        <f t="shared" ca="1" si="8"/>
        <v>0.40798197398766128</v>
      </c>
      <c r="X55" s="27">
        <f t="shared" ca="1" si="11"/>
        <v>196.30519397615274</v>
      </c>
      <c r="Y55" s="7"/>
      <c r="Z55" s="28">
        <f t="shared" si="12"/>
        <v>196.416</v>
      </c>
      <c r="AA55" s="27">
        <f t="shared" si="9"/>
        <v>3.4281059035971824</v>
      </c>
      <c r="AB55" s="7"/>
      <c r="AC55" s="28">
        <f t="shared" ca="1" si="0"/>
        <v>-0.11080602384726035</v>
      </c>
      <c r="AD55" s="27">
        <f t="shared" ca="1" si="10"/>
        <v>4.3684669606591342E-2</v>
      </c>
      <c r="AE55" s="7">
        <v>114</v>
      </c>
    </row>
    <row r="56" spans="1:31" s="26" customFormat="1" x14ac:dyDescent="0.25">
      <c r="A56" s="26">
        <v>36</v>
      </c>
      <c r="B56" s="26">
        <v>627</v>
      </c>
      <c r="C56" s="26">
        <v>12171</v>
      </c>
      <c r="D56" s="26">
        <v>14839</v>
      </c>
      <c r="E56" s="26">
        <v>14129</v>
      </c>
      <c r="F56" s="26">
        <v>11464</v>
      </c>
      <c r="G56" s="27"/>
      <c r="H56" s="7"/>
      <c r="I56" s="28">
        <f t="shared" si="1"/>
        <v>-1958</v>
      </c>
      <c r="J56" s="27">
        <f t="shared" si="1"/>
        <v>3375</v>
      </c>
      <c r="K56" s="7"/>
      <c r="L56" s="124">
        <f t="shared" si="2"/>
        <v>0.4994403740354143</v>
      </c>
      <c r="M56" s="27">
        <f t="shared" ca="1" si="3"/>
        <v>4.2096486666990136E-6</v>
      </c>
      <c r="N56" s="44"/>
      <c r="O56" s="44"/>
      <c r="P56" s="7"/>
      <c r="Q56" s="28">
        <f t="shared" ca="1" si="4"/>
        <v>-1919.2729966216416</v>
      </c>
      <c r="R56" s="27">
        <f t="shared" ca="1" si="5"/>
        <v>3349.3595234856784</v>
      </c>
      <c r="S56" s="7"/>
      <c r="T56" s="28">
        <f t="shared" ca="1" si="6"/>
        <v>0.49514982075182051</v>
      </c>
      <c r="U56" s="27">
        <f t="shared" ca="1" si="7"/>
        <v>0.86632575468808826</v>
      </c>
      <c r="V56" s="7"/>
      <c r="W56" s="28">
        <f t="shared" ca="1" si="8"/>
        <v>0.4973886311990191</v>
      </c>
      <c r="X56" s="27">
        <f t="shared" ca="1" si="11"/>
        <v>202.0438506017623</v>
      </c>
      <c r="Y56" s="7"/>
      <c r="Z56" s="28">
        <f t="shared" si="12"/>
        <v>202.059</v>
      </c>
      <c r="AA56" s="27">
        <f t="shared" si="9"/>
        <v>3.5265948332872226</v>
      </c>
      <c r="AB56" s="7"/>
      <c r="AC56" s="28">
        <f t="shared" ca="1" si="0"/>
        <v>-1.5149398237696232E-2</v>
      </c>
      <c r="AD56" s="27">
        <f t="shared" ca="1" si="10"/>
        <v>1.8048377015077222E-2</v>
      </c>
      <c r="AE56" s="7">
        <v>113</v>
      </c>
    </row>
    <row r="57" spans="1:31" s="26" customFormat="1" x14ac:dyDescent="0.25">
      <c r="A57" s="26">
        <v>37</v>
      </c>
      <c r="B57" s="26">
        <v>645</v>
      </c>
      <c r="C57" s="26">
        <v>12007</v>
      </c>
      <c r="D57" s="26">
        <v>14723</v>
      </c>
      <c r="E57" s="26">
        <v>14288</v>
      </c>
      <c r="F57" s="26">
        <v>11568</v>
      </c>
      <c r="G57" s="27"/>
      <c r="H57" s="7"/>
      <c r="I57" s="28">
        <f t="shared" si="1"/>
        <v>-2281</v>
      </c>
      <c r="J57" s="27">
        <f t="shared" si="1"/>
        <v>3155</v>
      </c>
      <c r="K57" s="7"/>
      <c r="L57" s="124">
        <f t="shared" si="2"/>
        <v>0.58463340952310783</v>
      </c>
      <c r="M57" s="27">
        <f t="shared" ca="1" si="3"/>
        <v>1.6493767900160572E-5</v>
      </c>
      <c r="N57" s="44"/>
      <c r="O57" s="44"/>
      <c r="P57" s="7"/>
      <c r="Q57" s="28">
        <f t="shared" ca="1" si="4"/>
        <v>-2242.2729966216416</v>
      </c>
      <c r="R57" s="27">
        <f t="shared" ca="1" si="5"/>
        <v>3129.3595234856784</v>
      </c>
      <c r="S57" s="7"/>
      <c r="T57" s="28">
        <f t="shared" ca="1" si="6"/>
        <v>0.57848001524961068</v>
      </c>
      <c r="U57" s="27">
        <f t="shared" ca="1" si="7"/>
        <v>0.80942184076217127</v>
      </c>
      <c r="V57" s="7"/>
      <c r="W57" s="28">
        <f t="shared" ca="1" si="8"/>
        <v>0.58057215751170044</v>
      </c>
      <c r="X57" s="27">
        <f t="shared" ca="1" si="11"/>
        <v>207.83282733244232</v>
      </c>
      <c r="Y57" s="7"/>
      <c r="Z57" s="28">
        <f t="shared" si="12"/>
        <v>207.864</v>
      </c>
      <c r="AA57" s="27">
        <f t="shared" si="9"/>
        <v>3.6279111963654933</v>
      </c>
      <c r="AB57" s="7"/>
      <c r="AC57" s="28">
        <f t="shared" ca="1" si="0"/>
        <v>-3.1172667557683553E-2</v>
      </c>
      <c r="AD57" s="27">
        <f t="shared" ca="1" si="10"/>
        <v>8.1361584800390574E-2</v>
      </c>
      <c r="AE57" s="7">
        <v>112</v>
      </c>
    </row>
    <row r="58" spans="1:31" s="26" customFormat="1" x14ac:dyDescent="0.25">
      <c r="A58" s="26">
        <v>38</v>
      </c>
      <c r="B58" s="26">
        <v>605</v>
      </c>
      <c r="C58" s="26">
        <v>11864</v>
      </c>
      <c r="D58" s="26">
        <v>14619</v>
      </c>
      <c r="E58" s="26">
        <v>14438</v>
      </c>
      <c r="F58" s="26">
        <v>11691</v>
      </c>
      <c r="G58" s="27"/>
      <c r="H58" s="7"/>
      <c r="I58" s="28">
        <f t="shared" si="1"/>
        <v>-2574</v>
      </c>
      <c r="J58" s="27">
        <f t="shared" si="1"/>
        <v>2928</v>
      </c>
      <c r="K58" s="7"/>
      <c r="L58" s="124">
        <f t="shared" si="2"/>
        <v>0.6591110860033933</v>
      </c>
      <c r="M58" s="27">
        <f t="shared" ca="1" si="3"/>
        <v>9.6084506103914027E-6</v>
      </c>
      <c r="N58" s="44"/>
      <c r="O58" s="44"/>
      <c r="P58" s="7"/>
      <c r="Q58" s="28">
        <f t="shared" ca="1" si="4"/>
        <v>-2535.2729966216416</v>
      </c>
      <c r="R58" s="27">
        <f t="shared" ca="1" si="5"/>
        <v>2902.3595234856784</v>
      </c>
      <c r="S58" s="7"/>
      <c r="T58" s="28">
        <f t="shared" ca="1" si="6"/>
        <v>0.65407056319961854</v>
      </c>
      <c r="U58" s="27">
        <f t="shared" ca="1" si="7"/>
        <v>0.75070734775679326</v>
      </c>
      <c r="V58" s="7"/>
      <c r="W58" s="28">
        <f t="shared" ca="1" si="8"/>
        <v>0.65601133591501659</v>
      </c>
      <c r="X58" s="27">
        <f t="shared" ca="1" si="11"/>
        <v>213.33100757707803</v>
      </c>
      <c r="Y58" s="7"/>
      <c r="Z58" s="28">
        <f t="shared" si="12"/>
        <v>213.309</v>
      </c>
      <c r="AA58" s="27">
        <f t="shared" si="9"/>
        <v>3.7229443741365844</v>
      </c>
      <c r="AB58" s="7"/>
      <c r="AC58" s="28">
        <f t="shared" ca="1" si="0"/>
        <v>2.2007577078028362E-2</v>
      </c>
      <c r="AD58" s="27">
        <f t="shared" ca="1" si="10"/>
        <v>5.7826468272168086E-2</v>
      </c>
      <c r="AE58" s="7">
        <v>111</v>
      </c>
    </row>
    <row r="59" spans="1:31" s="26" customFormat="1" x14ac:dyDescent="0.25">
      <c r="A59" s="26">
        <v>39</v>
      </c>
      <c r="B59" s="26">
        <v>608</v>
      </c>
      <c r="C59" s="26">
        <v>11734</v>
      </c>
      <c r="D59" s="26">
        <v>14494</v>
      </c>
      <c r="E59" s="26">
        <v>14578</v>
      </c>
      <c r="F59" s="26">
        <v>11825</v>
      </c>
      <c r="G59" s="27"/>
      <c r="H59" s="7"/>
      <c r="I59" s="28">
        <f t="shared" si="1"/>
        <v>-2844</v>
      </c>
      <c r="J59" s="27">
        <f t="shared" si="1"/>
        <v>2669</v>
      </c>
      <c r="K59" s="7"/>
      <c r="L59" s="124">
        <f t="shared" si="2"/>
        <v>0.72796674340889644</v>
      </c>
      <c r="M59" s="27">
        <f t="shared" ca="1" si="3"/>
        <v>6.1075800319787312E-6</v>
      </c>
      <c r="N59" s="44"/>
      <c r="O59" s="44"/>
      <c r="P59" s="7"/>
      <c r="Q59" s="28">
        <f t="shared" ca="1" si="4"/>
        <v>-2805.2729966216416</v>
      </c>
      <c r="R59" s="27">
        <f t="shared" ca="1" si="5"/>
        <v>2643.3595234856784</v>
      </c>
      <c r="S59" s="7"/>
      <c r="T59" s="28">
        <f t="shared" ca="1" si="6"/>
        <v>0.72372738212965992</v>
      </c>
      <c r="U59" s="27">
        <f t="shared" ca="1" si="7"/>
        <v>0.68371592181673646</v>
      </c>
      <c r="V59" s="7"/>
      <c r="W59" s="28">
        <f t="shared" ca="1" si="8"/>
        <v>0.72549539154564857</v>
      </c>
      <c r="X59" s="27">
        <f t="shared" ca="1" si="11"/>
        <v>218.88034866149155</v>
      </c>
      <c r="Y59" s="7"/>
      <c r="Z59" s="28">
        <f t="shared" si="12"/>
        <v>218.78100000000001</v>
      </c>
      <c r="AA59" s="27">
        <f t="shared" si="9"/>
        <v>3.8184487908057139</v>
      </c>
      <c r="AB59" s="7"/>
      <c r="AC59" s="28">
        <f t="shared" ca="1" si="0"/>
        <v>9.9348661491546864E-2</v>
      </c>
      <c r="AD59" s="27">
        <f t="shared" ca="1" si="10"/>
        <v>1.6281172517835785E-2</v>
      </c>
      <c r="AE59" s="7">
        <v>110</v>
      </c>
    </row>
    <row r="60" spans="1:31" s="26" customFormat="1" x14ac:dyDescent="0.25">
      <c r="A60" s="26">
        <v>40</v>
      </c>
      <c r="B60" s="26">
        <v>611</v>
      </c>
      <c r="C60" s="26">
        <v>11608</v>
      </c>
      <c r="D60" s="26">
        <v>14339</v>
      </c>
      <c r="E60" s="26">
        <v>14693</v>
      </c>
      <c r="F60" s="26">
        <v>11962</v>
      </c>
      <c r="G60" s="27"/>
      <c r="H60" s="7"/>
      <c r="I60" s="28">
        <f t="shared" si="1"/>
        <v>-3085</v>
      </c>
      <c r="J60" s="27">
        <f t="shared" si="1"/>
        <v>2377</v>
      </c>
      <c r="K60" s="7"/>
      <c r="L60" s="124">
        <f t="shared" si="2"/>
        <v>0.79047942995351772</v>
      </c>
      <c r="M60" s="27">
        <f t="shared" ca="1" si="3"/>
        <v>9.0222614921089628E-6</v>
      </c>
      <c r="N60" s="44"/>
      <c r="O60" s="44"/>
      <c r="P60" s="7"/>
      <c r="Q60" s="28">
        <f t="shared" ca="1" si="4"/>
        <v>-3046.2729966216416</v>
      </c>
      <c r="R60" s="27">
        <f t="shared" ca="1" si="5"/>
        <v>2351.3595234856784</v>
      </c>
      <c r="S60" s="7"/>
      <c r="T60" s="28">
        <f t="shared" ca="1" si="6"/>
        <v>0.78590254273017823</v>
      </c>
      <c r="U60" s="27">
        <f t="shared" ca="1" si="7"/>
        <v>0.60818890878779208</v>
      </c>
      <c r="V60" s="7"/>
      <c r="W60" s="28">
        <f t="shared" ca="1" si="8"/>
        <v>0.78747572199632399</v>
      </c>
      <c r="X60" s="27">
        <f t="shared" ca="1" si="11"/>
        <v>224.50228975092352</v>
      </c>
      <c r="Y60" s="7"/>
      <c r="Z60" s="28">
        <f t="shared" si="12"/>
        <v>224.28</v>
      </c>
      <c r="AA60" s="27">
        <f t="shared" si="9"/>
        <v>3.9144244463728821</v>
      </c>
      <c r="AB60" s="7"/>
      <c r="AC60" s="28">
        <f t="shared" ca="1" si="0"/>
        <v>0.22228975092352243</v>
      </c>
      <c r="AD60" s="27">
        <f t="shared" ca="1" si="10"/>
        <v>-6.9597138052188257E-2</v>
      </c>
      <c r="AE60" s="7">
        <v>109</v>
      </c>
    </row>
    <row r="61" spans="1:31" s="26" customFormat="1" x14ac:dyDescent="0.25">
      <c r="A61" s="26">
        <v>41</v>
      </c>
      <c r="B61" s="26">
        <v>633</v>
      </c>
      <c r="C61" s="26">
        <v>11498</v>
      </c>
      <c r="D61" s="26">
        <v>14188</v>
      </c>
      <c r="E61" s="26">
        <v>14807</v>
      </c>
      <c r="F61" s="26">
        <v>12125</v>
      </c>
      <c r="G61" s="27"/>
      <c r="H61" s="7"/>
      <c r="I61" s="28">
        <f t="shared" si="1"/>
        <v>-3309</v>
      </c>
      <c r="J61" s="27">
        <f t="shared" si="1"/>
        <v>2063</v>
      </c>
      <c r="K61" s="7"/>
      <c r="L61" s="124">
        <f t="shared" si="2"/>
        <v>0.84756527146984229</v>
      </c>
      <c r="M61" s="27">
        <f t="shared" ca="1" si="3"/>
        <v>6.2987344318830052E-6</v>
      </c>
      <c r="N61" s="44"/>
      <c r="O61" s="44"/>
      <c r="P61" s="7"/>
      <c r="Q61" s="28">
        <f t="shared" ca="1" si="4"/>
        <v>-3270.2729966216416</v>
      </c>
      <c r="R61" s="27">
        <f t="shared" ca="1" si="5"/>
        <v>2037.3595234856784</v>
      </c>
      <c r="S61" s="7"/>
      <c r="T61" s="28">
        <f t="shared" ca="1" si="6"/>
        <v>0.84369190362028668</v>
      </c>
      <c r="U61" s="27">
        <f t="shared" ca="1" si="7"/>
        <v>0.52697150436625595</v>
      </c>
      <c r="V61" s="7"/>
      <c r="W61" s="28">
        <f t="shared" ca="1" si="8"/>
        <v>0.84505554351010581</v>
      </c>
      <c r="X61" s="27">
        <f t="shared" ca="1" si="11"/>
        <v>230.23476014884852</v>
      </c>
      <c r="Y61" s="7"/>
      <c r="Z61" s="28">
        <f t="shared" si="12"/>
        <v>229.977</v>
      </c>
      <c r="AA61" s="27">
        <f t="shared" si="9"/>
        <v>4.013855853858999</v>
      </c>
      <c r="AB61" s="7"/>
      <c r="AC61" s="28">
        <f t="shared" ca="1" si="0"/>
        <v>0.25776014884851861</v>
      </c>
      <c r="AD61" s="27">
        <f t="shared" ca="1" si="10"/>
        <v>3.6565474447343149E-3</v>
      </c>
      <c r="AE61" s="7">
        <v>108</v>
      </c>
    </row>
    <row r="62" spans="1:31" s="26" customFormat="1" x14ac:dyDescent="0.25">
      <c r="A62" s="26">
        <v>42</v>
      </c>
      <c r="B62" s="26">
        <v>637</v>
      </c>
      <c r="C62" s="26">
        <v>11401</v>
      </c>
      <c r="D62" s="26">
        <v>14023</v>
      </c>
      <c r="E62" s="26">
        <v>14904</v>
      </c>
      <c r="F62" s="26">
        <v>12295</v>
      </c>
      <c r="G62" s="27"/>
      <c r="H62" s="7"/>
      <c r="I62" s="28">
        <f t="shared" si="1"/>
        <v>-3503</v>
      </c>
      <c r="J62" s="27">
        <f t="shared" si="1"/>
        <v>1728</v>
      </c>
      <c r="K62" s="7"/>
      <c r="L62" s="124">
        <f t="shared" si="2"/>
        <v>0.89656108919900102</v>
      </c>
      <c r="M62" s="27">
        <f t="shared" ca="1" si="3"/>
        <v>2.820462269608291E-6</v>
      </c>
      <c r="N62" s="44"/>
      <c r="O62" s="44"/>
      <c r="P62" s="7"/>
      <c r="Q62" s="28">
        <f t="shared" ca="1" si="4"/>
        <v>-3464.2729966216416</v>
      </c>
      <c r="R62" s="27">
        <f t="shared" ca="1" si="5"/>
        <v>1702.3595234856784</v>
      </c>
      <c r="S62" s="7"/>
      <c r="T62" s="28">
        <f t="shared" ca="1" si="6"/>
        <v>0.89374161796261264</v>
      </c>
      <c r="U62" s="27">
        <f t="shared" ca="1" si="7"/>
        <v>0.4403223627063369</v>
      </c>
      <c r="V62" s="7"/>
      <c r="W62" s="28">
        <f t="shared" ca="1" si="8"/>
        <v>0.89488166600349361</v>
      </c>
      <c r="X62" s="27">
        <f t="shared" ca="1" si="11"/>
        <v>235.98289645648208</v>
      </c>
      <c r="Y62" s="7"/>
      <c r="Z62" s="28">
        <f t="shared" si="12"/>
        <v>235.71</v>
      </c>
      <c r="AA62" s="27">
        <f t="shared" si="9"/>
        <v>4.1139155798758349</v>
      </c>
      <c r="AB62" s="7"/>
      <c r="AC62" s="28">
        <f t="shared" ca="1" si="0"/>
        <v>0.27289645648207284</v>
      </c>
      <c r="AD62" s="27">
        <f t="shared" ca="1" si="10"/>
        <v>2.3940838328087466E-2</v>
      </c>
      <c r="AE62" s="7">
        <v>107</v>
      </c>
    </row>
    <row r="63" spans="1:31" s="26" customFormat="1" x14ac:dyDescent="0.25">
      <c r="A63" s="26">
        <v>43</v>
      </c>
      <c r="B63" s="26">
        <v>642</v>
      </c>
      <c r="C63" s="26">
        <v>11317</v>
      </c>
      <c r="D63" s="26">
        <v>13829</v>
      </c>
      <c r="E63" s="26">
        <v>14970</v>
      </c>
      <c r="F63" s="26">
        <v>12463</v>
      </c>
      <c r="G63" s="27"/>
      <c r="H63" s="7"/>
      <c r="I63" s="28">
        <f t="shared" si="1"/>
        <v>-3653</v>
      </c>
      <c r="J63" s="27">
        <f t="shared" si="1"/>
        <v>1366</v>
      </c>
      <c r="K63" s="7"/>
      <c r="L63" s="124">
        <f t="shared" si="2"/>
        <v>0.93686819721713555</v>
      </c>
      <c r="M63" s="27">
        <f t="shared" ca="1" si="3"/>
        <v>1.246063495576313E-5</v>
      </c>
      <c r="N63" s="44"/>
      <c r="O63" s="44"/>
      <c r="P63" s="7"/>
      <c r="Q63" s="28">
        <f t="shared" ca="1" si="4"/>
        <v>-3614.2729966216416</v>
      </c>
      <c r="R63" s="27">
        <f t="shared" ca="1" si="5"/>
        <v>1340.3595234856784</v>
      </c>
      <c r="S63" s="7"/>
      <c r="T63" s="28">
        <f t="shared" ca="1" si="6"/>
        <v>0.93243985070152446</v>
      </c>
      <c r="U63" s="27">
        <f t="shared" ca="1" si="7"/>
        <v>0.34668955888278258</v>
      </c>
      <c r="V63" s="7"/>
      <c r="W63" s="28">
        <f t="shared" ca="1" si="8"/>
        <v>0.93333823475901179</v>
      </c>
      <c r="X63" s="27">
        <f t="shared" ca="1" si="11"/>
        <v>241.80460252495709</v>
      </c>
      <c r="Y63" s="7"/>
      <c r="Z63" s="28">
        <f t="shared" si="12"/>
        <v>241.488</v>
      </c>
      <c r="AA63" s="27">
        <f t="shared" si="9"/>
        <v>4.2147607040560668</v>
      </c>
      <c r="AB63" s="7"/>
      <c r="AC63" s="28">
        <f t="shared" ca="1" si="0"/>
        <v>0.31660252495709074</v>
      </c>
      <c r="AD63" s="27">
        <f t="shared" ca="1" si="10"/>
        <v>-6.0818537319079269E-2</v>
      </c>
      <c r="AE63" s="7">
        <v>106</v>
      </c>
    </row>
    <row r="64" spans="1:31" s="26" customFormat="1" x14ac:dyDescent="0.25">
      <c r="A64" s="26">
        <v>44</v>
      </c>
      <c r="B64" s="26">
        <v>627</v>
      </c>
      <c r="C64" s="26">
        <v>11266</v>
      </c>
      <c r="D64" s="26">
        <v>13659</v>
      </c>
      <c r="E64" s="26">
        <v>15040</v>
      </c>
      <c r="F64" s="26">
        <v>12653</v>
      </c>
      <c r="G64" s="27"/>
      <c r="H64" s="7"/>
      <c r="I64" s="28">
        <f t="shared" si="1"/>
        <v>-3774</v>
      </c>
      <c r="J64" s="27">
        <f t="shared" si="1"/>
        <v>1006</v>
      </c>
      <c r="K64" s="7"/>
      <c r="L64" s="124">
        <f t="shared" si="2"/>
        <v>0.9670499700113554</v>
      </c>
      <c r="M64" s="27">
        <f t="shared" ca="1" si="3"/>
        <v>7.4830362927735657E-6</v>
      </c>
      <c r="N64" s="44"/>
      <c r="O64" s="44"/>
      <c r="P64" s="7"/>
      <c r="Q64" s="28">
        <f t="shared" ca="1" si="4"/>
        <v>-3735.2729966216416</v>
      </c>
      <c r="R64" s="27">
        <f t="shared" ca="1" si="5"/>
        <v>980.35952348567855</v>
      </c>
      <c r="S64" s="7"/>
      <c r="T64" s="28">
        <f t="shared" ca="1" si="6"/>
        <v>0.96365642511091343</v>
      </c>
      <c r="U64" s="27">
        <f t="shared" ca="1" si="7"/>
        <v>0.25357406336764571</v>
      </c>
      <c r="V64" s="7"/>
      <c r="W64" s="28">
        <f t="shared" ca="1" si="8"/>
        <v>0.96431445611214495</v>
      </c>
      <c r="X64" s="27">
        <f t="shared" ca="1" si="11"/>
        <v>247.44933112473655</v>
      </c>
      <c r="Y64" s="7"/>
      <c r="Z64" s="28">
        <f t="shared" si="12"/>
        <v>247.131</v>
      </c>
      <c r="AA64" s="27">
        <f t="shared" si="9"/>
        <v>4.3132496337461061</v>
      </c>
      <c r="AB64" s="7"/>
      <c r="AC64" s="28">
        <f t="shared" ca="1" si="0"/>
        <v>0.31833112473654523</v>
      </c>
      <c r="AD64" s="27">
        <f t="shared" ca="1" si="10"/>
        <v>-1.3712765716945796E-2</v>
      </c>
      <c r="AE64" s="7">
        <v>105</v>
      </c>
    </row>
    <row r="65" spans="1:31" s="26" customFormat="1" x14ac:dyDescent="0.25">
      <c r="A65" s="26">
        <v>45</v>
      </c>
      <c r="B65" s="26">
        <v>622</v>
      </c>
      <c r="C65" s="26">
        <v>11219</v>
      </c>
      <c r="D65" s="26">
        <v>13479</v>
      </c>
      <c r="E65" s="26">
        <v>15079</v>
      </c>
      <c r="F65" s="26">
        <v>12838</v>
      </c>
      <c r="G65" s="27"/>
      <c r="H65" s="7"/>
      <c r="I65" s="28">
        <f t="shared" si="1"/>
        <v>-3860</v>
      </c>
      <c r="J65" s="27">
        <f t="shared" si="1"/>
        <v>641</v>
      </c>
      <c r="K65" s="7"/>
      <c r="L65" s="124">
        <f t="shared" si="2"/>
        <v>0.98773302660739015</v>
      </c>
      <c r="M65" s="27">
        <f t="shared" ca="1" si="3"/>
        <v>2.1765294777925055E-6</v>
      </c>
      <c r="N65" s="44"/>
      <c r="O65" s="44"/>
      <c r="P65" s="7"/>
      <c r="Q65" s="28">
        <f t="shared" ca="1" si="4"/>
        <v>-3821.2729966216416</v>
      </c>
      <c r="R65" s="27">
        <f t="shared" ca="1" si="5"/>
        <v>615.35952348567855</v>
      </c>
      <c r="S65" s="7"/>
      <c r="T65" s="28">
        <f t="shared" ca="1" si="6"/>
        <v>0.98584341188122282</v>
      </c>
      <c r="U65" s="27">
        <f t="shared" ca="1" si="7"/>
        <v>0.15916529708146523</v>
      </c>
      <c r="V65" s="7"/>
      <c r="W65" s="28">
        <f t="shared" ca="1" si="8"/>
        <v>0.98625772003660817</v>
      </c>
      <c r="X65" s="27">
        <f t="shared" ca="1" si="11"/>
        <v>253.01464827875998</v>
      </c>
      <c r="Y65" s="7"/>
      <c r="Z65" s="28">
        <f t="shared" si="12"/>
        <v>252.72900000000001</v>
      </c>
      <c r="AA65" s="27">
        <f t="shared" si="9"/>
        <v>4.4109531652727494</v>
      </c>
      <c r="AB65" s="7"/>
      <c r="AC65" s="28">
        <f t="shared" ca="1" si="0"/>
        <v>0.28564827875996457</v>
      </c>
      <c r="AD65" s="27">
        <f t="shared" ca="1" si="10"/>
        <v>-7.4879066010907991E-2</v>
      </c>
      <c r="AE65" s="7">
        <v>104</v>
      </c>
    </row>
    <row r="66" spans="1:31" s="26" customFormat="1" x14ac:dyDescent="0.25">
      <c r="A66" s="26">
        <v>46</v>
      </c>
      <c r="B66" s="26">
        <v>626</v>
      </c>
      <c r="C66" s="26">
        <v>11204</v>
      </c>
      <c r="D66" s="26">
        <v>13292</v>
      </c>
      <c r="E66" s="26">
        <v>15104</v>
      </c>
      <c r="F66" s="26">
        <v>13025</v>
      </c>
      <c r="G66" s="27"/>
      <c r="H66" s="7"/>
      <c r="I66" s="28">
        <f t="shared" si="1"/>
        <v>-3900</v>
      </c>
      <c r="J66" s="27">
        <f t="shared" si="1"/>
        <v>267</v>
      </c>
      <c r="K66" s="7"/>
      <c r="L66" s="124">
        <f t="shared" si="2"/>
        <v>0.99903880690304625</v>
      </c>
      <c r="M66" s="27">
        <f t="shared" ca="1" si="3"/>
        <v>7.35132110431354E-6</v>
      </c>
      <c r="N66" s="44"/>
      <c r="O66" s="44"/>
      <c r="P66" s="7"/>
      <c r="Q66" s="28">
        <f t="shared" ca="1" si="4"/>
        <v>-3861.2729966216416</v>
      </c>
      <c r="R66" s="27">
        <f t="shared" ca="1" si="5"/>
        <v>241.35952348567855</v>
      </c>
      <c r="S66" s="7"/>
      <c r="T66" s="28">
        <f t="shared" ca="1" si="6"/>
        <v>0.99616294061159938</v>
      </c>
      <c r="U66" s="27">
        <f t="shared" ca="1" si="7"/>
        <v>6.2428643407406337E-2</v>
      </c>
      <c r="V66" s="7"/>
      <c r="W66" s="28">
        <f t="shared" ca="1" si="8"/>
        <v>0.99632747492331497</v>
      </c>
      <c r="X66" s="27">
        <f t="shared" ca="1" si="11"/>
        <v>258.59677932974751</v>
      </c>
      <c r="Y66" s="7"/>
      <c r="Z66" s="28">
        <f t="shared" si="12"/>
        <v>258.363</v>
      </c>
      <c r="AA66" s="27">
        <f t="shared" si="9"/>
        <v>4.5092850153301098</v>
      </c>
      <c r="AB66" s="7"/>
      <c r="AC66" s="28">
        <f t="shared" ca="1" si="0"/>
        <v>0.23377932974750593</v>
      </c>
      <c r="AD66" s="27">
        <f t="shared" ca="1" si="10"/>
        <v>6.8434010144528656E-2</v>
      </c>
      <c r="AE66" s="7">
        <v>103</v>
      </c>
    </row>
    <row r="67" spans="1:31" s="26" customFormat="1" x14ac:dyDescent="0.25">
      <c r="A67" s="26">
        <v>47</v>
      </c>
      <c r="B67" s="26">
        <v>611</v>
      </c>
      <c r="C67" s="26">
        <v>11200</v>
      </c>
      <c r="D67" s="26">
        <v>13107</v>
      </c>
      <c r="E67" s="26">
        <v>15110</v>
      </c>
      <c r="F67" s="26">
        <v>13210</v>
      </c>
      <c r="G67" s="27"/>
      <c r="H67" s="7"/>
      <c r="I67" s="28">
        <f t="shared" si="1"/>
        <v>-3910</v>
      </c>
      <c r="J67" s="27">
        <f t="shared" si="1"/>
        <v>-103</v>
      </c>
      <c r="K67" s="7"/>
      <c r="L67" s="124">
        <f t="shared" si="2"/>
        <v>1.0007684377130677</v>
      </c>
      <c r="M67" s="27">
        <f t="shared" ca="1" si="3"/>
        <v>4.4445431253838703E-6</v>
      </c>
      <c r="N67" s="44"/>
      <c r="O67" s="44"/>
      <c r="P67" s="7"/>
      <c r="Q67" s="28">
        <f t="shared" ca="1" si="4"/>
        <v>-3871.2729966216416</v>
      </c>
      <c r="R67" s="27">
        <f t="shared" ca="1" si="5"/>
        <v>-128.64047651432145</v>
      </c>
      <c r="S67" s="7"/>
      <c r="T67" s="28">
        <f t="shared" ca="1" si="6"/>
        <v>0.99874282279419346</v>
      </c>
      <c r="U67" s="27">
        <f t="shared" ca="1" si="7"/>
        <v>-3.3273393649817705E-2</v>
      </c>
      <c r="V67" s="7"/>
      <c r="W67" s="28">
        <f t="shared" ca="1" si="8"/>
        <v>0.9986602292021789</v>
      </c>
      <c r="X67" s="27">
        <f t="shared" ca="1" si="11"/>
        <v>264.09045117130449</v>
      </c>
      <c r="Y67" s="7"/>
      <c r="Z67" s="28">
        <f t="shared" si="12"/>
        <v>263.86200000000002</v>
      </c>
      <c r="AA67" s="27">
        <f t="shared" si="9"/>
        <v>4.6052606708972785</v>
      </c>
      <c r="AB67" s="7"/>
      <c r="AC67" s="28">
        <f t="shared" ca="1" si="0"/>
        <v>0.22845117130447079</v>
      </c>
      <c r="AD67" s="27">
        <f t="shared" ca="1" si="10"/>
        <v>-2.3893959282816013E-2</v>
      </c>
      <c r="AE67" s="7">
        <v>102</v>
      </c>
    </row>
    <row r="68" spans="1:31" s="26" customFormat="1" x14ac:dyDescent="0.25">
      <c r="A68" s="26">
        <v>48</v>
      </c>
      <c r="B68" s="26">
        <v>614</v>
      </c>
      <c r="C68" s="26">
        <v>11213</v>
      </c>
      <c r="D68" s="26">
        <v>12921</v>
      </c>
      <c r="E68" s="26">
        <v>15089</v>
      </c>
      <c r="F68" s="26">
        <v>13384</v>
      </c>
      <c r="G68" s="27"/>
      <c r="H68" s="7"/>
      <c r="I68" s="28">
        <f t="shared" si="1"/>
        <v>-3876</v>
      </c>
      <c r="J68" s="27">
        <f t="shared" si="1"/>
        <v>-463</v>
      </c>
      <c r="K68" s="7"/>
      <c r="L68" s="124">
        <f t="shared" si="2"/>
        <v>0.99322972314685176</v>
      </c>
      <c r="M68" s="27">
        <f t="shared" ca="1" si="3"/>
        <v>1.2827713527839918E-5</v>
      </c>
      <c r="N68" s="44"/>
      <c r="O68" s="44"/>
      <c r="P68" s="7"/>
      <c r="Q68" s="28">
        <f t="shared" ca="1" si="4"/>
        <v>-3837.2729966216416</v>
      </c>
      <c r="R68" s="27">
        <f t="shared" ca="1" si="5"/>
        <v>-488.64047651432145</v>
      </c>
      <c r="S68" s="7"/>
      <c r="T68" s="28">
        <f t="shared" ca="1" si="6"/>
        <v>0.98997122337337351</v>
      </c>
      <c r="U68" s="27">
        <f t="shared" ca="1" si="7"/>
        <v>-0.12638888916495461</v>
      </c>
      <c r="V68" s="7"/>
      <c r="W68" s="28">
        <f t="shared" ca="1" si="8"/>
        <v>0.9896481433937484</v>
      </c>
      <c r="X68" s="27">
        <f t="shared" ca="1" si="11"/>
        <v>269.46007491836917</v>
      </c>
      <c r="Y68" s="7"/>
      <c r="Z68" s="28">
        <f t="shared" si="12"/>
        <v>269.38800000000003</v>
      </c>
      <c r="AA68" s="27">
        <f t="shared" si="9"/>
        <v>4.7017075653624847</v>
      </c>
      <c r="AB68" s="7"/>
      <c r="AC68" s="28">
        <f t="shared" ca="1" si="0"/>
        <v>7.2074918369139596E-2</v>
      </c>
      <c r="AD68" s="27">
        <f t="shared" ca="1" si="10"/>
        <v>4.106688822724891E-2</v>
      </c>
      <c r="AE68" s="7">
        <v>101</v>
      </c>
    </row>
    <row r="69" spans="1:31" s="26" customFormat="1" x14ac:dyDescent="0.25">
      <c r="A69" s="26">
        <v>49</v>
      </c>
      <c r="B69" s="26">
        <v>626</v>
      </c>
      <c r="C69" s="26">
        <v>11245</v>
      </c>
      <c r="D69" s="26">
        <v>12736</v>
      </c>
      <c r="E69" s="26">
        <v>15063</v>
      </c>
      <c r="F69" s="26">
        <v>13578</v>
      </c>
      <c r="G69" s="27"/>
      <c r="H69" s="7"/>
      <c r="I69" s="28">
        <f t="shared" si="1"/>
        <v>-3818</v>
      </c>
      <c r="J69" s="27">
        <f t="shared" si="1"/>
        <v>-842</v>
      </c>
      <c r="K69" s="7"/>
      <c r="L69" s="124">
        <f t="shared" si="2"/>
        <v>0.97604274589195184</v>
      </c>
      <c r="M69" s="27">
        <f t="shared" ca="1" si="3"/>
        <v>2.5956979337276869E-6</v>
      </c>
      <c r="N69" s="44"/>
      <c r="O69" s="44"/>
      <c r="P69" s="7"/>
      <c r="Q69" s="28">
        <f t="shared" ca="1" si="4"/>
        <v>-3779.2729966216416</v>
      </c>
      <c r="R69" s="27">
        <f t="shared" ca="1" si="5"/>
        <v>-867.64047651432145</v>
      </c>
      <c r="S69" s="7"/>
      <c r="T69" s="28">
        <f t="shared" ca="1" si="6"/>
        <v>0.97500790671432758</v>
      </c>
      <c r="U69" s="27">
        <f t="shared" ca="1" si="7"/>
        <v>-0.22441881361005708</v>
      </c>
      <c r="V69" s="7"/>
      <c r="W69" s="28">
        <f t="shared" ca="1" si="8"/>
        <v>0.97443162890869839</v>
      </c>
      <c r="X69" s="27">
        <f t="shared" ca="1" si="11"/>
        <v>275.15166559425359</v>
      </c>
      <c r="Y69" s="7"/>
      <c r="Z69" s="28">
        <f t="shared" si="12"/>
        <v>275.02200000000005</v>
      </c>
      <c r="AA69" s="27">
        <f t="shared" si="9"/>
        <v>4.800039415419846</v>
      </c>
      <c r="AB69" s="7"/>
      <c r="AC69" s="28">
        <f t="shared" ca="1" si="0"/>
        <v>0.12966559425353807</v>
      </c>
      <c r="AD69" s="27">
        <f t="shared" ca="1" si="10"/>
        <v>-1.4342195381971123E-2</v>
      </c>
      <c r="AE69" s="7">
        <v>100</v>
      </c>
    </row>
    <row r="70" spans="1:31" s="26" customFormat="1" x14ac:dyDescent="0.25">
      <c r="A70" s="26">
        <v>50</v>
      </c>
      <c r="B70" s="26">
        <v>642</v>
      </c>
      <c r="C70" s="26">
        <v>11292</v>
      </c>
      <c r="D70" s="26">
        <v>12545</v>
      </c>
      <c r="E70" s="26">
        <v>15005</v>
      </c>
      <c r="F70" s="26">
        <v>13757</v>
      </c>
      <c r="G70" s="27"/>
      <c r="H70" s="7"/>
      <c r="I70" s="28">
        <f t="shared" si="1"/>
        <v>-3713</v>
      </c>
      <c r="J70" s="27">
        <f t="shared" si="1"/>
        <v>-1212</v>
      </c>
      <c r="K70" s="7"/>
      <c r="L70" s="124">
        <f t="shared" si="2"/>
        <v>0.94862660319792214</v>
      </c>
      <c r="M70" s="27">
        <f t="shared" ca="1" si="3"/>
        <v>2.3438508717337748E-6</v>
      </c>
      <c r="N70" s="44"/>
      <c r="O70" s="44"/>
      <c r="P70" s="7"/>
      <c r="Q70" s="28">
        <f t="shared" ca="1" si="4"/>
        <v>-3674.2729966216416</v>
      </c>
      <c r="R70" s="27">
        <f t="shared" ca="1" si="5"/>
        <v>-1237.6404765143216</v>
      </c>
      <c r="S70" s="7"/>
      <c r="T70" s="28">
        <f t="shared" ca="1" si="6"/>
        <v>0.9479191437970893</v>
      </c>
      <c r="U70" s="27">
        <f t="shared" ca="1" si="7"/>
        <v>-0.32012085066728113</v>
      </c>
      <c r="V70" s="7"/>
      <c r="W70" s="28">
        <f t="shared" ca="1" si="8"/>
        <v>0.94709563916446682</v>
      </c>
      <c r="X70" s="27">
        <f t="shared" ca="1" si="11"/>
        <v>280.85756478818371</v>
      </c>
      <c r="Y70" s="7"/>
      <c r="Z70" s="28">
        <f t="shared" si="12"/>
        <v>280.80000000000007</v>
      </c>
      <c r="AA70" s="27">
        <f t="shared" si="9"/>
        <v>4.9008845396000789</v>
      </c>
      <c r="AB70" s="7"/>
      <c r="AC70" s="28">
        <f t="shared" ca="1" si="0"/>
        <v>5.7564788183640303E-2</v>
      </c>
      <c r="AD70" s="27">
        <f t="shared" ca="1" si="10"/>
        <v>-5.2893862003088543E-2</v>
      </c>
      <c r="AE70" s="7">
        <v>99</v>
      </c>
    </row>
    <row r="71" spans="1:31" s="26" customFormat="1" x14ac:dyDescent="0.25">
      <c r="A71" s="26">
        <v>51</v>
      </c>
      <c r="B71" s="26">
        <v>635</v>
      </c>
      <c r="C71" s="26">
        <v>11367</v>
      </c>
      <c r="D71" s="26">
        <v>12375</v>
      </c>
      <c r="E71" s="26">
        <v>14941</v>
      </c>
      <c r="F71" s="26">
        <v>13941</v>
      </c>
      <c r="G71" s="27"/>
      <c r="H71" s="7"/>
      <c r="I71" s="28">
        <f t="shared" si="1"/>
        <v>-3574</v>
      </c>
      <c r="J71" s="27">
        <f t="shared" si="1"/>
        <v>-1566</v>
      </c>
      <c r="K71" s="7"/>
      <c r="L71" s="124">
        <f t="shared" si="2"/>
        <v>0.91202862485072611</v>
      </c>
      <c r="M71" s="27">
        <f t="shared" ca="1" si="3"/>
        <v>1.0607292620318996E-6</v>
      </c>
      <c r="N71" s="44"/>
      <c r="O71" s="44"/>
      <c r="P71" s="7"/>
      <c r="Q71" s="28">
        <f t="shared" ca="1" si="4"/>
        <v>-3535.2729966216416</v>
      </c>
      <c r="R71" s="27">
        <f t="shared" ca="1" si="5"/>
        <v>-1591.6404765143216</v>
      </c>
      <c r="S71" s="7"/>
      <c r="T71" s="28">
        <f t="shared" ca="1" si="6"/>
        <v>0.91205878145903096</v>
      </c>
      <c r="U71" s="27">
        <f t="shared" ca="1" si="7"/>
        <v>-0.41168442125716576</v>
      </c>
      <c r="V71" s="7"/>
      <c r="W71" s="28">
        <f t="shared" ca="1" si="8"/>
        <v>0.91099870773656988</v>
      </c>
      <c r="X71" s="27">
        <f t="shared" ca="1" si="11"/>
        <v>286.50059949826061</v>
      </c>
      <c r="Y71" s="7"/>
      <c r="Z71" s="28">
        <f t="shared" si="12"/>
        <v>286.51500000000004</v>
      </c>
      <c r="AA71" s="27">
        <f t="shared" si="9"/>
        <v>5.0006301063515535</v>
      </c>
      <c r="AB71" s="7"/>
      <c r="AC71" s="28">
        <f t="shared" ca="1" si="0"/>
        <v>-1.4400501739430638E-2</v>
      </c>
      <c r="AD71" s="27">
        <f t="shared" ca="1" si="10"/>
        <v>6.591974966130465E-2</v>
      </c>
      <c r="AE71" s="7">
        <v>98</v>
      </c>
    </row>
    <row r="72" spans="1:31" s="26" customFormat="1" x14ac:dyDescent="0.25">
      <c r="A72" s="26">
        <v>52</v>
      </c>
      <c r="B72" s="26">
        <v>624</v>
      </c>
      <c r="C72" s="26">
        <v>11449</v>
      </c>
      <c r="D72" s="26">
        <v>12195</v>
      </c>
      <c r="E72" s="26">
        <v>14844</v>
      </c>
      <c r="F72" s="26">
        <v>14101</v>
      </c>
      <c r="G72" s="27"/>
      <c r="H72" s="7"/>
      <c r="I72" s="28">
        <f t="shared" si="1"/>
        <v>-3395</v>
      </c>
      <c r="J72" s="27">
        <f t="shared" si="1"/>
        <v>-1906</v>
      </c>
      <c r="K72" s="7"/>
      <c r="L72" s="124">
        <f t="shared" si="2"/>
        <v>0.86723244492673113</v>
      </c>
      <c r="M72" s="27">
        <f t="shared" ca="1" si="3"/>
        <v>6.9742505837638834E-6</v>
      </c>
      <c r="N72" s="44"/>
      <c r="O72" s="44"/>
      <c r="P72" s="7"/>
      <c r="Q72" s="28">
        <f t="shared" ca="1" si="4"/>
        <v>-3356.2729966216416</v>
      </c>
      <c r="R72" s="27">
        <f t="shared" ca="1" si="5"/>
        <v>-1931.6404765143216</v>
      </c>
      <c r="S72" s="7"/>
      <c r="T72" s="28">
        <f t="shared" ca="1" si="6"/>
        <v>0.86587889039059607</v>
      </c>
      <c r="U72" s="27">
        <f t="shared" ca="1" si="7"/>
        <v>-0.49962683368812838</v>
      </c>
      <c r="V72" s="7"/>
      <c r="W72" s="28">
        <f t="shared" ca="1" si="8"/>
        <v>0.86459156428123352</v>
      </c>
      <c r="X72" s="27">
        <f t="shared" ca="1" si="11"/>
        <v>292.20476683820129</v>
      </c>
      <c r="Y72" s="7"/>
      <c r="Z72" s="28">
        <f t="shared" si="12"/>
        <v>292.13100000000003</v>
      </c>
      <c r="AA72" s="27">
        <f t="shared" si="9"/>
        <v>5.0986477971435553</v>
      </c>
      <c r="AB72" s="7"/>
      <c r="AC72" s="28">
        <f t="shared" ca="1" si="0"/>
        <v>7.3766838201265728E-2</v>
      </c>
      <c r="AD72" s="27">
        <f t="shared" ca="1" si="10"/>
        <v>-0.14843953772594887</v>
      </c>
      <c r="AE72" s="7">
        <v>97</v>
      </c>
    </row>
    <row r="73" spans="1:31" s="26" customFormat="1" x14ac:dyDescent="0.25">
      <c r="A73" s="26">
        <v>53</v>
      </c>
      <c r="B73" s="26">
        <v>642</v>
      </c>
      <c r="C73" s="26">
        <v>11556</v>
      </c>
      <c r="D73" s="26">
        <v>12038</v>
      </c>
      <c r="E73" s="26">
        <v>14747</v>
      </c>
      <c r="F73" s="26">
        <v>14269</v>
      </c>
      <c r="G73" s="27"/>
      <c r="H73" s="7"/>
      <c r="I73" s="28">
        <f t="shared" si="1"/>
        <v>-3191</v>
      </c>
      <c r="J73" s="27">
        <f t="shared" si="1"/>
        <v>-2231</v>
      </c>
      <c r="K73" s="7"/>
      <c r="L73" s="124">
        <f t="shared" si="2"/>
        <v>0.81246256983439202</v>
      </c>
      <c r="M73" s="27">
        <f t="shared" ca="1" si="3"/>
        <v>5.1531856119110742E-7</v>
      </c>
      <c r="N73" s="44"/>
      <c r="O73" s="44"/>
      <c r="P73" s="7"/>
      <c r="Q73" s="28">
        <f t="shared" ca="1" si="4"/>
        <v>-3152.2729966216416</v>
      </c>
      <c r="R73" s="27">
        <f t="shared" ca="1" si="5"/>
        <v>-2256.6404765143216</v>
      </c>
      <c r="S73" s="7"/>
      <c r="T73" s="28">
        <f t="shared" ca="1" si="6"/>
        <v>0.81324929386567602</v>
      </c>
      <c r="U73" s="27">
        <f t="shared" ca="1" si="7"/>
        <v>-0.58368943380596028</v>
      </c>
      <c r="V73" s="7"/>
      <c r="W73" s="28">
        <f t="shared" ca="1" si="8"/>
        <v>0.8117447129118851</v>
      </c>
      <c r="X73" s="27">
        <f t="shared" ca="1" si="11"/>
        <v>297.9004025904344</v>
      </c>
      <c r="Y73" s="7"/>
      <c r="Z73" s="28">
        <f t="shared" si="12"/>
        <v>297.90900000000005</v>
      </c>
      <c r="AA73" s="27">
        <f t="shared" si="9"/>
        <v>5.1994929213237882</v>
      </c>
      <c r="AB73" s="7"/>
      <c r="AC73" s="28">
        <f t="shared" ca="1" si="0"/>
        <v>-8.5974095656524696E-3</v>
      </c>
      <c r="AD73" s="27">
        <f t="shared" ca="1" si="10"/>
        <v>-4.0410343060955256E-2</v>
      </c>
      <c r="AE73" s="7">
        <v>96</v>
      </c>
    </row>
    <row r="74" spans="1:31" s="26" customFormat="1" x14ac:dyDescent="0.25">
      <c r="A74" s="26">
        <v>54</v>
      </c>
      <c r="B74" s="26">
        <v>615</v>
      </c>
      <c r="C74" s="26">
        <v>11671</v>
      </c>
      <c r="D74" s="26">
        <v>11892</v>
      </c>
      <c r="E74" s="26">
        <v>14632</v>
      </c>
      <c r="F74" s="26">
        <v>14408</v>
      </c>
      <c r="G74" s="27"/>
      <c r="H74" s="7"/>
      <c r="I74" s="28">
        <f t="shared" si="1"/>
        <v>-2961</v>
      </c>
      <c r="J74" s="27">
        <f t="shared" si="1"/>
        <v>-2516</v>
      </c>
      <c r="K74" s="7"/>
      <c r="L74" s="124">
        <f t="shared" si="2"/>
        <v>0.75224827518911919</v>
      </c>
      <c r="M74" s="27">
        <f t="shared" ca="1" si="3"/>
        <v>9.8672797401125048E-10</v>
      </c>
      <c r="N74" s="44"/>
      <c r="O74" s="44"/>
      <c r="P74" s="7"/>
      <c r="Q74" s="28">
        <f t="shared" ca="1" si="4"/>
        <v>-2922.2729966216416</v>
      </c>
      <c r="R74" s="27">
        <f t="shared" ca="1" si="5"/>
        <v>-2541.6404765143216</v>
      </c>
      <c r="S74" s="7"/>
      <c r="T74" s="28">
        <f t="shared" ca="1" si="6"/>
        <v>0.75391200366601119</v>
      </c>
      <c r="U74" s="27">
        <f t="shared" ca="1" si="7"/>
        <v>-0.65740586775544374</v>
      </c>
      <c r="V74" s="7"/>
      <c r="W74" s="28">
        <f t="shared" ca="1" si="8"/>
        <v>0.75221686296261403</v>
      </c>
      <c r="X74" s="27">
        <f t="shared" ca="1" si="11"/>
        <v>303.33426517938267</v>
      </c>
      <c r="Y74" s="7"/>
      <c r="Z74" s="28">
        <f t="shared" si="12"/>
        <v>303.44400000000007</v>
      </c>
      <c r="AA74" s="27">
        <f t="shared" si="9"/>
        <v>5.2960968954216749</v>
      </c>
      <c r="AB74" s="7"/>
      <c r="AC74" s="28">
        <f t="shared" ca="1" si="0"/>
        <v>-0.10973482061740469</v>
      </c>
      <c r="AD74" s="27">
        <f t="shared" ca="1" si="10"/>
        <v>4.5294016437765094E-2</v>
      </c>
      <c r="AE74" s="7">
        <v>95</v>
      </c>
    </row>
    <row r="75" spans="1:31" s="26" customFormat="1" x14ac:dyDescent="0.25">
      <c r="A75" s="26">
        <v>55</v>
      </c>
      <c r="B75" s="26">
        <v>605</v>
      </c>
      <c r="C75" s="26">
        <v>11796</v>
      </c>
      <c r="D75" s="26">
        <v>11766</v>
      </c>
      <c r="E75" s="26">
        <v>14511</v>
      </c>
      <c r="F75" s="26">
        <v>14549</v>
      </c>
      <c r="G75" s="27"/>
      <c r="H75" s="7"/>
      <c r="I75" s="28">
        <f t="shared" si="1"/>
        <v>-2715</v>
      </c>
      <c r="J75" s="27">
        <f t="shared" si="1"/>
        <v>-2783</v>
      </c>
      <c r="K75" s="7"/>
      <c r="L75" s="124">
        <f t="shared" si="2"/>
        <v>0.68616746785061744</v>
      </c>
      <c r="M75" s="27">
        <f t="shared" ca="1" si="3"/>
        <v>5.7875982483421148E-6</v>
      </c>
      <c r="N75" s="44"/>
      <c r="O75" s="44"/>
      <c r="P75" s="7"/>
      <c r="Q75" s="28">
        <f t="shared" ca="1" si="4"/>
        <v>-2676.2729966216416</v>
      </c>
      <c r="R75" s="27">
        <f t="shared" ca="1" si="5"/>
        <v>-2808.6404765143216</v>
      </c>
      <c r="S75" s="7"/>
      <c r="T75" s="28">
        <f t="shared" ca="1" si="6"/>
        <v>0.69044690197419567</v>
      </c>
      <c r="U75" s="27">
        <f t="shared" ca="1" si="7"/>
        <v>-0.72646652692917024</v>
      </c>
      <c r="V75" s="7"/>
      <c r="W75" s="28">
        <f t="shared" ca="1" si="8"/>
        <v>0.68857321061499233</v>
      </c>
      <c r="X75" s="27">
        <f t="shared" ca="1" si="11"/>
        <v>308.71613020481357</v>
      </c>
      <c r="Y75" s="7"/>
      <c r="Z75" s="28">
        <f t="shared" si="12"/>
        <v>308.88900000000007</v>
      </c>
      <c r="AA75" s="27">
        <f t="shared" si="9"/>
        <v>5.3911300731927652</v>
      </c>
      <c r="AB75" s="7"/>
      <c r="AC75" s="28">
        <f t="shared" ca="1" si="0"/>
        <v>-0.17286979518650014</v>
      </c>
      <c r="AD75" s="27">
        <f t="shared" ca="1" si="10"/>
        <v>5.1935888388584317E-2</v>
      </c>
      <c r="AE75" s="7">
        <v>94</v>
      </c>
    </row>
    <row r="76" spans="1:31" s="26" customFormat="1" x14ac:dyDescent="0.25">
      <c r="A76" s="26">
        <v>56</v>
      </c>
      <c r="B76" s="26">
        <v>620</v>
      </c>
      <c r="C76" s="26">
        <v>11944</v>
      </c>
      <c r="D76" s="26">
        <v>11641</v>
      </c>
      <c r="E76" s="26">
        <v>14365</v>
      </c>
      <c r="F76" s="26">
        <v>14667</v>
      </c>
      <c r="G76" s="27"/>
      <c r="H76" s="7"/>
      <c r="I76" s="28">
        <f t="shared" si="1"/>
        <v>-2421</v>
      </c>
      <c r="J76" s="27">
        <f t="shared" si="1"/>
        <v>-3026</v>
      </c>
      <c r="K76" s="7"/>
      <c r="L76" s="124">
        <f t="shared" si="2"/>
        <v>0.61203152397503569</v>
      </c>
      <c r="M76" s="27">
        <f t="shared" ca="1" si="3"/>
        <v>2.8152468927908302E-7</v>
      </c>
      <c r="N76" s="44"/>
      <c r="O76" s="44"/>
      <c r="P76" s="7"/>
      <c r="Q76" s="28">
        <f t="shared" ca="1" si="4"/>
        <v>-2382.2729966216416</v>
      </c>
      <c r="R76" s="27">
        <f t="shared" ca="1" si="5"/>
        <v>-3051.6404765143216</v>
      </c>
      <c r="S76" s="7"/>
      <c r="T76" s="28">
        <f t="shared" ca="1" si="6"/>
        <v>0.61459836580592841</v>
      </c>
      <c r="U76" s="27">
        <f t="shared" ca="1" si="7"/>
        <v>-0.78931948640188765</v>
      </c>
      <c r="V76" s="7"/>
      <c r="W76" s="28">
        <f t="shared" ca="1" si="8"/>
        <v>0.61256211297725782</v>
      </c>
      <c r="X76" s="27">
        <f t="shared" ca="1" si="11"/>
        <v>314.36843767255118</v>
      </c>
      <c r="Y76" s="7"/>
      <c r="Z76" s="28">
        <f t="shared" si="12"/>
        <v>314.46900000000005</v>
      </c>
      <c r="AA76" s="27">
        <f t="shared" si="9"/>
        <v>5.4885194454540489</v>
      </c>
      <c r="AB76" s="7"/>
      <c r="AC76" s="28">
        <f t="shared" ca="1" si="0"/>
        <v>-0.10056232744886984</v>
      </c>
      <c r="AD76" s="27">
        <f t="shared" ca="1" si="10"/>
        <v>-8.6476252687759825E-2</v>
      </c>
      <c r="AE76" s="7">
        <v>93</v>
      </c>
    </row>
    <row r="77" spans="1:31" s="26" customFormat="1" x14ac:dyDescent="0.25">
      <c r="A77" s="26">
        <v>57</v>
      </c>
      <c r="B77" s="26">
        <v>632</v>
      </c>
      <c r="C77" s="26">
        <v>12102</v>
      </c>
      <c r="D77" s="26">
        <v>11530</v>
      </c>
      <c r="E77" s="26">
        <v>14211</v>
      </c>
      <c r="F77" s="26">
        <v>14777</v>
      </c>
      <c r="G77" s="27"/>
      <c r="H77" s="7"/>
      <c r="I77" s="28">
        <f t="shared" si="1"/>
        <v>-2109</v>
      </c>
      <c r="J77" s="27">
        <f t="shared" si="1"/>
        <v>-3247</v>
      </c>
      <c r="K77" s="7"/>
      <c r="L77" s="124">
        <f t="shared" si="2"/>
        <v>0.53049814723136335</v>
      </c>
      <c r="M77" s="27">
        <f t="shared" ca="1" si="3"/>
        <v>2.0270905411878951E-6</v>
      </c>
      <c r="N77" s="44"/>
      <c r="O77" s="44"/>
      <c r="P77" s="7"/>
      <c r="Q77" s="28">
        <f t="shared" ca="1" si="4"/>
        <v>-2070.2729966216416</v>
      </c>
      <c r="R77" s="27">
        <f t="shared" ca="1" si="5"/>
        <v>-3272.6404765143216</v>
      </c>
      <c r="S77" s="7"/>
      <c r="T77" s="28">
        <f t="shared" ca="1" si="6"/>
        <v>0.53410604170899179</v>
      </c>
      <c r="U77" s="27">
        <f t="shared" ca="1" si="7"/>
        <v>-0.84648205448201341</v>
      </c>
      <c r="V77" s="7"/>
      <c r="W77" s="28">
        <f t="shared" ca="1" si="8"/>
        <v>0.53192190653025762</v>
      </c>
      <c r="X77" s="27">
        <f t="shared" ca="1" si="11"/>
        <v>320.0372801887338</v>
      </c>
      <c r="Y77" s="7"/>
      <c r="Z77" s="28">
        <f t="shared" si="12"/>
        <v>320.15700000000004</v>
      </c>
      <c r="AA77" s="27">
        <f t="shared" si="9"/>
        <v>5.5877937733074861</v>
      </c>
      <c r="AB77" s="7"/>
      <c r="AC77" s="28">
        <f t="shared" ca="1" si="0"/>
        <v>-0.11971981126623632</v>
      </c>
      <c r="AD77" s="27">
        <f t="shared" ca="1" si="10"/>
        <v>2.372216495837165E-2</v>
      </c>
      <c r="AE77" s="7">
        <v>92</v>
      </c>
    </row>
    <row r="78" spans="1:31" s="26" customFormat="1" x14ac:dyDescent="0.25">
      <c r="A78" s="26">
        <v>58</v>
      </c>
      <c r="B78" s="26">
        <v>637</v>
      </c>
      <c r="C78" s="26">
        <v>12263</v>
      </c>
      <c r="D78" s="26">
        <v>11431</v>
      </c>
      <c r="E78" s="26">
        <v>14033</v>
      </c>
      <c r="F78" s="26">
        <v>14869</v>
      </c>
      <c r="G78" s="27"/>
      <c r="H78" s="7"/>
      <c r="I78" s="28">
        <f t="shared" si="1"/>
        <v>-1770</v>
      </c>
      <c r="J78" s="27">
        <f t="shared" si="1"/>
        <v>-3438</v>
      </c>
      <c r="K78" s="7"/>
      <c r="L78" s="124">
        <f t="shared" si="2"/>
        <v>0.44303819720496646</v>
      </c>
      <c r="M78" s="27">
        <f t="shared" ca="1" si="3"/>
        <v>1.684377906227583E-6</v>
      </c>
      <c r="N78" s="44"/>
      <c r="O78" s="44"/>
      <c r="P78" s="7"/>
      <c r="Q78" s="28">
        <f t="shared" ca="1" si="4"/>
        <v>-1731.2729966216416</v>
      </c>
      <c r="R78" s="27">
        <f t="shared" ca="1" si="5"/>
        <v>-3463.6404765143216</v>
      </c>
      <c r="S78" s="7"/>
      <c r="T78" s="28">
        <f t="shared" ca="1" si="6"/>
        <v>0.44664803571905098</v>
      </c>
      <c r="U78" s="27">
        <f t="shared" ca="1" si="7"/>
        <v>-0.89588499793587772</v>
      </c>
      <c r="V78" s="7"/>
      <c r="W78" s="28">
        <f t="shared" ca="1" si="8"/>
        <v>0.44433603305985242</v>
      </c>
      <c r="X78" s="27">
        <f t="shared" ca="1" si="11"/>
        <v>325.80193970333801</v>
      </c>
      <c r="Y78" s="7"/>
      <c r="Z78" s="28">
        <f t="shared" si="12"/>
        <v>325.89000000000004</v>
      </c>
      <c r="AA78" s="27">
        <f t="shared" si="9"/>
        <v>5.687853499324321</v>
      </c>
      <c r="AB78" s="7"/>
      <c r="AC78" s="28">
        <f t="shared" ca="1" si="0"/>
        <v>-8.8060296662035853E-2</v>
      </c>
      <c r="AD78" s="27">
        <f t="shared" ca="1" si="10"/>
        <v>-9.7463166273257684E-2</v>
      </c>
      <c r="AE78" s="7">
        <v>91</v>
      </c>
    </row>
    <row r="79" spans="1:31" s="26" customFormat="1" x14ac:dyDescent="0.25">
      <c r="A79" s="26">
        <v>59</v>
      </c>
      <c r="B79" s="26">
        <v>639</v>
      </c>
      <c r="C79" s="26">
        <v>12446</v>
      </c>
      <c r="D79" s="26">
        <v>11354</v>
      </c>
      <c r="E79" s="26">
        <v>13862</v>
      </c>
      <c r="F79" s="26">
        <v>14947</v>
      </c>
      <c r="G79" s="27"/>
      <c r="H79" s="7"/>
      <c r="I79" s="28">
        <f t="shared" si="1"/>
        <v>-1416</v>
      </c>
      <c r="J79" s="27">
        <f t="shared" si="1"/>
        <v>-3593</v>
      </c>
      <c r="K79" s="7"/>
      <c r="L79" s="124">
        <f t="shared" si="2"/>
        <v>0.35085406984129947</v>
      </c>
      <c r="M79" s="27">
        <f t="shared" ca="1" si="3"/>
        <v>4.2037271592836409E-6</v>
      </c>
      <c r="N79" s="44"/>
      <c r="O79" s="44"/>
      <c r="P79" s="7"/>
      <c r="Q79" s="28">
        <f t="shared" ca="1" si="4"/>
        <v>-1377.2729966216416</v>
      </c>
      <c r="R79" s="27">
        <f t="shared" ca="1" si="5"/>
        <v>-3618.6404765143216</v>
      </c>
      <c r="S79" s="7"/>
      <c r="T79" s="28">
        <f t="shared" ca="1" si="6"/>
        <v>0.355320206455219</v>
      </c>
      <c r="U79" s="27">
        <f t="shared" ca="1" si="7"/>
        <v>-0.93597639183822834</v>
      </c>
      <c r="V79" s="7"/>
      <c r="W79" s="28">
        <f t="shared" ca="1" si="8"/>
        <v>0.35290436912659506</v>
      </c>
      <c r="X79" s="27">
        <f t="shared" ca="1" si="11"/>
        <v>331.52351962834132</v>
      </c>
      <c r="Y79" s="7"/>
      <c r="Z79" s="28">
        <f t="shared" si="12"/>
        <v>331.64100000000002</v>
      </c>
      <c r="AA79" s="27">
        <f t="shared" si="9"/>
        <v>5.7882273846065146</v>
      </c>
      <c r="AB79" s="7"/>
      <c r="AC79" s="28">
        <f t="shared" ca="1" si="0"/>
        <v>-0.11748037165870073</v>
      </c>
      <c r="AD79" s="27">
        <f t="shared" ca="1" si="10"/>
        <v>-3.5557459913150069E-2</v>
      </c>
      <c r="AE79" s="7">
        <v>90</v>
      </c>
    </row>
    <row r="80" spans="1:31" s="26" customFormat="1" x14ac:dyDescent="0.25">
      <c r="A80" s="26">
        <v>60</v>
      </c>
      <c r="B80" s="26">
        <v>633</v>
      </c>
      <c r="C80" s="26">
        <v>12635</v>
      </c>
      <c r="D80" s="26">
        <v>11304</v>
      </c>
      <c r="E80" s="26">
        <v>13685</v>
      </c>
      <c r="F80" s="26">
        <v>15012</v>
      </c>
      <c r="G80" s="27"/>
      <c r="H80" s="7"/>
      <c r="I80" s="28">
        <f t="shared" si="1"/>
        <v>-1050</v>
      </c>
      <c r="J80" s="27">
        <f t="shared" si="1"/>
        <v>-3708</v>
      </c>
      <c r="K80" s="7"/>
      <c r="L80" s="124">
        <f t="shared" si="2"/>
        <v>0.25605257119466929</v>
      </c>
      <c r="M80" s="27">
        <f t="shared" ca="1" si="3"/>
        <v>5.5271187962241901E-6</v>
      </c>
      <c r="N80" s="44"/>
      <c r="O80" s="44"/>
      <c r="P80" s="7"/>
      <c r="Q80" s="28">
        <f t="shared" ca="1" si="4"/>
        <v>-1011.2729966216415</v>
      </c>
      <c r="R80" s="27">
        <f t="shared" ca="1" si="5"/>
        <v>-3733.6404765143216</v>
      </c>
      <c r="S80" s="7"/>
      <c r="T80" s="28">
        <f t="shared" ca="1" si="6"/>
        <v>0.26089651857227403</v>
      </c>
      <c r="U80" s="27">
        <f t="shared" ca="1" si="7"/>
        <v>-0.96572161957223035</v>
      </c>
      <c r="V80" s="7"/>
      <c r="W80" s="28">
        <f t="shared" ca="1" si="8"/>
        <v>0.25840355371187868</v>
      </c>
      <c r="X80" s="27">
        <f t="shared" ca="1" si="11"/>
        <v>337.20214705043213</v>
      </c>
      <c r="Y80" s="7"/>
      <c r="Z80" s="28">
        <f t="shared" si="12"/>
        <v>337.33800000000002</v>
      </c>
      <c r="AA80" s="27">
        <f t="shared" si="9"/>
        <v>5.8876587920926315</v>
      </c>
      <c r="AB80" s="7"/>
      <c r="AC80" s="28">
        <f t="shared" ca="1" si="0"/>
        <v>-0.13585294956789085</v>
      </c>
      <c r="AD80" s="27">
        <f t="shared" ca="1" si="10"/>
        <v>-5.1442595261050883E-3</v>
      </c>
      <c r="AE80" s="7">
        <v>89</v>
      </c>
    </row>
    <row r="81" spans="1:31" s="26" customFormat="1" x14ac:dyDescent="0.25">
      <c r="A81" s="26">
        <v>61</v>
      </c>
      <c r="B81" s="26">
        <v>627</v>
      </c>
      <c r="C81" s="26">
        <v>12809</v>
      </c>
      <c r="D81" s="26">
        <v>11254</v>
      </c>
      <c r="E81" s="26">
        <v>13494</v>
      </c>
      <c r="F81" s="26">
        <v>15045</v>
      </c>
      <c r="G81" s="27"/>
      <c r="H81" s="7"/>
      <c r="I81" s="28">
        <f t="shared" si="1"/>
        <v>-685</v>
      </c>
      <c r="J81" s="27">
        <f t="shared" si="1"/>
        <v>-3791</v>
      </c>
      <c r="K81" s="7"/>
      <c r="L81" s="124">
        <f t="shared" si="2"/>
        <v>0.1596553191437502</v>
      </c>
      <c r="M81" s="27">
        <f t="shared" ca="1" si="3"/>
        <v>2.0491757085684472E-5</v>
      </c>
      <c r="N81" s="44"/>
      <c r="O81" s="44"/>
      <c r="P81" s="7"/>
      <c r="Q81" s="28">
        <f t="shared" ca="1" si="4"/>
        <v>-646.27299662164148</v>
      </c>
      <c r="R81" s="27">
        <f t="shared" ca="1" si="5"/>
        <v>-3816.6404765143216</v>
      </c>
      <c r="S81" s="7"/>
      <c r="T81" s="28">
        <f t="shared" ca="1" si="6"/>
        <v>0.16673081890758853</v>
      </c>
      <c r="U81" s="27">
        <f t="shared" ca="1" si="7"/>
        <v>-0.98718991437155357</v>
      </c>
      <c r="V81" s="7"/>
      <c r="W81" s="28">
        <f t="shared" ca="1" si="8"/>
        <v>0.16418210134368919</v>
      </c>
      <c r="X81" s="27">
        <f t="shared" ca="1" si="11"/>
        <v>342.73959275325467</v>
      </c>
      <c r="Y81" s="7"/>
      <c r="Z81" s="28">
        <f t="shared" si="12"/>
        <v>342.98099999999999</v>
      </c>
      <c r="AA81" s="27">
        <f t="shared" si="9"/>
        <v>5.9861477217826708</v>
      </c>
      <c r="AB81" s="7"/>
      <c r="AC81" s="28">
        <f t="shared" ca="1" si="0"/>
        <v>-0.24140724674532521</v>
      </c>
      <c r="AD81" s="27">
        <f t="shared" ca="1" si="10"/>
        <v>0.11103442120878526</v>
      </c>
      <c r="AE81" s="7">
        <v>88</v>
      </c>
    </row>
    <row r="82" spans="1:31" s="26" customFormat="1" x14ac:dyDescent="0.25">
      <c r="A82" s="26">
        <v>62</v>
      </c>
      <c r="B82" s="26">
        <v>625</v>
      </c>
      <c r="C82" s="26">
        <v>13003</v>
      </c>
      <c r="D82" s="26">
        <v>11238</v>
      </c>
      <c r="E82" s="26">
        <v>13309</v>
      </c>
      <c r="F82" s="26">
        <v>15070</v>
      </c>
      <c r="G82" s="27"/>
      <c r="H82" s="7"/>
      <c r="I82" s="28">
        <f t="shared" si="1"/>
        <v>-306</v>
      </c>
      <c r="J82" s="27">
        <f t="shared" si="1"/>
        <v>-3832</v>
      </c>
      <c r="K82" s="7"/>
      <c r="L82" s="124">
        <f t="shared" si="2"/>
        <v>6.2026663222014895E-2</v>
      </c>
      <c r="M82" s="27">
        <f t="shared" ca="1" si="3"/>
        <v>1.8924170333385462E-5</v>
      </c>
      <c r="N82" s="44"/>
      <c r="O82" s="44"/>
      <c r="P82" s="7"/>
      <c r="Q82" s="28">
        <f t="shared" ca="1" si="4"/>
        <v>-267.27299662164154</v>
      </c>
      <c r="R82" s="27">
        <f t="shared" ca="1" si="5"/>
        <v>-3857.6404765143216</v>
      </c>
      <c r="S82" s="7"/>
      <c r="T82" s="28">
        <f t="shared" ca="1" si="6"/>
        <v>6.8953284187271244E-2</v>
      </c>
      <c r="U82" s="27">
        <f t="shared" ca="1" si="7"/>
        <v>-0.99779473469411084</v>
      </c>
      <c r="V82" s="7"/>
      <c r="W82" s="28">
        <f t="shared" ca="1" si="8"/>
        <v>6.6376855210121335E-2</v>
      </c>
      <c r="X82" s="27">
        <f t="shared" ca="1" si="11"/>
        <v>348.37626298193538</v>
      </c>
      <c r="Y82" s="7"/>
      <c r="Z82" s="28">
        <f t="shared" si="12"/>
        <v>348.60599999999999</v>
      </c>
      <c r="AA82" s="27">
        <f t="shared" si="9"/>
        <v>6.0843224922073524</v>
      </c>
      <c r="AB82" s="7"/>
      <c r="AC82" s="28">
        <f t="shared" ca="1" si="0"/>
        <v>-0.22973701806461122</v>
      </c>
      <c r="AD82" s="27">
        <f t="shared" ca="1" si="10"/>
        <v>1.9970687666102549E-2</v>
      </c>
      <c r="AE82" s="7">
        <v>87</v>
      </c>
    </row>
    <row r="83" spans="1:31" s="26" customFormat="1" x14ac:dyDescent="0.25">
      <c r="A83" s="26">
        <v>63</v>
      </c>
      <c r="B83" s="26">
        <v>608</v>
      </c>
      <c r="C83" s="26">
        <v>13188</v>
      </c>
      <c r="D83" s="26">
        <v>11235</v>
      </c>
      <c r="E83" s="26">
        <v>13123</v>
      </c>
      <c r="F83" s="26">
        <v>15074</v>
      </c>
      <c r="G83" s="27"/>
      <c r="H83" s="7"/>
      <c r="I83" s="28">
        <f t="shared" si="1"/>
        <v>65</v>
      </c>
      <c r="J83" s="27">
        <f t="shared" si="1"/>
        <v>-3839</v>
      </c>
      <c r="K83" s="7"/>
      <c r="L83" s="124">
        <f t="shared" si="2"/>
        <v>-3.3525916991922332E-2</v>
      </c>
      <c r="M83" s="27">
        <f t="shared" ca="1" si="3"/>
        <v>1.7507098981676259E-5</v>
      </c>
      <c r="N83" s="44"/>
      <c r="O83" s="44"/>
      <c r="P83" s="7"/>
      <c r="Q83" s="28">
        <f t="shared" ca="1" si="4"/>
        <v>103.72700337835849</v>
      </c>
      <c r="R83" s="27">
        <f t="shared" ca="1" si="5"/>
        <v>-3864.6404765143216</v>
      </c>
      <c r="S83" s="7"/>
      <c r="T83" s="28">
        <f t="shared" ca="1" si="6"/>
        <v>-2.6760344786970754E-2</v>
      </c>
      <c r="U83" s="27">
        <f t="shared" ca="1" si="7"/>
        <v>-0.99960531377357187</v>
      </c>
      <c r="V83" s="7"/>
      <c r="W83" s="28">
        <f t="shared" ca="1" si="8"/>
        <v>-2.9341768454683691E-2</v>
      </c>
      <c r="X83" s="27">
        <f t="shared" ca="1" si="11"/>
        <v>353.86351496488606</v>
      </c>
      <c r="Y83" s="7"/>
      <c r="Z83" s="28">
        <f t="shared" si="12"/>
        <v>354.07799999999997</v>
      </c>
      <c r="AA83" s="27">
        <f t="shared" si="9"/>
        <v>6.1798269088764819</v>
      </c>
      <c r="AB83" s="7"/>
      <c r="AC83" s="28">
        <f t="shared" ca="1" si="0"/>
        <v>-0.21448503511390982</v>
      </c>
      <c r="AD83" s="27">
        <f t="shared" ca="1" si="10"/>
        <v>3.2693695450348059E-2</v>
      </c>
      <c r="AE83" s="7">
        <v>86</v>
      </c>
    </row>
    <row r="84" spans="1:31" s="26" customFormat="1" x14ac:dyDescent="0.25">
      <c r="A84" s="26">
        <v>64</v>
      </c>
      <c r="B84" s="26">
        <v>615</v>
      </c>
      <c r="C84" s="26">
        <v>13371</v>
      </c>
      <c r="D84" s="26">
        <v>11243</v>
      </c>
      <c r="E84" s="26">
        <v>12933</v>
      </c>
      <c r="F84" s="26">
        <v>15050</v>
      </c>
      <c r="G84" s="27"/>
      <c r="H84" s="7"/>
      <c r="I84" s="28">
        <f t="shared" si="1"/>
        <v>438</v>
      </c>
      <c r="J84" s="27">
        <f t="shared" si="1"/>
        <v>-3807</v>
      </c>
      <c r="K84" s="7"/>
      <c r="L84" s="124">
        <f t="shared" si="2"/>
        <v>-0.1298623794834235</v>
      </c>
      <c r="M84" s="27">
        <f t="shared" ca="1" si="3"/>
        <v>1.8593850496064014E-5</v>
      </c>
      <c r="N84" s="44"/>
      <c r="O84" s="44"/>
      <c r="P84" s="7"/>
      <c r="Q84" s="28">
        <f t="shared" ca="1" si="4"/>
        <v>476.72700337835846</v>
      </c>
      <c r="R84" s="27">
        <f t="shared" ca="1" si="5"/>
        <v>-3832.6404765143216</v>
      </c>
      <c r="S84" s="7"/>
      <c r="T84" s="28">
        <f t="shared" ca="1" si="6"/>
        <v>-0.12298995019773157</v>
      </c>
      <c r="U84" s="27">
        <f t="shared" ca="1" si="7"/>
        <v>-0.99132838083889296</v>
      </c>
      <c r="V84" s="7"/>
      <c r="W84" s="28">
        <f t="shared" ca="1" si="8"/>
        <v>-0.12555032075283273</v>
      </c>
      <c r="X84" s="27">
        <f ca="1">IF(MOD(ATAN2(U84,W84)*180/PI()-$J$9+360,360)&lt;355,MOD(ATAN2(U84,W84)*180/PI()-$J$9+360,360)+360,MOD(ATAN2(U84,W84)*180/PI()-$J$9+360,360))</f>
        <v>359.40017472909699</v>
      </c>
      <c r="Y84" s="7"/>
      <c r="Z84" s="28">
        <f t="shared" si="12"/>
        <v>359.613</v>
      </c>
      <c r="AA84" s="27">
        <f t="shared" si="9"/>
        <v>6.2764308829743678</v>
      </c>
      <c r="AB84" s="7"/>
      <c r="AC84" s="28">
        <f t="shared" ref="AC84:AC147" ca="1" si="13">X84-Z84</f>
        <v>-0.21282527090301073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13332</v>
      </c>
      <c r="D85" s="26">
        <v>11200</v>
      </c>
      <c r="E85" s="26">
        <v>12883</v>
      </c>
      <c r="F85" s="26">
        <v>15000</v>
      </c>
      <c r="G85" s="27"/>
      <c r="H85" s="7"/>
      <c r="I85" s="28">
        <f t="shared" ref="I85:J148" si="14">C85-E85</f>
        <v>449</v>
      </c>
      <c r="J85" s="27">
        <f t="shared" si="14"/>
        <v>-3800</v>
      </c>
      <c r="K85" s="7"/>
      <c r="L85" s="124">
        <f>$O$3*SIN(2*PI()/$O$4*($Z85+$O$5))+$O$6</f>
        <v>-0.13023081893822122</v>
      </c>
      <c r="M85" s="27">
        <f t="shared" ref="M85:M148" ca="1" si="15">(W85-L85)^2</f>
        <v>3.4124946710460602E-6</v>
      </c>
      <c r="N85" s="44"/>
      <c r="O85" s="44"/>
      <c r="P85" s="7"/>
      <c r="Q85" s="28">
        <f t="shared" ref="Q85:Q148" ca="1" si="16">I85-$J$4</f>
        <v>487.72700337835846</v>
      </c>
      <c r="R85" s="27">
        <f t="shared" ref="R85:R148" ca="1" si="17">J85-$J$3</f>
        <v>-3825.6404765143216</v>
      </c>
      <c r="S85" s="7"/>
      <c r="T85" s="28">
        <f t="shared" ref="T85:T148" ca="1" si="18">Q85/$J$7</f>
        <v>-0.12582782059858511</v>
      </c>
      <c r="U85" s="27">
        <f t="shared" ref="U85:U148" ca="1" si="19">R85/$J$6</f>
        <v>-0.98951780175943205</v>
      </c>
      <c r="V85" s="7"/>
      <c r="W85" s="28">
        <f t="shared" ref="W85:W148" ca="1" si="20">(T85-U85*SIN(-$J$11*PI()/180))/(COS(-$J$11*PI()/180))</f>
        <v>-0.12838352506039721</v>
      </c>
      <c r="X85" s="27">
        <f ca="1">IF(MOD(ATAN2(U85,W85)*180/PI()-$J$9+360,360)&lt;355,MOD(ATAN2(U85,W85)*180/PI()-$J$9+360,360)+360,MOD(ATAN2(U85,W85)*180/PI()-$J$9+360,360))</f>
        <v>359.57463524702013</v>
      </c>
      <c r="Y85" s="7"/>
      <c r="Z85" s="28">
        <f t="shared" si="12"/>
        <v>359.613</v>
      </c>
      <c r="AA85" s="27">
        <f t="shared" ref="AA85:AA148" si="21">Z85*PI()/180</f>
        <v>6.2764308829743678</v>
      </c>
      <c r="AB85" s="7"/>
      <c r="AC85" s="28">
        <f t="shared" ca="1" si="13"/>
        <v>-3.8364752979873629E-2</v>
      </c>
      <c r="AD85" s="27"/>
      <c r="AE85" s="7"/>
    </row>
    <row r="86" spans="1:31" s="26" customFormat="1" x14ac:dyDescent="0.25">
      <c r="A86" s="26">
        <v>1</v>
      </c>
      <c r="B86" s="26">
        <v>-595</v>
      </c>
      <c r="C86" s="26">
        <v>13143</v>
      </c>
      <c r="D86" s="26">
        <v>11190</v>
      </c>
      <c r="E86" s="26">
        <v>13064</v>
      </c>
      <c r="F86" s="26">
        <v>15016</v>
      </c>
      <c r="G86" s="27"/>
      <c r="H86" s="7"/>
      <c r="I86" s="28">
        <f t="shared" si="14"/>
        <v>79</v>
      </c>
      <c r="J86" s="27">
        <f t="shared" si="14"/>
        <v>-3826</v>
      </c>
      <c r="K86" s="7"/>
      <c r="L86" s="124">
        <f t="shared" ref="L86:L149" si="22">$O$3*SIN(2*PI()/$O$4*($Z86+$O$5))+$O$6</f>
        <v>-3.7338737621865306E-2</v>
      </c>
      <c r="M86" s="27">
        <f t="shared" ca="1" si="15"/>
        <v>1.930552451556086E-5</v>
      </c>
      <c r="N86" s="44"/>
      <c r="O86" s="44"/>
      <c r="P86" s="7"/>
      <c r="Q86" s="28">
        <f t="shared" ca="1" si="16"/>
        <v>117.72700337835849</v>
      </c>
      <c r="R86" s="27">
        <f t="shared" ca="1" si="17"/>
        <v>-3851.6404765143216</v>
      </c>
      <c r="S86" s="7"/>
      <c r="T86" s="28">
        <f t="shared" ca="1" si="18"/>
        <v>-3.0372179842602529E-2</v>
      </c>
      <c r="U86" s="27">
        <f t="shared" ca="1" si="19"/>
        <v>-0.99624280976885859</v>
      </c>
      <c r="V86" s="7"/>
      <c r="W86" s="28">
        <f t="shared" ca="1" si="20"/>
        <v>-3.2944932378621034E-2</v>
      </c>
      <c r="X86" s="27">
        <f ca="1">MOD(ATAN2(U86,W86)*180/PI()-$J$9+360,360)</f>
        <v>354.07620866033642</v>
      </c>
      <c r="Y86" s="7"/>
      <c r="Z86" s="28">
        <f t="shared" ref="Z86:Z149" si="23">360/40000*B86+Z85</f>
        <v>354.25799999999998</v>
      </c>
      <c r="AA86" s="27">
        <f t="shared" si="21"/>
        <v>6.1829685015300706</v>
      </c>
      <c r="AB86" s="7"/>
      <c r="AC86" s="28">
        <f t="shared" ca="1" si="13"/>
        <v>-0.18179133966356176</v>
      </c>
      <c r="AD86" s="27"/>
      <c r="AE86" s="7"/>
    </row>
    <row r="87" spans="1:31" s="26" customFormat="1" x14ac:dyDescent="0.25">
      <c r="A87" s="26">
        <v>2</v>
      </c>
      <c r="B87" s="26">
        <v>-609</v>
      </c>
      <c r="C87" s="26">
        <v>12956</v>
      </c>
      <c r="D87" s="26">
        <v>11192</v>
      </c>
      <c r="E87" s="26">
        <v>13248</v>
      </c>
      <c r="F87" s="26">
        <v>15008</v>
      </c>
      <c r="G87" s="27"/>
      <c r="H87" s="7"/>
      <c r="I87" s="28">
        <f t="shared" si="14"/>
        <v>-292</v>
      </c>
      <c r="J87" s="27">
        <f t="shared" si="14"/>
        <v>-3816</v>
      </c>
      <c r="K87" s="7"/>
      <c r="L87" s="124">
        <f t="shared" si="22"/>
        <v>5.8070663170790293E-2</v>
      </c>
      <c r="M87" s="27">
        <f t="shared" ca="1" si="15"/>
        <v>2.213732541432639E-5</v>
      </c>
      <c r="N87" s="44"/>
      <c r="O87" s="44"/>
      <c r="P87" s="7"/>
      <c r="Q87" s="28">
        <f t="shared" ca="1" si="16"/>
        <v>-253.27299662164151</v>
      </c>
      <c r="R87" s="27">
        <f t="shared" ca="1" si="17"/>
        <v>-3841.6404765143216</v>
      </c>
      <c r="S87" s="7"/>
      <c r="T87" s="28">
        <f t="shared" ca="1" si="18"/>
        <v>6.5341449131639459E-2</v>
      </c>
      <c r="U87" s="27">
        <f t="shared" ca="1" si="19"/>
        <v>-0.99365626822677144</v>
      </c>
      <c r="V87" s="7"/>
      <c r="W87" s="28">
        <f t="shared" ca="1" si="20"/>
        <v>6.2775695095690101E-2</v>
      </c>
      <c r="X87" s="27">
        <f ca="1">MOD(ATAN2(U87,W87)*180/PI()-$J$9+360,360)</f>
        <v>348.56723366960148</v>
      </c>
      <c r="Y87" s="7"/>
      <c r="Z87" s="28">
        <f t="shared" si="23"/>
        <v>348.77699999999999</v>
      </c>
      <c r="AA87" s="27">
        <f t="shared" si="21"/>
        <v>6.0873070052282632</v>
      </c>
      <c r="AB87" s="7"/>
      <c r="AC87" s="28">
        <f t="shared" ca="1" si="13"/>
        <v>-0.20976633039850867</v>
      </c>
      <c r="AD87" s="27"/>
      <c r="AE87" s="7"/>
    </row>
    <row r="88" spans="1:31" s="26" customFormat="1" x14ac:dyDescent="0.25">
      <c r="A88" s="26">
        <v>3</v>
      </c>
      <c r="B88" s="26">
        <v>-619</v>
      </c>
      <c r="C88" s="26">
        <v>12779</v>
      </c>
      <c r="D88" s="26">
        <v>11217</v>
      </c>
      <c r="E88" s="26">
        <v>13439</v>
      </c>
      <c r="F88" s="26">
        <v>14996</v>
      </c>
      <c r="G88" s="27"/>
      <c r="H88" s="7"/>
      <c r="I88" s="28">
        <f t="shared" si="14"/>
        <v>-660</v>
      </c>
      <c r="J88" s="27">
        <f t="shared" si="14"/>
        <v>-3779</v>
      </c>
      <c r="K88" s="7"/>
      <c r="L88" s="124">
        <f t="shared" si="22"/>
        <v>0.15449850374510074</v>
      </c>
      <c r="M88" s="27">
        <f t="shared" ca="1" si="15"/>
        <v>1.0509824026980645E-5</v>
      </c>
      <c r="N88" s="44"/>
      <c r="O88" s="44"/>
      <c r="P88" s="7"/>
      <c r="Q88" s="28">
        <f t="shared" ca="1" si="16"/>
        <v>-621.27299662164148</v>
      </c>
      <c r="R88" s="27">
        <f t="shared" ca="1" si="17"/>
        <v>-3804.6404765143216</v>
      </c>
      <c r="S88" s="7"/>
      <c r="T88" s="28">
        <f t="shared" ca="1" si="18"/>
        <v>0.16028111345110321</v>
      </c>
      <c r="U88" s="27">
        <f t="shared" ca="1" si="19"/>
        <v>-0.98408606452104908</v>
      </c>
      <c r="V88" s="7"/>
      <c r="W88" s="28">
        <f t="shared" ca="1" si="20"/>
        <v>0.15774038962017109</v>
      </c>
      <c r="X88" s="27">
        <f t="shared" ref="X88:X148" ca="1" si="24">MOD(ATAN2(U88,W88)*180/PI()-$J$9+360,360)</f>
        <v>343.07562717446342</v>
      </c>
      <c r="Y88" s="7"/>
      <c r="Z88" s="28">
        <f t="shared" si="23"/>
        <v>343.20599999999996</v>
      </c>
      <c r="AA88" s="27">
        <f t="shared" si="21"/>
        <v>5.9900747125996583</v>
      </c>
      <c r="AB88" s="7"/>
      <c r="AC88" s="28">
        <f t="shared" ca="1" si="13"/>
        <v>-0.13037282553653995</v>
      </c>
      <c r="AD88" s="27"/>
      <c r="AE88" s="7"/>
    </row>
    <row r="89" spans="1:31" s="26" customFormat="1" x14ac:dyDescent="0.25">
      <c r="A89" s="26">
        <v>4</v>
      </c>
      <c r="B89" s="26">
        <v>-631</v>
      </c>
      <c r="C89" s="26">
        <v>12586</v>
      </c>
      <c r="D89" s="26">
        <v>11253</v>
      </c>
      <c r="E89" s="26">
        <v>13621</v>
      </c>
      <c r="F89" s="26">
        <v>14953</v>
      </c>
      <c r="G89" s="27"/>
      <c r="H89" s="7"/>
      <c r="I89" s="28">
        <f t="shared" si="14"/>
        <v>-1035</v>
      </c>
      <c r="J89" s="27">
        <f t="shared" si="14"/>
        <v>-3700</v>
      </c>
      <c r="K89" s="7"/>
      <c r="L89" s="124">
        <f t="shared" si="22"/>
        <v>0.25128842562887144</v>
      </c>
      <c r="M89" s="27">
        <f t="shared" ca="1" si="15"/>
        <v>1.0566630491368109E-5</v>
      </c>
      <c r="N89" s="44"/>
      <c r="O89" s="44"/>
      <c r="P89" s="7"/>
      <c r="Q89" s="28">
        <f t="shared" ca="1" si="16"/>
        <v>-996.27299662164148</v>
      </c>
      <c r="R89" s="27">
        <f t="shared" ca="1" si="17"/>
        <v>-3725.6404765143216</v>
      </c>
      <c r="S89" s="7"/>
      <c r="T89" s="28">
        <f t="shared" ca="1" si="18"/>
        <v>0.25702669529838285</v>
      </c>
      <c r="U89" s="27">
        <f t="shared" ca="1" si="19"/>
        <v>-0.96365238633856065</v>
      </c>
      <c r="V89" s="7"/>
      <c r="W89" s="28">
        <f t="shared" ca="1" si="20"/>
        <v>0.25453906102696949</v>
      </c>
      <c r="X89" s="27">
        <f t="shared" ca="1" si="24"/>
        <v>337.38600279090599</v>
      </c>
      <c r="Y89" s="7"/>
      <c r="Z89" s="28">
        <f t="shared" si="23"/>
        <v>337.52699999999999</v>
      </c>
      <c r="AA89" s="27">
        <f t="shared" si="21"/>
        <v>5.8909574643789</v>
      </c>
      <c r="AB89" s="7"/>
      <c r="AC89" s="28">
        <f t="shared" ca="1" si="13"/>
        <v>-0.14099720909399593</v>
      </c>
      <c r="AD89" s="27"/>
      <c r="AE89" s="7"/>
    </row>
    <row r="90" spans="1:31" s="26" customFormat="1" x14ac:dyDescent="0.25">
      <c r="A90" s="26">
        <v>5</v>
      </c>
      <c r="B90" s="26">
        <v>-638</v>
      </c>
      <c r="C90" s="26">
        <v>12402</v>
      </c>
      <c r="D90" s="26">
        <v>11311</v>
      </c>
      <c r="E90" s="26">
        <v>13806</v>
      </c>
      <c r="F90" s="26">
        <v>14893</v>
      </c>
      <c r="G90" s="27"/>
      <c r="H90" s="7"/>
      <c r="I90" s="28">
        <f t="shared" si="14"/>
        <v>-1404</v>
      </c>
      <c r="J90" s="27">
        <f t="shared" si="14"/>
        <v>-3582</v>
      </c>
      <c r="K90" s="7"/>
      <c r="L90" s="124">
        <f t="shared" si="22"/>
        <v>0.3466417230829103</v>
      </c>
      <c r="M90" s="27">
        <f t="shared" ca="1" si="15"/>
        <v>1.007506572995291E-5</v>
      </c>
      <c r="N90" s="44"/>
      <c r="O90" s="44"/>
      <c r="P90" s="7"/>
      <c r="Q90" s="28">
        <f t="shared" ca="1" si="16"/>
        <v>-1365.2729966216416</v>
      </c>
      <c r="R90" s="27">
        <f t="shared" ca="1" si="17"/>
        <v>-3607.6404765143216</v>
      </c>
      <c r="S90" s="7"/>
      <c r="T90" s="28">
        <f t="shared" ca="1" si="18"/>
        <v>0.35222434783610607</v>
      </c>
      <c r="U90" s="27">
        <f t="shared" ca="1" si="19"/>
        <v>-0.93313119614193241</v>
      </c>
      <c r="V90" s="7"/>
      <c r="W90" s="28">
        <f t="shared" ca="1" si="20"/>
        <v>0.34981584748657707</v>
      </c>
      <c r="X90" s="27">
        <f t="shared" ca="1" si="24"/>
        <v>331.63196216842812</v>
      </c>
      <c r="Y90" s="7"/>
      <c r="Z90" s="28">
        <f t="shared" si="23"/>
        <v>331.78499999999997</v>
      </c>
      <c r="AA90" s="27">
        <f t="shared" si="21"/>
        <v>5.7907406587293861</v>
      </c>
      <c r="AB90" s="7"/>
      <c r="AC90" s="28">
        <f t="shared" ca="1" si="13"/>
        <v>-0.1530378315718508</v>
      </c>
      <c r="AD90" s="27"/>
      <c r="AE90" s="7"/>
    </row>
    <row r="91" spans="1:31" s="26" customFormat="1" x14ac:dyDescent="0.25">
      <c r="A91" s="26">
        <v>6</v>
      </c>
      <c r="B91" s="26">
        <v>-639</v>
      </c>
      <c r="C91" s="26">
        <v>12218</v>
      </c>
      <c r="D91" s="26">
        <v>11385</v>
      </c>
      <c r="E91" s="26">
        <v>13979</v>
      </c>
      <c r="F91" s="26">
        <v>14812</v>
      </c>
      <c r="G91" s="27"/>
      <c r="H91" s="7"/>
      <c r="I91" s="28">
        <f t="shared" si="14"/>
        <v>-1761</v>
      </c>
      <c r="J91" s="27">
        <f t="shared" si="14"/>
        <v>-3427</v>
      </c>
      <c r="K91" s="7"/>
      <c r="L91" s="124">
        <f t="shared" si="22"/>
        <v>0.43865838251878264</v>
      </c>
      <c r="M91" s="27">
        <f t="shared" ca="1" si="15"/>
        <v>1.1310415622916614E-5</v>
      </c>
      <c r="N91" s="44"/>
      <c r="O91" s="44"/>
      <c r="P91" s="7"/>
      <c r="Q91" s="28">
        <f t="shared" ca="1" si="16"/>
        <v>-1722.2729966216416</v>
      </c>
      <c r="R91" s="27">
        <f t="shared" ca="1" si="17"/>
        <v>-3452.6404765143216</v>
      </c>
      <c r="S91" s="7"/>
      <c r="T91" s="28">
        <f t="shared" ca="1" si="18"/>
        <v>0.4443261417547163</v>
      </c>
      <c r="U91" s="27">
        <f t="shared" ca="1" si="19"/>
        <v>-0.89303980223958179</v>
      </c>
      <c r="V91" s="7"/>
      <c r="W91" s="28">
        <f t="shared" ca="1" si="20"/>
        <v>0.44202147865521951</v>
      </c>
      <c r="X91" s="27">
        <f t="shared" ca="1" si="24"/>
        <v>325.8484765370647</v>
      </c>
      <c r="Y91" s="7"/>
      <c r="Z91" s="28">
        <f t="shared" si="23"/>
        <v>326.03399999999999</v>
      </c>
      <c r="AA91" s="27">
        <f t="shared" si="21"/>
        <v>5.6903667734471925</v>
      </c>
      <c r="AB91" s="7"/>
      <c r="AC91" s="28">
        <f t="shared" ca="1" si="13"/>
        <v>-0.18552346293529354</v>
      </c>
      <c r="AD91" s="27"/>
      <c r="AE91" s="7"/>
    </row>
    <row r="92" spans="1:31" s="26" customFormat="1" x14ac:dyDescent="0.25">
      <c r="A92" s="26">
        <v>7</v>
      </c>
      <c r="B92" s="26">
        <v>-626</v>
      </c>
      <c r="C92" s="26">
        <v>12056</v>
      </c>
      <c r="D92" s="26">
        <v>11475</v>
      </c>
      <c r="E92" s="26">
        <v>14140</v>
      </c>
      <c r="F92" s="26">
        <v>14716</v>
      </c>
      <c r="G92" s="27"/>
      <c r="H92" s="7"/>
      <c r="I92" s="28">
        <f t="shared" si="14"/>
        <v>-2084</v>
      </c>
      <c r="J92" s="27">
        <f t="shared" si="14"/>
        <v>-3241</v>
      </c>
      <c r="K92" s="7"/>
      <c r="L92" s="124">
        <f t="shared" si="22"/>
        <v>0.52452818286150871</v>
      </c>
      <c r="M92" s="27">
        <f t="shared" ca="1" si="15"/>
        <v>8.987122025290954E-7</v>
      </c>
      <c r="N92" s="44"/>
      <c r="O92" s="44"/>
      <c r="P92" s="7"/>
      <c r="Q92" s="28">
        <f t="shared" ca="1" si="16"/>
        <v>-2045.2729966216416</v>
      </c>
      <c r="R92" s="27">
        <f t="shared" ca="1" si="17"/>
        <v>-3266.6404765143216</v>
      </c>
      <c r="S92" s="7"/>
      <c r="T92" s="28">
        <f t="shared" ca="1" si="18"/>
        <v>0.52765633625250652</v>
      </c>
      <c r="U92" s="27">
        <f t="shared" ca="1" si="19"/>
        <v>-0.84493012955676106</v>
      </c>
      <c r="V92" s="7"/>
      <c r="W92" s="28">
        <f t="shared" ca="1" si="20"/>
        <v>0.52547618718772726</v>
      </c>
      <c r="X92" s="27">
        <f t="shared" ca="1" si="24"/>
        <v>320.30400235369211</v>
      </c>
      <c r="Y92" s="7"/>
      <c r="Z92" s="28">
        <f t="shared" si="23"/>
        <v>320.39999999999998</v>
      </c>
      <c r="AA92" s="27">
        <f t="shared" si="21"/>
        <v>5.5920349233898312</v>
      </c>
      <c r="AB92" s="7"/>
      <c r="AC92" s="28">
        <f t="shared" ca="1" si="13"/>
        <v>-9.599764630786467E-2</v>
      </c>
      <c r="AD92" s="27"/>
      <c r="AE92" s="7"/>
    </row>
    <row r="93" spans="1:31" s="26" customFormat="1" x14ac:dyDescent="0.25">
      <c r="A93" s="26">
        <v>8</v>
      </c>
      <c r="B93" s="26">
        <v>-630</v>
      </c>
      <c r="C93" s="26">
        <v>11906</v>
      </c>
      <c r="D93" s="26">
        <v>11598</v>
      </c>
      <c r="E93" s="26">
        <v>14309</v>
      </c>
      <c r="F93" s="26">
        <v>14620</v>
      </c>
      <c r="G93" s="27"/>
      <c r="H93" s="7"/>
      <c r="I93" s="28">
        <f t="shared" si="14"/>
        <v>-2403</v>
      </c>
      <c r="J93" s="27">
        <f t="shared" si="14"/>
        <v>-3022</v>
      </c>
      <c r="K93" s="7"/>
      <c r="L93" s="124">
        <f t="shared" si="22"/>
        <v>0.60582987361775043</v>
      </c>
      <c r="M93" s="27">
        <f t="shared" ca="1" si="15"/>
        <v>4.372731384581029E-6</v>
      </c>
      <c r="N93" s="44"/>
      <c r="O93" s="44"/>
      <c r="P93" s="7"/>
      <c r="Q93" s="28">
        <f t="shared" ca="1" si="16"/>
        <v>-2364.2729966216416</v>
      </c>
      <c r="R93" s="27">
        <f t="shared" ca="1" si="17"/>
        <v>-3047.6404765143216</v>
      </c>
      <c r="S93" s="7"/>
      <c r="T93" s="28">
        <f t="shared" ca="1" si="18"/>
        <v>0.60995457787725904</v>
      </c>
      <c r="U93" s="27">
        <f t="shared" ca="1" si="19"/>
        <v>-0.78828486978505286</v>
      </c>
      <c r="V93" s="7"/>
      <c r="W93" s="28">
        <f t="shared" ca="1" si="20"/>
        <v>0.6079209813109554</v>
      </c>
      <c r="X93" s="27">
        <f t="shared" ca="1" si="24"/>
        <v>314.54296141986333</v>
      </c>
      <c r="Y93" s="7"/>
      <c r="Z93" s="28">
        <f t="shared" si="23"/>
        <v>314.72999999999996</v>
      </c>
      <c r="AA93" s="27">
        <f t="shared" si="21"/>
        <v>5.4930747548017527</v>
      </c>
      <c r="AB93" s="7"/>
      <c r="AC93" s="28">
        <f t="shared" ca="1" si="13"/>
        <v>-0.18703858013662966</v>
      </c>
      <c r="AD93" s="27"/>
      <c r="AE93" s="7"/>
    </row>
    <row r="94" spans="1:31" s="26" customFormat="1" x14ac:dyDescent="0.25">
      <c r="A94" s="26">
        <v>9</v>
      </c>
      <c r="B94" s="26">
        <v>-626</v>
      </c>
      <c r="C94" s="26">
        <v>11753</v>
      </c>
      <c r="D94" s="26">
        <v>11708</v>
      </c>
      <c r="E94" s="26">
        <v>14443</v>
      </c>
      <c r="F94" s="26">
        <v>14490</v>
      </c>
      <c r="G94" s="27"/>
      <c r="H94" s="7"/>
      <c r="I94" s="28">
        <f t="shared" si="14"/>
        <v>-2690</v>
      </c>
      <c r="J94" s="27">
        <f t="shared" si="14"/>
        <v>-2782</v>
      </c>
      <c r="K94" s="7"/>
      <c r="L94" s="124">
        <f t="shared" si="22"/>
        <v>0.68074646090376278</v>
      </c>
      <c r="M94" s="27">
        <f t="shared" ca="1" si="15"/>
        <v>1.8980316268121725E-6</v>
      </c>
      <c r="N94" s="44"/>
      <c r="O94" s="44"/>
      <c r="P94" s="7"/>
      <c r="Q94" s="28">
        <f t="shared" ca="1" si="16"/>
        <v>-2651.2729966216416</v>
      </c>
      <c r="R94" s="27">
        <f t="shared" ca="1" si="17"/>
        <v>-2807.6404765143216</v>
      </c>
      <c r="S94" s="7"/>
      <c r="T94" s="28">
        <f t="shared" ca="1" si="18"/>
        <v>0.6839971965177104</v>
      </c>
      <c r="U94" s="27">
        <f t="shared" ca="1" si="19"/>
        <v>-0.72620787277496157</v>
      </c>
      <c r="V94" s="7"/>
      <c r="W94" s="28">
        <f t="shared" ca="1" si="20"/>
        <v>0.68212415158995188</v>
      </c>
      <c r="X94" s="27">
        <f t="shared" ca="1" si="24"/>
        <v>308.97506609320203</v>
      </c>
      <c r="Y94" s="7"/>
      <c r="Z94" s="28">
        <f t="shared" si="23"/>
        <v>309.09599999999995</v>
      </c>
      <c r="AA94" s="27">
        <f t="shared" si="21"/>
        <v>5.3947429047443913</v>
      </c>
      <c r="AB94" s="7"/>
      <c r="AC94" s="28">
        <f t="shared" ca="1" si="13"/>
        <v>-0.12093390679791582</v>
      </c>
      <c r="AD94" s="27"/>
      <c r="AE94" s="7"/>
    </row>
    <row r="95" spans="1:31" s="26" customFormat="1" x14ac:dyDescent="0.25">
      <c r="A95" s="26">
        <v>10</v>
      </c>
      <c r="B95" s="26">
        <v>-604</v>
      </c>
      <c r="C95" s="26">
        <v>11634</v>
      </c>
      <c r="D95" s="26">
        <v>11842</v>
      </c>
      <c r="E95" s="26">
        <v>14574</v>
      </c>
      <c r="F95" s="26">
        <v>14363</v>
      </c>
      <c r="G95" s="27"/>
      <c r="H95" s="7"/>
      <c r="I95" s="28">
        <f t="shared" si="14"/>
        <v>-2940</v>
      </c>
      <c r="J95" s="27">
        <f t="shared" si="14"/>
        <v>-2521</v>
      </c>
      <c r="K95" s="7"/>
      <c r="L95" s="124">
        <f t="shared" si="22"/>
        <v>0.7468047167818842</v>
      </c>
      <c r="M95" s="27">
        <f t="shared" ca="1" si="15"/>
        <v>8.0355975828839282E-11</v>
      </c>
      <c r="N95" s="44"/>
      <c r="O95" s="44"/>
      <c r="P95" s="7"/>
      <c r="Q95" s="28">
        <f t="shared" ca="1" si="16"/>
        <v>-2901.2729966216416</v>
      </c>
      <c r="R95" s="27">
        <f t="shared" ca="1" si="17"/>
        <v>-2546.6404765143216</v>
      </c>
      <c r="S95" s="7"/>
      <c r="T95" s="28">
        <f t="shared" ca="1" si="18"/>
        <v>0.74849425108256351</v>
      </c>
      <c r="U95" s="27">
        <f t="shared" ca="1" si="19"/>
        <v>-0.65869913852648732</v>
      </c>
      <c r="V95" s="7"/>
      <c r="W95" s="28">
        <f t="shared" ca="1" si="20"/>
        <v>0.74679575263240816</v>
      </c>
      <c r="X95" s="27">
        <f t="shared" ca="1" si="24"/>
        <v>303.59555919582033</v>
      </c>
      <c r="Y95" s="7"/>
      <c r="Z95" s="28">
        <f t="shared" si="23"/>
        <v>303.65999999999997</v>
      </c>
      <c r="AA95" s="27">
        <f t="shared" si="21"/>
        <v>5.2998668066059809</v>
      </c>
      <c r="AB95" s="7"/>
      <c r="AC95" s="28">
        <f t="shared" ca="1" si="13"/>
        <v>-6.4440804179639599E-2</v>
      </c>
      <c r="AD95" s="27"/>
      <c r="AE95" s="7"/>
    </row>
    <row r="96" spans="1:31" s="26" customFormat="1" x14ac:dyDescent="0.25">
      <c r="A96" s="26">
        <v>11</v>
      </c>
      <c r="B96" s="26">
        <v>-616</v>
      </c>
      <c r="C96" s="26">
        <v>11509</v>
      </c>
      <c r="D96" s="26">
        <v>11985</v>
      </c>
      <c r="E96" s="26">
        <v>14678</v>
      </c>
      <c r="F96" s="26">
        <v>14214</v>
      </c>
      <c r="G96" s="27"/>
      <c r="H96" s="7"/>
      <c r="I96" s="28">
        <f t="shared" si="14"/>
        <v>-3169</v>
      </c>
      <c r="J96" s="27">
        <f t="shared" si="14"/>
        <v>-2229</v>
      </c>
      <c r="K96" s="7"/>
      <c r="L96" s="124">
        <f t="shared" si="22"/>
        <v>0.80725418498344526</v>
      </c>
      <c r="M96" s="27">
        <f t="shared" ca="1" si="15"/>
        <v>1.4016095605528823E-6</v>
      </c>
      <c r="N96" s="44"/>
      <c r="O96" s="44"/>
      <c r="P96" s="7"/>
      <c r="Q96" s="28">
        <f t="shared" ca="1" si="16"/>
        <v>-3130.2729966216416</v>
      </c>
      <c r="R96" s="27">
        <f t="shared" ca="1" si="17"/>
        <v>-2254.6404765143216</v>
      </c>
      <c r="S96" s="7"/>
      <c r="T96" s="28">
        <f t="shared" ca="1" si="18"/>
        <v>0.80757355306396894</v>
      </c>
      <c r="U96" s="27">
        <f t="shared" ca="1" si="19"/>
        <v>-0.58317212549754294</v>
      </c>
      <c r="V96" s="7"/>
      <c r="W96" s="28">
        <f t="shared" ca="1" si="20"/>
        <v>0.8060702890587319</v>
      </c>
      <c r="X96" s="27">
        <f t="shared" ca="1" si="24"/>
        <v>298.06699224737338</v>
      </c>
      <c r="Y96" s="7"/>
      <c r="Z96" s="28">
        <f t="shared" si="23"/>
        <v>298.11599999999999</v>
      </c>
      <c r="AA96" s="27">
        <f t="shared" si="21"/>
        <v>5.2031057528754152</v>
      </c>
      <c r="AB96" s="7"/>
      <c r="AC96" s="28">
        <f t="shared" ca="1" si="13"/>
        <v>-4.9007752626607726E-2</v>
      </c>
      <c r="AD96" s="27"/>
      <c r="AE96" s="7"/>
    </row>
    <row r="97" spans="1:31" s="26" customFormat="1" x14ac:dyDescent="0.25">
      <c r="A97" s="26">
        <v>12</v>
      </c>
      <c r="B97" s="26">
        <v>-638</v>
      </c>
      <c r="C97" s="26">
        <v>11410</v>
      </c>
      <c r="D97" s="26">
        <v>12152</v>
      </c>
      <c r="E97" s="26">
        <v>14794</v>
      </c>
      <c r="F97" s="26">
        <v>14059</v>
      </c>
      <c r="G97" s="27"/>
      <c r="H97" s="7"/>
      <c r="I97" s="28">
        <f t="shared" si="14"/>
        <v>-3384</v>
      </c>
      <c r="J97" s="27">
        <f t="shared" si="14"/>
        <v>-1907</v>
      </c>
      <c r="K97" s="7"/>
      <c r="L97" s="124">
        <f t="shared" si="22"/>
        <v>0.86189604128516017</v>
      </c>
      <c r="M97" s="27">
        <f t="shared" ca="1" si="15"/>
        <v>2.0456094418351655E-8</v>
      </c>
      <c r="N97" s="44"/>
      <c r="O97" s="44"/>
      <c r="P97" s="7"/>
      <c r="Q97" s="28">
        <f t="shared" ca="1" si="16"/>
        <v>-3345.2729966216416</v>
      </c>
      <c r="R97" s="27">
        <f t="shared" ca="1" si="17"/>
        <v>-1932.6404765143216</v>
      </c>
      <c r="S97" s="7"/>
      <c r="T97" s="28">
        <f t="shared" ca="1" si="18"/>
        <v>0.86304101998974259</v>
      </c>
      <c r="U97" s="27">
        <f t="shared" ca="1" si="19"/>
        <v>-0.49988548784233711</v>
      </c>
      <c r="V97" s="7"/>
      <c r="W97" s="28">
        <f t="shared" ca="1" si="20"/>
        <v>0.8617530164816527</v>
      </c>
      <c r="X97" s="27">
        <f t="shared" ca="1" si="24"/>
        <v>292.29932730047528</v>
      </c>
      <c r="Y97" s="7"/>
      <c r="Z97" s="28">
        <f t="shared" si="23"/>
        <v>292.37399999999997</v>
      </c>
      <c r="AA97" s="27">
        <f t="shared" si="21"/>
        <v>5.1028889472259005</v>
      </c>
      <c r="AB97" s="7"/>
      <c r="AC97" s="28">
        <f t="shared" ca="1" si="13"/>
        <v>-7.4672699524683139E-2</v>
      </c>
      <c r="AD97" s="27"/>
      <c r="AE97" s="7"/>
    </row>
    <row r="98" spans="1:31" s="26" customFormat="1" x14ac:dyDescent="0.25">
      <c r="A98" s="26">
        <v>13</v>
      </c>
      <c r="B98" s="26">
        <v>-635</v>
      </c>
      <c r="C98" s="26">
        <v>11331</v>
      </c>
      <c r="D98" s="26">
        <v>12322</v>
      </c>
      <c r="E98" s="26">
        <v>14884</v>
      </c>
      <c r="F98" s="26">
        <v>13894</v>
      </c>
      <c r="G98" s="27"/>
      <c r="H98" s="7"/>
      <c r="I98" s="28">
        <f t="shared" si="14"/>
        <v>-3553</v>
      </c>
      <c r="J98" s="27">
        <f t="shared" si="14"/>
        <v>-1572</v>
      </c>
      <c r="K98" s="7"/>
      <c r="L98" s="124">
        <f t="shared" si="22"/>
        <v>0.90769504840110793</v>
      </c>
      <c r="M98" s="27">
        <f t="shared" ca="1" si="15"/>
        <v>4.4864278069028111E-6</v>
      </c>
      <c r="N98" s="44"/>
      <c r="O98" s="44"/>
      <c r="P98" s="7"/>
      <c r="Q98" s="28">
        <f t="shared" ca="1" si="16"/>
        <v>-3514.2729966216416</v>
      </c>
      <c r="R98" s="27">
        <f t="shared" ca="1" si="17"/>
        <v>-1597.6404765143216</v>
      </c>
      <c r="S98" s="7"/>
      <c r="T98" s="28">
        <f t="shared" ca="1" si="18"/>
        <v>0.90664102887558329</v>
      </c>
      <c r="U98" s="27">
        <f t="shared" ca="1" si="19"/>
        <v>-0.41323634618241806</v>
      </c>
      <c r="V98" s="7"/>
      <c r="W98" s="28">
        <f t="shared" ca="1" si="20"/>
        <v>0.9055769294698619</v>
      </c>
      <c r="X98" s="27">
        <f t="shared" ca="1" si="24"/>
        <v>286.71051924792187</v>
      </c>
      <c r="Y98" s="7"/>
      <c r="Z98" s="28">
        <f t="shared" si="23"/>
        <v>286.65899999999999</v>
      </c>
      <c r="AA98" s="27">
        <f t="shared" si="21"/>
        <v>5.003143380474425</v>
      </c>
      <c r="AB98" s="7"/>
      <c r="AC98" s="28">
        <f t="shared" ca="1" si="13"/>
        <v>5.1519247921874012E-2</v>
      </c>
      <c r="AD98" s="27"/>
      <c r="AE98" s="7"/>
    </row>
    <row r="99" spans="1:31" s="26" customFormat="1" x14ac:dyDescent="0.25">
      <c r="A99" s="26">
        <v>14</v>
      </c>
      <c r="B99" s="26">
        <v>-632</v>
      </c>
      <c r="C99" s="26">
        <v>11252</v>
      </c>
      <c r="D99" s="26">
        <v>12501</v>
      </c>
      <c r="E99" s="26">
        <v>14952</v>
      </c>
      <c r="F99" s="26">
        <v>13717</v>
      </c>
      <c r="G99" s="27"/>
      <c r="H99" s="7"/>
      <c r="I99" s="28">
        <f t="shared" si="14"/>
        <v>-3700</v>
      </c>
      <c r="J99" s="27">
        <f t="shared" si="14"/>
        <v>-1216</v>
      </c>
      <c r="K99" s="7"/>
      <c r="L99" s="124">
        <f t="shared" si="22"/>
        <v>0.94432037954844039</v>
      </c>
      <c r="M99" s="27">
        <f t="shared" ca="1" si="15"/>
        <v>3.3787498726228384E-7</v>
      </c>
      <c r="N99" s="44"/>
      <c r="O99" s="44"/>
      <c r="P99" s="7"/>
      <c r="Q99" s="28">
        <f t="shared" ca="1" si="16"/>
        <v>-3661.2729966216416</v>
      </c>
      <c r="R99" s="27">
        <f t="shared" ca="1" si="17"/>
        <v>-1241.6404765143216</v>
      </c>
      <c r="S99" s="7"/>
      <c r="T99" s="28">
        <f t="shared" ca="1" si="18"/>
        <v>0.94456529695971692</v>
      </c>
      <c r="U99" s="27">
        <f t="shared" ca="1" si="19"/>
        <v>-0.32115546728411598</v>
      </c>
      <c r="V99" s="7"/>
      <c r="W99" s="28">
        <f t="shared" ca="1" si="20"/>
        <v>0.94373910939845651</v>
      </c>
      <c r="X99" s="27">
        <f t="shared" ca="1" si="24"/>
        <v>280.97567092618056</v>
      </c>
      <c r="Y99" s="7"/>
      <c r="Z99" s="28">
        <f t="shared" si="23"/>
        <v>280.971</v>
      </c>
      <c r="AA99" s="27">
        <f t="shared" si="21"/>
        <v>4.9038690526209869</v>
      </c>
      <c r="AB99" s="7"/>
      <c r="AC99" s="28">
        <f t="shared" ca="1" si="13"/>
        <v>4.6709261805517599E-3</v>
      </c>
      <c r="AD99" s="27"/>
      <c r="AE99" s="7"/>
    </row>
    <row r="100" spans="1:31" s="26" customFormat="1" x14ac:dyDescent="0.25">
      <c r="A100" s="26">
        <v>15</v>
      </c>
      <c r="B100" s="26">
        <v>-637</v>
      </c>
      <c r="C100" s="26">
        <v>11209</v>
      </c>
      <c r="D100" s="26">
        <v>12682</v>
      </c>
      <c r="E100" s="26">
        <v>15010</v>
      </c>
      <c r="F100" s="26">
        <v>13534</v>
      </c>
      <c r="G100" s="27"/>
      <c r="H100" s="7"/>
      <c r="I100" s="28">
        <f t="shared" si="14"/>
        <v>-3801</v>
      </c>
      <c r="J100" s="27">
        <f t="shared" si="14"/>
        <v>-852</v>
      </c>
      <c r="K100" s="7"/>
      <c r="L100" s="124">
        <f t="shared" si="22"/>
        <v>0.97182666459286016</v>
      </c>
      <c r="M100" s="27">
        <f t="shared" ca="1" si="15"/>
        <v>3.1952612951994064E-6</v>
      </c>
      <c r="N100" s="44"/>
      <c r="O100" s="44"/>
      <c r="P100" s="7"/>
      <c r="Q100" s="28">
        <f t="shared" ca="1" si="16"/>
        <v>-3762.2729966216416</v>
      </c>
      <c r="R100" s="27">
        <f t="shared" ca="1" si="17"/>
        <v>-877.64047651432145</v>
      </c>
      <c r="S100" s="7"/>
      <c r="T100" s="28">
        <f t="shared" ca="1" si="18"/>
        <v>0.97062210700391749</v>
      </c>
      <c r="U100" s="27">
        <f t="shared" ca="1" si="19"/>
        <v>-0.22700535515214421</v>
      </c>
      <c r="V100" s="7"/>
      <c r="W100" s="28">
        <f t="shared" ca="1" si="20"/>
        <v>0.9700391352098291</v>
      </c>
      <c r="X100" s="27">
        <f t="shared" ca="1" si="24"/>
        <v>275.35332339887157</v>
      </c>
      <c r="Y100" s="7"/>
      <c r="Z100" s="28">
        <f t="shared" si="23"/>
        <v>275.238</v>
      </c>
      <c r="AA100" s="27">
        <f t="shared" si="21"/>
        <v>4.8038093266041528</v>
      </c>
      <c r="AB100" s="7"/>
      <c r="AC100" s="28">
        <f t="shared" ca="1" si="13"/>
        <v>0.11532339887156695</v>
      </c>
      <c r="AD100" s="27"/>
      <c r="AE100" s="7"/>
    </row>
    <row r="101" spans="1:31" s="26" customFormat="1" x14ac:dyDescent="0.25">
      <c r="A101" s="26">
        <v>16</v>
      </c>
      <c r="B101" s="26">
        <v>-626</v>
      </c>
      <c r="C101" s="26">
        <v>11167</v>
      </c>
      <c r="D101" s="26">
        <v>12867</v>
      </c>
      <c r="E101" s="26">
        <v>15032</v>
      </c>
      <c r="F101" s="26">
        <v>13346</v>
      </c>
      <c r="G101" s="27"/>
      <c r="H101" s="7"/>
      <c r="I101" s="28">
        <f t="shared" si="14"/>
        <v>-3865</v>
      </c>
      <c r="J101" s="27">
        <f t="shared" si="14"/>
        <v>-479</v>
      </c>
      <c r="K101" s="7"/>
      <c r="L101" s="124">
        <f t="shared" si="22"/>
        <v>0.98938931709771405</v>
      </c>
      <c r="M101" s="27">
        <f t="shared" ca="1" si="15"/>
        <v>6.7067561218924427E-6</v>
      </c>
      <c r="N101" s="44"/>
      <c r="O101" s="44"/>
      <c r="P101" s="7"/>
      <c r="Q101" s="28">
        <f t="shared" ca="1" si="16"/>
        <v>-3826.2729966216416</v>
      </c>
      <c r="R101" s="27">
        <f t="shared" ca="1" si="17"/>
        <v>-504.64047651432145</v>
      </c>
      <c r="S101" s="7"/>
      <c r="T101" s="28">
        <f t="shared" ca="1" si="18"/>
        <v>0.98713335297251992</v>
      </c>
      <c r="U101" s="27">
        <f t="shared" ca="1" si="19"/>
        <v>-0.13052735563229403</v>
      </c>
      <c r="V101" s="7"/>
      <c r="W101" s="28">
        <f t="shared" ca="1" si="20"/>
        <v>0.98679957654663708</v>
      </c>
      <c r="X101" s="27">
        <f t="shared" ca="1" si="24"/>
        <v>269.71714180659637</v>
      </c>
      <c r="Y101" s="7"/>
      <c r="Z101" s="28">
        <f t="shared" si="23"/>
        <v>269.60399999999998</v>
      </c>
      <c r="AA101" s="27">
        <f t="shared" si="21"/>
        <v>4.7054774765467915</v>
      </c>
      <c r="AB101" s="7"/>
      <c r="AC101" s="28">
        <f t="shared" ca="1" si="13"/>
        <v>0.11314180659638851</v>
      </c>
      <c r="AD101" s="27"/>
      <c r="AE101" s="7"/>
    </row>
    <row r="102" spans="1:31" s="26" customFormat="1" x14ac:dyDescent="0.25">
      <c r="A102" s="26">
        <v>17</v>
      </c>
      <c r="B102" s="26">
        <v>-621</v>
      </c>
      <c r="C102" s="26">
        <v>11152</v>
      </c>
      <c r="D102" s="26">
        <v>13047</v>
      </c>
      <c r="E102" s="26">
        <v>15042</v>
      </c>
      <c r="F102" s="26">
        <v>13158</v>
      </c>
      <c r="G102" s="27"/>
      <c r="H102" s="7"/>
      <c r="I102" s="28">
        <f t="shared" si="14"/>
        <v>-3890</v>
      </c>
      <c r="J102" s="27">
        <f t="shared" si="14"/>
        <v>-111</v>
      </c>
      <c r="K102" s="7"/>
      <c r="L102" s="124">
        <f t="shared" si="22"/>
        <v>0.99736892020003021</v>
      </c>
      <c r="M102" s="27">
        <f t="shared" ca="1" si="15"/>
        <v>1.500645085975292E-5</v>
      </c>
      <c r="N102" s="44"/>
      <c r="O102" s="44"/>
      <c r="P102" s="7"/>
      <c r="Q102" s="28">
        <f t="shared" ca="1" si="16"/>
        <v>-3851.2729966216416</v>
      </c>
      <c r="R102" s="27">
        <f t="shared" ca="1" si="17"/>
        <v>-136.64047651432145</v>
      </c>
      <c r="S102" s="7"/>
      <c r="T102" s="28">
        <f t="shared" ca="1" si="18"/>
        <v>0.99358305842900529</v>
      </c>
      <c r="U102" s="27">
        <f t="shared" ca="1" si="19"/>
        <v>-3.534262688348741E-2</v>
      </c>
      <c r="V102" s="7"/>
      <c r="W102" s="28">
        <f t="shared" ca="1" si="20"/>
        <v>0.99349510414092868</v>
      </c>
      <c r="X102" s="27">
        <f t="shared" ca="1" si="24"/>
        <v>264.21955721202164</v>
      </c>
      <c r="Y102" s="7"/>
      <c r="Z102" s="28">
        <f t="shared" si="23"/>
        <v>264.01499999999999</v>
      </c>
      <c r="AA102" s="27">
        <f t="shared" si="21"/>
        <v>4.6079310246528289</v>
      </c>
      <c r="AB102" s="7"/>
      <c r="AC102" s="28">
        <f t="shared" ca="1" si="13"/>
        <v>0.20455721202165478</v>
      </c>
      <c r="AD102" s="27"/>
      <c r="AE102" s="7"/>
    </row>
    <row r="103" spans="1:31" s="26" customFormat="1" x14ac:dyDescent="0.25">
      <c r="A103" s="26">
        <v>18</v>
      </c>
      <c r="B103" s="26">
        <v>-604</v>
      </c>
      <c r="C103" s="26">
        <v>11161</v>
      </c>
      <c r="D103" s="26">
        <v>13233</v>
      </c>
      <c r="E103" s="26">
        <v>15047</v>
      </c>
      <c r="F103" s="26">
        <v>12986</v>
      </c>
      <c r="G103" s="27"/>
      <c r="H103" s="7"/>
      <c r="I103" s="28">
        <f t="shared" si="14"/>
        <v>-3886</v>
      </c>
      <c r="J103" s="27">
        <f t="shared" si="14"/>
        <v>247</v>
      </c>
      <c r="K103" s="7"/>
      <c r="L103" s="124">
        <f t="shared" si="22"/>
        <v>0.9960347712635288</v>
      </c>
      <c r="M103" s="27">
        <f t="shared" ca="1" si="15"/>
        <v>1.1105570704512016E-5</v>
      </c>
      <c r="N103" s="44"/>
      <c r="O103" s="44"/>
      <c r="P103" s="7"/>
      <c r="Q103" s="28">
        <f t="shared" ca="1" si="16"/>
        <v>-3847.2729966216416</v>
      </c>
      <c r="R103" s="27">
        <f t="shared" ca="1" si="17"/>
        <v>221.35952348567855</v>
      </c>
      <c r="S103" s="7"/>
      <c r="T103" s="28">
        <f t="shared" ca="1" si="18"/>
        <v>0.99255110555596759</v>
      </c>
      <c r="U103" s="27">
        <f t="shared" ca="1" si="19"/>
        <v>5.7255560323232063E-2</v>
      </c>
      <c r="V103" s="7"/>
      <c r="W103" s="28">
        <f t="shared" ca="1" si="20"/>
        <v>0.99270226909481052</v>
      </c>
      <c r="X103" s="27">
        <f t="shared" ca="1" si="24"/>
        <v>258.88121333989204</v>
      </c>
      <c r="Y103" s="7"/>
      <c r="Z103" s="28">
        <f t="shared" si="23"/>
        <v>258.57900000000001</v>
      </c>
      <c r="AA103" s="27">
        <f t="shared" si="21"/>
        <v>4.5130549265144175</v>
      </c>
      <c r="AB103" s="7"/>
      <c r="AC103" s="28">
        <f t="shared" ca="1" si="13"/>
        <v>0.30221333989203458</v>
      </c>
      <c r="AD103" s="27"/>
      <c r="AE103" s="7"/>
    </row>
    <row r="104" spans="1:31" s="26" customFormat="1" x14ac:dyDescent="0.25">
      <c r="A104" s="26">
        <v>19</v>
      </c>
      <c r="B104" s="26">
        <v>-620</v>
      </c>
      <c r="C104" s="26">
        <v>11179</v>
      </c>
      <c r="D104" s="26">
        <v>13420</v>
      </c>
      <c r="E104" s="26">
        <v>15022</v>
      </c>
      <c r="F104" s="26">
        <v>12795</v>
      </c>
      <c r="G104" s="27"/>
      <c r="H104" s="7"/>
      <c r="I104" s="28">
        <f t="shared" si="14"/>
        <v>-3843</v>
      </c>
      <c r="J104" s="27">
        <f t="shared" si="14"/>
        <v>625</v>
      </c>
      <c r="K104" s="7"/>
      <c r="L104" s="124">
        <f t="shared" si="22"/>
        <v>0.98534932964281452</v>
      </c>
      <c r="M104" s="27">
        <f t="shared" ca="1" si="15"/>
        <v>1.2166917818740998E-5</v>
      </c>
      <c r="N104" s="44"/>
      <c r="O104" s="44"/>
      <c r="P104" s="7"/>
      <c r="Q104" s="28">
        <f t="shared" ca="1" si="16"/>
        <v>-3804.2729966216416</v>
      </c>
      <c r="R104" s="27">
        <f t="shared" ca="1" si="17"/>
        <v>599.35952348567855</v>
      </c>
      <c r="S104" s="7"/>
      <c r="T104" s="28">
        <f t="shared" ca="1" si="18"/>
        <v>0.98145761217081284</v>
      </c>
      <c r="U104" s="27">
        <f t="shared" ca="1" si="19"/>
        <v>0.15502683061412581</v>
      </c>
      <c r="V104" s="7"/>
      <c r="W104" s="28">
        <f t="shared" ca="1" si="20"/>
        <v>0.98186121871872667</v>
      </c>
      <c r="X104" s="27">
        <f t="shared" ca="1" si="24"/>
        <v>253.20976921274905</v>
      </c>
      <c r="Y104" s="7"/>
      <c r="Z104" s="28">
        <f t="shared" si="23"/>
        <v>252.999</v>
      </c>
      <c r="AA104" s="27">
        <f t="shared" si="21"/>
        <v>4.4156655542531338</v>
      </c>
      <c r="AB104" s="7"/>
      <c r="AC104" s="28">
        <f t="shared" ca="1" si="13"/>
        <v>0.21076921274905658</v>
      </c>
      <c r="AD104" s="27"/>
      <c r="AE104" s="7"/>
    </row>
    <row r="105" spans="1:31" s="26" customFormat="1" x14ac:dyDescent="0.25">
      <c r="A105" s="26">
        <v>20</v>
      </c>
      <c r="B105" s="26">
        <v>-637</v>
      </c>
      <c r="C105" s="26">
        <v>11222</v>
      </c>
      <c r="D105" s="26">
        <v>13611</v>
      </c>
      <c r="E105" s="26">
        <v>14990</v>
      </c>
      <c r="F105" s="26">
        <v>12615</v>
      </c>
      <c r="G105" s="27"/>
      <c r="H105" s="7"/>
      <c r="I105" s="28">
        <f t="shared" si="14"/>
        <v>-3768</v>
      </c>
      <c r="J105" s="27">
        <f t="shared" si="14"/>
        <v>996</v>
      </c>
      <c r="K105" s="7"/>
      <c r="L105" s="124">
        <f t="shared" si="22"/>
        <v>0.96464821328662254</v>
      </c>
      <c r="M105" s="27">
        <f t="shared" ca="1" si="15"/>
        <v>3.5659450724212477E-6</v>
      </c>
      <c r="N105" s="44"/>
      <c r="O105" s="44"/>
      <c r="P105" s="7"/>
      <c r="Q105" s="28">
        <f t="shared" ca="1" si="16"/>
        <v>-3729.2729966216416</v>
      </c>
      <c r="R105" s="27">
        <f t="shared" ca="1" si="17"/>
        <v>970.35952348567855</v>
      </c>
      <c r="S105" s="7"/>
      <c r="T105" s="28">
        <f t="shared" ca="1" si="18"/>
        <v>0.96210849580135693</v>
      </c>
      <c r="U105" s="27">
        <f t="shared" ca="1" si="19"/>
        <v>0.25098752182555856</v>
      </c>
      <c r="V105" s="7"/>
      <c r="W105" s="28">
        <f t="shared" ca="1" si="20"/>
        <v>0.96275984227635436</v>
      </c>
      <c r="X105" s="27">
        <f t="shared" ca="1" si="24"/>
        <v>247.57061835901959</v>
      </c>
      <c r="Y105" s="7"/>
      <c r="Z105" s="28">
        <f t="shared" si="23"/>
        <v>247.26599999999999</v>
      </c>
      <c r="AA105" s="27">
        <f t="shared" si="21"/>
        <v>4.3156058282362988</v>
      </c>
      <c r="AB105" s="7"/>
      <c r="AC105" s="28">
        <f t="shared" ca="1" si="13"/>
        <v>0.30461835901959944</v>
      </c>
      <c r="AD105" s="27"/>
      <c r="AE105" s="7"/>
    </row>
    <row r="106" spans="1:31" s="26" customFormat="1" x14ac:dyDescent="0.25">
      <c r="A106" s="26">
        <v>21</v>
      </c>
      <c r="B106" s="26">
        <v>-628</v>
      </c>
      <c r="C106" s="26">
        <v>11278</v>
      </c>
      <c r="D106" s="26">
        <v>13783</v>
      </c>
      <c r="E106" s="26">
        <v>14922</v>
      </c>
      <c r="F106" s="26">
        <v>12425</v>
      </c>
      <c r="G106" s="27"/>
      <c r="H106" s="7"/>
      <c r="I106" s="28">
        <f t="shared" si="14"/>
        <v>-3644</v>
      </c>
      <c r="J106" s="27">
        <f t="shared" si="14"/>
        <v>1358</v>
      </c>
      <c r="K106" s="7"/>
      <c r="L106" s="124">
        <f t="shared" si="22"/>
        <v>0.93479349993969962</v>
      </c>
      <c r="M106" s="27">
        <f t="shared" ca="1" si="15"/>
        <v>1.43073847661787E-5</v>
      </c>
      <c r="N106" s="44"/>
      <c r="O106" s="44"/>
      <c r="P106" s="7"/>
      <c r="Q106" s="28">
        <f t="shared" ca="1" si="16"/>
        <v>-3605.2729966216416</v>
      </c>
      <c r="R106" s="27">
        <f t="shared" ca="1" si="17"/>
        <v>1332.3595234856784</v>
      </c>
      <c r="S106" s="7"/>
      <c r="T106" s="28">
        <f t="shared" ca="1" si="18"/>
        <v>0.93011795673718978</v>
      </c>
      <c r="U106" s="27">
        <f t="shared" ca="1" si="19"/>
        <v>0.34462032564911288</v>
      </c>
      <c r="V106" s="7"/>
      <c r="W106" s="28">
        <f t="shared" ca="1" si="20"/>
        <v>0.93101098956084027</v>
      </c>
      <c r="X106" s="27">
        <f t="shared" ca="1" si="24"/>
        <v>241.86978398763802</v>
      </c>
      <c r="Y106" s="7"/>
      <c r="Z106" s="28">
        <f t="shared" si="23"/>
        <v>241.614</v>
      </c>
      <c r="AA106" s="27">
        <f t="shared" si="21"/>
        <v>4.2169598189135789</v>
      </c>
      <c r="AB106" s="7"/>
      <c r="AC106" s="28">
        <f t="shared" ca="1" si="13"/>
        <v>0.25578398763801147</v>
      </c>
      <c r="AD106" s="27"/>
      <c r="AE106" s="7"/>
    </row>
    <row r="107" spans="1:31" s="26" customFormat="1" x14ac:dyDescent="0.25">
      <c r="A107" s="26">
        <v>22</v>
      </c>
      <c r="B107" s="26">
        <v>-637</v>
      </c>
      <c r="C107" s="26">
        <v>11355</v>
      </c>
      <c r="D107" s="26">
        <v>13961</v>
      </c>
      <c r="E107" s="26">
        <v>14849</v>
      </c>
      <c r="F107" s="26">
        <v>12252</v>
      </c>
      <c r="G107" s="27"/>
      <c r="H107" s="7"/>
      <c r="I107" s="28">
        <f t="shared" si="14"/>
        <v>-3494</v>
      </c>
      <c r="J107" s="27">
        <f t="shared" si="14"/>
        <v>1709</v>
      </c>
      <c r="K107" s="7"/>
      <c r="L107" s="124">
        <f t="shared" si="22"/>
        <v>0.89522883436225986</v>
      </c>
      <c r="M107" s="27">
        <f t="shared" ca="1" si="15"/>
        <v>7.191841301968429E-6</v>
      </c>
      <c r="N107" s="44"/>
      <c r="O107" s="44"/>
      <c r="P107" s="7"/>
      <c r="Q107" s="28">
        <f t="shared" ca="1" si="16"/>
        <v>-3455.2729966216416</v>
      </c>
      <c r="R107" s="27">
        <f t="shared" ca="1" si="17"/>
        <v>1683.3595234856784</v>
      </c>
      <c r="S107" s="7"/>
      <c r="T107" s="28">
        <f t="shared" ca="1" si="18"/>
        <v>0.89141972399827796</v>
      </c>
      <c r="U107" s="27">
        <f t="shared" ca="1" si="19"/>
        <v>0.43540793377637138</v>
      </c>
      <c r="V107" s="7"/>
      <c r="W107" s="28">
        <f t="shared" ca="1" si="20"/>
        <v>0.8925470735037998</v>
      </c>
      <c r="X107" s="27">
        <f t="shared" ca="1" si="24"/>
        <v>236.17783729481016</v>
      </c>
      <c r="Y107" s="7"/>
      <c r="Z107" s="28">
        <f t="shared" si="23"/>
        <v>235.881</v>
      </c>
      <c r="AA107" s="27">
        <f t="shared" si="21"/>
        <v>4.1169000928967447</v>
      </c>
      <c r="AB107" s="7"/>
      <c r="AC107" s="28">
        <f t="shared" ca="1" si="13"/>
        <v>0.2968372948101603</v>
      </c>
      <c r="AD107" s="27"/>
      <c r="AE107" s="7"/>
    </row>
    <row r="108" spans="1:31" s="26" customFormat="1" x14ac:dyDescent="0.25">
      <c r="A108" s="26">
        <v>23</v>
      </c>
      <c r="B108" s="26">
        <v>-632</v>
      </c>
      <c r="C108" s="26">
        <v>11452</v>
      </c>
      <c r="D108" s="26">
        <v>14135</v>
      </c>
      <c r="E108" s="26">
        <v>14760</v>
      </c>
      <c r="F108" s="26">
        <v>12090</v>
      </c>
      <c r="G108" s="27"/>
      <c r="H108" s="7"/>
      <c r="I108" s="28">
        <f t="shared" si="14"/>
        <v>-3308</v>
      </c>
      <c r="J108" s="27">
        <f t="shared" si="14"/>
        <v>2045</v>
      </c>
      <c r="K108" s="7"/>
      <c r="L108" s="124">
        <f t="shared" si="22"/>
        <v>0.8471247532549171</v>
      </c>
      <c r="M108" s="27">
        <f t="shared" ca="1" si="15"/>
        <v>5.4719580696306759E-6</v>
      </c>
      <c r="N108" s="44"/>
      <c r="O108" s="44"/>
      <c r="P108" s="7"/>
      <c r="Q108" s="28">
        <f t="shared" ca="1" si="16"/>
        <v>-3269.2729966216416</v>
      </c>
      <c r="R108" s="27">
        <f t="shared" ca="1" si="17"/>
        <v>2019.3595234856784</v>
      </c>
      <c r="S108" s="7"/>
      <c r="T108" s="28">
        <f t="shared" ca="1" si="18"/>
        <v>0.84343391540202728</v>
      </c>
      <c r="U108" s="27">
        <f t="shared" ca="1" si="19"/>
        <v>0.5223157295904991</v>
      </c>
      <c r="V108" s="7"/>
      <c r="W108" s="28">
        <f t="shared" ca="1" si="20"/>
        <v>0.84478553157460745</v>
      </c>
      <c r="X108" s="27">
        <f t="shared" ca="1" si="24"/>
        <v>230.45441669629326</v>
      </c>
      <c r="Y108" s="7"/>
      <c r="Z108" s="28">
        <f t="shared" si="23"/>
        <v>230.19300000000001</v>
      </c>
      <c r="AA108" s="27">
        <f t="shared" si="21"/>
        <v>4.0176257650433067</v>
      </c>
      <c r="AB108" s="7"/>
      <c r="AC108" s="28">
        <f t="shared" ca="1" si="13"/>
        <v>0.26141669629325293</v>
      </c>
      <c r="AD108" s="27"/>
      <c r="AE108" s="7"/>
    </row>
    <row r="109" spans="1:31" s="26" customFormat="1" x14ac:dyDescent="0.25">
      <c r="A109" s="26">
        <v>24</v>
      </c>
      <c r="B109" s="26">
        <v>-629</v>
      </c>
      <c r="C109" s="26">
        <v>11560</v>
      </c>
      <c r="D109" s="26">
        <v>14284</v>
      </c>
      <c r="E109" s="26">
        <v>14643</v>
      </c>
      <c r="F109" s="26">
        <v>11924</v>
      </c>
      <c r="G109" s="27"/>
      <c r="H109" s="7"/>
      <c r="I109" s="28">
        <f t="shared" si="14"/>
        <v>-3083</v>
      </c>
      <c r="J109" s="27">
        <f t="shared" si="14"/>
        <v>2360</v>
      </c>
      <c r="K109" s="7"/>
      <c r="L109" s="124">
        <f t="shared" si="22"/>
        <v>0.79096709700265588</v>
      </c>
      <c r="M109" s="27">
        <f t="shared" ca="1" si="15"/>
        <v>1.6150014662718301E-5</v>
      </c>
      <c r="N109" s="44"/>
      <c r="O109" s="44"/>
      <c r="P109" s="7"/>
      <c r="Q109" s="28">
        <f t="shared" ca="1" si="16"/>
        <v>-3044.2729966216416</v>
      </c>
      <c r="R109" s="27">
        <f t="shared" ca="1" si="17"/>
        <v>2334.3595234856784</v>
      </c>
      <c r="S109" s="7"/>
      <c r="T109" s="28">
        <f t="shared" ca="1" si="18"/>
        <v>0.78538656629365944</v>
      </c>
      <c r="U109" s="27">
        <f t="shared" ca="1" si="19"/>
        <v>0.6037917881662439</v>
      </c>
      <c r="V109" s="7"/>
      <c r="W109" s="28">
        <f t="shared" ca="1" si="20"/>
        <v>0.78694838891886598</v>
      </c>
      <c r="X109" s="27">
        <f t="shared" ca="1" si="24"/>
        <v>224.68469261287134</v>
      </c>
      <c r="Y109" s="7"/>
      <c r="Z109" s="28">
        <f t="shared" si="23"/>
        <v>224.53200000000001</v>
      </c>
      <c r="AA109" s="27">
        <f t="shared" si="21"/>
        <v>3.9188226760879079</v>
      </c>
      <c r="AB109" s="7"/>
      <c r="AC109" s="28">
        <f t="shared" ca="1" si="13"/>
        <v>0.15269261287133418</v>
      </c>
      <c r="AD109" s="27"/>
      <c r="AE109" s="7"/>
    </row>
    <row r="110" spans="1:31" s="26" customFormat="1" x14ac:dyDescent="0.25">
      <c r="A110" s="26">
        <v>25</v>
      </c>
      <c r="B110" s="26">
        <v>-619</v>
      </c>
      <c r="C110" s="26">
        <v>11685</v>
      </c>
      <c r="D110" s="26">
        <v>14434</v>
      </c>
      <c r="E110" s="26">
        <v>14527</v>
      </c>
      <c r="F110" s="26">
        <v>11785</v>
      </c>
      <c r="G110" s="27"/>
      <c r="H110" s="7"/>
      <c r="I110" s="28">
        <f t="shared" si="14"/>
        <v>-2842</v>
      </c>
      <c r="J110" s="27">
        <f t="shared" si="14"/>
        <v>2649</v>
      </c>
      <c r="K110" s="7"/>
      <c r="L110" s="124">
        <f t="shared" si="22"/>
        <v>0.72816838046152621</v>
      </c>
      <c r="M110" s="27">
        <f t="shared" ca="1" si="15"/>
        <v>1.0254890547546016E-5</v>
      </c>
      <c r="N110" s="44"/>
      <c r="O110" s="44"/>
      <c r="P110" s="7"/>
      <c r="Q110" s="28">
        <f t="shared" ca="1" si="16"/>
        <v>-2803.2729966216416</v>
      </c>
      <c r="R110" s="27">
        <f t="shared" ca="1" si="17"/>
        <v>2623.3595234856784</v>
      </c>
      <c r="S110" s="7"/>
      <c r="T110" s="28">
        <f t="shared" ca="1" si="18"/>
        <v>0.72321140569314102</v>
      </c>
      <c r="U110" s="27">
        <f t="shared" ca="1" si="19"/>
        <v>0.67854283873256216</v>
      </c>
      <c r="V110" s="7"/>
      <c r="W110" s="28">
        <f t="shared" ca="1" si="20"/>
        <v>0.72496605465868447</v>
      </c>
      <c r="X110" s="27">
        <f t="shared" ca="1" si="24"/>
        <v>219.0766298340094</v>
      </c>
      <c r="Y110" s="7"/>
      <c r="Z110" s="28">
        <f t="shared" si="23"/>
        <v>218.96100000000001</v>
      </c>
      <c r="AA110" s="27">
        <f t="shared" si="21"/>
        <v>3.8215903834593039</v>
      </c>
      <c r="AB110" s="7"/>
      <c r="AC110" s="28">
        <f t="shared" ca="1" si="13"/>
        <v>0.11562983400938265</v>
      </c>
      <c r="AD110" s="27"/>
      <c r="AE110" s="7"/>
    </row>
    <row r="111" spans="1:31" s="26" customFormat="1" x14ac:dyDescent="0.25">
      <c r="A111" s="26">
        <v>26</v>
      </c>
      <c r="B111" s="26">
        <v>-598</v>
      </c>
      <c r="C111" s="26">
        <v>11815</v>
      </c>
      <c r="D111" s="26">
        <v>14556</v>
      </c>
      <c r="E111" s="26">
        <v>14392</v>
      </c>
      <c r="F111" s="26">
        <v>11658</v>
      </c>
      <c r="G111" s="27"/>
      <c r="H111" s="7"/>
      <c r="I111" s="28">
        <f t="shared" si="14"/>
        <v>-2577</v>
      </c>
      <c r="J111" s="27">
        <f t="shared" si="14"/>
        <v>2898</v>
      </c>
      <c r="K111" s="7"/>
      <c r="L111" s="124">
        <f t="shared" si="22"/>
        <v>0.66096187754730829</v>
      </c>
      <c r="M111" s="27">
        <f t="shared" ca="1" si="15"/>
        <v>1.7611556407739159E-5</v>
      </c>
      <c r="N111" s="44"/>
      <c r="O111" s="44"/>
      <c r="P111" s="7"/>
      <c r="Q111" s="28">
        <f t="shared" ca="1" si="16"/>
        <v>-2538.2729966216416</v>
      </c>
      <c r="R111" s="27">
        <f t="shared" ca="1" si="17"/>
        <v>2872.3595234856784</v>
      </c>
      <c r="S111" s="7"/>
      <c r="T111" s="28">
        <f t="shared" ca="1" si="18"/>
        <v>0.65484452785439673</v>
      </c>
      <c r="U111" s="27">
        <f t="shared" ca="1" si="19"/>
        <v>0.74294772313053181</v>
      </c>
      <c r="V111" s="7"/>
      <c r="W111" s="28">
        <f t="shared" ca="1" si="20"/>
        <v>0.65676526505534061</v>
      </c>
      <c r="X111" s="27">
        <f t="shared" ca="1" si="24"/>
        <v>213.6588340453502</v>
      </c>
      <c r="Y111" s="7"/>
      <c r="Z111" s="28">
        <f t="shared" si="23"/>
        <v>213.57900000000001</v>
      </c>
      <c r="AA111" s="27">
        <f t="shared" si="21"/>
        <v>3.7276567631169693</v>
      </c>
      <c r="AB111" s="7"/>
      <c r="AC111" s="28">
        <f t="shared" ca="1" si="13"/>
        <v>7.9834045350196448E-2</v>
      </c>
      <c r="AD111" s="27"/>
      <c r="AE111" s="7"/>
    </row>
    <row r="112" spans="1:31" s="26" customFormat="1" x14ac:dyDescent="0.25">
      <c r="A112" s="26">
        <v>27</v>
      </c>
      <c r="B112" s="26">
        <v>-615</v>
      </c>
      <c r="C112" s="26">
        <v>11955</v>
      </c>
      <c r="D112" s="26">
        <v>14667</v>
      </c>
      <c r="E112" s="26">
        <v>14244</v>
      </c>
      <c r="F112" s="26">
        <v>11531</v>
      </c>
      <c r="G112" s="27"/>
      <c r="H112" s="7"/>
      <c r="I112" s="28">
        <f t="shared" si="14"/>
        <v>-2289</v>
      </c>
      <c r="J112" s="27">
        <f t="shared" si="14"/>
        <v>3136</v>
      </c>
      <c r="K112" s="7"/>
      <c r="L112" s="124">
        <f t="shared" si="22"/>
        <v>0.5857737605913117</v>
      </c>
      <c r="M112" s="27">
        <f t="shared" ca="1" si="15"/>
        <v>9.9249019917228001E-6</v>
      </c>
      <c r="N112" s="44"/>
      <c r="O112" s="44"/>
      <c r="P112" s="7"/>
      <c r="Q112" s="28">
        <f t="shared" ca="1" si="16"/>
        <v>-2250.2729966216416</v>
      </c>
      <c r="R112" s="27">
        <f t="shared" ca="1" si="17"/>
        <v>3110.3595234856784</v>
      </c>
      <c r="S112" s="7"/>
      <c r="T112" s="28">
        <f t="shared" ca="1" si="18"/>
        <v>0.58054392099568597</v>
      </c>
      <c r="U112" s="27">
        <f t="shared" ca="1" si="19"/>
        <v>0.80450741183220575</v>
      </c>
      <c r="V112" s="7"/>
      <c r="W112" s="28">
        <f t="shared" ca="1" si="20"/>
        <v>0.5826233793458554</v>
      </c>
      <c r="X112" s="27">
        <f t="shared" ca="1" si="24"/>
        <v>208.09418891724272</v>
      </c>
      <c r="Y112" s="7"/>
      <c r="Z112" s="28">
        <f t="shared" si="23"/>
        <v>208.04400000000001</v>
      </c>
      <c r="AA112" s="27">
        <f t="shared" si="21"/>
        <v>3.6310527890190833</v>
      </c>
      <c r="AB112" s="7"/>
      <c r="AC112" s="28">
        <f t="shared" ca="1" si="13"/>
        <v>5.0188917242707021E-2</v>
      </c>
      <c r="AD112" s="27"/>
      <c r="AE112" s="7"/>
    </row>
    <row r="113" spans="1:31" s="26" customFormat="1" x14ac:dyDescent="0.25">
      <c r="A113" s="26">
        <v>28</v>
      </c>
      <c r="B113" s="26">
        <v>-636</v>
      </c>
      <c r="C113" s="26">
        <v>12118</v>
      </c>
      <c r="D113" s="26">
        <v>14776</v>
      </c>
      <c r="E113" s="26">
        <v>14081</v>
      </c>
      <c r="F113" s="26">
        <v>11430</v>
      </c>
      <c r="G113" s="27"/>
      <c r="H113" s="7"/>
      <c r="I113" s="28">
        <f t="shared" si="14"/>
        <v>-1963</v>
      </c>
      <c r="J113" s="27">
        <f t="shared" si="14"/>
        <v>3346</v>
      </c>
      <c r="K113" s="7"/>
      <c r="L113" s="124">
        <f t="shared" si="22"/>
        <v>0.5022830644039038</v>
      </c>
      <c r="M113" s="27">
        <f t="shared" ca="1" si="15"/>
        <v>1.3132346594960388E-5</v>
      </c>
      <c r="N113" s="44"/>
      <c r="O113" s="44"/>
      <c r="P113" s="7"/>
      <c r="Q113" s="28">
        <f t="shared" ca="1" si="16"/>
        <v>-1924.2729966216416</v>
      </c>
      <c r="R113" s="27">
        <f t="shared" ca="1" si="17"/>
        <v>3320.3595234856784</v>
      </c>
      <c r="S113" s="7"/>
      <c r="T113" s="28">
        <f t="shared" ca="1" si="18"/>
        <v>0.49643976184311756</v>
      </c>
      <c r="U113" s="27">
        <f t="shared" ca="1" si="19"/>
        <v>0.85882478421603559</v>
      </c>
      <c r="V113" s="7"/>
      <c r="W113" s="28">
        <f t="shared" ca="1" si="20"/>
        <v>0.49865920643276856</v>
      </c>
      <c r="X113" s="27">
        <f t="shared" ca="1" si="24"/>
        <v>202.3228989787774</v>
      </c>
      <c r="Y113" s="7"/>
      <c r="Z113" s="28">
        <f t="shared" si="23"/>
        <v>202.32000000000002</v>
      </c>
      <c r="AA113" s="27">
        <f t="shared" si="21"/>
        <v>3.5311501426349277</v>
      </c>
      <c r="AB113" s="7"/>
      <c r="AC113" s="28">
        <f t="shared" ca="1" si="13"/>
        <v>2.8989787773809894E-3</v>
      </c>
      <c r="AD113" s="27"/>
      <c r="AE113" s="7"/>
    </row>
    <row r="114" spans="1:31" s="26" customFormat="1" x14ac:dyDescent="0.25">
      <c r="A114" s="26">
        <v>29</v>
      </c>
      <c r="B114" s="26">
        <v>-630</v>
      </c>
      <c r="C114" s="26">
        <v>12295</v>
      </c>
      <c r="D114" s="26">
        <v>14873</v>
      </c>
      <c r="E114" s="26">
        <v>13918</v>
      </c>
      <c r="F114" s="26">
        <v>11344</v>
      </c>
      <c r="G114" s="27"/>
      <c r="H114" s="7"/>
      <c r="I114" s="28">
        <f t="shared" si="14"/>
        <v>-1623</v>
      </c>
      <c r="J114" s="27">
        <f t="shared" si="14"/>
        <v>3529</v>
      </c>
      <c r="K114" s="7"/>
      <c r="L114" s="124">
        <f t="shared" si="22"/>
        <v>0.41464031850536121</v>
      </c>
      <c r="M114" s="27">
        <f t="shared" ca="1" si="15"/>
        <v>1.2781814571021256E-5</v>
      </c>
      <c r="N114" s="44"/>
      <c r="O114" s="44"/>
      <c r="P114" s="7"/>
      <c r="Q114" s="28">
        <f t="shared" ca="1" si="16"/>
        <v>-1584.2729966216416</v>
      </c>
      <c r="R114" s="27">
        <f t="shared" ca="1" si="17"/>
        <v>3503.3595234856784</v>
      </c>
      <c r="S114" s="7"/>
      <c r="T114" s="28">
        <f t="shared" ca="1" si="18"/>
        <v>0.40872376763491736</v>
      </c>
      <c r="U114" s="27">
        <f t="shared" ca="1" si="19"/>
        <v>0.9061584944362302</v>
      </c>
      <c r="V114" s="7"/>
      <c r="W114" s="28">
        <f t="shared" ca="1" si="20"/>
        <v>0.41106515213566297</v>
      </c>
      <c r="X114" s="27">
        <f t="shared" ca="1" si="24"/>
        <v>196.58287864575937</v>
      </c>
      <c r="Y114" s="7"/>
      <c r="Z114" s="28">
        <f t="shared" si="23"/>
        <v>196.65000000000003</v>
      </c>
      <c r="AA114" s="27">
        <f t="shared" si="21"/>
        <v>3.4321899740468496</v>
      </c>
      <c r="AB114" s="7"/>
      <c r="AC114" s="28">
        <f t="shared" ca="1" si="13"/>
        <v>-6.7121354240669007E-2</v>
      </c>
      <c r="AD114" s="27"/>
      <c r="AE114" s="7"/>
    </row>
    <row r="115" spans="1:31" s="26" customFormat="1" x14ac:dyDescent="0.25">
      <c r="A115" s="26">
        <v>30</v>
      </c>
      <c r="B115" s="26">
        <v>-631</v>
      </c>
      <c r="C115" s="26">
        <v>12471</v>
      </c>
      <c r="D115" s="26">
        <v>14937</v>
      </c>
      <c r="E115" s="26">
        <v>13739</v>
      </c>
      <c r="F115" s="26">
        <v>11264</v>
      </c>
      <c r="G115" s="27"/>
      <c r="H115" s="7"/>
      <c r="I115" s="28">
        <f t="shared" si="14"/>
        <v>-1268</v>
      </c>
      <c r="J115" s="27">
        <f t="shared" si="14"/>
        <v>3673</v>
      </c>
      <c r="K115" s="7"/>
      <c r="L115" s="124">
        <f t="shared" si="22"/>
        <v>0.3227931121285626</v>
      </c>
      <c r="M115" s="27">
        <f t="shared" ca="1" si="15"/>
        <v>1.0354880348924818E-5</v>
      </c>
      <c r="N115" s="44"/>
      <c r="O115" s="44"/>
      <c r="P115" s="7"/>
      <c r="Q115" s="28">
        <f t="shared" ca="1" si="16"/>
        <v>-1229.2729966216416</v>
      </c>
      <c r="R115" s="27">
        <f t="shared" ca="1" si="17"/>
        <v>3647.3595234856784</v>
      </c>
      <c r="S115" s="7"/>
      <c r="T115" s="28">
        <f t="shared" ca="1" si="18"/>
        <v>0.31713795015282598</v>
      </c>
      <c r="U115" s="27">
        <f t="shared" ca="1" si="19"/>
        <v>0.94340469264228488</v>
      </c>
      <c r="V115" s="7"/>
      <c r="W115" s="28">
        <f t="shared" ca="1" si="20"/>
        <v>0.31957521213805251</v>
      </c>
      <c r="X115" s="27">
        <f t="shared" ca="1" si="24"/>
        <v>190.89581446017269</v>
      </c>
      <c r="Y115" s="7"/>
      <c r="Z115" s="28">
        <f t="shared" si="23"/>
        <v>190.97100000000003</v>
      </c>
      <c r="AA115" s="27">
        <f t="shared" si="21"/>
        <v>3.3330727258260917</v>
      </c>
      <c r="AB115" s="7"/>
      <c r="AC115" s="28">
        <f t="shared" ca="1" si="13"/>
        <v>-7.5185539827344883E-2</v>
      </c>
      <c r="AD115" s="27"/>
      <c r="AE115" s="7"/>
    </row>
    <row r="116" spans="1:31" s="26" customFormat="1" x14ac:dyDescent="0.25">
      <c r="A116" s="26">
        <v>31</v>
      </c>
      <c r="B116" s="26">
        <v>-629</v>
      </c>
      <c r="C116" s="26">
        <v>12655</v>
      </c>
      <c r="D116" s="26">
        <v>14996</v>
      </c>
      <c r="E116" s="26">
        <v>13559</v>
      </c>
      <c r="F116" s="26">
        <v>11213</v>
      </c>
      <c r="G116" s="27"/>
      <c r="H116" s="7"/>
      <c r="I116" s="28">
        <f t="shared" si="14"/>
        <v>-904</v>
      </c>
      <c r="J116" s="27">
        <f t="shared" si="14"/>
        <v>3783</v>
      </c>
      <c r="K116" s="7"/>
      <c r="L116" s="124">
        <f t="shared" si="22"/>
        <v>0.22808357422022554</v>
      </c>
      <c r="M116" s="27">
        <f t="shared" ca="1" si="15"/>
        <v>5.4892442636200561E-6</v>
      </c>
      <c r="N116" s="44"/>
      <c r="O116" s="44"/>
      <c r="P116" s="7"/>
      <c r="Q116" s="28">
        <f t="shared" ca="1" si="16"/>
        <v>-865.27299662164148</v>
      </c>
      <c r="R116" s="27">
        <f t="shared" ca="1" si="17"/>
        <v>3757.3595234856784</v>
      </c>
      <c r="S116" s="7"/>
      <c r="T116" s="28">
        <f t="shared" ca="1" si="18"/>
        <v>0.22323023870639983</v>
      </c>
      <c r="U116" s="27">
        <f t="shared" ca="1" si="19"/>
        <v>0.97185664960524343</v>
      </c>
      <c r="V116" s="7"/>
      <c r="W116" s="28">
        <f t="shared" ca="1" si="20"/>
        <v>0.22574066059321748</v>
      </c>
      <c r="X116" s="27">
        <f t="shared" ca="1" si="24"/>
        <v>185.25882486237879</v>
      </c>
      <c r="Y116" s="7"/>
      <c r="Z116" s="28">
        <f t="shared" si="23"/>
        <v>185.31000000000003</v>
      </c>
      <c r="AA116" s="27">
        <f t="shared" si="21"/>
        <v>3.2342696368706925</v>
      </c>
      <c r="AB116" s="7"/>
      <c r="AC116" s="28">
        <f t="shared" ca="1" si="13"/>
        <v>-5.1175137621243039E-2</v>
      </c>
      <c r="AD116" s="27"/>
      <c r="AE116" s="7"/>
    </row>
    <row r="117" spans="1:31" s="26" customFormat="1" x14ac:dyDescent="0.25">
      <c r="A117" s="26">
        <v>32</v>
      </c>
      <c r="B117" s="26">
        <v>-635</v>
      </c>
      <c r="C117" s="26">
        <v>12842</v>
      </c>
      <c r="D117" s="26">
        <v>15020</v>
      </c>
      <c r="E117" s="26">
        <v>13361</v>
      </c>
      <c r="F117" s="26">
        <v>11173</v>
      </c>
      <c r="G117" s="27"/>
      <c r="H117" s="7"/>
      <c r="I117" s="28">
        <f t="shared" si="14"/>
        <v>-519</v>
      </c>
      <c r="J117" s="27">
        <f t="shared" si="14"/>
        <v>3847</v>
      </c>
      <c r="K117" s="7"/>
      <c r="L117" s="124">
        <f t="shared" si="22"/>
        <v>0.13021796540066272</v>
      </c>
      <c r="M117" s="27">
        <f t="shared" ca="1" si="15"/>
        <v>1.4140247758562695E-5</v>
      </c>
      <c r="N117" s="44"/>
      <c r="O117" s="44"/>
      <c r="P117" s="7"/>
      <c r="Q117" s="28">
        <f t="shared" ca="1" si="16"/>
        <v>-480.27299662164154</v>
      </c>
      <c r="R117" s="27">
        <f t="shared" ca="1" si="17"/>
        <v>3821.3595234856784</v>
      </c>
      <c r="S117" s="7"/>
      <c r="T117" s="28">
        <f t="shared" ca="1" si="18"/>
        <v>0.12390477467652608</v>
      </c>
      <c r="U117" s="27">
        <f t="shared" ca="1" si="19"/>
        <v>0.98841051547460113</v>
      </c>
      <c r="V117" s="7"/>
      <c r="W117" s="28">
        <f t="shared" ca="1" si="20"/>
        <v>0.12645761332159317</v>
      </c>
      <c r="X117" s="27">
        <f t="shared" ca="1" si="24"/>
        <v>179.47300962481711</v>
      </c>
      <c r="Y117" s="7"/>
      <c r="Z117" s="28">
        <f t="shared" si="23"/>
        <v>179.59500000000003</v>
      </c>
      <c r="AA117" s="27">
        <f t="shared" si="21"/>
        <v>3.1345240701192165</v>
      </c>
      <c r="AB117" s="7"/>
      <c r="AC117" s="28">
        <f t="shared" ca="1" si="13"/>
        <v>-0.12199037518291789</v>
      </c>
      <c r="AD117" s="27"/>
      <c r="AE117" s="7"/>
    </row>
    <row r="118" spans="1:31" s="26" customFormat="1" x14ac:dyDescent="0.25">
      <c r="A118" s="26">
        <v>33</v>
      </c>
      <c r="B118" s="26">
        <v>-611</v>
      </c>
      <c r="C118" s="26">
        <v>13022</v>
      </c>
      <c r="D118" s="26">
        <v>15032</v>
      </c>
      <c r="E118" s="26">
        <v>13175</v>
      </c>
      <c r="F118" s="26">
        <v>11157</v>
      </c>
      <c r="G118" s="27"/>
      <c r="H118" s="7"/>
      <c r="I118" s="28">
        <f t="shared" si="14"/>
        <v>-153</v>
      </c>
      <c r="J118" s="27">
        <f t="shared" si="14"/>
        <v>3875</v>
      </c>
      <c r="K118" s="7"/>
      <c r="L118" s="124">
        <f t="shared" si="22"/>
        <v>3.4818367722271162E-2</v>
      </c>
      <c r="M118" s="27">
        <f t="shared" ca="1" si="15"/>
        <v>7.6510596854909264E-6</v>
      </c>
      <c r="N118" s="44"/>
      <c r="O118" s="44"/>
      <c r="P118" s="7"/>
      <c r="Q118" s="28">
        <f t="shared" ca="1" si="16"/>
        <v>-114.27299662164151</v>
      </c>
      <c r="R118" s="27">
        <f t="shared" ca="1" si="17"/>
        <v>3849.3595234856784</v>
      </c>
      <c r="S118" s="7"/>
      <c r="T118" s="28">
        <f t="shared" ca="1" si="18"/>
        <v>2.9481086793581145E-2</v>
      </c>
      <c r="U118" s="27">
        <f t="shared" ca="1" si="19"/>
        <v>0.99565283179244501</v>
      </c>
      <c r="V118" s="7"/>
      <c r="W118" s="28">
        <f t="shared" ca="1" si="20"/>
        <v>3.2052312826667873E-2</v>
      </c>
      <c r="X118" s="27">
        <f t="shared" ca="1" si="24"/>
        <v>174.02601819845779</v>
      </c>
      <c r="Y118" s="7"/>
      <c r="Z118" s="28">
        <f t="shared" si="23"/>
        <v>174.09600000000003</v>
      </c>
      <c r="AA118" s="27">
        <f t="shared" si="21"/>
        <v>3.0385484145520487</v>
      </c>
      <c r="AB118" s="7"/>
      <c r="AC118" s="28">
        <f t="shared" ca="1" si="13"/>
        <v>-6.9981801542240873E-2</v>
      </c>
      <c r="AD118" s="27"/>
      <c r="AE118" s="7"/>
    </row>
    <row r="119" spans="1:31" s="26" customFormat="1" x14ac:dyDescent="0.25">
      <c r="A119" s="26">
        <v>34</v>
      </c>
      <c r="B119" s="26">
        <v>-606</v>
      </c>
      <c r="C119" s="26">
        <v>13212</v>
      </c>
      <c r="D119" s="26">
        <v>15044</v>
      </c>
      <c r="E119" s="26">
        <v>13000</v>
      </c>
      <c r="F119" s="26">
        <v>11167</v>
      </c>
      <c r="G119" s="27"/>
      <c r="H119" s="7"/>
      <c r="I119" s="28">
        <f t="shared" si="14"/>
        <v>212</v>
      </c>
      <c r="J119" s="27">
        <f t="shared" si="14"/>
        <v>3877</v>
      </c>
      <c r="K119" s="7"/>
      <c r="L119" s="124">
        <f t="shared" si="22"/>
        <v>-6.0118698038058978E-2</v>
      </c>
      <c r="M119" s="27">
        <f t="shared" ca="1" si="15"/>
        <v>3.9747077113042051E-6</v>
      </c>
      <c r="N119" s="44"/>
      <c r="O119" s="44"/>
      <c r="P119" s="7"/>
      <c r="Q119" s="28">
        <f t="shared" ca="1" si="16"/>
        <v>250.72700337835849</v>
      </c>
      <c r="R119" s="27">
        <f t="shared" ca="1" si="17"/>
        <v>3851.3595234856784</v>
      </c>
      <c r="S119" s="7"/>
      <c r="T119" s="28">
        <f t="shared" ca="1" si="18"/>
        <v>-6.4684612871104372E-2</v>
      </c>
      <c r="U119" s="27">
        <f t="shared" ca="1" si="19"/>
        <v>0.99617014010086247</v>
      </c>
      <c r="V119" s="7"/>
      <c r="W119" s="28">
        <f t="shared" ca="1" si="20"/>
        <v>-6.2112364938848627E-2</v>
      </c>
      <c r="X119" s="27">
        <f t="shared" ca="1" si="24"/>
        <v>168.61433481675306</v>
      </c>
      <c r="Y119" s="7"/>
      <c r="Z119" s="28">
        <f t="shared" si="23"/>
        <v>168.64200000000002</v>
      </c>
      <c r="AA119" s="27">
        <f t="shared" si="21"/>
        <v>2.9433581571482774</v>
      </c>
      <c r="AB119" s="7"/>
      <c r="AC119" s="28">
        <f t="shared" ca="1" si="13"/>
        <v>-2.7665183246966762E-2</v>
      </c>
      <c r="AD119" s="27"/>
      <c r="AE119" s="7"/>
    </row>
    <row r="120" spans="1:31" s="26" customFormat="1" x14ac:dyDescent="0.25">
      <c r="A120" s="26">
        <v>35</v>
      </c>
      <c r="B120" s="26">
        <v>-617</v>
      </c>
      <c r="C120" s="26">
        <v>13400</v>
      </c>
      <c r="D120" s="26">
        <v>15010</v>
      </c>
      <c r="E120" s="26">
        <v>12812</v>
      </c>
      <c r="F120" s="26">
        <v>11181</v>
      </c>
      <c r="G120" s="27"/>
      <c r="H120" s="7"/>
      <c r="I120" s="28">
        <f t="shared" si="14"/>
        <v>588</v>
      </c>
      <c r="J120" s="27">
        <f t="shared" si="14"/>
        <v>3829</v>
      </c>
      <c r="K120" s="7"/>
      <c r="L120" s="124">
        <f t="shared" si="22"/>
        <v>-0.15621375132319446</v>
      </c>
      <c r="M120" s="27">
        <f t="shared" ca="1" si="15"/>
        <v>8.6116897536554075E-6</v>
      </c>
      <c r="N120" s="44"/>
      <c r="O120" s="44"/>
      <c r="P120" s="7"/>
      <c r="Q120" s="28">
        <f t="shared" ca="1" si="16"/>
        <v>626.72700337835852</v>
      </c>
      <c r="R120" s="27">
        <f t="shared" ca="1" si="17"/>
        <v>3803.3595234856784</v>
      </c>
      <c r="S120" s="7"/>
      <c r="T120" s="28">
        <f t="shared" ca="1" si="18"/>
        <v>-0.16168818293664344</v>
      </c>
      <c r="U120" s="27">
        <f t="shared" ca="1" si="19"/>
        <v>0.98375474069884428</v>
      </c>
      <c r="V120" s="7"/>
      <c r="W120" s="28">
        <f t="shared" ca="1" si="20"/>
        <v>-0.15914831939254562</v>
      </c>
      <c r="X120" s="27">
        <f t="shared" ca="1" si="24"/>
        <v>162.99268436759519</v>
      </c>
      <c r="Y120" s="7"/>
      <c r="Z120" s="28">
        <f t="shared" si="23"/>
        <v>163.08900000000003</v>
      </c>
      <c r="AA120" s="27">
        <f t="shared" si="21"/>
        <v>2.8464400237850329</v>
      </c>
      <c r="AB120" s="7"/>
      <c r="AC120" s="28">
        <f t="shared" ca="1" si="13"/>
        <v>-9.6315632404838425E-2</v>
      </c>
      <c r="AD120" s="27"/>
      <c r="AE120" s="7"/>
    </row>
    <row r="121" spans="1:31" s="26" customFormat="1" x14ac:dyDescent="0.25">
      <c r="A121" s="26">
        <v>36</v>
      </c>
      <c r="B121" s="26">
        <v>-630</v>
      </c>
      <c r="C121" s="26">
        <v>13581</v>
      </c>
      <c r="D121" s="26">
        <v>14974</v>
      </c>
      <c r="E121" s="26">
        <v>12621</v>
      </c>
      <c r="F121" s="26">
        <v>11222</v>
      </c>
      <c r="G121" s="27"/>
      <c r="H121" s="7"/>
      <c r="I121" s="28">
        <f t="shared" si="14"/>
        <v>960</v>
      </c>
      <c r="J121" s="27">
        <f t="shared" si="14"/>
        <v>3752</v>
      </c>
      <c r="K121" s="7"/>
      <c r="L121" s="124">
        <f t="shared" si="22"/>
        <v>-0.25281350872039376</v>
      </c>
      <c r="M121" s="27">
        <f t="shared" ca="1" si="15"/>
        <v>5.5610080571964419E-6</v>
      </c>
      <c r="N121" s="44"/>
      <c r="O121" s="44"/>
      <c r="P121" s="7"/>
      <c r="Q121" s="28">
        <f t="shared" ca="1" si="16"/>
        <v>998.72700337835852</v>
      </c>
      <c r="R121" s="27">
        <f t="shared" ca="1" si="17"/>
        <v>3726.3595234856784</v>
      </c>
      <c r="S121" s="7"/>
      <c r="T121" s="28">
        <f t="shared" ca="1" si="18"/>
        <v>-0.25765980012914486</v>
      </c>
      <c r="U121" s="27">
        <f t="shared" ca="1" si="19"/>
        <v>0.96383837082477331</v>
      </c>
      <c r="V121" s="7"/>
      <c r="W121" s="28">
        <f t="shared" ca="1" si="20"/>
        <v>-0.25517168769095483</v>
      </c>
      <c r="X121" s="27">
        <f t="shared" ca="1" si="24"/>
        <v>157.35358342635345</v>
      </c>
      <c r="Y121" s="7"/>
      <c r="Z121" s="28">
        <f t="shared" si="23"/>
        <v>157.41900000000004</v>
      </c>
      <c r="AA121" s="27">
        <f t="shared" si="21"/>
        <v>2.7474798551969544</v>
      </c>
      <c r="AB121" s="7"/>
      <c r="AC121" s="28">
        <f t="shared" ca="1" si="13"/>
        <v>-6.541657364658704E-2</v>
      </c>
      <c r="AD121" s="27"/>
      <c r="AE121" s="7"/>
    </row>
    <row r="122" spans="1:31" s="26" customFormat="1" x14ac:dyDescent="0.25">
      <c r="A122" s="26">
        <v>37</v>
      </c>
      <c r="B122" s="26">
        <v>-628</v>
      </c>
      <c r="C122" s="26">
        <v>13760</v>
      </c>
      <c r="D122" s="26">
        <v>14914</v>
      </c>
      <c r="E122" s="26">
        <v>12436</v>
      </c>
      <c r="F122" s="26">
        <v>11276</v>
      </c>
      <c r="G122" s="27"/>
      <c r="H122" s="7"/>
      <c r="I122" s="28">
        <f t="shared" si="14"/>
        <v>1324</v>
      </c>
      <c r="J122" s="27">
        <f t="shared" si="14"/>
        <v>3638</v>
      </c>
      <c r="K122" s="7"/>
      <c r="L122" s="124">
        <f t="shared" si="22"/>
        <v>-0.34664494102913163</v>
      </c>
      <c r="M122" s="27">
        <f t="shared" ca="1" si="15"/>
        <v>6.3046990742578104E-6</v>
      </c>
      <c r="N122" s="44"/>
      <c r="O122" s="44"/>
      <c r="P122" s="7"/>
      <c r="Q122" s="28">
        <f t="shared" ca="1" si="16"/>
        <v>1362.7270033783584</v>
      </c>
      <c r="R122" s="27">
        <f t="shared" ca="1" si="17"/>
        <v>3612.3595234856784</v>
      </c>
      <c r="S122" s="7"/>
      <c r="T122" s="28">
        <f t="shared" ca="1" si="18"/>
        <v>-0.35156751157557092</v>
      </c>
      <c r="U122" s="27">
        <f t="shared" ca="1" si="19"/>
        <v>0.93435179724497996</v>
      </c>
      <c r="V122" s="7"/>
      <c r="W122" s="28">
        <f t="shared" ca="1" si="20"/>
        <v>-0.34915585701224572</v>
      </c>
      <c r="X122" s="27">
        <f t="shared" ca="1" si="24"/>
        <v>151.6920725439453</v>
      </c>
      <c r="Y122" s="7"/>
      <c r="Z122" s="28">
        <f t="shared" si="23"/>
        <v>151.76700000000005</v>
      </c>
      <c r="AA122" s="27">
        <f t="shared" si="21"/>
        <v>2.6488338458742349</v>
      </c>
      <c r="AB122" s="7"/>
      <c r="AC122" s="28">
        <f t="shared" ca="1" si="13"/>
        <v>-7.4927456054751929E-2</v>
      </c>
      <c r="AD122" s="27"/>
      <c r="AE122" s="7"/>
    </row>
    <row r="123" spans="1:31" s="26" customFormat="1" x14ac:dyDescent="0.25">
      <c r="A123" s="26">
        <v>38</v>
      </c>
      <c r="B123" s="26">
        <v>-637</v>
      </c>
      <c r="C123" s="26">
        <v>13946</v>
      </c>
      <c r="D123" s="26">
        <v>14837</v>
      </c>
      <c r="E123" s="26">
        <v>12268</v>
      </c>
      <c r="F123" s="26">
        <v>11361</v>
      </c>
      <c r="G123" s="27"/>
      <c r="H123" s="7"/>
      <c r="I123" s="28">
        <f t="shared" si="14"/>
        <v>1678</v>
      </c>
      <c r="J123" s="27">
        <f t="shared" si="14"/>
        <v>3476</v>
      </c>
      <c r="K123" s="7"/>
      <c r="L123" s="124">
        <f t="shared" si="22"/>
        <v>-0.43837294844582042</v>
      </c>
      <c r="M123" s="27">
        <f t="shared" ca="1" si="15"/>
        <v>4.9250619304952655E-6</v>
      </c>
      <c r="N123" s="44"/>
      <c r="O123" s="44"/>
      <c r="P123" s="7"/>
      <c r="Q123" s="28">
        <f t="shared" ca="1" si="16"/>
        <v>1716.7270033783584</v>
      </c>
      <c r="R123" s="27">
        <f t="shared" ca="1" si="17"/>
        <v>3450.3595234856784</v>
      </c>
      <c r="S123" s="7"/>
      <c r="T123" s="28">
        <f t="shared" ca="1" si="18"/>
        <v>-0.44289534083940291</v>
      </c>
      <c r="U123" s="27">
        <f t="shared" ca="1" si="19"/>
        <v>0.89244982426316832</v>
      </c>
      <c r="V123" s="7"/>
      <c r="W123" s="28">
        <f t="shared" ca="1" si="20"/>
        <v>-0.44059219650101733</v>
      </c>
      <c r="X123" s="27">
        <f t="shared" ca="1" si="24"/>
        <v>145.90715182130839</v>
      </c>
      <c r="Y123" s="7"/>
      <c r="Z123" s="28">
        <f t="shared" si="23"/>
        <v>146.03400000000005</v>
      </c>
      <c r="AA123" s="27">
        <f t="shared" si="21"/>
        <v>2.5487741198574003</v>
      </c>
      <c r="AB123" s="7"/>
      <c r="AC123" s="28">
        <f t="shared" ca="1" si="13"/>
        <v>-0.12684817869165954</v>
      </c>
      <c r="AD123" s="27"/>
      <c r="AE123" s="7"/>
    </row>
    <row r="124" spans="1:31" s="26" customFormat="1" x14ac:dyDescent="0.25">
      <c r="A124" s="26">
        <v>39</v>
      </c>
      <c r="B124" s="26">
        <v>-629</v>
      </c>
      <c r="C124" s="26">
        <v>14104</v>
      </c>
      <c r="D124" s="26">
        <v>14745</v>
      </c>
      <c r="E124" s="26">
        <v>12096</v>
      </c>
      <c r="F124" s="26">
        <v>11449</v>
      </c>
      <c r="G124" s="27"/>
      <c r="H124" s="7"/>
      <c r="I124" s="28">
        <f t="shared" si="14"/>
        <v>2008</v>
      </c>
      <c r="J124" s="27">
        <f t="shared" si="14"/>
        <v>3296</v>
      </c>
      <c r="K124" s="7"/>
      <c r="L124" s="124">
        <f t="shared" si="22"/>
        <v>-0.52464911313350737</v>
      </c>
      <c r="M124" s="27">
        <f t="shared" ca="1" si="15"/>
        <v>1.4392988779328657E-6</v>
      </c>
      <c r="N124" s="44"/>
      <c r="O124" s="44"/>
      <c r="P124" s="7"/>
      <c r="Q124" s="28">
        <f t="shared" ca="1" si="16"/>
        <v>2046.7270033783584</v>
      </c>
      <c r="R124" s="27">
        <f t="shared" ca="1" si="17"/>
        <v>3270.3595234856784</v>
      </c>
      <c r="S124" s="7"/>
      <c r="T124" s="28">
        <f t="shared" ca="1" si="18"/>
        <v>-0.52803145286500897</v>
      </c>
      <c r="U124" s="27">
        <f t="shared" ca="1" si="19"/>
        <v>0.84589207650559983</v>
      </c>
      <c r="V124" s="7"/>
      <c r="W124" s="28">
        <f t="shared" ca="1" si="20"/>
        <v>-0.52584882096374475</v>
      </c>
      <c r="X124" s="27">
        <f t="shared" ca="1" si="24"/>
        <v>140.31502342943872</v>
      </c>
      <c r="Y124" s="7"/>
      <c r="Z124" s="28">
        <f t="shared" si="23"/>
        <v>140.37300000000005</v>
      </c>
      <c r="AA124" s="27">
        <f t="shared" si="21"/>
        <v>2.4499710309020011</v>
      </c>
      <c r="AB124" s="7"/>
      <c r="AC124" s="28">
        <f t="shared" ca="1" si="13"/>
        <v>-5.797657056132266E-2</v>
      </c>
      <c r="AD124" s="27"/>
      <c r="AE124" s="7"/>
    </row>
    <row r="125" spans="1:31" s="26" customFormat="1" x14ac:dyDescent="0.25">
      <c r="A125" s="26">
        <v>40</v>
      </c>
      <c r="B125" s="26">
        <v>-621</v>
      </c>
      <c r="C125" s="26">
        <v>14254</v>
      </c>
      <c r="D125" s="26">
        <v>14628</v>
      </c>
      <c r="E125" s="26">
        <v>11937</v>
      </c>
      <c r="F125" s="26">
        <v>11549</v>
      </c>
      <c r="G125" s="27"/>
      <c r="H125" s="7"/>
      <c r="I125" s="28">
        <f t="shared" si="14"/>
        <v>2317</v>
      </c>
      <c r="J125" s="27">
        <f t="shared" si="14"/>
        <v>3079</v>
      </c>
      <c r="K125" s="7"/>
      <c r="L125" s="124">
        <f t="shared" si="22"/>
        <v>-0.60481068647254621</v>
      </c>
      <c r="M125" s="27">
        <f t="shared" ca="1" si="15"/>
        <v>8.130664189070692E-7</v>
      </c>
      <c r="N125" s="44"/>
      <c r="O125" s="44"/>
      <c r="P125" s="7"/>
      <c r="Q125" s="28">
        <f t="shared" ca="1" si="16"/>
        <v>2355.7270033783584</v>
      </c>
      <c r="R125" s="27">
        <f t="shared" ca="1" si="17"/>
        <v>3053.3595234856784</v>
      </c>
      <c r="S125" s="7"/>
      <c r="T125" s="28">
        <f t="shared" ca="1" si="18"/>
        <v>-0.6077498123071674</v>
      </c>
      <c r="U125" s="27">
        <f t="shared" ca="1" si="19"/>
        <v>0.78976412504230897</v>
      </c>
      <c r="V125" s="7"/>
      <c r="W125" s="28">
        <f t="shared" ca="1" si="20"/>
        <v>-0.60571238842935182</v>
      </c>
      <c r="X125" s="27">
        <f t="shared" ca="1" si="24"/>
        <v>134.69564449655985</v>
      </c>
      <c r="Y125" s="7"/>
      <c r="Z125" s="28">
        <f t="shared" si="23"/>
        <v>134.78400000000005</v>
      </c>
      <c r="AA125" s="27">
        <f t="shared" si="21"/>
        <v>2.352424579008038</v>
      </c>
      <c r="AB125" s="7"/>
      <c r="AC125" s="28">
        <f t="shared" ca="1" si="13"/>
        <v>-8.8355503440197936E-2</v>
      </c>
      <c r="AD125" s="27"/>
      <c r="AE125" s="7"/>
    </row>
    <row r="126" spans="1:31" s="26" customFormat="1" x14ac:dyDescent="0.25">
      <c r="A126" s="26">
        <v>41</v>
      </c>
      <c r="B126" s="26">
        <v>-622</v>
      </c>
      <c r="C126" s="26">
        <v>14411</v>
      </c>
      <c r="D126" s="26">
        <v>14516</v>
      </c>
      <c r="E126" s="26">
        <v>11801</v>
      </c>
      <c r="F126" s="26">
        <v>11680</v>
      </c>
      <c r="G126" s="27"/>
      <c r="H126" s="7"/>
      <c r="I126" s="28">
        <f t="shared" si="14"/>
        <v>2610</v>
      </c>
      <c r="J126" s="27">
        <f t="shared" si="14"/>
        <v>2836</v>
      </c>
      <c r="K126" s="7"/>
      <c r="L126" s="124">
        <f t="shared" si="22"/>
        <v>-0.67933636605990899</v>
      </c>
      <c r="M126" s="27">
        <f t="shared" ca="1" si="15"/>
        <v>4.5331985116132835E-6</v>
      </c>
      <c r="N126" s="44"/>
      <c r="O126" s="44"/>
      <c r="P126" s="7"/>
      <c r="Q126" s="28">
        <f t="shared" ca="1" si="16"/>
        <v>2648.7270033783584</v>
      </c>
      <c r="R126" s="27">
        <f t="shared" ca="1" si="17"/>
        <v>2810.3595234856784</v>
      </c>
      <c r="S126" s="7"/>
      <c r="T126" s="28">
        <f t="shared" ca="1" si="18"/>
        <v>-0.68334036025717526</v>
      </c>
      <c r="U126" s="27">
        <f t="shared" ca="1" si="19"/>
        <v>0.72691116556959157</v>
      </c>
      <c r="V126" s="7"/>
      <c r="W126" s="28">
        <f t="shared" ca="1" si="20"/>
        <v>-0.68146549698862458</v>
      </c>
      <c r="X126" s="27">
        <f t="shared" ca="1" si="24"/>
        <v>129.03036031919663</v>
      </c>
      <c r="Y126" s="7"/>
      <c r="Z126" s="28">
        <f t="shared" si="23"/>
        <v>129.18600000000004</v>
      </c>
      <c r="AA126" s="27">
        <f t="shared" si="21"/>
        <v>2.2547210474813948</v>
      </c>
      <c r="AB126" s="7"/>
      <c r="AC126" s="28">
        <f t="shared" ca="1" si="13"/>
        <v>-0.15563968080340373</v>
      </c>
      <c r="AD126" s="27"/>
      <c r="AE126" s="7"/>
    </row>
    <row r="127" spans="1:31" s="26" customFormat="1" x14ac:dyDescent="0.25">
      <c r="A127" s="26">
        <v>42</v>
      </c>
      <c r="B127" s="26">
        <v>-602</v>
      </c>
      <c r="C127" s="26">
        <v>14530</v>
      </c>
      <c r="D127" s="26">
        <v>14377</v>
      </c>
      <c r="E127" s="26">
        <v>11669</v>
      </c>
      <c r="F127" s="26">
        <v>11802</v>
      </c>
      <c r="G127" s="27"/>
      <c r="H127" s="7"/>
      <c r="I127" s="28">
        <f t="shared" si="14"/>
        <v>2861</v>
      </c>
      <c r="J127" s="27">
        <f t="shared" si="14"/>
        <v>2575</v>
      </c>
      <c r="K127" s="7"/>
      <c r="L127" s="124">
        <f t="shared" si="22"/>
        <v>-0.74530170217296288</v>
      </c>
      <c r="M127" s="27">
        <f t="shared" ca="1" si="15"/>
        <v>1.1954906195394672E-6</v>
      </c>
      <c r="N127" s="44"/>
      <c r="O127" s="44"/>
      <c r="P127" s="7"/>
      <c r="Q127" s="28">
        <f t="shared" ca="1" si="16"/>
        <v>2899.7270033783584</v>
      </c>
      <c r="R127" s="27">
        <f t="shared" ca="1" si="17"/>
        <v>2549.3595234856784</v>
      </c>
      <c r="S127" s="7"/>
      <c r="T127" s="28">
        <f t="shared" ca="1" si="18"/>
        <v>-0.74809540304028777</v>
      </c>
      <c r="U127" s="27">
        <f t="shared" ca="1" si="19"/>
        <v>0.65940243132111731</v>
      </c>
      <c r="V127" s="7"/>
      <c r="W127" s="28">
        <f t="shared" ca="1" si="20"/>
        <v>-0.74639508710954261</v>
      </c>
      <c r="X127" s="27">
        <f t="shared" ca="1" si="24"/>
        <v>123.64114924424274</v>
      </c>
      <c r="Y127" s="7"/>
      <c r="Z127" s="28">
        <f t="shared" si="23"/>
        <v>123.76800000000003</v>
      </c>
      <c r="AA127" s="27">
        <f t="shared" si="21"/>
        <v>2.160159108608342</v>
      </c>
      <c r="AB127" s="7"/>
      <c r="AC127" s="28">
        <f t="shared" ca="1" si="13"/>
        <v>-0.12685075575728888</v>
      </c>
      <c r="AD127" s="27"/>
      <c r="AE127" s="7"/>
    </row>
    <row r="128" spans="1:31" s="26" customFormat="1" x14ac:dyDescent="0.25">
      <c r="A128" s="26">
        <v>43</v>
      </c>
      <c r="B128" s="26">
        <v>-622</v>
      </c>
      <c r="C128" s="26">
        <v>14653</v>
      </c>
      <c r="D128" s="26">
        <v>14237</v>
      </c>
      <c r="E128" s="26">
        <v>11563</v>
      </c>
      <c r="F128" s="26">
        <v>11957</v>
      </c>
      <c r="G128" s="27"/>
      <c r="H128" s="7"/>
      <c r="I128" s="28">
        <f t="shared" si="14"/>
        <v>3090</v>
      </c>
      <c r="J128" s="27">
        <f t="shared" si="14"/>
        <v>2280</v>
      </c>
      <c r="K128" s="7"/>
      <c r="L128" s="124">
        <f t="shared" si="22"/>
        <v>-0.80645702538820607</v>
      </c>
      <c r="M128" s="27">
        <f t="shared" ca="1" si="15"/>
        <v>6.1685008568705242E-7</v>
      </c>
      <c r="N128" s="44"/>
      <c r="O128" s="44"/>
      <c r="P128" s="7"/>
      <c r="Q128" s="28">
        <f t="shared" ca="1" si="16"/>
        <v>3128.7270033783584</v>
      </c>
      <c r="R128" s="27">
        <f t="shared" ca="1" si="17"/>
        <v>2254.3595234856784</v>
      </c>
      <c r="S128" s="7"/>
      <c r="T128" s="28">
        <f t="shared" ca="1" si="18"/>
        <v>-0.8071747050216932</v>
      </c>
      <c r="U128" s="27">
        <f t="shared" ca="1" si="19"/>
        <v>0.58309945582954681</v>
      </c>
      <c r="V128" s="7"/>
      <c r="W128" s="28">
        <f t="shared" ca="1" si="20"/>
        <v>-0.80567162734537234</v>
      </c>
      <c r="X128" s="27">
        <f t="shared" ca="1" si="24"/>
        <v>118.07706263210412</v>
      </c>
      <c r="Y128" s="7"/>
      <c r="Z128" s="28">
        <f t="shared" si="23"/>
        <v>118.17000000000003</v>
      </c>
      <c r="AA128" s="27">
        <f t="shared" si="21"/>
        <v>2.0624555770816997</v>
      </c>
      <c r="AB128" s="7"/>
      <c r="AC128" s="28">
        <f t="shared" ca="1" si="13"/>
        <v>-9.2937367895913781E-2</v>
      </c>
      <c r="AD128" s="27"/>
      <c r="AE128" s="7"/>
    </row>
    <row r="129" spans="1:31" s="26" customFormat="1" x14ac:dyDescent="0.25">
      <c r="A129" s="26">
        <v>44</v>
      </c>
      <c r="B129" s="26">
        <v>-624</v>
      </c>
      <c r="C129" s="26">
        <v>14755</v>
      </c>
      <c r="D129" s="26">
        <v>14080</v>
      </c>
      <c r="E129" s="26">
        <v>11455</v>
      </c>
      <c r="F129" s="26">
        <v>12111</v>
      </c>
      <c r="G129" s="27"/>
      <c r="H129" s="7"/>
      <c r="I129" s="28">
        <f t="shared" si="14"/>
        <v>3300</v>
      </c>
      <c r="J129" s="27">
        <f t="shared" si="14"/>
        <v>1969</v>
      </c>
      <c r="K129" s="7"/>
      <c r="L129" s="124">
        <f t="shared" si="22"/>
        <v>-0.86007884885285801</v>
      </c>
      <c r="M129" s="27">
        <f t="shared" ca="1" si="15"/>
        <v>4.7466371286355223E-10</v>
      </c>
      <c r="N129" s="44"/>
      <c r="O129" s="44"/>
      <c r="P129" s="7"/>
      <c r="Q129" s="28">
        <f t="shared" ca="1" si="16"/>
        <v>3338.7270033783584</v>
      </c>
      <c r="R129" s="27">
        <f t="shared" ca="1" si="17"/>
        <v>1943.3595234856784</v>
      </c>
      <c r="S129" s="7"/>
      <c r="T129" s="28">
        <f t="shared" ca="1" si="18"/>
        <v>-0.86135223085616974</v>
      </c>
      <c r="U129" s="27">
        <f t="shared" ca="1" si="19"/>
        <v>0.50265801387063691</v>
      </c>
      <c r="V129" s="7"/>
      <c r="W129" s="28">
        <f t="shared" ca="1" si="20"/>
        <v>-0.86005706207446231</v>
      </c>
      <c r="X129" s="27">
        <f t="shared" ca="1" si="24"/>
        <v>112.48620900682482</v>
      </c>
      <c r="Y129" s="7"/>
      <c r="Z129" s="28">
        <f t="shared" si="23"/>
        <v>112.55400000000003</v>
      </c>
      <c r="AA129" s="27">
        <f t="shared" si="21"/>
        <v>1.9644378862896983</v>
      </c>
      <c r="AB129" s="7"/>
      <c r="AC129" s="28">
        <f t="shared" ca="1" si="13"/>
        <v>-6.7790993175208314E-2</v>
      </c>
      <c r="AD129" s="27"/>
      <c r="AE129" s="7"/>
    </row>
    <row r="130" spans="1:31" s="26" customFormat="1" x14ac:dyDescent="0.25">
      <c r="A130" s="26">
        <v>45</v>
      </c>
      <c r="B130" s="26">
        <v>-633</v>
      </c>
      <c r="C130" s="26">
        <v>14839</v>
      </c>
      <c r="D130" s="26">
        <v>13904</v>
      </c>
      <c r="E130" s="26">
        <v>11361</v>
      </c>
      <c r="F130" s="26">
        <v>12277</v>
      </c>
      <c r="G130" s="27"/>
      <c r="H130" s="7"/>
      <c r="I130" s="28">
        <f t="shared" si="14"/>
        <v>3478</v>
      </c>
      <c r="J130" s="27">
        <f t="shared" si="14"/>
        <v>1627</v>
      </c>
      <c r="K130" s="7"/>
      <c r="L130" s="124">
        <f t="shared" si="22"/>
        <v>-0.90603568556235081</v>
      </c>
      <c r="M130" s="27">
        <f t="shared" ca="1" si="15"/>
        <v>2.9538183877038916E-8</v>
      </c>
      <c r="N130" s="44"/>
      <c r="O130" s="44"/>
      <c r="P130" s="7"/>
      <c r="Q130" s="28">
        <f t="shared" ca="1" si="16"/>
        <v>3516.7270033783584</v>
      </c>
      <c r="R130" s="27">
        <f t="shared" ca="1" si="17"/>
        <v>1601.3595234856784</v>
      </c>
      <c r="S130" s="7"/>
      <c r="T130" s="28">
        <f t="shared" ca="1" si="18"/>
        <v>-0.90727413370634524</v>
      </c>
      <c r="U130" s="27">
        <f t="shared" ca="1" si="19"/>
        <v>0.41419829313125683</v>
      </c>
      <c r="V130" s="7"/>
      <c r="W130" s="28">
        <f t="shared" ca="1" si="20"/>
        <v>-0.90620755232434114</v>
      </c>
      <c r="X130" s="27">
        <f t="shared" ca="1" si="24"/>
        <v>106.74578862453762</v>
      </c>
      <c r="Y130" s="7"/>
      <c r="Z130" s="28">
        <f t="shared" si="23"/>
        <v>106.85700000000003</v>
      </c>
      <c r="AA130" s="27">
        <f t="shared" si="21"/>
        <v>1.8650064788035812</v>
      </c>
      <c r="AB130" s="7"/>
      <c r="AC130" s="28">
        <f t="shared" ca="1" si="13"/>
        <v>-0.11121137546240334</v>
      </c>
      <c r="AD130" s="27"/>
      <c r="AE130" s="7"/>
    </row>
    <row r="131" spans="1:31" s="26" customFormat="1" x14ac:dyDescent="0.25">
      <c r="A131" s="26">
        <v>46</v>
      </c>
      <c r="B131" s="26">
        <v>-629</v>
      </c>
      <c r="C131" s="26">
        <v>14904</v>
      </c>
      <c r="D131" s="26">
        <v>13723</v>
      </c>
      <c r="E131" s="26">
        <v>11291</v>
      </c>
      <c r="F131" s="26">
        <v>12452</v>
      </c>
      <c r="G131" s="27"/>
      <c r="H131" s="7"/>
      <c r="I131" s="28">
        <f t="shared" si="14"/>
        <v>3613</v>
      </c>
      <c r="J131" s="27">
        <f t="shared" si="14"/>
        <v>1271</v>
      </c>
      <c r="K131" s="7"/>
      <c r="L131" s="124">
        <f t="shared" si="22"/>
        <v>-0.94283729561906826</v>
      </c>
      <c r="M131" s="27">
        <f t="shared" ca="1" si="15"/>
        <v>2.4443205806756406E-6</v>
      </c>
      <c r="N131" s="44"/>
      <c r="O131" s="44"/>
      <c r="P131" s="7"/>
      <c r="Q131" s="28">
        <f t="shared" ca="1" si="16"/>
        <v>3651.7270033783584</v>
      </c>
      <c r="R131" s="27">
        <f t="shared" ca="1" si="17"/>
        <v>1245.3595234856784</v>
      </c>
      <c r="S131" s="7"/>
      <c r="T131" s="28">
        <f t="shared" ca="1" si="18"/>
        <v>-0.94210254317136588</v>
      </c>
      <c r="U131" s="27">
        <f t="shared" ca="1" si="19"/>
        <v>0.32211741423295481</v>
      </c>
      <c r="V131" s="7"/>
      <c r="W131" s="28">
        <f t="shared" ca="1" si="20"/>
        <v>-0.94127386331139529</v>
      </c>
      <c r="X131" s="27">
        <f t="shared" ca="1" si="24"/>
        <v>101.07385650322556</v>
      </c>
      <c r="Y131" s="7"/>
      <c r="Z131" s="28">
        <f t="shared" si="23"/>
        <v>101.19600000000003</v>
      </c>
      <c r="AA131" s="27">
        <f t="shared" si="21"/>
        <v>1.7662033898481821</v>
      </c>
      <c r="AB131" s="7"/>
      <c r="AC131" s="28">
        <f t="shared" ca="1" si="13"/>
        <v>-0.1221434967744699</v>
      </c>
      <c r="AD131" s="27"/>
      <c r="AE131" s="7"/>
    </row>
    <row r="132" spans="1:31" s="26" customFormat="1" x14ac:dyDescent="0.25">
      <c r="A132" s="26">
        <v>47</v>
      </c>
      <c r="B132" s="26">
        <v>-641</v>
      </c>
      <c r="C132" s="26">
        <v>14965</v>
      </c>
      <c r="D132" s="26">
        <v>13543</v>
      </c>
      <c r="E132" s="26">
        <v>11242</v>
      </c>
      <c r="F132" s="26">
        <v>12638</v>
      </c>
      <c r="G132" s="27"/>
      <c r="H132" s="7"/>
      <c r="I132" s="28">
        <f t="shared" si="14"/>
        <v>3723</v>
      </c>
      <c r="J132" s="27">
        <f t="shared" si="14"/>
        <v>905</v>
      </c>
      <c r="K132" s="7"/>
      <c r="L132" s="124">
        <f t="shared" si="22"/>
        <v>-0.9708776865684916</v>
      </c>
      <c r="M132" s="27">
        <f t="shared" ca="1" si="15"/>
        <v>9.6149765191662187E-7</v>
      </c>
      <c r="N132" s="44"/>
      <c r="O132" s="44"/>
      <c r="P132" s="7"/>
      <c r="Q132" s="28">
        <f t="shared" ca="1" si="16"/>
        <v>3761.7270033783584</v>
      </c>
      <c r="R132" s="27">
        <f t="shared" ca="1" si="17"/>
        <v>879.35952348567855</v>
      </c>
      <c r="S132" s="7"/>
      <c r="T132" s="28">
        <f t="shared" ca="1" si="18"/>
        <v>-0.97048124717990125</v>
      </c>
      <c r="U132" s="27">
        <f t="shared" ca="1" si="19"/>
        <v>0.22744999379256564</v>
      </c>
      <c r="V132" s="7"/>
      <c r="W132" s="28">
        <f t="shared" ca="1" si="20"/>
        <v>-0.96989712670192729</v>
      </c>
      <c r="X132" s="27">
        <f t="shared" ca="1" si="24"/>
        <v>95.380084557471889</v>
      </c>
      <c r="Y132" s="7"/>
      <c r="Z132" s="28">
        <f t="shared" si="23"/>
        <v>95.427000000000021</v>
      </c>
      <c r="AA132" s="27">
        <f t="shared" si="21"/>
        <v>1.6655153453006291</v>
      </c>
      <c r="AB132" s="7"/>
      <c r="AC132" s="28">
        <f t="shared" ca="1" si="13"/>
        <v>-4.6915442528131734E-2</v>
      </c>
      <c r="AD132" s="27"/>
      <c r="AE132" s="7"/>
    </row>
    <row r="133" spans="1:31" s="26" customFormat="1" x14ac:dyDescent="0.25">
      <c r="A133" s="26">
        <v>48</v>
      </c>
      <c r="B133" s="26">
        <v>-626</v>
      </c>
      <c r="C133" s="26">
        <v>15000</v>
      </c>
      <c r="D133" s="26">
        <v>13361</v>
      </c>
      <c r="E133" s="26">
        <v>11214</v>
      </c>
      <c r="F133" s="26">
        <v>12824</v>
      </c>
      <c r="G133" s="27"/>
      <c r="H133" s="7"/>
      <c r="I133" s="28">
        <f t="shared" si="14"/>
        <v>3786</v>
      </c>
      <c r="J133" s="27">
        <f t="shared" si="14"/>
        <v>537</v>
      </c>
      <c r="K133" s="7"/>
      <c r="L133" s="124">
        <f t="shared" si="22"/>
        <v>-0.98877148193256059</v>
      </c>
      <c r="M133" s="27">
        <f t="shared" ca="1" si="15"/>
        <v>5.6417776691683903E-6</v>
      </c>
      <c r="N133" s="44"/>
      <c r="O133" s="44"/>
      <c r="P133" s="7"/>
      <c r="Q133" s="28">
        <f t="shared" ca="1" si="16"/>
        <v>3824.7270033783584</v>
      </c>
      <c r="R133" s="27">
        <f t="shared" ca="1" si="17"/>
        <v>511.35952348567855</v>
      </c>
      <c r="S133" s="7"/>
      <c r="T133" s="28">
        <f t="shared" ca="1" si="18"/>
        <v>-0.98673450493024417</v>
      </c>
      <c r="U133" s="27">
        <f t="shared" ca="1" si="19"/>
        <v>0.13226526504375902</v>
      </c>
      <c r="V133" s="7"/>
      <c r="W133" s="28">
        <f t="shared" ca="1" si="20"/>
        <v>-0.98639623927776332</v>
      </c>
      <c r="X133" s="27">
        <f t="shared" ca="1" si="24"/>
        <v>89.819375513698219</v>
      </c>
      <c r="Y133" s="7"/>
      <c r="Z133" s="28">
        <f t="shared" si="23"/>
        <v>89.793000000000021</v>
      </c>
      <c r="AA133" s="27">
        <f t="shared" si="21"/>
        <v>1.5671834952432688</v>
      </c>
      <c r="AB133" s="7"/>
      <c r="AC133" s="28">
        <f t="shared" ca="1" si="13"/>
        <v>2.6375513698198461E-2</v>
      </c>
      <c r="AD133" s="27"/>
      <c r="AE133" s="7"/>
    </row>
    <row r="134" spans="1:31" s="26" customFormat="1" x14ac:dyDescent="0.25">
      <c r="A134" s="26">
        <v>49</v>
      </c>
      <c r="B134" s="26">
        <v>-606</v>
      </c>
      <c r="C134" s="26">
        <v>15016</v>
      </c>
      <c r="D134" s="26">
        <v>13174</v>
      </c>
      <c r="E134" s="26">
        <v>11197</v>
      </c>
      <c r="F134" s="26">
        <v>13006</v>
      </c>
      <c r="G134" s="27"/>
      <c r="H134" s="7"/>
      <c r="I134" s="28">
        <f t="shared" si="14"/>
        <v>3819</v>
      </c>
      <c r="J134" s="27">
        <f t="shared" si="14"/>
        <v>168</v>
      </c>
      <c r="K134" s="7"/>
      <c r="L134" s="124">
        <f t="shared" si="22"/>
        <v>-0.99699471922571481</v>
      </c>
      <c r="M134" s="27">
        <f t="shared" ca="1" si="15"/>
        <v>3.3796108362978838E-6</v>
      </c>
      <c r="N134" s="44"/>
      <c r="O134" s="44"/>
      <c r="P134" s="7"/>
      <c r="Q134" s="28">
        <f t="shared" ca="1" si="16"/>
        <v>3857.7270033783584</v>
      </c>
      <c r="R134" s="27">
        <f t="shared" ca="1" si="17"/>
        <v>142.35952348567855</v>
      </c>
      <c r="S134" s="7"/>
      <c r="T134" s="28">
        <f t="shared" ca="1" si="18"/>
        <v>-0.99524811613280484</v>
      </c>
      <c r="U134" s="27">
        <f t="shared" ca="1" si="19"/>
        <v>3.6821882140743688E-2</v>
      </c>
      <c r="V134" s="7"/>
      <c r="W134" s="28">
        <f t="shared" ca="1" si="20"/>
        <v>-0.99515634743625059</v>
      </c>
      <c r="X134" s="27">
        <f t="shared" ca="1" si="24"/>
        <v>84.301214781704005</v>
      </c>
      <c r="Y134" s="7"/>
      <c r="Z134" s="28">
        <f t="shared" si="23"/>
        <v>84.339000000000027</v>
      </c>
      <c r="AA134" s="27">
        <f t="shared" si="21"/>
        <v>1.471993237839498</v>
      </c>
      <c r="AB134" s="7"/>
      <c r="AC134" s="28">
        <f t="shared" ca="1" si="13"/>
        <v>-3.7785218296022549E-2</v>
      </c>
      <c r="AD134" s="27"/>
      <c r="AE134" s="7"/>
    </row>
    <row r="135" spans="1:31" s="26" customFormat="1" x14ac:dyDescent="0.25">
      <c r="A135" s="26">
        <v>50</v>
      </c>
      <c r="B135" s="26">
        <v>-611</v>
      </c>
      <c r="C135" s="26">
        <v>15011</v>
      </c>
      <c r="D135" s="26">
        <v>12992</v>
      </c>
      <c r="E135" s="26">
        <v>11200</v>
      </c>
      <c r="F135" s="26">
        <v>13187</v>
      </c>
      <c r="G135" s="27"/>
      <c r="H135" s="7"/>
      <c r="I135" s="28">
        <f t="shared" si="14"/>
        <v>3811</v>
      </c>
      <c r="J135" s="27">
        <f t="shared" si="14"/>
        <v>-195</v>
      </c>
      <c r="K135" s="7"/>
      <c r="L135" s="124">
        <f t="shared" si="22"/>
        <v>-0.99614663080804988</v>
      </c>
      <c r="M135" s="27">
        <f t="shared" ca="1" si="15"/>
        <v>7.9058539872035471E-6</v>
      </c>
      <c r="N135" s="44"/>
      <c r="O135" s="44"/>
      <c r="P135" s="7"/>
      <c r="Q135" s="28">
        <f t="shared" ca="1" si="16"/>
        <v>3849.7270033783584</v>
      </c>
      <c r="R135" s="27">
        <f t="shared" ca="1" si="17"/>
        <v>-220.64047651432145</v>
      </c>
      <c r="S135" s="7"/>
      <c r="T135" s="28">
        <f t="shared" ca="1" si="18"/>
        <v>-0.99318421038672955</v>
      </c>
      <c r="U135" s="27">
        <f t="shared" ca="1" si="19"/>
        <v>-5.7069575837019354E-2</v>
      </c>
      <c r="V135" s="7"/>
      <c r="W135" s="28">
        <f t="shared" ca="1" si="20"/>
        <v>-0.99333489575879585</v>
      </c>
      <c r="X135" s="27">
        <f t="shared" ca="1" si="24"/>
        <v>78.894003202385875</v>
      </c>
      <c r="Y135" s="7"/>
      <c r="Z135" s="28">
        <f t="shared" si="23"/>
        <v>78.840000000000032</v>
      </c>
      <c r="AA135" s="27">
        <f t="shared" si="21"/>
        <v>1.37601758227233</v>
      </c>
      <c r="AB135" s="7"/>
      <c r="AC135" s="28">
        <f t="shared" ca="1" si="13"/>
        <v>5.4003202385842997E-2</v>
      </c>
      <c r="AD135" s="27"/>
      <c r="AE135" s="7"/>
    </row>
    <row r="136" spans="1:31" s="26" customFormat="1" x14ac:dyDescent="0.25">
      <c r="A136" s="26">
        <v>51</v>
      </c>
      <c r="B136" s="26">
        <v>-624</v>
      </c>
      <c r="C136" s="26">
        <v>14987</v>
      </c>
      <c r="D136" s="26">
        <v>12806</v>
      </c>
      <c r="E136" s="26">
        <v>11217</v>
      </c>
      <c r="F136" s="26">
        <v>13376</v>
      </c>
      <c r="G136" s="27"/>
      <c r="H136" s="7"/>
      <c r="I136" s="28">
        <f t="shared" si="14"/>
        <v>3770</v>
      </c>
      <c r="J136" s="27">
        <f t="shared" si="14"/>
        <v>-570</v>
      </c>
      <c r="K136" s="7"/>
      <c r="L136" s="124">
        <f t="shared" si="22"/>
        <v>-0.98581756119573849</v>
      </c>
      <c r="M136" s="27">
        <f t="shared" ca="1" si="15"/>
        <v>7.8946471035637056E-6</v>
      </c>
      <c r="N136" s="44"/>
      <c r="O136" s="44"/>
      <c r="P136" s="7"/>
      <c r="Q136" s="28">
        <f t="shared" ca="1" si="16"/>
        <v>3808.7270033783584</v>
      </c>
      <c r="R136" s="27">
        <f t="shared" ca="1" si="17"/>
        <v>-595.64047651432145</v>
      </c>
      <c r="S136" s="7"/>
      <c r="T136" s="28">
        <f t="shared" ca="1" si="18"/>
        <v>-0.98260669343809359</v>
      </c>
      <c r="U136" s="27">
        <f t="shared" ca="1" si="19"/>
        <v>-0.15406488366528698</v>
      </c>
      <c r="V136" s="7"/>
      <c r="W136" s="28">
        <f t="shared" ca="1" si="20"/>
        <v>-0.9830078197301293</v>
      </c>
      <c r="X136" s="27">
        <f t="shared" ca="1" si="24"/>
        <v>73.274780637836386</v>
      </c>
      <c r="Y136" s="7"/>
      <c r="Z136" s="28">
        <f t="shared" si="23"/>
        <v>73.224000000000032</v>
      </c>
      <c r="AA136" s="27">
        <f t="shared" si="21"/>
        <v>1.2779998914803283</v>
      </c>
      <c r="AB136" s="7"/>
      <c r="AC136" s="28">
        <f t="shared" ca="1" si="13"/>
        <v>5.0780637836354003E-2</v>
      </c>
      <c r="AD136" s="27"/>
      <c r="AE136" s="7"/>
    </row>
    <row r="137" spans="1:31" s="26" customFormat="1" x14ac:dyDescent="0.25">
      <c r="A137" s="26">
        <v>52</v>
      </c>
      <c r="B137" s="26">
        <v>-620</v>
      </c>
      <c r="C137" s="26">
        <v>14948</v>
      </c>
      <c r="D137" s="26">
        <v>12618</v>
      </c>
      <c r="E137" s="26">
        <v>11257</v>
      </c>
      <c r="F137" s="26">
        <v>13553</v>
      </c>
      <c r="G137" s="27"/>
      <c r="H137" s="7"/>
      <c r="I137" s="28">
        <f t="shared" si="14"/>
        <v>3691</v>
      </c>
      <c r="J137" s="27">
        <f t="shared" si="14"/>
        <v>-935</v>
      </c>
      <c r="K137" s="7"/>
      <c r="L137" s="124">
        <f t="shared" si="22"/>
        <v>-0.96618153874611201</v>
      </c>
      <c r="M137" s="27">
        <f t="shared" ca="1" si="15"/>
        <v>1.096311429214723E-5</v>
      </c>
      <c r="N137" s="44"/>
      <c r="O137" s="44"/>
      <c r="P137" s="7"/>
      <c r="Q137" s="28">
        <f t="shared" ca="1" si="16"/>
        <v>3729.7270033783584</v>
      </c>
      <c r="R137" s="27">
        <f t="shared" ca="1" si="17"/>
        <v>-960.64047651432145</v>
      </c>
      <c r="S137" s="7"/>
      <c r="T137" s="28">
        <f t="shared" ca="1" si="18"/>
        <v>-0.96222562419559998</v>
      </c>
      <c r="U137" s="27">
        <f t="shared" ca="1" si="19"/>
        <v>-0.24847364995146745</v>
      </c>
      <c r="V137" s="7"/>
      <c r="W137" s="28">
        <f t="shared" ca="1" si="20"/>
        <v>-0.96287047935489789</v>
      </c>
      <c r="X137" s="27">
        <f t="shared" ca="1" si="24"/>
        <v>67.712385500989512</v>
      </c>
      <c r="Y137" s="7"/>
      <c r="Z137" s="28">
        <f t="shared" si="23"/>
        <v>67.644000000000034</v>
      </c>
      <c r="AA137" s="27">
        <f t="shared" si="21"/>
        <v>1.1806105192190448</v>
      </c>
      <c r="AB137" s="7"/>
      <c r="AC137" s="28">
        <f t="shared" ca="1" si="13"/>
        <v>6.8385500989478487E-2</v>
      </c>
      <c r="AD137" s="27"/>
      <c r="AE137" s="7"/>
    </row>
    <row r="138" spans="1:31" s="26" customFormat="1" x14ac:dyDescent="0.25">
      <c r="A138" s="26">
        <v>53</v>
      </c>
      <c r="B138" s="26">
        <v>-630</v>
      </c>
      <c r="C138" s="26">
        <v>14901</v>
      </c>
      <c r="D138" s="26">
        <v>12447</v>
      </c>
      <c r="E138" s="26">
        <v>11319</v>
      </c>
      <c r="F138" s="26">
        <v>13744</v>
      </c>
      <c r="G138" s="27"/>
      <c r="H138" s="7"/>
      <c r="I138" s="28">
        <f t="shared" si="14"/>
        <v>3582</v>
      </c>
      <c r="J138" s="27">
        <f t="shared" si="14"/>
        <v>-1297</v>
      </c>
      <c r="K138" s="7"/>
      <c r="L138" s="124">
        <f t="shared" si="22"/>
        <v>-0.93685077930656424</v>
      </c>
      <c r="M138" s="27">
        <f t="shared" ca="1" si="15"/>
        <v>3.4570578109331507E-6</v>
      </c>
      <c r="N138" s="44"/>
      <c r="O138" s="44"/>
      <c r="P138" s="7"/>
      <c r="Q138" s="28">
        <f t="shared" ca="1" si="16"/>
        <v>3620.7270033783584</v>
      </c>
      <c r="R138" s="27">
        <f t="shared" ca="1" si="17"/>
        <v>-1322.6404765143216</v>
      </c>
      <c r="S138" s="7"/>
      <c r="T138" s="28">
        <f t="shared" ca="1" si="18"/>
        <v>-0.93410490840532412</v>
      </c>
      <c r="U138" s="27">
        <f t="shared" ca="1" si="19"/>
        <v>-0.3421064537750218</v>
      </c>
      <c r="V138" s="7"/>
      <c r="W138" s="28">
        <f t="shared" ca="1" si="20"/>
        <v>-0.93499146281630952</v>
      </c>
      <c r="X138" s="27">
        <f t="shared" ca="1" si="24"/>
        <v>62.084975686800419</v>
      </c>
      <c r="Y138" s="7"/>
      <c r="Z138" s="28">
        <f t="shared" si="23"/>
        <v>61.974000000000032</v>
      </c>
      <c r="AA138" s="27">
        <f t="shared" si="21"/>
        <v>1.0816503506309663</v>
      </c>
      <c r="AB138" s="7"/>
      <c r="AC138" s="28">
        <f t="shared" ca="1" si="13"/>
        <v>0.11097568680038705</v>
      </c>
      <c r="AD138" s="27"/>
      <c r="AE138" s="7"/>
    </row>
    <row r="139" spans="1:31" s="26" customFormat="1" x14ac:dyDescent="0.25">
      <c r="A139" s="26">
        <v>54</v>
      </c>
      <c r="B139" s="26">
        <v>-639</v>
      </c>
      <c r="C139" s="26">
        <v>14817</v>
      </c>
      <c r="D139" s="26">
        <v>12267</v>
      </c>
      <c r="E139" s="26">
        <v>11391</v>
      </c>
      <c r="F139" s="26">
        <v>13918</v>
      </c>
      <c r="G139" s="27"/>
      <c r="H139" s="7"/>
      <c r="I139" s="28">
        <f t="shared" si="14"/>
        <v>3426</v>
      </c>
      <c r="J139" s="27">
        <f t="shared" si="14"/>
        <v>-1651</v>
      </c>
      <c r="K139" s="7"/>
      <c r="L139" s="124">
        <f t="shared" si="22"/>
        <v>-0.8977381346865686</v>
      </c>
      <c r="M139" s="27">
        <f t="shared" ca="1" si="15"/>
        <v>7.5983947290980396E-6</v>
      </c>
      <c r="N139" s="44"/>
      <c r="O139" s="44"/>
      <c r="P139" s="7"/>
      <c r="Q139" s="28">
        <f t="shared" ca="1" si="16"/>
        <v>3464.7270033783584</v>
      </c>
      <c r="R139" s="27">
        <f t="shared" ca="1" si="17"/>
        <v>-1676.6404765143216</v>
      </c>
      <c r="S139" s="7"/>
      <c r="T139" s="28">
        <f t="shared" ca="1" si="18"/>
        <v>-0.8938587463568558</v>
      </c>
      <c r="U139" s="27">
        <f t="shared" ca="1" si="19"/>
        <v>-0.43367002436490643</v>
      </c>
      <c r="V139" s="7"/>
      <c r="W139" s="28">
        <f t="shared" ca="1" si="20"/>
        <v>-0.89498161609800475</v>
      </c>
      <c r="X139" s="27">
        <f t="shared" ca="1" si="24"/>
        <v>56.329319671611643</v>
      </c>
      <c r="Y139" s="7"/>
      <c r="Z139" s="28">
        <f t="shared" si="23"/>
        <v>56.223000000000035</v>
      </c>
      <c r="AA139" s="27">
        <f t="shared" si="21"/>
        <v>0.98127646534877244</v>
      </c>
      <c r="AB139" s="7"/>
      <c r="AC139" s="28">
        <f t="shared" ca="1" si="13"/>
        <v>0.10631967161160816</v>
      </c>
      <c r="AD139" s="27"/>
      <c r="AE139" s="7"/>
    </row>
    <row r="140" spans="1:31" s="26" customFormat="1" x14ac:dyDescent="0.25">
      <c r="A140" s="26">
        <v>55</v>
      </c>
      <c r="B140" s="26">
        <v>-636</v>
      </c>
      <c r="C140" s="26">
        <v>14726</v>
      </c>
      <c r="D140" s="26">
        <v>12096</v>
      </c>
      <c r="E140" s="26">
        <v>11488</v>
      </c>
      <c r="F140" s="26">
        <v>14087</v>
      </c>
      <c r="G140" s="27"/>
      <c r="H140" s="7"/>
      <c r="I140" s="28">
        <f t="shared" si="14"/>
        <v>3238</v>
      </c>
      <c r="J140" s="27">
        <f t="shared" si="14"/>
        <v>-1991</v>
      </c>
      <c r="K140" s="7"/>
      <c r="L140" s="124">
        <f t="shared" si="22"/>
        <v>-0.84983483733256004</v>
      </c>
      <c r="M140" s="27">
        <f t="shared" ca="1" si="15"/>
        <v>9.7848192639319836E-6</v>
      </c>
      <c r="N140" s="44"/>
      <c r="O140" s="44"/>
      <c r="P140" s="7"/>
      <c r="Q140" s="28">
        <f t="shared" ca="1" si="16"/>
        <v>3276.7270033783584</v>
      </c>
      <c r="R140" s="27">
        <f t="shared" ca="1" si="17"/>
        <v>-2016.6404765143216</v>
      </c>
      <c r="S140" s="7"/>
      <c r="T140" s="28">
        <f t="shared" ca="1" si="18"/>
        <v>-0.84535696132408622</v>
      </c>
      <c r="U140" s="27">
        <f t="shared" ca="1" si="19"/>
        <v>-0.52161243679586911</v>
      </c>
      <c r="V140" s="7"/>
      <c r="W140" s="28">
        <f t="shared" ca="1" si="20"/>
        <v>-0.84670676775789711</v>
      </c>
      <c r="X140" s="27">
        <f t="shared" ca="1" si="24"/>
        <v>50.547090620777681</v>
      </c>
      <c r="Y140" s="7"/>
      <c r="Z140" s="28">
        <f t="shared" si="23"/>
        <v>50.499000000000038</v>
      </c>
      <c r="AA140" s="27">
        <f t="shared" si="21"/>
        <v>0.88137381896461719</v>
      </c>
      <c r="AB140" s="7"/>
      <c r="AC140" s="28">
        <f t="shared" ca="1" si="13"/>
        <v>4.8090620777642812E-2</v>
      </c>
      <c r="AD140" s="27"/>
      <c r="AE140" s="7"/>
    </row>
    <row r="141" spans="1:31" s="26" customFormat="1" x14ac:dyDescent="0.25">
      <c r="A141" s="26">
        <v>56</v>
      </c>
      <c r="B141" s="26">
        <v>-628</v>
      </c>
      <c r="C141" s="26">
        <v>14618</v>
      </c>
      <c r="D141" s="26">
        <v>11943</v>
      </c>
      <c r="E141" s="26">
        <v>11596</v>
      </c>
      <c r="F141" s="26">
        <v>14248</v>
      </c>
      <c r="G141" s="27"/>
      <c r="H141" s="7"/>
      <c r="I141" s="28">
        <f t="shared" si="14"/>
        <v>3022</v>
      </c>
      <c r="J141" s="27">
        <f t="shared" si="14"/>
        <v>-2305</v>
      </c>
      <c r="K141" s="7"/>
      <c r="L141" s="124">
        <f t="shared" si="22"/>
        <v>-0.79421624626322218</v>
      </c>
      <c r="M141" s="27">
        <f t="shared" ca="1" si="15"/>
        <v>9.1529688681221223E-6</v>
      </c>
      <c r="N141" s="44"/>
      <c r="O141" s="44"/>
      <c r="P141" s="7"/>
      <c r="Q141" s="28">
        <f t="shared" ca="1" si="16"/>
        <v>3060.7270033783584</v>
      </c>
      <c r="R141" s="27">
        <f t="shared" ca="1" si="17"/>
        <v>-2330.6404765143216</v>
      </c>
      <c r="S141" s="7"/>
      <c r="T141" s="28">
        <f t="shared" ca="1" si="18"/>
        <v>-0.78963150618005318</v>
      </c>
      <c r="U141" s="27">
        <f t="shared" ca="1" si="19"/>
        <v>-0.60282984121740513</v>
      </c>
      <c r="V141" s="7"/>
      <c r="W141" s="28">
        <f t="shared" ca="1" si="20"/>
        <v>-0.79119085887180896</v>
      </c>
      <c r="X141" s="27">
        <f t="shared" ca="1" si="24"/>
        <v>44.877412519259565</v>
      </c>
      <c r="Y141" s="7"/>
      <c r="Z141" s="28">
        <f t="shared" si="23"/>
        <v>44.847000000000037</v>
      </c>
      <c r="AA141" s="27">
        <f t="shared" si="21"/>
        <v>0.78272780964189759</v>
      </c>
      <c r="AB141" s="7"/>
      <c r="AC141" s="28">
        <f t="shared" ca="1" si="13"/>
        <v>3.0412519259527926E-2</v>
      </c>
      <c r="AD141" s="27"/>
      <c r="AE141" s="7"/>
    </row>
    <row r="142" spans="1:31" s="26" customFormat="1" x14ac:dyDescent="0.25">
      <c r="A142" s="26">
        <v>57</v>
      </c>
      <c r="B142" s="26">
        <v>-615</v>
      </c>
      <c r="C142" s="26">
        <v>14483</v>
      </c>
      <c r="D142" s="26">
        <v>11797</v>
      </c>
      <c r="E142" s="26">
        <v>11712</v>
      </c>
      <c r="F142" s="26">
        <v>14385</v>
      </c>
      <c r="G142" s="27"/>
      <c r="H142" s="7"/>
      <c r="I142" s="28">
        <f t="shared" si="14"/>
        <v>2771</v>
      </c>
      <c r="J142" s="27">
        <f t="shared" si="14"/>
        <v>-2588</v>
      </c>
      <c r="K142" s="7"/>
      <c r="L142" s="124">
        <f t="shared" si="22"/>
        <v>-0.73226071086181221</v>
      </c>
      <c r="M142" s="27">
        <f t="shared" ca="1" si="15"/>
        <v>3.1765450224958171E-5</v>
      </c>
      <c r="N142" s="44"/>
      <c r="O142" s="44"/>
      <c r="P142" s="7"/>
      <c r="Q142" s="28">
        <f t="shared" ca="1" si="16"/>
        <v>2809.7270033783584</v>
      </c>
      <c r="R142" s="27">
        <f t="shared" ca="1" si="17"/>
        <v>-2613.6404765143216</v>
      </c>
      <c r="S142" s="7"/>
      <c r="T142" s="28">
        <f t="shared" ca="1" si="18"/>
        <v>-0.72487646339694067</v>
      </c>
      <c r="U142" s="27">
        <f t="shared" ca="1" si="19"/>
        <v>-0.67602896685847114</v>
      </c>
      <c r="V142" s="7"/>
      <c r="W142" s="28">
        <f t="shared" ca="1" si="20"/>
        <v>-0.72662462620799817</v>
      </c>
      <c r="X142" s="27">
        <f t="shared" ca="1" si="24"/>
        <v>39.248016967227613</v>
      </c>
      <c r="Y142" s="7"/>
      <c r="Z142" s="28">
        <f t="shared" si="23"/>
        <v>39.31200000000004</v>
      </c>
      <c r="AA142" s="27">
        <f t="shared" si="21"/>
        <v>0.68612383554401146</v>
      </c>
      <c r="AB142" s="7"/>
      <c r="AC142" s="28">
        <f t="shared" ca="1" si="13"/>
        <v>-6.3983032772426895E-2</v>
      </c>
      <c r="AD142" s="27"/>
      <c r="AE142" s="7"/>
    </row>
    <row r="143" spans="1:31" s="26" customFormat="1" x14ac:dyDescent="0.25">
      <c r="A143" s="26">
        <v>58</v>
      </c>
      <c r="B143" s="26">
        <v>-603</v>
      </c>
      <c r="C143" s="26">
        <v>14367</v>
      </c>
      <c r="D143" s="26">
        <v>11670</v>
      </c>
      <c r="E143" s="26">
        <v>11851</v>
      </c>
      <c r="F143" s="26">
        <v>14521</v>
      </c>
      <c r="G143" s="27"/>
      <c r="H143" s="7"/>
      <c r="I143" s="28">
        <f t="shared" si="14"/>
        <v>2516</v>
      </c>
      <c r="J143" s="27">
        <f t="shared" si="14"/>
        <v>-2851</v>
      </c>
      <c r="K143" s="7"/>
      <c r="L143" s="124">
        <f t="shared" si="22"/>
        <v>-0.66488010207830994</v>
      </c>
      <c r="M143" s="27">
        <f t="shared" ca="1" si="15"/>
        <v>1.4953871352885677E-5</v>
      </c>
      <c r="N143" s="44"/>
      <c r="O143" s="44"/>
      <c r="P143" s="7"/>
      <c r="Q143" s="28">
        <f t="shared" ca="1" si="16"/>
        <v>2554.7270033783584</v>
      </c>
      <c r="R143" s="27">
        <f t="shared" ca="1" si="17"/>
        <v>-2876.6404765143216</v>
      </c>
      <c r="S143" s="7"/>
      <c r="T143" s="28">
        <f t="shared" ca="1" si="18"/>
        <v>-0.65908946774079047</v>
      </c>
      <c r="U143" s="27">
        <f t="shared" ca="1" si="19"/>
        <v>-0.74405500941536273</v>
      </c>
      <c r="V143" s="7"/>
      <c r="W143" s="28">
        <f t="shared" ca="1" si="20"/>
        <v>-0.66101307850029989</v>
      </c>
      <c r="X143" s="27">
        <f t="shared" ca="1" si="24"/>
        <v>33.799830267571224</v>
      </c>
      <c r="Y143" s="7"/>
      <c r="Z143" s="28">
        <f t="shared" si="23"/>
        <v>33.885000000000041</v>
      </c>
      <c r="AA143" s="27">
        <f t="shared" si="21"/>
        <v>0.5914048170382793</v>
      </c>
      <c r="AB143" s="7"/>
      <c r="AC143" s="28">
        <f t="shared" ca="1" si="13"/>
        <v>-8.5169732428816758E-2</v>
      </c>
      <c r="AD143" s="27"/>
      <c r="AE143" s="7"/>
    </row>
    <row r="144" spans="1:31" s="26" customFormat="1" x14ac:dyDescent="0.25">
      <c r="A144" s="26">
        <v>59</v>
      </c>
      <c r="B144" s="26">
        <v>-618</v>
      </c>
      <c r="C144" s="26">
        <v>14214</v>
      </c>
      <c r="D144" s="26">
        <v>11555</v>
      </c>
      <c r="E144" s="26">
        <v>11992</v>
      </c>
      <c r="F144" s="26">
        <v>14640</v>
      </c>
      <c r="G144" s="27"/>
      <c r="H144" s="7"/>
      <c r="I144" s="28">
        <f t="shared" si="14"/>
        <v>2222</v>
      </c>
      <c r="J144" s="27">
        <f t="shared" si="14"/>
        <v>-3085</v>
      </c>
      <c r="K144" s="7"/>
      <c r="L144" s="124">
        <f t="shared" si="22"/>
        <v>-0.58964377466077911</v>
      </c>
      <c r="M144" s="27">
        <f t="shared" ca="1" si="15"/>
        <v>1.8689955233354984E-5</v>
      </c>
      <c r="N144" s="44"/>
      <c r="O144" s="44"/>
      <c r="P144" s="7"/>
      <c r="Q144" s="28">
        <f t="shared" ca="1" si="16"/>
        <v>2260.7270033783584</v>
      </c>
      <c r="R144" s="27">
        <f t="shared" ca="1" si="17"/>
        <v>-3110.6404765143216</v>
      </c>
      <c r="S144" s="7"/>
      <c r="T144" s="28">
        <f t="shared" ca="1" si="18"/>
        <v>-0.58324093157252321</v>
      </c>
      <c r="U144" s="27">
        <f t="shared" ca="1" si="19"/>
        <v>-0.80458008150020177</v>
      </c>
      <c r="V144" s="7"/>
      <c r="W144" s="28">
        <f t="shared" ca="1" si="20"/>
        <v>-0.58532058657403629</v>
      </c>
      <c r="X144" s="27">
        <f t="shared" ca="1" si="24"/>
        <v>28.217531943095878</v>
      </c>
      <c r="Y144" s="7"/>
      <c r="Z144" s="28">
        <f t="shared" si="23"/>
        <v>28.323000000000043</v>
      </c>
      <c r="AA144" s="27">
        <f t="shared" si="21"/>
        <v>0.49432960404235471</v>
      </c>
      <c r="AB144" s="7"/>
      <c r="AC144" s="28">
        <f t="shared" ca="1" si="13"/>
        <v>-0.10546805690416505</v>
      </c>
      <c r="AD144" s="27"/>
      <c r="AE144" s="7"/>
    </row>
    <row r="145" spans="1:31" s="26" customFormat="1" x14ac:dyDescent="0.25">
      <c r="A145" s="26">
        <v>60</v>
      </c>
      <c r="B145" s="26">
        <v>-638</v>
      </c>
      <c r="C145" s="26">
        <v>14053</v>
      </c>
      <c r="D145" s="26">
        <v>11445</v>
      </c>
      <c r="E145" s="26">
        <v>12154</v>
      </c>
      <c r="F145" s="26">
        <v>14742</v>
      </c>
      <c r="G145" s="27"/>
      <c r="H145" s="7"/>
      <c r="I145" s="28">
        <f t="shared" si="14"/>
        <v>1899</v>
      </c>
      <c r="J145" s="27">
        <f t="shared" si="14"/>
        <v>-3297</v>
      </c>
      <c r="K145" s="7"/>
      <c r="L145" s="124">
        <f t="shared" si="22"/>
        <v>-0.50615613975559437</v>
      </c>
      <c r="M145" s="27">
        <f t="shared" ca="1" si="15"/>
        <v>1.6195980372302481E-5</v>
      </c>
      <c r="N145" s="44"/>
      <c r="O145" s="44"/>
      <c r="P145" s="7"/>
      <c r="Q145" s="28">
        <f t="shared" ca="1" si="16"/>
        <v>1937.7270033783584</v>
      </c>
      <c r="R145" s="27">
        <f t="shared" ca="1" si="17"/>
        <v>-3322.6404765143216</v>
      </c>
      <c r="S145" s="7"/>
      <c r="T145" s="28">
        <f t="shared" ca="1" si="18"/>
        <v>-0.49991073707473305</v>
      </c>
      <c r="U145" s="27">
        <f t="shared" ca="1" si="19"/>
        <v>-0.85941476219244906</v>
      </c>
      <c r="V145" s="7"/>
      <c r="W145" s="28">
        <f t="shared" ca="1" si="20"/>
        <v>-0.50213171676933877</v>
      </c>
      <c r="X145" s="27">
        <f t="shared" ca="1" si="24"/>
        <v>22.478709281175952</v>
      </c>
      <c r="Y145" s="7"/>
      <c r="Z145" s="28">
        <f t="shared" si="23"/>
        <v>22.581000000000042</v>
      </c>
      <c r="AA145" s="27">
        <f t="shared" si="21"/>
        <v>0.39411279839284025</v>
      </c>
      <c r="AB145" s="7"/>
      <c r="AC145" s="28">
        <f t="shared" ca="1" si="13"/>
        <v>-0.10229071882409002</v>
      </c>
      <c r="AD145" s="27"/>
      <c r="AE145" s="7"/>
    </row>
    <row r="146" spans="1:31" s="26" customFormat="1" x14ac:dyDescent="0.25">
      <c r="A146" s="26">
        <v>61</v>
      </c>
      <c r="B146" s="26">
        <v>-627</v>
      </c>
      <c r="C146" s="26">
        <v>13882</v>
      </c>
      <c r="D146" s="26">
        <v>11360</v>
      </c>
      <c r="E146" s="26">
        <v>12323</v>
      </c>
      <c r="F146" s="26">
        <v>14835</v>
      </c>
      <c r="G146" s="27"/>
      <c r="H146" s="7"/>
      <c r="I146" s="28">
        <f t="shared" si="14"/>
        <v>1559</v>
      </c>
      <c r="J146" s="27">
        <f t="shared" si="14"/>
        <v>-3475</v>
      </c>
      <c r="K146" s="7"/>
      <c r="L146" s="124">
        <f t="shared" si="22"/>
        <v>-0.41915397893035916</v>
      </c>
      <c r="M146" s="27">
        <f t="shared" ca="1" si="15"/>
        <v>2.1341222857717721E-5</v>
      </c>
      <c r="N146" s="44"/>
      <c r="O146" s="44"/>
      <c r="P146" s="7"/>
      <c r="Q146" s="28">
        <f t="shared" ca="1" si="16"/>
        <v>1597.7270033783584</v>
      </c>
      <c r="R146" s="27">
        <f t="shared" ca="1" si="17"/>
        <v>-3500.6404765143216</v>
      </c>
      <c r="S146" s="7"/>
      <c r="T146" s="28">
        <f t="shared" ca="1" si="18"/>
        <v>-0.41219474286653285</v>
      </c>
      <c r="U146" s="27">
        <f t="shared" ca="1" si="19"/>
        <v>-0.90545520164160009</v>
      </c>
      <c r="V146" s="7"/>
      <c r="W146" s="28">
        <f t="shared" ca="1" si="20"/>
        <v>-0.41453432278972296</v>
      </c>
      <c r="X146" s="27">
        <f t="shared" ca="1" si="24"/>
        <v>16.781367007024983</v>
      </c>
      <c r="Y146" s="7"/>
      <c r="Z146" s="28">
        <f t="shared" si="23"/>
        <v>16.938000000000041</v>
      </c>
      <c r="AA146" s="27">
        <f t="shared" si="21"/>
        <v>0.29562386870280027</v>
      </c>
      <c r="AB146" s="7"/>
      <c r="AC146" s="28">
        <f t="shared" ca="1" si="13"/>
        <v>-0.15663299297505873</v>
      </c>
      <c r="AD146" s="27"/>
      <c r="AE146" s="7"/>
    </row>
    <row r="147" spans="1:31" s="26" customFormat="1" x14ac:dyDescent="0.25">
      <c r="A147" s="26">
        <v>62</v>
      </c>
      <c r="B147" s="26">
        <v>-639</v>
      </c>
      <c r="C147" s="26">
        <v>13704</v>
      </c>
      <c r="D147" s="26">
        <v>11291</v>
      </c>
      <c r="E147" s="26">
        <v>12504</v>
      </c>
      <c r="F147" s="26">
        <v>14906</v>
      </c>
      <c r="G147" s="27"/>
      <c r="H147" s="7"/>
      <c r="I147" s="28">
        <f t="shared" si="14"/>
        <v>1200</v>
      </c>
      <c r="J147" s="27">
        <f t="shared" si="14"/>
        <v>-3615</v>
      </c>
      <c r="K147" s="7"/>
      <c r="L147" s="124">
        <f t="shared" si="22"/>
        <v>-0.32631206872652019</v>
      </c>
      <c r="M147" s="27">
        <f t="shared" ca="1" si="15"/>
        <v>1.8509905705228445E-5</v>
      </c>
      <c r="N147" s="44"/>
      <c r="O147" s="44"/>
      <c r="P147" s="7"/>
      <c r="Q147" s="28">
        <f t="shared" ca="1" si="16"/>
        <v>1238.7270033783584</v>
      </c>
      <c r="R147" s="27">
        <f t="shared" ca="1" si="17"/>
        <v>-3640.6404765143216</v>
      </c>
      <c r="S147" s="7"/>
      <c r="T147" s="28">
        <f t="shared" ca="1" si="18"/>
        <v>-0.31957697251140377</v>
      </c>
      <c r="U147" s="27">
        <f t="shared" ca="1" si="19"/>
        <v>-0.94166678323081998</v>
      </c>
      <c r="V147" s="7"/>
      <c r="W147" s="28">
        <f t="shared" ca="1" si="20"/>
        <v>-0.32200975473225751</v>
      </c>
      <c r="X147" s="27">
        <f t="shared" ca="1" si="24"/>
        <v>11.060667917206501</v>
      </c>
      <c r="Y147" s="7"/>
      <c r="Z147" s="28">
        <f t="shared" si="23"/>
        <v>11.187000000000042</v>
      </c>
      <c r="AA147" s="27">
        <f t="shared" si="21"/>
        <v>0.19524998342060634</v>
      </c>
      <c r="AB147" s="7"/>
      <c r="AC147" s="28">
        <f t="shared" ca="1" si="13"/>
        <v>-0.12633208279354058</v>
      </c>
      <c r="AD147" s="27"/>
      <c r="AE147" s="7"/>
    </row>
    <row r="148" spans="1:31" s="26" customFormat="1" x14ac:dyDescent="0.25">
      <c r="A148" s="26">
        <v>63</v>
      </c>
      <c r="B148" s="26">
        <v>-638</v>
      </c>
      <c r="C148" s="26">
        <v>13516</v>
      </c>
      <c r="D148" s="26">
        <v>11230</v>
      </c>
      <c r="E148" s="26">
        <v>12688</v>
      </c>
      <c r="F148" s="26">
        <v>14956</v>
      </c>
      <c r="G148" s="27"/>
      <c r="H148" s="7"/>
      <c r="I148" s="28">
        <f t="shared" si="14"/>
        <v>828</v>
      </c>
      <c r="J148" s="27">
        <f t="shared" si="14"/>
        <v>-3726</v>
      </c>
      <c r="K148" s="7"/>
      <c r="L148" s="124">
        <f t="shared" si="22"/>
        <v>-0.2303373020656585</v>
      </c>
      <c r="M148" s="27">
        <f t="shared" ca="1" si="15"/>
        <v>1.7853528279702542E-5</v>
      </c>
      <c r="N148" s="44"/>
      <c r="O148" s="44"/>
      <c r="P148" s="7"/>
      <c r="Q148" s="28">
        <f t="shared" ca="1" si="16"/>
        <v>866.72700337835852</v>
      </c>
      <c r="R148" s="27">
        <f t="shared" ca="1" si="17"/>
        <v>-3751.6404765143216</v>
      </c>
      <c r="S148" s="7"/>
      <c r="T148" s="28">
        <f t="shared" ca="1" si="18"/>
        <v>-0.22360535531890241</v>
      </c>
      <c r="U148" s="27">
        <f t="shared" ca="1" si="19"/>
        <v>-0.9703773943479872</v>
      </c>
      <c r="V148" s="7"/>
      <c r="W148" s="28">
        <f t="shared" ca="1" si="20"/>
        <v>-0.22611195849623097</v>
      </c>
      <c r="X148" s="27">
        <f t="shared" ca="1" si="24"/>
        <v>5.2988684523152187</v>
      </c>
      <c r="Y148" s="7"/>
      <c r="Z148" s="28">
        <f t="shared" si="23"/>
        <v>5.445000000000042</v>
      </c>
      <c r="AA148" s="27">
        <f t="shared" si="21"/>
        <v>9.5033177771091978E-2</v>
      </c>
      <c r="AB148" s="7"/>
      <c r="AC148" s="28">
        <f t="shared" ref="AC148:AC149" ca="1" si="25">X148-Z148</f>
        <v>-0.14613154768482328</v>
      </c>
      <c r="AD148" s="27"/>
      <c r="AE148" s="7"/>
    </row>
    <row r="149" spans="1:31" s="26" customFormat="1" x14ac:dyDescent="0.25">
      <c r="A149" s="26">
        <v>64</v>
      </c>
      <c r="B149" s="26">
        <v>-627</v>
      </c>
      <c r="C149" s="26">
        <v>13336</v>
      </c>
      <c r="D149" s="26">
        <v>11209</v>
      </c>
      <c r="E149" s="26">
        <v>12880</v>
      </c>
      <c r="F149" s="26">
        <v>15002</v>
      </c>
      <c r="G149" s="27"/>
      <c r="H149" s="7"/>
      <c r="I149" s="28">
        <f t="shared" ref="I149:J149" si="26">C149-E149</f>
        <v>456</v>
      </c>
      <c r="J149" s="27">
        <f t="shared" si="26"/>
        <v>-3793</v>
      </c>
      <c r="K149" s="7"/>
      <c r="L149" s="124">
        <f t="shared" si="22"/>
        <v>-0.13375916042977432</v>
      </c>
      <c r="M149" s="27">
        <f t="shared" ref="M149" ca="1" si="27">(W149-L149)^2</f>
        <v>1.2776245111273723E-5</v>
      </c>
      <c r="N149" s="44"/>
      <c r="O149" s="44"/>
      <c r="P149" s="7"/>
      <c r="Q149" s="28">
        <f t="shared" ref="Q149" ca="1" si="28">I149-$J$4</f>
        <v>494.72700337835846</v>
      </c>
      <c r="R149" s="27">
        <f t="shared" ref="R149" ca="1" si="29">J149-$J$3</f>
        <v>-3818.6404765143216</v>
      </c>
      <c r="S149" s="7"/>
      <c r="T149" s="28">
        <f t="shared" ref="T149" ca="1" si="30">Q149/$J$7</f>
        <v>-0.127633738126401</v>
      </c>
      <c r="U149" s="27">
        <f t="shared" ref="U149" ca="1" si="31">R149/$J$6</f>
        <v>-0.98770722267997102</v>
      </c>
      <c r="V149" s="7"/>
      <c r="W149" s="28">
        <f t="shared" ref="W149" ca="1" si="32">(T149-U149*SIN(-$J$11*PI()/180))/(COS(-$J$11*PI()/180))</f>
        <v>-0.13018477305411486</v>
      </c>
      <c r="X149" s="27">
        <f ca="1">IF(MOD(ATAN2(U149,W149)*180/PI()-$J$9+360,360)&gt;5,MOD(ATAN2(U149,W149)*180/PI()-$J$9+360,360)-360,MOD(ATAN2(U149,W149)*180/PI()-$J$9+360,360))</f>
        <v>-0.30923554638775386</v>
      </c>
      <c r="Y149" s="7"/>
      <c r="Z149" s="28">
        <f t="shared" si="23"/>
        <v>-0.19799999999995777</v>
      </c>
      <c r="AA149" s="27">
        <f t="shared" ref="AA149" si="33">Z149*PI()/180</f>
        <v>-3.4557519189480352E-3</v>
      </c>
      <c r="AB149" s="7"/>
      <c r="AC149" s="28">
        <f t="shared" ca="1" si="25"/>
        <v>-0.11123554638779609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39957</v>
      </c>
    </row>
    <row r="155" spans="1:31" x14ac:dyDescent="0.25">
      <c r="A155" t="s">
        <v>177</v>
      </c>
      <c r="B155">
        <v>39957</v>
      </c>
    </row>
    <row r="156" spans="1:31" x14ac:dyDescent="0.25">
      <c r="A156" s="31" t="s">
        <v>188</v>
      </c>
      <c r="B156" s="31">
        <v>-39979</v>
      </c>
    </row>
    <row r="157" spans="1:31" x14ac:dyDescent="0.25">
      <c r="A157" t="s">
        <v>183</v>
      </c>
      <c r="B157">
        <v>-39979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1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25.640476514321449</v>
      </c>
      <c r="L3" s="102" t="s">
        <v>1</v>
      </c>
      <c r="M3" s="103">
        <v>0.99868474959625331</v>
      </c>
      <c r="N3" s="104" t="s">
        <v>18</v>
      </c>
      <c r="O3" s="102">
        <v>0.99560746137566913</v>
      </c>
      <c r="Q3" s="101" t="s">
        <v>194</v>
      </c>
      <c r="R3" s="101">
        <f ca="1">MAX(AC21:AC149)</f>
        <v>0.36378653221876789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-38.727003378358482</v>
      </c>
      <c r="L4" s="104" t="s">
        <v>5</v>
      </c>
      <c r="M4" s="106">
        <v>360.06862746760004</v>
      </c>
      <c r="N4" s="104" t="s">
        <v>21</v>
      </c>
      <c r="O4" s="104">
        <v>360.01906214828131</v>
      </c>
      <c r="Q4" s="105" t="s">
        <v>195</v>
      </c>
      <c r="R4" s="105">
        <f ca="1">MIN(AC21:AC149)</f>
        <v>-0.19724918540896397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-172.25464418208287</v>
      </c>
      <c r="N5" s="107" t="s">
        <v>24</v>
      </c>
      <c r="O5" s="107">
        <v>-172.22096513147329</v>
      </c>
      <c r="Q5" s="8"/>
      <c r="R5" s="8"/>
      <c r="T5" s="45" t="s">
        <v>55</v>
      </c>
      <c r="U5" s="47">
        <v>14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3866.1663991411419</v>
      </c>
      <c r="L6" s="107" t="s">
        <v>12</v>
      </c>
      <c r="M6" s="108">
        <v>-1.5422703973163155E-5</v>
      </c>
      <c r="N6" s="107" t="s">
        <v>26</v>
      </c>
      <c r="O6" s="107">
        <v>2.1079895360335294E-4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-3876.1459990179851</v>
      </c>
      <c r="L7" s="109" t="s">
        <v>15</v>
      </c>
      <c r="M7" s="110">
        <f ca="1">SUM(M20:M84)</f>
        <v>7.9496918471225778E-5</v>
      </c>
      <c r="N7" s="109" t="s">
        <v>15</v>
      </c>
      <c r="O7" s="89">
        <f ca="1">SUM(M85:M149)</f>
        <v>3.3828993096984159E-5</v>
      </c>
      <c r="Q7" s="101" t="s">
        <v>194</v>
      </c>
      <c r="R7" s="101">
        <f ca="1">MAX(AD21:AD83)</f>
        <v>0.16220309355119866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-0.11135988955443565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-172.18217445744912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-172.33013209454339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0.14795763709432208</v>
      </c>
      <c r="L11" s="113" t="s">
        <v>208</v>
      </c>
      <c r="M11" s="114">
        <f>(M6+O6)/2</f>
        <v>9.7688124815094895E-5</v>
      </c>
      <c r="N11" s="115"/>
      <c r="O11" s="115"/>
      <c r="Q11" s="101" t="s">
        <v>194</v>
      </c>
      <c r="R11" s="101">
        <f ca="1">MAX(W20:W149)</f>
        <v>0.99889951605858363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0.99714610548596117</v>
      </c>
      <c r="N12" s="118"/>
      <c r="O12" s="118"/>
      <c r="Q12" s="105" t="s">
        <v>195</v>
      </c>
      <c r="R12" s="105">
        <f ca="1">MIN(W20:W149)</f>
        <v>-0.99797953269628448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-172.23780465677808</v>
      </c>
      <c r="N13" s="121"/>
      <c r="O13" s="121"/>
    </row>
    <row r="14" spans="1:24" x14ac:dyDescent="0.25">
      <c r="I14" s="9" t="s">
        <v>138</v>
      </c>
      <c r="L14" s="9"/>
      <c r="M14" s="9"/>
      <c r="N14" s="9"/>
      <c r="O14" s="9"/>
    </row>
    <row r="15" spans="1:24" x14ac:dyDescent="0.25">
      <c r="I15" s="9" t="s">
        <v>136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13403</v>
      </c>
      <c r="D20" s="26">
        <v>11250</v>
      </c>
      <c r="E20" s="26">
        <v>12910</v>
      </c>
      <c r="F20" s="26">
        <v>15052</v>
      </c>
      <c r="G20" s="27"/>
      <c r="H20" s="7"/>
      <c r="I20" s="28">
        <f>C20-E20</f>
        <v>493</v>
      </c>
      <c r="J20" s="27">
        <f>D20-F20</f>
        <v>-3802</v>
      </c>
      <c r="K20" s="7"/>
      <c r="L20" s="124">
        <f>$M$3*SIN(2*PI()/$M$4*($Z20+$M$5))+$M$6</f>
        <v>-0.13517579139298047</v>
      </c>
      <c r="M20" s="27">
        <f ca="1">(W20-L20)^2</f>
        <v>2.0798971960661298E-5</v>
      </c>
      <c r="N20" s="44"/>
      <c r="O20" s="44"/>
      <c r="P20" s="7"/>
      <c r="Q20" s="28">
        <f ca="1">I20-$J$4</f>
        <v>531.72700337835852</v>
      </c>
      <c r="R20" s="27">
        <f ca="1">J20-$J$3</f>
        <v>-3827.6404765143216</v>
      </c>
      <c r="S20" s="7"/>
      <c r="T20" s="28">
        <f ca="1">Q20/$J$7</f>
        <v>-0.13717930220199925</v>
      </c>
      <c r="U20" s="27">
        <f ca="1">R20/$J$6</f>
        <v>-0.99003511006784939</v>
      </c>
      <c r="V20" s="7"/>
      <c r="W20" s="28">
        <f ca="1">(T20-U20*SIN(-$J$11*PI()/180))/(COS(-$J$11*PI()/180))</f>
        <v>-0.13973638038571609</v>
      </c>
      <c r="X20" s="27">
        <f ca="1">IF(MOD(ATAN2(U20,W20)*180/PI()-$J$9+360,360)&gt;5,MOD(ATAN2(U20,W20)*180/PI()-$J$9+360,360)-360,MOD(ATAN2(U20,W20)*180/PI()-$J$9+360,360))</f>
        <v>0.21599667430518821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0.21599667430518821</v>
      </c>
      <c r="AD20" s="27">
        <f ca="1">INDIRECT("AC"&amp;AE20)-AC20</f>
        <v>-0.27609077859762365</v>
      </c>
      <c r="AE20" s="7">
        <v>149</v>
      </c>
    </row>
    <row r="21" spans="1:31" s="26" customFormat="1" x14ac:dyDescent="0.25">
      <c r="A21" s="26">
        <v>1</v>
      </c>
      <c r="B21" s="26">
        <v>651</v>
      </c>
      <c r="C21" s="26">
        <v>13578</v>
      </c>
      <c r="D21" s="26">
        <v>11282</v>
      </c>
      <c r="E21" s="26">
        <v>12720</v>
      </c>
      <c r="F21" s="26">
        <v>15013</v>
      </c>
      <c r="G21" s="27"/>
      <c r="H21" s="7"/>
      <c r="I21" s="28">
        <f t="shared" ref="I21:J84" si="1">C21-E21</f>
        <v>858</v>
      </c>
      <c r="J21" s="27">
        <f t="shared" si="1"/>
        <v>-3731</v>
      </c>
      <c r="K21" s="7"/>
      <c r="L21" s="124">
        <f t="shared" ref="L21:L84" si="2">$M$3*SIN(2*PI()/$M$4*($Z21+$M$5))+$M$6</f>
        <v>-0.23545930366349499</v>
      </c>
      <c r="M21" s="27">
        <f t="shared" ref="M21:M84" ca="1" si="3">(W21-L21)^2</f>
        <v>2.5738847949125651E-6</v>
      </c>
      <c r="N21" s="44"/>
      <c r="O21" s="44"/>
      <c r="P21" s="7"/>
      <c r="Q21" s="28">
        <f t="shared" ref="Q21:Q84" ca="1" si="4">I21-$J$4</f>
        <v>896.72700337835852</v>
      </c>
      <c r="R21" s="27">
        <f t="shared" ref="R21:R84" ca="1" si="5">J21-$J$3</f>
        <v>-3756.6404765143216</v>
      </c>
      <c r="S21" s="7"/>
      <c r="T21" s="28">
        <f t="shared" ref="T21:T84" ca="1" si="6">Q21/$J$7</f>
        <v>-0.23134500186668477</v>
      </c>
      <c r="U21" s="27">
        <f t="shared" ref="U21:U84" ca="1" si="7">R21/$J$6</f>
        <v>-0.97167066511903077</v>
      </c>
      <c r="V21" s="7"/>
      <c r="W21" s="28">
        <f t="shared" ref="W21:W84" ca="1" si="8">(T21-U21*SIN(-$J$11*PI()/180))/(COS(-$J$11*PI()/180))</f>
        <v>-0.23385497053259213</v>
      </c>
      <c r="X21" s="27">
        <f ca="1">MOD(ATAN2(U21,W21)*180/PI()-$J$9+360,360)</f>
        <v>5.7143663980120891</v>
      </c>
      <c r="Y21" s="7"/>
      <c r="Z21" s="28">
        <f>360/40000*B21+Z20</f>
        <v>5.859</v>
      </c>
      <c r="AA21" s="27">
        <f t="shared" ref="AA21:AA84" si="9">Z21*PI()/180</f>
        <v>0.10225884087434776</v>
      </c>
      <c r="AB21" s="7"/>
      <c r="AC21" s="28">
        <f t="shared" ca="1" si="0"/>
        <v>-0.14463360198791086</v>
      </c>
      <c r="AD21" s="27">
        <f t="shared" ref="AD21:AD83" ca="1" si="10">INDIRECT("AC"&amp;AE21)-AC21</f>
        <v>3.3950690187172228E-2</v>
      </c>
      <c r="AE21" s="7">
        <v>148</v>
      </c>
    </row>
    <row r="22" spans="1:31" s="26" customFormat="1" x14ac:dyDescent="0.25">
      <c r="A22" s="26">
        <v>2</v>
      </c>
      <c r="B22" s="26">
        <v>648</v>
      </c>
      <c r="C22" s="26">
        <v>13772</v>
      </c>
      <c r="D22" s="26">
        <v>11337</v>
      </c>
      <c r="E22" s="26">
        <v>12533</v>
      </c>
      <c r="F22" s="26">
        <v>14957</v>
      </c>
      <c r="G22" s="27"/>
      <c r="H22" s="7"/>
      <c r="I22" s="28">
        <f t="shared" si="1"/>
        <v>1239</v>
      </c>
      <c r="J22" s="27">
        <f t="shared" si="1"/>
        <v>-3620</v>
      </c>
      <c r="K22" s="7"/>
      <c r="L22" s="124">
        <f t="shared" si="2"/>
        <v>-0.33284029709748336</v>
      </c>
      <c r="M22" s="27">
        <f t="shared" ca="1" si="3"/>
        <v>5.8618718791189619E-7</v>
      </c>
      <c r="N22" s="44"/>
      <c r="O22" s="44"/>
      <c r="P22" s="7"/>
      <c r="Q22" s="28">
        <f t="shared" ca="1" si="4"/>
        <v>1277.7270033783584</v>
      </c>
      <c r="R22" s="27">
        <f t="shared" ca="1" si="5"/>
        <v>-3645.6404765143216</v>
      </c>
      <c r="S22" s="7"/>
      <c r="T22" s="28">
        <f t="shared" ca="1" si="6"/>
        <v>-0.32963851302352087</v>
      </c>
      <c r="U22" s="27">
        <f t="shared" ca="1" si="7"/>
        <v>-0.94296005400186356</v>
      </c>
      <c r="V22" s="7"/>
      <c r="W22" s="28">
        <f t="shared" ca="1" si="8"/>
        <v>-0.33207466847477396</v>
      </c>
      <c r="X22" s="27">
        <f t="shared" ref="X22:X83" ca="1" si="11">MOD(ATAN2(U22,W22)*180/PI()-$J$9+360,360)</f>
        <v>11.582499562060377</v>
      </c>
      <c r="Y22" s="7"/>
      <c r="Z22" s="28">
        <f t="shared" ref="Z22:Z85" si="12">360/40000*B22+Z21</f>
        <v>11.690999999999999</v>
      </c>
      <c r="AA22" s="27">
        <f t="shared" si="9"/>
        <v>0.20404644285065704</v>
      </c>
      <c r="AB22" s="7"/>
      <c r="AC22" s="28">
        <f t="shared" ca="1" si="0"/>
        <v>-0.10850043793962172</v>
      </c>
      <c r="AD22" s="27">
        <f t="shared" ca="1" si="10"/>
        <v>-4.4172593337616917E-3</v>
      </c>
      <c r="AE22" s="7">
        <v>147</v>
      </c>
    </row>
    <row r="23" spans="1:31" s="26" customFormat="1" x14ac:dyDescent="0.25">
      <c r="A23" s="26">
        <v>3</v>
      </c>
      <c r="B23" s="26">
        <v>625</v>
      </c>
      <c r="C23" s="26">
        <v>13948</v>
      </c>
      <c r="D23" s="26">
        <v>11415</v>
      </c>
      <c r="E23" s="26">
        <v>12360</v>
      </c>
      <c r="F23" s="26">
        <v>14883</v>
      </c>
      <c r="G23" s="27"/>
      <c r="H23" s="7"/>
      <c r="I23" s="28">
        <f t="shared" si="1"/>
        <v>1588</v>
      </c>
      <c r="J23" s="27">
        <f t="shared" si="1"/>
        <v>-3468</v>
      </c>
      <c r="K23" s="7"/>
      <c r="L23" s="124">
        <f t="shared" si="2"/>
        <v>-0.42351305966546149</v>
      </c>
      <c r="M23" s="27">
        <f t="shared" ca="1" si="3"/>
        <v>2.2551904575704882E-6</v>
      </c>
      <c r="N23" s="44"/>
      <c r="O23" s="44"/>
      <c r="P23" s="7"/>
      <c r="Q23" s="28">
        <f t="shared" ca="1" si="4"/>
        <v>1626.7270033783584</v>
      </c>
      <c r="R23" s="27">
        <f t="shared" ca="1" si="5"/>
        <v>-3493.6404765143216</v>
      </c>
      <c r="S23" s="7"/>
      <c r="T23" s="28">
        <f t="shared" ca="1" si="6"/>
        <v>-0.41967640119605581</v>
      </c>
      <c r="U23" s="27">
        <f t="shared" ca="1" si="7"/>
        <v>-0.90364462256213907</v>
      </c>
      <c r="V23" s="7"/>
      <c r="W23" s="28">
        <f t="shared" ca="1" si="8"/>
        <v>-0.42201133050959799</v>
      </c>
      <c r="X23" s="27">
        <f t="shared" ca="1" si="11"/>
        <v>17.215232746373545</v>
      </c>
      <c r="Y23" s="7"/>
      <c r="Z23" s="28">
        <f t="shared" si="12"/>
        <v>17.315999999999999</v>
      </c>
      <c r="AA23" s="27">
        <f t="shared" si="9"/>
        <v>0.30222121327533807</v>
      </c>
      <c r="AB23" s="7"/>
      <c r="AC23" s="28">
        <f t="shared" ca="1" si="0"/>
        <v>-0.10076725362645433</v>
      </c>
      <c r="AD23" s="27">
        <f t="shared" ca="1" si="10"/>
        <v>3.936079951616378E-2</v>
      </c>
      <c r="AE23" s="7">
        <v>146</v>
      </c>
    </row>
    <row r="24" spans="1:31" s="26" customFormat="1" x14ac:dyDescent="0.25">
      <c r="A24" s="26">
        <v>4</v>
      </c>
      <c r="B24" s="26">
        <v>609</v>
      </c>
      <c r="C24" s="26">
        <v>14118</v>
      </c>
      <c r="D24" s="26">
        <v>11503</v>
      </c>
      <c r="E24" s="26">
        <v>12199</v>
      </c>
      <c r="F24" s="26">
        <v>14805</v>
      </c>
      <c r="G24" s="27"/>
      <c r="H24" s="7"/>
      <c r="I24" s="28">
        <f t="shared" si="1"/>
        <v>1919</v>
      </c>
      <c r="J24" s="27">
        <f t="shared" si="1"/>
        <v>-3302</v>
      </c>
      <c r="K24" s="7"/>
      <c r="L24" s="124">
        <f t="shared" si="2"/>
        <v>-0.50794979418222586</v>
      </c>
      <c r="M24" s="27">
        <f t="shared" ca="1" si="3"/>
        <v>4.2896757301913891E-7</v>
      </c>
      <c r="N24" s="44"/>
      <c r="O24" s="44"/>
      <c r="P24" s="7"/>
      <c r="Q24" s="28">
        <f t="shared" ca="1" si="4"/>
        <v>1957.7270033783584</v>
      </c>
      <c r="R24" s="27">
        <f t="shared" ca="1" si="5"/>
        <v>-3327.6404765143216</v>
      </c>
      <c r="S24" s="7"/>
      <c r="T24" s="28">
        <f t="shared" ca="1" si="6"/>
        <v>-0.50507050143992127</v>
      </c>
      <c r="U24" s="27">
        <f t="shared" ca="1" si="7"/>
        <v>-0.86070803296349263</v>
      </c>
      <c r="V24" s="7"/>
      <c r="W24" s="28">
        <f t="shared" ca="1" si="8"/>
        <v>-0.50729483802108288</v>
      </c>
      <c r="X24" s="27">
        <f t="shared" ca="1" si="11"/>
        <v>22.696951950873654</v>
      </c>
      <c r="Y24" s="7"/>
      <c r="Z24" s="28">
        <f t="shared" si="12"/>
        <v>22.796999999999997</v>
      </c>
      <c r="AA24" s="27">
        <f t="shared" si="9"/>
        <v>0.39788270957714722</v>
      </c>
      <c r="AB24" s="7"/>
      <c r="AC24" s="28">
        <f t="shared" ca="1" si="0"/>
        <v>-0.10004804912634313</v>
      </c>
      <c r="AD24" s="27">
        <f t="shared" ca="1" si="10"/>
        <v>6.951910687468299E-2</v>
      </c>
      <c r="AE24" s="7">
        <v>145</v>
      </c>
    </row>
    <row r="25" spans="1:31" s="26" customFormat="1" x14ac:dyDescent="0.25">
      <c r="A25" s="26">
        <v>5</v>
      </c>
      <c r="B25" s="26">
        <v>610</v>
      </c>
      <c r="C25" s="26">
        <v>14269</v>
      </c>
      <c r="D25" s="26">
        <v>11596</v>
      </c>
      <c r="E25" s="26">
        <v>12038</v>
      </c>
      <c r="F25" s="26">
        <v>14693</v>
      </c>
      <c r="G25" s="27"/>
      <c r="H25" s="7"/>
      <c r="I25" s="28">
        <f t="shared" si="1"/>
        <v>2231</v>
      </c>
      <c r="J25" s="27">
        <f t="shared" si="1"/>
        <v>-3097</v>
      </c>
      <c r="K25" s="7"/>
      <c r="L25" s="124">
        <f t="shared" si="2"/>
        <v>-0.58787047164421591</v>
      </c>
      <c r="M25" s="27">
        <f t="shared" ca="1" si="3"/>
        <v>4.8385976455855529E-8</v>
      </c>
      <c r="N25" s="44"/>
      <c r="O25" s="44"/>
      <c r="P25" s="7"/>
      <c r="Q25" s="28">
        <f t="shared" ca="1" si="4"/>
        <v>2269.7270033783584</v>
      </c>
      <c r="R25" s="27">
        <f t="shared" ca="1" si="5"/>
        <v>-3122.6404765143216</v>
      </c>
      <c r="S25" s="7"/>
      <c r="T25" s="28">
        <f t="shared" ca="1" si="6"/>
        <v>-0.58556282553685801</v>
      </c>
      <c r="U25" s="27">
        <f t="shared" ca="1" si="7"/>
        <v>-0.80768393135070637</v>
      </c>
      <c r="V25" s="7"/>
      <c r="W25" s="28">
        <f t="shared" ca="1" si="8"/>
        <v>-0.58765050351821613</v>
      </c>
      <c r="X25" s="27">
        <f t="shared" ca="1" si="11"/>
        <v>28.220867582977235</v>
      </c>
      <c r="Y25" s="7"/>
      <c r="Z25" s="28">
        <f t="shared" si="12"/>
        <v>28.286999999999995</v>
      </c>
      <c r="AA25" s="27">
        <f t="shared" si="9"/>
        <v>0.49370128551163589</v>
      </c>
      <c r="AB25" s="7"/>
      <c r="AC25" s="28">
        <f t="shared" ca="1" si="0"/>
        <v>-6.6132417022760848E-2</v>
      </c>
      <c r="AD25" s="27">
        <f t="shared" ca="1" si="10"/>
        <v>2.3552300255420988E-2</v>
      </c>
      <c r="AE25" s="7">
        <v>144</v>
      </c>
    </row>
    <row r="26" spans="1:31" s="26" customFormat="1" x14ac:dyDescent="0.25">
      <c r="A26" s="26">
        <v>6</v>
      </c>
      <c r="B26" s="26">
        <v>628</v>
      </c>
      <c r="C26" s="26">
        <v>14420</v>
      </c>
      <c r="D26" s="26">
        <v>11719</v>
      </c>
      <c r="E26" s="26">
        <v>11890</v>
      </c>
      <c r="F26" s="26">
        <v>14571</v>
      </c>
      <c r="G26" s="27"/>
      <c r="H26" s="7"/>
      <c r="I26" s="28">
        <f t="shared" si="1"/>
        <v>2530</v>
      </c>
      <c r="J26" s="27">
        <f t="shared" si="1"/>
        <v>-2852</v>
      </c>
      <c r="K26" s="7"/>
      <c r="L26" s="124">
        <f t="shared" si="2"/>
        <v>-0.66451030904039554</v>
      </c>
      <c r="M26" s="27">
        <f t="shared" ca="1" si="3"/>
        <v>1.3290514757501305E-8</v>
      </c>
      <c r="N26" s="44"/>
      <c r="O26" s="44"/>
      <c r="P26" s="7"/>
      <c r="Q26" s="28">
        <f t="shared" ca="1" si="4"/>
        <v>2568.7270033783584</v>
      </c>
      <c r="R26" s="27">
        <f t="shared" ca="1" si="5"/>
        <v>-2877.6404765143216</v>
      </c>
      <c r="S26" s="7"/>
      <c r="T26" s="28">
        <f t="shared" ca="1" si="6"/>
        <v>-0.66270130279642225</v>
      </c>
      <c r="U26" s="27">
        <f t="shared" ca="1" si="7"/>
        <v>-0.74431366356957152</v>
      </c>
      <c r="V26" s="7"/>
      <c r="W26" s="28">
        <f t="shared" ca="1" si="8"/>
        <v>-0.66462559353526585</v>
      </c>
      <c r="X26" s="27">
        <f t="shared" ca="1" si="11"/>
        <v>33.945036395774821</v>
      </c>
      <c r="Y26" s="7"/>
      <c r="Z26" s="28">
        <f t="shared" si="12"/>
        <v>33.938999999999993</v>
      </c>
      <c r="AA26" s="27">
        <f t="shared" si="9"/>
        <v>0.59234729483435544</v>
      </c>
      <c r="AB26" s="7"/>
      <c r="AC26" s="28">
        <f t="shared" ca="1" si="0"/>
        <v>6.0363957748279518E-3</v>
      </c>
      <c r="AD26" s="27">
        <f t="shared" ca="1" si="10"/>
        <v>7.1318303917095704E-2</v>
      </c>
      <c r="AE26" s="7">
        <v>143</v>
      </c>
    </row>
    <row r="27" spans="1:31" s="26" customFormat="1" x14ac:dyDescent="0.25">
      <c r="A27" s="26">
        <v>7</v>
      </c>
      <c r="B27" s="26">
        <v>624</v>
      </c>
      <c r="C27" s="26">
        <v>14549</v>
      </c>
      <c r="D27" s="26">
        <v>11849</v>
      </c>
      <c r="E27" s="26">
        <v>11755</v>
      </c>
      <c r="F27" s="26">
        <v>14435</v>
      </c>
      <c r="G27" s="27"/>
      <c r="H27" s="7"/>
      <c r="I27" s="28">
        <f t="shared" si="1"/>
        <v>2794</v>
      </c>
      <c r="J27" s="27">
        <f t="shared" si="1"/>
        <v>-2586</v>
      </c>
      <c r="K27" s="7"/>
      <c r="L27" s="124">
        <f t="shared" si="2"/>
        <v>-0.73426651844876401</v>
      </c>
      <c r="M27" s="27">
        <f t="shared" ca="1" si="3"/>
        <v>2.9223195084146086E-6</v>
      </c>
      <c r="N27" s="44"/>
      <c r="O27" s="44"/>
      <c r="P27" s="7"/>
      <c r="Q27" s="28">
        <f t="shared" ca="1" si="4"/>
        <v>2832.7270033783584</v>
      </c>
      <c r="R27" s="27">
        <f t="shared" ca="1" si="5"/>
        <v>-2611.6404765143216</v>
      </c>
      <c r="S27" s="7"/>
      <c r="T27" s="28">
        <f t="shared" ca="1" si="6"/>
        <v>-0.73081019241690715</v>
      </c>
      <c r="U27" s="27">
        <f t="shared" ca="1" si="7"/>
        <v>-0.67551165855005368</v>
      </c>
      <c r="V27" s="7"/>
      <c r="W27" s="28">
        <f t="shared" ca="1" si="8"/>
        <v>-0.73255703913961323</v>
      </c>
      <c r="X27" s="27">
        <f t="shared" ca="1" si="11"/>
        <v>39.502141598775438</v>
      </c>
      <c r="Y27" s="7"/>
      <c r="Z27" s="28">
        <f t="shared" si="12"/>
        <v>39.554999999999993</v>
      </c>
      <c r="AA27" s="27">
        <f t="shared" si="9"/>
        <v>0.69036498562635695</v>
      </c>
      <c r="AB27" s="7"/>
      <c r="AC27" s="28">
        <f t="shared" ca="1" si="0"/>
        <v>-5.2858401224554541E-2</v>
      </c>
      <c r="AD27" s="27">
        <f t="shared" ca="1" si="10"/>
        <v>0.12217662998816081</v>
      </c>
      <c r="AE27" s="7">
        <v>142</v>
      </c>
    </row>
    <row r="28" spans="1:31" s="26" customFormat="1" x14ac:dyDescent="0.25">
      <c r="A28" s="26">
        <v>8</v>
      </c>
      <c r="B28" s="26">
        <v>622</v>
      </c>
      <c r="C28" s="26">
        <v>14688</v>
      </c>
      <c r="D28" s="26">
        <v>12001</v>
      </c>
      <c r="E28" s="26">
        <v>11640</v>
      </c>
      <c r="F28" s="26">
        <v>14296</v>
      </c>
      <c r="G28" s="27"/>
      <c r="H28" s="7"/>
      <c r="I28" s="28">
        <f t="shared" si="1"/>
        <v>3048</v>
      </c>
      <c r="J28" s="27">
        <f t="shared" si="1"/>
        <v>-2295</v>
      </c>
      <c r="K28" s="7"/>
      <c r="L28" s="124">
        <f t="shared" si="2"/>
        <v>-0.79678768451815507</v>
      </c>
      <c r="M28" s="27">
        <f t="shared" ca="1" si="3"/>
        <v>1.2192819957653052E-6</v>
      </c>
      <c r="N28" s="44"/>
      <c r="O28" s="44"/>
      <c r="P28" s="7"/>
      <c r="Q28" s="28">
        <f t="shared" ca="1" si="4"/>
        <v>3086.7270033783584</v>
      </c>
      <c r="R28" s="27">
        <f t="shared" ca="1" si="5"/>
        <v>-2320.6404765143216</v>
      </c>
      <c r="S28" s="7"/>
      <c r="T28" s="28">
        <f t="shared" ca="1" si="6"/>
        <v>-0.79633919985479784</v>
      </c>
      <c r="U28" s="27">
        <f t="shared" ca="1" si="7"/>
        <v>-0.60024329967531798</v>
      </c>
      <c r="V28" s="7"/>
      <c r="W28" s="28">
        <f t="shared" ca="1" si="8"/>
        <v>-0.79789189554679285</v>
      </c>
      <c r="X28" s="27">
        <f t="shared" ca="1" si="11"/>
        <v>45.228524522041312</v>
      </c>
      <c r="Y28" s="7"/>
      <c r="Z28" s="28">
        <f t="shared" si="12"/>
        <v>45.152999999999992</v>
      </c>
      <c r="AA28" s="27">
        <f t="shared" si="9"/>
        <v>0.78806851715299941</v>
      </c>
      <c r="AB28" s="7"/>
      <c r="AC28" s="28">
        <f t="shared" ca="1" si="0"/>
        <v>7.5524522041320097E-2</v>
      </c>
      <c r="AD28" s="27">
        <f t="shared" ca="1" si="10"/>
        <v>2.0911808629122675E-2</v>
      </c>
      <c r="AE28" s="7">
        <v>141</v>
      </c>
    </row>
    <row r="29" spans="1:31" s="26" customFormat="1" x14ac:dyDescent="0.25">
      <c r="A29" s="26">
        <v>9</v>
      </c>
      <c r="B29" s="26">
        <v>640</v>
      </c>
      <c r="C29" s="26">
        <v>14791</v>
      </c>
      <c r="D29" s="26">
        <v>12164</v>
      </c>
      <c r="E29" s="26">
        <v>11532</v>
      </c>
      <c r="F29" s="26">
        <v>14137</v>
      </c>
      <c r="G29" s="27"/>
      <c r="H29" s="7"/>
      <c r="I29" s="28">
        <f t="shared" si="1"/>
        <v>3259</v>
      </c>
      <c r="J29" s="27">
        <f t="shared" si="1"/>
        <v>-1973</v>
      </c>
      <c r="K29" s="7"/>
      <c r="L29" s="124">
        <f t="shared" si="2"/>
        <v>-0.85318270216336223</v>
      </c>
      <c r="M29" s="27">
        <f t="shared" ca="1" si="3"/>
        <v>1.1452993905100711E-6</v>
      </c>
      <c r="N29" s="44"/>
      <c r="O29" s="44"/>
      <c r="P29" s="7"/>
      <c r="Q29" s="28">
        <f t="shared" ca="1" si="4"/>
        <v>3297.7270033783584</v>
      </c>
      <c r="R29" s="27">
        <f t="shared" ca="1" si="5"/>
        <v>-1998.6404765143216</v>
      </c>
      <c r="S29" s="7"/>
      <c r="T29" s="28">
        <f t="shared" ca="1" si="6"/>
        <v>-0.8507747139075339</v>
      </c>
      <c r="U29" s="27">
        <f t="shared" ca="1" si="7"/>
        <v>-0.51695666202011226</v>
      </c>
      <c r="V29" s="7"/>
      <c r="W29" s="28">
        <f t="shared" ca="1" si="8"/>
        <v>-0.85211251554855616</v>
      </c>
      <c r="X29" s="27">
        <f t="shared" ca="1" si="11"/>
        <v>50.93796914497932</v>
      </c>
      <c r="Y29" s="7"/>
      <c r="Z29" s="28">
        <f t="shared" si="12"/>
        <v>50.91299999999999</v>
      </c>
      <c r="AA29" s="27">
        <f t="shared" si="9"/>
        <v>0.88859948206787276</v>
      </c>
      <c r="AB29" s="7"/>
      <c r="AC29" s="28">
        <f t="shared" ca="1" si="0"/>
        <v>2.4969144979330338E-2</v>
      </c>
      <c r="AD29" s="27">
        <f t="shared" ca="1" si="10"/>
        <v>8.8312217561856698E-2</v>
      </c>
      <c r="AE29" s="7">
        <v>140</v>
      </c>
    </row>
    <row r="30" spans="1:31" s="26" customFormat="1" x14ac:dyDescent="0.25">
      <c r="A30" s="26">
        <v>10</v>
      </c>
      <c r="B30" s="26">
        <v>637</v>
      </c>
      <c r="C30" s="26">
        <v>14883</v>
      </c>
      <c r="D30" s="26">
        <v>12329</v>
      </c>
      <c r="E30" s="26">
        <v>11437</v>
      </c>
      <c r="F30" s="26">
        <v>13960</v>
      </c>
      <c r="G30" s="27"/>
      <c r="H30" s="7"/>
      <c r="I30" s="28">
        <f t="shared" si="1"/>
        <v>3446</v>
      </c>
      <c r="J30" s="27">
        <f t="shared" si="1"/>
        <v>-1631</v>
      </c>
      <c r="K30" s="7"/>
      <c r="L30" s="124">
        <f t="shared" si="2"/>
        <v>-0.90076263668442325</v>
      </c>
      <c r="M30" s="27">
        <f t="shared" ca="1" si="3"/>
        <v>4.027143007834209E-7</v>
      </c>
      <c r="N30" s="44"/>
      <c r="O30" s="44"/>
      <c r="P30" s="7"/>
      <c r="Q30" s="28">
        <f t="shared" ca="1" si="4"/>
        <v>3484.7270033783584</v>
      </c>
      <c r="R30" s="27">
        <f t="shared" ca="1" si="5"/>
        <v>-1656.6404765143216</v>
      </c>
      <c r="S30" s="7"/>
      <c r="T30" s="28">
        <f t="shared" ca="1" si="6"/>
        <v>-0.89901851072204397</v>
      </c>
      <c r="U30" s="27">
        <f t="shared" ca="1" si="7"/>
        <v>-0.42849694128073218</v>
      </c>
      <c r="V30" s="7"/>
      <c r="W30" s="28">
        <f t="shared" ca="1" si="8"/>
        <v>-0.90012803893719795</v>
      </c>
      <c r="X30" s="27">
        <f t="shared" ca="1" si="11"/>
        <v>56.725858344330334</v>
      </c>
      <c r="Y30" s="7"/>
      <c r="Z30" s="28">
        <f t="shared" si="12"/>
        <v>56.645999999999987</v>
      </c>
      <c r="AA30" s="27">
        <f t="shared" si="9"/>
        <v>0.98865920808470775</v>
      </c>
      <c r="AB30" s="7"/>
      <c r="AC30" s="28">
        <f t="shared" ca="1" si="0"/>
        <v>7.9858344330347109E-2</v>
      </c>
      <c r="AD30" s="27">
        <f t="shared" ca="1" si="10"/>
        <v>4.9067454260701027E-2</v>
      </c>
      <c r="AE30" s="7">
        <v>139</v>
      </c>
    </row>
    <row r="31" spans="1:31" s="26" customFormat="1" x14ac:dyDescent="0.25">
      <c r="A31" s="26">
        <v>11</v>
      </c>
      <c r="B31" s="26">
        <v>630</v>
      </c>
      <c r="C31" s="26">
        <v>14955</v>
      </c>
      <c r="D31" s="26">
        <v>12501</v>
      </c>
      <c r="E31" s="26">
        <v>11359</v>
      </c>
      <c r="F31" s="26">
        <v>13785</v>
      </c>
      <c r="G31" s="27"/>
      <c r="H31" s="7"/>
      <c r="I31" s="28">
        <f t="shared" si="1"/>
        <v>3596</v>
      </c>
      <c r="J31" s="27">
        <f t="shared" si="1"/>
        <v>-1284</v>
      </c>
      <c r="K31" s="7"/>
      <c r="L31" s="124">
        <f t="shared" si="2"/>
        <v>-0.93896183489188745</v>
      </c>
      <c r="M31" s="27">
        <f t="shared" ca="1" si="3"/>
        <v>1.3484182663138502E-7</v>
      </c>
      <c r="N31" s="44"/>
      <c r="O31" s="44"/>
      <c r="P31" s="7"/>
      <c r="Q31" s="28">
        <f t="shared" ca="1" si="4"/>
        <v>3634.7270033783584</v>
      </c>
      <c r="R31" s="27">
        <f t="shared" ca="1" si="5"/>
        <v>-1309.6404765143216</v>
      </c>
      <c r="S31" s="7"/>
      <c r="T31" s="28">
        <f t="shared" ca="1" si="6"/>
        <v>-0.9377167434609559</v>
      </c>
      <c r="U31" s="27">
        <f t="shared" ca="1" si="7"/>
        <v>-0.33874394977030853</v>
      </c>
      <c r="V31" s="7"/>
      <c r="W31" s="28">
        <f t="shared" ca="1" si="8"/>
        <v>-0.93859462674024674</v>
      </c>
      <c r="X31" s="27">
        <f t="shared" ca="1" si="11"/>
        <v>62.337383142939473</v>
      </c>
      <c r="Y31" s="7"/>
      <c r="Z31" s="28">
        <f t="shared" si="12"/>
        <v>62.315999999999988</v>
      </c>
      <c r="AA31" s="27">
        <f t="shared" si="9"/>
        <v>1.0876193766727862</v>
      </c>
      <c r="AB31" s="7"/>
      <c r="AC31" s="28">
        <f t="shared" ca="1" si="0"/>
        <v>2.1383142939484401E-2</v>
      </c>
      <c r="AD31" s="27">
        <f t="shared" ca="1" si="10"/>
        <v>0.13114616159187875</v>
      </c>
      <c r="AE31" s="7">
        <v>138</v>
      </c>
    </row>
    <row r="32" spans="1:31" s="26" customFormat="1" x14ac:dyDescent="0.25">
      <c r="A32" s="26">
        <v>12</v>
      </c>
      <c r="B32" s="26">
        <v>622</v>
      </c>
      <c r="C32" s="26">
        <v>15013</v>
      </c>
      <c r="D32" s="26">
        <v>12685</v>
      </c>
      <c r="E32" s="26">
        <v>11305</v>
      </c>
      <c r="F32" s="26">
        <v>13607</v>
      </c>
      <c r="G32" s="27"/>
      <c r="H32" s="7"/>
      <c r="I32" s="28">
        <f t="shared" si="1"/>
        <v>3708</v>
      </c>
      <c r="J32" s="27">
        <f t="shared" si="1"/>
        <v>-922</v>
      </c>
      <c r="K32" s="7"/>
      <c r="L32" s="124">
        <f t="shared" si="2"/>
        <v>-0.96766722626903745</v>
      </c>
      <c r="M32" s="27">
        <f t="shared" ca="1" si="3"/>
        <v>1.760773816907095E-7</v>
      </c>
      <c r="N32" s="44"/>
      <c r="O32" s="44"/>
      <c r="P32" s="7"/>
      <c r="Q32" s="28">
        <f t="shared" ca="1" si="4"/>
        <v>3746.7270033783584</v>
      </c>
      <c r="R32" s="27">
        <f t="shared" ca="1" si="5"/>
        <v>-947.64047651432145</v>
      </c>
      <c r="S32" s="7"/>
      <c r="T32" s="28">
        <f t="shared" ca="1" si="6"/>
        <v>-0.96661142390601007</v>
      </c>
      <c r="U32" s="27">
        <f t="shared" ca="1" si="7"/>
        <v>-0.24511114594675415</v>
      </c>
      <c r="V32" s="7"/>
      <c r="W32" s="28">
        <f t="shared" ca="1" si="8"/>
        <v>-0.96724761051422037</v>
      </c>
      <c r="X32" s="27">
        <f t="shared" ca="1" si="11"/>
        <v>67.962141585860365</v>
      </c>
      <c r="Y32" s="7"/>
      <c r="Z32" s="28">
        <f t="shared" si="12"/>
        <v>67.913999999999987</v>
      </c>
      <c r="AA32" s="27">
        <f t="shared" si="9"/>
        <v>1.1853229081994288</v>
      </c>
      <c r="AB32" s="7"/>
      <c r="AC32" s="28">
        <f t="shared" ca="1" si="0"/>
        <v>4.81415858603782E-2</v>
      </c>
      <c r="AD32" s="27">
        <f t="shared" ca="1" si="10"/>
        <v>8.4701636547407588E-2</v>
      </c>
      <c r="AE32" s="7">
        <v>137</v>
      </c>
    </row>
    <row r="33" spans="1:31" s="26" customFormat="1" x14ac:dyDescent="0.25">
      <c r="A33" s="26">
        <v>13</v>
      </c>
      <c r="B33" s="26">
        <v>597</v>
      </c>
      <c r="C33" s="26">
        <v>15046</v>
      </c>
      <c r="D33" s="26">
        <v>12857</v>
      </c>
      <c r="E33" s="26">
        <v>11263</v>
      </c>
      <c r="F33" s="26">
        <v>13422</v>
      </c>
      <c r="G33" s="27"/>
      <c r="H33" s="7"/>
      <c r="I33" s="28">
        <f t="shared" si="1"/>
        <v>3783</v>
      </c>
      <c r="J33" s="27">
        <f t="shared" si="1"/>
        <v>-565</v>
      </c>
      <c r="K33" s="7"/>
      <c r="L33" s="124">
        <f t="shared" si="2"/>
        <v>-0.98654396972842529</v>
      </c>
      <c r="M33" s="27">
        <f t="shared" ca="1" si="3"/>
        <v>3.4459113492846303E-8</v>
      </c>
      <c r="N33" s="44"/>
      <c r="O33" s="44"/>
      <c r="P33" s="7"/>
      <c r="Q33" s="28">
        <f t="shared" ca="1" si="4"/>
        <v>3821.7270033783584</v>
      </c>
      <c r="R33" s="27">
        <f t="shared" ca="1" si="5"/>
        <v>-590.64047651432145</v>
      </c>
      <c r="S33" s="7"/>
      <c r="T33" s="28">
        <f t="shared" ca="1" si="6"/>
        <v>-0.98596054027546598</v>
      </c>
      <c r="U33" s="27">
        <f t="shared" ca="1" si="7"/>
        <v>-0.1527716128942434</v>
      </c>
      <c r="V33" s="7"/>
      <c r="W33" s="28">
        <f t="shared" ca="1" si="8"/>
        <v>-0.9863583380676213</v>
      </c>
      <c r="X33" s="27">
        <f t="shared" ca="1" si="11"/>
        <v>73.377904278053677</v>
      </c>
      <c r="Y33" s="7"/>
      <c r="Z33" s="28">
        <f t="shared" si="12"/>
        <v>73.286999999999992</v>
      </c>
      <c r="AA33" s="27">
        <f t="shared" si="9"/>
        <v>1.2790994489090841</v>
      </c>
      <c r="AB33" s="7"/>
      <c r="AC33" s="28">
        <f t="shared" ca="1" si="0"/>
        <v>9.0904278053685061E-2</v>
      </c>
      <c r="AD33" s="27">
        <f t="shared" ca="1" si="10"/>
        <v>-7.2249457200584288E-2</v>
      </c>
      <c r="AE33" s="7">
        <v>136</v>
      </c>
    </row>
    <row r="34" spans="1:31" s="26" customFormat="1" x14ac:dyDescent="0.25">
      <c r="A34" s="26">
        <v>14</v>
      </c>
      <c r="B34" s="26">
        <v>627</v>
      </c>
      <c r="C34" s="26">
        <v>15072</v>
      </c>
      <c r="D34" s="26">
        <v>13047</v>
      </c>
      <c r="E34" s="26">
        <v>11247</v>
      </c>
      <c r="F34" s="26">
        <v>13239</v>
      </c>
      <c r="G34" s="27"/>
      <c r="H34" s="7"/>
      <c r="I34" s="28">
        <f t="shared" si="1"/>
        <v>3825</v>
      </c>
      <c r="J34" s="27">
        <f t="shared" si="1"/>
        <v>-192</v>
      </c>
      <c r="K34" s="7"/>
      <c r="L34" s="124">
        <f t="shared" si="2"/>
        <v>-0.99703728273588732</v>
      </c>
      <c r="M34" s="27">
        <f t="shared" ca="1" si="3"/>
        <v>8.5643342133907029E-9</v>
      </c>
      <c r="N34" s="44"/>
      <c r="O34" s="44"/>
      <c r="P34" s="7"/>
      <c r="Q34" s="28">
        <f t="shared" ca="1" si="4"/>
        <v>3863.7270033783584</v>
      </c>
      <c r="R34" s="27">
        <f t="shared" ca="1" si="5"/>
        <v>-217.64047651432145</v>
      </c>
      <c r="S34" s="7"/>
      <c r="T34" s="28">
        <f t="shared" ca="1" si="6"/>
        <v>-0.99679604544236133</v>
      </c>
      <c r="U34" s="27">
        <f t="shared" ca="1" si="7"/>
        <v>-5.6293613374393217E-2</v>
      </c>
      <c r="V34" s="7"/>
      <c r="W34" s="28">
        <f t="shared" ca="1" si="8"/>
        <v>-0.9969447390477536</v>
      </c>
      <c r="X34" s="27">
        <f t="shared" ca="1" si="11"/>
        <v>78.950335309231036</v>
      </c>
      <c r="Y34" s="7"/>
      <c r="Z34" s="28">
        <f t="shared" si="12"/>
        <v>78.929999999999993</v>
      </c>
      <c r="AA34" s="27">
        <f t="shared" si="9"/>
        <v>1.3775883785991243</v>
      </c>
      <c r="AB34" s="7"/>
      <c r="AC34" s="28">
        <f t="shared" ca="1" si="0"/>
        <v>2.0335309231043652E-2</v>
      </c>
      <c r="AD34" s="27">
        <f t="shared" ca="1" si="10"/>
        <v>0.10387976702092772</v>
      </c>
      <c r="AE34" s="7">
        <v>135</v>
      </c>
    </row>
    <row r="35" spans="1:31" s="26" customFormat="1" x14ac:dyDescent="0.25">
      <c r="A35" s="26">
        <v>15</v>
      </c>
      <c r="B35" s="26">
        <v>624</v>
      </c>
      <c r="C35" s="26">
        <v>15074</v>
      </c>
      <c r="D35" s="26">
        <v>13239</v>
      </c>
      <c r="E35" s="26">
        <v>11244</v>
      </c>
      <c r="F35" s="26">
        <v>13049</v>
      </c>
      <c r="G35" s="27"/>
      <c r="H35" s="7"/>
      <c r="I35" s="28">
        <f t="shared" si="1"/>
        <v>3830</v>
      </c>
      <c r="J35" s="27">
        <f t="shared" si="1"/>
        <v>190</v>
      </c>
      <c r="K35" s="7"/>
      <c r="L35" s="124">
        <f t="shared" si="2"/>
        <v>-0.99788997014752712</v>
      </c>
      <c r="M35" s="27">
        <f t="shared" ca="1" si="3"/>
        <v>8.0214501399145523E-9</v>
      </c>
      <c r="N35" s="44"/>
      <c r="O35" s="44"/>
      <c r="P35" s="7"/>
      <c r="Q35" s="28">
        <f t="shared" ca="1" si="4"/>
        <v>3868.7270033783584</v>
      </c>
      <c r="R35" s="27">
        <f t="shared" ca="1" si="5"/>
        <v>164.35952348567855</v>
      </c>
      <c r="S35" s="7"/>
      <c r="T35" s="28">
        <f t="shared" ca="1" si="6"/>
        <v>-0.99808598653365832</v>
      </c>
      <c r="U35" s="27">
        <f t="shared" ca="1" si="7"/>
        <v>4.2512273533335386E-2</v>
      </c>
      <c r="V35" s="7"/>
      <c r="W35" s="28">
        <f t="shared" ca="1" si="8"/>
        <v>-0.99797953269628448</v>
      </c>
      <c r="X35" s="27">
        <f t="shared" ca="1" si="11"/>
        <v>84.621404962310635</v>
      </c>
      <c r="Y35" s="7"/>
      <c r="Z35" s="28">
        <f t="shared" si="12"/>
        <v>84.545999999999992</v>
      </c>
      <c r="AA35" s="27">
        <f t="shared" si="9"/>
        <v>1.4756060693911257</v>
      </c>
      <c r="AB35" s="7"/>
      <c r="AC35" s="28">
        <f t="shared" ca="1" si="0"/>
        <v>7.5404962310642532E-2</v>
      </c>
      <c r="AD35" s="27">
        <f t="shared" ca="1" si="10"/>
        <v>-2.6592281744655111E-2</v>
      </c>
      <c r="AE35" s="7">
        <v>134</v>
      </c>
    </row>
    <row r="36" spans="1:31" s="26" customFormat="1" x14ac:dyDescent="0.25">
      <c r="A36" s="26">
        <v>16</v>
      </c>
      <c r="B36" s="26">
        <v>627</v>
      </c>
      <c r="C36" s="26">
        <v>15055</v>
      </c>
      <c r="D36" s="26">
        <v>13429</v>
      </c>
      <c r="E36" s="26">
        <v>11266</v>
      </c>
      <c r="F36" s="26">
        <v>12867</v>
      </c>
      <c r="G36" s="27"/>
      <c r="H36" s="7"/>
      <c r="I36" s="28">
        <f t="shared" si="1"/>
        <v>3789</v>
      </c>
      <c r="J36" s="27">
        <f t="shared" si="1"/>
        <v>562</v>
      </c>
      <c r="K36" s="7"/>
      <c r="L36" s="124">
        <f t="shared" si="2"/>
        <v>-0.98910196292727603</v>
      </c>
      <c r="M36" s="27">
        <f t="shared" ca="1" si="3"/>
        <v>3.7964762116062789E-6</v>
      </c>
      <c r="N36" s="44"/>
      <c r="O36" s="44"/>
      <c r="P36" s="7"/>
      <c r="Q36" s="28">
        <f t="shared" ca="1" si="4"/>
        <v>3827.7270033783584</v>
      </c>
      <c r="R36" s="27">
        <f t="shared" ca="1" si="5"/>
        <v>536.35952348567855</v>
      </c>
      <c r="S36" s="7"/>
      <c r="T36" s="28">
        <f t="shared" ca="1" si="6"/>
        <v>-0.98750846958502247</v>
      </c>
      <c r="U36" s="27">
        <f t="shared" ca="1" si="7"/>
        <v>0.13873161889897687</v>
      </c>
      <c r="V36" s="7"/>
      <c r="W36" s="28">
        <f t="shared" ca="1" si="8"/>
        <v>-0.98715350810059765</v>
      </c>
      <c r="X36" s="27">
        <f t="shared" ca="1" si="11"/>
        <v>90.181960499403431</v>
      </c>
      <c r="Y36" s="7"/>
      <c r="Z36" s="28">
        <f t="shared" si="12"/>
        <v>90.188999999999993</v>
      </c>
      <c r="AA36" s="27">
        <f t="shared" si="9"/>
        <v>1.5740949990811657</v>
      </c>
      <c r="AB36" s="7"/>
      <c r="AC36" s="28">
        <f t="shared" ca="1" si="0"/>
        <v>-7.0395005965622204E-3</v>
      </c>
      <c r="AD36" s="27">
        <f t="shared" ca="1" si="10"/>
        <v>-1.8476057254616762E-2</v>
      </c>
      <c r="AE36" s="7">
        <v>133</v>
      </c>
    </row>
    <row r="37" spans="1:31" s="26" customFormat="1" x14ac:dyDescent="0.25">
      <c r="A37" s="26">
        <v>17</v>
      </c>
      <c r="B37" s="26">
        <v>641</v>
      </c>
      <c r="C37" s="26">
        <v>15020</v>
      </c>
      <c r="D37" s="26">
        <v>13612</v>
      </c>
      <c r="E37" s="26">
        <v>11293</v>
      </c>
      <c r="F37" s="26">
        <v>12670</v>
      </c>
      <c r="G37" s="27"/>
      <c r="H37" s="7"/>
      <c r="I37" s="28">
        <f t="shared" si="1"/>
        <v>3727</v>
      </c>
      <c r="J37" s="27">
        <f t="shared" si="1"/>
        <v>942</v>
      </c>
      <c r="K37" s="7"/>
      <c r="L37" s="124">
        <f t="shared" si="2"/>
        <v>-0.97021278061188576</v>
      </c>
      <c r="M37" s="27">
        <f t="shared" ca="1" si="3"/>
        <v>4.7829500370885987E-7</v>
      </c>
      <c r="N37" s="44"/>
      <c r="O37" s="44"/>
      <c r="P37" s="7"/>
      <c r="Q37" s="28">
        <f t="shared" ca="1" si="4"/>
        <v>3765.7270033783584</v>
      </c>
      <c r="R37" s="27">
        <f t="shared" ca="1" si="5"/>
        <v>916.35952348567855</v>
      </c>
      <c r="S37" s="7"/>
      <c r="T37" s="28">
        <f t="shared" ca="1" si="6"/>
        <v>-0.97151320005293884</v>
      </c>
      <c r="U37" s="27">
        <f t="shared" ca="1" si="7"/>
        <v>0.23702019749828804</v>
      </c>
      <c r="V37" s="7"/>
      <c r="W37" s="28">
        <f t="shared" ca="1" si="8"/>
        <v>-0.97090436936519864</v>
      </c>
      <c r="X37" s="27">
        <f t="shared" ca="1" si="11"/>
        <v>95.901068645493808</v>
      </c>
      <c r="Y37" s="7"/>
      <c r="Z37" s="28">
        <f t="shared" si="12"/>
        <v>95.957999999999998</v>
      </c>
      <c r="AA37" s="27">
        <f t="shared" si="9"/>
        <v>1.6747830436287188</v>
      </c>
      <c r="AB37" s="7"/>
      <c r="AC37" s="28">
        <f t="shared" ca="1" si="0"/>
        <v>-5.6931354506190246E-2</v>
      </c>
      <c r="AD37" s="27">
        <f t="shared" ca="1" si="10"/>
        <v>8.7551757517886131E-2</v>
      </c>
      <c r="AE37" s="7">
        <v>132</v>
      </c>
    </row>
    <row r="38" spans="1:31" s="26" customFormat="1" x14ac:dyDescent="0.25">
      <c r="A38" s="26">
        <v>18</v>
      </c>
      <c r="B38" s="26">
        <v>622</v>
      </c>
      <c r="C38" s="26">
        <v>14967</v>
      </c>
      <c r="D38" s="26">
        <v>13796</v>
      </c>
      <c r="E38" s="26">
        <v>11349</v>
      </c>
      <c r="F38" s="26">
        <v>12494</v>
      </c>
      <c r="G38" s="27"/>
      <c r="H38" s="7"/>
      <c r="I38" s="28">
        <f t="shared" si="1"/>
        <v>3618</v>
      </c>
      <c r="J38" s="27">
        <f t="shared" si="1"/>
        <v>1302</v>
      </c>
      <c r="K38" s="7"/>
      <c r="L38" s="124">
        <f t="shared" si="2"/>
        <v>-0.94248956901822467</v>
      </c>
      <c r="M38" s="27">
        <f t="shared" ca="1" si="3"/>
        <v>2.8658521016128329E-9</v>
      </c>
      <c r="N38" s="44"/>
      <c r="O38" s="44"/>
      <c r="P38" s="7"/>
      <c r="Q38" s="28">
        <f t="shared" ca="1" si="4"/>
        <v>3656.7270033783584</v>
      </c>
      <c r="R38" s="27">
        <f t="shared" ca="1" si="5"/>
        <v>1276.3595234856784</v>
      </c>
      <c r="S38" s="7"/>
      <c r="T38" s="28">
        <f t="shared" ca="1" si="6"/>
        <v>-0.94339248426266298</v>
      </c>
      <c r="U38" s="27">
        <f t="shared" ca="1" si="7"/>
        <v>0.33013569301342494</v>
      </c>
      <c r="V38" s="7"/>
      <c r="W38" s="28">
        <f t="shared" ca="1" si="8"/>
        <v>-0.94254310267214081</v>
      </c>
      <c r="X38" s="27">
        <f t="shared" ca="1" si="11"/>
        <v>101.48552034002091</v>
      </c>
      <c r="Y38" s="7"/>
      <c r="Z38" s="28">
        <f t="shared" si="12"/>
        <v>101.556</v>
      </c>
      <c r="AA38" s="27">
        <f t="shared" si="9"/>
        <v>1.7724865751553611</v>
      </c>
      <c r="AB38" s="7"/>
      <c r="AC38" s="28">
        <f t="shared" ca="1" si="0"/>
        <v>-7.0479659979085341E-2</v>
      </c>
      <c r="AD38" s="27">
        <f t="shared" ca="1" si="10"/>
        <v>0.10223197214624236</v>
      </c>
      <c r="AE38" s="7">
        <v>131</v>
      </c>
    </row>
    <row r="39" spans="1:31" s="26" customFormat="1" x14ac:dyDescent="0.25">
      <c r="A39" s="26">
        <v>19</v>
      </c>
      <c r="B39" s="26">
        <v>636</v>
      </c>
      <c r="C39" s="26">
        <v>14886</v>
      </c>
      <c r="D39" s="26">
        <v>13975</v>
      </c>
      <c r="E39" s="26">
        <v>11416</v>
      </c>
      <c r="F39" s="26">
        <v>12320</v>
      </c>
      <c r="G39" s="27"/>
      <c r="H39" s="7"/>
      <c r="I39" s="28">
        <f t="shared" si="1"/>
        <v>3470</v>
      </c>
      <c r="J39" s="27">
        <f t="shared" si="1"/>
        <v>1655</v>
      </c>
      <c r="K39" s="7"/>
      <c r="L39" s="124">
        <f t="shared" si="2"/>
        <v>-0.90485298684973625</v>
      </c>
      <c r="M39" s="27">
        <f t="shared" ca="1" si="3"/>
        <v>5.3005589264988348E-7</v>
      </c>
      <c r="N39" s="44"/>
      <c r="O39" s="44"/>
      <c r="P39" s="7"/>
      <c r="Q39" s="28">
        <f t="shared" ca="1" si="4"/>
        <v>3508.7270033783584</v>
      </c>
      <c r="R39" s="27">
        <f t="shared" ca="1" si="5"/>
        <v>1629.3595234856784</v>
      </c>
      <c r="S39" s="7"/>
      <c r="T39" s="28">
        <f t="shared" ca="1" si="6"/>
        <v>-0.90521022796026995</v>
      </c>
      <c r="U39" s="27">
        <f t="shared" ca="1" si="7"/>
        <v>0.42144060944910083</v>
      </c>
      <c r="V39" s="7"/>
      <c r="W39" s="28">
        <f t="shared" ca="1" si="8"/>
        <v>-0.90412493747459066</v>
      </c>
      <c r="X39" s="27">
        <f t="shared" ca="1" si="11"/>
        <v>107.17385724274078</v>
      </c>
      <c r="Y39" s="7"/>
      <c r="Z39" s="28">
        <f t="shared" si="12"/>
        <v>107.28</v>
      </c>
      <c r="AA39" s="27">
        <f t="shared" si="9"/>
        <v>1.8723892215395166</v>
      </c>
      <c r="AB39" s="7"/>
      <c r="AC39" s="28">
        <f t="shared" ca="1" si="0"/>
        <v>-0.10614275725922084</v>
      </c>
      <c r="AD39" s="27">
        <f t="shared" ca="1" si="10"/>
        <v>6.4555506296287035E-2</v>
      </c>
      <c r="AE39" s="7">
        <v>130</v>
      </c>
    </row>
    <row r="40" spans="1:31" s="26" customFormat="1" x14ac:dyDescent="0.25">
      <c r="A40" s="26">
        <v>20</v>
      </c>
      <c r="B40" s="26">
        <v>610</v>
      </c>
      <c r="C40" s="26">
        <v>14809</v>
      </c>
      <c r="D40" s="26">
        <v>14135</v>
      </c>
      <c r="E40" s="26">
        <v>11506</v>
      </c>
      <c r="F40" s="26">
        <v>12148</v>
      </c>
      <c r="G40" s="27"/>
      <c r="H40" s="7"/>
      <c r="I40" s="28">
        <f t="shared" si="1"/>
        <v>3303</v>
      </c>
      <c r="J40" s="27">
        <f t="shared" si="1"/>
        <v>1987</v>
      </c>
      <c r="K40" s="7"/>
      <c r="L40" s="124">
        <f t="shared" si="2"/>
        <v>-0.86027508744273395</v>
      </c>
      <c r="M40" s="27">
        <f t="shared" ca="1" si="3"/>
        <v>2.9584788952302136E-7</v>
      </c>
      <c r="N40" s="44"/>
      <c r="O40" s="44"/>
      <c r="P40" s="7"/>
      <c r="Q40" s="28">
        <f t="shared" ca="1" si="4"/>
        <v>3341.7270033783584</v>
      </c>
      <c r="R40" s="27">
        <f t="shared" ca="1" si="5"/>
        <v>1961.3595234856784</v>
      </c>
      <c r="S40" s="7"/>
      <c r="T40" s="28">
        <f t="shared" ca="1" si="6"/>
        <v>-0.86212619551094805</v>
      </c>
      <c r="U40" s="27">
        <f t="shared" ca="1" si="7"/>
        <v>0.50731378864639376</v>
      </c>
      <c r="V40" s="7"/>
      <c r="W40" s="28">
        <f t="shared" ca="1" si="8"/>
        <v>-0.86081900645281084</v>
      </c>
      <c r="X40" s="27">
        <f t="shared" ca="1" si="11"/>
        <v>112.69465699379964</v>
      </c>
      <c r="Y40" s="7"/>
      <c r="Z40" s="28">
        <f t="shared" si="12"/>
        <v>112.77</v>
      </c>
      <c r="AA40" s="27">
        <f t="shared" si="9"/>
        <v>1.9682077974740053</v>
      </c>
      <c r="AB40" s="7"/>
      <c r="AC40" s="28">
        <f t="shared" ca="1" si="0"/>
        <v>-7.5343006200355944E-2</v>
      </c>
      <c r="AD40" s="27">
        <f t="shared" ca="1" si="10"/>
        <v>0.11045748833574009</v>
      </c>
      <c r="AE40" s="7">
        <v>129</v>
      </c>
    </row>
    <row r="41" spans="1:31" s="26" customFormat="1" x14ac:dyDescent="0.25">
      <c r="A41" s="26">
        <v>21</v>
      </c>
      <c r="B41" s="26">
        <v>605</v>
      </c>
      <c r="C41" s="26">
        <v>14700</v>
      </c>
      <c r="D41" s="26">
        <v>14287</v>
      </c>
      <c r="E41" s="26">
        <v>11603</v>
      </c>
      <c r="F41" s="26">
        <v>11998</v>
      </c>
      <c r="G41" s="27"/>
      <c r="H41" s="7"/>
      <c r="I41" s="28">
        <f t="shared" si="1"/>
        <v>3097</v>
      </c>
      <c r="J41" s="27">
        <f t="shared" si="1"/>
        <v>2289</v>
      </c>
      <c r="K41" s="7"/>
      <c r="L41" s="124">
        <f t="shared" si="2"/>
        <v>-0.80826889390499501</v>
      </c>
      <c r="M41" s="27">
        <f t="shared" ca="1" si="3"/>
        <v>6.3577410124796295E-7</v>
      </c>
      <c r="N41" s="44"/>
      <c r="O41" s="44"/>
      <c r="P41" s="7"/>
      <c r="Q41" s="28">
        <f t="shared" ca="1" si="4"/>
        <v>3135.7270033783584</v>
      </c>
      <c r="R41" s="27">
        <f t="shared" ca="1" si="5"/>
        <v>2263.3595234856784</v>
      </c>
      <c r="S41" s="7"/>
      <c r="T41" s="28">
        <f t="shared" ca="1" si="6"/>
        <v>-0.80898062254950909</v>
      </c>
      <c r="U41" s="27">
        <f t="shared" ca="1" si="7"/>
        <v>0.58542734321742529</v>
      </c>
      <c r="V41" s="7"/>
      <c r="W41" s="28">
        <f t="shared" ca="1" si="8"/>
        <v>-0.80747153946608596</v>
      </c>
      <c r="X41" s="27">
        <f t="shared" ca="1" si="11"/>
        <v>118.12477361738519</v>
      </c>
      <c r="Y41" s="7"/>
      <c r="Z41" s="28">
        <f t="shared" si="12"/>
        <v>118.21499999999999</v>
      </c>
      <c r="AA41" s="27">
        <f t="shared" si="9"/>
        <v>2.0632409752450966</v>
      </c>
      <c r="AB41" s="7"/>
      <c r="AC41" s="28">
        <f t="shared" ca="1" si="0"/>
        <v>-9.0226382614801537E-2</v>
      </c>
      <c r="AD41" s="27">
        <f t="shared" ca="1" si="10"/>
        <v>3.8688270365213384E-2</v>
      </c>
      <c r="AE41" s="7">
        <v>128</v>
      </c>
    </row>
    <row r="42" spans="1:31" s="26" customFormat="1" x14ac:dyDescent="0.25">
      <c r="A42" s="26">
        <v>22</v>
      </c>
      <c r="B42" s="26">
        <v>631</v>
      </c>
      <c r="C42" s="26">
        <v>14582</v>
      </c>
      <c r="D42" s="26">
        <v>14446</v>
      </c>
      <c r="E42" s="26">
        <v>11724</v>
      </c>
      <c r="F42" s="26">
        <v>11855</v>
      </c>
      <c r="G42" s="27"/>
      <c r="H42" s="7"/>
      <c r="I42" s="28">
        <f t="shared" si="1"/>
        <v>2858</v>
      </c>
      <c r="J42" s="27">
        <f t="shared" si="1"/>
        <v>2591</v>
      </c>
      <c r="K42" s="7"/>
      <c r="L42" s="124">
        <f t="shared" si="2"/>
        <v>-0.74626759255411312</v>
      </c>
      <c r="M42" s="27">
        <f t="shared" ca="1" si="3"/>
        <v>4.3185882397317793E-7</v>
      </c>
      <c r="N42" s="44"/>
      <c r="O42" s="44"/>
      <c r="P42" s="7"/>
      <c r="Q42" s="28">
        <f t="shared" ca="1" si="4"/>
        <v>2896.7270033783584</v>
      </c>
      <c r="R42" s="27">
        <f t="shared" ca="1" si="5"/>
        <v>2565.3595234856784</v>
      </c>
      <c r="S42" s="7"/>
      <c r="T42" s="28">
        <f t="shared" ca="1" si="6"/>
        <v>-0.74732143838550957</v>
      </c>
      <c r="U42" s="27">
        <f t="shared" ca="1" si="7"/>
        <v>0.66354089778845682</v>
      </c>
      <c r="V42" s="7"/>
      <c r="W42" s="28">
        <f t="shared" ca="1" si="8"/>
        <v>-0.74561043289012485</v>
      </c>
      <c r="X42" s="27">
        <f t="shared" ca="1" si="11"/>
        <v>123.84901065620988</v>
      </c>
      <c r="Y42" s="7"/>
      <c r="Z42" s="28">
        <f t="shared" si="12"/>
        <v>123.89399999999999</v>
      </c>
      <c r="AA42" s="27">
        <f t="shared" si="9"/>
        <v>2.1623582234658545</v>
      </c>
      <c r="AB42" s="7"/>
      <c r="AC42" s="28">
        <f t="shared" ca="1" si="0"/>
        <v>-4.4989343790106773E-2</v>
      </c>
      <c r="AD42" s="27">
        <f t="shared" ca="1" si="10"/>
        <v>-0.11135988955443565</v>
      </c>
      <c r="AE42" s="7">
        <v>127</v>
      </c>
    </row>
    <row r="43" spans="1:31" s="26" customFormat="1" x14ac:dyDescent="0.25">
      <c r="A43" s="26">
        <v>23</v>
      </c>
      <c r="B43" s="26">
        <v>618</v>
      </c>
      <c r="C43" s="26">
        <v>14458</v>
      </c>
      <c r="D43" s="26">
        <v>14573</v>
      </c>
      <c r="E43" s="26">
        <v>11855</v>
      </c>
      <c r="F43" s="26">
        <v>11718</v>
      </c>
      <c r="G43" s="27"/>
      <c r="H43" s="7"/>
      <c r="I43" s="28">
        <f t="shared" si="1"/>
        <v>2603</v>
      </c>
      <c r="J43" s="27">
        <f t="shared" si="1"/>
        <v>2855</v>
      </c>
      <c r="K43" s="7"/>
      <c r="L43" s="124">
        <f t="shared" si="2"/>
        <v>-0.67844141828394511</v>
      </c>
      <c r="M43" s="27">
        <f t="shared" ca="1" si="3"/>
        <v>1.45314432783252E-6</v>
      </c>
      <c r="N43" s="44"/>
      <c r="O43" s="44"/>
      <c r="P43" s="7"/>
      <c r="Q43" s="28">
        <f t="shared" ca="1" si="4"/>
        <v>2641.7270033783584</v>
      </c>
      <c r="R43" s="27">
        <f t="shared" ca="1" si="5"/>
        <v>2829.3595234856784</v>
      </c>
      <c r="S43" s="7"/>
      <c r="T43" s="28">
        <f t="shared" ca="1" si="6"/>
        <v>-0.68153444272935937</v>
      </c>
      <c r="U43" s="27">
        <f t="shared" ca="1" si="7"/>
        <v>0.7318255944995572</v>
      </c>
      <c r="V43" s="7"/>
      <c r="W43" s="28">
        <f t="shared" ca="1" si="8"/>
        <v>-0.67964688264585404</v>
      </c>
      <c r="X43" s="27">
        <f t="shared" ca="1" si="11"/>
        <v>129.29929630050771</v>
      </c>
      <c r="Y43" s="7"/>
      <c r="Z43" s="28">
        <f t="shared" si="12"/>
        <v>129.45599999999999</v>
      </c>
      <c r="AA43" s="27">
        <f t="shared" si="9"/>
        <v>2.2594334364617792</v>
      </c>
      <c r="AB43" s="7"/>
      <c r="AC43" s="28">
        <f t="shared" ca="1" si="0"/>
        <v>-0.15670369949228302</v>
      </c>
      <c r="AD43" s="27">
        <f t="shared" ca="1" si="10"/>
        <v>0.16220309355119866</v>
      </c>
      <c r="AE43" s="7">
        <v>126</v>
      </c>
    </row>
    <row r="44" spans="1:31" s="26" customFormat="1" x14ac:dyDescent="0.25">
      <c r="A44" s="26">
        <v>24</v>
      </c>
      <c r="B44" s="26">
        <v>625</v>
      </c>
      <c r="C44" s="26">
        <v>14314</v>
      </c>
      <c r="D44" s="26">
        <v>14703</v>
      </c>
      <c r="E44" s="26">
        <v>12000</v>
      </c>
      <c r="F44" s="26">
        <v>11599</v>
      </c>
      <c r="G44" s="27"/>
      <c r="H44" s="7"/>
      <c r="I44" s="28">
        <f t="shared" si="1"/>
        <v>2314</v>
      </c>
      <c r="J44" s="27">
        <f t="shared" si="1"/>
        <v>3104</v>
      </c>
      <c r="K44" s="7"/>
      <c r="L44" s="124">
        <f t="shared" si="2"/>
        <v>-0.60335494858835115</v>
      </c>
      <c r="M44" s="27">
        <f t="shared" ca="1" si="3"/>
        <v>2.4547813720536167E-6</v>
      </c>
      <c r="N44" s="44"/>
      <c r="O44" s="44"/>
      <c r="P44" s="7"/>
      <c r="Q44" s="28">
        <f t="shared" ca="1" si="4"/>
        <v>2352.7270033783584</v>
      </c>
      <c r="R44" s="27">
        <f t="shared" ca="1" si="5"/>
        <v>3078.3595234856784</v>
      </c>
      <c r="S44" s="7"/>
      <c r="T44" s="28">
        <f t="shared" ca="1" si="6"/>
        <v>-0.60697584765238921</v>
      </c>
      <c r="U44" s="27">
        <f t="shared" ca="1" si="7"/>
        <v>0.79623047889752685</v>
      </c>
      <c r="V44" s="7"/>
      <c r="W44" s="28">
        <f t="shared" ca="1" si="8"/>
        <v>-0.60492172278141587</v>
      </c>
      <c r="X44" s="27">
        <f t="shared" ca="1" si="11"/>
        <v>134.95707738765486</v>
      </c>
      <c r="Y44" s="7"/>
      <c r="Z44" s="28">
        <f t="shared" si="12"/>
        <v>135.08099999999999</v>
      </c>
      <c r="AA44" s="27">
        <f t="shared" si="9"/>
        <v>2.3576082068864599</v>
      </c>
      <c r="AB44" s="7"/>
      <c r="AC44" s="28">
        <f t="shared" ca="1" si="0"/>
        <v>-0.12392261234512603</v>
      </c>
      <c r="AD44" s="27">
        <f t="shared" ca="1" si="10"/>
        <v>7.3211538524077469E-2</v>
      </c>
      <c r="AE44" s="7">
        <v>125</v>
      </c>
    </row>
    <row r="45" spans="1:31" s="26" customFormat="1" x14ac:dyDescent="0.25">
      <c r="A45" s="26">
        <v>25</v>
      </c>
      <c r="B45" s="26">
        <v>634</v>
      </c>
      <c r="C45" s="26">
        <v>14143</v>
      </c>
      <c r="D45" s="26">
        <v>14806</v>
      </c>
      <c r="E45" s="26">
        <v>12154</v>
      </c>
      <c r="F45" s="26">
        <v>11484</v>
      </c>
      <c r="G45" s="27"/>
      <c r="H45" s="7"/>
      <c r="I45" s="28">
        <f t="shared" si="1"/>
        <v>1989</v>
      </c>
      <c r="J45" s="27">
        <f t="shared" si="1"/>
        <v>3322</v>
      </c>
      <c r="K45" s="7"/>
      <c r="L45" s="124">
        <f t="shared" si="2"/>
        <v>-0.52125665318819236</v>
      </c>
      <c r="M45" s="27">
        <f t="shared" ca="1" si="3"/>
        <v>1.0692315611426365E-7</v>
      </c>
      <c r="N45" s="44"/>
      <c r="O45" s="44"/>
      <c r="P45" s="7"/>
      <c r="Q45" s="28">
        <f t="shared" ca="1" si="4"/>
        <v>2027.7270033783584</v>
      </c>
      <c r="R45" s="27">
        <f t="shared" ca="1" si="5"/>
        <v>3296.3595234856784</v>
      </c>
      <c r="S45" s="7"/>
      <c r="T45" s="28">
        <f t="shared" ca="1" si="6"/>
        <v>-0.52312967671808019</v>
      </c>
      <c r="U45" s="27">
        <f t="shared" ca="1" si="7"/>
        <v>0.85261708451502638</v>
      </c>
      <c r="V45" s="7"/>
      <c r="W45" s="28">
        <f t="shared" ca="1" si="8"/>
        <v>-0.52092966212391956</v>
      </c>
      <c r="X45" s="27">
        <f t="shared" ca="1" si="11"/>
        <v>140.75819238495995</v>
      </c>
      <c r="Y45" s="7"/>
      <c r="Z45" s="28">
        <f t="shared" si="12"/>
        <v>140.78699999999998</v>
      </c>
      <c r="AA45" s="27">
        <f t="shared" si="9"/>
        <v>2.4571966940052561</v>
      </c>
      <c r="AB45" s="7"/>
      <c r="AC45" s="28">
        <f t="shared" ca="1" si="0"/>
        <v>-2.8807615040022938E-2</v>
      </c>
      <c r="AD45" s="27">
        <f t="shared" ca="1" si="10"/>
        <v>1.9262609568272637E-2</v>
      </c>
      <c r="AE45" s="7">
        <v>124</v>
      </c>
    </row>
    <row r="46" spans="1:31" s="26" customFormat="1" x14ac:dyDescent="0.25">
      <c r="A46" s="26">
        <v>26</v>
      </c>
      <c r="B46" s="26">
        <v>639</v>
      </c>
      <c r="C46" s="26">
        <v>13981</v>
      </c>
      <c r="D46" s="26">
        <v>14898</v>
      </c>
      <c r="E46" s="26">
        <v>12329</v>
      </c>
      <c r="F46" s="26">
        <v>11392</v>
      </c>
      <c r="G46" s="27"/>
      <c r="H46" s="7"/>
      <c r="I46" s="28">
        <f t="shared" si="1"/>
        <v>1652</v>
      </c>
      <c r="J46" s="27">
        <f t="shared" si="1"/>
        <v>3506</v>
      </c>
      <c r="K46" s="7"/>
      <c r="L46" s="124">
        <f t="shared" si="2"/>
        <v>-0.4332885597262835</v>
      </c>
      <c r="M46" s="27">
        <f t="shared" ca="1" si="3"/>
        <v>3.3164081467163763E-7</v>
      </c>
      <c r="N46" s="44"/>
      <c r="O46" s="44"/>
      <c r="P46" s="7"/>
      <c r="Q46" s="28">
        <f t="shared" ca="1" si="4"/>
        <v>1690.7270033783584</v>
      </c>
      <c r="R46" s="27">
        <f t="shared" ca="1" si="5"/>
        <v>3480.3595234856784</v>
      </c>
      <c r="S46" s="7"/>
      <c r="T46" s="28">
        <f t="shared" ca="1" si="6"/>
        <v>-0.43618764716465819</v>
      </c>
      <c r="U46" s="27">
        <f t="shared" ca="1" si="7"/>
        <v>0.90020944888942978</v>
      </c>
      <c r="V46" s="7"/>
      <c r="W46" s="28">
        <f t="shared" ca="1" si="8"/>
        <v>-0.43386444236595206</v>
      </c>
      <c r="X46" s="27">
        <f t="shared" ca="1" si="11"/>
        <v>146.44999354698587</v>
      </c>
      <c r="Y46" s="7"/>
      <c r="Z46" s="28">
        <f t="shared" si="12"/>
        <v>146.53799999999998</v>
      </c>
      <c r="AA46" s="27">
        <f t="shared" si="9"/>
        <v>2.5575705792874501</v>
      </c>
      <c r="AB46" s="7"/>
      <c r="AC46" s="28">
        <f t="shared" ca="1" si="0"/>
        <v>-8.8006453014116914E-2</v>
      </c>
      <c r="AD46" s="27">
        <f t="shared" ca="1" si="10"/>
        <v>7.5846133798847859E-2</v>
      </c>
      <c r="AE46" s="7">
        <v>123</v>
      </c>
    </row>
    <row r="47" spans="1:31" s="26" customFormat="1" x14ac:dyDescent="0.25">
      <c r="A47" s="26">
        <v>27</v>
      </c>
      <c r="B47" s="26">
        <v>619</v>
      </c>
      <c r="C47" s="26">
        <v>13815</v>
      </c>
      <c r="D47" s="26">
        <v>14983</v>
      </c>
      <c r="E47" s="26">
        <v>12509</v>
      </c>
      <c r="F47" s="26">
        <v>11326</v>
      </c>
      <c r="G47" s="27"/>
      <c r="H47" s="7"/>
      <c r="I47" s="28">
        <f t="shared" si="1"/>
        <v>1306</v>
      </c>
      <c r="J47" s="27">
        <f t="shared" si="1"/>
        <v>3657</v>
      </c>
      <c r="K47" s="7"/>
      <c r="L47" s="124">
        <f t="shared" si="2"/>
        <v>-0.34390731407422409</v>
      </c>
      <c r="M47" s="27">
        <f t="shared" ca="1" si="3"/>
        <v>3.505217012668686E-7</v>
      </c>
      <c r="N47" s="44"/>
      <c r="O47" s="44"/>
      <c r="P47" s="7"/>
      <c r="Q47" s="28">
        <f t="shared" ca="1" si="4"/>
        <v>1344.7270033783584</v>
      </c>
      <c r="R47" s="27">
        <f t="shared" ca="1" si="5"/>
        <v>3631.3595234856784</v>
      </c>
      <c r="S47" s="7"/>
      <c r="T47" s="28">
        <f t="shared" ca="1" si="6"/>
        <v>-0.34692372364690149</v>
      </c>
      <c r="U47" s="27">
        <f t="shared" ca="1" si="7"/>
        <v>0.93926622617494548</v>
      </c>
      <c r="V47" s="7"/>
      <c r="W47" s="28">
        <f t="shared" ca="1" si="8"/>
        <v>-0.34449936280639643</v>
      </c>
      <c r="X47" s="27">
        <f t="shared" ca="1" si="11"/>
        <v>152.04040017493844</v>
      </c>
      <c r="Y47" s="7"/>
      <c r="Z47" s="28">
        <f t="shared" si="12"/>
        <v>152.10899999999998</v>
      </c>
      <c r="AA47" s="27">
        <f t="shared" si="9"/>
        <v>2.6548028719160541</v>
      </c>
      <c r="AB47" s="7"/>
      <c r="AC47" s="28">
        <f t="shared" ca="1" si="0"/>
        <v>-6.8599825061539832E-2</v>
      </c>
      <c r="AD47" s="27">
        <f t="shared" ca="1" si="10"/>
        <v>0.12289727090734459</v>
      </c>
      <c r="AE47" s="7">
        <v>122</v>
      </c>
    </row>
    <row r="48" spans="1:31" s="26" customFormat="1" x14ac:dyDescent="0.25">
      <c r="A48" s="26">
        <v>28</v>
      </c>
      <c r="B48" s="26">
        <v>622</v>
      </c>
      <c r="C48" s="26">
        <v>13622</v>
      </c>
      <c r="D48" s="26">
        <v>15031</v>
      </c>
      <c r="E48" s="26">
        <v>12678</v>
      </c>
      <c r="F48" s="26">
        <v>11263</v>
      </c>
      <c r="G48" s="27"/>
      <c r="H48" s="7"/>
      <c r="I48" s="28">
        <f t="shared" si="1"/>
        <v>944</v>
      </c>
      <c r="J48" s="27">
        <f t="shared" si="1"/>
        <v>3768</v>
      </c>
      <c r="K48" s="7"/>
      <c r="L48" s="124">
        <f t="shared" si="2"/>
        <v>-0.25082324985957122</v>
      </c>
      <c r="M48" s="27">
        <f t="shared" ca="1" si="3"/>
        <v>4.4068754161356471E-8</v>
      </c>
      <c r="N48" s="44"/>
      <c r="O48" s="44"/>
      <c r="P48" s="7"/>
      <c r="Q48" s="28">
        <f t="shared" ca="1" si="4"/>
        <v>982.72700337835852</v>
      </c>
      <c r="R48" s="27">
        <f t="shared" ca="1" si="5"/>
        <v>3742.3595234856784</v>
      </c>
      <c r="S48" s="7"/>
      <c r="T48" s="28">
        <f t="shared" ca="1" si="6"/>
        <v>-0.25353198863699422</v>
      </c>
      <c r="U48" s="27">
        <f t="shared" ca="1" si="7"/>
        <v>0.9679768372921127</v>
      </c>
      <c r="V48" s="7"/>
      <c r="W48" s="28">
        <f t="shared" ca="1" si="8"/>
        <v>-0.25103317545153503</v>
      </c>
      <c r="X48" s="27">
        <f t="shared" ca="1" si="11"/>
        <v>157.6434921772626</v>
      </c>
      <c r="Y48" s="7"/>
      <c r="Z48" s="28">
        <f t="shared" si="12"/>
        <v>157.70699999999999</v>
      </c>
      <c r="AA48" s="27">
        <f t="shared" si="9"/>
        <v>2.7525064034426974</v>
      </c>
      <c r="AB48" s="7"/>
      <c r="AC48" s="28">
        <f t="shared" ca="1" si="0"/>
        <v>-6.3507822737392416E-2</v>
      </c>
      <c r="AD48" s="27">
        <f t="shared" ca="1" si="10"/>
        <v>9.8658641874152408E-2</v>
      </c>
      <c r="AE48" s="7">
        <v>121</v>
      </c>
    </row>
    <row r="49" spans="1:31" s="26" customFormat="1" x14ac:dyDescent="0.25">
      <c r="A49" s="26">
        <v>29</v>
      </c>
      <c r="B49" s="26">
        <v>603</v>
      </c>
      <c r="C49" s="26">
        <v>13449</v>
      </c>
      <c r="D49" s="26">
        <v>15070</v>
      </c>
      <c r="E49" s="26">
        <v>12862</v>
      </c>
      <c r="F49" s="26">
        <v>11229</v>
      </c>
      <c r="G49" s="27"/>
      <c r="H49" s="7"/>
      <c r="I49" s="28">
        <f t="shared" si="1"/>
        <v>587</v>
      </c>
      <c r="J49" s="27">
        <f t="shared" si="1"/>
        <v>3841</v>
      </c>
      <c r="K49" s="7"/>
      <c r="L49" s="124">
        <f t="shared" si="2"/>
        <v>-0.15829085125863918</v>
      </c>
      <c r="M49" s="27">
        <f t="shared" ca="1" si="3"/>
        <v>3.4982944731740867E-7</v>
      </c>
      <c r="N49" s="44"/>
      <c r="O49" s="44"/>
      <c r="P49" s="7"/>
      <c r="Q49" s="28">
        <f t="shared" ca="1" si="4"/>
        <v>625.72700337835852</v>
      </c>
      <c r="R49" s="27">
        <f t="shared" ca="1" si="5"/>
        <v>3815.3595234856784</v>
      </c>
      <c r="S49" s="7"/>
      <c r="T49" s="28">
        <f t="shared" ca="1" si="6"/>
        <v>-0.16143019471838402</v>
      </c>
      <c r="U49" s="27">
        <f t="shared" ca="1" si="7"/>
        <v>0.98685859054934877</v>
      </c>
      <c r="V49" s="7"/>
      <c r="W49" s="28">
        <f t="shared" ca="1" si="8"/>
        <v>-0.15888231507605949</v>
      </c>
      <c r="X49" s="27">
        <f t="shared" ca="1" si="11"/>
        <v>163.03614919200845</v>
      </c>
      <c r="Y49" s="7"/>
      <c r="Z49" s="28">
        <f t="shared" si="12"/>
        <v>163.13399999999999</v>
      </c>
      <c r="AA49" s="27">
        <f t="shared" si="9"/>
        <v>2.847225421948429</v>
      </c>
      <c r="AB49" s="7"/>
      <c r="AC49" s="28">
        <f t="shared" ca="1" si="0"/>
        <v>-9.7850807991534339E-2</v>
      </c>
      <c r="AD49" s="27">
        <f t="shared" ca="1" si="10"/>
        <v>6.0192925926600083E-2</v>
      </c>
      <c r="AE49" s="7">
        <v>120</v>
      </c>
    </row>
    <row r="50" spans="1:31" s="26" customFormat="1" x14ac:dyDescent="0.25">
      <c r="A50" s="26">
        <v>30</v>
      </c>
      <c r="B50" s="26">
        <v>617</v>
      </c>
      <c r="C50" s="26">
        <v>13256</v>
      </c>
      <c r="D50" s="26">
        <v>15089</v>
      </c>
      <c r="E50" s="26">
        <v>13049</v>
      </c>
      <c r="F50" s="26">
        <v>11201</v>
      </c>
      <c r="G50" s="27"/>
      <c r="H50" s="7"/>
      <c r="I50" s="28">
        <f t="shared" si="1"/>
        <v>207</v>
      </c>
      <c r="J50" s="27">
        <f t="shared" si="1"/>
        <v>3888</v>
      </c>
      <c r="K50" s="7"/>
      <c r="L50" s="124">
        <f t="shared" si="2"/>
        <v>-6.2148657803775882E-2</v>
      </c>
      <c r="M50" s="27">
        <f t="shared" ca="1" si="3"/>
        <v>1.7784504425282663E-6</v>
      </c>
      <c r="N50" s="44"/>
      <c r="O50" s="44"/>
      <c r="P50" s="7"/>
      <c r="Q50" s="28">
        <f t="shared" ca="1" si="4"/>
        <v>245.72700337835849</v>
      </c>
      <c r="R50" s="27">
        <f t="shared" ca="1" si="5"/>
        <v>3862.3595234856784</v>
      </c>
      <c r="S50" s="7"/>
      <c r="T50" s="28">
        <f t="shared" ca="1" si="6"/>
        <v>-6.3394671779807316E-2</v>
      </c>
      <c r="U50" s="27">
        <f t="shared" ca="1" si="7"/>
        <v>0.9990153357971584</v>
      </c>
      <c r="V50" s="7"/>
      <c r="W50" s="28">
        <f t="shared" ca="1" si="8"/>
        <v>-6.081507224501774E-2</v>
      </c>
      <c r="X50" s="27">
        <f t="shared" ca="1" si="11"/>
        <v>168.69859196633274</v>
      </c>
      <c r="Y50" s="7"/>
      <c r="Z50" s="28">
        <f t="shared" si="12"/>
        <v>168.68699999999998</v>
      </c>
      <c r="AA50" s="27">
        <f t="shared" si="9"/>
        <v>2.9441435553116744</v>
      </c>
      <c r="AB50" s="7"/>
      <c r="AC50" s="28">
        <f t="shared" ca="1" si="0"/>
        <v>1.159196633275883E-2</v>
      </c>
      <c r="AD50" s="27">
        <f t="shared" ca="1" si="10"/>
        <v>-1.940199219464489E-2</v>
      </c>
      <c r="AE50" s="7">
        <v>119</v>
      </c>
    </row>
    <row r="51" spans="1:31" s="26" customFormat="1" x14ac:dyDescent="0.25">
      <c r="A51" s="26">
        <v>31</v>
      </c>
      <c r="B51" s="26">
        <v>632</v>
      </c>
      <c r="C51" s="26">
        <v>13066</v>
      </c>
      <c r="D51" s="26">
        <v>15091</v>
      </c>
      <c r="E51" s="26">
        <v>13242</v>
      </c>
      <c r="F51" s="26">
        <v>11204</v>
      </c>
      <c r="G51" s="27"/>
      <c r="H51" s="7"/>
      <c r="I51" s="28">
        <f t="shared" si="1"/>
        <v>-176</v>
      </c>
      <c r="J51" s="27">
        <f t="shared" si="1"/>
        <v>3887</v>
      </c>
      <c r="K51" s="7"/>
      <c r="L51" s="124">
        <f t="shared" si="2"/>
        <v>3.6927619203129175E-2</v>
      </c>
      <c r="M51" s="27">
        <f t="shared" ca="1" si="3"/>
        <v>1.1373319537588429E-6</v>
      </c>
      <c r="N51" s="44"/>
      <c r="O51" s="44"/>
      <c r="P51" s="7"/>
      <c r="Q51" s="28">
        <f t="shared" ca="1" si="4"/>
        <v>-137.27299662164151</v>
      </c>
      <c r="R51" s="27">
        <f t="shared" ca="1" si="5"/>
        <v>3861.3595234856784</v>
      </c>
      <c r="S51" s="7"/>
      <c r="T51" s="28">
        <f t="shared" ca="1" si="6"/>
        <v>3.5414815813547627E-2</v>
      </c>
      <c r="U51" s="27">
        <f t="shared" ca="1" si="7"/>
        <v>0.99875668164294962</v>
      </c>
      <c r="V51" s="7"/>
      <c r="W51" s="28">
        <f t="shared" ca="1" si="8"/>
        <v>3.7994076869311402E-2</v>
      </c>
      <c r="X51" s="27">
        <f t="shared" ca="1" si="11"/>
        <v>174.36073416506008</v>
      </c>
      <c r="Y51" s="7"/>
      <c r="Z51" s="28">
        <f t="shared" si="12"/>
        <v>174.37499999999997</v>
      </c>
      <c r="AA51" s="27">
        <f t="shared" si="9"/>
        <v>3.0434178831651115</v>
      </c>
      <c r="AB51" s="7"/>
      <c r="AC51" s="28">
        <f t="shared" ca="1" si="0"/>
        <v>-1.426583493989142E-2</v>
      </c>
      <c r="AD51" s="27">
        <f t="shared" ca="1" si="10"/>
        <v>1.1176994545849084E-2</v>
      </c>
      <c r="AE51" s="7">
        <v>118</v>
      </c>
    </row>
    <row r="52" spans="1:31" s="26" customFormat="1" x14ac:dyDescent="0.25">
      <c r="A52" s="26">
        <v>32</v>
      </c>
      <c r="B52" s="26">
        <v>629</v>
      </c>
      <c r="C52" s="26">
        <v>12876</v>
      </c>
      <c r="D52" s="26">
        <v>15079</v>
      </c>
      <c r="E52" s="26">
        <v>13433</v>
      </c>
      <c r="F52" s="26">
        <v>11223</v>
      </c>
      <c r="G52" s="27"/>
      <c r="H52" s="7"/>
      <c r="I52" s="28">
        <f t="shared" si="1"/>
        <v>-557</v>
      </c>
      <c r="J52" s="27">
        <f t="shared" si="1"/>
        <v>3856</v>
      </c>
      <c r="K52" s="7"/>
      <c r="L52" s="124">
        <f t="shared" si="2"/>
        <v>0.13517406213962094</v>
      </c>
      <c r="M52" s="27">
        <f t="shared" ca="1" si="3"/>
        <v>1.1949716579722678E-6</v>
      </c>
      <c r="N52" s="44"/>
      <c r="O52" s="44"/>
      <c r="P52" s="7"/>
      <c r="Q52" s="28">
        <f t="shared" ca="1" si="4"/>
        <v>-518.27299662164148</v>
      </c>
      <c r="R52" s="27">
        <f t="shared" ca="1" si="5"/>
        <v>3830.3595234856784</v>
      </c>
      <c r="S52" s="7"/>
      <c r="T52" s="28">
        <f t="shared" ca="1" si="6"/>
        <v>0.13370832697038373</v>
      </c>
      <c r="U52" s="27">
        <f t="shared" ca="1" si="7"/>
        <v>0.99073840286247949</v>
      </c>
      <c r="V52" s="7"/>
      <c r="W52" s="28">
        <f t="shared" ca="1" si="8"/>
        <v>0.1362672097316561</v>
      </c>
      <c r="X52" s="27">
        <f t="shared" ca="1" si="11"/>
        <v>180.01355984494535</v>
      </c>
      <c r="Y52" s="7"/>
      <c r="Z52" s="28">
        <f t="shared" si="12"/>
        <v>180.03599999999997</v>
      </c>
      <c r="AA52" s="27">
        <f t="shared" si="9"/>
        <v>3.1422209721205103</v>
      </c>
      <c r="AB52" s="7"/>
      <c r="AC52" s="28">
        <f t="shared" ca="1" si="0"/>
        <v>-2.2440155054624711E-2</v>
      </c>
      <c r="AD52" s="27">
        <f t="shared" ca="1" si="10"/>
        <v>-2.8385453953944761E-2</v>
      </c>
      <c r="AE52" s="7">
        <v>117</v>
      </c>
    </row>
    <row r="53" spans="1:31" s="26" customFormat="1" x14ac:dyDescent="0.25">
      <c r="A53" s="26">
        <v>33</v>
      </c>
      <c r="B53" s="26">
        <v>632</v>
      </c>
      <c r="C53" s="26">
        <v>12693</v>
      </c>
      <c r="D53" s="26">
        <v>15039</v>
      </c>
      <c r="E53" s="26">
        <v>13617</v>
      </c>
      <c r="F53" s="26">
        <v>11259</v>
      </c>
      <c r="G53" s="27"/>
      <c r="H53" s="7"/>
      <c r="I53" s="28">
        <f t="shared" si="1"/>
        <v>-924</v>
      </c>
      <c r="J53" s="27">
        <f t="shared" si="1"/>
        <v>3780</v>
      </c>
      <c r="K53" s="7"/>
      <c r="L53" s="124">
        <f t="shared" si="2"/>
        <v>0.23255997199747469</v>
      </c>
      <c r="M53" s="27">
        <f t="shared" ca="1" si="3"/>
        <v>2.7606940519028569E-6</v>
      </c>
      <c r="N53" s="44"/>
      <c r="O53" s="44"/>
      <c r="P53" s="7"/>
      <c r="Q53" s="28">
        <f t="shared" ca="1" si="4"/>
        <v>-885.27299662164148</v>
      </c>
      <c r="R53" s="27">
        <f t="shared" ca="1" si="5"/>
        <v>3754.3595234856784</v>
      </c>
      <c r="S53" s="7"/>
      <c r="T53" s="28">
        <f t="shared" ca="1" si="6"/>
        <v>0.22839000307158808</v>
      </c>
      <c r="U53" s="27">
        <f t="shared" ca="1" si="7"/>
        <v>0.9710806871426173</v>
      </c>
      <c r="V53" s="7"/>
      <c r="W53" s="28">
        <f t="shared" ca="1" si="8"/>
        <v>0.23089843835294538</v>
      </c>
      <c r="X53" s="27">
        <f t="shared" ca="1" si="11"/>
        <v>185.55729182622122</v>
      </c>
      <c r="Y53" s="7"/>
      <c r="Z53" s="28">
        <f t="shared" si="12"/>
        <v>185.72399999999996</v>
      </c>
      <c r="AA53" s="27">
        <f t="shared" si="9"/>
        <v>3.2414952999739479</v>
      </c>
      <c r="AB53" s="7"/>
      <c r="AC53" s="28">
        <f t="shared" ca="1" si="0"/>
        <v>-0.16670817377874414</v>
      </c>
      <c r="AD53" s="27">
        <f t="shared" ca="1" si="10"/>
        <v>0.12049031770973784</v>
      </c>
      <c r="AE53" s="7">
        <v>116</v>
      </c>
    </row>
    <row r="54" spans="1:31" s="26" customFormat="1" x14ac:dyDescent="0.25">
      <c r="A54" s="26">
        <v>34</v>
      </c>
      <c r="B54" s="26">
        <v>634</v>
      </c>
      <c r="C54" s="26">
        <v>12502</v>
      </c>
      <c r="D54" s="26">
        <v>14995</v>
      </c>
      <c r="E54" s="26">
        <v>13804</v>
      </c>
      <c r="F54" s="26">
        <v>11316</v>
      </c>
      <c r="G54" s="27"/>
      <c r="H54" s="7"/>
      <c r="I54" s="28">
        <f t="shared" si="1"/>
        <v>-1302</v>
      </c>
      <c r="J54" s="27">
        <f t="shared" si="1"/>
        <v>3679</v>
      </c>
      <c r="K54" s="7"/>
      <c r="L54" s="124">
        <f t="shared" si="2"/>
        <v>0.32795281920114916</v>
      </c>
      <c r="M54" s="27">
        <f t="shared" ca="1" si="3"/>
        <v>1.584272628502195E-7</v>
      </c>
      <c r="N54" s="44"/>
      <c r="O54" s="44"/>
      <c r="P54" s="7"/>
      <c r="Q54" s="28">
        <f t="shared" ca="1" si="4"/>
        <v>-1263.2729966216416</v>
      </c>
      <c r="R54" s="27">
        <f t="shared" ca="1" si="5"/>
        <v>3653.3595234856784</v>
      </c>
      <c r="S54" s="7"/>
      <c r="T54" s="28">
        <f t="shared" ca="1" si="6"/>
        <v>0.32590954957364598</v>
      </c>
      <c r="U54" s="27">
        <f t="shared" ca="1" si="7"/>
        <v>0.94495661756753724</v>
      </c>
      <c r="V54" s="7"/>
      <c r="W54" s="28">
        <f t="shared" ca="1" si="8"/>
        <v>0.32835084842476248</v>
      </c>
      <c r="X54" s="27">
        <f t="shared" ca="1" si="11"/>
        <v>191.34334652656696</v>
      </c>
      <c r="Y54" s="7"/>
      <c r="Z54" s="28">
        <f t="shared" si="12"/>
        <v>191.42999999999995</v>
      </c>
      <c r="AA54" s="27">
        <f t="shared" si="9"/>
        <v>3.3410837870927441</v>
      </c>
      <c r="AB54" s="7"/>
      <c r="AC54" s="28">
        <f t="shared" ca="1" si="0"/>
        <v>-8.6653473432988903E-2</v>
      </c>
      <c r="AD54" s="27">
        <f t="shared" ca="1" si="10"/>
        <v>0.1106910852024896</v>
      </c>
      <c r="AE54" s="7">
        <v>115</v>
      </c>
    </row>
    <row r="55" spans="1:31" s="26" customFormat="1" x14ac:dyDescent="0.25">
      <c r="A55" s="26">
        <v>35</v>
      </c>
      <c r="B55" s="26">
        <v>632</v>
      </c>
      <c r="C55" s="26">
        <v>12331</v>
      </c>
      <c r="D55" s="26">
        <v>14916</v>
      </c>
      <c r="E55" s="26">
        <v>13983</v>
      </c>
      <c r="F55" s="26">
        <v>11395</v>
      </c>
      <c r="G55" s="27"/>
      <c r="H55" s="7"/>
      <c r="I55" s="28">
        <f t="shared" si="1"/>
        <v>-1652</v>
      </c>
      <c r="J55" s="27">
        <f t="shared" si="1"/>
        <v>3521</v>
      </c>
      <c r="K55" s="7"/>
      <c r="L55" s="124">
        <f t="shared" si="2"/>
        <v>0.41981224444231968</v>
      </c>
      <c r="M55" s="27">
        <f t="shared" ca="1" si="3"/>
        <v>1.6148119754316994E-6</v>
      </c>
      <c r="N55" s="44"/>
      <c r="O55" s="44"/>
      <c r="P55" s="7"/>
      <c r="Q55" s="28">
        <f t="shared" ca="1" si="4"/>
        <v>-1613.2729966216416</v>
      </c>
      <c r="R55" s="27">
        <f t="shared" ca="1" si="5"/>
        <v>3495.3595234856784</v>
      </c>
      <c r="S55" s="7"/>
      <c r="T55" s="28">
        <f t="shared" ca="1" si="6"/>
        <v>0.41620542596444032</v>
      </c>
      <c r="U55" s="27">
        <f t="shared" ca="1" si="7"/>
        <v>0.90408926120256039</v>
      </c>
      <c r="V55" s="7"/>
      <c r="W55" s="28">
        <f t="shared" ca="1" si="8"/>
        <v>0.41854149191903606</v>
      </c>
      <c r="X55" s="27">
        <f t="shared" ca="1" si="11"/>
        <v>197.02360583650045</v>
      </c>
      <c r="Y55" s="7"/>
      <c r="Z55" s="28">
        <f t="shared" si="12"/>
        <v>197.11799999999994</v>
      </c>
      <c r="AA55" s="27">
        <f t="shared" si="9"/>
        <v>3.4403581149461813</v>
      </c>
      <c r="AB55" s="7"/>
      <c r="AC55" s="28">
        <f t="shared" ca="1" si="0"/>
        <v>-9.4394163499487149E-2</v>
      </c>
      <c r="AD55" s="27">
        <f t="shared" ca="1" si="10"/>
        <v>9.2313765270318981E-2</v>
      </c>
      <c r="AE55" s="7">
        <v>114</v>
      </c>
    </row>
    <row r="56" spans="1:31" s="26" customFormat="1" x14ac:dyDescent="0.25">
      <c r="A56" s="26">
        <v>36</v>
      </c>
      <c r="B56" s="26">
        <v>602</v>
      </c>
      <c r="C56" s="26">
        <v>12164</v>
      </c>
      <c r="D56" s="26">
        <v>14831</v>
      </c>
      <c r="E56" s="26">
        <v>14149</v>
      </c>
      <c r="F56" s="26">
        <v>11481</v>
      </c>
      <c r="G56" s="27"/>
      <c r="H56" s="7"/>
      <c r="I56" s="28">
        <f t="shared" si="1"/>
        <v>-1985</v>
      </c>
      <c r="J56" s="27">
        <f t="shared" si="1"/>
        <v>3350</v>
      </c>
      <c r="K56" s="7"/>
      <c r="L56" s="124">
        <f t="shared" si="2"/>
        <v>0.50348113702607389</v>
      </c>
      <c r="M56" s="27">
        <f t="shared" ca="1" si="3"/>
        <v>7.3359375548818125E-7</v>
      </c>
      <c r="N56" s="44"/>
      <c r="O56" s="44"/>
      <c r="P56" s="7"/>
      <c r="Q56" s="28">
        <f t="shared" ca="1" si="4"/>
        <v>-1946.2729966216416</v>
      </c>
      <c r="R56" s="27">
        <f t="shared" ca="1" si="5"/>
        <v>3324.3595234856784</v>
      </c>
      <c r="S56" s="7"/>
      <c r="T56" s="28">
        <f t="shared" ca="1" si="6"/>
        <v>0.50211550264482463</v>
      </c>
      <c r="U56" s="27">
        <f t="shared" ca="1" si="7"/>
        <v>0.85985940083287038</v>
      </c>
      <c r="V56" s="7"/>
      <c r="W56" s="28">
        <f t="shared" ca="1" si="8"/>
        <v>0.50433763790493402</v>
      </c>
      <c r="X56" s="27">
        <f t="shared" ca="1" si="11"/>
        <v>202.57528974775335</v>
      </c>
      <c r="Y56" s="7"/>
      <c r="Z56" s="28">
        <f t="shared" si="12"/>
        <v>202.53599999999994</v>
      </c>
      <c r="AA56" s="27">
        <f t="shared" si="9"/>
        <v>3.5349200538192345</v>
      </c>
      <c r="AB56" s="7"/>
      <c r="AC56" s="28">
        <f t="shared" ca="1" si="0"/>
        <v>3.9289747753400661E-2</v>
      </c>
      <c r="AD56" s="27">
        <f t="shared" ca="1" si="10"/>
        <v>4.3130607782671859E-2</v>
      </c>
      <c r="AE56" s="7">
        <v>113</v>
      </c>
    </row>
    <row r="57" spans="1:31" s="26" customFormat="1" x14ac:dyDescent="0.25">
      <c r="A57" s="26">
        <v>37</v>
      </c>
      <c r="B57" s="26">
        <v>610</v>
      </c>
      <c r="C57" s="26">
        <v>12008</v>
      </c>
      <c r="D57" s="26">
        <v>14733</v>
      </c>
      <c r="E57" s="26">
        <v>14301</v>
      </c>
      <c r="F57" s="26">
        <v>11584</v>
      </c>
      <c r="G57" s="27"/>
      <c r="H57" s="7"/>
      <c r="I57" s="28">
        <f t="shared" si="1"/>
        <v>-2293</v>
      </c>
      <c r="J57" s="27">
        <f t="shared" si="1"/>
        <v>3149</v>
      </c>
      <c r="K57" s="7"/>
      <c r="L57" s="124">
        <f t="shared" si="2"/>
        <v>0.58367144360708267</v>
      </c>
      <c r="M57" s="27">
        <f t="shared" ca="1" si="3"/>
        <v>5.5127251933215122E-11</v>
      </c>
      <c r="N57" s="44"/>
      <c r="O57" s="44"/>
      <c r="P57" s="7"/>
      <c r="Q57" s="28">
        <f t="shared" ca="1" si="4"/>
        <v>-2254.2729966216416</v>
      </c>
      <c r="R57" s="27">
        <f t="shared" ca="1" si="5"/>
        <v>3123.3595234856784</v>
      </c>
      <c r="S57" s="7"/>
      <c r="T57" s="28">
        <f t="shared" ca="1" si="6"/>
        <v>0.58157587386872367</v>
      </c>
      <c r="U57" s="27">
        <f t="shared" ca="1" si="7"/>
        <v>0.80786991583691903</v>
      </c>
      <c r="V57" s="7"/>
      <c r="W57" s="28">
        <f t="shared" ca="1" si="8"/>
        <v>0.58366401883422869</v>
      </c>
      <c r="X57" s="27">
        <f t="shared" ca="1" si="11"/>
        <v>208.02926076150356</v>
      </c>
      <c r="Y57" s="7"/>
      <c r="Z57" s="28">
        <f t="shared" si="12"/>
        <v>208.02599999999995</v>
      </c>
      <c r="AA57" s="27">
        <f t="shared" si="9"/>
        <v>3.6307386297537234</v>
      </c>
      <c r="AB57" s="7"/>
      <c r="AC57" s="28">
        <f t="shared" ca="1" si="0"/>
        <v>3.2607615036113202E-3</v>
      </c>
      <c r="AD57" s="27">
        <f t="shared" ca="1" si="10"/>
        <v>0.10253822598906481</v>
      </c>
      <c r="AE57" s="7">
        <v>112</v>
      </c>
    </row>
    <row r="58" spans="1:31" s="26" customFormat="1" x14ac:dyDescent="0.25">
      <c r="A58" s="26">
        <v>38</v>
      </c>
      <c r="B58" s="26">
        <v>628</v>
      </c>
      <c r="C58" s="26">
        <v>11859</v>
      </c>
      <c r="D58" s="26">
        <v>14608</v>
      </c>
      <c r="E58" s="26">
        <v>14454</v>
      </c>
      <c r="F58" s="26">
        <v>11703</v>
      </c>
      <c r="G58" s="27"/>
      <c r="H58" s="7"/>
      <c r="I58" s="28">
        <f t="shared" si="1"/>
        <v>-2595</v>
      </c>
      <c r="J58" s="27">
        <f t="shared" si="1"/>
        <v>2905</v>
      </c>
      <c r="K58" s="7"/>
      <c r="L58" s="124">
        <f t="shared" si="2"/>
        <v>0.66062877187037261</v>
      </c>
      <c r="M58" s="27">
        <f t="shared" ca="1" si="3"/>
        <v>6.1618128066038255E-7</v>
      </c>
      <c r="N58" s="44"/>
      <c r="O58" s="44"/>
      <c r="P58" s="7"/>
      <c r="Q58" s="28">
        <f t="shared" ca="1" si="4"/>
        <v>-2556.2729966216416</v>
      </c>
      <c r="R58" s="27">
        <f t="shared" ca="1" si="5"/>
        <v>2879.3595234856784</v>
      </c>
      <c r="S58" s="7"/>
      <c r="T58" s="28">
        <f t="shared" ca="1" si="6"/>
        <v>0.65948831578306621</v>
      </c>
      <c r="U58" s="27">
        <f t="shared" ca="1" si="7"/>
        <v>0.74475830220999284</v>
      </c>
      <c r="V58" s="7"/>
      <c r="W58" s="28">
        <f t="shared" ca="1" si="8"/>
        <v>0.66141374402316555</v>
      </c>
      <c r="X58" s="27">
        <f t="shared" ca="1" si="11"/>
        <v>213.79019170513584</v>
      </c>
      <c r="Y58" s="7"/>
      <c r="Z58" s="28">
        <f t="shared" si="12"/>
        <v>213.67799999999994</v>
      </c>
      <c r="AA58" s="27">
        <f t="shared" si="9"/>
        <v>3.7293846390764425</v>
      </c>
      <c r="AB58" s="7"/>
      <c r="AC58" s="28">
        <f t="shared" ca="1" si="0"/>
        <v>0.11219170513589916</v>
      </c>
      <c r="AD58" s="27">
        <f t="shared" ca="1" si="10"/>
        <v>-1.1059091417223499E-2</v>
      </c>
      <c r="AE58" s="7">
        <v>111</v>
      </c>
    </row>
    <row r="59" spans="1:31" s="26" customFormat="1" x14ac:dyDescent="0.25">
      <c r="A59" s="26">
        <v>39</v>
      </c>
      <c r="B59" s="26">
        <v>621</v>
      </c>
      <c r="C59" s="26">
        <v>11720</v>
      </c>
      <c r="D59" s="26">
        <v>14475</v>
      </c>
      <c r="E59" s="26">
        <v>14583</v>
      </c>
      <c r="F59" s="26">
        <v>11834</v>
      </c>
      <c r="G59" s="27"/>
      <c r="H59" s="7"/>
      <c r="I59" s="28">
        <f t="shared" si="1"/>
        <v>-2863</v>
      </c>
      <c r="J59" s="27">
        <f t="shared" si="1"/>
        <v>2641</v>
      </c>
      <c r="K59" s="7"/>
      <c r="L59" s="124">
        <f t="shared" si="2"/>
        <v>0.73041672794075929</v>
      </c>
      <c r="M59" s="27">
        <f t="shared" ca="1" si="3"/>
        <v>1.4627661842582061E-9</v>
      </c>
      <c r="N59" s="44"/>
      <c r="O59" s="44"/>
      <c r="P59" s="7"/>
      <c r="Q59" s="28">
        <f t="shared" ca="1" si="4"/>
        <v>-2824.2729966216416</v>
      </c>
      <c r="R59" s="27">
        <f t="shared" ca="1" si="5"/>
        <v>2615.3595234856784</v>
      </c>
      <c r="S59" s="7"/>
      <c r="T59" s="28">
        <f t="shared" ca="1" si="6"/>
        <v>0.7286291582765887</v>
      </c>
      <c r="U59" s="27">
        <f t="shared" ca="1" si="7"/>
        <v>0.67647360549889246</v>
      </c>
      <c r="V59" s="7"/>
      <c r="W59" s="28">
        <f t="shared" ca="1" si="8"/>
        <v>0.73037848181436382</v>
      </c>
      <c r="X59" s="27">
        <f t="shared" ca="1" si="11"/>
        <v>219.37644337434449</v>
      </c>
      <c r="Y59" s="7"/>
      <c r="Z59" s="28">
        <f t="shared" si="12"/>
        <v>219.26699999999994</v>
      </c>
      <c r="AA59" s="27">
        <f t="shared" si="9"/>
        <v>3.8269310909704055</v>
      </c>
      <c r="AB59" s="7"/>
      <c r="AC59" s="28">
        <f t="shared" ca="1" si="0"/>
        <v>0.10944337434455065</v>
      </c>
      <c r="AD59" s="27">
        <f t="shared" ca="1" si="10"/>
        <v>9.5005992980190968E-2</v>
      </c>
      <c r="AE59" s="7">
        <v>110</v>
      </c>
    </row>
    <row r="60" spans="1:31" s="26" customFormat="1" x14ac:dyDescent="0.25">
      <c r="A60" s="26">
        <v>40</v>
      </c>
      <c r="B60" s="26">
        <v>625</v>
      </c>
      <c r="C60" s="26">
        <v>11602</v>
      </c>
      <c r="D60" s="26">
        <v>14336</v>
      </c>
      <c r="E60" s="26">
        <v>14718</v>
      </c>
      <c r="F60" s="26">
        <v>11990</v>
      </c>
      <c r="G60" s="27"/>
      <c r="H60" s="7"/>
      <c r="I60" s="28">
        <f t="shared" si="1"/>
        <v>-3116</v>
      </c>
      <c r="J60" s="27">
        <f t="shared" si="1"/>
        <v>2346</v>
      </c>
      <c r="K60" s="7"/>
      <c r="L60" s="124">
        <f t="shared" si="2"/>
        <v>0.79364351960992052</v>
      </c>
      <c r="M60" s="27">
        <f t="shared" ca="1" si="3"/>
        <v>3.273051898816997E-6</v>
      </c>
      <c r="N60" s="44"/>
      <c r="O60" s="44"/>
      <c r="P60" s="7"/>
      <c r="Q60" s="28">
        <f t="shared" ca="1" si="4"/>
        <v>-3077.2729966216416</v>
      </c>
      <c r="R60" s="27">
        <f t="shared" ca="1" si="5"/>
        <v>2320.3595234856784</v>
      </c>
      <c r="S60" s="7"/>
      <c r="T60" s="28">
        <f t="shared" ca="1" si="6"/>
        <v>0.79390017749622011</v>
      </c>
      <c r="U60" s="27">
        <f t="shared" ca="1" si="7"/>
        <v>0.60017063000732196</v>
      </c>
      <c r="V60" s="7"/>
      <c r="W60" s="28">
        <f t="shared" ca="1" si="8"/>
        <v>0.7954526773970737</v>
      </c>
      <c r="X60" s="27">
        <f t="shared" ca="1" si="11"/>
        <v>225.14754833025472</v>
      </c>
      <c r="Y60" s="7"/>
      <c r="Z60" s="28">
        <f t="shared" si="12"/>
        <v>224.89199999999994</v>
      </c>
      <c r="AA60" s="27">
        <f t="shared" si="9"/>
        <v>3.9251058613950862</v>
      </c>
      <c r="AB60" s="7"/>
      <c r="AC60" s="28">
        <f t="shared" ca="1" si="0"/>
        <v>0.25554833025478274</v>
      </c>
      <c r="AD60" s="27">
        <f t="shared" ca="1" si="10"/>
        <v>-3.5113034376422547E-2</v>
      </c>
      <c r="AE60" s="7">
        <v>109</v>
      </c>
    </row>
    <row r="61" spans="1:31" s="26" customFormat="1" x14ac:dyDescent="0.25">
      <c r="A61" s="26">
        <v>41</v>
      </c>
      <c r="B61" s="26">
        <v>641</v>
      </c>
      <c r="C61" s="26">
        <v>11484</v>
      </c>
      <c r="D61" s="26">
        <v>14176</v>
      </c>
      <c r="E61" s="26">
        <v>14827</v>
      </c>
      <c r="F61" s="26">
        <v>12146</v>
      </c>
      <c r="G61" s="27"/>
      <c r="H61" s="7"/>
      <c r="I61" s="28">
        <f t="shared" si="1"/>
        <v>-3343</v>
      </c>
      <c r="J61" s="27">
        <f t="shared" si="1"/>
        <v>2030</v>
      </c>
      <c r="K61" s="7"/>
      <c r="L61" s="124">
        <f t="shared" si="2"/>
        <v>0.85054765231320861</v>
      </c>
      <c r="M61" s="27">
        <f t="shared" ca="1" si="3"/>
        <v>1.0611162660066439E-5</v>
      </c>
      <c r="N61" s="44"/>
      <c r="O61" s="44"/>
      <c r="P61" s="7"/>
      <c r="Q61" s="28">
        <f t="shared" ca="1" si="4"/>
        <v>-3304.2729966216416</v>
      </c>
      <c r="R61" s="27">
        <f t="shared" ca="1" si="5"/>
        <v>2004.3595234856784</v>
      </c>
      <c r="S61" s="7"/>
      <c r="T61" s="28">
        <f t="shared" ca="1" si="6"/>
        <v>0.85246350304110663</v>
      </c>
      <c r="U61" s="27">
        <f t="shared" ca="1" si="7"/>
        <v>0.51843591727736849</v>
      </c>
      <c r="V61" s="7"/>
      <c r="W61" s="28">
        <f t="shared" ca="1" si="8"/>
        <v>0.85380513027323635</v>
      </c>
      <c r="X61" s="27">
        <f t="shared" ca="1" si="11"/>
        <v>230.9157837779378</v>
      </c>
      <c r="Y61" s="7"/>
      <c r="Z61" s="28">
        <f t="shared" si="12"/>
        <v>230.66099999999994</v>
      </c>
      <c r="AA61" s="27">
        <f t="shared" si="9"/>
        <v>4.0257939059426393</v>
      </c>
      <c r="AB61" s="7"/>
      <c r="AC61" s="28">
        <f t="shared" ca="1" si="0"/>
        <v>0.25478377793785967</v>
      </c>
      <c r="AD61" s="27">
        <f t="shared" ca="1" si="10"/>
        <v>1.793382840509139E-2</v>
      </c>
      <c r="AE61" s="7">
        <v>108</v>
      </c>
    </row>
    <row r="62" spans="1:31" s="26" customFormat="1" x14ac:dyDescent="0.25">
      <c r="A62" s="26">
        <v>42</v>
      </c>
      <c r="B62" s="26">
        <v>638</v>
      </c>
      <c r="C62" s="26">
        <v>11390</v>
      </c>
      <c r="D62" s="26">
        <v>13996</v>
      </c>
      <c r="E62" s="26">
        <v>14910</v>
      </c>
      <c r="F62" s="26">
        <v>12317</v>
      </c>
      <c r="G62" s="27"/>
      <c r="H62" s="7"/>
      <c r="I62" s="28">
        <f t="shared" si="1"/>
        <v>-3520</v>
      </c>
      <c r="J62" s="27">
        <f t="shared" si="1"/>
        <v>1679</v>
      </c>
      <c r="K62" s="7"/>
      <c r="L62" s="124">
        <f t="shared" si="2"/>
        <v>0.89863410899623031</v>
      </c>
      <c r="M62" s="27">
        <f t="shared" ca="1" si="3"/>
        <v>3.6077135576017857E-7</v>
      </c>
      <c r="N62" s="44"/>
      <c r="O62" s="44"/>
      <c r="P62" s="7"/>
      <c r="Q62" s="28">
        <f t="shared" ca="1" si="4"/>
        <v>-3481.2729966216416</v>
      </c>
      <c r="R62" s="27">
        <f t="shared" ca="1" si="5"/>
        <v>1653.3595234856784</v>
      </c>
      <c r="S62" s="7"/>
      <c r="T62" s="28">
        <f t="shared" ca="1" si="6"/>
        <v>0.89812741767302262</v>
      </c>
      <c r="U62" s="27">
        <f t="shared" ca="1" si="7"/>
        <v>0.42764830915010993</v>
      </c>
      <c r="V62" s="7"/>
      <c r="W62" s="28">
        <f t="shared" ca="1" si="8"/>
        <v>0.89923475144874276</v>
      </c>
      <c r="X62" s="27">
        <f t="shared" ca="1" si="11"/>
        <v>236.74785532905048</v>
      </c>
      <c r="Y62" s="7"/>
      <c r="Z62" s="28">
        <f t="shared" si="12"/>
        <v>236.40299999999993</v>
      </c>
      <c r="AA62" s="27">
        <f t="shared" si="9"/>
        <v>4.1260107115921532</v>
      </c>
      <c r="AB62" s="7"/>
      <c r="AC62" s="28">
        <f t="shared" ca="1" si="0"/>
        <v>0.34485532905054583</v>
      </c>
      <c r="AD62" s="27">
        <f t="shared" ca="1" si="10"/>
        <v>7.1136942216867283E-3</v>
      </c>
      <c r="AE62" s="7">
        <v>107</v>
      </c>
    </row>
    <row r="63" spans="1:31" s="26" customFormat="1" x14ac:dyDescent="0.25">
      <c r="A63" s="26">
        <v>43</v>
      </c>
      <c r="B63" s="26">
        <v>619</v>
      </c>
      <c r="C63" s="26">
        <v>11317</v>
      </c>
      <c r="D63" s="26">
        <v>13829</v>
      </c>
      <c r="E63" s="26">
        <v>14986</v>
      </c>
      <c r="F63" s="26">
        <v>12491</v>
      </c>
      <c r="G63" s="27"/>
      <c r="H63" s="7"/>
      <c r="I63" s="28">
        <f t="shared" si="1"/>
        <v>-3669</v>
      </c>
      <c r="J63" s="27">
        <f t="shared" si="1"/>
        <v>1338</v>
      </c>
      <c r="K63" s="7"/>
      <c r="L63" s="124">
        <f t="shared" si="2"/>
        <v>0.9366766400057811</v>
      </c>
      <c r="M63" s="27">
        <f t="shared" ca="1" si="3"/>
        <v>5.9400590652168122E-7</v>
      </c>
      <c r="N63" s="44"/>
      <c r="O63" s="44"/>
      <c r="P63" s="7"/>
      <c r="Q63" s="28">
        <f t="shared" ca="1" si="4"/>
        <v>-3630.2729966216416</v>
      </c>
      <c r="R63" s="27">
        <f t="shared" ca="1" si="5"/>
        <v>1312.3595234856784</v>
      </c>
      <c r="S63" s="7"/>
      <c r="T63" s="28">
        <f t="shared" ca="1" si="6"/>
        <v>0.93656766219367515</v>
      </c>
      <c r="U63" s="27">
        <f t="shared" ca="1" si="7"/>
        <v>0.33944724256493858</v>
      </c>
      <c r="V63" s="7"/>
      <c r="W63" s="28">
        <f t="shared" ca="1" si="8"/>
        <v>0.93744735779234223</v>
      </c>
      <c r="X63" s="27">
        <f t="shared" ca="1" si="11"/>
        <v>242.27698502911892</v>
      </c>
      <c r="Y63" s="7"/>
      <c r="Z63" s="28">
        <f t="shared" si="12"/>
        <v>241.97399999999993</v>
      </c>
      <c r="AA63" s="27">
        <f t="shared" si="9"/>
        <v>4.2232430042207572</v>
      </c>
      <c r="AB63" s="7"/>
      <c r="AC63" s="28">
        <f t="shared" ca="1" si="0"/>
        <v>0.30298502911898595</v>
      </c>
      <c r="AD63" s="27">
        <f t="shared" ca="1" si="10"/>
        <v>1.5813865607100297E-2</v>
      </c>
      <c r="AE63" s="7">
        <v>106</v>
      </c>
    </row>
    <row r="64" spans="1:31" s="26" customFormat="1" x14ac:dyDescent="0.25">
      <c r="A64" s="26">
        <v>44</v>
      </c>
      <c r="B64" s="26">
        <v>625</v>
      </c>
      <c r="C64" s="26">
        <v>11260</v>
      </c>
      <c r="D64" s="26">
        <v>13649</v>
      </c>
      <c r="E64" s="26">
        <v>15042</v>
      </c>
      <c r="F64" s="26">
        <v>12674</v>
      </c>
      <c r="G64" s="27"/>
      <c r="H64" s="7"/>
      <c r="I64" s="28">
        <f t="shared" si="1"/>
        <v>-3782</v>
      </c>
      <c r="J64" s="27">
        <f t="shared" si="1"/>
        <v>975</v>
      </c>
      <c r="K64" s="7"/>
      <c r="L64" s="124">
        <f t="shared" si="2"/>
        <v>0.96611267117144939</v>
      </c>
      <c r="M64" s="27">
        <f t="shared" ca="1" si="3"/>
        <v>6.0020853116365454E-8</v>
      </c>
      <c r="N64" s="44"/>
      <c r="O64" s="44"/>
      <c r="P64" s="7"/>
      <c r="Q64" s="28">
        <f t="shared" ca="1" si="4"/>
        <v>-3743.2729966216416</v>
      </c>
      <c r="R64" s="27">
        <f t="shared" ca="1" si="5"/>
        <v>949.35952348567855</v>
      </c>
      <c r="S64" s="7"/>
      <c r="T64" s="28">
        <f t="shared" ca="1" si="6"/>
        <v>0.96572033085698872</v>
      </c>
      <c r="U64" s="27">
        <f t="shared" ca="1" si="7"/>
        <v>0.24555578458717559</v>
      </c>
      <c r="V64" s="7"/>
      <c r="W64" s="28">
        <f t="shared" ca="1" si="8"/>
        <v>0.96635766270827539</v>
      </c>
      <c r="X64" s="27">
        <f t="shared" ca="1" si="11"/>
        <v>247.92481124236451</v>
      </c>
      <c r="Y64" s="7"/>
      <c r="Z64" s="28">
        <f t="shared" si="12"/>
        <v>247.59899999999993</v>
      </c>
      <c r="AA64" s="27">
        <f t="shared" si="9"/>
        <v>4.3214177746454387</v>
      </c>
      <c r="AB64" s="7"/>
      <c r="AC64" s="28">
        <f t="shared" ca="1" si="0"/>
        <v>0.32581124236457981</v>
      </c>
      <c r="AD64" s="27">
        <f t="shared" ca="1" si="10"/>
        <v>3.7975289854188077E-2</v>
      </c>
      <c r="AE64" s="7">
        <v>105</v>
      </c>
    </row>
    <row r="65" spans="1:31" s="26" customFormat="1" x14ac:dyDescent="0.25">
      <c r="A65" s="26">
        <v>45</v>
      </c>
      <c r="B65" s="26">
        <v>606</v>
      </c>
      <c r="C65" s="26">
        <v>11233</v>
      </c>
      <c r="D65" s="26">
        <v>13473</v>
      </c>
      <c r="E65" s="26">
        <v>15090</v>
      </c>
      <c r="F65" s="26">
        <v>12857</v>
      </c>
      <c r="G65" s="27"/>
      <c r="H65" s="7"/>
      <c r="I65" s="28">
        <f t="shared" si="1"/>
        <v>-3857</v>
      </c>
      <c r="J65" s="27">
        <f t="shared" si="1"/>
        <v>616</v>
      </c>
      <c r="K65" s="7"/>
      <c r="L65" s="124">
        <f t="shared" si="2"/>
        <v>0.9857749694873057</v>
      </c>
      <c r="M65" s="27">
        <f t="shared" ca="1" si="3"/>
        <v>9.4811707966467079E-8</v>
      </c>
      <c r="N65" s="44"/>
      <c r="O65" s="44"/>
      <c r="P65" s="7"/>
      <c r="Q65" s="28">
        <f t="shared" ca="1" si="4"/>
        <v>-3818.2729966216416</v>
      </c>
      <c r="R65" s="27">
        <f t="shared" ca="1" si="5"/>
        <v>590.35952348567855</v>
      </c>
      <c r="S65" s="7"/>
      <c r="T65" s="28">
        <f t="shared" ca="1" si="6"/>
        <v>0.98506944722644463</v>
      </c>
      <c r="U65" s="27">
        <f t="shared" ca="1" si="7"/>
        <v>0.15269894322624739</v>
      </c>
      <c r="V65" s="7"/>
      <c r="W65" s="28">
        <f t="shared" ca="1" si="8"/>
        <v>0.98546705438867221</v>
      </c>
      <c r="X65" s="27">
        <f t="shared" ca="1" si="11"/>
        <v>253.37419233346873</v>
      </c>
      <c r="Y65" s="7"/>
      <c r="Z65" s="28">
        <f t="shared" si="12"/>
        <v>253.05299999999994</v>
      </c>
      <c r="AA65" s="27">
        <f t="shared" si="9"/>
        <v>4.4166080320492096</v>
      </c>
      <c r="AB65" s="7"/>
      <c r="AC65" s="28">
        <f t="shared" ca="1" si="0"/>
        <v>0.32119233346878673</v>
      </c>
      <c r="AD65" s="27">
        <f t="shared" ca="1" si="10"/>
        <v>1.9303900342407587E-2</v>
      </c>
      <c r="AE65" s="7">
        <v>104</v>
      </c>
    </row>
    <row r="66" spans="1:31" s="26" customFormat="1" x14ac:dyDescent="0.25">
      <c r="A66" s="26">
        <v>46</v>
      </c>
      <c r="B66" s="26">
        <v>617</v>
      </c>
      <c r="C66" s="26">
        <v>11210</v>
      </c>
      <c r="D66" s="26">
        <v>13285</v>
      </c>
      <c r="E66" s="26">
        <v>15110</v>
      </c>
      <c r="F66" s="26">
        <v>13037</v>
      </c>
      <c r="G66" s="27"/>
      <c r="H66" s="7"/>
      <c r="I66" s="28">
        <f t="shared" si="1"/>
        <v>-3900</v>
      </c>
      <c r="J66" s="27">
        <f t="shared" si="1"/>
        <v>248</v>
      </c>
      <c r="K66" s="7"/>
      <c r="L66" s="124">
        <f t="shared" si="2"/>
        <v>0.99662675534284273</v>
      </c>
      <c r="M66" s="27">
        <f t="shared" ca="1" si="3"/>
        <v>9.7326037782098895E-8</v>
      </c>
      <c r="N66" s="44"/>
      <c r="O66" s="44"/>
      <c r="P66" s="7"/>
      <c r="Q66" s="28">
        <f t="shared" ca="1" si="4"/>
        <v>-3861.2729966216416</v>
      </c>
      <c r="R66" s="27">
        <f t="shared" ca="1" si="5"/>
        <v>222.35952348567855</v>
      </c>
      <c r="S66" s="7"/>
      <c r="T66" s="28">
        <f t="shared" ca="1" si="6"/>
        <v>0.99616294061159938</v>
      </c>
      <c r="U66" s="27">
        <f t="shared" ca="1" si="7"/>
        <v>5.7514214477440782E-2</v>
      </c>
      <c r="V66" s="7"/>
      <c r="W66" s="28">
        <f t="shared" ca="1" si="8"/>
        <v>0.99631478412977637</v>
      </c>
      <c r="X66" s="27">
        <f t="shared" ca="1" si="11"/>
        <v>258.87833047045103</v>
      </c>
      <c r="Y66" s="7"/>
      <c r="Z66" s="28">
        <f t="shared" si="12"/>
        <v>258.60599999999994</v>
      </c>
      <c r="AA66" s="27">
        <f t="shared" si="9"/>
        <v>4.5135261654124541</v>
      </c>
      <c r="AB66" s="7"/>
      <c r="AC66" s="28">
        <f t="shared" ca="1" si="0"/>
        <v>0.27233047045109515</v>
      </c>
      <c r="AD66" s="27">
        <f t="shared" ca="1" si="10"/>
        <v>6.7707882194383728E-2</v>
      </c>
      <c r="AE66" s="7">
        <v>103</v>
      </c>
    </row>
    <row r="67" spans="1:31" s="26" customFormat="1" x14ac:dyDescent="0.25">
      <c r="A67" s="26">
        <v>47</v>
      </c>
      <c r="B67" s="26">
        <v>635</v>
      </c>
      <c r="C67" s="26">
        <v>11201</v>
      </c>
      <c r="D67" s="26">
        <v>13096</v>
      </c>
      <c r="E67" s="26">
        <v>15112</v>
      </c>
      <c r="F67" s="26">
        <v>13227</v>
      </c>
      <c r="G67" s="27"/>
      <c r="H67" s="7"/>
      <c r="I67" s="28">
        <f t="shared" si="1"/>
        <v>-3911</v>
      </c>
      <c r="J67" s="27">
        <f t="shared" si="1"/>
        <v>-131</v>
      </c>
      <c r="K67" s="7"/>
      <c r="L67" s="124">
        <f t="shared" si="2"/>
        <v>0.99803090236233105</v>
      </c>
      <c r="M67" s="27">
        <f t="shared" ca="1" si="3"/>
        <v>7.544897533175583E-7</v>
      </c>
      <c r="N67" s="44"/>
      <c r="O67" s="44"/>
      <c r="P67" s="7"/>
      <c r="Q67" s="28">
        <f t="shared" ca="1" si="4"/>
        <v>-3872.2729966216416</v>
      </c>
      <c r="R67" s="27">
        <f t="shared" ca="1" si="5"/>
        <v>-156.64047651432145</v>
      </c>
      <c r="S67" s="7"/>
      <c r="T67" s="28">
        <f t="shared" ca="1" si="6"/>
        <v>0.99900081101245286</v>
      </c>
      <c r="U67" s="27">
        <f t="shared" ca="1" si="7"/>
        <v>-4.0515709967661684E-2</v>
      </c>
      <c r="V67" s="7"/>
      <c r="W67" s="28">
        <f t="shared" ca="1" si="8"/>
        <v>0.99889951605858363</v>
      </c>
      <c r="X67" s="27">
        <f t="shared" ca="1" si="11"/>
        <v>264.50483795232685</v>
      </c>
      <c r="Y67" s="7"/>
      <c r="Z67" s="28">
        <f t="shared" si="12"/>
        <v>264.32099999999991</v>
      </c>
      <c r="AA67" s="27">
        <f t="shared" si="9"/>
        <v>4.6132717321639305</v>
      </c>
      <c r="AB67" s="7"/>
      <c r="AC67" s="28">
        <f t="shared" ca="1" si="0"/>
        <v>0.18383795232693956</v>
      </c>
      <c r="AD67" s="27">
        <f t="shared" ca="1" si="10"/>
        <v>8.3790632514137542E-2</v>
      </c>
      <c r="AE67" s="7">
        <v>102</v>
      </c>
    </row>
    <row r="68" spans="1:31" s="26" customFormat="1" x14ac:dyDescent="0.25">
      <c r="A68" s="26">
        <v>48</v>
      </c>
      <c r="B68" s="26">
        <v>626</v>
      </c>
      <c r="C68" s="26">
        <v>11215</v>
      </c>
      <c r="D68" s="26">
        <v>12900</v>
      </c>
      <c r="E68" s="26">
        <v>15090</v>
      </c>
      <c r="F68" s="26">
        <v>13406</v>
      </c>
      <c r="G68" s="27"/>
      <c r="H68" s="7"/>
      <c r="I68" s="28">
        <f t="shared" si="1"/>
        <v>-3875</v>
      </c>
      <c r="J68" s="27">
        <f t="shared" si="1"/>
        <v>-506</v>
      </c>
      <c r="K68" s="7"/>
      <c r="L68" s="124">
        <f t="shared" si="2"/>
        <v>0.98970699320265276</v>
      </c>
      <c r="M68" s="27">
        <f t="shared" ca="1" si="3"/>
        <v>1.1941182207374708E-7</v>
      </c>
      <c r="N68" s="44"/>
      <c r="O68" s="44"/>
      <c r="P68" s="7"/>
      <c r="Q68" s="28">
        <f t="shared" ca="1" si="4"/>
        <v>-3836.2729966216416</v>
      </c>
      <c r="R68" s="27">
        <f t="shared" ca="1" si="5"/>
        <v>-531.64047651432145</v>
      </c>
      <c r="S68" s="7"/>
      <c r="T68" s="28">
        <f t="shared" ca="1" si="6"/>
        <v>0.98971323515511411</v>
      </c>
      <c r="U68" s="27">
        <f t="shared" ca="1" si="7"/>
        <v>-0.13751101779592931</v>
      </c>
      <c r="V68" s="7"/>
      <c r="W68" s="28">
        <f t="shared" ca="1" si="8"/>
        <v>0.98936143304569923</v>
      </c>
      <c r="X68" s="27">
        <f t="shared" ca="1" si="11"/>
        <v>270.0950020618418</v>
      </c>
      <c r="Y68" s="7"/>
      <c r="Z68" s="28">
        <f t="shared" si="12"/>
        <v>269.95499999999993</v>
      </c>
      <c r="AA68" s="27">
        <f t="shared" si="9"/>
        <v>4.7116035822212909</v>
      </c>
      <c r="AB68" s="7"/>
      <c r="AC68" s="28">
        <f t="shared" ca="1" si="0"/>
        <v>0.14000206184186936</v>
      </c>
      <c r="AD68" s="27">
        <f t="shared" ca="1" si="10"/>
        <v>7.2811229248543441E-2</v>
      </c>
      <c r="AE68" s="7">
        <v>101</v>
      </c>
    </row>
    <row r="69" spans="1:31" s="26" customFormat="1" x14ac:dyDescent="0.25">
      <c r="A69" s="26">
        <v>49</v>
      </c>
      <c r="B69" s="26">
        <v>629</v>
      </c>
      <c r="C69" s="26">
        <v>11253</v>
      </c>
      <c r="D69" s="26">
        <v>12725</v>
      </c>
      <c r="E69" s="26">
        <v>15058</v>
      </c>
      <c r="F69" s="26">
        <v>13603</v>
      </c>
      <c r="G69" s="27"/>
      <c r="H69" s="7"/>
      <c r="I69" s="28">
        <f t="shared" si="1"/>
        <v>-3805</v>
      </c>
      <c r="J69" s="27">
        <f t="shared" si="1"/>
        <v>-878</v>
      </c>
      <c r="K69" s="7"/>
      <c r="L69" s="124">
        <f t="shared" si="2"/>
        <v>0.97171618682180039</v>
      </c>
      <c r="M69" s="27">
        <f t="shared" ca="1" si="3"/>
        <v>4.3885543398102822E-7</v>
      </c>
      <c r="N69" s="44"/>
      <c r="O69" s="44"/>
      <c r="P69" s="7"/>
      <c r="Q69" s="28">
        <f t="shared" ca="1" si="4"/>
        <v>-3766.2729966216416</v>
      </c>
      <c r="R69" s="27">
        <f t="shared" ca="1" si="5"/>
        <v>-903.64047651432145</v>
      </c>
      <c r="S69" s="7"/>
      <c r="T69" s="28">
        <f t="shared" ca="1" si="6"/>
        <v>0.97165405987695519</v>
      </c>
      <c r="U69" s="27">
        <f t="shared" ca="1" si="7"/>
        <v>-0.23373036316157075</v>
      </c>
      <c r="V69" s="7"/>
      <c r="W69" s="28">
        <f t="shared" ca="1" si="8"/>
        <v>0.97105372517462296</v>
      </c>
      <c r="X69" s="27">
        <f t="shared" ca="1" si="11"/>
        <v>275.7156978886635</v>
      </c>
      <c r="Y69" s="7"/>
      <c r="Z69" s="28">
        <f t="shared" si="12"/>
        <v>275.61599999999993</v>
      </c>
      <c r="AA69" s="27">
        <f t="shared" si="9"/>
        <v>4.8104066711766897</v>
      </c>
      <c r="AB69" s="7"/>
      <c r="AC69" s="28">
        <f t="shared" ca="1" si="0"/>
        <v>9.9697888663570211E-2</v>
      </c>
      <c r="AD69" s="27">
        <f t="shared" ca="1" si="10"/>
        <v>-1.1373632119273225E-2</v>
      </c>
      <c r="AE69" s="7">
        <v>100</v>
      </c>
    </row>
    <row r="70" spans="1:31" s="26" customFormat="1" x14ac:dyDescent="0.25">
      <c r="A70" s="26">
        <v>50</v>
      </c>
      <c r="B70" s="26">
        <v>646</v>
      </c>
      <c r="C70" s="26">
        <v>11307</v>
      </c>
      <c r="D70" s="26">
        <v>12534</v>
      </c>
      <c r="E70" s="26">
        <v>15007</v>
      </c>
      <c r="F70" s="26">
        <v>13785</v>
      </c>
      <c r="G70" s="27"/>
      <c r="H70" s="7"/>
      <c r="I70" s="28">
        <f t="shared" si="1"/>
        <v>-3700</v>
      </c>
      <c r="J70" s="27">
        <f t="shared" si="1"/>
        <v>-1251</v>
      </c>
      <c r="K70" s="7"/>
      <c r="L70" s="124">
        <f t="shared" si="2"/>
        <v>0.94337910481779041</v>
      </c>
      <c r="M70" s="27">
        <f t="shared" ca="1" si="3"/>
        <v>1.1331760456180094E-7</v>
      </c>
      <c r="N70" s="44"/>
      <c r="O70" s="44"/>
      <c r="P70" s="7"/>
      <c r="Q70" s="28">
        <f t="shared" ca="1" si="4"/>
        <v>-3661.2729966216416</v>
      </c>
      <c r="R70" s="27">
        <f t="shared" ca="1" si="5"/>
        <v>-1276.6404765143216</v>
      </c>
      <c r="S70" s="7"/>
      <c r="T70" s="28">
        <f t="shared" ca="1" si="6"/>
        <v>0.94456529695971692</v>
      </c>
      <c r="U70" s="27">
        <f t="shared" ca="1" si="7"/>
        <v>-0.33020836268142095</v>
      </c>
      <c r="V70" s="7"/>
      <c r="W70" s="28">
        <f t="shared" ca="1" si="8"/>
        <v>0.94371573162088518</v>
      </c>
      <c r="X70" s="27">
        <f t="shared" ca="1" si="11"/>
        <v>281.46723674042232</v>
      </c>
      <c r="Y70" s="7"/>
      <c r="Z70" s="28">
        <f t="shared" si="12"/>
        <v>281.42999999999995</v>
      </c>
      <c r="AA70" s="27">
        <f t="shared" si="9"/>
        <v>4.9118801138876407</v>
      </c>
      <c r="AB70" s="7"/>
      <c r="AC70" s="28">
        <f t="shared" ca="1" si="0"/>
        <v>3.723674042237235E-2</v>
      </c>
      <c r="AD70" s="27">
        <f t="shared" ca="1" si="10"/>
        <v>7.3690762566855028E-2</v>
      </c>
      <c r="AE70" s="7">
        <v>99</v>
      </c>
    </row>
    <row r="71" spans="1:31" s="26" customFormat="1" x14ac:dyDescent="0.25">
      <c r="A71" s="26">
        <v>51</v>
      </c>
      <c r="B71" s="26">
        <v>625</v>
      </c>
      <c r="C71" s="26">
        <v>11380</v>
      </c>
      <c r="D71" s="26">
        <v>12354</v>
      </c>
      <c r="E71" s="26">
        <v>14934</v>
      </c>
      <c r="F71" s="26">
        <v>13959</v>
      </c>
      <c r="G71" s="27"/>
      <c r="H71" s="7"/>
      <c r="I71" s="28">
        <f t="shared" si="1"/>
        <v>-3554</v>
      </c>
      <c r="J71" s="27">
        <f t="shared" si="1"/>
        <v>-1605</v>
      </c>
      <c r="K71" s="7"/>
      <c r="L71" s="124">
        <f t="shared" si="2"/>
        <v>0.90672540773656607</v>
      </c>
      <c r="M71" s="27">
        <f t="shared" ca="1" si="3"/>
        <v>8.3271299534415881E-7</v>
      </c>
      <c r="N71" s="44"/>
      <c r="O71" s="44"/>
      <c r="P71" s="7"/>
      <c r="Q71" s="28">
        <f t="shared" ca="1" si="4"/>
        <v>-3515.2729966216416</v>
      </c>
      <c r="R71" s="27">
        <f t="shared" ca="1" si="5"/>
        <v>-1630.6404765143216</v>
      </c>
      <c r="S71" s="7"/>
      <c r="T71" s="28">
        <f t="shared" ca="1" si="6"/>
        <v>0.90689901709384269</v>
      </c>
      <c r="U71" s="27">
        <f t="shared" ca="1" si="7"/>
        <v>-0.42177193327130558</v>
      </c>
      <c r="V71" s="7"/>
      <c r="W71" s="28">
        <f t="shared" ca="1" si="8"/>
        <v>0.90581287664375654</v>
      </c>
      <c r="X71" s="27">
        <f t="shared" ca="1" si="11"/>
        <v>287.15018473491261</v>
      </c>
      <c r="Y71" s="7"/>
      <c r="Z71" s="28">
        <f t="shared" si="12"/>
        <v>287.05499999999995</v>
      </c>
      <c r="AA71" s="27">
        <f t="shared" si="9"/>
        <v>5.0100548843123214</v>
      </c>
      <c r="AB71" s="7"/>
      <c r="AC71" s="28">
        <f t="shared" ca="1" si="0"/>
        <v>9.5184734912663771E-2</v>
      </c>
      <c r="AD71" s="27">
        <f t="shared" ca="1" si="10"/>
        <v>-6.4426529316961023E-2</v>
      </c>
      <c r="AE71" s="7">
        <v>98</v>
      </c>
    </row>
    <row r="72" spans="1:31" s="26" customFormat="1" x14ac:dyDescent="0.25">
      <c r="A72" s="26">
        <v>52</v>
      </c>
      <c r="B72" s="26">
        <v>617</v>
      </c>
      <c r="C72" s="26">
        <v>11461</v>
      </c>
      <c r="D72" s="26">
        <v>12195</v>
      </c>
      <c r="E72" s="26">
        <v>14844</v>
      </c>
      <c r="F72" s="26">
        <v>14120</v>
      </c>
      <c r="G72" s="27"/>
      <c r="H72" s="7"/>
      <c r="I72" s="28">
        <f t="shared" si="1"/>
        <v>-3383</v>
      </c>
      <c r="J72" s="27">
        <f t="shared" si="1"/>
        <v>-1925</v>
      </c>
      <c r="K72" s="7"/>
      <c r="L72" s="124">
        <f t="shared" si="2"/>
        <v>0.86197693526805219</v>
      </c>
      <c r="M72" s="27">
        <f t="shared" ca="1" si="3"/>
        <v>2.4396755803442216E-7</v>
      </c>
      <c r="N72" s="44"/>
      <c r="O72" s="44"/>
      <c r="P72" s="7"/>
      <c r="Q72" s="28">
        <f t="shared" ca="1" si="4"/>
        <v>-3344.2729966216416</v>
      </c>
      <c r="R72" s="27">
        <f t="shared" ca="1" si="5"/>
        <v>-1950.6404765143216</v>
      </c>
      <c r="S72" s="7"/>
      <c r="T72" s="28">
        <f t="shared" ca="1" si="6"/>
        <v>0.86278303177148319</v>
      </c>
      <c r="U72" s="27">
        <f t="shared" ca="1" si="7"/>
        <v>-0.50454126261809396</v>
      </c>
      <c r="V72" s="7"/>
      <c r="W72" s="28">
        <f t="shared" ca="1" si="8"/>
        <v>0.86148300454615445</v>
      </c>
      <c r="X72" s="27">
        <f t="shared" ca="1" si="11"/>
        <v>292.53822786024784</v>
      </c>
      <c r="Y72" s="7"/>
      <c r="Z72" s="28">
        <f t="shared" si="12"/>
        <v>292.60799999999995</v>
      </c>
      <c r="AA72" s="27">
        <f t="shared" si="9"/>
        <v>5.1069730176755668</v>
      </c>
      <c r="AB72" s="7"/>
      <c r="AC72" s="28">
        <f t="shared" ca="1" si="0"/>
        <v>-6.9772139752103612E-2</v>
      </c>
      <c r="AD72" s="27">
        <f t="shared" ca="1" si="10"/>
        <v>9.1333599045640312E-2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11562</v>
      </c>
      <c r="D73" s="26">
        <v>12037</v>
      </c>
      <c r="E73" s="26">
        <v>14747</v>
      </c>
      <c r="F73" s="26">
        <v>14272</v>
      </c>
      <c r="G73" s="27"/>
      <c r="H73" s="7"/>
      <c r="I73" s="28">
        <f t="shared" si="1"/>
        <v>-3185</v>
      </c>
      <c r="J73" s="27">
        <f t="shared" si="1"/>
        <v>-2235</v>
      </c>
      <c r="K73" s="7"/>
      <c r="L73" s="124">
        <f t="shared" si="2"/>
        <v>0.80960047563689075</v>
      </c>
      <c r="M73" s="27">
        <f t="shared" ca="1" si="3"/>
        <v>3.5239783327874529E-7</v>
      </c>
      <c r="N73" s="44"/>
      <c r="O73" s="44"/>
      <c r="P73" s="7"/>
      <c r="Q73" s="28">
        <f t="shared" ca="1" si="4"/>
        <v>-3146.2729966216416</v>
      </c>
      <c r="R73" s="27">
        <f t="shared" ca="1" si="5"/>
        <v>-2260.6404765143216</v>
      </c>
      <c r="S73" s="7"/>
      <c r="T73" s="28">
        <f t="shared" ca="1" si="6"/>
        <v>0.81170136455611952</v>
      </c>
      <c r="U73" s="27">
        <f t="shared" ca="1" si="7"/>
        <v>-0.58472405042279518</v>
      </c>
      <c r="V73" s="7"/>
      <c r="W73" s="28">
        <f t="shared" ca="1" si="8"/>
        <v>0.81019410669510683</v>
      </c>
      <c r="X73" s="27">
        <f t="shared" ca="1" si="11"/>
        <v>298.00048214922367</v>
      </c>
      <c r="Y73" s="7"/>
      <c r="Z73" s="28">
        <f t="shared" si="12"/>
        <v>298.11599999999993</v>
      </c>
      <c r="AA73" s="27">
        <f t="shared" si="9"/>
        <v>5.2031057528754143</v>
      </c>
      <c r="AB73" s="7"/>
      <c r="AC73" s="28">
        <f t="shared" ca="1" si="0"/>
        <v>-0.11551785077625709</v>
      </c>
      <c r="AD73" s="27">
        <f t="shared" ca="1" si="10"/>
        <v>0.12180976764273055</v>
      </c>
      <c r="AE73" s="7">
        <v>96</v>
      </c>
    </row>
    <row r="74" spans="1:31" s="26" customFormat="1" x14ac:dyDescent="0.25">
      <c r="A74" s="26">
        <v>54</v>
      </c>
      <c r="B74" s="26">
        <v>623</v>
      </c>
      <c r="C74" s="26">
        <v>11682</v>
      </c>
      <c r="D74" s="26">
        <v>11886</v>
      </c>
      <c r="E74" s="26">
        <v>14628</v>
      </c>
      <c r="F74" s="26">
        <v>14420</v>
      </c>
      <c r="G74" s="27"/>
      <c r="H74" s="7"/>
      <c r="I74" s="28">
        <f t="shared" si="1"/>
        <v>-2946</v>
      </c>
      <c r="J74" s="27">
        <f t="shared" si="1"/>
        <v>-2534</v>
      </c>
      <c r="K74" s="7"/>
      <c r="L74" s="124">
        <f t="shared" si="2"/>
        <v>0.74860975174853783</v>
      </c>
      <c r="M74" s="27">
        <f t="shared" ca="1" si="3"/>
        <v>7.5486364532055516E-8</v>
      </c>
      <c r="N74" s="44"/>
      <c r="O74" s="44"/>
      <c r="P74" s="7"/>
      <c r="Q74" s="28">
        <f t="shared" ca="1" si="4"/>
        <v>-2907.2729966216416</v>
      </c>
      <c r="R74" s="27">
        <f t="shared" ca="1" si="5"/>
        <v>-2559.6404765143216</v>
      </c>
      <c r="S74" s="7"/>
      <c r="T74" s="28">
        <f t="shared" ca="1" si="6"/>
        <v>0.75004218039212001</v>
      </c>
      <c r="U74" s="27">
        <f t="shared" ca="1" si="7"/>
        <v>-0.66206164253120059</v>
      </c>
      <c r="V74" s="7"/>
      <c r="W74" s="28">
        <f t="shared" ca="1" si="8"/>
        <v>0.74833500392865193</v>
      </c>
      <c r="X74" s="27">
        <f t="shared" ca="1" si="11"/>
        <v>303.68177754209523</v>
      </c>
      <c r="Y74" s="7"/>
      <c r="Z74" s="28">
        <f t="shared" si="12"/>
        <v>303.72299999999996</v>
      </c>
      <c r="AA74" s="27">
        <f t="shared" si="9"/>
        <v>5.3009663640347364</v>
      </c>
      <c r="AB74" s="7"/>
      <c r="AC74" s="28">
        <f t="shared" ca="1" si="0"/>
        <v>-4.1222457904723342E-2</v>
      </c>
      <c r="AD74" s="27">
        <f t="shared" ca="1" si="10"/>
        <v>-2.5205035578892421E-3</v>
      </c>
      <c r="AE74" s="7">
        <v>95</v>
      </c>
    </row>
    <row r="75" spans="1:31" s="26" customFormat="1" x14ac:dyDescent="0.25">
      <c r="A75" s="26">
        <v>55</v>
      </c>
      <c r="B75" s="26">
        <v>630</v>
      </c>
      <c r="C75" s="26">
        <v>11822</v>
      </c>
      <c r="D75" s="26">
        <v>11759</v>
      </c>
      <c r="E75" s="26">
        <v>14502</v>
      </c>
      <c r="F75" s="26">
        <v>14568</v>
      </c>
      <c r="G75" s="27"/>
      <c r="H75" s="7"/>
      <c r="I75" s="28">
        <f t="shared" si="1"/>
        <v>-2680</v>
      </c>
      <c r="J75" s="27">
        <f t="shared" si="1"/>
        <v>-2809</v>
      </c>
      <c r="K75" s="7"/>
      <c r="L75" s="124">
        <f t="shared" si="2"/>
        <v>0.67965410900740508</v>
      </c>
      <c r="M75" s="27">
        <f t="shared" ca="1" si="3"/>
        <v>1.6353930641234262E-8</v>
      </c>
      <c r="N75" s="44"/>
      <c r="O75" s="44"/>
      <c r="P75" s="7"/>
      <c r="Q75" s="28">
        <f t="shared" ca="1" si="4"/>
        <v>-2641.2729966216416</v>
      </c>
      <c r="R75" s="27">
        <f t="shared" ca="1" si="5"/>
        <v>-2834.6404765143216</v>
      </c>
      <c r="S75" s="7"/>
      <c r="T75" s="28">
        <f t="shared" ca="1" si="6"/>
        <v>0.68141731433511621</v>
      </c>
      <c r="U75" s="27">
        <f t="shared" ca="1" si="7"/>
        <v>-0.73319153493859679</v>
      </c>
      <c r="V75" s="7"/>
      <c r="W75" s="28">
        <f t="shared" ca="1" si="8"/>
        <v>0.67952622651977979</v>
      </c>
      <c r="X75" s="27">
        <f t="shared" ca="1" si="11"/>
        <v>309.35763938793627</v>
      </c>
      <c r="Y75" s="7"/>
      <c r="Z75" s="28">
        <f t="shared" si="12"/>
        <v>309.39299999999997</v>
      </c>
      <c r="AA75" s="27">
        <f t="shared" si="9"/>
        <v>5.3999265326228159</v>
      </c>
      <c r="AB75" s="7"/>
      <c r="AC75" s="28">
        <f t="shared" ca="1" si="0"/>
        <v>-3.5360612063698227E-2</v>
      </c>
      <c r="AD75" s="27">
        <f t="shared" ca="1" si="10"/>
        <v>-5.0006869925027786E-3</v>
      </c>
      <c r="AE75" s="7">
        <v>94</v>
      </c>
    </row>
    <row r="76" spans="1:31" s="26" customFormat="1" x14ac:dyDescent="0.25">
      <c r="A76" s="26">
        <v>56</v>
      </c>
      <c r="B76" s="26">
        <v>634</v>
      </c>
      <c r="C76" s="26">
        <v>11960</v>
      </c>
      <c r="D76" s="26">
        <v>11628</v>
      </c>
      <c r="E76" s="26">
        <v>14349</v>
      </c>
      <c r="F76" s="26">
        <v>14675</v>
      </c>
      <c r="G76" s="27"/>
      <c r="H76" s="7"/>
      <c r="I76" s="28">
        <f t="shared" si="1"/>
        <v>-2389</v>
      </c>
      <c r="J76" s="27">
        <f t="shared" si="1"/>
        <v>-3047</v>
      </c>
      <c r="K76" s="7"/>
      <c r="L76" s="124">
        <f t="shared" si="2"/>
        <v>0.60355063221723004</v>
      </c>
      <c r="M76" s="27">
        <f t="shared" ca="1" si="3"/>
        <v>5.5027255532242788E-7</v>
      </c>
      <c r="N76" s="44"/>
      <c r="O76" s="44"/>
      <c r="P76" s="7"/>
      <c r="Q76" s="28">
        <f t="shared" ca="1" si="4"/>
        <v>-2350.2729966216416</v>
      </c>
      <c r="R76" s="27">
        <f t="shared" ca="1" si="5"/>
        <v>-3072.6404765143216</v>
      </c>
      <c r="S76" s="7"/>
      <c r="T76" s="28">
        <f t="shared" ca="1" si="6"/>
        <v>0.60634274282162726</v>
      </c>
      <c r="U76" s="27">
        <f t="shared" ca="1" si="7"/>
        <v>-0.79475122364027062</v>
      </c>
      <c r="V76" s="7"/>
      <c r="W76" s="28">
        <f t="shared" ca="1" si="8"/>
        <v>0.60429243579994074</v>
      </c>
      <c r="X76" s="27">
        <f t="shared" ca="1" si="11"/>
        <v>314.93447849615018</v>
      </c>
      <c r="Y76" s="7"/>
      <c r="Z76" s="28">
        <f t="shared" si="12"/>
        <v>315.09899999999999</v>
      </c>
      <c r="AA76" s="27">
        <f t="shared" si="9"/>
        <v>5.4995150197416116</v>
      </c>
      <c r="AB76" s="7"/>
      <c r="AC76" s="28">
        <f t="shared" ca="1" si="0"/>
        <v>-0.16452150384981223</v>
      </c>
      <c r="AD76" s="27">
        <f t="shared" ca="1" si="10"/>
        <v>0.11369167541931802</v>
      </c>
      <c r="AE76" s="7">
        <v>93</v>
      </c>
    </row>
    <row r="77" spans="1:31" s="26" customFormat="1" x14ac:dyDescent="0.25">
      <c r="A77" s="26">
        <v>57</v>
      </c>
      <c r="B77" s="26">
        <v>636</v>
      </c>
      <c r="C77" s="26">
        <v>12122</v>
      </c>
      <c r="D77" s="26">
        <v>11521</v>
      </c>
      <c r="E77" s="26">
        <v>14183</v>
      </c>
      <c r="F77" s="26">
        <v>14787</v>
      </c>
      <c r="G77" s="27"/>
      <c r="H77" s="7"/>
      <c r="I77" s="28">
        <f t="shared" si="1"/>
        <v>-2061</v>
      </c>
      <c r="J77" s="27">
        <f t="shared" si="1"/>
        <v>-3266</v>
      </c>
      <c r="K77" s="7"/>
      <c r="L77" s="124">
        <f t="shared" si="2"/>
        <v>0.52120074109832371</v>
      </c>
      <c r="M77" s="27">
        <f t="shared" ca="1" si="3"/>
        <v>2.8056287780187718E-6</v>
      </c>
      <c r="N77" s="44"/>
      <c r="O77" s="44"/>
      <c r="P77" s="7"/>
      <c r="Q77" s="28">
        <f t="shared" ca="1" si="4"/>
        <v>-2022.2729966216416</v>
      </c>
      <c r="R77" s="27">
        <f t="shared" ca="1" si="5"/>
        <v>-3291.6404765143216</v>
      </c>
      <c r="S77" s="7"/>
      <c r="T77" s="28">
        <f t="shared" ca="1" si="6"/>
        <v>0.52172260723254005</v>
      </c>
      <c r="U77" s="27">
        <f t="shared" ca="1" si="7"/>
        <v>-0.85139648341197893</v>
      </c>
      <c r="V77" s="7"/>
      <c r="W77" s="28">
        <f t="shared" ca="1" si="8"/>
        <v>0.51952573997055729</v>
      </c>
      <c r="X77" s="27">
        <f t="shared" ca="1" si="11"/>
        <v>320.79045577942486</v>
      </c>
      <c r="Y77" s="7"/>
      <c r="Z77" s="28">
        <f t="shared" si="12"/>
        <v>320.82299999999998</v>
      </c>
      <c r="AA77" s="27">
        <f t="shared" si="9"/>
        <v>5.5994176661257677</v>
      </c>
      <c r="AB77" s="7"/>
      <c r="AC77" s="28">
        <f t="shared" ca="1" si="0"/>
        <v>-3.2544220575118743E-2</v>
      </c>
      <c r="AD77" s="27">
        <f t="shared" ca="1" si="10"/>
        <v>-2.2146325994867766E-2</v>
      </c>
      <c r="AE77" s="7">
        <v>92</v>
      </c>
    </row>
    <row r="78" spans="1:31" s="26" customFormat="1" x14ac:dyDescent="0.25">
      <c r="A78" s="26">
        <v>58</v>
      </c>
      <c r="B78" s="26">
        <v>639</v>
      </c>
      <c r="C78" s="26">
        <v>12284</v>
      </c>
      <c r="D78" s="26">
        <v>11422</v>
      </c>
      <c r="E78" s="26">
        <v>14015</v>
      </c>
      <c r="F78" s="26">
        <v>14876</v>
      </c>
      <c r="G78" s="27"/>
      <c r="H78" s="7"/>
      <c r="I78" s="28">
        <f t="shared" si="1"/>
        <v>-1731</v>
      </c>
      <c r="J78" s="27">
        <f t="shared" si="1"/>
        <v>-3454</v>
      </c>
      <c r="K78" s="7"/>
      <c r="L78" s="124">
        <f t="shared" si="2"/>
        <v>0.43323123716555073</v>
      </c>
      <c r="M78" s="27">
        <f t="shared" ca="1" si="3"/>
        <v>1.066128217007293E-6</v>
      </c>
      <c r="N78" s="44"/>
      <c r="O78" s="44"/>
      <c r="P78" s="7"/>
      <c r="Q78" s="28">
        <f t="shared" ca="1" si="4"/>
        <v>-1692.2729966216416</v>
      </c>
      <c r="R78" s="27">
        <f t="shared" ca="1" si="5"/>
        <v>-3479.6404765143216</v>
      </c>
      <c r="S78" s="7"/>
      <c r="T78" s="28">
        <f t="shared" ca="1" si="6"/>
        <v>0.43658649520693393</v>
      </c>
      <c r="U78" s="27">
        <f t="shared" ca="1" si="7"/>
        <v>-0.90002346440321712</v>
      </c>
      <c r="V78" s="7"/>
      <c r="W78" s="28">
        <f t="shared" ca="1" si="8"/>
        <v>0.43426377201581357</v>
      </c>
      <c r="X78" s="27">
        <f t="shared" ca="1" si="11"/>
        <v>326.4247387085619</v>
      </c>
      <c r="Y78" s="7"/>
      <c r="Z78" s="28">
        <f t="shared" si="12"/>
        <v>326.57399999999996</v>
      </c>
      <c r="AA78" s="27">
        <f t="shared" si="9"/>
        <v>5.6997915514079613</v>
      </c>
      <c r="AB78" s="7"/>
      <c r="AC78" s="28">
        <f t="shared" ca="1" si="0"/>
        <v>-0.14926129143805156</v>
      </c>
      <c r="AD78" s="27">
        <f t="shared" ca="1" si="10"/>
        <v>2.5304330813526121E-2</v>
      </c>
      <c r="AE78" s="7">
        <v>91</v>
      </c>
    </row>
    <row r="79" spans="1:31" s="26" customFormat="1" x14ac:dyDescent="0.25">
      <c r="A79" s="26">
        <v>59</v>
      </c>
      <c r="B79" s="26">
        <v>621</v>
      </c>
      <c r="C79" s="26">
        <v>12464</v>
      </c>
      <c r="D79" s="26">
        <v>11350</v>
      </c>
      <c r="E79" s="26">
        <v>13843</v>
      </c>
      <c r="F79" s="26">
        <v>14956</v>
      </c>
      <c r="G79" s="27"/>
      <c r="H79" s="7"/>
      <c r="I79" s="28">
        <f t="shared" si="1"/>
        <v>-1379</v>
      </c>
      <c r="J79" s="27">
        <f t="shared" si="1"/>
        <v>-3606</v>
      </c>
      <c r="K79" s="7"/>
      <c r="L79" s="124">
        <f t="shared" si="2"/>
        <v>0.34355435674425222</v>
      </c>
      <c r="M79" s="27">
        <f t="shared" ca="1" si="3"/>
        <v>4.1724882795105149E-8</v>
      </c>
      <c r="N79" s="44"/>
      <c r="O79" s="44"/>
      <c r="P79" s="7"/>
      <c r="Q79" s="28">
        <f t="shared" ca="1" si="4"/>
        <v>-1340.2729966216416</v>
      </c>
      <c r="R79" s="27">
        <f t="shared" ca="1" si="5"/>
        <v>-3631.6404765143216</v>
      </c>
      <c r="S79" s="7"/>
      <c r="T79" s="28">
        <f t="shared" ca="1" si="6"/>
        <v>0.34577464237962074</v>
      </c>
      <c r="U79" s="27">
        <f t="shared" ca="1" si="7"/>
        <v>-0.93933889584294161</v>
      </c>
      <c r="V79" s="7"/>
      <c r="W79" s="28">
        <f t="shared" ca="1" si="8"/>
        <v>0.3433500900489857</v>
      </c>
      <c r="X79" s="27">
        <f t="shared" ca="1" si="11"/>
        <v>332.10364752861312</v>
      </c>
      <c r="Y79" s="7"/>
      <c r="Z79" s="28">
        <f t="shared" si="12"/>
        <v>332.16299999999995</v>
      </c>
      <c r="AA79" s="27">
        <f t="shared" si="9"/>
        <v>5.7973380033019239</v>
      </c>
      <c r="AB79" s="7"/>
      <c r="AC79" s="28">
        <f t="shared" ca="1" si="0"/>
        <v>-5.935247138683053E-2</v>
      </c>
      <c r="AD79" s="27">
        <f t="shared" ca="1" si="10"/>
        <v>1.8640660457435843E-2</v>
      </c>
      <c r="AE79" s="7">
        <v>90</v>
      </c>
    </row>
    <row r="80" spans="1:31" s="26" customFormat="1" x14ac:dyDescent="0.25">
      <c r="A80" s="26">
        <v>60</v>
      </c>
      <c r="B80" s="26">
        <v>627</v>
      </c>
      <c r="C80" s="26">
        <v>12648</v>
      </c>
      <c r="D80" s="26">
        <v>11294</v>
      </c>
      <c r="E80" s="26">
        <v>13664</v>
      </c>
      <c r="F80" s="26">
        <v>15011</v>
      </c>
      <c r="G80" s="27"/>
      <c r="H80" s="7"/>
      <c r="I80" s="28">
        <f t="shared" si="1"/>
        <v>-1016</v>
      </c>
      <c r="J80" s="27">
        <f t="shared" si="1"/>
        <v>-3717</v>
      </c>
      <c r="K80" s="7"/>
      <c r="L80" s="124">
        <f t="shared" si="2"/>
        <v>0.24970108455611778</v>
      </c>
      <c r="M80" s="27">
        <f t="shared" ca="1" si="3"/>
        <v>5.6506702889232811E-9</v>
      </c>
      <c r="N80" s="44"/>
      <c r="O80" s="44"/>
      <c r="P80" s="7"/>
      <c r="Q80" s="28">
        <f t="shared" ca="1" si="4"/>
        <v>-977.27299662164148</v>
      </c>
      <c r="R80" s="27">
        <f t="shared" ca="1" si="5"/>
        <v>-3742.6404765143216</v>
      </c>
      <c r="S80" s="7"/>
      <c r="T80" s="28">
        <f t="shared" ca="1" si="6"/>
        <v>0.25212491915145402</v>
      </c>
      <c r="U80" s="27">
        <f t="shared" ca="1" si="7"/>
        <v>-0.96804950696010883</v>
      </c>
      <c r="V80" s="7"/>
      <c r="W80" s="28">
        <f t="shared" ca="1" si="8"/>
        <v>0.24962591361566255</v>
      </c>
      <c r="X80" s="27">
        <f t="shared" ca="1" si="11"/>
        <v>337.72260811230535</v>
      </c>
      <c r="Y80" s="7"/>
      <c r="Z80" s="28">
        <f t="shared" si="12"/>
        <v>337.80599999999993</v>
      </c>
      <c r="AA80" s="27">
        <f t="shared" si="9"/>
        <v>5.8958269329919633</v>
      </c>
      <c r="AB80" s="7"/>
      <c r="AC80" s="28">
        <f t="shared" ca="1" si="0"/>
        <v>-8.3391887694574507E-2</v>
      </c>
      <c r="AD80" s="27">
        <f t="shared" ca="1" si="10"/>
        <v>-6.7056093092503488E-2</v>
      </c>
      <c r="AE80" s="7">
        <v>89</v>
      </c>
    </row>
    <row r="81" spans="1:31" s="26" customFormat="1" x14ac:dyDescent="0.25">
      <c r="A81" s="26">
        <v>61</v>
      </c>
      <c r="B81" s="26">
        <v>607</v>
      </c>
      <c r="C81" s="26">
        <v>12834</v>
      </c>
      <c r="D81" s="26">
        <v>11264</v>
      </c>
      <c r="E81" s="26">
        <v>13488</v>
      </c>
      <c r="F81" s="26">
        <v>15058</v>
      </c>
      <c r="G81" s="27"/>
      <c r="H81" s="7"/>
      <c r="I81" s="28">
        <f t="shared" si="1"/>
        <v>-654</v>
      </c>
      <c r="J81" s="27">
        <f t="shared" si="1"/>
        <v>-3794</v>
      </c>
      <c r="K81" s="7"/>
      <c r="L81" s="124">
        <f t="shared" si="2"/>
        <v>0.15652727755252238</v>
      </c>
      <c r="M81" s="27">
        <f t="shared" ca="1" si="3"/>
        <v>1.1891562608779512E-7</v>
      </c>
      <c r="N81" s="44"/>
      <c r="O81" s="44"/>
      <c r="P81" s="7"/>
      <c r="Q81" s="28">
        <f t="shared" ca="1" si="4"/>
        <v>-615.27299662164148</v>
      </c>
      <c r="R81" s="27">
        <f t="shared" ca="1" si="5"/>
        <v>-3819.6404765143216</v>
      </c>
      <c r="S81" s="7"/>
      <c r="T81" s="28">
        <f t="shared" ca="1" si="6"/>
        <v>0.15873318414154675</v>
      </c>
      <c r="U81" s="27">
        <f t="shared" ca="1" si="7"/>
        <v>-0.98796587683417969</v>
      </c>
      <c r="V81" s="7"/>
      <c r="W81" s="28">
        <f t="shared" ca="1" si="8"/>
        <v>0.15618243610187035</v>
      </c>
      <c r="X81" s="27">
        <f t="shared" ca="1" si="11"/>
        <v>343.19892050543206</v>
      </c>
      <c r="Y81" s="7"/>
      <c r="Z81" s="28">
        <f t="shared" si="12"/>
        <v>343.26899999999995</v>
      </c>
      <c r="AA81" s="27">
        <f t="shared" si="9"/>
        <v>5.9911742700284147</v>
      </c>
      <c r="AB81" s="7"/>
      <c r="AC81" s="28">
        <f t="shared" ca="1" si="0"/>
        <v>-7.0079494567892198E-2</v>
      </c>
      <c r="AD81" s="27">
        <f t="shared" ca="1" si="10"/>
        <v>9.1286644756110036E-3</v>
      </c>
      <c r="AE81" s="7">
        <v>88</v>
      </c>
    </row>
    <row r="82" spans="1:31" s="26" customFormat="1" x14ac:dyDescent="0.25">
      <c r="A82" s="26">
        <v>62</v>
      </c>
      <c r="B82" s="26">
        <v>620</v>
      </c>
      <c r="C82" s="26">
        <v>13016</v>
      </c>
      <c r="D82" s="26">
        <v>11241</v>
      </c>
      <c r="E82" s="26">
        <v>13300</v>
      </c>
      <c r="F82" s="26">
        <v>15072</v>
      </c>
      <c r="G82" s="27"/>
      <c r="H82" s="7"/>
      <c r="I82" s="28">
        <f t="shared" si="1"/>
        <v>-284</v>
      </c>
      <c r="J82" s="27">
        <f t="shared" si="1"/>
        <v>-3831</v>
      </c>
      <c r="K82" s="7"/>
      <c r="L82" s="124">
        <f t="shared" si="2"/>
        <v>5.9896780249187501E-2</v>
      </c>
      <c r="M82" s="27">
        <f t="shared" ca="1" si="3"/>
        <v>6.4799790604153586E-7</v>
      </c>
      <c r="N82" s="44"/>
      <c r="O82" s="44"/>
      <c r="P82" s="7"/>
      <c r="Q82" s="28">
        <f t="shared" ca="1" si="4"/>
        <v>-245.27299662164151</v>
      </c>
      <c r="R82" s="27">
        <f t="shared" ca="1" si="5"/>
        <v>-3856.6404765143216</v>
      </c>
      <c r="S82" s="7"/>
      <c r="T82" s="28">
        <f t="shared" ca="1" si="6"/>
        <v>6.3277543385564169E-2</v>
      </c>
      <c r="U82" s="27">
        <f t="shared" ca="1" si="7"/>
        <v>-0.99753608053990217</v>
      </c>
      <c r="V82" s="7"/>
      <c r="W82" s="28">
        <f t="shared" ca="1" si="8"/>
        <v>6.0701763420465966E-2</v>
      </c>
      <c r="X82" s="27">
        <f t="shared" ca="1" si="11"/>
        <v>348.69992297804265</v>
      </c>
      <c r="Y82" s="7"/>
      <c r="Z82" s="28">
        <f t="shared" si="12"/>
        <v>348.84899999999993</v>
      </c>
      <c r="AA82" s="27">
        <f t="shared" si="9"/>
        <v>6.0885636422896976</v>
      </c>
      <c r="AB82" s="7"/>
      <c r="AC82" s="28">
        <f t="shared" ca="1" si="0"/>
        <v>-0.14907702195728234</v>
      </c>
      <c r="AD82" s="27">
        <f t="shared" ca="1" si="10"/>
        <v>0.10844321403396862</v>
      </c>
      <c r="AE82" s="7">
        <v>87</v>
      </c>
    </row>
    <row r="83" spans="1:31" s="26" customFormat="1" x14ac:dyDescent="0.25">
      <c r="A83" s="26">
        <v>63</v>
      </c>
      <c r="B83" s="26">
        <v>631</v>
      </c>
      <c r="C83" s="26">
        <v>13205</v>
      </c>
      <c r="D83" s="26">
        <v>11232</v>
      </c>
      <c r="E83" s="26">
        <v>13105</v>
      </c>
      <c r="F83" s="26">
        <v>15064</v>
      </c>
      <c r="G83" s="27"/>
      <c r="H83" s="7"/>
      <c r="I83" s="28">
        <f t="shared" si="1"/>
        <v>100</v>
      </c>
      <c r="J83" s="27">
        <f t="shared" si="1"/>
        <v>-3832</v>
      </c>
      <c r="K83" s="7"/>
      <c r="L83" s="124">
        <f t="shared" si="2"/>
        <v>-3.9025315602739329E-2</v>
      </c>
      <c r="M83" s="27">
        <f t="shared" ca="1" si="3"/>
        <v>4.3376048992551967E-7</v>
      </c>
      <c r="N83" s="44"/>
      <c r="O83" s="44"/>
      <c r="P83" s="7"/>
      <c r="Q83" s="28">
        <f t="shared" ca="1" si="4"/>
        <v>138.72700337835849</v>
      </c>
      <c r="R83" s="27">
        <f t="shared" ca="1" si="5"/>
        <v>-3857.6404765143216</v>
      </c>
      <c r="S83" s="7"/>
      <c r="T83" s="28">
        <f t="shared" ca="1" si="6"/>
        <v>-3.5789932426050192E-2</v>
      </c>
      <c r="U83" s="27">
        <f t="shared" ca="1" si="7"/>
        <v>-0.99779473469411084</v>
      </c>
      <c r="V83" s="7"/>
      <c r="W83" s="28">
        <f t="shared" ca="1" si="8"/>
        <v>-3.8366710645328955E-2</v>
      </c>
      <c r="X83" s="27">
        <f t="shared" ca="1" si="11"/>
        <v>354.38419867429229</v>
      </c>
      <c r="Y83" s="7"/>
      <c r="Z83" s="28">
        <f t="shared" si="12"/>
        <v>354.52799999999991</v>
      </c>
      <c r="AA83" s="27">
        <f t="shared" si="9"/>
        <v>6.187680890510455</v>
      </c>
      <c r="AB83" s="7"/>
      <c r="AC83" s="28">
        <f t="shared" ca="1" si="0"/>
        <v>-0.14380132570761361</v>
      </c>
      <c r="AD83" s="27">
        <f t="shared" ca="1" si="10"/>
        <v>-1.060352570334544E-3</v>
      </c>
      <c r="AE83" s="7">
        <v>86</v>
      </c>
    </row>
    <row r="84" spans="1:31" s="26" customFormat="1" x14ac:dyDescent="0.25">
      <c r="A84" s="26">
        <v>64</v>
      </c>
      <c r="B84" s="26">
        <v>627</v>
      </c>
      <c r="C84" s="26">
        <v>13389</v>
      </c>
      <c r="D84" s="26">
        <v>11243</v>
      </c>
      <c r="E84" s="26">
        <v>12912</v>
      </c>
      <c r="F84" s="26">
        <v>15049</v>
      </c>
      <c r="G84" s="27"/>
      <c r="H84" s="7"/>
      <c r="I84" s="28">
        <f t="shared" si="1"/>
        <v>477</v>
      </c>
      <c r="J84" s="27">
        <f t="shared" si="1"/>
        <v>-3806</v>
      </c>
      <c r="K84" s="7"/>
      <c r="L84" s="124">
        <f t="shared" si="2"/>
        <v>-0.13694320819781106</v>
      </c>
      <c r="M84" s="27">
        <f t="shared" ca="1" si="3"/>
        <v>1.774174240755687E-6</v>
      </c>
      <c r="N84" s="44"/>
      <c r="O84" s="44"/>
      <c r="P84" s="7"/>
      <c r="Q84" s="28">
        <f t="shared" ca="1" si="4"/>
        <v>515.72700337835852</v>
      </c>
      <c r="R84" s="27">
        <f t="shared" ca="1" si="5"/>
        <v>-3831.6404765143216</v>
      </c>
      <c r="S84" s="7"/>
      <c r="T84" s="28">
        <f t="shared" ca="1" si="6"/>
        <v>-0.13305149070984867</v>
      </c>
      <c r="U84" s="27">
        <f t="shared" ca="1" si="7"/>
        <v>-0.99106972668468429</v>
      </c>
      <c r="V84" s="7"/>
      <c r="W84" s="28">
        <f t="shared" ca="1" si="8"/>
        <v>-0.13561122687633703</v>
      </c>
      <c r="X84" s="27">
        <f ca="1">IF(MOD(ATAN2(U84,W84)*180/PI()-$J$9+360,360)&lt;355,MOD(ATAN2(U84,W84)*180/PI()-$J$9+360,360)+360,MOD(ATAN2(U84,W84)*180/PI()-$J$9+360,360))</f>
        <v>359.97375081459091</v>
      </c>
      <c r="Y84" s="7"/>
      <c r="Z84" s="28">
        <f t="shared" si="12"/>
        <v>360.17099999999988</v>
      </c>
      <c r="AA84" s="27">
        <f t="shared" si="9"/>
        <v>6.2861698202004943</v>
      </c>
      <c r="AB84" s="7"/>
      <c r="AC84" s="28">
        <f t="shared" ref="AC84:AC147" ca="1" si="13">X84-Z84</f>
        <v>-0.19724918540896397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13349</v>
      </c>
      <c r="D85" s="26">
        <v>11206</v>
      </c>
      <c r="E85" s="26">
        <v>12864</v>
      </c>
      <c r="F85" s="26">
        <v>14996</v>
      </c>
      <c r="G85" s="27"/>
      <c r="H85" s="7"/>
      <c r="I85" s="28">
        <f t="shared" ref="I85:J148" si="14">C85-E85</f>
        <v>485</v>
      </c>
      <c r="J85" s="27">
        <f t="shared" si="14"/>
        <v>-3790</v>
      </c>
      <c r="K85" s="7"/>
      <c r="L85" s="124">
        <f>$O$3*SIN(2*PI()/$O$4*($Z85+$O$5))+$O$6</f>
        <v>-0.13731988648509008</v>
      </c>
      <c r="M85" s="27">
        <f t="shared" ref="M85:M148" ca="1" si="15">(W85-L85)^2</f>
        <v>1.1872575241219076E-7</v>
      </c>
      <c r="N85" s="44"/>
      <c r="O85" s="44"/>
      <c r="P85" s="7"/>
      <c r="Q85" s="28">
        <f t="shared" ref="Q85:Q148" ca="1" si="16">I85-$J$4</f>
        <v>523.72700337835852</v>
      </c>
      <c r="R85" s="27">
        <f t="shared" ref="R85:R148" ca="1" si="17">J85-$J$3</f>
        <v>-3815.6404765143216</v>
      </c>
      <c r="S85" s="7"/>
      <c r="T85" s="28">
        <f t="shared" ref="T85:T148" ca="1" si="18">Q85/$J$7</f>
        <v>-0.13511539645592396</v>
      </c>
      <c r="U85" s="27">
        <f t="shared" ref="U85:U148" ca="1" si="19">R85/$J$6</f>
        <v>-0.9869312602173449</v>
      </c>
      <c r="V85" s="7"/>
      <c r="W85" s="28">
        <f t="shared" ref="W85:W148" ca="1" si="20">(T85-U85*SIN(-$J$11*PI()/180))/(COS(-$J$11*PI()/180))</f>
        <v>-0.13766445251999804</v>
      </c>
      <c r="X85" s="27">
        <f ca="1">IF(MOD(ATAN2(U85,W85)*180/PI()-$J$9+360,360)&lt;355,MOD(ATAN2(U85,W85)*180/PI()-$J$9+360,360)+360,MOD(ATAN2(U85,W85)*180/PI()-$J$9+360,360))</f>
        <v>360.12297628590272</v>
      </c>
      <c r="Y85" s="7"/>
      <c r="Z85" s="28">
        <f t="shared" si="12"/>
        <v>360.17099999999988</v>
      </c>
      <c r="AA85" s="27">
        <f t="shared" ref="AA85:AA148" si="21">Z85*PI()/180</f>
        <v>6.2861698202004943</v>
      </c>
      <c r="AB85" s="7"/>
      <c r="AC85" s="28">
        <f t="shared" ca="1" si="13"/>
        <v>-4.8023714097155334E-2</v>
      </c>
      <c r="AD85" s="27"/>
      <c r="AE85" s="7"/>
    </row>
    <row r="86" spans="1:31" s="26" customFormat="1" x14ac:dyDescent="0.25">
      <c r="A86" s="26">
        <v>1</v>
      </c>
      <c r="B86" s="26">
        <v>-605</v>
      </c>
      <c r="C86" s="26">
        <v>13163</v>
      </c>
      <c r="D86" s="26">
        <v>11192</v>
      </c>
      <c r="E86" s="26">
        <v>13050</v>
      </c>
      <c r="F86" s="26">
        <v>15016</v>
      </c>
      <c r="G86" s="27"/>
      <c r="H86" s="7"/>
      <c r="I86" s="28">
        <f t="shared" si="14"/>
        <v>113</v>
      </c>
      <c r="J86" s="27">
        <f t="shared" si="14"/>
        <v>-3824</v>
      </c>
      <c r="K86" s="7"/>
      <c r="L86" s="124">
        <f t="shared" ref="L86:L149" si="22">$O$3*SIN(2*PI()/$O$4*($Z86+$O$5))+$O$6</f>
        <v>-4.3136640088968628E-2</v>
      </c>
      <c r="M86" s="27">
        <f t="shared" ca="1" si="15"/>
        <v>2.0204203624432533E-6</v>
      </c>
      <c r="N86" s="44"/>
      <c r="O86" s="44"/>
      <c r="P86" s="7"/>
      <c r="Q86" s="28">
        <f t="shared" ca="1" si="16"/>
        <v>151.72700337835849</v>
      </c>
      <c r="R86" s="27">
        <f t="shared" ca="1" si="17"/>
        <v>-3849.6404765143216</v>
      </c>
      <c r="S86" s="7"/>
      <c r="T86" s="28">
        <f t="shared" ca="1" si="18"/>
        <v>-3.9143779263422551E-2</v>
      </c>
      <c r="U86" s="27">
        <f t="shared" ca="1" si="19"/>
        <v>-0.99572550146044114</v>
      </c>
      <c r="V86" s="7"/>
      <c r="W86" s="28">
        <f t="shared" ca="1" si="20"/>
        <v>-4.1715225173314774E-2</v>
      </c>
      <c r="X86" s="27">
        <f ca="1">MOD(ATAN2(U86,W86)*180/PI()-$J$9+360,360)</f>
        <v>354.58113832172194</v>
      </c>
      <c r="Y86" s="7"/>
      <c r="Z86" s="28">
        <f t="shared" ref="Z86:Z149" si="23">360/40000*B86+Z85</f>
        <v>354.72599999999989</v>
      </c>
      <c r="AA86" s="27">
        <f t="shared" si="21"/>
        <v>6.1911366424294041</v>
      </c>
      <c r="AB86" s="7"/>
      <c r="AC86" s="28">
        <f t="shared" ca="1" si="13"/>
        <v>-0.14486167827794816</v>
      </c>
      <c r="AD86" s="27"/>
      <c r="AE86" s="7"/>
    </row>
    <row r="87" spans="1:31" s="26" customFormat="1" x14ac:dyDescent="0.25">
      <c r="A87" s="26">
        <v>2</v>
      </c>
      <c r="B87" s="26">
        <v>-633</v>
      </c>
      <c r="C87" s="26">
        <v>12982</v>
      </c>
      <c r="D87" s="26">
        <v>11199</v>
      </c>
      <c r="E87" s="26">
        <v>13246</v>
      </c>
      <c r="F87" s="26">
        <v>15022</v>
      </c>
      <c r="G87" s="27"/>
      <c r="H87" s="7"/>
      <c r="I87" s="28">
        <f t="shared" si="14"/>
        <v>-264</v>
      </c>
      <c r="J87" s="27">
        <f t="shared" si="14"/>
        <v>-3823</v>
      </c>
      <c r="K87" s="7"/>
      <c r="L87" s="124">
        <f t="shared" si="22"/>
        <v>5.5810123338588508E-2</v>
      </c>
      <c r="M87" s="27">
        <f t="shared" ca="1" si="15"/>
        <v>6.9062786354857616E-8</v>
      </c>
      <c r="N87" s="44"/>
      <c r="O87" s="44"/>
      <c r="P87" s="7"/>
      <c r="Q87" s="28">
        <f t="shared" ca="1" si="16"/>
        <v>-225.27299662164151</v>
      </c>
      <c r="R87" s="27">
        <f t="shared" ca="1" si="17"/>
        <v>-3848.6404765143216</v>
      </c>
      <c r="S87" s="7"/>
      <c r="T87" s="28">
        <f t="shared" ca="1" si="18"/>
        <v>5.8117779020375918E-2</v>
      </c>
      <c r="U87" s="27">
        <f t="shared" ca="1" si="19"/>
        <v>-0.99546684730623247</v>
      </c>
      <c r="V87" s="7"/>
      <c r="W87" s="28">
        <f t="shared" ca="1" si="20"/>
        <v>5.5547325343248251E-2</v>
      </c>
      <c r="X87" s="27">
        <f ca="1">MOD(ATAN2(U87,W87)*180/PI()-$J$9+360,360)</f>
        <v>348.98836619207657</v>
      </c>
      <c r="Y87" s="7"/>
      <c r="Z87" s="28">
        <f t="shared" si="23"/>
        <v>349.02899999999988</v>
      </c>
      <c r="AA87" s="27">
        <f t="shared" si="21"/>
        <v>6.0917052349432863</v>
      </c>
      <c r="AB87" s="7"/>
      <c r="AC87" s="28">
        <f t="shared" ca="1" si="13"/>
        <v>-4.0633807923313725E-2</v>
      </c>
      <c r="AD87" s="27"/>
      <c r="AE87" s="7"/>
    </row>
    <row r="88" spans="1:31" s="26" customFormat="1" x14ac:dyDescent="0.25">
      <c r="A88" s="26">
        <v>3</v>
      </c>
      <c r="B88" s="26">
        <v>-620</v>
      </c>
      <c r="C88" s="26">
        <v>12790</v>
      </c>
      <c r="D88" s="26">
        <v>11219</v>
      </c>
      <c r="E88" s="26">
        <v>13429</v>
      </c>
      <c r="F88" s="26">
        <v>15000</v>
      </c>
      <c r="G88" s="27"/>
      <c r="H88" s="7"/>
      <c r="I88" s="28">
        <f t="shared" si="14"/>
        <v>-639</v>
      </c>
      <c r="J88" s="27">
        <f t="shared" si="14"/>
        <v>-3781</v>
      </c>
      <c r="K88" s="7"/>
      <c r="L88" s="124">
        <f t="shared" si="22"/>
        <v>0.15219889779983301</v>
      </c>
      <c r="M88" s="27">
        <f t="shared" ca="1" si="15"/>
        <v>1.4978161567560586E-8</v>
      </c>
      <c r="N88" s="44"/>
      <c r="O88" s="44"/>
      <c r="P88" s="7"/>
      <c r="Q88" s="28">
        <f t="shared" ca="1" si="16"/>
        <v>-600.27299662164148</v>
      </c>
      <c r="R88" s="27">
        <f t="shared" ca="1" si="17"/>
        <v>-3806.6404765143216</v>
      </c>
      <c r="S88" s="7"/>
      <c r="T88" s="28">
        <f t="shared" ca="1" si="18"/>
        <v>0.15486336086765556</v>
      </c>
      <c r="U88" s="27">
        <f t="shared" ca="1" si="19"/>
        <v>-0.98460337282946642</v>
      </c>
      <c r="V88" s="7"/>
      <c r="W88" s="28">
        <f t="shared" ca="1" si="20"/>
        <v>0.15232128309947132</v>
      </c>
      <c r="X88" s="27">
        <f t="shared" ref="X88:X148" ca="1" si="24">MOD(ATAN2(U88,W88)*180/PI()-$J$9+360,360)</f>
        <v>343.38804916990762</v>
      </c>
      <c r="Y88" s="7"/>
      <c r="Z88" s="28">
        <f t="shared" si="23"/>
        <v>343.4489999999999</v>
      </c>
      <c r="AA88" s="27">
        <f t="shared" si="21"/>
        <v>5.9943158626820026</v>
      </c>
      <c r="AB88" s="7"/>
      <c r="AC88" s="28">
        <f t="shared" ca="1" si="13"/>
        <v>-6.0950830092281194E-2</v>
      </c>
      <c r="AD88" s="27"/>
      <c r="AE88" s="7"/>
    </row>
    <row r="89" spans="1:31" s="26" customFormat="1" x14ac:dyDescent="0.25">
      <c r="A89" s="26">
        <v>4</v>
      </c>
      <c r="B89" s="26">
        <v>-609</v>
      </c>
      <c r="C89" s="26">
        <v>12605</v>
      </c>
      <c r="D89" s="26">
        <v>11254</v>
      </c>
      <c r="E89" s="26">
        <v>13611</v>
      </c>
      <c r="F89" s="26">
        <v>14958</v>
      </c>
      <c r="G89" s="27"/>
      <c r="H89" s="7"/>
      <c r="I89" s="28">
        <f t="shared" si="14"/>
        <v>-1006</v>
      </c>
      <c r="J89" s="27">
        <f t="shared" si="14"/>
        <v>-3704</v>
      </c>
      <c r="K89" s="7"/>
      <c r="L89" s="124">
        <f t="shared" si="22"/>
        <v>0.24548059118508125</v>
      </c>
      <c r="M89" s="27">
        <f t="shared" ca="1" si="15"/>
        <v>2.4778374680887015E-6</v>
      </c>
      <c r="N89" s="44"/>
      <c r="O89" s="44"/>
      <c r="P89" s="7"/>
      <c r="Q89" s="28">
        <f t="shared" ca="1" si="16"/>
        <v>-967.27299662164148</v>
      </c>
      <c r="R89" s="27">
        <f t="shared" ca="1" si="17"/>
        <v>-3729.6404765143216</v>
      </c>
      <c r="S89" s="7"/>
      <c r="T89" s="28">
        <f t="shared" ca="1" si="18"/>
        <v>0.24954503696885991</v>
      </c>
      <c r="U89" s="27">
        <f t="shared" ca="1" si="19"/>
        <v>-0.96468700295539545</v>
      </c>
      <c r="V89" s="7"/>
      <c r="W89" s="28">
        <f t="shared" ca="1" si="20"/>
        <v>0.24705470600557203</v>
      </c>
      <c r="X89" s="27">
        <f t="shared" ca="1" si="24"/>
        <v>337.81755201921283</v>
      </c>
      <c r="Y89" s="7"/>
      <c r="Z89" s="28">
        <f t="shared" si="23"/>
        <v>337.9679999999999</v>
      </c>
      <c r="AA89" s="27">
        <f t="shared" si="21"/>
        <v>5.8986543663801942</v>
      </c>
      <c r="AB89" s="7"/>
      <c r="AC89" s="28">
        <f t="shared" ca="1" si="13"/>
        <v>-0.150447980787078</v>
      </c>
      <c r="AD89" s="27"/>
      <c r="AE89" s="7"/>
    </row>
    <row r="90" spans="1:31" s="26" customFormat="1" x14ac:dyDescent="0.25">
      <c r="A90" s="26">
        <v>5</v>
      </c>
      <c r="B90" s="26">
        <v>-618</v>
      </c>
      <c r="C90" s="26">
        <v>12429</v>
      </c>
      <c r="D90" s="26">
        <v>11306</v>
      </c>
      <c r="E90" s="26">
        <v>13787</v>
      </c>
      <c r="F90" s="26">
        <v>14906</v>
      </c>
      <c r="G90" s="27"/>
      <c r="H90" s="7"/>
      <c r="I90" s="28">
        <f t="shared" si="14"/>
        <v>-1358</v>
      </c>
      <c r="J90" s="27">
        <f t="shared" si="14"/>
        <v>-3600</v>
      </c>
      <c r="K90" s="7"/>
      <c r="L90" s="124">
        <f t="shared" si="22"/>
        <v>0.33784410699474521</v>
      </c>
      <c r="M90" s="27">
        <f t="shared" ca="1" si="15"/>
        <v>8.5045331137295231E-9</v>
      </c>
      <c r="N90" s="44"/>
      <c r="O90" s="44"/>
      <c r="P90" s="7"/>
      <c r="Q90" s="28">
        <f t="shared" ca="1" si="16"/>
        <v>-1319.2729966216416</v>
      </c>
      <c r="R90" s="27">
        <f t="shared" ca="1" si="17"/>
        <v>-3625.6404765143216</v>
      </c>
      <c r="S90" s="7"/>
      <c r="T90" s="28">
        <f t="shared" ca="1" si="18"/>
        <v>0.34035688979617307</v>
      </c>
      <c r="U90" s="27">
        <f t="shared" ca="1" si="19"/>
        <v>-0.93778697091768926</v>
      </c>
      <c r="V90" s="7"/>
      <c r="W90" s="28">
        <f t="shared" ca="1" si="20"/>
        <v>0.33793632702030219</v>
      </c>
      <c r="X90" s="27">
        <f t="shared" ca="1" si="24"/>
        <v>332.3652881890705</v>
      </c>
      <c r="Y90" s="7"/>
      <c r="Z90" s="28">
        <f t="shared" si="23"/>
        <v>332.40599999999989</v>
      </c>
      <c r="AA90" s="27">
        <f t="shared" si="21"/>
        <v>5.8015791533842691</v>
      </c>
      <c r="AB90" s="7"/>
      <c r="AC90" s="28">
        <f t="shared" ca="1" si="13"/>
        <v>-4.0711810929394687E-2</v>
      </c>
      <c r="AD90" s="27"/>
      <c r="AE90" s="7"/>
    </row>
    <row r="91" spans="1:31" s="26" customFormat="1" x14ac:dyDescent="0.25">
      <c r="A91" s="26">
        <v>6</v>
      </c>
      <c r="B91" s="26">
        <v>-632</v>
      </c>
      <c r="C91" s="26">
        <v>12245</v>
      </c>
      <c r="D91" s="26">
        <v>11376</v>
      </c>
      <c r="E91" s="26">
        <v>13958</v>
      </c>
      <c r="F91" s="26">
        <v>14819</v>
      </c>
      <c r="G91" s="27"/>
      <c r="H91" s="7"/>
      <c r="I91" s="28">
        <f t="shared" si="14"/>
        <v>-1713</v>
      </c>
      <c r="J91" s="27">
        <f t="shared" si="14"/>
        <v>-3443</v>
      </c>
      <c r="K91" s="7"/>
      <c r="L91" s="124">
        <f t="shared" si="22"/>
        <v>0.42900565393215279</v>
      </c>
      <c r="M91" s="27">
        <f t="shared" ca="1" si="15"/>
        <v>3.8646360851579838E-7</v>
      </c>
      <c r="N91" s="44"/>
      <c r="O91" s="44"/>
      <c r="P91" s="7"/>
      <c r="Q91" s="28">
        <f t="shared" ca="1" si="16"/>
        <v>-1674.2729966216416</v>
      </c>
      <c r="R91" s="27">
        <f t="shared" ca="1" si="17"/>
        <v>-3468.6404765143216</v>
      </c>
      <c r="S91" s="7"/>
      <c r="T91" s="28">
        <f t="shared" ca="1" si="18"/>
        <v>0.4319427072782645</v>
      </c>
      <c r="U91" s="27">
        <f t="shared" ca="1" si="19"/>
        <v>-0.89717826870692119</v>
      </c>
      <c r="V91" s="7"/>
      <c r="W91" s="28">
        <f t="shared" ca="1" si="20"/>
        <v>0.42962731590502534</v>
      </c>
      <c r="X91" s="27">
        <f t="shared" ca="1" si="24"/>
        <v>326.59404303937538</v>
      </c>
      <c r="Y91" s="7"/>
      <c r="Z91" s="28">
        <f t="shared" si="23"/>
        <v>326.7179999999999</v>
      </c>
      <c r="AA91" s="27">
        <f t="shared" si="21"/>
        <v>5.702304825530832</v>
      </c>
      <c r="AB91" s="7"/>
      <c r="AC91" s="28">
        <f t="shared" ca="1" si="13"/>
        <v>-0.12395696062452544</v>
      </c>
      <c r="AD91" s="27"/>
      <c r="AE91" s="7"/>
    </row>
    <row r="92" spans="1:31" s="26" customFormat="1" x14ac:dyDescent="0.25">
      <c r="A92" s="26">
        <v>7</v>
      </c>
      <c r="B92" s="26">
        <v>-630</v>
      </c>
      <c r="C92" s="26">
        <v>12082</v>
      </c>
      <c r="D92" s="26">
        <v>11474</v>
      </c>
      <c r="E92" s="26">
        <v>14127</v>
      </c>
      <c r="F92" s="26">
        <v>14740</v>
      </c>
      <c r="G92" s="27"/>
      <c r="H92" s="7"/>
      <c r="I92" s="28">
        <f t="shared" si="14"/>
        <v>-2045</v>
      </c>
      <c r="J92" s="27">
        <f t="shared" si="14"/>
        <v>-3266</v>
      </c>
      <c r="K92" s="7"/>
      <c r="L92" s="124">
        <f t="shared" si="22"/>
        <v>0.51567762093806113</v>
      </c>
      <c r="M92" s="27">
        <f t="shared" ca="1" si="15"/>
        <v>7.823557112399741E-8</v>
      </c>
      <c r="N92" s="44"/>
      <c r="O92" s="44"/>
      <c r="P92" s="7"/>
      <c r="Q92" s="28">
        <f t="shared" ca="1" si="16"/>
        <v>-2006.2729966216416</v>
      </c>
      <c r="R92" s="27">
        <f t="shared" ca="1" si="17"/>
        <v>-3291.6404765143216</v>
      </c>
      <c r="S92" s="7"/>
      <c r="T92" s="28">
        <f t="shared" ca="1" si="18"/>
        <v>0.51759479574038936</v>
      </c>
      <c r="U92" s="27">
        <f t="shared" ca="1" si="19"/>
        <v>-0.85139648341197893</v>
      </c>
      <c r="V92" s="7"/>
      <c r="W92" s="28">
        <f t="shared" ca="1" si="20"/>
        <v>0.51539791471517005</v>
      </c>
      <c r="X92" s="27">
        <f t="shared" ca="1" si="24"/>
        <v>320.9933094534299</v>
      </c>
      <c r="Y92" s="7"/>
      <c r="Z92" s="28">
        <f t="shared" si="23"/>
        <v>321.04799999999989</v>
      </c>
      <c r="AA92" s="27">
        <f t="shared" si="21"/>
        <v>5.6033446569427525</v>
      </c>
      <c r="AB92" s="7"/>
      <c r="AC92" s="28">
        <f t="shared" ca="1" si="13"/>
        <v>-5.4690546569986509E-2</v>
      </c>
      <c r="AD92" s="27"/>
      <c r="AE92" s="7"/>
    </row>
    <row r="93" spans="1:31" s="26" customFormat="1" x14ac:dyDescent="0.25">
      <c r="A93" s="26">
        <v>8</v>
      </c>
      <c r="B93" s="26">
        <v>-646</v>
      </c>
      <c r="C93" s="26">
        <v>11924</v>
      </c>
      <c r="D93" s="26">
        <v>11583</v>
      </c>
      <c r="E93" s="26">
        <v>14295</v>
      </c>
      <c r="F93" s="26">
        <v>14634</v>
      </c>
      <c r="G93" s="27"/>
      <c r="H93" s="7"/>
      <c r="I93" s="28">
        <f t="shared" si="14"/>
        <v>-2371</v>
      </c>
      <c r="J93" s="27">
        <f t="shared" si="14"/>
        <v>-3051</v>
      </c>
      <c r="K93" s="7"/>
      <c r="L93" s="124">
        <f t="shared" si="22"/>
        <v>0.59930651493589748</v>
      </c>
      <c r="M93" s="27">
        <f t="shared" ca="1" si="15"/>
        <v>1.1522338713482296E-7</v>
      </c>
      <c r="N93" s="44"/>
      <c r="O93" s="44"/>
      <c r="P93" s="7"/>
      <c r="Q93" s="28">
        <f t="shared" ca="1" si="16"/>
        <v>-2332.2729966216416</v>
      </c>
      <c r="R93" s="27">
        <f t="shared" ca="1" si="17"/>
        <v>-3076.6404765143216</v>
      </c>
      <c r="S93" s="7"/>
      <c r="T93" s="28">
        <f t="shared" ca="1" si="18"/>
        <v>0.60169895489295788</v>
      </c>
      <c r="U93" s="27">
        <f t="shared" ca="1" si="19"/>
        <v>-0.79578584025710553</v>
      </c>
      <c r="V93" s="7"/>
      <c r="W93" s="28">
        <f t="shared" ca="1" si="20"/>
        <v>0.59964596064162201</v>
      </c>
      <c r="X93" s="27">
        <f t="shared" ca="1" si="24"/>
        <v>315.18317017156937</v>
      </c>
      <c r="Y93" s="7"/>
      <c r="Z93" s="28">
        <f t="shared" si="23"/>
        <v>315.23399999999987</v>
      </c>
      <c r="AA93" s="27">
        <f t="shared" si="21"/>
        <v>5.5018712142318025</v>
      </c>
      <c r="AB93" s="7"/>
      <c r="AC93" s="28">
        <f t="shared" ca="1" si="13"/>
        <v>-5.0829828430494217E-2</v>
      </c>
      <c r="AD93" s="27"/>
      <c r="AE93" s="7"/>
    </row>
    <row r="94" spans="1:31" s="26" customFormat="1" x14ac:dyDescent="0.25">
      <c r="A94" s="26">
        <v>9</v>
      </c>
      <c r="B94" s="26">
        <v>-631</v>
      </c>
      <c r="C94" s="26">
        <v>11775</v>
      </c>
      <c r="D94" s="26">
        <v>11702</v>
      </c>
      <c r="E94" s="26">
        <v>14435</v>
      </c>
      <c r="F94" s="26">
        <v>14505</v>
      </c>
      <c r="G94" s="27"/>
      <c r="H94" s="7"/>
      <c r="I94" s="28">
        <f t="shared" si="14"/>
        <v>-2660</v>
      </c>
      <c r="J94" s="27">
        <f t="shared" si="14"/>
        <v>-2803</v>
      </c>
      <c r="K94" s="7"/>
      <c r="L94" s="124">
        <f t="shared" si="22"/>
        <v>0.67504977548793821</v>
      </c>
      <c r="M94" s="27">
        <f t="shared" ca="1" si="15"/>
        <v>4.6147962743649937E-7</v>
      </c>
      <c r="N94" s="44"/>
      <c r="O94" s="44"/>
      <c r="P94" s="7"/>
      <c r="Q94" s="28">
        <f t="shared" ca="1" si="16"/>
        <v>-2621.2729966216416</v>
      </c>
      <c r="R94" s="27">
        <f t="shared" ca="1" si="17"/>
        <v>-2828.6404765143216</v>
      </c>
      <c r="S94" s="7"/>
      <c r="T94" s="28">
        <f t="shared" ca="1" si="18"/>
        <v>0.67625754996992804</v>
      </c>
      <c r="U94" s="27">
        <f t="shared" ca="1" si="19"/>
        <v>-0.73163961001334454</v>
      </c>
      <c r="V94" s="7"/>
      <c r="W94" s="28">
        <f t="shared" ca="1" si="20"/>
        <v>0.67437045256955808</v>
      </c>
      <c r="X94" s="27">
        <f t="shared" ca="1" si="24"/>
        <v>309.51463870094369</v>
      </c>
      <c r="Y94" s="7"/>
      <c r="Z94" s="28">
        <f t="shared" si="23"/>
        <v>309.55499999999989</v>
      </c>
      <c r="AA94" s="27">
        <f t="shared" si="21"/>
        <v>5.4027539660110451</v>
      </c>
      <c r="AB94" s="7"/>
      <c r="AC94" s="28">
        <f t="shared" ca="1" si="13"/>
        <v>-4.0361299056201005E-2</v>
      </c>
      <c r="AD94" s="27"/>
      <c r="AE94" s="7"/>
    </row>
    <row r="95" spans="1:31" s="26" customFormat="1" x14ac:dyDescent="0.25">
      <c r="A95" s="26">
        <v>10</v>
      </c>
      <c r="B95" s="26">
        <v>-622</v>
      </c>
      <c r="C95" s="26">
        <v>11650</v>
      </c>
      <c r="D95" s="26">
        <v>11846</v>
      </c>
      <c r="E95" s="26">
        <v>14577</v>
      </c>
      <c r="F95" s="26">
        <v>14384</v>
      </c>
      <c r="G95" s="27"/>
      <c r="H95" s="7"/>
      <c r="I95" s="28">
        <f t="shared" si="14"/>
        <v>-2927</v>
      </c>
      <c r="J95" s="27">
        <f t="shared" si="14"/>
        <v>-2538</v>
      </c>
      <c r="K95" s="7"/>
      <c r="L95" s="124">
        <f t="shared" si="22"/>
        <v>0.74323333343190712</v>
      </c>
      <c r="M95" s="27">
        <f t="shared" ca="1" si="15"/>
        <v>3.8890308969120152E-8</v>
      </c>
      <c r="N95" s="44"/>
      <c r="O95" s="44"/>
      <c r="P95" s="7"/>
      <c r="Q95" s="28">
        <f t="shared" ca="1" si="16"/>
        <v>-2888.2729966216416</v>
      </c>
      <c r="R95" s="27">
        <f t="shared" ca="1" si="17"/>
        <v>-2563.6404765143216</v>
      </c>
      <c r="S95" s="7"/>
      <c r="T95" s="28">
        <f t="shared" ca="1" si="18"/>
        <v>0.74514040424519112</v>
      </c>
      <c r="U95" s="27">
        <f t="shared" ca="1" si="19"/>
        <v>-0.66309625914803538</v>
      </c>
      <c r="V95" s="7"/>
      <c r="W95" s="28">
        <f t="shared" ca="1" si="20"/>
        <v>0.74343053969187145</v>
      </c>
      <c r="X95" s="27">
        <f t="shared" ca="1" si="24"/>
        <v>303.91325703853727</v>
      </c>
      <c r="Y95" s="7"/>
      <c r="Z95" s="28">
        <f t="shared" si="23"/>
        <v>303.95699999999988</v>
      </c>
      <c r="AA95" s="27">
        <f t="shared" si="21"/>
        <v>5.3050504344844018</v>
      </c>
      <c r="AB95" s="7"/>
      <c r="AC95" s="28">
        <f t="shared" ca="1" si="13"/>
        <v>-4.3742961462612584E-2</v>
      </c>
      <c r="AD95" s="27"/>
      <c r="AE95" s="7"/>
    </row>
    <row r="96" spans="1:31" s="26" customFormat="1" x14ac:dyDescent="0.25">
      <c r="A96" s="26">
        <v>11</v>
      </c>
      <c r="B96" s="26">
        <v>-628</v>
      </c>
      <c r="C96" s="26">
        <v>11533</v>
      </c>
      <c r="D96" s="26">
        <v>11989</v>
      </c>
      <c r="E96" s="26">
        <v>14692</v>
      </c>
      <c r="F96" s="26">
        <v>14231</v>
      </c>
      <c r="G96" s="27"/>
      <c r="H96" s="7"/>
      <c r="I96" s="28">
        <f t="shared" si="14"/>
        <v>-3159</v>
      </c>
      <c r="J96" s="27">
        <f t="shared" si="14"/>
        <v>-2242</v>
      </c>
      <c r="K96" s="7"/>
      <c r="L96" s="124">
        <f t="shared" si="22"/>
        <v>0.80488329718544782</v>
      </c>
      <c r="M96" s="27">
        <f t="shared" ca="1" si="15"/>
        <v>1.9644323434022626E-6</v>
      </c>
      <c r="N96" s="44"/>
      <c r="O96" s="44"/>
      <c r="P96" s="7"/>
      <c r="Q96" s="28">
        <f t="shared" ca="1" si="16"/>
        <v>-3120.2729966216416</v>
      </c>
      <c r="R96" s="27">
        <f t="shared" ca="1" si="17"/>
        <v>-2267.6404765143216</v>
      </c>
      <c r="S96" s="7"/>
      <c r="T96" s="28">
        <f t="shared" ca="1" si="18"/>
        <v>0.80499367088137475</v>
      </c>
      <c r="U96" s="27">
        <f t="shared" ca="1" si="19"/>
        <v>-0.58653462950225621</v>
      </c>
      <c r="V96" s="7"/>
      <c r="W96" s="28">
        <f t="shared" ca="1" si="20"/>
        <v>0.80348171509958832</v>
      </c>
      <c r="X96" s="27">
        <f t="shared" ca="1" si="24"/>
        <v>298.31129191686637</v>
      </c>
      <c r="Y96" s="7"/>
      <c r="Z96" s="28">
        <f t="shared" si="23"/>
        <v>298.30499999999989</v>
      </c>
      <c r="AA96" s="27">
        <f t="shared" si="21"/>
        <v>5.2064044251616828</v>
      </c>
      <c r="AB96" s="7"/>
      <c r="AC96" s="28">
        <f t="shared" ca="1" si="13"/>
        <v>6.291916866473457E-3</v>
      </c>
      <c r="AD96" s="27"/>
      <c r="AE96" s="7"/>
    </row>
    <row r="97" spans="1:31" s="26" customFormat="1" x14ac:dyDescent="0.25">
      <c r="A97" s="26">
        <v>12</v>
      </c>
      <c r="B97" s="26">
        <v>-611</v>
      </c>
      <c r="C97" s="26">
        <v>11419</v>
      </c>
      <c r="D97" s="26">
        <v>12139</v>
      </c>
      <c r="E97" s="26">
        <v>14784</v>
      </c>
      <c r="F97" s="26">
        <v>14076</v>
      </c>
      <c r="G97" s="27"/>
      <c r="H97" s="7"/>
      <c r="I97" s="28">
        <f t="shared" si="14"/>
        <v>-3365</v>
      </c>
      <c r="J97" s="27">
        <f t="shared" si="14"/>
        <v>-1937</v>
      </c>
      <c r="K97" s="7"/>
      <c r="L97" s="124">
        <f t="shared" si="22"/>
        <v>0.85736077206417882</v>
      </c>
      <c r="M97" s="27">
        <f t="shared" ca="1" si="15"/>
        <v>2.8046150971759957E-7</v>
      </c>
      <c r="N97" s="44"/>
      <c r="O97" s="44"/>
      <c r="P97" s="7"/>
      <c r="Q97" s="28">
        <f t="shared" ca="1" si="16"/>
        <v>-3326.2729966216416</v>
      </c>
      <c r="R97" s="27">
        <f t="shared" ca="1" si="17"/>
        <v>-1962.6404765143216</v>
      </c>
      <c r="S97" s="7"/>
      <c r="T97" s="28">
        <f t="shared" ca="1" si="18"/>
        <v>0.8581392438428137</v>
      </c>
      <c r="U97" s="27">
        <f t="shared" ca="1" si="19"/>
        <v>-0.50764511246859856</v>
      </c>
      <c r="V97" s="7"/>
      <c r="W97" s="28">
        <f t="shared" ca="1" si="20"/>
        <v>0.85683118589581941</v>
      </c>
      <c r="X97" s="27">
        <f t="shared" ca="1" si="24"/>
        <v>292.82756145929341</v>
      </c>
      <c r="Y97" s="7"/>
      <c r="Z97" s="28">
        <f t="shared" si="23"/>
        <v>292.80599999999987</v>
      </c>
      <c r="AA97" s="27">
        <f t="shared" si="21"/>
        <v>5.1104287695945141</v>
      </c>
      <c r="AB97" s="7"/>
      <c r="AC97" s="28">
        <f t="shared" ca="1" si="13"/>
        <v>2.15614592935367E-2</v>
      </c>
      <c r="AD97" s="27"/>
      <c r="AE97" s="7"/>
    </row>
    <row r="98" spans="1:31" s="26" customFormat="1" x14ac:dyDescent="0.25">
      <c r="A98" s="26">
        <v>13</v>
      </c>
      <c r="B98" s="26">
        <v>-614</v>
      </c>
      <c r="C98" s="26">
        <v>11341</v>
      </c>
      <c r="D98" s="26">
        <v>12308</v>
      </c>
      <c r="E98" s="26">
        <v>14878</v>
      </c>
      <c r="F98" s="26">
        <v>13917</v>
      </c>
      <c r="G98" s="27"/>
      <c r="H98" s="7"/>
      <c r="I98" s="28">
        <f t="shared" si="14"/>
        <v>-3537</v>
      </c>
      <c r="J98" s="27">
        <f t="shared" si="14"/>
        <v>-1609</v>
      </c>
      <c r="K98" s="7"/>
      <c r="L98" s="124">
        <f t="shared" si="22"/>
        <v>0.90214841410377611</v>
      </c>
      <c r="M98" s="27">
        <f t="shared" ca="1" si="15"/>
        <v>5.2421008629553154E-7</v>
      </c>
      <c r="N98" s="44"/>
      <c r="O98" s="44"/>
      <c r="P98" s="7"/>
      <c r="Q98" s="28">
        <f t="shared" ca="1" si="16"/>
        <v>-3498.2729966216416</v>
      </c>
      <c r="R98" s="27">
        <f t="shared" ca="1" si="17"/>
        <v>-1634.6404765143216</v>
      </c>
      <c r="S98" s="7"/>
      <c r="T98" s="28">
        <f t="shared" ca="1" si="18"/>
        <v>0.90251321738343271</v>
      </c>
      <c r="U98" s="27">
        <f t="shared" ca="1" si="19"/>
        <v>-0.42280654988814043</v>
      </c>
      <c r="V98" s="7"/>
      <c r="W98" s="28">
        <f t="shared" ca="1" si="20"/>
        <v>0.90142439056389945</v>
      </c>
      <c r="X98" s="27">
        <f t="shared" ca="1" si="24"/>
        <v>287.31075820559556</v>
      </c>
      <c r="Y98" s="7"/>
      <c r="Z98" s="28">
        <f t="shared" si="23"/>
        <v>287.27999999999986</v>
      </c>
      <c r="AA98" s="27">
        <f t="shared" si="21"/>
        <v>5.013981875129307</v>
      </c>
      <c r="AB98" s="7"/>
      <c r="AC98" s="28">
        <f t="shared" ca="1" si="13"/>
        <v>3.0758205595702748E-2</v>
      </c>
      <c r="AD98" s="27"/>
      <c r="AE98" s="7"/>
    </row>
    <row r="99" spans="1:31" s="26" customFormat="1" x14ac:dyDescent="0.25">
      <c r="A99" s="26">
        <v>14</v>
      </c>
      <c r="B99" s="26">
        <v>-628</v>
      </c>
      <c r="C99" s="26">
        <v>11270</v>
      </c>
      <c r="D99" s="26">
        <v>12479</v>
      </c>
      <c r="E99" s="26">
        <v>14949</v>
      </c>
      <c r="F99" s="26">
        <v>13742</v>
      </c>
      <c r="G99" s="27"/>
      <c r="H99" s="7"/>
      <c r="I99" s="28">
        <f t="shared" si="14"/>
        <v>-3679</v>
      </c>
      <c r="J99" s="27">
        <f t="shared" si="14"/>
        <v>-1263</v>
      </c>
      <c r="K99" s="7"/>
      <c r="L99" s="124">
        <f t="shared" si="22"/>
        <v>0.93928314593839102</v>
      </c>
      <c r="M99" s="27">
        <f t="shared" ca="1" si="15"/>
        <v>9.8644664368776438E-7</v>
      </c>
      <c r="N99" s="44"/>
      <c r="O99" s="44"/>
      <c r="P99" s="7"/>
      <c r="Q99" s="28">
        <f t="shared" ca="1" si="16"/>
        <v>-3640.2729966216416</v>
      </c>
      <c r="R99" s="27">
        <f t="shared" ca="1" si="17"/>
        <v>-1288.6404765143216</v>
      </c>
      <c r="S99" s="7"/>
      <c r="T99" s="28">
        <f t="shared" ca="1" si="18"/>
        <v>0.93914754437626924</v>
      </c>
      <c r="U99" s="27">
        <f t="shared" ca="1" si="19"/>
        <v>-0.33331221253192556</v>
      </c>
      <c r="V99" s="7"/>
      <c r="W99" s="28">
        <f t="shared" ca="1" si="20"/>
        <v>0.93828994573516522</v>
      </c>
      <c r="X99" s="27">
        <f t="shared" ca="1" si="24"/>
        <v>281.7389275029891</v>
      </c>
      <c r="Y99" s="7"/>
      <c r="Z99" s="28">
        <f t="shared" si="23"/>
        <v>281.62799999999987</v>
      </c>
      <c r="AA99" s="27">
        <f t="shared" si="21"/>
        <v>4.915335865806588</v>
      </c>
      <c r="AB99" s="7"/>
      <c r="AC99" s="28">
        <f t="shared" ca="1" si="13"/>
        <v>0.11092750298922738</v>
      </c>
      <c r="AD99" s="27"/>
      <c r="AE99" s="7"/>
    </row>
    <row r="100" spans="1:31" s="26" customFormat="1" x14ac:dyDescent="0.25">
      <c r="A100" s="26">
        <v>15</v>
      </c>
      <c r="B100" s="26">
        <v>-638</v>
      </c>
      <c r="C100" s="26">
        <v>11213</v>
      </c>
      <c r="D100" s="26">
        <v>12666</v>
      </c>
      <c r="E100" s="26">
        <v>15006</v>
      </c>
      <c r="F100" s="26">
        <v>13559</v>
      </c>
      <c r="G100" s="27"/>
      <c r="H100" s="7"/>
      <c r="I100" s="28">
        <f t="shared" si="14"/>
        <v>-3793</v>
      </c>
      <c r="J100" s="27">
        <f t="shared" si="14"/>
        <v>-893</v>
      </c>
      <c r="K100" s="7"/>
      <c r="L100" s="124">
        <f t="shared" si="22"/>
        <v>0.96765859693403733</v>
      </c>
      <c r="M100" s="27">
        <f t="shared" ca="1" si="15"/>
        <v>8.365992309626746E-8</v>
      </c>
      <c r="N100" s="44"/>
      <c r="O100" s="44"/>
      <c r="P100" s="7"/>
      <c r="Q100" s="28">
        <f t="shared" ca="1" si="16"/>
        <v>-3754.2729966216416</v>
      </c>
      <c r="R100" s="27">
        <f t="shared" ca="1" si="17"/>
        <v>-918.64047651432145</v>
      </c>
      <c r="S100" s="7"/>
      <c r="T100" s="28">
        <f t="shared" ca="1" si="18"/>
        <v>0.9685582012578422</v>
      </c>
      <c r="U100" s="27">
        <f t="shared" ca="1" si="19"/>
        <v>-0.23761017547470148</v>
      </c>
      <c r="V100" s="7"/>
      <c r="W100" s="28">
        <f t="shared" ca="1" si="20"/>
        <v>0.967947837185552</v>
      </c>
      <c r="X100" s="27">
        <f t="shared" ca="1" si="24"/>
        <v>275.97432425654415</v>
      </c>
      <c r="Y100" s="7"/>
      <c r="Z100" s="28">
        <f t="shared" si="23"/>
        <v>275.88599999999985</v>
      </c>
      <c r="AA100" s="27">
        <f t="shared" si="21"/>
        <v>4.8151190601570732</v>
      </c>
      <c r="AB100" s="7"/>
      <c r="AC100" s="28">
        <f t="shared" ca="1" si="13"/>
        <v>8.8324256544296986E-2</v>
      </c>
      <c r="AD100" s="27"/>
      <c r="AE100" s="7"/>
    </row>
    <row r="101" spans="1:31" s="26" customFormat="1" x14ac:dyDescent="0.25">
      <c r="A101" s="26">
        <v>16</v>
      </c>
      <c r="B101" s="26">
        <v>-637</v>
      </c>
      <c r="C101" s="26">
        <v>11180</v>
      </c>
      <c r="D101" s="26">
        <v>12857</v>
      </c>
      <c r="E101" s="26">
        <v>15045</v>
      </c>
      <c r="F101" s="26">
        <v>13380</v>
      </c>
      <c r="G101" s="27"/>
      <c r="H101" s="7"/>
      <c r="I101" s="28">
        <f t="shared" si="14"/>
        <v>-3865</v>
      </c>
      <c r="J101" s="27">
        <f t="shared" si="14"/>
        <v>-523</v>
      </c>
      <c r="K101" s="7"/>
      <c r="L101" s="124">
        <f t="shared" si="22"/>
        <v>0.98630517732450407</v>
      </c>
      <c r="M101" s="27">
        <f t="shared" ca="1" si="15"/>
        <v>2.1623431502076478E-7</v>
      </c>
      <c r="N101" s="44"/>
      <c r="O101" s="44"/>
      <c r="P101" s="7"/>
      <c r="Q101" s="28">
        <f t="shared" ca="1" si="16"/>
        <v>-3826.2729966216416</v>
      </c>
      <c r="R101" s="27">
        <f t="shared" ca="1" si="17"/>
        <v>-548.64047651432145</v>
      </c>
      <c r="S101" s="7"/>
      <c r="T101" s="28">
        <f t="shared" ca="1" si="18"/>
        <v>0.98713335297251992</v>
      </c>
      <c r="U101" s="27">
        <f t="shared" ca="1" si="19"/>
        <v>-0.14190813841747743</v>
      </c>
      <c r="V101" s="7"/>
      <c r="W101" s="28">
        <f t="shared" ca="1" si="20"/>
        <v>0.98677018734054756</v>
      </c>
      <c r="X101" s="27">
        <f t="shared" ca="1" si="24"/>
        <v>270.36581329109026</v>
      </c>
      <c r="Y101" s="7"/>
      <c r="Z101" s="28">
        <f t="shared" si="23"/>
        <v>270.15299999999985</v>
      </c>
      <c r="AA101" s="27">
        <f t="shared" si="21"/>
        <v>4.7150593341402383</v>
      </c>
      <c r="AB101" s="7"/>
      <c r="AC101" s="28">
        <f t="shared" ca="1" si="13"/>
        <v>0.2128132910904128</v>
      </c>
      <c r="AD101" s="27"/>
      <c r="AE101" s="7"/>
    </row>
    <row r="102" spans="1:31" s="26" customFormat="1" x14ac:dyDescent="0.25">
      <c r="A102" s="26">
        <v>17</v>
      </c>
      <c r="B102" s="26">
        <v>-628</v>
      </c>
      <c r="C102" s="26">
        <v>11161</v>
      </c>
      <c r="D102" s="26">
        <v>13037</v>
      </c>
      <c r="E102" s="26">
        <v>15054</v>
      </c>
      <c r="F102" s="26">
        <v>13185</v>
      </c>
      <c r="G102" s="27"/>
      <c r="H102" s="7"/>
      <c r="I102" s="28">
        <f t="shared" si="14"/>
        <v>-3893</v>
      </c>
      <c r="J102" s="27">
        <f t="shared" si="14"/>
        <v>-148</v>
      </c>
      <c r="K102" s="7"/>
      <c r="L102" s="124">
        <f t="shared" si="22"/>
        <v>0.99503343059143257</v>
      </c>
      <c r="M102" s="27">
        <f t="shared" ca="1" si="15"/>
        <v>6.2263598737483301E-7</v>
      </c>
      <c r="N102" s="44"/>
      <c r="O102" s="44"/>
      <c r="P102" s="7"/>
      <c r="Q102" s="28">
        <f t="shared" ca="1" si="16"/>
        <v>-3854.2729966216416</v>
      </c>
      <c r="R102" s="27">
        <f t="shared" ca="1" si="17"/>
        <v>-173.64047651432145</v>
      </c>
      <c r="S102" s="7"/>
      <c r="T102" s="28">
        <f t="shared" ca="1" si="18"/>
        <v>0.99435702308378349</v>
      </c>
      <c r="U102" s="27">
        <f t="shared" ca="1" si="19"/>
        <v>-4.4912830589209814E-2</v>
      </c>
      <c r="V102" s="7"/>
      <c r="W102" s="28">
        <f t="shared" ca="1" si="20"/>
        <v>0.99424435772573838</v>
      </c>
      <c r="X102" s="27">
        <f t="shared" ca="1" si="24"/>
        <v>264.76862858484094</v>
      </c>
      <c r="Y102" s="7"/>
      <c r="Z102" s="28">
        <f t="shared" si="23"/>
        <v>264.50099999999986</v>
      </c>
      <c r="AA102" s="27">
        <f t="shared" si="21"/>
        <v>4.6164133248175192</v>
      </c>
      <c r="AB102" s="7"/>
      <c r="AC102" s="28">
        <f t="shared" ca="1" si="13"/>
        <v>0.2676285848410771</v>
      </c>
      <c r="AD102" s="27"/>
      <c r="AE102" s="7"/>
    </row>
    <row r="103" spans="1:31" s="26" customFormat="1" x14ac:dyDescent="0.25">
      <c r="A103" s="26">
        <v>18</v>
      </c>
      <c r="B103" s="26">
        <v>-624</v>
      </c>
      <c r="C103" s="26">
        <v>11167</v>
      </c>
      <c r="D103" s="26">
        <v>13230</v>
      </c>
      <c r="E103" s="26">
        <v>15055</v>
      </c>
      <c r="F103" s="26">
        <v>13006</v>
      </c>
      <c r="G103" s="27"/>
      <c r="H103" s="7"/>
      <c r="I103" s="28">
        <f t="shared" si="14"/>
        <v>-3888</v>
      </c>
      <c r="J103" s="27">
        <f t="shared" si="14"/>
        <v>224</v>
      </c>
      <c r="K103" s="7"/>
      <c r="L103" s="124">
        <f t="shared" si="22"/>
        <v>0.99412654692518532</v>
      </c>
      <c r="M103" s="27">
        <f t="shared" ca="1" si="15"/>
        <v>8.5315188372077272E-7</v>
      </c>
      <c r="N103" s="44"/>
      <c r="O103" s="44"/>
      <c r="P103" s="7"/>
      <c r="Q103" s="28">
        <f t="shared" ca="1" si="16"/>
        <v>-3849.2729966216416</v>
      </c>
      <c r="R103" s="27">
        <f t="shared" ca="1" si="17"/>
        <v>198.35952348567855</v>
      </c>
      <c r="S103" s="7"/>
      <c r="T103" s="28">
        <f t="shared" ca="1" si="18"/>
        <v>0.99306708199248639</v>
      </c>
      <c r="U103" s="27">
        <f t="shared" ca="1" si="19"/>
        <v>5.1306514776431653E-2</v>
      </c>
      <c r="V103" s="7"/>
      <c r="W103" s="28">
        <f t="shared" ca="1" si="20"/>
        <v>0.9932028847121871</v>
      </c>
      <c r="X103" s="27">
        <f t="shared" ca="1" si="24"/>
        <v>259.22503835264536</v>
      </c>
      <c r="Y103" s="7"/>
      <c r="Z103" s="28">
        <f t="shared" si="23"/>
        <v>258.88499999999988</v>
      </c>
      <c r="AA103" s="27">
        <f t="shared" si="21"/>
        <v>4.5183956340255182</v>
      </c>
      <c r="AB103" s="7"/>
      <c r="AC103" s="28">
        <f t="shared" ca="1" si="13"/>
        <v>0.34003835264547888</v>
      </c>
      <c r="AD103" s="27"/>
      <c r="AE103" s="7"/>
    </row>
    <row r="104" spans="1:31" s="26" customFormat="1" x14ac:dyDescent="0.25">
      <c r="A104" s="26">
        <v>19</v>
      </c>
      <c r="B104" s="26">
        <v>-626</v>
      </c>
      <c r="C104" s="26">
        <v>11179</v>
      </c>
      <c r="D104" s="26">
        <v>13406</v>
      </c>
      <c r="E104" s="26">
        <v>15028</v>
      </c>
      <c r="F104" s="26">
        <v>12806</v>
      </c>
      <c r="G104" s="27"/>
      <c r="H104" s="7"/>
      <c r="I104" s="28">
        <f t="shared" si="14"/>
        <v>-3849</v>
      </c>
      <c r="J104" s="27">
        <f t="shared" si="14"/>
        <v>600</v>
      </c>
      <c r="K104" s="7"/>
      <c r="L104" s="124">
        <f t="shared" si="22"/>
        <v>0.98363056252046055</v>
      </c>
      <c r="M104" s="27">
        <f t="shared" ca="1" si="15"/>
        <v>5.6695297521574127E-8</v>
      </c>
      <c r="N104" s="44"/>
      <c r="O104" s="44"/>
      <c r="P104" s="7"/>
      <c r="Q104" s="28">
        <f t="shared" ca="1" si="16"/>
        <v>-3810.2729966216416</v>
      </c>
      <c r="R104" s="27">
        <f t="shared" ca="1" si="17"/>
        <v>574.35952348567855</v>
      </c>
      <c r="S104" s="7"/>
      <c r="T104" s="28">
        <f t="shared" ca="1" si="18"/>
        <v>0.98300554148036934</v>
      </c>
      <c r="U104" s="27">
        <f t="shared" ca="1" si="19"/>
        <v>0.14856047675890799</v>
      </c>
      <c r="V104" s="7"/>
      <c r="W104" s="28">
        <f t="shared" ca="1" si="20"/>
        <v>0.98339245477694603</v>
      </c>
      <c r="X104" s="27">
        <f t="shared" ca="1" si="24"/>
        <v>253.59149623381109</v>
      </c>
      <c r="Y104" s="7"/>
      <c r="Z104" s="28">
        <f t="shared" si="23"/>
        <v>253.25099999999989</v>
      </c>
      <c r="AA104" s="27">
        <f t="shared" si="21"/>
        <v>4.4200637839681578</v>
      </c>
      <c r="AB104" s="7"/>
      <c r="AC104" s="28">
        <f t="shared" ca="1" si="13"/>
        <v>0.34049623381119432</v>
      </c>
      <c r="AD104" s="27"/>
      <c r="AE104" s="7"/>
    </row>
    <row r="105" spans="1:31" s="26" customFormat="1" x14ac:dyDescent="0.25">
      <c r="A105" s="26">
        <v>20</v>
      </c>
      <c r="B105" s="26">
        <v>-609</v>
      </c>
      <c r="C105" s="26">
        <v>11220</v>
      </c>
      <c r="D105" s="26">
        <v>13592</v>
      </c>
      <c r="E105" s="26">
        <v>14992</v>
      </c>
      <c r="F105" s="26">
        <v>12634</v>
      </c>
      <c r="G105" s="27"/>
      <c r="H105" s="7"/>
      <c r="I105" s="28">
        <f t="shared" si="14"/>
        <v>-3772</v>
      </c>
      <c r="J105" s="27">
        <f t="shared" si="14"/>
        <v>958</v>
      </c>
      <c r="K105" s="7"/>
      <c r="L105" s="124">
        <f t="shared" si="22"/>
        <v>0.96430145096249809</v>
      </c>
      <c r="M105" s="27">
        <f t="shared" ca="1" si="15"/>
        <v>2.8626133768370245E-7</v>
      </c>
      <c r="N105" s="44"/>
      <c r="O105" s="44"/>
      <c r="P105" s="7"/>
      <c r="Q105" s="28">
        <f t="shared" ca="1" si="16"/>
        <v>-3733.2729966216416</v>
      </c>
      <c r="R105" s="27">
        <f t="shared" ca="1" si="17"/>
        <v>932.35952348567855</v>
      </c>
      <c r="S105" s="7"/>
      <c r="T105" s="28">
        <f t="shared" ca="1" si="18"/>
        <v>0.96314044867439463</v>
      </c>
      <c r="U105" s="27">
        <f t="shared" ca="1" si="19"/>
        <v>0.24115866396562746</v>
      </c>
      <c r="V105" s="7"/>
      <c r="W105" s="28">
        <f t="shared" ca="1" si="20"/>
        <v>0.96376641700312382</v>
      </c>
      <c r="X105" s="27">
        <f t="shared" ca="1" si="24"/>
        <v>248.13378653221866</v>
      </c>
      <c r="Y105" s="7"/>
      <c r="Z105" s="28">
        <f t="shared" si="23"/>
        <v>247.7699999999999</v>
      </c>
      <c r="AA105" s="27">
        <f t="shared" si="21"/>
        <v>4.3244022876663486</v>
      </c>
      <c r="AB105" s="7"/>
      <c r="AC105" s="28">
        <f t="shared" ca="1" si="13"/>
        <v>0.36378653221876789</v>
      </c>
      <c r="AD105" s="27"/>
      <c r="AE105" s="7"/>
    </row>
    <row r="106" spans="1:31" s="26" customFormat="1" x14ac:dyDescent="0.25">
      <c r="A106" s="26">
        <v>21</v>
      </c>
      <c r="B106" s="26">
        <v>-617</v>
      </c>
      <c r="C106" s="26">
        <v>11278</v>
      </c>
      <c r="D106" s="26">
        <v>13771</v>
      </c>
      <c r="E106" s="26">
        <v>14940</v>
      </c>
      <c r="F106" s="26">
        <v>12454</v>
      </c>
      <c r="G106" s="27"/>
      <c r="H106" s="7"/>
      <c r="I106" s="28">
        <f t="shared" si="14"/>
        <v>-3662</v>
      </c>
      <c r="J106" s="27">
        <f t="shared" si="14"/>
        <v>1317</v>
      </c>
      <c r="K106" s="7"/>
      <c r="L106" s="124">
        <f t="shared" si="22"/>
        <v>0.93573018375560124</v>
      </c>
      <c r="M106" s="27">
        <f t="shared" ca="1" si="15"/>
        <v>1.0562942976779263E-8</v>
      </c>
      <c r="N106" s="44"/>
      <c r="O106" s="44"/>
      <c r="P106" s="7"/>
      <c r="Q106" s="28">
        <f t="shared" ca="1" si="16"/>
        <v>-3623.2729966216416</v>
      </c>
      <c r="R106" s="27">
        <f t="shared" ca="1" si="17"/>
        <v>1291.3595234856784</v>
      </c>
      <c r="S106" s="7"/>
      <c r="T106" s="28">
        <f t="shared" ca="1" si="18"/>
        <v>0.93476174466585926</v>
      </c>
      <c r="U106" s="27">
        <f t="shared" ca="1" si="19"/>
        <v>0.33401550532655561</v>
      </c>
      <c r="V106" s="7"/>
      <c r="W106" s="28">
        <f t="shared" ca="1" si="20"/>
        <v>0.93562740757656748</v>
      </c>
      <c r="X106" s="27">
        <f t="shared" ca="1" si="24"/>
        <v>242.53579889472599</v>
      </c>
      <c r="Y106" s="7"/>
      <c r="Z106" s="28">
        <f t="shared" si="23"/>
        <v>242.2169999999999</v>
      </c>
      <c r="AA106" s="27">
        <f t="shared" si="21"/>
        <v>4.2274841543031032</v>
      </c>
      <c r="AB106" s="7"/>
      <c r="AC106" s="28">
        <f t="shared" ca="1" si="13"/>
        <v>0.31879889472608625</v>
      </c>
      <c r="AD106" s="27"/>
      <c r="AE106" s="7"/>
    </row>
    <row r="107" spans="1:31" s="26" customFormat="1" x14ac:dyDescent="0.25">
      <c r="A107" s="26">
        <v>22</v>
      </c>
      <c r="B107" s="26">
        <v>-622</v>
      </c>
      <c r="C107" s="26">
        <v>11344</v>
      </c>
      <c r="D107" s="26">
        <v>13938</v>
      </c>
      <c r="E107" s="26">
        <v>14861</v>
      </c>
      <c r="F107" s="26">
        <v>12277</v>
      </c>
      <c r="G107" s="27"/>
      <c r="H107" s="7"/>
      <c r="I107" s="28">
        <f t="shared" si="14"/>
        <v>-3517</v>
      </c>
      <c r="J107" s="27">
        <f t="shared" si="14"/>
        <v>1661</v>
      </c>
      <c r="K107" s="7"/>
      <c r="L107" s="124">
        <f t="shared" si="22"/>
        <v>0.89804163176419349</v>
      </c>
      <c r="M107" s="27">
        <f t="shared" ca="1" si="15"/>
        <v>1.6575450478601099E-7</v>
      </c>
      <c r="N107" s="44"/>
      <c r="O107" s="44"/>
      <c r="P107" s="7"/>
      <c r="Q107" s="28">
        <f t="shared" ca="1" si="16"/>
        <v>-3478.2729966216416</v>
      </c>
      <c r="R107" s="27">
        <f t="shared" ca="1" si="17"/>
        <v>1635.3595234856784</v>
      </c>
      <c r="S107" s="7"/>
      <c r="T107" s="28">
        <f t="shared" ca="1" si="18"/>
        <v>0.89735345301824443</v>
      </c>
      <c r="U107" s="27">
        <f t="shared" ca="1" si="19"/>
        <v>0.42299253437435308</v>
      </c>
      <c r="V107" s="7"/>
      <c r="W107" s="28">
        <f t="shared" ca="1" si="20"/>
        <v>0.89844876135632112</v>
      </c>
      <c r="X107" s="27">
        <f t="shared" ca="1" si="24"/>
        <v>236.97096902327212</v>
      </c>
      <c r="Y107" s="7"/>
      <c r="Z107" s="28">
        <f t="shared" si="23"/>
        <v>236.61899999999989</v>
      </c>
      <c r="AA107" s="27">
        <f t="shared" si="21"/>
        <v>4.1297806227764609</v>
      </c>
      <c r="AB107" s="7"/>
      <c r="AC107" s="28">
        <f t="shared" ca="1" si="13"/>
        <v>0.35196902327223256</v>
      </c>
      <c r="AD107" s="27"/>
      <c r="AE107" s="7"/>
    </row>
    <row r="108" spans="1:31" s="26" customFormat="1" x14ac:dyDescent="0.25">
      <c r="A108" s="26">
        <v>23</v>
      </c>
      <c r="B108" s="26">
        <v>-646</v>
      </c>
      <c r="C108" s="26">
        <v>11446</v>
      </c>
      <c r="D108" s="26">
        <v>14121</v>
      </c>
      <c r="E108" s="26">
        <v>14777</v>
      </c>
      <c r="F108" s="26">
        <v>12111</v>
      </c>
      <c r="G108" s="27"/>
      <c r="H108" s="7"/>
      <c r="I108" s="28">
        <f t="shared" si="14"/>
        <v>-3331</v>
      </c>
      <c r="J108" s="27">
        <f t="shared" si="14"/>
        <v>2010</v>
      </c>
      <c r="K108" s="7"/>
      <c r="L108" s="124">
        <f t="shared" si="22"/>
        <v>0.84983967318684095</v>
      </c>
      <c r="M108" s="27">
        <f t="shared" ca="1" si="15"/>
        <v>7.3312881079329974E-7</v>
      </c>
      <c r="N108" s="44"/>
      <c r="O108" s="44"/>
      <c r="P108" s="7"/>
      <c r="Q108" s="28">
        <f t="shared" ca="1" si="16"/>
        <v>-3292.2729966216416</v>
      </c>
      <c r="R108" s="27">
        <f t="shared" ca="1" si="17"/>
        <v>1984.3595234856784</v>
      </c>
      <c r="S108" s="7"/>
      <c r="T108" s="28">
        <f t="shared" ca="1" si="18"/>
        <v>0.84936764442199375</v>
      </c>
      <c r="U108" s="27">
        <f t="shared" ca="1" si="19"/>
        <v>0.51326283419319418</v>
      </c>
      <c r="V108" s="7"/>
      <c r="W108" s="28">
        <f t="shared" ca="1" si="20"/>
        <v>0.85069590260165528</v>
      </c>
      <c r="X108" s="27">
        <f t="shared" ca="1" si="24"/>
        <v>231.07771760634284</v>
      </c>
      <c r="Y108" s="7"/>
      <c r="Z108" s="28">
        <f t="shared" si="23"/>
        <v>230.80499999999989</v>
      </c>
      <c r="AA108" s="27">
        <f t="shared" si="21"/>
        <v>4.0283071800655108</v>
      </c>
      <c r="AB108" s="7"/>
      <c r="AC108" s="28">
        <f t="shared" ca="1" si="13"/>
        <v>0.27271760634295106</v>
      </c>
      <c r="AD108" s="27"/>
      <c r="AE108" s="7"/>
    </row>
    <row r="109" spans="1:31" s="26" customFormat="1" x14ac:dyDescent="0.25">
      <c r="A109" s="26">
        <v>24</v>
      </c>
      <c r="B109" s="26">
        <v>-629</v>
      </c>
      <c r="C109" s="26">
        <v>11551</v>
      </c>
      <c r="D109" s="26">
        <v>14277</v>
      </c>
      <c r="E109" s="26">
        <v>14666</v>
      </c>
      <c r="F109" s="26">
        <v>11950</v>
      </c>
      <c r="G109" s="27"/>
      <c r="H109" s="7"/>
      <c r="I109" s="28">
        <f t="shared" si="14"/>
        <v>-3115</v>
      </c>
      <c r="J109" s="27">
        <f t="shared" si="14"/>
        <v>2327</v>
      </c>
      <c r="K109" s="7"/>
      <c r="L109" s="124">
        <f t="shared" si="22"/>
        <v>0.79450333378003091</v>
      </c>
      <c r="M109" s="27">
        <f t="shared" ca="1" si="15"/>
        <v>4.6058447883472922E-7</v>
      </c>
      <c r="N109" s="44"/>
      <c r="O109" s="44"/>
      <c r="P109" s="7"/>
      <c r="Q109" s="28">
        <f t="shared" ca="1" si="16"/>
        <v>-3076.2729966216416</v>
      </c>
      <c r="R109" s="27">
        <f t="shared" ca="1" si="17"/>
        <v>2301.3595234856784</v>
      </c>
      <c r="S109" s="7"/>
      <c r="T109" s="28">
        <f t="shared" ca="1" si="18"/>
        <v>0.7936421892779606</v>
      </c>
      <c r="U109" s="27">
        <f t="shared" ca="1" si="19"/>
        <v>0.59525620107735633</v>
      </c>
      <c r="V109" s="7"/>
      <c r="W109" s="28">
        <f t="shared" ca="1" si="20"/>
        <v>0.79518199752507313</v>
      </c>
      <c r="X109" s="27">
        <f t="shared" ca="1" si="24"/>
        <v>225.36443529587825</v>
      </c>
      <c r="Y109" s="7"/>
      <c r="Z109" s="28">
        <f t="shared" si="23"/>
        <v>225.14399999999989</v>
      </c>
      <c r="AA109" s="27">
        <f t="shared" si="21"/>
        <v>3.9295040911101111</v>
      </c>
      <c r="AB109" s="7"/>
      <c r="AC109" s="28">
        <f t="shared" ca="1" si="13"/>
        <v>0.22043529587836019</v>
      </c>
      <c r="AD109" s="27"/>
      <c r="AE109" s="7"/>
    </row>
    <row r="110" spans="1:31" s="26" customFormat="1" x14ac:dyDescent="0.25">
      <c r="A110" s="26">
        <v>25</v>
      </c>
      <c r="B110" s="26">
        <v>-624</v>
      </c>
      <c r="C110" s="26">
        <v>11674</v>
      </c>
      <c r="D110" s="26">
        <v>14418</v>
      </c>
      <c r="E110" s="26">
        <v>14543</v>
      </c>
      <c r="F110" s="26">
        <v>11804</v>
      </c>
      <c r="G110" s="27"/>
      <c r="H110" s="7"/>
      <c r="I110" s="28">
        <f t="shared" si="14"/>
        <v>-2869</v>
      </c>
      <c r="J110" s="27">
        <f t="shared" si="14"/>
        <v>2614</v>
      </c>
      <c r="K110" s="7"/>
      <c r="L110" s="124">
        <f t="shared" si="22"/>
        <v>0.73195063404787142</v>
      </c>
      <c r="M110" s="27">
        <f t="shared" ca="1" si="15"/>
        <v>1.785235584897807E-9</v>
      </c>
      <c r="N110" s="44"/>
      <c r="O110" s="44"/>
      <c r="P110" s="7"/>
      <c r="Q110" s="28">
        <f t="shared" ca="1" si="16"/>
        <v>-2830.2729966216416</v>
      </c>
      <c r="R110" s="27">
        <f t="shared" ca="1" si="17"/>
        <v>2588.3595234856784</v>
      </c>
      <c r="S110" s="7"/>
      <c r="T110" s="28">
        <f t="shared" ca="1" si="18"/>
        <v>0.73017708758614519</v>
      </c>
      <c r="U110" s="27">
        <f t="shared" ca="1" si="19"/>
        <v>0.66948994333525724</v>
      </c>
      <c r="V110" s="7"/>
      <c r="W110" s="28">
        <f t="shared" ca="1" si="20"/>
        <v>0.73190838199957908</v>
      </c>
      <c r="X110" s="27">
        <f t="shared" ca="1" si="24"/>
        <v>219.73244936732465</v>
      </c>
      <c r="Y110" s="7"/>
      <c r="Z110" s="28">
        <f t="shared" si="23"/>
        <v>219.52799999999991</v>
      </c>
      <c r="AA110" s="27">
        <f t="shared" si="21"/>
        <v>3.8314864003181102</v>
      </c>
      <c r="AB110" s="7"/>
      <c r="AC110" s="28">
        <f t="shared" ca="1" si="13"/>
        <v>0.20444936732474162</v>
      </c>
      <c r="AD110" s="27"/>
      <c r="AE110" s="7"/>
    </row>
    <row r="111" spans="1:31" s="26" customFormat="1" x14ac:dyDescent="0.25">
      <c r="A111" s="26">
        <v>26</v>
      </c>
      <c r="B111" s="26">
        <v>-629</v>
      </c>
      <c r="C111" s="26">
        <v>11805</v>
      </c>
      <c r="D111" s="26">
        <v>14547</v>
      </c>
      <c r="E111" s="26">
        <v>14400</v>
      </c>
      <c r="F111" s="26">
        <v>11660</v>
      </c>
      <c r="G111" s="27"/>
      <c r="H111" s="7"/>
      <c r="I111" s="28">
        <f t="shared" si="14"/>
        <v>-2595</v>
      </c>
      <c r="J111" s="27">
        <f t="shared" si="14"/>
        <v>2887</v>
      </c>
      <c r="K111" s="7"/>
      <c r="L111" s="124">
        <f t="shared" si="22"/>
        <v>0.66179003034872674</v>
      </c>
      <c r="M111" s="27">
        <f t="shared" ca="1" si="15"/>
        <v>1.5078402128977262E-7</v>
      </c>
      <c r="N111" s="44"/>
      <c r="O111" s="44"/>
      <c r="P111" s="7"/>
      <c r="Q111" s="28">
        <f t="shared" ca="1" si="16"/>
        <v>-2556.2729966216416</v>
      </c>
      <c r="R111" s="27">
        <f t="shared" ca="1" si="17"/>
        <v>2861.3595234856784</v>
      </c>
      <c r="S111" s="7"/>
      <c r="T111" s="28">
        <f t="shared" ca="1" si="18"/>
        <v>0.65948831578306621</v>
      </c>
      <c r="U111" s="27">
        <f t="shared" ca="1" si="19"/>
        <v>0.74010252743423599</v>
      </c>
      <c r="V111" s="7"/>
      <c r="W111" s="28">
        <f t="shared" ca="1" si="20"/>
        <v>0.66140172116612894</v>
      </c>
      <c r="X111" s="27">
        <f t="shared" ca="1" si="24"/>
        <v>213.96813261371858</v>
      </c>
      <c r="Y111" s="7"/>
      <c r="Z111" s="28">
        <f t="shared" si="23"/>
        <v>213.8669999999999</v>
      </c>
      <c r="AA111" s="27">
        <f t="shared" si="21"/>
        <v>3.7326833113627109</v>
      </c>
      <c r="AB111" s="7"/>
      <c r="AC111" s="28">
        <f t="shared" ca="1" si="13"/>
        <v>0.10113261371867566</v>
      </c>
      <c r="AD111" s="27"/>
      <c r="AE111" s="7"/>
    </row>
    <row r="112" spans="1:31" s="26" customFormat="1" x14ac:dyDescent="0.25">
      <c r="A112" s="26">
        <v>27</v>
      </c>
      <c r="B112" s="26">
        <v>-629</v>
      </c>
      <c r="C112" s="26">
        <v>11951</v>
      </c>
      <c r="D112" s="26">
        <v>14672</v>
      </c>
      <c r="E112" s="26">
        <v>14253</v>
      </c>
      <c r="F112" s="26">
        <v>11543</v>
      </c>
      <c r="G112" s="27"/>
      <c r="H112" s="7"/>
      <c r="I112" s="28">
        <f t="shared" si="14"/>
        <v>-2302</v>
      </c>
      <c r="J112" s="27">
        <f t="shared" si="14"/>
        <v>3129</v>
      </c>
      <c r="K112" s="7"/>
      <c r="L112" s="124">
        <f t="shared" si="22"/>
        <v>0.585176991839501</v>
      </c>
      <c r="M112" s="27">
        <f t="shared" ca="1" si="15"/>
        <v>6.3293157850600446E-7</v>
      </c>
      <c r="N112" s="44"/>
      <c r="O112" s="44"/>
      <c r="P112" s="7"/>
      <c r="Q112" s="28">
        <f t="shared" ca="1" si="16"/>
        <v>-2263.2729966216416</v>
      </c>
      <c r="R112" s="27">
        <f t="shared" ca="1" si="17"/>
        <v>3103.3595234856784</v>
      </c>
      <c r="S112" s="7"/>
      <c r="T112" s="28">
        <f t="shared" ca="1" si="18"/>
        <v>0.58389776783305836</v>
      </c>
      <c r="U112" s="27">
        <f t="shared" ca="1" si="19"/>
        <v>0.80269683275274473</v>
      </c>
      <c r="V112" s="7"/>
      <c r="W112" s="28">
        <f t="shared" ca="1" si="20"/>
        <v>0.5859725618103433</v>
      </c>
      <c r="X112" s="27">
        <f t="shared" ca="1" si="24"/>
        <v>208.31179898749258</v>
      </c>
      <c r="Y112" s="7"/>
      <c r="Z112" s="28">
        <f t="shared" si="23"/>
        <v>208.2059999999999</v>
      </c>
      <c r="AA112" s="27">
        <f t="shared" si="21"/>
        <v>3.6338802224073117</v>
      </c>
      <c r="AB112" s="7"/>
      <c r="AC112" s="28">
        <f t="shared" ca="1" si="13"/>
        <v>0.10579898749267613</v>
      </c>
      <c r="AD112" s="27"/>
      <c r="AE112" s="7"/>
    </row>
    <row r="113" spans="1:31" s="26" customFormat="1" x14ac:dyDescent="0.25">
      <c r="A113" s="26">
        <v>28</v>
      </c>
      <c r="B113" s="26">
        <v>-603</v>
      </c>
      <c r="C113" s="26">
        <v>12107</v>
      </c>
      <c r="D113" s="26">
        <v>14769</v>
      </c>
      <c r="E113" s="26">
        <v>14102</v>
      </c>
      <c r="F113" s="26">
        <v>11440</v>
      </c>
      <c r="G113" s="27"/>
      <c r="H113" s="7"/>
      <c r="I113" s="28">
        <f t="shared" si="14"/>
        <v>-1995</v>
      </c>
      <c r="J113" s="27">
        <f t="shared" si="14"/>
        <v>3329</v>
      </c>
      <c r="K113" s="7"/>
      <c r="L113" s="124">
        <f t="shared" si="22"/>
        <v>0.50636422051036467</v>
      </c>
      <c r="M113" s="27">
        <f t="shared" ca="1" si="15"/>
        <v>2.9082454987940537E-7</v>
      </c>
      <c r="N113" s="44"/>
      <c r="O113" s="44"/>
      <c r="P113" s="7"/>
      <c r="Q113" s="28">
        <f t="shared" ca="1" si="16"/>
        <v>-1956.2729966216416</v>
      </c>
      <c r="R113" s="27">
        <f t="shared" ca="1" si="17"/>
        <v>3303.3595234856784</v>
      </c>
      <c r="S113" s="7"/>
      <c r="T113" s="28">
        <f t="shared" ca="1" si="18"/>
        <v>0.50469538482741882</v>
      </c>
      <c r="U113" s="27">
        <f t="shared" ca="1" si="19"/>
        <v>0.85442766359448741</v>
      </c>
      <c r="V113" s="7"/>
      <c r="W113" s="28">
        <f t="shared" ca="1" si="20"/>
        <v>0.50690350202300849</v>
      </c>
      <c r="X113" s="27">
        <f t="shared" ca="1" si="24"/>
        <v>202.86142035553598</v>
      </c>
      <c r="Y113" s="7"/>
      <c r="Z113" s="28">
        <f t="shared" si="23"/>
        <v>202.77899999999991</v>
      </c>
      <c r="AA113" s="27">
        <f t="shared" si="21"/>
        <v>3.5391612039015796</v>
      </c>
      <c r="AB113" s="7"/>
      <c r="AC113" s="28">
        <f t="shared" ca="1" si="13"/>
        <v>8.242035553607252E-2</v>
      </c>
      <c r="AD113" s="27"/>
      <c r="AE113" s="7"/>
    </row>
    <row r="114" spans="1:31" s="26" customFormat="1" x14ac:dyDescent="0.25">
      <c r="A114" s="26">
        <v>29</v>
      </c>
      <c r="B114" s="26">
        <v>-607</v>
      </c>
      <c r="C114" s="26">
        <v>12276</v>
      </c>
      <c r="D114" s="26">
        <v>14861</v>
      </c>
      <c r="E114" s="26">
        <v>13944</v>
      </c>
      <c r="F114" s="26">
        <v>11352</v>
      </c>
      <c r="G114" s="27"/>
      <c r="H114" s="7"/>
      <c r="I114" s="28">
        <f t="shared" si="14"/>
        <v>-1668</v>
      </c>
      <c r="J114" s="27">
        <f t="shared" si="14"/>
        <v>3509</v>
      </c>
      <c r="K114" s="7"/>
      <c r="L114" s="124">
        <f t="shared" si="22"/>
        <v>0.4224478684071506</v>
      </c>
      <c r="M114" s="27">
        <f t="shared" ca="1" si="15"/>
        <v>4.5553871407336239E-8</v>
      </c>
      <c r="N114" s="44"/>
      <c r="O114" s="44"/>
      <c r="P114" s="7"/>
      <c r="Q114" s="28">
        <f t="shared" ca="1" si="16"/>
        <v>-1629.2729966216416</v>
      </c>
      <c r="R114" s="27">
        <f t="shared" ca="1" si="17"/>
        <v>3483.3595234856784</v>
      </c>
      <c r="S114" s="7"/>
      <c r="T114" s="28">
        <f t="shared" ca="1" si="18"/>
        <v>0.4203332374565909</v>
      </c>
      <c r="U114" s="27">
        <f t="shared" ca="1" si="19"/>
        <v>0.9009854113520559</v>
      </c>
      <c r="V114" s="7"/>
      <c r="W114" s="28">
        <f t="shared" ca="1" si="20"/>
        <v>0.42266130193639878</v>
      </c>
      <c r="X114" s="27">
        <f t="shared" ca="1" si="24"/>
        <v>197.31391960177075</v>
      </c>
      <c r="Y114" s="7"/>
      <c r="Z114" s="28">
        <f t="shared" si="23"/>
        <v>197.31599999999992</v>
      </c>
      <c r="AA114" s="27">
        <f t="shared" si="21"/>
        <v>3.4438138668651295</v>
      </c>
      <c r="AB114" s="7"/>
      <c r="AC114" s="28">
        <f t="shared" ca="1" si="13"/>
        <v>-2.0803982291681677E-3</v>
      </c>
      <c r="AD114" s="27"/>
      <c r="AE114" s="7"/>
    </row>
    <row r="115" spans="1:31" s="26" customFormat="1" x14ac:dyDescent="0.25">
      <c r="A115" s="26">
        <v>30</v>
      </c>
      <c r="B115" s="26">
        <v>-630</v>
      </c>
      <c r="C115" s="26">
        <v>12447</v>
      </c>
      <c r="D115" s="26">
        <v>14934</v>
      </c>
      <c r="E115" s="26">
        <v>13764</v>
      </c>
      <c r="F115" s="26">
        <v>11279</v>
      </c>
      <c r="G115" s="27"/>
      <c r="H115" s="7"/>
      <c r="I115" s="28">
        <f t="shared" si="14"/>
        <v>-1317</v>
      </c>
      <c r="J115" s="27">
        <f t="shared" si="14"/>
        <v>3655</v>
      </c>
      <c r="K115" s="7"/>
      <c r="L115" s="124">
        <f t="shared" si="22"/>
        <v>0.33130633613507038</v>
      </c>
      <c r="M115" s="27">
        <f t="shared" ca="1" si="15"/>
        <v>8.0697521217952264E-7</v>
      </c>
      <c r="N115" s="44"/>
      <c r="O115" s="44"/>
      <c r="P115" s="7"/>
      <c r="Q115" s="28">
        <f t="shared" ca="1" si="16"/>
        <v>-1278.2729966216416</v>
      </c>
      <c r="R115" s="27">
        <f t="shared" ca="1" si="17"/>
        <v>3629.3595234856784</v>
      </c>
      <c r="S115" s="7"/>
      <c r="T115" s="28">
        <f t="shared" ca="1" si="18"/>
        <v>0.32977937284753717</v>
      </c>
      <c r="U115" s="27">
        <f t="shared" ca="1" si="19"/>
        <v>0.93874891786652803</v>
      </c>
      <c r="V115" s="7"/>
      <c r="W115" s="28">
        <f t="shared" ca="1" si="20"/>
        <v>0.33220465412563915</v>
      </c>
      <c r="X115" s="27">
        <f t="shared" ca="1" si="24"/>
        <v>191.67003761176943</v>
      </c>
      <c r="Y115" s="7"/>
      <c r="Z115" s="28">
        <f t="shared" si="23"/>
        <v>191.64599999999993</v>
      </c>
      <c r="AA115" s="27">
        <f t="shared" si="21"/>
        <v>3.3448536982770514</v>
      </c>
      <c r="AB115" s="7"/>
      <c r="AC115" s="28">
        <f t="shared" ca="1" si="13"/>
        <v>2.40376117695007E-2</v>
      </c>
      <c r="AD115" s="27"/>
      <c r="AE115" s="7"/>
    </row>
    <row r="116" spans="1:31" s="26" customFormat="1" x14ac:dyDescent="0.25">
      <c r="A116" s="26">
        <v>31</v>
      </c>
      <c r="B116" s="26">
        <v>-634</v>
      </c>
      <c r="C116" s="26">
        <v>12635</v>
      </c>
      <c r="D116" s="26">
        <v>14988</v>
      </c>
      <c r="E116" s="26">
        <v>13579</v>
      </c>
      <c r="F116" s="26">
        <v>11222</v>
      </c>
      <c r="G116" s="27"/>
      <c r="H116" s="7"/>
      <c r="I116" s="28">
        <f t="shared" si="14"/>
        <v>-944</v>
      </c>
      <c r="J116" s="27">
        <f t="shared" si="14"/>
        <v>3766</v>
      </c>
      <c r="K116" s="7"/>
      <c r="L116" s="124">
        <f t="shared" si="22"/>
        <v>0.23631770054285203</v>
      </c>
      <c r="M116" s="27">
        <f t="shared" ca="1" si="15"/>
        <v>7.2270499969434404E-8</v>
      </c>
      <c r="N116" s="44"/>
      <c r="O116" s="44"/>
      <c r="P116" s="7"/>
      <c r="Q116" s="28">
        <f t="shared" ca="1" si="16"/>
        <v>-905.27299662164148</v>
      </c>
      <c r="R116" s="27">
        <f t="shared" ca="1" si="17"/>
        <v>3740.3595234856784</v>
      </c>
      <c r="S116" s="7"/>
      <c r="T116" s="28">
        <f t="shared" ca="1" si="18"/>
        <v>0.23354976743677633</v>
      </c>
      <c r="U116" s="27">
        <f t="shared" ca="1" si="19"/>
        <v>0.96745952898369525</v>
      </c>
      <c r="V116" s="7"/>
      <c r="W116" s="28">
        <f t="shared" ca="1" si="20"/>
        <v>0.23604886881115089</v>
      </c>
      <c r="X116" s="27">
        <f t="shared" ca="1" si="24"/>
        <v>185.89378214393093</v>
      </c>
      <c r="Y116" s="7"/>
      <c r="Z116" s="28">
        <f t="shared" si="23"/>
        <v>185.93999999999994</v>
      </c>
      <c r="AA116" s="27">
        <f t="shared" si="21"/>
        <v>3.2452652111582552</v>
      </c>
      <c r="AB116" s="7"/>
      <c r="AC116" s="28">
        <f t="shared" ca="1" si="13"/>
        <v>-4.6217856069006302E-2</v>
      </c>
      <c r="AD116" s="27"/>
      <c r="AE116" s="7"/>
    </row>
    <row r="117" spans="1:31" s="26" customFormat="1" x14ac:dyDescent="0.25">
      <c r="A117" s="26">
        <v>32</v>
      </c>
      <c r="B117" s="26">
        <v>-639</v>
      </c>
      <c r="C117" s="26">
        <v>12829</v>
      </c>
      <c r="D117" s="26">
        <v>15030</v>
      </c>
      <c r="E117" s="26">
        <v>13393</v>
      </c>
      <c r="F117" s="26">
        <v>11185</v>
      </c>
      <c r="G117" s="27"/>
      <c r="H117" s="7"/>
      <c r="I117" s="28">
        <f t="shared" si="14"/>
        <v>-564</v>
      </c>
      <c r="J117" s="27">
        <f t="shared" si="14"/>
        <v>3845</v>
      </c>
      <c r="K117" s="7"/>
      <c r="L117" s="124">
        <f t="shared" si="22"/>
        <v>0.13821525428987122</v>
      </c>
      <c r="M117" s="27">
        <f t="shared" ca="1" si="15"/>
        <v>2.2340775845400595E-8</v>
      </c>
      <c r="N117" s="44"/>
      <c r="O117" s="44"/>
      <c r="P117" s="7"/>
      <c r="Q117" s="28">
        <f t="shared" ca="1" si="16"/>
        <v>-525.27299662164148</v>
      </c>
      <c r="R117" s="27">
        <f t="shared" ca="1" si="17"/>
        <v>3819.3595234856784</v>
      </c>
      <c r="S117" s="7"/>
      <c r="T117" s="28">
        <f t="shared" ca="1" si="18"/>
        <v>0.13551424449819963</v>
      </c>
      <c r="U117" s="27">
        <f t="shared" ca="1" si="19"/>
        <v>0.98789320716618367</v>
      </c>
      <c r="V117" s="7"/>
      <c r="W117" s="28">
        <f t="shared" ca="1" si="20"/>
        <v>0.13806578597936561</v>
      </c>
      <c r="X117" s="27">
        <f t="shared" ca="1" si="24"/>
        <v>180.13817439099137</v>
      </c>
      <c r="Y117" s="7"/>
      <c r="Z117" s="28">
        <f t="shared" si="23"/>
        <v>180.18899999999994</v>
      </c>
      <c r="AA117" s="27">
        <f t="shared" si="21"/>
        <v>3.1448913258760616</v>
      </c>
      <c r="AB117" s="7"/>
      <c r="AC117" s="28">
        <f t="shared" ca="1" si="13"/>
        <v>-5.0825609008569472E-2</v>
      </c>
      <c r="AD117" s="27"/>
      <c r="AE117" s="7"/>
    </row>
    <row r="118" spans="1:31" s="26" customFormat="1" x14ac:dyDescent="0.25">
      <c r="A118" s="26">
        <v>33</v>
      </c>
      <c r="B118" s="26">
        <v>-625</v>
      </c>
      <c r="C118" s="26">
        <v>13012</v>
      </c>
      <c r="D118" s="26">
        <v>15040</v>
      </c>
      <c r="E118" s="26">
        <v>13201</v>
      </c>
      <c r="F118" s="26">
        <v>11167</v>
      </c>
      <c r="G118" s="27"/>
      <c r="H118" s="7"/>
      <c r="I118" s="28">
        <f t="shared" si="14"/>
        <v>-189</v>
      </c>
      <c r="J118" s="27">
        <f t="shared" si="14"/>
        <v>3873</v>
      </c>
      <c r="K118" s="7"/>
      <c r="L118" s="124">
        <f t="shared" si="22"/>
        <v>4.0911344267923304E-2</v>
      </c>
      <c r="M118" s="27">
        <f t="shared" ca="1" si="15"/>
        <v>1.8253359921411128E-7</v>
      </c>
      <c r="N118" s="44"/>
      <c r="O118" s="44"/>
      <c r="P118" s="7"/>
      <c r="Q118" s="28">
        <f t="shared" ca="1" si="16"/>
        <v>-150.27299662164151</v>
      </c>
      <c r="R118" s="27">
        <f t="shared" ca="1" si="17"/>
        <v>3847.3595234856784</v>
      </c>
      <c r="S118" s="7"/>
      <c r="T118" s="28">
        <f t="shared" ca="1" si="18"/>
        <v>3.8768662650919987E-2</v>
      </c>
      <c r="U118" s="27">
        <f t="shared" ca="1" si="19"/>
        <v>0.99513552348402767</v>
      </c>
      <c r="V118" s="7"/>
      <c r="W118" s="28">
        <f t="shared" ca="1" si="20"/>
        <v>4.1338583778285011E-2</v>
      </c>
      <c r="X118" s="27">
        <f t="shared" ca="1" si="24"/>
        <v>174.56091115960589</v>
      </c>
      <c r="Y118" s="7"/>
      <c r="Z118" s="28">
        <f t="shared" si="23"/>
        <v>174.56399999999994</v>
      </c>
      <c r="AA118" s="27">
        <f t="shared" si="21"/>
        <v>3.04671655545138</v>
      </c>
      <c r="AB118" s="7"/>
      <c r="AC118" s="28">
        <f t="shared" ca="1" si="13"/>
        <v>-3.0888403940423359E-3</v>
      </c>
      <c r="AD118" s="27"/>
      <c r="AE118" s="7"/>
    </row>
    <row r="119" spans="1:31" s="26" customFormat="1" x14ac:dyDescent="0.25">
      <c r="A119" s="26">
        <v>34</v>
      </c>
      <c r="B119" s="26">
        <v>-626</v>
      </c>
      <c r="C119" s="26">
        <v>13200</v>
      </c>
      <c r="D119" s="26">
        <v>15039</v>
      </c>
      <c r="E119" s="26">
        <v>13009</v>
      </c>
      <c r="F119" s="26">
        <v>11165</v>
      </c>
      <c r="G119" s="27"/>
      <c r="H119" s="7"/>
      <c r="I119" s="28">
        <f t="shared" si="14"/>
        <v>191</v>
      </c>
      <c r="J119" s="27">
        <f t="shared" si="14"/>
        <v>3874</v>
      </c>
      <c r="K119" s="7"/>
      <c r="L119" s="124">
        <f t="shared" si="22"/>
        <v>-5.6940616995524156E-2</v>
      </c>
      <c r="M119" s="27">
        <f t="shared" ca="1" si="15"/>
        <v>5.9545221051193575E-8</v>
      </c>
      <c r="N119" s="44"/>
      <c r="O119" s="44"/>
      <c r="P119" s="7"/>
      <c r="Q119" s="28">
        <f t="shared" ca="1" si="16"/>
        <v>229.72700337835849</v>
      </c>
      <c r="R119" s="27">
        <f t="shared" ca="1" si="17"/>
        <v>3848.3595234856784</v>
      </c>
      <c r="S119" s="7"/>
      <c r="T119" s="28">
        <f t="shared" ca="1" si="18"/>
        <v>-5.9266860287656715E-2</v>
      </c>
      <c r="U119" s="27">
        <f t="shared" ca="1" si="19"/>
        <v>0.99539417763823634</v>
      </c>
      <c r="V119" s="7"/>
      <c r="W119" s="28">
        <f t="shared" ca="1" si="20"/>
        <v>-5.6696598100659037E-2</v>
      </c>
      <c r="X119" s="27">
        <f t="shared" ca="1" si="24"/>
        <v>168.92218997413806</v>
      </c>
      <c r="Y119" s="7"/>
      <c r="Z119" s="28">
        <f t="shared" si="23"/>
        <v>168.92999999999995</v>
      </c>
      <c r="AA119" s="27">
        <f t="shared" si="21"/>
        <v>2.94838470539402</v>
      </c>
      <c r="AB119" s="7"/>
      <c r="AC119" s="28">
        <f t="shared" ca="1" si="13"/>
        <v>-7.8100258618860607E-3</v>
      </c>
      <c r="AD119" s="27"/>
      <c r="AE119" s="7"/>
    </row>
    <row r="120" spans="1:31" s="26" customFormat="1" x14ac:dyDescent="0.25">
      <c r="A120" s="26">
        <v>35</v>
      </c>
      <c r="B120" s="26">
        <v>-613</v>
      </c>
      <c r="C120" s="26">
        <v>13393</v>
      </c>
      <c r="D120" s="26">
        <v>15024</v>
      </c>
      <c r="E120" s="26">
        <v>12830</v>
      </c>
      <c r="F120" s="26">
        <v>11188</v>
      </c>
      <c r="G120" s="27"/>
      <c r="H120" s="7"/>
      <c r="I120" s="28">
        <f t="shared" si="14"/>
        <v>563</v>
      </c>
      <c r="J120" s="27">
        <f t="shared" si="14"/>
        <v>3836</v>
      </c>
      <c r="K120" s="7"/>
      <c r="L120" s="124">
        <f t="shared" si="22"/>
        <v>-0.15223180930169133</v>
      </c>
      <c r="M120" s="27">
        <f t="shared" ca="1" si="15"/>
        <v>2.1354340976103655E-7</v>
      </c>
      <c r="N120" s="44"/>
      <c r="O120" s="44"/>
      <c r="P120" s="7"/>
      <c r="Q120" s="28">
        <f t="shared" ca="1" si="16"/>
        <v>601.72700337835852</v>
      </c>
      <c r="R120" s="27">
        <f t="shared" ca="1" si="17"/>
        <v>3810.3595234856784</v>
      </c>
      <c r="S120" s="7"/>
      <c r="T120" s="28">
        <f t="shared" ca="1" si="18"/>
        <v>-0.15523847748015812</v>
      </c>
      <c r="U120" s="27">
        <f t="shared" ca="1" si="19"/>
        <v>0.98556531977830519</v>
      </c>
      <c r="V120" s="7"/>
      <c r="W120" s="28">
        <f t="shared" ca="1" si="20"/>
        <v>-0.15269391687548886</v>
      </c>
      <c r="X120" s="27">
        <f t="shared" ca="1" si="24"/>
        <v>163.37534211793502</v>
      </c>
      <c r="Y120" s="7"/>
      <c r="Z120" s="28">
        <f t="shared" si="23"/>
        <v>163.41299999999995</v>
      </c>
      <c r="AA120" s="27">
        <f t="shared" si="21"/>
        <v>2.8520948905614931</v>
      </c>
      <c r="AB120" s="7"/>
      <c r="AC120" s="28">
        <f t="shared" ca="1" si="13"/>
        <v>-3.7657882064934256E-2</v>
      </c>
      <c r="AD120" s="27"/>
      <c r="AE120" s="7"/>
    </row>
    <row r="121" spans="1:31" s="26" customFormat="1" x14ac:dyDescent="0.25">
      <c r="A121" s="26">
        <v>36</v>
      </c>
      <c r="B121" s="26">
        <v>-616</v>
      </c>
      <c r="C121" s="26">
        <v>13570</v>
      </c>
      <c r="D121" s="26">
        <v>14984</v>
      </c>
      <c r="E121" s="26">
        <v>12646</v>
      </c>
      <c r="F121" s="26">
        <v>11223</v>
      </c>
      <c r="G121" s="27"/>
      <c r="H121" s="7"/>
      <c r="I121" s="28">
        <f t="shared" si="14"/>
        <v>924</v>
      </c>
      <c r="J121" s="27">
        <f t="shared" si="14"/>
        <v>3761</v>
      </c>
      <c r="K121" s="7"/>
      <c r="L121" s="124">
        <f t="shared" si="22"/>
        <v>-0.2465653679747542</v>
      </c>
      <c r="M121" s="27">
        <f t="shared" ca="1" si="15"/>
        <v>4.7237927887833201E-7</v>
      </c>
      <c r="N121" s="44"/>
      <c r="O121" s="44"/>
      <c r="P121" s="7"/>
      <c r="Q121" s="28">
        <f t="shared" ca="1" si="16"/>
        <v>962.72700337835852</v>
      </c>
      <c r="R121" s="27">
        <f t="shared" ca="1" si="17"/>
        <v>3735.3595234856784</v>
      </c>
      <c r="S121" s="7"/>
      <c r="T121" s="28">
        <f t="shared" ca="1" si="18"/>
        <v>-0.248372224271806</v>
      </c>
      <c r="U121" s="27">
        <f t="shared" ca="1" si="19"/>
        <v>0.96616625821265167</v>
      </c>
      <c r="V121" s="7"/>
      <c r="W121" s="28">
        <f t="shared" ca="1" si="20"/>
        <v>-0.24587806943781532</v>
      </c>
      <c r="X121" s="27">
        <f t="shared" ca="1" si="24"/>
        <v>157.9041508191367</v>
      </c>
      <c r="Y121" s="7"/>
      <c r="Z121" s="28">
        <f t="shared" si="23"/>
        <v>157.86899999999994</v>
      </c>
      <c r="AA121" s="27">
        <f t="shared" si="21"/>
        <v>2.755333836830927</v>
      </c>
      <c r="AB121" s="7"/>
      <c r="AC121" s="28">
        <f t="shared" ca="1" si="13"/>
        <v>3.5150819136759992E-2</v>
      </c>
      <c r="AD121" s="27"/>
      <c r="AE121" s="7"/>
    </row>
    <row r="122" spans="1:31" s="26" customFormat="1" x14ac:dyDescent="0.25">
      <c r="A122" s="26">
        <v>37</v>
      </c>
      <c r="B122" s="26">
        <v>-607</v>
      </c>
      <c r="C122" s="26">
        <v>13741</v>
      </c>
      <c r="D122" s="26">
        <v>14924</v>
      </c>
      <c r="E122" s="26">
        <v>12467</v>
      </c>
      <c r="F122" s="26">
        <v>11272</v>
      </c>
      <c r="G122" s="27"/>
      <c r="H122" s="7"/>
      <c r="I122" s="28">
        <f t="shared" si="14"/>
        <v>1274</v>
      </c>
      <c r="J122" s="27">
        <f t="shared" si="14"/>
        <v>3652</v>
      </c>
      <c r="K122" s="7"/>
      <c r="L122" s="124">
        <f t="shared" si="22"/>
        <v>-0.33726670890996713</v>
      </c>
      <c r="M122" s="27">
        <f t="shared" ca="1" si="15"/>
        <v>1.0397002586391209E-6</v>
      </c>
      <c r="N122" s="44"/>
      <c r="O122" s="44"/>
      <c r="P122" s="7"/>
      <c r="Q122" s="28">
        <f t="shared" ca="1" si="16"/>
        <v>1312.7270033783584</v>
      </c>
      <c r="R122" s="27">
        <f t="shared" ca="1" si="17"/>
        <v>3626.3595234856784</v>
      </c>
      <c r="S122" s="7"/>
      <c r="T122" s="28">
        <f t="shared" ca="1" si="18"/>
        <v>-0.33866810066260028</v>
      </c>
      <c r="U122" s="27">
        <f t="shared" ca="1" si="19"/>
        <v>0.93797295540390191</v>
      </c>
      <c r="V122" s="7"/>
      <c r="W122" s="28">
        <f t="shared" ca="1" si="20"/>
        <v>-0.33624705197813215</v>
      </c>
      <c r="X122" s="27">
        <f t="shared" ca="1" si="24"/>
        <v>152.46029744584575</v>
      </c>
      <c r="Y122" s="7"/>
      <c r="Z122" s="28">
        <f t="shared" si="23"/>
        <v>152.40599999999995</v>
      </c>
      <c r="AA122" s="27">
        <f t="shared" si="21"/>
        <v>2.6599864997944769</v>
      </c>
      <c r="AB122" s="7"/>
      <c r="AC122" s="28">
        <f t="shared" ca="1" si="13"/>
        <v>5.4297445845804759E-2</v>
      </c>
      <c r="AD122" s="27"/>
      <c r="AE122" s="7"/>
    </row>
    <row r="123" spans="1:31" s="26" customFormat="1" x14ac:dyDescent="0.25">
      <c r="A123" s="26">
        <v>38</v>
      </c>
      <c r="B123" s="26">
        <v>-627</v>
      </c>
      <c r="C123" s="26">
        <v>13915</v>
      </c>
      <c r="D123" s="26">
        <v>14850</v>
      </c>
      <c r="E123" s="26">
        <v>12286</v>
      </c>
      <c r="F123" s="26">
        <v>11345</v>
      </c>
      <c r="G123" s="27"/>
      <c r="H123" s="7"/>
      <c r="I123" s="28">
        <f t="shared" si="14"/>
        <v>1629</v>
      </c>
      <c r="J123" s="27">
        <f t="shared" si="14"/>
        <v>3505</v>
      </c>
      <c r="K123" s="7"/>
      <c r="L123" s="124">
        <f t="shared" si="22"/>
        <v>-0.42772872730657696</v>
      </c>
      <c r="M123" s="27">
        <f t="shared" ca="1" si="15"/>
        <v>4.1060615466801663E-8</v>
      </c>
      <c r="N123" s="44"/>
      <c r="O123" s="44"/>
      <c r="P123" s="7"/>
      <c r="Q123" s="28">
        <f t="shared" ca="1" si="16"/>
        <v>1667.7270033783584</v>
      </c>
      <c r="R123" s="27">
        <f t="shared" ca="1" si="17"/>
        <v>3479.3595234856784</v>
      </c>
      <c r="S123" s="7"/>
      <c r="T123" s="28">
        <f t="shared" ca="1" si="18"/>
        <v>-0.43025391814469172</v>
      </c>
      <c r="U123" s="27">
        <f t="shared" ca="1" si="19"/>
        <v>0.89995079473522099</v>
      </c>
      <c r="V123" s="7"/>
      <c r="W123" s="28">
        <f t="shared" ca="1" si="20"/>
        <v>-0.42793136149783501</v>
      </c>
      <c r="X123" s="27">
        <f t="shared" ca="1" si="24"/>
        <v>146.75083968078468</v>
      </c>
      <c r="Y123" s="7"/>
      <c r="Z123" s="28">
        <f t="shared" si="23"/>
        <v>146.76299999999995</v>
      </c>
      <c r="AA123" s="27">
        <f t="shared" si="21"/>
        <v>2.5614975701044371</v>
      </c>
      <c r="AB123" s="7"/>
      <c r="AC123" s="28">
        <f t="shared" ca="1" si="13"/>
        <v>-1.2160319215269055E-2</v>
      </c>
      <c r="AD123" s="27"/>
      <c r="AE123" s="7"/>
    </row>
    <row r="124" spans="1:31" s="26" customFormat="1" x14ac:dyDescent="0.25">
      <c r="A124" s="26">
        <v>39</v>
      </c>
      <c r="B124" s="26">
        <v>-642</v>
      </c>
      <c r="C124" s="26">
        <v>14096</v>
      </c>
      <c r="D124" s="26">
        <v>14762</v>
      </c>
      <c r="E124" s="26">
        <v>12126</v>
      </c>
      <c r="F124" s="26">
        <v>11443</v>
      </c>
      <c r="G124" s="27"/>
      <c r="H124" s="7"/>
      <c r="I124" s="28">
        <f t="shared" si="14"/>
        <v>1970</v>
      </c>
      <c r="J124" s="27">
        <f t="shared" si="14"/>
        <v>3319</v>
      </c>
      <c r="K124" s="7"/>
      <c r="L124" s="124">
        <f t="shared" si="22"/>
        <v>-0.51605064444667792</v>
      </c>
      <c r="M124" s="27">
        <f t="shared" ca="1" si="15"/>
        <v>4.3143460818718555E-10</v>
      </c>
      <c r="N124" s="44"/>
      <c r="O124" s="44"/>
      <c r="P124" s="7"/>
      <c r="Q124" s="28">
        <f t="shared" ca="1" si="16"/>
        <v>2008.7270033783584</v>
      </c>
      <c r="R124" s="27">
        <f t="shared" ca="1" si="17"/>
        <v>3293.3595234856784</v>
      </c>
      <c r="S124" s="7"/>
      <c r="T124" s="28">
        <f t="shared" ca="1" si="18"/>
        <v>-0.51822790057115131</v>
      </c>
      <c r="U124" s="27">
        <f t="shared" ca="1" si="19"/>
        <v>0.85184112205240026</v>
      </c>
      <c r="V124" s="7"/>
      <c r="W124" s="28">
        <f t="shared" ca="1" si="20"/>
        <v>-0.51602987344265339</v>
      </c>
      <c r="X124" s="27">
        <f t="shared" ca="1" si="24"/>
        <v>140.97545499452821</v>
      </c>
      <c r="Y124" s="7"/>
      <c r="Z124" s="28">
        <f t="shared" si="23"/>
        <v>140.98499999999996</v>
      </c>
      <c r="AA124" s="27">
        <f t="shared" si="21"/>
        <v>2.4606524459242047</v>
      </c>
      <c r="AB124" s="7"/>
      <c r="AC124" s="28">
        <f t="shared" ca="1" si="13"/>
        <v>-9.5450054717503008E-3</v>
      </c>
      <c r="AD124" s="27"/>
      <c r="AE124" s="7"/>
    </row>
    <row r="125" spans="1:31" s="26" customFormat="1" x14ac:dyDescent="0.25">
      <c r="A125" s="26">
        <v>40</v>
      </c>
      <c r="B125" s="26">
        <v>-628</v>
      </c>
      <c r="C125" s="26">
        <v>14253</v>
      </c>
      <c r="D125" s="26">
        <v>14653</v>
      </c>
      <c r="E125" s="26">
        <v>11965</v>
      </c>
      <c r="F125" s="26">
        <v>11547</v>
      </c>
      <c r="G125" s="27"/>
      <c r="H125" s="7"/>
      <c r="I125" s="28">
        <f t="shared" si="14"/>
        <v>2288</v>
      </c>
      <c r="J125" s="27">
        <f t="shared" si="14"/>
        <v>3106</v>
      </c>
      <c r="K125" s="7"/>
      <c r="L125" s="124">
        <f t="shared" si="22"/>
        <v>-0.59737766478332244</v>
      </c>
      <c r="M125" s="27">
        <f t="shared" ca="1" si="15"/>
        <v>6.9723516212919978E-7</v>
      </c>
      <c r="N125" s="44"/>
      <c r="O125" s="44"/>
      <c r="P125" s="7"/>
      <c r="Q125" s="28">
        <f t="shared" ca="1" si="16"/>
        <v>2326.7270033783584</v>
      </c>
      <c r="R125" s="27">
        <f t="shared" ca="1" si="17"/>
        <v>3080.3595234856784</v>
      </c>
      <c r="S125" s="7"/>
      <c r="T125" s="28">
        <f t="shared" ca="1" si="18"/>
        <v>-0.60026815397764444</v>
      </c>
      <c r="U125" s="27">
        <f t="shared" ca="1" si="19"/>
        <v>0.7967477872059443</v>
      </c>
      <c r="V125" s="7"/>
      <c r="W125" s="28">
        <f t="shared" ca="1" si="20"/>
        <v>-0.59821267086840757</v>
      </c>
      <c r="X125" s="27">
        <f t="shared" ca="1" si="24"/>
        <v>135.28228892617892</v>
      </c>
      <c r="Y125" s="7"/>
      <c r="Z125" s="28">
        <f t="shared" si="23"/>
        <v>135.33299999999997</v>
      </c>
      <c r="AA125" s="27">
        <f t="shared" si="21"/>
        <v>2.3620064366014852</v>
      </c>
      <c r="AB125" s="7"/>
      <c r="AC125" s="28">
        <f t="shared" ca="1" si="13"/>
        <v>-5.0711073821048558E-2</v>
      </c>
      <c r="AD125" s="27"/>
      <c r="AE125" s="7"/>
    </row>
    <row r="126" spans="1:31" s="26" customFormat="1" x14ac:dyDescent="0.25">
      <c r="A126" s="26">
        <v>41</v>
      </c>
      <c r="B126" s="26">
        <v>-633</v>
      </c>
      <c r="C126" s="26">
        <v>14394</v>
      </c>
      <c r="D126" s="26">
        <v>14531</v>
      </c>
      <c r="E126" s="26">
        <v>11815</v>
      </c>
      <c r="F126" s="26">
        <v>11668</v>
      </c>
      <c r="G126" s="27"/>
      <c r="H126" s="7"/>
      <c r="I126" s="28">
        <f t="shared" si="14"/>
        <v>2579</v>
      </c>
      <c r="J126" s="27">
        <f t="shared" si="14"/>
        <v>2863</v>
      </c>
      <c r="K126" s="7"/>
      <c r="L126" s="124">
        <f t="shared" si="22"/>
        <v>-0.67347078639693758</v>
      </c>
      <c r="M126" s="27">
        <f t="shared" ca="1" si="15"/>
        <v>4.4037552081315937E-10</v>
      </c>
      <c r="N126" s="44"/>
      <c r="O126" s="44"/>
      <c r="P126" s="7"/>
      <c r="Q126" s="28">
        <f t="shared" ca="1" si="16"/>
        <v>2617.7270033783584</v>
      </c>
      <c r="R126" s="27">
        <f t="shared" ca="1" si="17"/>
        <v>2837.3595234856784</v>
      </c>
      <c r="S126" s="7"/>
      <c r="T126" s="28">
        <f t="shared" ca="1" si="18"/>
        <v>-0.6753427254911335</v>
      </c>
      <c r="U126" s="27">
        <f t="shared" ca="1" si="19"/>
        <v>0.7338948277332269</v>
      </c>
      <c r="V126" s="7"/>
      <c r="W126" s="28">
        <f t="shared" ca="1" si="20"/>
        <v>-0.67344980127075704</v>
      </c>
      <c r="X126" s="27">
        <f t="shared" ca="1" si="24"/>
        <v>129.64149939405888</v>
      </c>
      <c r="Y126" s="7"/>
      <c r="Z126" s="28">
        <f t="shared" si="23"/>
        <v>129.63599999999997</v>
      </c>
      <c r="AA126" s="27">
        <f t="shared" si="21"/>
        <v>2.2625750291153683</v>
      </c>
      <c r="AB126" s="7"/>
      <c r="AC126" s="28">
        <f t="shared" ca="1" si="13"/>
        <v>5.4993940589156409E-3</v>
      </c>
      <c r="AD126" s="27"/>
      <c r="AE126" s="7"/>
    </row>
    <row r="127" spans="1:31" s="26" customFormat="1" x14ac:dyDescent="0.25">
      <c r="A127" s="26">
        <v>42</v>
      </c>
      <c r="B127" s="26">
        <v>-617</v>
      </c>
      <c r="C127" s="26">
        <v>14524</v>
      </c>
      <c r="D127" s="26">
        <v>14384</v>
      </c>
      <c r="E127" s="26">
        <v>11675</v>
      </c>
      <c r="F127" s="26">
        <v>11794</v>
      </c>
      <c r="G127" s="27"/>
      <c r="H127" s="7"/>
      <c r="I127" s="28">
        <f t="shared" si="14"/>
        <v>2849</v>
      </c>
      <c r="J127" s="27">
        <f t="shared" si="14"/>
        <v>2590</v>
      </c>
      <c r="K127" s="7"/>
      <c r="L127" s="124">
        <f t="shared" si="22"/>
        <v>-0.74124218370406925</v>
      </c>
      <c r="M127" s="27">
        <f t="shared" ca="1" si="15"/>
        <v>4.1902721149890827E-6</v>
      </c>
      <c r="N127" s="44"/>
      <c r="O127" s="44"/>
      <c r="P127" s="7"/>
      <c r="Q127" s="28">
        <f t="shared" ca="1" si="16"/>
        <v>2887.7270033783584</v>
      </c>
      <c r="R127" s="27">
        <f t="shared" ca="1" si="17"/>
        <v>2564.3595234856784</v>
      </c>
      <c r="S127" s="7"/>
      <c r="T127" s="28">
        <f t="shared" ca="1" si="18"/>
        <v>-0.74499954442117478</v>
      </c>
      <c r="U127" s="27">
        <f t="shared" ca="1" si="19"/>
        <v>0.66328224363424804</v>
      </c>
      <c r="V127" s="7"/>
      <c r="W127" s="28">
        <f t="shared" ca="1" si="20"/>
        <v>-0.74328919912047164</v>
      </c>
      <c r="X127" s="27">
        <f t="shared" ca="1" si="24"/>
        <v>123.92665076665543</v>
      </c>
      <c r="Y127" s="7"/>
      <c r="Z127" s="28">
        <f t="shared" si="23"/>
        <v>124.08299999999997</v>
      </c>
      <c r="AA127" s="27">
        <f t="shared" si="21"/>
        <v>2.1656568957521234</v>
      </c>
      <c r="AB127" s="7"/>
      <c r="AC127" s="28">
        <f t="shared" ca="1" si="13"/>
        <v>-0.15634923334454243</v>
      </c>
      <c r="AD127" s="27"/>
      <c r="AE127" s="7"/>
    </row>
    <row r="128" spans="1:31" s="26" customFormat="1" x14ac:dyDescent="0.25">
      <c r="A128" s="26">
        <v>43</v>
      </c>
      <c r="B128" s="26">
        <v>-628</v>
      </c>
      <c r="C128" s="26">
        <v>14643</v>
      </c>
      <c r="D128" s="26">
        <v>14244</v>
      </c>
      <c r="E128" s="26">
        <v>11560</v>
      </c>
      <c r="F128" s="26">
        <v>11944</v>
      </c>
      <c r="G128" s="27"/>
      <c r="H128" s="7"/>
      <c r="I128" s="28">
        <f t="shared" si="14"/>
        <v>3083</v>
      </c>
      <c r="J128" s="27">
        <f t="shared" si="14"/>
        <v>2300</v>
      </c>
      <c r="K128" s="7"/>
      <c r="L128" s="124">
        <f t="shared" si="22"/>
        <v>-0.80307267456205611</v>
      </c>
      <c r="M128" s="27">
        <f t="shared" ca="1" si="15"/>
        <v>6.078860948757662E-7</v>
      </c>
      <c r="N128" s="44"/>
      <c r="O128" s="44"/>
      <c r="P128" s="7"/>
      <c r="Q128" s="28">
        <f t="shared" ca="1" si="16"/>
        <v>3121.7270033783584</v>
      </c>
      <c r="R128" s="27">
        <f t="shared" ca="1" si="17"/>
        <v>2274.3595234856784</v>
      </c>
      <c r="S128" s="7"/>
      <c r="T128" s="28">
        <f t="shared" ca="1" si="18"/>
        <v>-0.8053687874938773</v>
      </c>
      <c r="U128" s="27">
        <f t="shared" ca="1" si="19"/>
        <v>0.58827253891372111</v>
      </c>
      <c r="V128" s="7"/>
      <c r="W128" s="28">
        <f t="shared" ca="1" si="20"/>
        <v>-0.80385234506609982</v>
      </c>
      <c r="X128" s="27">
        <f t="shared" ca="1" si="24"/>
        <v>118.37946188775038</v>
      </c>
      <c r="Y128" s="7"/>
      <c r="Z128" s="28">
        <f t="shared" si="23"/>
        <v>118.43099999999997</v>
      </c>
      <c r="AA128" s="27">
        <f t="shared" si="21"/>
        <v>2.0670108864294039</v>
      </c>
      <c r="AB128" s="7"/>
      <c r="AC128" s="28">
        <f t="shared" ca="1" si="13"/>
        <v>-5.1538112249588153E-2</v>
      </c>
      <c r="AD128" s="27"/>
      <c r="AE128" s="7"/>
    </row>
    <row r="129" spans="1:31" s="26" customFormat="1" x14ac:dyDescent="0.25">
      <c r="A129" s="26">
        <v>44</v>
      </c>
      <c r="B129" s="26">
        <v>-606</v>
      </c>
      <c r="C129" s="26">
        <v>14753</v>
      </c>
      <c r="D129" s="26">
        <v>14102</v>
      </c>
      <c r="E129" s="26">
        <v>11470</v>
      </c>
      <c r="F129" s="26">
        <v>12102</v>
      </c>
      <c r="G129" s="27"/>
      <c r="H129" s="7"/>
      <c r="I129" s="28">
        <f t="shared" si="14"/>
        <v>3283</v>
      </c>
      <c r="J129" s="27">
        <f t="shared" si="14"/>
        <v>2000</v>
      </c>
      <c r="K129" s="7"/>
      <c r="L129" s="124">
        <f t="shared" si="22"/>
        <v>-0.85533913934926786</v>
      </c>
      <c r="M129" s="27">
        <f t="shared" ca="1" si="15"/>
        <v>9.697142967814274E-8</v>
      </c>
      <c r="N129" s="44"/>
      <c r="O129" s="44"/>
      <c r="P129" s="7"/>
      <c r="Q129" s="28">
        <f t="shared" ca="1" si="16"/>
        <v>3321.7270033783584</v>
      </c>
      <c r="R129" s="27">
        <f t="shared" ca="1" si="17"/>
        <v>1974.3595234856784</v>
      </c>
      <c r="S129" s="7"/>
      <c r="T129" s="28">
        <f t="shared" ca="1" si="18"/>
        <v>-0.85696643114575977</v>
      </c>
      <c r="U129" s="27">
        <f t="shared" ca="1" si="19"/>
        <v>0.51067629265110703</v>
      </c>
      <c r="V129" s="7"/>
      <c r="W129" s="28">
        <f t="shared" ca="1" si="20"/>
        <v>-0.85565054170905042</v>
      </c>
      <c r="X129" s="27">
        <f t="shared" ca="1" si="24"/>
        <v>113.01211448213536</v>
      </c>
      <c r="Y129" s="7"/>
      <c r="Z129" s="28">
        <f t="shared" si="23"/>
        <v>112.97699999999998</v>
      </c>
      <c r="AA129" s="27">
        <f t="shared" si="21"/>
        <v>1.971820629025633</v>
      </c>
      <c r="AB129" s="7"/>
      <c r="AC129" s="28">
        <f t="shared" ca="1" si="13"/>
        <v>3.5114482135384151E-2</v>
      </c>
      <c r="AD129" s="27"/>
      <c r="AE129" s="7"/>
    </row>
    <row r="130" spans="1:31" s="26" customFormat="1" x14ac:dyDescent="0.25">
      <c r="A130" s="26">
        <v>45</v>
      </c>
      <c r="B130" s="26">
        <v>-608</v>
      </c>
      <c r="C130" s="26">
        <v>14839</v>
      </c>
      <c r="D130" s="26">
        <v>13933</v>
      </c>
      <c r="E130" s="26">
        <v>11385</v>
      </c>
      <c r="F130" s="26">
        <v>12264</v>
      </c>
      <c r="G130" s="27"/>
      <c r="H130" s="7"/>
      <c r="I130" s="28">
        <f t="shared" si="14"/>
        <v>3454</v>
      </c>
      <c r="J130" s="27">
        <f t="shared" si="14"/>
        <v>1669</v>
      </c>
      <c r="K130" s="7"/>
      <c r="L130" s="124">
        <f t="shared" si="22"/>
        <v>-0.89999362358418655</v>
      </c>
      <c r="M130" s="27">
        <f t="shared" ca="1" si="15"/>
        <v>3.4368624988381228E-11</v>
      </c>
      <c r="N130" s="44"/>
      <c r="O130" s="44"/>
      <c r="P130" s="7"/>
      <c r="Q130" s="28">
        <f t="shared" ca="1" si="16"/>
        <v>3492.7270033783584</v>
      </c>
      <c r="R130" s="27">
        <f t="shared" ca="1" si="17"/>
        <v>1643.3595234856784</v>
      </c>
      <c r="S130" s="7"/>
      <c r="T130" s="28">
        <f t="shared" ca="1" si="18"/>
        <v>-0.90108241646811926</v>
      </c>
      <c r="U130" s="27">
        <f t="shared" ca="1" si="19"/>
        <v>0.42506176760802283</v>
      </c>
      <c r="V130" s="7"/>
      <c r="W130" s="28">
        <f t="shared" ca="1" si="20"/>
        <v>-0.8999877611081748</v>
      </c>
      <c r="X130" s="27">
        <f t="shared" ca="1" si="24"/>
        <v>107.46341274903705</v>
      </c>
      <c r="Y130" s="7"/>
      <c r="Z130" s="28">
        <f t="shared" si="23"/>
        <v>107.50499999999998</v>
      </c>
      <c r="AA130" s="27">
        <f t="shared" si="21"/>
        <v>1.8763162123565036</v>
      </c>
      <c r="AB130" s="7"/>
      <c r="AC130" s="28">
        <f t="shared" ca="1" si="13"/>
        <v>-4.1587250962933808E-2</v>
      </c>
      <c r="AD130" s="27"/>
      <c r="AE130" s="7"/>
    </row>
    <row r="131" spans="1:31" s="26" customFormat="1" x14ac:dyDescent="0.25">
      <c r="A131" s="26">
        <v>46</v>
      </c>
      <c r="B131" s="26">
        <v>-638</v>
      </c>
      <c r="C131" s="26">
        <v>14902</v>
      </c>
      <c r="D131" s="26">
        <v>13749</v>
      </c>
      <c r="E131" s="26">
        <v>11304</v>
      </c>
      <c r="F131" s="26">
        <v>12432</v>
      </c>
      <c r="G131" s="27"/>
      <c r="H131" s="7"/>
      <c r="I131" s="28">
        <f t="shared" si="14"/>
        <v>3598</v>
      </c>
      <c r="J131" s="27">
        <f t="shared" si="14"/>
        <v>1317</v>
      </c>
      <c r="K131" s="7"/>
      <c r="L131" s="124">
        <f t="shared" si="22"/>
        <v>-0.93802434398253498</v>
      </c>
      <c r="M131" s="27">
        <f t="shared" ca="1" si="15"/>
        <v>4.2385559091866121E-7</v>
      </c>
      <c r="N131" s="44"/>
      <c r="O131" s="44"/>
      <c r="P131" s="7"/>
      <c r="Q131" s="28">
        <f t="shared" ca="1" si="16"/>
        <v>3636.7270033783584</v>
      </c>
      <c r="R131" s="27">
        <f t="shared" ca="1" si="17"/>
        <v>1291.3595234856784</v>
      </c>
      <c r="S131" s="7"/>
      <c r="T131" s="28">
        <f t="shared" ca="1" si="18"/>
        <v>-0.9382327198974747</v>
      </c>
      <c r="U131" s="27">
        <f t="shared" ca="1" si="19"/>
        <v>0.33401550532655561</v>
      </c>
      <c r="V131" s="7"/>
      <c r="W131" s="28">
        <f t="shared" ca="1" si="20"/>
        <v>-0.93737330205537617</v>
      </c>
      <c r="X131" s="27">
        <f t="shared" ca="1" si="24"/>
        <v>101.79475231216713</v>
      </c>
      <c r="Y131" s="7"/>
      <c r="Z131" s="28">
        <f t="shared" si="23"/>
        <v>101.76299999999998</v>
      </c>
      <c r="AA131" s="27">
        <f t="shared" si="21"/>
        <v>1.7760994067069893</v>
      </c>
      <c r="AB131" s="7"/>
      <c r="AC131" s="28">
        <f t="shared" ca="1" si="13"/>
        <v>3.1752312167157015E-2</v>
      </c>
      <c r="AD131" s="27"/>
      <c r="AE131" s="7"/>
    </row>
    <row r="132" spans="1:31" s="26" customFormat="1" x14ac:dyDescent="0.25">
      <c r="A132" s="26">
        <v>47</v>
      </c>
      <c r="B132" s="26">
        <v>-630</v>
      </c>
      <c r="C132" s="26">
        <v>14966</v>
      </c>
      <c r="D132" s="26">
        <v>13577</v>
      </c>
      <c r="E132" s="26">
        <v>11257</v>
      </c>
      <c r="F132" s="26">
        <v>12624</v>
      </c>
      <c r="G132" s="27"/>
      <c r="H132" s="7"/>
      <c r="I132" s="28">
        <f t="shared" si="14"/>
        <v>3709</v>
      </c>
      <c r="J132" s="27">
        <f t="shared" si="14"/>
        <v>953</v>
      </c>
      <c r="K132" s="7"/>
      <c r="L132" s="124">
        <f t="shared" si="22"/>
        <v>-0.96634159904382044</v>
      </c>
      <c r="M132" s="27">
        <f t="shared" ca="1" si="15"/>
        <v>7.8110937704528717E-9</v>
      </c>
      <c r="N132" s="44"/>
      <c r="O132" s="44"/>
      <c r="P132" s="7"/>
      <c r="Q132" s="28">
        <f t="shared" ca="1" si="16"/>
        <v>3747.7270033783584</v>
      </c>
      <c r="R132" s="27">
        <f t="shared" ca="1" si="17"/>
        <v>927.35952348567855</v>
      </c>
      <c r="S132" s="7"/>
      <c r="T132" s="28">
        <f t="shared" ca="1" si="18"/>
        <v>-0.96686941212426947</v>
      </c>
      <c r="U132" s="27">
        <f t="shared" ca="1" si="19"/>
        <v>0.23986539319458389</v>
      </c>
      <c r="V132" s="7"/>
      <c r="W132" s="28">
        <f t="shared" ca="1" si="20"/>
        <v>-0.96625321865136571</v>
      </c>
      <c r="X132" s="27">
        <f t="shared" ca="1" si="24"/>
        <v>96.123620403011671</v>
      </c>
      <c r="Y132" s="7"/>
      <c r="Z132" s="28">
        <f t="shared" si="23"/>
        <v>96.092999999999975</v>
      </c>
      <c r="AA132" s="27">
        <f t="shared" si="21"/>
        <v>1.6771392381189107</v>
      </c>
      <c r="AB132" s="7"/>
      <c r="AC132" s="28">
        <f t="shared" ca="1" si="13"/>
        <v>3.0620403011695885E-2</v>
      </c>
      <c r="AD132" s="27"/>
      <c r="AE132" s="7"/>
    </row>
    <row r="133" spans="1:31" s="26" customFormat="1" x14ac:dyDescent="0.25">
      <c r="A133" s="26">
        <v>48</v>
      </c>
      <c r="B133" s="26">
        <v>-628</v>
      </c>
      <c r="C133" s="26">
        <v>15006</v>
      </c>
      <c r="D133" s="26">
        <v>13388</v>
      </c>
      <c r="E133" s="26">
        <v>11223</v>
      </c>
      <c r="F133" s="26">
        <v>12811</v>
      </c>
      <c r="G133" s="27"/>
      <c r="H133" s="7"/>
      <c r="I133" s="28">
        <f t="shared" si="14"/>
        <v>3783</v>
      </c>
      <c r="J133" s="27">
        <f t="shared" si="14"/>
        <v>577</v>
      </c>
      <c r="K133" s="7"/>
      <c r="L133" s="124">
        <f t="shared" si="22"/>
        <v>-0.98515732626626573</v>
      </c>
      <c r="M133" s="27">
        <f t="shared" ca="1" si="15"/>
        <v>1.9204405697148052E-7</v>
      </c>
      <c r="N133" s="44"/>
      <c r="O133" s="44"/>
      <c r="P133" s="7"/>
      <c r="Q133" s="28">
        <f t="shared" ca="1" si="16"/>
        <v>3821.7270033783584</v>
      </c>
      <c r="R133" s="27">
        <f t="shared" ca="1" si="17"/>
        <v>551.35952348567855</v>
      </c>
      <c r="S133" s="7"/>
      <c r="T133" s="28">
        <f t="shared" ca="1" si="18"/>
        <v>-0.98596054027546598</v>
      </c>
      <c r="U133" s="27">
        <f t="shared" ca="1" si="19"/>
        <v>0.14261143121210756</v>
      </c>
      <c r="V133" s="7"/>
      <c r="W133" s="28">
        <f t="shared" ca="1" si="20"/>
        <v>-0.98559555458229686</v>
      </c>
      <c r="X133" s="27">
        <f t="shared" ca="1" si="24"/>
        <v>90.415484442148795</v>
      </c>
      <c r="Y133" s="7"/>
      <c r="Z133" s="28">
        <f t="shared" si="23"/>
        <v>90.440999999999974</v>
      </c>
      <c r="AA133" s="27">
        <f t="shared" si="21"/>
        <v>1.578493228796191</v>
      </c>
      <c r="AB133" s="7"/>
      <c r="AC133" s="28">
        <f t="shared" ca="1" si="13"/>
        <v>-2.5515557851178983E-2</v>
      </c>
      <c r="AD133" s="27"/>
      <c r="AE133" s="7"/>
    </row>
    <row r="134" spans="1:31" s="26" customFormat="1" x14ac:dyDescent="0.25">
      <c r="A134" s="26">
        <v>49</v>
      </c>
      <c r="B134" s="26">
        <v>-631</v>
      </c>
      <c r="C134" s="26">
        <v>15013</v>
      </c>
      <c r="D134" s="26">
        <v>13195</v>
      </c>
      <c r="E134" s="26">
        <v>11200</v>
      </c>
      <c r="F134" s="26">
        <v>12993</v>
      </c>
      <c r="G134" s="27"/>
      <c r="H134" s="7"/>
      <c r="I134" s="28">
        <f t="shared" si="14"/>
        <v>3813</v>
      </c>
      <c r="J134" s="27">
        <f t="shared" si="14"/>
        <v>202</v>
      </c>
      <c r="K134" s="7"/>
      <c r="L134" s="124">
        <f t="shared" si="22"/>
        <v>-0.99441413620042729</v>
      </c>
      <c r="M134" s="27">
        <f t="shared" ca="1" si="15"/>
        <v>6.8630136143749671E-7</v>
      </c>
      <c r="N134" s="44"/>
      <c r="O134" s="44"/>
      <c r="P134" s="7"/>
      <c r="Q134" s="28">
        <f t="shared" ca="1" si="16"/>
        <v>3851.7270033783584</v>
      </c>
      <c r="R134" s="27">
        <f t="shared" ca="1" si="17"/>
        <v>176.35952348567855</v>
      </c>
      <c r="S134" s="7"/>
      <c r="T134" s="28">
        <f t="shared" ca="1" si="18"/>
        <v>-0.99370018682324834</v>
      </c>
      <c r="U134" s="27">
        <f t="shared" ca="1" si="19"/>
        <v>4.5616123383839954E-2</v>
      </c>
      <c r="V134" s="7"/>
      <c r="W134" s="28">
        <f t="shared" ca="1" si="20"/>
        <v>-0.99358570312441119</v>
      </c>
      <c r="X134" s="27">
        <f t="shared" ca="1" si="24"/>
        <v>84.810812680565959</v>
      </c>
      <c r="Y134" s="7"/>
      <c r="Z134" s="28">
        <f t="shared" si="23"/>
        <v>84.761999999999972</v>
      </c>
      <c r="AA134" s="27">
        <f t="shared" si="21"/>
        <v>1.4793759805754332</v>
      </c>
      <c r="AB134" s="7"/>
      <c r="AC134" s="28">
        <f t="shared" ca="1" si="13"/>
        <v>4.8812680565987421E-2</v>
      </c>
      <c r="AD134" s="27"/>
      <c r="AE134" s="7"/>
    </row>
    <row r="135" spans="1:31" s="26" customFormat="1" x14ac:dyDescent="0.25">
      <c r="A135" s="26">
        <v>50</v>
      </c>
      <c r="B135" s="26">
        <v>-623</v>
      </c>
      <c r="C135" s="26">
        <v>15006</v>
      </c>
      <c r="D135" s="26">
        <v>13003</v>
      </c>
      <c r="E135" s="26">
        <v>11197</v>
      </c>
      <c r="F135" s="26">
        <v>13172</v>
      </c>
      <c r="G135" s="27"/>
      <c r="H135" s="7"/>
      <c r="I135" s="28">
        <f t="shared" si="14"/>
        <v>3809</v>
      </c>
      <c r="J135" s="27">
        <f t="shared" si="14"/>
        <v>-169</v>
      </c>
      <c r="K135" s="7"/>
      <c r="L135" s="124">
        <f t="shared" si="22"/>
        <v>-0.9939761439541428</v>
      </c>
      <c r="M135" s="27">
        <f t="shared" ca="1" si="15"/>
        <v>1.3796680140023748E-6</v>
      </c>
      <c r="N135" s="44"/>
      <c r="O135" s="44"/>
      <c r="P135" s="7"/>
      <c r="Q135" s="28">
        <f t="shared" ca="1" si="16"/>
        <v>3847.7270033783584</v>
      </c>
      <c r="R135" s="27">
        <f t="shared" ca="1" si="17"/>
        <v>-194.64047651432145</v>
      </c>
      <c r="S135" s="7"/>
      <c r="T135" s="28">
        <f t="shared" ca="1" si="18"/>
        <v>-0.99266823395021064</v>
      </c>
      <c r="U135" s="27">
        <f t="shared" ca="1" si="19"/>
        <v>-5.03445678275928E-2</v>
      </c>
      <c r="V135" s="7"/>
      <c r="W135" s="28">
        <f t="shared" ca="1" si="20"/>
        <v>-0.99280155125281933</v>
      </c>
      <c r="X135" s="27">
        <f t="shared" ca="1" si="24"/>
        <v>79.279215076251944</v>
      </c>
      <c r="Y135" s="7"/>
      <c r="Z135" s="28">
        <f t="shared" si="23"/>
        <v>79.154999999999973</v>
      </c>
      <c r="AA135" s="27">
        <f t="shared" si="21"/>
        <v>1.3815153694161109</v>
      </c>
      <c r="AB135" s="7"/>
      <c r="AC135" s="28">
        <f t="shared" ca="1" si="13"/>
        <v>0.12421507625197137</v>
      </c>
      <c r="AD135" s="27"/>
      <c r="AE135" s="7"/>
    </row>
    <row r="136" spans="1:31" s="26" customFormat="1" x14ac:dyDescent="0.25">
      <c r="A136" s="26">
        <v>51</v>
      </c>
      <c r="B136" s="26">
        <v>-625</v>
      </c>
      <c r="C136" s="26">
        <v>14995</v>
      </c>
      <c r="D136" s="26">
        <v>12819</v>
      </c>
      <c r="E136" s="26">
        <v>11221</v>
      </c>
      <c r="F136" s="26">
        <v>13371</v>
      </c>
      <c r="G136" s="27"/>
      <c r="H136" s="7"/>
      <c r="I136" s="28">
        <f t="shared" si="14"/>
        <v>3774</v>
      </c>
      <c r="J136" s="27">
        <f t="shared" si="14"/>
        <v>-552</v>
      </c>
      <c r="K136" s="7"/>
      <c r="L136" s="124">
        <f t="shared" si="22"/>
        <v>-0.98397854166093734</v>
      </c>
      <c r="M136" s="27">
        <f t="shared" ca="1" si="15"/>
        <v>2.4217742914577457E-9</v>
      </c>
      <c r="N136" s="44"/>
      <c r="O136" s="44"/>
      <c r="P136" s="7"/>
      <c r="Q136" s="28">
        <f t="shared" ca="1" si="16"/>
        <v>3812.7270033783584</v>
      </c>
      <c r="R136" s="27">
        <f t="shared" ca="1" si="17"/>
        <v>-577.64047651432145</v>
      </c>
      <c r="S136" s="7"/>
      <c r="T136" s="28">
        <f t="shared" ca="1" si="18"/>
        <v>-0.98363864631113129</v>
      </c>
      <c r="U136" s="27">
        <f t="shared" ca="1" si="19"/>
        <v>-0.14940910888953013</v>
      </c>
      <c r="V136" s="7"/>
      <c r="W136" s="28">
        <f t="shared" ca="1" si="20"/>
        <v>-0.98402775318693947</v>
      </c>
      <c r="X136" s="27">
        <f t="shared" ca="1" si="24"/>
        <v>73.548654820853073</v>
      </c>
      <c r="Y136" s="7"/>
      <c r="Z136" s="28">
        <f t="shared" si="23"/>
        <v>73.529999999999973</v>
      </c>
      <c r="AA136" s="27">
        <f t="shared" si="21"/>
        <v>1.2833405989914299</v>
      </c>
      <c r="AB136" s="7"/>
      <c r="AC136" s="28">
        <f t="shared" ca="1" si="13"/>
        <v>1.8654820853100773E-2</v>
      </c>
      <c r="AD136" s="27"/>
      <c r="AE136" s="7"/>
    </row>
    <row r="137" spans="1:31" s="26" customFormat="1" x14ac:dyDescent="0.25">
      <c r="A137" s="26">
        <v>52</v>
      </c>
      <c r="B137" s="26">
        <v>-611</v>
      </c>
      <c r="C137" s="26">
        <v>14959</v>
      </c>
      <c r="D137" s="26">
        <v>12642</v>
      </c>
      <c r="E137" s="26">
        <v>11259</v>
      </c>
      <c r="F137" s="26">
        <v>13548</v>
      </c>
      <c r="G137" s="27"/>
      <c r="H137" s="7"/>
      <c r="I137" s="28">
        <f t="shared" si="14"/>
        <v>3700</v>
      </c>
      <c r="J137" s="27">
        <f t="shared" si="14"/>
        <v>-906</v>
      </c>
      <c r="K137" s="7"/>
      <c r="L137" s="124">
        <f t="shared" si="22"/>
        <v>-0.96504247921114783</v>
      </c>
      <c r="M137" s="27">
        <f t="shared" ca="1" si="15"/>
        <v>1.7038522445769943E-8</v>
      </c>
      <c r="N137" s="44"/>
      <c r="O137" s="44"/>
      <c r="P137" s="7"/>
      <c r="Q137" s="28">
        <f t="shared" ca="1" si="16"/>
        <v>3738.7270033783584</v>
      </c>
      <c r="R137" s="27">
        <f t="shared" ca="1" si="17"/>
        <v>-931.64047651432145</v>
      </c>
      <c r="S137" s="7"/>
      <c r="T137" s="28">
        <f t="shared" ca="1" si="18"/>
        <v>-0.96454751815993478</v>
      </c>
      <c r="U137" s="27">
        <f t="shared" ca="1" si="19"/>
        <v>-0.24097267947941475</v>
      </c>
      <c r="V137" s="7"/>
      <c r="W137" s="28">
        <f t="shared" ca="1" si="20"/>
        <v>-0.9651730109024943</v>
      </c>
      <c r="X137" s="27">
        <f t="shared" ca="1" si="24"/>
        <v>68.163843222407763</v>
      </c>
      <c r="Y137" s="7"/>
      <c r="Z137" s="28">
        <f t="shared" si="23"/>
        <v>68.030999999999977</v>
      </c>
      <c r="AA137" s="27">
        <f t="shared" si="21"/>
        <v>1.1873649434242619</v>
      </c>
      <c r="AB137" s="7"/>
      <c r="AC137" s="28">
        <f t="shared" ca="1" si="13"/>
        <v>0.13284322240778579</v>
      </c>
      <c r="AD137" s="27"/>
      <c r="AE137" s="7"/>
    </row>
    <row r="138" spans="1:31" s="26" customFormat="1" x14ac:dyDescent="0.25">
      <c r="A138" s="26">
        <v>53</v>
      </c>
      <c r="B138" s="26">
        <v>-611</v>
      </c>
      <c r="C138" s="26">
        <v>14904</v>
      </c>
      <c r="D138" s="26">
        <v>12468</v>
      </c>
      <c r="E138" s="26">
        <v>11317</v>
      </c>
      <c r="F138" s="26">
        <v>13724</v>
      </c>
      <c r="G138" s="27"/>
      <c r="H138" s="7"/>
      <c r="I138" s="28">
        <f t="shared" si="14"/>
        <v>3587</v>
      </c>
      <c r="J138" s="27">
        <f t="shared" si="14"/>
        <v>-1256</v>
      </c>
      <c r="K138" s="7"/>
      <c r="L138" s="124">
        <f t="shared" si="22"/>
        <v>-0.93722291670269742</v>
      </c>
      <c r="M138" s="27">
        <f t="shared" ca="1" si="15"/>
        <v>9.3875537136411258E-7</v>
      </c>
      <c r="N138" s="44"/>
      <c r="O138" s="44"/>
      <c r="P138" s="7"/>
      <c r="Q138" s="28">
        <f t="shared" ca="1" si="16"/>
        <v>3625.7270033783584</v>
      </c>
      <c r="R138" s="27">
        <f t="shared" ca="1" si="17"/>
        <v>-1281.6404765143216</v>
      </c>
      <c r="S138" s="7"/>
      <c r="T138" s="28">
        <f t="shared" ca="1" si="18"/>
        <v>-0.93539484949662111</v>
      </c>
      <c r="U138" s="27">
        <f t="shared" ca="1" si="19"/>
        <v>-0.33150163345246453</v>
      </c>
      <c r="V138" s="7"/>
      <c r="W138" s="28">
        <f t="shared" ca="1" si="20"/>
        <v>-0.9362540228120344</v>
      </c>
      <c r="X138" s="27">
        <f t="shared" ca="1" si="24"/>
        <v>62.684529304531338</v>
      </c>
      <c r="Y138" s="7"/>
      <c r="Z138" s="28">
        <f t="shared" si="23"/>
        <v>62.531999999999975</v>
      </c>
      <c r="AA138" s="27">
        <f t="shared" si="21"/>
        <v>1.0913892878570937</v>
      </c>
      <c r="AB138" s="7"/>
      <c r="AC138" s="28">
        <f t="shared" ca="1" si="13"/>
        <v>0.15252930453136315</v>
      </c>
      <c r="AD138" s="27"/>
      <c r="AE138" s="7"/>
    </row>
    <row r="139" spans="1:31" s="26" customFormat="1" x14ac:dyDescent="0.25">
      <c r="A139" s="26">
        <v>54</v>
      </c>
      <c r="B139" s="26">
        <v>-623</v>
      </c>
      <c r="C139" s="26">
        <v>14840</v>
      </c>
      <c r="D139" s="26">
        <v>12297</v>
      </c>
      <c r="E139" s="26">
        <v>11391</v>
      </c>
      <c r="F139" s="26">
        <v>13905</v>
      </c>
      <c r="G139" s="27"/>
      <c r="H139" s="7"/>
      <c r="I139" s="28">
        <f t="shared" si="14"/>
        <v>3449</v>
      </c>
      <c r="J139" s="27">
        <f t="shared" si="14"/>
        <v>-1608</v>
      </c>
      <c r="K139" s="7"/>
      <c r="L139" s="124">
        <f t="shared" si="22"/>
        <v>-0.89997581551769235</v>
      </c>
      <c r="M139" s="27">
        <f t="shared" ca="1" si="15"/>
        <v>8.2960785570097776E-7</v>
      </c>
      <c r="N139" s="44"/>
      <c r="O139" s="44"/>
      <c r="P139" s="7"/>
      <c r="Q139" s="28">
        <f t="shared" ca="1" si="16"/>
        <v>3487.7270033783584</v>
      </c>
      <c r="R139" s="27">
        <f t="shared" ca="1" si="17"/>
        <v>-1633.6404765143216</v>
      </c>
      <c r="S139" s="7"/>
      <c r="T139" s="28">
        <f t="shared" ca="1" si="18"/>
        <v>-0.89979247537682228</v>
      </c>
      <c r="U139" s="27">
        <f t="shared" ca="1" si="19"/>
        <v>-0.42254789573393176</v>
      </c>
      <c r="V139" s="7"/>
      <c r="W139" s="28">
        <f t="shared" ca="1" si="20"/>
        <v>-0.90088664363303628</v>
      </c>
      <c r="X139" s="27">
        <f t="shared" ca="1" si="24"/>
        <v>57.053925798591024</v>
      </c>
      <c r="Y139" s="7"/>
      <c r="Z139" s="28">
        <f t="shared" si="23"/>
        <v>56.924999999999976</v>
      </c>
      <c r="AA139" s="27">
        <f t="shared" si="21"/>
        <v>0.99352867669777156</v>
      </c>
      <c r="AB139" s="7"/>
      <c r="AC139" s="28">
        <f t="shared" ca="1" si="13"/>
        <v>0.12892579859104814</v>
      </c>
      <c r="AD139" s="27"/>
      <c r="AE139" s="7"/>
    </row>
    <row r="140" spans="1:31" s="26" customFormat="1" x14ac:dyDescent="0.25">
      <c r="A140" s="26">
        <v>55</v>
      </c>
      <c r="B140" s="26">
        <v>-645</v>
      </c>
      <c r="C140" s="26">
        <v>14741</v>
      </c>
      <c r="D140" s="26">
        <v>12119</v>
      </c>
      <c r="E140" s="26">
        <v>11475</v>
      </c>
      <c r="F140" s="26">
        <v>14073</v>
      </c>
      <c r="G140" s="27"/>
      <c r="H140" s="7"/>
      <c r="I140" s="28">
        <f t="shared" si="14"/>
        <v>3266</v>
      </c>
      <c r="J140" s="27">
        <f t="shared" si="14"/>
        <v>-1954</v>
      </c>
      <c r="K140" s="7"/>
      <c r="L140" s="124">
        <f t="shared" si="22"/>
        <v>-0.85234398456532046</v>
      </c>
      <c r="M140" s="27">
        <f t="shared" ca="1" si="15"/>
        <v>2.439105976233561E-6</v>
      </c>
      <c r="N140" s="44"/>
      <c r="O140" s="44"/>
      <c r="P140" s="7"/>
      <c r="Q140" s="28">
        <f t="shared" ca="1" si="16"/>
        <v>3304.7270033783584</v>
      </c>
      <c r="R140" s="27">
        <f t="shared" ca="1" si="17"/>
        <v>-1979.6404765143216</v>
      </c>
      <c r="S140" s="7"/>
      <c r="T140" s="28">
        <f t="shared" ca="1" si="18"/>
        <v>-0.85258063143534979</v>
      </c>
      <c r="U140" s="27">
        <f t="shared" ca="1" si="19"/>
        <v>-0.51204223309014663</v>
      </c>
      <c r="V140" s="7"/>
      <c r="W140" s="28">
        <f t="shared" ca="1" si="20"/>
        <v>-0.85390574830424948</v>
      </c>
      <c r="X140" s="27">
        <f t="shared" ca="1" si="24"/>
        <v>51.233281362541163</v>
      </c>
      <c r="Y140" s="7"/>
      <c r="Z140" s="28">
        <f t="shared" si="23"/>
        <v>51.119999999999976</v>
      </c>
      <c r="AA140" s="27">
        <f t="shared" si="21"/>
        <v>0.89221231361950082</v>
      </c>
      <c r="AB140" s="7"/>
      <c r="AC140" s="28">
        <f t="shared" ca="1" si="13"/>
        <v>0.11328136254118704</v>
      </c>
      <c r="AD140" s="27"/>
      <c r="AE140" s="7"/>
    </row>
    <row r="141" spans="1:31" s="26" customFormat="1" x14ac:dyDescent="0.25">
      <c r="A141" s="26">
        <v>56</v>
      </c>
      <c r="B141" s="26">
        <v>-630</v>
      </c>
      <c r="C141" s="26">
        <v>14633</v>
      </c>
      <c r="D141" s="26">
        <v>11963</v>
      </c>
      <c r="E141" s="26">
        <v>11584</v>
      </c>
      <c r="F141" s="26">
        <v>14232</v>
      </c>
      <c r="G141" s="27"/>
      <c r="H141" s="7"/>
      <c r="I141" s="28">
        <f t="shared" si="14"/>
        <v>3049</v>
      </c>
      <c r="J141" s="27">
        <f t="shared" si="14"/>
        <v>-2269</v>
      </c>
      <c r="K141" s="7"/>
      <c r="L141" s="124">
        <f t="shared" si="22"/>
        <v>-0.7973752651456002</v>
      </c>
      <c r="M141" s="27">
        <f t="shared" ca="1" si="15"/>
        <v>5.7343230380558515E-7</v>
      </c>
      <c r="N141" s="44"/>
      <c r="O141" s="44"/>
      <c r="P141" s="7"/>
      <c r="Q141" s="28">
        <f t="shared" ca="1" si="16"/>
        <v>3087.7270033783584</v>
      </c>
      <c r="R141" s="27">
        <f t="shared" ca="1" si="17"/>
        <v>-2294.6404765143216</v>
      </c>
      <c r="S141" s="7"/>
      <c r="T141" s="28">
        <f t="shared" ca="1" si="18"/>
        <v>-0.79659718807305724</v>
      </c>
      <c r="U141" s="27">
        <f t="shared" ca="1" si="19"/>
        <v>-0.59351829166589143</v>
      </c>
      <c r="V141" s="7"/>
      <c r="W141" s="28">
        <f t="shared" ca="1" si="20"/>
        <v>-0.79813251827620157</v>
      </c>
      <c r="X141" s="27">
        <f t="shared" ca="1" si="24"/>
        <v>45.546436330670417</v>
      </c>
      <c r="Y141" s="7"/>
      <c r="Z141" s="28">
        <f t="shared" si="23"/>
        <v>45.449999999999974</v>
      </c>
      <c r="AA141" s="27">
        <f t="shared" si="21"/>
        <v>0.79325214503142227</v>
      </c>
      <c r="AB141" s="7"/>
      <c r="AC141" s="28">
        <f t="shared" ca="1" si="13"/>
        <v>9.6436330670442771E-2</v>
      </c>
      <c r="AD141" s="27"/>
      <c r="AE141" s="7"/>
    </row>
    <row r="142" spans="1:31" s="26" customFormat="1" x14ac:dyDescent="0.25">
      <c r="A142" s="26">
        <v>57</v>
      </c>
      <c r="B142" s="26">
        <v>-627</v>
      </c>
      <c r="C142" s="26">
        <v>14508</v>
      </c>
      <c r="D142" s="26">
        <v>11812</v>
      </c>
      <c r="E142" s="26">
        <v>11704</v>
      </c>
      <c r="F142" s="26">
        <v>14373</v>
      </c>
      <c r="G142" s="27"/>
      <c r="H142" s="7"/>
      <c r="I142" s="28">
        <f t="shared" si="14"/>
        <v>2804</v>
      </c>
      <c r="J142" s="27">
        <f t="shared" si="14"/>
        <v>-2561</v>
      </c>
      <c r="K142" s="7"/>
      <c r="L142" s="124">
        <f t="shared" si="22"/>
        <v>-0.73491936041620198</v>
      </c>
      <c r="M142" s="27">
        <f t="shared" ca="1" si="15"/>
        <v>4.0349196998288788E-8</v>
      </c>
      <c r="N142" s="44"/>
      <c r="O142" s="44"/>
      <c r="P142" s="7"/>
      <c r="Q142" s="28">
        <f t="shared" ca="1" si="16"/>
        <v>2842.7270033783584</v>
      </c>
      <c r="R142" s="27">
        <f t="shared" ca="1" si="17"/>
        <v>-2586.6404765143216</v>
      </c>
      <c r="S142" s="7"/>
      <c r="T142" s="28">
        <f t="shared" ca="1" si="18"/>
        <v>-0.73339007459950123</v>
      </c>
      <c r="U142" s="27">
        <f t="shared" ca="1" si="19"/>
        <v>-0.66904530469483581</v>
      </c>
      <c r="V142" s="7"/>
      <c r="W142" s="28">
        <f t="shared" ca="1" si="20"/>
        <v>-0.73512023151167938</v>
      </c>
      <c r="X142" s="27">
        <f t="shared" ca="1" si="24"/>
        <v>39.87631822876358</v>
      </c>
      <c r="Y142" s="7"/>
      <c r="Z142" s="28">
        <f t="shared" si="23"/>
        <v>39.806999999999974</v>
      </c>
      <c r="AA142" s="27">
        <f t="shared" si="21"/>
        <v>0.6947632153413823</v>
      </c>
      <c r="AB142" s="7"/>
      <c r="AC142" s="28">
        <f t="shared" ca="1" si="13"/>
        <v>6.9318228763606271E-2</v>
      </c>
      <c r="AD142" s="27"/>
      <c r="AE142" s="7"/>
    </row>
    <row r="143" spans="1:31" s="26" customFormat="1" x14ac:dyDescent="0.25">
      <c r="A143" s="26">
        <v>58</v>
      </c>
      <c r="B143" s="26">
        <v>-627</v>
      </c>
      <c r="C143" s="26">
        <v>14377</v>
      </c>
      <c r="D143" s="26">
        <v>11683</v>
      </c>
      <c r="E143" s="26">
        <v>11839</v>
      </c>
      <c r="F143" s="26">
        <v>14514</v>
      </c>
      <c r="G143" s="27"/>
      <c r="H143" s="7"/>
      <c r="I143" s="28">
        <f t="shared" si="14"/>
        <v>2538</v>
      </c>
      <c r="J143" s="27">
        <f t="shared" si="14"/>
        <v>-2831</v>
      </c>
      <c r="K143" s="7"/>
      <c r="L143" s="124">
        <f t="shared" si="22"/>
        <v>-0.66533915834826973</v>
      </c>
      <c r="M143" s="27">
        <f t="shared" ca="1" si="15"/>
        <v>1.785754210984535E-6</v>
      </c>
      <c r="N143" s="44"/>
      <c r="O143" s="44"/>
      <c r="P143" s="7"/>
      <c r="Q143" s="28">
        <f t="shared" ca="1" si="16"/>
        <v>2576.7270033783584</v>
      </c>
      <c r="R143" s="27">
        <f t="shared" ca="1" si="17"/>
        <v>-2856.6404765143216</v>
      </c>
      <c r="S143" s="7"/>
      <c r="T143" s="28">
        <f t="shared" ca="1" si="18"/>
        <v>-0.66476520854249754</v>
      </c>
      <c r="U143" s="27">
        <f t="shared" ca="1" si="19"/>
        <v>-0.73888192633118854</v>
      </c>
      <c r="V143" s="7"/>
      <c r="W143" s="28">
        <f t="shared" ca="1" si="20"/>
        <v>-0.66667547949641659</v>
      </c>
      <c r="X143" s="27">
        <f t="shared" ca="1" si="24"/>
        <v>34.241354699691897</v>
      </c>
      <c r="Y143" s="7"/>
      <c r="Z143" s="28">
        <f t="shared" si="23"/>
        <v>34.163999999999973</v>
      </c>
      <c r="AA143" s="27">
        <f t="shared" si="21"/>
        <v>0.59627428565134222</v>
      </c>
      <c r="AB143" s="7"/>
      <c r="AC143" s="28">
        <f t="shared" ca="1" si="13"/>
        <v>7.7354699691923656E-2</v>
      </c>
      <c r="AD143" s="27"/>
      <c r="AE143" s="7"/>
    </row>
    <row r="144" spans="1:31" s="26" customFormat="1" x14ac:dyDescent="0.25">
      <c r="A144" s="26">
        <v>59</v>
      </c>
      <c r="B144" s="26">
        <v>-626</v>
      </c>
      <c r="C144" s="26">
        <v>14226</v>
      </c>
      <c r="D144" s="26">
        <v>11561</v>
      </c>
      <c r="E144" s="26">
        <v>11991</v>
      </c>
      <c r="F144" s="26">
        <v>14633</v>
      </c>
      <c r="G144" s="27"/>
      <c r="H144" s="7"/>
      <c r="I144" s="28">
        <f t="shared" si="14"/>
        <v>2235</v>
      </c>
      <c r="J144" s="27">
        <f t="shared" si="14"/>
        <v>-3072</v>
      </c>
      <c r="K144" s="7"/>
      <c r="L144" s="124">
        <f t="shared" si="22"/>
        <v>-0.58943498751661649</v>
      </c>
      <c r="M144" s="27">
        <f t="shared" ca="1" si="15"/>
        <v>5.91708788466626E-7</v>
      </c>
      <c r="N144" s="44"/>
      <c r="O144" s="44"/>
      <c r="P144" s="7"/>
      <c r="Q144" s="28">
        <f t="shared" ca="1" si="16"/>
        <v>2273.7270033783584</v>
      </c>
      <c r="R144" s="27">
        <f t="shared" ca="1" si="17"/>
        <v>-3097.6404765143216</v>
      </c>
      <c r="S144" s="7"/>
      <c r="T144" s="28">
        <f t="shared" ca="1" si="18"/>
        <v>-0.5865947784098956</v>
      </c>
      <c r="U144" s="27">
        <f t="shared" ca="1" si="19"/>
        <v>-0.8012175774954885</v>
      </c>
      <c r="V144" s="7"/>
      <c r="W144" s="28">
        <f t="shared" ca="1" si="20"/>
        <v>-0.58866576141951199</v>
      </c>
      <c r="X144" s="27">
        <f t="shared" ca="1" si="24"/>
        <v>28.487419883232633</v>
      </c>
      <c r="Y144" s="7"/>
      <c r="Z144" s="28">
        <f t="shared" si="23"/>
        <v>28.529999999999973</v>
      </c>
      <c r="AA144" s="27">
        <f t="shared" si="21"/>
        <v>0.49794243559398171</v>
      </c>
      <c r="AB144" s="7"/>
      <c r="AC144" s="28">
        <f t="shared" ca="1" si="13"/>
        <v>-4.258011676733986E-2</v>
      </c>
      <c r="AD144" s="27"/>
      <c r="AE144" s="7"/>
    </row>
    <row r="145" spans="1:31" s="26" customFormat="1" x14ac:dyDescent="0.25">
      <c r="A145" s="26">
        <v>60</v>
      </c>
      <c r="B145" s="26">
        <v>-611</v>
      </c>
      <c r="C145" s="26">
        <v>14067</v>
      </c>
      <c r="D145" s="26">
        <v>11459</v>
      </c>
      <c r="E145" s="26">
        <v>12139</v>
      </c>
      <c r="F145" s="26">
        <v>14736</v>
      </c>
      <c r="G145" s="27"/>
      <c r="H145" s="7"/>
      <c r="I145" s="28">
        <f t="shared" si="14"/>
        <v>1928</v>
      </c>
      <c r="J145" s="27">
        <f t="shared" si="14"/>
        <v>-3277</v>
      </c>
      <c r="K145" s="7"/>
      <c r="L145" s="124">
        <f t="shared" si="22"/>
        <v>-0.50985055445249727</v>
      </c>
      <c r="M145" s="27">
        <f t="shared" ca="1" si="15"/>
        <v>6.2756832215408747E-8</v>
      </c>
      <c r="N145" s="44"/>
      <c r="O145" s="44"/>
      <c r="P145" s="7"/>
      <c r="Q145" s="28">
        <f t="shared" ca="1" si="16"/>
        <v>1966.7270033783584</v>
      </c>
      <c r="R145" s="27">
        <f t="shared" ca="1" si="17"/>
        <v>-3302.6404765143216</v>
      </c>
      <c r="S145" s="7"/>
      <c r="T145" s="28">
        <f t="shared" ca="1" si="18"/>
        <v>-0.50739239540425596</v>
      </c>
      <c r="U145" s="27">
        <f t="shared" ca="1" si="19"/>
        <v>-0.85424167910827475</v>
      </c>
      <c r="V145" s="7"/>
      <c r="W145" s="28">
        <f t="shared" ca="1" si="20"/>
        <v>-0.50960004131468728</v>
      </c>
      <c r="X145" s="27">
        <f t="shared" ca="1" si="24"/>
        <v>23.000471057748314</v>
      </c>
      <c r="Y145" s="7"/>
      <c r="Z145" s="28">
        <f t="shared" si="23"/>
        <v>23.030999999999974</v>
      </c>
      <c r="AA145" s="27">
        <f t="shared" si="21"/>
        <v>0.40196678002681357</v>
      </c>
      <c r="AB145" s="7"/>
      <c r="AC145" s="28">
        <f t="shared" ca="1" si="13"/>
        <v>-3.0528942251660141E-2</v>
      </c>
      <c r="AD145" s="27"/>
      <c r="AE145" s="7"/>
    </row>
    <row r="146" spans="1:31" s="26" customFormat="1" x14ac:dyDescent="0.25">
      <c r="A146" s="26">
        <v>61</v>
      </c>
      <c r="B146" s="26">
        <v>-608</v>
      </c>
      <c r="C146" s="26">
        <v>13899</v>
      </c>
      <c r="D146" s="26">
        <v>11370</v>
      </c>
      <c r="E146" s="26">
        <v>12297</v>
      </c>
      <c r="F146" s="26">
        <v>14823</v>
      </c>
      <c r="G146" s="27"/>
      <c r="H146" s="7"/>
      <c r="I146" s="28">
        <f t="shared" si="14"/>
        <v>1602</v>
      </c>
      <c r="J146" s="27">
        <f t="shared" si="14"/>
        <v>-3453</v>
      </c>
      <c r="K146" s="7"/>
      <c r="L146" s="124">
        <f t="shared" si="22"/>
        <v>-0.42599591232043449</v>
      </c>
      <c r="M146" s="27">
        <f t="shared" ca="1" si="15"/>
        <v>1.4650044072004365E-7</v>
      </c>
      <c r="N146" s="44"/>
      <c r="O146" s="44"/>
      <c r="P146" s="7"/>
      <c r="Q146" s="28">
        <f t="shared" ca="1" si="16"/>
        <v>1640.7270033783584</v>
      </c>
      <c r="R146" s="27">
        <f t="shared" ca="1" si="17"/>
        <v>-3478.6404765143216</v>
      </c>
      <c r="S146" s="7"/>
      <c r="T146" s="28">
        <f t="shared" ca="1" si="18"/>
        <v>-0.42328823625168754</v>
      </c>
      <c r="U146" s="27">
        <f t="shared" ca="1" si="19"/>
        <v>-0.89976481024900834</v>
      </c>
      <c r="V146" s="7"/>
      <c r="W146" s="28">
        <f t="shared" ca="1" si="20"/>
        <v>-0.42561315856053128</v>
      </c>
      <c r="X146" s="27">
        <f t="shared" ca="1" si="24"/>
        <v>17.497593545889686</v>
      </c>
      <c r="Y146" s="7"/>
      <c r="Z146" s="28">
        <f t="shared" si="23"/>
        <v>17.558999999999976</v>
      </c>
      <c r="AA146" s="27">
        <f t="shared" si="21"/>
        <v>0.3064623633576839</v>
      </c>
      <c r="AB146" s="7"/>
      <c r="AC146" s="28">
        <f t="shared" ca="1" si="13"/>
        <v>-6.1406454110290554E-2</v>
      </c>
      <c r="AD146" s="27"/>
      <c r="AE146" s="7"/>
    </row>
    <row r="147" spans="1:31" s="26" customFormat="1" x14ac:dyDescent="0.25">
      <c r="A147" s="26">
        <v>62</v>
      </c>
      <c r="B147" s="26">
        <v>-630</v>
      </c>
      <c r="C147" s="26">
        <v>13739</v>
      </c>
      <c r="D147" s="26">
        <v>11303</v>
      </c>
      <c r="E147" s="26">
        <v>12490</v>
      </c>
      <c r="F147" s="26">
        <v>14912</v>
      </c>
      <c r="G147" s="27"/>
      <c r="H147" s="7"/>
      <c r="I147" s="28">
        <f t="shared" si="14"/>
        <v>1249</v>
      </c>
      <c r="J147" s="27">
        <f t="shared" si="14"/>
        <v>-3609</v>
      </c>
      <c r="K147" s="7"/>
      <c r="L147" s="124">
        <f t="shared" si="22"/>
        <v>-0.33501967080394457</v>
      </c>
      <c r="M147" s="27">
        <f t="shared" ca="1" si="15"/>
        <v>1.3872559202022931E-7</v>
      </c>
      <c r="N147" s="44"/>
      <c r="O147" s="44"/>
      <c r="P147" s="7"/>
      <c r="Q147" s="28">
        <f t="shared" ca="1" si="16"/>
        <v>1287.7270033783584</v>
      </c>
      <c r="R147" s="27">
        <f t="shared" ca="1" si="17"/>
        <v>-3634.6404765143216</v>
      </c>
      <c r="S147" s="7"/>
      <c r="T147" s="28">
        <f t="shared" ca="1" si="18"/>
        <v>-0.33221839520611501</v>
      </c>
      <c r="U147" s="27">
        <f t="shared" ca="1" si="19"/>
        <v>-0.94011485830556774</v>
      </c>
      <c r="V147" s="7"/>
      <c r="W147" s="28">
        <f t="shared" ca="1" si="20"/>
        <v>-0.33464721195786862</v>
      </c>
      <c r="X147" s="27">
        <f t="shared" ca="1" si="24"/>
        <v>11.776082302726593</v>
      </c>
      <c r="Y147" s="7"/>
      <c r="Z147" s="28">
        <f t="shared" si="23"/>
        <v>11.888999999999976</v>
      </c>
      <c r="AA147" s="27">
        <f t="shared" si="21"/>
        <v>0.20750219476960541</v>
      </c>
      <c r="AB147" s="7"/>
      <c r="AC147" s="28">
        <f t="shared" ca="1" si="13"/>
        <v>-0.11291769727338341</v>
      </c>
      <c r="AD147" s="27"/>
      <c r="AE147" s="7"/>
    </row>
    <row r="148" spans="1:31" s="26" customFormat="1" x14ac:dyDescent="0.25">
      <c r="A148" s="26">
        <v>63</v>
      </c>
      <c r="B148" s="26">
        <v>-644</v>
      </c>
      <c r="C148" s="26">
        <v>13546</v>
      </c>
      <c r="D148" s="26">
        <v>11248</v>
      </c>
      <c r="E148" s="26">
        <v>12673</v>
      </c>
      <c r="F148" s="26">
        <v>14964</v>
      </c>
      <c r="G148" s="27"/>
      <c r="H148" s="7"/>
      <c r="I148" s="28">
        <f t="shared" si="14"/>
        <v>873</v>
      </c>
      <c r="J148" s="27">
        <f t="shared" si="14"/>
        <v>-3716</v>
      </c>
      <c r="K148" s="7"/>
      <c r="L148" s="124">
        <f t="shared" si="22"/>
        <v>-0.23863867982987261</v>
      </c>
      <c r="M148" s="27">
        <f t="shared" ca="1" si="15"/>
        <v>8.5357673788015561E-7</v>
      </c>
      <c r="N148" s="44"/>
      <c r="O148" s="44"/>
      <c r="P148" s="7"/>
      <c r="Q148" s="28">
        <f t="shared" ca="1" si="16"/>
        <v>911.72700337835852</v>
      </c>
      <c r="R148" s="27">
        <f t="shared" ca="1" si="17"/>
        <v>-3741.6404765143216</v>
      </c>
      <c r="S148" s="7"/>
      <c r="T148" s="28">
        <f t="shared" ca="1" si="18"/>
        <v>-0.23521482514057596</v>
      </c>
      <c r="U148" s="27">
        <f t="shared" ca="1" si="19"/>
        <v>-0.96779085280590005</v>
      </c>
      <c r="V148" s="7"/>
      <c r="W148" s="28">
        <f t="shared" ca="1" si="20"/>
        <v>-0.23771478766198711</v>
      </c>
      <c r="X148" s="27">
        <f t="shared" ca="1" si="24"/>
        <v>5.9823170881992382</v>
      </c>
      <c r="Y148" s="7"/>
      <c r="Z148" s="28">
        <f t="shared" si="23"/>
        <v>6.0929999999999769</v>
      </c>
      <c r="AA148" s="27">
        <f t="shared" si="21"/>
        <v>0.10634291132401409</v>
      </c>
      <c r="AB148" s="7"/>
      <c r="AC148" s="28">
        <f t="shared" ref="AC148:AC149" ca="1" si="25">X148-Z148</f>
        <v>-0.11068291180073864</v>
      </c>
      <c r="AD148" s="27"/>
      <c r="AE148" s="7"/>
    </row>
    <row r="149" spans="1:31" s="26" customFormat="1" x14ac:dyDescent="0.25">
      <c r="A149" s="26">
        <v>64</v>
      </c>
      <c r="B149" s="26">
        <v>-628</v>
      </c>
      <c r="C149" s="26">
        <v>13359</v>
      </c>
      <c r="D149" s="26">
        <v>11215</v>
      </c>
      <c r="E149" s="26">
        <v>12857</v>
      </c>
      <c r="F149" s="26">
        <v>15001</v>
      </c>
      <c r="G149" s="27"/>
      <c r="H149" s="7"/>
      <c r="I149" s="28">
        <f t="shared" ref="I149:J149" si="26">C149-E149</f>
        <v>502</v>
      </c>
      <c r="J149" s="27">
        <f t="shared" si="26"/>
        <v>-3786</v>
      </c>
      <c r="K149" s="7"/>
      <c r="L149" s="124">
        <f t="shared" si="22"/>
        <v>-0.14229262293602568</v>
      </c>
      <c r="M149" s="27">
        <f t="shared" ref="M149" ca="1" si="27">(W149-L149)^2</f>
        <v>6.003863658596997E-8</v>
      </c>
      <c r="N149" s="44"/>
      <c r="O149" s="44"/>
      <c r="P149" s="7"/>
      <c r="Q149" s="28">
        <f t="shared" ref="Q149" ca="1" si="28">I149-$J$4</f>
        <v>540.72700337835852</v>
      </c>
      <c r="R149" s="27">
        <f t="shared" ref="R149" ca="1" si="29">J149-$J$3</f>
        <v>-3811.6404765143216</v>
      </c>
      <c r="S149" s="7"/>
      <c r="T149" s="28">
        <f t="shared" ref="T149" ca="1" si="30">Q149/$J$7</f>
        <v>-0.13950119616633397</v>
      </c>
      <c r="U149" s="27">
        <f t="shared" ref="U149" ca="1" si="31">R149/$J$6</f>
        <v>-0.98589664360050999</v>
      </c>
      <c r="V149" s="7"/>
      <c r="W149" s="28">
        <f t="shared" ref="W149" ca="1" si="32">(T149-U149*SIN(-$J$11*PI()/180))/(COS(-$J$11*PI()/180))</f>
        <v>-0.14204759510783882</v>
      </c>
      <c r="X149" s="27">
        <f ca="1">IF(MOD(ATAN2(U149,W149)*180/PI()-$J$9+360,360)&gt;5,MOD(ATAN2(U149,W149)*180/PI()-$J$9+360,360)-360,MOD(ATAN2(U149,W149)*180/PI()-$J$9+360,360))</f>
        <v>0.38090589570754219</v>
      </c>
      <c r="Y149" s="7"/>
      <c r="Z149" s="28">
        <f t="shared" si="23"/>
        <v>0.44099999999997763</v>
      </c>
      <c r="AA149" s="27">
        <f t="shared" ref="AA149" si="33">Z149*PI()/180</f>
        <v>7.6969020012946036E-3</v>
      </c>
      <c r="AB149" s="7"/>
      <c r="AC149" s="28">
        <f t="shared" ca="1" si="25"/>
        <v>-6.0094104292435446E-2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40019</v>
      </c>
    </row>
    <row r="155" spans="1:31" x14ac:dyDescent="0.25">
      <c r="A155" t="s">
        <v>177</v>
      </c>
      <c r="B155">
        <v>40019</v>
      </c>
    </row>
    <row r="156" spans="1:31" x14ac:dyDescent="0.25">
      <c r="A156" s="31" t="s">
        <v>188</v>
      </c>
      <c r="B156" s="31">
        <v>-39970</v>
      </c>
    </row>
    <row r="157" spans="1:31" x14ac:dyDescent="0.25">
      <c r="A157" t="s">
        <v>183</v>
      </c>
      <c r="B157">
        <v>-39970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6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25.640476514321449</v>
      </c>
      <c r="L3" s="102" t="s">
        <v>1</v>
      </c>
      <c r="M3" s="103">
        <v>1.0014508994775444</v>
      </c>
      <c r="N3" s="104" t="s">
        <v>18</v>
      </c>
      <c r="O3" s="102">
        <v>0.99808934294956897</v>
      </c>
      <c r="Q3" s="101" t="s">
        <v>194</v>
      </c>
      <c r="R3" s="101">
        <f ca="1">MAX(AC21:AC149)</f>
        <v>0.35195469101279286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-38.727003378358482</v>
      </c>
      <c r="L4" s="104" t="s">
        <v>5</v>
      </c>
      <c r="M4" s="106">
        <v>360.10079209980444</v>
      </c>
      <c r="N4" s="104" t="s">
        <v>21</v>
      </c>
      <c r="O4" s="104">
        <v>360.03281614120971</v>
      </c>
      <c r="Q4" s="105" t="s">
        <v>195</v>
      </c>
      <c r="R4" s="105">
        <f ca="1">MIN(AC21:AC149)</f>
        <v>-0.19857192778783883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-172.09216300338704</v>
      </c>
      <c r="N5" s="107" t="s">
        <v>24</v>
      </c>
      <c r="O5" s="107">
        <v>-172.07636519845832</v>
      </c>
      <c r="Q5" s="8"/>
      <c r="R5" s="8"/>
      <c r="T5" s="45" t="s">
        <v>55</v>
      </c>
      <c r="U5" s="47">
        <v>14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3866.1663991411419</v>
      </c>
      <c r="L6" s="107" t="s">
        <v>12</v>
      </c>
      <c r="M6" s="108">
        <v>-1.552692590842964E-5</v>
      </c>
      <c r="N6" s="107" t="s">
        <v>26</v>
      </c>
      <c r="O6" s="107">
        <v>2.7040672069335268E-5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-3876.1459990179851</v>
      </c>
      <c r="L7" s="109" t="s">
        <v>15</v>
      </c>
      <c r="M7" s="110">
        <f ca="1">SUM(M20:M84)</f>
        <v>5.7650277242452387E-4</v>
      </c>
      <c r="N7" s="109" t="s">
        <v>15</v>
      </c>
      <c r="O7" s="89">
        <f ca="1">SUM(M85:M149)</f>
        <v>5.6234210367286301E-4</v>
      </c>
      <c r="Q7" s="101" t="s">
        <v>194</v>
      </c>
      <c r="R7" s="101">
        <f ca="1">MAX(AD21:AD83)</f>
        <v>0.16903592898876241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-0.10565699882021562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-172.18217445744912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-172.33013209454339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0.14795763709432208</v>
      </c>
      <c r="L11" s="113" t="s">
        <v>208</v>
      </c>
      <c r="M11" s="114">
        <f>(M6+O6)/2</f>
        <v>5.7568730804528141E-6</v>
      </c>
      <c r="N11" s="115"/>
      <c r="O11" s="115"/>
      <c r="Q11" s="101" t="s">
        <v>194</v>
      </c>
      <c r="R11" s="101">
        <f ca="1">MAX(W20:W149)</f>
        <v>0.99993147237243041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0.99977012121355668</v>
      </c>
      <c r="N12" s="118"/>
      <c r="O12" s="118"/>
      <c r="Q12" s="105" t="s">
        <v>195</v>
      </c>
      <c r="R12" s="105">
        <f ca="1">MIN(W20:W149)</f>
        <v>-0.99824019352075422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-172.08426410092267</v>
      </c>
      <c r="N13" s="121"/>
      <c r="O13" s="121"/>
    </row>
    <row r="14" spans="1:24" x14ac:dyDescent="0.25">
      <c r="I14" s="9" t="s">
        <v>138</v>
      </c>
      <c r="L14" s="9"/>
      <c r="M14" s="9"/>
      <c r="N14" s="9"/>
      <c r="O14" s="9"/>
    </row>
    <row r="15" spans="1:24" x14ac:dyDescent="0.25">
      <c r="I15" s="9" t="s">
        <v>136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13401</v>
      </c>
      <c r="D20" s="26">
        <v>11250</v>
      </c>
      <c r="E20" s="26">
        <v>12912</v>
      </c>
      <c r="F20" s="26">
        <v>15052</v>
      </c>
      <c r="G20" s="27"/>
      <c r="H20" s="7"/>
      <c r="I20" s="28">
        <f>C20-E20</f>
        <v>489</v>
      </c>
      <c r="J20" s="27">
        <f>D20-F20</f>
        <v>-3802</v>
      </c>
      <c r="K20" s="7"/>
      <c r="L20" s="124">
        <f>$M$3*SIN(2*PI()/$M$4*($Z20+$M$5))+$M$6</f>
        <v>-0.13862903428311285</v>
      </c>
      <c r="M20" s="27">
        <f ca="1">(W20-L20)^2</f>
        <v>5.6836202487391877E-9</v>
      </c>
      <c r="N20" s="44"/>
      <c r="O20" s="44"/>
      <c r="P20" s="7"/>
      <c r="Q20" s="28">
        <f ca="1">I20-$J$4</f>
        <v>527.72700337835852</v>
      </c>
      <c r="R20" s="27">
        <f ca="1">J20-$J$3</f>
        <v>-3827.6404765143216</v>
      </c>
      <c r="S20" s="7"/>
      <c r="T20" s="28">
        <f ca="1">Q20/$J$7</f>
        <v>-0.13614734932896161</v>
      </c>
      <c r="U20" s="27">
        <f ca="1">R20/$J$6</f>
        <v>-0.99003511006784939</v>
      </c>
      <c r="V20" s="7"/>
      <c r="W20" s="28">
        <f ca="1">(T20-U20*SIN(-$J$11*PI()/180))/(COS(-$J$11*PI()/180))</f>
        <v>-0.13870442407186928</v>
      </c>
      <c r="X20" s="27">
        <f ca="1">IF(MOD(ATAN2(U20,W20)*180/PI()-$J$9+360,360)&gt;5,MOD(ATAN2(U20,W20)*180/PI()-$J$9+360,360)-360,MOD(ATAN2(U20,W20)*180/PI()-$J$9+360,360))</f>
        <v>0.15743288317014503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0.15743288317014503</v>
      </c>
      <c r="AD20" s="27">
        <f ca="1">INDIRECT("AC"&amp;AE20)-AC20</f>
        <v>-0.25601297819254931</v>
      </c>
      <c r="AE20" s="7">
        <v>149</v>
      </c>
    </row>
    <row r="21" spans="1:31" s="26" customFormat="1" x14ac:dyDescent="0.25">
      <c r="A21" s="26">
        <v>1</v>
      </c>
      <c r="B21" s="26">
        <v>657</v>
      </c>
      <c r="C21" s="26">
        <v>13594</v>
      </c>
      <c r="D21" s="26">
        <v>11285</v>
      </c>
      <c r="E21" s="26">
        <v>12727</v>
      </c>
      <c r="F21" s="26">
        <v>15023</v>
      </c>
      <c r="G21" s="27"/>
      <c r="H21" s="7"/>
      <c r="I21" s="28">
        <f t="shared" ref="I21:J84" si="1">C21-E21</f>
        <v>867</v>
      </c>
      <c r="J21" s="27">
        <f t="shared" si="1"/>
        <v>-3738</v>
      </c>
      <c r="K21" s="7"/>
      <c r="L21" s="124">
        <f t="shared" ref="L21:L84" si="2">$M$3*SIN(2*PI()/$M$4*($Z21+$M$5))+$M$6</f>
        <v>-0.24003812010263895</v>
      </c>
      <c r="M21" s="27">
        <f t="shared" ref="M21:M84" ca="1" si="3">(W21-L21)^2</f>
        <v>1.4873149969742176E-5</v>
      </c>
      <c r="N21" s="44"/>
      <c r="O21" s="44"/>
      <c r="P21" s="7"/>
      <c r="Q21" s="28">
        <f t="shared" ref="Q21:Q84" ca="1" si="4">I21-$J$4</f>
        <v>905.72700337835852</v>
      </c>
      <c r="R21" s="27">
        <f t="shared" ref="R21:R84" ca="1" si="5">J21-$J$3</f>
        <v>-3763.6404765143216</v>
      </c>
      <c r="S21" s="7"/>
      <c r="T21" s="28">
        <f t="shared" ref="T21:T84" ca="1" si="6">Q21/$J$7</f>
        <v>-0.23366689583101949</v>
      </c>
      <c r="U21" s="27">
        <f t="shared" ref="U21:U84" ca="1" si="7">R21/$J$6</f>
        <v>-0.9734812441984918</v>
      </c>
      <c r="V21" s="7"/>
      <c r="W21" s="28">
        <f t="shared" ref="W21:W84" ca="1" si="8">(T21-U21*SIN(-$J$11*PI()/180))/(COS(-$J$11*PI()/180))</f>
        <v>-0.2361815477942617</v>
      </c>
      <c r="X21" s="27">
        <f ca="1">MOD(ATAN2(U21,W21)*180/PI()-$J$9+360,360)</f>
        <v>5.8195137934961849</v>
      </c>
      <c r="Y21" s="7"/>
      <c r="Z21" s="28">
        <f>360/40000*B21+Z20</f>
        <v>5.9129999999999994</v>
      </c>
      <c r="AA21" s="27">
        <f t="shared" ref="AA21:AA84" si="9">Z21*PI()/180</f>
        <v>0.10320131867042469</v>
      </c>
      <c r="AB21" s="7"/>
      <c r="AC21" s="28">
        <f t="shared" ca="1" si="0"/>
        <v>-9.3486206503814451E-2</v>
      </c>
      <c r="AD21" s="27">
        <f t="shared" ref="AD21:AD83" ca="1" si="10">INDIRECT("AC"&amp;AE21)-AC21</f>
        <v>-1.9068137658420525E-2</v>
      </c>
      <c r="AE21" s="7">
        <v>148</v>
      </c>
    </row>
    <row r="22" spans="1:31" s="26" customFormat="1" x14ac:dyDescent="0.25">
      <c r="A22" s="26">
        <v>2</v>
      </c>
      <c r="B22" s="26">
        <v>640</v>
      </c>
      <c r="C22" s="26">
        <v>13782</v>
      </c>
      <c r="D22" s="26">
        <v>11342</v>
      </c>
      <c r="E22" s="26">
        <v>12542</v>
      </c>
      <c r="F22" s="26">
        <v>14967</v>
      </c>
      <c r="G22" s="27"/>
      <c r="H22" s="7"/>
      <c r="I22" s="28">
        <f t="shared" si="1"/>
        <v>1240</v>
      </c>
      <c r="J22" s="27">
        <f t="shared" si="1"/>
        <v>-3625</v>
      </c>
      <c r="K22" s="7"/>
      <c r="L22" s="124">
        <f t="shared" si="2"/>
        <v>-0.33637757203182728</v>
      </c>
      <c r="M22" s="27">
        <f t="shared" ca="1" si="3"/>
        <v>1.6334326832320532E-5</v>
      </c>
      <c r="N22" s="44"/>
      <c r="O22" s="44"/>
      <c r="P22" s="7"/>
      <c r="Q22" s="28">
        <f t="shared" ca="1" si="4"/>
        <v>1278.7270033783584</v>
      </c>
      <c r="R22" s="27">
        <f t="shared" ca="1" si="5"/>
        <v>-3650.6404765143216</v>
      </c>
      <c r="S22" s="7"/>
      <c r="T22" s="28">
        <f t="shared" ca="1" si="6"/>
        <v>-0.32989650124178027</v>
      </c>
      <c r="U22" s="27">
        <f t="shared" ca="1" si="7"/>
        <v>-0.94425332477290713</v>
      </c>
      <c r="V22" s="7"/>
      <c r="W22" s="28">
        <f t="shared" ca="1" si="8"/>
        <v>-0.33233599723574586</v>
      </c>
      <c r="X22" s="27">
        <f t="shared" ref="X22:X83" ca="1" si="11">MOD(ATAN2(U22,W22)*180/PI()-$J$9+360,360)</f>
        <v>11.572020046224509</v>
      </c>
      <c r="Y22" s="7"/>
      <c r="Z22" s="28">
        <f t="shared" ref="Z22:Z85" si="12">360/40000*B22+Z21</f>
        <v>11.672999999999998</v>
      </c>
      <c r="AA22" s="27">
        <f t="shared" si="9"/>
        <v>0.20373228358529805</v>
      </c>
      <c r="AB22" s="7"/>
      <c r="AC22" s="28">
        <f t="shared" ca="1" si="0"/>
        <v>-0.10097995377548941</v>
      </c>
      <c r="AD22" s="27">
        <f t="shared" ca="1" si="10"/>
        <v>1.1915206522914445E-2</v>
      </c>
      <c r="AE22" s="7">
        <v>147</v>
      </c>
    </row>
    <row r="23" spans="1:31" s="26" customFormat="1" x14ac:dyDescent="0.25">
      <c r="A23" s="26">
        <v>3</v>
      </c>
      <c r="B23" s="26">
        <v>632</v>
      </c>
      <c r="C23" s="26">
        <v>13948</v>
      </c>
      <c r="D23" s="26">
        <v>11414</v>
      </c>
      <c r="E23" s="26">
        <v>12356</v>
      </c>
      <c r="F23" s="26">
        <v>14887</v>
      </c>
      <c r="G23" s="27"/>
      <c r="H23" s="7"/>
      <c r="I23" s="28">
        <f t="shared" si="1"/>
        <v>1592</v>
      </c>
      <c r="J23" s="27">
        <f t="shared" si="1"/>
        <v>-3473</v>
      </c>
      <c r="K23" s="7"/>
      <c r="L23" s="124">
        <f t="shared" si="2"/>
        <v>-0.42818536961608328</v>
      </c>
      <c r="M23" s="27">
        <f t="shared" ca="1" si="3"/>
        <v>2.6406680751891036E-5</v>
      </c>
      <c r="N23" s="44"/>
      <c r="O23" s="44"/>
      <c r="P23" s="7"/>
      <c r="Q23" s="28">
        <f t="shared" ca="1" si="4"/>
        <v>1630.7270033783584</v>
      </c>
      <c r="R23" s="27">
        <f t="shared" ca="1" si="5"/>
        <v>-3498.6404765143216</v>
      </c>
      <c r="S23" s="7"/>
      <c r="T23" s="28">
        <f t="shared" ca="1" si="6"/>
        <v>-0.42070835406909346</v>
      </c>
      <c r="U23" s="27">
        <f t="shared" ca="1" si="7"/>
        <v>-0.90493789333318264</v>
      </c>
      <c r="V23" s="7"/>
      <c r="W23" s="28">
        <f t="shared" ca="1" si="8"/>
        <v>-0.42304662650595498</v>
      </c>
      <c r="X23" s="27">
        <f t="shared" ca="1" si="11"/>
        <v>17.237648168212331</v>
      </c>
      <c r="Y23" s="7"/>
      <c r="Z23" s="28">
        <f t="shared" si="12"/>
        <v>17.360999999999997</v>
      </c>
      <c r="AA23" s="27">
        <f t="shared" si="9"/>
        <v>0.30300661143873547</v>
      </c>
      <c r="AB23" s="7"/>
      <c r="AC23" s="28">
        <f t="shared" ca="1" si="0"/>
        <v>-0.12335183178766584</v>
      </c>
      <c r="AD23" s="27">
        <f t="shared" ca="1" si="10"/>
        <v>2.5734375320766389E-2</v>
      </c>
      <c r="AE23" s="7">
        <v>146</v>
      </c>
    </row>
    <row r="24" spans="1:31" s="26" customFormat="1" x14ac:dyDescent="0.25">
      <c r="A24" s="26">
        <v>4</v>
      </c>
      <c r="B24" s="26">
        <v>604</v>
      </c>
      <c r="C24" s="26">
        <v>14121</v>
      </c>
      <c r="D24" s="26">
        <v>11498</v>
      </c>
      <c r="E24" s="26">
        <v>12200</v>
      </c>
      <c r="F24" s="26">
        <v>14804</v>
      </c>
      <c r="G24" s="27"/>
      <c r="H24" s="7"/>
      <c r="I24" s="28">
        <f t="shared" si="1"/>
        <v>1921</v>
      </c>
      <c r="J24" s="27">
        <f t="shared" si="1"/>
        <v>-3306</v>
      </c>
      <c r="K24" s="7"/>
      <c r="L24" s="124">
        <f t="shared" si="2"/>
        <v>-0.51199974530852077</v>
      </c>
      <c r="M24" s="27">
        <f t="shared" ca="1" si="3"/>
        <v>1.7524750889334347E-5</v>
      </c>
      <c r="N24" s="44"/>
      <c r="O24" s="44"/>
      <c r="P24" s="7"/>
      <c r="Q24" s="28">
        <f t="shared" ca="1" si="4"/>
        <v>1959.7270033783584</v>
      </c>
      <c r="R24" s="27">
        <f t="shared" ca="1" si="5"/>
        <v>-3331.6404765143216</v>
      </c>
      <c r="S24" s="7"/>
      <c r="T24" s="28">
        <f t="shared" ca="1" si="6"/>
        <v>-0.50558647787644007</v>
      </c>
      <c r="U24" s="27">
        <f t="shared" ca="1" si="7"/>
        <v>-0.86174264958032742</v>
      </c>
      <c r="V24" s="7"/>
      <c r="W24" s="28">
        <f t="shared" ca="1" si="8"/>
        <v>-0.50781348792401437</v>
      </c>
      <c r="X24" s="27">
        <f t="shared" ca="1" si="11"/>
        <v>22.692454065190987</v>
      </c>
      <c r="Y24" s="7"/>
      <c r="Z24" s="28">
        <f t="shared" si="12"/>
        <v>22.796999999999997</v>
      </c>
      <c r="AA24" s="27">
        <f t="shared" si="9"/>
        <v>0.39788270957714722</v>
      </c>
      <c r="AB24" s="7"/>
      <c r="AC24" s="28">
        <f t="shared" ca="1" si="0"/>
        <v>-0.10454593480901053</v>
      </c>
      <c r="AD24" s="27">
        <f t="shared" ca="1" si="10"/>
        <v>-1.1171437191137557E-2</v>
      </c>
      <c r="AE24" s="7">
        <v>145</v>
      </c>
    </row>
    <row r="25" spans="1:31" s="26" customFormat="1" x14ac:dyDescent="0.25">
      <c r="A25" s="26">
        <v>5</v>
      </c>
      <c r="B25" s="26">
        <v>610</v>
      </c>
      <c r="C25" s="26">
        <v>14272</v>
      </c>
      <c r="D25" s="26">
        <v>11599</v>
      </c>
      <c r="E25" s="26">
        <v>12039</v>
      </c>
      <c r="F25" s="26">
        <v>14692</v>
      </c>
      <c r="G25" s="27"/>
      <c r="H25" s="7"/>
      <c r="I25" s="28">
        <f t="shared" si="1"/>
        <v>2233</v>
      </c>
      <c r="J25" s="27">
        <f t="shared" si="1"/>
        <v>-3093</v>
      </c>
      <c r="K25" s="7"/>
      <c r="L25" s="124">
        <f t="shared" si="2"/>
        <v>-0.59197289371602646</v>
      </c>
      <c r="M25" s="27">
        <f t="shared" ca="1" si="3"/>
        <v>1.4509119295587504E-5</v>
      </c>
      <c r="N25" s="44"/>
      <c r="O25" s="44"/>
      <c r="P25" s="7"/>
      <c r="Q25" s="28">
        <f t="shared" ca="1" si="4"/>
        <v>2271.7270033783584</v>
      </c>
      <c r="R25" s="27">
        <f t="shared" ca="1" si="5"/>
        <v>-3118.6404765143216</v>
      </c>
      <c r="S25" s="7"/>
      <c r="T25" s="28">
        <f t="shared" ca="1" si="6"/>
        <v>-0.58607880197337681</v>
      </c>
      <c r="U25" s="27">
        <f t="shared" ca="1" si="7"/>
        <v>-0.80664931473387147</v>
      </c>
      <c r="V25" s="7"/>
      <c r="W25" s="28">
        <f t="shared" ca="1" si="8"/>
        <v>-0.58816380992913131</v>
      </c>
      <c r="X25" s="27">
        <f t="shared" ca="1" si="11"/>
        <v>28.279624526743532</v>
      </c>
      <c r="Y25" s="7"/>
      <c r="Z25" s="28">
        <f t="shared" si="12"/>
        <v>28.286999999999995</v>
      </c>
      <c r="AA25" s="27">
        <f t="shared" si="9"/>
        <v>0.49370128551163589</v>
      </c>
      <c r="AB25" s="7"/>
      <c r="AC25" s="28">
        <f t="shared" ca="1" si="0"/>
        <v>-7.3754732564630388E-3</v>
      </c>
      <c r="AD25" s="27">
        <f t="shared" ca="1" si="10"/>
        <v>-6.1522040754908858E-2</v>
      </c>
      <c r="AE25" s="7">
        <v>144</v>
      </c>
    </row>
    <row r="26" spans="1:31" s="26" customFormat="1" x14ac:dyDescent="0.25">
      <c r="A26" s="26">
        <v>6</v>
      </c>
      <c r="B26" s="26">
        <v>635</v>
      </c>
      <c r="C26" s="26">
        <v>14417</v>
      </c>
      <c r="D26" s="26">
        <v>11722</v>
      </c>
      <c r="E26" s="26">
        <v>11892</v>
      </c>
      <c r="F26" s="26">
        <v>14574</v>
      </c>
      <c r="G26" s="27"/>
      <c r="H26" s="7"/>
      <c r="I26" s="28">
        <f t="shared" si="1"/>
        <v>2525</v>
      </c>
      <c r="J26" s="27">
        <f t="shared" si="1"/>
        <v>-2852</v>
      </c>
      <c r="K26" s="7"/>
      <c r="L26" s="124">
        <f t="shared" si="2"/>
        <v>-0.66944761215861626</v>
      </c>
      <c r="M26" s="27">
        <f t="shared" ca="1" si="3"/>
        <v>3.7356104128709805E-5</v>
      </c>
      <c r="N26" s="44"/>
      <c r="O26" s="44"/>
      <c r="P26" s="7"/>
      <c r="Q26" s="28">
        <f t="shared" ca="1" si="4"/>
        <v>2563.7270033783584</v>
      </c>
      <c r="R26" s="27">
        <f t="shared" ca="1" si="5"/>
        <v>-2877.6404765143216</v>
      </c>
      <c r="S26" s="7"/>
      <c r="T26" s="28">
        <f t="shared" ca="1" si="6"/>
        <v>-0.66141136170512516</v>
      </c>
      <c r="U26" s="27">
        <f t="shared" ca="1" si="7"/>
        <v>-0.74431366356957152</v>
      </c>
      <c r="V26" s="7"/>
      <c r="W26" s="28">
        <f t="shared" ca="1" si="8"/>
        <v>-0.66333564814295731</v>
      </c>
      <c r="X26" s="27">
        <f t="shared" ca="1" si="11"/>
        <v>33.889741848030781</v>
      </c>
      <c r="Y26" s="7"/>
      <c r="Z26" s="28">
        <f t="shared" si="12"/>
        <v>34.001999999999995</v>
      </c>
      <c r="AA26" s="27">
        <f t="shared" si="9"/>
        <v>0.59344685226311178</v>
      </c>
      <c r="AB26" s="7"/>
      <c r="AC26" s="28">
        <f t="shared" ca="1" si="0"/>
        <v>-0.11225815196921474</v>
      </c>
      <c r="AD26" s="27">
        <f t="shared" ca="1" si="10"/>
        <v>6.6946645129945637E-2</v>
      </c>
      <c r="AE26" s="7">
        <v>143</v>
      </c>
    </row>
    <row r="27" spans="1:31" s="26" customFormat="1" x14ac:dyDescent="0.25">
      <c r="A27" s="26">
        <v>7</v>
      </c>
      <c r="B27" s="26">
        <v>618</v>
      </c>
      <c r="C27" s="26">
        <v>14560</v>
      </c>
      <c r="D27" s="26">
        <v>11848</v>
      </c>
      <c r="E27" s="26">
        <v>11757</v>
      </c>
      <c r="F27" s="26">
        <v>14437</v>
      </c>
      <c r="G27" s="27"/>
      <c r="H27" s="7"/>
      <c r="I27" s="28">
        <f t="shared" si="1"/>
        <v>2803</v>
      </c>
      <c r="J27" s="27">
        <f t="shared" si="1"/>
        <v>-2589</v>
      </c>
      <c r="K27" s="7"/>
      <c r="L27" s="124">
        <f t="shared" si="2"/>
        <v>-0.73846803766857727</v>
      </c>
      <c r="M27" s="27">
        <f t="shared" ca="1" si="3"/>
        <v>1.2867236286084488E-5</v>
      </c>
      <c r="N27" s="44"/>
      <c r="O27" s="44"/>
      <c r="P27" s="7"/>
      <c r="Q27" s="28">
        <f t="shared" ca="1" si="4"/>
        <v>2841.7270033783584</v>
      </c>
      <c r="R27" s="27">
        <f t="shared" ca="1" si="5"/>
        <v>-2614.6404765143216</v>
      </c>
      <c r="S27" s="7"/>
      <c r="T27" s="28">
        <f t="shared" ca="1" si="6"/>
        <v>-0.73313208638124183</v>
      </c>
      <c r="U27" s="27">
        <f t="shared" ca="1" si="7"/>
        <v>-0.67628762101267981</v>
      </c>
      <c r="V27" s="7"/>
      <c r="W27" s="28">
        <f t="shared" ca="1" si="8"/>
        <v>-0.73488094465527465</v>
      </c>
      <c r="X27" s="27">
        <f t="shared" ca="1" si="11"/>
        <v>39.559794664885771</v>
      </c>
      <c r="Y27" s="7"/>
      <c r="Z27" s="28">
        <f t="shared" si="12"/>
        <v>39.563999999999993</v>
      </c>
      <c r="AA27" s="27">
        <f t="shared" si="9"/>
        <v>0.69052206525903637</v>
      </c>
      <c r="AB27" s="7"/>
      <c r="AC27" s="28">
        <f t="shared" ca="1" si="0"/>
        <v>-4.2053351142214979E-3</v>
      </c>
      <c r="AD27" s="27">
        <f t="shared" ca="1" si="10"/>
        <v>-2.1648004491197526E-2</v>
      </c>
      <c r="AE27" s="7">
        <v>142</v>
      </c>
    </row>
    <row r="28" spans="1:31" s="26" customFormat="1" x14ac:dyDescent="0.25">
      <c r="A28" s="26">
        <v>8</v>
      </c>
      <c r="B28" s="26">
        <v>631</v>
      </c>
      <c r="C28" s="26">
        <v>14681</v>
      </c>
      <c r="D28" s="26">
        <v>11995</v>
      </c>
      <c r="E28" s="26">
        <v>11632</v>
      </c>
      <c r="F28" s="26">
        <v>14285</v>
      </c>
      <c r="G28" s="27"/>
      <c r="H28" s="7"/>
      <c r="I28" s="28">
        <f t="shared" si="1"/>
        <v>3049</v>
      </c>
      <c r="J28" s="27">
        <f t="shared" si="1"/>
        <v>-2290</v>
      </c>
      <c r="K28" s="7"/>
      <c r="L28" s="124">
        <f t="shared" si="2"/>
        <v>-0.80176565554883639</v>
      </c>
      <c r="M28" s="27">
        <f t="shared" ca="1" si="3"/>
        <v>1.3097961579128341E-5</v>
      </c>
      <c r="N28" s="44"/>
      <c r="O28" s="44"/>
      <c r="P28" s="7"/>
      <c r="Q28" s="28">
        <f t="shared" ca="1" si="4"/>
        <v>3087.7270033783584</v>
      </c>
      <c r="R28" s="27">
        <f t="shared" ca="1" si="5"/>
        <v>-2315.6404765143216</v>
      </c>
      <c r="S28" s="7"/>
      <c r="T28" s="28">
        <f t="shared" ca="1" si="6"/>
        <v>-0.79659718807305724</v>
      </c>
      <c r="U28" s="27">
        <f t="shared" ca="1" si="7"/>
        <v>-0.5989500289042744</v>
      </c>
      <c r="V28" s="7"/>
      <c r="W28" s="28">
        <f t="shared" ca="1" si="8"/>
        <v>-0.79814654494274428</v>
      </c>
      <c r="X28" s="27">
        <f t="shared" ca="1" si="11"/>
        <v>45.296653843154274</v>
      </c>
      <c r="Y28" s="7"/>
      <c r="Z28" s="28">
        <f t="shared" si="12"/>
        <v>45.242999999999995</v>
      </c>
      <c r="AA28" s="27">
        <f t="shared" si="9"/>
        <v>0.78963931347979432</v>
      </c>
      <c r="AB28" s="7"/>
      <c r="AC28" s="28">
        <f t="shared" ca="1" si="0"/>
        <v>5.3653843154279457E-2</v>
      </c>
      <c r="AD28" s="27">
        <f t="shared" ca="1" si="10"/>
        <v>3.120419560714538E-2</v>
      </c>
      <c r="AE28" s="7">
        <v>141</v>
      </c>
    </row>
    <row r="29" spans="1:31" s="26" customFormat="1" x14ac:dyDescent="0.25">
      <c r="A29" s="26">
        <v>9</v>
      </c>
      <c r="B29" s="26">
        <v>632</v>
      </c>
      <c r="C29" s="26">
        <v>14788</v>
      </c>
      <c r="D29" s="26">
        <v>12156</v>
      </c>
      <c r="E29" s="26">
        <v>11517</v>
      </c>
      <c r="F29" s="26">
        <v>14126</v>
      </c>
      <c r="G29" s="27"/>
      <c r="H29" s="7"/>
      <c r="I29" s="28">
        <f t="shared" si="1"/>
        <v>3271</v>
      </c>
      <c r="J29" s="27">
        <f t="shared" si="1"/>
        <v>-1970</v>
      </c>
      <c r="K29" s="7"/>
      <c r="L29" s="124">
        <f t="shared" si="2"/>
        <v>-0.85727885090035638</v>
      </c>
      <c r="M29" s="27">
        <f t="shared" ca="1" si="3"/>
        <v>4.2951328118163732E-6</v>
      </c>
      <c r="N29" s="44"/>
      <c r="O29" s="44"/>
      <c r="P29" s="7"/>
      <c r="Q29" s="28">
        <f t="shared" ca="1" si="4"/>
        <v>3309.7270033783584</v>
      </c>
      <c r="R29" s="27">
        <f t="shared" ca="1" si="5"/>
        <v>-1995.6404765143216</v>
      </c>
      <c r="S29" s="7"/>
      <c r="T29" s="28">
        <f t="shared" ca="1" si="6"/>
        <v>-0.85387057252664689</v>
      </c>
      <c r="U29" s="27">
        <f t="shared" ca="1" si="7"/>
        <v>-0.51618069955748602</v>
      </c>
      <c r="V29" s="7"/>
      <c r="W29" s="28">
        <f t="shared" ca="1" si="8"/>
        <v>-0.85520638068059052</v>
      </c>
      <c r="X29" s="27">
        <f t="shared" ca="1" si="11"/>
        <v>51.068067519249098</v>
      </c>
      <c r="Y29" s="7"/>
      <c r="Z29" s="28">
        <f t="shared" si="12"/>
        <v>50.930999999999997</v>
      </c>
      <c r="AA29" s="27">
        <f t="shared" si="9"/>
        <v>0.88891364133323192</v>
      </c>
      <c r="AB29" s="7"/>
      <c r="AC29" s="28">
        <f t="shared" ca="1" si="0"/>
        <v>0.13706751924910066</v>
      </c>
      <c r="AD29" s="27">
        <f t="shared" ca="1" si="10"/>
        <v>-0.10565699882021562</v>
      </c>
      <c r="AE29" s="7">
        <v>140</v>
      </c>
    </row>
    <row r="30" spans="1:31" s="26" customFormat="1" x14ac:dyDescent="0.25">
      <c r="A30" s="26">
        <v>10</v>
      </c>
      <c r="B30" s="26">
        <v>640</v>
      </c>
      <c r="C30" s="26">
        <v>14881</v>
      </c>
      <c r="D30" s="26">
        <v>12324</v>
      </c>
      <c r="E30" s="26">
        <v>11431</v>
      </c>
      <c r="F30" s="26">
        <v>13954</v>
      </c>
      <c r="G30" s="27"/>
      <c r="H30" s="7"/>
      <c r="I30" s="28">
        <f t="shared" si="1"/>
        <v>3450</v>
      </c>
      <c r="J30" s="27">
        <f t="shared" si="1"/>
        <v>-1630</v>
      </c>
      <c r="K30" s="7"/>
      <c r="L30" s="124">
        <f t="shared" si="2"/>
        <v>-0.90489478056164829</v>
      </c>
      <c r="M30" s="27">
        <f t="shared" ca="1" si="3"/>
        <v>1.3953610961310626E-5</v>
      </c>
      <c r="N30" s="44"/>
      <c r="O30" s="44"/>
      <c r="P30" s="7"/>
      <c r="Q30" s="28">
        <f t="shared" ca="1" si="4"/>
        <v>3488.7270033783584</v>
      </c>
      <c r="R30" s="27">
        <f t="shared" ca="1" si="5"/>
        <v>-1655.6404765143216</v>
      </c>
      <c r="S30" s="7"/>
      <c r="T30" s="28">
        <f t="shared" ca="1" si="6"/>
        <v>-0.90005046359508167</v>
      </c>
      <c r="U30" s="27">
        <f t="shared" ca="1" si="7"/>
        <v>-0.42823828712652345</v>
      </c>
      <c r="V30" s="7"/>
      <c r="W30" s="28">
        <f t="shared" ca="1" si="8"/>
        <v>-0.90115932731454285</v>
      </c>
      <c r="X30" s="27">
        <f t="shared" ca="1" si="11"/>
        <v>56.76472491924801</v>
      </c>
      <c r="Y30" s="7"/>
      <c r="Z30" s="28">
        <f t="shared" si="12"/>
        <v>56.690999999999995</v>
      </c>
      <c r="AA30" s="27">
        <f t="shared" si="9"/>
        <v>0.98944460624810537</v>
      </c>
      <c r="AB30" s="7"/>
      <c r="AC30" s="28">
        <f t="shared" ca="1" si="0"/>
        <v>7.3724919248014942E-2</v>
      </c>
      <c r="AD30" s="27">
        <f t="shared" ca="1" si="10"/>
        <v>9.3192760948213049E-3</v>
      </c>
      <c r="AE30" s="7">
        <v>139</v>
      </c>
    </row>
    <row r="31" spans="1:31" s="26" customFormat="1" x14ac:dyDescent="0.25">
      <c r="A31" s="26">
        <v>11</v>
      </c>
      <c r="B31" s="26">
        <v>621</v>
      </c>
      <c r="C31" s="26">
        <v>14957</v>
      </c>
      <c r="D31" s="26">
        <v>12507</v>
      </c>
      <c r="E31" s="26">
        <v>11357</v>
      </c>
      <c r="F31" s="26">
        <v>13789</v>
      </c>
      <c r="G31" s="27"/>
      <c r="H31" s="7"/>
      <c r="I31" s="28">
        <f t="shared" si="1"/>
        <v>3600</v>
      </c>
      <c r="J31" s="27">
        <f t="shared" si="1"/>
        <v>-1282</v>
      </c>
      <c r="K31" s="7"/>
      <c r="L31" s="124">
        <f t="shared" si="2"/>
        <v>-0.94237133667889905</v>
      </c>
      <c r="M31" s="27">
        <f t="shared" ca="1" si="3"/>
        <v>7.5410075299797579E-6</v>
      </c>
      <c r="N31" s="44"/>
      <c r="O31" s="44"/>
      <c r="P31" s="7"/>
      <c r="Q31" s="28">
        <f t="shared" ca="1" si="4"/>
        <v>3638.7270033783584</v>
      </c>
      <c r="R31" s="27">
        <f t="shared" ca="1" si="5"/>
        <v>-1307.6404765143216</v>
      </c>
      <c r="S31" s="7"/>
      <c r="T31" s="28">
        <f t="shared" ca="1" si="6"/>
        <v>-0.93874869633399349</v>
      </c>
      <c r="U31" s="27">
        <f t="shared" ca="1" si="7"/>
        <v>-0.33822664146189108</v>
      </c>
      <c r="V31" s="7"/>
      <c r="W31" s="28">
        <f t="shared" ca="1" si="8"/>
        <v>-0.93962524718108953</v>
      </c>
      <c r="X31" s="27">
        <f t="shared" ca="1" si="11"/>
        <v>62.385373576952929</v>
      </c>
      <c r="Y31" s="7"/>
      <c r="Z31" s="28">
        <f t="shared" si="12"/>
        <v>62.279999999999994</v>
      </c>
      <c r="AA31" s="27">
        <f t="shared" si="9"/>
        <v>1.0869910581420683</v>
      </c>
      <c r="AB31" s="7"/>
      <c r="AC31" s="28">
        <f t="shared" ca="1" si="0"/>
        <v>0.10537357695293537</v>
      </c>
      <c r="AD31" s="27">
        <f t="shared" ca="1" si="10"/>
        <v>-2.1392267932760944E-2</v>
      </c>
      <c r="AE31" s="7">
        <v>138</v>
      </c>
    </row>
    <row r="32" spans="1:31" s="26" customFormat="1" x14ac:dyDescent="0.25">
      <c r="A32" s="26">
        <v>12</v>
      </c>
      <c r="B32" s="26">
        <v>624</v>
      </c>
      <c r="C32" s="26">
        <v>15013</v>
      </c>
      <c r="D32" s="26">
        <v>12686</v>
      </c>
      <c r="E32" s="26">
        <v>11306</v>
      </c>
      <c r="F32" s="26">
        <v>13605</v>
      </c>
      <c r="G32" s="27"/>
      <c r="H32" s="7"/>
      <c r="I32" s="28">
        <f t="shared" si="1"/>
        <v>3707</v>
      </c>
      <c r="J32" s="27">
        <f t="shared" si="1"/>
        <v>-919</v>
      </c>
      <c r="K32" s="7"/>
      <c r="L32" s="124">
        <f t="shared" si="2"/>
        <v>-0.97100878172960048</v>
      </c>
      <c r="M32" s="27">
        <f t="shared" ca="1" si="3"/>
        <v>1.6169760746053335E-5</v>
      </c>
      <c r="N32" s="44"/>
      <c r="O32" s="44"/>
      <c r="P32" s="7"/>
      <c r="Q32" s="28">
        <f t="shared" ca="1" si="4"/>
        <v>3745.7270033783584</v>
      </c>
      <c r="R32" s="27">
        <f t="shared" ca="1" si="5"/>
        <v>-944.64047651432145</v>
      </c>
      <c r="S32" s="7"/>
      <c r="T32" s="28">
        <f t="shared" ca="1" si="6"/>
        <v>-0.96635343568775067</v>
      </c>
      <c r="U32" s="27">
        <f t="shared" ca="1" si="7"/>
        <v>-0.24433518348412803</v>
      </c>
      <c r="V32" s="7"/>
      <c r="W32" s="28">
        <f t="shared" ca="1" si="8"/>
        <v>-0.96698761762625263</v>
      </c>
      <c r="X32" s="27">
        <f t="shared" ca="1" si="11"/>
        <v>68.001683078258225</v>
      </c>
      <c r="Y32" s="7"/>
      <c r="Z32" s="28">
        <f t="shared" si="12"/>
        <v>67.895999999999987</v>
      </c>
      <c r="AA32" s="27">
        <f t="shared" si="9"/>
        <v>1.1850087489340697</v>
      </c>
      <c r="AB32" s="7"/>
      <c r="AC32" s="28">
        <f t="shared" ca="1" si="0"/>
        <v>0.10568307825823808</v>
      </c>
      <c r="AD32" s="27">
        <f t="shared" ca="1" si="10"/>
        <v>5.7769463057582016E-3</v>
      </c>
      <c r="AE32" s="7">
        <v>137</v>
      </c>
    </row>
    <row r="33" spans="1:31" s="26" customFormat="1" x14ac:dyDescent="0.25">
      <c r="A33" s="26">
        <v>13</v>
      </c>
      <c r="B33" s="26">
        <v>601</v>
      </c>
      <c r="C33" s="26">
        <v>15052</v>
      </c>
      <c r="D33" s="26">
        <v>12863</v>
      </c>
      <c r="E33" s="26">
        <v>11268</v>
      </c>
      <c r="F33" s="26">
        <v>13431</v>
      </c>
      <c r="G33" s="27"/>
      <c r="H33" s="7"/>
      <c r="I33" s="28">
        <f t="shared" si="1"/>
        <v>3784</v>
      </c>
      <c r="J33" s="27">
        <f t="shared" si="1"/>
        <v>-568</v>
      </c>
      <c r="K33" s="7"/>
      <c r="L33" s="124">
        <f t="shared" si="2"/>
        <v>-0.98978574408747988</v>
      </c>
      <c r="M33" s="27">
        <f t="shared" ca="1" si="3"/>
        <v>1.0032505948073833E-5</v>
      </c>
      <c r="N33" s="44"/>
      <c r="O33" s="44"/>
      <c r="P33" s="7"/>
      <c r="Q33" s="28">
        <f t="shared" ca="1" si="4"/>
        <v>3822.7270033783584</v>
      </c>
      <c r="R33" s="27">
        <f t="shared" ca="1" si="5"/>
        <v>-593.64047651432145</v>
      </c>
      <c r="S33" s="7"/>
      <c r="T33" s="28">
        <f t="shared" ca="1" si="6"/>
        <v>-0.98621852849372538</v>
      </c>
      <c r="U33" s="27">
        <f t="shared" ca="1" si="7"/>
        <v>-0.15354757535686953</v>
      </c>
      <c r="V33" s="7"/>
      <c r="W33" s="28">
        <f t="shared" ca="1" si="8"/>
        <v>-0.98661833095558915</v>
      </c>
      <c r="X33" s="27">
        <f t="shared" ca="1" si="11"/>
        <v>73.336186036764843</v>
      </c>
      <c r="Y33" s="7"/>
      <c r="Z33" s="28">
        <f t="shared" si="12"/>
        <v>73.304999999999993</v>
      </c>
      <c r="AA33" s="27">
        <f t="shared" si="9"/>
        <v>1.2794136081744432</v>
      </c>
      <c r="AB33" s="7"/>
      <c r="AC33" s="28">
        <f t="shared" ca="1" si="0"/>
        <v>3.1186036764850655E-2</v>
      </c>
      <c r="AD33" s="27">
        <f t="shared" ca="1" si="10"/>
        <v>-4.4977249641391381E-3</v>
      </c>
      <c r="AE33" s="7">
        <v>136</v>
      </c>
    </row>
    <row r="34" spans="1:31" s="26" customFormat="1" x14ac:dyDescent="0.25">
      <c r="A34" s="26">
        <v>14</v>
      </c>
      <c r="B34" s="26">
        <v>614</v>
      </c>
      <c r="C34" s="26">
        <v>15065</v>
      </c>
      <c r="D34" s="26">
        <v>13041</v>
      </c>
      <c r="E34" s="26">
        <v>11241</v>
      </c>
      <c r="F34" s="26">
        <v>13240</v>
      </c>
      <c r="G34" s="27"/>
      <c r="H34" s="7"/>
      <c r="I34" s="28">
        <f t="shared" si="1"/>
        <v>3824</v>
      </c>
      <c r="J34" s="27">
        <f t="shared" si="1"/>
        <v>-199</v>
      </c>
      <c r="K34" s="7"/>
      <c r="L34" s="124">
        <f t="shared" si="2"/>
        <v>-0.99987053441939722</v>
      </c>
      <c r="M34" s="27">
        <f t="shared" ca="1" si="3"/>
        <v>1.0106733363668659E-5</v>
      </c>
      <c r="N34" s="44"/>
      <c r="O34" s="44"/>
      <c r="P34" s="7"/>
      <c r="Q34" s="28">
        <f t="shared" ca="1" si="4"/>
        <v>3862.7270033783584</v>
      </c>
      <c r="R34" s="27">
        <f t="shared" ca="1" si="5"/>
        <v>-224.64047651432145</v>
      </c>
      <c r="S34" s="7"/>
      <c r="T34" s="28">
        <f t="shared" ca="1" si="6"/>
        <v>-0.99653805722410194</v>
      </c>
      <c r="U34" s="27">
        <f t="shared" ca="1" si="7"/>
        <v>-5.810419245385421E-2</v>
      </c>
      <c r="V34" s="7"/>
      <c r="W34" s="28">
        <f t="shared" ca="1" si="8"/>
        <v>-0.99669142552480605</v>
      </c>
      <c r="X34" s="27">
        <f t="shared" ca="1" si="11"/>
        <v>78.845774455987396</v>
      </c>
      <c r="Y34" s="7"/>
      <c r="Z34" s="28">
        <f t="shared" si="12"/>
        <v>78.830999999999989</v>
      </c>
      <c r="AA34" s="27">
        <f t="shared" si="9"/>
        <v>1.3758605026396498</v>
      </c>
      <c r="AB34" s="7"/>
      <c r="AC34" s="28">
        <f t="shared" ca="1" si="0"/>
        <v>1.4774455987407009E-2</v>
      </c>
      <c r="AD34" s="27">
        <f t="shared" ca="1" si="10"/>
        <v>1.1122216579209976E-2</v>
      </c>
      <c r="AE34" s="7">
        <v>135</v>
      </c>
    </row>
    <row r="35" spans="1:31" s="26" customFormat="1" x14ac:dyDescent="0.25">
      <c r="A35" s="26">
        <v>15</v>
      </c>
      <c r="B35" s="26">
        <v>638</v>
      </c>
      <c r="C35" s="26">
        <v>15080</v>
      </c>
      <c r="D35" s="26">
        <v>13242</v>
      </c>
      <c r="E35" s="26">
        <v>11249</v>
      </c>
      <c r="F35" s="26">
        <v>13056</v>
      </c>
      <c r="G35" s="27"/>
      <c r="H35" s="7"/>
      <c r="I35" s="28">
        <f t="shared" si="1"/>
        <v>3831</v>
      </c>
      <c r="J35" s="27">
        <f t="shared" si="1"/>
        <v>186</v>
      </c>
      <c r="K35" s="7"/>
      <c r="L35" s="124">
        <f t="shared" si="2"/>
        <v>-1.0005091963571544</v>
      </c>
      <c r="M35" s="27">
        <f t="shared" ca="1" si="3"/>
        <v>5.1483738715921136E-6</v>
      </c>
      <c r="N35" s="44"/>
      <c r="O35" s="44"/>
      <c r="P35" s="7"/>
      <c r="Q35" s="28">
        <f t="shared" ca="1" si="4"/>
        <v>3869.7270033783584</v>
      </c>
      <c r="R35" s="27">
        <f t="shared" ca="1" si="5"/>
        <v>160.35952348567855</v>
      </c>
      <c r="S35" s="7"/>
      <c r="T35" s="28">
        <f t="shared" ca="1" si="6"/>
        <v>-0.99834397475191772</v>
      </c>
      <c r="U35" s="27">
        <f t="shared" ca="1" si="7"/>
        <v>4.1477656916500537E-2</v>
      </c>
      <c r="V35" s="7"/>
      <c r="W35" s="28">
        <f t="shared" ca="1" si="8"/>
        <v>-0.99824019352075422</v>
      </c>
      <c r="X35" s="27">
        <f t="shared" ca="1" si="11"/>
        <v>84.561490046131951</v>
      </c>
      <c r="Y35" s="7"/>
      <c r="Z35" s="28">
        <f t="shared" si="12"/>
        <v>84.572999999999993</v>
      </c>
      <c r="AA35" s="27">
        <f t="shared" si="9"/>
        <v>1.4760773082891641</v>
      </c>
      <c r="AB35" s="7"/>
      <c r="AC35" s="28">
        <f t="shared" ca="1" si="0"/>
        <v>-1.1509953868042544E-2</v>
      </c>
      <c r="AD35" s="27">
        <f t="shared" ca="1" si="10"/>
        <v>5.1217284860740619E-3</v>
      </c>
      <c r="AE35" s="7">
        <v>134</v>
      </c>
    </row>
    <row r="36" spans="1:31" s="26" customFormat="1" x14ac:dyDescent="0.25">
      <c r="A36" s="26">
        <v>16</v>
      </c>
      <c r="B36" s="26">
        <v>629</v>
      </c>
      <c r="C36" s="26">
        <v>15048</v>
      </c>
      <c r="D36" s="26">
        <v>13416</v>
      </c>
      <c r="E36" s="26">
        <v>11255</v>
      </c>
      <c r="F36" s="26">
        <v>12861</v>
      </c>
      <c r="G36" s="27"/>
      <c r="H36" s="7"/>
      <c r="I36" s="28">
        <f t="shared" si="1"/>
        <v>3793</v>
      </c>
      <c r="J36" s="27">
        <f t="shared" si="1"/>
        <v>555</v>
      </c>
      <c r="K36" s="7"/>
      <c r="L36" s="124">
        <f t="shared" si="2"/>
        <v>-0.99131551506978455</v>
      </c>
      <c r="M36" s="27">
        <f t="shared" ca="1" si="3"/>
        <v>9.7679695146118234E-6</v>
      </c>
      <c r="N36" s="44"/>
      <c r="O36" s="44"/>
      <c r="P36" s="7"/>
      <c r="Q36" s="28">
        <f t="shared" ca="1" si="4"/>
        <v>3831.7270033783584</v>
      </c>
      <c r="R36" s="27">
        <f t="shared" ca="1" si="5"/>
        <v>529.35952348567855</v>
      </c>
      <c r="S36" s="7"/>
      <c r="T36" s="28">
        <f t="shared" ca="1" si="6"/>
        <v>-0.98854042245806006</v>
      </c>
      <c r="U36" s="27">
        <f t="shared" ca="1" si="7"/>
        <v>0.13692103981951587</v>
      </c>
      <c r="V36" s="7"/>
      <c r="W36" s="28">
        <f t="shared" ca="1" si="8"/>
        <v>-0.98819013996995864</v>
      </c>
      <c r="X36" s="27">
        <f t="shared" ca="1" si="11"/>
        <v>90.070701898148855</v>
      </c>
      <c r="Y36" s="7"/>
      <c r="Z36" s="28">
        <f t="shared" si="12"/>
        <v>90.233999999999995</v>
      </c>
      <c r="AA36" s="27">
        <f t="shared" si="9"/>
        <v>1.5748803972445633</v>
      </c>
      <c r="AB36" s="7"/>
      <c r="AC36" s="28">
        <f t="shared" ca="1" si="0"/>
        <v>-0.16329810185114013</v>
      </c>
      <c r="AD36" s="27">
        <f t="shared" ca="1" si="10"/>
        <v>0.16903592898876241</v>
      </c>
      <c r="AE36" s="7">
        <v>133</v>
      </c>
    </row>
    <row r="37" spans="1:31" s="26" customFormat="1" x14ac:dyDescent="0.25">
      <c r="A37" s="26">
        <v>17</v>
      </c>
      <c r="B37" s="26">
        <v>627</v>
      </c>
      <c r="C37" s="26">
        <v>15024</v>
      </c>
      <c r="D37" s="26">
        <v>13614</v>
      </c>
      <c r="E37" s="26">
        <v>11293</v>
      </c>
      <c r="F37" s="26">
        <v>12677</v>
      </c>
      <c r="G37" s="27"/>
      <c r="H37" s="7"/>
      <c r="I37" s="28">
        <f t="shared" si="1"/>
        <v>3731</v>
      </c>
      <c r="J37" s="27">
        <f t="shared" si="1"/>
        <v>937</v>
      </c>
      <c r="K37" s="7"/>
      <c r="L37" s="124">
        <f t="shared" si="2"/>
        <v>-0.97253309691922918</v>
      </c>
      <c r="M37" s="27">
        <f t="shared" ca="1" si="3"/>
        <v>3.5216101364272603E-7</v>
      </c>
      <c r="N37" s="44"/>
      <c r="O37" s="44"/>
      <c r="P37" s="7"/>
      <c r="Q37" s="28">
        <f t="shared" ca="1" si="4"/>
        <v>3769.7270033783584</v>
      </c>
      <c r="R37" s="27">
        <f t="shared" ca="1" si="5"/>
        <v>911.35952348567855</v>
      </c>
      <c r="S37" s="7"/>
      <c r="T37" s="28">
        <f t="shared" ca="1" si="6"/>
        <v>-0.97254515292597654</v>
      </c>
      <c r="U37" s="27">
        <f t="shared" ca="1" si="7"/>
        <v>0.23572692672724446</v>
      </c>
      <c r="V37" s="7"/>
      <c r="W37" s="28">
        <f t="shared" ca="1" si="8"/>
        <v>-0.97193966536155574</v>
      </c>
      <c r="X37" s="27">
        <f t="shared" ca="1" si="11"/>
        <v>95.815025899328305</v>
      </c>
      <c r="Y37" s="7"/>
      <c r="Z37" s="28">
        <f t="shared" si="12"/>
        <v>95.876999999999995</v>
      </c>
      <c r="AA37" s="27">
        <f t="shared" si="9"/>
        <v>1.6733693269346033</v>
      </c>
      <c r="AB37" s="7"/>
      <c r="AC37" s="28">
        <f t="shared" ca="1" si="0"/>
        <v>-6.1974100671690735E-2</v>
      </c>
      <c r="AD37" s="27">
        <f t="shared" ca="1" si="10"/>
        <v>1.6959721037608233E-2</v>
      </c>
      <c r="AE37" s="7">
        <v>132</v>
      </c>
    </row>
    <row r="38" spans="1:31" s="26" customFormat="1" x14ac:dyDescent="0.25">
      <c r="A38" s="26">
        <v>18</v>
      </c>
      <c r="B38" s="26">
        <v>639</v>
      </c>
      <c r="C38" s="26">
        <v>14960</v>
      </c>
      <c r="D38" s="26">
        <v>13800</v>
      </c>
      <c r="E38" s="26">
        <v>11344</v>
      </c>
      <c r="F38" s="26">
        <v>12490</v>
      </c>
      <c r="G38" s="27"/>
      <c r="H38" s="7"/>
      <c r="I38" s="28">
        <f t="shared" si="1"/>
        <v>3616</v>
      </c>
      <c r="J38" s="27">
        <f t="shared" si="1"/>
        <v>1310</v>
      </c>
      <c r="K38" s="7"/>
      <c r="L38" s="124">
        <f t="shared" si="2"/>
        <v>-0.94370008909184022</v>
      </c>
      <c r="M38" s="27">
        <f t="shared" ca="1" si="3"/>
        <v>2.8167179732598904E-6</v>
      </c>
      <c r="N38" s="44"/>
      <c r="O38" s="44"/>
      <c r="P38" s="7"/>
      <c r="Q38" s="28">
        <f t="shared" ca="1" si="4"/>
        <v>3654.7270033783584</v>
      </c>
      <c r="R38" s="27">
        <f t="shared" ca="1" si="5"/>
        <v>1284.3595234856784</v>
      </c>
      <c r="S38" s="7"/>
      <c r="T38" s="28">
        <f t="shared" ca="1" si="6"/>
        <v>-0.94287650782614407</v>
      </c>
      <c r="U38" s="27">
        <f t="shared" ca="1" si="7"/>
        <v>0.33220492624709463</v>
      </c>
      <c r="V38" s="7"/>
      <c r="W38" s="28">
        <f t="shared" ca="1" si="8"/>
        <v>-0.94202178102320089</v>
      </c>
      <c r="X38" s="27">
        <f t="shared" ca="1" si="11"/>
        <v>101.607423859324</v>
      </c>
      <c r="Y38" s="7"/>
      <c r="Z38" s="28">
        <f t="shared" si="12"/>
        <v>101.628</v>
      </c>
      <c r="AA38" s="27">
        <f t="shared" si="9"/>
        <v>1.7737432122167971</v>
      </c>
      <c r="AB38" s="7"/>
      <c r="AC38" s="28">
        <f t="shared" ca="1" si="0"/>
        <v>-2.0576140675999E-2</v>
      </c>
      <c r="AD38" s="27">
        <f t="shared" ca="1" si="10"/>
        <v>3.7311078956747679E-4</v>
      </c>
      <c r="AE38" s="7">
        <v>131</v>
      </c>
    </row>
    <row r="39" spans="1:31" s="26" customFormat="1" x14ac:dyDescent="0.25">
      <c r="A39" s="26">
        <v>19</v>
      </c>
      <c r="B39" s="26">
        <v>628</v>
      </c>
      <c r="C39" s="26">
        <v>14889</v>
      </c>
      <c r="D39" s="26">
        <v>13973</v>
      </c>
      <c r="E39" s="26">
        <v>11418</v>
      </c>
      <c r="F39" s="26">
        <v>12315</v>
      </c>
      <c r="G39" s="27"/>
      <c r="H39" s="7"/>
      <c r="I39" s="28">
        <f t="shared" si="1"/>
        <v>3471</v>
      </c>
      <c r="J39" s="27">
        <f t="shared" si="1"/>
        <v>1658</v>
      </c>
      <c r="K39" s="7"/>
      <c r="L39" s="124">
        <f t="shared" si="2"/>
        <v>-0.90611089982487691</v>
      </c>
      <c r="M39" s="27">
        <f t="shared" ca="1" si="3"/>
        <v>2.9928207019295344E-6</v>
      </c>
      <c r="N39" s="44"/>
      <c r="O39" s="44"/>
      <c r="P39" s="7"/>
      <c r="Q39" s="28">
        <f t="shared" ca="1" si="4"/>
        <v>3509.7270033783584</v>
      </c>
      <c r="R39" s="27">
        <f t="shared" ca="1" si="5"/>
        <v>1632.3595234856784</v>
      </c>
      <c r="S39" s="7"/>
      <c r="T39" s="28">
        <f t="shared" ca="1" si="6"/>
        <v>-0.90546821617852935</v>
      </c>
      <c r="U39" s="27">
        <f t="shared" ca="1" si="7"/>
        <v>0.42221657191172696</v>
      </c>
      <c r="V39" s="7"/>
      <c r="W39" s="28">
        <f t="shared" ca="1" si="8"/>
        <v>-0.9043809227435462</v>
      </c>
      <c r="X39" s="27">
        <f t="shared" ca="1" si="11"/>
        <v>107.2080227499352</v>
      </c>
      <c r="Y39" s="7"/>
      <c r="Z39" s="28">
        <f t="shared" si="12"/>
        <v>107.28</v>
      </c>
      <c r="AA39" s="27">
        <f t="shared" si="9"/>
        <v>1.8723892215395166</v>
      </c>
      <c r="AB39" s="7"/>
      <c r="AC39" s="28">
        <f t="shared" ca="1" si="0"/>
        <v>-7.1977250064804821E-2</v>
      </c>
      <c r="AD39" s="27">
        <f t="shared" ca="1" si="10"/>
        <v>-2.7244678572756698E-2</v>
      </c>
      <c r="AE39" s="7">
        <v>130</v>
      </c>
    </row>
    <row r="40" spans="1:31" s="26" customFormat="1" x14ac:dyDescent="0.25">
      <c r="A40" s="26">
        <v>20</v>
      </c>
      <c r="B40" s="26">
        <v>608</v>
      </c>
      <c r="C40" s="26">
        <v>14806</v>
      </c>
      <c r="D40" s="26">
        <v>14135</v>
      </c>
      <c r="E40" s="26">
        <v>11504</v>
      </c>
      <c r="F40" s="26">
        <v>12154</v>
      </c>
      <c r="G40" s="27"/>
      <c r="H40" s="7"/>
      <c r="I40" s="28">
        <f t="shared" si="1"/>
        <v>3302</v>
      </c>
      <c r="J40" s="27">
        <f t="shared" si="1"/>
        <v>1981</v>
      </c>
      <c r="K40" s="7"/>
      <c r="L40" s="124">
        <f t="shared" si="2"/>
        <v>-0.86132546846409352</v>
      </c>
      <c r="M40" s="27">
        <f t="shared" ca="1" si="3"/>
        <v>5.7827427217911188E-7</v>
      </c>
      <c r="N40" s="44"/>
      <c r="O40" s="44"/>
      <c r="P40" s="7"/>
      <c r="Q40" s="28">
        <f t="shared" ca="1" si="4"/>
        <v>3340.7270033783584</v>
      </c>
      <c r="R40" s="27">
        <f t="shared" ca="1" si="5"/>
        <v>1955.3595234856784</v>
      </c>
      <c r="S40" s="7"/>
      <c r="T40" s="28">
        <f t="shared" ca="1" si="6"/>
        <v>-0.86186820729268865</v>
      </c>
      <c r="U40" s="27">
        <f t="shared" ca="1" si="7"/>
        <v>0.50576186372114151</v>
      </c>
      <c r="V40" s="7"/>
      <c r="W40" s="28">
        <f t="shared" ca="1" si="8"/>
        <v>-0.8605650249933614</v>
      </c>
      <c r="X40" s="27">
        <f t="shared" ca="1" si="11"/>
        <v>112.62531421938871</v>
      </c>
      <c r="Y40" s="7"/>
      <c r="Z40" s="28">
        <f t="shared" si="12"/>
        <v>112.752</v>
      </c>
      <c r="AA40" s="27">
        <f t="shared" si="9"/>
        <v>1.9678936382086465</v>
      </c>
      <c r="AB40" s="7"/>
      <c r="AC40" s="28">
        <f t="shared" ca="1" si="0"/>
        <v>-0.12668578061128244</v>
      </c>
      <c r="AD40" s="27">
        <f t="shared" ca="1" si="10"/>
        <v>2.9899102200431571E-2</v>
      </c>
      <c r="AE40" s="7">
        <v>129</v>
      </c>
    </row>
    <row r="41" spans="1:31" s="26" customFormat="1" x14ac:dyDescent="0.25">
      <c r="A41" s="26">
        <v>21</v>
      </c>
      <c r="B41" s="26">
        <v>609</v>
      </c>
      <c r="C41" s="26">
        <v>14712</v>
      </c>
      <c r="D41" s="26">
        <v>14299</v>
      </c>
      <c r="E41" s="26">
        <v>11610</v>
      </c>
      <c r="F41" s="26">
        <v>12003</v>
      </c>
      <c r="G41" s="27"/>
      <c r="H41" s="7"/>
      <c r="I41" s="28">
        <f t="shared" si="1"/>
        <v>3102</v>
      </c>
      <c r="J41" s="27">
        <f t="shared" si="1"/>
        <v>2296</v>
      </c>
      <c r="K41" s="7"/>
      <c r="L41" s="124">
        <f t="shared" si="2"/>
        <v>-0.80860153550048541</v>
      </c>
      <c r="M41" s="27">
        <f t="shared" ca="1" si="3"/>
        <v>2.4109953710131032E-8</v>
      </c>
      <c r="N41" s="44"/>
      <c r="O41" s="44"/>
      <c r="P41" s="7"/>
      <c r="Q41" s="28">
        <f t="shared" ca="1" si="4"/>
        <v>3140.7270033783584</v>
      </c>
      <c r="R41" s="27">
        <f t="shared" ca="1" si="5"/>
        <v>2270.3595234856784</v>
      </c>
      <c r="S41" s="7"/>
      <c r="T41" s="28">
        <f t="shared" ca="1" si="6"/>
        <v>-0.81027056364080619</v>
      </c>
      <c r="U41" s="27">
        <f t="shared" ca="1" si="7"/>
        <v>0.58723792229688621</v>
      </c>
      <c r="V41" s="7"/>
      <c r="W41" s="28">
        <f t="shared" ca="1" si="8"/>
        <v>-0.80875680930288019</v>
      </c>
      <c r="X41" s="27">
        <f t="shared" ca="1" si="11"/>
        <v>118.16555749751456</v>
      </c>
      <c r="Y41" s="7"/>
      <c r="Z41" s="28">
        <f t="shared" si="12"/>
        <v>118.23299999999999</v>
      </c>
      <c r="AA41" s="27">
        <f t="shared" si="9"/>
        <v>2.0635551345104557</v>
      </c>
      <c r="AB41" s="7"/>
      <c r="AC41" s="28">
        <f t="shared" ca="1" si="0"/>
        <v>-6.7442502485434375E-2</v>
      </c>
      <c r="AD41" s="27">
        <f t="shared" ca="1" si="10"/>
        <v>-4.0997084156998653E-2</v>
      </c>
      <c r="AE41" s="7">
        <v>128</v>
      </c>
    </row>
    <row r="42" spans="1:31" s="26" customFormat="1" x14ac:dyDescent="0.25">
      <c r="A42" s="26">
        <v>22</v>
      </c>
      <c r="B42" s="26">
        <v>621</v>
      </c>
      <c r="C42" s="26">
        <v>14589</v>
      </c>
      <c r="D42" s="26">
        <v>14440</v>
      </c>
      <c r="E42" s="26">
        <v>11718</v>
      </c>
      <c r="F42" s="26">
        <v>11850</v>
      </c>
      <c r="G42" s="27"/>
      <c r="H42" s="7"/>
      <c r="I42" s="28">
        <f t="shared" si="1"/>
        <v>2871</v>
      </c>
      <c r="J42" s="27">
        <f t="shared" si="1"/>
        <v>2590</v>
      </c>
      <c r="K42" s="7"/>
      <c r="L42" s="124">
        <f t="shared" si="2"/>
        <v>-0.74723277409568134</v>
      </c>
      <c r="M42" s="27">
        <f t="shared" ca="1" si="3"/>
        <v>3.0004640114154247E-6</v>
      </c>
      <c r="N42" s="44"/>
      <c r="O42" s="44"/>
      <c r="P42" s="7"/>
      <c r="Q42" s="28">
        <f t="shared" ca="1" si="4"/>
        <v>2909.7270033783584</v>
      </c>
      <c r="R42" s="27">
        <f t="shared" ca="1" si="5"/>
        <v>2564.3595234856784</v>
      </c>
      <c r="S42" s="7"/>
      <c r="T42" s="28">
        <f t="shared" ca="1" si="6"/>
        <v>-0.75067528522288185</v>
      </c>
      <c r="U42" s="27">
        <f t="shared" ca="1" si="7"/>
        <v>0.66328224363424804</v>
      </c>
      <c r="V42" s="7"/>
      <c r="W42" s="28">
        <f t="shared" ca="1" si="8"/>
        <v>-0.74896495884662895</v>
      </c>
      <c r="X42" s="27">
        <f t="shared" ca="1" si="11"/>
        <v>123.7102273570423</v>
      </c>
      <c r="Y42" s="7"/>
      <c r="Z42" s="28">
        <f t="shared" si="12"/>
        <v>123.82199999999999</v>
      </c>
      <c r="AA42" s="27">
        <f t="shared" si="9"/>
        <v>2.1611015864044183</v>
      </c>
      <c r="AB42" s="7"/>
      <c r="AC42" s="28">
        <f t="shared" ca="1" si="0"/>
        <v>-0.11177264295768907</v>
      </c>
      <c r="AD42" s="27">
        <f t="shared" ca="1" si="10"/>
        <v>1.0334428055202238E-2</v>
      </c>
      <c r="AE42" s="7">
        <v>127</v>
      </c>
    </row>
    <row r="43" spans="1:31" s="26" customFormat="1" x14ac:dyDescent="0.25">
      <c r="A43" s="26">
        <v>23</v>
      </c>
      <c r="B43" s="26">
        <v>628</v>
      </c>
      <c r="C43" s="26">
        <v>14451</v>
      </c>
      <c r="D43" s="26">
        <v>14573</v>
      </c>
      <c r="E43" s="26">
        <v>11852</v>
      </c>
      <c r="F43" s="26">
        <v>11713</v>
      </c>
      <c r="G43" s="27"/>
      <c r="H43" s="7"/>
      <c r="I43" s="28">
        <f t="shared" si="1"/>
        <v>2599</v>
      </c>
      <c r="J43" s="27">
        <f t="shared" si="1"/>
        <v>2860</v>
      </c>
      <c r="K43" s="7"/>
      <c r="L43" s="124">
        <f t="shared" si="2"/>
        <v>-0.67795378044911003</v>
      </c>
      <c r="M43" s="27">
        <f t="shared" ca="1" si="3"/>
        <v>4.3270899726761268E-7</v>
      </c>
      <c r="N43" s="44"/>
      <c r="O43" s="44"/>
      <c r="P43" s="7"/>
      <c r="Q43" s="28">
        <f t="shared" ca="1" si="4"/>
        <v>2637.7270033783584</v>
      </c>
      <c r="R43" s="27">
        <f t="shared" ca="1" si="5"/>
        <v>2834.3595234856784</v>
      </c>
      <c r="S43" s="7"/>
      <c r="T43" s="28">
        <f t="shared" ca="1" si="6"/>
        <v>-0.68050248985632167</v>
      </c>
      <c r="U43" s="27">
        <f t="shared" ca="1" si="7"/>
        <v>0.73311886527060077</v>
      </c>
      <c r="V43" s="7"/>
      <c r="W43" s="28">
        <f t="shared" ca="1" si="8"/>
        <v>-0.67861158664949706</v>
      </c>
      <c r="X43" s="27">
        <f t="shared" ca="1" si="11"/>
        <v>129.3932810527329</v>
      </c>
      <c r="Y43" s="7"/>
      <c r="Z43" s="28">
        <f t="shared" si="12"/>
        <v>129.47399999999999</v>
      </c>
      <c r="AA43" s="27">
        <f t="shared" si="9"/>
        <v>2.2597475957271382</v>
      </c>
      <c r="AB43" s="7"/>
      <c r="AC43" s="28">
        <f t="shared" ca="1" si="0"/>
        <v>-8.071894726708706E-2</v>
      </c>
      <c r="AD43" s="27">
        <f t="shared" ca="1" si="10"/>
        <v>-1.9925011330030884E-2</v>
      </c>
      <c r="AE43" s="7">
        <v>126</v>
      </c>
    </row>
    <row r="44" spans="1:31" s="26" customFormat="1" x14ac:dyDescent="0.25">
      <c r="A44" s="26">
        <v>24</v>
      </c>
      <c r="B44" s="26">
        <v>630</v>
      </c>
      <c r="C44" s="26">
        <v>14309</v>
      </c>
      <c r="D44" s="26">
        <v>14697</v>
      </c>
      <c r="E44" s="26">
        <v>11999</v>
      </c>
      <c r="F44" s="26">
        <v>11595</v>
      </c>
      <c r="G44" s="27"/>
      <c r="H44" s="7"/>
      <c r="I44" s="28">
        <f t="shared" si="1"/>
        <v>2310</v>
      </c>
      <c r="J44" s="27">
        <f t="shared" si="1"/>
        <v>3102</v>
      </c>
      <c r="K44" s="7"/>
      <c r="L44" s="124">
        <f t="shared" si="2"/>
        <v>-0.6018354122472932</v>
      </c>
      <c r="M44" s="27">
        <f t="shared" ca="1" si="3"/>
        <v>4.2258617596090526E-6</v>
      </c>
      <c r="N44" s="44"/>
      <c r="O44" s="44"/>
      <c r="P44" s="7"/>
      <c r="Q44" s="28">
        <f t="shared" ca="1" si="4"/>
        <v>2348.7270033783584</v>
      </c>
      <c r="R44" s="27">
        <f t="shared" ca="1" si="5"/>
        <v>3076.3595234856784</v>
      </c>
      <c r="S44" s="7"/>
      <c r="T44" s="28">
        <f t="shared" ca="1" si="6"/>
        <v>-0.60594389477935151</v>
      </c>
      <c r="U44" s="27">
        <f t="shared" ca="1" si="7"/>
        <v>0.7957131705891094</v>
      </c>
      <c r="V44" s="7"/>
      <c r="W44" s="28">
        <f t="shared" ca="1" si="8"/>
        <v>-0.60389110234057308</v>
      </c>
      <c r="X44" s="27">
        <f t="shared" ca="1" si="11"/>
        <v>134.9861980034425</v>
      </c>
      <c r="Y44" s="7"/>
      <c r="Z44" s="28">
        <f t="shared" si="12"/>
        <v>135.14399999999998</v>
      </c>
      <c r="AA44" s="27">
        <f t="shared" si="9"/>
        <v>2.3587077643152163</v>
      </c>
      <c r="AB44" s="7"/>
      <c r="AC44" s="28">
        <f t="shared" ca="1" si="0"/>
        <v>-0.15780199655748106</v>
      </c>
      <c r="AD44" s="27">
        <f t="shared" ca="1" si="10"/>
        <v>0.12480846724884032</v>
      </c>
      <c r="AE44" s="7">
        <v>125</v>
      </c>
    </row>
    <row r="45" spans="1:31" s="26" customFormat="1" x14ac:dyDescent="0.25">
      <c r="A45" s="26">
        <v>25</v>
      </c>
      <c r="B45" s="26">
        <v>636</v>
      </c>
      <c r="C45" s="26">
        <v>14146</v>
      </c>
      <c r="D45" s="26">
        <v>14810</v>
      </c>
      <c r="E45" s="26">
        <v>12160</v>
      </c>
      <c r="F45" s="26">
        <v>11482</v>
      </c>
      <c r="G45" s="27"/>
      <c r="H45" s="7"/>
      <c r="I45" s="28">
        <f t="shared" si="1"/>
        <v>1986</v>
      </c>
      <c r="J45" s="27">
        <f t="shared" si="1"/>
        <v>3328</v>
      </c>
      <c r="K45" s="7"/>
      <c r="L45" s="124">
        <f t="shared" si="2"/>
        <v>-0.51902471098897662</v>
      </c>
      <c r="M45" s="27">
        <f t="shared" ca="1" si="3"/>
        <v>1.2700755369123689E-6</v>
      </c>
      <c r="N45" s="44"/>
      <c r="O45" s="44"/>
      <c r="P45" s="7"/>
      <c r="Q45" s="28">
        <f t="shared" ca="1" si="4"/>
        <v>2024.7270033783584</v>
      </c>
      <c r="R45" s="27">
        <f t="shared" ca="1" si="5"/>
        <v>3302.3595234856784</v>
      </c>
      <c r="S45" s="7"/>
      <c r="T45" s="28">
        <f t="shared" ca="1" si="6"/>
        <v>-0.52235571206330189</v>
      </c>
      <c r="U45" s="27">
        <f t="shared" ca="1" si="7"/>
        <v>0.85416900944027874</v>
      </c>
      <c r="V45" s="7"/>
      <c r="W45" s="28">
        <f t="shared" ca="1" si="8"/>
        <v>-0.52015168726952221</v>
      </c>
      <c r="X45" s="27">
        <f t="shared" ca="1" si="11"/>
        <v>140.84258187419459</v>
      </c>
      <c r="Y45" s="7"/>
      <c r="Z45" s="28">
        <f t="shared" si="12"/>
        <v>140.86799999999997</v>
      </c>
      <c r="AA45" s="27">
        <f t="shared" si="9"/>
        <v>2.4586104106993716</v>
      </c>
      <c r="AB45" s="7"/>
      <c r="AC45" s="28">
        <f t="shared" ca="1" si="0"/>
        <v>-2.5418125805373393E-2</v>
      </c>
      <c r="AD45" s="27">
        <f t="shared" ca="1" si="10"/>
        <v>-5.8285451251663289E-2</v>
      </c>
      <c r="AE45" s="7">
        <v>124</v>
      </c>
    </row>
    <row r="46" spans="1:31" s="26" customFormat="1" x14ac:dyDescent="0.25">
      <c r="A46" s="26">
        <v>26</v>
      </c>
      <c r="B46" s="26">
        <v>628</v>
      </c>
      <c r="C46" s="26">
        <v>13982</v>
      </c>
      <c r="D46" s="26">
        <v>14902</v>
      </c>
      <c r="E46" s="26">
        <v>12326</v>
      </c>
      <c r="F46" s="26">
        <v>11392</v>
      </c>
      <c r="G46" s="27"/>
      <c r="H46" s="7"/>
      <c r="I46" s="28">
        <f t="shared" si="1"/>
        <v>1656</v>
      </c>
      <c r="J46" s="27">
        <f t="shared" si="1"/>
        <v>3510</v>
      </c>
      <c r="K46" s="7"/>
      <c r="L46" s="124">
        <f t="shared" si="2"/>
        <v>-0.43217649513488021</v>
      </c>
      <c r="M46" s="27">
        <f t="shared" ca="1" si="3"/>
        <v>7.3833486490105844E-6</v>
      </c>
      <c r="N46" s="44"/>
      <c r="O46" s="44"/>
      <c r="P46" s="7"/>
      <c r="Q46" s="28">
        <f t="shared" ca="1" si="4"/>
        <v>1694.7270033783584</v>
      </c>
      <c r="R46" s="27">
        <f t="shared" ca="1" si="5"/>
        <v>3484.3595234856784</v>
      </c>
      <c r="S46" s="7"/>
      <c r="T46" s="28">
        <f t="shared" ca="1" si="6"/>
        <v>-0.43721960003769583</v>
      </c>
      <c r="U46" s="27">
        <f t="shared" ca="1" si="7"/>
        <v>0.90124406550626457</v>
      </c>
      <c r="V46" s="7"/>
      <c r="W46" s="28">
        <f t="shared" ca="1" si="8"/>
        <v>-0.43489372693379075</v>
      </c>
      <c r="X46" s="27">
        <f t="shared" ca="1" si="11"/>
        <v>146.42262384165178</v>
      </c>
      <c r="Y46" s="7"/>
      <c r="Z46" s="28">
        <f t="shared" si="12"/>
        <v>146.51999999999995</v>
      </c>
      <c r="AA46" s="27">
        <f t="shared" si="9"/>
        <v>2.5572564200220906</v>
      </c>
      <c r="AB46" s="7"/>
      <c r="AC46" s="28">
        <f t="shared" ca="1" si="0"/>
        <v>-9.7376158348168929E-2</v>
      </c>
      <c r="AD46" s="27">
        <f t="shared" ca="1" si="10"/>
        <v>8.90518407209413E-2</v>
      </c>
      <c r="AE46" s="7">
        <v>123</v>
      </c>
    </row>
    <row r="47" spans="1:31" s="26" customFormat="1" x14ac:dyDescent="0.25">
      <c r="A47" s="26">
        <v>27</v>
      </c>
      <c r="B47" s="26">
        <v>621</v>
      </c>
      <c r="C47" s="26">
        <v>13813</v>
      </c>
      <c r="D47" s="26">
        <v>14984</v>
      </c>
      <c r="E47" s="26">
        <v>12504</v>
      </c>
      <c r="F47" s="26">
        <v>11323</v>
      </c>
      <c r="G47" s="27"/>
      <c r="H47" s="7"/>
      <c r="I47" s="28">
        <f t="shared" si="1"/>
        <v>1309</v>
      </c>
      <c r="J47" s="27">
        <f t="shared" si="1"/>
        <v>3661</v>
      </c>
      <c r="K47" s="7"/>
      <c r="L47" s="124">
        <f t="shared" si="2"/>
        <v>-0.34216347418177684</v>
      </c>
      <c r="M47" s="27">
        <f t="shared" ca="1" si="3"/>
        <v>9.6545931182723352E-6</v>
      </c>
      <c r="N47" s="44"/>
      <c r="O47" s="44"/>
      <c r="P47" s="7"/>
      <c r="Q47" s="28">
        <f t="shared" ca="1" si="4"/>
        <v>1347.7270033783584</v>
      </c>
      <c r="R47" s="27">
        <f t="shared" ca="1" si="5"/>
        <v>3635.3595234856784</v>
      </c>
      <c r="S47" s="7"/>
      <c r="T47" s="28">
        <f t="shared" ca="1" si="6"/>
        <v>-0.34769768830167974</v>
      </c>
      <c r="U47" s="27">
        <f t="shared" ca="1" si="7"/>
        <v>0.94030084279178039</v>
      </c>
      <c r="V47" s="7"/>
      <c r="W47" s="28">
        <f t="shared" ca="1" si="8"/>
        <v>-0.34527065829577336</v>
      </c>
      <c r="X47" s="27">
        <f t="shared" ca="1" si="11"/>
        <v>152.0193587736369</v>
      </c>
      <c r="Y47" s="7"/>
      <c r="Z47" s="28">
        <f t="shared" si="12"/>
        <v>152.10899999999995</v>
      </c>
      <c r="AA47" s="27">
        <f t="shared" si="9"/>
        <v>2.6548028719160541</v>
      </c>
      <c r="AB47" s="7"/>
      <c r="AC47" s="28">
        <f t="shared" ca="1" si="0"/>
        <v>-8.9641226363056603E-2</v>
      </c>
      <c r="AD47" s="27">
        <f t="shared" ca="1" si="10"/>
        <v>1.0961628939043067E-2</v>
      </c>
      <c r="AE47" s="7">
        <v>122</v>
      </c>
    </row>
    <row r="48" spans="1:31" s="26" customFormat="1" x14ac:dyDescent="0.25">
      <c r="A48" s="26">
        <v>28</v>
      </c>
      <c r="B48" s="26">
        <v>625</v>
      </c>
      <c r="C48" s="26">
        <v>13626</v>
      </c>
      <c r="D48" s="26">
        <v>15034</v>
      </c>
      <c r="E48" s="26">
        <v>12680</v>
      </c>
      <c r="F48" s="26">
        <v>11267</v>
      </c>
      <c r="G48" s="27"/>
      <c r="H48" s="7"/>
      <c r="I48" s="28">
        <f t="shared" si="1"/>
        <v>946</v>
      </c>
      <c r="J48" s="27">
        <f t="shared" si="1"/>
        <v>3767</v>
      </c>
      <c r="K48" s="7"/>
      <c r="L48" s="124">
        <f t="shared" si="2"/>
        <v>-0.24828984229841369</v>
      </c>
      <c r="M48" s="27">
        <f t="shared" ca="1" si="3"/>
        <v>1.0627464687915707E-5</v>
      </c>
      <c r="N48" s="44"/>
      <c r="O48" s="44"/>
      <c r="P48" s="7"/>
      <c r="Q48" s="28">
        <f t="shared" ca="1" si="4"/>
        <v>984.72700337835852</v>
      </c>
      <c r="R48" s="27">
        <f t="shared" ca="1" si="5"/>
        <v>3741.3595234856784</v>
      </c>
      <c r="S48" s="7"/>
      <c r="T48" s="28">
        <f t="shared" ca="1" si="6"/>
        <v>-0.25404796507351307</v>
      </c>
      <c r="U48" s="27">
        <f t="shared" ca="1" si="7"/>
        <v>0.96771818313790403</v>
      </c>
      <c r="V48" s="7"/>
      <c r="W48" s="28">
        <f t="shared" ca="1" si="8"/>
        <v>-0.25154982154496047</v>
      </c>
      <c r="X48" s="27">
        <f t="shared" ca="1" si="11"/>
        <v>157.61111420847737</v>
      </c>
      <c r="Y48" s="7"/>
      <c r="Z48" s="28">
        <f t="shared" si="12"/>
        <v>157.73399999999995</v>
      </c>
      <c r="AA48" s="27">
        <f t="shared" si="9"/>
        <v>2.7529776423407348</v>
      </c>
      <c r="AB48" s="7"/>
      <c r="AC48" s="28">
        <f t="shared" ca="1" si="0"/>
        <v>-0.12288579152257739</v>
      </c>
      <c r="AD48" s="27">
        <f t="shared" ca="1" si="10"/>
        <v>4.9946339246417892E-2</v>
      </c>
      <c r="AE48" s="7">
        <v>121</v>
      </c>
    </row>
    <row r="49" spans="1:31" s="26" customFormat="1" x14ac:dyDescent="0.25">
      <c r="A49" s="26">
        <v>29</v>
      </c>
      <c r="B49" s="26">
        <v>600</v>
      </c>
      <c r="C49" s="26">
        <v>13447</v>
      </c>
      <c r="D49" s="26">
        <v>15069</v>
      </c>
      <c r="E49" s="26">
        <v>12857</v>
      </c>
      <c r="F49" s="26">
        <v>11225</v>
      </c>
      <c r="G49" s="27"/>
      <c r="H49" s="7"/>
      <c r="I49" s="28">
        <f t="shared" si="1"/>
        <v>590</v>
      </c>
      <c r="J49" s="27">
        <f t="shared" si="1"/>
        <v>3844</v>
      </c>
      <c r="K49" s="7"/>
      <c r="L49" s="124">
        <f t="shared" si="2"/>
        <v>-0.15591137987600923</v>
      </c>
      <c r="M49" s="27">
        <f t="shared" ca="1" si="3"/>
        <v>1.4009290123983256E-5</v>
      </c>
      <c r="N49" s="44"/>
      <c r="O49" s="44"/>
      <c r="P49" s="7"/>
      <c r="Q49" s="28">
        <f t="shared" ca="1" si="4"/>
        <v>628.72700337835852</v>
      </c>
      <c r="R49" s="27">
        <f t="shared" ca="1" si="5"/>
        <v>3818.3595234856784</v>
      </c>
      <c r="S49" s="7"/>
      <c r="T49" s="28">
        <f t="shared" ca="1" si="6"/>
        <v>-0.16220415937316227</v>
      </c>
      <c r="U49" s="27">
        <f t="shared" ca="1" si="7"/>
        <v>0.98763455301197489</v>
      </c>
      <c r="V49" s="7"/>
      <c r="W49" s="28">
        <f t="shared" ca="1" si="8"/>
        <v>-0.1596542785019385</v>
      </c>
      <c r="X49" s="27">
        <f t="shared" ca="1" si="11"/>
        <v>162.99956480743504</v>
      </c>
      <c r="Y49" s="7"/>
      <c r="Z49" s="28">
        <f t="shared" si="12"/>
        <v>163.13399999999996</v>
      </c>
      <c r="AA49" s="27">
        <f t="shared" si="9"/>
        <v>2.8472254219484285</v>
      </c>
      <c r="AB49" s="7"/>
      <c r="AC49" s="28">
        <f t="shared" ca="1" si="0"/>
        <v>-0.13443519256492209</v>
      </c>
      <c r="AD49" s="27">
        <f t="shared" ca="1" si="10"/>
        <v>-2.0614067047432627E-2</v>
      </c>
      <c r="AE49" s="7">
        <v>120</v>
      </c>
    </row>
    <row r="50" spans="1:31" s="26" customFormat="1" x14ac:dyDescent="0.25">
      <c r="A50" s="26">
        <v>30</v>
      </c>
      <c r="B50" s="26">
        <v>617</v>
      </c>
      <c r="C50" s="26">
        <v>13264</v>
      </c>
      <c r="D50" s="26">
        <v>15091</v>
      </c>
      <c r="E50" s="26">
        <v>13043</v>
      </c>
      <c r="F50" s="26">
        <v>11200</v>
      </c>
      <c r="G50" s="27"/>
      <c r="H50" s="7"/>
      <c r="I50" s="28">
        <f t="shared" si="1"/>
        <v>221</v>
      </c>
      <c r="J50" s="27">
        <f t="shared" si="1"/>
        <v>3891</v>
      </c>
      <c r="K50" s="7"/>
      <c r="L50" s="124">
        <f t="shared" si="2"/>
        <v>-5.9481401620291141E-2</v>
      </c>
      <c r="M50" s="27">
        <f t="shared" ca="1" si="3"/>
        <v>2.4438329814790179E-5</v>
      </c>
      <c r="N50" s="44"/>
      <c r="O50" s="44"/>
      <c r="P50" s="7"/>
      <c r="Q50" s="28">
        <f t="shared" ca="1" si="4"/>
        <v>259.72700337835846</v>
      </c>
      <c r="R50" s="27">
        <f t="shared" ca="1" si="5"/>
        <v>3865.3595234856784</v>
      </c>
      <c r="S50" s="7"/>
      <c r="T50" s="28">
        <f t="shared" ca="1" si="6"/>
        <v>-6.7006506835439086E-2</v>
      </c>
      <c r="U50" s="27">
        <f t="shared" ca="1" si="7"/>
        <v>0.99979129825978452</v>
      </c>
      <c r="V50" s="7"/>
      <c r="W50" s="28">
        <f t="shared" ca="1" si="8"/>
        <v>-6.4424915533975433E-2</v>
      </c>
      <c r="X50" s="27">
        <f t="shared" ca="1" si="11"/>
        <v>168.49522563630046</v>
      </c>
      <c r="Y50" s="7"/>
      <c r="Z50" s="28">
        <f t="shared" si="12"/>
        <v>168.68699999999995</v>
      </c>
      <c r="AA50" s="27">
        <f t="shared" si="9"/>
        <v>2.9441435553116739</v>
      </c>
      <c r="AB50" s="7"/>
      <c r="AC50" s="28">
        <f t="shared" ca="1" si="0"/>
        <v>-0.19177436369949419</v>
      </c>
      <c r="AD50" s="27">
        <f t="shared" ca="1" si="10"/>
        <v>0.10765825708884336</v>
      </c>
      <c r="AE50" s="7">
        <v>119</v>
      </c>
    </row>
    <row r="51" spans="1:31" s="26" customFormat="1" x14ac:dyDescent="0.25">
      <c r="A51" s="26">
        <v>31</v>
      </c>
      <c r="B51" s="26">
        <v>633</v>
      </c>
      <c r="C51" s="26">
        <v>13069</v>
      </c>
      <c r="D51" s="26">
        <v>15102</v>
      </c>
      <c r="E51" s="26">
        <v>13240</v>
      </c>
      <c r="F51" s="26">
        <v>11211</v>
      </c>
      <c r="G51" s="27"/>
      <c r="H51" s="7"/>
      <c r="I51" s="28">
        <f t="shared" si="1"/>
        <v>-171</v>
      </c>
      <c r="J51" s="27">
        <f t="shared" si="1"/>
        <v>3891</v>
      </c>
      <c r="K51" s="7"/>
      <c r="L51" s="124">
        <f t="shared" si="2"/>
        <v>4.0020726046555585E-2</v>
      </c>
      <c r="M51" s="27">
        <f t="shared" ca="1" si="3"/>
        <v>1.0982084480409429E-5</v>
      </c>
      <c r="N51" s="44"/>
      <c r="O51" s="44"/>
      <c r="P51" s="7"/>
      <c r="Q51" s="28">
        <f t="shared" ca="1" si="4"/>
        <v>-132.27299662164151</v>
      </c>
      <c r="R51" s="27">
        <f t="shared" ca="1" si="5"/>
        <v>3865.3595234856784</v>
      </c>
      <c r="S51" s="7"/>
      <c r="T51" s="28">
        <f t="shared" ca="1" si="6"/>
        <v>3.4124874722250564E-2</v>
      </c>
      <c r="U51" s="27">
        <f t="shared" ca="1" si="7"/>
        <v>0.99979129825978452</v>
      </c>
      <c r="V51" s="7"/>
      <c r="W51" s="28">
        <f t="shared" ca="1" si="8"/>
        <v>3.6706803223011043E-2</v>
      </c>
      <c r="X51" s="27">
        <f t="shared" ca="1" si="11"/>
        <v>174.28481397015855</v>
      </c>
      <c r="Y51" s="7"/>
      <c r="Z51" s="28">
        <f t="shared" si="12"/>
        <v>174.38399999999996</v>
      </c>
      <c r="AA51" s="27">
        <f t="shared" si="9"/>
        <v>3.0435749627977908</v>
      </c>
      <c r="AB51" s="7"/>
      <c r="AC51" s="28">
        <f t="shared" ca="1" si="0"/>
        <v>-9.9186029841405343E-2</v>
      </c>
      <c r="AD51" s="27">
        <f t="shared" ca="1" si="10"/>
        <v>1.4453224876234572E-2</v>
      </c>
      <c r="AE51" s="7">
        <v>118</v>
      </c>
    </row>
    <row r="52" spans="1:31" s="26" customFormat="1" x14ac:dyDescent="0.25">
      <c r="A52" s="26">
        <v>32</v>
      </c>
      <c r="B52" s="26">
        <v>627</v>
      </c>
      <c r="C52" s="26">
        <v>12874</v>
      </c>
      <c r="D52" s="26">
        <v>15071</v>
      </c>
      <c r="E52" s="26">
        <v>13422</v>
      </c>
      <c r="F52" s="26">
        <v>11219</v>
      </c>
      <c r="G52" s="27"/>
      <c r="H52" s="7"/>
      <c r="I52" s="28">
        <f t="shared" si="1"/>
        <v>-548</v>
      </c>
      <c r="J52" s="27">
        <f t="shared" si="1"/>
        <v>3852</v>
      </c>
      <c r="K52" s="7"/>
      <c r="L52" s="124">
        <f t="shared" si="2"/>
        <v>0.13819308779393344</v>
      </c>
      <c r="M52" s="27">
        <f t="shared" ca="1" si="3"/>
        <v>1.8066338076611952E-5</v>
      </c>
      <c r="N52" s="44"/>
      <c r="O52" s="44"/>
      <c r="P52" s="7"/>
      <c r="Q52" s="28">
        <f t="shared" ca="1" si="4"/>
        <v>-509.27299662164154</v>
      </c>
      <c r="R52" s="27">
        <f t="shared" ca="1" si="5"/>
        <v>3826.3595234856784</v>
      </c>
      <c r="S52" s="7"/>
      <c r="T52" s="28">
        <f t="shared" ca="1" si="6"/>
        <v>0.13138643300604905</v>
      </c>
      <c r="U52" s="27">
        <f t="shared" ca="1" si="7"/>
        <v>0.9897037862456447</v>
      </c>
      <c r="V52" s="7"/>
      <c r="W52" s="28">
        <f t="shared" ca="1" si="8"/>
        <v>0.13394263627949266</v>
      </c>
      <c r="X52" s="27">
        <f t="shared" ca="1" si="11"/>
        <v>179.88953300303524</v>
      </c>
      <c r="Y52" s="7"/>
      <c r="Z52" s="28">
        <f t="shared" si="12"/>
        <v>180.02699999999996</v>
      </c>
      <c r="AA52" s="27">
        <f t="shared" si="9"/>
        <v>3.142063892487831</v>
      </c>
      <c r="AB52" s="7"/>
      <c r="AC52" s="28">
        <f t="shared" ca="1" si="0"/>
        <v>-0.13746699696471865</v>
      </c>
      <c r="AD52" s="27">
        <f t="shared" ca="1" si="10"/>
        <v>0.10170126226782372</v>
      </c>
      <c r="AE52" s="7">
        <v>117</v>
      </c>
    </row>
    <row r="53" spans="1:31" s="26" customFormat="1" x14ac:dyDescent="0.25">
      <c r="A53" s="26">
        <v>33</v>
      </c>
      <c r="B53" s="26">
        <v>629</v>
      </c>
      <c r="C53" s="26">
        <v>12690</v>
      </c>
      <c r="D53" s="26">
        <v>15045</v>
      </c>
      <c r="E53" s="26">
        <v>13616</v>
      </c>
      <c r="F53" s="26">
        <v>11262</v>
      </c>
      <c r="G53" s="27"/>
      <c r="H53" s="7"/>
      <c r="I53" s="28">
        <f t="shared" si="1"/>
        <v>-926</v>
      </c>
      <c r="J53" s="27">
        <f t="shared" si="1"/>
        <v>3783</v>
      </c>
      <c r="K53" s="7"/>
      <c r="L53" s="124">
        <f t="shared" si="2"/>
        <v>0.23533237878950525</v>
      </c>
      <c r="M53" s="27">
        <f t="shared" ca="1" si="3"/>
        <v>1.5334730739785836E-5</v>
      </c>
      <c r="N53" s="44"/>
      <c r="O53" s="44"/>
      <c r="P53" s="7"/>
      <c r="Q53" s="28">
        <f t="shared" ca="1" si="4"/>
        <v>-887.27299662164148</v>
      </c>
      <c r="R53" s="27">
        <f t="shared" ca="1" si="5"/>
        <v>3757.3595234856784</v>
      </c>
      <c r="S53" s="7"/>
      <c r="T53" s="28">
        <f t="shared" ca="1" si="6"/>
        <v>0.2289059795081069</v>
      </c>
      <c r="U53" s="27">
        <f t="shared" ca="1" si="7"/>
        <v>0.97185664960524343</v>
      </c>
      <c r="V53" s="7"/>
      <c r="W53" s="28">
        <f t="shared" ca="1" si="8"/>
        <v>0.23141642031937487</v>
      </c>
      <c r="X53" s="27">
        <f t="shared" ca="1" si="11"/>
        <v>185.57589851289413</v>
      </c>
      <c r="Y53" s="7"/>
      <c r="Z53" s="28">
        <f t="shared" si="12"/>
        <v>185.68799999999996</v>
      </c>
      <c r="AA53" s="27">
        <f t="shared" si="9"/>
        <v>3.2408669814432303</v>
      </c>
      <c r="AB53" s="7"/>
      <c r="AC53" s="28">
        <f t="shared" ca="1" si="0"/>
        <v>-0.11210148710583212</v>
      </c>
      <c r="AD53" s="27">
        <f t="shared" ca="1" si="10"/>
        <v>7.5237856074551246E-2</v>
      </c>
      <c r="AE53" s="7">
        <v>116</v>
      </c>
    </row>
    <row r="54" spans="1:31" s="26" customFormat="1" x14ac:dyDescent="0.25">
      <c r="A54" s="26">
        <v>34</v>
      </c>
      <c r="B54" s="26">
        <v>633</v>
      </c>
      <c r="C54" s="26">
        <v>12507</v>
      </c>
      <c r="D54" s="26">
        <v>15001</v>
      </c>
      <c r="E54" s="26">
        <v>13806</v>
      </c>
      <c r="F54" s="26">
        <v>11317</v>
      </c>
      <c r="G54" s="27"/>
      <c r="H54" s="7"/>
      <c r="I54" s="28">
        <f t="shared" si="1"/>
        <v>-1299</v>
      </c>
      <c r="J54" s="27">
        <f t="shared" si="1"/>
        <v>3684</v>
      </c>
      <c r="K54" s="7"/>
      <c r="L54" s="124">
        <f t="shared" si="2"/>
        <v>0.33077115651823469</v>
      </c>
      <c r="M54" s="27">
        <f t="shared" ca="1" si="3"/>
        <v>1.0182070299128538E-5</v>
      </c>
      <c r="N54" s="44"/>
      <c r="O54" s="44"/>
      <c r="P54" s="7"/>
      <c r="Q54" s="28">
        <f t="shared" ca="1" si="4"/>
        <v>-1260.2729966216416</v>
      </c>
      <c r="R54" s="27">
        <f t="shared" ca="1" si="5"/>
        <v>3658.3595234856784</v>
      </c>
      <c r="S54" s="7"/>
      <c r="T54" s="28">
        <f t="shared" ca="1" si="6"/>
        <v>0.32513558491886774</v>
      </c>
      <c r="U54" s="27">
        <f t="shared" ca="1" si="7"/>
        <v>0.94624988833858081</v>
      </c>
      <c r="V54" s="7"/>
      <c r="W54" s="28">
        <f t="shared" ca="1" si="8"/>
        <v>0.3275802208718876</v>
      </c>
      <c r="X54" s="27">
        <f t="shared" ca="1" si="11"/>
        <v>191.27740659789583</v>
      </c>
      <c r="Y54" s="7"/>
      <c r="Z54" s="28">
        <f t="shared" si="12"/>
        <v>191.38499999999996</v>
      </c>
      <c r="AA54" s="27">
        <f t="shared" si="9"/>
        <v>3.3402983889293467</v>
      </c>
      <c r="AB54" s="7"/>
      <c r="AC54" s="28">
        <f t="shared" ca="1" si="0"/>
        <v>-0.10759340210412915</v>
      </c>
      <c r="AD54" s="27">
        <f t="shared" ca="1" si="10"/>
        <v>3.9888469486356826E-2</v>
      </c>
      <c r="AE54" s="7">
        <v>115</v>
      </c>
    </row>
    <row r="55" spans="1:31" s="26" customFormat="1" x14ac:dyDescent="0.25">
      <c r="A55" s="26">
        <v>35</v>
      </c>
      <c r="B55" s="26">
        <v>625</v>
      </c>
      <c r="C55" s="26">
        <v>12336</v>
      </c>
      <c r="D55" s="26">
        <v>14916</v>
      </c>
      <c r="E55" s="26">
        <v>13982</v>
      </c>
      <c r="F55" s="26">
        <v>11387</v>
      </c>
      <c r="G55" s="27"/>
      <c r="H55" s="7"/>
      <c r="I55" s="28">
        <f t="shared" si="1"/>
        <v>-1646</v>
      </c>
      <c r="J55" s="27">
        <f t="shared" si="1"/>
        <v>3529</v>
      </c>
      <c r="K55" s="7"/>
      <c r="L55" s="124">
        <f t="shared" si="2"/>
        <v>0.4218033722343591</v>
      </c>
      <c r="M55" s="27">
        <f t="shared" ca="1" si="3"/>
        <v>2.3082944415610091E-5</v>
      </c>
      <c r="N55" s="44"/>
      <c r="O55" s="44"/>
      <c r="P55" s="7"/>
      <c r="Q55" s="28">
        <f t="shared" ca="1" si="4"/>
        <v>-1607.2729966216416</v>
      </c>
      <c r="R55" s="27">
        <f t="shared" ca="1" si="5"/>
        <v>3503.3595234856784</v>
      </c>
      <c r="S55" s="7"/>
      <c r="T55" s="28">
        <f t="shared" ca="1" si="6"/>
        <v>0.41465749665488383</v>
      </c>
      <c r="U55" s="27">
        <f t="shared" ca="1" si="7"/>
        <v>0.9061584944362302</v>
      </c>
      <c r="V55" s="7"/>
      <c r="W55" s="28">
        <f t="shared" ca="1" si="8"/>
        <v>0.41699890094028208</v>
      </c>
      <c r="X55" s="27">
        <f t="shared" ca="1" si="11"/>
        <v>196.89326672305594</v>
      </c>
      <c r="Y55" s="7"/>
      <c r="Z55" s="28">
        <f t="shared" si="12"/>
        <v>197.00999999999996</v>
      </c>
      <c r="AA55" s="27">
        <f t="shared" si="9"/>
        <v>3.4384731593540279</v>
      </c>
      <c r="AB55" s="7"/>
      <c r="AC55" s="28">
        <f t="shared" ca="1" si="0"/>
        <v>-0.11673327694401792</v>
      </c>
      <c r="AD55" s="27">
        <f t="shared" ca="1" si="10"/>
        <v>0.12723561721506371</v>
      </c>
      <c r="AE55" s="7">
        <v>114</v>
      </c>
    </row>
    <row r="56" spans="1:31" s="26" customFormat="1" x14ac:dyDescent="0.25">
      <c r="A56" s="26">
        <v>36</v>
      </c>
      <c r="B56" s="26">
        <v>615</v>
      </c>
      <c r="C56" s="26">
        <v>12167</v>
      </c>
      <c r="D56" s="26">
        <v>14841</v>
      </c>
      <c r="E56" s="26">
        <v>14150</v>
      </c>
      <c r="F56" s="26">
        <v>11482</v>
      </c>
      <c r="G56" s="27"/>
      <c r="H56" s="7"/>
      <c r="I56" s="28">
        <f t="shared" si="1"/>
        <v>-1983</v>
      </c>
      <c r="J56" s="27">
        <f t="shared" si="1"/>
        <v>3359</v>
      </c>
      <c r="K56" s="7"/>
      <c r="L56" s="124">
        <f t="shared" si="2"/>
        <v>0.50742033617716997</v>
      </c>
      <c r="M56" s="27">
        <f t="shared" ca="1" si="3"/>
        <v>1.2907241806830269E-5</v>
      </c>
      <c r="N56" s="44"/>
      <c r="O56" s="44"/>
      <c r="P56" s="7"/>
      <c r="Q56" s="28">
        <f t="shared" ca="1" si="4"/>
        <v>-1944.2729966216416</v>
      </c>
      <c r="R56" s="27">
        <f t="shared" ca="1" si="5"/>
        <v>3333.3595234856784</v>
      </c>
      <c r="S56" s="7"/>
      <c r="T56" s="28">
        <f t="shared" ca="1" si="6"/>
        <v>0.50159952620830583</v>
      </c>
      <c r="U56" s="27">
        <f t="shared" ca="1" si="7"/>
        <v>0.86218728822074886</v>
      </c>
      <c r="V56" s="7"/>
      <c r="W56" s="28">
        <f t="shared" ca="1" si="8"/>
        <v>0.50382767117652905</v>
      </c>
      <c r="X56" s="27">
        <f t="shared" ca="1" si="11"/>
        <v>202.48247658496985</v>
      </c>
      <c r="Y56" s="7"/>
      <c r="Z56" s="28">
        <f t="shared" si="12"/>
        <v>202.54499999999996</v>
      </c>
      <c r="AA56" s="27">
        <f t="shared" si="9"/>
        <v>3.5350771334519138</v>
      </c>
      <c r="AB56" s="7"/>
      <c r="AC56" s="28">
        <f t="shared" ca="1" si="0"/>
        <v>-6.2523415030113938E-2</v>
      </c>
      <c r="AD56" s="27">
        <f t="shared" ca="1" si="10"/>
        <v>7.9790551433660539E-2</v>
      </c>
      <c r="AE56" s="7">
        <v>113</v>
      </c>
    </row>
    <row r="57" spans="1:31" s="26" customFormat="1" x14ac:dyDescent="0.25">
      <c r="A57" s="26">
        <v>37</v>
      </c>
      <c r="B57" s="26">
        <v>610</v>
      </c>
      <c r="C57" s="26">
        <v>12000</v>
      </c>
      <c r="D57" s="26">
        <v>14727</v>
      </c>
      <c r="E57" s="26">
        <v>14297</v>
      </c>
      <c r="F57" s="26">
        <v>11576</v>
      </c>
      <c r="G57" s="27"/>
      <c r="H57" s="7"/>
      <c r="I57" s="28">
        <f t="shared" si="1"/>
        <v>-2297</v>
      </c>
      <c r="J57" s="27">
        <f t="shared" si="1"/>
        <v>3151</v>
      </c>
      <c r="K57" s="7"/>
      <c r="L57" s="124">
        <f t="shared" si="2"/>
        <v>0.58767156557677702</v>
      </c>
      <c r="M57" s="27">
        <f t="shared" ca="1" si="3"/>
        <v>8.8461901620863285E-6</v>
      </c>
      <c r="N57" s="44"/>
      <c r="O57" s="44"/>
      <c r="P57" s="7"/>
      <c r="Q57" s="28">
        <f t="shared" ca="1" si="4"/>
        <v>-2258.2729966216416</v>
      </c>
      <c r="R57" s="27">
        <f t="shared" ca="1" si="5"/>
        <v>3125.3595234856784</v>
      </c>
      <c r="S57" s="7"/>
      <c r="T57" s="28">
        <f t="shared" ca="1" si="6"/>
        <v>0.58260782674176137</v>
      </c>
      <c r="U57" s="27">
        <f t="shared" ca="1" si="7"/>
        <v>0.80838722414533637</v>
      </c>
      <c r="V57" s="7"/>
      <c r="W57" s="28">
        <f t="shared" ca="1" si="8"/>
        <v>0.58469731102107969</v>
      </c>
      <c r="X57" s="27">
        <f t="shared" ca="1" si="11"/>
        <v>208.05996357441131</v>
      </c>
      <c r="Y57" s="7"/>
      <c r="Z57" s="28">
        <f t="shared" si="12"/>
        <v>208.03499999999997</v>
      </c>
      <c r="AA57" s="27">
        <f t="shared" si="9"/>
        <v>3.6308957093864032</v>
      </c>
      <c r="AB57" s="7"/>
      <c r="AC57" s="28">
        <f t="shared" ca="1" si="0"/>
        <v>2.496357441134478E-2</v>
      </c>
      <c r="AD57" s="27">
        <f t="shared" ca="1" si="10"/>
        <v>3.8610905401355922E-2</v>
      </c>
      <c r="AE57" s="7">
        <v>112</v>
      </c>
    </row>
    <row r="58" spans="1:31" s="26" customFormat="1" x14ac:dyDescent="0.25">
      <c r="A58" s="26">
        <v>38</v>
      </c>
      <c r="B58" s="26">
        <v>625</v>
      </c>
      <c r="C58" s="26">
        <v>11857</v>
      </c>
      <c r="D58" s="26">
        <v>14614</v>
      </c>
      <c r="E58" s="26">
        <v>14452</v>
      </c>
      <c r="F58" s="26">
        <v>11708</v>
      </c>
      <c r="G58" s="27"/>
      <c r="H58" s="7"/>
      <c r="I58" s="28">
        <f t="shared" si="1"/>
        <v>-2595</v>
      </c>
      <c r="J58" s="27">
        <f t="shared" si="1"/>
        <v>2906</v>
      </c>
      <c r="K58" s="7"/>
      <c r="L58" s="124">
        <f t="shared" si="2"/>
        <v>0.66430132328973279</v>
      </c>
      <c r="M58" s="27">
        <f t="shared" ca="1" si="3"/>
        <v>8.3342570276584411E-6</v>
      </c>
      <c r="N58" s="44"/>
      <c r="O58" s="44"/>
      <c r="P58" s="7"/>
      <c r="Q58" s="28">
        <f t="shared" ca="1" si="4"/>
        <v>-2556.2729966216416</v>
      </c>
      <c r="R58" s="27">
        <f t="shared" ca="1" si="5"/>
        <v>2880.3595234856784</v>
      </c>
      <c r="S58" s="7"/>
      <c r="T58" s="28">
        <f t="shared" ca="1" si="6"/>
        <v>0.65948831578306621</v>
      </c>
      <c r="U58" s="27">
        <f t="shared" ca="1" si="7"/>
        <v>0.74501695636420162</v>
      </c>
      <c r="V58" s="7"/>
      <c r="W58" s="28">
        <f t="shared" ca="1" si="8"/>
        <v>0.66141441195966766</v>
      </c>
      <c r="X58" s="27">
        <f t="shared" ca="1" si="11"/>
        <v>213.78034261288587</v>
      </c>
      <c r="Y58" s="7"/>
      <c r="Z58" s="28">
        <f t="shared" si="12"/>
        <v>213.65999999999997</v>
      </c>
      <c r="AA58" s="27">
        <f t="shared" si="9"/>
        <v>3.7290704798110834</v>
      </c>
      <c r="AB58" s="7"/>
      <c r="AC58" s="28">
        <f t="shared" ca="1" si="0"/>
        <v>0.12034261288590642</v>
      </c>
      <c r="AD58" s="27">
        <f t="shared" ca="1" si="10"/>
        <v>-2.2913776624307047E-2</v>
      </c>
      <c r="AE58" s="7">
        <v>111</v>
      </c>
    </row>
    <row r="59" spans="1:31" s="26" customFormat="1" x14ac:dyDescent="0.25">
      <c r="A59" s="26">
        <v>39</v>
      </c>
      <c r="B59" s="26">
        <v>629</v>
      </c>
      <c r="C59" s="26">
        <v>11724</v>
      </c>
      <c r="D59" s="26">
        <v>14485</v>
      </c>
      <c r="E59" s="26">
        <v>14592</v>
      </c>
      <c r="F59" s="26">
        <v>11843</v>
      </c>
      <c r="G59" s="27"/>
      <c r="H59" s="7"/>
      <c r="I59" s="28">
        <f t="shared" si="1"/>
        <v>-2868</v>
      </c>
      <c r="J59" s="27">
        <f t="shared" si="1"/>
        <v>2642</v>
      </c>
      <c r="K59" s="7"/>
      <c r="L59" s="124">
        <f t="shared" si="2"/>
        <v>0.73496434909239117</v>
      </c>
      <c r="M59" s="27">
        <f t="shared" ca="1" si="3"/>
        <v>1.085869858982901E-5</v>
      </c>
      <c r="N59" s="44"/>
      <c r="O59" s="44"/>
      <c r="P59" s="7"/>
      <c r="Q59" s="28">
        <f t="shared" ca="1" si="4"/>
        <v>-2829.2729966216416</v>
      </c>
      <c r="R59" s="27">
        <f t="shared" ca="1" si="5"/>
        <v>2616.3595234856784</v>
      </c>
      <c r="S59" s="7"/>
      <c r="T59" s="28">
        <f t="shared" ca="1" si="6"/>
        <v>0.72991909936788579</v>
      </c>
      <c r="U59" s="27">
        <f t="shared" ca="1" si="7"/>
        <v>0.67673225965310113</v>
      </c>
      <c r="V59" s="7"/>
      <c r="W59" s="28">
        <f t="shared" ca="1" si="8"/>
        <v>0.73166909514317435</v>
      </c>
      <c r="X59" s="27">
        <f t="shared" ca="1" si="11"/>
        <v>219.41595097780589</v>
      </c>
      <c r="Y59" s="7"/>
      <c r="Z59" s="28">
        <f t="shared" si="12"/>
        <v>219.32099999999997</v>
      </c>
      <c r="AA59" s="27">
        <f t="shared" si="9"/>
        <v>3.8278735687664827</v>
      </c>
      <c r="AB59" s="7"/>
      <c r="AC59" s="28">
        <f t="shared" ca="1" si="0"/>
        <v>9.4950977805922321E-2</v>
      </c>
      <c r="AD59" s="27">
        <f t="shared" ca="1" si="10"/>
        <v>5.6902654569341848E-3</v>
      </c>
      <c r="AE59" s="7">
        <v>110</v>
      </c>
    </row>
    <row r="60" spans="1:31" s="26" customFormat="1" x14ac:dyDescent="0.25">
      <c r="A60" s="26">
        <v>40</v>
      </c>
      <c r="B60" s="26">
        <v>620</v>
      </c>
      <c r="C60" s="26">
        <v>11599</v>
      </c>
      <c r="D60" s="26">
        <v>14336</v>
      </c>
      <c r="E60" s="26">
        <v>14718</v>
      </c>
      <c r="F60" s="26">
        <v>11987</v>
      </c>
      <c r="G60" s="27"/>
      <c r="H60" s="7"/>
      <c r="I60" s="28">
        <f t="shared" si="1"/>
        <v>-3119</v>
      </c>
      <c r="J60" s="27">
        <f t="shared" si="1"/>
        <v>2349</v>
      </c>
      <c r="K60" s="7"/>
      <c r="L60" s="124">
        <f t="shared" si="2"/>
        <v>0.79760725619094874</v>
      </c>
      <c r="M60" s="27">
        <f t="shared" ca="1" si="3"/>
        <v>1.90055932555878E-6</v>
      </c>
      <c r="N60" s="44"/>
      <c r="O60" s="44"/>
      <c r="P60" s="7"/>
      <c r="Q60" s="28">
        <f t="shared" ca="1" si="4"/>
        <v>-3080.2729966216416</v>
      </c>
      <c r="R60" s="27">
        <f t="shared" ca="1" si="5"/>
        <v>2323.3595234856784</v>
      </c>
      <c r="S60" s="7"/>
      <c r="T60" s="28">
        <f t="shared" ca="1" si="6"/>
        <v>0.7946741421509983</v>
      </c>
      <c r="U60" s="27">
        <f t="shared" ca="1" si="7"/>
        <v>0.60094659246994808</v>
      </c>
      <c r="V60" s="7"/>
      <c r="W60" s="28">
        <f t="shared" ca="1" si="8"/>
        <v>0.79622864844196473</v>
      </c>
      <c r="X60" s="27">
        <f t="shared" ca="1" si="11"/>
        <v>225.13881438983196</v>
      </c>
      <c r="Y60" s="7"/>
      <c r="Z60" s="28">
        <f t="shared" si="12"/>
        <v>224.90099999999998</v>
      </c>
      <c r="AA60" s="27">
        <f t="shared" si="9"/>
        <v>3.9252629410277664</v>
      </c>
      <c r="AB60" s="7"/>
      <c r="AC60" s="28">
        <f t="shared" ca="1" si="0"/>
        <v>0.237814389831982</v>
      </c>
      <c r="AD60" s="27">
        <f t="shared" ca="1" si="10"/>
        <v>3.6620906046152868E-2</v>
      </c>
      <c r="AE60" s="7">
        <v>109</v>
      </c>
    </row>
    <row r="61" spans="1:31" s="26" customFormat="1" x14ac:dyDescent="0.25">
      <c r="A61" s="26">
        <v>41</v>
      </c>
      <c r="B61" s="26">
        <v>642</v>
      </c>
      <c r="C61" s="26">
        <v>11485</v>
      </c>
      <c r="D61" s="26">
        <v>14165</v>
      </c>
      <c r="E61" s="26">
        <v>14816</v>
      </c>
      <c r="F61" s="26">
        <v>12141</v>
      </c>
      <c r="G61" s="27"/>
      <c r="H61" s="7"/>
      <c r="I61" s="28">
        <f t="shared" si="1"/>
        <v>-3331</v>
      </c>
      <c r="J61" s="27">
        <f t="shared" si="1"/>
        <v>2024</v>
      </c>
      <c r="K61" s="7"/>
      <c r="L61" s="124">
        <f t="shared" si="2"/>
        <v>0.85450437093530396</v>
      </c>
      <c r="M61" s="27">
        <f t="shared" ca="1" si="3"/>
        <v>1.4433291671209141E-5</v>
      </c>
      <c r="N61" s="44"/>
      <c r="O61" s="44"/>
      <c r="P61" s="7"/>
      <c r="Q61" s="28">
        <f t="shared" ca="1" si="4"/>
        <v>-3292.2729966216416</v>
      </c>
      <c r="R61" s="27">
        <f t="shared" ca="1" si="5"/>
        <v>1998.3595234856784</v>
      </c>
      <c r="S61" s="7"/>
      <c r="T61" s="28">
        <f t="shared" ca="1" si="6"/>
        <v>0.84936764442199375</v>
      </c>
      <c r="U61" s="27">
        <f t="shared" ca="1" si="7"/>
        <v>0.51688399235211613</v>
      </c>
      <c r="V61" s="7"/>
      <c r="W61" s="28">
        <f t="shared" ca="1" si="8"/>
        <v>0.8507052537126838</v>
      </c>
      <c r="X61" s="27">
        <f t="shared" ca="1" si="11"/>
        <v>230.89953122571683</v>
      </c>
      <c r="Y61" s="7"/>
      <c r="Z61" s="28">
        <f t="shared" si="12"/>
        <v>230.67899999999997</v>
      </c>
      <c r="AA61" s="27">
        <f t="shared" si="9"/>
        <v>4.0261080652079988</v>
      </c>
      <c r="AB61" s="7"/>
      <c r="AC61" s="28">
        <f t="shared" ca="1" si="0"/>
        <v>0.22053122571685435</v>
      </c>
      <c r="AD61" s="27">
        <f t="shared" ca="1" si="10"/>
        <v>8.3253080904626131E-3</v>
      </c>
      <c r="AE61" s="7">
        <v>108</v>
      </c>
    </row>
    <row r="62" spans="1:31" s="26" customFormat="1" x14ac:dyDescent="0.25">
      <c r="A62" s="26">
        <v>42</v>
      </c>
      <c r="B62" s="26">
        <v>628</v>
      </c>
      <c r="C62" s="26">
        <v>11392</v>
      </c>
      <c r="D62" s="26">
        <v>13997</v>
      </c>
      <c r="E62" s="26">
        <v>14909</v>
      </c>
      <c r="F62" s="26">
        <v>12306</v>
      </c>
      <c r="G62" s="27"/>
      <c r="H62" s="7"/>
      <c r="I62" s="28">
        <f t="shared" si="1"/>
        <v>-3517</v>
      </c>
      <c r="J62" s="27">
        <f t="shared" si="1"/>
        <v>1691</v>
      </c>
      <c r="K62" s="7"/>
      <c r="L62" s="124">
        <f t="shared" si="2"/>
        <v>0.90176811761390041</v>
      </c>
      <c r="M62" s="27">
        <f t="shared" ca="1" si="3"/>
        <v>1.0885500337522947E-5</v>
      </c>
      <c r="N62" s="44"/>
      <c r="O62" s="44"/>
      <c r="P62" s="7"/>
      <c r="Q62" s="28">
        <f t="shared" ca="1" si="4"/>
        <v>-3478.2729966216416</v>
      </c>
      <c r="R62" s="27">
        <f t="shared" ca="1" si="5"/>
        <v>1665.3595234856784</v>
      </c>
      <c r="S62" s="7"/>
      <c r="T62" s="28">
        <f t="shared" ca="1" si="6"/>
        <v>0.89735345301824443</v>
      </c>
      <c r="U62" s="27">
        <f t="shared" ca="1" si="7"/>
        <v>0.43075215900061453</v>
      </c>
      <c r="V62" s="7"/>
      <c r="W62" s="28">
        <f t="shared" ca="1" si="8"/>
        <v>0.89846879945138214</v>
      </c>
      <c r="X62" s="27">
        <f t="shared" ca="1" si="11"/>
        <v>236.56775584765478</v>
      </c>
      <c r="Y62" s="7"/>
      <c r="Z62" s="28">
        <f t="shared" si="12"/>
        <v>236.33099999999996</v>
      </c>
      <c r="AA62" s="27">
        <f t="shared" si="9"/>
        <v>4.1247540745307179</v>
      </c>
      <c r="AB62" s="7"/>
      <c r="AC62" s="28">
        <f t="shared" ca="1" si="0"/>
        <v>0.23675584765481972</v>
      </c>
      <c r="AD62" s="27">
        <f t="shared" ca="1" si="10"/>
        <v>5.4687701217716267E-2</v>
      </c>
      <c r="AE62" s="7">
        <v>107</v>
      </c>
    </row>
    <row r="63" spans="1:31" s="26" customFormat="1" x14ac:dyDescent="0.25">
      <c r="A63" s="26">
        <v>43</v>
      </c>
      <c r="B63" s="26">
        <v>628</v>
      </c>
      <c r="C63" s="26">
        <v>11318</v>
      </c>
      <c r="D63" s="26">
        <v>13823</v>
      </c>
      <c r="E63" s="26">
        <v>14984</v>
      </c>
      <c r="F63" s="26">
        <v>12485</v>
      </c>
      <c r="G63" s="27"/>
      <c r="H63" s="7"/>
      <c r="I63" s="28">
        <f t="shared" si="1"/>
        <v>-3666</v>
      </c>
      <c r="J63" s="27">
        <f t="shared" si="1"/>
        <v>1338</v>
      </c>
      <c r="K63" s="7"/>
      <c r="L63" s="124">
        <f t="shared" si="2"/>
        <v>0.94026859344403946</v>
      </c>
      <c r="M63" s="27">
        <f t="shared" ca="1" si="3"/>
        <v>1.2925483799286219E-5</v>
      </c>
      <c r="N63" s="44"/>
      <c r="O63" s="44"/>
      <c r="P63" s="7"/>
      <c r="Q63" s="28">
        <f t="shared" ca="1" si="4"/>
        <v>-3627.2729966216416</v>
      </c>
      <c r="R63" s="27">
        <f t="shared" ca="1" si="5"/>
        <v>1312.3595234856784</v>
      </c>
      <c r="S63" s="7"/>
      <c r="T63" s="28">
        <f t="shared" ca="1" si="6"/>
        <v>0.93579369753889685</v>
      </c>
      <c r="U63" s="27">
        <f t="shared" ca="1" si="7"/>
        <v>0.33944724256493858</v>
      </c>
      <c r="V63" s="7"/>
      <c r="W63" s="28">
        <f t="shared" ca="1" si="8"/>
        <v>0.93667339055695698</v>
      </c>
      <c r="X63" s="27">
        <f t="shared" ca="1" si="11"/>
        <v>242.26183078641452</v>
      </c>
      <c r="Y63" s="7"/>
      <c r="Z63" s="28">
        <f t="shared" si="12"/>
        <v>241.98299999999995</v>
      </c>
      <c r="AA63" s="27">
        <f t="shared" si="9"/>
        <v>4.2234000838534378</v>
      </c>
      <c r="AB63" s="7"/>
      <c r="AC63" s="28">
        <f t="shared" ca="1" si="0"/>
        <v>0.27883078641457359</v>
      </c>
      <c r="AD63" s="27">
        <f t="shared" ca="1" si="10"/>
        <v>1.6933366834564367E-2</v>
      </c>
      <c r="AE63" s="7">
        <v>106</v>
      </c>
    </row>
    <row r="64" spans="1:31" s="26" customFormat="1" x14ac:dyDescent="0.25">
      <c r="A64" s="26">
        <v>44</v>
      </c>
      <c r="B64" s="26">
        <v>623</v>
      </c>
      <c r="C64" s="26">
        <v>11266</v>
      </c>
      <c r="D64" s="26">
        <v>13650</v>
      </c>
      <c r="E64" s="26">
        <v>15050</v>
      </c>
      <c r="F64" s="26">
        <v>12673</v>
      </c>
      <c r="G64" s="27"/>
      <c r="H64" s="7"/>
      <c r="I64" s="28">
        <f t="shared" si="1"/>
        <v>-3784</v>
      </c>
      <c r="J64" s="27">
        <f t="shared" si="1"/>
        <v>977</v>
      </c>
      <c r="K64" s="7"/>
      <c r="L64" s="124">
        <f t="shared" si="2"/>
        <v>0.96943477318393423</v>
      </c>
      <c r="M64" s="27">
        <f t="shared" ca="1" si="3"/>
        <v>6.5525578435788202E-6</v>
      </c>
      <c r="N64" s="44"/>
      <c r="O64" s="44"/>
      <c r="P64" s="7"/>
      <c r="Q64" s="28">
        <f t="shared" ca="1" si="4"/>
        <v>-3745.2729966216416</v>
      </c>
      <c r="R64" s="27">
        <f t="shared" ca="1" si="5"/>
        <v>951.35952348567855</v>
      </c>
      <c r="S64" s="7"/>
      <c r="T64" s="28">
        <f t="shared" ca="1" si="6"/>
        <v>0.96623630729350751</v>
      </c>
      <c r="U64" s="27">
        <f t="shared" ca="1" si="7"/>
        <v>0.24607309289559301</v>
      </c>
      <c r="V64" s="7"/>
      <c r="W64" s="28">
        <f t="shared" ca="1" si="8"/>
        <v>0.96687497673820288</v>
      </c>
      <c r="X64" s="27">
        <f t="shared" ca="1" si="11"/>
        <v>247.90333477179922</v>
      </c>
      <c r="Y64" s="7"/>
      <c r="Z64" s="28">
        <f t="shared" si="12"/>
        <v>247.58999999999995</v>
      </c>
      <c r="AA64" s="27">
        <f t="shared" si="9"/>
        <v>4.3212606950127599</v>
      </c>
      <c r="AB64" s="7"/>
      <c r="AC64" s="28">
        <f t="shared" ca="1" si="0"/>
        <v>0.31333477179927627</v>
      </c>
      <c r="AD64" s="27">
        <f t="shared" ca="1" si="10"/>
        <v>2.699114226655297E-2</v>
      </c>
      <c r="AE64" s="7">
        <v>105</v>
      </c>
    </row>
    <row r="65" spans="1:31" s="26" customFormat="1" x14ac:dyDescent="0.25">
      <c r="A65" s="26">
        <v>45</v>
      </c>
      <c r="B65" s="26">
        <v>602</v>
      </c>
      <c r="C65" s="26">
        <v>11224</v>
      </c>
      <c r="D65" s="26">
        <v>13470</v>
      </c>
      <c r="E65" s="26">
        <v>15087</v>
      </c>
      <c r="F65" s="26">
        <v>12851</v>
      </c>
      <c r="G65" s="27"/>
      <c r="H65" s="7"/>
      <c r="I65" s="28">
        <f t="shared" si="1"/>
        <v>-3863</v>
      </c>
      <c r="J65" s="27">
        <f t="shared" si="1"/>
        <v>619</v>
      </c>
      <c r="K65" s="7"/>
      <c r="L65" s="124">
        <f t="shared" si="2"/>
        <v>0.98881208190682834</v>
      </c>
      <c r="M65" s="27">
        <f t="shared" ca="1" si="3"/>
        <v>3.2223453719520765E-6</v>
      </c>
      <c r="N65" s="44"/>
      <c r="O65" s="44"/>
      <c r="P65" s="7"/>
      <c r="Q65" s="28">
        <f t="shared" ca="1" si="4"/>
        <v>-3824.2729966216416</v>
      </c>
      <c r="R65" s="27">
        <f t="shared" ca="1" si="5"/>
        <v>593.35952348567855</v>
      </c>
      <c r="S65" s="7"/>
      <c r="T65" s="28">
        <f t="shared" ca="1" si="6"/>
        <v>0.98661737653600112</v>
      </c>
      <c r="U65" s="27">
        <f t="shared" ca="1" si="7"/>
        <v>0.15347490568887354</v>
      </c>
      <c r="V65" s="7"/>
      <c r="W65" s="28">
        <f t="shared" ca="1" si="8"/>
        <v>0.98701699266894849</v>
      </c>
      <c r="X65" s="27">
        <f t="shared" ca="1" si="11"/>
        <v>253.34382130710037</v>
      </c>
      <c r="Y65" s="7"/>
      <c r="Z65" s="28">
        <f t="shared" si="12"/>
        <v>253.00799999999995</v>
      </c>
      <c r="AA65" s="27">
        <f t="shared" si="9"/>
        <v>4.4158226338858118</v>
      </c>
      <c r="AB65" s="7"/>
      <c r="AC65" s="28">
        <f t="shared" ca="1" si="0"/>
        <v>0.33582130710041724</v>
      </c>
      <c r="AD65" s="27">
        <f t="shared" ca="1" si="10"/>
        <v>1.6133383912375621E-2</v>
      </c>
      <c r="AE65" s="7">
        <v>104</v>
      </c>
    </row>
    <row r="66" spans="1:31" s="26" customFormat="1" x14ac:dyDescent="0.25">
      <c r="A66" s="26">
        <v>46</v>
      </c>
      <c r="B66" s="26">
        <v>628</v>
      </c>
      <c r="C66" s="26">
        <v>11206</v>
      </c>
      <c r="D66" s="26">
        <v>13287</v>
      </c>
      <c r="E66" s="26">
        <v>15110</v>
      </c>
      <c r="F66" s="26">
        <v>13045</v>
      </c>
      <c r="G66" s="27"/>
      <c r="H66" s="7"/>
      <c r="I66" s="28">
        <f t="shared" si="1"/>
        <v>-3904</v>
      </c>
      <c r="J66" s="27">
        <f t="shared" si="1"/>
        <v>242</v>
      </c>
      <c r="K66" s="7"/>
      <c r="L66" s="124">
        <f t="shared" si="2"/>
        <v>0.99961370549859874</v>
      </c>
      <c r="M66" s="27">
        <f t="shared" ca="1" si="3"/>
        <v>5.1573168859992633E-6</v>
      </c>
      <c r="N66" s="44"/>
      <c r="O66" s="44"/>
      <c r="P66" s="7"/>
      <c r="Q66" s="28">
        <f t="shared" ca="1" si="4"/>
        <v>-3865.2729966216416</v>
      </c>
      <c r="R66" s="27">
        <f t="shared" ca="1" si="5"/>
        <v>216.35952348567855</v>
      </c>
      <c r="S66" s="7"/>
      <c r="T66" s="28">
        <f t="shared" ca="1" si="6"/>
        <v>0.99719489348463697</v>
      </c>
      <c r="U66" s="27">
        <f t="shared" ca="1" si="7"/>
        <v>5.5962289552188495E-2</v>
      </c>
      <c r="V66" s="7"/>
      <c r="W66" s="28">
        <f t="shared" ca="1" si="8"/>
        <v>0.99734273282461094</v>
      </c>
      <c r="X66" s="27">
        <f t="shared" ca="1" si="11"/>
        <v>258.97059619751019</v>
      </c>
      <c r="Y66" s="7"/>
      <c r="Z66" s="28">
        <f t="shared" si="12"/>
        <v>258.65999999999997</v>
      </c>
      <c r="AA66" s="27">
        <f t="shared" si="9"/>
        <v>4.5144686432085326</v>
      </c>
      <c r="AB66" s="7"/>
      <c r="AC66" s="28">
        <f t="shared" ca="1" si="0"/>
        <v>0.31059619751022183</v>
      </c>
      <c r="AD66" s="27">
        <f t="shared" ca="1" si="10"/>
        <v>-2.5386977791185927E-2</v>
      </c>
      <c r="AE66" s="7">
        <v>103</v>
      </c>
    </row>
    <row r="67" spans="1:31" s="26" customFormat="1" x14ac:dyDescent="0.25">
      <c r="A67" s="26">
        <v>47</v>
      </c>
      <c r="B67" s="26">
        <v>625</v>
      </c>
      <c r="C67" s="26">
        <v>11198</v>
      </c>
      <c r="D67" s="26">
        <v>13095</v>
      </c>
      <c r="E67" s="26">
        <v>15113</v>
      </c>
      <c r="F67" s="26">
        <v>13226</v>
      </c>
      <c r="G67" s="27"/>
      <c r="H67" s="7"/>
      <c r="I67" s="28">
        <f t="shared" si="1"/>
        <v>-3915</v>
      </c>
      <c r="J67" s="27">
        <f t="shared" si="1"/>
        <v>-131</v>
      </c>
      <c r="K67" s="7"/>
      <c r="L67" s="124">
        <f t="shared" si="2"/>
        <v>1.0007191740998382</v>
      </c>
      <c r="M67" s="27">
        <f t="shared" ca="1" si="3"/>
        <v>6.2047401136127955E-7</v>
      </c>
      <c r="N67" s="44"/>
      <c r="O67" s="44"/>
      <c r="P67" s="7"/>
      <c r="Q67" s="28">
        <f t="shared" ca="1" si="4"/>
        <v>-3876.2729966216416</v>
      </c>
      <c r="R67" s="27">
        <f t="shared" ca="1" si="5"/>
        <v>-156.64047651432145</v>
      </c>
      <c r="S67" s="7"/>
      <c r="T67" s="28">
        <f t="shared" ca="1" si="6"/>
        <v>1.0000327638854904</v>
      </c>
      <c r="U67" s="27">
        <f t="shared" ca="1" si="7"/>
        <v>-4.0515709967661684E-2</v>
      </c>
      <c r="V67" s="7"/>
      <c r="W67" s="28">
        <f t="shared" ca="1" si="8"/>
        <v>0.99993147237243041</v>
      </c>
      <c r="X67" s="27">
        <f t="shared" ca="1" si="11"/>
        <v>264.50244352199707</v>
      </c>
      <c r="Y67" s="7"/>
      <c r="Z67" s="28">
        <f t="shared" si="12"/>
        <v>264.28499999999997</v>
      </c>
      <c r="AA67" s="27">
        <f t="shared" si="9"/>
        <v>4.6126434136332133</v>
      </c>
      <c r="AB67" s="7"/>
      <c r="AC67" s="28">
        <f t="shared" ca="1" si="0"/>
        <v>0.21744352199709738</v>
      </c>
      <c r="AD67" s="27">
        <f t="shared" ca="1" si="10"/>
        <v>-4.7720692170912571E-2</v>
      </c>
      <c r="AE67" s="7">
        <v>102</v>
      </c>
    </row>
    <row r="68" spans="1:31" s="26" customFormat="1" x14ac:dyDescent="0.25">
      <c r="A68" s="26">
        <v>48</v>
      </c>
      <c r="B68" s="26">
        <v>634</v>
      </c>
      <c r="C68" s="26">
        <v>11218</v>
      </c>
      <c r="D68" s="26">
        <v>12900</v>
      </c>
      <c r="E68" s="26">
        <v>15092</v>
      </c>
      <c r="F68" s="26">
        <v>13414</v>
      </c>
      <c r="G68" s="27"/>
      <c r="H68" s="7"/>
      <c r="I68" s="28">
        <f t="shared" si="1"/>
        <v>-3874</v>
      </c>
      <c r="J68" s="27">
        <f t="shared" si="1"/>
        <v>-514</v>
      </c>
      <c r="K68" s="7"/>
      <c r="L68" s="124">
        <f t="shared" si="2"/>
        <v>0.99199956520690924</v>
      </c>
      <c r="M68" s="27">
        <f t="shared" ca="1" si="3"/>
        <v>8.418497589229687E-6</v>
      </c>
      <c r="N68" s="44"/>
      <c r="O68" s="44"/>
      <c r="P68" s="7"/>
      <c r="Q68" s="28">
        <f t="shared" ca="1" si="4"/>
        <v>-3835.2729966216416</v>
      </c>
      <c r="R68" s="27">
        <f t="shared" ca="1" si="5"/>
        <v>-539.64047651432145</v>
      </c>
      <c r="S68" s="7"/>
      <c r="T68" s="28">
        <f t="shared" ca="1" si="6"/>
        <v>0.9894552469368546</v>
      </c>
      <c r="U68" s="27">
        <f t="shared" ca="1" si="7"/>
        <v>-0.13958025102959901</v>
      </c>
      <c r="V68" s="7"/>
      <c r="W68" s="28">
        <f t="shared" ca="1" si="8"/>
        <v>0.98909810047522118</v>
      </c>
      <c r="X68" s="27">
        <f t="shared" ca="1" si="11"/>
        <v>270.21464054683531</v>
      </c>
      <c r="Y68" s="7"/>
      <c r="Z68" s="28">
        <f t="shared" si="12"/>
        <v>269.99099999999999</v>
      </c>
      <c r="AA68" s="27">
        <f t="shared" si="9"/>
        <v>4.7122319007520099</v>
      </c>
      <c r="AB68" s="7"/>
      <c r="AC68" s="28">
        <f t="shared" ca="1" si="0"/>
        <v>0.22364054683532686</v>
      </c>
      <c r="AD68" s="27">
        <f t="shared" ca="1" si="10"/>
        <v>-2.0305810336083141E-2</v>
      </c>
      <c r="AE68" s="7">
        <v>101</v>
      </c>
    </row>
    <row r="69" spans="1:31" s="26" customFormat="1" x14ac:dyDescent="0.25">
      <c r="A69" s="26">
        <v>49</v>
      </c>
      <c r="B69" s="26">
        <v>638</v>
      </c>
      <c r="C69" s="26">
        <v>11261</v>
      </c>
      <c r="D69" s="26">
        <v>12725</v>
      </c>
      <c r="E69" s="26">
        <v>15067</v>
      </c>
      <c r="F69" s="26">
        <v>13610</v>
      </c>
      <c r="G69" s="27"/>
      <c r="H69" s="7"/>
      <c r="I69" s="28">
        <f t="shared" si="1"/>
        <v>-3806</v>
      </c>
      <c r="J69" s="27">
        <f t="shared" si="1"/>
        <v>-885</v>
      </c>
      <c r="K69" s="7"/>
      <c r="L69" s="124">
        <f t="shared" si="2"/>
        <v>0.97330705820052543</v>
      </c>
      <c r="M69" s="27">
        <f t="shared" ca="1" si="3"/>
        <v>4.0000780122004871E-6</v>
      </c>
      <c r="N69" s="44"/>
      <c r="O69" s="44"/>
      <c r="P69" s="7"/>
      <c r="Q69" s="28">
        <f t="shared" ca="1" si="4"/>
        <v>-3767.2729966216416</v>
      </c>
      <c r="R69" s="27">
        <f t="shared" ca="1" si="5"/>
        <v>-910.64047651432145</v>
      </c>
      <c r="S69" s="7"/>
      <c r="T69" s="28">
        <f t="shared" ca="1" si="6"/>
        <v>0.97191204809521459</v>
      </c>
      <c r="U69" s="27">
        <f t="shared" ca="1" si="7"/>
        <v>-0.23554094224103175</v>
      </c>
      <c r="V69" s="7"/>
      <c r="W69" s="28">
        <f t="shared" ca="1" si="8"/>
        <v>0.9713070386975704</v>
      </c>
      <c r="X69" s="27">
        <f t="shared" ca="1" si="11"/>
        <v>275.81321237294833</v>
      </c>
      <c r="Y69" s="7"/>
      <c r="Z69" s="28">
        <f t="shared" si="12"/>
        <v>275.733</v>
      </c>
      <c r="AA69" s="27">
        <f t="shared" si="9"/>
        <v>4.8124487064015247</v>
      </c>
      <c r="AB69" s="7"/>
      <c r="AC69" s="28">
        <f t="shared" ca="1" si="0"/>
        <v>8.0212372948324173E-2</v>
      </c>
      <c r="AD69" s="27">
        <f t="shared" ca="1" si="10"/>
        <v>4.2465746508128177E-2</v>
      </c>
      <c r="AE69" s="7">
        <v>100</v>
      </c>
    </row>
    <row r="70" spans="1:31" s="26" customFormat="1" x14ac:dyDescent="0.25">
      <c r="A70" s="26">
        <v>50</v>
      </c>
      <c r="B70" s="26">
        <v>623</v>
      </c>
      <c r="C70" s="26">
        <v>11305</v>
      </c>
      <c r="D70" s="26">
        <v>12533</v>
      </c>
      <c r="E70" s="26">
        <v>15009</v>
      </c>
      <c r="F70" s="26">
        <v>13784</v>
      </c>
      <c r="G70" s="27"/>
      <c r="H70" s="7"/>
      <c r="I70" s="28">
        <f t="shared" si="1"/>
        <v>-3704</v>
      </c>
      <c r="J70" s="27">
        <f t="shared" si="1"/>
        <v>-1251</v>
      </c>
      <c r="K70" s="7"/>
      <c r="L70" s="124">
        <f t="shared" si="2"/>
        <v>0.94563179107472839</v>
      </c>
      <c r="M70" s="27">
        <f t="shared" ca="1" si="3"/>
        <v>7.8163836215154414E-7</v>
      </c>
      <c r="N70" s="44"/>
      <c r="O70" s="44"/>
      <c r="P70" s="7"/>
      <c r="Q70" s="28">
        <f t="shared" ca="1" si="4"/>
        <v>-3665.2729966216416</v>
      </c>
      <c r="R70" s="27">
        <f t="shared" ca="1" si="5"/>
        <v>-1276.6404765143216</v>
      </c>
      <c r="S70" s="7"/>
      <c r="T70" s="28">
        <f t="shared" ca="1" si="6"/>
        <v>0.94559724983275451</v>
      </c>
      <c r="U70" s="27">
        <f t="shared" ca="1" si="7"/>
        <v>-0.33020836268142095</v>
      </c>
      <c r="V70" s="7"/>
      <c r="W70" s="28">
        <f t="shared" ca="1" si="8"/>
        <v>0.94474768793473196</v>
      </c>
      <c r="X70" s="27">
        <f t="shared" ca="1" si="11"/>
        <v>281.44772451512461</v>
      </c>
      <c r="Y70" s="7"/>
      <c r="Z70" s="28">
        <f t="shared" si="12"/>
        <v>281.34000000000003</v>
      </c>
      <c r="AA70" s="27">
        <f t="shared" si="9"/>
        <v>4.9103093175608468</v>
      </c>
      <c r="AB70" s="7"/>
      <c r="AC70" s="28">
        <f t="shared" ca="1" si="0"/>
        <v>0.10772451512457337</v>
      </c>
      <c r="AD70" s="27">
        <f t="shared" ca="1" si="10"/>
        <v>-4.0742088560136835E-2</v>
      </c>
      <c r="AE70" s="7">
        <v>99</v>
      </c>
    </row>
    <row r="71" spans="1:31" s="26" customFormat="1" x14ac:dyDescent="0.25">
      <c r="A71" s="26">
        <v>51</v>
      </c>
      <c r="B71" s="26">
        <v>637</v>
      </c>
      <c r="C71" s="26">
        <v>11386</v>
      </c>
      <c r="D71" s="26">
        <v>12364</v>
      </c>
      <c r="E71" s="26">
        <v>14944</v>
      </c>
      <c r="F71" s="26">
        <v>13970</v>
      </c>
      <c r="G71" s="27"/>
      <c r="H71" s="7"/>
      <c r="I71" s="28">
        <f t="shared" si="1"/>
        <v>-3558</v>
      </c>
      <c r="J71" s="27">
        <f t="shared" si="1"/>
        <v>-1606</v>
      </c>
      <c r="K71" s="7"/>
      <c r="L71" s="124">
        <f t="shared" si="2"/>
        <v>0.90798613957998842</v>
      </c>
      <c r="M71" s="27">
        <f t="shared" ca="1" si="3"/>
        <v>1.3041058931453714E-6</v>
      </c>
      <c r="N71" s="44"/>
      <c r="O71" s="44"/>
      <c r="P71" s="7"/>
      <c r="Q71" s="28">
        <f t="shared" ca="1" si="4"/>
        <v>-3519.2729966216416</v>
      </c>
      <c r="R71" s="27">
        <f t="shared" ca="1" si="5"/>
        <v>-1631.6404765143216</v>
      </c>
      <c r="S71" s="7"/>
      <c r="T71" s="28">
        <f t="shared" ca="1" si="6"/>
        <v>0.90793096996688039</v>
      </c>
      <c r="U71" s="27">
        <f t="shared" ca="1" si="7"/>
        <v>-0.4220305874255143</v>
      </c>
      <c r="V71" s="7"/>
      <c r="W71" s="28">
        <f t="shared" ca="1" si="8"/>
        <v>0.90684416502110132</v>
      </c>
      <c r="X71" s="27">
        <f t="shared" ca="1" si="11"/>
        <v>287.13868029701734</v>
      </c>
      <c r="Y71" s="7"/>
      <c r="Z71" s="28">
        <f t="shared" si="12"/>
        <v>287.07300000000004</v>
      </c>
      <c r="AA71" s="27">
        <f t="shared" si="9"/>
        <v>5.0103690435776826</v>
      </c>
      <c r="AB71" s="7"/>
      <c r="AC71" s="28">
        <f t="shared" ca="1" si="0"/>
        <v>6.5680297017308931E-2</v>
      </c>
      <c r="AD71" s="27">
        <f t="shared" ca="1" si="10"/>
        <v>-6.1805357134971928E-3</v>
      </c>
      <c r="AE71" s="7">
        <v>98</v>
      </c>
    </row>
    <row r="72" spans="1:31" s="26" customFormat="1" x14ac:dyDescent="0.25">
      <c r="A72" s="26">
        <v>52</v>
      </c>
      <c r="B72" s="26">
        <v>614</v>
      </c>
      <c r="C72" s="26">
        <v>11453</v>
      </c>
      <c r="D72" s="26">
        <v>12185</v>
      </c>
      <c r="E72" s="26">
        <v>14839</v>
      </c>
      <c r="F72" s="26">
        <v>14114</v>
      </c>
      <c r="G72" s="27"/>
      <c r="H72" s="7"/>
      <c r="I72" s="28">
        <f t="shared" si="1"/>
        <v>-3386</v>
      </c>
      <c r="J72" s="27">
        <f t="shared" si="1"/>
        <v>-1929</v>
      </c>
      <c r="K72" s="7"/>
      <c r="L72" s="124">
        <f t="shared" si="2"/>
        <v>0.86310224387389833</v>
      </c>
      <c r="M72" s="27">
        <f t="shared" ca="1" si="3"/>
        <v>7.1900875302447471E-7</v>
      </c>
      <c r="N72" s="44"/>
      <c r="O72" s="44"/>
      <c r="P72" s="7"/>
      <c r="Q72" s="28">
        <f t="shared" ca="1" si="4"/>
        <v>-3347.2729966216416</v>
      </c>
      <c r="R72" s="27">
        <f t="shared" ca="1" si="5"/>
        <v>-1954.6404765143216</v>
      </c>
      <c r="S72" s="7"/>
      <c r="T72" s="28">
        <f t="shared" ca="1" si="6"/>
        <v>0.86355699642626138</v>
      </c>
      <c r="U72" s="27">
        <f t="shared" ca="1" si="7"/>
        <v>-0.50557587923492886</v>
      </c>
      <c r="V72" s="7"/>
      <c r="W72" s="28">
        <f t="shared" ca="1" si="8"/>
        <v>0.86225430003553138</v>
      </c>
      <c r="X72" s="27">
        <f t="shared" ca="1" si="11"/>
        <v>292.56705968479707</v>
      </c>
      <c r="Y72" s="7"/>
      <c r="Z72" s="28">
        <f t="shared" si="12"/>
        <v>292.59900000000005</v>
      </c>
      <c r="AA72" s="27">
        <f t="shared" si="9"/>
        <v>5.1068159380428888</v>
      </c>
      <c r="AB72" s="7"/>
      <c r="AC72" s="28">
        <f t="shared" ca="1" si="0"/>
        <v>-3.1940315202973579E-2</v>
      </c>
      <c r="AD72" s="27">
        <f t="shared" ca="1" si="10"/>
        <v>3.9820715548046337E-2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11558</v>
      </c>
      <c r="D73" s="26">
        <v>12026</v>
      </c>
      <c r="E73" s="26">
        <v>14737</v>
      </c>
      <c r="F73" s="26">
        <v>14269</v>
      </c>
      <c r="G73" s="27"/>
      <c r="H73" s="7"/>
      <c r="I73" s="28">
        <f t="shared" si="1"/>
        <v>-3179</v>
      </c>
      <c r="J73" s="27">
        <f t="shared" si="1"/>
        <v>-2243</v>
      </c>
      <c r="K73" s="7"/>
      <c r="L73" s="124">
        <f t="shared" si="2"/>
        <v>0.81038515578605941</v>
      </c>
      <c r="M73" s="27">
        <f t="shared" ca="1" si="3"/>
        <v>3.0426768704063724E-6</v>
      </c>
      <c r="N73" s="44"/>
      <c r="O73" s="44"/>
      <c r="P73" s="7"/>
      <c r="Q73" s="28">
        <f t="shared" ca="1" si="4"/>
        <v>-3140.2729966216416</v>
      </c>
      <c r="R73" s="27">
        <f t="shared" ca="1" si="5"/>
        <v>-2268.6404765143216</v>
      </c>
      <c r="S73" s="7"/>
      <c r="T73" s="28">
        <f t="shared" ca="1" si="6"/>
        <v>0.81015343524656303</v>
      </c>
      <c r="U73" s="27">
        <f t="shared" ca="1" si="7"/>
        <v>-0.58679328365646488</v>
      </c>
      <c r="V73" s="7"/>
      <c r="W73" s="28">
        <f t="shared" ca="1" si="8"/>
        <v>0.80864082873232024</v>
      </c>
      <c r="X73" s="27">
        <f t="shared" ca="1" si="11"/>
        <v>298.14883225566837</v>
      </c>
      <c r="Y73" s="7"/>
      <c r="Z73" s="28">
        <f t="shared" si="12"/>
        <v>298.10700000000003</v>
      </c>
      <c r="AA73" s="27">
        <f t="shared" si="9"/>
        <v>5.2029486732427364</v>
      </c>
      <c r="AB73" s="7"/>
      <c r="AC73" s="28">
        <f t="shared" ca="1" si="0"/>
        <v>4.1832255668339258E-2</v>
      </c>
      <c r="AD73" s="27">
        <f t="shared" ca="1" si="10"/>
        <v>-9.1461625179476869E-2</v>
      </c>
      <c r="AE73" s="7">
        <v>96</v>
      </c>
    </row>
    <row r="74" spans="1:31" s="26" customFormat="1" x14ac:dyDescent="0.25">
      <c r="A74" s="26">
        <v>54</v>
      </c>
      <c r="B74" s="26">
        <v>626</v>
      </c>
      <c r="C74" s="26">
        <v>11687</v>
      </c>
      <c r="D74" s="26">
        <v>11897</v>
      </c>
      <c r="E74" s="26">
        <v>14639</v>
      </c>
      <c r="F74" s="26">
        <v>14434</v>
      </c>
      <c r="G74" s="27"/>
      <c r="H74" s="7"/>
      <c r="I74" s="28">
        <f t="shared" si="1"/>
        <v>-2952</v>
      </c>
      <c r="J74" s="27">
        <f t="shared" si="1"/>
        <v>-2537</v>
      </c>
      <c r="K74" s="7"/>
      <c r="L74" s="124">
        <f t="shared" si="2"/>
        <v>0.74872840603354351</v>
      </c>
      <c r="M74" s="27">
        <f t="shared" ca="1" si="3"/>
        <v>1.328322073253799E-6</v>
      </c>
      <c r="N74" s="44"/>
      <c r="O74" s="44"/>
      <c r="P74" s="7"/>
      <c r="Q74" s="28">
        <f t="shared" ca="1" si="4"/>
        <v>-2913.2729966216416</v>
      </c>
      <c r="R74" s="27">
        <f t="shared" ca="1" si="5"/>
        <v>-2562.6404765143216</v>
      </c>
      <c r="S74" s="7"/>
      <c r="T74" s="28">
        <f t="shared" ca="1" si="6"/>
        <v>0.75159010970167639</v>
      </c>
      <c r="U74" s="27">
        <f t="shared" ca="1" si="7"/>
        <v>-0.66283760499382671</v>
      </c>
      <c r="V74" s="7"/>
      <c r="W74" s="28">
        <f t="shared" ca="1" si="8"/>
        <v>0.74988093458991589</v>
      </c>
      <c r="X74" s="27">
        <f t="shared" ca="1" si="11"/>
        <v>303.6564057777623</v>
      </c>
      <c r="Y74" s="7"/>
      <c r="Z74" s="28">
        <f t="shared" si="12"/>
        <v>303.74100000000004</v>
      </c>
      <c r="AA74" s="27">
        <f t="shared" si="9"/>
        <v>5.3012805233000977</v>
      </c>
      <c r="AB74" s="7"/>
      <c r="AC74" s="28">
        <f t="shared" ca="1" si="0"/>
        <v>-8.4594222237740269E-2</v>
      </c>
      <c r="AD74" s="27">
        <f t="shared" ca="1" si="10"/>
        <v>0.10330761764890894</v>
      </c>
      <c r="AE74" s="7">
        <v>95</v>
      </c>
    </row>
    <row r="75" spans="1:31" s="26" customFormat="1" x14ac:dyDescent="0.25">
      <c r="A75" s="26">
        <v>55</v>
      </c>
      <c r="B75" s="26">
        <v>625</v>
      </c>
      <c r="C75" s="26">
        <v>11815</v>
      </c>
      <c r="D75" s="26">
        <v>11755</v>
      </c>
      <c r="E75" s="26">
        <v>14499</v>
      </c>
      <c r="F75" s="26">
        <v>14556</v>
      </c>
      <c r="G75" s="27"/>
      <c r="H75" s="7"/>
      <c r="I75" s="28">
        <f t="shared" si="1"/>
        <v>-2684</v>
      </c>
      <c r="J75" s="27">
        <f t="shared" si="1"/>
        <v>-2801</v>
      </c>
      <c r="K75" s="7"/>
      <c r="L75" s="124">
        <f t="shared" si="2"/>
        <v>0.67995727748638668</v>
      </c>
      <c r="M75" s="27">
        <f t="shared" ca="1" si="3"/>
        <v>3.6753765509961958E-7</v>
      </c>
      <c r="N75" s="44"/>
      <c r="O75" s="44"/>
      <c r="P75" s="7"/>
      <c r="Q75" s="28">
        <f t="shared" ca="1" si="4"/>
        <v>-2645.2729966216416</v>
      </c>
      <c r="R75" s="27">
        <f t="shared" ca="1" si="5"/>
        <v>-2826.6404765143216</v>
      </c>
      <c r="S75" s="7"/>
      <c r="T75" s="28">
        <f t="shared" ca="1" si="6"/>
        <v>0.68244926720815391</v>
      </c>
      <c r="U75" s="27">
        <f t="shared" ca="1" si="7"/>
        <v>-0.73112230170492709</v>
      </c>
      <c r="V75" s="7"/>
      <c r="W75" s="28">
        <f t="shared" ca="1" si="8"/>
        <v>0.68056352632564299</v>
      </c>
      <c r="X75" s="27">
        <f t="shared" ca="1" si="11"/>
        <v>309.23331557364384</v>
      </c>
      <c r="Y75" s="7"/>
      <c r="Z75" s="28">
        <f t="shared" si="12"/>
        <v>309.36600000000004</v>
      </c>
      <c r="AA75" s="27">
        <f t="shared" si="9"/>
        <v>5.3994552937247784</v>
      </c>
      <c r="AB75" s="7"/>
      <c r="AC75" s="28">
        <f t="shared" ca="1" si="0"/>
        <v>-0.13268442635620659</v>
      </c>
      <c r="AD75" s="27">
        <f t="shared" ca="1" si="10"/>
        <v>8.6053797043064151E-3</v>
      </c>
      <c r="AE75" s="7">
        <v>94</v>
      </c>
    </row>
    <row r="76" spans="1:31" s="26" customFormat="1" x14ac:dyDescent="0.25">
      <c r="A76" s="26">
        <v>56</v>
      </c>
      <c r="B76" s="26">
        <v>632</v>
      </c>
      <c r="C76" s="26">
        <v>11961</v>
      </c>
      <c r="D76" s="26">
        <v>11631</v>
      </c>
      <c r="E76" s="26">
        <v>14351</v>
      </c>
      <c r="F76" s="26">
        <v>14683</v>
      </c>
      <c r="G76" s="27"/>
      <c r="H76" s="7"/>
      <c r="I76" s="28">
        <f t="shared" si="1"/>
        <v>-2390</v>
      </c>
      <c r="J76" s="27">
        <f t="shared" si="1"/>
        <v>-3052</v>
      </c>
      <c r="K76" s="7"/>
      <c r="L76" s="124">
        <f t="shared" si="2"/>
        <v>0.60376339770444409</v>
      </c>
      <c r="M76" s="27">
        <f t="shared" ca="1" si="3"/>
        <v>6.1416608425236127E-7</v>
      </c>
      <c r="N76" s="44"/>
      <c r="O76" s="44"/>
      <c r="P76" s="7"/>
      <c r="Q76" s="28">
        <f t="shared" ca="1" si="4"/>
        <v>-2351.2729966216416</v>
      </c>
      <c r="R76" s="27">
        <f t="shared" ca="1" si="5"/>
        <v>-3077.6404765143216</v>
      </c>
      <c r="S76" s="7"/>
      <c r="T76" s="28">
        <f t="shared" ca="1" si="6"/>
        <v>0.60660073103988665</v>
      </c>
      <c r="U76" s="27">
        <f t="shared" ca="1" si="7"/>
        <v>-0.7960444944113142</v>
      </c>
      <c r="V76" s="7"/>
      <c r="W76" s="28">
        <f t="shared" ca="1" si="8"/>
        <v>0.60454708519589229</v>
      </c>
      <c r="X76" s="27">
        <f t="shared" ca="1" si="11"/>
        <v>314.96772738842515</v>
      </c>
      <c r="Y76" s="7"/>
      <c r="Z76" s="28">
        <f t="shared" si="12"/>
        <v>315.05400000000003</v>
      </c>
      <c r="AA76" s="27">
        <f t="shared" si="9"/>
        <v>5.4987296215782155</v>
      </c>
      <c r="AB76" s="7"/>
      <c r="AC76" s="28">
        <f t="shared" ca="1" si="0"/>
        <v>-8.6272611574884195E-2</v>
      </c>
      <c r="AD76" s="27">
        <f t="shared" ca="1" si="10"/>
        <v>-3.3208817776142041E-2</v>
      </c>
      <c r="AE76" s="7">
        <v>93</v>
      </c>
    </row>
    <row r="77" spans="1:31" s="26" customFormat="1" x14ac:dyDescent="0.25">
      <c r="A77" s="26">
        <v>57</v>
      </c>
      <c r="B77" s="26">
        <v>642</v>
      </c>
      <c r="C77" s="26">
        <v>12121</v>
      </c>
      <c r="D77" s="26">
        <v>11522</v>
      </c>
      <c r="E77" s="26">
        <v>14191</v>
      </c>
      <c r="F77" s="26">
        <v>14789</v>
      </c>
      <c r="G77" s="27"/>
      <c r="H77" s="7"/>
      <c r="I77" s="28">
        <f t="shared" si="1"/>
        <v>-2070</v>
      </c>
      <c r="J77" s="27">
        <f t="shared" si="1"/>
        <v>-3267</v>
      </c>
      <c r="K77" s="7"/>
      <c r="L77" s="124">
        <f t="shared" si="2"/>
        <v>0.52028416614325179</v>
      </c>
      <c r="M77" s="27">
        <f t="shared" ca="1" si="3"/>
        <v>2.4423675851118394E-6</v>
      </c>
      <c r="N77" s="44"/>
      <c r="O77" s="44"/>
      <c r="P77" s="7"/>
      <c r="Q77" s="28">
        <f t="shared" ca="1" si="4"/>
        <v>-2031.2729966216416</v>
      </c>
      <c r="R77" s="27">
        <f t="shared" ca="1" si="5"/>
        <v>-3292.6404765143216</v>
      </c>
      <c r="S77" s="7"/>
      <c r="T77" s="28">
        <f t="shared" ca="1" si="6"/>
        <v>0.52404450119687473</v>
      </c>
      <c r="U77" s="27">
        <f t="shared" ca="1" si="7"/>
        <v>-0.8516551375661876</v>
      </c>
      <c r="V77" s="7"/>
      <c r="W77" s="28">
        <f t="shared" ca="1" si="8"/>
        <v>0.5218469737402105</v>
      </c>
      <c r="X77" s="27">
        <f t="shared" ca="1" si="11"/>
        <v>320.68452048375286</v>
      </c>
      <c r="Y77" s="7"/>
      <c r="Z77" s="28">
        <f t="shared" si="12"/>
        <v>320.83200000000005</v>
      </c>
      <c r="AA77" s="27">
        <f t="shared" si="9"/>
        <v>5.5995747457584484</v>
      </c>
      <c r="AB77" s="7"/>
      <c r="AC77" s="28">
        <f t="shared" ca="1" si="0"/>
        <v>-0.1474795162471878</v>
      </c>
      <c r="AD77" s="27">
        <f t="shared" ca="1" si="10"/>
        <v>1.5413040621183427E-2</v>
      </c>
      <c r="AE77" s="7">
        <v>92</v>
      </c>
    </row>
    <row r="78" spans="1:31" s="26" customFormat="1" x14ac:dyDescent="0.25">
      <c r="A78" s="26">
        <v>58</v>
      </c>
      <c r="B78" s="26">
        <v>633</v>
      </c>
      <c r="C78" s="26">
        <v>12290</v>
      </c>
      <c r="D78" s="26">
        <v>11426</v>
      </c>
      <c r="E78" s="26">
        <v>14023</v>
      </c>
      <c r="F78" s="26">
        <v>14877</v>
      </c>
      <c r="G78" s="27"/>
      <c r="H78" s="7"/>
      <c r="I78" s="28">
        <f t="shared" si="1"/>
        <v>-1733</v>
      </c>
      <c r="J78" s="27">
        <f t="shared" si="1"/>
        <v>-3451</v>
      </c>
      <c r="K78" s="7"/>
      <c r="L78" s="124">
        <f t="shared" si="2"/>
        <v>0.4327978536200584</v>
      </c>
      <c r="M78" s="27">
        <f t="shared" ca="1" si="3"/>
        <v>3.9358606470764015E-6</v>
      </c>
      <c r="N78" s="44"/>
      <c r="O78" s="44"/>
      <c r="P78" s="7"/>
      <c r="Q78" s="28">
        <f t="shared" ca="1" si="4"/>
        <v>-1694.2729966216416</v>
      </c>
      <c r="R78" s="27">
        <f t="shared" ca="1" si="5"/>
        <v>-3476.6404765143216</v>
      </c>
      <c r="S78" s="7"/>
      <c r="T78" s="28">
        <f t="shared" ca="1" si="6"/>
        <v>0.43710247164345273</v>
      </c>
      <c r="U78" s="27">
        <f t="shared" ca="1" si="7"/>
        <v>-0.899247501940591</v>
      </c>
      <c r="V78" s="7"/>
      <c r="W78" s="28">
        <f t="shared" ca="1" si="8"/>
        <v>0.43478175398224306</v>
      </c>
      <c r="X78" s="27">
        <f t="shared" ca="1" si="11"/>
        <v>326.37863544902325</v>
      </c>
      <c r="Y78" s="7"/>
      <c r="Z78" s="28">
        <f t="shared" si="12"/>
        <v>326.52900000000005</v>
      </c>
      <c r="AA78" s="27">
        <f t="shared" si="9"/>
        <v>5.6990061532445653</v>
      </c>
      <c r="AB78" s="7"/>
      <c r="AC78" s="28">
        <f t="shared" ca="1" si="0"/>
        <v>-0.15036455097680346</v>
      </c>
      <c r="AD78" s="27">
        <f t="shared" ca="1" si="10"/>
        <v>1.840621940436904E-2</v>
      </c>
      <c r="AE78" s="7">
        <v>91</v>
      </c>
    </row>
    <row r="79" spans="1:31" s="26" customFormat="1" x14ac:dyDescent="0.25">
      <c r="A79" s="26">
        <v>59</v>
      </c>
      <c r="B79" s="26">
        <v>629</v>
      </c>
      <c r="C79" s="26">
        <v>12461</v>
      </c>
      <c r="D79" s="26">
        <v>11349</v>
      </c>
      <c r="E79" s="26">
        <v>13844</v>
      </c>
      <c r="F79" s="26">
        <v>14952</v>
      </c>
      <c r="G79" s="27"/>
      <c r="H79" s="7"/>
      <c r="I79" s="28">
        <f t="shared" si="1"/>
        <v>-1383</v>
      </c>
      <c r="J79" s="27">
        <f t="shared" si="1"/>
        <v>-3603</v>
      </c>
      <c r="K79" s="7"/>
      <c r="L79" s="124">
        <f t="shared" si="2"/>
        <v>0.34162978532812216</v>
      </c>
      <c r="M79" s="27">
        <f t="shared" ca="1" si="3"/>
        <v>7.5859748320865296E-6</v>
      </c>
      <c r="N79" s="44"/>
      <c r="O79" s="44"/>
      <c r="P79" s="7"/>
      <c r="Q79" s="28">
        <f t="shared" ca="1" si="4"/>
        <v>-1344.2729966216416</v>
      </c>
      <c r="R79" s="27">
        <f t="shared" ca="1" si="5"/>
        <v>-3628.6404765143216</v>
      </c>
      <c r="S79" s="7"/>
      <c r="T79" s="28">
        <f t="shared" ca="1" si="6"/>
        <v>0.34680659525265839</v>
      </c>
      <c r="U79" s="27">
        <f t="shared" ca="1" si="7"/>
        <v>-0.93856293338031538</v>
      </c>
      <c r="V79" s="7"/>
      <c r="W79" s="28">
        <f t="shared" ca="1" si="8"/>
        <v>0.34438405017233858</v>
      </c>
      <c r="X79" s="27">
        <f t="shared" ca="1" si="11"/>
        <v>332.03272553172883</v>
      </c>
      <c r="Y79" s="7"/>
      <c r="Z79" s="28">
        <f t="shared" si="12"/>
        <v>332.19000000000005</v>
      </c>
      <c r="AA79" s="27">
        <f t="shared" si="9"/>
        <v>5.7978092421999641</v>
      </c>
      <c r="AB79" s="7"/>
      <c r="AC79" s="28">
        <f t="shared" ca="1" si="0"/>
        <v>-0.15727446827122549</v>
      </c>
      <c r="AD79" s="27">
        <f t="shared" ca="1" si="10"/>
        <v>8.5128218649174414E-2</v>
      </c>
      <c r="AE79" s="7">
        <v>90</v>
      </c>
    </row>
    <row r="80" spans="1:31" s="26" customFormat="1" x14ac:dyDescent="0.25">
      <c r="A80" s="26">
        <v>60</v>
      </c>
      <c r="B80" s="26">
        <v>620</v>
      </c>
      <c r="C80" s="26">
        <v>12643</v>
      </c>
      <c r="D80" s="26">
        <v>11295</v>
      </c>
      <c r="E80" s="26">
        <v>13667</v>
      </c>
      <c r="F80" s="26">
        <v>15009</v>
      </c>
      <c r="G80" s="27"/>
      <c r="H80" s="7"/>
      <c r="I80" s="28">
        <f t="shared" si="1"/>
        <v>-1024</v>
      </c>
      <c r="J80" s="27">
        <f t="shared" si="1"/>
        <v>-3714</v>
      </c>
      <c r="K80" s="7"/>
      <c r="L80" s="124">
        <f t="shared" si="2"/>
        <v>0.24850248020576565</v>
      </c>
      <c r="M80" s="27">
        <f t="shared" ca="1" si="3"/>
        <v>1.0171952447174899E-5</v>
      </c>
      <c r="N80" s="44"/>
      <c r="O80" s="44"/>
      <c r="P80" s="7"/>
      <c r="Q80" s="28">
        <f t="shared" ca="1" si="4"/>
        <v>-985.27299662164148</v>
      </c>
      <c r="R80" s="27">
        <f t="shared" ca="1" si="5"/>
        <v>-3739.6404765143216</v>
      </c>
      <c r="S80" s="7"/>
      <c r="T80" s="28">
        <f t="shared" ca="1" si="6"/>
        <v>0.25418882489752931</v>
      </c>
      <c r="U80" s="27">
        <f t="shared" ca="1" si="7"/>
        <v>-0.9672735444974826</v>
      </c>
      <c r="V80" s="7"/>
      <c r="W80" s="28">
        <f t="shared" ca="1" si="8"/>
        <v>0.25169183005286222</v>
      </c>
      <c r="X80" s="27">
        <f t="shared" ca="1" si="11"/>
        <v>337.59682278983382</v>
      </c>
      <c r="Y80" s="7"/>
      <c r="Z80" s="28">
        <f t="shared" si="12"/>
        <v>337.77000000000004</v>
      </c>
      <c r="AA80" s="27">
        <f t="shared" si="9"/>
        <v>5.8951986144612469</v>
      </c>
      <c r="AB80" s="7"/>
      <c r="AC80" s="28">
        <f t="shared" ca="1" si="0"/>
        <v>-0.1731772101662159</v>
      </c>
      <c r="AD80" s="27">
        <f t="shared" ca="1" si="10"/>
        <v>1.2630543813884287E-2</v>
      </c>
      <c r="AE80" s="7">
        <v>89</v>
      </c>
    </row>
    <row r="81" spans="1:31" s="26" customFormat="1" x14ac:dyDescent="0.25">
      <c r="A81" s="26">
        <v>61</v>
      </c>
      <c r="B81" s="26">
        <v>609</v>
      </c>
      <c r="C81" s="26">
        <v>12819</v>
      </c>
      <c r="D81" s="26">
        <v>11255</v>
      </c>
      <c r="E81" s="26">
        <v>13482</v>
      </c>
      <c r="F81" s="26">
        <v>15045</v>
      </c>
      <c r="G81" s="27"/>
      <c r="H81" s="7"/>
      <c r="I81" s="28">
        <f t="shared" si="1"/>
        <v>-663</v>
      </c>
      <c r="J81" s="27">
        <f t="shared" si="1"/>
        <v>-3790</v>
      </c>
      <c r="K81" s="7"/>
      <c r="L81" s="124">
        <f t="shared" si="2"/>
        <v>0.15473058999978045</v>
      </c>
      <c r="M81" s="27">
        <f t="shared" ca="1" si="3"/>
        <v>1.4261344649747211E-5</v>
      </c>
      <c r="N81" s="44"/>
      <c r="O81" s="44"/>
      <c r="P81" s="7"/>
      <c r="Q81" s="28">
        <f t="shared" ca="1" si="4"/>
        <v>-624.27299662164148</v>
      </c>
      <c r="R81" s="27">
        <f t="shared" ca="1" si="5"/>
        <v>-3815.6404765143216</v>
      </c>
      <c r="S81" s="7"/>
      <c r="T81" s="28">
        <f t="shared" ca="1" si="6"/>
        <v>0.16105507810588146</v>
      </c>
      <c r="U81" s="27">
        <f t="shared" ca="1" si="7"/>
        <v>-0.9869312602173449</v>
      </c>
      <c r="V81" s="7"/>
      <c r="W81" s="28">
        <f t="shared" ca="1" si="8"/>
        <v>0.15850700955403382</v>
      </c>
      <c r="X81" s="27">
        <f t="shared" ca="1" si="11"/>
        <v>343.05805027419456</v>
      </c>
      <c r="Y81" s="7"/>
      <c r="Z81" s="28">
        <f t="shared" si="12"/>
        <v>343.25100000000003</v>
      </c>
      <c r="AA81" s="27">
        <f t="shared" si="9"/>
        <v>5.9908601107630561</v>
      </c>
      <c r="AB81" s="7"/>
      <c r="AC81" s="28">
        <f t="shared" ca="1" si="0"/>
        <v>-0.19294972580547665</v>
      </c>
      <c r="AD81" s="27">
        <f t="shared" ca="1" si="10"/>
        <v>-5.6222019823621849E-3</v>
      </c>
      <c r="AE81" s="7">
        <v>88</v>
      </c>
    </row>
    <row r="82" spans="1:31" s="26" customFormat="1" x14ac:dyDescent="0.25">
      <c r="A82" s="26">
        <v>62</v>
      </c>
      <c r="B82" s="26">
        <v>615</v>
      </c>
      <c r="C82" s="26">
        <v>13008</v>
      </c>
      <c r="D82" s="26">
        <v>11235</v>
      </c>
      <c r="E82" s="26">
        <v>13299</v>
      </c>
      <c r="F82" s="26">
        <v>15069</v>
      </c>
      <c r="G82" s="27"/>
      <c r="H82" s="7"/>
      <c r="I82" s="28">
        <f t="shared" si="1"/>
        <v>-291</v>
      </c>
      <c r="J82" s="27">
        <f t="shared" si="1"/>
        <v>-3834</v>
      </c>
      <c r="K82" s="7"/>
      <c r="L82" s="124">
        <f t="shared" si="2"/>
        <v>5.8602533117041077E-2</v>
      </c>
      <c r="M82" s="27">
        <f t="shared" ca="1" si="3"/>
        <v>1.5234580259347143E-5</v>
      </c>
      <c r="N82" s="44"/>
      <c r="O82" s="44"/>
      <c r="P82" s="7"/>
      <c r="Q82" s="28">
        <f t="shared" ca="1" si="4"/>
        <v>-252.27299662164151</v>
      </c>
      <c r="R82" s="27">
        <f t="shared" ca="1" si="5"/>
        <v>-3859.6404765143216</v>
      </c>
      <c r="S82" s="7"/>
      <c r="T82" s="28">
        <f t="shared" ca="1" si="6"/>
        <v>6.5083460913380048E-2</v>
      </c>
      <c r="U82" s="27">
        <f t="shared" ca="1" si="7"/>
        <v>-0.99831204300252829</v>
      </c>
      <c r="V82" s="7"/>
      <c r="W82" s="28">
        <f t="shared" ca="1" si="8"/>
        <v>6.2505683160191755E-2</v>
      </c>
      <c r="X82" s="27">
        <f t="shared" ca="1" si="11"/>
        <v>348.59948401252063</v>
      </c>
      <c r="Y82" s="7"/>
      <c r="Z82" s="28">
        <f t="shared" si="12"/>
        <v>348.78600000000006</v>
      </c>
      <c r="AA82" s="27">
        <f t="shared" si="9"/>
        <v>6.0874640848609438</v>
      </c>
      <c r="AB82" s="7"/>
      <c r="AC82" s="28">
        <f t="shared" ca="1" si="0"/>
        <v>-0.18651598747942444</v>
      </c>
      <c r="AD82" s="27">
        <f t="shared" ca="1" si="10"/>
        <v>4.3080083153029136E-2</v>
      </c>
      <c r="AE82" s="7">
        <v>87</v>
      </c>
    </row>
    <row r="83" spans="1:31" s="26" customFormat="1" x14ac:dyDescent="0.25">
      <c r="A83" s="26">
        <v>63</v>
      </c>
      <c r="B83" s="26">
        <v>633</v>
      </c>
      <c r="C83" s="26">
        <v>13200</v>
      </c>
      <c r="D83" s="26">
        <v>11226</v>
      </c>
      <c r="E83" s="26">
        <v>13101</v>
      </c>
      <c r="F83" s="26">
        <v>15059</v>
      </c>
      <c r="G83" s="27"/>
      <c r="H83" s="7"/>
      <c r="I83" s="28">
        <f t="shared" si="1"/>
        <v>99</v>
      </c>
      <c r="J83" s="27">
        <f t="shared" si="1"/>
        <v>-3833</v>
      </c>
      <c r="K83" s="7"/>
      <c r="L83" s="124">
        <f t="shared" si="2"/>
        <v>-4.0900378405287312E-2</v>
      </c>
      <c r="M83" s="27">
        <f t="shared" ca="1" si="3"/>
        <v>7.7896190506295981E-6</v>
      </c>
      <c r="N83" s="44"/>
      <c r="O83" s="44"/>
      <c r="P83" s="7"/>
      <c r="Q83" s="28">
        <f t="shared" ca="1" si="4"/>
        <v>137.72700337835849</v>
      </c>
      <c r="R83" s="27">
        <f t="shared" ca="1" si="5"/>
        <v>-3858.6404765143216</v>
      </c>
      <c r="S83" s="7"/>
      <c r="T83" s="28">
        <f t="shared" ca="1" si="6"/>
        <v>-3.5531944207790774E-2</v>
      </c>
      <c r="U83" s="27">
        <f t="shared" ca="1" si="7"/>
        <v>-0.99805338884831951</v>
      </c>
      <c r="V83" s="7"/>
      <c r="W83" s="28">
        <f t="shared" ca="1" si="8"/>
        <v>-3.8109389503369284E-2</v>
      </c>
      <c r="X83" s="27">
        <f t="shared" ca="1" si="11"/>
        <v>354.36887804292087</v>
      </c>
      <c r="Y83" s="7"/>
      <c r="Z83" s="28">
        <f t="shared" si="12"/>
        <v>354.48300000000006</v>
      </c>
      <c r="AA83" s="27">
        <f t="shared" si="9"/>
        <v>6.1868954923470598</v>
      </c>
      <c r="AB83" s="7"/>
      <c r="AC83" s="28">
        <f t="shared" ca="1" si="0"/>
        <v>-0.11412195707919182</v>
      </c>
      <c r="AD83" s="27">
        <f t="shared" ca="1" si="10"/>
        <v>-6.0968532661604513E-2</v>
      </c>
      <c r="AE83" s="7">
        <v>86</v>
      </c>
    </row>
    <row r="84" spans="1:31" s="26" customFormat="1" x14ac:dyDescent="0.25">
      <c r="A84" s="26">
        <v>64</v>
      </c>
      <c r="B84" s="26">
        <v>640</v>
      </c>
      <c r="C84" s="26">
        <v>13394</v>
      </c>
      <c r="D84" s="26">
        <v>11246</v>
      </c>
      <c r="E84" s="26">
        <v>12907</v>
      </c>
      <c r="F84" s="26">
        <v>15048</v>
      </c>
      <c r="G84" s="27"/>
      <c r="H84" s="7"/>
      <c r="I84" s="28">
        <f t="shared" si="1"/>
        <v>487</v>
      </c>
      <c r="J84" s="27">
        <f t="shared" si="1"/>
        <v>-3802</v>
      </c>
      <c r="K84" s="7"/>
      <c r="L84" s="124">
        <f t="shared" si="2"/>
        <v>-0.14108958846609992</v>
      </c>
      <c r="M84" s="27">
        <f t="shared" ca="1" si="3"/>
        <v>8.4166281021165404E-6</v>
      </c>
      <c r="N84" s="44"/>
      <c r="O84" s="44"/>
      <c r="P84" s="7"/>
      <c r="Q84" s="28">
        <f t="shared" ca="1" si="4"/>
        <v>525.72700337835852</v>
      </c>
      <c r="R84" s="27">
        <f t="shared" ca="1" si="5"/>
        <v>-3827.6404765143216</v>
      </c>
      <c r="S84" s="7"/>
      <c r="T84" s="28">
        <f t="shared" ca="1" si="6"/>
        <v>-0.13563137289244279</v>
      </c>
      <c r="U84" s="27">
        <f t="shared" ca="1" si="7"/>
        <v>-0.99003511006784939</v>
      </c>
      <c r="V84" s="7"/>
      <c r="W84" s="28">
        <f t="shared" ca="1" si="8"/>
        <v>-0.13818844591494589</v>
      </c>
      <c r="X84" s="27">
        <f ca="1">IF(MOD(ATAN2(U84,W84)*180/PI()-$J$9+360,360)&lt;355,MOD(ATAN2(U84,W84)*180/PI()-$J$9+360,360)+360,MOD(ATAN2(U84,W84)*180/PI()-$J$9+360,360))</f>
        <v>360.12814468880219</v>
      </c>
      <c r="Y84" s="7"/>
      <c r="Z84" s="28">
        <f t="shared" si="12"/>
        <v>360.24300000000005</v>
      </c>
      <c r="AA84" s="27">
        <f t="shared" si="9"/>
        <v>6.2874264572619332</v>
      </c>
      <c r="AB84" s="7"/>
      <c r="AC84" s="28">
        <f t="shared" ref="AC84:AC147" ca="1" si="13">X84-Z84</f>
        <v>-0.11485531119785719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13347</v>
      </c>
      <c r="D85" s="26">
        <v>11206</v>
      </c>
      <c r="E85" s="26">
        <v>12860</v>
      </c>
      <c r="F85" s="26">
        <v>14992</v>
      </c>
      <c r="G85" s="27"/>
      <c r="H85" s="7"/>
      <c r="I85" s="28">
        <f t="shared" ref="I85:J148" si="14">C85-E85</f>
        <v>487</v>
      </c>
      <c r="J85" s="27">
        <f t="shared" si="14"/>
        <v>-3786</v>
      </c>
      <c r="K85" s="7"/>
      <c r="L85" s="124">
        <f>$O$3*SIN(2*PI()/$O$4*($Z85+$O$5))+$O$6</f>
        <v>-0.14145833119121337</v>
      </c>
      <c r="M85" s="27">
        <f t="shared" ref="M85:M148" ca="1" si="15">(W85-L85)^2</f>
        <v>1.0762154355050119E-5</v>
      </c>
      <c r="N85" s="44"/>
      <c r="O85" s="44"/>
      <c r="P85" s="7"/>
      <c r="Q85" s="28">
        <f t="shared" ref="Q85:Q148" ca="1" si="16">I85-$J$4</f>
        <v>525.72700337835852</v>
      </c>
      <c r="R85" s="27">
        <f t="shared" ref="R85:R148" ca="1" si="17">J85-$J$3</f>
        <v>-3811.6404765143216</v>
      </c>
      <c r="S85" s="7"/>
      <c r="T85" s="28">
        <f t="shared" ref="T85:T148" ca="1" si="18">Q85/$J$7</f>
        <v>-0.13563137289244279</v>
      </c>
      <c r="U85" s="27">
        <f t="shared" ref="U85:U148" ca="1" si="19">R85/$J$6</f>
        <v>-0.98589664360050999</v>
      </c>
      <c r="V85" s="7"/>
      <c r="W85" s="28">
        <f t="shared" ref="W85:W148" ca="1" si="20">(T85-U85*SIN(-$J$11*PI()/180))/(COS(-$J$11*PI()/180))</f>
        <v>-0.13817775893091333</v>
      </c>
      <c r="X85" s="27">
        <f ca="1">IF(MOD(ATAN2(U85,W85)*180/PI()-$J$9+360,360)&lt;355,MOD(ATAN2(U85,W85)*180/PI()-$J$9+360,360)+360,MOD(ATAN2(U85,W85)*180/PI()-$J$9+360,360))</f>
        <v>360.16046144239334</v>
      </c>
      <c r="Y85" s="7"/>
      <c r="Z85" s="28">
        <f t="shared" si="12"/>
        <v>360.24300000000005</v>
      </c>
      <c r="AA85" s="27">
        <f t="shared" ref="AA85:AA148" si="21">Z85*PI()/180</f>
        <v>6.2874264572619332</v>
      </c>
      <c r="AB85" s="7"/>
      <c r="AC85" s="28">
        <f t="shared" ca="1" si="13"/>
        <v>-8.2538557606710583E-2</v>
      </c>
      <c r="AD85" s="27"/>
      <c r="AE85" s="7"/>
    </row>
    <row r="86" spans="1:31" s="26" customFormat="1" x14ac:dyDescent="0.25">
      <c r="A86" s="26">
        <v>1</v>
      </c>
      <c r="B86" s="26">
        <v>-618</v>
      </c>
      <c r="C86" s="26">
        <v>13162</v>
      </c>
      <c r="D86" s="26">
        <v>11192</v>
      </c>
      <c r="E86" s="26">
        <v>13054</v>
      </c>
      <c r="F86" s="26">
        <v>15018</v>
      </c>
      <c r="G86" s="27"/>
      <c r="H86" s="7"/>
      <c r="I86" s="28">
        <f t="shared" si="14"/>
        <v>108</v>
      </c>
      <c r="J86" s="27">
        <f t="shared" si="14"/>
        <v>-3826</v>
      </c>
      <c r="K86" s="7"/>
      <c r="L86" s="124">
        <f t="shared" ref="L86:L149" si="22">$O$3*SIN(2*PI()/$O$4*($Z86+$O$5))+$O$6</f>
        <v>-4.5040289451997596E-2</v>
      </c>
      <c r="M86" s="27">
        <f t="shared" ca="1" si="15"/>
        <v>2.128598591423411E-5</v>
      </c>
      <c r="N86" s="44"/>
      <c r="O86" s="44"/>
      <c r="P86" s="7"/>
      <c r="Q86" s="28">
        <f t="shared" ca="1" si="16"/>
        <v>146.72700337835849</v>
      </c>
      <c r="R86" s="27">
        <f t="shared" ca="1" si="17"/>
        <v>-3851.6404765143216</v>
      </c>
      <c r="S86" s="7"/>
      <c r="T86" s="28">
        <f t="shared" ca="1" si="18"/>
        <v>-3.7853838172125488E-2</v>
      </c>
      <c r="U86" s="27">
        <f t="shared" ca="1" si="19"/>
        <v>-0.99624280976885859</v>
      </c>
      <c r="V86" s="7"/>
      <c r="W86" s="28">
        <f t="shared" ca="1" si="20"/>
        <v>-4.0426615654010345E-2</v>
      </c>
      <c r="X86" s="27">
        <f ca="1">MOD(ATAN2(U86,W86)*180/PI()-$J$9+360,360)</f>
        <v>354.50590951025924</v>
      </c>
      <c r="Y86" s="7"/>
      <c r="Z86" s="28">
        <f t="shared" ref="Z86:Z149" si="23">360/40000*B86+Z85</f>
        <v>354.68100000000004</v>
      </c>
      <c r="AA86" s="27">
        <f t="shared" si="21"/>
        <v>6.190351244266008</v>
      </c>
      <c r="AB86" s="7"/>
      <c r="AC86" s="28">
        <f t="shared" ca="1" si="13"/>
        <v>-0.17509048974079633</v>
      </c>
      <c r="AD86" s="27"/>
      <c r="AE86" s="7"/>
    </row>
    <row r="87" spans="1:31" s="26" customFormat="1" x14ac:dyDescent="0.25">
      <c r="A87" s="26">
        <v>2</v>
      </c>
      <c r="B87" s="26">
        <v>-622</v>
      </c>
      <c r="C87" s="26">
        <v>12970</v>
      </c>
      <c r="D87" s="26">
        <v>11193</v>
      </c>
      <c r="E87" s="26">
        <v>13237</v>
      </c>
      <c r="F87" s="26">
        <v>15011</v>
      </c>
      <c r="G87" s="27"/>
      <c r="H87" s="7"/>
      <c r="I87" s="28">
        <f t="shared" si="14"/>
        <v>-267</v>
      </c>
      <c r="J87" s="27">
        <f t="shared" si="14"/>
        <v>-3818</v>
      </c>
      <c r="K87" s="7"/>
      <c r="L87" s="124">
        <f t="shared" si="22"/>
        <v>5.2428244294041054E-2</v>
      </c>
      <c r="M87" s="27">
        <f t="shared" ca="1" si="15"/>
        <v>1.5181839190180963E-5</v>
      </c>
      <c r="N87" s="44"/>
      <c r="O87" s="44"/>
      <c r="P87" s="7"/>
      <c r="Q87" s="28">
        <f t="shared" ca="1" si="16"/>
        <v>-228.27299662164151</v>
      </c>
      <c r="R87" s="27">
        <f t="shared" ca="1" si="17"/>
        <v>-3843.6404765143216</v>
      </c>
      <c r="S87" s="7"/>
      <c r="T87" s="28">
        <f t="shared" ca="1" si="18"/>
        <v>5.8891743675154158E-2</v>
      </c>
      <c r="U87" s="27">
        <f t="shared" ca="1" si="19"/>
        <v>-0.9941735765351889</v>
      </c>
      <c r="V87" s="7"/>
      <c r="W87" s="28">
        <f t="shared" ca="1" si="20"/>
        <v>5.632463226114353E-2</v>
      </c>
      <c r="X87" s="27">
        <f ca="1">MOD(ATAN2(U87,W87)*180/PI()-$J$9+360,360)</f>
        <v>348.93956409567363</v>
      </c>
      <c r="Y87" s="7"/>
      <c r="Z87" s="28">
        <f t="shared" si="23"/>
        <v>349.08300000000003</v>
      </c>
      <c r="AA87" s="27">
        <f t="shared" si="21"/>
        <v>6.0926477127393657</v>
      </c>
      <c r="AB87" s="7"/>
      <c r="AC87" s="28">
        <f t="shared" ca="1" si="13"/>
        <v>-0.1434359043263953</v>
      </c>
      <c r="AD87" s="27"/>
      <c r="AE87" s="7"/>
    </row>
    <row r="88" spans="1:31" s="26" customFormat="1" x14ac:dyDescent="0.25">
      <c r="A88" s="26">
        <v>3</v>
      </c>
      <c r="B88" s="26">
        <v>-621</v>
      </c>
      <c r="C88" s="26">
        <v>12785</v>
      </c>
      <c r="D88" s="26">
        <v>11215</v>
      </c>
      <c r="E88" s="26">
        <v>13430</v>
      </c>
      <c r="F88" s="26">
        <v>14994</v>
      </c>
      <c r="G88" s="27"/>
      <c r="H88" s="7"/>
      <c r="I88" s="28">
        <f t="shared" si="14"/>
        <v>-645</v>
      </c>
      <c r="J88" s="27">
        <f t="shared" si="14"/>
        <v>-3779</v>
      </c>
      <c r="K88" s="7"/>
      <c r="L88" s="124">
        <f t="shared" si="22"/>
        <v>0.14924204444129321</v>
      </c>
      <c r="M88" s="27">
        <f t="shared" ca="1" si="15"/>
        <v>2.142309558115427E-5</v>
      </c>
      <c r="N88" s="44"/>
      <c r="O88" s="44"/>
      <c r="P88" s="7"/>
      <c r="Q88" s="28">
        <f t="shared" ca="1" si="16"/>
        <v>-606.27299662164148</v>
      </c>
      <c r="R88" s="27">
        <f t="shared" ca="1" si="17"/>
        <v>-3804.6404765143216</v>
      </c>
      <c r="S88" s="7"/>
      <c r="T88" s="28">
        <f t="shared" ca="1" si="18"/>
        <v>0.15641129017721203</v>
      </c>
      <c r="U88" s="27">
        <f t="shared" ca="1" si="19"/>
        <v>-0.98408606452104908</v>
      </c>
      <c r="V88" s="7"/>
      <c r="W88" s="28">
        <f t="shared" ca="1" si="20"/>
        <v>0.1538705534432456</v>
      </c>
      <c r="X88" s="27">
        <f t="shared" ref="X88:X148" ca="1" si="24">MOD(ATAN2(U88,W88)*180/PI()-$J$9+360,360)</f>
        <v>343.29542807221219</v>
      </c>
      <c r="Y88" s="7"/>
      <c r="Z88" s="28">
        <f t="shared" si="23"/>
        <v>343.49400000000003</v>
      </c>
      <c r="AA88" s="27">
        <f t="shared" si="21"/>
        <v>5.9951012608454031</v>
      </c>
      <c r="AB88" s="7"/>
      <c r="AC88" s="28">
        <f t="shared" ca="1" si="13"/>
        <v>-0.19857192778783883</v>
      </c>
      <c r="AD88" s="27"/>
      <c r="AE88" s="7"/>
    </row>
    <row r="89" spans="1:31" s="26" customFormat="1" x14ac:dyDescent="0.25">
      <c r="A89" s="26">
        <v>4</v>
      </c>
      <c r="B89" s="26">
        <v>-614</v>
      </c>
      <c r="C89" s="26">
        <v>12604</v>
      </c>
      <c r="D89" s="26">
        <v>11251</v>
      </c>
      <c r="E89" s="26">
        <v>13612</v>
      </c>
      <c r="F89" s="26">
        <v>14960</v>
      </c>
      <c r="G89" s="27"/>
      <c r="H89" s="7"/>
      <c r="I89" s="28">
        <f t="shared" si="14"/>
        <v>-1008</v>
      </c>
      <c r="J89" s="27">
        <f t="shared" si="14"/>
        <v>-3709</v>
      </c>
      <c r="K89" s="7"/>
      <c r="L89" s="124">
        <f t="shared" si="22"/>
        <v>0.24357336312401007</v>
      </c>
      <c r="M89" s="27">
        <f t="shared" ca="1" si="15"/>
        <v>1.5951887071877508E-5</v>
      </c>
      <c r="N89" s="44"/>
      <c r="O89" s="44"/>
      <c r="P89" s="7"/>
      <c r="Q89" s="28">
        <f t="shared" ca="1" si="16"/>
        <v>-969.27299662164148</v>
      </c>
      <c r="R89" s="27">
        <f t="shared" ca="1" si="17"/>
        <v>-3734.6404765143216</v>
      </c>
      <c r="S89" s="7"/>
      <c r="T89" s="28">
        <f t="shared" ca="1" si="18"/>
        <v>0.25006101340537873</v>
      </c>
      <c r="U89" s="27">
        <f t="shared" ca="1" si="19"/>
        <v>-0.96598027372643902</v>
      </c>
      <c r="V89" s="7"/>
      <c r="W89" s="28">
        <f t="shared" ca="1" si="20"/>
        <v>0.24756734447998527</v>
      </c>
      <c r="X89" s="27">
        <f t="shared" ca="1" si="24"/>
        <v>337.80745333364769</v>
      </c>
      <c r="Y89" s="7"/>
      <c r="Z89" s="28">
        <f t="shared" si="23"/>
        <v>337.96800000000002</v>
      </c>
      <c r="AA89" s="27">
        <f t="shared" si="21"/>
        <v>5.8986543663801951</v>
      </c>
      <c r="AB89" s="7"/>
      <c r="AC89" s="28">
        <f t="shared" ca="1" si="13"/>
        <v>-0.16054666635233161</v>
      </c>
      <c r="AD89" s="27"/>
      <c r="AE89" s="7"/>
    </row>
    <row r="90" spans="1:31" s="26" customFormat="1" x14ac:dyDescent="0.25">
      <c r="A90" s="26">
        <v>5</v>
      </c>
      <c r="B90" s="26">
        <v>-621</v>
      </c>
      <c r="C90" s="26">
        <v>12422</v>
      </c>
      <c r="D90" s="26">
        <v>11304</v>
      </c>
      <c r="E90" s="26">
        <v>13782</v>
      </c>
      <c r="F90" s="26">
        <v>14898</v>
      </c>
      <c r="G90" s="27"/>
      <c r="H90" s="7"/>
      <c r="I90" s="28">
        <f t="shared" si="14"/>
        <v>-1360</v>
      </c>
      <c r="J90" s="27">
        <f t="shared" si="14"/>
        <v>-3594</v>
      </c>
      <c r="K90" s="7"/>
      <c r="L90" s="124">
        <f t="shared" si="22"/>
        <v>0.33667463573181339</v>
      </c>
      <c r="M90" s="27">
        <f t="shared" ca="1" si="15"/>
        <v>3.174373161896116E-6</v>
      </c>
      <c r="N90" s="44"/>
      <c r="O90" s="44"/>
      <c r="P90" s="7"/>
      <c r="Q90" s="28">
        <f t="shared" ca="1" si="16"/>
        <v>-1321.2729966216416</v>
      </c>
      <c r="R90" s="27">
        <f t="shared" ca="1" si="17"/>
        <v>-3619.6404765143216</v>
      </c>
      <c r="S90" s="7"/>
      <c r="T90" s="28">
        <f t="shared" ca="1" si="18"/>
        <v>0.34087286623269192</v>
      </c>
      <c r="U90" s="27">
        <f t="shared" ca="1" si="19"/>
        <v>-0.93623504599243701</v>
      </c>
      <c r="V90" s="7"/>
      <c r="W90" s="28">
        <f t="shared" ca="1" si="20"/>
        <v>0.33845631279623783</v>
      </c>
      <c r="X90" s="27">
        <f t="shared" ca="1" si="24"/>
        <v>332.30685375037797</v>
      </c>
      <c r="Y90" s="7"/>
      <c r="Z90" s="28">
        <f t="shared" si="23"/>
        <v>332.37900000000002</v>
      </c>
      <c r="AA90" s="27">
        <f t="shared" si="21"/>
        <v>5.8011079144862325</v>
      </c>
      <c r="AB90" s="7"/>
      <c r="AC90" s="28">
        <f t="shared" ca="1" si="13"/>
        <v>-7.2146249622051073E-2</v>
      </c>
      <c r="AD90" s="27"/>
      <c r="AE90" s="7"/>
    </row>
    <row r="91" spans="1:31" s="26" customFormat="1" x14ac:dyDescent="0.25">
      <c r="A91" s="26">
        <v>6</v>
      </c>
      <c r="B91" s="26">
        <v>-620</v>
      </c>
      <c r="C91" s="26">
        <v>12242</v>
      </c>
      <c r="D91" s="26">
        <v>11374</v>
      </c>
      <c r="E91" s="26">
        <v>13951</v>
      </c>
      <c r="F91" s="26">
        <v>14820</v>
      </c>
      <c r="G91" s="27"/>
      <c r="H91" s="7"/>
      <c r="I91" s="28">
        <f t="shared" si="14"/>
        <v>-1709</v>
      </c>
      <c r="J91" s="27">
        <f t="shared" si="14"/>
        <v>-3446</v>
      </c>
      <c r="K91" s="7"/>
      <c r="L91" s="124">
        <f t="shared" si="22"/>
        <v>0.42643399083427241</v>
      </c>
      <c r="M91" s="27">
        <f t="shared" ca="1" si="15"/>
        <v>4.6628569760599958E-6</v>
      </c>
      <c r="N91" s="44"/>
      <c r="O91" s="44"/>
      <c r="P91" s="7"/>
      <c r="Q91" s="28">
        <f t="shared" ca="1" si="16"/>
        <v>-1670.2729966216416</v>
      </c>
      <c r="R91" s="27">
        <f t="shared" ca="1" si="17"/>
        <v>-3471.6404765143216</v>
      </c>
      <c r="S91" s="7"/>
      <c r="T91" s="28">
        <f t="shared" ca="1" si="18"/>
        <v>0.43091075440522686</v>
      </c>
      <c r="U91" s="27">
        <f t="shared" ca="1" si="19"/>
        <v>-0.89795423116954742</v>
      </c>
      <c r="V91" s="7"/>
      <c r="W91" s="28">
        <f t="shared" ca="1" si="20"/>
        <v>0.42859335578167246</v>
      </c>
      <c r="X91" s="27">
        <f t="shared" ca="1" si="24"/>
        <v>326.6670416684276</v>
      </c>
      <c r="Y91" s="7"/>
      <c r="Z91" s="28">
        <f t="shared" si="23"/>
        <v>326.79900000000004</v>
      </c>
      <c r="AA91" s="27">
        <f t="shared" si="21"/>
        <v>5.7037185422249497</v>
      </c>
      <c r="AB91" s="7"/>
      <c r="AC91" s="28">
        <f t="shared" ca="1" si="13"/>
        <v>-0.13195833157243442</v>
      </c>
      <c r="AD91" s="27"/>
      <c r="AE91" s="7"/>
    </row>
    <row r="92" spans="1:31" s="26" customFormat="1" x14ac:dyDescent="0.25">
      <c r="A92" s="26">
        <v>7</v>
      </c>
      <c r="B92" s="26">
        <v>-642</v>
      </c>
      <c r="C92" s="26">
        <v>12083</v>
      </c>
      <c r="D92" s="26">
        <v>11477</v>
      </c>
      <c r="E92" s="26">
        <v>14135</v>
      </c>
      <c r="F92" s="26">
        <v>14741</v>
      </c>
      <c r="G92" s="27"/>
      <c r="H92" s="7"/>
      <c r="I92" s="28">
        <f t="shared" si="14"/>
        <v>-2052</v>
      </c>
      <c r="J92" s="27">
        <f t="shared" si="14"/>
        <v>-3264</v>
      </c>
      <c r="K92" s="7"/>
      <c r="L92" s="124">
        <f t="shared" si="22"/>
        <v>0.51511009806037322</v>
      </c>
      <c r="M92" s="27">
        <f t="shared" ca="1" si="15"/>
        <v>4.3893437685549065E-6</v>
      </c>
      <c r="N92" s="44"/>
      <c r="O92" s="44"/>
      <c r="P92" s="7"/>
      <c r="Q92" s="28">
        <f t="shared" ca="1" si="16"/>
        <v>-2013.2729966216416</v>
      </c>
      <c r="R92" s="27">
        <f t="shared" ca="1" si="17"/>
        <v>-3289.6404765143216</v>
      </c>
      <c r="S92" s="7"/>
      <c r="T92" s="28">
        <f t="shared" ca="1" si="18"/>
        <v>0.51940071326820525</v>
      </c>
      <c r="U92" s="27">
        <f t="shared" ca="1" si="19"/>
        <v>-0.85087917510356148</v>
      </c>
      <c r="V92" s="7"/>
      <c r="W92" s="28">
        <f t="shared" ca="1" si="20"/>
        <v>0.51720517413740597</v>
      </c>
      <c r="X92" s="27">
        <f t="shared" ca="1" si="24"/>
        <v>320.88893352437401</v>
      </c>
      <c r="Y92" s="7"/>
      <c r="Z92" s="28">
        <f t="shared" si="23"/>
        <v>321.02100000000002</v>
      </c>
      <c r="AA92" s="27">
        <f t="shared" si="21"/>
        <v>5.6028734180447168</v>
      </c>
      <c r="AB92" s="7"/>
      <c r="AC92" s="28">
        <f t="shared" ca="1" si="13"/>
        <v>-0.13206647562600438</v>
      </c>
      <c r="AD92" s="27"/>
      <c r="AE92" s="7"/>
    </row>
    <row r="93" spans="1:31" s="26" customFormat="1" x14ac:dyDescent="0.25">
      <c r="A93" s="26">
        <v>8</v>
      </c>
      <c r="B93" s="26">
        <v>-643</v>
      </c>
      <c r="C93" s="26">
        <v>11921</v>
      </c>
      <c r="D93" s="26">
        <v>11585</v>
      </c>
      <c r="E93" s="26">
        <v>14294</v>
      </c>
      <c r="F93" s="26">
        <v>14631</v>
      </c>
      <c r="G93" s="27"/>
      <c r="H93" s="7"/>
      <c r="I93" s="28">
        <f t="shared" si="14"/>
        <v>-2373</v>
      </c>
      <c r="J93" s="27">
        <f t="shared" si="14"/>
        <v>-3046</v>
      </c>
      <c r="K93" s="7"/>
      <c r="L93" s="124">
        <f t="shared" si="22"/>
        <v>0.59867877938018754</v>
      </c>
      <c r="M93" s="27">
        <f t="shared" ca="1" si="15"/>
        <v>2.2096795768815693E-6</v>
      </c>
      <c r="N93" s="44"/>
      <c r="O93" s="44"/>
      <c r="P93" s="7"/>
      <c r="Q93" s="28">
        <f t="shared" ca="1" si="16"/>
        <v>-2334.2729966216416</v>
      </c>
      <c r="R93" s="27">
        <f t="shared" ca="1" si="17"/>
        <v>-3071.6404765143216</v>
      </c>
      <c r="S93" s="7"/>
      <c r="T93" s="28">
        <f t="shared" ca="1" si="18"/>
        <v>0.60221493132947668</v>
      </c>
      <c r="U93" s="27">
        <f t="shared" ca="1" si="19"/>
        <v>-0.79449256948606195</v>
      </c>
      <c r="V93" s="7"/>
      <c r="W93" s="28">
        <f t="shared" ca="1" si="20"/>
        <v>0.60016527848105561</v>
      </c>
      <c r="X93" s="27">
        <f t="shared" ca="1" si="24"/>
        <v>315.11451857064901</v>
      </c>
      <c r="Y93" s="7"/>
      <c r="Z93" s="28">
        <f t="shared" si="23"/>
        <v>315.23400000000004</v>
      </c>
      <c r="AA93" s="27">
        <f t="shared" si="21"/>
        <v>5.5018712142318051</v>
      </c>
      <c r="AB93" s="7"/>
      <c r="AC93" s="28">
        <f t="shared" ca="1" si="13"/>
        <v>-0.11948142935102624</v>
      </c>
      <c r="AD93" s="27"/>
      <c r="AE93" s="7"/>
    </row>
    <row r="94" spans="1:31" s="26" customFormat="1" x14ac:dyDescent="0.25">
      <c r="A94" s="26">
        <v>9</v>
      </c>
      <c r="B94" s="26">
        <v>-623</v>
      </c>
      <c r="C94" s="26">
        <v>11771</v>
      </c>
      <c r="D94" s="26">
        <v>11701</v>
      </c>
      <c r="E94" s="26">
        <v>14433</v>
      </c>
      <c r="F94" s="26">
        <v>14505</v>
      </c>
      <c r="G94" s="27"/>
      <c r="H94" s="7"/>
      <c r="I94" s="28">
        <f t="shared" si="14"/>
        <v>-2662</v>
      </c>
      <c r="J94" s="27">
        <f t="shared" si="14"/>
        <v>-2804</v>
      </c>
      <c r="K94" s="7"/>
      <c r="L94" s="124">
        <f t="shared" si="22"/>
        <v>0.67383698073621467</v>
      </c>
      <c r="M94" s="27">
        <f t="shared" ca="1" si="15"/>
        <v>1.099943796299104E-6</v>
      </c>
      <c r="N94" s="44"/>
      <c r="O94" s="44"/>
      <c r="P94" s="7"/>
      <c r="Q94" s="28">
        <f t="shared" ca="1" si="16"/>
        <v>-2623.2729966216416</v>
      </c>
      <c r="R94" s="27">
        <f t="shared" ca="1" si="17"/>
        <v>-2829.6404765143216</v>
      </c>
      <c r="S94" s="7"/>
      <c r="T94" s="28">
        <f t="shared" ca="1" si="18"/>
        <v>0.67677352640644683</v>
      </c>
      <c r="U94" s="27">
        <f t="shared" ca="1" si="19"/>
        <v>-0.73189826416755321</v>
      </c>
      <c r="V94" s="7"/>
      <c r="W94" s="28">
        <f t="shared" ca="1" si="20"/>
        <v>0.67488576278997947</v>
      </c>
      <c r="X94" s="27">
        <f t="shared" ca="1" si="24"/>
        <v>309.50292095334817</v>
      </c>
      <c r="Y94" s="7"/>
      <c r="Z94" s="28">
        <f t="shared" si="23"/>
        <v>309.62700000000007</v>
      </c>
      <c r="AA94" s="27">
        <f t="shared" si="21"/>
        <v>5.4040106030724839</v>
      </c>
      <c r="AB94" s="7"/>
      <c r="AC94" s="28">
        <f t="shared" ca="1" si="13"/>
        <v>-0.12407904665190017</v>
      </c>
      <c r="AD94" s="27"/>
      <c r="AE94" s="7"/>
    </row>
    <row r="95" spans="1:31" s="26" customFormat="1" x14ac:dyDescent="0.25">
      <c r="A95" s="26">
        <v>10</v>
      </c>
      <c r="B95" s="26">
        <v>-625</v>
      </c>
      <c r="C95" s="26">
        <v>11650</v>
      </c>
      <c r="D95" s="26">
        <v>11838</v>
      </c>
      <c r="E95" s="26">
        <v>14574</v>
      </c>
      <c r="F95" s="26">
        <v>14383</v>
      </c>
      <c r="G95" s="27"/>
      <c r="H95" s="7"/>
      <c r="I95" s="28">
        <f t="shared" si="14"/>
        <v>-2924</v>
      </c>
      <c r="J95" s="27">
        <f t="shared" si="14"/>
        <v>-2545</v>
      </c>
      <c r="K95" s="7"/>
      <c r="L95" s="124">
        <f t="shared" si="22"/>
        <v>0.74275810739372228</v>
      </c>
      <c r="M95" s="27">
        <f t="shared" ca="1" si="15"/>
        <v>1.1280668770233802E-8</v>
      </c>
      <c r="N95" s="44"/>
      <c r="O95" s="44"/>
      <c r="P95" s="7"/>
      <c r="Q95" s="28">
        <f t="shared" ca="1" si="16"/>
        <v>-2885.2729966216416</v>
      </c>
      <c r="R95" s="27">
        <f t="shared" ca="1" si="17"/>
        <v>-2570.6404765143216</v>
      </c>
      <c r="S95" s="7"/>
      <c r="T95" s="28">
        <f t="shared" ca="1" si="18"/>
        <v>0.74436643959041293</v>
      </c>
      <c r="U95" s="27">
        <f t="shared" ca="1" si="19"/>
        <v>-0.66490683822749641</v>
      </c>
      <c r="V95" s="7"/>
      <c r="W95" s="28">
        <f t="shared" ca="1" si="20"/>
        <v>0.74265189690097211</v>
      </c>
      <c r="X95" s="27">
        <f t="shared" ca="1" si="24"/>
        <v>304.02071339541124</v>
      </c>
      <c r="Y95" s="7"/>
      <c r="Z95" s="28">
        <f t="shared" si="23"/>
        <v>304.00200000000007</v>
      </c>
      <c r="AA95" s="27">
        <f t="shared" si="21"/>
        <v>5.3058358326478023</v>
      </c>
      <c r="AB95" s="7"/>
      <c r="AC95" s="28">
        <f t="shared" ca="1" si="13"/>
        <v>1.8713395411168676E-2</v>
      </c>
      <c r="AD95" s="27"/>
      <c r="AE95" s="7"/>
    </row>
    <row r="96" spans="1:31" s="26" customFormat="1" x14ac:dyDescent="0.25">
      <c r="A96" s="26">
        <v>11</v>
      </c>
      <c r="B96" s="26">
        <v>-628</v>
      </c>
      <c r="C96" s="26">
        <v>11525</v>
      </c>
      <c r="D96" s="26">
        <v>11984</v>
      </c>
      <c r="E96" s="26">
        <v>14688</v>
      </c>
      <c r="F96" s="26">
        <v>14228</v>
      </c>
      <c r="G96" s="27"/>
      <c r="H96" s="7"/>
      <c r="I96" s="28">
        <f t="shared" si="14"/>
        <v>-3163</v>
      </c>
      <c r="J96" s="27">
        <f t="shared" si="14"/>
        <v>-2244</v>
      </c>
      <c r="K96" s="7"/>
      <c r="L96" s="124">
        <f t="shared" si="22"/>
        <v>0.80480589063844399</v>
      </c>
      <c r="M96" s="27">
        <f t="shared" ca="1" si="15"/>
        <v>8.617459556934953E-8</v>
      </c>
      <c r="N96" s="44"/>
      <c r="O96" s="44"/>
      <c r="P96" s="7"/>
      <c r="Q96" s="28">
        <f t="shared" ca="1" si="16"/>
        <v>-3124.2729966216416</v>
      </c>
      <c r="R96" s="27">
        <f t="shared" ca="1" si="17"/>
        <v>-2269.6404765143216</v>
      </c>
      <c r="S96" s="7"/>
      <c r="T96" s="28">
        <f t="shared" ca="1" si="18"/>
        <v>0.80602562375441245</v>
      </c>
      <c r="U96" s="27">
        <f t="shared" ca="1" si="19"/>
        <v>-0.58705193781067355</v>
      </c>
      <c r="V96" s="7"/>
      <c r="W96" s="28">
        <f t="shared" ca="1" si="20"/>
        <v>0.80451233554043111</v>
      </c>
      <c r="X96" s="27">
        <f t="shared" ca="1" si="24"/>
        <v>298.30037063048894</v>
      </c>
      <c r="Y96" s="7"/>
      <c r="Z96" s="28">
        <f t="shared" si="23"/>
        <v>298.35000000000008</v>
      </c>
      <c r="AA96" s="27">
        <f t="shared" si="21"/>
        <v>5.2071898233250842</v>
      </c>
      <c r="AB96" s="7"/>
      <c r="AC96" s="28">
        <f t="shared" ca="1" si="13"/>
        <v>-4.9629369511137611E-2</v>
      </c>
      <c r="AD96" s="27"/>
      <c r="AE96" s="7"/>
    </row>
    <row r="97" spans="1:31" s="26" customFormat="1" x14ac:dyDescent="0.25">
      <c r="A97" s="26">
        <v>12</v>
      </c>
      <c r="B97" s="26">
        <v>-617</v>
      </c>
      <c r="C97" s="26">
        <v>11423</v>
      </c>
      <c r="D97" s="26">
        <v>12143</v>
      </c>
      <c r="E97" s="26">
        <v>14791</v>
      </c>
      <c r="F97" s="26">
        <v>14080</v>
      </c>
      <c r="G97" s="27"/>
      <c r="H97" s="7"/>
      <c r="I97" s="28">
        <f t="shared" si="14"/>
        <v>-3368</v>
      </c>
      <c r="J97" s="27">
        <f t="shared" si="14"/>
        <v>-1937</v>
      </c>
      <c r="K97" s="7"/>
      <c r="L97" s="124">
        <f t="shared" si="22"/>
        <v>0.85815075922785422</v>
      </c>
      <c r="M97" s="27">
        <f t="shared" ca="1" si="15"/>
        <v>2.9768601270128309E-7</v>
      </c>
      <c r="N97" s="44"/>
      <c r="O97" s="44"/>
      <c r="P97" s="7"/>
      <c r="Q97" s="28">
        <f t="shared" ca="1" si="16"/>
        <v>-3329.2729966216416</v>
      </c>
      <c r="R97" s="27">
        <f t="shared" ca="1" si="17"/>
        <v>-1962.6404765143216</v>
      </c>
      <c r="S97" s="7"/>
      <c r="T97" s="28">
        <f t="shared" ca="1" si="18"/>
        <v>0.85891320849759201</v>
      </c>
      <c r="U97" s="27">
        <f t="shared" ca="1" si="19"/>
        <v>-0.50764511246859856</v>
      </c>
      <c r="V97" s="7"/>
      <c r="W97" s="28">
        <f t="shared" ca="1" si="20"/>
        <v>0.85760515313120456</v>
      </c>
      <c r="X97" s="27">
        <f t="shared" ca="1" si="24"/>
        <v>292.80488040034516</v>
      </c>
      <c r="Y97" s="7"/>
      <c r="Z97" s="28">
        <f t="shared" si="23"/>
        <v>292.79700000000008</v>
      </c>
      <c r="AA97" s="27">
        <f t="shared" si="21"/>
        <v>5.1102716899618388</v>
      </c>
      <c r="AB97" s="7"/>
      <c r="AC97" s="28">
        <f t="shared" ca="1" si="13"/>
        <v>7.8804003450727578E-3</v>
      </c>
      <c r="AD97" s="27"/>
      <c r="AE97" s="7"/>
    </row>
    <row r="98" spans="1:31" s="26" customFormat="1" x14ac:dyDescent="0.25">
      <c r="A98" s="26">
        <v>13</v>
      </c>
      <c r="B98" s="26">
        <v>-608</v>
      </c>
      <c r="C98" s="26">
        <v>11346</v>
      </c>
      <c r="D98" s="26">
        <v>12307</v>
      </c>
      <c r="E98" s="26">
        <v>14882</v>
      </c>
      <c r="F98" s="26">
        <v>13921</v>
      </c>
      <c r="G98" s="27"/>
      <c r="H98" s="7"/>
      <c r="I98" s="28">
        <f t="shared" si="14"/>
        <v>-3536</v>
      </c>
      <c r="J98" s="27">
        <f t="shared" si="14"/>
        <v>-1614</v>
      </c>
      <c r="K98" s="7"/>
      <c r="L98" s="124">
        <f t="shared" si="22"/>
        <v>0.90284226560505698</v>
      </c>
      <c r="M98" s="27">
        <f t="shared" ca="1" si="15"/>
        <v>2.8197254090857689E-6</v>
      </c>
      <c r="N98" s="44"/>
      <c r="O98" s="44"/>
      <c r="P98" s="7"/>
      <c r="Q98" s="28">
        <f t="shared" ca="1" si="16"/>
        <v>-3497.2729966216416</v>
      </c>
      <c r="R98" s="27">
        <f t="shared" ca="1" si="17"/>
        <v>-1639.6404765143216</v>
      </c>
      <c r="S98" s="7"/>
      <c r="T98" s="28">
        <f t="shared" ca="1" si="18"/>
        <v>0.90225522916517331</v>
      </c>
      <c r="U98" s="27">
        <f t="shared" ca="1" si="19"/>
        <v>-0.424099820659184</v>
      </c>
      <c r="V98" s="7"/>
      <c r="W98" s="28">
        <f t="shared" ca="1" si="20"/>
        <v>0.9011630618029276</v>
      </c>
      <c r="X98" s="27">
        <f t="shared" ca="1" si="24"/>
        <v>287.38449976130391</v>
      </c>
      <c r="Y98" s="7"/>
      <c r="Z98" s="28">
        <f t="shared" si="23"/>
        <v>287.3250000000001</v>
      </c>
      <c r="AA98" s="27">
        <f t="shared" si="21"/>
        <v>5.0147672732927093</v>
      </c>
      <c r="AB98" s="7"/>
      <c r="AC98" s="28">
        <f t="shared" ca="1" si="13"/>
        <v>5.9499761303811738E-2</v>
      </c>
      <c r="AD98" s="27"/>
      <c r="AE98" s="7"/>
    </row>
    <row r="99" spans="1:31" s="26" customFormat="1" x14ac:dyDescent="0.25">
      <c r="A99" s="26">
        <v>14</v>
      </c>
      <c r="B99" s="26">
        <v>-635</v>
      </c>
      <c r="C99" s="26">
        <v>11270</v>
      </c>
      <c r="D99" s="26">
        <v>12481</v>
      </c>
      <c r="E99" s="26">
        <v>14953</v>
      </c>
      <c r="F99" s="26">
        <v>13741</v>
      </c>
      <c r="G99" s="27"/>
      <c r="H99" s="7"/>
      <c r="I99" s="28">
        <f t="shared" si="14"/>
        <v>-3683</v>
      </c>
      <c r="J99" s="27">
        <f t="shared" si="14"/>
        <v>-1260</v>
      </c>
      <c r="K99" s="7"/>
      <c r="L99" s="124">
        <f t="shared" si="22"/>
        <v>0.94072985846285595</v>
      </c>
      <c r="M99" s="27">
        <f t="shared" ca="1" si="15"/>
        <v>1.9767027256449949E-6</v>
      </c>
      <c r="N99" s="44"/>
      <c r="O99" s="44"/>
      <c r="P99" s="7"/>
      <c r="Q99" s="28">
        <f t="shared" ca="1" si="16"/>
        <v>-3644.2729966216416</v>
      </c>
      <c r="R99" s="27">
        <f t="shared" ca="1" si="17"/>
        <v>-1285.6404765143216</v>
      </c>
      <c r="S99" s="7"/>
      <c r="T99" s="28">
        <f t="shared" ca="1" si="18"/>
        <v>0.94017949724930683</v>
      </c>
      <c r="U99" s="27">
        <f t="shared" ca="1" si="19"/>
        <v>-0.33253625006929938</v>
      </c>
      <c r="V99" s="7"/>
      <c r="W99" s="28">
        <f t="shared" ca="1" si="20"/>
        <v>0.93932390585851788</v>
      </c>
      <c r="X99" s="27">
        <f t="shared" ca="1" si="24"/>
        <v>281.67698242656456</v>
      </c>
      <c r="Y99" s="7"/>
      <c r="Z99" s="28">
        <f t="shared" si="23"/>
        <v>281.61000000000013</v>
      </c>
      <c r="AA99" s="27">
        <f t="shared" si="21"/>
        <v>4.9150217065412338</v>
      </c>
      <c r="AB99" s="7"/>
      <c r="AC99" s="28">
        <f t="shared" ca="1" si="13"/>
        <v>6.6982426564436537E-2</v>
      </c>
      <c r="AD99" s="27"/>
      <c r="AE99" s="7"/>
    </row>
    <row r="100" spans="1:31" s="26" customFormat="1" x14ac:dyDescent="0.25">
      <c r="A100" s="26">
        <v>15</v>
      </c>
      <c r="B100" s="26">
        <v>-637</v>
      </c>
      <c r="C100" s="26">
        <v>11213</v>
      </c>
      <c r="D100" s="26">
        <v>12667</v>
      </c>
      <c r="E100" s="26">
        <v>15007</v>
      </c>
      <c r="F100" s="26">
        <v>13562</v>
      </c>
      <c r="G100" s="27"/>
      <c r="H100" s="7"/>
      <c r="I100" s="28">
        <f t="shared" si="14"/>
        <v>-3794</v>
      </c>
      <c r="J100" s="27">
        <f t="shared" si="14"/>
        <v>-895</v>
      </c>
      <c r="K100" s="7"/>
      <c r="L100" s="124">
        <f t="shared" si="22"/>
        <v>0.96934248025214098</v>
      </c>
      <c r="M100" s="27">
        <f t="shared" ca="1" si="15"/>
        <v>1.2950209240377239E-6</v>
      </c>
      <c r="N100" s="44"/>
      <c r="O100" s="44"/>
      <c r="P100" s="7"/>
      <c r="Q100" s="28">
        <f t="shared" ca="1" si="16"/>
        <v>-3755.2729966216416</v>
      </c>
      <c r="R100" s="27">
        <f t="shared" ca="1" si="17"/>
        <v>-920.64047651432145</v>
      </c>
      <c r="S100" s="7"/>
      <c r="T100" s="28">
        <f t="shared" ca="1" si="18"/>
        <v>0.96881618947610171</v>
      </c>
      <c r="U100" s="27">
        <f t="shared" ca="1" si="19"/>
        <v>-0.2381274837831189</v>
      </c>
      <c r="V100" s="7"/>
      <c r="W100" s="28">
        <f t="shared" ca="1" si="20"/>
        <v>0.96820449039100964</v>
      </c>
      <c r="X100" s="27">
        <f t="shared" ca="1" si="24"/>
        <v>275.99967811945658</v>
      </c>
      <c r="Y100" s="7"/>
      <c r="Z100" s="28">
        <f t="shared" si="23"/>
        <v>275.87700000000012</v>
      </c>
      <c r="AA100" s="27">
        <f t="shared" si="21"/>
        <v>4.8149619805243979</v>
      </c>
      <c r="AB100" s="7"/>
      <c r="AC100" s="28">
        <f t="shared" ca="1" si="13"/>
        <v>0.12267811945645235</v>
      </c>
      <c r="AD100" s="27"/>
      <c r="AE100" s="7"/>
    </row>
    <row r="101" spans="1:31" s="26" customFormat="1" x14ac:dyDescent="0.25">
      <c r="A101" s="26">
        <v>16</v>
      </c>
      <c r="B101" s="26">
        <v>-634</v>
      </c>
      <c r="C101" s="26">
        <v>11177</v>
      </c>
      <c r="D101" s="26">
        <v>12844</v>
      </c>
      <c r="E101" s="26">
        <v>15031</v>
      </c>
      <c r="F101" s="26">
        <v>13366</v>
      </c>
      <c r="G101" s="27"/>
      <c r="H101" s="7"/>
      <c r="I101" s="28">
        <f t="shared" si="14"/>
        <v>-3854</v>
      </c>
      <c r="J101" s="27">
        <f t="shared" si="14"/>
        <v>-522</v>
      </c>
      <c r="K101" s="7"/>
      <c r="L101" s="124">
        <f t="shared" si="22"/>
        <v>0.98819418658119107</v>
      </c>
      <c r="M101" s="27">
        <f t="shared" ca="1" si="15"/>
        <v>1.8157920611641403E-5</v>
      </c>
      <c r="N101" s="44"/>
      <c r="O101" s="44"/>
      <c r="P101" s="7"/>
      <c r="Q101" s="28">
        <f t="shared" ca="1" si="16"/>
        <v>-3815.2729966216416</v>
      </c>
      <c r="R101" s="27">
        <f t="shared" ca="1" si="17"/>
        <v>-547.64047651432145</v>
      </c>
      <c r="S101" s="7"/>
      <c r="T101" s="28">
        <f t="shared" ca="1" si="18"/>
        <v>0.98429548257166644</v>
      </c>
      <c r="U101" s="27">
        <f t="shared" ca="1" si="19"/>
        <v>-0.1416494842632687</v>
      </c>
      <c r="V101" s="7"/>
      <c r="W101" s="28">
        <f t="shared" ca="1" si="20"/>
        <v>0.98393297541397096</v>
      </c>
      <c r="X101" s="27">
        <f t="shared" ca="1" si="24"/>
        <v>270.37433473649935</v>
      </c>
      <c r="Y101" s="7"/>
      <c r="Z101" s="28">
        <f t="shared" si="23"/>
        <v>270.17100000000011</v>
      </c>
      <c r="AA101" s="27">
        <f t="shared" si="21"/>
        <v>4.7153734934056013</v>
      </c>
      <c r="AB101" s="7"/>
      <c r="AC101" s="28">
        <f t="shared" ca="1" si="13"/>
        <v>0.20333473649924372</v>
      </c>
      <c r="AD101" s="27"/>
      <c r="AE101" s="7"/>
    </row>
    <row r="102" spans="1:31" s="26" customFormat="1" x14ac:dyDescent="0.25">
      <c r="A102" s="26">
        <v>17</v>
      </c>
      <c r="B102" s="26">
        <v>-634</v>
      </c>
      <c r="C102" s="26">
        <v>11165</v>
      </c>
      <c r="D102" s="26">
        <v>13044</v>
      </c>
      <c r="E102" s="26">
        <v>15058</v>
      </c>
      <c r="F102" s="26">
        <v>13183</v>
      </c>
      <c r="G102" s="27"/>
      <c r="H102" s="7"/>
      <c r="I102" s="28">
        <f t="shared" si="14"/>
        <v>-3893</v>
      </c>
      <c r="J102" s="27">
        <f t="shared" si="14"/>
        <v>-139</v>
      </c>
      <c r="K102" s="7"/>
      <c r="L102" s="124">
        <f t="shared" si="22"/>
        <v>0.99725526370337336</v>
      </c>
      <c r="M102" s="27">
        <f t="shared" ca="1" si="15"/>
        <v>9.0293912513111152E-6</v>
      </c>
      <c r="N102" s="44"/>
      <c r="O102" s="44"/>
      <c r="P102" s="7"/>
      <c r="Q102" s="28">
        <f t="shared" ca="1" si="16"/>
        <v>-3854.2729966216416</v>
      </c>
      <c r="R102" s="27">
        <f t="shared" ca="1" si="17"/>
        <v>-164.64047651432145</v>
      </c>
      <c r="S102" s="7"/>
      <c r="T102" s="28">
        <f t="shared" ca="1" si="18"/>
        <v>0.99435702308378349</v>
      </c>
      <c r="U102" s="27">
        <f t="shared" ca="1" si="19"/>
        <v>-4.2584943201331396E-2</v>
      </c>
      <c r="V102" s="7"/>
      <c r="W102" s="28">
        <f t="shared" ca="1" si="20"/>
        <v>0.99425036915425669</v>
      </c>
      <c r="X102" s="27">
        <f t="shared" ca="1" si="24"/>
        <v>264.63472282982627</v>
      </c>
      <c r="Y102" s="7"/>
      <c r="Z102" s="28">
        <f t="shared" si="23"/>
        <v>264.46500000000009</v>
      </c>
      <c r="AA102" s="27">
        <f t="shared" si="21"/>
        <v>4.6157850062868055</v>
      </c>
      <c r="AB102" s="7"/>
      <c r="AC102" s="28">
        <f t="shared" ca="1" si="13"/>
        <v>0.16972282982618481</v>
      </c>
      <c r="AD102" s="27"/>
      <c r="AE102" s="7"/>
    </row>
    <row r="103" spans="1:31" s="26" customFormat="1" x14ac:dyDescent="0.25">
      <c r="A103" s="26">
        <v>18</v>
      </c>
      <c r="B103" s="26">
        <v>-620</v>
      </c>
      <c r="C103" s="26">
        <v>11166</v>
      </c>
      <c r="D103" s="26">
        <v>13232</v>
      </c>
      <c r="E103" s="26">
        <v>15060</v>
      </c>
      <c r="F103" s="26">
        <v>13004</v>
      </c>
      <c r="G103" s="27"/>
      <c r="H103" s="7"/>
      <c r="I103" s="28">
        <f t="shared" si="14"/>
        <v>-3894</v>
      </c>
      <c r="J103" s="27">
        <f t="shared" si="14"/>
        <v>228</v>
      </c>
      <c r="K103" s="7"/>
      <c r="L103" s="124">
        <f t="shared" si="22"/>
        <v>0.99656082935597967</v>
      </c>
      <c r="M103" s="27">
        <f t="shared" ca="1" si="15"/>
        <v>3.2664721897625404E-6</v>
      </c>
      <c r="N103" s="44"/>
      <c r="O103" s="44"/>
      <c r="P103" s="7"/>
      <c r="Q103" s="28">
        <f t="shared" ca="1" si="16"/>
        <v>-3855.2729966216416</v>
      </c>
      <c r="R103" s="27">
        <f t="shared" ca="1" si="17"/>
        <v>202.35952348567855</v>
      </c>
      <c r="S103" s="7"/>
      <c r="T103" s="28">
        <f t="shared" ca="1" si="18"/>
        <v>0.99461501130204288</v>
      </c>
      <c r="U103" s="27">
        <f t="shared" ca="1" si="19"/>
        <v>5.2341131393266509E-2</v>
      </c>
      <c r="V103" s="7"/>
      <c r="W103" s="28">
        <f t="shared" ca="1" si="20"/>
        <v>0.99475349092896537</v>
      </c>
      <c r="X103" s="27">
        <f t="shared" ca="1" si="24"/>
        <v>259.17020921971914</v>
      </c>
      <c r="Y103" s="7"/>
      <c r="Z103" s="28">
        <f t="shared" si="23"/>
        <v>258.8850000000001</v>
      </c>
      <c r="AA103" s="27">
        <f t="shared" si="21"/>
        <v>4.5183956340255218</v>
      </c>
      <c r="AB103" s="7"/>
      <c r="AC103" s="28">
        <f t="shared" ca="1" si="13"/>
        <v>0.2852092197190359</v>
      </c>
      <c r="AD103" s="27"/>
      <c r="AE103" s="7"/>
    </row>
    <row r="104" spans="1:31" s="26" customFormat="1" x14ac:dyDescent="0.25">
      <c r="A104" s="26">
        <v>19</v>
      </c>
      <c r="B104" s="26">
        <v>-624</v>
      </c>
      <c r="C104" s="26">
        <v>11186</v>
      </c>
      <c r="D104" s="26">
        <v>13414</v>
      </c>
      <c r="E104" s="26">
        <v>15035</v>
      </c>
      <c r="F104" s="26">
        <v>12816</v>
      </c>
      <c r="G104" s="27"/>
      <c r="H104" s="7"/>
      <c r="I104" s="28">
        <f t="shared" si="14"/>
        <v>-3849</v>
      </c>
      <c r="J104" s="27">
        <f t="shared" si="14"/>
        <v>598</v>
      </c>
      <c r="K104" s="7"/>
      <c r="L104" s="124">
        <f t="shared" si="22"/>
        <v>0.98632787313699744</v>
      </c>
      <c r="M104" s="27">
        <f t="shared" ca="1" si="15"/>
        <v>8.6245254253687757E-6</v>
      </c>
      <c r="N104" s="44"/>
      <c r="O104" s="44"/>
      <c r="P104" s="7"/>
      <c r="Q104" s="28">
        <f t="shared" ca="1" si="16"/>
        <v>-3810.2729966216416</v>
      </c>
      <c r="R104" s="27">
        <f t="shared" ca="1" si="17"/>
        <v>572.35952348567855</v>
      </c>
      <c r="S104" s="7"/>
      <c r="T104" s="28">
        <f t="shared" ca="1" si="18"/>
        <v>0.98300554148036934</v>
      </c>
      <c r="U104" s="27">
        <f t="shared" ca="1" si="19"/>
        <v>0.14804316845049054</v>
      </c>
      <c r="V104" s="7"/>
      <c r="W104" s="28">
        <f t="shared" ca="1" si="20"/>
        <v>0.98339111890394204</v>
      </c>
      <c r="X104" s="27">
        <f t="shared" ca="1" si="24"/>
        <v>253.62095469101291</v>
      </c>
      <c r="Y104" s="7"/>
      <c r="Z104" s="28">
        <f t="shared" si="23"/>
        <v>253.26900000000012</v>
      </c>
      <c r="AA104" s="27">
        <f t="shared" si="21"/>
        <v>4.4203779432335208</v>
      </c>
      <c r="AB104" s="7"/>
      <c r="AC104" s="28">
        <f t="shared" ca="1" si="13"/>
        <v>0.35195469101279286</v>
      </c>
      <c r="AD104" s="27"/>
      <c r="AE104" s="7"/>
    </row>
    <row r="105" spans="1:31" s="26" customFormat="1" x14ac:dyDescent="0.25">
      <c r="A105" s="26">
        <v>20</v>
      </c>
      <c r="B105" s="26">
        <v>-610</v>
      </c>
      <c r="C105" s="26">
        <v>11217</v>
      </c>
      <c r="D105" s="26">
        <v>13587</v>
      </c>
      <c r="E105" s="26">
        <v>14989</v>
      </c>
      <c r="F105" s="26">
        <v>12628</v>
      </c>
      <c r="G105" s="27"/>
      <c r="H105" s="7"/>
      <c r="I105" s="28">
        <f t="shared" si="14"/>
        <v>-3772</v>
      </c>
      <c r="J105" s="27">
        <f t="shared" si="14"/>
        <v>959</v>
      </c>
      <c r="K105" s="7"/>
      <c r="L105" s="124">
        <f t="shared" si="22"/>
        <v>0.96717296024980948</v>
      </c>
      <c r="M105" s="27">
        <f t="shared" ca="1" si="15"/>
        <v>1.159998662851788E-5</v>
      </c>
      <c r="N105" s="44"/>
      <c r="O105" s="44"/>
      <c r="P105" s="7"/>
      <c r="Q105" s="28">
        <f t="shared" ca="1" si="16"/>
        <v>-3733.2729966216416</v>
      </c>
      <c r="R105" s="27">
        <f t="shared" ca="1" si="17"/>
        <v>933.35952348567855</v>
      </c>
      <c r="S105" s="7"/>
      <c r="T105" s="28">
        <f t="shared" ca="1" si="18"/>
        <v>0.96314044867439463</v>
      </c>
      <c r="U105" s="27">
        <f t="shared" ca="1" si="19"/>
        <v>0.24141731811983616</v>
      </c>
      <c r="V105" s="7"/>
      <c r="W105" s="28">
        <f t="shared" ca="1" si="20"/>
        <v>0.96376708493962593</v>
      </c>
      <c r="X105" s="27">
        <f t="shared" ca="1" si="24"/>
        <v>248.11932591406594</v>
      </c>
      <c r="Y105" s="7"/>
      <c r="Z105" s="28">
        <f t="shared" si="23"/>
        <v>247.77900000000011</v>
      </c>
      <c r="AA105" s="27">
        <f t="shared" si="21"/>
        <v>4.3245593672990319</v>
      </c>
      <c r="AB105" s="7"/>
      <c r="AC105" s="28">
        <f t="shared" ca="1" si="13"/>
        <v>0.34032591406582924</v>
      </c>
      <c r="AD105" s="27"/>
      <c r="AE105" s="7"/>
    </row>
    <row r="106" spans="1:31" s="26" customFormat="1" x14ac:dyDescent="0.25">
      <c r="A106" s="26">
        <v>21</v>
      </c>
      <c r="B106" s="26">
        <v>-617</v>
      </c>
      <c r="C106" s="26">
        <v>11272</v>
      </c>
      <c r="D106" s="26">
        <v>13766</v>
      </c>
      <c r="E106" s="26">
        <v>14934</v>
      </c>
      <c r="F106" s="26">
        <v>12448</v>
      </c>
      <c r="G106" s="27"/>
      <c r="H106" s="7"/>
      <c r="I106" s="28">
        <f t="shared" si="14"/>
        <v>-3662</v>
      </c>
      <c r="J106" s="27">
        <f t="shared" si="14"/>
        <v>1318</v>
      </c>
      <c r="K106" s="7"/>
      <c r="L106" s="124">
        <f t="shared" si="22"/>
        <v>0.93877472412151164</v>
      </c>
      <c r="M106" s="27">
        <f t="shared" ca="1" si="15"/>
        <v>9.9013974650102815E-6</v>
      </c>
      <c r="N106" s="44"/>
      <c r="O106" s="44"/>
      <c r="P106" s="7"/>
      <c r="Q106" s="28">
        <f t="shared" ca="1" si="16"/>
        <v>-3623.2729966216416</v>
      </c>
      <c r="R106" s="27">
        <f t="shared" ca="1" si="17"/>
        <v>1292.3595234856784</v>
      </c>
      <c r="S106" s="7"/>
      <c r="T106" s="28">
        <f t="shared" ca="1" si="18"/>
        <v>0.93476174466585926</v>
      </c>
      <c r="U106" s="27">
        <f t="shared" ca="1" si="19"/>
        <v>0.33427415948076433</v>
      </c>
      <c r="V106" s="7"/>
      <c r="W106" s="28">
        <f t="shared" ca="1" si="20"/>
        <v>0.93562807551306959</v>
      </c>
      <c r="X106" s="27">
        <f t="shared" ca="1" si="24"/>
        <v>242.52176415324925</v>
      </c>
      <c r="Y106" s="7"/>
      <c r="Z106" s="28">
        <f t="shared" si="23"/>
        <v>242.22600000000011</v>
      </c>
      <c r="AA106" s="27">
        <f t="shared" si="21"/>
        <v>4.2276412339357865</v>
      </c>
      <c r="AB106" s="7"/>
      <c r="AC106" s="28">
        <f t="shared" ca="1" si="13"/>
        <v>0.29576415324913796</v>
      </c>
      <c r="AD106" s="27"/>
      <c r="AE106" s="7"/>
    </row>
    <row r="107" spans="1:31" s="26" customFormat="1" x14ac:dyDescent="0.25">
      <c r="A107" s="26">
        <v>22</v>
      </c>
      <c r="B107" s="26">
        <v>-631</v>
      </c>
      <c r="C107" s="26">
        <v>11346</v>
      </c>
      <c r="D107" s="26">
        <v>13941</v>
      </c>
      <c r="E107" s="26">
        <v>14857</v>
      </c>
      <c r="F107" s="26">
        <v>12273</v>
      </c>
      <c r="G107" s="27"/>
      <c r="H107" s="7"/>
      <c r="I107" s="28">
        <f t="shared" si="14"/>
        <v>-3511</v>
      </c>
      <c r="J107" s="27">
        <f t="shared" si="14"/>
        <v>1668</v>
      </c>
      <c r="K107" s="7"/>
      <c r="L107" s="124">
        <f t="shared" si="22"/>
        <v>0.90062333044263077</v>
      </c>
      <c r="M107" s="27">
        <f t="shared" ca="1" si="15"/>
        <v>1.3822245049225375E-5</v>
      </c>
      <c r="N107" s="44"/>
      <c r="O107" s="44"/>
      <c r="P107" s="7"/>
      <c r="Q107" s="28">
        <f t="shared" ca="1" si="16"/>
        <v>-3472.2729966216416</v>
      </c>
      <c r="R107" s="27">
        <f t="shared" ca="1" si="17"/>
        <v>1642.3595234856784</v>
      </c>
      <c r="S107" s="7"/>
      <c r="T107" s="28">
        <f t="shared" ca="1" si="18"/>
        <v>0.89580552370868793</v>
      </c>
      <c r="U107" s="27">
        <f t="shared" ca="1" si="19"/>
        <v>0.42480311345381411</v>
      </c>
      <c r="V107" s="7"/>
      <c r="W107" s="28">
        <f t="shared" ca="1" si="20"/>
        <v>0.89690550244106515</v>
      </c>
      <c r="X107" s="27">
        <f t="shared" ca="1" si="24"/>
        <v>236.83844354887265</v>
      </c>
      <c r="Y107" s="7"/>
      <c r="Z107" s="28">
        <f t="shared" si="23"/>
        <v>236.54700000000011</v>
      </c>
      <c r="AA107" s="27">
        <f t="shared" si="21"/>
        <v>4.1285239857150282</v>
      </c>
      <c r="AB107" s="7"/>
      <c r="AC107" s="28">
        <f t="shared" ca="1" si="13"/>
        <v>0.29144354887253598</v>
      </c>
      <c r="AD107" s="27"/>
      <c r="AE107" s="7"/>
    </row>
    <row r="108" spans="1:31" s="26" customFormat="1" x14ac:dyDescent="0.25">
      <c r="A108" s="26">
        <v>23</v>
      </c>
      <c r="B108" s="26">
        <v>-632</v>
      </c>
      <c r="C108" s="26">
        <v>11437</v>
      </c>
      <c r="D108" s="26">
        <v>14113</v>
      </c>
      <c r="E108" s="26">
        <v>14766</v>
      </c>
      <c r="F108" s="26">
        <v>12105</v>
      </c>
      <c r="G108" s="27"/>
      <c r="H108" s="7"/>
      <c r="I108" s="28">
        <f t="shared" si="14"/>
        <v>-3329</v>
      </c>
      <c r="J108" s="27">
        <f t="shared" si="14"/>
        <v>2008</v>
      </c>
      <c r="K108" s="7"/>
      <c r="L108" s="124">
        <f t="shared" si="22"/>
        <v>0.85355187266901689</v>
      </c>
      <c r="M108" s="27">
        <f t="shared" ca="1" si="15"/>
        <v>1.1379045601024271E-5</v>
      </c>
      <c r="N108" s="44"/>
      <c r="O108" s="44"/>
      <c r="P108" s="7"/>
      <c r="Q108" s="28">
        <f t="shared" ca="1" si="16"/>
        <v>-3290.2729966216416</v>
      </c>
      <c r="R108" s="27">
        <f t="shared" ca="1" si="17"/>
        <v>1982.3595234856784</v>
      </c>
      <c r="S108" s="7"/>
      <c r="T108" s="28">
        <f t="shared" ca="1" si="18"/>
        <v>0.84885166798547484</v>
      </c>
      <c r="U108" s="27">
        <f t="shared" ca="1" si="19"/>
        <v>0.51274552588477673</v>
      </c>
      <c r="V108" s="7"/>
      <c r="W108" s="28">
        <f t="shared" ca="1" si="20"/>
        <v>0.85017858857172768</v>
      </c>
      <c r="X108" s="27">
        <f t="shared" ca="1" si="24"/>
        <v>231.08785653380744</v>
      </c>
      <c r="Y108" s="7"/>
      <c r="Z108" s="28">
        <f t="shared" si="23"/>
        <v>230.85900000000012</v>
      </c>
      <c r="AA108" s="27">
        <f t="shared" si="21"/>
        <v>4.0292496578615919</v>
      </c>
      <c r="AB108" s="7"/>
      <c r="AC108" s="28">
        <f t="shared" ca="1" si="13"/>
        <v>0.22885653380731696</v>
      </c>
      <c r="AD108" s="27"/>
      <c r="AE108" s="7"/>
    </row>
    <row r="109" spans="1:31" s="26" customFormat="1" x14ac:dyDescent="0.25">
      <c r="A109" s="26">
        <v>24</v>
      </c>
      <c r="B109" s="26">
        <v>-641</v>
      </c>
      <c r="C109" s="26">
        <v>11551</v>
      </c>
      <c r="D109" s="26">
        <v>14276</v>
      </c>
      <c r="E109" s="26">
        <v>14666</v>
      </c>
      <c r="F109" s="26">
        <v>11949</v>
      </c>
      <c r="G109" s="27"/>
      <c r="H109" s="7"/>
      <c r="I109" s="28">
        <f t="shared" si="14"/>
        <v>-3115</v>
      </c>
      <c r="J109" s="27">
        <f t="shared" si="14"/>
        <v>2327</v>
      </c>
      <c r="K109" s="7"/>
      <c r="L109" s="124">
        <f t="shared" si="22"/>
        <v>0.79722890695026094</v>
      </c>
      <c r="M109" s="27">
        <f t="shared" ca="1" si="15"/>
        <v>4.1898381949227115E-6</v>
      </c>
      <c r="N109" s="44"/>
      <c r="O109" s="44"/>
      <c r="P109" s="7"/>
      <c r="Q109" s="28">
        <f t="shared" ca="1" si="16"/>
        <v>-3076.2729966216416</v>
      </c>
      <c r="R109" s="27">
        <f t="shared" ca="1" si="17"/>
        <v>2301.3595234856784</v>
      </c>
      <c r="S109" s="7"/>
      <c r="T109" s="28">
        <f t="shared" ca="1" si="18"/>
        <v>0.7936421892779606</v>
      </c>
      <c r="U109" s="27">
        <f t="shared" ca="1" si="19"/>
        <v>0.59525620107735633</v>
      </c>
      <c r="V109" s="7"/>
      <c r="W109" s="28">
        <f t="shared" ca="1" si="20"/>
        <v>0.79518199752507313</v>
      </c>
      <c r="X109" s="27">
        <f t="shared" ca="1" si="24"/>
        <v>225.36443529587825</v>
      </c>
      <c r="Y109" s="7"/>
      <c r="Z109" s="28">
        <f t="shared" si="23"/>
        <v>225.09000000000012</v>
      </c>
      <c r="AA109" s="27">
        <f t="shared" si="21"/>
        <v>3.9285616133140384</v>
      </c>
      <c r="AB109" s="7"/>
      <c r="AC109" s="28">
        <f t="shared" ca="1" si="13"/>
        <v>0.27443529587813487</v>
      </c>
      <c r="AD109" s="27"/>
      <c r="AE109" s="7"/>
    </row>
    <row r="110" spans="1:31" s="26" customFormat="1" x14ac:dyDescent="0.25">
      <c r="A110" s="26">
        <v>25</v>
      </c>
      <c r="B110" s="26">
        <v>-621</v>
      </c>
      <c r="C110" s="26">
        <v>11674</v>
      </c>
      <c r="D110" s="26">
        <v>14427</v>
      </c>
      <c r="E110" s="26">
        <v>14542</v>
      </c>
      <c r="F110" s="26">
        <v>11802</v>
      </c>
      <c r="G110" s="27"/>
      <c r="H110" s="7"/>
      <c r="I110" s="28">
        <f t="shared" si="14"/>
        <v>-2868</v>
      </c>
      <c r="J110" s="27">
        <f t="shared" si="14"/>
        <v>2625</v>
      </c>
      <c r="K110" s="7"/>
      <c r="L110" s="124">
        <f t="shared" si="22"/>
        <v>0.73495715607619116</v>
      </c>
      <c r="M110" s="27">
        <f t="shared" ca="1" si="15"/>
        <v>1.088614497466574E-5</v>
      </c>
      <c r="N110" s="44"/>
      <c r="O110" s="44"/>
      <c r="P110" s="7"/>
      <c r="Q110" s="28">
        <f t="shared" ca="1" si="16"/>
        <v>-2829.2729966216416</v>
      </c>
      <c r="R110" s="27">
        <f t="shared" ca="1" si="17"/>
        <v>2599.3595234856784</v>
      </c>
      <c r="S110" s="7"/>
      <c r="T110" s="28">
        <f t="shared" ca="1" si="18"/>
        <v>0.72991909936788579</v>
      </c>
      <c r="U110" s="27">
        <f t="shared" ca="1" si="19"/>
        <v>0.67233513903155306</v>
      </c>
      <c r="V110" s="7"/>
      <c r="W110" s="28">
        <f t="shared" ca="1" si="20"/>
        <v>0.73165774022263985</v>
      </c>
      <c r="X110" s="27">
        <f t="shared" ca="1" si="24"/>
        <v>219.60164124326297</v>
      </c>
      <c r="Y110" s="7"/>
      <c r="Z110" s="28">
        <f t="shared" si="23"/>
        <v>219.50100000000012</v>
      </c>
      <c r="AA110" s="27">
        <f t="shared" si="21"/>
        <v>3.8310151614200754</v>
      </c>
      <c r="AB110" s="7"/>
      <c r="AC110" s="28">
        <f t="shared" ca="1" si="13"/>
        <v>0.10064124326285651</v>
      </c>
      <c r="AD110" s="27"/>
      <c r="AE110" s="7"/>
    </row>
    <row r="111" spans="1:31" s="26" customFormat="1" x14ac:dyDescent="0.25">
      <c r="A111" s="26">
        <v>26</v>
      </c>
      <c r="B111" s="26">
        <v>-627</v>
      </c>
      <c r="C111" s="26">
        <v>11804</v>
      </c>
      <c r="D111" s="26">
        <v>14557</v>
      </c>
      <c r="E111" s="26">
        <v>14405</v>
      </c>
      <c r="F111" s="26">
        <v>11662</v>
      </c>
      <c r="G111" s="27"/>
      <c r="H111" s="7"/>
      <c r="I111" s="28">
        <f t="shared" si="14"/>
        <v>-2601</v>
      </c>
      <c r="J111" s="27">
        <f t="shared" si="14"/>
        <v>2895</v>
      </c>
      <c r="K111" s="7"/>
      <c r="L111" s="124">
        <f t="shared" si="22"/>
        <v>0.66499799777988622</v>
      </c>
      <c r="M111" s="27">
        <f t="shared" ca="1" si="15"/>
        <v>4.1738434878684896E-6</v>
      </c>
      <c r="N111" s="44"/>
      <c r="O111" s="44"/>
      <c r="P111" s="7"/>
      <c r="Q111" s="28">
        <f t="shared" ca="1" si="16"/>
        <v>-2562.2729966216416</v>
      </c>
      <c r="R111" s="27">
        <f t="shared" ca="1" si="17"/>
        <v>2869.3595234856784</v>
      </c>
      <c r="S111" s="7"/>
      <c r="T111" s="28">
        <f t="shared" ca="1" si="18"/>
        <v>0.66103624509262271</v>
      </c>
      <c r="U111" s="27">
        <f t="shared" ca="1" si="19"/>
        <v>0.74217176066790569</v>
      </c>
      <c r="V111" s="7"/>
      <c r="W111" s="28">
        <f t="shared" ca="1" si="20"/>
        <v>0.66295499912891542</v>
      </c>
      <c r="X111" s="27">
        <f t="shared" ca="1" si="24"/>
        <v>213.95542883626172</v>
      </c>
      <c r="Y111" s="7"/>
      <c r="Z111" s="28">
        <f t="shared" si="23"/>
        <v>213.85800000000012</v>
      </c>
      <c r="AA111" s="27">
        <f t="shared" si="21"/>
        <v>3.7325262317300352</v>
      </c>
      <c r="AB111" s="7"/>
      <c r="AC111" s="28">
        <f t="shared" ca="1" si="13"/>
        <v>9.7428836261599372E-2</v>
      </c>
      <c r="AD111" s="27"/>
      <c r="AE111" s="7"/>
    </row>
    <row r="112" spans="1:31" s="26" customFormat="1" x14ac:dyDescent="0.25">
      <c r="A112" s="26">
        <v>27</v>
      </c>
      <c r="B112" s="26">
        <v>-621</v>
      </c>
      <c r="C112" s="26">
        <v>11957</v>
      </c>
      <c r="D112" s="26">
        <v>14673</v>
      </c>
      <c r="E112" s="26">
        <v>14260</v>
      </c>
      <c r="F112" s="26">
        <v>11545</v>
      </c>
      <c r="G112" s="27"/>
      <c r="H112" s="7"/>
      <c r="I112" s="28">
        <f t="shared" si="14"/>
        <v>-2303</v>
      </c>
      <c r="J112" s="27">
        <f t="shared" si="14"/>
        <v>3128</v>
      </c>
      <c r="K112" s="7"/>
      <c r="L112" s="124">
        <f t="shared" si="22"/>
        <v>0.58935434616371951</v>
      </c>
      <c r="M112" s="27">
        <f t="shared" ca="1" si="15"/>
        <v>9.7622703594962557E-6</v>
      </c>
      <c r="N112" s="44"/>
      <c r="O112" s="44"/>
      <c r="P112" s="7"/>
      <c r="Q112" s="28">
        <f t="shared" ca="1" si="16"/>
        <v>-2264.2729966216416</v>
      </c>
      <c r="R112" s="27">
        <f t="shared" ca="1" si="17"/>
        <v>3102.3595234856784</v>
      </c>
      <c r="S112" s="7"/>
      <c r="T112" s="28">
        <f t="shared" ca="1" si="18"/>
        <v>0.58415575605131775</v>
      </c>
      <c r="U112" s="27">
        <f t="shared" ca="1" si="19"/>
        <v>0.80243817859853594</v>
      </c>
      <c r="V112" s="7"/>
      <c r="W112" s="28">
        <f t="shared" ca="1" si="20"/>
        <v>0.58622988295230283</v>
      </c>
      <c r="X112" s="27">
        <f t="shared" ca="1" si="24"/>
        <v>208.33257447981282</v>
      </c>
      <c r="Y112" s="7"/>
      <c r="Z112" s="28">
        <f t="shared" si="23"/>
        <v>208.26900000000012</v>
      </c>
      <c r="AA112" s="27">
        <f t="shared" si="21"/>
        <v>3.6349797798360721</v>
      </c>
      <c r="AB112" s="7"/>
      <c r="AC112" s="28">
        <f t="shared" ca="1" si="13"/>
        <v>6.3574479812700702E-2</v>
      </c>
      <c r="AD112" s="27"/>
      <c r="AE112" s="7"/>
    </row>
    <row r="113" spans="1:31" s="26" customFormat="1" x14ac:dyDescent="0.25">
      <c r="A113" s="26">
        <v>28</v>
      </c>
      <c r="B113" s="26">
        <v>-612</v>
      </c>
      <c r="C113" s="26">
        <v>12113</v>
      </c>
      <c r="D113" s="26">
        <v>14781</v>
      </c>
      <c r="E113" s="26">
        <v>14108</v>
      </c>
      <c r="F113" s="26">
        <v>11441</v>
      </c>
      <c r="G113" s="27"/>
      <c r="H113" s="7"/>
      <c r="I113" s="28">
        <f t="shared" si="14"/>
        <v>-1995</v>
      </c>
      <c r="J113" s="27">
        <f t="shared" si="14"/>
        <v>3340</v>
      </c>
      <c r="K113" s="7"/>
      <c r="L113" s="124">
        <f t="shared" si="22"/>
        <v>0.50932241914416199</v>
      </c>
      <c r="M113" s="27">
        <f t="shared" ca="1" si="15"/>
        <v>5.8156689949555159E-6</v>
      </c>
      <c r="N113" s="44"/>
      <c r="O113" s="44"/>
      <c r="P113" s="7"/>
      <c r="Q113" s="28">
        <f t="shared" ca="1" si="16"/>
        <v>-1956.2729966216416</v>
      </c>
      <c r="R113" s="27">
        <f t="shared" ca="1" si="17"/>
        <v>3314.3595234856784</v>
      </c>
      <c r="S113" s="7"/>
      <c r="T113" s="28">
        <f t="shared" ca="1" si="18"/>
        <v>0.50469538482741882</v>
      </c>
      <c r="U113" s="27">
        <f t="shared" ca="1" si="19"/>
        <v>0.85727285929078323</v>
      </c>
      <c r="V113" s="7"/>
      <c r="W113" s="28">
        <f t="shared" ca="1" si="20"/>
        <v>0.5069108493245309</v>
      </c>
      <c r="X113" s="27">
        <f t="shared" ca="1" si="24"/>
        <v>202.77826713640366</v>
      </c>
      <c r="Y113" s="7"/>
      <c r="Z113" s="28">
        <f t="shared" si="23"/>
        <v>202.76100000000011</v>
      </c>
      <c r="AA113" s="27">
        <f t="shared" si="21"/>
        <v>3.5388470446362241</v>
      </c>
      <c r="AB113" s="7"/>
      <c r="AC113" s="28">
        <f t="shared" ca="1" si="13"/>
        <v>1.7267136403546601E-2</v>
      </c>
      <c r="AD113" s="27"/>
      <c r="AE113" s="7"/>
    </row>
    <row r="114" spans="1:31" s="26" customFormat="1" x14ac:dyDescent="0.25">
      <c r="A114" s="26">
        <v>29</v>
      </c>
      <c r="B114" s="26">
        <v>-607</v>
      </c>
      <c r="C114" s="26">
        <v>12268</v>
      </c>
      <c r="D114" s="26">
        <v>14861</v>
      </c>
      <c r="E114" s="26">
        <v>13937</v>
      </c>
      <c r="F114" s="26">
        <v>11349</v>
      </c>
      <c r="G114" s="27"/>
      <c r="H114" s="7"/>
      <c r="I114" s="28">
        <f t="shared" si="14"/>
        <v>-1669</v>
      </c>
      <c r="J114" s="27">
        <f t="shared" si="14"/>
        <v>3512</v>
      </c>
      <c r="K114" s="7"/>
      <c r="L114" s="124">
        <f t="shared" si="22"/>
        <v>0.4252975631547265</v>
      </c>
      <c r="M114" s="27">
        <f t="shared" ca="1" si="15"/>
        <v>5.6466511778712622E-6</v>
      </c>
      <c r="N114" s="44"/>
      <c r="O114" s="44"/>
      <c r="P114" s="7"/>
      <c r="Q114" s="28">
        <f t="shared" ca="1" si="16"/>
        <v>-1630.2729966216416</v>
      </c>
      <c r="R114" s="27">
        <f t="shared" ca="1" si="17"/>
        <v>3486.3595234856784</v>
      </c>
      <c r="S114" s="7"/>
      <c r="T114" s="28">
        <f t="shared" ca="1" si="18"/>
        <v>0.42059122567485036</v>
      </c>
      <c r="U114" s="27">
        <f t="shared" ca="1" si="19"/>
        <v>0.90176137381468202</v>
      </c>
      <c r="V114" s="7"/>
      <c r="W114" s="28">
        <f t="shared" ca="1" si="20"/>
        <v>0.42292129482436663</v>
      </c>
      <c r="X114" s="27">
        <f t="shared" ca="1" si="24"/>
        <v>197.30850234027116</v>
      </c>
      <c r="Y114" s="7"/>
      <c r="Z114" s="28">
        <f t="shared" si="23"/>
        <v>197.29800000000012</v>
      </c>
      <c r="AA114" s="27">
        <f t="shared" si="21"/>
        <v>3.443499707599774</v>
      </c>
      <c r="AB114" s="7"/>
      <c r="AC114" s="28">
        <f t="shared" ca="1" si="13"/>
        <v>1.0502340271045796E-2</v>
      </c>
      <c r="AD114" s="27"/>
      <c r="AE114" s="7"/>
    </row>
    <row r="115" spans="1:31" s="26" customFormat="1" x14ac:dyDescent="0.25">
      <c r="A115" s="26">
        <v>30</v>
      </c>
      <c r="B115" s="26">
        <v>-635</v>
      </c>
      <c r="C115" s="26">
        <v>12450</v>
      </c>
      <c r="D115" s="26">
        <v>14927</v>
      </c>
      <c r="E115" s="26">
        <v>13757</v>
      </c>
      <c r="F115" s="26">
        <v>11269</v>
      </c>
      <c r="G115" s="27"/>
      <c r="H115" s="7"/>
      <c r="I115" s="28">
        <f t="shared" si="14"/>
        <v>-1307</v>
      </c>
      <c r="J115" s="27">
        <f t="shared" si="14"/>
        <v>3658</v>
      </c>
      <c r="K115" s="7"/>
      <c r="L115" s="124">
        <f t="shared" si="22"/>
        <v>0.33327586093508449</v>
      </c>
      <c r="M115" s="27">
        <f t="shared" ca="1" si="15"/>
        <v>1.3315885448486212E-5</v>
      </c>
      <c r="N115" s="44"/>
      <c r="O115" s="44"/>
      <c r="P115" s="7"/>
      <c r="Q115" s="28">
        <f t="shared" ca="1" si="16"/>
        <v>-1268.2729966216416</v>
      </c>
      <c r="R115" s="27">
        <f t="shared" ca="1" si="17"/>
        <v>3632.3595234856784</v>
      </c>
      <c r="S115" s="7"/>
      <c r="T115" s="28">
        <f t="shared" ca="1" si="18"/>
        <v>0.32719949066494308</v>
      </c>
      <c r="U115" s="27">
        <f t="shared" ca="1" si="19"/>
        <v>0.93952488032915427</v>
      </c>
      <c r="V115" s="7"/>
      <c r="W115" s="28">
        <f t="shared" ca="1" si="20"/>
        <v>0.32962676715052835</v>
      </c>
      <c r="X115" s="27">
        <f t="shared" ca="1" si="24"/>
        <v>191.51529506738234</v>
      </c>
      <c r="Y115" s="7"/>
      <c r="Z115" s="28">
        <f t="shared" si="23"/>
        <v>191.58300000000011</v>
      </c>
      <c r="AA115" s="27">
        <f t="shared" si="21"/>
        <v>3.343754140848298</v>
      </c>
      <c r="AB115" s="7"/>
      <c r="AC115" s="28">
        <f t="shared" ca="1" si="13"/>
        <v>-6.7704932617772329E-2</v>
      </c>
      <c r="AD115" s="27"/>
      <c r="AE115" s="7"/>
    </row>
    <row r="116" spans="1:31" s="26" customFormat="1" x14ac:dyDescent="0.25">
      <c r="A116" s="26">
        <v>31</v>
      </c>
      <c r="B116" s="26">
        <v>-626</v>
      </c>
      <c r="C116" s="26">
        <v>12636</v>
      </c>
      <c r="D116" s="26">
        <v>14992</v>
      </c>
      <c r="E116" s="26">
        <v>13582</v>
      </c>
      <c r="F116" s="26">
        <v>11223</v>
      </c>
      <c r="G116" s="27"/>
      <c r="H116" s="7"/>
      <c r="I116" s="28">
        <f t="shared" si="14"/>
        <v>-946</v>
      </c>
      <c r="J116" s="27">
        <f t="shared" si="14"/>
        <v>3769</v>
      </c>
      <c r="K116" s="7"/>
      <c r="L116" s="124">
        <f t="shared" si="22"/>
        <v>0.23931193726921593</v>
      </c>
      <c r="M116" s="27">
        <f t="shared" ca="1" si="15"/>
        <v>7.5354998465599478E-6</v>
      </c>
      <c r="N116" s="44"/>
      <c r="O116" s="44"/>
      <c r="P116" s="7"/>
      <c r="Q116" s="28">
        <f t="shared" ca="1" si="16"/>
        <v>-907.27299662164148</v>
      </c>
      <c r="R116" s="27">
        <f t="shared" ca="1" si="17"/>
        <v>3743.3595234856784</v>
      </c>
      <c r="S116" s="7"/>
      <c r="T116" s="28">
        <f t="shared" ca="1" si="18"/>
        <v>0.23406574387329515</v>
      </c>
      <c r="U116" s="27">
        <f t="shared" ca="1" si="19"/>
        <v>0.96823549144632137</v>
      </c>
      <c r="V116" s="7"/>
      <c r="W116" s="28">
        <f t="shared" ca="1" si="20"/>
        <v>0.23656685077758038</v>
      </c>
      <c r="X116" s="27">
        <f t="shared" ca="1" si="24"/>
        <v>185.91213636896885</v>
      </c>
      <c r="Y116" s="7"/>
      <c r="Z116" s="28">
        <f t="shared" si="23"/>
        <v>185.94900000000013</v>
      </c>
      <c r="AA116" s="27">
        <f t="shared" si="21"/>
        <v>3.245422290790938</v>
      </c>
      <c r="AB116" s="7"/>
      <c r="AC116" s="28">
        <f t="shared" ca="1" si="13"/>
        <v>-3.6863631031280875E-2</v>
      </c>
      <c r="AD116" s="27"/>
      <c r="AE116" s="7"/>
    </row>
    <row r="117" spans="1:31" s="26" customFormat="1" x14ac:dyDescent="0.25">
      <c r="A117" s="26">
        <v>32</v>
      </c>
      <c r="B117" s="26">
        <v>-641</v>
      </c>
      <c r="C117" s="26">
        <v>12823</v>
      </c>
      <c r="D117" s="26">
        <v>15023</v>
      </c>
      <c r="E117" s="26">
        <v>13387</v>
      </c>
      <c r="F117" s="26">
        <v>11181</v>
      </c>
      <c r="G117" s="27"/>
      <c r="H117" s="7"/>
      <c r="I117" s="28">
        <f t="shared" si="14"/>
        <v>-564</v>
      </c>
      <c r="J117" s="27">
        <f t="shared" si="14"/>
        <v>3842</v>
      </c>
      <c r="K117" s="7"/>
      <c r="L117" s="124">
        <f t="shared" si="22"/>
        <v>0.140709006378167</v>
      </c>
      <c r="M117" s="27">
        <f t="shared" ca="1" si="15"/>
        <v>6.997211112216102E-6</v>
      </c>
      <c r="N117" s="44"/>
      <c r="O117" s="44"/>
      <c r="P117" s="7"/>
      <c r="Q117" s="28">
        <f t="shared" ca="1" si="16"/>
        <v>-525.27299662164148</v>
      </c>
      <c r="R117" s="27">
        <f t="shared" ca="1" si="17"/>
        <v>3816.3595234856784</v>
      </c>
      <c r="S117" s="7"/>
      <c r="T117" s="28">
        <f t="shared" ca="1" si="18"/>
        <v>0.13551424449819963</v>
      </c>
      <c r="U117" s="27">
        <f t="shared" ca="1" si="19"/>
        <v>0.98711724470355755</v>
      </c>
      <c r="V117" s="7"/>
      <c r="W117" s="28">
        <f t="shared" ca="1" si="20"/>
        <v>0.13806378216985948</v>
      </c>
      <c r="X117" s="27">
        <f t="shared" ca="1" si="24"/>
        <v>180.14423426530323</v>
      </c>
      <c r="Y117" s="7"/>
      <c r="Z117" s="28">
        <f t="shared" si="23"/>
        <v>180.18000000000012</v>
      </c>
      <c r="AA117" s="27">
        <f t="shared" si="21"/>
        <v>3.1447342462433849</v>
      </c>
      <c r="AB117" s="7"/>
      <c r="AC117" s="28">
        <f t="shared" ca="1" si="13"/>
        <v>-3.5765734696894924E-2</v>
      </c>
      <c r="AD117" s="27"/>
      <c r="AE117" s="7"/>
    </row>
    <row r="118" spans="1:31" s="26" customFormat="1" x14ac:dyDescent="0.25">
      <c r="A118" s="26">
        <v>33</v>
      </c>
      <c r="B118" s="26">
        <v>-630</v>
      </c>
      <c r="C118" s="26">
        <v>13015</v>
      </c>
      <c r="D118" s="26">
        <v>15040</v>
      </c>
      <c r="E118" s="26">
        <v>13195</v>
      </c>
      <c r="F118" s="26">
        <v>11163</v>
      </c>
      <c r="G118" s="27"/>
      <c r="H118" s="7"/>
      <c r="I118" s="28">
        <f t="shared" si="14"/>
        <v>-180</v>
      </c>
      <c r="J118" s="27">
        <f t="shared" si="14"/>
        <v>3877</v>
      </c>
      <c r="K118" s="7"/>
      <c r="L118" s="124">
        <f t="shared" si="22"/>
        <v>4.2404218997891346E-2</v>
      </c>
      <c r="M118" s="27">
        <f t="shared" ca="1" si="15"/>
        <v>1.145731228510763E-5</v>
      </c>
      <c r="N118" s="44"/>
      <c r="O118" s="44"/>
      <c r="P118" s="7"/>
      <c r="Q118" s="28">
        <f t="shared" ca="1" si="16"/>
        <v>-141.27299662164151</v>
      </c>
      <c r="R118" s="27">
        <f t="shared" ca="1" si="17"/>
        <v>3851.3595234856784</v>
      </c>
      <c r="S118" s="7"/>
      <c r="T118" s="28">
        <f t="shared" ca="1" si="18"/>
        <v>3.6446768686585279E-2</v>
      </c>
      <c r="U118" s="27">
        <f t="shared" ca="1" si="19"/>
        <v>0.99617014010086247</v>
      </c>
      <c r="V118" s="7"/>
      <c r="W118" s="28">
        <f t="shared" ca="1" si="20"/>
        <v>3.9019353818137856E-2</v>
      </c>
      <c r="X118" s="27">
        <f t="shared" ca="1" si="24"/>
        <v>174.42526719503496</v>
      </c>
      <c r="Y118" s="7"/>
      <c r="Z118" s="28">
        <f t="shared" si="23"/>
        <v>174.51000000000013</v>
      </c>
      <c r="AA118" s="27">
        <f t="shared" si="21"/>
        <v>3.0457740776553068</v>
      </c>
      <c r="AB118" s="7"/>
      <c r="AC118" s="28">
        <f t="shared" ca="1" si="13"/>
        <v>-8.4732804965170772E-2</v>
      </c>
      <c r="AD118" s="27"/>
      <c r="AE118" s="7"/>
    </row>
    <row r="119" spans="1:31" s="26" customFormat="1" x14ac:dyDescent="0.25">
      <c r="A119" s="26">
        <v>34</v>
      </c>
      <c r="B119" s="26">
        <v>-618</v>
      </c>
      <c r="C119" s="26">
        <v>13203</v>
      </c>
      <c r="D119" s="26">
        <v>15039</v>
      </c>
      <c r="E119" s="26">
        <v>13008</v>
      </c>
      <c r="F119" s="26">
        <v>11164</v>
      </c>
      <c r="G119" s="27"/>
      <c r="H119" s="7"/>
      <c r="I119" s="28">
        <f t="shared" si="14"/>
        <v>195</v>
      </c>
      <c r="J119" s="27">
        <f t="shared" si="14"/>
        <v>3875</v>
      </c>
      <c r="K119" s="7"/>
      <c r="L119" s="124">
        <f t="shared" si="22"/>
        <v>-5.4436876980880351E-2</v>
      </c>
      <c r="M119" s="27">
        <f t="shared" ca="1" si="15"/>
        <v>1.083074351015675E-5</v>
      </c>
      <c r="N119" s="44"/>
      <c r="O119" s="44"/>
      <c r="P119" s="7"/>
      <c r="Q119" s="28">
        <f t="shared" ca="1" si="16"/>
        <v>233.72700337835849</v>
      </c>
      <c r="R119" s="27">
        <f t="shared" ca="1" si="17"/>
        <v>3849.3595234856784</v>
      </c>
      <c r="S119" s="7"/>
      <c r="T119" s="28">
        <f t="shared" ca="1" si="18"/>
        <v>-6.0298813160694367E-2</v>
      </c>
      <c r="U119" s="27">
        <f t="shared" ca="1" si="19"/>
        <v>0.99565283179244501</v>
      </c>
      <c r="V119" s="7"/>
      <c r="W119" s="28">
        <f t="shared" ca="1" si="20"/>
        <v>-5.7727886478003802E-2</v>
      </c>
      <c r="X119" s="27">
        <f t="shared" ca="1" si="24"/>
        <v>168.86388389338947</v>
      </c>
      <c r="Y119" s="7"/>
      <c r="Z119" s="28">
        <f t="shared" si="23"/>
        <v>168.94800000000012</v>
      </c>
      <c r="AA119" s="27">
        <f t="shared" si="21"/>
        <v>2.9486988646593817</v>
      </c>
      <c r="AB119" s="7"/>
      <c r="AC119" s="28">
        <f t="shared" ca="1" si="13"/>
        <v>-8.4116106610650831E-2</v>
      </c>
      <c r="AD119" s="27"/>
      <c r="AE119" s="7"/>
    </row>
    <row r="120" spans="1:31" s="26" customFormat="1" x14ac:dyDescent="0.25">
      <c r="A120" s="26">
        <v>35</v>
      </c>
      <c r="B120" s="26">
        <v>-622</v>
      </c>
      <c r="C120" s="26">
        <v>13394</v>
      </c>
      <c r="D120" s="26">
        <v>15018</v>
      </c>
      <c r="E120" s="26">
        <v>12819</v>
      </c>
      <c r="F120" s="26">
        <v>11184</v>
      </c>
      <c r="G120" s="27"/>
      <c r="H120" s="7"/>
      <c r="I120" s="28">
        <f t="shared" si="14"/>
        <v>575</v>
      </c>
      <c r="J120" s="27">
        <f t="shared" si="14"/>
        <v>3834</v>
      </c>
      <c r="K120" s="7"/>
      <c r="L120" s="124">
        <f t="shared" si="22"/>
        <v>-0.15138505657254323</v>
      </c>
      <c r="M120" s="27">
        <f t="shared" ca="1" si="15"/>
        <v>1.9413409819563185E-5</v>
      </c>
      <c r="N120" s="44"/>
      <c r="O120" s="44"/>
      <c r="P120" s="7"/>
      <c r="Q120" s="28">
        <f t="shared" ca="1" si="16"/>
        <v>613.72700337835852</v>
      </c>
      <c r="R120" s="27">
        <f t="shared" ca="1" si="17"/>
        <v>3808.3595234856784</v>
      </c>
      <c r="S120" s="7"/>
      <c r="T120" s="28">
        <f t="shared" ca="1" si="18"/>
        <v>-0.15833433609927108</v>
      </c>
      <c r="U120" s="27">
        <f t="shared" ca="1" si="19"/>
        <v>0.98504801146988785</v>
      </c>
      <c r="V120" s="7"/>
      <c r="W120" s="28">
        <f t="shared" ca="1" si="20"/>
        <v>-0.15579112169003334</v>
      </c>
      <c r="X120" s="27">
        <f t="shared" ca="1" si="24"/>
        <v>163.19495074038775</v>
      </c>
      <c r="Y120" s="7"/>
      <c r="Z120" s="28">
        <f t="shared" si="23"/>
        <v>163.35000000000011</v>
      </c>
      <c r="AA120" s="27">
        <f t="shared" si="21"/>
        <v>2.8509953331327393</v>
      </c>
      <c r="AB120" s="7"/>
      <c r="AC120" s="28">
        <f t="shared" ca="1" si="13"/>
        <v>-0.15504925961235472</v>
      </c>
      <c r="AD120" s="27"/>
      <c r="AE120" s="7"/>
    </row>
    <row r="121" spans="1:31" s="26" customFormat="1" x14ac:dyDescent="0.25">
      <c r="A121" s="26">
        <v>36</v>
      </c>
      <c r="B121" s="26">
        <v>-611</v>
      </c>
      <c r="C121" s="26">
        <v>13568</v>
      </c>
      <c r="D121" s="26">
        <v>14975</v>
      </c>
      <c r="E121" s="26">
        <v>12636</v>
      </c>
      <c r="F121" s="26">
        <v>11217</v>
      </c>
      <c r="G121" s="27"/>
      <c r="H121" s="7"/>
      <c r="I121" s="28">
        <f t="shared" si="14"/>
        <v>932</v>
      </c>
      <c r="J121" s="27">
        <f t="shared" si="14"/>
        <v>3758</v>
      </c>
      <c r="K121" s="7"/>
      <c r="L121" s="124">
        <f t="shared" si="22"/>
        <v>-0.24521808807055334</v>
      </c>
      <c r="M121" s="27">
        <f t="shared" ca="1" si="15"/>
        <v>7.4305188403689464E-6</v>
      </c>
      <c r="N121" s="44"/>
      <c r="O121" s="44"/>
      <c r="P121" s="7"/>
      <c r="Q121" s="28">
        <f t="shared" ca="1" si="16"/>
        <v>970.72700337835852</v>
      </c>
      <c r="R121" s="27">
        <f t="shared" ca="1" si="17"/>
        <v>3732.3595234856784</v>
      </c>
      <c r="S121" s="7"/>
      <c r="T121" s="28">
        <f t="shared" ca="1" si="18"/>
        <v>-0.25043613001788129</v>
      </c>
      <c r="U121" s="27">
        <f t="shared" ca="1" si="19"/>
        <v>0.96539029575002555</v>
      </c>
      <c r="V121" s="7"/>
      <c r="W121" s="28">
        <f t="shared" ca="1" si="20"/>
        <v>-0.24794398587501501</v>
      </c>
      <c r="X121" s="27">
        <f t="shared" ca="1" si="24"/>
        <v>157.77806054772395</v>
      </c>
      <c r="Y121" s="7"/>
      <c r="Z121" s="28">
        <f t="shared" si="23"/>
        <v>157.85100000000011</v>
      </c>
      <c r="AA121" s="27">
        <f t="shared" si="21"/>
        <v>2.7550196775655711</v>
      </c>
      <c r="AB121" s="7"/>
      <c r="AC121" s="28">
        <f t="shared" ca="1" si="13"/>
        <v>-7.29394522761595E-2</v>
      </c>
      <c r="AD121" s="27"/>
      <c r="AE121" s="7"/>
    </row>
    <row r="122" spans="1:31" s="26" customFormat="1" x14ac:dyDescent="0.25">
      <c r="A122" s="26">
        <v>37</v>
      </c>
      <c r="B122" s="26">
        <v>-606</v>
      </c>
      <c r="C122" s="26">
        <v>13752</v>
      </c>
      <c r="D122" s="26">
        <v>14933</v>
      </c>
      <c r="E122" s="26">
        <v>12466</v>
      </c>
      <c r="F122" s="26">
        <v>11276</v>
      </c>
      <c r="G122" s="27"/>
      <c r="H122" s="7"/>
      <c r="I122" s="28">
        <f t="shared" si="14"/>
        <v>1286</v>
      </c>
      <c r="J122" s="27">
        <f t="shared" si="14"/>
        <v>3657</v>
      </c>
      <c r="K122" s="7"/>
      <c r="L122" s="124">
        <f t="shared" si="22"/>
        <v>-0.33605628247664093</v>
      </c>
      <c r="M122" s="27">
        <f t="shared" ca="1" si="15"/>
        <v>1.078005075084218E-5</v>
      </c>
      <c r="N122" s="44"/>
      <c r="O122" s="44"/>
      <c r="P122" s="7"/>
      <c r="Q122" s="28">
        <f t="shared" ca="1" si="16"/>
        <v>1324.7270033783584</v>
      </c>
      <c r="R122" s="27">
        <f t="shared" ca="1" si="17"/>
        <v>3631.3595234856784</v>
      </c>
      <c r="S122" s="7"/>
      <c r="T122" s="28">
        <f t="shared" ca="1" si="18"/>
        <v>-0.34176395928171327</v>
      </c>
      <c r="U122" s="27">
        <f t="shared" ca="1" si="19"/>
        <v>0.93926622617494548</v>
      </c>
      <c r="V122" s="7"/>
      <c r="W122" s="28">
        <f t="shared" ca="1" si="20"/>
        <v>-0.33933958123716246</v>
      </c>
      <c r="X122" s="27">
        <f t="shared" ca="1" si="24"/>
        <v>152.31832040257609</v>
      </c>
      <c r="Y122" s="7"/>
      <c r="Z122" s="28">
        <f t="shared" si="23"/>
        <v>152.39700000000011</v>
      </c>
      <c r="AA122" s="27">
        <f t="shared" si="21"/>
        <v>2.6598294201618002</v>
      </c>
      <c r="AB122" s="7"/>
      <c r="AC122" s="28">
        <f t="shared" ca="1" si="13"/>
        <v>-7.8679597424013537E-2</v>
      </c>
      <c r="AD122" s="27"/>
      <c r="AE122" s="7"/>
    </row>
    <row r="123" spans="1:31" s="26" customFormat="1" x14ac:dyDescent="0.25">
      <c r="A123" s="26">
        <v>38</v>
      </c>
      <c r="B123" s="26">
        <v>-625</v>
      </c>
      <c r="C123" s="26">
        <v>13920</v>
      </c>
      <c r="D123" s="26">
        <v>14856</v>
      </c>
      <c r="E123" s="26">
        <v>12291</v>
      </c>
      <c r="F123" s="26">
        <v>11349</v>
      </c>
      <c r="G123" s="27"/>
      <c r="H123" s="7"/>
      <c r="I123" s="28">
        <f t="shared" si="14"/>
        <v>1629</v>
      </c>
      <c r="J123" s="27">
        <f t="shared" si="14"/>
        <v>3507</v>
      </c>
      <c r="K123" s="7"/>
      <c r="L123" s="124">
        <f t="shared" si="22"/>
        <v>-0.42654671176097175</v>
      </c>
      <c r="M123" s="27">
        <f t="shared" ca="1" si="15"/>
        <v>1.9135572459450791E-6</v>
      </c>
      <c r="N123" s="44"/>
      <c r="O123" s="44"/>
      <c r="P123" s="7"/>
      <c r="Q123" s="28">
        <f t="shared" ca="1" si="16"/>
        <v>1667.7270033783584</v>
      </c>
      <c r="R123" s="27">
        <f t="shared" ca="1" si="17"/>
        <v>3481.3595234856784</v>
      </c>
      <c r="S123" s="7"/>
      <c r="T123" s="28">
        <f t="shared" ca="1" si="18"/>
        <v>-0.43025391814469172</v>
      </c>
      <c r="U123" s="27">
        <f t="shared" ca="1" si="19"/>
        <v>0.90046810304363845</v>
      </c>
      <c r="V123" s="7"/>
      <c r="W123" s="28">
        <f t="shared" ca="1" si="20"/>
        <v>-0.42793002562483096</v>
      </c>
      <c r="X123" s="27">
        <f t="shared" ca="1" si="24"/>
        <v>146.76367568237288</v>
      </c>
      <c r="Y123" s="7"/>
      <c r="Z123" s="28">
        <f t="shared" si="23"/>
        <v>146.77200000000011</v>
      </c>
      <c r="AA123" s="27">
        <f t="shared" si="21"/>
        <v>2.5616546497371191</v>
      </c>
      <c r="AB123" s="7"/>
      <c r="AC123" s="28">
        <f t="shared" ca="1" si="13"/>
        <v>-8.3243176272276287E-3</v>
      </c>
      <c r="AD123" s="27"/>
      <c r="AE123" s="7"/>
    </row>
    <row r="124" spans="1:31" s="26" customFormat="1" x14ac:dyDescent="0.25">
      <c r="A124" s="26">
        <v>39</v>
      </c>
      <c r="B124" s="26">
        <v>-635</v>
      </c>
      <c r="C124" s="26">
        <v>14098</v>
      </c>
      <c r="D124" s="26">
        <v>14764</v>
      </c>
      <c r="E124" s="26">
        <v>12126</v>
      </c>
      <c r="F124" s="26">
        <v>11442</v>
      </c>
      <c r="G124" s="27"/>
      <c r="H124" s="7"/>
      <c r="I124" s="28">
        <f t="shared" si="14"/>
        <v>1972</v>
      </c>
      <c r="J124" s="27">
        <f t="shared" si="14"/>
        <v>3322</v>
      </c>
      <c r="K124" s="7"/>
      <c r="L124" s="124">
        <f t="shared" si="22"/>
        <v>-0.51427389178161631</v>
      </c>
      <c r="M124" s="27">
        <f t="shared" ca="1" si="15"/>
        <v>5.1527002803175721E-6</v>
      </c>
      <c r="N124" s="44"/>
      <c r="O124" s="44"/>
      <c r="P124" s="7"/>
      <c r="Q124" s="28">
        <f t="shared" ca="1" si="16"/>
        <v>2010.7270033783584</v>
      </c>
      <c r="R124" s="27">
        <f t="shared" ca="1" si="17"/>
        <v>3296.3595234856784</v>
      </c>
      <c r="S124" s="7"/>
      <c r="T124" s="28">
        <f t="shared" ca="1" si="18"/>
        <v>-0.51874387700767011</v>
      </c>
      <c r="U124" s="27">
        <f t="shared" ca="1" si="19"/>
        <v>0.85261708451502638</v>
      </c>
      <c r="V124" s="7"/>
      <c r="W124" s="28">
        <f t="shared" ca="1" si="20"/>
        <v>-0.51654384779007056</v>
      </c>
      <c r="X124" s="27">
        <f t="shared" ca="1" si="24"/>
        <v>140.97329642294306</v>
      </c>
      <c r="Y124" s="7"/>
      <c r="Z124" s="28">
        <f t="shared" si="23"/>
        <v>141.0570000000001</v>
      </c>
      <c r="AA124" s="27">
        <f t="shared" si="21"/>
        <v>2.4619090829856431</v>
      </c>
      <c r="AB124" s="7"/>
      <c r="AC124" s="28">
        <f t="shared" ca="1" si="13"/>
        <v>-8.3703577057036682E-2</v>
      </c>
      <c r="AD124" s="27"/>
      <c r="AE124" s="7"/>
    </row>
    <row r="125" spans="1:31" s="26" customFormat="1" x14ac:dyDescent="0.25">
      <c r="A125" s="26">
        <v>40</v>
      </c>
      <c r="B125" s="26">
        <v>-637</v>
      </c>
      <c r="C125" s="26">
        <v>14246</v>
      </c>
      <c r="D125" s="26">
        <v>14651</v>
      </c>
      <c r="E125" s="26">
        <v>11961</v>
      </c>
      <c r="F125" s="26">
        <v>11548</v>
      </c>
      <c r="G125" s="27"/>
      <c r="H125" s="7"/>
      <c r="I125" s="28">
        <f t="shared" si="14"/>
        <v>2285</v>
      </c>
      <c r="J125" s="27">
        <f t="shared" si="14"/>
        <v>3103</v>
      </c>
      <c r="K125" s="7"/>
      <c r="L125" s="124">
        <f t="shared" si="22"/>
        <v>-0.59714062255023126</v>
      </c>
      <c r="M125" s="27">
        <f t="shared" ca="1" si="15"/>
        <v>9.0050942585130682E-8</v>
      </c>
      <c r="N125" s="44"/>
      <c r="O125" s="44"/>
      <c r="P125" s="7"/>
      <c r="Q125" s="28">
        <f t="shared" ca="1" si="16"/>
        <v>2323.7270033783584</v>
      </c>
      <c r="R125" s="27">
        <f t="shared" ca="1" si="17"/>
        <v>3077.3595234856784</v>
      </c>
      <c r="S125" s="7"/>
      <c r="T125" s="28">
        <f t="shared" ca="1" si="18"/>
        <v>-0.59949418932286624</v>
      </c>
      <c r="U125" s="27">
        <f t="shared" ca="1" si="19"/>
        <v>0.79597182474331818</v>
      </c>
      <c r="V125" s="7"/>
      <c r="W125" s="28">
        <f t="shared" ca="1" si="20"/>
        <v>-0.59744070744252864</v>
      </c>
      <c r="X125" s="27">
        <f t="shared" ca="1" si="24"/>
        <v>135.29100647069146</v>
      </c>
      <c r="Y125" s="7"/>
      <c r="Z125" s="28">
        <f t="shared" si="23"/>
        <v>135.3240000000001</v>
      </c>
      <c r="AA125" s="27">
        <f t="shared" si="21"/>
        <v>2.3618493569688082</v>
      </c>
      <c r="AB125" s="7"/>
      <c r="AC125" s="28">
        <f t="shared" ca="1" si="13"/>
        <v>-3.2993529308640746E-2</v>
      </c>
      <c r="AD125" s="27"/>
      <c r="AE125" s="7"/>
    </row>
    <row r="126" spans="1:31" s="26" customFormat="1" x14ac:dyDescent="0.25">
      <c r="A126" s="26">
        <v>41</v>
      </c>
      <c r="B126" s="26">
        <v>-626</v>
      </c>
      <c r="C126" s="26">
        <v>14394</v>
      </c>
      <c r="D126" s="26">
        <v>14527</v>
      </c>
      <c r="E126" s="26">
        <v>11813</v>
      </c>
      <c r="F126" s="26">
        <v>11667</v>
      </c>
      <c r="G126" s="27"/>
      <c r="H126" s="7"/>
      <c r="I126" s="28">
        <f t="shared" si="14"/>
        <v>2581</v>
      </c>
      <c r="J126" s="27">
        <f t="shared" si="14"/>
        <v>2860</v>
      </c>
      <c r="K126" s="7"/>
      <c r="L126" s="124">
        <f t="shared" si="22"/>
        <v>-0.67276186042978858</v>
      </c>
      <c r="M126" s="27">
        <f t="shared" ca="1" si="15"/>
        <v>1.4542498174022908E-6</v>
      </c>
      <c r="N126" s="44"/>
      <c r="O126" s="44"/>
      <c r="P126" s="7"/>
      <c r="Q126" s="28">
        <f t="shared" ca="1" si="16"/>
        <v>2619.7270033783584</v>
      </c>
      <c r="R126" s="27">
        <f t="shared" ca="1" si="17"/>
        <v>2834.3595234856784</v>
      </c>
      <c r="S126" s="7"/>
      <c r="T126" s="28">
        <f t="shared" ca="1" si="18"/>
        <v>-0.67585870192765229</v>
      </c>
      <c r="U126" s="27">
        <f t="shared" ca="1" si="19"/>
        <v>0.73311886527060077</v>
      </c>
      <c r="V126" s="7"/>
      <c r="W126" s="28">
        <f t="shared" ca="1" si="20"/>
        <v>-0.67396778323718642</v>
      </c>
      <c r="X126" s="27">
        <f t="shared" ca="1" si="24"/>
        <v>129.58935604140299</v>
      </c>
      <c r="Y126" s="7"/>
      <c r="Z126" s="28">
        <f t="shared" si="23"/>
        <v>129.69000000000011</v>
      </c>
      <c r="AA126" s="27">
        <f t="shared" si="21"/>
        <v>2.2635175069114482</v>
      </c>
      <c r="AB126" s="7"/>
      <c r="AC126" s="28">
        <f t="shared" ca="1" si="13"/>
        <v>-0.10064395859711794</v>
      </c>
      <c r="AD126" s="27"/>
      <c r="AE126" s="7"/>
    </row>
    <row r="127" spans="1:31" s="26" customFormat="1" x14ac:dyDescent="0.25">
      <c r="A127" s="26">
        <v>42</v>
      </c>
      <c r="B127" s="26">
        <v>-621</v>
      </c>
      <c r="C127" s="26">
        <v>14533</v>
      </c>
      <c r="D127" s="26">
        <v>14395</v>
      </c>
      <c r="E127" s="26">
        <v>11688</v>
      </c>
      <c r="F127" s="26">
        <v>11802</v>
      </c>
      <c r="G127" s="27"/>
      <c r="H127" s="7"/>
      <c r="I127" s="28">
        <f t="shared" si="14"/>
        <v>2845</v>
      </c>
      <c r="J127" s="27">
        <f t="shared" si="14"/>
        <v>2593</v>
      </c>
      <c r="K127" s="7"/>
      <c r="L127" s="124">
        <f t="shared" si="22"/>
        <v>-0.74135967543672598</v>
      </c>
      <c r="M127" s="27">
        <f t="shared" ca="1" si="15"/>
        <v>8.0203409070338506E-7</v>
      </c>
      <c r="N127" s="44"/>
      <c r="O127" s="44"/>
      <c r="P127" s="7"/>
      <c r="Q127" s="28">
        <f t="shared" ca="1" si="16"/>
        <v>2883.7270033783584</v>
      </c>
      <c r="R127" s="27">
        <f t="shared" ca="1" si="17"/>
        <v>2567.3595234856784</v>
      </c>
      <c r="S127" s="7"/>
      <c r="T127" s="28">
        <f t="shared" ca="1" si="18"/>
        <v>-0.74396759154813719</v>
      </c>
      <c r="U127" s="27">
        <f t="shared" ca="1" si="19"/>
        <v>0.66405820609687416</v>
      </c>
      <c r="V127" s="7"/>
      <c r="W127" s="28">
        <f t="shared" ca="1" si="20"/>
        <v>-0.74225523899711876</v>
      </c>
      <c r="X127" s="27">
        <f t="shared" ca="1" si="24"/>
        <v>123.99956178509763</v>
      </c>
      <c r="Y127" s="7"/>
      <c r="Z127" s="28">
        <f t="shared" si="23"/>
        <v>124.10100000000011</v>
      </c>
      <c r="AA127" s="27">
        <f t="shared" si="21"/>
        <v>2.1659710550174847</v>
      </c>
      <c r="AB127" s="7"/>
      <c r="AC127" s="28">
        <f t="shared" ca="1" si="13"/>
        <v>-0.10143821490248683</v>
      </c>
      <c r="AD127" s="27"/>
      <c r="AE127" s="7"/>
    </row>
    <row r="128" spans="1:31" s="26" customFormat="1" x14ac:dyDescent="0.25">
      <c r="A128" s="26">
        <v>43</v>
      </c>
      <c r="B128" s="26">
        <v>-630</v>
      </c>
      <c r="C128" s="26">
        <v>14640</v>
      </c>
      <c r="D128" s="26">
        <v>14241</v>
      </c>
      <c r="E128" s="26">
        <v>11556</v>
      </c>
      <c r="F128" s="26">
        <v>11945</v>
      </c>
      <c r="G128" s="27"/>
      <c r="H128" s="7"/>
      <c r="I128" s="28">
        <f t="shared" si="14"/>
        <v>3084</v>
      </c>
      <c r="J128" s="27">
        <f t="shared" si="14"/>
        <v>2296</v>
      </c>
      <c r="K128" s="7"/>
      <c r="L128" s="124">
        <f t="shared" si="22"/>
        <v>-0.80374708908096315</v>
      </c>
      <c r="M128" s="27">
        <f t="shared" ca="1" si="15"/>
        <v>1.3389511155252902E-7</v>
      </c>
      <c r="N128" s="44"/>
      <c r="O128" s="44"/>
      <c r="P128" s="7"/>
      <c r="Q128" s="28">
        <f t="shared" ca="1" si="16"/>
        <v>3122.7270033783584</v>
      </c>
      <c r="R128" s="27">
        <f t="shared" ca="1" si="17"/>
        <v>2270.3595234856784</v>
      </c>
      <c r="S128" s="7"/>
      <c r="T128" s="28">
        <f t="shared" ca="1" si="18"/>
        <v>-0.8056267757121367</v>
      </c>
      <c r="U128" s="27">
        <f t="shared" ca="1" si="19"/>
        <v>0.58723792229688621</v>
      </c>
      <c r="V128" s="7"/>
      <c r="W128" s="28">
        <f t="shared" ca="1" si="20"/>
        <v>-0.80411300589056955</v>
      </c>
      <c r="X128" s="27">
        <f t="shared" ca="1" si="24"/>
        <v>118.32256041335768</v>
      </c>
      <c r="Y128" s="7"/>
      <c r="Z128" s="28">
        <f t="shared" si="23"/>
        <v>118.43100000000011</v>
      </c>
      <c r="AA128" s="27">
        <f t="shared" si="21"/>
        <v>2.0670108864294066</v>
      </c>
      <c r="AB128" s="7"/>
      <c r="AC128" s="28">
        <f t="shared" ca="1" si="13"/>
        <v>-0.10843958664243303</v>
      </c>
      <c r="AD128" s="27"/>
      <c r="AE128" s="7"/>
    </row>
    <row r="129" spans="1:31" s="26" customFormat="1" x14ac:dyDescent="0.25">
      <c r="A129" s="26">
        <v>44</v>
      </c>
      <c r="B129" s="26">
        <v>-607</v>
      </c>
      <c r="C129" s="26">
        <v>14749</v>
      </c>
      <c r="D129" s="26">
        <v>14089</v>
      </c>
      <c r="E129" s="26">
        <v>11466</v>
      </c>
      <c r="F129" s="26">
        <v>12100</v>
      </c>
      <c r="G129" s="27"/>
      <c r="H129" s="7"/>
      <c r="I129" s="28">
        <f t="shared" si="14"/>
        <v>3283</v>
      </c>
      <c r="J129" s="27">
        <f t="shared" si="14"/>
        <v>1989</v>
      </c>
      <c r="K129" s="7"/>
      <c r="L129" s="124">
        <f t="shared" si="22"/>
        <v>-0.856425033421507</v>
      </c>
      <c r="M129" s="27">
        <f t="shared" ca="1" si="15"/>
        <v>5.8851054722770955E-7</v>
      </c>
      <c r="N129" s="44"/>
      <c r="O129" s="44"/>
      <c r="P129" s="7"/>
      <c r="Q129" s="28">
        <f t="shared" ca="1" si="16"/>
        <v>3321.7270033783584</v>
      </c>
      <c r="R129" s="27">
        <f t="shared" ca="1" si="17"/>
        <v>1963.3595234856784</v>
      </c>
      <c r="S129" s="7"/>
      <c r="T129" s="28">
        <f t="shared" ca="1" si="18"/>
        <v>-0.85696643114575977</v>
      </c>
      <c r="U129" s="27">
        <f t="shared" ca="1" si="19"/>
        <v>0.50783109695481121</v>
      </c>
      <c r="V129" s="7"/>
      <c r="W129" s="28">
        <f t="shared" ca="1" si="20"/>
        <v>-0.85565788901057271</v>
      </c>
      <c r="X129" s="27">
        <f t="shared" ca="1" si="24"/>
        <v>112.87121332158927</v>
      </c>
      <c r="Y129" s="7"/>
      <c r="Z129" s="28">
        <f t="shared" si="23"/>
        <v>112.96800000000012</v>
      </c>
      <c r="AA129" s="27">
        <f t="shared" si="21"/>
        <v>1.9716635493929564</v>
      </c>
      <c r="AB129" s="7"/>
      <c r="AC129" s="28">
        <f t="shared" ca="1" si="13"/>
        <v>-9.6786678410850868E-2</v>
      </c>
      <c r="AD129" s="27"/>
      <c r="AE129" s="7"/>
    </row>
    <row r="130" spans="1:31" s="26" customFormat="1" x14ac:dyDescent="0.25">
      <c r="A130" s="26">
        <v>45</v>
      </c>
      <c r="B130" s="26">
        <v>-605</v>
      </c>
      <c r="C130" s="26">
        <v>14831</v>
      </c>
      <c r="D130" s="26">
        <v>13925</v>
      </c>
      <c r="E130" s="26">
        <v>11375</v>
      </c>
      <c r="F130" s="26">
        <v>12258</v>
      </c>
      <c r="G130" s="27"/>
      <c r="H130" s="7"/>
      <c r="I130" s="28">
        <f t="shared" si="14"/>
        <v>3456</v>
      </c>
      <c r="J130" s="27">
        <f t="shared" si="14"/>
        <v>1667</v>
      </c>
      <c r="K130" s="7"/>
      <c r="L130" s="124">
        <f t="shared" si="22"/>
        <v>-0.90118948850038882</v>
      </c>
      <c r="M130" s="27">
        <f t="shared" ca="1" si="15"/>
        <v>4.6842165047619955E-7</v>
      </c>
      <c r="N130" s="44"/>
      <c r="O130" s="44"/>
      <c r="P130" s="7"/>
      <c r="Q130" s="28">
        <f t="shared" ca="1" si="16"/>
        <v>3494.7270033783584</v>
      </c>
      <c r="R130" s="27">
        <f t="shared" ca="1" si="17"/>
        <v>1641.3595234856784</v>
      </c>
      <c r="S130" s="7"/>
      <c r="T130" s="28">
        <f t="shared" ca="1" si="18"/>
        <v>-0.90159839290463817</v>
      </c>
      <c r="U130" s="27">
        <f t="shared" ca="1" si="19"/>
        <v>0.42454445929960538</v>
      </c>
      <c r="V130" s="7"/>
      <c r="W130" s="28">
        <f t="shared" ca="1" si="20"/>
        <v>-0.90050507513810241</v>
      </c>
      <c r="X130" s="27">
        <f t="shared" ca="1" si="24"/>
        <v>107.42377807136256</v>
      </c>
      <c r="Y130" s="7"/>
      <c r="Z130" s="28">
        <f t="shared" si="23"/>
        <v>107.52300000000012</v>
      </c>
      <c r="AA130" s="27">
        <f t="shared" si="21"/>
        <v>1.8766303716218653</v>
      </c>
      <c r="AB130" s="7"/>
      <c r="AC130" s="28">
        <f t="shared" ca="1" si="13"/>
        <v>-9.9221928637561518E-2</v>
      </c>
      <c r="AD130" s="27"/>
      <c r="AE130" s="7"/>
    </row>
    <row r="131" spans="1:31" s="26" customFormat="1" x14ac:dyDescent="0.25">
      <c r="A131" s="26">
        <v>46</v>
      </c>
      <c r="B131" s="26">
        <v>-638</v>
      </c>
      <c r="C131" s="26">
        <v>14914</v>
      </c>
      <c r="D131" s="26">
        <v>13759</v>
      </c>
      <c r="E131" s="26">
        <v>11312</v>
      </c>
      <c r="F131" s="26">
        <v>12443</v>
      </c>
      <c r="G131" s="27"/>
      <c r="H131" s="7"/>
      <c r="I131" s="28">
        <f t="shared" si="14"/>
        <v>3602</v>
      </c>
      <c r="J131" s="27">
        <f t="shared" si="14"/>
        <v>1316</v>
      </c>
      <c r="K131" s="7"/>
      <c r="L131" s="124">
        <f t="shared" si="22"/>
        <v>-0.93957981839256632</v>
      </c>
      <c r="M131" s="27">
        <f t="shared" ca="1" si="15"/>
        <v>1.3780226315490639E-6</v>
      </c>
      <c r="N131" s="44"/>
      <c r="O131" s="44"/>
      <c r="P131" s="7"/>
      <c r="Q131" s="28">
        <f t="shared" ca="1" si="16"/>
        <v>3640.7270033783584</v>
      </c>
      <c r="R131" s="27">
        <f t="shared" ca="1" si="17"/>
        <v>1290.3595234856784</v>
      </c>
      <c r="S131" s="7"/>
      <c r="T131" s="28">
        <f t="shared" ca="1" si="18"/>
        <v>-0.93926467277051229</v>
      </c>
      <c r="U131" s="27">
        <f t="shared" ca="1" si="19"/>
        <v>0.33375685117234688</v>
      </c>
      <c r="V131" s="7"/>
      <c r="W131" s="28">
        <f t="shared" ca="1" si="20"/>
        <v>-0.93840592630572484</v>
      </c>
      <c r="X131" s="27">
        <f t="shared" ca="1" si="24"/>
        <v>101.76079697011369</v>
      </c>
      <c r="Y131" s="7"/>
      <c r="Z131" s="28">
        <f t="shared" si="23"/>
        <v>101.78100000000012</v>
      </c>
      <c r="AA131" s="27">
        <f t="shared" si="21"/>
        <v>1.7764135659723508</v>
      </c>
      <c r="AB131" s="7"/>
      <c r="AC131" s="28">
        <f t="shared" ca="1" si="13"/>
        <v>-2.0203029886431523E-2</v>
      </c>
      <c r="AD131" s="27"/>
      <c r="AE131" s="7"/>
    </row>
    <row r="132" spans="1:31" s="26" customFormat="1" x14ac:dyDescent="0.25">
      <c r="A132" s="26">
        <v>47</v>
      </c>
      <c r="B132" s="26">
        <v>-632</v>
      </c>
      <c r="C132" s="26">
        <v>14971</v>
      </c>
      <c r="D132" s="26">
        <v>13572</v>
      </c>
      <c r="E132" s="26">
        <v>11257</v>
      </c>
      <c r="F132" s="26">
        <v>12623</v>
      </c>
      <c r="G132" s="27"/>
      <c r="H132" s="7"/>
      <c r="I132" s="28">
        <f t="shared" si="14"/>
        <v>3714</v>
      </c>
      <c r="J132" s="27">
        <f t="shared" si="14"/>
        <v>949</v>
      </c>
      <c r="K132" s="7"/>
      <c r="L132" s="124">
        <f t="shared" si="22"/>
        <v>-0.96831541111510089</v>
      </c>
      <c r="M132" s="27">
        <f t="shared" ca="1" si="15"/>
        <v>5.9224618149289286E-7</v>
      </c>
      <c r="N132" s="44"/>
      <c r="O132" s="44"/>
      <c r="P132" s="7"/>
      <c r="Q132" s="28">
        <f t="shared" ca="1" si="16"/>
        <v>3752.7270033783584</v>
      </c>
      <c r="R132" s="27">
        <f t="shared" ca="1" si="17"/>
        <v>923.35952348567855</v>
      </c>
      <c r="S132" s="7"/>
      <c r="T132" s="28">
        <f t="shared" ca="1" si="18"/>
        <v>-0.96815935321556656</v>
      </c>
      <c r="U132" s="27">
        <f t="shared" ca="1" si="19"/>
        <v>0.23883077657774904</v>
      </c>
      <c r="V132" s="7"/>
      <c r="W132" s="28">
        <f t="shared" ca="1" si="20"/>
        <v>-0.96754583578968245</v>
      </c>
      <c r="X132" s="27">
        <f t="shared" ca="1" si="24"/>
        <v>96.047985620366035</v>
      </c>
      <c r="Y132" s="7"/>
      <c r="Z132" s="28">
        <f t="shared" si="23"/>
        <v>96.093000000000117</v>
      </c>
      <c r="AA132" s="27">
        <f t="shared" si="21"/>
        <v>1.6771392381189132</v>
      </c>
      <c r="AB132" s="7"/>
      <c r="AC132" s="28">
        <f t="shared" ca="1" si="13"/>
        <v>-4.5014379634082502E-2</v>
      </c>
      <c r="AD132" s="27"/>
      <c r="AE132" s="7"/>
    </row>
    <row r="133" spans="1:31" s="26" customFormat="1" x14ac:dyDescent="0.25">
      <c r="A133" s="26">
        <v>48</v>
      </c>
      <c r="B133" s="26">
        <v>-631</v>
      </c>
      <c r="C133" s="26">
        <v>14995</v>
      </c>
      <c r="D133" s="26">
        <v>13383</v>
      </c>
      <c r="E133" s="26">
        <v>11214</v>
      </c>
      <c r="F133" s="26">
        <v>12806</v>
      </c>
      <c r="G133" s="27"/>
      <c r="H133" s="7"/>
      <c r="I133" s="28">
        <f t="shared" si="14"/>
        <v>3781</v>
      </c>
      <c r="J133" s="27">
        <f t="shared" si="14"/>
        <v>577</v>
      </c>
      <c r="K133" s="7"/>
      <c r="L133" s="124">
        <f t="shared" si="22"/>
        <v>-0.98749444136241593</v>
      </c>
      <c r="M133" s="27">
        <f t="shared" ca="1" si="15"/>
        <v>5.8315726641570849E-6</v>
      </c>
      <c r="N133" s="44"/>
      <c r="O133" s="44"/>
      <c r="P133" s="7"/>
      <c r="Q133" s="28">
        <f t="shared" ca="1" si="16"/>
        <v>3819.7270033783584</v>
      </c>
      <c r="R133" s="27">
        <f t="shared" ca="1" si="17"/>
        <v>551.35952348567855</v>
      </c>
      <c r="S133" s="7"/>
      <c r="T133" s="28">
        <f t="shared" ca="1" si="18"/>
        <v>-0.98544456383894719</v>
      </c>
      <c r="U133" s="27">
        <f t="shared" ca="1" si="19"/>
        <v>0.14261143121210756</v>
      </c>
      <c r="V133" s="7"/>
      <c r="W133" s="28">
        <f t="shared" ca="1" si="20"/>
        <v>-0.98507957642537347</v>
      </c>
      <c r="X133" s="27">
        <f t="shared" ca="1" si="24"/>
        <v>90.419737827137737</v>
      </c>
      <c r="Y133" s="7"/>
      <c r="Z133" s="28">
        <f t="shared" si="23"/>
        <v>90.414000000000115</v>
      </c>
      <c r="AA133" s="27">
        <f t="shared" si="21"/>
        <v>1.5780219898981551</v>
      </c>
      <c r="AB133" s="7"/>
      <c r="AC133" s="28">
        <f t="shared" ca="1" si="13"/>
        <v>5.7378271376222756E-3</v>
      </c>
      <c r="AD133" s="27"/>
      <c r="AE133" s="7"/>
    </row>
    <row r="134" spans="1:31" s="26" customFormat="1" x14ac:dyDescent="0.25">
      <c r="A134" s="26">
        <v>49</v>
      </c>
      <c r="B134" s="26">
        <v>-629</v>
      </c>
      <c r="C134" s="26">
        <v>15023</v>
      </c>
      <c r="D134" s="26">
        <v>13199</v>
      </c>
      <c r="E134" s="26">
        <v>11203</v>
      </c>
      <c r="F134" s="26">
        <v>13001</v>
      </c>
      <c r="G134" s="27"/>
      <c r="H134" s="7"/>
      <c r="I134" s="28">
        <f t="shared" si="14"/>
        <v>3820</v>
      </c>
      <c r="J134" s="27">
        <f t="shared" si="14"/>
        <v>198</v>
      </c>
      <c r="K134" s="7"/>
      <c r="L134" s="124">
        <f t="shared" si="22"/>
        <v>-0.99696690420613809</v>
      </c>
      <c r="M134" s="27">
        <f t="shared" ca="1" si="15"/>
        <v>2.4730889596920195E-6</v>
      </c>
      <c r="N134" s="44"/>
      <c r="O134" s="44"/>
      <c r="P134" s="7"/>
      <c r="Q134" s="28">
        <f t="shared" ca="1" si="16"/>
        <v>3858.7270033783584</v>
      </c>
      <c r="R134" s="27">
        <f t="shared" ca="1" si="17"/>
        <v>172.35952348567855</v>
      </c>
      <c r="S134" s="7"/>
      <c r="T134" s="28">
        <f t="shared" ca="1" si="18"/>
        <v>-0.99550610435106424</v>
      </c>
      <c r="U134" s="27">
        <f t="shared" ca="1" si="19"/>
        <v>4.4581506767005098E-2</v>
      </c>
      <c r="V134" s="7"/>
      <c r="W134" s="28">
        <f t="shared" ca="1" si="20"/>
        <v>-0.99539429841965121</v>
      </c>
      <c r="X134" s="27">
        <f t="shared" ca="1" si="24"/>
        <v>84.746611774618145</v>
      </c>
      <c r="Y134" s="7"/>
      <c r="Z134" s="28">
        <f t="shared" si="23"/>
        <v>84.753000000000114</v>
      </c>
      <c r="AA134" s="27">
        <f t="shared" si="21"/>
        <v>1.4792189009427561</v>
      </c>
      <c r="AB134" s="7"/>
      <c r="AC134" s="28">
        <f t="shared" ca="1" si="13"/>
        <v>-6.388225381968482E-3</v>
      </c>
      <c r="AD134" s="27"/>
      <c r="AE134" s="7"/>
    </row>
    <row r="135" spans="1:31" s="26" customFormat="1" x14ac:dyDescent="0.25">
      <c r="A135" s="26">
        <v>50</v>
      </c>
      <c r="B135" s="26">
        <v>-627</v>
      </c>
      <c r="C135" s="26">
        <v>15016</v>
      </c>
      <c r="D135" s="26">
        <v>13002</v>
      </c>
      <c r="E135" s="26">
        <v>11200</v>
      </c>
      <c r="F135" s="26">
        <v>13181</v>
      </c>
      <c r="G135" s="27"/>
      <c r="H135" s="7"/>
      <c r="I135" s="28">
        <f t="shared" si="14"/>
        <v>3816</v>
      </c>
      <c r="J135" s="27">
        <f t="shared" si="14"/>
        <v>-179</v>
      </c>
      <c r="K135" s="7"/>
      <c r="L135" s="124">
        <f t="shared" si="22"/>
        <v>-0.9967325761872966</v>
      </c>
      <c r="M135" s="27">
        <f t="shared" ca="1" si="15"/>
        <v>4.4877118557739227E-6</v>
      </c>
      <c r="N135" s="44"/>
      <c r="O135" s="44"/>
      <c r="P135" s="7"/>
      <c r="Q135" s="28">
        <f t="shared" ca="1" si="16"/>
        <v>3854.7270033783584</v>
      </c>
      <c r="R135" s="27">
        <f t="shared" ca="1" si="17"/>
        <v>-204.64047651432145</v>
      </c>
      <c r="S135" s="7"/>
      <c r="T135" s="28">
        <f t="shared" ca="1" si="18"/>
        <v>-0.99447415147802654</v>
      </c>
      <c r="U135" s="27">
        <f t="shared" ca="1" si="19"/>
        <v>-5.2931109369679936E-2</v>
      </c>
      <c r="V135" s="7"/>
      <c r="W135" s="28">
        <f t="shared" ca="1" si="20"/>
        <v>-0.99461415416707166</v>
      </c>
      <c r="X135" s="27">
        <f t="shared" ca="1" si="24"/>
        <v>79.13589667256673</v>
      </c>
      <c r="Y135" s="7"/>
      <c r="Z135" s="28">
        <f t="shared" si="23"/>
        <v>79.110000000000113</v>
      </c>
      <c r="AA135" s="27">
        <f t="shared" si="21"/>
        <v>1.3807299712527161</v>
      </c>
      <c r="AB135" s="7"/>
      <c r="AC135" s="28">
        <f t="shared" ca="1" si="13"/>
        <v>2.5896672566616985E-2</v>
      </c>
      <c r="AD135" s="27"/>
      <c r="AE135" s="7"/>
    </row>
    <row r="136" spans="1:31" s="26" customFormat="1" x14ac:dyDescent="0.25">
      <c r="A136" s="26">
        <v>51</v>
      </c>
      <c r="B136" s="26">
        <v>-620</v>
      </c>
      <c r="C136" s="26">
        <v>14994</v>
      </c>
      <c r="D136" s="26">
        <v>12819</v>
      </c>
      <c r="E136" s="26">
        <v>11223</v>
      </c>
      <c r="F136" s="26">
        <v>13370</v>
      </c>
      <c r="G136" s="27"/>
      <c r="H136" s="7"/>
      <c r="I136" s="28">
        <f t="shared" si="14"/>
        <v>3771</v>
      </c>
      <c r="J136" s="27">
        <f t="shared" si="14"/>
        <v>-551</v>
      </c>
      <c r="K136" s="7"/>
      <c r="L136" s="124">
        <f t="shared" si="22"/>
        <v>-0.98700268769697663</v>
      </c>
      <c r="M136" s="27">
        <f t="shared" ca="1" si="15"/>
        <v>1.4059272799605085E-5</v>
      </c>
      <c r="N136" s="44"/>
      <c r="O136" s="44"/>
      <c r="P136" s="7"/>
      <c r="Q136" s="28">
        <f t="shared" ca="1" si="16"/>
        <v>3809.7270033783584</v>
      </c>
      <c r="R136" s="27">
        <f t="shared" ca="1" si="17"/>
        <v>-576.64047651432145</v>
      </c>
      <c r="S136" s="7"/>
      <c r="T136" s="28">
        <f t="shared" ca="1" si="18"/>
        <v>-0.98286468165635299</v>
      </c>
      <c r="U136" s="27">
        <f t="shared" ca="1" si="19"/>
        <v>-0.1491504547353214</v>
      </c>
      <c r="V136" s="7"/>
      <c r="W136" s="28">
        <f t="shared" ca="1" si="20"/>
        <v>-0.98325311801505244</v>
      </c>
      <c r="X136" s="27">
        <f t="shared" ca="1" si="24"/>
        <v>73.556688311800826</v>
      </c>
      <c r="Y136" s="7"/>
      <c r="Z136" s="28">
        <f t="shared" si="23"/>
        <v>73.530000000000115</v>
      </c>
      <c r="AA136" s="27">
        <f t="shared" si="21"/>
        <v>1.2833405989914326</v>
      </c>
      <c r="AB136" s="7"/>
      <c r="AC136" s="28">
        <f t="shared" ca="1" si="13"/>
        <v>2.6688311800711517E-2</v>
      </c>
      <c r="AD136" s="27"/>
      <c r="AE136" s="7"/>
    </row>
    <row r="137" spans="1:31" s="26" customFormat="1" x14ac:dyDescent="0.25">
      <c r="A137" s="26">
        <v>52</v>
      </c>
      <c r="B137" s="26">
        <v>-603</v>
      </c>
      <c r="C137" s="26">
        <v>14952</v>
      </c>
      <c r="D137" s="26">
        <v>12638</v>
      </c>
      <c r="E137" s="26">
        <v>11254</v>
      </c>
      <c r="F137" s="26">
        <v>13540</v>
      </c>
      <c r="G137" s="27"/>
      <c r="H137" s="7"/>
      <c r="I137" s="28">
        <f t="shared" si="14"/>
        <v>3698</v>
      </c>
      <c r="J137" s="27">
        <f t="shared" si="14"/>
        <v>-902</v>
      </c>
      <c r="K137" s="7"/>
      <c r="L137" s="124">
        <f t="shared" si="22"/>
        <v>-0.96856677530759483</v>
      </c>
      <c r="M137" s="27">
        <f t="shared" ca="1" si="15"/>
        <v>1.5306985717695404E-5</v>
      </c>
      <c r="N137" s="44"/>
      <c r="O137" s="44"/>
      <c r="P137" s="7"/>
      <c r="Q137" s="28">
        <f t="shared" ca="1" si="16"/>
        <v>3736.7270033783584</v>
      </c>
      <c r="R137" s="27">
        <f t="shared" ca="1" si="17"/>
        <v>-927.64047651432145</v>
      </c>
      <c r="S137" s="7"/>
      <c r="T137" s="28">
        <f t="shared" ca="1" si="18"/>
        <v>-0.96403154172341587</v>
      </c>
      <c r="U137" s="27">
        <f t="shared" ca="1" si="19"/>
        <v>-0.2399380628625799</v>
      </c>
      <c r="V137" s="7"/>
      <c r="W137" s="28">
        <f t="shared" ca="1" si="20"/>
        <v>-0.96465436099956259</v>
      </c>
      <c r="X137" s="27">
        <f t="shared" ca="1" si="24"/>
        <v>68.214460024564119</v>
      </c>
      <c r="Y137" s="7"/>
      <c r="Z137" s="28">
        <f t="shared" si="23"/>
        <v>68.103000000000122</v>
      </c>
      <c r="AA137" s="27">
        <f t="shared" si="21"/>
        <v>1.1886215804857003</v>
      </c>
      <c r="AB137" s="7"/>
      <c r="AC137" s="28">
        <f t="shared" ca="1" si="13"/>
        <v>0.11146002456399628</v>
      </c>
      <c r="AD137" s="27"/>
      <c r="AE137" s="7"/>
    </row>
    <row r="138" spans="1:31" s="26" customFormat="1" x14ac:dyDescent="0.25">
      <c r="A138" s="26">
        <v>53</v>
      </c>
      <c r="B138" s="26">
        <v>-623</v>
      </c>
      <c r="C138" s="26">
        <v>14907</v>
      </c>
      <c r="D138" s="26">
        <v>12463</v>
      </c>
      <c r="E138" s="26">
        <v>11310</v>
      </c>
      <c r="F138" s="26">
        <v>13730</v>
      </c>
      <c r="G138" s="27"/>
      <c r="H138" s="7"/>
      <c r="I138" s="28">
        <f t="shared" si="14"/>
        <v>3597</v>
      </c>
      <c r="J138" s="27">
        <f t="shared" si="14"/>
        <v>-1267</v>
      </c>
      <c r="K138" s="7"/>
      <c r="L138" s="124">
        <f t="shared" si="22"/>
        <v>-0.94040343993881914</v>
      </c>
      <c r="M138" s="27">
        <f t="shared" ca="1" si="15"/>
        <v>2.4404033550313503E-6</v>
      </c>
      <c r="N138" s="44"/>
      <c r="O138" s="44"/>
      <c r="P138" s="7"/>
      <c r="Q138" s="28">
        <f t="shared" ca="1" si="16"/>
        <v>3635.7270033783584</v>
      </c>
      <c r="R138" s="27">
        <f t="shared" ca="1" si="17"/>
        <v>-1292.6404765143216</v>
      </c>
      <c r="S138" s="7"/>
      <c r="T138" s="28">
        <f t="shared" ca="1" si="18"/>
        <v>-0.9379747316792153</v>
      </c>
      <c r="U138" s="27">
        <f t="shared" ca="1" si="19"/>
        <v>-0.3343468291487604</v>
      </c>
      <c r="V138" s="7"/>
      <c r="W138" s="28">
        <f t="shared" ca="1" si="20"/>
        <v>-0.93884126089817388</v>
      </c>
      <c r="X138" s="27">
        <f t="shared" ca="1" si="24"/>
        <v>62.579981309020297</v>
      </c>
      <c r="Y138" s="7"/>
      <c r="Z138" s="28">
        <f t="shared" si="23"/>
        <v>62.496000000000123</v>
      </c>
      <c r="AA138" s="27">
        <f t="shared" si="21"/>
        <v>1.0907609693263782</v>
      </c>
      <c r="AB138" s="7"/>
      <c r="AC138" s="28">
        <f t="shared" ca="1" si="13"/>
        <v>8.3981309020174422E-2</v>
      </c>
      <c r="AD138" s="27"/>
      <c r="AE138" s="7"/>
    </row>
    <row r="139" spans="1:31" s="26" customFormat="1" x14ac:dyDescent="0.25">
      <c r="A139" s="26">
        <v>54</v>
      </c>
      <c r="B139" s="26">
        <v>-619</v>
      </c>
      <c r="C139" s="26">
        <v>14836</v>
      </c>
      <c r="D139" s="26">
        <v>12297</v>
      </c>
      <c r="E139" s="26">
        <v>11390</v>
      </c>
      <c r="F139" s="26">
        <v>13907</v>
      </c>
      <c r="G139" s="27"/>
      <c r="H139" s="7"/>
      <c r="I139" s="28">
        <f t="shared" si="14"/>
        <v>3446</v>
      </c>
      <c r="J139" s="27">
        <f t="shared" si="14"/>
        <v>-1610</v>
      </c>
      <c r="K139" s="7"/>
      <c r="L139" s="124">
        <f t="shared" si="22"/>
        <v>-0.90350929115547063</v>
      </c>
      <c r="M139" s="27">
        <f t="shared" ca="1" si="15"/>
        <v>1.1527918705673233E-5</v>
      </c>
      <c r="N139" s="44"/>
      <c r="O139" s="44"/>
      <c r="P139" s="7"/>
      <c r="Q139" s="28">
        <f t="shared" ca="1" si="16"/>
        <v>3484.7270033783584</v>
      </c>
      <c r="R139" s="27">
        <f t="shared" ca="1" si="17"/>
        <v>-1635.6404765143216</v>
      </c>
      <c r="S139" s="7"/>
      <c r="T139" s="28">
        <f t="shared" ca="1" si="18"/>
        <v>-0.89901851072204397</v>
      </c>
      <c r="U139" s="27">
        <f t="shared" ca="1" si="19"/>
        <v>-0.42306520404234915</v>
      </c>
      <c r="V139" s="7"/>
      <c r="W139" s="28">
        <f t="shared" ca="1" si="20"/>
        <v>-0.90011401227065524</v>
      </c>
      <c r="X139" s="27">
        <f t="shared" ca="1" si="24"/>
        <v>57.008044195342961</v>
      </c>
      <c r="Y139" s="7"/>
      <c r="Z139" s="28">
        <f t="shared" si="23"/>
        <v>56.925000000000125</v>
      </c>
      <c r="AA139" s="27">
        <f t="shared" si="21"/>
        <v>0.99352867669777423</v>
      </c>
      <c r="AB139" s="7"/>
      <c r="AC139" s="28">
        <f t="shared" ca="1" si="13"/>
        <v>8.3044195342836247E-2</v>
      </c>
      <c r="AD139" s="27"/>
      <c r="AE139" s="7"/>
    </row>
    <row r="140" spans="1:31" s="26" customFormat="1" x14ac:dyDescent="0.25">
      <c r="A140" s="26">
        <v>55</v>
      </c>
      <c r="B140" s="26">
        <v>-641</v>
      </c>
      <c r="C140" s="26">
        <v>14738</v>
      </c>
      <c r="D140" s="26">
        <v>12118</v>
      </c>
      <c r="E140" s="26">
        <v>11478</v>
      </c>
      <c r="F140" s="26">
        <v>14072</v>
      </c>
      <c r="G140" s="27"/>
      <c r="H140" s="7"/>
      <c r="I140" s="28">
        <f t="shared" si="14"/>
        <v>3260</v>
      </c>
      <c r="J140" s="27">
        <f t="shared" si="14"/>
        <v>-1954</v>
      </c>
      <c r="K140" s="7"/>
      <c r="L140" s="124">
        <f t="shared" si="22"/>
        <v>-0.85631479942585775</v>
      </c>
      <c r="M140" s="27">
        <f t="shared" ca="1" si="15"/>
        <v>1.5657734978291498E-5</v>
      </c>
      <c r="N140" s="44"/>
      <c r="O140" s="44"/>
      <c r="P140" s="7"/>
      <c r="Q140" s="28">
        <f t="shared" ca="1" si="16"/>
        <v>3298.7270033783584</v>
      </c>
      <c r="R140" s="27">
        <f t="shared" ca="1" si="17"/>
        <v>-1979.6404765143216</v>
      </c>
      <c r="S140" s="7"/>
      <c r="T140" s="28">
        <f t="shared" ca="1" si="18"/>
        <v>-0.85103270212579329</v>
      </c>
      <c r="U140" s="27">
        <f t="shared" ca="1" si="19"/>
        <v>-0.51204223309014663</v>
      </c>
      <c r="V140" s="7"/>
      <c r="W140" s="28">
        <f t="shared" ca="1" si="20"/>
        <v>-0.85235781383347919</v>
      </c>
      <c r="X140" s="27">
        <f t="shared" ca="1" si="24"/>
        <v>51.187410520429012</v>
      </c>
      <c r="Y140" s="7"/>
      <c r="Z140" s="28">
        <f t="shared" si="23"/>
        <v>51.156000000000127</v>
      </c>
      <c r="AA140" s="27">
        <f t="shared" si="21"/>
        <v>0.89284063215022136</v>
      </c>
      <c r="AB140" s="7"/>
      <c r="AC140" s="28">
        <f t="shared" ca="1" si="13"/>
        <v>3.1410520428885036E-2</v>
      </c>
      <c r="AD140" s="27"/>
      <c r="AE140" s="7"/>
    </row>
    <row r="141" spans="1:31" s="26" customFormat="1" x14ac:dyDescent="0.25">
      <c r="A141" s="26">
        <v>56</v>
      </c>
      <c r="B141" s="26">
        <v>-639</v>
      </c>
      <c r="C141" s="26">
        <v>14638</v>
      </c>
      <c r="D141" s="26">
        <v>11964</v>
      </c>
      <c r="E141" s="26">
        <v>11590</v>
      </c>
      <c r="F141" s="26">
        <v>14237</v>
      </c>
      <c r="G141" s="27"/>
      <c r="H141" s="7"/>
      <c r="I141" s="28">
        <f t="shared" si="14"/>
        <v>3048</v>
      </c>
      <c r="J141" s="27">
        <f t="shared" si="14"/>
        <v>-2273</v>
      </c>
      <c r="K141" s="7"/>
      <c r="L141" s="124">
        <f t="shared" si="22"/>
        <v>-0.80063479249143732</v>
      </c>
      <c r="M141" s="27">
        <f t="shared" ca="1" si="15"/>
        <v>7.604311143888007E-6</v>
      </c>
      <c r="N141" s="44"/>
      <c r="O141" s="44"/>
      <c r="P141" s="7"/>
      <c r="Q141" s="28">
        <f t="shared" ca="1" si="16"/>
        <v>3086.7270033783584</v>
      </c>
      <c r="R141" s="27">
        <f t="shared" ca="1" si="17"/>
        <v>-2298.6404765143216</v>
      </c>
      <c r="S141" s="7"/>
      <c r="T141" s="28">
        <f t="shared" ca="1" si="18"/>
        <v>-0.79633919985479784</v>
      </c>
      <c r="U141" s="27">
        <f t="shared" ca="1" si="19"/>
        <v>-0.59455290828272633</v>
      </c>
      <c r="V141" s="7"/>
      <c r="W141" s="28">
        <f t="shared" ca="1" si="20"/>
        <v>-0.79787720094374792</v>
      </c>
      <c r="X141" s="27">
        <f t="shared" ca="1" si="24"/>
        <v>45.489858038761554</v>
      </c>
      <c r="Y141" s="7"/>
      <c r="Z141" s="28">
        <f t="shared" si="23"/>
        <v>45.405000000000129</v>
      </c>
      <c r="AA141" s="27">
        <f t="shared" si="21"/>
        <v>0.79246674686802754</v>
      </c>
      <c r="AB141" s="7"/>
      <c r="AC141" s="28">
        <f t="shared" ca="1" si="13"/>
        <v>8.4858038761424837E-2</v>
      </c>
      <c r="AD141" s="27"/>
      <c r="AE141" s="7"/>
    </row>
    <row r="142" spans="1:31" s="26" customFormat="1" x14ac:dyDescent="0.25">
      <c r="A142" s="26">
        <v>57</v>
      </c>
      <c r="B142" s="26">
        <v>-630</v>
      </c>
      <c r="C142" s="26">
        <v>14502</v>
      </c>
      <c r="D142" s="26">
        <v>11808</v>
      </c>
      <c r="E142" s="26">
        <v>11707</v>
      </c>
      <c r="F142" s="26">
        <v>14376</v>
      </c>
      <c r="G142" s="27"/>
      <c r="H142" s="7"/>
      <c r="I142" s="28">
        <f t="shared" si="14"/>
        <v>2795</v>
      </c>
      <c r="J142" s="27">
        <f t="shared" si="14"/>
        <v>-2568</v>
      </c>
      <c r="K142" s="7"/>
      <c r="L142" s="124">
        <f t="shared" si="22"/>
        <v>-0.73784723743768021</v>
      </c>
      <c r="M142" s="27">
        <f t="shared" ca="1" si="15"/>
        <v>2.5444277243023585E-5</v>
      </c>
      <c r="N142" s="44"/>
      <c r="O142" s="44"/>
      <c r="P142" s="7"/>
      <c r="Q142" s="28">
        <f t="shared" ca="1" si="16"/>
        <v>2833.7270033783584</v>
      </c>
      <c r="R142" s="27">
        <f t="shared" ca="1" si="17"/>
        <v>-2593.6404765143216</v>
      </c>
      <c r="S142" s="7"/>
      <c r="T142" s="28">
        <f t="shared" ca="1" si="18"/>
        <v>-0.73106818063516654</v>
      </c>
      <c r="U142" s="27">
        <f t="shared" ca="1" si="19"/>
        <v>-0.67085588377429684</v>
      </c>
      <c r="V142" s="7"/>
      <c r="W142" s="28">
        <f t="shared" ca="1" si="20"/>
        <v>-0.73280300536103826</v>
      </c>
      <c r="X142" s="27">
        <f t="shared" ca="1" si="24"/>
        <v>39.709146660394708</v>
      </c>
      <c r="Y142" s="7"/>
      <c r="Z142" s="28">
        <f t="shared" si="23"/>
        <v>39.735000000000127</v>
      </c>
      <c r="AA142" s="27">
        <f t="shared" si="21"/>
        <v>0.6935065782799491</v>
      </c>
      <c r="AB142" s="7"/>
      <c r="AC142" s="28">
        <f t="shared" ca="1" si="13"/>
        <v>-2.5853339605419023E-2</v>
      </c>
      <c r="AD142" s="27"/>
      <c r="AE142" s="7"/>
    </row>
    <row r="143" spans="1:31" s="26" customFormat="1" x14ac:dyDescent="0.25">
      <c r="A143" s="26">
        <v>58</v>
      </c>
      <c r="B143" s="26">
        <v>-618</v>
      </c>
      <c r="C143" s="26">
        <v>14374</v>
      </c>
      <c r="D143" s="26">
        <v>11681</v>
      </c>
      <c r="E143" s="26">
        <v>11840</v>
      </c>
      <c r="F143" s="26">
        <v>14519</v>
      </c>
      <c r="G143" s="27"/>
      <c r="H143" s="7"/>
      <c r="I143" s="28">
        <f t="shared" si="14"/>
        <v>2534</v>
      </c>
      <c r="J143" s="27">
        <f t="shared" si="14"/>
        <v>-2838</v>
      </c>
      <c r="K143" s="7"/>
      <c r="L143" s="124">
        <f t="shared" si="22"/>
        <v>-0.66923758240146958</v>
      </c>
      <c r="M143" s="27">
        <f t="shared" ca="1" si="15"/>
        <v>1.2883675082977623E-5</v>
      </c>
      <c r="N143" s="44"/>
      <c r="O143" s="44"/>
      <c r="P143" s="7"/>
      <c r="Q143" s="28">
        <f t="shared" ca="1" si="16"/>
        <v>2572.7270033783584</v>
      </c>
      <c r="R143" s="27">
        <f t="shared" ca="1" si="17"/>
        <v>-2863.6404765143216</v>
      </c>
      <c r="S143" s="7"/>
      <c r="T143" s="28">
        <f t="shared" ca="1" si="18"/>
        <v>-0.66373325566945995</v>
      </c>
      <c r="U143" s="27">
        <f t="shared" ca="1" si="19"/>
        <v>-0.74069250541064946</v>
      </c>
      <c r="V143" s="7"/>
      <c r="W143" s="28">
        <f t="shared" ca="1" si="20"/>
        <v>-0.66564819873808423</v>
      </c>
      <c r="X143" s="27">
        <f t="shared" ca="1" si="24"/>
        <v>34.127688493160861</v>
      </c>
      <c r="Y143" s="7"/>
      <c r="Z143" s="28">
        <f t="shared" si="23"/>
        <v>34.17300000000013</v>
      </c>
      <c r="AA143" s="27">
        <f t="shared" si="21"/>
        <v>0.59643136528402452</v>
      </c>
      <c r="AB143" s="7"/>
      <c r="AC143" s="28">
        <f t="shared" ca="1" si="13"/>
        <v>-4.53115068392691E-2</v>
      </c>
      <c r="AD143" s="27"/>
      <c r="AE143" s="7"/>
    </row>
    <row r="144" spans="1:31" s="26" customFormat="1" x14ac:dyDescent="0.25">
      <c r="A144" s="26">
        <v>59</v>
      </c>
      <c r="B144" s="26">
        <v>-631</v>
      </c>
      <c r="C144" s="26">
        <v>14222</v>
      </c>
      <c r="D144" s="26">
        <v>11558</v>
      </c>
      <c r="E144" s="26">
        <v>11990</v>
      </c>
      <c r="F144" s="26">
        <v>14633</v>
      </c>
      <c r="G144" s="27"/>
      <c r="H144" s="7"/>
      <c r="I144" s="28">
        <f t="shared" si="14"/>
        <v>2232</v>
      </c>
      <c r="J144" s="27">
        <f t="shared" si="14"/>
        <v>-3075</v>
      </c>
      <c r="K144" s="7"/>
      <c r="L144" s="124">
        <f t="shared" si="22"/>
        <v>-0.59268870020687958</v>
      </c>
      <c r="M144" s="27">
        <f t="shared" ca="1" si="15"/>
        <v>2.2991087234596388E-5</v>
      </c>
      <c r="N144" s="44"/>
      <c r="O144" s="44"/>
      <c r="P144" s="7"/>
      <c r="Q144" s="28">
        <f t="shared" ca="1" si="16"/>
        <v>2270.7270033783584</v>
      </c>
      <c r="R144" s="27">
        <f t="shared" ca="1" si="17"/>
        <v>-3100.6404765143216</v>
      </c>
      <c r="S144" s="7"/>
      <c r="T144" s="28">
        <f t="shared" ca="1" si="18"/>
        <v>-0.58582081375511741</v>
      </c>
      <c r="U144" s="27">
        <f t="shared" ca="1" si="19"/>
        <v>-0.80199353995811462</v>
      </c>
      <c r="V144" s="7"/>
      <c r="W144" s="28">
        <f t="shared" ca="1" si="20"/>
        <v>-0.58789379799363306</v>
      </c>
      <c r="X144" s="27">
        <f t="shared" ca="1" si="24"/>
        <v>28.425102485988759</v>
      </c>
      <c r="Y144" s="7"/>
      <c r="Z144" s="28">
        <f t="shared" si="23"/>
        <v>28.494000000000131</v>
      </c>
      <c r="AA144" s="27">
        <f t="shared" si="21"/>
        <v>0.49731411706326656</v>
      </c>
      <c r="AB144" s="7"/>
      <c r="AC144" s="28">
        <f t="shared" ca="1" si="13"/>
        <v>-6.8897514011371896E-2</v>
      </c>
      <c r="AD144" s="27"/>
      <c r="AE144" s="7"/>
    </row>
    <row r="145" spans="1:31" s="26" customFormat="1" x14ac:dyDescent="0.25">
      <c r="A145" s="26">
        <v>60</v>
      </c>
      <c r="B145" s="26">
        <v>-608</v>
      </c>
      <c r="C145" s="26">
        <v>14067</v>
      </c>
      <c r="D145" s="26">
        <v>11459</v>
      </c>
      <c r="E145" s="26">
        <v>12144</v>
      </c>
      <c r="F145" s="26">
        <v>14740</v>
      </c>
      <c r="G145" s="27"/>
      <c r="H145" s="7"/>
      <c r="I145" s="28">
        <f t="shared" si="14"/>
        <v>1923</v>
      </c>
      <c r="J145" s="27">
        <f t="shared" si="14"/>
        <v>-3281</v>
      </c>
      <c r="K145" s="7"/>
      <c r="L145" s="124">
        <f t="shared" si="22"/>
        <v>-0.51341793512589851</v>
      </c>
      <c r="M145" s="27">
        <f t="shared" ca="1" si="15"/>
        <v>2.6062734769234946E-5</v>
      </c>
      <c r="N145" s="44"/>
      <c r="O145" s="44"/>
      <c r="P145" s="7"/>
      <c r="Q145" s="28">
        <f t="shared" ca="1" si="16"/>
        <v>1961.7270033783584</v>
      </c>
      <c r="R145" s="27">
        <f t="shared" ca="1" si="17"/>
        <v>-3306.6404765143216</v>
      </c>
      <c r="S145" s="7"/>
      <c r="T145" s="28">
        <f t="shared" ca="1" si="18"/>
        <v>-0.50610245431295897</v>
      </c>
      <c r="U145" s="27">
        <f t="shared" ca="1" si="19"/>
        <v>-0.85527629572510966</v>
      </c>
      <c r="V145" s="7"/>
      <c r="W145" s="28">
        <f t="shared" ca="1" si="20"/>
        <v>-0.50831276766838696</v>
      </c>
      <c r="X145" s="27">
        <f t="shared" ca="1" si="24"/>
        <v>22.906282627999985</v>
      </c>
      <c r="Y145" s="7"/>
      <c r="Z145" s="28">
        <f t="shared" si="23"/>
        <v>23.022000000000133</v>
      </c>
      <c r="AA145" s="27">
        <f t="shared" si="21"/>
        <v>0.40180970039413683</v>
      </c>
      <c r="AB145" s="7"/>
      <c r="AC145" s="28">
        <f t="shared" ca="1" si="13"/>
        <v>-0.11571737200014809</v>
      </c>
      <c r="AD145" s="27"/>
      <c r="AE145" s="7"/>
    </row>
    <row r="146" spans="1:31" s="26" customFormat="1" x14ac:dyDescent="0.25">
      <c r="A146" s="26">
        <v>61</v>
      </c>
      <c r="B146" s="26">
        <v>-605</v>
      </c>
      <c r="C146" s="26">
        <v>13906</v>
      </c>
      <c r="D146" s="26">
        <v>11371</v>
      </c>
      <c r="E146" s="26">
        <v>12303</v>
      </c>
      <c r="F146" s="26">
        <v>14829</v>
      </c>
      <c r="G146" s="27"/>
      <c r="H146" s="7"/>
      <c r="I146" s="28">
        <f t="shared" si="14"/>
        <v>1603</v>
      </c>
      <c r="J146" s="27">
        <f t="shared" si="14"/>
        <v>-3458</v>
      </c>
      <c r="K146" s="7"/>
      <c r="L146" s="124">
        <f t="shared" si="22"/>
        <v>-0.42989287893294525</v>
      </c>
      <c r="M146" s="27">
        <f t="shared" ca="1" si="15"/>
        <v>1.6147471142908473E-5</v>
      </c>
      <c r="N146" s="44"/>
      <c r="O146" s="44"/>
      <c r="P146" s="7"/>
      <c r="Q146" s="28">
        <f t="shared" ca="1" si="16"/>
        <v>1641.7270033783584</v>
      </c>
      <c r="R146" s="27">
        <f t="shared" ca="1" si="17"/>
        <v>-3483.6404765143216</v>
      </c>
      <c r="S146" s="7"/>
      <c r="T146" s="28">
        <f t="shared" ca="1" si="18"/>
        <v>-0.423546224469947</v>
      </c>
      <c r="U146" s="27">
        <f t="shared" ca="1" si="19"/>
        <v>-0.90105808102005192</v>
      </c>
      <c r="V146" s="7"/>
      <c r="W146" s="28">
        <f t="shared" ca="1" si="20"/>
        <v>-0.42587448732150313</v>
      </c>
      <c r="X146" s="27">
        <f t="shared" ca="1" si="24"/>
        <v>17.479382543533234</v>
      </c>
      <c r="Y146" s="7"/>
      <c r="Z146" s="28">
        <f t="shared" si="23"/>
        <v>17.577000000000133</v>
      </c>
      <c r="AA146" s="27">
        <f t="shared" si="21"/>
        <v>0.30677652262304561</v>
      </c>
      <c r="AB146" s="7"/>
      <c r="AC146" s="28">
        <f t="shared" ca="1" si="13"/>
        <v>-9.7617456466899455E-2</v>
      </c>
      <c r="AD146" s="27"/>
      <c r="AE146" s="7"/>
    </row>
    <row r="147" spans="1:31" s="26" customFormat="1" x14ac:dyDescent="0.25">
      <c r="A147" s="26">
        <v>62</v>
      </c>
      <c r="B147" s="26">
        <v>-632</v>
      </c>
      <c r="C147" s="26">
        <v>13736</v>
      </c>
      <c r="D147" s="26">
        <v>11302</v>
      </c>
      <c r="E147" s="26">
        <v>12486</v>
      </c>
      <c r="F147" s="26">
        <v>14909</v>
      </c>
      <c r="G147" s="27"/>
      <c r="H147" s="7"/>
      <c r="I147" s="28">
        <f t="shared" si="14"/>
        <v>1250</v>
      </c>
      <c r="J147" s="27">
        <f t="shared" si="14"/>
        <v>-3607</v>
      </c>
      <c r="K147" s="7"/>
      <c r="L147" s="124">
        <f t="shared" si="22"/>
        <v>-0.33851002172869482</v>
      </c>
      <c r="M147" s="27">
        <f t="shared" ca="1" si="15"/>
        <v>1.3004365173951146E-5</v>
      </c>
      <c r="N147" s="44"/>
      <c r="O147" s="44"/>
      <c r="P147" s="7"/>
      <c r="Q147" s="28">
        <f t="shared" ca="1" si="16"/>
        <v>1288.7270033783584</v>
      </c>
      <c r="R147" s="27">
        <f t="shared" ca="1" si="17"/>
        <v>-3632.6404765143216</v>
      </c>
      <c r="S147" s="7"/>
      <c r="T147" s="28">
        <f t="shared" ca="1" si="18"/>
        <v>-0.33247638342437441</v>
      </c>
      <c r="U147" s="27">
        <f t="shared" ca="1" si="19"/>
        <v>-0.93959754999715028</v>
      </c>
      <c r="V147" s="7"/>
      <c r="W147" s="28">
        <f t="shared" ca="1" si="20"/>
        <v>-0.33490386516332621</v>
      </c>
      <c r="X147" s="27">
        <f t="shared" ca="1" si="24"/>
        <v>11.799935252747559</v>
      </c>
      <c r="Y147" s="7"/>
      <c r="Z147" s="28">
        <f t="shared" si="23"/>
        <v>11.889000000000134</v>
      </c>
      <c r="AA147" s="27">
        <f t="shared" si="21"/>
        <v>0.20750219476960818</v>
      </c>
      <c r="AB147" s="7"/>
      <c r="AC147" s="28">
        <f t="shared" ca="1" si="13"/>
        <v>-8.9064747252574961E-2</v>
      </c>
      <c r="AD147" s="27"/>
      <c r="AE147" s="7"/>
    </row>
    <row r="148" spans="1:31" s="26" customFormat="1" x14ac:dyDescent="0.25">
      <c r="A148" s="26">
        <v>63</v>
      </c>
      <c r="B148" s="26">
        <v>-637</v>
      </c>
      <c r="C148" s="26">
        <v>13542</v>
      </c>
      <c r="D148" s="26">
        <v>11243</v>
      </c>
      <c r="E148" s="26">
        <v>12665</v>
      </c>
      <c r="F148" s="26">
        <v>14958</v>
      </c>
      <c r="G148" s="27"/>
      <c r="H148" s="7"/>
      <c r="I148" s="28">
        <f t="shared" si="14"/>
        <v>877</v>
      </c>
      <c r="J148" s="27">
        <f t="shared" si="14"/>
        <v>-3715</v>
      </c>
      <c r="K148" s="7"/>
      <c r="L148" s="124">
        <f t="shared" si="22"/>
        <v>-0.24303394201472717</v>
      </c>
      <c r="M148" s="27">
        <f t="shared" ca="1" si="15"/>
        <v>1.83857946229524E-5</v>
      </c>
      <c r="N148" s="44"/>
      <c r="O148" s="44"/>
      <c r="P148" s="7"/>
      <c r="Q148" s="28">
        <f t="shared" ca="1" si="16"/>
        <v>915.72700337835852</v>
      </c>
      <c r="R148" s="27">
        <f t="shared" ca="1" si="17"/>
        <v>-3740.6404765143216</v>
      </c>
      <c r="S148" s="7"/>
      <c r="T148" s="28">
        <f t="shared" ca="1" si="18"/>
        <v>-0.23624677801361363</v>
      </c>
      <c r="U148" s="27">
        <f t="shared" ca="1" si="19"/>
        <v>-0.96753219865169138</v>
      </c>
      <c r="V148" s="7"/>
      <c r="W148" s="28">
        <f t="shared" ca="1" si="20"/>
        <v>-0.2387460760393319</v>
      </c>
      <c r="X148" s="27">
        <f t="shared" ca="1" si="24"/>
        <v>6.0434456558378997</v>
      </c>
      <c r="Y148" s="7"/>
      <c r="Z148" s="28">
        <f t="shared" si="23"/>
        <v>6.1560000000001347</v>
      </c>
      <c r="AA148" s="27">
        <f t="shared" si="21"/>
        <v>0.10744246875277329</v>
      </c>
      <c r="AB148" s="7"/>
      <c r="AC148" s="28">
        <f t="shared" ref="AC148:AC149" ca="1" si="25">X148-Z148</f>
        <v>-0.11255434416223498</v>
      </c>
      <c r="AD148" s="27"/>
      <c r="AE148" s="7"/>
    </row>
    <row r="149" spans="1:31" s="26" customFormat="1" x14ac:dyDescent="0.25">
      <c r="A149" s="26">
        <v>64</v>
      </c>
      <c r="B149" s="26">
        <v>-637</v>
      </c>
      <c r="C149" s="26">
        <v>13349</v>
      </c>
      <c r="D149" s="26">
        <v>11200</v>
      </c>
      <c r="E149" s="26">
        <v>12850</v>
      </c>
      <c r="F149" s="26">
        <v>14992</v>
      </c>
      <c r="G149" s="27"/>
      <c r="H149" s="7"/>
      <c r="I149" s="28">
        <f t="shared" ref="I149:J149" si="26">C149-E149</f>
        <v>499</v>
      </c>
      <c r="J149" s="27">
        <f t="shared" si="26"/>
        <v>-3792</v>
      </c>
      <c r="K149" s="7"/>
      <c r="L149" s="124">
        <f t="shared" si="22"/>
        <v>-0.14512682072619015</v>
      </c>
      <c r="M149" s="27">
        <f t="shared" ref="M149" ca="1" si="27">(W149-L149)^2</f>
        <v>1.4816226971218714E-5</v>
      </c>
      <c r="N149" s="44"/>
      <c r="O149" s="44"/>
      <c r="P149" s="7"/>
      <c r="Q149" s="28">
        <f t="shared" ref="Q149" ca="1" si="28">I149-$J$4</f>
        <v>537.72700337835852</v>
      </c>
      <c r="R149" s="27">
        <f t="shared" ref="R149" ca="1" si="29">J149-$J$3</f>
        <v>-3817.6404765143216</v>
      </c>
      <c r="S149" s="7"/>
      <c r="T149" s="28">
        <f t="shared" ref="T149" ca="1" si="30">Q149/$J$7</f>
        <v>-0.13872723151155575</v>
      </c>
      <c r="U149" s="27">
        <f t="shared" ref="U149" ca="1" si="31">R149/$J$6</f>
        <v>-0.98744856852576235</v>
      </c>
      <c r="V149" s="7"/>
      <c r="W149" s="28">
        <f t="shared" ref="W149" ca="1" si="32">(T149-U149*SIN(-$J$11*PI()/180))/(COS(-$J$11*PI()/180))</f>
        <v>-0.14127763549146596</v>
      </c>
      <c r="X149" s="27">
        <f ca="1">IF(MOD(ATAN2(U149,W149)*180/PI()-$J$9+360,360)&gt;5,MOD(ATAN2(U149,W149)*180/PI()-$J$9+360,360)-360,MOD(ATAN2(U149,W149)*180/PI()-$J$9+360,360))</f>
        <v>0.32441990497773077</v>
      </c>
      <c r="Y149" s="7"/>
      <c r="Z149" s="28">
        <f t="shared" si="23"/>
        <v>0.42300000000013505</v>
      </c>
      <c r="AA149" s="27">
        <f t="shared" ref="AA149" si="33">Z149*PI()/180</f>
        <v>7.3827427359383713E-3</v>
      </c>
      <c r="AB149" s="7"/>
      <c r="AC149" s="28">
        <f t="shared" ca="1" si="25"/>
        <v>-9.8580095022404279E-2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40027</v>
      </c>
    </row>
    <row r="155" spans="1:31" x14ac:dyDescent="0.25">
      <c r="A155" t="s">
        <v>177</v>
      </c>
      <c r="B155">
        <v>40027</v>
      </c>
    </row>
    <row r="156" spans="1:31" x14ac:dyDescent="0.25">
      <c r="A156" s="31" t="s">
        <v>188</v>
      </c>
      <c r="B156" s="31">
        <v>-39980</v>
      </c>
    </row>
    <row r="157" spans="1:31" x14ac:dyDescent="0.25">
      <c r="A157" t="s">
        <v>183</v>
      </c>
      <c r="B157">
        <v>-39980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I1:J2"/>
    <mergeCell ref="L1:O2"/>
    <mergeCell ref="Q1:R1"/>
    <mergeCell ref="T7:T8"/>
    <mergeCell ref="U7:U8"/>
    <mergeCell ref="Z18:AA18"/>
    <mergeCell ref="AC18:AD18"/>
    <mergeCell ref="I12:J13"/>
    <mergeCell ref="I18:J18"/>
    <mergeCell ref="L18:O18"/>
    <mergeCell ref="Q18:R18"/>
    <mergeCell ref="T18:U18"/>
    <mergeCell ref="W18:X18"/>
    <mergeCell ref="L9:O10"/>
  </mergeCells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2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21.107415535502486</v>
      </c>
      <c r="L3" s="102" t="s">
        <v>1</v>
      </c>
      <c r="M3" s="103">
        <v>1.0014372799488072</v>
      </c>
      <c r="N3" s="104" t="s">
        <v>18</v>
      </c>
      <c r="O3" s="102">
        <v>0.99825037585641807</v>
      </c>
      <c r="Q3" s="101" t="s">
        <v>194</v>
      </c>
      <c r="R3" s="101">
        <f ca="1">MAX(AC21:AC149)</f>
        <v>0.25255799312716931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-40.096432430459991</v>
      </c>
      <c r="L4" s="104" t="s">
        <v>5</v>
      </c>
      <c r="M4" s="106">
        <v>359.92886953953985</v>
      </c>
      <c r="N4" s="104" t="s">
        <v>21</v>
      </c>
      <c r="O4" s="104">
        <v>359.99736973519941</v>
      </c>
      <c r="Q4" s="105" t="s">
        <v>195</v>
      </c>
      <c r="R4" s="105">
        <f ca="1">MIN(AC21:AC149)</f>
        <v>-0.30532125986470504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-172.16260578768816</v>
      </c>
      <c r="N5" s="107" t="s">
        <v>24</v>
      </c>
      <c r="O5" s="107">
        <v>-172.12738769450553</v>
      </c>
      <c r="Q5" s="8"/>
      <c r="R5" s="8"/>
      <c r="T5" s="45" t="s">
        <v>55</v>
      </c>
      <c r="U5" s="47">
        <v>23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3848.8376341489407</v>
      </c>
      <c r="L6" s="107" t="s">
        <v>12</v>
      </c>
      <c r="M6" s="108">
        <v>-5.7052710858266621E-5</v>
      </c>
      <c r="N6" s="107" t="s">
        <v>26</v>
      </c>
      <c r="O6" s="107">
        <v>2.6118511650855127E-4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-3865.6176035061944</v>
      </c>
      <c r="L7" s="109" t="s">
        <v>15</v>
      </c>
      <c r="M7" s="110">
        <f ca="1">SUM(M20:M84)</f>
        <v>5.8731410557849519E-4</v>
      </c>
      <c r="N7" s="109" t="s">
        <v>15</v>
      </c>
      <c r="O7" s="89">
        <f ca="1">SUM(M85:M149)</f>
        <v>5.9211415501544289E-4</v>
      </c>
      <c r="Q7" s="101" t="s">
        <v>194</v>
      </c>
      <c r="R7" s="101">
        <f ca="1">MAX(AD21:AD83)</f>
        <v>0.22626064559995029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-0.13280189043894097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-172.20438094619089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-171.94244510174212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-0.26193584444875267</v>
      </c>
      <c r="L11" s="113" t="s">
        <v>208</v>
      </c>
      <c r="M11" s="114">
        <f>(M6+O6)/2</f>
        <v>1.0206620282514232E-4</v>
      </c>
      <c r="N11" s="115"/>
      <c r="O11" s="115"/>
      <c r="Q11" s="101" t="s">
        <v>194</v>
      </c>
      <c r="R11" s="101">
        <f ca="1">MAX(W20:W149)</f>
        <v>0.99539456345081212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0.99984382790261261</v>
      </c>
      <c r="N12" s="118"/>
      <c r="O12" s="118"/>
      <c r="Q12" s="105" t="s">
        <v>195</v>
      </c>
      <c r="R12" s="105">
        <f ca="1">MIN(W20:W149)</f>
        <v>-1.0023510290745288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-172.14499674109686</v>
      </c>
      <c r="N13" s="121"/>
      <c r="O13" s="121"/>
    </row>
    <row r="14" spans="1:24" x14ac:dyDescent="0.25">
      <c r="I14" s="9" t="s">
        <v>139</v>
      </c>
      <c r="L14" s="9"/>
      <c r="M14" s="9"/>
      <c r="N14" s="9"/>
      <c r="O14" s="9"/>
    </row>
    <row r="15" spans="1:24" x14ac:dyDescent="0.25">
      <c r="I15" s="9" t="s">
        <v>140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141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13406</v>
      </c>
      <c r="D20" s="26">
        <v>11259</v>
      </c>
      <c r="E20" s="26">
        <v>12924</v>
      </c>
      <c r="F20" s="26">
        <v>15061</v>
      </c>
      <c r="G20" s="27"/>
      <c r="H20" s="7"/>
      <c r="I20" s="28">
        <f>C20-E20</f>
        <v>482</v>
      </c>
      <c r="J20" s="27">
        <f>D20-F20</f>
        <v>-3802</v>
      </c>
      <c r="K20" s="7"/>
      <c r="L20" s="124">
        <f>$M$3*SIN(2*PI()/$M$4*($Z20+$M$5))+$M$6</f>
        <v>-0.13602605733535583</v>
      </c>
      <c r="M20" s="27">
        <f ca="1">(W20-L20)^2</f>
        <v>3.0295945418556014E-5</v>
      </c>
      <c r="N20" s="44"/>
      <c r="O20" s="44"/>
      <c r="P20" s="7"/>
      <c r="Q20" s="28">
        <f ca="1">I20-$J$4</f>
        <v>522.09643243046003</v>
      </c>
      <c r="R20" s="27">
        <f ca="1">J20-$J$3</f>
        <v>-3823.1074155355027</v>
      </c>
      <c r="S20" s="7"/>
      <c r="T20" s="28">
        <f ca="1">Q20/$J$7</f>
        <v>-0.13506158290383091</v>
      </c>
      <c r="U20" s="27">
        <f ca="1">R20/$J$6</f>
        <v>-0.99331480798640459</v>
      </c>
      <c r="V20" s="7"/>
      <c r="W20" s="28">
        <f ca="1">(T20-U20*SIN(-$J$11*PI()/180))/(COS(-$J$11*PI()/180))</f>
        <v>-0.13052188206393178</v>
      </c>
      <c r="X20" s="27">
        <f ca="1">IF(MOD(ATAN2(U20,W20)*180/PI()-$J$9+360,360)&gt;5,MOD(ATAN2(U20,W20)*180/PI()-$J$9+360,360)-360,MOD(ATAN2(U20,W20)*180/PI()-$J$9+360,360))</f>
        <v>-0.30982215332392116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-0.30982215332392116</v>
      </c>
      <c r="AD20" s="27">
        <f ca="1">INDIRECT("AC"&amp;AE20)-AC20</f>
        <v>0.12260535139705553</v>
      </c>
      <c r="AE20" s="7">
        <v>149</v>
      </c>
    </row>
    <row r="21" spans="1:31" s="26" customFormat="1" x14ac:dyDescent="0.25">
      <c r="A21" s="26">
        <v>1</v>
      </c>
      <c r="B21" s="26">
        <v>586</v>
      </c>
      <c r="C21" s="26">
        <v>13586</v>
      </c>
      <c r="D21" s="26">
        <v>11297</v>
      </c>
      <c r="E21" s="26">
        <v>12744</v>
      </c>
      <c r="F21" s="26">
        <v>15039</v>
      </c>
      <c r="G21" s="27"/>
      <c r="H21" s="7"/>
      <c r="I21" s="28">
        <f t="shared" ref="I21:J84" si="1">C21-E21</f>
        <v>842</v>
      </c>
      <c r="J21" s="27">
        <f t="shared" si="1"/>
        <v>-3742</v>
      </c>
      <c r="K21" s="7"/>
      <c r="L21" s="124">
        <f t="shared" ref="L21:L84" si="2">$M$3*SIN(2*PI()/$M$4*($Z21+$M$5))+$M$6</f>
        <v>-0.22666661998307819</v>
      </c>
      <c r="M21" s="27">
        <f t="shared" ref="M21:M84" ca="1" si="3">(W21-L21)^2</f>
        <v>8.665848624118889E-6</v>
      </c>
      <c r="N21" s="44"/>
      <c r="O21" s="44"/>
      <c r="P21" s="7"/>
      <c r="Q21" s="28">
        <f t="shared" ref="Q21:Q84" ca="1" si="4">I21-$J$4</f>
        <v>882.09643243046003</v>
      </c>
      <c r="R21" s="27">
        <f t="shared" ref="R21:R84" ca="1" si="5">J21-$J$3</f>
        <v>-3763.1074155355027</v>
      </c>
      <c r="S21" s="7"/>
      <c r="T21" s="28">
        <f t="shared" ref="T21:T84" ca="1" si="6">Q21/$J$7</f>
        <v>-0.22819029787901951</v>
      </c>
      <c r="U21" s="27">
        <f t="shared" ref="U21:U84" ca="1" si="7">R21/$J$6</f>
        <v>-0.97772568584011088</v>
      </c>
      <c r="V21" s="7"/>
      <c r="W21" s="28">
        <f t="shared" ref="W21:W84" ca="1" si="8">(T21-U21*SIN(-$J$11*PI()/180))/(COS(-$J$11*PI()/180))</f>
        <v>-0.22372283863519943</v>
      </c>
      <c r="X21" s="27">
        <f ca="1">MOD(ATAN2(U21,W21)*180/PI()-$J$9+360,360)</f>
        <v>5.0928970901057937</v>
      </c>
      <c r="Y21" s="7"/>
      <c r="Z21" s="28">
        <f>360/40000*B21+Z20</f>
        <v>5.274</v>
      </c>
      <c r="AA21" s="27">
        <f t="shared" ref="AA21:AA84" si="9">Z21*PI()/180</f>
        <v>9.2048664750180934E-2</v>
      </c>
      <c r="AB21" s="7"/>
      <c r="AC21" s="28">
        <f t="shared" ca="1" si="0"/>
        <v>-0.1811029098942063</v>
      </c>
      <c r="AD21" s="27">
        <f t="shared" ref="AD21:AD83" ca="1" si="10">INDIRECT("AC"&amp;AE21)-AC21</f>
        <v>-1.6405978721548919E-2</v>
      </c>
      <c r="AE21" s="7">
        <v>148</v>
      </c>
    </row>
    <row r="22" spans="1:31" s="26" customFormat="1" x14ac:dyDescent="0.25">
      <c r="A22" s="26">
        <v>2</v>
      </c>
      <c r="B22" s="26">
        <v>642</v>
      </c>
      <c r="C22" s="26">
        <v>13764</v>
      </c>
      <c r="D22" s="26">
        <v>11343</v>
      </c>
      <c r="E22" s="26">
        <v>12554</v>
      </c>
      <c r="F22" s="26">
        <v>14981</v>
      </c>
      <c r="G22" s="27"/>
      <c r="H22" s="7"/>
      <c r="I22" s="28">
        <f t="shared" si="1"/>
        <v>1210</v>
      </c>
      <c r="J22" s="27">
        <f t="shared" si="1"/>
        <v>-3638</v>
      </c>
      <c r="K22" s="7"/>
      <c r="L22" s="124">
        <f t="shared" si="2"/>
        <v>-0.32373806895639923</v>
      </c>
      <c r="M22" s="27">
        <f t="shared" ca="1" si="3"/>
        <v>2.2019196179021985E-5</v>
      </c>
      <c r="N22" s="44"/>
      <c r="O22" s="44"/>
      <c r="P22" s="7"/>
      <c r="Q22" s="28">
        <f t="shared" ca="1" si="4"/>
        <v>1250.09643243046</v>
      </c>
      <c r="R22" s="27">
        <f t="shared" ca="1" si="5"/>
        <v>-3659.1074155355027</v>
      </c>
      <c r="S22" s="7"/>
      <c r="T22" s="28">
        <f t="shared" ca="1" si="6"/>
        <v>-0.32338853985365673</v>
      </c>
      <c r="U22" s="27">
        <f t="shared" ca="1" si="7"/>
        <v>-0.9507045407865351</v>
      </c>
      <c r="V22" s="7"/>
      <c r="W22" s="28">
        <f t="shared" ca="1" si="8"/>
        <v>-0.31904560732320264</v>
      </c>
      <c r="X22" s="27">
        <f t="shared" ref="X22:X83" ca="1" si="11">MOD(ATAN2(U22,W22)*180/PI()-$J$9+360,360)</f>
        <v>10.755546594668033</v>
      </c>
      <c r="Y22" s="7"/>
      <c r="Z22" s="28">
        <f t="shared" ref="Z22:Z85" si="12">360/40000*B22+Z21</f>
        <v>11.052</v>
      </c>
      <c r="AA22" s="27">
        <f t="shared" si="9"/>
        <v>0.19289378893041331</v>
      </c>
      <c r="AB22" s="7"/>
      <c r="AC22" s="28">
        <f t="shared" ca="1" si="0"/>
        <v>-0.29645340533196674</v>
      </c>
      <c r="AD22" s="27">
        <f t="shared" ca="1" si="10"/>
        <v>0.10049193821248714</v>
      </c>
      <c r="AE22" s="7">
        <v>147</v>
      </c>
    </row>
    <row r="23" spans="1:31" s="26" customFormat="1" x14ac:dyDescent="0.25">
      <c r="A23" s="26">
        <v>3</v>
      </c>
      <c r="B23" s="26">
        <v>626</v>
      </c>
      <c r="C23" s="26">
        <v>13944</v>
      </c>
      <c r="D23" s="26">
        <v>11413</v>
      </c>
      <c r="E23" s="26">
        <v>12384</v>
      </c>
      <c r="F23" s="26">
        <v>14905</v>
      </c>
      <c r="G23" s="27"/>
      <c r="H23" s="7"/>
      <c r="I23" s="28">
        <f t="shared" si="1"/>
        <v>1560</v>
      </c>
      <c r="J23" s="27">
        <f t="shared" si="1"/>
        <v>-3492</v>
      </c>
      <c r="K23" s="7"/>
      <c r="L23" s="124">
        <f t="shared" si="2"/>
        <v>-0.41522971504864475</v>
      </c>
      <c r="M23" s="27">
        <f t="shared" ca="1" si="3"/>
        <v>2.9898319384241463E-5</v>
      </c>
      <c r="N23" s="44"/>
      <c r="O23" s="44"/>
      <c r="P23" s="7"/>
      <c r="Q23" s="28">
        <f t="shared" ca="1" si="4"/>
        <v>1600.09643243046</v>
      </c>
      <c r="R23" s="27">
        <f t="shared" ca="1" si="5"/>
        <v>-3513.1074155355027</v>
      </c>
      <c r="S23" s="7"/>
      <c r="T23" s="28">
        <f t="shared" ca="1" si="6"/>
        <v>-0.41393034607953455</v>
      </c>
      <c r="U23" s="27">
        <f t="shared" ca="1" si="7"/>
        <v>-0.91277101023055363</v>
      </c>
      <c r="V23" s="7"/>
      <c r="W23" s="28">
        <f t="shared" ca="1" si="8"/>
        <v>-0.4097617794798728</v>
      </c>
      <c r="X23" s="27">
        <f t="shared" ca="1" si="11"/>
        <v>16.380678740135295</v>
      </c>
      <c r="Y23" s="7"/>
      <c r="Z23" s="28">
        <f t="shared" si="12"/>
        <v>16.686</v>
      </c>
      <c r="AA23" s="27">
        <f t="shared" si="9"/>
        <v>0.29122563898777382</v>
      </c>
      <c r="AB23" s="7"/>
      <c r="AC23" s="28">
        <f t="shared" ca="1" si="0"/>
        <v>-0.30532125986470504</v>
      </c>
      <c r="AD23" s="27">
        <f t="shared" ca="1" si="10"/>
        <v>7.7560701306797597E-2</v>
      </c>
      <c r="AE23" s="7">
        <v>146</v>
      </c>
    </row>
    <row r="24" spans="1:31" s="26" customFormat="1" x14ac:dyDescent="0.25">
      <c r="A24" s="26">
        <v>4</v>
      </c>
      <c r="B24" s="26">
        <v>632</v>
      </c>
      <c r="C24" s="26">
        <v>14120</v>
      </c>
      <c r="D24" s="26">
        <v>11505</v>
      </c>
      <c r="E24" s="26">
        <v>12214</v>
      </c>
      <c r="F24" s="26">
        <v>14823</v>
      </c>
      <c r="G24" s="27"/>
      <c r="H24" s="7"/>
      <c r="I24" s="28">
        <f t="shared" si="1"/>
        <v>1906</v>
      </c>
      <c r="J24" s="27">
        <f t="shared" si="1"/>
        <v>-3318</v>
      </c>
      <c r="K24" s="7"/>
      <c r="L24" s="124">
        <f t="shared" si="2"/>
        <v>-0.50352490877757117</v>
      </c>
      <c r="M24" s="27">
        <f t="shared" ca="1" si="3"/>
        <v>1.6390132572161823E-5</v>
      </c>
      <c r="N24" s="44"/>
      <c r="O24" s="44"/>
      <c r="P24" s="7"/>
      <c r="Q24" s="28">
        <f t="shared" ca="1" si="4"/>
        <v>1946.09643243046</v>
      </c>
      <c r="R24" s="27">
        <f t="shared" ca="1" si="5"/>
        <v>-3339.1074155355027</v>
      </c>
      <c r="S24" s="7"/>
      <c r="T24" s="28">
        <f t="shared" ca="1" si="6"/>
        <v>-0.503437388805688</v>
      </c>
      <c r="U24" s="27">
        <f t="shared" ca="1" si="7"/>
        <v>-0.86756255600630183</v>
      </c>
      <c r="V24" s="7"/>
      <c r="W24" s="28">
        <f t="shared" ca="1" si="8"/>
        <v>-0.49947643590843127</v>
      </c>
      <c r="X24" s="27">
        <f t="shared" ca="1" si="11"/>
        <v>22.134440568865898</v>
      </c>
      <c r="Y24" s="7"/>
      <c r="Z24" s="28">
        <f t="shared" si="12"/>
        <v>22.373999999999999</v>
      </c>
      <c r="AA24" s="27">
        <f t="shared" si="9"/>
        <v>0.3904999668412113</v>
      </c>
      <c r="AB24" s="7"/>
      <c r="AC24" s="28">
        <f t="shared" ca="1" si="0"/>
        <v>-0.23955943113410072</v>
      </c>
      <c r="AD24" s="27">
        <f t="shared" ca="1" si="10"/>
        <v>6.4211403527128397E-2</v>
      </c>
      <c r="AE24" s="7">
        <v>145</v>
      </c>
    </row>
    <row r="25" spans="1:31" s="26" customFormat="1" x14ac:dyDescent="0.25">
      <c r="A25" s="26">
        <v>5</v>
      </c>
      <c r="B25" s="26">
        <v>632</v>
      </c>
      <c r="C25" s="26">
        <v>14284</v>
      </c>
      <c r="D25" s="26">
        <v>11611</v>
      </c>
      <c r="E25" s="26">
        <v>12048</v>
      </c>
      <c r="F25" s="26">
        <v>14719</v>
      </c>
      <c r="G25" s="27"/>
      <c r="H25" s="7"/>
      <c r="I25" s="28">
        <f t="shared" si="1"/>
        <v>2236</v>
      </c>
      <c r="J25" s="27">
        <f t="shared" si="1"/>
        <v>-3108</v>
      </c>
      <c r="K25" s="7"/>
      <c r="L25" s="124">
        <f t="shared" si="2"/>
        <v>-0.586860344961458</v>
      </c>
      <c r="M25" s="27">
        <f t="shared" ca="1" si="3"/>
        <v>3.117303948063503E-6</v>
      </c>
      <c r="N25" s="44"/>
      <c r="O25" s="44"/>
      <c r="P25" s="7"/>
      <c r="Q25" s="28">
        <f t="shared" ca="1" si="4"/>
        <v>2276.09643243046</v>
      </c>
      <c r="R25" s="27">
        <f t="shared" ca="1" si="5"/>
        <v>-3129.1074155355027</v>
      </c>
      <c r="S25" s="7"/>
      <c r="T25" s="28">
        <f t="shared" ca="1" si="6"/>
        <v>-0.58880537753294426</v>
      </c>
      <c r="U25" s="27">
        <f t="shared" ca="1" si="7"/>
        <v>-0.81300062849427379</v>
      </c>
      <c r="V25" s="7"/>
      <c r="W25" s="28">
        <f t="shared" ca="1" si="8"/>
        <v>-0.58509475612255368</v>
      </c>
      <c r="X25" s="27">
        <f t="shared" ca="1" si="11"/>
        <v>27.945934354806013</v>
      </c>
      <c r="Y25" s="7"/>
      <c r="Z25" s="28">
        <f t="shared" si="12"/>
        <v>28.061999999999998</v>
      </c>
      <c r="AA25" s="27">
        <f t="shared" si="9"/>
        <v>0.48977429469464873</v>
      </c>
      <c r="AB25" s="7"/>
      <c r="AC25" s="28">
        <f t="shared" ca="1" si="0"/>
        <v>-0.11606564519398432</v>
      </c>
      <c r="AD25" s="27">
        <f t="shared" ca="1" si="10"/>
        <v>-4.4084027505292056E-2</v>
      </c>
      <c r="AE25" s="7">
        <v>144</v>
      </c>
    </row>
    <row r="26" spans="1:31" s="26" customFormat="1" x14ac:dyDescent="0.25">
      <c r="A26" s="26">
        <v>6</v>
      </c>
      <c r="B26" s="26">
        <v>621</v>
      </c>
      <c r="C26" s="26">
        <v>14419</v>
      </c>
      <c r="D26" s="26">
        <v>11723</v>
      </c>
      <c r="E26" s="26">
        <v>11898</v>
      </c>
      <c r="F26" s="26">
        <v>14594</v>
      </c>
      <c r="G26" s="27"/>
      <c r="H26" s="7"/>
      <c r="I26" s="28">
        <f t="shared" si="1"/>
        <v>2521</v>
      </c>
      <c r="J26" s="27">
        <f t="shared" si="1"/>
        <v>-2871</v>
      </c>
      <c r="K26" s="7"/>
      <c r="L26" s="124">
        <f t="shared" si="2"/>
        <v>-0.66311906265527454</v>
      </c>
      <c r="M26" s="27">
        <f t="shared" ca="1" si="3"/>
        <v>1.6121241309925354E-5</v>
      </c>
      <c r="N26" s="44"/>
      <c r="O26" s="44"/>
      <c r="P26" s="7"/>
      <c r="Q26" s="28">
        <f t="shared" ca="1" si="4"/>
        <v>2561.09643243046</v>
      </c>
      <c r="R26" s="27">
        <f t="shared" ca="1" si="5"/>
        <v>-2892.1074155355027</v>
      </c>
      <c r="S26" s="7"/>
      <c r="T26" s="28">
        <f t="shared" ca="1" si="6"/>
        <v>-0.66253227688830185</v>
      </c>
      <c r="U26" s="27">
        <f t="shared" ca="1" si="7"/>
        <v>-0.75142359601641362</v>
      </c>
      <c r="V26" s="7"/>
      <c r="W26" s="28">
        <f t="shared" ca="1" si="8"/>
        <v>-0.6591039360931441</v>
      </c>
      <c r="X26" s="27">
        <f t="shared" ca="1" si="11"/>
        <v>33.459687496368247</v>
      </c>
      <c r="Y26" s="7"/>
      <c r="Z26" s="28">
        <f t="shared" si="12"/>
        <v>33.650999999999996</v>
      </c>
      <c r="AA26" s="27">
        <f t="shared" si="9"/>
        <v>0.58732074658861166</v>
      </c>
      <c r="AB26" s="7"/>
      <c r="AC26" s="28">
        <f t="shared" ca="1" si="0"/>
        <v>-0.19131250363174956</v>
      </c>
      <c r="AD26" s="27">
        <f t="shared" ca="1" si="10"/>
        <v>0.10026754570095875</v>
      </c>
      <c r="AE26" s="7">
        <v>143</v>
      </c>
    </row>
    <row r="27" spans="1:31" s="26" customFormat="1" x14ac:dyDescent="0.25">
      <c r="A27" s="26">
        <v>7</v>
      </c>
      <c r="B27" s="26">
        <v>607</v>
      </c>
      <c r="C27" s="26">
        <v>14563</v>
      </c>
      <c r="D27" s="26">
        <v>11856</v>
      </c>
      <c r="E27" s="26">
        <v>11770</v>
      </c>
      <c r="F27" s="26">
        <v>14473</v>
      </c>
      <c r="G27" s="27"/>
      <c r="H27" s="7"/>
      <c r="I27" s="28">
        <f t="shared" si="1"/>
        <v>2793</v>
      </c>
      <c r="J27" s="27">
        <f t="shared" si="1"/>
        <v>-2617</v>
      </c>
      <c r="K27" s="7"/>
      <c r="L27" s="124">
        <f t="shared" si="2"/>
        <v>-0.73156847181511608</v>
      </c>
      <c r="M27" s="27">
        <f t="shared" ca="1" si="3"/>
        <v>3.2334497174990685E-6</v>
      </c>
      <c r="N27" s="44"/>
      <c r="O27" s="44"/>
      <c r="P27" s="7"/>
      <c r="Q27" s="28">
        <f t="shared" ca="1" si="4"/>
        <v>2833.09643243046</v>
      </c>
      <c r="R27" s="27">
        <f t="shared" ca="1" si="5"/>
        <v>-2638.1074155355027</v>
      </c>
      <c r="S27" s="7"/>
      <c r="T27" s="28">
        <f t="shared" ca="1" si="6"/>
        <v>-0.73289619486955548</v>
      </c>
      <c r="U27" s="27">
        <f t="shared" ca="1" si="7"/>
        <v>-0.68542964559710351</v>
      </c>
      <c r="V27" s="7"/>
      <c r="W27" s="28">
        <f t="shared" ca="1" si="8"/>
        <v>-0.72977029225859258</v>
      </c>
      <c r="X27" s="27">
        <f t="shared" ca="1" si="11"/>
        <v>38.998969123481515</v>
      </c>
      <c r="Y27" s="7"/>
      <c r="Z27" s="28">
        <f t="shared" si="12"/>
        <v>39.113999999999997</v>
      </c>
      <c r="AA27" s="27">
        <f t="shared" si="9"/>
        <v>0.68266808362506204</v>
      </c>
      <c r="AB27" s="7"/>
      <c r="AC27" s="28">
        <f t="shared" ca="1" si="0"/>
        <v>-0.11503087651848176</v>
      </c>
      <c r="AD27" s="27">
        <f t="shared" ca="1" si="10"/>
        <v>2.687581502783587E-2</v>
      </c>
      <c r="AE27" s="7">
        <v>142</v>
      </c>
    </row>
    <row r="28" spans="1:31" s="26" customFormat="1" x14ac:dyDescent="0.25">
      <c r="A28" s="26">
        <v>8</v>
      </c>
      <c r="B28" s="26">
        <v>610</v>
      </c>
      <c r="C28" s="26">
        <v>14671</v>
      </c>
      <c r="D28" s="26">
        <v>11988</v>
      </c>
      <c r="E28" s="26">
        <v>11641</v>
      </c>
      <c r="F28" s="26">
        <v>14319</v>
      </c>
      <c r="G28" s="27"/>
      <c r="H28" s="7"/>
      <c r="I28" s="28">
        <f t="shared" si="1"/>
        <v>3030</v>
      </c>
      <c r="J28" s="27">
        <f t="shared" si="1"/>
        <v>-2331</v>
      </c>
      <c r="K28" s="7"/>
      <c r="L28" s="124">
        <f t="shared" si="2"/>
        <v>-0.79365801543622516</v>
      </c>
      <c r="M28" s="27">
        <f t="shared" ca="1" si="3"/>
        <v>5.0069989367757298E-6</v>
      </c>
      <c r="N28" s="44"/>
      <c r="O28" s="44"/>
      <c r="P28" s="7"/>
      <c r="Q28" s="28">
        <f t="shared" ca="1" si="4"/>
        <v>3070.09643243046</v>
      </c>
      <c r="R28" s="27">
        <f t="shared" ca="1" si="5"/>
        <v>-2352.1074155355027</v>
      </c>
      <c r="S28" s="7"/>
      <c r="T28" s="28">
        <f t="shared" ca="1" si="6"/>
        <v>-0.79420593222822133</v>
      </c>
      <c r="U28" s="27">
        <f t="shared" ca="1" si="7"/>
        <v>-0.61112149669977012</v>
      </c>
      <c r="V28" s="7"/>
      <c r="W28" s="28">
        <f t="shared" ca="1" si="8"/>
        <v>-0.79142038299617257</v>
      </c>
      <c r="X28" s="27">
        <f t="shared" ca="1" si="11"/>
        <v>44.529665306999618</v>
      </c>
      <c r="Y28" s="7"/>
      <c r="Z28" s="28">
        <f t="shared" si="12"/>
        <v>44.603999999999999</v>
      </c>
      <c r="AA28" s="27">
        <f t="shared" si="9"/>
        <v>0.77848665955955076</v>
      </c>
      <c r="AB28" s="7"/>
      <c r="AC28" s="28">
        <f t="shared" ca="1" si="0"/>
        <v>-7.433469300038098E-2</v>
      </c>
      <c r="AD28" s="27">
        <f t="shared" ca="1" si="10"/>
        <v>4.1995185612755392E-2</v>
      </c>
      <c r="AE28" s="7">
        <v>141</v>
      </c>
    </row>
    <row r="29" spans="1:31" s="26" customFormat="1" x14ac:dyDescent="0.25">
      <c r="A29" s="26">
        <v>9</v>
      </c>
      <c r="B29" s="26">
        <v>628</v>
      </c>
      <c r="C29" s="26">
        <v>14779</v>
      </c>
      <c r="D29" s="26">
        <v>12149</v>
      </c>
      <c r="E29" s="26">
        <v>11535</v>
      </c>
      <c r="F29" s="26">
        <v>14165</v>
      </c>
      <c r="G29" s="27"/>
      <c r="H29" s="7"/>
      <c r="I29" s="28">
        <f t="shared" si="1"/>
        <v>3244</v>
      </c>
      <c r="J29" s="27">
        <f t="shared" si="1"/>
        <v>-2016</v>
      </c>
      <c r="K29" s="7"/>
      <c r="L29" s="124">
        <f t="shared" si="2"/>
        <v>-0.84996529945099852</v>
      </c>
      <c r="M29" s="27">
        <f t="shared" ca="1" si="3"/>
        <v>7.8979638467714852E-6</v>
      </c>
      <c r="N29" s="44"/>
      <c r="O29" s="44"/>
      <c r="P29" s="7"/>
      <c r="Q29" s="28">
        <f t="shared" ca="1" si="4"/>
        <v>3284.09643243046</v>
      </c>
      <c r="R29" s="27">
        <f t="shared" ca="1" si="5"/>
        <v>-2037.1074155355025</v>
      </c>
      <c r="S29" s="7"/>
      <c r="T29" s="28">
        <f t="shared" ca="1" si="6"/>
        <v>-0.84956577946347234</v>
      </c>
      <c r="U29" s="27">
        <f t="shared" ca="1" si="7"/>
        <v>-0.529278605431728</v>
      </c>
      <c r="V29" s="7"/>
      <c r="W29" s="28">
        <f t="shared" ca="1" si="8"/>
        <v>-0.84715496782523414</v>
      </c>
      <c r="X29" s="27">
        <f t="shared" ca="1" si="11"/>
        <v>50.208397406848803</v>
      </c>
      <c r="Y29" s="7"/>
      <c r="Z29" s="28">
        <f t="shared" si="12"/>
        <v>50.256</v>
      </c>
      <c r="AA29" s="27">
        <f t="shared" si="9"/>
        <v>0.87713266888227026</v>
      </c>
      <c r="AB29" s="7"/>
      <c r="AC29" s="28">
        <f t="shared" ca="1" si="0"/>
        <v>-4.760259315119697E-2</v>
      </c>
      <c r="AD29" s="27">
        <f t="shared" ca="1" si="10"/>
        <v>-7.0884851779666747E-3</v>
      </c>
      <c r="AE29" s="7">
        <v>140</v>
      </c>
    </row>
    <row r="30" spans="1:31" s="26" customFormat="1" x14ac:dyDescent="0.25">
      <c r="A30" s="26">
        <v>10</v>
      </c>
      <c r="B30" s="26">
        <v>641</v>
      </c>
      <c r="C30" s="26">
        <v>14884</v>
      </c>
      <c r="D30" s="26">
        <v>12322</v>
      </c>
      <c r="E30" s="26">
        <v>11443</v>
      </c>
      <c r="F30" s="26">
        <v>14000</v>
      </c>
      <c r="G30" s="27"/>
      <c r="H30" s="7"/>
      <c r="I30" s="28">
        <f t="shared" si="1"/>
        <v>3441</v>
      </c>
      <c r="J30" s="27">
        <f t="shared" si="1"/>
        <v>-1678</v>
      </c>
      <c r="K30" s="7"/>
      <c r="L30" s="124">
        <f t="shared" si="2"/>
        <v>-0.89890919237748523</v>
      </c>
      <c r="M30" s="27">
        <f t="shared" ca="1" si="3"/>
        <v>1.5218659369099144E-7</v>
      </c>
      <c r="N30" s="44"/>
      <c r="O30" s="44"/>
      <c r="P30" s="7"/>
      <c r="Q30" s="28">
        <f t="shared" ca="1" si="4"/>
        <v>3481.09643243046</v>
      </c>
      <c r="R30" s="27">
        <f t="shared" ca="1" si="5"/>
        <v>-1699.1074155355025</v>
      </c>
      <c r="S30" s="7"/>
      <c r="T30" s="28">
        <f t="shared" ca="1" si="6"/>
        <v>-0.90052788182489496</v>
      </c>
      <c r="U30" s="27">
        <f t="shared" ca="1" si="7"/>
        <v>-0.44145988400760661</v>
      </c>
      <c r="V30" s="7"/>
      <c r="W30" s="28">
        <f t="shared" ca="1" si="8"/>
        <v>-0.89851908137572933</v>
      </c>
      <c r="X30" s="27">
        <f t="shared" ca="1" si="11"/>
        <v>56.038597641029185</v>
      </c>
      <c r="Y30" s="7"/>
      <c r="Z30" s="28">
        <f t="shared" si="12"/>
        <v>56.024999999999999</v>
      </c>
      <c r="AA30" s="27">
        <f t="shared" si="9"/>
        <v>0.97782071342982313</v>
      </c>
      <c r="AB30" s="7"/>
      <c r="AC30" s="28">
        <f t="shared" ca="1" si="0"/>
        <v>1.3597641029186036E-2</v>
      </c>
      <c r="AD30" s="27">
        <f t="shared" ca="1" si="10"/>
        <v>-7.7888170805948675E-3</v>
      </c>
      <c r="AE30" s="7">
        <v>139</v>
      </c>
    </row>
    <row r="31" spans="1:31" s="26" customFormat="1" x14ac:dyDescent="0.25">
      <c r="A31" s="26">
        <v>11</v>
      </c>
      <c r="B31" s="26">
        <v>630</v>
      </c>
      <c r="C31" s="26">
        <v>14964</v>
      </c>
      <c r="D31" s="26">
        <v>12499</v>
      </c>
      <c r="E31" s="26">
        <v>11369</v>
      </c>
      <c r="F31" s="26">
        <v>13826</v>
      </c>
      <c r="G31" s="27"/>
      <c r="H31" s="7"/>
      <c r="I31" s="28">
        <f t="shared" si="1"/>
        <v>3595</v>
      </c>
      <c r="J31" s="27">
        <f t="shared" si="1"/>
        <v>-1327</v>
      </c>
      <c r="K31" s="7"/>
      <c r="L31" s="124">
        <f t="shared" si="2"/>
        <v>-0.93814014412065072</v>
      </c>
      <c r="M31" s="27">
        <f t="shared" ca="1" si="3"/>
        <v>4.02804011085354E-7</v>
      </c>
      <c r="N31" s="44"/>
      <c r="O31" s="44"/>
      <c r="P31" s="7"/>
      <c r="Q31" s="28">
        <f t="shared" ca="1" si="4"/>
        <v>3635.09643243046</v>
      </c>
      <c r="R31" s="27">
        <f t="shared" ca="1" si="5"/>
        <v>-1348.1074155355025</v>
      </c>
      <c r="S31" s="7"/>
      <c r="T31" s="28">
        <f t="shared" ca="1" si="6"/>
        <v>-0.94036627656428118</v>
      </c>
      <c r="U31" s="27">
        <f t="shared" ca="1" si="7"/>
        <v>-0.35026351945178835</v>
      </c>
      <c r="V31" s="7"/>
      <c r="W31" s="28">
        <f t="shared" ca="1" si="8"/>
        <v>-0.93877481254674844</v>
      </c>
      <c r="X31" s="27">
        <f t="shared" ca="1" si="11"/>
        <v>61.74348036540573</v>
      </c>
      <c r="Y31" s="7"/>
      <c r="Z31" s="28">
        <f t="shared" si="12"/>
        <v>61.695</v>
      </c>
      <c r="AA31" s="27">
        <f t="shared" si="9"/>
        <v>1.0767808820179017</v>
      </c>
      <c r="AB31" s="7"/>
      <c r="AC31" s="28">
        <f t="shared" ca="1" si="0"/>
        <v>4.8480365405730197E-2</v>
      </c>
      <c r="AD31" s="27">
        <f t="shared" ca="1" si="10"/>
        <v>3.6100230917291753E-2</v>
      </c>
      <c r="AE31" s="7">
        <v>138</v>
      </c>
    </row>
    <row r="32" spans="1:31" s="26" customFormat="1" x14ac:dyDescent="0.25">
      <c r="A32" s="26">
        <v>12</v>
      </c>
      <c r="B32" s="26">
        <v>631</v>
      </c>
      <c r="C32" s="26">
        <v>15022</v>
      </c>
      <c r="D32" s="26">
        <v>12683</v>
      </c>
      <c r="E32" s="26">
        <v>11315</v>
      </c>
      <c r="F32" s="26">
        <v>13643</v>
      </c>
      <c r="G32" s="27"/>
      <c r="H32" s="7"/>
      <c r="I32" s="28">
        <f t="shared" si="1"/>
        <v>3707</v>
      </c>
      <c r="J32" s="27">
        <f t="shared" si="1"/>
        <v>-960</v>
      </c>
      <c r="K32" s="7"/>
      <c r="L32" s="124">
        <f t="shared" si="2"/>
        <v>-0.96822843724231766</v>
      </c>
      <c r="M32" s="27">
        <f t="shared" ca="1" si="3"/>
        <v>1.9376640807578104E-9</v>
      </c>
      <c r="N32" s="44"/>
      <c r="O32" s="44"/>
      <c r="P32" s="7"/>
      <c r="Q32" s="28">
        <f t="shared" ca="1" si="4"/>
        <v>3747.09643243046</v>
      </c>
      <c r="R32" s="27">
        <f t="shared" ca="1" si="5"/>
        <v>-981.10741553550247</v>
      </c>
      <c r="S32" s="7"/>
      <c r="T32" s="28">
        <f t="shared" ca="1" si="6"/>
        <v>-0.96933965455656212</v>
      </c>
      <c r="U32" s="27">
        <f t="shared" ca="1" si="7"/>
        <v>-0.2549100556569584</v>
      </c>
      <c r="V32" s="7"/>
      <c r="W32" s="28">
        <f t="shared" ca="1" si="8"/>
        <v>-0.96818441833637081</v>
      </c>
      <c r="X32" s="27">
        <f t="shared" ca="1" si="11"/>
        <v>67.453917684334897</v>
      </c>
      <c r="Y32" s="7"/>
      <c r="Z32" s="28">
        <f t="shared" si="12"/>
        <v>67.373999999999995</v>
      </c>
      <c r="AA32" s="27">
        <f t="shared" si="9"/>
        <v>1.1758981302386595</v>
      </c>
      <c r="AB32" s="7"/>
      <c r="AC32" s="28">
        <f t="shared" ca="1" si="0"/>
        <v>7.9917684334901651E-2</v>
      </c>
      <c r="AD32" s="27">
        <f t="shared" ca="1" si="10"/>
        <v>-7.838361284967732E-3</v>
      </c>
      <c r="AE32" s="7">
        <v>137</v>
      </c>
    </row>
    <row r="33" spans="1:31" s="26" customFormat="1" x14ac:dyDescent="0.25">
      <c r="A33" s="26">
        <v>13</v>
      </c>
      <c r="B33" s="26">
        <v>627</v>
      </c>
      <c r="C33" s="26">
        <v>15054</v>
      </c>
      <c r="D33" s="26">
        <v>12865</v>
      </c>
      <c r="E33" s="26">
        <v>11270</v>
      </c>
      <c r="F33" s="26">
        <v>13457</v>
      </c>
      <c r="G33" s="27"/>
      <c r="H33" s="7"/>
      <c r="I33" s="28">
        <f t="shared" si="1"/>
        <v>3784</v>
      </c>
      <c r="J33" s="27">
        <f t="shared" si="1"/>
        <v>-592</v>
      </c>
      <c r="K33" s="7"/>
      <c r="L33" s="124">
        <f t="shared" si="2"/>
        <v>-0.98870917587216556</v>
      </c>
      <c r="M33" s="27">
        <f t="shared" ca="1" si="3"/>
        <v>2.830442128312666E-8</v>
      </c>
      <c r="N33" s="44"/>
      <c r="O33" s="44"/>
      <c r="P33" s="7"/>
      <c r="Q33" s="28">
        <f t="shared" ca="1" si="4"/>
        <v>3824.09643243046</v>
      </c>
      <c r="R33" s="27">
        <f t="shared" ca="1" si="5"/>
        <v>-613.10741553550247</v>
      </c>
      <c r="S33" s="7"/>
      <c r="T33" s="28">
        <f t="shared" ca="1" si="6"/>
        <v>-0.98925885192625529</v>
      </c>
      <c r="U33" s="27">
        <f t="shared" ca="1" si="7"/>
        <v>-0.15929677315969018</v>
      </c>
      <c r="V33" s="7"/>
      <c r="W33" s="28">
        <f t="shared" ca="1" si="8"/>
        <v>-0.98854093669336607</v>
      </c>
      <c r="X33" s="27">
        <f t="shared" ca="1" si="11"/>
        <v>73.050242898565614</v>
      </c>
      <c r="Y33" s="7"/>
      <c r="Z33" s="28">
        <f t="shared" si="12"/>
        <v>73.016999999999996</v>
      </c>
      <c r="AA33" s="27">
        <f t="shared" si="9"/>
        <v>1.2743870599286995</v>
      </c>
      <c r="AB33" s="7"/>
      <c r="AC33" s="28">
        <f t="shared" ca="1" si="0"/>
        <v>3.3242898565617907E-2</v>
      </c>
      <c r="AD33" s="27">
        <f t="shared" ca="1" si="10"/>
        <v>1.9663220078825816E-2</v>
      </c>
      <c r="AE33" s="7">
        <v>136</v>
      </c>
    </row>
    <row r="34" spans="1:31" s="26" customFormat="1" x14ac:dyDescent="0.25">
      <c r="A34" s="26">
        <v>14</v>
      </c>
      <c r="B34" s="26">
        <v>626</v>
      </c>
      <c r="C34" s="26">
        <v>15073</v>
      </c>
      <c r="D34" s="26">
        <v>13052</v>
      </c>
      <c r="E34" s="26">
        <v>11249</v>
      </c>
      <c r="F34" s="26">
        <v>13266</v>
      </c>
      <c r="G34" s="27"/>
      <c r="H34" s="7"/>
      <c r="I34" s="28">
        <f t="shared" si="1"/>
        <v>3824</v>
      </c>
      <c r="J34" s="27">
        <f t="shared" si="1"/>
        <v>-214</v>
      </c>
      <c r="K34" s="7"/>
      <c r="L34" s="124">
        <f t="shared" si="2"/>
        <v>-0.99959420992767789</v>
      </c>
      <c r="M34" s="27">
        <f t="shared" ca="1" si="3"/>
        <v>6.5812364741105526E-8</v>
      </c>
      <c r="N34" s="44"/>
      <c r="O34" s="44"/>
      <c r="P34" s="7"/>
      <c r="Q34" s="28">
        <f t="shared" ca="1" si="4"/>
        <v>3864.09643243046</v>
      </c>
      <c r="R34" s="27">
        <f t="shared" ca="1" si="5"/>
        <v>-235.1074155355025</v>
      </c>
      <c r="S34" s="7"/>
      <c r="T34" s="28">
        <f t="shared" ca="1" si="6"/>
        <v>-0.99960648692349841</v>
      </c>
      <c r="U34" s="27">
        <f t="shared" ca="1" si="7"/>
        <v>-6.1085303638039726E-2</v>
      </c>
      <c r="V34" s="7"/>
      <c r="W34" s="28">
        <f t="shared" ca="1" si="8"/>
        <v>-0.99933767072065272</v>
      </c>
      <c r="X34" s="27">
        <f t="shared" ca="1" si="11"/>
        <v>78.706483353411272</v>
      </c>
      <c r="Y34" s="7"/>
      <c r="Z34" s="28">
        <f t="shared" si="12"/>
        <v>78.650999999999996</v>
      </c>
      <c r="AA34" s="27">
        <f t="shared" si="9"/>
        <v>1.3727189099860599</v>
      </c>
      <c r="AB34" s="7"/>
      <c r="AC34" s="28">
        <f t="shared" ca="1" si="0"/>
        <v>5.5483353411275971E-2</v>
      </c>
      <c r="AD34" s="27">
        <f t="shared" ca="1" si="10"/>
        <v>-1.5447524488180875E-2</v>
      </c>
      <c r="AE34" s="7">
        <v>135</v>
      </c>
    </row>
    <row r="35" spans="1:31" s="26" customFormat="1" x14ac:dyDescent="0.25">
      <c r="A35" s="26">
        <v>15</v>
      </c>
      <c r="B35" s="26">
        <v>603</v>
      </c>
      <c r="C35" s="26">
        <v>15086</v>
      </c>
      <c r="D35" s="26">
        <v>13239</v>
      </c>
      <c r="E35" s="26">
        <v>11252</v>
      </c>
      <c r="F35" s="26">
        <v>13094</v>
      </c>
      <c r="G35" s="27"/>
      <c r="H35" s="7"/>
      <c r="I35" s="28">
        <f t="shared" si="1"/>
        <v>3834</v>
      </c>
      <c r="J35" s="27">
        <f t="shared" si="1"/>
        <v>145</v>
      </c>
      <c r="K35" s="7"/>
      <c r="L35" s="124">
        <f t="shared" si="2"/>
        <v>-1.0009449245467228</v>
      </c>
      <c r="M35" s="27">
        <f t="shared" ca="1" si="3"/>
        <v>1.9771299431164911E-6</v>
      </c>
      <c r="N35" s="44"/>
      <c r="O35" s="44"/>
      <c r="P35" s="7"/>
      <c r="Q35" s="28">
        <f t="shared" ca="1" si="4"/>
        <v>3874.09643243046</v>
      </c>
      <c r="R35" s="27">
        <f t="shared" ca="1" si="5"/>
        <v>123.89258446449752</v>
      </c>
      <c r="S35" s="7"/>
      <c r="T35" s="28">
        <f t="shared" ca="1" si="6"/>
        <v>-1.0021933956728093</v>
      </c>
      <c r="U35" s="27">
        <f t="shared" ca="1" si="7"/>
        <v>3.2189610537284405E-2</v>
      </c>
      <c r="V35" s="7"/>
      <c r="W35" s="28">
        <f t="shared" ca="1" si="8"/>
        <v>-1.0023510290745288</v>
      </c>
      <c r="X35" s="27">
        <f t="shared" ca="1" si="11"/>
        <v>84.043751723391608</v>
      </c>
      <c r="Y35" s="7"/>
      <c r="Z35" s="28">
        <f t="shared" si="12"/>
        <v>84.078000000000003</v>
      </c>
      <c r="AA35" s="27">
        <f t="shared" si="9"/>
        <v>1.4674379284917924</v>
      </c>
      <c r="AB35" s="7"/>
      <c r="AC35" s="28">
        <f t="shared" ca="1" si="0"/>
        <v>-3.424827660839469E-2</v>
      </c>
      <c r="AD35" s="27">
        <f t="shared" ca="1" si="10"/>
        <v>5.9144935737307947E-2</v>
      </c>
      <c r="AE35" s="7">
        <v>134</v>
      </c>
    </row>
    <row r="36" spans="1:31" s="26" customFormat="1" x14ac:dyDescent="0.25">
      <c r="A36" s="26">
        <v>16</v>
      </c>
      <c r="B36" s="26">
        <v>614</v>
      </c>
      <c r="C36" s="26">
        <v>15057</v>
      </c>
      <c r="D36" s="26">
        <v>13417</v>
      </c>
      <c r="E36" s="26">
        <v>11263</v>
      </c>
      <c r="F36" s="26">
        <v>12899</v>
      </c>
      <c r="G36" s="27"/>
      <c r="H36" s="7"/>
      <c r="I36" s="28">
        <f t="shared" si="1"/>
        <v>3794</v>
      </c>
      <c r="J36" s="27">
        <f t="shared" si="1"/>
        <v>518</v>
      </c>
      <c r="K36" s="7"/>
      <c r="L36" s="124">
        <f t="shared" si="2"/>
        <v>-0.99309697347300607</v>
      </c>
      <c r="M36" s="27">
        <f t="shared" ca="1" si="3"/>
        <v>4.2332676898463456E-7</v>
      </c>
      <c r="N36" s="44"/>
      <c r="O36" s="44"/>
      <c r="P36" s="7"/>
      <c r="Q36" s="28">
        <f t="shared" ca="1" si="4"/>
        <v>3834.09643243046</v>
      </c>
      <c r="R36" s="27">
        <f t="shared" ca="1" si="5"/>
        <v>496.89258446449753</v>
      </c>
      <c r="S36" s="7"/>
      <c r="T36" s="28">
        <f t="shared" ca="1" si="6"/>
        <v>-0.99184576067556607</v>
      </c>
      <c r="U36" s="27">
        <f t="shared" ca="1" si="7"/>
        <v>0.12910198654674374</v>
      </c>
      <c r="V36" s="7"/>
      <c r="W36" s="28">
        <f t="shared" ca="1" si="8"/>
        <v>-0.99244633780768743</v>
      </c>
      <c r="X36" s="27">
        <f t="shared" ca="1" si="11"/>
        <v>89.616059784306458</v>
      </c>
      <c r="Y36" s="7"/>
      <c r="Z36" s="28">
        <f t="shared" si="12"/>
        <v>89.603999999999999</v>
      </c>
      <c r="AA36" s="27">
        <f t="shared" si="9"/>
        <v>1.563884822956999</v>
      </c>
      <c r="AB36" s="7"/>
      <c r="AC36" s="28">
        <f t="shared" ca="1" si="0"/>
        <v>1.205978430645871E-2</v>
      </c>
      <c r="AD36" s="27">
        <f t="shared" ca="1" si="10"/>
        <v>9.9754304430348384E-3</v>
      </c>
      <c r="AE36" s="7">
        <v>133</v>
      </c>
    </row>
    <row r="37" spans="1:31" s="26" customFormat="1" x14ac:dyDescent="0.25">
      <c r="A37" s="26">
        <v>17</v>
      </c>
      <c r="B37" s="26">
        <v>626</v>
      </c>
      <c r="C37" s="26">
        <v>15031</v>
      </c>
      <c r="D37" s="26">
        <v>13605</v>
      </c>
      <c r="E37" s="26">
        <v>11303</v>
      </c>
      <c r="F37" s="26">
        <v>12718</v>
      </c>
      <c r="G37" s="27"/>
      <c r="H37" s="7"/>
      <c r="I37" s="28">
        <f t="shared" si="1"/>
        <v>3728</v>
      </c>
      <c r="J37" s="27">
        <f t="shared" si="1"/>
        <v>887</v>
      </c>
      <c r="K37" s="7"/>
      <c r="L37" s="124">
        <f t="shared" si="2"/>
        <v>-0.9755903596122435</v>
      </c>
      <c r="M37" s="27">
        <f t="shared" ca="1" si="3"/>
        <v>4.8621426296894146E-8</v>
      </c>
      <c r="N37" s="44"/>
      <c r="O37" s="44"/>
      <c r="P37" s="7"/>
      <c r="Q37" s="28">
        <f t="shared" ca="1" si="4"/>
        <v>3768.09643243046</v>
      </c>
      <c r="R37" s="27">
        <f t="shared" ca="1" si="5"/>
        <v>865.89258446449753</v>
      </c>
      <c r="S37" s="7"/>
      <c r="T37" s="28">
        <f t="shared" ca="1" si="6"/>
        <v>-0.97477216293011482</v>
      </c>
      <c r="U37" s="27">
        <f t="shared" ca="1" si="7"/>
        <v>0.22497508774645014</v>
      </c>
      <c r="V37" s="7"/>
      <c r="W37" s="28">
        <f t="shared" ca="1" si="8"/>
        <v>-0.97581086227956726</v>
      </c>
      <c r="X37" s="27">
        <f t="shared" ca="1" si="11"/>
        <v>95.187176838884909</v>
      </c>
      <c r="Y37" s="7"/>
      <c r="Z37" s="28">
        <f t="shared" si="12"/>
        <v>95.238</v>
      </c>
      <c r="AA37" s="27">
        <f t="shared" si="9"/>
        <v>1.6622166730143597</v>
      </c>
      <c r="AB37" s="7"/>
      <c r="AC37" s="28">
        <f t="shared" ca="1" si="0"/>
        <v>-5.0823161115090443E-2</v>
      </c>
      <c r="AD37" s="27">
        <f t="shared" ca="1" si="10"/>
        <v>-2.1919736311275528E-3</v>
      </c>
      <c r="AE37" s="7">
        <v>132</v>
      </c>
    </row>
    <row r="38" spans="1:31" s="26" customFormat="1" x14ac:dyDescent="0.25">
      <c r="A38" s="26">
        <v>18</v>
      </c>
      <c r="B38" s="26">
        <v>637</v>
      </c>
      <c r="C38" s="26">
        <v>14979</v>
      </c>
      <c r="D38" s="26">
        <v>13790</v>
      </c>
      <c r="E38" s="26">
        <v>11353</v>
      </c>
      <c r="F38" s="26">
        <v>12533</v>
      </c>
      <c r="G38" s="27"/>
      <c r="H38" s="7"/>
      <c r="I38" s="28">
        <f t="shared" si="1"/>
        <v>3626</v>
      </c>
      <c r="J38" s="27">
        <f t="shared" si="1"/>
        <v>1257</v>
      </c>
      <c r="K38" s="7"/>
      <c r="L38" s="124">
        <f t="shared" si="2"/>
        <v>-0.94809887326915177</v>
      </c>
      <c r="M38" s="27">
        <f t="shared" ca="1" si="3"/>
        <v>3.1142806956294966E-6</v>
      </c>
      <c r="N38" s="44"/>
      <c r="O38" s="44"/>
      <c r="P38" s="7"/>
      <c r="Q38" s="28">
        <f t="shared" ca="1" si="4"/>
        <v>3666.09643243046</v>
      </c>
      <c r="R38" s="27">
        <f t="shared" ca="1" si="5"/>
        <v>1235.8925844644975</v>
      </c>
      <c r="S38" s="7"/>
      <c r="T38" s="28">
        <f t="shared" ca="1" si="6"/>
        <v>-0.94838569368714465</v>
      </c>
      <c r="U38" s="27">
        <f t="shared" ca="1" si="7"/>
        <v>0.32110800764859482</v>
      </c>
      <c r="V38" s="7"/>
      <c r="W38" s="28">
        <f t="shared" ca="1" si="8"/>
        <v>-0.94986360574055628</v>
      </c>
      <c r="X38" s="27">
        <f t="shared" ca="1" si="11"/>
        <v>100.8825633608044</v>
      </c>
      <c r="Y38" s="7"/>
      <c r="Z38" s="28">
        <f t="shared" si="12"/>
        <v>100.971</v>
      </c>
      <c r="AA38" s="27">
        <f t="shared" si="9"/>
        <v>1.7622763990311945</v>
      </c>
      <c r="AB38" s="7"/>
      <c r="AC38" s="28">
        <f t="shared" ca="1" si="0"/>
        <v>-8.8436639195606404E-2</v>
      </c>
      <c r="AD38" s="27">
        <f t="shared" ca="1" si="10"/>
        <v>7.260435064097237E-3</v>
      </c>
      <c r="AE38" s="7">
        <v>131</v>
      </c>
    </row>
    <row r="39" spans="1:31" s="26" customFormat="1" x14ac:dyDescent="0.25">
      <c r="A39" s="26">
        <v>19</v>
      </c>
      <c r="B39" s="26">
        <v>631</v>
      </c>
      <c r="C39" s="26">
        <v>14910</v>
      </c>
      <c r="D39" s="26">
        <v>13973</v>
      </c>
      <c r="E39" s="26">
        <v>11423</v>
      </c>
      <c r="F39" s="26">
        <v>12360</v>
      </c>
      <c r="G39" s="27"/>
      <c r="H39" s="7"/>
      <c r="I39" s="28">
        <f t="shared" si="1"/>
        <v>3487</v>
      </c>
      <c r="J39" s="27">
        <f t="shared" si="1"/>
        <v>1613</v>
      </c>
      <c r="K39" s="7"/>
      <c r="L39" s="124">
        <f t="shared" si="2"/>
        <v>-0.91151131171865585</v>
      </c>
      <c r="M39" s="27">
        <f t="shared" ca="1" si="3"/>
        <v>7.9340568717239276E-6</v>
      </c>
      <c r="N39" s="44"/>
      <c r="O39" s="44"/>
      <c r="P39" s="7"/>
      <c r="Q39" s="28">
        <f t="shared" ca="1" si="4"/>
        <v>3527.09643243046</v>
      </c>
      <c r="R39" s="27">
        <f t="shared" ca="1" si="5"/>
        <v>1591.8925844644975</v>
      </c>
      <c r="S39" s="7"/>
      <c r="T39" s="28">
        <f t="shared" ca="1" si="6"/>
        <v>-0.91242766207172465</v>
      </c>
      <c r="U39" s="27">
        <f t="shared" ca="1" si="7"/>
        <v>0.41360346571660422</v>
      </c>
      <c r="V39" s="7"/>
      <c r="W39" s="28">
        <f t="shared" ca="1" si="8"/>
        <v>-0.91432805751331392</v>
      </c>
      <c r="X39" s="27">
        <f t="shared" ca="1" si="11"/>
        <v>106.54437162635878</v>
      </c>
      <c r="Y39" s="7"/>
      <c r="Z39" s="28">
        <f t="shared" si="12"/>
        <v>106.65</v>
      </c>
      <c r="AA39" s="27">
        <f t="shared" si="9"/>
        <v>1.8613936472519526</v>
      </c>
      <c r="AB39" s="7"/>
      <c r="AC39" s="28">
        <f t="shared" ca="1" si="0"/>
        <v>-0.10562837364122402</v>
      </c>
      <c r="AD39" s="27">
        <f t="shared" ca="1" si="10"/>
        <v>-7.4811786111865786E-3</v>
      </c>
      <c r="AE39" s="7">
        <v>130</v>
      </c>
    </row>
    <row r="40" spans="1:31" s="26" customFormat="1" x14ac:dyDescent="0.25">
      <c r="A40" s="26">
        <v>20</v>
      </c>
      <c r="B40" s="26">
        <v>632</v>
      </c>
      <c r="C40" s="26">
        <v>14823</v>
      </c>
      <c r="D40" s="26">
        <v>14142</v>
      </c>
      <c r="E40" s="26">
        <v>11519</v>
      </c>
      <c r="F40" s="26">
        <v>12191</v>
      </c>
      <c r="G40" s="27"/>
      <c r="H40" s="7"/>
      <c r="I40" s="28">
        <f t="shared" si="1"/>
        <v>3304</v>
      </c>
      <c r="J40" s="27">
        <f t="shared" si="1"/>
        <v>1951</v>
      </c>
      <c r="K40" s="7"/>
      <c r="L40" s="124">
        <f t="shared" si="2"/>
        <v>-0.86589416332192204</v>
      </c>
      <c r="M40" s="27">
        <f t="shared" ca="1" si="3"/>
        <v>2.2333748296383182E-6</v>
      </c>
      <c r="N40" s="44"/>
      <c r="O40" s="44"/>
      <c r="P40" s="7"/>
      <c r="Q40" s="28">
        <f t="shared" ca="1" si="4"/>
        <v>3344.09643243046</v>
      </c>
      <c r="R40" s="27">
        <f t="shared" ca="1" si="5"/>
        <v>1929.8925844644975</v>
      </c>
      <c r="S40" s="7"/>
      <c r="T40" s="28">
        <f t="shared" ca="1" si="6"/>
        <v>-0.86508723195933712</v>
      </c>
      <c r="U40" s="27">
        <f t="shared" ca="1" si="7"/>
        <v>0.50142218714072551</v>
      </c>
      <c r="V40" s="7"/>
      <c r="W40" s="28">
        <f t="shared" ca="1" si="8"/>
        <v>-0.86738861132357292</v>
      </c>
      <c r="X40" s="27">
        <f t="shared" ca="1" si="11"/>
        <v>112.23583677768755</v>
      </c>
      <c r="Y40" s="7"/>
      <c r="Z40" s="28">
        <f t="shared" si="12"/>
        <v>112.33800000000001</v>
      </c>
      <c r="AA40" s="27">
        <f t="shared" si="9"/>
        <v>1.9606679751053901</v>
      </c>
      <c r="AB40" s="7"/>
      <c r="AC40" s="28">
        <f t="shared" ca="1" si="0"/>
        <v>-0.10216322231245556</v>
      </c>
      <c r="AD40" s="27">
        <f t="shared" ca="1" si="10"/>
        <v>9.4934676444040633E-3</v>
      </c>
      <c r="AE40" s="7">
        <v>129</v>
      </c>
    </row>
    <row r="41" spans="1:31" s="26" customFormat="1" x14ac:dyDescent="0.25">
      <c r="A41" s="26">
        <v>21</v>
      </c>
      <c r="B41" s="26">
        <v>632</v>
      </c>
      <c r="C41" s="26">
        <v>14717</v>
      </c>
      <c r="D41" s="26">
        <v>14307</v>
      </c>
      <c r="E41" s="26">
        <v>11622</v>
      </c>
      <c r="F41" s="26">
        <v>12033</v>
      </c>
      <c r="G41" s="27"/>
      <c r="H41" s="7"/>
      <c r="I41" s="28">
        <f t="shared" si="1"/>
        <v>3095</v>
      </c>
      <c r="J41" s="27">
        <f t="shared" si="1"/>
        <v>2274</v>
      </c>
      <c r="K41" s="7"/>
      <c r="L41" s="124">
        <f t="shared" si="2"/>
        <v>-0.81174748897753812</v>
      </c>
      <c r="M41" s="27">
        <f t="shared" ca="1" si="3"/>
        <v>3.8330827338249742E-6</v>
      </c>
      <c r="N41" s="44"/>
      <c r="O41" s="44"/>
      <c r="P41" s="7"/>
      <c r="Q41" s="28">
        <f t="shared" ca="1" si="4"/>
        <v>3135.09643243046</v>
      </c>
      <c r="R41" s="27">
        <f t="shared" ca="1" si="5"/>
        <v>2252.8925844644973</v>
      </c>
      <c r="S41" s="7"/>
      <c r="T41" s="28">
        <f t="shared" ca="1" si="6"/>
        <v>-0.81102083909874145</v>
      </c>
      <c r="U41" s="27">
        <f t="shared" ca="1" si="7"/>
        <v>0.58534362802827344</v>
      </c>
      <c r="V41" s="7"/>
      <c r="W41" s="28">
        <f t="shared" ca="1" si="8"/>
        <v>-0.81370531499989684</v>
      </c>
      <c r="X41" s="27">
        <f t="shared" ca="1" si="11"/>
        <v>117.93395187538505</v>
      </c>
      <c r="Y41" s="7"/>
      <c r="Z41" s="28">
        <f t="shared" si="12"/>
        <v>118.02600000000001</v>
      </c>
      <c r="AA41" s="27">
        <f t="shared" si="9"/>
        <v>2.0599423029588273</v>
      </c>
      <c r="AB41" s="7"/>
      <c r="AC41" s="28">
        <f t="shared" ca="1" si="0"/>
        <v>-9.2048124614962035E-2</v>
      </c>
      <c r="AD41" s="27">
        <f t="shared" ca="1" si="10"/>
        <v>-4.1526028949931515E-2</v>
      </c>
      <c r="AE41" s="7">
        <v>128</v>
      </c>
    </row>
    <row r="42" spans="1:31" s="26" customFormat="1" x14ac:dyDescent="0.25">
      <c r="A42" s="26">
        <v>22</v>
      </c>
      <c r="B42" s="26">
        <v>611</v>
      </c>
      <c r="C42" s="26">
        <v>14599</v>
      </c>
      <c r="D42" s="26">
        <v>14442</v>
      </c>
      <c r="E42" s="26">
        <v>11736</v>
      </c>
      <c r="F42" s="26">
        <v>11879</v>
      </c>
      <c r="G42" s="27"/>
      <c r="H42" s="7"/>
      <c r="I42" s="28">
        <f t="shared" si="1"/>
        <v>2863</v>
      </c>
      <c r="J42" s="27">
        <f t="shared" si="1"/>
        <v>2563</v>
      </c>
      <c r="K42" s="7"/>
      <c r="L42" s="124">
        <f t="shared" si="2"/>
        <v>-0.75179176040890805</v>
      </c>
      <c r="M42" s="27">
        <f t="shared" ca="1" si="3"/>
        <v>5.0172440374833919E-6</v>
      </c>
      <c r="N42" s="44"/>
      <c r="O42" s="44"/>
      <c r="P42" s="7"/>
      <c r="Q42" s="28">
        <f t="shared" ca="1" si="4"/>
        <v>2903.09643243046</v>
      </c>
      <c r="R42" s="27">
        <f t="shared" ca="1" si="5"/>
        <v>2541.8925844644973</v>
      </c>
      <c r="S42" s="7"/>
      <c r="T42" s="28">
        <f t="shared" ca="1" si="6"/>
        <v>-0.75100455611473105</v>
      </c>
      <c r="U42" s="27">
        <f t="shared" ca="1" si="7"/>
        <v>0.66043123303292151</v>
      </c>
      <c r="V42" s="7"/>
      <c r="W42" s="28">
        <f t="shared" ca="1" si="8"/>
        <v>-0.75403168095157991</v>
      </c>
      <c r="X42" s="27">
        <f t="shared" ca="1" si="11"/>
        <v>123.41841875897705</v>
      </c>
      <c r="Y42" s="7"/>
      <c r="Z42" s="28">
        <f t="shared" si="12"/>
        <v>123.52500000000001</v>
      </c>
      <c r="AA42" s="27">
        <f t="shared" si="9"/>
        <v>2.155917958525996</v>
      </c>
      <c r="AB42" s="7"/>
      <c r="AC42" s="28">
        <f t="shared" ca="1" si="0"/>
        <v>-0.10658124102295119</v>
      </c>
      <c r="AD42" s="27">
        <f t="shared" ca="1" si="10"/>
        <v>3.9017788259997133E-2</v>
      </c>
      <c r="AE42" s="7">
        <v>127</v>
      </c>
    </row>
    <row r="43" spans="1:31" s="26" customFormat="1" x14ac:dyDescent="0.25">
      <c r="A43" s="26">
        <v>23</v>
      </c>
      <c r="B43" s="26">
        <v>607</v>
      </c>
      <c r="C43" s="26">
        <v>14466</v>
      </c>
      <c r="D43" s="26">
        <v>14575</v>
      </c>
      <c r="E43" s="26">
        <v>11862</v>
      </c>
      <c r="F43" s="26">
        <v>11746</v>
      </c>
      <c r="G43" s="27"/>
      <c r="H43" s="7"/>
      <c r="I43" s="28">
        <f t="shared" si="1"/>
        <v>2604</v>
      </c>
      <c r="J43" s="27">
        <f t="shared" si="1"/>
        <v>2829</v>
      </c>
      <c r="K43" s="7"/>
      <c r="L43" s="124">
        <f t="shared" si="2"/>
        <v>-0.68537317427314959</v>
      </c>
      <c r="M43" s="27">
        <f t="shared" ca="1" si="3"/>
        <v>3.8920442612946935E-6</v>
      </c>
      <c r="N43" s="44"/>
      <c r="O43" s="44"/>
      <c r="P43" s="7"/>
      <c r="Q43" s="28">
        <f t="shared" ca="1" si="4"/>
        <v>2644.09643243046</v>
      </c>
      <c r="R43" s="27">
        <f t="shared" ca="1" si="5"/>
        <v>2807.8925844644973</v>
      </c>
      <c r="S43" s="7"/>
      <c r="T43" s="28">
        <f t="shared" ca="1" si="6"/>
        <v>-0.68400361950758148</v>
      </c>
      <c r="U43" s="27">
        <f t="shared" ca="1" si="7"/>
        <v>0.7295430078814904</v>
      </c>
      <c r="V43" s="7"/>
      <c r="W43" s="28">
        <f t="shared" ca="1" si="8"/>
        <v>-0.68734600073822316</v>
      </c>
      <c r="X43" s="27">
        <f t="shared" ca="1" si="11"/>
        <v>128.91022805142643</v>
      </c>
      <c r="Y43" s="7"/>
      <c r="Z43" s="28">
        <f t="shared" si="12"/>
        <v>128.988</v>
      </c>
      <c r="AA43" s="27">
        <f t="shared" si="9"/>
        <v>2.2512652955624457</v>
      </c>
      <c r="AB43" s="7"/>
      <c r="AC43" s="28">
        <f t="shared" ca="1" si="0"/>
        <v>-7.7771948573570171E-2</v>
      </c>
      <c r="AD43" s="27">
        <f t="shared" ca="1" si="10"/>
        <v>2.6726030836243808E-2</v>
      </c>
      <c r="AE43" s="7">
        <v>126</v>
      </c>
    </row>
    <row r="44" spans="1:31" s="26" customFormat="1" x14ac:dyDescent="0.25">
      <c r="A44" s="26">
        <v>24</v>
      </c>
      <c r="B44" s="26">
        <v>616</v>
      </c>
      <c r="C44" s="26">
        <v>14322</v>
      </c>
      <c r="D44" s="26">
        <v>14694</v>
      </c>
      <c r="E44" s="26">
        <v>12001</v>
      </c>
      <c r="F44" s="26">
        <v>11622</v>
      </c>
      <c r="G44" s="27"/>
      <c r="H44" s="7"/>
      <c r="I44" s="28">
        <f t="shared" si="1"/>
        <v>2321</v>
      </c>
      <c r="J44" s="27">
        <f t="shared" si="1"/>
        <v>3072</v>
      </c>
      <c r="K44" s="7"/>
      <c r="L44" s="124">
        <f t="shared" si="2"/>
        <v>-0.61160584127068629</v>
      </c>
      <c r="M44" s="27">
        <f t="shared" ca="1" si="3"/>
        <v>7.9440201756942237E-6</v>
      </c>
      <c r="N44" s="44"/>
      <c r="O44" s="44"/>
      <c r="P44" s="7"/>
      <c r="Q44" s="28">
        <f t="shared" ca="1" si="4"/>
        <v>2361.09643243046</v>
      </c>
      <c r="R44" s="27">
        <f t="shared" ca="1" si="5"/>
        <v>3050.8925844644973</v>
      </c>
      <c r="S44" s="7"/>
      <c r="T44" s="28">
        <f t="shared" ca="1" si="6"/>
        <v>-0.61079410190208605</v>
      </c>
      <c r="U44" s="27">
        <f t="shared" ca="1" si="7"/>
        <v>0.79267895257397991</v>
      </c>
      <c r="V44" s="7"/>
      <c r="W44" s="28">
        <f t="shared" ca="1" si="8"/>
        <v>-0.61442435509461801</v>
      </c>
      <c r="X44" s="27">
        <f t="shared" ca="1" si="11"/>
        <v>134.42426387712726</v>
      </c>
      <c r="Y44" s="7"/>
      <c r="Z44" s="28">
        <f t="shared" si="12"/>
        <v>134.53200000000001</v>
      </c>
      <c r="AA44" s="27">
        <f t="shared" si="9"/>
        <v>2.3480263492930118</v>
      </c>
      <c r="AB44" s="7"/>
      <c r="AC44" s="28">
        <f t="shared" ca="1" si="0"/>
        <v>-0.10773612287275114</v>
      </c>
      <c r="AD44" s="27">
        <f t="shared" ca="1" si="10"/>
        <v>5.5727328468151427E-2</v>
      </c>
      <c r="AE44" s="7">
        <v>125</v>
      </c>
    </row>
    <row r="45" spans="1:31" s="26" customFormat="1" x14ac:dyDescent="0.25">
      <c r="A45" s="26">
        <v>25</v>
      </c>
      <c r="B45" s="26">
        <v>631</v>
      </c>
      <c r="C45" s="26">
        <v>14174</v>
      </c>
      <c r="D45" s="26">
        <v>14811</v>
      </c>
      <c r="E45" s="26">
        <v>12167</v>
      </c>
      <c r="F45" s="26">
        <v>11518</v>
      </c>
      <c r="G45" s="27"/>
      <c r="H45" s="7"/>
      <c r="I45" s="28">
        <f t="shared" si="1"/>
        <v>2007</v>
      </c>
      <c r="J45" s="27">
        <f t="shared" si="1"/>
        <v>3293</v>
      </c>
      <c r="K45" s="7"/>
      <c r="L45" s="124">
        <f t="shared" si="2"/>
        <v>-0.5301140878828724</v>
      </c>
      <c r="M45" s="27">
        <f t="shared" ca="1" si="3"/>
        <v>1.1175574763127938E-5</v>
      </c>
      <c r="N45" s="44"/>
      <c r="O45" s="44"/>
      <c r="P45" s="7"/>
      <c r="Q45" s="28">
        <f t="shared" ca="1" si="4"/>
        <v>2047.09643243046</v>
      </c>
      <c r="R45" s="27">
        <f t="shared" ca="1" si="5"/>
        <v>3271.8925844644973</v>
      </c>
      <c r="S45" s="7"/>
      <c r="T45" s="28">
        <f t="shared" ca="1" si="6"/>
        <v>-0.52956516717372704</v>
      </c>
      <c r="U45" s="27">
        <f t="shared" ca="1" si="7"/>
        <v>0.85009888581282855</v>
      </c>
      <c r="V45" s="7"/>
      <c r="W45" s="28">
        <f t="shared" ca="1" si="8"/>
        <v>-0.53345707677952281</v>
      </c>
      <c r="X45" s="27">
        <f t="shared" ca="1" si="11"/>
        <v>140.09514140533418</v>
      </c>
      <c r="Y45" s="7"/>
      <c r="Z45" s="28">
        <f t="shared" si="12"/>
        <v>140.21100000000001</v>
      </c>
      <c r="AA45" s="27">
        <f t="shared" si="9"/>
        <v>2.4471435975137696</v>
      </c>
      <c r="AB45" s="7"/>
      <c r="AC45" s="28">
        <f t="shared" ca="1" si="0"/>
        <v>-0.1158585946658377</v>
      </c>
      <c r="AD45" s="27">
        <f t="shared" ca="1" si="10"/>
        <v>0.10624963736933069</v>
      </c>
      <c r="AE45" s="7">
        <v>124</v>
      </c>
    </row>
    <row r="46" spans="1:31" s="26" customFormat="1" x14ac:dyDescent="0.25">
      <c r="A46" s="26">
        <v>26</v>
      </c>
      <c r="B46" s="26">
        <v>623</v>
      </c>
      <c r="C46" s="26">
        <v>14011</v>
      </c>
      <c r="D46" s="26">
        <v>14911</v>
      </c>
      <c r="E46" s="26">
        <v>12336</v>
      </c>
      <c r="F46" s="26">
        <v>11429</v>
      </c>
      <c r="G46" s="27"/>
      <c r="H46" s="7"/>
      <c r="I46" s="28">
        <f t="shared" si="1"/>
        <v>1675</v>
      </c>
      <c r="J46" s="27">
        <f t="shared" si="1"/>
        <v>3482</v>
      </c>
      <c r="K46" s="7"/>
      <c r="L46" s="124">
        <f t="shared" si="2"/>
        <v>-0.44454540536735437</v>
      </c>
      <c r="M46" s="27">
        <f t="shared" ca="1" si="3"/>
        <v>1.0561842710476189E-5</v>
      </c>
      <c r="N46" s="44"/>
      <c r="O46" s="44"/>
      <c r="P46" s="7"/>
      <c r="Q46" s="28">
        <f t="shared" ca="1" si="4"/>
        <v>1715.09643243046</v>
      </c>
      <c r="R46" s="27">
        <f t="shared" ca="1" si="5"/>
        <v>3460.8925844644973</v>
      </c>
      <c r="S46" s="7"/>
      <c r="T46" s="28">
        <f t="shared" ca="1" si="6"/>
        <v>-0.44367979669660867</v>
      </c>
      <c r="U46" s="27">
        <f t="shared" ca="1" si="7"/>
        <v>0.89920462057365369</v>
      </c>
      <c r="V46" s="7"/>
      <c r="W46" s="28">
        <f t="shared" ca="1" si="8"/>
        <v>-0.44779530424431596</v>
      </c>
      <c r="X46" s="27">
        <f t="shared" ca="1" si="11"/>
        <v>145.73151525655123</v>
      </c>
      <c r="Y46" s="7"/>
      <c r="Z46" s="28">
        <f t="shared" si="12"/>
        <v>145.81800000000001</v>
      </c>
      <c r="AA46" s="27">
        <f t="shared" si="9"/>
        <v>2.5450042086730917</v>
      </c>
      <c r="AB46" s="7"/>
      <c r="AC46" s="28">
        <f t="shared" ca="1" si="0"/>
        <v>-8.6484743448778545E-2</v>
      </c>
      <c r="AD46" s="27">
        <f t="shared" ca="1" si="10"/>
        <v>7.5704856574816404E-2</v>
      </c>
      <c r="AE46" s="7">
        <v>123</v>
      </c>
    </row>
    <row r="47" spans="1:31" s="26" customFormat="1" x14ac:dyDescent="0.25">
      <c r="A47" s="26">
        <v>27</v>
      </c>
      <c r="B47" s="26">
        <v>639</v>
      </c>
      <c r="C47" s="26">
        <v>13830</v>
      </c>
      <c r="D47" s="26">
        <v>14980</v>
      </c>
      <c r="E47" s="26">
        <v>12511</v>
      </c>
      <c r="F47" s="26">
        <v>11348</v>
      </c>
      <c r="G47" s="27"/>
      <c r="H47" s="7"/>
      <c r="I47" s="28">
        <f t="shared" si="1"/>
        <v>1319</v>
      </c>
      <c r="J47" s="27">
        <f t="shared" si="1"/>
        <v>3632</v>
      </c>
      <c r="K47" s="7"/>
      <c r="L47" s="124">
        <f t="shared" si="2"/>
        <v>-0.35236636625600298</v>
      </c>
      <c r="M47" s="27">
        <f t="shared" ca="1" si="3"/>
        <v>1.2335514541112894E-5</v>
      </c>
      <c r="N47" s="44"/>
      <c r="O47" s="44"/>
      <c r="P47" s="7"/>
      <c r="Q47" s="28">
        <f t="shared" ca="1" si="4"/>
        <v>1359.09643243046</v>
      </c>
      <c r="R47" s="27">
        <f t="shared" ca="1" si="5"/>
        <v>3610.8925844644973</v>
      </c>
      <c r="S47" s="7"/>
      <c r="T47" s="28">
        <f t="shared" ca="1" si="6"/>
        <v>-0.35158584522114439</v>
      </c>
      <c r="U47" s="27">
        <f t="shared" ca="1" si="7"/>
        <v>0.93817742593938802</v>
      </c>
      <c r="V47" s="7"/>
      <c r="W47" s="28">
        <f t="shared" ca="1" si="8"/>
        <v>-0.35587856137317869</v>
      </c>
      <c r="X47" s="27">
        <f t="shared" ca="1" si="11"/>
        <v>151.43115679475414</v>
      </c>
      <c r="Y47" s="7"/>
      <c r="Z47" s="28">
        <f t="shared" si="12"/>
        <v>151.56900000000002</v>
      </c>
      <c r="AA47" s="27">
        <f t="shared" si="9"/>
        <v>2.6453780939552853</v>
      </c>
      <c r="AB47" s="7"/>
      <c r="AC47" s="28">
        <f t="shared" ca="1" si="0"/>
        <v>-0.13784320524587201</v>
      </c>
      <c r="AD47" s="27">
        <f t="shared" ca="1" si="10"/>
        <v>0.11292348699458898</v>
      </c>
      <c r="AE47" s="7">
        <v>122</v>
      </c>
    </row>
    <row r="48" spans="1:31" s="26" customFormat="1" x14ac:dyDescent="0.25">
      <c r="A48" s="26">
        <v>28</v>
      </c>
      <c r="B48" s="26">
        <v>631</v>
      </c>
      <c r="C48" s="26">
        <v>13640</v>
      </c>
      <c r="D48" s="26">
        <v>15037</v>
      </c>
      <c r="E48" s="26">
        <v>12693</v>
      </c>
      <c r="F48" s="26">
        <v>11285</v>
      </c>
      <c r="G48" s="27"/>
      <c r="H48" s="7"/>
      <c r="I48" s="28">
        <f t="shared" si="1"/>
        <v>947</v>
      </c>
      <c r="J48" s="27">
        <f t="shared" si="1"/>
        <v>3752</v>
      </c>
      <c r="K48" s="7"/>
      <c r="L48" s="124">
        <f t="shared" si="2"/>
        <v>-0.25785589230344752</v>
      </c>
      <c r="M48" s="27">
        <f t="shared" ca="1" si="3"/>
        <v>3.729513155551908E-6</v>
      </c>
      <c r="N48" s="44"/>
      <c r="O48" s="44"/>
      <c r="P48" s="7"/>
      <c r="Q48" s="28">
        <f t="shared" ca="1" si="4"/>
        <v>987.09643243046003</v>
      </c>
      <c r="R48" s="27">
        <f t="shared" ca="1" si="5"/>
        <v>3730.8925844644973</v>
      </c>
      <c r="S48" s="7"/>
      <c r="T48" s="28">
        <f t="shared" ca="1" si="6"/>
        <v>-0.25535283974678286</v>
      </c>
      <c r="U48" s="27">
        <f t="shared" ca="1" si="7"/>
        <v>0.96935567023197555</v>
      </c>
      <c r="V48" s="7"/>
      <c r="W48" s="28">
        <f t="shared" ca="1" si="8"/>
        <v>-0.25978708705166736</v>
      </c>
      <c r="X48" s="27">
        <f t="shared" ca="1" si="11"/>
        <v>157.2016777508145</v>
      </c>
      <c r="Y48" s="7"/>
      <c r="Z48" s="28">
        <f t="shared" si="12"/>
        <v>157.24800000000002</v>
      </c>
      <c r="AA48" s="27">
        <f t="shared" si="9"/>
        <v>2.7444953421760436</v>
      </c>
      <c r="AB48" s="7"/>
      <c r="AC48" s="28">
        <f t="shared" ca="1" si="0"/>
        <v>-4.6322249185521969E-2</v>
      </c>
      <c r="AD48" s="27">
        <f t="shared" ca="1" si="10"/>
        <v>3.4647401976400261E-2</v>
      </c>
      <c r="AE48" s="7">
        <v>121</v>
      </c>
    </row>
    <row r="49" spans="1:31" s="26" customFormat="1" x14ac:dyDescent="0.25">
      <c r="A49" s="26">
        <v>29</v>
      </c>
      <c r="B49" s="26">
        <v>618</v>
      </c>
      <c r="C49" s="26">
        <v>13465</v>
      </c>
      <c r="D49" s="26">
        <v>15089</v>
      </c>
      <c r="E49" s="26">
        <v>12886</v>
      </c>
      <c r="F49" s="26">
        <v>11253</v>
      </c>
      <c r="G49" s="27"/>
      <c r="H49" s="7"/>
      <c r="I49" s="28">
        <f t="shared" si="1"/>
        <v>579</v>
      </c>
      <c r="J49" s="27">
        <f t="shared" si="1"/>
        <v>3836</v>
      </c>
      <c r="K49" s="7"/>
      <c r="L49" s="124">
        <f t="shared" si="2"/>
        <v>-0.16283232924170704</v>
      </c>
      <c r="M49" s="27">
        <f t="shared" ca="1" si="3"/>
        <v>3.4421260814688104E-6</v>
      </c>
      <c r="N49" s="44"/>
      <c r="O49" s="44"/>
      <c r="P49" s="7"/>
      <c r="Q49" s="28">
        <f t="shared" ca="1" si="4"/>
        <v>619.09643243046003</v>
      </c>
      <c r="R49" s="27">
        <f t="shared" ca="1" si="5"/>
        <v>3814.8925844644973</v>
      </c>
      <c r="S49" s="7"/>
      <c r="T49" s="28">
        <f t="shared" ca="1" si="6"/>
        <v>-0.16015459777214561</v>
      </c>
      <c r="U49" s="27">
        <f t="shared" ca="1" si="7"/>
        <v>0.99118044123678672</v>
      </c>
      <c r="V49" s="7"/>
      <c r="W49" s="28">
        <f t="shared" ca="1" si="8"/>
        <v>-0.16468762600542675</v>
      </c>
      <c r="X49" s="27">
        <f t="shared" ca="1" si="11"/>
        <v>162.77069537657599</v>
      </c>
      <c r="Y49" s="7"/>
      <c r="Z49" s="28">
        <f t="shared" si="12"/>
        <v>162.81000000000003</v>
      </c>
      <c r="AA49" s="27">
        <f t="shared" si="9"/>
        <v>2.8415705551719683</v>
      </c>
      <c r="AB49" s="7"/>
      <c r="AC49" s="28">
        <f t="shared" ca="1" si="0"/>
        <v>-3.9304623424044394E-2</v>
      </c>
      <c r="AD49" s="27">
        <f t="shared" ca="1" si="10"/>
        <v>4.078316936360693E-2</v>
      </c>
      <c r="AE49" s="7">
        <v>120</v>
      </c>
    </row>
    <row r="50" spans="1:31" s="26" customFormat="1" x14ac:dyDescent="0.25">
      <c r="A50" s="26">
        <v>30</v>
      </c>
      <c r="B50" s="26">
        <v>629</v>
      </c>
      <c r="C50" s="26">
        <v>13271</v>
      </c>
      <c r="D50" s="26">
        <v>15094</v>
      </c>
      <c r="E50" s="26">
        <v>13067</v>
      </c>
      <c r="F50" s="26">
        <v>11224</v>
      </c>
      <c r="G50" s="27"/>
      <c r="H50" s="7"/>
      <c r="I50" s="28">
        <f t="shared" si="1"/>
        <v>204</v>
      </c>
      <c r="J50" s="27">
        <f t="shared" si="1"/>
        <v>3870</v>
      </c>
      <c r="K50" s="7"/>
      <c r="L50" s="124">
        <f t="shared" si="2"/>
        <v>-6.4548424727558923E-2</v>
      </c>
      <c r="M50" s="27">
        <f t="shared" ca="1" si="3"/>
        <v>1.0045697626520115E-5</v>
      </c>
      <c r="N50" s="44"/>
      <c r="O50" s="44"/>
      <c r="P50" s="7"/>
      <c r="Q50" s="28">
        <f t="shared" ca="1" si="4"/>
        <v>244.09643243046</v>
      </c>
      <c r="R50" s="27">
        <f t="shared" ca="1" si="5"/>
        <v>3848.8925844644973</v>
      </c>
      <c r="S50" s="7"/>
      <c r="T50" s="28">
        <f t="shared" ca="1" si="6"/>
        <v>-6.3145519672990813E-2</v>
      </c>
      <c r="U50" s="27">
        <f t="shared" ca="1" si="7"/>
        <v>1.0000142771196865</v>
      </c>
      <c r="V50" s="7"/>
      <c r="W50" s="28">
        <f t="shared" ca="1" si="8"/>
        <v>-6.771791958108371E-2</v>
      </c>
      <c r="X50" s="27">
        <f t="shared" ca="1" si="11"/>
        <v>168.33039961804707</v>
      </c>
      <c r="Y50" s="7"/>
      <c r="Z50" s="28">
        <f t="shared" si="12"/>
        <v>168.47100000000003</v>
      </c>
      <c r="AA50" s="27">
        <f t="shared" si="9"/>
        <v>2.9403736441273671</v>
      </c>
      <c r="AB50" s="7"/>
      <c r="AC50" s="28">
        <f t="shared" ca="1" si="0"/>
        <v>-0.14060038195296443</v>
      </c>
      <c r="AD50" s="27">
        <f t="shared" ca="1" si="10"/>
        <v>0.12159313854124321</v>
      </c>
      <c r="AE50" s="7">
        <v>119</v>
      </c>
    </row>
    <row r="51" spans="1:31" s="26" customFormat="1" x14ac:dyDescent="0.25">
      <c r="A51" s="26">
        <v>31</v>
      </c>
      <c r="B51" s="26">
        <v>601</v>
      </c>
      <c r="C51" s="26">
        <v>13087</v>
      </c>
      <c r="D51" s="26">
        <v>15100</v>
      </c>
      <c r="E51" s="26">
        <v>13248</v>
      </c>
      <c r="F51" s="26">
        <v>11223</v>
      </c>
      <c r="G51" s="27"/>
      <c r="H51" s="7"/>
      <c r="I51" s="28">
        <f t="shared" si="1"/>
        <v>-161</v>
      </c>
      <c r="J51" s="27">
        <f t="shared" si="1"/>
        <v>3877</v>
      </c>
      <c r="K51" s="7"/>
      <c r="L51" s="124">
        <f t="shared" si="2"/>
        <v>2.9961646956480337E-2</v>
      </c>
      <c r="M51" s="27">
        <f t="shared" ca="1" si="3"/>
        <v>1.0658430092969491E-5</v>
      </c>
      <c r="N51" s="44"/>
      <c r="O51" s="44"/>
      <c r="P51" s="7"/>
      <c r="Q51" s="28">
        <f t="shared" ca="1" si="4"/>
        <v>-120.90356756954</v>
      </c>
      <c r="R51" s="27">
        <f t="shared" ca="1" si="5"/>
        <v>3855.8925844644973</v>
      </c>
      <c r="S51" s="7"/>
      <c r="T51" s="28">
        <f t="shared" ca="1" si="6"/>
        <v>3.1276649676853188E-2</v>
      </c>
      <c r="U51" s="27">
        <f t="shared" ca="1" si="7"/>
        <v>1.0018330080367541</v>
      </c>
      <c r="V51" s="7"/>
      <c r="W51" s="28">
        <f t="shared" ca="1" si="8"/>
        <v>2.6696921838959799E-2</v>
      </c>
      <c r="X51" s="27">
        <f t="shared" ca="1" si="11"/>
        <v>173.73084196099194</v>
      </c>
      <c r="Y51" s="7"/>
      <c r="Z51" s="28">
        <f t="shared" si="12"/>
        <v>173.88000000000002</v>
      </c>
      <c r="AA51" s="27">
        <f t="shared" si="9"/>
        <v>3.0347785033677406</v>
      </c>
      <c r="AB51" s="7"/>
      <c r="AC51" s="28">
        <f t="shared" ca="1" si="0"/>
        <v>-0.14915803900808555</v>
      </c>
      <c r="AD51" s="27">
        <f t="shared" ca="1" si="10"/>
        <v>0.22626064559995029</v>
      </c>
      <c r="AE51" s="7">
        <v>118</v>
      </c>
    </row>
    <row r="52" spans="1:31" s="26" customFormat="1" x14ac:dyDescent="0.25">
      <c r="A52" s="26">
        <v>32</v>
      </c>
      <c r="B52" s="26">
        <v>610</v>
      </c>
      <c r="C52" s="26">
        <v>12907</v>
      </c>
      <c r="D52" s="26">
        <v>15092</v>
      </c>
      <c r="E52" s="26">
        <v>13441</v>
      </c>
      <c r="F52" s="26">
        <v>11241</v>
      </c>
      <c r="G52" s="27"/>
      <c r="H52" s="7"/>
      <c r="I52" s="28">
        <f t="shared" si="1"/>
        <v>-534</v>
      </c>
      <c r="J52" s="27">
        <f t="shared" si="1"/>
        <v>3851</v>
      </c>
      <c r="K52" s="7"/>
      <c r="L52" s="124">
        <f t="shared" si="2"/>
        <v>0.1256092371075393</v>
      </c>
      <c r="M52" s="27">
        <f t="shared" ca="1" si="3"/>
        <v>5.7060195682937772E-6</v>
      </c>
      <c r="N52" s="44"/>
      <c r="O52" s="44"/>
      <c r="P52" s="7"/>
      <c r="Q52" s="28">
        <f t="shared" ca="1" si="4"/>
        <v>-493.90356756954003</v>
      </c>
      <c r="R52" s="27">
        <f t="shared" ca="1" si="5"/>
        <v>3829.8925844644973</v>
      </c>
      <c r="S52" s="7"/>
      <c r="T52" s="28">
        <f t="shared" ca="1" si="6"/>
        <v>0.12776834602614584</v>
      </c>
      <c r="U52" s="27">
        <f t="shared" ca="1" si="7"/>
        <v>0.99507772177336018</v>
      </c>
      <c r="V52" s="7"/>
      <c r="W52" s="28">
        <f t="shared" ca="1" si="8"/>
        <v>0.12322050950308253</v>
      </c>
      <c r="X52" s="27">
        <f t="shared" ca="1" si="11"/>
        <v>179.26338507733317</v>
      </c>
      <c r="Y52" s="7"/>
      <c r="Z52" s="28">
        <f t="shared" si="12"/>
        <v>179.37000000000003</v>
      </c>
      <c r="AA52" s="27">
        <f t="shared" si="9"/>
        <v>3.1305970793022291</v>
      </c>
      <c r="AB52" s="7"/>
      <c r="AC52" s="28">
        <f t="shared" ca="1" si="0"/>
        <v>-0.10661492266686423</v>
      </c>
      <c r="AD52" s="27">
        <f t="shared" ca="1" si="10"/>
        <v>1.7890507162036329E-2</v>
      </c>
      <c r="AE52" s="7">
        <v>117</v>
      </c>
    </row>
    <row r="53" spans="1:31" s="26" customFormat="1" x14ac:dyDescent="0.25">
      <c r="A53" s="26">
        <v>33</v>
      </c>
      <c r="B53" s="26">
        <v>639</v>
      </c>
      <c r="C53" s="26">
        <v>12713</v>
      </c>
      <c r="D53" s="26">
        <v>15050</v>
      </c>
      <c r="E53" s="26">
        <v>13627</v>
      </c>
      <c r="F53" s="26">
        <v>11273</v>
      </c>
      <c r="G53" s="27"/>
      <c r="H53" s="7"/>
      <c r="I53" s="28">
        <f t="shared" si="1"/>
        <v>-914</v>
      </c>
      <c r="J53" s="27">
        <f t="shared" si="1"/>
        <v>3777</v>
      </c>
      <c r="K53" s="7"/>
      <c r="L53" s="124">
        <f t="shared" si="2"/>
        <v>0.22455231639473516</v>
      </c>
      <c r="M53" s="27">
        <f t="shared" ca="1" si="3"/>
        <v>8.6456549624340612E-6</v>
      </c>
      <c r="N53" s="44"/>
      <c r="O53" s="44"/>
      <c r="P53" s="7"/>
      <c r="Q53" s="28">
        <f t="shared" ca="1" si="4"/>
        <v>-873.90356756953997</v>
      </c>
      <c r="R53" s="27">
        <f t="shared" ca="1" si="5"/>
        <v>3755.8925844644973</v>
      </c>
      <c r="S53" s="7"/>
      <c r="T53" s="28">
        <f t="shared" ca="1" si="6"/>
        <v>0.226070878499956</v>
      </c>
      <c r="U53" s="27">
        <f t="shared" ca="1" si="7"/>
        <v>0.9758511377929312</v>
      </c>
      <c r="V53" s="7"/>
      <c r="W53" s="28">
        <f t="shared" ca="1" si="8"/>
        <v>0.22161196693209742</v>
      </c>
      <c r="X53" s="27">
        <f t="shared" ca="1" si="11"/>
        <v>184.99902254738879</v>
      </c>
      <c r="Y53" s="7"/>
      <c r="Z53" s="28">
        <f t="shared" si="12"/>
        <v>185.12100000000004</v>
      </c>
      <c r="AA53" s="27">
        <f t="shared" si="9"/>
        <v>3.2309709645844236</v>
      </c>
      <c r="AB53" s="7"/>
      <c r="AC53" s="28">
        <f t="shared" ca="1" si="0"/>
        <v>-0.12197745261124737</v>
      </c>
      <c r="AD53" s="27">
        <f t="shared" ca="1" si="10"/>
        <v>0.13537464663917831</v>
      </c>
      <c r="AE53" s="7">
        <v>116</v>
      </c>
    </row>
    <row r="54" spans="1:31" s="26" customFormat="1" x14ac:dyDescent="0.25">
      <c r="A54" s="26">
        <v>34</v>
      </c>
      <c r="B54" s="26">
        <v>631</v>
      </c>
      <c r="C54" s="26">
        <v>12525</v>
      </c>
      <c r="D54" s="26">
        <v>15000</v>
      </c>
      <c r="E54" s="26">
        <v>13807</v>
      </c>
      <c r="F54" s="26">
        <v>11325</v>
      </c>
      <c r="G54" s="27"/>
      <c r="H54" s="7"/>
      <c r="I54" s="28">
        <f t="shared" si="1"/>
        <v>-1282</v>
      </c>
      <c r="J54" s="27">
        <f t="shared" si="1"/>
        <v>3675</v>
      </c>
      <c r="K54" s="7"/>
      <c r="L54" s="124">
        <f t="shared" si="2"/>
        <v>0.32004107409143057</v>
      </c>
      <c r="M54" s="27">
        <f t="shared" ca="1" si="3"/>
        <v>9.6641032594187422E-6</v>
      </c>
      <c r="N54" s="44"/>
      <c r="O54" s="44"/>
      <c r="P54" s="7"/>
      <c r="Q54" s="28">
        <f t="shared" ca="1" si="4"/>
        <v>-1241.90356756954</v>
      </c>
      <c r="R54" s="27">
        <f t="shared" ca="1" si="5"/>
        <v>3653.8925844644973</v>
      </c>
      <c r="S54" s="7"/>
      <c r="T54" s="28">
        <f t="shared" ca="1" si="6"/>
        <v>0.32126912047459322</v>
      </c>
      <c r="U54" s="27">
        <f t="shared" ca="1" si="7"/>
        <v>0.9493496301442319</v>
      </c>
      <c r="V54" s="7"/>
      <c r="W54" s="28">
        <f t="shared" ca="1" si="8"/>
        <v>0.31693236000689035</v>
      </c>
      <c r="X54" s="27">
        <f t="shared" ca="1" si="11"/>
        <v>190.66553300907947</v>
      </c>
      <c r="Y54" s="7"/>
      <c r="Z54" s="28">
        <f t="shared" si="12"/>
        <v>190.80000000000004</v>
      </c>
      <c r="AA54" s="27">
        <f t="shared" si="9"/>
        <v>3.3300882128051814</v>
      </c>
      <c r="AB54" s="7"/>
      <c r="AC54" s="28">
        <f t="shared" ca="1" si="0"/>
        <v>-0.13446699092057202</v>
      </c>
      <c r="AD54" s="27">
        <f t="shared" ca="1" si="10"/>
        <v>6.0151051624700358E-2</v>
      </c>
      <c r="AE54" s="7">
        <v>115</v>
      </c>
    </row>
    <row r="55" spans="1:31" s="26" customFormat="1" x14ac:dyDescent="0.25">
      <c r="A55" s="26">
        <v>35</v>
      </c>
      <c r="B55" s="26">
        <v>629</v>
      </c>
      <c r="C55" s="26">
        <v>12351</v>
      </c>
      <c r="D55" s="26">
        <v>14932</v>
      </c>
      <c r="E55" s="26">
        <v>13995</v>
      </c>
      <c r="F55" s="26">
        <v>11404</v>
      </c>
      <c r="G55" s="27"/>
      <c r="H55" s="7"/>
      <c r="I55" s="28">
        <f t="shared" si="1"/>
        <v>-1644</v>
      </c>
      <c r="J55" s="27">
        <f t="shared" si="1"/>
        <v>3528</v>
      </c>
      <c r="K55" s="7"/>
      <c r="L55" s="124">
        <f t="shared" si="2"/>
        <v>0.41209968078034481</v>
      </c>
      <c r="M55" s="27">
        <f t="shared" ca="1" si="3"/>
        <v>1.8107412799064762E-6</v>
      </c>
      <c r="N55" s="44"/>
      <c r="O55" s="44"/>
      <c r="P55" s="7"/>
      <c r="Q55" s="28">
        <f t="shared" ca="1" si="4"/>
        <v>-1603.90356756954</v>
      </c>
      <c r="R55" s="27">
        <f t="shared" ca="1" si="5"/>
        <v>3506.8925844644973</v>
      </c>
      <c r="S55" s="7"/>
      <c r="T55" s="28">
        <f t="shared" ca="1" si="6"/>
        <v>0.41491521719964397</v>
      </c>
      <c r="U55" s="27">
        <f t="shared" ca="1" si="7"/>
        <v>0.91115628088581224</v>
      </c>
      <c r="V55" s="7"/>
      <c r="W55" s="28">
        <f t="shared" ca="1" si="8"/>
        <v>0.41075404290933104</v>
      </c>
      <c r="X55" s="27">
        <f t="shared" ca="1" si="11"/>
        <v>196.47048303595648</v>
      </c>
      <c r="Y55" s="7"/>
      <c r="Z55" s="28">
        <f t="shared" si="12"/>
        <v>196.46100000000004</v>
      </c>
      <c r="AA55" s="27">
        <f t="shared" si="9"/>
        <v>3.4288913017605802</v>
      </c>
      <c r="AB55" s="7"/>
      <c r="AC55" s="28">
        <f t="shared" ca="1" si="0"/>
        <v>9.4830359564355149E-3</v>
      </c>
      <c r="AD55" s="27">
        <f t="shared" ca="1" si="10"/>
        <v>-3.6659814019486703E-2</v>
      </c>
      <c r="AE55" s="7">
        <v>114</v>
      </c>
    </row>
    <row r="56" spans="1:31" s="26" customFormat="1" x14ac:dyDescent="0.25">
      <c r="A56" s="26">
        <v>36</v>
      </c>
      <c r="B56" s="26">
        <v>629</v>
      </c>
      <c r="C56" s="26">
        <v>12189</v>
      </c>
      <c r="D56" s="26">
        <v>14847</v>
      </c>
      <c r="E56" s="26">
        <v>14165</v>
      </c>
      <c r="F56" s="26">
        <v>11492</v>
      </c>
      <c r="G56" s="27"/>
      <c r="H56" s="7"/>
      <c r="I56" s="28">
        <f t="shared" si="1"/>
        <v>-1976</v>
      </c>
      <c r="J56" s="27">
        <f t="shared" si="1"/>
        <v>3355</v>
      </c>
      <c r="K56" s="7"/>
      <c r="L56" s="124">
        <f t="shared" si="2"/>
        <v>0.50013647688876384</v>
      </c>
      <c r="M56" s="27">
        <f t="shared" ca="1" si="3"/>
        <v>1.0828544938110711E-5</v>
      </c>
      <c r="N56" s="44"/>
      <c r="O56" s="44"/>
      <c r="P56" s="7"/>
      <c r="Q56" s="28">
        <f t="shared" ca="1" si="4"/>
        <v>-1935.90356756954</v>
      </c>
      <c r="R56" s="27">
        <f t="shared" ca="1" si="5"/>
        <v>3333.8925844644973</v>
      </c>
      <c r="S56" s="7"/>
      <c r="T56" s="28">
        <f t="shared" ca="1" si="6"/>
        <v>0.50080058767676239</v>
      </c>
      <c r="U56" s="27">
        <f t="shared" ca="1" si="7"/>
        <v>0.86620764536399864</v>
      </c>
      <c r="V56" s="7"/>
      <c r="W56" s="28">
        <f t="shared" ca="1" si="8"/>
        <v>0.49684580143559154</v>
      </c>
      <c r="X56" s="27">
        <f t="shared" ca="1" si="11"/>
        <v>202.04242060132162</v>
      </c>
      <c r="Y56" s="7"/>
      <c r="Z56" s="28">
        <f t="shared" si="12"/>
        <v>202.12200000000004</v>
      </c>
      <c r="AA56" s="27">
        <f t="shared" si="9"/>
        <v>3.5276943907159795</v>
      </c>
      <c r="AB56" s="7"/>
      <c r="AC56" s="28">
        <f t="shared" ca="1" si="0"/>
        <v>-7.9579398678419011E-2</v>
      </c>
      <c r="AD56" s="27">
        <f t="shared" ca="1" si="10"/>
        <v>0.10080344801306751</v>
      </c>
      <c r="AE56" s="7">
        <v>113</v>
      </c>
    </row>
    <row r="57" spans="1:31" s="26" customFormat="1" x14ac:dyDescent="0.25">
      <c r="A57" s="26">
        <v>37</v>
      </c>
      <c r="B57" s="26">
        <v>631</v>
      </c>
      <c r="C57" s="26">
        <v>12016</v>
      </c>
      <c r="D57" s="26">
        <v>14734</v>
      </c>
      <c r="E57" s="26">
        <v>14317</v>
      </c>
      <c r="F57" s="26">
        <v>11593</v>
      </c>
      <c r="G57" s="27"/>
      <c r="H57" s="7"/>
      <c r="I57" s="28">
        <f t="shared" si="1"/>
        <v>-2301</v>
      </c>
      <c r="J57" s="27">
        <f t="shared" si="1"/>
        <v>3141</v>
      </c>
      <c r="K57" s="7"/>
      <c r="L57" s="124">
        <f t="shared" si="2"/>
        <v>0.58354814682286626</v>
      </c>
      <c r="M57" s="27">
        <f t="shared" ca="1" si="3"/>
        <v>5.6299038300372489E-6</v>
      </c>
      <c r="N57" s="44"/>
      <c r="O57" s="44"/>
      <c r="P57" s="7"/>
      <c r="Q57" s="28">
        <f t="shared" ca="1" si="4"/>
        <v>-2260.90356756954</v>
      </c>
      <c r="R57" s="27">
        <f t="shared" ca="1" si="5"/>
        <v>3119.8925844644973</v>
      </c>
      <c r="S57" s="7"/>
      <c r="T57" s="28">
        <f t="shared" ca="1" si="6"/>
        <v>0.5848751220293632</v>
      </c>
      <c r="U57" s="27">
        <f t="shared" ca="1" si="7"/>
        <v>0.81060644304221774</v>
      </c>
      <c r="V57" s="7"/>
      <c r="W57" s="28">
        <f t="shared" ca="1" si="8"/>
        <v>0.58117540498481535</v>
      </c>
      <c r="X57" s="27">
        <f t="shared" ca="1" si="11"/>
        <v>207.84353094937921</v>
      </c>
      <c r="Y57" s="7"/>
      <c r="Z57" s="28">
        <f t="shared" si="12"/>
        <v>207.80100000000004</v>
      </c>
      <c r="AA57" s="27">
        <f t="shared" si="9"/>
        <v>3.6268116389367373</v>
      </c>
      <c r="AB57" s="7"/>
      <c r="AC57" s="28">
        <f t="shared" ca="1" si="0"/>
        <v>4.2530949379170124E-2</v>
      </c>
      <c r="AD57" s="27">
        <f t="shared" ca="1" si="10"/>
        <v>-5.1206063427116533E-2</v>
      </c>
      <c r="AE57" s="7">
        <v>112</v>
      </c>
    </row>
    <row r="58" spans="1:31" s="26" customFormat="1" x14ac:dyDescent="0.25">
      <c r="A58" s="26">
        <v>38</v>
      </c>
      <c r="B58" s="26">
        <v>617</v>
      </c>
      <c r="C58" s="26">
        <v>11877</v>
      </c>
      <c r="D58" s="26">
        <v>14626</v>
      </c>
      <c r="E58" s="26">
        <v>14471</v>
      </c>
      <c r="F58" s="26">
        <v>11714</v>
      </c>
      <c r="G58" s="27"/>
      <c r="H58" s="7"/>
      <c r="I58" s="28">
        <f t="shared" si="1"/>
        <v>-2594</v>
      </c>
      <c r="J58" s="27">
        <f t="shared" si="1"/>
        <v>2912</v>
      </c>
      <c r="K58" s="7"/>
      <c r="L58" s="124">
        <f t="shared" si="2"/>
        <v>0.65957300815189446</v>
      </c>
      <c r="M58" s="27">
        <f t="shared" ca="1" si="3"/>
        <v>5.4213395622550884E-6</v>
      </c>
      <c r="N58" s="44"/>
      <c r="O58" s="44"/>
      <c r="P58" s="7"/>
      <c r="Q58" s="28">
        <f t="shared" ca="1" si="4"/>
        <v>-2553.90356756954</v>
      </c>
      <c r="R58" s="27">
        <f t="shared" ca="1" si="5"/>
        <v>2890.8925844644973</v>
      </c>
      <c r="S58" s="7"/>
      <c r="T58" s="28">
        <f t="shared" ca="1" si="6"/>
        <v>0.66067154838416953</v>
      </c>
      <c r="U58" s="27">
        <f t="shared" ca="1" si="7"/>
        <v>0.75110796018386339</v>
      </c>
      <c r="V58" s="7"/>
      <c r="W58" s="28">
        <f t="shared" ca="1" si="8"/>
        <v>0.65724463112867526</v>
      </c>
      <c r="X58" s="27">
        <f t="shared" ca="1" si="11"/>
        <v>213.39139335891468</v>
      </c>
      <c r="Y58" s="7"/>
      <c r="Z58" s="28">
        <f t="shared" si="12"/>
        <v>213.35400000000004</v>
      </c>
      <c r="AA58" s="27">
        <f t="shared" si="9"/>
        <v>3.7237297722999827</v>
      </c>
      <c r="AB58" s="7"/>
      <c r="AC58" s="28">
        <f t="shared" ca="1" si="0"/>
        <v>3.7393358914641794E-2</v>
      </c>
      <c r="AD58" s="27">
        <f t="shared" ca="1" si="10"/>
        <v>6.7805629449537719E-3</v>
      </c>
      <c r="AE58" s="7">
        <v>111</v>
      </c>
    </row>
    <row r="59" spans="1:31" s="26" customFormat="1" x14ac:dyDescent="0.25">
      <c r="A59" s="26">
        <v>39</v>
      </c>
      <c r="B59" s="26">
        <v>603</v>
      </c>
      <c r="C59" s="26">
        <v>11742</v>
      </c>
      <c r="D59" s="26">
        <v>14498</v>
      </c>
      <c r="E59" s="26">
        <v>14597</v>
      </c>
      <c r="F59" s="26">
        <v>11842</v>
      </c>
      <c r="G59" s="27"/>
      <c r="H59" s="7"/>
      <c r="I59" s="28">
        <f t="shared" si="1"/>
        <v>-2855</v>
      </c>
      <c r="J59" s="27">
        <f t="shared" si="1"/>
        <v>2656</v>
      </c>
      <c r="K59" s="7"/>
      <c r="L59" s="124">
        <f t="shared" si="2"/>
        <v>0.72789336360688606</v>
      </c>
      <c r="M59" s="27">
        <f t="shared" ca="1" si="3"/>
        <v>7.9841852385393852E-6</v>
      </c>
      <c r="N59" s="44"/>
      <c r="O59" s="44"/>
      <c r="P59" s="7"/>
      <c r="Q59" s="28">
        <f t="shared" ca="1" si="4"/>
        <v>-2814.90356756954</v>
      </c>
      <c r="R59" s="27">
        <f t="shared" ca="1" si="5"/>
        <v>2634.8925844644973</v>
      </c>
      <c r="S59" s="7"/>
      <c r="T59" s="28">
        <f t="shared" ca="1" si="6"/>
        <v>0.72818986674118125</v>
      </c>
      <c r="U59" s="27">
        <f t="shared" ca="1" si="7"/>
        <v>0.68459437235967679</v>
      </c>
      <c r="V59" s="7"/>
      <c r="W59" s="28">
        <f t="shared" ca="1" si="8"/>
        <v>0.72506773354643239</v>
      </c>
      <c r="X59" s="27">
        <f t="shared" ca="1" si="11"/>
        <v>218.84897072342937</v>
      </c>
      <c r="Y59" s="7"/>
      <c r="Z59" s="28">
        <f t="shared" si="12"/>
        <v>218.78100000000003</v>
      </c>
      <c r="AA59" s="27">
        <f t="shared" si="9"/>
        <v>3.8184487908057148</v>
      </c>
      <c r="AB59" s="7"/>
      <c r="AC59" s="28">
        <f t="shared" ca="1" si="0"/>
        <v>6.7970723429340296E-2</v>
      </c>
      <c r="AD59" s="27">
        <f t="shared" ca="1" si="10"/>
        <v>5.695168312917076E-2</v>
      </c>
      <c r="AE59" s="7">
        <v>110</v>
      </c>
    </row>
    <row r="60" spans="1:31" s="26" customFormat="1" x14ac:dyDescent="0.25">
      <c r="A60" s="26">
        <v>40</v>
      </c>
      <c r="B60" s="26">
        <v>619</v>
      </c>
      <c r="C60" s="26">
        <v>11617</v>
      </c>
      <c r="D60" s="26">
        <v>14346</v>
      </c>
      <c r="E60" s="26">
        <v>14712</v>
      </c>
      <c r="F60" s="26">
        <v>11979</v>
      </c>
      <c r="G60" s="27"/>
      <c r="H60" s="7"/>
      <c r="I60" s="28">
        <f t="shared" si="1"/>
        <v>-3095</v>
      </c>
      <c r="J60" s="27">
        <f t="shared" si="1"/>
        <v>2367</v>
      </c>
      <c r="K60" s="7"/>
      <c r="L60" s="124">
        <f t="shared" si="2"/>
        <v>0.79123050628981617</v>
      </c>
      <c r="M60" s="27">
        <f t="shared" ca="1" si="3"/>
        <v>1.3935571598470731E-5</v>
      </c>
      <c r="N60" s="44"/>
      <c r="O60" s="44"/>
      <c r="P60" s="7"/>
      <c r="Q60" s="28">
        <f t="shared" ca="1" si="4"/>
        <v>-3054.90356756954</v>
      </c>
      <c r="R60" s="27">
        <f t="shared" ca="1" si="5"/>
        <v>2345.8925844644973</v>
      </c>
      <c r="S60" s="7"/>
      <c r="T60" s="28">
        <f t="shared" ca="1" si="6"/>
        <v>0.79027567672464027</v>
      </c>
      <c r="U60" s="27">
        <f t="shared" ca="1" si="7"/>
        <v>0.60950676735502862</v>
      </c>
      <c r="V60" s="7"/>
      <c r="W60" s="28">
        <f t="shared" ca="1" si="8"/>
        <v>0.78749746843861901</v>
      </c>
      <c r="X60" s="27">
        <f t="shared" ca="1" si="11"/>
        <v>224.465250282017</v>
      </c>
      <c r="Y60" s="7"/>
      <c r="Z60" s="28">
        <f t="shared" si="12"/>
        <v>224.35200000000003</v>
      </c>
      <c r="AA60" s="27">
        <f t="shared" si="9"/>
        <v>3.9156810834343188</v>
      </c>
      <c r="AB60" s="7"/>
      <c r="AC60" s="28">
        <f t="shared" ca="1" si="0"/>
        <v>0.11325028201696341</v>
      </c>
      <c r="AD60" s="27">
        <f t="shared" ca="1" si="10"/>
        <v>8.5027571485994713E-2</v>
      </c>
      <c r="AE60" s="7">
        <v>109</v>
      </c>
    </row>
    <row r="61" spans="1:31" s="26" customFormat="1" x14ac:dyDescent="0.25">
      <c r="A61" s="26">
        <v>41</v>
      </c>
      <c r="B61" s="26">
        <v>626</v>
      </c>
      <c r="C61" s="26">
        <v>11516</v>
      </c>
      <c r="D61" s="26">
        <v>14202</v>
      </c>
      <c r="E61" s="26">
        <v>14830</v>
      </c>
      <c r="F61" s="26">
        <v>12145</v>
      </c>
      <c r="G61" s="27"/>
      <c r="H61" s="7"/>
      <c r="I61" s="28">
        <f t="shared" si="1"/>
        <v>-3314</v>
      </c>
      <c r="J61" s="27">
        <f t="shared" si="1"/>
        <v>2057</v>
      </c>
      <c r="K61" s="7"/>
      <c r="L61" s="124">
        <f t="shared" si="2"/>
        <v>0.84767649414520962</v>
      </c>
      <c r="M61" s="27">
        <f t="shared" ca="1" si="3"/>
        <v>9.9660934971950503E-6</v>
      </c>
      <c r="N61" s="44"/>
      <c r="O61" s="44"/>
      <c r="P61" s="7"/>
      <c r="Q61" s="28">
        <f t="shared" ca="1" si="4"/>
        <v>-3273.90356756954</v>
      </c>
      <c r="R61" s="27">
        <f t="shared" ca="1" si="5"/>
        <v>2035.8925844644975</v>
      </c>
      <c r="S61" s="7"/>
      <c r="T61" s="28">
        <f t="shared" ca="1" si="6"/>
        <v>0.84692897833454672</v>
      </c>
      <c r="U61" s="27">
        <f t="shared" ca="1" si="7"/>
        <v>0.52896296959917777</v>
      </c>
      <c r="V61" s="7"/>
      <c r="W61" s="28">
        <f t="shared" ca="1" si="8"/>
        <v>0.84451958212597389</v>
      </c>
      <c r="X61" s="27">
        <f t="shared" ca="1" si="11"/>
        <v>230.14350066627514</v>
      </c>
      <c r="Y61" s="7"/>
      <c r="Z61" s="28">
        <f t="shared" si="12"/>
        <v>229.98600000000002</v>
      </c>
      <c r="AA61" s="27">
        <f t="shared" si="9"/>
        <v>4.0140129334916788</v>
      </c>
      <c r="AB61" s="7"/>
      <c r="AC61" s="28">
        <f t="shared" ca="1" si="0"/>
        <v>0.15750066627512638</v>
      </c>
      <c r="AD61" s="27">
        <f t="shared" ca="1" si="10"/>
        <v>1.318143009248729E-2</v>
      </c>
      <c r="AE61" s="7">
        <v>108</v>
      </c>
    </row>
    <row r="62" spans="1:31" s="26" customFormat="1" x14ac:dyDescent="0.25">
      <c r="A62" s="26">
        <v>42</v>
      </c>
      <c r="B62" s="26">
        <v>632</v>
      </c>
      <c r="C62" s="26">
        <v>11425</v>
      </c>
      <c r="D62" s="26">
        <v>14031</v>
      </c>
      <c r="E62" s="26">
        <v>14921</v>
      </c>
      <c r="F62" s="26">
        <v>12309</v>
      </c>
      <c r="G62" s="27"/>
      <c r="H62" s="7"/>
      <c r="I62" s="28">
        <f t="shared" si="1"/>
        <v>-3496</v>
      </c>
      <c r="J62" s="27">
        <f t="shared" si="1"/>
        <v>1722</v>
      </c>
      <c r="K62" s="7"/>
      <c r="L62" s="124">
        <f t="shared" si="2"/>
        <v>0.89635024884788683</v>
      </c>
      <c r="M62" s="27">
        <f t="shared" ca="1" si="3"/>
        <v>1.8927026577827948E-5</v>
      </c>
      <c r="N62" s="44"/>
      <c r="O62" s="44"/>
      <c r="P62" s="7"/>
      <c r="Q62" s="28">
        <f t="shared" ca="1" si="4"/>
        <v>-3455.90356756954</v>
      </c>
      <c r="R62" s="27">
        <f t="shared" ca="1" si="5"/>
        <v>1700.8925844644975</v>
      </c>
      <c r="S62" s="7"/>
      <c r="T62" s="28">
        <f t="shared" ca="1" si="6"/>
        <v>0.89401071757200312</v>
      </c>
      <c r="U62" s="27">
        <f t="shared" ca="1" si="7"/>
        <v>0.44192370428237115</v>
      </c>
      <c r="V62" s="7"/>
      <c r="W62" s="28">
        <f t="shared" ca="1" si="8"/>
        <v>0.89199972858269694</v>
      </c>
      <c r="X62" s="27">
        <f t="shared" ca="1" si="11"/>
        <v>235.84917144286089</v>
      </c>
      <c r="Y62" s="7"/>
      <c r="Z62" s="28">
        <f t="shared" si="12"/>
        <v>235.67400000000001</v>
      </c>
      <c r="AA62" s="27">
        <f t="shared" si="9"/>
        <v>4.1132872613451168</v>
      </c>
      <c r="AB62" s="7"/>
      <c r="AC62" s="28">
        <f t="shared" ca="1" si="0"/>
        <v>0.17517144286088637</v>
      </c>
      <c r="AD62" s="27">
        <f t="shared" ca="1" si="10"/>
        <v>5.3594453074168769E-2</v>
      </c>
      <c r="AE62" s="7">
        <v>107</v>
      </c>
    </row>
    <row r="63" spans="1:31" s="26" customFormat="1" x14ac:dyDescent="0.25">
      <c r="A63" s="26">
        <v>43</v>
      </c>
      <c r="B63" s="26">
        <v>640</v>
      </c>
      <c r="C63" s="26">
        <v>11337</v>
      </c>
      <c r="D63" s="26">
        <v>13851</v>
      </c>
      <c r="E63" s="26">
        <v>14989</v>
      </c>
      <c r="F63" s="26">
        <v>12484</v>
      </c>
      <c r="G63" s="27"/>
      <c r="H63" s="7"/>
      <c r="I63" s="28">
        <f t="shared" si="1"/>
        <v>-3652</v>
      </c>
      <c r="J63" s="27">
        <f t="shared" si="1"/>
        <v>1367</v>
      </c>
      <c r="K63" s="7"/>
      <c r="L63" s="124">
        <f t="shared" si="2"/>
        <v>0.93663928703766197</v>
      </c>
      <c r="M63" s="27">
        <f t="shared" ca="1" si="3"/>
        <v>1.4912641168090501E-5</v>
      </c>
      <c r="N63" s="44"/>
      <c r="O63" s="44"/>
      <c r="P63" s="7"/>
      <c r="Q63" s="28">
        <f t="shared" ca="1" si="4"/>
        <v>-3611.90356756954</v>
      </c>
      <c r="R63" s="27">
        <f t="shared" ca="1" si="5"/>
        <v>1345.8925844644975</v>
      </c>
      <c r="S63" s="7"/>
      <c r="T63" s="28">
        <f t="shared" ca="1" si="6"/>
        <v>0.9343664940612515</v>
      </c>
      <c r="U63" s="27">
        <f t="shared" ca="1" si="7"/>
        <v>0.34968806491679993</v>
      </c>
      <c r="V63" s="7"/>
      <c r="W63" s="28">
        <f t="shared" ca="1" si="8"/>
        <v>0.93277759813666405</v>
      </c>
      <c r="X63" s="27">
        <f t="shared" ca="1" si="11"/>
        <v>241.65391146118452</v>
      </c>
      <c r="Y63" s="7"/>
      <c r="Z63" s="28">
        <f t="shared" si="12"/>
        <v>241.434</v>
      </c>
      <c r="AA63" s="27">
        <f t="shared" si="9"/>
        <v>4.2138182262599893</v>
      </c>
      <c r="AB63" s="7"/>
      <c r="AC63" s="28">
        <f t="shared" ca="1" si="0"/>
        <v>0.2199114611845232</v>
      </c>
      <c r="AD63" s="27">
        <f t="shared" ca="1" si="10"/>
        <v>3.2646531942646106E-2</v>
      </c>
      <c r="AE63" s="7">
        <v>106</v>
      </c>
    </row>
    <row r="64" spans="1:31" s="26" customFormat="1" x14ac:dyDescent="0.25">
      <c r="A64" s="26">
        <v>44</v>
      </c>
      <c r="B64" s="26">
        <v>633</v>
      </c>
      <c r="C64" s="26">
        <v>11283</v>
      </c>
      <c r="D64" s="26">
        <v>13674</v>
      </c>
      <c r="E64" s="26">
        <v>15048</v>
      </c>
      <c r="F64" s="26">
        <v>12667</v>
      </c>
      <c r="G64" s="27"/>
      <c r="H64" s="7"/>
      <c r="I64" s="28">
        <f t="shared" si="1"/>
        <v>-3765</v>
      </c>
      <c r="J64" s="27">
        <f t="shared" si="1"/>
        <v>1007</v>
      </c>
      <c r="K64" s="7"/>
      <c r="L64" s="124">
        <f t="shared" si="2"/>
        <v>0.96718108314928486</v>
      </c>
      <c r="M64" s="27">
        <f t="shared" ca="1" si="3"/>
        <v>2.2500795010435991E-5</v>
      </c>
      <c r="N64" s="44"/>
      <c r="O64" s="44"/>
      <c r="P64" s="7"/>
      <c r="Q64" s="28">
        <f t="shared" ca="1" si="4"/>
        <v>-3724.90356756954</v>
      </c>
      <c r="R64" s="27">
        <f t="shared" ca="1" si="5"/>
        <v>985.89258446449753</v>
      </c>
      <c r="S64" s="7"/>
      <c r="T64" s="28">
        <f t="shared" ca="1" si="6"/>
        <v>0.96359856292846346</v>
      </c>
      <c r="U64" s="27">
        <f t="shared" ca="1" si="7"/>
        <v>0.25615333203903762</v>
      </c>
      <c r="V64" s="7"/>
      <c r="W64" s="28">
        <f t="shared" ca="1" si="8"/>
        <v>0.96243758285831449</v>
      </c>
      <c r="X64" s="27">
        <f t="shared" ca="1" si="11"/>
        <v>247.30057315538932</v>
      </c>
      <c r="Y64" s="7"/>
      <c r="Z64" s="28">
        <f t="shared" si="12"/>
        <v>247.131</v>
      </c>
      <c r="AA64" s="27">
        <f t="shared" si="9"/>
        <v>4.3132496337461061</v>
      </c>
      <c r="AB64" s="7"/>
      <c r="AC64" s="28">
        <f t="shared" ca="1" si="0"/>
        <v>0.16957315538931539</v>
      </c>
      <c r="AD64" s="27">
        <f t="shared" ca="1" si="10"/>
        <v>7.0477883303965427E-2</v>
      </c>
      <c r="AE64" s="7">
        <v>105</v>
      </c>
    </row>
    <row r="65" spans="1:31" s="26" customFormat="1" x14ac:dyDescent="0.25">
      <c r="A65" s="26">
        <v>45</v>
      </c>
      <c r="B65" s="26">
        <v>622</v>
      </c>
      <c r="C65" s="26">
        <v>11248</v>
      </c>
      <c r="D65" s="26">
        <v>13485</v>
      </c>
      <c r="E65" s="26">
        <v>15094</v>
      </c>
      <c r="F65" s="26">
        <v>12848</v>
      </c>
      <c r="G65" s="27"/>
      <c r="H65" s="7"/>
      <c r="I65" s="28">
        <f t="shared" si="1"/>
        <v>-3846</v>
      </c>
      <c r="J65" s="27">
        <f t="shared" si="1"/>
        <v>637</v>
      </c>
      <c r="K65" s="7"/>
      <c r="L65" s="124">
        <f t="shared" si="2"/>
        <v>0.98788256029792454</v>
      </c>
      <c r="M65" s="27">
        <f t="shared" ca="1" si="3"/>
        <v>1.6413105880321682E-5</v>
      </c>
      <c r="N65" s="44"/>
      <c r="O65" s="44"/>
      <c r="P65" s="7"/>
      <c r="Q65" s="28">
        <f t="shared" ca="1" si="4"/>
        <v>-3805.90356756954</v>
      </c>
      <c r="R65" s="27">
        <f t="shared" ca="1" si="5"/>
        <v>615.89258446449753</v>
      </c>
      <c r="S65" s="7"/>
      <c r="T65" s="28">
        <f t="shared" ca="1" si="6"/>
        <v>0.98455252379788094</v>
      </c>
      <c r="U65" s="27">
        <f t="shared" ca="1" si="7"/>
        <v>0.16002041213689297</v>
      </c>
      <c r="V65" s="7"/>
      <c r="W65" s="28">
        <f t="shared" ca="1" si="8"/>
        <v>0.98383125114157499</v>
      </c>
      <c r="X65" s="27">
        <f t="shared" ca="1" si="11"/>
        <v>252.96610693824096</v>
      </c>
      <c r="Y65" s="7"/>
      <c r="Z65" s="28">
        <f t="shared" si="12"/>
        <v>252.72900000000001</v>
      </c>
      <c r="AA65" s="27">
        <f t="shared" si="9"/>
        <v>4.4109531652727494</v>
      </c>
      <c r="AB65" s="7"/>
      <c r="AC65" s="28">
        <f t="shared" ca="1" si="0"/>
        <v>0.23710693824094164</v>
      </c>
      <c r="AD65" s="27">
        <f t="shared" ca="1" si="10"/>
        <v>-3.8402820889814393E-2</v>
      </c>
      <c r="AE65" s="7">
        <v>104</v>
      </c>
    </row>
    <row r="66" spans="1:31" s="26" customFormat="1" x14ac:dyDescent="0.25">
      <c r="A66" s="26">
        <v>46</v>
      </c>
      <c r="B66" s="26">
        <v>628</v>
      </c>
      <c r="C66" s="26">
        <v>11224</v>
      </c>
      <c r="D66" s="26">
        <v>13303</v>
      </c>
      <c r="E66" s="26">
        <v>15113</v>
      </c>
      <c r="F66" s="26">
        <v>13036</v>
      </c>
      <c r="G66" s="27"/>
      <c r="H66" s="7"/>
      <c r="I66" s="28">
        <f t="shared" si="1"/>
        <v>-3889</v>
      </c>
      <c r="J66" s="27">
        <f t="shared" si="1"/>
        <v>267</v>
      </c>
      <c r="K66" s="7"/>
      <c r="L66" s="124">
        <f t="shared" si="2"/>
        <v>0.99921938873215432</v>
      </c>
      <c r="M66" s="27">
        <f t="shared" ca="1" si="3"/>
        <v>1.4629288432794465E-5</v>
      </c>
      <c r="N66" s="44"/>
      <c r="O66" s="44"/>
      <c r="P66" s="7"/>
      <c r="Q66" s="28">
        <f t="shared" ca="1" si="4"/>
        <v>-3848.90356756954</v>
      </c>
      <c r="R66" s="27">
        <f t="shared" ca="1" si="5"/>
        <v>245.8925844644975</v>
      </c>
      <c r="S66" s="7"/>
      <c r="T66" s="28">
        <f t="shared" ca="1" si="6"/>
        <v>0.99567623141991735</v>
      </c>
      <c r="U66" s="27">
        <f t="shared" ca="1" si="7"/>
        <v>6.3887492234748308E-2</v>
      </c>
      <c r="V66" s="7"/>
      <c r="W66" s="28">
        <f t="shared" ca="1" si="8"/>
        <v>0.99539456345081212</v>
      </c>
      <c r="X66" s="27">
        <f t="shared" ca="1" si="11"/>
        <v>258.5319983806628</v>
      </c>
      <c r="Y66" s="7"/>
      <c r="Z66" s="28">
        <f t="shared" si="12"/>
        <v>258.38100000000003</v>
      </c>
      <c r="AA66" s="27">
        <f t="shared" si="9"/>
        <v>4.5095991745954693</v>
      </c>
      <c r="AB66" s="7"/>
      <c r="AC66" s="28">
        <f t="shared" ca="1" si="0"/>
        <v>0.15099838066277016</v>
      </c>
      <c r="AD66" s="27">
        <f t="shared" ca="1" si="10"/>
        <v>6.7863762695594687E-2</v>
      </c>
      <c r="AE66" s="7">
        <v>103</v>
      </c>
    </row>
    <row r="67" spans="1:31" s="26" customFormat="1" x14ac:dyDescent="0.25">
      <c r="A67" s="26">
        <v>47</v>
      </c>
      <c r="B67" s="26">
        <v>603</v>
      </c>
      <c r="C67" s="26">
        <v>11216</v>
      </c>
      <c r="D67" s="26">
        <v>13109</v>
      </c>
      <c r="E67" s="26">
        <v>15103</v>
      </c>
      <c r="F67" s="26">
        <v>13206</v>
      </c>
      <c r="G67" s="27"/>
      <c r="H67" s="7"/>
      <c r="I67" s="28">
        <f t="shared" si="1"/>
        <v>-3887</v>
      </c>
      <c r="J67" s="27">
        <f t="shared" si="1"/>
        <v>-97</v>
      </c>
      <c r="K67" s="7"/>
      <c r="L67" s="124">
        <f t="shared" si="2"/>
        <v>1.0009581747408653</v>
      </c>
      <c r="M67" s="27">
        <f t="shared" ca="1" si="3"/>
        <v>3.190709817638198E-5</v>
      </c>
      <c r="N67" s="44"/>
      <c r="O67" s="44"/>
      <c r="P67" s="7"/>
      <c r="Q67" s="28">
        <f t="shared" ca="1" si="4"/>
        <v>-3846.90356756954</v>
      </c>
      <c r="R67" s="27">
        <f t="shared" ca="1" si="5"/>
        <v>-118.10741553550248</v>
      </c>
      <c r="S67" s="7"/>
      <c r="T67" s="28">
        <f t="shared" ca="1" si="6"/>
        <v>0.99515884967005519</v>
      </c>
      <c r="U67" s="27">
        <f t="shared" ca="1" si="7"/>
        <v>-3.0686515452766957E-2</v>
      </c>
      <c r="V67" s="7"/>
      <c r="W67" s="28">
        <f t="shared" ca="1" si="8"/>
        <v>0.99530953789854826</v>
      </c>
      <c r="X67" s="27">
        <f t="shared" ca="1" si="11"/>
        <v>263.97031504096469</v>
      </c>
      <c r="Y67" s="7"/>
      <c r="Z67" s="28">
        <f t="shared" si="12"/>
        <v>263.80800000000005</v>
      </c>
      <c r="AA67" s="27">
        <f t="shared" si="9"/>
        <v>4.6043181931012018</v>
      </c>
      <c r="AB67" s="7"/>
      <c r="AC67" s="28">
        <f t="shared" ca="1" si="0"/>
        <v>0.16231504096464278</v>
      </c>
      <c r="AD67" s="27">
        <f t="shared" ca="1" si="10"/>
        <v>-4.8660619645318093E-2</v>
      </c>
      <c r="AE67" s="7">
        <v>102</v>
      </c>
    </row>
    <row r="68" spans="1:31" s="26" customFormat="1" x14ac:dyDescent="0.25">
      <c r="A68" s="26">
        <v>48</v>
      </c>
      <c r="B68" s="26">
        <v>620</v>
      </c>
      <c r="C68" s="26">
        <v>11236</v>
      </c>
      <c r="D68" s="26">
        <v>12930</v>
      </c>
      <c r="E68" s="26">
        <v>15096</v>
      </c>
      <c r="F68" s="26">
        <v>13399</v>
      </c>
      <c r="G68" s="27"/>
      <c r="H68" s="7"/>
      <c r="I68" s="28">
        <f t="shared" si="1"/>
        <v>-3860</v>
      </c>
      <c r="J68" s="27">
        <f t="shared" si="1"/>
        <v>-469</v>
      </c>
      <c r="K68" s="7"/>
      <c r="L68" s="124">
        <f t="shared" si="2"/>
        <v>0.99338557426240037</v>
      </c>
      <c r="M68" s="27">
        <f t="shared" ca="1" si="3"/>
        <v>2.1334227231970063E-5</v>
      </c>
      <c r="N68" s="44"/>
      <c r="O68" s="44"/>
      <c r="P68" s="7"/>
      <c r="Q68" s="28">
        <f t="shared" ca="1" si="4"/>
        <v>-3819.90356756954</v>
      </c>
      <c r="R68" s="27">
        <f t="shared" ca="1" si="5"/>
        <v>-490.10741553550247</v>
      </c>
      <c r="S68" s="7"/>
      <c r="T68" s="28">
        <f t="shared" ca="1" si="6"/>
        <v>0.98817419604691603</v>
      </c>
      <c r="U68" s="27">
        <f t="shared" ca="1" si="7"/>
        <v>-0.12733907275978806</v>
      </c>
      <c r="V68" s="7"/>
      <c r="W68" s="28">
        <f t="shared" ca="1" si="8"/>
        <v>0.98876667534253104</v>
      </c>
      <c r="X68" s="27">
        <f t="shared" ca="1" si="11"/>
        <v>269.54286815123362</v>
      </c>
      <c r="Y68" s="7"/>
      <c r="Z68" s="28">
        <f t="shared" si="12"/>
        <v>269.38800000000003</v>
      </c>
      <c r="AA68" s="27">
        <f t="shared" si="9"/>
        <v>4.7017075653624847</v>
      </c>
      <c r="AB68" s="7"/>
      <c r="AC68" s="28">
        <f t="shared" ca="1" si="0"/>
        <v>0.1548681512335861</v>
      </c>
      <c r="AD68" s="27">
        <f t="shared" ca="1" si="10"/>
        <v>-1.0677013635245203E-2</v>
      </c>
      <c r="AE68" s="7">
        <v>101</v>
      </c>
    </row>
    <row r="69" spans="1:31" s="26" customFormat="1" x14ac:dyDescent="0.25">
      <c r="A69" s="26">
        <v>49</v>
      </c>
      <c r="B69" s="26">
        <v>626</v>
      </c>
      <c r="C69" s="26">
        <v>11268</v>
      </c>
      <c r="D69" s="26">
        <v>12751</v>
      </c>
      <c r="E69" s="26">
        <v>15064</v>
      </c>
      <c r="F69" s="26">
        <v>13584</v>
      </c>
      <c r="G69" s="27"/>
      <c r="H69" s="7"/>
      <c r="I69" s="28">
        <f t="shared" si="1"/>
        <v>-3796</v>
      </c>
      <c r="J69" s="27">
        <f t="shared" si="1"/>
        <v>-833</v>
      </c>
      <c r="K69" s="7"/>
      <c r="L69" s="124">
        <f t="shared" si="2"/>
        <v>0.97618421214516693</v>
      </c>
      <c r="M69" s="27">
        <f t="shared" ca="1" si="3"/>
        <v>1.2542677034103754E-5</v>
      </c>
      <c r="N69" s="44"/>
      <c r="O69" s="44"/>
      <c r="P69" s="7"/>
      <c r="Q69" s="28">
        <f t="shared" ca="1" si="4"/>
        <v>-3755.90356756954</v>
      </c>
      <c r="R69" s="27">
        <f t="shared" ca="1" si="5"/>
        <v>-854.10741553550247</v>
      </c>
      <c r="S69" s="7"/>
      <c r="T69" s="28">
        <f t="shared" ca="1" si="6"/>
        <v>0.97161798005132693</v>
      </c>
      <c r="U69" s="27">
        <f t="shared" ca="1" si="7"/>
        <v>-0.22191308044730332</v>
      </c>
      <c r="V69" s="7"/>
      <c r="W69" s="28">
        <f t="shared" ca="1" si="8"/>
        <v>0.97264264793791277</v>
      </c>
      <c r="X69" s="27">
        <f t="shared" ca="1" si="11"/>
        <v>275.05669414595855</v>
      </c>
      <c r="Y69" s="7"/>
      <c r="Z69" s="28">
        <f t="shared" si="12"/>
        <v>275.02200000000005</v>
      </c>
      <c r="AA69" s="27">
        <f t="shared" si="9"/>
        <v>4.800039415419846</v>
      </c>
      <c r="AB69" s="7"/>
      <c r="AC69" s="28">
        <f t="shared" ca="1" si="0"/>
        <v>3.4694145958496847E-2</v>
      </c>
      <c r="AD69" s="27">
        <f t="shared" ca="1" si="10"/>
        <v>4.4538847247565627E-2</v>
      </c>
      <c r="AE69" s="7">
        <v>100</v>
      </c>
    </row>
    <row r="70" spans="1:31" s="26" customFormat="1" x14ac:dyDescent="0.25">
      <c r="A70" s="26">
        <v>50</v>
      </c>
      <c r="B70" s="26">
        <v>639</v>
      </c>
      <c r="C70" s="26">
        <v>11321</v>
      </c>
      <c r="D70" s="26">
        <v>12564</v>
      </c>
      <c r="E70" s="26">
        <v>15019</v>
      </c>
      <c r="F70" s="26">
        <v>13770</v>
      </c>
      <c r="G70" s="27"/>
      <c r="H70" s="7"/>
      <c r="I70" s="28">
        <f t="shared" si="1"/>
        <v>-3698</v>
      </c>
      <c r="J70" s="27">
        <f t="shared" si="1"/>
        <v>-1206</v>
      </c>
      <c r="K70" s="7"/>
      <c r="L70" s="124">
        <f t="shared" si="2"/>
        <v>0.94889581313902482</v>
      </c>
      <c r="M70" s="27">
        <f t="shared" ca="1" si="3"/>
        <v>1.3504392399117333E-6</v>
      </c>
      <c r="N70" s="44"/>
      <c r="O70" s="44"/>
      <c r="P70" s="7"/>
      <c r="Q70" s="28">
        <f t="shared" ca="1" si="4"/>
        <v>-3657.90356756954</v>
      </c>
      <c r="R70" s="27">
        <f t="shared" ca="1" si="5"/>
        <v>-1227.1074155355025</v>
      </c>
      <c r="S70" s="7"/>
      <c r="T70" s="28">
        <f t="shared" ca="1" si="6"/>
        <v>0.94626627430808119</v>
      </c>
      <c r="U70" s="27">
        <f t="shared" ca="1" si="7"/>
        <v>-0.31882545645676263</v>
      </c>
      <c r="V70" s="7"/>
      <c r="W70" s="28">
        <f t="shared" ca="1" si="8"/>
        <v>0.94773372913177245</v>
      </c>
      <c r="X70" s="27">
        <f t="shared" ca="1" si="11"/>
        <v>280.79774561042609</v>
      </c>
      <c r="Y70" s="7"/>
      <c r="Z70" s="28">
        <f t="shared" si="12"/>
        <v>280.77300000000002</v>
      </c>
      <c r="AA70" s="27">
        <f t="shared" si="9"/>
        <v>4.9004133007020396</v>
      </c>
      <c r="AB70" s="7"/>
      <c r="AC70" s="28">
        <f t="shared" ca="1" si="0"/>
        <v>2.4745610426066378E-2</v>
      </c>
      <c r="AD70" s="27">
        <f t="shared" ca="1" si="10"/>
        <v>4.3814341692552716E-2</v>
      </c>
      <c r="AE70" s="7">
        <v>99</v>
      </c>
    </row>
    <row r="71" spans="1:31" s="26" customFormat="1" x14ac:dyDescent="0.25">
      <c r="A71" s="26">
        <v>51</v>
      </c>
      <c r="B71" s="26">
        <v>632</v>
      </c>
      <c r="C71" s="26">
        <v>11391</v>
      </c>
      <c r="D71" s="26">
        <v>12389</v>
      </c>
      <c r="E71" s="26">
        <v>14944</v>
      </c>
      <c r="F71" s="26">
        <v>13944</v>
      </c>
      <c r="G71" s="27"/>
      <c r="H71" s="7"/>
      <c r="I71" s="28">
        <f t="shared" si="1"/>
        <v>-3553</v>
      </c>
      <c r="J71" s="27">
        <f t="shared" si="1"/>
        <v>-1555</v>
      </c>
      <c r="K71" s="7"/>
      <c r="L71" s="124">
        <f t="shared" si="2"/>
        <v>0.91250518716708617</v>
      </c>
      <c r="M71" s="27">
        <f t="shared" ca="1" si="3"/>
        <v>3.4874904335406344E-6</v>
      </c>
      <c r="N71" s="44"/>
      <c r="O71" s="44"/>
      <c r="P71" s="7"/>
      <c r="Q71" s="28">
        <f t="shared" ca="1" si="4"/>
        <v>-3512.90356756954</v>
      </c>
      <c r="R71" s="27">
        <f t="shared" ca="1" si="5"/>
        <v>-1576.1074155355025</v>
      </c>
      <c r="S71" s="7"/>
      <c r="T71" s="28">
        <f t="shared" ca="1" si="6"/>
        <v>0.90875609744307462</v>
      </c>
      <c r="U71" s="27">
        <f t="shared" ca="1" si="7"/>
        <v>-0.40950218360770452</v>
      </c>
      <c r="V71" s="7"/>
      <c r="W71" s="28">
        <f t="shared" ca="1" si="8"/>
        <v>0.91063770478871131</v>
      </c>
      <c r="X71" s="27">
        <f t="shared" ca="1" si="11"/>
        <v>286.41722381553211</v>
      </c>
      <c r="Y71" s="7"/>
      <c r="Z71" s="28">
        <f t="shared" si="12"/>
        <v>286.46100000000001</v>
      </c>
      <c r="AA71" s="27">
        <f t="shared" si="9"/>
        <v>4.9996876285554768</v>
      </c>
      <c r="AB71" s="7"/>
      <c r="AC71" s="28">
        <f t="shared" ca="1" si="0"/>
        <v>-4.3776184467901658E-2</v>
      </c>
      <c r="AD71" s="27">
        <f t="shared" ca="1" si="10"/>
        <v>-4.3581849749898538E-3</v>
      </c>
      <c r="AE71" s="7">
        <v>98</v>
      </c>
    </row>
    <row r="72" spans="1:31" s="26" customFormat="1" x14ac:dyDescent="0.25">
      <c r="A72" s="26">
        <v>52</v>
      </c>
      <c r="B72" s="26">
        <v>631</v>
      </c>
      <c r="C72" s="26">
        <v>11468</v>
      </c>
      <c r="D72" s="26">
        <v>12209</v>
      </c>
      <c r="E72" s="26">
        <v>14847</v>
      </c>
      <c r="F72" s="26">
        <v>14104</v>
      </c>
      <c r="G72" s="27"/>
      <c r="H72" s="7"/>
      <c r="I72" s="28">
        <f t="shared" si="1"/>
        <v>-3379</v>
      </c>
      <c r="J72" s="27">
        <f t="shared" si="1"/>
        <v>-1895</v>
      </c>
      <c r="K72" s="7"/>
      <c r="L72" s="124">
        <f t="shared" si="2"/>
        <v>0.86720341869179207</v>
      </c>
      <c r="M72" s="27">
        <f t="shared" ca="1" si="3"/>
        <v>1.3795495563195619E-6</v>
      </c>
      <c r="N72" s="44"/>
      <c r="O72" s="44"/>
      <c r="P72" s="7"/>
      <c r="Q72" s="28">
        <f t="shared" ca="1" si="4"/>
        <v>-3338.90356756954</v>
      </c>
      <c r="R72" s="27">
        <f t="shared" ca="1" si="5"/>
        <v>-1916.1074155355025</v>
      </c>
      <c r="S72" s="7"/>
      <c r="T72" s="28">
        <f t="shared" ca="1" si="6"/>
        <v>0.86374388520506684</v>
      </c>
      <c r="U72" s="27">
        <f t="shared" ca="1" si="7"/>
        <v>-0.49784054243670228</v>
      </c>
      <c r="V72" s="7"/>
      <c r="W72" s="28">
        <f t="shared" ca="1" si="8"/>
        <v>0.86602887641655479</v>
      </c>
      <c r="X72" s="27">
        <f t="shared" ca="1" si="11"/>
        <v>292.09701456268613</v>
      </c>
      <c r="Y72" s="7"/>
      <c r="Z72" s="28">
        <f t="shared" si="12"/>
        <v>292.14</v>
      </c>
      <c r="AA72" s="27">
        <f t="shared" si="9"/>
        <v>5.0988048767762342</v>
      </c>
      <c r="AB72" s="7"/>
      <c r="AC72" s="28">
        <f t="shared" ca="1" si="0"/>
        <v>-4.298543731385962E-2</v>
      </c>
      <c r="AD72" s="27">
        <f t="shared" ca="1" si="10"/>
        <v>4.4851870365221203E-2</v>
      </c>
      <c r="AE72" s="7">
        <v>97</v>
      </c>
    </row>
    <row r="73" spans="1:31" s="26" customFormat="1" x14ac:dyDescent="0.25">
      <c r="A73" s="26">
        <v>53</v>
      </c>
      <c r="B73" s="26">
        <v>639</v>
      </c>
      <c r="C73" s="26">
        <v>11581</v>
      </c>
      <c r="D73" s="26">
        <v>12054</v>
      </c>
      <c r="E73" s="26">
        <v>14753</v>
      </c>
      <c r="F73" s="26">
        <v>14271</v>
      </c>
      <c r="G73" s="27"/>
      <c r="H73" s="7"/>
      <c r="I73" s="28">
        <f t="shared" si="1"/>
        <v>-3172</v>
      </c>
      <c r="J73" s="27">
        <f t="shared" si="1"/>
        <v>-2217</v>
      </c>
      <c r="K73" s="7"/>
      <c r="L73" s="124">
        <f t="shared" si="2"/>
        <v>0.81265028952538254</v>
      </c>
      <c r="M73" s="27">
        <f t="shared" ca="1" si="3"/>
        <v>4.4727985169724002E-8</v>
      </c>
      <c r="N73" s="44"/>
      <c r="O73" s="44"/>
      <c r="P73" s="7"/>
      <c r="Q73" s="28">
        <f t="shared" ca="1" si="4"/>
        <v>-3131.90356756954</v>
      </c>
      <c r="R73" s="27">
        <f t="shared" ca="1" si="5"/>
        <v>-2238.1074155355027</v>
      </c>
      <c r="S73" s="7"/>
      <c r="T73" s="28">
        <f t="shared" ca="1" si="6"/>
        <v>0.81019487409433344</v>
      </c>
      <c r="U73" s="27">
        <f t="shared" ca="1" si="7"/>
        <v>-0.58150216462181203</v>
      </c>
      <c r="V73" s="7"/>
      <c r="W73" s="28">
        <f t="shared" ca="1" si="8"/>
        <v>0.81286177944280114</v>
      </c>
      <c r="X73" s="27">
        <f t="shared" ca="1" si="11"/>
        <v>297.78341847928141</v>
      </c>
      <c r="Y73" s="7"/>
      <c r="Z73" s="28">
        <f t="shared" si="12"/>
        <v>297.89099999999996</v>
      </c>
      <c r="AA73" s="27">
        <f t="shared" si="9"/>
        <v>5.1991787620584278</v>
      </c>
      <c r="AB73" s="7"/>
      <c r="AC73" s="28">
        <f t="shared" ca="1" si="0"/>
        <v>-0.1075815207185542</v>
      </c>
      <c r="AD73" s="27">
        <f t="shared" ca="1" si="10"/>
        <v>7.7540841368602287E-2</v>
      </c>
      <c r="AE73" s="7">
        <v>96</v>
      </c>
    </row>
    <row r="74" spans="1:31" s="26" customFormat="1" x14ac:dyDescent="0.25">
      <c r="A74" s="26">
        <v>54</v>
      </c>
      <c r="B74" s="26">
        <v>609</v>
      </c>
      <c r="C74" s="26">
        <v>11691</v>
      </c>
      <c r="D74" s="26">
        <v>11906</v>
      </c>
      <c r="E74" s="26">
        <v>14633</v>
      </c>
      <c r="F74" s="26">
        <v>14416</v>
      </c>
      <c r="G74" s="27"/>
      <c r="H74" s="7"/>
      <c r="I74" s="28">
        <f t="shared" si="1"/>
        <v>-2942</v>
      </c>
      <c r="J74" s="27">
        <f t="shared" si="1"/>
        <v>-2510</v>
      </c>
      <c r="K74" s="7"/>
      <c r="L74" s="124">
        <f t="shared" si="2"/>
        <v>0.75303246152822279</v>
      </c>
      <c r="M74" s="27">
        <f t="shared" ca="1" si="3"/>
        <v>4.5944300152332445E-7</v>
      </c>
      <c r="N74" s="44"/>
      <c r="O74" s="44"/>
      <c r="P74" s="7"/>
      <c r="Q74" s="28">
        <f t="shared" ca="1" si="4"/>
        <v>-2901.90356756954</v>
      </c>
      <c r="R74" s="27">
        <f t="shared" ca="1" si="5"/>
        <v>-2531.1074155355027</v>
      </c>
      <c r="S74" s="7"/>
      <c r="T74" s="28">
        <f t="shared" ca="1" si="6"/>
        <v>0.75069597286018508</v>
      </c>
      <c r="U74" s="27">
        <f t="shared" ca="1" si="7"/>
        <v>-0.65762904443621306</v>
      </c>
      <c r="V74" s="7"/>
      <c r="W74" s="28">
        <f t="shared" ca="1" si="8"/>
        <v>0.75371028377743221</v>
      </c>
      <c r="X74" s="27">
        <f t="shared" ca="1" si="11"/>
        <v>303.30980480950268</v>
      </c>
      <c r="Y74" s="7"/>
      <c r="Z74" s="28">
        <f t="shared" si="12"/>
        <v>303.37199999999996</v>
      </c>
      <c r="AA74" s="27">
        <f t="shared" si="9"/>
        <v>5.294840258360237</v>
      </c>
      <c r="AB74" s="7"/>
      <c r="AC74" s="28">
        <f t="shared" ca="1" si="0"/>
        <v>-6.2195190497277508E-2</v>
      </c>
      <c r="AD74" s="27">
        <f t="shared" ca="1" si="10"/>
        <v>1.6934830451930338E-2</v>
      </c>
      <c r="AE74" s="7">
        <v>95</v>
      </c>
    </row>
    <row r="75" spans="1:31" s="26" customFormat="1" x14ac:dyDescent="0.25">
      <c r="A75" s="26">
        <v>55</v>
      </c>
      <c r="B75" s="26">
        <v>614</v>
      </c>
      <c r="C75" s="26">
        <v>11829</v>
      </c>
      <c r="D75" s="26">
        <v>11779</v>
      </c>
      <c r="E75" s="26">
        <v>14512</v>
      </c>
      <c r="F75" s="26">
        <v>14556</v>
      </c>
      <c r="G75" s="27"/>
      <c r="H75" s="7"/>
      <c r="I75" s="28">
        <f t="shared" si="1"/>
        <v>-2683</v>
      </c>
      <c r="J75" s="27">
        <f t="shared" si="1"/>
        <v>-2777</v>
      </c>
      <c r="K75" s="7"/>
      <c r="L75" s="124">
        <f t="shared" si="2"/>
        <v>0.68595265177325759</v>
      </c>
      <c r="M75" s="27">
        <f t="shared" ca="1" si="3"/>
        <v>1.1516285955570808E-6</v>
      </c>
      <c r="N75" s="44"/>
      <c r="O75" s="44"/>
      <c r="P75" s="7"/>
      <c r="Q75" s="28">
        <f t="shared" ca="1" si="4"/>
        <v>-2642.90356756954</v>
      </c>
      <c r="R75" s="27">
        <f t="shared" ca="1" si="5"/>
        <v>-2798.1074155355027</v>
      </c>
      <c r="S75" s="7"/>
      <c r="T75" s="28">
        <f t="shared" ca="1" si="6"/>
        <v>0.68369503625303552</v>
      </c>
      <c r="U75" s="27">
        <f t="shared" ca="1" si="7"/>
        <v>-0.72700063798722014</v>
      </c>
      <c r="V75" s="7"/>
      <c r="W75" s="28">
        <f t="shared" ca="1" si="8"/>
        <v>0.68702579137068054</v>
      </c>
      <c r="X75" s="27">
        <f t="shared" ca="1" si="11"/>
        <v>308.82371427579801</v>
      </c>
      <c r="Y75" s="7"/>
      <c r="Z75" s="28">
        <f t="shared" si="12"/>
        <v>308.89799999999997</v>
      </c>
      <c r="AA75" s="27">
        <f t="shared" si="9"/>
        <v>5.3912871528254431</v>
      </c>
      <c r="AB75" s="7"/>
      <c r="AC75" s="28">
        <f t="shared" ca="1" si="0"/>
        <v>-7.4285724201956782E-2</v>
      </c>
      <c r="AD75" s="27">
        <f t="shared" ca="1" si="10"/>
        <v>1.7670996151878171E-2</v>
      </c>
      <c r="AE75" s="7">
        <v>94</v>
      </c>
    </row>
    <row r="76" spans="1:31" s="26" customFormat="1" x14ac:dyDescent="0.25">
      <c r="A76" s="26">
        <v>56</v>
      </c>
      <c r="B76" s="26">
        <v>626</v>
      </c>
      <c r="C76" s="26">
        <v>11966</v>
      </c>
      <c r="D76" s="26">
        <v>11649</v>
      </c>
      <c r="E76" s="26">
        <v>14358</v>
      </c>
      <c r="F76" s="26">
        <v>14675</v>
      </c>
      <c r="G76" s="27"/>
      <c r="H76" s="7"/>
      <c r="I76" s="28">
        <f t="shared" si="1"/>
        <v>-2392</v>
      </c>
      <c r="J76" s="27">
        <f t="shared" si="1"/>
        <v>-3026</v>
      </c>
      <c r="K76" s="7"/>
      <c r="L76" s="124">
        <f t="shared" si="2"/>
        <v>0.61099926758155187</v>
      </c>
      <c r="M76" s="27">
        <f t="shared" ca="1" si="3"/>
        <v>1.0867152605112441E-6</v>
      </c>
      <c r="N76" s="44"/>
      <c r="O76" s="44"/>
      <c r="P76" s="7"/>
      <c r="Q76" s="28">
        <f t="shared" ca="1" si="4"/>
        <v>-2351.90356756954</v>
      </c>
      <c r="R76" s="27">
        <f t="shared" ca="1" si="5"/>
        <v>-3047.1074155355027</v>
      </c>
      <c r="S76" s="7"/>
      <c r="T76" s="28">
        <f t="shared" ca="1" si="6"/>
        <v>0.60841599164809146</v>
      </c>
      <c r="U76" s="27">
        <f t="shared" ca="1" si="7"/>
        <v>-0.7916954948943391</v>
      </c>
      <c r="V76" s="7"/>
      <c r="W76" s="28">
        <f t="shared" ca="1" si="8"/>
        <v>0.61204172394059586</v>
      </c>
      <c r="X76" s="27">
        <f t="shared" ca="1" si="11"/>
        <v>314.49758962882288</v>
      </c>
      <c r="Y76" s="7"/>
      <c r="Z76" s="28">
        <f t="shared" si="12"/>
        <v>314.53199999999998</v>
      </c>
      <c r="AA76" s="27">
        <f t="shared" si="9"/>
        <v>5.4896190028828045</v>
      </c>
      <c r="AB76" s="7"/>
      <c r="AC76" s="28">
        <f t="shared" ca="1" si="0"/>
        <v>-3.4410371177102661E-2</v>
      </c>
      <c r="AD76" s="27">
        <f t="shared" ca="1" si="10"/>
        <v>-3.1648248086241892E-2</v>
      </c>
      <c r="AE76" s="7">
        <v>93</v>
      </c>
    </row>
    <row r="77" spans="1:31" s="26" customFormat="1" x14ac:dyDescent="0.25">
      <c r="A77" s="26">
        <v>57</v>
      </c>
      <c r="B77" s="26">
        <v>631</v>
      </c>
      <c r="C77" s="26">
        <v>12125</v>
      </c>
      <c r="D77" s="26">
        <v>11547</v>
      </c>
      <c r="E77" s="26">
        <v>14208</v>
      </c>
      <c r="F77" s="26">
        <v>14786</v>
      </c>
      <c r="G77" s="27"/>
      <c r="H77" s="7"/>
      <c r="I77" s="28">
        <f t="shared" si="1"/>
        <v>-2083</v>
      </c>
      <c r="J77" s="27">
        <f t="shared" si="1"/>
        <v>-3239</v>
      </c>
      <c r="K77" s="7"/>
      <c r="L77" s="124">
        <f t="shared" si="2"/>
        <v>0.52947236851952928</v>
      </c>
      <c r="M77" s="27">
        <f t="shared" ca="1" si="3"/>
        <v>8.3292415683723318E-6</v>
      </c>
      <c r="N77" s="44"/>
      <c r="O77" s="44"/>
      <c r="P77" s="7"/>
      <c r="Q77" s="28">
        <f t="shared" ca="1" si="4"/>
        <v>-2042.90356756954</v>
      </c>
      <c r="R77" s="27">
        <f t="shared" ca="1" si="5"/>
        <v>-3260.1074155355027</v>
      </c>
      <c r="S77" s="7"/>
      <c r="T77" s="28">
        <f t="shared" ca="1" si="6"/>
        <v>0.52848051129438789</v>
      </c>
      <c r="U77" s="27">
        <f t="shared" ca="1" si="7"/>
        <v>-0.84703687851368181</v>
      </c>
      <c r="V77" s="7"/>
      <c r="W77" s="28">
        <f t="shared" ca="1" si="8"/>
        <v>0.53235841106397874</v>
      </c>
      <c r="X77" s="27">
        <f t="shared" ca="1" si="11"/>
        <v>320.05522632296413</v>
      </c>
      <c r="Y77" s="7"/>
      <c r="Z77" s="28">
        <f t="shared" si="12"/>
        <v>320.21099999999996</v>
      </c>
      <c r="AA77" s="27">
        <f t="shared" si="9"/>
        <v>5.588736251103561</v>
      </c>
      <c r="AB77" s="7"/>
      <c r="AC77" s="28">
        <f t="shared" ca="1" si="0"/>
        <v>-0.15577367703582468</v>
      </c>
      <c r="AD77" s="27">
        <f t="shared" ca="1" si="10"/>
        <v>3.002539782715985E-2</v>
      </c>
      <c r="AE77" s="7">
        <v>92</v>
      </c>
    </row>
    <row r="78" spans="1:31" s="26" customFormat="1" x14ac:dyDescent="0.25">
      <c r="A78" s="26">
        <v>58</v>
      </c>
      <c r="B78" s="26">
        <v>634</v>
      </c>
      <c r="C78" s="26">
        <v>12295</v>
      </c>
      <c r="D78" s="26">
        <v>11441</v>
      </c>
      <c r="E78" s="26">
        <v>14028</v>
      </c>
      <c r="F78" s="26">
        <v>14871</v>
      </c>
      <c r="G78" s="27"/>
      <c r="H78" s="7"/>
      <c r="I78" s="28">
        <f t="shared" si="1"/>
        <v>-1733</v>
      </c>
      <c r="J78" s="27">
        <f t="shared" si="1"/>
        <v>-3430</v>
      </c>
      <c r="K78" s="7"/>
      <c r="L78" s="124">
        <f t="shared" si="2"/>
        <v>0.442322045891475</v>
      </c>
      <c r="M78" s="27">
        <f t="shared" ca="1" si="3"/>
        <v>7.812928271781393E-8</v>
      </c>
      <c r="N78" s="44"/>
      <c r="O78" s="44"/>
      <c r="P78" s="7"/>
      <c r="Q78" s="28">
        <f t="shared" ca="1" si="4"/>
        <v>-1692.90356756954</v>
      </c>
      <c r="R78" s="27">
        <f t="shared" ca="1" si="5"/>
        <v>-3451.1074155355027</v>
      </c>
      <c r="S78" s="7"/>
      <c r="T78" s="28">
        <f t="shared" ca="1" si="6"/>
        <v>0.43793870506851007</v>
      </c>
      <c r="U78" s="27">
        <f t="shared" ca="1" si="7"/>
        <v>-0.89666225067938354</v>
      </c>
      <c r="V78" s="7"/>
      <c r="W78" s="28">
        <f t="shared" ca="1" si="8"/>
        <v>0.44204252973323399</v>
      </c>
      <c r="X78" s="27">
        <f t="shared" ca="1" si="11"/>
        <v>325.96169847211786</v>
      </c>
      <c r="Y78" s="7"/>
      <c r="Z78" s="28">
        <f t="shared" si="12"/>
        <v>325.91699999999997</v>
      </c>
      <c r="AA78" s="27">
        <f t="shared" si="9"/>
        <v>5.6883247382223585</v>
      </c>
      <c r="AB78" s="7"/>
      <c r="AC78" s="28">
        <f t="shared" ca="1" si="0"/>
        <v>4.4698472117886467E-2</v>
      </c>
      <c r="AD78" s="27">
        <f t="shared" ca="1" si="10"/>
        <v>-0.11624380796348532</v>
      </c>
      <c r="AE78" s="7">
        <v>91</v>
      </c>
    </row>
    <row r="79" spans="1:31" s="26" customFormat="1" x14ac:dyDescent="0.25">
      <c r="A79" s="26">
        <v>59</v>
      </c>
      <c r="B79" s="26">
        <v>628</v>
      </c>
      <c r="C79" s="26">
        <v>12464</v>
      </c>
      <c r="D79" s="26">
        <v>11374</v>
      </c>
      <c r="E79" s="26">
        <v>13860</v>
      </c>
      <c r="F79" s="26">
        <v>14955</v>
      </c>
      <c r="G79" s="27"/>
      <c r="H79" s="7"/>
      <c r="I79" s="28">
        <f t="shared" si="1"/>
        <v>-1396</v>
      </c>
      <c r="J79" s="27">
        <f t="shared" si="1"/>
        <v>-3581</v>
      </c>
      <c r="K79" s="7"/>
      <c r="L79" s="124">
        <f t="shared" si="2"/>
        <v>0.35167019340786321</v>
      </c>
      <c r="M79" s="27">
        <f t="shared" ca="1" si="3"/>
        <v>1.1370109169164495E-5</v>
      </c>
      <c r="N79" s="44"/>
      <c r="O79" s="44"/>
      <c r="P79" s="7"/>
      <c r="Q79" s="28">
        <f t="shared" ca="1" si="4"/>
        <v>-1355.90356756954</v>
      </c>
      <c r="R79" s="27">
        <f t="shared" ca="1" si="5"/>
        <v>-3602.1074155355027</v>
      </c>
      <c r="S79" s="7"/>
      <c r="T79" s="28">
        <f t="shared" ca="1" si="6"/>
        <v>0.35075988021673632</v>
      </c>
      <c r="U79" s="27">
        <f t="shared" ca="1" si="7"/>
        <v>-0.93589487474755606</v>
      </c>
      <c r="V79" s="7"/>
      <c r="W79" s="28">
        <f t="shared" ca="1" si="8"/>
        <v>0.35504215265571371</v>
      </c>
      <c r="X79" s="27">
        <f t="shared" ca="1" si="11"/>
        <v>331.4295816967541</v>
      </c>
      <c r="Y79" s="7"/>
      <c r="Z79" s="28">
        <f t="shared" si="12"/>
        <v>331.56899999999996</v>
      </c>
      <c r="AA79" s="27">
        <f t="shared" si="9"/>
        <v>5.7869707475450776</v>
      </c>
      <c r="AB79" s="7"/>
      <c r="AC79" s="28">
        <f t="shared" ca="1" si="0"/>
        <v>-0.13941830324586135</v>
      </c>
      <c r="AD79" s="27">
        <f t="shared" ca="1" si="10"/>
        <v>7.7897047440274036E-3</v>
      </c>
      <c r="AE79" s="7">
        <v>90</v>
      </c>
    </row>
    <row r="80" spans="1:31" s="26" customFormat="1" x14ac:dyDescent="0.25">
      <c r="A80" s="26">
        <v>60</v>
      </c>
      <c r="B80" s="26">
        <v>635</v>
      </c>
      <c r="C80" s="26">
        <v>12646</v>
      </c>
      <c r="D80" s="26">
        <v>11310</v>
      </c>
      <c r="E80" s="26">
        <v>13675</v>
      </c>
      <c r="F80" s="26">
        <v>15008</v>
      </c>
      <c r="G80" s="27"/>
      <c r="H80" s="7"/>
      <c r="I80" s="28">
        <f t="shared" si="1"/>
        <v>-1029</v>
      </c>
      <c r="J80" s="27">
        <f t="shared" si="1"/>
        <v>-3698</v>
      </c>
      <c r="K80" s="7"/>
      <c r="L80" s="124">
        <f t="shared" si="2"/>
        <v>0.25653265989895785</v>
      </c>
      <c r="M80" s="27">
        <f t="shared" ca="1" si="3"/>
        <v>1.3748692282386423E-5</v>
      </c>
      <c r="N80" s="44"/>
      <c r="O80" s="44"/>
      <c r="P80" s="7"/>
      <c r="Q80" s="28">
        <f t="shared" ca="1" si="4"/>
        <v>-988.90356756953997</v>
      </c>
      <c r="R80" s="27">
        <f t="shared" ca="1" si="5"/>
        <v>-3719.1074155355027</v>
      </c>
      <c r="S80" s="7"/>
      <c r="T80" s="28">
        <f t="shared" ca="1" si="6"/>
        <v>0.25582032911703012</v>
      </c>
      <c r="U80" s="27">
        <f t="shared" ca="1" si="7"/>
        <v>-0.96629366293282881</v>
      </c>
      <c r="V80" s="7"/>
      <c r="W80" s="28">
        <f t="shared" ca="1" si="8"/>
        <v>0.26024058280570583</v>
      </c>
      <c r="X80" s="27">
        <f t="shared" ca="1" si="11"/>
        <v>337.13121580451809</v>
      </c>
      <c r="Y80" s="7"/>
      <c r="Z80" s="28">
        <f t="shared" si="12"/>
        <v>337.28399999999993</v>
      </c>
      <c r="AA80" s="27">
        <f t="shared" si="9"/>
        <v>5.886716314296554</v>
      </c>
      <c r="AB80" s="7"/>
      <c r="AC80" s="28">
        <f t="shared" ca="1" si="0"/>
        <v>-0.15278419548184274</v>
      </c>
      <c r="AD80" s="27">
        <f t="shared" ca="1" si="10"/>
        <v>1.6085171682220789E-3</v>
      </c>
      <c r="AE80" s="7">
        <v>89</v>
      </c>
    </row>
    <row r="81" spans="1:31" s="26" customFormat="1" x14ac:dyDescent="0.25">
      <c r="A81" s="26">
        <v>61</v>
      </c>
      <c r="B81" s="26">
        <v>623</v>
      </c>
      <c r="C81" s="26">
        <v>12837</v>
      </c>
      <c r="D81" s="26">
        <v>11270</v>
      </c>
      <c r="E81" s="26">
        <v>13494</v>
      </c>
      <c r="F81" s="26">
        <v>15056</v>
      </c>
      <c r="G81" s="27"/>
      <c r="H81" s="7"/>
      <c r="I81" s="28">
        <f t="shared" si="1"/>
        <v>-657</v>
      </c>
      <c r="J81" s="27">
        <f t="shared" si="1"/>
        <v>-3786</v>
      </c>
      <c r="K81" s="7"/>
      <c r="L81" s="124">
        <f t="shared" si="2"/>
        <v>0.16070721341315233</v>
      </c>
      <c r="M81" s="27">
        <f t="shared" ca="1" si="3"/>
        <v>1.1586434861055221E-5</v>
      </c>
      <c r="N81" s="44"/>
      <c r="O81" s="44"/>
      <c r="P81" s="7"/>
      <c r="Q81" s="28">
        <f t="shared" ca="1" si="4"/>
        <v>-616.90356756953997</v>
      </c>
      <c r="R81" s="27">
        <f t="shared" ca="1" si="5"/>
        <v>-3807.1074155355027</v>
      </c>
      <c r="S81" s="7"/>
      <c r="T81" s="28">
        <f t="shared" ca="1" si="6"/>
        <v>0.15958732364266859</v>
      </c>
      <c r="U81" s="27">
        <f t="shared" ca="1" si="7"/>
        <v>-0.98915770874739295</v>
      </c>
      <c r="V81" s="7"/>
      <c r="W81" s="28">
        <f t="shared" ca="1" si="8"/>
        <v>0.16411109867283064</v>
      </c>
      <c r="X81" s="27">
        <f t="shared" ca="1" si="11"/>
        <v>342.78424919014537</v>
      </c>
      <c r="Y81" s="7"/>
      <c r="Z81" s="28">
        <f t="shared" si="12"/>
        <v>342.89099999999996</v>
      </c>
      <c r="AA81" s="27">
        <f t="shared" si="9"/>
        <v>5.9845769254558752</v>
      </c>
      <c r="AB81" s="7"/>
      <c r="AC81" s="28">
        <f t="shared" ca="1" si="0"/>
        <v>-0.10675080985458862</v>
      </c>
      <c r="AD81" s="27">
        <f t="shared" ca="1" si="10"/>
        <v>-0.13280189043894097</v>
      </c>
      <c r="AE81" s="7">
        <v>88</v>
      </c>
    </row>
    <row r="82" spans="1:31" s="26" customFormat="1" x14ac:dyDescent="0.25">
      <c r="A82" s="26">
        <v>62</v>
      </c>
      <c r="B82" s="26">
        <v>632</v>
      </c>
      <c r="C82" s="26">
        <v>13021</v>
      </c>
      <c r="D82" s="26">
        <v>11250</v>
      </c>
      <c r="E82" s="26">
        <v>13301</v>
      </c>
      <c r="F82" s="26">
        <v>15078</v>
      </c>
      <c r="G82" s="27"/>
      <c r="H82" s="7"/>
      <c r="I82" s="28">
        <f t="shared" si="1"/>
        <v>-280</v>
      </c>
      <c r="J82" s="27">
        <f t="shared" si="1"/>
        <v>-3828</v>
      </c>
      <c r="K82" s="7"/>
      <c r="L82" s="124">
        <f t="shared" si="2"/>
        <v>6.1929545871270579E-2</v>
      </c>
      <c r="M82" s="27">
        <f t="shared" ca="1" si="3"/>
        <v>2.2127255426042899E-5</v>
      </c>
      <c r="N82" s="44"/>
      <c r="O82" s="44"/>
      <c r="P82" s="7"/>
      <c r="Q82" s="28">
        <f t="shared" ca="1" si="4"/>
        <v>-239.90356756954</v>
      </c>
      <c r="R82" s="27">
        <f t="shared" ca="1" si="5"/>
        <v>-3849.1074155355027</v>
      </c>
      <c r="S82" s="7"/>
      <c r="T82" s="28">
        <f t="shared" ca="1" si="6"/>
        <v>6.2060863793651638E-2</v>
      </c>
      <c r="U82" s="27">
        <f t="shared" ca="1" si="7"/>
        <v>-1.0000700942497986</v>
      </c>
      <c r="V82" s="7"/>
      <c r="W82" s="28">
        <f t="shared" ca="1" si="8"/>
        <v>6.6633507544800977E-2</v>
      </c>
      <c r="X82" s="27">
        <f t="shared" ca="1" si="11"/>
        <v>348.39246399287993</v>
      </c>
      <c r="Y82" s="7"/>
      <c r="Z82" s="28">
        <f t="shared" si="12"/>
        <v>348.57899999999995</v>
      </c>
      <c r="AA82" s="27">
        <f t="shared" si="9"/>
        <v>6.0838512533093132</v>
      </c>
      <c r="AB82" s="7"/>
      <c r="AC82" s="28">
        <f t="shared" ca="1" si="0"/>
        <v>-0.18653600712002572</v>
      </c>
      <c r="AD82" s="27">
        <f t="shared" ca="1" si="10"/>
        <v>-5.9294284762756888E-2</v>
      </c>
      <c r="AE82" s="7">
        <v>87</v>
      </c>
    </row>
    <row r="83" spans="1:31" s="26" customFormat="1" x14ac:dyDescent="0.25">
      <c r="A83" s="26">
        <v>63</v>
      </c>
      <c r="B83" s="26">
        <v>604</v>
      </c>
      <c r="C83" s="26">
        <v>13207</v>
      </c>
      <c r="D83" s="26">
        <v>11245</v>
      </c>
      <c r="E83" s="26">
        <v>13120</v>
      </c>
      <c r="F83" s="26">
        <v>15077</v>
      </c>
      <c r="G83" s="27"/>
      <c r="H83" s="7"/>
      <c r="I83" s="28">
        <f t="shared" si="1"/>
        <v>87</v>
      </c>
      <c r="J83" s="27">
        <f t="shared" si="1"/>
        <v>-3832</v>
      </c>
      <c r="K83" s="7"/>
      <c r="L83" s="124">
        <f t="shared" si="2"/>
        <v>-3.3056067667975107E-2</v>
      </c>
      <c r="M83" s="27">
        <f t="shared" ca="1" si="3"/>
        <v>2.2598454868428029E-5</v>
      </c>
      <c r="N83" s="44"/>
      <c r="O83" s="44"/>
      <c r="P83" s="7"/>
      <c r="Q83" s="28">
        <f t="shared" ca="1" si="4"/>
        <v>127.09643243046</v>
      </c>
      <c r="R83" s="27">
        <f t="shared" ca="1" si="5"/>
        <v>-3853.1074155355027</v>
      </c>
      <c r="S83" s="7"/>
      <c r="T83" s="28">
        <f t="shared" ca="1" si="6"/>
        <v>-3.2878687306054519E-2</v>
      </c>
      <c r="U83" s="27">
        <f t="shared" ca="1" si="7"/>
        <v>-1.0011093690595514</v>
      </c>
      <c r="V83" s="7"/>
      <c r="W83" s="28">
        <f t="shared" ca="1" si="8"/>
        <v>-2.8302284451585447E-2</v>
      </c>
      <c r="X83" s="27">
        <f t="shared" ca="1" si="11"/>
        <v>353.82375410147279</v>
      </c>
      <c r="Y83" s="7"/>
      <c r="Z83" s="28">
        <f t="shared" si="12"/>
        <v>354.01499999999993</v>
      </c>
      <c r="AA83" s="27">
        <f t="shared" si="9"/>
        <v>6.1787273514477246</v>
      </c>
      <c r="AB83" s="7"/>
      <c r="AC83" s="28">
        <f t="shared" ca="1" si="0"/>
        <v>-0.1912458985271428</v>
      </c>
      <c r="AD83" s="27">
        <f t="shared" ca="1" si="10"/>
        <v>3.7485233753557168E-2</v>
      </c>
      <c r="AE83" s="7">
        <v>86</v>
      </c>
    </row>
    <row r="84" spans="1:31" s="26" customFormat="1" x14ac:dyDescent="0.25">
      <c r="A84" s="26">
        <v>64</v>
      </c>
      <c r="B84" s="26">
        <v>616</v>
      </c>
      <c r="C84" s="26">
        <v>13395</v>
      </c>
      <c r="D84" s="26">
        <v>11261</v>
      </c>
      <c r="E84" s="26">
        <v>12931</v>
      </c>
      <c r="F84" s="26">
        <v>15065</v>
      </c>
      <c r="G84" s="27"/>
      <c r="H84" s="7"/>
      <c r="I84" s="28">
        <f t="shared" si="1"/>
        <v>464</v>
      </c>
      <c r="J84" s="27">
        <f t="shared" si="1"/>
        <v>-3804</v>
      </c>
      <c r="K84" s="7"/>
      <c r="L84" s="124">
        <f t="shared" si="2"/>
        <v>-0.12961714658629481</v>
      </c>
      <c r="M84" s="27">
        <f t="shared" ca="1" si="3"/>
        <v>1.4093451094275876E-5</v>
      </c>
      <c r="N84" s="44"/>
      <c r="O84" s="44"/>
      <c r="P84" s="7"/>
      <c r="Q84" s="28">
        <f t="shared" ca="1" si="4"/>
        <v>504.09643243045997</v>
      </c>
      <c r="R84" s="27">
        <f t="shared" ca="1" si="5"/>
        <v>-3825.1074155355027</v>
      </c>
      <c r="S84" s="7"/>
      <c r="T84" s="28">
        <f t="shared" ca="1" si="6"/>
        <v>-0.13040514715507145</v>
      </c>
      <c r="U84" s="27">
        <f t="shared" ca="1" si="7"/>
        <v>-0.99383444539128107</v>
      </c>
      <c r="V84" s="7"/>
      <c r="W84" s="28">
        <f t="shared" ca="1" si="8"/>
        <v>-0.12586302204197347</v>
      </c>
      <c r="X84" s="27">
        <f ca="1">IF(MOD(ATAN2(U84,W84)*180/PI()-$J$9+360,360)&lt;355,MOD(ATAN2(U84,W84)*180/PI()-$J$9+360,360)+360,MOD(ATAN2(U84,W84)*180/PI()-$J$9+360,360))</f>
        <v>359.42211520400099</v>
      </c>
      <c r="Y84" s="7"/>
      <c r="Z84" s="28">
        <f t="shared" si="12"/>
        <v>359.55899999999991</v>
      </c>
      <c r="AA84" s="27">
        <f t="shared" si="9"/>
        <v>6.2754884051782902</v>
      </c>
      <c r="AB84" s="7"/>
      <c r="AC84" s="28">
        <f t="shared" ref="AC84:AC147" ca="1" si="13">X84-Z84</f>
        <v>-0.13688479599892389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13347</v>
      </c>
      <c r="D85" s="26">
        <v>11219</v>
      </c>
      <c r="E85" s="26">
        <v>12885</v>
      </c>
      <c r="F85" s="26">
        <v>15010</v>
      </c>
      <c r="G85" s="27"/>
      <c r="H85" s="7"/>
      <c r="I85" s="28">
        <f t="shared" ref="I85:J148" si="14">C85-E85</f>
        <v>462</v>
      </c>
      <c r="J85" s="27">
        <f t="shared" si="14"/>
        <v>-3791</v>
      </c>
      <c r="K85" s="7"/>
      <c r="L85" s="124">
        <f>$O$3*SIN(2*PI()/$O$4*($Z85+$O$5))+$O$6</f>
        <v>-0.12887889311548001</v>
      </c>
      <c r="M85" s="27">
        <f t="shared" ref="M85:M148" ca="1" si="15">(W85-L85)^2</f>
        <v>1.2375034645545318E-5</v>
      </c>
      <c r="N85" s="44"/>
      <c r="O85" s="44"/>
      <c r="P85" s="7"/>
      <c r="Q85" s="28">
        <f t="shared" ref="Q85:Q148" ca="1" si="16">I85-$J$4</f>
        <v>502.09643243045997</v>
      </c>
      <c r="R85" s="27">
        <f t="shared" ref="R85:R148" ca="1" si="17">J85-$J$3</f>
        <v>-3812.1074155355027</v>
      </c>
      <c r="S85" s="7"/>
      <c r="T85" s="28">
        <f t="shared" ref="T85:T148" ca="1" si="18">Q85/$J$7</f>
        <v>-0.1298877654052093</v>
      </c>
      <c r="U85" s="27">
        <f t="shared" ref="U85:U148" ca="1" si="19">R85/$J$6</f>
        <v>-0.9904568022595841</v>
      </c>
      <c r="V85" s="7"/>
      <c r="W85" s="28">
        <f t="shared" ref="W85:W148" ca="1" si="20">(T85-U85*SIN(-$J$11*PI()/180))/(COS(-$J$11*PI()/180))</f>
        <v>-0.1253610763713125</v>
      </c>
      <c r="X85" s="27">
        <f ca="1">IF(MOD(ATAN2(U85,W85)*180/PI()-$J$9+360,360)&lt;355,MOD(ATAN2(U85,W85)*180/PI()-$J$9+360,360)+360,MOD(ATAN2(U85,W85)*180/PI()-$J$9+360,360))</f>
        <v>359.41789129848326</v>
      </c>
      <c r="Y85" s="7"/>
      <c r="Z85" s="28">
        <f t="shared" si="12"/>
        <v>359.55899999999991</v>
      </c>
      <c r="AA85" s="27">
        <f t="shared" ref="AA85:AA148" si="21">Z85*PI()/180</f>
        <v>6.2754884051782902</v>
      </c>
      <c r="AB85" s="7"/>
      <c r="AC85" s="28">
        <f t="shared" ca="1" si="13"/>
        <v>-0.14110870151665722</v>
      </c>
      <c r="AD85" s="27"/>
      <c r="AE85" s="7"/>
    </row>
    <row r="86" spans="1:31" s="26" customFormat="1" x14ac:dyDescent="0.25">
      <c r="A86" s="26">
        <v>1</v>
      </c>
      <c r="B86" s="26">
        <v>-588</v>
      </c>
      <c r="C86" s="26">
        <v>13168</v>
      </c>
      <c r="D86" s="26">
        <v>11203</v>
      </c>
      <c r="E86" s="26">
        <v>13062</v>
      </c>
      <c r="F86" s="26">
        <v>15020</v>
      </c>
      <c r="G86" s="27"/>
      <c r="H86" s="7"/>
      <c r="I86" s="28">
        <f t="shared" si="14"/>
        <v>106</v>
      </c>
      <c r="J86" s="27">
        <f t="shared" si="14"/>
        <v>-3817</v>
      </c>
      <c r="K86" s="7"/>
      <c r="L86" s="124">
        <f t="shared" ref="L86:L149" si="22">$O$3*SIN(2*PI()/$O$4*($Z86+$O$5))+$O$6</f>
        <v>-3.7031263677542267E-2</v>
      </c>
      <c r="M86" s="27">
        <f t="shared" ca="1" si="15"/>
        <v>1.4409495590131044E-5</v>
      </c>
      <c r="N86" s="44"/>
      <c r="O86" s="44"/>
      <c r="P86" s="7"/>
      <c r="Q86" s="28">
        <f t="shared" ca="1" si="16"/>
        <v>146.09643243046</v>
      </c>
      <c r="R86" s="27">
        <f t="shared" ca="1" si="17"/>
        <v>-3838.1074155355027</v>
      </c>
      <c r="S86" s="7"/>
      <c r="T86" s="28">
        <f t="shared" ca="1" si="18"/>
        <v>-3.7793813929745027E-2</v>
      </c>
      <c r="U86" s="27">
        <f t="shared" ca="1" si="19"/>
        <v>-0.99721208852297805</v>
      </c>
      <c r="V86" s="7"/>
      <c r="W86" s="28">
        <f t="shared" ca="1" si="20"/>
        <v>-3.3235279537674051E-2</v>
      </c>
      <c r="X86" s="27">
        <f ca="1">MOD(ATAN2(U86,W86)*180/PI()-$J$9+360,360)</f>
        <v>354.11323933522635</v>
      </c>
      <c r="Y86" s="7"/>
      <c r="Z86" s="28">
        <f t="shared" ref="Z86:Z149" si="23">360/40000*B86+Z85</f>
        <v>354.26699999999994</v>
      </c>
      <c r="AA86" s="27">
        <f t="shared" si="21"/>
        <v>6.1831255811627504</v>
      </c>
      <c r="AB86" s="7"/>
      <c r="AC86" s="28">
        <f t="shared" ca="1" si="13"/>
        <v>-0.15376066477358563</v>
      </c>
      <c r="AD86" s="27"/>
      <c r="AE86" s="7"/>
    </row>
    <row r="87" spans="1:31" s="26" customFormat="1" x14ac:dyDescent="0.25">
      <c r="A87" s="26">
        <v>2</v>
      </c>
      <c r="B87" s="26">
        <v>-604</v>
      </c>
      <c r="C87" s="26">
        <v>12981</v>
      </c>
      <c r="D87" s="26">
        <v>11211</v>
      </c>
      <c r="E87" s="26">
        <v>13247</v>
      </c>
      <c r="F87" s="26">
        <v>15023</v>
      </c>
      <c r="G87" s="27"/>
      <c r="H87" s="7"/>
      <c r="I87" s="28">
        <f t="shared" si="14"/>
        <v>-266</v>
      </c>
      <c r="J87" s="27">
        <f t="shared" si="14"/>
        <v>-3812</v>
      </c>
      <c r="K87" s="7"/>
      <c r="L87" s="124">
        <f t="shared" si="22"/>
        <v>5.7639208017617898E-2</v>
      </c>
      <c r="M87" s="27">
        <f t="shared" ca="1" si="15"/>
        <v>2.86608672749735E-5</v>
      </c>
      <c r="N87" s="44"/>
      <c r="O87" s="44"/>
      <c r="P87" s="7"/>
      <c r="Q87" s="28">
        <f t="shared" ca="1" si="16"/>
        <v>-225.90356756954</v>
      </c>
      <c r="R87" s="27">
        <f t="shared" ca="1" si="17"/>
        <v>-3833.1074155355027</v>
      </c>
      <c r="S87" s="7"/>
      <c r="T87" s="28">
        <f t="shared" ca="1" si="18"/>
        <v>5.8439191544616527E-2</v>
      </c>
      <c r="U87" s="27">
        <f t="shared" ca="1" si="19"/>
        <v>-0.99591299501078689</v>
      </c>
      <c r="V87" s="7"/>
      <c r="W87" s="28">
        <f t="shared" ca="1" si="20"/>
        <v>6.2992792543426143E-2</v>
      </c>
      <c r="X87" s="27">
        <f ca="1">MOD(ATAN2(U87,W87)*180/PI()-$J$9+360,360)</f>
        <v>348.58516970811718</v>
      </c>
      <c r="Y87" s="7"/>
      <c r="Z87" s="28">
        <f t="shared" si="23"/>
        <v>348.83099999999996</v>
      </c>
      <c r="AA87" s="27">
        <f t="shared" si="21"/>
        <v>6.0882494830243399</v>
      </c>
      <c r="AB87" s="7"/>
      <c r="AC87" s="28">
        <f t="shared" ca="1" si="13"/>
        <v>-0.2458302918827826</v>
      </c>
      <c r="AD87" s="27"/>
      <c r="AE87" s="7"/>
    </row>
    <row r="88" spans="1:31" s="26" customFormat="1" x14ac:dyDescent="0.25">
      <c r="A88" s="26">
        <v>3</v>
      </c>
      <c r="B88" s="26">
        <v>-630</v>
      </c>
      <c r="C88" s="26">
        <v>12797</v>
      </c>
      <c r="D88" s="26">
        <v>11226</v>
      </c>
      <c r="E88" s="26">
        <v>13443</v>
      </c>
      <c r="F88" s="26">
        <v>15002</v>
      </c>
      <c r="G88" s="27"/>
      <c r="H88" s="7"/>
      <c r="I88" s="28">
        <f t="shared" si="14"/>
        <v>-646</v>
      </c>
      <c r="J88" s="27">
        <f t="shared" si="14"/>
        <v>-3776</v>
      </c>
      <c r="K88" s="7"/>
      <c r="L88" s="124">
        <f t="shared" si="22"/>
        <v>0.15582200676312297</v>
      </c>
      <c r="M88" s="27">
        <f t="shared" ca="1" si="15"/>
        <v>2.9502109993303609E-5</v>
      </c>
      <c r="N88" s="44"/>
      <c r="O88" s="44"/>
      <c r="P88" s="7"/>
      <c r="Q88" s="28">
        <f t="shared" ca="1" si="16"/>
        <v>-605.90356756953997</v>
      </c>
      <c r="R88" s="27">
        <f t="shared" ca="1" si="17"/>
        <v>-3797.1074155355027</v>
      </c>
      <c r="S88" s="7"/>
      <c r="T88" s="28">
        <f t="shared" ca="1" si="18"/>
        <v>0.1567417240184267</v>
      </c>
      <c r="U88" s="27">
        <f t="shared" ca="1" si="19"/>
        <v>-0.98655952172301065</v>
      </c>
      <c r="V88" s="7"/>
      <c r="W88" s="28">
        <f t="shared" ca="1" si="20"/>
        <v>0.16125359124587785</v>
      </c>
      <c r="X88" s="27">
        <f t="shared" ref="X88:X148" ca="1" si="24">MOD(ATAN2(U88,W88)*180/PI()-$J$9+360,360)</f>
        <v>342.92144729970641</v>
      </c>
      <c r="Y88" s="7"/>
      <c r="Z88" s="28">
        <f t="shared" si="23"/>
        <v>343.16099999999994</v>
      </c>
      <c r="AA88" s="27">
        <f t="shared" si="21"/>
        <v>5.9892893144362596</v>
      </c>
      <c r="AB88" s="7"/>
      <c r="AC88" s="28">
        <f t="shared" ca="1" si="13"/>
        <v>-0.2395527002935296</v>
      </c>
      <c r="AD88" s="27"/>
      <c r="AE88" s="7"/>
    </row>
    <row r="89" spans="1:31" s="26" customFormat="1" x14ac:dyDescent="0.25">
      <c r="A89" s="26">
        <v>4</v>
      </c>
      <c r="B89" s="26">
        <v>-633</v>
      </c>
      <c r="C89" s="26">
        <v>12607</v>
      </c>
      <c r="D89" s="26">
        <v>11268</v>
      </c>
      <c r="E89" s="26">
        <v>13622</v>
      </c>
      <c r="F89" s="26">
        <v>14961</v>
      </c>
      <c r="G89" s="27"/>
      <c r="H89" s="7"/>
      <c r="I89" s="28">
        <f t="shared" si="14"/>
        <v>-1015</v>
      </c>
      <c r="J89" s="27">
        <f t="shared" si="14"/>
        <v>-3693</v>
      </c>
      <c r="K89" s="7"/>
      <c r="L89" s="124">
        <f t="shared" si="22"/>
        <v>0.2529377278704818</v>
      </c>
      <c r="M89" s="27">
        <f t="shared" ca="1" si="15"/>
        <v>1.3507137720171657E-5</v>
      </c>
      <c r="N89" s="44"/>
      <c r="O89" s="44"/>
      <c r="P89" s="7"/>
      <c r="Q89" s="28">
        <f t="shared" ca="1" si="16"/>
        <v>-974.90356756953997</v>
      </c>
      <c r="R89" s="27">
        <f t="shared" ca="1" si="17"/>
        <v>-3714.1074155355027</v>
      </c>
      <c r="S89" s="7"/>
      <c r="T89" s="28">
        <f t="shared" ca="1" si="18"/>
        <v>0.25219865686799503</v>
      </c>
      <c r="U89" s="27">
        <f t="shared" ca="1" si="19"/>
        <v>-0.96499456942063766</v>
      </c>
      <c r="V89" s="7"/>
      <c r="W89" s="28">
        <f t="shared" ca="1" si="20"/>
        <v>0.25661293367698729</v>
      </c>
      <c r="X89" s="27">
        <f t="shared" ca="1" si="24"/>
        <v>337.31282432168632</v>
      </c>
      <c r="Y89" s="7"/>
      <c r="Z89" s="28">
        <f t="shared" si="23"/>
        <v>337.46399999999994</v>
      </c>
      <c r="AA89" s="27">
        <f t="shared" si="21"/>
        <v>5.8898579069501427</v>
      </c>
      <c r="AB89" s="7"/>
      <c r="AC89" s="28">
        <f t="shared" ca="1" si="13"/>
        <v>-0.15117567831362066</v>
      </c>
      <c r="AD89" s="27"/>
      <c r="AE89" s="7"/>
    </row>
    <row r="90" spans="1:31" s="26" customFormat="1" x14ac:dyDescent="0.25">
      <c r="A90" s="26">
        <v>5</v>
      </c>
      <c r="B90" s="26">
        <v>-631</v>
      </c>
      <c r="C90" s="26">
        <v>12427</v>
      </c>
      <c r="D90" s="26">
        <v>11329</v>
      </c>
      <c r="E90" s="26">
        <v>13805</v>
      </c>
      <c r="F90" s="26">
        <v>14905</v>
      </c>
      <c r="G90" s="27"/>
      <c r="H90" s="7"/>
      <c r="I90" s="28">
        <f t="shared" si="14"/>
        <v>-1378</v>
      </c>
      <c r="J90" s="27">
        <f t="shared" si="14"/>
        <v>-3576</v>
      </c>
      <c r="K90" s="7"/>
      <c r="L90" s="124">
        <f t="shared" si="22"/>
        <v>0.34726331924710235</v>
      </c>
      <c r="M90" s="27">
        <f t="shared" ca="1" si="15"/>
        <v>9.712011081405402E-6</v>
      </c>
      <c r="N90" s="44"/>
      <c r="O90" s="44"/>
      <c r="P90" s="7"/>
      <c r="Q90" s="28">
        <f t="shared" ca="1" si="16"/>
        <v>-1337.90356756954</v>
      </c>
      <c r="R90" s="27">
        <f t="shared" ca="1" si="17"/>
        <v>-3597.1074155355027</v>
      </c>
      <c r="S90" s="7"/>
      <c r="T90" s="28">
        <f t="shared" ca="1" si="18"/>
        <v>0.34610344446797686</v>
      </c>
      <c r="U90" s="27">
        <f t="shared" ca="1" si="19"/>
        <v>-0.93459578123536491</v>
      </c>
      <c r="V90" s="7"/>
      <c r="W90" s="28">
        <f t="shared" ca="1" si="20"/>
        <v>0.35037972921394006</v>
      </c>
      <c r="X90" s="27">
        <f t="shared" ca="1" si="24"/>
        <v>331.65337140149813</v>
      </c>
      <c r="Y90" s="7"/>
      <c r="Z90" s="28">
        <f t="shared" si="23"/>
        <v>331.78499999999997</v>
      </c>
      <c r="AA90" s="27">
        <f t="shared" si="21"/>
        <v>5.7907406587293861</v>
      </c>
      <c r="AB90" s="7"/>
      <c r="AC90" s="28">
        <f t="shared" ca="1" si="13"/>
        <v>-0.13162859850183395</v>
      </c>
      <c r="AD90" s="27"/>
      <c r="AE90" s="7"/>
    </row>
    <row r="91" spans="1:31" s="26" customFormat="1" x14ac:dyDescent="0.25">
      <c r="A91" s="26">
        <v>6</v>
      </c>
      <c r="B91" s="26">
        <v>-639</v>
      </c>
      <c r="C91" s="26">
        <v>12251</v>
      </c>
      <c r="D91" s="26">
        <v>11401</v>
      </c>
      <c r="E91" s="26">
        <v>13981</v>
      </c>
      <c r="F91" s="26">
        <v>14825</v>
      </c>
      <c r="G91" s="27"/>
      <c r="H91" s="7"/>
      <c r="I91" s="28">
        <f t="shared" si="14"/>
        <v>-1730</v>
      </c>
      <c r="J91" s="27">
        <f t="shared" si="14"/>
        <v>-3424</v>
      </c>
      <c r="K91" s="7"/>
      <c r="L91" s="124">
        <f t="shared" si="22"/>
        <v>0.43930957190828318</v>
      </c>
      <c r="M91" s="27">
        <f t="shared" ca="1" si="15"/>
        <v>3.8015260394370881E-6</v>
      </c>
      <c r="N91" s="44"/>
      <c r="O91" s="44"/>
      <c r="P91" s="7"/>
      <c r="Q91" s="28">
        <f t="shared" ca="1" si="16"/>
        <v>-1689.90356756954</v>
      </c>
      <c r="R91" s="27">
        <f t="shared" ca="1" si="17"/>
        <v>-3445.1074155355027</v>
      </c>
      <c r="S91" s="7"/>
      <c r="T91" s="28">
        <f t="shared" ca="1" si="18"/>
        <v>0.43716263244371684</v>
      </c>
      <c r="U91" s="27">
        <f t="shared" ca="1" si="19"/>
        <v>-0.89510333846475409</v>
      </c>
      <c r="V91" s="7"/>
      <c r="W91" s="28">
        <f t="shared" ca="1" si="20"/>
        <v>0.44125932215881197</v>
      </c>
      <c r="X91" s="27">
        <f t="shared" ca="1" si="24"/>
        <v>325.96245466415439</v>
      </c>
      <c r="Y91" s="7"/>
      <c r="Z91" s="28">
        <f t="shared" si="23"/>
        <v>326.03399999999999</v>
      </c>
      <c r="AA91" s="27">
        <f t="shared" si="21"/>
        <v>5.6903667734471925</v>
      </c>
      <c r="AB91" s="7"/>
      <c r="AC91" s="28">
        <f t="shared" ca="1" si="13"/>
        <v>-7.1545335845598856E-2</v>
      </c>
      <c r="AD91" s="27"/>
      <c r="AE91" s="7"/>
    </row>
    <row r="92" spans="1:31" s="26" customFormat="1" x14ac:dyDescent="0.25">
      <c r="A92" s="26">
        <v>7</v>
      </c>
      <c r="B92" s="26">
        <v>-632</v>
      </c>
      <c r="C92" s="26">
        <v>12087</v>
      </c>
      <c r="D92" s="26">
        <v>11503</v>
      </c>
      <c r="E92" s="26">
        <v>14155</v>
      </c>
      <c r="F92" s="26">
        <v>14739</v>
      </c>
      <c r="G92" s="27"/>
      <c r="H92" s="7"/>
      <c r="I92" s="28">
        <f t="shared" si="14"/>
        <v>-2068</v>
      </c>
      <c r="J92" s="27">
        <f t="shared" si="14"/>
        <v>-3236</v>
      </c>
      <c r="K92" s="7"/>
      <c r="L92" s="124">
        <f t="shared" si="22"/>
        <v>0.52600333820044554</v>
      </c>
      <c r="M92" s="27">
        <f t="shared" ca="1" si="15"/>
        <v>6.1063637253469575E-6</v>
      </c>
      <c r="N92" s="44"/>
      <c r="O92" s="44"/>
      <c r="P92" s="7"/>
      <c r="Q92" s="28">
        <f t="shared" ca="1" si="16"/>
        <v>-2027.90356756954</v>
      </c>
      <c r="R92" s="27">
        <f t="shared" ca="1" si="17"/>
        <v>-3257.1074155355027</v>
      </c>
      <c r="S92" s="7"/>
      <c r="T92" s="28">
        <f t="shared" ca="1" si="18"/>
        <v>0.52460014817042167</v>
      </c>
      <c r="U92" s="27">
        <f t="shared" ca="1" si="19"/>
        <v>-0.84625742240636714</v>
      </c>
      <c r="V92" s="7"/>
      <c r="W92" s="28">
        <f t="shared" ca="1" si="20"/>
        <v>0.52847444397020671</v>
      </c>
      <c r="X92" s="27">
        <f t="shared" ca="1" si="24"/>
        <v>320.22025172079134</v>
      </c>
      <c r="Y92" s="7"/>
      <c r="Z92" s="28">
        <f t="shared" si="23"/>
        <v>320.346</v>
      </c>
      <c r="AA92" s="27">
        <f t="shared" si="21"/>
        <v>5.5910924455937545</v>
      </c>
      <c r="AB92" s="7"/>
      <c r="AC92" s="28">
        <f t="shared" ca="1" si="13"/>
        <v>-0.12574827920866483</v>
      </c>
      <c r="AD92" s="27"/>
      <c r="AE92" s="7"/>
    </row>
    <row r="93" spans="1:31" s="26" customFormat="1" x14ac:dyDescent="0.25">
      <c r="A93" s="26">
        <v>8</v>
      </c>
      <c r="B93" s="26">
        <v>-624</v>
      </c>
      <c r="C93" s="26">
        <v>11932</v>
      </c>
      <c r="D93" s="26">
        <v>11606</v>
      </c>
      <c r="E93" s="26">
        <v>14306</v>
      </c>
      <c r="F93" s="26">
        <v>14627</v>
      </c>
      <c r="G93" s="27"/>
      <c r="H93" s="7"/>
      <c r="I93" s="28">
        <f t="shared" si="14"/>
        <v>-2374</v>
      </c>
      <c r="J93" s="27">
        <f t="shared" si="14"/>
        <v>-3021</v>
      </c>
      <c r="K93" s="7"/>
      <c r="L93" s="124">
        <f t="shared" si="22"/>
        <v>0.60652376665712027</v>
      </c>
      <c r="M93" s="27">
        <f t="shared" ca="1" si="15"/>
        <v>7.3193815429720189E-7</v>
      </c>
      <c r="N93" s="44"/>
      <c r="O93" s="44"/>
      <c r="P93" s="7"/>
      <c r="Q93" s="28">
        <f t="shared" ca="1" si="16"/>
        <v>-2333.90356756954</v>
      </c>
      <c r="R93" s="27">
        <f t="shared" ca="1" si="17"/>
        <v>-3042.1074155355027</v>
      </c>
      <c r="S93" s="7"/>
      <c r="T93" s="28">
        <f t="shared" ca="1" si="18"/>
        <v>0.60375955589933195</v>
      </c>
      <c r="U93" s="27">
        <f t="shared" ca="1" si="19"/>
        <v>-0.79039640138214795</v>
      </c>
      <c r="V93" s="7"/>
      <c r="W93" s="28">
        <f t="shared" ca="1" si="20"/>
        <v>0.60737930049882216</v>
      </c>
      <c r="X93" s="27">
        <f t="shared" ca="1" si="24"/>
        <v>314.66394138073667</v>
      </c>
      <c r="Y93" s="7"/>
      <c r="Z93" s="28">
        <f t="shared" si="23"/>
        <v>314.73</v>
      </c>
      <c r="AA93" s="27">
        <f t="shared" si="21"/>
        <v>5.4930747548017536</v>
      </c>
      <c r="AB93" s="7"/>
      <c r="AC93" s="28">
        <f t="shared" ca="1" si="13"/>
        <v>-6.6058619263344553E-2</v>
      </c>
      <c r="AD93" s="27"/>
      <c r="AE93" s="7"/>
    </row>
    <row r="94" spans="1:31" s="26" customFormat="1" x14ac:dyDescent="0.25">
      <c r="A94" s="26">
        <v>9</v>
      </c>
      <c r="B94" s="26">
        <v>-627</v>
      </c>
      <c r="C94" s="26">
        <v>11787</v>
      </c>
      <c r="D94" s="26">
        <v>11726</v>
      </c>
      <c r="E94" s="26">
        <v>14449</v>
      </c>
      <c r="F94" s="26">
        <v>14501</v>
      </c>
      <c r="G94" s="27"/>
      <c r="H94" s="7"/>
      <c r="I94" s="28">
        <f t="shared" si="14"/>
        <v>-2662</v>
      </c>
      <c r="J94" s="27">
        <f t="shared" si="14"/>
        <v>-2775</v>
      </c>
      <c r="K94" s="7"/>
      <c r="L94" s="124">
        <f t="shared" si="22"/>
        <v>0.68156802065225885</v>
      </c>
      <c r="M94" s="27">
        <f t="shared" ca="1" si="15"/>
        <v>5.2120714994598358E-10</v>
      </c>
      <c r="N94" s="44"/>
      <c r="O94" s="44"/>
      <c r="P94" s="7"/>
      <c r="Q94" s="28">
        <f t="shared" ca="1" si="16"/>
        <v>-2621.90356756954</v>
      </c>
      <c r="R94" s="27">
        <f t="shared" ca="1" si="17"/>
        <v>-2796.1074155355027</v>
      </c>
      <c r="S94" s="7"/>
      <c r="T94" s="28">
        <f t="shared" ca="1" si="18"/>
        <v>0.67826252787948282</v>
      </c>
      <c r="U94" s="27">
        <f t="shared" ca="1" si="19"/>
        <v>-0.72648100058234366</v>
      </c>
      <c r="V94" s="7"/>
      <c r="W94" s="28">
        <f t="shared" ca="1" si="20"/>
        <v>0.68159085061393088</v>
      </c>
      <c r="X94" s="27">
        <f t="shared" ca="1" si="24"/>
        <v>309.03038527194997</v>
      </c>
      <c r="Y94" s="7"/>
      <c r="Z94" s="28">
        <f t="shared" si="23"/>
        <v>309.08700000000005</v>
      </c>
      <c r="AA94" s="27">
        <f t="shared" si="21"/>
        <v>5.3945858251117143</v>
      </c>
      <c r="AB94" s="7"/>
      <c r="AC94" s="28">
        <f t="shared" ca="1" si="13"/>
        <v>-5.6614728050078611E-2</v>
      </c>
      <c r="AD94" s="27"/>
      <c r="AE94" s="7"/>
    </row>
    <row r="95" spans="1:31" s="26" customFormat="1" x14ac:dyDescent="0.25">
      <c r="A95" s="26">
        <v>10</v>
      </c>
      <c r="B95" s="26">
        <v>-608</v>
      </c>
      <c r="C95" s="26">
        <v>11659</v>
      </c>
      <c r="D95" s="26">
        <v>11862</v>
      </c>
      <c r="E95" s="26">
        <v>14579</v>
      </c>
      <c r="F95" s="26">
        <v>14376</v>
      </c>
      <c r="G95" s="27"/>
      <c r="H95" s="7"/>
      <c r="I95" s="28">
        <f t="shared" si="14"/>
        <v>-2920</v>
      </c>
      <c r="J95" s="27">
        <f t="shared" si="14"/>
        <v>-2514</v>
      </c>
      <c r="K95" s="7"/>
      <c r="L95" s="124">
        <f t="shared" si="22"/>
        <v>0.74803842094543516</v>
      </c>
      <c r="M95" s="27">
        <f t="shared" ca="1" si="15"/>
        <v>2.1446616567847948E-10</v>
      </c>
      <c r="N95" s="44"/>
      <c r="O95" s="44"/>
      <c r="P95" s="7"/>
      <c r="Q95" s="28">
        <f t="shared" ca="1" si="16"/>
        <v>-2879.90356756954</v>
      </c>
      <c r="R95" s="27">
        <f t="shared" ca="1" si="17"/>
        <v>-2535.1074155355027</v>
      </c>
      <c r="S95" s="7"/>
      <c r="T95" s="28">
        <f t="shared" ca="1" si="18"/>
        <v>0.74500477361170137</v>
      </c>
      <c r="U95" s="27">
        <f t="shared" ca="1" si="19"/>
        <v>-0.65866831924596592</v>
      </c>
      <c r="V95" s="7"/>
      <c r="W95" s="28">
        <f t="shared" ca="1" si="20"/>
        <v>0.74802377628204952</v>
      </c>
      <c r="X95" s="27">
        <f t="shared" ca="1" si="24"/>
        <v>303.56973963995472</v>
      </c>
      <c r="Y95" s="7"/>
      <c r="Z95" s="28">
        <f t="shared" si="23"/>
        <v>303.61500000000007</v>
      </c>
      <c r="AA95" s="27">
        <f t="shared" si="21"/>
        <v>5.2990814084425848</v>
      </c>
      <c r="AB95" s="7"/>
      <c r="AC95" s="28">
        <f t="shared" ca="1" si="13"/>
        <v>-4.526036004534717E-2</v>
      </c>
      <c r="AD95" s="27"/>
      <c r="AE95" s="7"/>
    </row>
    <row r="96" spans="1:31" s="26" customFormat="1" x14ac:dyDescent="0.25">
      <c r="A96" s="26">
        <v>11</v>
      </c>
      <c r="B96" s="26">
        <v>-610</v>
      </c>
      <c r="C96" s="26">
        <v>11541</v>
      </c>
      <c r="D96" s="26">
        <v>11996</v>
      </c>
      <c r="E96" s="26">
        <v>14691</v>
      </c>
      <c r="F96" s="26">
        <v>14223</v>
      </c>
      <c r="G96" s="27"/>
      <c r="H96" s="7"/>
      <c r="I96" s="28">
        <f t="shared" si="14"/>
        <v>-3150</v>
      </c>
      <c r="J96" s="27">
        <f t="shared" si="14"/>
        <v>-2227</v>
      </c>
      <c r="K96" s="7"/>
      <c r="L96" s="124">
        <f t="shared" si="22"/>
        <v>0.80787772802402125</v>
      </c>
      <c r="M96" s="27">
        <f t="shared" ca="1" si="15"/>
        <v>4.8348274778809142E-7</v>
      </c>
      <c r="N96" s="44"/>
      <c r="O96" s="44"/>
      <c r="P96" s="7"/>
      <c r="Q96" s="28">
        <f t="shared" ca="1" si="16"/>
        <v>-3109.90356756954</v>
      </c>
      <c r="R96" s="27">
        <f t="shared" ca="1" si="17"/>
        <v>-2248.1074155355027</v>
      </c>
      <c r="S96" s="7"/>
      <c r="T96" s="28">
        <f t="shared" ca="1" si="18"/>
        <v>0.80450367484584961</v>
      </c>
      <c r="U96" s="27">
        <f t="shared" ca="1" si="19"/>
        <v>-0.58410035164619434</v>
      </c>
      <c r="V96" s="7"/>
      <c r="W96" s="28">
        <f t="shared" ca="1" si="20"/>
        <v>0.80718239878704923</v>
      </c>
      <c r="X96" s="27">
        <f t="shared" ca="1" si="24"/>
        <v>298.0949593206501</v>
      </c>
      <c r="Y96" s="7"/>
      <c r="Z96" s="28">
        <f t="shared" si="23"/>
        <v>298.12500000000006</v>
      </c>
      <c r="AA96" s="27">
        <f t="shared" si="21"/>
        <v>5.2032628325080958</v>
      </c>
      <c r="AB96" s="7"/>
      <c r="AC96" s="28">
        <f t="shared" ca="1" si="13"/>
        <v>-3.0040679349951915E-2</v>
      </c>
      <c r="AD96" s="27"/>
      <c r="AE96" s="7"/>
    </row>
    <row r="97" spans="1:31" s="26" customFormat="1" x14ac:dyDescent="0.25">
      <c r="A97" s="26">
        <v>12</v>
      </c>
      <c r="B97" s="26">
        <v>-642</v>
      </c>
      <c r="C97" s="26">
        <v>11432</v>
      </c>
      <c r="D97" s="26">
        <v>12160</v>
      </c>
      <c r="E97" s="26">
        <v>14791</v>
      </c>
      <c r="F97" s="26">
        <v>14063</v>
      </c>
      <c r="G97" s="27"/>
      <c r="H97" s="7"/>
      <c r="I97" s="28">
        <f t="shared" si="14"/>
        <v>-3359</v>
      </c>
      <c r="J97" s="27">
        <f t="shared" si="14"/>
        <v>-1903</v>
      </c>
      <c r="K97" s="7"/>
      <c r="L97" s="124">
        <f t="shared" si="22"/>
        <v>0.86284419572555138</v>
      </c>
      <c r="M97" s="27">
        <f t="shared" ca="1" si="15"/>
        <v>3.9191662459489869E-6</v>
      </c>
      <c r="N97" s="44"/>
      <c r="O97" s="44"/>
      <c r="P97" s="7"/>
      <c r="Q97" s="28">
        <f t="shared" ca="1" si="16"/>
        <v>-3318.90356756954</v>
      </c>
      <c r="R97" s="27">
        <f t="shared" ca="1" si="17"/>
        <v>-1924.1074155355025</v>
      </c>
      <c r="S97" s="7"/>
      <c r="T97" s="28">
        <f t="shared" ca="1" si="18"/>
        <v>0.85857006770644528</v>
      </c>
      <c r="U97" s="27">
        <f t="shared" ca="1" si="19"/>
        <v>-0.4999190920562081</v>
      </c>
      <c r="V97" s="7"/>
      <c r="W97" s="28">
        <f t="shared" ca="1" si="20"/>
        <v>0.86086450730412012</v>
      </c>
      <c r="X97" s="27">
        <f t="shared" ca="1" si="24"/>
        <v>292.3488664330514</v>
      </c>
      <c r="Y97" s="7"/>
      <c r="Z97" s="28">
        <f t="shared" si="23"/>
        <v>292.34700000000004</v>
      </c>
      <c r="AA97" s="27">
        <f t="shared" si="21"/>
        <v>5.102417708327863</v>
      </c>
      <c r="AB97" s="7"/>
      <c r="AC97" s="28">
        <f t="shared" ca="1" si="13"/>
        <v>1.8664330513615823E-3</v>
      </c>
      <c r="AD97" s="27"/>
      <c r="AE97" s="7"/>
    </row>
    <row r="98" spans="1:31" s="26" customFormat="1" x14ac:dyDescent="0.25">
      <c r="A98" s="26">
        <v>13</v>
      </c>
      <c r="B98" s="26">
        <v>-627</v>
      </c>
      <c r="C98" s="26">
        <v>11349</v>
      </c>
      <c r="D98" s="26">
        <v>12333</v>
      </c>
      <c r="E98" s="26">
        <v>14883</v>
      </c>
      <c r="F98" s="26">
        <v>13897</v>
      </c>
      <c r="G98" s="27"/>
      <c r="H98" s="7"/>
      <c r="I98" s="28">
        <f t="shared" si="14"/>
        <v>-3534</v>
      </c>
      <c r="J98" s="27">
        <f t="shared" si="14"/>
        <v>-1564</v>
      </c>
      <c r="K98" s="7"/>
      <c r="L98" s="124">
        <f t="shared" si="22"/>
        <v>0.90806995616629671</v>
      </c>
      <c r="M98" s="27">
        <f t="shared" ca="1" si="15"/>
        <v>5.4603496455417822E-6</v>
      </c>
      <c r="N98" s="44"/>
      <c r="O98" s="44"/>
      <c r="P98" s="7"/>
      <c r="Q98" s="28">
        <f t="shared" ca="1" si="16"/>
        <v>-3493.90356756954</v>
      </c>
      <c r="R98" s="27">
        <f t="shared" ca="1" si="17"/>
        <v>-1585.1074155355025</v>
      </c>
      <c r="S98" s="7"/>
      <c r="T98" s="28">
        <f t="shared" ca="1" si="18"/>
        <v>0.90384097081938419</v>
      </c>
      <c r="U98" s="27">
        <f t="shared" ca="1" si="19"/>
        <v>-0.41184055192964858</v>
      </c>
      <c r="V98" s="7"/>
      <c r="W98" s="28">
        <f t="shared" ca="1" si="20"/>
        <v>0.90573321706114573</v>
      </c>
      <c r="X98" s="27">
        <f t="shared" ca="1" si="24"/>
        <v>286.65586563055717</v>
      </c>
      <c r="Y98" s="7"/>
      <c r="Z98" s="28">
        <f t="shared" si="23"/>
        <v>286.70400000000006</v>
      </c>
      <c r="AA98" s="27">
        <f t="shared" si="21"/>
        <v>5.0039287786378237</v>
      </c>
      <c r="AB98" s="7"/>
      <c r="AC98" s="28">
        <f t="shared" ca="1" si="13"/>
        <v>-4.8134369442891511E-2</v>
      </c>
      <c r="AD98" s="27"/>
      <c r="AE98" s="7"/>
    </row>
    <row r="99" spans="1:31" s="26" customFormat="1" x14ac:dyDescent="0.25">
      <c r="A99" s="26">
        <v>14</v>
      </c>
      <c r="B99" s="26">
        <v>-635</v>
      </c>
      <c r="C99" s="26">
        <v>11281</v>
      </c>
      <c r="D99" s="26">
        <v>12510</v>
      </c>
      <c r="E99" s="26">
        <v>14960</v>
      </c>
      <c r="F99" s="26">
        <v>13728</v>
      </c>
      <c r="G99" s="27"/>
      <c r="H99" s="7"/>
      <c r="I99" s="28">
        <f t="shared" si="14"/>
        <v>-3679</v>
      </c>
      <c r="J99" s="27">
        <f t="shared" si="14"/>
        <v>-1218</v>
      </c>
      <c r="K99" s="7"/>
      <c r="L99" s="124">
        <f t="shared" si="22"/>
        <v>0.94490320036973285</v>
      </c>
      <c r="M99" s="27">
        <f t="shared" ca="1" si="15"/>
        <v>4.2865377156989437E-6</v>
      </c>
      <c r="N99" s="44"/>
      <c r="O99" s="44"/>
      <c r="P99" s="7"/>
      <c r="Q99" s="28">
        <f t="shared" ca="1" si="16"/>
        <v>-3638.90356756954</v>
      </c>
      <c r="R99" s="27">
        <f t="shared" ca="1" si="17"/>
        <v>-1239.1074155355025</v>
      </c>
      <c r="S99" s="7"/>
      <c r="T99" s="28">
        <f t="shared" ca="1" si="18"/>
        <v>0.94135114768439065</v>
      </c>
      <c r="U99" s="27">
        <f t="shared" ca="1" si="19"/>
        <v>-0.32194328088602142</v>
      </c>
      <c r="V99" s="7"/>
      <c r="W99" s="28">
        <f t="shared" ca="1" si="20"/>
        <v>0.9428328048240221</v>
      </c>
      <c r="X99" s="27">
        <f t="shared" ca="1" si="24"/>
        <v>281.05755995211871</v>
      </c>
      <c r="Y99" s="7"/>
      <c r="Z99" s="28">
        <f t="shared" si="23"/>
        <v>280.98900000000009</v>
      </c>
      <c r="AA99" s="27">
        <f t="shared" si="21"/>
        <v>4.9041832118863482</v>
      </c>
      <c r="AB99" s="7"/>
      <c r="AC99" s="28">
        <f t="shared" ca="1" si="13"/>
        <v>6.8559952118619094E-2</v>
      </c>
      <c r="AD99" s="27"/>
      <c r="AE99" s="7"/>
    </row>
    <row r="100" spans="1:31" s="26" customFormat="1" x14ac:dyDescent="0.25">
      <c r="A100" s="26">
        <v>15</v>
      </c>
      <c r="B100" s="26">
        <v>-642</v>
      </c>
      <c r="C100" s="26">
        <v>11225</v>
      </c>
      <c r="D100" s="26">
        <v>12693</v>
      </c>
      <c r="E100" s="26">
        <v>15012</v>
      </c>
      <c r="F100" s="26">
        <v>13540</v>
      </c>
      <c r="G100" s="27"/>
      <c r="H100" s="7"/>
      <c r="I100" s="28">
        <f t="shared" si="14"/>
        <v>-3787</v>
      </c>
      <c r="J100" s="27">
        <f t="shared" si="14"/>
        <v>-847</v>
      </c>
      <c r="K100" s="7"/>
      <c r="L100" s="124">
        <f t="shared" si="22"/>
        <v>0.97259476337505613</v>
      </c>
      <c r="M100" s="27">
        <f t="shared" ca="1" si="15"/>
        <v>5.1244660382724241E-6</v>
      </c>
      <c r="N100" s="44"/>
      <c r="O100" s="44"/>
      <c r="P100" s="7"/>
      <c r="Q100" s="28">
        <f t="shared" ca="1" si="16"/>
        <v>-3746.90356756954</v>
      </c>
      <c r="R100" s="27">
        <f t="shared" ca="1" si="17"/>
        <v>-868.10741553550247</v>
      </c>
      <c r="S100" s="7"/>
      <c r="T100" s="28">
        <f t="shared" ca="1" si="18"/>
        <v>0.96928976217694729</v>
      </c>
      <c r="U100" s="27">
        <f t="shared" ca="1" si="19"/>
        <v>-0.22555054228143853</v>
      </c>
      <c r="V100" s="7"/>
      <c r="W100" s="28">
        <f t="shared" ca="1" si="20"/>
        <v>0.97033103502601059</v>
      </c>
      <c r="X100" s="27">
        <f t="shared" ca="1" si="24"/>
        <v>275.29023299320613</v>
      </c>
      <c r="Y100" s="7"/>
      <c r="Z100" s="28">
        <f t="shared" si="23"/>
        <v>275.21100000000007</v>
      </c>
      <c r="AA100" s="27">
        <f t="shared" si="21"/>
        <v>4.8033380877061154</v>
      </c>
      <c r="AB100" s="7"/>
      <c r="AC100" s="28">
        <f t="shared" ca="1" si="13"/>
        <v>7.9232993206062474E-2</v>
      </c>
      <c r="AD100" s="27"/>
      <c r="AE100" s="7"/>
    </row>
    <row r="101" spans="1:31" s="26" customFormat="1" x14ac:dyDescent="0.25">
      <c r="A101" s="26">
        <v>16</v>
      </c>
      <c r="B101" s="26">
        <v>-627</v>
      </c>
      <c r="C101" s="26">
        <v>11192</v>
      </c>
      <c r="D101" s="26">
        <v>12875</v>
      </c>
      <c r="E101" s="26">
        <v>15041</v>
      </c>
      <c r="F101" s="26">
        <v>13354</v>
      </c>
      <c r="G101" s="27"/>
      <c r="H101" s="7"/>
      <c r="I101" s="28">
        <f t="shared" si="14"/>
        <v>-3849</v>
      </c>
      <c r="J101" s="27">
        <f t="shared" si="14"/>
        <v>-479</v>
      </c>
      <c r="K101" s="7"/>
      <c r="L101" s="124">
        <f t="shared" si="22"/>
        <v>0.99010430769052904</v>
      </c>
      <c r="M101" s="27">
        <f t="shared" ca="1" si="15"/>
        <v>1.7400441495823305E-5</v>
      </c>
      <c r="N101" s="44"/>
      <c r="O101" s="44"/>
      <c r="P101" s="7"/>
      <c r="Q101" s="28">
        <f t="shared" ca="1" si="16"/>
        <v>-3808.90356756954</v>
      </c>
      <c r="R101" s="27">
        <f t="shared" ca="1" si="17"/>
        <v>-500.10741553550247</v>
      </c>
      <c r="S101" s="7"/>
      <c r="T101" s="28">
        <f t="shared" ca="1" si="18"/>
        <v>0.98532859642267423</v>
      </c>
      <c r="U101" s="27">
        <f t="shared" ca="1" si="19"/>
        <v>-0.12993725978417034</v>
      </c>
      <c r="V101" s="7"/>
      <c r="W101" s="28">
        <f t="shared" ca="1" si="20"/>
        <v>0.98593292404768063</v>
      </c>
      <c r="X101" s="27">
        <f t="shared" ca="1" si="24"/>
        <v>269.71219113759844</v>
      </c>
      <c r="Y101" s="7"/>
      <c r="Z101" s="28">
        <f t="shared" si="23"/>
        <v>269.5680000000001</v>
      </c>
      <c r="AA101" s="27">
        <f t="shared" si="21"/>
        <v>4.7048491580160761</v>
      </c>
      <c r="AB101" s="7"/>
      <c r="AC101" s="28">
        <f t="shared" ca="1" si="13"/>
        <v>0.1441911375983409</v>
      </c>
      <c r="AD101" s="27"/>
      <c r="AE101" s="7"/>
    </row>
    <row r="102" spans="1:31" s="26" customFormat="1" x14ac:dyDescent="0.25">
      <c r="A102" s="26">
        <v>17</v>
      </c>
      <c r="B102" s="26">
        <v>-616</v>
      </c>
      <c r="C102" s="26">
        <v>11170</v>
      </c>
      <c r="D102" s="26">
        <v>13055</v>
      </c>
      <c r="E102" s="26">
        <v>15051</v>
      </c>
      <c r="F102" s="26">
        <v>13163</v>
      </c>
      <c r="G102" s="27"/>
      <c r="H102" s="7"/>
      <c r="I102" s="28">
        <f t="shared" si="14"/>
        <v>-3881</v>
      </c>
      <c r="J102" s="27">
        <f t="shared" si="14"/>
        <v>-108</v>
      </c>
      <c r="K102" s="7"/>
      <c r="L102" s="124">
        <f t="shared" si="22"/>
        <v>0.99796430677258097</v>
      </c>
      <c r="M102" s="27">
        <f t="shared" ca="1" si="15"/>
        <v>1.758849920077349E-5</v>
      </c>
      <c r="N102" s="44"/>
      <c r="O102" s="44"/>
      <c r="P102" s="7"/>
      <c r="Q102" s="28">
        <f t="shared" ca="1" si="16"/>
        <v>-3840.90356756954</v>
      </c>
      <c r="R102" s="27">
        <f t="shared" ca="1" si="17"/>
        <v>-129.1074155355025</v>
      </c>
      <c r="S102" s="7"/>
      <c r="T102" s="28">
        <f t="shared" ca="1" si="18"/>
        <v>0.99360670442046872</v>
      </c>
      <c r="U102" s="27">
        <f t="shared" ca="1" si="19"/>
        <v>-3.3544521179587478E-2</v>
      </c>
      <c r="V102" s="7"/>
      <c r="W102" s="28">
        <f t="shared" ca="1" si="20"/>
        <v>0.99377044230162181</v>
      </c>
      <c r="X102" s="27">
        <f t="shared" ca="1" si="24"/>
        <v>264.13765442131944</v>
      </c>
      <c r="Y102" s="7"/>
      <c r="Z102" s="28">
        <f t="shared" si="23"/>
        <v>264.02400000000011</v>
      </c>
      <c r="AA102" s="27">
        <f t="shared" si="21"/>
        <v>4.6080881042855104</v>
      </c>
      <c r="AB102" s="7"/>
      <c r="AC102" s="28">
        <f t="shared" ca="1" si="13"/>
        <v>0.11365442131932468</v>
      </c>
      <c r="AD102" s="27"/>
      <c r="AE102" s="7"/>
    </row>
    <row r="103" spans="1:31" s="26" customFormat="1" x14ac:dyDescent="0.25">
      <c r="A103" s="26">
        <v>18</v>
      </c>
      <c r="B103" s="26">
        <v>-611</v>
      </c>
      <c r="C103" s="26">
        <v>11184</v>
      </c>
      <c r="D103" s="26">
        <v>13249</v>
      </c>
      <c r="E103" s="26">
        <v>15060</v>
      </c>
      <c r="F103" s="26">
        <v>12997</v>
      </c>
      <c r="G103" s="27"/>
      <c r="H103" s="7"/>
      <c r="I103" s="28">
        <f t="shared" si="14"/>
        <v>-3876</v>
      </c>
      <c r="J103" s="27">
        <f t="shared" si="14"/>
        <v>252</v>
      </c>
      <c r="K103" s="7"/>
      <c r="L103" s="124">
        <f t="shared" si="22"/>
        <v>0.99653981989543805</v>
      </c>
      <c r="M103" s="27">
        <f t="shared" ca="1" si="15"/>
        <v>2.0164193857356727E-5</v>
      </c>
      <c r="N103" s="44"/>
      <c r="O103" s="44"/>
      <c r="P103" s="7"/>
      <c r="Q103" s="28">
        <f t="shared" ca="1" si="16"/>
        <v>-3835.90356756954</v>
      </c>
      <c r="R103" s="27">
        <f t="shared" ca="1" si="17"/>
        <v>230.8925844644975</v>
      </c>
      <c r="S103" s="7"/>
      <c r="T103" s="28">
        <f t="shared" ca="1" si="18"/>
        <v>0.99231325004581328</v>
      </c>
      <c r="U103" s="27">
        <f t="shared" ca="1" si="19"/>
        <v>5.9990211698174881E-2</v>
      </c>
      <c r="V103" s="7"/>
      <c r="W103" s="28">
        <f t="shared" ca="1" si="20"/>
        <v>0.99204936403245969</v>
      </c>
      <c r="X103" s="27">
        <f t="shared" ca="1" si="24"/>
        <v>258.74386214335846</v>
      </c>
      <c r="Y103" s="7"/>
      <c r="Z103" s="28">
        <f t="shared" si="23"/>
        <v>258.52500000000009</v>
      </c>
      <c r="AA103" s="27">
        <f t="shared" si="21"/>
        <v>4.5121124487183417</v>
      </c>
      <c r="AB103" s="7"/>
      <c r="AC103" s="28">
        <f t="shared" ca="1" si="13"/>
        <v>0.21886214335836485</v>
      </c>
      <c r="AD103" s="27"/>
      <c r="AE103" s="7"/>
    </row>
    <row r="104" spans="1:31" s="26" customFormat="1" x14ac:dyDescent="0.25">
      <c r="A104" s="26">
        <v>19</v>
      </c>
      <c r="B104" s="26">
        <v>-623</v>
      </c>
      <c r="C104" s="26">
        <v>11205</v>
      </c>
      <c r="D104" s="26">
        <v>13437</v>
      </c>
      <c r="E104" s="26">
        <v>15046</v>
      </c>
      <c r="F104" s="26">
        <v>12811</v>
      </c>
      <c r="G104" s="27"/>
      <c r="H104" s="7"/>
      <c r="I104" s="28">
        <f t="shared" si="14"/>
        <v>-3841</v>
      </c>
      <c r="J104" s="27">
        <f t="shared" si="14"/>
        <v>626</v>
      </c>
      <c r="K104" s="7"/>
      <c r="L104" s="124">
        <f t="shared" si="22"/>
        <v>0.98564581532085316</v>
      </c>
      <c r="M104" s="27">
        <f t="shared" ca="1" si="15"/>
        <v>9.5788157663954885E-6</v>
      </c>
      <c r="N104" s="44"/>
      <c r="O104" s="44"/>
      <c r="P104" s="7"/>
      <c r="Q104" s="28">
        <f t="shared" ca="1" si="16"/>
        <v>-3800.90356756954</v>
      </c>
      <c r="R104" s="27">
        <f t="shared" ca="1" si="17"/>
        <v>604.89258446449753</v>
      </c>
      <c r="S104" s="7"/>
      <c r="T104" s="28">
        <f t="shared" ca="1" si="18"/>
        <v>0.9832590694232255</v>
      </c>
      <c r="U104" s="27">
        <f t="shared" ca="1" si="19"/>
        <v>0.15716240641007245</v>
      </c>
      <c r="V104" s="7"/>
      <c r="W104" s="28">
        <f t="shared" ca="1" si="20"/>
        <v>0.98255084912291246</v>
      </c>
      <c r="X104" s="27">
        <f t="shared" ca="1" si="24"/>
        <v>253.11670411735122</v>
      </c>
      <c r="Y104" s="7"/>
      <c r="Z104" s="28">
        <f t="shared" si="23"/>
        <v>252.91800000000009</v>
      </c>
      <c r="AA104" s="27">
        <f t="shared" si="21"/>
        <v>4.4142518375590205</v>
      </c>
      <c r="AB104" s="7"/>
      <c r="AC104" s="28">
        <f t="shared" ca="1" si="13"/>
        <v>0.19870411735112725</v>
      </c>
      <c r="AD104" s="27"/>
      <c r="AE104" s="7"/>
    </row>
    <row r="105" spans="1:31" s="26" customFormat="1" x14ac:dyDescent="0.25">
      <c r="A105" s="26">
        <v>20</v>
      </c>
      <c r="B105" s="26">
        <v>-622</v>
      </c>
      <c r="C105" s="26">
        <v>11236</v>
      </c>
      <c r="D105" s="26">
        <v>13609</v>
      </c>
      <c r="E105" s="26">
        <v>14993</v>
      </c>
      <c r="F105" s="26">
        <v>12622</v>
      </c>
      <c r="G105" s="27"/>
      <c r="H105" s="7"/>
      <c r="I105" s="28">
        <f t="shared" si="14"/>
        <v>-3757</v>
      </c>
      <c r="J105" s="27">
        <f t="shared" si="14"/>
        <v>987</v>
      </c>
      <c r="K105" s="7"/>
      <c r="L105" s="124">
        <f t="shared" si="22"/>
        <v>0.96536255492669398</v>
      </c>
      <c r="M105" s="27">
        <f t="shared" ca="1" si="15"/>
        <v>2.4708500334686708E-5</v>
      </c>
      <c r="N105" s="44"/>
      <c r="O105" s="44"/>
      <c r="P105" s="7"/>
      <c r="Q105" s="28">
        <f t="shared" ca="1" si="16"/>
        <v>-3716.90356756954</v>
      </c>
      <c r="R105" s="27">
        <f t="shared" ca="1" si="17"/>
        <v>965.89258446449753</v>
      </c>
      <c r="S105" s="7"/>
      <c r="T105" s="28">
        <f t="shared" ca="1" si="18"/>
        <v>0.96152903592901484</v>
      </c>
      <c r="U105" s="27">
        <f t="shared" ca="1" si="19"/>
        <v>0.25095695799027301</v>
      </c>
      <c r="V105" s="7"/>
      <c r="W105" s="28">
        <f t="shared" ca="1" si="20"/>
        <v>0.96039179036430655</v>
      </c>
      <c r="X105" s="27">
        <f t="shared" ca="1" si="24"/>
        <v>247.56005103869336</v>
      </c>
      <c r="Y105" s="7"/>
      <c r="Z105" s="28">
        <f t="shared" si="23"/>
        <v>247.32000000000008</v>
      </c>
      <c r="AA105" s="27">
        <f t="shared" si="21"/>
        <v>4.3165483060323773</v>
      </c>
      <c r="AB105" s="7"/>
      <c r="AC105" s="28">
        <f t="shared" ca="1" si="13"/>
        <v>0.24005103869328082</v>
      </c>
      <c r="AD105" s="27"/>
      <c r="AE105" s="7"/>
    </row>
    <row r="106" spans="1:31" s="26" customFormat="1" x14ac:dyDescent="0.25">
      <c r="A106" s="26">
        <v>21</v>
      </c>
      <c r="B106" s="26">
        <v>-633</v>
      </c>
      <c r="C106" s="26">
        <v>11289</v>
      </c>
      <c r="D106" s="26">
        <v>13788</v>
      </c>
      <c r="E106" s="26">
        <v>14935</v>
      </c>
      <c r="F106" s="26">
        <v>12439</v>
      </c>
      <c r="G106" s="27"/>
      <c r="H106" s="7"/>
      <c r="I106" s="28">
        <f t="shared" si="14"/>
        <v>-3646</v>
      </c>
      <c r="J106" s="27">
        <f t="shared" si="14"/>
        <v>1349</v>
      </c>
      <c r="K106" s="7"/>
      <c r="L106" s="124">
        <f t="shared" si="22"/>
        <v>0.93527087421548993</v>
      </c>
      <c r="M106" s="27">
        <f t="shared" ca="1" si="15"/>
        <v>1.6193034976799132E-5</v>
      </c>
      <c r="N106" s="44"/>
      <c r="O106" s="44"/>
      <c r="P106" s="7"/>
      <c r="Q106" s="28">
        <f t="shared" ca="1" si="16"/>
        <v>-3605.90356756954</v>
      </c>
      <c r="R106" s="27">
        <f t="shared" ca="1" si="17"/>
        <v>1327.8925844644975</v>
      </c>
      <c r="S106" s="7"/>
      <c r="T106" s="28">
        <f t="shared" ca="1" si="18"/>
        <v>0.93281434881166503</v>
      </c>
      <c r="U106" s="27">
        <f t="shared" ca="1" si="19"/>
        <v>0.34501132827291187</v>
      </c>
      <c r="V106" s="7"/>
      <c r="W106" s="28">
        <f t="shared" ca="1" si="20"/>
        <v>0.93124681718597369</v>
      </c>
      <c r="X106" s="27">
        <f t="shared" ca="1" si="24"/>
        <v>241.87555799312725</v>
      </c>
      <c r="Y106" s="7"/>
      <c r="Z106" s="28">
        <f t="shared" si="23"/>
        <v>241.62300000000008</v>
      </c>
      <c r="AA106" s="27">
        <f t="shared" si="21"/>
        <v>4.2171168985462604</v>
      </c>
      <c r="AB106" s="7"/>
      <c r="AC106" s="28">
        <f t="shared" ca="1" si="13"/>
        <v>0.25255799312716931</v>
      </c>
      <c r="AD106" s="27"/>
      <c r="AE106" s="7"/>
    </row>
    <row r="107" spans="1:31" s="26" customFormat="1" x14ac:dyDescent="0.25">
      <c r="A107" s="26">
        <v>22</v>
      </c>
      <c r="B107" s="26">
        <v>-634</v>
      </c>
      <c r="C107" s="26">
        <v>11374</v>
      </c>
      <c r="D107" s="26">
        <v>13970</v>
      </c>
      <c r="E107" s="26">
        <v>14868</v>
      </c>
      <c r="F107" s="26">
        <v>12271</v>
      </c>
      <c r="G107" s="27"/>
      <c r="H107" s="7"/>
      <c r="I107" s="28">
        <f t="shared" si="14"/>
        <v>-3494</v>
      </c>
      <c r="J107" s="27">
        <f t="shared" si="14"/>
        <v>1699</v>
      </c>
      <c r="K107" s="7"/>
      <c r="L107" s="124">
        <f t="shared" si="22"/>
        <v>0.89587335684403457</v>
      </c>
      <c r="M107" s="27">
        <f t="shared" ca="1" si="15"/>
        <v>1.9041841610486654E-5</v>
      </c>
      <c r="N107" s="44"/>
      <c r="O107" s="44"/>
      <c r="P107" s="7"/>
      <c r="Q107" s="28">
        <f t="shared" ca="1" si="16"/>
        <v>-3453.90356756954</v>
      </c>
      <c r="R107" s="27">
        <f t="shared" ca="1" si="17"/>
        <v>1677.8925844644975</v>
      </c>
      <c r="S107" s="7"/>
      <c r="T107" s="28">
        <f t="shared" ca="1" si="18"/>
        <v>0.89349333582214097</v>
      </c>
      <c r="U107" s="27">
        <f t="shared" ca="1" si="19"/>
        <v>0.43594787412629193</v>
      </c>
      <c r="V107" s="7"/>
      <c r="W107" s="28">
        <f t="shared" ca="1" si="20"/>
        <v>0.89150966097808715</v>
      </c>
      <c r="X107" s="27">
        <f t="shared" ca="1" si="24"/>
        <v>236.14576589593514</v>
      </c>
      <c r="Y107" s="7"/>
      <c r="Z107" s="28">
        <f t="shared" si="23"/>
        <v>235.91700000000009</v>
      </c>
      <c r="AA107" s="27">
        <f t="shared" si="21"/>
        <v>4.1175284114274637</v>
      </c>
      <c r="AB107" s="7"/>
      <c r="AC107" s="28">
        <f t="shared" ca="1" si="13"/>
        <v>0.22876589593505514</v>
      </c>
      <c r="AD107" s="27"/>
      <c r="AE107" s="7"/>
    </row>
    <row r="108" spans="1:31" s="26" customFormat="1" x14ac:dyDescent="0.25">
      <c r="A108" s="26">
        <v>23</v>
      </c>
      <c r="B108" s="26">
        <v>-636</v>
      </c>
      <c r="C108" s="26">
        <v>11471</v>
      </c>
      <c r="D108" s="26">
        <v>14138</v>
      </c>
      <c r="E108" s="26">
        <v>14779</v>
      </c>
      <c r="F108" s="26">
        <v>12102</v>
      </c>
      <c r="G108" s="27"/>
      <c r="H108" s="7"/>
      <c r="I108" s="28">
        <f t="shared" si="14"/>
        <v>-3308</v>
      </c>
      <c r="J108" s="27">
        <f t="shared" si="14"/>
        <v>2036</v>
      </c>
      <c r="K108" s="7"/>
      <c r="L108" s="124">
        <f t="shared" si="22"/>
        <v>0.84743464607316843</v>
      </c>
      <c r="M108" s="27">
        <f t="shared" ca="1" si="15"/>
        <v>1.9733864730401991E-5</v>
      </c>
      <c r="N108" s="44"/>
      <c r="O108" s="44"/>
      <c r="P108" s="7"/>
      <c r="Q108" s="28">
        <f t="shared" ca="1" si="16"/>
        <v>-3267.90356756954</v>
      </c>
      <c r="R108" s="27">
        <f t="shared" ca="1" si="17"/>
        <v>2014.8925844644975</v>
      </c>
      <c r="S108" s="7"/>
      <c r="T108" s="28">
        <f t="shared" ca="1" si="18"/>
        <v>0.84537683308496014</v>
      </c>
      <c r="U108" s="27">
        <f t="shared" ca="1" si="19"/>
        <v>0.52350677684797498</v>
      </c>
      <c r="V108" s="7"/>
      <c r="W108" s="28">
        <f t="shared" ca="1" si="20"/>
        <v>0.84299236459509863</v>
      </c>
      <c r="X108" s="27">
        <f t="shared" ca="1" si="24"/>
        <v>230.36368209636771</v>
      </c>
      <c r="Y108" s="7"/>
      <c r="Z108" s="28">
        <f t="shared" si="23"/>
        <v>230.1930000000001</v>
      </c>
      <c r="AA108" s="27">
        <f t="shared" si="21"/>
        <v>4.0176257650433085</v>
      </c>
      <c r="AB108" s="7"/>
      <c r="AC108" s="28">
        <f t="shared" ca="1" si="13"/>
        <v>0.17068209636761367</v>
      </c>
      <c r="AD108" s="27"/>
      <c r="AE108" s="7"/>
    </row>
    <row r="109" spans="1:31" s="26" customFormat="1" x14ac:dyDescent="0.25">
      <c r="A109" s="26">
        <v>24</v>
      </c>
      <c r="B109" s="26">
        <v>-626</v>
      </c>
      <c r="C109" s="26">
        <v>11576</v>
      </c>
      <c r="D109" s="26">
        <v>14292</v>
      </c>
      <c r="E109" s="26">
        <v>14673</v>
      </c>
      <c r="F109" s="26">
        <v>11948</v>
      </c>
      <c r="G109" s="27"/>
      <c r="H109" s="7"/>
      <c r="I109" s="28">
        <f t="shared" si="14"/>
        <v>-3097</v>
      </c>
      <c r="J109" s="27">
        <f t="shared" si="14"/>
        <v>2344</v>
      </c>
      <c r="K109" s="7"/>
      <c r="L109" s="124">
        <f t="shared" si="22"/>
        <v>0.79150462015711465</v>
      </c>
      <c r="M109" s="27">
        <f t="shared" ca="1" si="15"/>
        <v>1.198852544762243E-5</v>
      </c>
      <c r="N109" s="44"/>
      <c r="O109" s="44"/>
      <c r="P109" s="7"/>
      <c r="Q109" s="28">
        <f t="shared" ca="1" si="16"/>
        <v>-3056.90356756954</v>
      </c>
      <c r="R109" s="27">
        <f t="shared" ca="1" si="17"/>
        <v>2322.8925844644973</v>
      </c>
      <c r="S109" s="7"/>
      <c r="T109" s="28">
        <f t="shared" ca="1" si="18"/>
        <v>0.79079305847450243</v>
      </c>
      <c r="U109" s="27">
        <f t="shared" ca="1" si="19"/>
        <v>0.60353093719894946</v>
      </c>
      <c r="V109" s="7"/>
      <c r="W109" s="28">
        <f t="shared" ca="1" si="20"/>
        <v>0.78804217514706432</v>
      </c>
      <c r="X109" s="27">
        <f t="shared" ca="1" si="24"/>
        <v>224.75727785350307</v>
      </c>
      <c r="Y109" s="7"/>
      <c r="Z109" s="28">
        <f t="shared" si="23"/>
        <v>224.55900000000011</v>
      </c>
      <c r="AA109" s="27">
        <f t="shared" si="21"/>
        <v>3.919293914985948</v>
      </c>
      <c r="AB109" s="7"/>
      <c r="AC109" s="28">
        <f t="shared" ca="1" si="13"/>
        <v>0.19827785350295812</v>
      </c>
      <c r="AD109" s="27"/>
      <c r="AE109" s="7"/>
    </row>
    <row r="110" spans="1:31" s="26" customFormat="1" x14ac:dyDescent="0.25">
      <c r="A110" s="26">
        <v>25</v>
      </c>
      <c r="B110" s="26">
        <v>-618</v>
      </c>
      <c r="C110" s="26">
        <v>11693</v>
      </c>
      <c r="D110" s="26">
        <v>14437</v>
      </c>
      <c r="E110" s="26">
        <v>14549</v>
      </c>
      <c r="F110" s="26">
        <v>11805</v>
      </c>
      <c r="G110" s="27"/>
      <c r="H110" s="7"/>
      <c r="I110" s="28">
        <f t="shared" si="14"/>
        <v>-2856</v>
      </c>
      <c r="J110" s="27">
        <f t="shared" si="14"/>
        <v>2632</v>
      </c>
      <c r="K110" s="7"/>
      <c r="L110" s="124">
        <f t="shared" si="22"/>
        <v>0.72878817795977069</v>
      </c>
      <c r="M110" s="27">
        <f t="shared" ca="1" si="15"/>
        <v>1.1787160769284921E-5</v>
      </c>
      <c r="N110" s="44"/>
      <c r="O110" s="44"/>
      <c r="P110" s="7"/>
      <c r="Q110" s="28">
        <f t="shared" ca="1" si="16"/>
        <v>-2815.90356756954</v>
      </c>
      <c r="R110" s="27">
        <f t="shared" ca="1" si="17"/>
        <v>2610.8925844644973</v>
      </c>
      <c r="S110" s="7"/>
      <c r="T110" s="28">
        <f t="shared" ca="1" si="18"/>
        <v>0.72844855761611227</v>
      </c>
      <c r="U110" s="27">
        <f t="shared" ca="1" si="19"/>
        <v>0.67835872350115933</v>
      </c>
      <c r="V110" s="7"/>
      <c r="W110" s="28">
        <f t="shared" ca="1" si="20"/>
        <v>0.72535493448321897</v>
      </c>
      <c r="X110" s="27">
        <f t="shared" ca="1" si="24"/>
        <v>219.12192240655861</v>
      </c>
      <c r="Y110" s="7"/>
      <c r="Z110" s="28">
        <f t="shared" si="23"/>
        <v>218.9970000000001</v>
      </c>
      <c r="AA110" s="27">
        <f t="shared" si="21"/>
        <v>3.8222187019900238</v>
      </c>
      <c r="AB110" s="7"/>
      <c r="AC110" s="28">
        <f t="shared" ca="1" si="13"/>
        <v>0.12492240655851106</v>
      </c>
      <c r="AD110" s="27"/>
      <c r="AE110" s="7"/>
    </row>
    <row r="111" spans="1:31" s="26" customFormat="1" x14ac:dyDescent="0.25">
      <c r="A111" s="26">
        <v>26</v>
      </c>
      <c r="B111" s="26">
        <v>-602</v>
      </c>
      <c r="C111" s="26">
        <v>11826</v>
      </c>
      <c r="D111" s="26">
        <v>14565</v>
      </c>
      <c r="E111" s="26">
        <v>14423</v>
      </c>
      <c r="F111" s="26">
        <v>11673</v>
      </c>
      <c r="G111" s="27"/>
      <c r="H111" s="7"/>
      <c r="I111" s="28">
        <f t="shared" si="14"/>
        <v>-2597</v>
      </c>
      <c r="J111" s="27">
        <f t="shared" si="14"/>
        <v>2892</v>
      </c>
      <c r="K111" s="7"/>
      <c r="L111" s="124">
        <f t="shared" si="22"/>
        <v>0.66109421154640791</v>
      </c>
      <c r="M111" s="27">
        <f t="shared" ca="1" si="15"/>
        <v>9.3009357258839459E-6</v>
      </c>
      <c r="N111" s="44"/>
      <c r="O111" s="44"/>
      <c r="P111" s="7"/>
      <c r="Q111" s="28">
        <f t="shared" ca="1" si="16"/>
        <v>-2556.90356756954</v>
      </c>
      <c r="R111" s="27">
        <f t="shared" ca="1" si="17"/>
        <v>2870.8925844644973</v>
      </c>
      <c r="S111" s="7"/>
      <c r="T111" s="28">
        <f t="shared" ca="1" si="18"/>
        <v>0.66144762100896271</v>
      </c>
      <c r="U111" s="27">
        <f t="shared" ca="1" si="19"/>
        <v>0.74591158613509878</v>
      </c>
      <c r="V111" s="7"/>
      <c r="W111" s="28">
        <f t="shared" ca="1" si="20"/>
        <v>0.65804446799556893</v>
      </c>
      <c r="X111" s="27">
        <f t="shared" ca="1" si="24"/>
        <v>213.62317392185969</v>
      </c>
      <c r="Y111" s="7"/>
      <c r="Z111" s="28">
        <f t="shared" si="23"/>
        <v>213.57900000000009</v>
      </c>
      <c r="AA111" s="27">
        <f t="shared" si="21"/>
        <v>3.7276567631169706</v>
      </c>
      <c r="AB111" s="7"/>
      <c r="AC111" s="28">
        <f t="shared" ca="1" si="13"/>
        <v>4.4173921859595566E-2</v>
      </c>
      <c r="AD111" s="27"/>
      <c r="AE111" s="7"/>
    </row>
    <row r="112" spans="1:31" s="26" customFormat="1" x14ac:dyDescent="0.25">
      <c r="A112" s="26">
        <v>27</v>
      </c>
      <c r="B112" s="26">
        <v>-624</v>
      </c>
      <c r="C112" s="26">
        <v>11972</v>
      </c>
      <c r="D112" s="26">
        <v>14681</v>
      </c>
      <c r="E112" s="26">
        <v>14272</v>
      </c>
      <c r="F112" s="26">
        <v>11554</v>
      </c>
      <c r="G112" s="27"/>
      <c r="H112" s="7"/>
      <c r="I112" s="28">
        <f t="shared" si="14"/>
        <v>-2300</v>
      </c>
      <c r="J112" s="27">
        <f t="shared" si="14"/>
        <v>3127</v>
      </c>
      <c r="K112" s="7"/>
      <c r="L112" s="124">
        <f t="shared" si="22"/>
        <v>0.58470222572252029</v>
      </c>
      <c r="M112" s="27">
        <f t="shared" ca="1" si="15"/>
        <v>1.4204494320340262E-5</v>
      </c>
      <c r="N112" s="44"/>
      <c r="O112" s="44"/>
      <c r="P112" s="7"/>
      <c r="Q112" s="28">
        <f t="shared" ca="1" si="16"/>
        <v>-2259.90356756954</v>
      </c>
      <c r="R112" s="27">
        <f t="shared" ca="1" si="17"/>
        <v>3105.8925844644973</v>
      </c>
      <c r="S112" s="7"/>
      <c r="T112" s="28">
        <f t="shared" ca="1" si="18"/>
        <v>0.58461643115443207</v>
      </c>
      <c r="U112" s="27">
        <f t="shared" ca="1" si="19"/>
        <v>0.80696898120808258</v>
      </c>
      <c r="V112" s="7"/>
      <c r="W112" s="28">
        <f t="shared" ca="1" si="20"/>
        <v>0.58093334069902325</v>
      </c>
      <c r="X112" s="27">
        <f t="shared" ca="1" si="24"/>
        <v>207.95432488595213</v>
      </c>
      <c r="Y112" s="7"/>
      <c r="Z112" s="28">
        <f t="shared" si="23"/>
        <v>207.96300000000008</v>
      </c>
      <c r="AA112" s="27">
        <f t="shared" si="21"/>
        <v>3.6296390723249692</v>
      </c>
      <c r="AB112" s="7"/>
      <c r="AC112" s="28">
        <f t="shared" ca="1" si="13"/>
        <v>-8.6751140479464084E-3</v>
      </c>
      <c r="AD112" s="27"/>
      <c r="AE112" s="7"/>
    </row>
    <row r="113" spans="1:31" s="26" customFormat="1" x14ac:dyDescent="0.25">
      <c r="A113" s="26">
        <v>28</v>
      </c>
      <c r="B113" s="26">
        <v>-628</v>
      </c>
      <c r="C113" s="26">
        <v>12126</v>
      </c>
      <c r="D113" s="26">
        <v>14787</v>
      </c>
      <c r="E113" s="26">
        <v>14114</v>
      </c>
      <c r="F113" s="26">
        <v>11450</v>
      </c>
      <c r="G113" s="27"/>
      <c r="H113" s="7"/>
      <c r="I113" s="28">
        <f t="shared" si="14"/>
        <v>-1988</v>
      </c>
      <c r="J113" s="27">
        <f t="shared" si="14"/>
        <v>3337</v>
      </c>
      <c r="K113" s="7"/>
      <c r="L113" s="124">
        <f t="shared" si="22"/>
        <v>0.50215756999197259</v>
      </c>
      <c r="M113" s="27">
        <f t="shared" ca="1" si="15"/>
        <v>4.7788806141085111E-6</v>
      </c>
      <c r="N113" s="44"/>
      <c r="O113" s="44"/>
      <c r="P113" s="7"/>
      <c r="Q113" s="28">
        <f t="shared" ca="1" si="16"/>
        <v>-1947.90356756954</v>
      </c>
      <c r="R113" s="27">
        <f t="shared" ca="1" si="17"/>
        <v>3315.8925844644973</v>
      </c>
      <c r="S113" s="7"/>
      <c r="T113" s="28">
        <f t="shared" ca="1" si="18"/>
        <v>0.50390487817593532</v>
      </c>
      <c r="U113" s="27">
        <f t="shared" ca="1" si="19"/>
        <v>0.86153090872011062</v>
      </c>
      <c r="V113" s="7"/>
      <c r="W113" s="28">
        <f t="shared" ca="1" si="20"/>
        <v>0.499971504893649</v>
      </c>
      <c r="X113" s="27">
        <f t="shared" ca="1" si="24"/>
        <v>202.33222404933474</v>
      </c>
      <c r="Y113" s="7"/>
      <c r="Z113" s="28">
        <f t="shared" si="23"/>
        <v>202.31100000000009</v>
      </c>
      <c r="AA113" s="27">
        <f t="shared" si="21"/>
        <v>3.5309930630022492</v>
      </c>
      <c r="AB113" s="7"/>
      <c r="AC113" s="28">
        <f t="shared" ca="1" si="13"/>
        <v>2.1224049334648498E-2</v>
      </c>
      <c r="AD113" s="27"/>
      <c r="AE113" s="7"/>
    </row>
    <row r="114" spans="1:31" s="26" customFormat="1" x14ac:dyDescent="0.25">
      <c r="A114" s="26">
        <v>29</v>
      </c>
      <c r="B114" s="26">
        <v>-632</v>
      </c>
      <c r="C114" s="26">
        <v>12301</v>
      </c>
      <c r="D114" s="26">
        <v>14873</v>
      </c>
      <c r="E114" s="26">
        <v>13946</v>
      </c>
      <c r="F114" s="26">
        <v>11363</v>
      </c>
      <c r="G114" s="27"/>
      <c r="H114" s="7"/>
      <c r="I114" s="28">
        <f t="shared" si="14"/>
        <v>-1645</v>
      </c>
      <c r="J114" s="27">
        <f t="shared" si="14"/>
        <v>3510</v>
      </c>
      <c r="K114" s="7"/>
      <c r="L114" s="124">
        <f t="shared" si="22"/>
        <v>0.41416214414274732</v>
      </c>
      <c r="M114" s="27">
        <f t="shared" ca="1" si="15"/>
        <v>9.7845537651809019E-6</v>
      </c>
      <c r="N114" s="44"/>
      <c r="O114" s="44"/>
      <c r="P114" s="7"/>
      <c r="Q114" s="28">
        <f t="shared" ca="1" si="16"/>
        <v>-1604.90356756954</v>
      </c>
      <c r="R114" s="27">
        <f t="shared" ca="1" si="17"/>
        <v>3488.8925844644973</v>
      </c>
      <c r="S114" s="7"/>
      <c r="T114" s="28">
        <f t="shared" ca="1" si="18"/>
        <v>0.4151739080745751</v>
      </c>
      <c r="U114" s="27">
        <f t="shared" ca="1" si="19"/>
        <v>0.90647954424192412</v>
      </c>
      <c r="V114" s="7"/>
      <c r="W114" s="28">
        <f t="shared" ca="1" si="20"/>
        <v>0.41103411700648701</v>
      </c>
      <c r="X114" s="27">
        <f t="shared" ca="1" si="24"/>
        <v>196.59582322193705</v>
      </c>
      <c r="Y114" s="7"/>
      <c r="Z114" s="28">
        <f t="shared" si="23"/>
        <v>196.6230000000001</v>
      </c>
      <c r="AA114" s="27">
        <f t="shared" si="21"/>
        <v>3.4317187351488125</v>
      </c>
      <c r="AB114" s="7"/>
      <c r="AC114" s="28">
        <f t="shared" ca="1" si="13"/>
        <v>-2.7176778063051188E-2</v>
      </c>
      <c r="AD114" s="27"/>
      <c r="AE114" s="7"/>
    </row>
    <row r="115" spans="1:31" s="26" customFormat="1" x14ac:dyDescent="0.25">
      <c r="A115" s="26">
        <v>30</v>
      </c>
      <c r="B115" s="26">
        <v>-630</v>
      </c>
      <c r="C115" s="26">
        <v>12478</v>
      </c>
      <c r="D115" s="26">
        <v>14946</v>
      </c>
      <c r="E115" s="26">
        <v>13769</v>
      </c>
      <c r="F115" s="26">
        <v>11289</v>
      </c>
      <c r="G115" s="27"/>
      <c r="H115" s="7"/>
      <c r="I115" s="28">
        <f t="shared" si="14"/>
        <v>-1291</v>
      </c>
      <c r="J115" s="27">
        <f t="shared" si="14"/>
        <v>3657</v>
      </c>
      <c r="K115" s="7"/>
      <c r="L115" s="124">
        <f t="shared" si="22"/>
        <v>0.32238770246253368</v>
      </c>
      <c r="M115" s="27">
        <f t="shared" ca="1" si="15"/>
        <v>9.6454950560765481E-6</v>
      </c>
      <c r="N115" s="44"/>
      <c r="O115" s="44"/>
      <c r="P115" s="7"/>
      <c r="Q115" s="28">
        <f t="shared" ca="1" si="16"/>
        <v>-1250.90356756954</v>
      </c>
      <c r="R115" s="27">
        <f t="shared" ca="1" si="17"/>
        <v>3635.8925844644973</v>
      </c>
      <c r="S115" s="7"/>
      <c r="T115" s="28">
        <f t="shared" ca="1" si="18"/>
        <v>0.32359733834897297</v>
      </c>
      <c r="U115" s="27">
        <f t="shared" ca="1" si="19"/>
        <v>0.94467289350034378</v>
      </c>
      <c r="V115" s="7"/>
      <c r="W115" s="28">
        <f t="shared" ca="1" si="20"/>
        <v>0.31928198273015657</v>
      </c>
      <c r="X115" s="27">
        <f t="shared" ca="1" si="24"/>
        <v>190.87868406070424</v>
      </c>
      <c r="Y115" s="7"/>
      <c r="Z115" s="28">
        <f t="shared" si="23"/>
        <v>190.95300000000012</v>
      </c>
      <c r="AA115" s="27">
        <f t="shared" si="21"/>
        <v>3.3327585665607344</v>
      </c>
      <c r="AB115" s="7"/>
      <c r="AC115" s="28">
        <f t="shared" ca="1" si="13"/>
        <v>-7.4315939295871658E-2</v>
      </c>
      <c r="AD115" s="27"/>
      <c r="AE115" s="7"/>
    </row>
    <row r="116" spans="1:31" s="26" customFormat="1" x14ac:dyDescent="0.25">
      <c r="A116" s="26">
        <v>31</v>
      </c>
      <c r="B116" s="26">
        <v>-628</v>
      </c>
      <c r="C116" s="26">
        <v>12655</v>
      </c>
      <c r="D116" s="26">
        <v>14999</v>
      </c>
      <c r="E116" s="26">
        <v>13588</v>
      </c>
      <c r="F116" s="26">
        <v>11234</v>
      </c>
      <c r="G116" s="27"/>
      <c r="H116" s="7"/>
      <c r="I116" s="28">
        <f t="shared" si="14"/>
        <v>-933</v>
      </c>
      <c r="J116" s="27">
        <f t="shared" si="14"/>
        <v>3765</v>
      </c>
      <c r="K116" s="7"/>
      <c r="L116" s="124">
        <f t="shared" si="22"/>
        <v>0.22776653634308483</v>
      </c>
      <c r="M116" s="27">
        <f t="shared" ca="1" si="15"/>
        <v>1.5009624935233822E-6</v>
      </c>
      <c r="N116" s="44"/>
      <c r="O116" s="44"/>
      <c r="P116" s="7"/>
      <c r="Q116" s="28">
        <f t="shared" ca="1" si="16"/>
        <v>-892.90356756953997</v>
      </c>
      <c r="R116" s="27">
        <f t="shared" ca="1" si="17"/>
        <v>3743.8925844644973</v>
      </c>
      <c r="S116" s="7"/>
      <c r="T116" s="28">
        <f t="shared" ca="1" si="18"/>
        <v>0.2309860051236465</v>
      </c>
      <c r="U116" s="27">
        <f t="shared" ca="1" si="19"/>
        <v>0.97273331336367252</v>
      </c>
      <c r="V116" s="7"/>
      <c r="W116" s="28">
        <f t="shared" ca="1" si="20"/>
        <v>0.22654139859837064</v>
      </c>
      <c r="X116" s="27">
        <f t="shared" ca="1" si="24"/>
        <v>185.31439719402806</v>
      </c>
      <c r="Y116" s="7"/>
      <c r="Z116" s="28">
        <f t="shared" si="23"/>
        <v>185.30100000000013</v>
      </c>
      <c r="AA116" s="27">
        <f t="shared" si="21"/>
        <v>3.2341125572380145</v>
      </c>
      <c r="AB116" s="7"/>
      <c r="AC116" s="28">
        <f t="shared" ca="1" si="13"/>
        <v>1.3397194027930936E-2</v>
      </c>
      <c r="AD116" s="27"/>
      <c r="AE116" s="7"/>
    </row>
    <row r="117" spans="1:31" s="26" customFormat="1" x14ac:dyDescent="0.25">
      <c r="A117" s="26">
        <v>32</v>
      </c>
      <c r="B117" s="26">
        <v>-631</v>
      </c>
      <c r="C117" s="26">
        <v>12852</v>
      </c>
      <c r="D117" s="26">
        <v>15036</v>
      </c>
      <c r="E117" s="26">
        <v>13402</v>
      </c>
      <c r="F117" s="26">
        <v>11203</v>
      </c>
      <c r="G117" s="27"/>
      <c r="H117" s="7"/>
      <c r="I117" s="28">
        <f t="shared" si="14"/>
        <v>-550</v>
      </c>
      <c r="J117" s="27">
        <f t="shared" si="14"/>
        <v>3833</v>
      </c>
      <c r="K117" s="7"/>
      <c r="L117" s="124">
        <f t="shared" si="22"/>
        <v>0.13046688544427262</v>
      </c>
      <c r="M117" s="27">
        <f t="shared" ca="1" si="15"/>
        <v>9.5227675160877332E-6</v>
      </c>
      <c r="N117" s="44"/>
      <c r="O117" s="44"/>
      <c r="P117" s="7"/>
      <c r="Q117" s="28">
        <f t="shared" ca="1" si="16"/>
        <v>-509.90356756954003</v>
      </c>
      <c r="R117" s="27">
        <f t="shared" ca="1" si="17"/>
        <v>3811.8925844644973</v>
      </c>
      <c r="S117" s="7"/>
      <c r="T117" s="28">
        <f t="shared" ca="1" si="18"/>
        <v>0.13190740002504309</v>
      </c>
      <c r="U117" s="27">
        <f t="shared" ca="1" si="19"/>
        <v>0.99040098512947206</v>
      </c>
      <c r="V117" s="7"/>
      <c r="W117" s="28">
        <f t="shared" ca="1" si="20"/>
        <v>0.12738098727419511</v>
      </c>
      <c r="X117" s="27">
        <f t="shared" ca="1" si="24"/>
        <v>179.5332755844953</v>
      </c>
      <c r="Y117" s="7"/>
      <c r="Z117" s="28">
        <f t="shared" si="23"/>
        <v>179.62200000000013</v>
      </c>
      <c r="AA117" s="27">
        <f t="shared" si="21"/>
        <v>3.1349953090172566</v>
      </c>
      <c r="AB117" s="7"/>
      <c r="AC117" s="28">
        <f t="shared" ca="1" si="13"/>
        <v>-8.8724415504827903E-2</v>
      </c>
      <c r="AD117" s="27"/>
      <c r="AE117" s="7"/>
    </row>
    <row r="118" spans="1:31" s="26" customFormat="1" x14ac:dyDescent="0.25">
      <c r="A118" s="26">
        <v>33</v>
      </c>
      <c r="B118" s="26">
        <v>-615</v>
      </c>
      <c r="C118" s="26">
        <v>13027</v>
      </c>
      <c r="D118" s="26">
        <v>15049</v>
      </c>
      <c r="E118" s="26">
        <v>13217</v>
      </c>
      <c r="F118" s="26">
        <v>11180</v>
      </c>
      <c r="G118" s="27"/>
      <c r="H118" s="7"/>
      <c r="I118" s="28">
        <f t="shared" si="14"/>
        <v>-190</v>
      </c>
      <c r="J118" s="27">
        <f t="shared" si="14"/>
        <v>3869</v>
      </c>
      <c r="K118" s="7"/>
      <c r="L118" s="124">
        <f t="shared" si="22"/>
        <v>3.4396625240388508E-2</v>
      </c>
      <c r="M118" s="27">
        <f t="shared" ca="1" si="15"/>
        <v>3.5376786880912582E-8</v>
      </c>
      <c r="N118" s="44"/>
      <c r="O118" s="44"/>
      <c r="P118" s="7"/>
      <c r="Q118" s="28">
        <f t="shared" ca="1" si="16"/>
        <v>-149.90356756954</v>
      </c>
      <c r="R118" s="27">
        <f t="shared" ca="1" si="17"/>
        <v>3847.8925844644973</v>
      </c>
      <c r="S118" s="7"/>
      <c r="T118" s="28">
        <f t="shared" ca="1" si="18"/>
        <v>3.8778685049854489E-2</v>
      </c>
      <c r="U118" s="27">
        <f t="shared" ca="1" si="19"/>
        <v>0.9997544584172483</v>
      </c>
      <c r="V118" s="7"/>
      <c r="W118" s="28">
        <f t="shared" ca="1" si="20"/>
        <v>3.4208538061450355E-2</v>
      </c>
      <c r="X118" s="27">
        <f t="shared" ca="1" si="24"/>
        <v>174.164102606592</v>
      </c>
      <c r="Y118" s="7"/>
      <c r="Z118" s="28">
        <f t="shared" si="23"/>
        <v>174.08700000000013</v>
      </c>
      <c r="AA118" s="27">
        <f t="shared" si="21"/>
        <v>3.0383913349193707</v>
      </c>
      <c r="AB118" s="7"/>
      <c r="AC118" s="28">
        <f t="shared" ca="1" si="13"/>
        <v>7.7102606591864742E-2</v>
      </c>
      <c r="AD118" s="27"/>
      <c r="AE118" s="7"/>
    </row>
    <row r="119" spans="1:31" s="26" customFormat="1" x14ac:dyDescent="0.25">
      <c r="A119" s="26">
        <v>34</v>
      </c>
      <c r="B119" s="26">
        <v>-602</v>
      </c>
      <c r="C119" s="26">
        <v>13213</v>
      </c>
      <c r="D119" s="26">
        <v>15049</v>
      </c>
      <c r="E119" s="26">
        <v>13031</v>
      </c>
      <c r="F119" s="26">
        <v>11185</v>
      </c>
      <c r="G119" s="27"/>
      <c r="H119" s="7"/>
      <c r="I119" s="28">
        <f t="shared" si="14"/>
        <v>182</v>
      </c>
      <c r="J119" s="27">
        <f t="shared" si="14"/>
        <v>3864</v>
      </c>
      <c r="K119" s="7"/>
      <c r="L119" s="124">
        <f t="shared" si="22"/>
        <v>-5.995731708565219E-2</v>
      </c>
      <c r="M119" s="27">
        <f t="shared" ca="1" si="15"/>
        <v>4.2527386828666912E-6</v>
      </c>
      <c r="N119" s="44"/>
      <c r="O119" s="44"/>
      <c r="P119" s="7"/>
      <c r="Q119" s="28">
        <f t="shared" ca="1" si="16"/>
        <v>222.09643243046</v>
      </c>
      <c r="R119" s="27">
        <f t="shared" ca="1" si="17"/>
        <v>3842.8925844644973</v>
      </c>
      <c r="S119" s="7"/>
      <c r="T119" s="28">
        <f t="shared" ca="1" si="18"/>
        <v>-5.7454320424507065E-2</v>
      </c>
      <c r="U119" s="27">
        <f t="shared" ca="1" si="19"/>
        <v>0.99845536490505715</v>
      </c>
      <c r="V119" s="7"/>
      <c r="W119" s="28">
        <f t="shared" ca="1" si="20"/>
        <v>-6.2019534019649845E-2</v>
      </c>
      <c r="X119" s="27">
        <f t="shared" ca="1" si="24"/>
        <v>168.6499927565884</v>
      </c>
      <c r="Y119" s="7"/>
      <c r="Z119" s="28">
        <f t="shared" si="23"/>
        <v>168.66900000000012</v>
      </c>
      <c r="AA119" s="27">
        <f t="shared" si="21"/>
        <v>2.9438293960463175</v>
      </c>
      <c r="AB119" s="7"/>
      <c r="AC119" s="28">
        <f t="shared" ca="1" si="13"/>
        <v>-1.900724341172122E-2</v>
      </c>
      <c r="AD119" s="27"/>
      <c r="AE119" s="7"/>
    </row>
    <row r="120" spans="1:31" s="26" customFormat="1" x14ac:dyDescent="0.25">
      <c r="A120" s="26">
        <v>35</v>
      </c>
      <c r="B120" s="26">
        <v>-624</v>
      </c>
      <c r="C120" s="26">
        <v>13402</v>
      </c>
      <c r="D120" s="26">
        <v>15027</v>
      </c>
      <c r="E120" s="26">
        <v>12845</v>
      </c>
      <c r="F120" s="26">
        <v>11207</v>
      </c>
      <c r="G120" s="27"/>
      <c r="H120" s="7"/>
      <c r="I120" s="28">
        <f t="shared" si="14"/>
        <v>557</v>
      </c>
      <c r="J120" s="27">
        <f t="shared" si="14"/>
        <v>3820</v>
      </c>
      <c r="K120" s="7"/>
      <c r="L120" s="124">
        <f t="shared" si="22"/>
        <v>-0.15718066936698116</v>
      </c>
      <c r="M120" s="27">
        <f t="shared" ca="1" si="15"/>
        <v>3.2281057756344014E-6</v>
      </c>
      <c r="N120" s="44"/>
      <c r="O120" s="44"/>
      <c r="P120" s="7"/>
      <c r="Q120" s="28">
        <f t="shared" ca="1" si="16"/>
        <v>597.09643243046003</v>
      </c>
      <c r="R120" s="27">
        <f t="shared" ca="1" si="17"/>
        <v>3798.8925844644973</v>
      </c>
      <c r="S120" s="7"/>
      <c r="T120" s="28">
        <f t="shared" ca="1" si="18"/>
        <v>-0.15446339852366187</v>
      </c>
      <c r="U120" s="27">
        <f t="shared" ca="1" si="19"/>
        <v>0.98702334199777508</v>
      </c>
      <c r="V120" s="7"/>
      <c r="W120" s="28">
        <f t="shared" ca="1" si="20"/>
        <v>-0.15897736237794169</v>
      </c>
      <c r="X120" s="27">
        <f t="shared" ca="1" si="24"/>
        <v>163.05447854593967</v>
      </c>
      <c r="Y120" s="7"/>
      <c r="Z120" s="28">
        <f t="shared" si="23"/>
        <v>163.05300000000011</v>
      </c>
      <c r="AA120" s="27">
        <f t="shared" si="21"/>
        <v>2.8458117052543161</v>
      </c>
      <c r="AB120" s="7"/>
      <c r="AC120" s="28">
        <f t="shared" ca="1" si="13"/>
        <v>1.4785459395625367E-3</v>
      </c>
      <c r="AD120" s="27"/>
      <c r="AE120" s="7"/>
    </row>
    <row r="121" spans="1:31" s="26" customFormat="1" x14ac:dyDescent="0.25">
      <c r="A121" s="26">
        <v>36</v>
      </c>
      <c r="B121" s="26">
        <v>-622</v>
      </c>
      <c r="C121" s="26">
        <v>13587</v>
      </c>
      <c r="D121" s="26">
        <v>14988</v>
      </c>
      <c r="E121" s="26">
        <v>12659</v>
      </c>
      <c r="F121" s="26">
        <v>11244</v>
      </c>
      <c r="G121" s="27"/>
      <c r="H121" s="7"/>
      <c r="I121" s="28">
        <f t="shared" si="14"/>
        <v>928</v>
      </c>
      <c r="J121" s="27">
        <f t="shared" si="14"/>
        <v>3744</v>
      </c>
      <c r="K121" s="7"/>
      <c r="L121" s="124">
        <f t="shared" si="22"/>
        <v>-0.25258922033527725</v>
      </c>
      <c r="M121" s="27">
        <f t="shared" ca="1" si="15"/>
        <v>5.1673758478374039E-6</v>
      </c>
      <c r="N121" s="44"/>
      <c r="O121" s="44"/>
      <c r="P121" s="7"/>
      <c r="Q121" s="28">
        <f t="shared" ca="1" si="16"/>
        <v>968.09643243046003</v>
      </c>
      <c r="R121" s="27">
        <f t="shared" ca="1" si="17"/>
        <v>3722.8925844644973</v>
      </c>
      <c r="S121" s="7"/>
      <c r="T121" s="28">
        <f t="shared" ca="1" si="18"/>
        <v>-0.25043771312309232</v>
      </c>
      <c r="U121" s="27">
        <f t="shared" ca="1" si="19"/>
        <v>0.96727712061246962</v>
      </c>
      <c r="V121" s="7"/>
      <c r="W121" s="28">
        <f t="shared" ca="1" si="20"/>
        <v>-0.25486240661181453</v>
      </c>
      <c r="X121" s="27">
        <f t="shared" ca="1" si="24"/>
        <v>157.44332515279098</v>
      </c>
      <c r="Y121" s="7"/>
      <c r="Z121" s="28">
        <f t="shared" si="23"/>
        <v>157.4550000000001</v>
      </c>
      <c r="AA121" s="27">
        <f t="shared" si="21"/>
        <v>2.7481081737276729</v>
      </c>
      <c r="AB121" s="7"/>
      <c r="AC121" s="28">
        <f t="shared" ca="1" si="13"/>
        <v>-1.1674847209121708E-2</v>
      </c>
      <c r="AD121" s="27"/>
      <c r="AE121" s="7"/>
    </row>
    <row r="122" spans="1:31" s="26" customFormat="1" x14ac:dyDescent="0.25">
      <c r="A122" s="26">
        <v>37</v>
      </c>
      <c r="B122" s="26">
        <v>-629</v>
      </c>
      <c r="C122" s="26">
        <v>13771</v>
      </c>
      <c r="D122" s="26">
        <v>14927</v>
      </c>
      <c r="E122" s="26">
        <v>12479</v>
      </c>
      <c r="F122" s="26">
        <v>11302</v>
      </c>
      <c r="G122" s="27"/>
      <c r="H122" s="7"/>
      <c r="I122" s="28">
        <f t="shared" si="14"/>
        <v>1292</v>
      </c>
      <c r="J122" s="27">
        <f t="shared" si="14"/>
        <v>3625</v>
      </c>
      <c r="K122" s="7"/>
      <c r="L122" s="124">
        <f t="shared" si="22"/>
        <v>-0.34661540300438087</v>
      </c>
      <c r="M122" s="27">
        <f t="shared" ca="1" si="15"/>
        <v>5.1534316905720988E-6</v>
      </c>
      <c r="N122" s="44"/>
      <c r="O122" s="44"/>
      <c r="P122" s="7"/>
      <c r="Q122" s="28">
        <f t="shared" ca="1" si="16"/>
        <v>1332.09643243046</v>
      </c>
      <c r="R122" s="27">
        <f t="shared" ca="1" si="17"/>
        <v>3603.8925844644973</v>
      </c>
      <c r="S122" s="7"/>
      <c r="T122" s="28">
        <f t="shared" ca="1" si="18"/>
        <v>-0.34460119159800529</v>
      </c>
      <c r="U122" s="27">
        <f t="shared" ca="1" si="19"/>
        <v>0.9363586950223205</v>
      </c>
      <c r="V122" s="7"/>
      <c r="W122" s="28">
        <f t="shared" ca="1" si="20"/>
        <v>-0.34888552011382085</v>
      </c>
      <c r="X122" s="27">
        <f t="shared" ca="1" si="24"/>
        <v>151.76908028174881</v>
      </c>
      <c r="Y122" s="7"/>
      <c r="Z122" s="28">
        <f t="shared" si="23"/>
        <v>151.7940000000001</v>
      </c>
      <c r="AA122" s="27">
        <f t="shared" si="21"/>
        <v>2.6493050847722741</v>
      </c>
      <c r="AB122" s="7"/>
      <c r="AC122" s="28">
        <f t="shared" ca="1" si="13"/>
        <v>-2.491971825128303E-2</v>
      </c>
      <c r="AD122" s="27"/>
      <c r="AE122" s="7"/>
    </row>
    <row r="123" spans="1:31" s="26" customFormat="1" x14ac:dyDescent="0.25">
      <c r="A123" s="26">
        <v>38</v>
      </c>
      <c r="B123" s="26">
        <v>-634</v>
      </c>
      <c r="C123" s="26">
        <v>13939</v>
      </c>
      <c r="D123" s="26">
        <v>14847</v>
      </c>
      <c r="E123" s="26">
        <v>12294</v>
      </c>
      <c r="F123" s="26">
        <v>11373</v>
      </c>
      <c r="G123" s="27"/>
      <c r="H123" s="7"/>
      <c r="I123" s="28">
        <f t="shared" si="14"/>
        <v>1645</v>
      </c>
      <c r="J123" s="27">
        <f t="shared" si="14"/>
        <v>3474</v>
      </c>
      <c r="K123" s="7"/>
      <c r="L123" s="124">
        <f t="shared" si="22"/>
        <v>-0.43796264212389036</v>
      </c>
      <c r="M123" s="27">
        <f t="shared" ca="1" si="15"/>
        <v>4.2532970904535055E-6</v>
      </c>
      <c r="N123" s="44"/>
      <c r="O123" s="44"/>
      <c r="P123" s="7"/>
      <c r="Q123" s="28">
        <f t="shared" ca="1" si="16"/>
        <v>1685.09643243046</v>
      </c>
      <c r="R123" s="27">
        <f t="shared" ca="1" si="17"/>
        <v>3452.8925844644973</v>
      </c>
      <c r="S123" s="7"/>
      <c r="T123" s="28">
        <f t="shared" ca="1" si="18"/>
        <v>-0.43591907044867628</v>
      </c>
      <c r="U123" s="27">
        <f t="shared" ca="1" si="19"/>
        <v>0.89712607095414787</v>
      </c>
      <c r="V123" s="7"/>
      <c r="W123" s="28">
        <f t="shared" ca="1" si="20"/>
        <v>-0.44002499444356163</v>
      </c>
      <c r="X123" s="27">
        <f t="shared" ca="1" si="24"/>
        <v>146.07722011312615</v>
      </c>
      <c r="Y123" s="7"/>
      <c r="Z123" s="28">
        <f t="shared" si="23"/>
        <v>146.08800000000011</v>
      </c>
      <c r="AA123" s="27">
        <f t="shared" si="21"/>
        <v>2.5497165976534779</v>
      </c>
      <c r="AB123" s="7"/>
      <c r="AC123" s="28">
        <f t="shared" ca="1" si="13"/>
        <v>-1.0779886873962141E-2</v>
      </c>
      <c r="AD123" s="27"/>
      <c r="AE123" s="7"/>
    </row>
    <row r="124" spans="1:31" s="26" customFormat="1" x14ac:dyDescent="0.25">
      <c r="A124" s="26">
        <v>39</v>
      </c>
      <c r="B124" s="26">
        <v>-635</v>
      </c>
      <c r="C124" s="26">
        <v>14116</v>
      </c>
      <c r="D124" s="26">
        <v>14763</v>
      </c>
      <c r="E124" s="26">
        <v>12131</v>
      </c>
      <c r="F124" s="26">
        <v>11471</v>
      </c>
      <c r="G124" s="27"/>
      <c r="H124" s="7"/>
      <c r="I124" s="28">
        <f t="shared" si="14"/>
        <v>1985</v>
      </c>
      <c r="J124" s="27">
        <f t="shared" si="14"/>
        <v>3292</v>
      </c>
      <c r="K124" s="7"/>
      <c r="L124" s="124">
        <f t="shared" si="22"/>
        <v>-0.52510050335591019</v>
      </c>
      <c r="M124" s="27">
        <f t="shared" ca="1" si="15"/>
        <v>7.0975721137517294E-6</v>
      </c>
      <c r="N124" s="44"/>
      <c r="O124" s="44"/>
      <c r="P124" s="7"/>
      <c r="Q124" s="28">
        <f t="shared" ca="1" si="16"/>
        <v>2025.09643243046</v>
      </c>
      <c r="R124" s="27">
        <f t="shared" ca="1" si="17"/>
        <v>3270.8925844644973</v>
      </c>
      <c r="S124" s="7"/>
      <c r="T124" s="28">
        <f t="shared" ca="1" si="18"/>
        <v>-0.52387396792524332</v>
      </c>
      <c r="U124" s="27">
        <f t="shared" ca="1" si="19"/>
        <v>0.84983906711039026</v>
      </c>
      <c r="V124" s="7"/>
      <c r="W124" s="28">
        <f t="shared" ca="1" si="20"/>
        <v>-0.52776463025111464</v>
      </c>
      <c r="X124" s="27">
        <f t="shared" ca="1" si="24"/>
        <v>140.3633910427036</v>
      </c>
      <c r="Y124" s="7"/>
      <c r="Z124" s="28">
        <f t="shared" si="23"/>
        <v>140.3730000000001</v>
      </c>
      <c r="AA124" s="27">
        <f t="shared" si="21"/>
        <v>2.449971030902002</v>
      </c>
      <c r="AB124" s="7"/>
      <c r="AC124" s="28">
        <f t="shared" ca="1" si="13"/>
        <v>-9.6089572965070147E-3</v>
      </c>
      <c r="AD124" s="27"/>
      <c r="AE124" s="7"/>
    </row>
    <row r="125" spans="1:31" s="26" customFormat="1" x14ac:dyDescent="0.25">
      <c r="A125" s="26">
        <v>40</v>
      </c>
      <c r="B125" s="26">
        <v>-620</v>
      </c>
      <c r="C125" s="26">
        <v>14264</v>
      </c>
      <c r="D125" s="26">
        <v>14649</v>
      </c>
      <c r="E125" s="26">
        <v>11970</v>
      </c>
      <c r="F125" s="26">
        <v>11577</v>
      </c>
      <c r="G125" s="27"/>
      <c r="H125" s="7"/>
      <c r="I125" s="28">
        <f t="shared" si="14"/>
        <v>2294</v>
      </c>
      <c r="J125" s="27">
        <f t="shared" si="14"/>
        <v>3072</v>
      </c>
      <c r="K125" s="7"/>
      <c r="L125" s="124">
        <f t="shared" si="22"/>
        <v>-0.60514722377595687</v>
      </c>
      <c r="M125" s="27">
        <f t="shared" ca="1" si="15"/>
        <v>5.2551193339775408E-6</v>
      </c>
      <c r="N125" s="44"/>
      <c r="O125" s="44"/>
      <c r="P125" s="7"/>
      <c r="Q125" s="28">
        <f t="shared" ca="1" si="16"/>
        <v>2334.09643243046</v>
      </c>
      <c r="R125" s="27">
        <f t="shared" ca="1" si="17"/>
        <v>3050.8925844644973</v>
      </c>
      <c r="S125" s="7"/>
      <c r="T125" s="28">
        <f t="shared" ca="1" si="18"/>
        <v>-0.60380944827894689</v>
      </c>
      <c r="U125" s="27">
        <f t="shared" ca="1" si="19"/>
        <v>0.79267895257397991</v>
      </c>
      <c r="V125" s="7"/>
      <c r="W125" s="28">
        <f t="shared" ca="1" si="20"/>
        <v>-0.60743962848149591</v>
      </c>
      <c r="X125" s="27">
        <f t="shared" ca="1" si="24"/>
        <v>134.74099120559549</v>
      </c>
      <c r="Y125" s="7"/>
      <c r="Z125" s="28">
        <f t="shared" si="23"/>
        <v>134.79300000000009</v>
      </c>
      <c r="AA125" s="27">
        <f t="shared" si="21"/>
        <v>2.3525816586407182</v>
      </c>
      <c r="AB125" s="7"/>
      <c r="AC125" s="28">
        <f t="shared" ca="1" si="13"/>
        <v>-5.2008794404599712E-2</v>
      </c>
      <c r="AD125" s="27"/>
      <c r="AE125" s="7"/>
    </row>
    <row r="126" spans="1:31" s="26" customFormat="1" x14ac:dyDescent="0.25">
      <c r="A126" s="26">
        <v>41</v>
      </c>
      <c r="B126" s="26">
        <v>-623</v>
      </c>
      <c r="C126" s="26">
        <v>14416</v>
      </c>
      <c r="D126" s="26">
        <v>14537</v>
      </c>
      <c r="E126" s="26">
        <v>11830</v>
      </c>
      <c r="F126" s="26">
        <v>11705</v>
      </c>
      <c r="G126" s="27"/>
      <c r="H126" s="7"/>
      <c r="I126" s="28">
        <f t="shared" si="14"/>
        <v>2586</v>
      </c>
      <c r="J126" s="27">
        <f t="shared" si="14"/>
        <v>2832</v>
      </c>
      <c r="K126" s="7"/>
      <c r="L126" s="124">
        <f t="shared" si="22"/>
        <v>-0.67980073010962383</v>
      </c>
      <c r="M126" s="27">
        <f t="shared" ca="1" si="15"/>
        <v>8.3656864380799111E-6</v>
      </c>
      <c r="N126" s="44"/>
      <c r="O126" s="44"/>
      <c r="P126" s="7"/>
      <c r="Q126" s="28">
        <f t="shared" ca="1" si="16"/>
        <v>2626.09643243046</v>
      </c>
      <c r="R126" s="27">
        <f t="shared" ca="1" si="17"/>
        <v>2810.8925844644973</v>
      </c>
      <c r="S126" s="7"/>
      <c r="T126" s="28">
        <f t="shared" ca="1" si="18"/>
        <v>-0.67934718375882208</v>
      </c>
      <c r="U126" s="27">
        <f t="shared" ca="1" si="19"/>
        <v>0.73032246398880507</v>
      </c>
      <c r="V126" s="7"/>
      <c r="W126" s="28">
        <f t="shared" ca="1" si="20"/>
        <v>-0.6826930797492905</v>
      </c>
      <c r="X126" s="27">
        <f t="shared" ca="1" si="24"/>
        <v>129.13495408226277</v>
      </c>
      <c r="Y126" s="7"/>
      <c r="Z126" s="28">
        <f t="shared" si="23"/>
        <v>129.18600000000009</v>
      </c>
      <c r="AA126" s="27">
        <f t="shared" si="21"/>
        <v>2.2547210474813961</v>
      </c>
      <c r="AB126" s="7"/>
      <c r="AC126" s="28">
        <f t="shared" ca="1" si="13"/>
        <v>-5.1045917737326363E-2</v>
      </c>
      <c r="AD126" s="27"/>
      <c r="AE126" s="7"/>
    </row>
    <row r="127" spans="1:31" s="26" customFormat="1" x14ac:dyDescent="0.25">
      <c r="A127" s="26">
        <v>42</v>
      </c>
      <c r="B127" s="26">
        <v>-602</v>
      </c>
      <c r="C127" s="26">
        <v>14535</v>
      </c>
      <c r="D127" s="26">
        <v>14395</v>
      </c>
      <c r="E127" s="26">
        <v>11694</v>
      </c>
      <c r="F127" s="26">
        <v>11826</v>
      </c>
      <c r="G127" s="27"/>
      <c r="H127" s="7"/>
      <c r="I127" s="28">
        <f t="shared" si="14"/>
        <v>2841</v>
      </c>
      <c r="J127" s="27">
        <f t="shared" si="14"/>
        <v>2569</v>
      </c>
      <c r="K127" s="7"/>
      <c r="L127" s="124">
        <f t="shared" si="22"/>
        <v>-0.74576266290168325</v>
      </c>
      <c r="M127" s="27">
        <f t="shared" ca="1" si="15"/>
        <v>6.6816365000926395E-6</v>
      </c>
      <c r="N127" s="44"/>
      <c r="O127" s="44"/>
      <c r="P127" s="7"/>
      <c r="Q127" s="28">
        <f t="shared" ca="1" si="16"/>
        <v>2881.09643243046</v>
      </c>
      <c r="R127" s="27">
        <f t="shared" ca="1" si="17"/>
        <v>2547.8925844644973</v>
      </c>
      <c r="S127" s="7"/>
      <c r="T127" s="28">
        <f t="shared" ca="1" si="18"/>
        <v>-0.74531335686624733</v>
      </c>
      <c r="U127" s="27">
        <f t="shared" ca="1" si="19"/>
        <v>0.66199014524755084</v>
      </c>
      <c r="V127" s="7"/>
      <c r="W127" s="28">
        <f t="shared" ca="1" si="20"/>
        <v>-0.74834754906940759</v>
      </c>
      <c r="X127" s="27">
        <f t="shared" ca="1" si="24"/>
        <v>123.70043654723713</v>
      </c>
      <c r="Y127" s="7"/>
      <c r="Z127" s="28">
        <f t="shared" si="23"/>
        <v>123.76800000000009</v>
      </c>
      <c r="AA127" s="27">
        <f t="shared" si="21"/>
        <v>2.1601591086083429</v>
      </c>
      <c r="AB127" s="7"/>
      <c r="AC127" s="28">
        <f t="shared" ca="1" si="13"/>
        <v>-6.7563452762954057E-2</v>
      </c>
      <c r="AD127" s="27"/>
      <c r="AE127" s="7"/>
    </row>
    <row r="128" spans="1:31" s="26" customFormat="1" x14ac:dyDescent="0.25">
      <c r="A128" s="26">
        <v>43</v>
      </c>
      <c r="B128" s="26">
        <v>-609</v>
      </c>
      <c r="C128" s="26">
        <v>14658</v>
      </c>
      <c r="D128" s="26">
        <v>14256</v>
      </c>
      <c r="E128" s="26">
        <v>11580</v>
      </c>
      <c r="F128" s="26">
        <v>11976</v>
      </c>
      <c r="G128" s="27"/>
      <c r="H128" s="7"/>
      <c r="I128" s="28">
        <f t="shared" si="14"/>
        <v>3078</v>
      </c>
      <c r="J128" s="27">
        <f t="shared" si="14"/>
        <v>2280</v>
      </c>
      <c r="K128" s="7"/>
      <c r="L128" s="124">
        <f t="shared" si="22"/>
        <v>-0.805706682034383</v>
      </c>
      <c r="M128" s="27">
        <f t="shared" ca="1" si="15"/>
        <v>1.3017440122112198E-5</v>
      </c>
      <c r="N128" s="44"/>
      <c r="O128" s="44"/>
      <c r="P128" s="7"/>
      <c r="Q128" s="28">
        <f t="shared" ca="1" si="16"/>
        <v>3118.09643243046</v>
      </c>
      <c r="R128" s="27">
        <f t="shared" ca="1" si="17"/>
        <v>2258.8925844644973</v>
      </c>
      <c r="S128" s="7"/>
      <c r="T128" s="28">
        <f t="shared" ca="1" si="18"/>
        <v>-0.80662309422491318</v>
      </c>
      <c r="U128" s="27">
        <f t="shared" ca="1" si="19"/>
        <v>0.58690254024290278</v>
      </c>
      <c r="V128" s="7"/>
      <c r="W128" s="28">
        <f t="shared" ca="1" si="20"/>
        <v>-0.80931465100904343</v>
      </c>
      <c r="X128" s="27">
        <f t="shared" ca="1" si="24"/>
        <v>118.1534258464352</v>
      </c>
      <c r="Y128" s="7"/>
      <c r="Z128" s="28">
        <f t="shared" si="23"/>
        <v>118.28700000000009</v>
      </c>
      <c r="AA128" s="27">
        <f t="shared" si="21"/>
        <v>2.0644976123065342</v>
      </c>
      <c r="AB128" s="7"/>
      <c r="AC128" s="28">
        <f t="shared" ca="1" si="13"/>
        <v>-0.13357415356489355</v>
      </c>
      <c r="AD128" s="27"/>
      <c r="AE128" s="7"/>
    </row>
    <row r="129" spans="1:31" s="26" customFormat="1" x14ac:dyDescent="0.25">
      <c r="A129" s="26">
        <v>44</v>
      </c>
      <c r="B129" s="26">
        <v>-636</v>
      </c>
      <c r="C129" s="26">
        <v>14760</v>
      </c>
      <c r="D129" s="26">
        <v>14094</v>
      </c>
      <c r="E129" s="26">
        <v>11472</v>
      </c>
      <c r="F129" s="26">
        <v>12134</v>
      </c>
      <c r="G129" s="27"/>
      <c r="H129" s="7"/>
      <c r="I129" s="28">
        <f t="shared" si="14"/>
        <v>3288</v>
      </c>
      <c r="J129" s="27">
        <f t="shared" si="14"/>
        <v>1960</v>
      </c>
      <c r="K129" s="7"/>
      <c r="L129" s="124">
        <f t="shared" si="22"/>
        <v>-0.86043310803180961</v>
      </c>
      <c r="M129" s="27">
        <f t="shared" ca="1" si="15"/>
        <v>7.9924734837568381E-6</v>
      </c>
      <c r="N129" s="44"/>
      <c r="O129" s="44"/>
      <c r="P129" s="7"/>
      <c r="Q129" s="28">
        <f t="shared" ca="1" si="16"/>
        <v>3328.09643243046</v>
      </c>
      <c r="R129" s="27">
        <f t="shared" ca="1" si="17"/>
        <v>1938.8925844644975</v>
      </c>
      <c r="S129" s="7"/>
      <c r="T129" s="28">
        <f t="shared" ca="1" si="18"/>
        <v>-0.86094817796043988</v>
      </c>
      <c r="U129" s="27">
        <f t="shared" ca="1" si="19"/>
        <v>0.50376055546266962</v>
      </c>
      <c r="V129" s="7"/>
      <c r="W129" s="28">
        <f t="shared" ca="1" si="20"/>
        <v>-0.86326020433079853</v>
      </c>
      <c r="X129" s="27">
        <f t="shared" ca="1" si="24"/>
        <v>112.47033024533204</v>
      </c>
      <c r="Y129" s="7"/>
      <c r="Z129" s="28">
        <f t="shared" si="23"/>
        <v>112.56300000000009</v>
      </c>
      <c r="AA129" s="27">
        <f t="shared" si="21"/>
        <v>1.9645949659223785</v>
      </c>
      <c r="AB129" s="7"/>
      <c r="AC129" s="28">
        <f t="shared" ca="1" si="13"/>
        <v>-9.2669754668051496E-2</v>
      </c>
      <c r="AD129" s="27"/>
      <c r="AE129" s="7"/>
    </row>
    <row r="130" spans="1:31" s="26" customFormat="1" x14ac:dyDescent="0.25">
      <c r="A130" s="26">
        <v>45</v>
      </c>
      <c r="B130" s="26">
        <v>-630</v>
      </c>
      <c r="C130" s="26">
        <v>14848</v>
      </c>
      <c r="D130" s="26">
        <v>13923</v>
      </c>
      <c r="E130" s="26">
        <v>11384</v>
      </c>
      <c r="F130" s="26">
        <v>12303</v>
      </c>
      <c r="G130" s="27"/>
      <c r="H130" s="7"/>
      <c r="I130" s="28">
        <f t="shared" si="14"/>
        <v>3464</v>
      </c>
      <c r="J130" s="27">
        <f t="shared" si="14"/>
        <v>1620</v>
      </c>
      <c r="K130" s="7"/>
      <c r="L130" s="124">
        <f t="shared" si="22"/>
        <v>-0.90618264507755097</v>
      </c>
      <c r="M130" s="27">
        <f t="shared" ca="1" si="15"/>
        <v>4.8566232894785028E-6</v>
      </c>
      <c r="N130" s="44"/>
      <c r="O130" s="44"/>
      <c r="P130" s="7"/>
      <c r="Q130" s="28">
        <f t="shared" ca="1" si="16"/>
        <v>3504.09643243046</v>
      </c>
      <c r="R130" s="27">
        <f t="shared" ca="1" si="17"/>
        <v>1598.8925844644975</v>
      </c>
      <c r="S130" s="7"/>
      <c r="T130" s="28">
        <f t="shared" ca="1" si="18"/>
        <v>-0.90647777194830981</v>
      </c>
      <c r="U130" s="27">
        <f t="shared" ca="1" si="19"/>
        <v>0.41542219663367186</v>
      </c>
      <c r="V130" s="7"/>
      <c r="W130" s="28">
        <f t="shared" ca="1" si="20"/>
        <v>-0.90838641985948276</v>
      </c>
      <c r="X130" s="27">
        <f t="shared" ca="1" si="24"/>
        <v>106.77989044774768</v>
      </c>
      <c r="Y130" s="7"/>
      <c r="Z130" s="28">
        <f t="shared" si="23"/>
        <v>106.89300000000009</v>
      </c>
      <c r="AA130" s="27">
        <f t="shared" si="21"/>
        <v>1.8656347973343004</v>
      </c>
      <c r="AB130" s="7"/>
      <c r="AC130" s="28">
        <f t="shared" ca="1" si="13"/>
        <v>-0.11310955225241059</v>
      </c>
      <c r="AD130" s="27"/>
      <c r="AE130" s="7"/>
    </row>
    <row r="131" spans="1:31" s="26" customFormat="1" x14ac:dyDescent="0.25">
      <c r="A131" s="26">
        <v>46</v>
      </c>
      <c r="B131" s="26">
        <v>-641</v>
      </c>
      <c r="C131" s="26">
        <v>14920</v>
      </c>
      <c r="D131" s="26">
        <v>13742</v>
      </c>
      <c r="E131" s="26">
        <v>11307</v>
      </c>
      <c r="F131" s="26">
        <v>12478</v>
      </c>
      <c r="G131" s="27"/>
      <c r="H131" s="7"/>
      <c r="I131" s="28">
        <f t="shared" si="14"/>
        <v>3613</v>
      </c>
      <c r="J131" s="27">
        <f t="shared" si="14"/>
        <v>1264</v>
      </c>
      <c r="K131" s="7"/>
      <c r="L131" s="124">
        <f t="shared" si="22"/>
        <v>-0.94362524480740484</v>
      </c>
      <c r="M131" s="27">
        <f t="shared" ca="1" si="15"/>
        <v>8.3154895856136416E-6</v>
      </c>
      <c r="N131" s="44"/>
      <c r="O131" s="44"/>
      <c r="P131" s="7"/>
      <c r="Q131" s="28">
        <f t="shared" ca="1" si="16"/>
        <v>3653.09643243046</v>
      </c>
      <c r="R131" s="27">
        <f t="shared" ca="1" si="17"/>
        <v>1242.8925844644975</v>
      </c>
      <c r="S131" s="7"/>
      <c r="T131" s="28">
        <f t="shared" ca="1" si="18"/>
        <v>-0.94502271231304069</v>
      </c>
      <c r="U131" s="27">
        <f t="shared" ca="1" si="19"/>
        <v>0.3229267385656624</v>
      </c>
      <c r="V131" s="7"/>
      <c r="W131" s="28">
        <f t="shared" ca="1" si="20"/>
        <v>-0.94650890386936304</v>
      </c>
      <c r="X131" s="27">
        <f t="shared" ca="1" si="24"/>
        <v>101.04282379586857</v>
      </c>
      <c r="Y131" s="7"/>
      <c r="Z131" s="28">
        <f t="shared" si="23"/>
        <v>101.12400000000008</v>
      </c>
      <c r="AA131" s="27">
        <f t="shared" si="21"/>
        <v>1.7649467527867473</v>
      </c>
      <c r="AB131" s="7"/>
      <c r="AC131" s="28">
        <f t="shared" ca="1" si="13"/>
        <v>-8.1176204131509166E-2</v>
      </c>
      <c r="AD131" s="27"/>
      <c r="AE131" s="7"/>
    </row>
    <row r="132" spans="1:31" s="26" customFormat="1" x14ac:dyDescent="0.25">
      <c r="A132" s="26">
        <v>47</v>
      </c>
      <c r="B132" s="26">
        <v>-626</v>
      </c>
      <c r="C132" s="26">
        <v>14977</v>
      </c>
      <c r="D132" s="26">
        <v>13567</v>
      </c>
      <c r="E132" s="26">
        <v>11263</v>
      </c>
      <c r="F132" s="26">
        <v>12666</v>
      </c>
      <c r="G132" s="27"/>
      <c r="H132" s="7"/>
      <c r="I132" s="28">
        <f t="shared" si="14"/>
        <v>3714</v>
      </c>
      <c r="J132" s="27">
        <f t="shared" si="14"/>
        <v>901</v>
      </c>
      <c r="K132" s="7"/>
      <c r="L132" s="124">
        <f t="shared" si="22"/>
        <v>-0.97096570860735776</v>
      </c>
      <c r="M132" s="27">
        <f t="shared" ca="1" si="15"/>
        <v>1.5377807204008902E-6</v>
      </c>
      <c r="N132" s="44"/>
      <c r="O132" s="44"/>
      <c r="P132" s="7"/>
      <c r="Q132" s="28">
        <f t="shared" ca="1" si="16"/>
        <v>3754.09643243046</v>
      </c>
      <c r="R132" s="27">
        <f t="shared" ca="1" si="17"/>
        <v>879.89258446449753</v>
      </c>
      <c r="S132" s="7"/>
      <c r="T132" s="28">
        <f t="shared" ca="1" si="18"/>
        <v>-0.97115049068107973</v>
      </c>
      <c r="U132" s="27">
        <f t="shared" ca="1" si="19"/>
        <v>0.22861254958058536</v>
      </c>
      <c r="V132" s="7"/>
      <c r="W132" s="28">
        <f t="shared" ca="1" si="20"/>
        <v>-0.97220578147634606</v>
      </c>
      <c r="X132" s="27">
        <f t="shared" ca="1" si="24"/>
        <v>95.436984865253862</v>
      </c>
      <c r="Y132" s="7"/>
      <c r="Z132" s="28">
        <f t="shared" si="23"/>
        <v>95.49000000000008</v>
      </c>
      <c r="AA132" s="27">
        <f t="shared" si="21"/>
        <v>1.6666149027293866</v>
      </c>
      <c r="AB132" s="7"/>
      <c r="AC132" s="28">
        <f t="shared" ca="1" si="13"/>
        <v>-5.3015134746217996E-2</v>
      </c>
      <c r="AD132" s="27"/>
      <c r="AE132" s="7"/>
    </row>
    <row r="133" spans="1:31" s="26" customFormat="1" x14ac:dyDescent="0.25">
      <c r="A133" s="26">
        <v>48</v>
      </c>
      <c r="B133" s="26">
        <v>-637</v>
      </c>
      <c r="C133" s="26">
        <v>15007</v>
      </c>
      <c r="D133" s="26">
        <v>13377</v>
      </c>
      <c r="E133" s="26">
        <v>11221</v>
      </c>
      <c r="F133" s="26">
        <v>12849</v>
      </c>
      <c r="G133" s="27"/>
      <c r="H133" s="7"/>
      <c r="I133" s="28">
        <f t="shared" si="14"/>
        <v>3786</v>
      </c>
      <c r="J133" s="27">
        <f t="shared" si="14"/>
        <v>528</v>
      </c>
      <c r="K133" s="7"/>
      <c r="L133" s="124">
        <f t="shared" si="22"/>
        <v>-0.98915312566169777</v>
      </c>
      <c r="M133" s="27">
        <f t="shared" ca="1" si="15"/>
        <v>1.5265630105637366E-6</v>
      </c>
      <c r="N133" s="44"/>
      <c r="O133" s="44"/>
      <c r="P133" s="7"/>
      <c r="Q133" s="28">
        <f t="shared" ca="1" si="16"/>
        <v>3826.09643243046</v>
      </c>
      <c r="R133" s="27">
        <f t="shared" ca="1" si="17"/>
        <v>506.89258446449753</v>
      </c>
      <c r="S133" s="7"/>
      <c r="T133" s="28">
        <f t="shared" ca="1" si="18"/>
        <v>-0.98977623367611745</v>
      </c>
      <c r="U133" s="27">
        <f t="shared" ca="1" si="19"/>
        <v>0.13170017357112604</v>
      </c>
      <c r="V133" s="7"/>
      <c r="W133" s="28">
        <f t="shared" ca="1" si="20"/>
        <v>-0.99038866724762831</v>
      </c>
      <c r="X133" s="27">
        <f t="shared" ca="1" si="24"/>
        <v>89.77903521474957</v>
      </c>
      <c r="Y133" s="7"/>
      <c r="Z133" s="28">
        <f t="shared" si="23"/>
        <v>89.757000000000076</v>
      </c>
      <c r="AA133" s="27">
        <f t="shared" si="21"/>
        <v>1.5665551767125518</v>
      </c>
      <c r="AB133" s="7"/>
      <c r="AC133" s="28">
        <f t="shared" ca="1" si="13"/>
        <v>2.2035214749493548E-2</v>
      </c>
      <c r="AD133" s="27"/>
      <c r="AE133" s="7"/>
    </row>
    <row r="134" spans="1:31" s="26" customFormat="1" x14ac:dyDescent="0.25">
      <c r="A134" s="26">
        <v>49</v>
      </c>
      <c r="B134" s="26">
        <v>-607</v>
      </c>
      <c r="C134" s="26">
        <v>15028</v>
      </c>
      <c r="D134" s="26">
        <v>13197</v>
      </c>
      <c r="E134" s="26">
        <v>11209</v>
      </c>
      <c r="F134" s="26">
        <v>13034</v>
      </c>
      <c r="G134" s="27"/>
      <c r="H134" s="7"/>
      <c r="I134" s="28">
        <f t="shared" si="14"/>
        <v>3819</v>
      </c>
      <c r="J134" s="27">
        <f t="shared" si="14"/>
        <v>163</v>
      </c>
      <c r="K134" s="7"/>
      <c r="L134" s="124">
        <f t="shared" si="22"/>
        <v>-0.99727598044844978</v>
      </c>
      <c r="M134" s="27">
        <f t="shared" ca="1" si="15"/>
        <v>1.4787179461558022E-6</v>
      </c>
      <c r="N134" s="44"/>
      <c r="O134" s="44"/>
      <c r="P134" s="7"/>
      <c r="Q134" s="28">
        <f t="shared" ca="1" si="16"/>
        <v>3859.09643243046</v>
      </c>
      <c r="R134" s="27">
        <f t="shared" ca="1" si="17"/>
        <v>141.8925844644975</v>
      </c>
      <c r="S134" s="7"/>
      <c r="T134" s="28">
        <f t="shared" ca="1" si="18"/>
        <v>-0.99831303254884307</v>
      </c>
      <c r="U134" s="27">
        <f t="shared" ca="1" si="19"/>
        <v>3.6866347181172515E-2</v>
      </c>
      <c r="V134" s="7"/>
      <c r="W134" s="28">
        <f t="shared" ca="1" si="20"/>
        <v>-0.99849200591946419</v>
      </c>
      <c r="X134" s="27">
        <f t="shared" ca="1" si="24"/>
        <v>84.318896659128995</v>
      </c>
      <c r="Y134" s="7"/>
      <c r="Z134" s="28">
        <f t="shared" si="23"/>
        <v>84.294000000000082</v>
      </c>
      <c r="AA134" s="27">
        <f t="shared" si="21"/>
        <v>1.4712078396761017</v>
      </c>
      <c r="AB134" s="7"/>
      <c r="AC134" s="28">
        <f t="shared" ca="1" si="13"/>
        <v>2.4896659128913257E-2</v>
      </c>
      <c r="AD134" s="27"/>
      <c r="AE134" s="7"/>
    </row>
    <row r="135" spans="1:31" s="26" customFormat="1" x14ac:dyDescent="0.25">
      <c r="A135" s="26">
        <v>50</v>
      </c>
      <c r="B135" s="26">
        <v>-608</v>
      </c>
      <c r="C135" s="26">
        <v>15025</v>
      </c>
      <c r="D135" s="26">
        <v>13013</v>
      </c>
      <c r="E135" s="26">
        <v>11210</v>
      </c>
      <c r="F135" s="26">
        <v>13216</v>
      </c>
      <c r="G135" s="27"/>
      <c r="H135" s="7"/>
      <c r="I135" s="28">
        <f t="shared" si="14"/>
        <v>3815</v>
      </c>
      <c r="J135" s="27">
        <f t="shared" si="14"/>
        <v>-203</v>
      </c>
      <c r="K135" s="7"/>
      <c r="L135" s="124">
        <f t="shared" si="22"/>
        <v>-0.9963278157973251</v>
      </c>
      <c r="M135" s="27">
        <f t="shared" ca="1" si="15"/>
        <v>4.8257834564108139E-7</v>
      </c>
      <c r="N135" s="44"/>
      <c r="O135" s="44"/>
      <c r="P135" s="7"/>
      <c r="Q135" s="28">
        <f t="shared" ca="1" si="16"/>
        <v>3855.09643243046</v>
      </c>
      <c r="R135" s="27">
        <f t="shared" ca="1" si="17"/>
        <v>-224.1074155355025</v>
      </c>
      <c r="S135" s="7"/>
      <c r="T135" s="28">
        <f t="shared" ca="1" si="18"/>
        <v>-0.99727826904911865</v>
      </c>
      <c r="U135" s="27">
        <f t="shared" ca="1" si="19"/>
        <v>-5.8227297911219209E-2</v>
      </c>
      <c r="V135" s="7"/>
      <c r="W135" s="28">
        <f t="shared" ca="1" si="20"/>
        <v>-0.99702249438893498</v>
      </c>
      <c r="X135" s="27">
        <f t="shared" ca="1" si="24"/>
        <v>78.862035828923183</v>
      </c>
      <c r="Y135" s="7"/>
      <c r="Z135" s="28">
        <f t="shared" si="23"/>
        <v>78.822000000000088</v>
      </c>
      <c r="AA135" s="27">
        <f t="shared" si="21"/>
        <v>1.3757034230069718</v>
      </c>
      <c r="AB135" s="7"/>
      <c r="AC135" s="28">
        <f t="shared" ca="1" si="13"/>
        <v>4.0035828923095096E-2</v>
      </c>
      <c r="AD135" s="27"/>
      <c r="AE135" s="7"/>
    </row>
    <row r="136" spans="1:31" s="26" customFormat="1" x14ac:dyDescent="0.25">
      <c r="A136" s="26">
        <v>51</v>
      </c>
      <c r="B136" s="26">
        <v>-623</v>
      </c>
      <c r="C136" s="26">
        <v>14995</v>
      </c>
      <c r="D136" s="26">
        <v>12824</v>
      </c>
      <c r="E136" s="26">
        <v>11225</v>
      </c>
      <c r="F136" s="26">
        <v>13399</v>
      </c>
      <c r="G136" s="27"/>
      <c r="H136" s="7"/>
      <c r="I136" s="28">
        <f t="shared" si="14"/>
        <v>3770</v>
      </c>
      <c r="J136" s="27">
        <f t="shared" si="14"/>
        <v>-575</v>
      </c>
      <c r="K136" s="7"/>
      <c r="L136" s="124">
        <f t="shared" si="22"/>
        <v>-0.98593475760985572</v>
      </c>
      <c r="M136" s="27">
        <f t="shared" ca="1" si="15"/>
        <v>9.9069833123910436E-7</v>
      </c>
      <c r="N136" s="44"/>
      <c r="O136" s="44"/>
      <c r="P136" s="7"/>
      <c r="Q136" s="28">
        <f t="shared" ca="1" si="16"/>
        <v>3810.09643243046</v>
      </c>
      <c r="R136" s="27">
        <f t="shared" ca="1" si="17"/>
        <v>-596.10741553550247</v>
      </c>
      <c r="S136" s="7"/>
      <c r="T136" s="28">
        <f t="shared" ca="1" si="18"/>
        <v>-0.98563717967722009</v>
      </c>
      <c r="U136" s="27">
        <f t="shared" ca="1" si="19"/>
        <v>-0.1548798552182403</v>
      </c>
      <c r="V136" s="7"/>
      <c r="W136" s="28">
        <f t="shared" ca="1" si="20"/>
        <v>-0.9849394193099601</v>
      </c>
      <c r="X136" s="27">
        <f t="shared" ca="1" si="24"/>
        <v>73.267906118644532</v>
      </c>
      <c r="Y136" s="7"/>
      <c r="Z136" s="28">
        <f t="shared" si="23"/>
        <v>73.215000000000089</v>
      </c>
      <c r="AA136" s="27">
        <f t="shared" si="21"/>
        <v>1.2778428118476499</v>
      </c>
      <c r="AB136" s="7"/>
      <c r="AC136" s="28">
        <f t="shared" ca="1" si="13"/>
        <v>5.2906118644443723E-2</v>
      </c>
      <c r="AD136" s="27"/>
      <c r="AE136" s="7"/>
    </row>
    <row r="137" spans="1:31" s="26" customFormat="1" x14ac:dyDescent="0.25">
      <c r="A137" s="26">
        <v>52</v>
      </c>
      <c r="B137" s="26">
        <v>-621</v>
      </c>
      <c r="C137" s="26">
        <v>14966</v>
      </c>
      <c r="D137" s="26">
        <v>12642</v>
      </c>
      <c r="E137" s="26">
        <v>11267</v>
      </c>
      <c r="F137" s="26">
        <v>13583</v>
      </c>
      <c r="G137" s="27"/>
      <c r="H137" s="7"/>
      <c r="I137" s="28">
        <f t="shared" si="14"/>
        <v>3699</v>
      </c>
      <c r="J137" s="27">
        <f t="shared" si="14"/>
        <v>-941</v>
      </c>
      <c r="K137" s="7"/>
      <c r="L137" s="124">
        <f t="shared" si="22"/>
        <v>-0.96618317581670798</v>
      </c>
      <c r="M137" s="27">
        <f t="shared" ca="1" si="15"/>
        <v>2.0919446062368173E-9</v>
      </c>
      <c r="N137" s="44"/>
      <c r="O137" s="44"/>
      <c r="P137" s="7"/>
      <c r="Q137" s="28">
        <f t="shared" ca="1" si="16"/>
        <v>3739.09643243046</v>
      </c>
      <c r="R137" s="27">
        <f t="shared" ca="1" si="17"/>
        <v>-962.10741553550247</v>
      </c>
      <c r="S137" s="7"/>
      <c r="T137" s="28">
        <f t="shared" ca="1" si="18"/>
        <v>-0.9672701275571135</v>
      </c>
      <c r="U137" s="27">
        <f t="shared" ca="1" si="19"/>
        <v>-0.24997350031063204</v>
      </c>
      <c r="V137" s="7"/>
      <c r="W137" s="28">
        <f t="shared" ca="1" si="20"/>
        <v>-0.96613743803575791</v>
      </c>
      <c r="X137" s="27">
        <f t="shared" ca="1" si="24"/>
        <v>67.698079323050024</v>
      </c>
      <c r="Y137" s="7"/>
      <c r="Z137" s="28">
        <f t="shared" si="23"/>
        <v>67.62600000000009</v>
      </c>
      <c r="AA137" s="27">
        <f t="shared" si="21"/>
        <v>1.1802963599536869</v>
      </c>
      <c r="AB137" s="7"/>
      <c r="AC137" s="28">
        <f t="shared" ca="1" si="13"/>
        <v>7.2079323049933919E-2</v>
      </c>
      <c r="AD137" s="27"/>
      <c r="AE137" s="7"/>
    </row>
    <row r="138" spans="1:31" s="26" customFormat="1" x14ac:dyDescent="0.25">
      <c r="A138" s="26">
        <v>53</v>
      </c>
      <c r="B138" s="26">
        <v>-632</v>
      </c>
      <c r="C138" s="26">
        <v>14905</v>
      </c>
      <c r="D138" s="26">
        <v>12462</v>
      </c>
      <c r="E138" s="26">
        <v>11321</v>
      </c>
      <c r="F138" s="26">
        <v>13765</v>
      </c>
      <c r="G138" s="27"/>
      <c r="H138" s="7"/>
      <c r="I138" s="28">
        <f t="shared" si="14"/>
        <v>3584</v>
      </c>
      <c r="J138" s="27">
        <f t="shared" si="14"/>
        <v>-1303</v>
      </c>
      <c r="K138" s="7"/>
      <c r="L138" s="124">
        <f t="shared" si="22"/>
        <v>-0.93664881457928328</v>
      </c>
      <c r="M138" s="27">
        <f t="shared" ca="1" si="15"/>
        <v>4.7765243163519892E-7</v>
      </c>
      <c r="N138" s="44"/>
      <c r="O138" s="44"/>
      <c r="P138" s="7"/>
      <c r="Q138" s="28">
        <f t="shared" ca="1" si="16"/>
        <v>3624.09643243046</v>
      </c>
      <c r="R138" s="27">
        <f t="shared" ca="1" si="17"/>
        <v>-1324.1074155355025</v>
      </c>
      <c r="S138" s="7"/>
      <c r="T138" s="28">
        <f t="shared" ca="1" si="18"/>
        <v>-0.93752067694003938</v>
      </c>
      <c r="U138" s="27">
        <f t="shared" ca="1" si="19"/>
        <v>-0.34402787059327083</v>
      </c>
      <c r="V138" s="7"/>
      <c r="W138" s="28">
        <f t="shared" ca="1" si="20"/>
        <v>-0.93595769054436972</v>
      </c>
      <c r="X138" s="27">
        <f t="shared" ca="1" si="24"/>
        <v>62.02258059632311</v>
      </c>
      <c r="Y138" s="7"/>
      <c r="Z138" s="28">
        <f t="shared" si="23"/>
        <v>61.938000000000088</v>
      </c>
      <c r="AA138" s="27">
        <f t="shared" si="21"/>
        <v>1.0810220321002493</v>
      </c>
      <c r="AB138" s="7"/>
      <c r="AC138" s="28">
        <f t="shared" ca="1" si="13"/>
        <v>8.458059632302195E-2</v>
      </c>
      <c r="AD138" s="27"/>
      <c r="AE138" s="7"/>
    </row>
    <row r="139" spans="1:31" s="26" customFormat="1" x14ac:dyDescent="0.25">
      <c r="A139" s="26">
        <v>54</v>
      </c>
      <c r="B139" s="26">
        <v>-638</v>
      </c>
      <c r="C139" s="26">
        <v>14822</v>
      </c>
      <c r="D139" s="26">
        <v>12273</v>
      </c>
      <c r="E139" s="26">
        <v>11393</v>
      </c>
      <c r="F139" s="26">
        <v>13933</v>
      </c>
      <c r="G139" s="27"/>
      <c r="H139" s="7"/>
      <c r="I139" s="28">
        <f t="shared" si="14"/>
        <v>3429</v>
      </c>
      <c r="J139" s="27">
        <f t="shared" si="14"/>
        <v>-1660</v>
      </c>
      <c r="K139" s="7"/>
      <c r="L139" s="124">
        <f t="shared" si="22"/>
        <v>-0.89747724806155627</v>
      </c>
      <c r="M139" s="27">
        <f t="shared" ca="1" si="15"/>
        <v>4.1661263830052604E-6</v>
      </c>
      <c r="N139" s="44"/>
      <c r="O139" s="44"/>
      <c r="P139" s="7"/>
      <c r="Q139" s="28">
        <f t="shared" ca="1" si="16"/>
        <v>3469.09643243046</v>
      </c>
      <c r="R139" s="27">
        <f t="shared" ca="1" si="17"/>
        <v>-1681.1074155355025</v>
      </c>
      <c r="S139" s="7"/>
      <c r="T139" s="28">
        <f t="shared" ca="1" si="18"/>
        <v>-0.89742359132572203</v>
      </c>
      <c r="U139" s="27">
        <f t="shared" ca="1" si="19"/>
        <v>-0.43678314736371854</v>
      </c>
      <c r="V139" s="7"/>
      <c r="W139" s="28">
        <f t="shared" ca="1" si="20"/>
        <v>-0.89543613895545604</v>
      </c>
      <c r="X139" s="27">
        <f t="shared" ca="1" si="24"/>
        <v>56.201808823948681</v>
      </c>
      <c r="Y139" s="7"/>
      <c r="Z139" s="28">
        <f t="shared" si="23"/>
        <v>56.19600000000009</v>
      </c>
      <c r="AA139" s="27">
        <f t="shared" si="21"/>
        <v>0.98080522645073498</v>
      </c>
      <c r="AB139" s="7"/>
      <c r="AC139" s="28">
        <f t="shared" ca="1" si="13"/>
        <v>5.8088239485911686E-3</v>
      </c>
      <c r="AD139" s="27"/>
      <c r="AE139" s="7"/>
    </row>
    <row r="140" spans="1:31" s="26" customFormat="1" x14ac:dyDescent="0.25">
      <c r="A140" s="26">
        <v>55</v>
      </c>
      <c r="B140" s="26">
        <v>-630</v>
      </c>
      <c r="C140" s="26">
        <v>14746</v>
      </c>
      <c r="D140" s="26">
        <v>12116</v>
      </c>
      <c r="E140" s="26">
        <v>11496</v>
      </c>
      <c r="F140" s="26">
        <v>14115</v>
      </c>
      <c r="G140" s="27"/>
      <c r="H140" s="7"/>
      <c r="I140" s="28">
        <f t="shared" si="14"/>
        <v>3250</v>
      </c>
      <c r="J140" s="27">
        <f t="shared" si="14"/>
        <v>-1999</v>
      </c>
      <c r="K140" s="7"/>
      <c r="L140" s="124">
        <f t="shared" si="22"/>
        <v>-0.84995476668466496</v>
      </c>
      <c r="M140" s="27">
        <f t="shared" ca="1" si="15"/>
        <v>1.5066204364730354E-6</v>
      </c>
      <c r="N140" s="44"/>
      <c r="O140" s="44"/>
      <c r="P140" s="7"/>
      <c r="Q140" s="28">
        <f t="shared" ca="1" si="16"/>
        <v>3290.09643243046</v>
      </c>
      <c r="R140" s="27">
        <f t="shared" ca="1" si="17"/>
        <v>-2020.1074155355025</v>
      </c>
      <c r="S140" s="7"/>
      <c r="T140" s="28">
        <f t="shared" ca="1" si="18"/>
        <v>-0.8511179247130588</v>
      </c>
      <c r="U140" s="27">
        <f t="shared" ca="1" si="19"/>
        <v>-0.52486168749027806</v>
      </c>
      <c r="V140" s="7"/>
      <c r="W140" s="28">
        <f t="shared" ca="1" si="20"/>
        <v>-0.84872732200710388</v>
      </c>
      <c r="X140" s="27">
        <f t="shared" ca="1" si="24"/>
        <v>50.471308921670925</v>
      </c>
      <c r="Y140" s="7"/>
      <c r="Z140" s="28">
        <f t="shared" si="23"/>
        <v>50.526000000000089</v>
      </c>
      <c r="AA140" s="27">
        <f t="shared" si="21"/>
        <v>0.88184505786265643</v>
      </c>
      <c r="AB140" s="7"/>
      <c r="AC140" s="28">
        <f t="shared" ca="1" si="13"/>
        <v>-5.4691078329163645E-2</v>
      </c>
      <c r="AD140" s="27"/>
      <c r="AE140" s="7"/>
    </row>
    <row r="141" spans="1:31" s="26" customFormat="1" x14ac:dyDescent="0.25">
      <c r="A141" s="26">
        <v>56</v>
      </c>
      <c r="B141" s="26">
        <v>-627</v>
      </c>
      <c r="C141" s="26">
        <v>14627</v>
      </c>
      <c r="D141" s="26">
        <v>11957</v>
      </c>
      <c r="E141" s="26">
        <v>11593</v>
      </c>
      <c r="F141" s="26">
        <v>14264</v>
      </c>
      <c r="G141" s="27"/>
      <c r="H141" s="7"/>
      <c r="I141" s="28">
        <f t="shared" si="14"/>
        <v>3034</v>
      </c>
      <c r="J141" s="27">
        <f t="shared" si="14"/>
        <v>-2307</v>
      </c>
      <c r="K141" s="7"/>
      <c r="L141" s="124">
        <f t="shared" si="22"/>
        <v>-0.79439749277320437</v>
      </c>
      <c r="M141" s="27">
        <f t="shared" ca="1" si="15"/>
        <v>3.6627380172249527E-6</v>
      </c>
      <c r="N141" s="44"/>
      <c r="O141" s="44"/>
      <c r="P141" s="7"/>
      <c r="Q141" s="28">
        <f t="shared" ca="1" si="16"/>
        <v>3074.09643243046</v>
      </c>
      <c r="R141" s="27">
        <f t="shared" ca="1" si="17"/>
        <v>-2328.1074155355027</v>
      </c>
      <c r="S141" s="7"/>
      <c r="T141" s="28">
        <f t="shared" ca="1" si="18"/>
        <v>-0.79524069572794565</v>
      </c>
      <c r="U141" s="27">
        <f t="shared" ca="1" si="19"/>
        <v>-0.60488584784125254</v>
      </c>
      <c r="V141" s="7"/>
      <c r="W141" s="28">
        <f t="shared" ca="1" si="20"/>
        <v>-0.79248366466775055</v>
      </c>
      <c r="X141" s="27">
        <f t="shared" ca="1" si="24"/>
        <v>44.850660492612462</v>
      </c>
      <c r="Y141" s="7"/>
      <c r="Z141" s="28">
        <f t="shared" si="23"/>
        <v>44.883000000000088</v>
      </c>
      <c r="AA141" s="27">
        <f t="shared" si="21"/>
        <v>0.78335612817261646</v>
      </c>
      <c r="AB141" s="7"/>
      <c r="AC141" s="28">
        <f t="shared" ca="1" si="13"/>
        <v>-3.2339507387625588E-2</v>
      </c>
      <c r="AD141" s="27"/>
      <c r="AE141" s="7"/>
    </row>
    <row r="142" spans="1:31" s="26" customFormat="1" x14ac:dyDescent="0.25">
      <c r="A142" s="26">
        <v>57</v>
      </c>
      <c r="B142" s="26">
        <v>-623</v>
      </c>
      <c r="C142" s="26">
        <v>14504</v>
      </c>
      <c r="D142" s="26">
        <v>11809</v>
      </c>
      <c r="E142" s="26">
        <v>11715</v>
      </c>
      <c r="F142" s="26">
        <v>14405</v>
      </c>
      <c r="G142" s="27"/>
      <c r="H142" s="7"/>
      <c r="I142" s="28">
        <f t="shared" si="14"/>
        <v>2789</v>
      </c>
      <c r="J142" s="27">
        <f t="shared" si="14"/>
        <v>-2596</v>
      </c>
      <c r="K142" s="7"/>
      <c r="L142" s="124">
        <f t="shared" si="22"/>
        <v>-0.73156481760175041</v>
      </c>
      <c r="M142" s="27">
        <f t="shared" ca="1" si="15"/>
        <v>7.8644109903056763E-6</v>
      </c>
      <c r="N142" s="44"/>
      <c r="O142" s="44"/>
      <c r="P142" s="7"/>
      <c r="Q142" s="28">
        <f t="shared" ca="1" si="16"/>
        <v>2829.09643243046</v>
      </c>
      <c r="R142" s="27">
        <f t="shared" ca="1" si="17"/>
        <v>-2617.1074155355027</v>
      </c>
      <c r="S142" s="7"/>
      <c r="T142" s="28">
        <f t="shared" ca="1" si="18"/>
        <v>-0.73186143136983117</v>
      </c>
      <c r="U142" s="27">
        <f t="shared" ca="1" si="19"/>
        <v>-0.67997345284590072</v>
      </c>
      <c r="V142" s="7"/>
      <c r="W142" s="28">
        <f t="shared" ca="1" si="20"/>
        <v>-0.72876046188424493</v>
      </c>
      <c r="X142" s="27">
        <f t="shared" ca="1" si="24"/>
        <v>39.187844938509443</v>
      </c>
      <c r="Y142" s="7"/>
      <c r="Z142" s="28">
        <f t="shared" si="23"/>
        <v>39.276000000000089</v>
      </c>
      <c r="AA142" s="27">
        <f t="shared" si="21"/>
        <v>0.68549551701329436</v>
      </c>
      <c r="AB142" s="7"/>
      <c r="AC142" s="28">
        <f t="shared" ca="1" si="13"/>
        <v>-8.8155061490645892E-2</v>
      </c>
      <c r="AD142" s="27"/>
      <c r="AE142" s="7"/>
    </row>
    <row r="143" spans="1:31" s="26" customFormat="1" x14ac:dyDescent="0.25">
      <c r="A143" s="26">
        <v>58</v>
      </c>
      <c r="B143" s="26">
        <v>-602</v>
      </c>
      <c r="C143" s="26">
        <v>14384</v>
      </c>
      <c r="D143" s="26">
        <v>11687</v>
      </c>
      <c r="E143" s="26">
        <v>11855</v>
      </c>
      <c r="F143" s="26">
        <v>14536</v>
      </c>
      <c r="G143" s="27"/>
      <c r="H143" s="7"/>
      <c r="I143" s="28">
        <f t="shared" si="14"/>
        <v>2529</v>
      </c>
      <c r="J143" s="27">
        <f t="shared" si="14"/>
        <v>-2849</v>
      </c>
      <c r="K143" s="7"/>
      <c r="L143" s="124">
        <f t="shared" si="22"/>
        <v>-0.66419025606523241</v>
      </c>
      <c r="M143" s="27">
        <f t="shared" ca="1" si="15"/>
        <v>8.9439252210672467E-6</v>
      </c>
      <c r="N143" s="44"/>
      <c r="O143" s="44"/>
      <c r="P143" s="7"/>
      <c r="Q143" s="28">
        <f t="shared" ca="1" si="16"/>
        <v>2569.09643243046</v>
      </c>
      <c r="R143" s="27">
        <f t="shared" ca="1" si="17"/>
        <v>-2870.1074155355027</v>
      </c>
      <c r="S143" s="7"/>
      <c r="T143" s="28">
        <f t="shared" ca="1" si="18"/>
        <v>-0.66460180388775059</v>
      </c>
      <c r="U143" s="27">
        <f t="shared" ca="1" si="19"/>
        <v>-0.74570758456277253</v>
      </c>
      <c r="V143" s="7"/>
      <c r="W143" s="28">
        <f t="shared" ca="1" si="20"/>
        <v>-0.66119961646456715</v>
      </c>
      <c r="X143" s="27">
        <f t="shared" ca="1" si="24"/>
        <v>33.766955042069299</v>
      </c>
      <c r="Y143" s="7"/>
      <c r="Z143" s="28">
        <f t="shared" si="23"/>
        <v>33.858000000000089</v>
      </c>
      <c r="AA143" s="27">
        <f t="shared" si="21"/>
        <v>0.59093357814024161</v>
      </c>
      <c r="AB143" s="7"/>
      <c r="AC143" s="28">
        <f t="shared" ca="1" si="13"/>
        <v>-9.1044957930790815E-2</v>
      </c>
      <c r="AD143" s="27"/>
      <c r="AE143" s="7"/>
    </row>
    <row r="144" spans="1:31" s="26" customFormat="1" x14ac:dyDescent="0.25">
      <c r="A144" s="26">
        <v>59</v>
      </c>
      <c r="B144" s="26">
        <v>-623</v>
      </c>
      <c r="C144" s="26">
        <v>14229</v>
      </c>
      <c r="D144" s="26">
        <v>11568</v>
      </c>
      <c r="E144" s="26">
        <v>11997</v>
      </c>
      <c r="F144" s="26">
        <v>14654</v>
      </c>
      <c r="G144" s="27"/>
      <c r="H144" s="7"/>
      <c r="I144" s="28">
        <f t="shared" si="14"/>
        <v>2232</v>
      </c>
      <c r="J144" s="27">
        <f t="shared" si="14"/>
        <v>-3086</v>
      </c>
      <c r="K144" s="7"/>
      <c r="L144" s="124">
        <f t="shared" si="22"/>
        <v>-0.5882218562537247</v>
      </c>
      <c r="M144" s="27">
        <f t="shared" ca="1" si="15"/>
        <v>1.7104367671616159E-5</v>
      </c>
      <c r="N144" s="44"/>
      <c r="O144" s="44"/>
      <c r="P144" s="7"/>
      <c r="Q144" s="28">
        <f t="shared" ca="1" si="16"/>
        <v>2272.09643243046</v>
      </c>
      <c r="R144" s="27">
        <f t="shared" ca="1" si="17"/>
        <v>-3107.1074155355027</v>
      </c>
      <c r="S144" s="7"/>
      <c r="T144" s="28">
        <f t="shared" ca="1" si="18"/>
        <v>-0.58777061403321995</v>
      </c>
      <c r="U144" s="27">
        <f t="shared" ca="1" si="19"/>
        <v>-0.80728461704063281</v>
      </c>
      <c r="V144" s="7"/>
      <c r="W144" s="28">
        <f t="shared" ca="1" si="20"/>
        <v>-0.58408611355481121</v>
      </c>
      <c r="X144" s="27">
        <f t="shared" ca="1" si="24"/>
        <v>28.090850327300814</v>
      </c>
      <c r="Y144" s="7"/>
      <c r="Z144" s="28">
        <f t="shared" si="23"/>
        <v>28.25100000000009</v>
      </c>
      <c r="AA144" s="27">
        <f t="shared" si="21"/>
        <v>0.49307296698091962</v>
      </c>
      <c r="AB144" s="7"/>
      <c r="AC144" s="28">
        <f t="shared" ca="1" si="13"/>
        <v>-0.16014967269927638</v>
      </c>
      <c r="AD144" s="27"/>
      <c r="AE144" s="7"/>
    </row>
    <row r="145" spans="1:31" s="26" customFormat="1" x14ac:dyDescent="0.25">
      <c r="A145" s="26">
        <v>60</v>
      </c>
      <c r="B145" s="26">
        <v>-630</v>
      </c>
      <c r="C145" s="26">
        <v>14074</v>
      </c>
      <c r="D145" s="26">
        <v>11462</v>
      </c>
      <c r="E145" s="26">
        <v>12158</v>
      </c>
      <c r="F145" s="26">
        <v>14761</v>
      </c>
      <c r="G145" s="27"/>
      <c r="H145" s="7"/>
      <c r="I145" s="28">
        <f t="shared" si="14"/>
        <v>1916</v>
      </c>
      <c r="J145" s="27">
        <f t="shared" si="14"/>
        <v>-3299</v>
      </c>
      <c r="K145" s="7"/>
      <c r="L145" s="124">
        <f t="shared" si="22"/>
        <v>-0.50567623000658524</v>
      </c>
      <c r="M145" s="27">
        <f t="shared" ca="1" si="15"/>
        <v>1.289018221242969E-5</v>
      </c>
      <c r="N145" s="44"/>
      <c r="O145" s="44"/>
      <c r="P145" s="7"/>
      <c r="Q145" s="28">
        <f t="shared" ca="1" si="16"/>
        <v>1956.09643243046</v>
      </c>
      <c r="R145" s="27">
        <f t="shared" ca="1" si="17"/>
        <v>-3320.1074155355027</v>
      </c>
      <c r="S145" s="7"/>
      <c r="T145" s="28">
        <f t="shared" ca="1" si="18"/>
        <v>-0.50602429755499878</v>
      </c>
      <c r="U145" s="27">
        <f t="shared" ca="1" si="19"/>
        <v>-0.86262600065997552</v>
      </c>
      <c r="V145" s="7"/>
      <c r="W145" s="28">
        <f t="shared" ca="1" si="20"/>
        <v>-0.50208594001656637</v>
      </c>
      <c r="X145" s="27">
        <f t="shared" ca="1" si="24"/>
        <v>22.405651972393116</v>
      </c>
      <c r="Y145" s="7"/>
      <c r="Z145" s="28">
        <f t="shared" si="23"/>
        <v>22.581000000000088</v>
      </c>
      <c r="AA145" s="27">
        <f t="shared" si="21"/>
        <v>0.39411279839284108</v>
      </c>
      <c r="AB145" s="7"/>
      <c r="AC145" s="28">
        <f t="shared" ca="1" si="13"/>
        <v>-0.17534802760697232</v>
      </c>
      <c r="AD145" s="27"/>
      <c r="AE145" s="7"/>
    </row>
    <row r="146" spans="1:31" s="26" customFormat="1" x14ac:dyDescent="0.25">
      <c r="A146" s="26">
        <v>61</v>
      </c>
      <c r="B146" s="26">
        <v>-631</v>
      </c>
      <c r="C146" s="26">
        <v>13901</v>
      </c>
      <c r="D146" s="26">
        <v>11377</v>
      </c>
      <c r="E146" s="26">
        <v>12328</v>
      </c>
      <c r="F146" s="26">
        <v>14850</v>
      </c>
      <c r="G146" s="27"/>
      <c r="H146" s="7"/>
      <c r="I146" s="28">
        <f t="shared" si="14"/>
        <v>1573</v>
      </c>
      <c r="J146" s="27">
        <f t="shared" si="14"/>
        <v>-3473</v>
      </c>
      <c r="K146" s="7"/>
      <c r="L146" s="124">
        <f t="shared" si="22"/>
        <v>-0.41803750020453928</v>
      </c>
      <c r="M146" s="27">
        <f t="shared" ca="1" si="15"/>
        <v>2.3913428941881905E-5</v>
      </c>
      <c r="N146" s="44"/>
      <c r="O146" s="44"/>
      <c r="P146" s="7"/>
      <c r="Q146" s="28">
        <f t="shared" ca="1" si="16"/>
        <v>1613.09643243046</v>
      </c>
      <c r="R146" s="27">
        <f t="shared" ca="1" si="17"/>
        <v>-3494.1074155355027</v>
      </c>
      <c r="S146" s="7"/>
      <c r="T146" s="28">
        <f t="shared" ca="1" si="18"/>
        <v>-0.41729332745363856</v>
      </c>
      <c r="U146" s="27">
        <f t="shared" ca="1" si="19"/>
        <v>-0.90783445488422732</v>
      </c>
      <c r="V146" s="7"/>
      <c r="W146" s="28">
        <f t="shared" ca="1" si="20"/>
        <v>-0.41314736432279919</v>
      </c>
      <c r="X146" s="27">
        <f t="shared" ca="1" si="24"/>
        <v>16.674239441442182</v>
      </c>
      <c r="Y146" s="7"/>
      <c r="Z146" s="28">
        <f t="shared" si="23"/>
        <v>16.90200000000009</v>
      </c>
      <c r="AA146" s="27">
        <f t="shared" si="21"/>
        <v>0.29499555017208312</v>
      </c>
      <c r="AB146" s="7"/>
      <c r="AC146" s="28">
        <f t="shared" ca="1" si="13"/>
        <v>-0.22776055855790744</v>
      </c>
      <c r="AD146" s="27"/>
      <c r="AE146" s="7"/>
    </row>
    <row r="147" spans="1:31" s="26" customFormat="1" x14ac:dyDescent="0.25">
      <c r="A147" s="26">
        <v>62</v>
      </c>
      <c r="B147" s="26">
        <v>-628</v>
      </c>
      <c r="C147" s="26">
        <v>13729</v>
      </c>
      <c r="D147" s="26">
        <v>11311</v>
      </c>
      <c r="E147" s="26">
        <v>12506</v>
      </c>
      <c r="F147" s="26">
        <v>14925</v>
      </c>
      <c r="G147" s="27"/>
      <c r="H147" s="7"/>
      <c r="I147" s="28">
        <f t="shared" si="14"/>
        <v>1223</v>
      </c>
      <c r="J147" s="27">
        <f t="shared" si="14"/>
        <v>-3614</v>
      </c>
      <c r="K147" s="7"/>
      <c r="L147" s="124">
        <f t="shared" si="22"/>
        <v>-0.32673711117460935</v>
      </c>
      <c r="M147" s="27">
        <f t="shared" ca="1" si="15"/>
        <v>1.8489827789311627E-5</v>
      </c>
      <c r="N147" s="44"/>
      <c r="O147" s="44"/>
      <c r="P147" s="7"/>
      <c r="Q147" s="28">
        <f t="shared" ca="1" si="16"/>
        <v>1263.09643243046</v>
      </c>
      <c r="R147" s="27">
        <f t="shared" ca="1" si="17"/>
        <v>-3635.1074155355027</v>
      </c>
      <c r="S147" s="7"/>
      <c r="T147" s="28">
        <f t="shared" ca="1" si="18"/>
        <v>-0.3267515212277608</v>
      </c>
      <c r="U147" s="27">
        <f t="shared" ca="1" si="19"/>
        <v>-0.94446889192801753</v>
      </c>
      <c r="V147" s="7"/>
      <c r="W147" s="28">
        <f t="shared" ca="1" si="20"/>
        <v>-0.32243713119915463</v>
      </c>
      <c r="X147" s="27">
        <f t="shared" ca="1" si="24"/>
        <v>11.054038532880611</v>
      </c>
      <c r="Y147" s="7"/>
      <c r="Z147" s="28">
        <f t="shared" si="23"/>
        <v>11.250000000000091</v>
      </c>
      <c r="AA147" s="27">
        <f t="shared" si="21"/>
        <v>0.19634954084936365</v>
      </c>
      <c r="AB147" s="7"/>
      <c r="AC147" s="28">
        <f t="shared" ca="1" si="13"/>
        <v>-0.19596146711947959</v>
      </c>
      <c r="AD147" s="27"/>
      <c r="AE147" s="7"/>
    </row>
    <row r="148" spans="1:31" s="26" customFormat="1" x14ac:dyDescent="0.25">
      <c r="A148" s="26">
        <v>63</v>
      </c>
      <c r="B148" s="26">
        <v>-643</v>
      </c>
      <c r="C148" s="26">
        <v>13538</v>
      </c>
      <c r="D148" s="26">
        <v>11250</v>
      </c>
      <c r="E148" s="26">
        <v>12689</v>
      </c>
      <c r="F148" s="26">
        <v>14971</v>
      </c>
      <c r="G148" s="27"/>
      <c r="H148" s="7"/>
      <c r="I148" s="28">
        <f t="shared" si="14"/>
        <v>849</v>
      </c>
      <c r="J148" s="27">
        <f t="shared" si="14"/>
        <v>-3721</v>
      </c>
      <c r="K148" s="7"/>
      <c r="L148" s="124">
        <f t="shared" si="22"/>
        <v>-0.22996918624278415</v>
      </c>
      <c r="M148" s="27">
        <f t="shared" ca="1" si="15"/>
        <v>1.945293913847617E-5</v>
      </c>
      <c r="N148" s="44"/>
      <c r="O148" s="44"/>
      <c r="P148" s="7"/>
      <c r="Q148" s="28">
        <f t="shared" ca="1" si="16"/>
        <v>889.09643243046003</v>
      </c>
      <c r="R148" s="27">
        <f t="shared" ca="1" si="17"/>
        <v>-3742.1074155355027</v>
      </c>
      <c r="S148" s="7"/>
      <c r="T148" s="28">
        <f t="shared" ca="1" si="18"/>
        <v>-0.23000113400353706</v>
      </c>
      <c r="U148" s="27">
        <f t="shared" ca="1" si="19"/>
        <v>-0.97226949308890809</v>
      </c>
      <c r="V148" s="7"/>
      <c r="W148" s="28">
        <f t="shared" ca="1" si="20"/>
        <v>-0.22555863762175341</v>
      </c>
      <c r="X148" s="27">
        <f t="shared" ca="1" si="24"/>
        <v>5.2654911113843355</v>
      </c>
      <c r="Y148" s="7"/>
      <c r="Z148" s="28">
        <f t="shared" si="23"/>
        <v>5.4630000000000907</v>
      </c>
      <c r="AA148" s="27">
        <f t="shared" si="21"/>
        <v>9.5347337036451804E-2</v>
      </c>
      <c r="AB148" s="7"/>
      <c r="AC148" s="28">
        <f t="shared" ref="AC148:AC149" ca="1" si="25">X148-Z148</f>
        <v>-0.19750888861575522</v>
      </c>
      <c r="AD148" s="27"/>
      <c r="AE148" s="7"/>
    </row>
    <row r="149" spans="1:31" s="26" customFormat="1" x14ac:dyDescent="0.25">
      <c r="A149" s="26">
        <v>64</v>
      </c>
      <c r="B149" s="26">
        <v>-632</v>
      </c>
      <c r="C149" s="26">
        <v>13350</v>
      </c>
      <c r="D149" s="26">
        <v>11222</v>
      </c>
      <c r="E149" s="26">
        <v>12877</v>
      </c>
      <c r="F149" s="26">
        <v>15009</v>
      </c>
      <c r="G149" s="27"/>
      <c r="H149" s="7"/>
      <c r="I149" s="28">
        <f t="shared" ref="I149:J149" si="26">C149-E149</f>
        <v>473</v>
      </c>
      <c r="J149" s="27">
        <f t="shared" si="26"/>
        <v>-3787</v>
      </c>
      <c r="K149" s="7"/>
      <c r="L149" s="124">
        <f t="shared" si="22"/>
        <v>-0.13256426625497308</v>
      </c>
      <c r="M149" s="27">
        <f t="shared" ref="M149" ca="1" si="27">(W149-L149)^2</f>
        <v>1.8946948770291303E-5</v>
      </c>
      <c r="N149" s="44"/>
      <c r="O149" s="44"/>
      <c r="P149" s="7"/>
      <c r="Q149" s="28">
        <f t="shared" ref="Q149" ca="1" si="28">I149-$J$4</f>
        <v>513.09643243046003</v>
      </c>
      <c r="R149" s="27">
        <f t="shared" ref="R149" ca="1" si="29">J149-$J$3</f>
        <v>-3808.1074155355027</v>
      </c>
      <c r="S149" s="7"/>
      <c r="T149" s="28">
        <f t="shared" ref="T149" ca="1" si="30">Q149/$J$7</f>
        <v>-0.13273336502945118</v>
      </c>
      <c r="U149" s="27">
        <f t="shared" ref="U149" ca="1" si="31">R149/$J$6</f>
        <v>-0.98941752744983114</v>
      </c>
      <c r="V149" s="7"/>
      <c r="W149" s="28">
        <f t="shared" ref="W149" ca="1" si="32">(T149-U149*SIN(-$J$11*PI()/180))/(COS(-$J$11*PI()/180))</f>
        <v>-0.12821145695863453</v>
      </c>
      <c r="X149" s="27">
        <f ca="1">IF(MOD(ATAN2(U149,W149)*180/PI()-$J$9+360,360)&gt;5,MOD(ATAN2(U149,W149)*180/PI()-$J$9+360,360)-360,MOD(ATAN2(U149,W149)*180/PI()-$J$9+360,360))</f>
        <v>-0.41221680192677468</v>
      </c>
      <c r="Y149" s="7"/>
      <c r="Z149" s="28">
        <f t="shared" si="23"/>
        <v>-0.22499999999990905</v>
      </c>
      <c r="AA149" s="27">
        <f t="shared" ref="AA149" si="33">Z149*PI()/180</f>
        <v>-3.9269908169856536E-3</v>
      </c>
      <c r="AB149" s="7"/>
      <c r="AC149" s="28">
        <f t="shared" ca="1" si="25"/>
        <v>-0.18721680192686563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39951</v>
      </c>
    </row>
    <row r="155" spans="1:31" x14ac:dyDescent="0.25">
      <c r="A155" t="s">
        <v>177</v>
      </c>
      <c r="B155">
        <v>39951</v>
      </c>
    </row>
    <row r="156" spans="1:31" x14ac:dyDescent="0.25">
      <c r="A156" s="31" t="s">
        <v>188</v>
      </c>
      <c r="B156" s="31">
        <v>-39976</v>
      </c>
    </row>
    <row r="157" spans="1:31" x14ac:dyDescent="0.25">
      <c r="A157" t="s">
        <v>183</v>
      </c>
      <c r="B157">
        <v>-39976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3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21.107415535502486</v>
      </c>
      <c r="L3" s="102" t="s">
        <v>1</v>
      </c>
      <c r="M3" s="103">
        <v>0.99942759235845835</v>
      </c>
      <c r="N3" s="104" t="s">
        <v>18</v>
      </c>
      <c r="O3" s="102">
        <v>0.99623991328942318</v>
      </c>
      <c r="Q3" s="101" t="s">
        <v>194</v>
      </c>
      <c r="R3" s="101">
        <f ca="1">MAX(AC21:AC149)</f>
        <v>0.31649020209511036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-40.096432430459991</v>
      </c>
      <c r="L4" s="104" t="s">
        <v>5</v>
      </c>
      <c r="M4" s="106">
        <v>360.0625633698229</v>
      </c>
      <c r="N4" s="104" t="s">
        <v>21</v>
      </c>
      <c r="O4" s="104">
        <v>360.00019552389284</v>
      </c>
      <c r="Q4" s="105" t="s">
        <v>195</v>
      </c>
      <c r="R4" s="105">
        <f ca="1">MIN(AC21:AC149)</f>
        <v>-0.30751595138747234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-172.37464838343288</v>
      </c>
      <c r="N5" s="107" t="s">
        <v>24</v>
      </c>
      <c r="O5" s="107">
        <v>-172.35336633195737</v>
      </c>
      <c r="Q5" s="8"/>
      <c r="R5" s="8"/>
      <c r="T5" s="45" t="s">
        <v>55</v>
      </c>
      <c r="U5" s="47">
        <v>23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3848.8376341489407</v>
      </c>
      <c r="L6" s="107" t="s">
        <v>12</v>
      </c>
      <c r="M6" s="108">
        <v>-7.5825468565866611E-4</v>
      </c>
      <c r="N6" s="107" t="s">
        <v>26</v>
      </c>
      <c r="O6" s="107">
        <v>-7.1848851492182543E-4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-3865.6176035061944</v>
      </c>
      <c r="L7" s="109" t="s">
        <v>15</v>
      </c>
      <c r="M7" s="110">
        <f ca="1">SUM(M20:M84)</f>
        <v>1.4712979300023912E-4</v>
      </c>
      <c r="N7" s="109" t="s">
        <v>15</v>
      </c>
      <c r="O7" s="89">
        <f ca="1">SUM(M85:M149)</f>
        <v>1.5561208034689359E-4</v>
      </c>
      <c r="Q7" s="101" t="s">
        <v>194</v>
      </c>
      <c r="R7" s="101">
        <f ca="1">MAX(AD21:AD83)</f>
        <v>0.14914164928788409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-7.4527047471292462E-2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-172.20438094619089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-171.94244510174212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-0.26193584444875267</v>
      </c>
      <c r="L11" s="113" t="s">
        <v>208</v>
      </c>
      <c r="M11" s="114">
        <f>(M6+O6)/2</f>
        <v>-7.3837160029024572E-4</v>
      </c>
      <c r="N11" s="115"/>
      <c r="O11" s="115"/>
      <c r="Q11" s="101" t="s">
        <v>194</v>
      </c>
      <c r="R11" s="101">
        <f ca="1">MAX(W20:W149)</f>
        <v>0.99612244063809841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0.99783375282394071</v>
      </c>
      <c r="N12" s="118"/>
      <c r="O12" s="118"/>
      <c r="Q12" s="105" t="s">
        <v>195</v>
      </c>
      <c r="R12" s="105">
        <f ca="1">MIN(W20:W149)</f>
        <v>-1.0010979466077838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-172.36400735769513</v>
      </c>
      <c r="N13" s="121"/>
      <c r="O13" s="121"/>
    </row>
    <row r="14" spans="1:24" x14ac:dyDescent="0.25">
      <c r="I14" s="9" t="s">
        <v>139</v>
      </c>
      <c r="L14" s="9"/>
      <c r="M14" s="9"/>
      <c r="N14" s="9"/>
      <c r="O14" s="9"/>
    </row>
    <row r="15" spans="1:24" x14ac:dyDescent="0.25">
      <c r="I15" s="9" t="s">
        <v>140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141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13419</v>
      </c>
      <c r="D20" s="26">
        <v>11264</v>
      </c>
      <c r="E20" s="26">
        <v>12910</v>
      </c>
      <c r="F20" s="26">
        <v>15055</v>
      </c>
      <c r="G20" s="27"/>
      <c r="H20" s="7"/>
      <c r="I20" s="28">
        <f>C20-E20</f>
        <v>509</v>
      </c>
      <c r="J20" s="27">
        <f>D20-F20</f>
        <v>-3791</v>
      </c>
      <c r="K20" s="7"/>
      <c r="L20" s="124">
        <f>$M$3*SIN(2*PI()/$M$4*($Z20+$M$5))+$M$6</f>
        <v>-0.13389506992686026</v>
      </c>
      <c r="M20" s="27">
        <f ca="1">(W20-L20)^2</f>
        <v>1.3137758671984564E-5</v>
      </c>
      <c r="N20" s="44"/>
      <c r="O20" s="44"/>
      <c r="P20" s="7"/>
      <c r="Q20" s="28">
        <f ca="1">I20-$J$4</f>
        <v>549.09643243046003</v>
      </c>
      <c r="R20" s="27">
        <f ca="1">J20-$J$3</f>
        <v>-3812.1074155355027</v>
      </c>
      <c r="S20" s="7"/>
      <c r="T20" s="28">
        <f ca="1">Q20/$J$7</f>
        <v>-0.14204623652697004</v>
      </c>
      <c r="U20" s="27">
        <f ca="1">R20/$J$6</f>
        <v>-0.9904568022595841</v>
      </c>
      <c r="V20" s="7"/>
      <c r="W20" s="28">
        <f ca="1">(T20-U20*SIN(-$J$11*PI()/180))/(COS(-$J$11*PI()/180))</f>
        <v>-0.13751967454971012</v>
      </c>
      <c r="X20" s="27">
        <f ca="1">IF(MOD(ATAN2(U20,W20)*180/PI()-$J$9+360,360)&gt;5,MOD(ATAN2(U20,W20)*180/PI()-$J$9+360,360)-360,MOD(ATAN2(U20,W20)*180/PI()-$J$9+360,360))</f>
        <v>0.10905954095028392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0.10905954095028392</v>
      </c>
      <c r="AD20" s="27">
        <f ca="1">INDIRECT("AC"&amp;AE20)-AC20</f>
        <v>-0.29541252242969485</v>
      </c>
      <c r="AE20" s="7">
        <v>149</v>
      </c>
    </row>
    <row r="21" spans="1:31" s="26" customFormat="1" x14ac:dyDescent="0.25">
      <c r="A21" s="26">
        <v>1</v>
      </c>
      <c r="B21" s="26">
        <v>654</v>
      </c>
      <c r="C21" s="26">
        <v>13610</v>
      </c>
      <c r="D21" s="26">
        <v>11300</v>
      </c>
      <c r="E21" s="26">
        <v>12727</v>
      </c>
      <c r="F21" s="26">
        <v>15025</v>
      </c>
      <c r="G21" s="27"/>
      <c r="H21" s="7"/>
      <c r="I21" s="28">
        <f t="shared" ref="I21:J84" si="1">C21-E21</f>
        <v>883</v>
      </c>
      <c r="J21" s="27">
        <f t="shared" si="1"/>
        <v>-3725</v>
      </c>
      <c r="K21" s="7"/>
      <c r="L21" s="124">
        <f t="shared" ref="L21:L84" si="2">$M$3*SIN(2*PI()/$M$4*($Z21+$M$5))+$M$6</f>
        <v>-0.23475314075398676</v>
      </c>
      <c r="M21" s="27">
        <f t="shared" ref="M21:M84" ca="1" si="3">(W21-L21)^2</f>
        <v>1.6295164685656615E-7</v>
      </c>
      <c r="N21" s="44"/>
      <c r="O21" s="44"/>
      <c r="P21" s="7"/>
      <c r="Q21" s="28">
        <f t="shared" ref="Q21:Q84" ca="1" si="4">I21-$J$4</f>
        <v>923.09643243046003</v>
      </c>
      <c r="R21" s="27">
        <f t="shared" ref="R21:R84" ca="1" si="5">J21-$J$3</f>
        <v>-3746.1074155355027</v>
      </c>
      <c r="S21" s="7"/>
      <c r="T21" s="28">
        <f t="shared" ref="T21:T84" ca="1" si="6">Q21/$J$7</f>
        <v>-0.23879662375119376</v>
      </c>
      <c r="U21" s="27">
        <f t="shared" ref="U21:U84" ca="1" si="7">R21/$J$6</f>
        <v>-0.97330876789866094</v>
      </c>
      <c r="V21" s="7"/>
      <c r="W21" s="28">
        <f t="shared" ref="W21:W84" ca="1" si="8">(T21-U21*SIN(-$J$11*PI()/180))/(COS(-$J$11*PI()/180))</f>
        <v>-0.23434946805630141</v>
      </c>
      <c r="X21" s="27">
        <f ca="1">MOD(ATAN2(U21,W21)*180/PI()-$J$9+360,360)</f>
        <v>5.74215107486026</v>
      </c>
      <c r="Y21" s="7"/>
      <c r="Z21" s="28">
        <f>360/40000*B21+Z20</f>
        <v>5.8859999999999992</v>
      </c>
      <c r="AA21" s="27">
        <f t="shared" ref="AA21:AA84" si="9">Z21*PI()/180</f>
        <v>0.10273007977238623</v>
      </c>
      <c r="AB21" s="7"/>
      <c r="AC21" s="28">
        <f t="shared" ca="1" si="0"/>
        <v>-0.14384892513973924</v>
      </c>
      <c r="AD21" s="27">
        <f t="shared" ref="AD21:AD83" ca="1" si="10">INDIRECT("AC"&amp;AE21)-AC21</f>
        <v>-2.3657230541586749E-2</v>
      </c>
      <c r="AE21" s="7">
        <v>148</v>
      </c>
    </row>
    <row r="22" spans="1:31" s="26" customFormat="1" x14ac:dyDescent="0.25">
      <c r="A22" s="26">
        <v>2</v>
      </c>
      <c r="B22" s="26">
        <v>634</v>
      </c>
      <c r="C22" s="26">
        <v>13792</v>
      </c>
      <c r="D22" s="26">
        <v>11358</v>
      </c>
      <c r="E22" s="26">
        <v>12544</v>
      </c>
      <c r="F22" s="26">
        <v>14980</v>
      </c>
      <c r="G22" s="27"/>
      <c r="H22" s="7"/>
      <c r="I22" s="28">
        <f t="shared" si="1"/>
        <v>1248</v>
      </c>
      <c r="J22" s="27">
        <f t="shared" si="1"/>
        <v>-3622</v>
      </c>
      <c r="K22" s="7"/>
      <c r="L22" s="124">
        <f t="shared" si="2"/>
        <v>-0.33018259585364035</v>
      </c>
      <c r="M22" s="27">
        <f t="shared" ca="1" si="3"/>
        <v>1.657984966930134E-6</v>
      </c>
      <c r="N22" s="44"/>
      <c r="O22" s="44"/>
      <c r="P22" s="7"/>
      <c r="Q22" s="28">
        <f t="shared" ca="1" si="4"/>
        <v>1288.09643243046</v>
      </c>
      <c r="R22" s="27">
        <f t="shared" ca="1" si="5"/>
        <v>-3643.1074155355027</v>
      </c>
      <c r="S22" s="7"/>
      <c r="T22" s="28">
        <f t="shared" ca="1" si="6"/>
        <v>-0.33321879310103775</v>
      </c>
      <c r="U22" s="27">
        <f t="shared" ca="1" si="7"/>
        <v>-0.94654744154752346</v>
      </c>
      <c r="V22" s="7"/>
      <c r="W22" s="28">
        <f t="shared" ca="1" si="8"/>
        <v>-0.32889496820290814</v>
      </c>
      <c r="X22" s="27">
        <f t="shared" ref="X22:X83" ca="1" si="11">MOD(ATAN2(U22,W22)*180/PI()-$J$9+360,360)</f>
        <v>11.365085543793612</v>
      </c>
      <c r="Y22" s="7"/>
      <c r="Z22" s="28">
        <f t="shared" ref="Z22:Z85" si="12">360/40000*B22+Z21</f>
        <v>11.591999999999999</v>
      </c>
      <c r="AA22" s="27">
        <f t="shared" si="9"/>
        <v>0.20231856689118263</v>
      </c>
      <c r="AB22" s="7"/>
      <c r="AC22" s="28">
        <f t="shared" ca="1" si="0"/>
        <v>-0.22691445620638717</v>
      </c>
      <c r="AD22" s="27">
        <f t="shared" ca="1" si="10"/>
        <v>-1.4394186837986211E-2</v>
      </c>
      <c r="AE22" s="7">
        <v>147</v>
      </c>
    </row>
    <row r="23" spans="1:31" s="26" customFormat="1" x14ac:dyDescent="0.25">
      <c r="A23" s="26">
        <v>3</v>
      </c>
      <c r="B23" s="26">
        <v>635</v>
      </c>
      <c r="C23" s="26">
        <v>13960</v>
      </c>
      <c r="D23" s="26">
        <v>11423</v>
      </c>
      <c r="E23" s="26">
        <v>12362</v>
      </c>
      <c r="F23" s="26">
        <v>14892</v>
      </c>
      <c r="G23" s="27"/>
      <c r="H23" s="7"/>
      <c r="I23" s="28">
        <f t="shared" si="1"/>
        <v>1598</v>
      </c>
      <c r="J23" s="27">
        <f t="shared" si="1"/>
        <v>-3469</v>
      </c>
      <c r="K23" s="7"/>
      <c r="L23" s="124">
        <f t="shared" si="2"/>
        <v>-0.42249100562099962</v>
      </c>
      <c r="M23" s="27">
        <f t="shared" ca="1" si="3"/>
        <v>8.2458029355716668E-6</v>
      </c>
      <c r="N23" s="44"/>
      <c r="O23" s="44"/>
      <c r="P23" s="7"/>
      <c r="Q23" s="28">
        <f t="shared" ca="1" si="4"/>
        <v>1638.09643243046</v>
      </c>
      <c r="R23" s="27">
        <f t="shared" ca="1" si="5"/>
        <v>-3490.1074155355027</v>
      </c>
      <c r="S23" s="7"/>
      <c r="T23" s="28">
        <f t="shared" ca="1" si="6"/>
        <v>-0.42376059932691557</v>
      </c>
      <c r="U23" s="27">
        <f t="shared" ca="1" si="7"/>
        <v>-0.90679518007447446</v>
      </c>
      <c r="V23" s="7"/>
      <c r="W23" s="28">
        <f t="shared" ca="1" si="8"/>
        <v>-0.41961945500581421</v>
      </c>
      <c r="X23" s="27">
        <f t="shared" ca="1" si="11"/>
        <v>17.036720276612073</v>
      </c>
      <c r="Y23" s="7"/>
      <c r="Z23" s="28">
        <f t="shared" si="12"/>
        <v>17.306999999999999</v>
      </c>
      <c r="AA23" s="27">
        <f t="shared" si="9"/>
        <v>0.30206413364265861</v>
      </c>
      <c r="AB23" s="7"/>
      <c r="AC23" s="28">
        <f t="shared" ca="1" si="0"/>
        <v>-0.27027972338792594</v>
      </c>
      <c r="AD23" s="27">
        <f t="shared" ca="1" si="10"/>
        <v>6.2550602991468196E-2</v>
      </c>
      <c r="AE23" s="7">
        <v>146</v>
      </c>
    </row>
    <row r="24" spans="1:31" s="26" customFormat="1" x14ac:dyDescent="0.25">
      <c r="A24" s="26">
        <v>4</v>
      </c>
      <c r="B24" s="26">
        <v>608</v>
      </c>
      <c r="C24" s="26">
        <v>14118</v>
      </c>
      <c r="D24" s="26">
        <v>11507</v>
      </c>
      <c r="E24" s="26">
        <v>12186</v>
      </c>
      <c r="F24" s="26">
        <v>14803</v>
      </c>
      <c r="G24" s="27"/>
      <c r="H24" s="7"/>
      <c r="I24" s="28">
        <f t="shared" si="1"/>
        <v>1932</v>
      </c>
      <c r="J24" s="27">
        <f t="shared" si="1"/>
        <v>-3296</v>
      </c>
      <c r="K24" s="7"/>
      <c r="L24" s="124">
        <f t="shared" si="2"/>
        <v>-0.50695883189206126</v>
      </c>
      <c r="M24" s="27">
        <f t="shared" ca="1" si="3"/>
        <v>5.3323761050525684E-7</v>
      </c>
      <c r="N24" s="44"/>
      <c r="O24" s="44"/>
      <c r="P24" s="7"/>
      <c r="Q24" s="28">
        <f t="shared" ca="1" si="4"/>
        <v>1972.09643243046</v>
      </c>
      <c r="R24" s="27">
        <f t="shared" ca="1" si="5"/>
        <v>-3317.1074155355027</v>
      </c>
      <c r="S24" s="7"/>
      <c r="T24" s="28">
        <f t="shared" ca="1" si="6"/>
        <v>-0.51016335155389614</v>
      </c>
      <c r="U24" s="27">
        <f t="shared" ca="1" si="7"/>
        <v>-0.86184654455266085</v>
      </c>
      <c r="V24" s="7"/>
      <c r="W24" s="28">
        <f t="shared" ca="1" si="8"/>
        <v>-0.5062286006886022</v>
      </c>
      <c r="X24" s="27">
        <f t="shared" ca="1" si="11"/>
        <v>22.633365618674361</v>
      </c>
      <c r="Y24" s="7"/>
      <c r="Z24" s="28">
        <f t="shared" si="12"/>
        <v>22.778999999999996</v>
      </c>
      <c r="AA24" s="27">
        <f t="shared" si="9"/>
        <v>0.39756855031178823</v>
      </c>
      <c r="AB24" s="7"/>
      <c r="AC24" s="28">
        <f t="shared" ca="1" si="0"/>
        <v>-0.14563438132563533</v>
      </c>
      <c r="AD24" s="27">
        <f t="shared" ca="1" si="10"/>
        <v>-4.1555887849440865E-2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14278</v>
      </c>
      <c r="D25" s="26">
        <v>11612</v>
      </c>
      <c r="E25" s="26">
        <v>12044</v>
      </c>
      <c r="F25" s="26">
        <v>14709</v>
      </c>
      <c r="G25" s="27"/>
      <c r="H25" s="7"/>
      <c r="I25" s="28">
        <f t="shared" si="1"/>
        <v>2234</v>
      </c>
      <c r="J25" s="27">
        <f t="shared" si="1"/>
        <v>-3097</v>
      </c>
      <c r="K25" s="7"/>
      <c r="L25" s="124">
        <f t="shared" si="2"/>
        <v>-0.58732312541787846</v>
      </c>
      <c r="M25" s="27">
        <f t="shared" ca="1" si="3"/>
        <v>7.4675978016266056E-6</v>
      </c>
      <c r="N25" s="44"/>
      <c r="O25" s="44"/>
      <c r="P25" s="7"/>
      <c r="Q25" s="28">
        <f t="shared" ca="1" si="4"/>
        <v>2274.09643243046</v>
      </c>
      <c r="R25" s="27">
        <f t="shared" ca="1" si="5"/>
        <v>-3118.1074155355027</v>
      </c>
      <c r="S25" s="7"/>
      <c r="T25" s="28">
        <f t="shared" ca="1" si="6"/>
        <v>-0.58828799578308211</v>
      </c>
      <c r="U25" s="27">
        <f t="shared" ca="1" si="7"/>
        <v>-0.8101426227674533</v>
      </c>
      <c r="V25" s="7"/>
      <c r="W25" s="28">
        <f t="shared" ca="1" si="8"/>
        <v>-0.58459043483868245</v>
      </c>
      <c r="X25" s="27">
        <f t="shared" ca="1" si="11"/>
        <v>28.018202846039799</v>
      </c>
      <c r="Y25" s="7"/>
      <c r="Z25" s="28">
        <f t="shared" si="12"/>
        <v>28.286999999999995</v>
      </c>
      <c r="AA25" s="27">
        <f t="shared" si="9"/>
        <v>0.49370128551163589</v>
      </c>
      <c r="AB25" s="7"/>
      <c r="AC25" s="28">
        <f t="shared" ca="1" si="0"/>
        <v>-0.26879715396019677</v>
      </c>
      <c r="AD25" s="27">
        <f t="shared" ca="1" si="10"/>
        <v>0.11061271817411011</v>
      </c>
      <c r="AE25" s="7">
        <v>144</v>
      </c>
    </row>
    <row r="26" spans="1:31" s="26" customFormat="1" x14ac:dyDescent="0.25">
      <c r="A26" s="26">
        <v>6</v>
      </c>
      <c r="B26" s="26">
        <v>631</v>
      </c>
      <c r="C26" s="26">
        <v>14436</v>
      </c>
      <c r="D26" s="26">
        <v>11738</v>
      </c>
      <c r="E26" s="26">
        <v>11894</v>
      </c>
      <c r="F26" s="26">
        <v>14592</v>
      </c>
      <c r="G26" s="27"/>
      <c r="H26" s="7"/>
      <c r="I26" s="28">
        <f t="shared" si="1"/>
        <v>2542</v>
      </c>
      <c r="J26" s="27">
        <f t="shared" si="1"/>
        <v>-2854</v>
      </c>
      <c r="K26" s="7"/>
      <c r="L26" s="124">
        <f t="shared" si="2"/>
        <v>-0.66450529966150607</v>
      </c>
      <c r="M26" s="27">
        <f t="shared" ca="1" si="3"/>
        <v>2.6413727839700967E-9</v>
      </c>
      <c r="N26" s="44"/>
      <c r="O26" s="44"/>
      <c r="P26" s="7"/>
      <c r="Q26" s="28">
        <f t="shared" ca="1" si="4"/>
        <v>2582.09643243046</v>
      </c>
      <c r="R26" s="27">
        <f t="shared" ca="1" si="5"/>
        <v>-2875.1074155355027</v>
      </c>
      <c r="S26" s="7"/>
      <c r="T26" s="28">
        <f t="shared" ca="1" si="6"/>
        <v>-0.66796478526185454</v>
      </c>
      <c r="U26" s="27">
        <f t="shared" ca="1" si="7"/>
        <v>-0.74700667807496368</v>
      </c>
      <c r="V26" s="7"/>
      <c r="W26" s="28">
        <f t="shared" ca="1" si="8"/>
        <v>-0.66455669394897043</v>
      </c>
      <c r="X26" s="27">
        <f t="shared" ca="1" si="11"/>
        <v>33.861509682784344</v>
      </c>
      <c r="Y26" s="7"/>
      <c r="Z26" s="28">
        <f t="shared" si="12"/>
        <v>33.965999999999994</v>
      </c>
      <c r="AA26" s="27">
        <f t="shared" si="9"/>
        <v>0.5928185337323939</v>
      </c>
      <c r="AB26" s="7"/>
      <c r="AC26" s="28">
        <f t="shared" ca="1" si="0"/>
        <v>-0.1044903172156495</v>
      </c>
      <c r="AD26" s="27">
        <f t="shared" ca="1" si="10"/>
        <v>9.0668151027415433E-3</v>
      </c>
      <c r="AE26" s="7">
        <v>143</v>
      </c>
    </row>
    <row r="27" spans="1:31" s="26" customFormat="1" x14ac:dyDescent="0.25">
      <c r="A27" s="26">
        <v>7</v>
      </c>
      <c r="B27" s="26">
        <v>625</v>
      </c>
      <c r="C27" s="26">
        <v>14565</v>
      </c>
      <c r="D27" s="26">
        <v>11863</v>
      </c>
      <c r="E27" s="26">
        <v>11758</v>
      </c>
      <c r="F27" s="26">
        <v>14451</v>
      </c>
      <c r="G27" s="27"/>
      <c r="H27" s="7"/>
      <c r="I27" s="28">
        <f t="shared" si="1"/>
        <v>2807</v>
      </c>
      <c r="J27" s="27">
        <f t="shared" si="1"/>
        <v>-2588</v>
      </c>
      <c r="K27" s="7"/>
      <c r="L27" s="124">
        <f t="shared" si="2"/>
        <v>-0.7345351908095834</v>
      </c>
      <c r="M27" s="27">
        <f t="shared" ca="1" si="3"/>
        <v>1.2293089639273806E-6</v>
      </c>
      <c r="N27" s="44"/>
      <c r="O27" s="44"/>
      <c r="P27" s="7"/>
      <c r="Q27" s="28">
        <f t="shared" ca="1" si="4"/>
        <v>2847.09643243046</v>
      </c>
      <c r="R27" s="27">
        <f t="shared" ca="1" si="5"/>
        <v>-2609.1074155355027</v>
      </c>
      <c r="S27" s="7"/>
      <c r="T27" s="28">
        <f t="shared" ca="1" si="6"/>
        <v>-0.73651786711859057</v>
      </c>
      <c r="U27" s="27">
        <f t="shared" ca="1" si="7"/>
        <v>-0.6778949032263949</v>
      </c>
      <c r="V27" s="7"/>
      <c r="W27" s="28">
        <f t="shared" ca="1" si="8"/>
        <v>-0.73342644874583396</v>
      </c>
      <c r="X27" s="27">
        <f t="shared" ca="1" si="11"/>
        <v>39.457647166226593</v>
      </c>
      <c r="Y27" s="7"/>
      <c r="Z27" s="28">
        <f t="shared" si="12"/>
        <v>39.590999999999994</v>
      </c>
      <c r="AA27" s="27">
        <f t="shared" si="9"/>
        <v>0.69099330415707483</v>
      </c>
      <c r="AB27" s="7"/>
      <c r="AC27" s="28">
        <f t="shared" ca="1" si="0"/>
        <v>-0.1333528337734009</v>
      </c>
      <c r="AD27" s="27">
        <f t="shared" ca="1" si="10"/>
        <v>3.4345253096830675E-2</v>
      </c>
      <c r="AE27" s="7">
        <v>142</v>
      </c>
    </row>
    <row r="28" spans="1:31" s="26" customFormat="1" x14ac:dyDescent="0.25">
      <c r="A28" s="26">
        <v>8</v>
      </c>
      <c r="B28" s="26">
        <v>625</v>
      </c>
      <c r="C28" s="26">
        <v>14687</v>
      </c>
      <c r="D28" s="26">
        <v>12019</v>
      </c>
      <c r="E28" s="26">
        <v>11641</v>
      </c>
      <c r="F28" s="26">
        <v>14308</v>
      </c>
      <c r="G28" s="27"/>
      <c r="H28" s="7"/>
      <c r="I28" s="28">
        <f t="shared" si="1"/>
        <v>3046</v>
      </c>
      <c r="J28" s="27">
        <f t="shared" si="1"/>
        <v>-2289</v>
      </c>
      <c r="K28" s="7"/>
      <c r="L28" s="124">
        <f t="shared" si="2"/>
        <v>-0.7975008625212322</v>
      </c>
      <c r="M28" s="27">
        <f t="shared" ca="1" si="3"/>
        <v>3.5777510479204807E-6</v>
      </c>
      <c r="N28" s="44"/>
      <c r="O28" s="44"/>
      <c r="P28" s="7"/>
      <c r="Q28" s="28">
        <f t="shared" ca="1" si="4"/>
        <v>3086.09643243046</v>
      </c>
      <c r="R28" s="27">
        <f t="shared" ca="1" si="5"/>
        <v>-2310.1074155355027</v>
      </c>
      <c r="S28" s="7"/>
      <c r="T28" s="28">
        <f t="shared" ca="1" si="6"/>
        <v>-0.79834498622711858</v>
      </c>
      <c r="U28" s="27">
        <f t="shared" ca="1" si="7"/>
        <v>-0.60020911119736442</v>
      </c>
      <c r="V28" s="7"/>
      <c r="W28" s="28">
        <f t="shared" ca="1" si="8"/>
        <v>-0.79560936812580818</v>
      </c>
      <c r="X28" s="27">
        <f t="shared" ca="1" si="11"/>
        <v>45.173414419943811</v>
      </c>
      <c r="Y28" s="7"/>
      <c r="Z28" s="28">
        <f t="shared" si="12"/>
        <v>45.215999999999994</v>
      </c>
      <c r="AA28" s="27">
        <f t="shared" si="9"/>
        <v>0.78916807458175586</v>
      </c>
      <c r="AB28" s="7"/>
      <c r="AC28" s="28">
        <f t="shared" ca="1" si="0"/>
        <v>-4.2585580056183403E-2</v>
      </c>
      <c r="AD28" s="27">
        <f t="shared" ca="1" si="10"/>
        <v>3.2015374076799219E-2</v>
      </c>
      <c r="AE28" s="7">
        <v>141</v>
      </c>
    </row>
    <row r="29" spans="1:31" s="26" customFormat="1" x14ac:dyDescent="0.25">
      <c r="A29" s="26">
        <v>9</v>
      </c>
      <c r="B29" s="26">
        <v>635</v>
      </c>
      <c r="C29" s="26">
        <v>14790</v>
      </c>
      <c r="D29" s="26">
        <v>12170</v>
      </c>
      <c r="E29" s="26">
        <v>11522</v>
      </c>
      <c r="F29" s="26">
        <v>14144</v>
      </c>
      <c r="G29" s="27"/>
      <c r="H29" s="7"/>
      <c r="I29" s="28">
        <f t="shared" si="1"/>
        <v>3268</v>
      </c>
      <c r="J29" s="27">
        <f t="shared" si="1"/>
        <v>-1974</v>
      </c>
      <c r="K29" s="7"/>
      <c r="L29" s="124">
        <f t="shared" si="2"/>
        <v>-0.85361549955356675</v>
      </c>
      <c r="M29" s="27">
        <f t="shared" ca="1" si="3"/>
        <v>4.0803180929221728E-8</v>
      </c>
      <c r="N29" s="44"/>
      <c r="O29" s="44"/>
      <c r="P29" s="7"/>
      <c r="Q29" s="28">
        <f t="shared" ca="1" si="4"/>
        <v>3308.09643243046</v>
      </c>
      <c r="R29" s="27">
        <f t="shared" ca="1" si="5"/>
        <v>-1995.1074155355025</v>
      </c>
      <c r="S29" s="7"/>
      <c r="T29" s="28">
        <f t="shared" ca="1" si="6"/>
        <v>-0.85577436046181821</v>
      </c>
      <c r="U29" s="27">
        <f t="shared" ca="1" si="7"/>
        <v>-0.5183662199293223</v>
      </c>
      <c r="V29" s="7"/>
      <c r="W29" s="28">
        <f t="shared" ca="1" si="8"/>
        <v>-0.85341350158097984</v>
      </c>
      <c r="X29" s="27">
        <f t="shared" ca="1" si="11"/>
        <v>50.929745276368976</v>
      </c>
      <c r="Y29" s="7"/>
      <c r="Z29" s="28">
        <f t="shared" si="12"/>
        <v>50.930999999999997</v>
      </c>
      <c r="AA29" s="27">
        <f t="shared" si="9"/>
        <v>0.88891364133323192</v>
      </c>
      <c r="AB29" s="7"/>
      <c r="AC29" s="28">
        <f t="shared" ca="1" si="0"/>
        <v>-1.2547236310211929E-3</v>
      </c>
      <c r="AD29" s="27">
        <f t="shared" ca="1" si="10"/>
        <v>-3.15005452670718E-2</v>
      </c>
      <c r="AE29" s="7">
        <v>140</v>
      </c>
    </row>
    <row r="30" spans="1:31" s="26" customFormat="1" x14ac:dyDescent="0.25">
      <c r="A30" s="26">
        <v>10</v>
      </c>
      <c r="B30" s="26">
        <v>636</v>
      </c>
      <c r="C30" s="26">
        <v>14888</v>
      </c>
      <c r="D30" s="26">
        <v>12341</v>
      </c>
      <c r="E30" s="26">
        <v>11436</v>
      </c>
      <c r="F30" s="26">
        <v>13975</v>
      </c>
      <c r="G30" s="27"/>
      <c r="H30" s="7"/>
      <c r="I30" s="28">
        <f t="shared" si="1"/>
        <v>3452</v>
      </c>
      <c r="J30" s="27">
        <f t="shared" si="1"/>
        <v>-1634</v>
      </c>
      <c r="K30" s="7"/>
      <c r="L30" s="124">
        <f t="shared" si="2"/>
        <v>-0.9013229624841238</v>
      </c>
      <c r="M30" s="27">
        <f t="shared" ca="1" si="3"/>
        <v>8.8382078467703382E-9</v>
      </c>
      <c r="N30" s="44"/>
      <c r="O30" s="44"/>
      <c r="P30" s="7"/>
      <c r="Q30" s="28">
        <f t="shared" ca="1" si="4"/>
        <v>3492.09643243046</v>
      </c>
      <c r="R30" s="27">
        <f t="shared" ca="1" si="5"/>
        <v>-1655.1074155355025</v>
      </c>
      <c r="S30" s="7"/>
      <c r="T30" s="28">
        <f t="shared" ca="1" si="6"/>
        <v>-0.90337348144913687</v>
      </c>
      <c r="U30" s="27">
        <f t="shared" ca="1" si="7"/>
        <v>-0.43002786110032459</v>
      </c>
      <c r="V30" s="7"/>
      <c r="W30" s="28">
        <f t="shared" ca="1" si="8"/>
        <v>-0.90141697422725608</v>
      </c>
      <c r="X30" s="27">
        <f t="shared" ca="1" si="11"/>
        <v>56.700548231601715</v>
      </c>
      <c r="Y30" s="7"/>
      <c r="Z30" s="28">
        <f t="shared" si="12"/>
        <v>56.654999999999994</v>
      </c>
      <c r="AA30" s="27">
        <f t="shared" si="9"/>
        <v>0.98881628771738717</v>
      </c>
      <c r="AB30" s="7"/>
      <c r="AC30" s="28">
        <f t="shared" ca="1" si="0"/>
        <v>4.5548231601721056E-2</v>
      </c>
      <c r="AD30" s="27">
        <f t="shared" ca="1" si="10"/>
        <v>1.3398612180004932E-2</v>
      </c>
      <c r="AE30" s="7">
        <v>139</v>
      </c>
    </row>
    <row r="31" spans="1:31" s="26" customFormat="1" x14ac:dyDescent="0.25">
      <c r="A31" s="26">
        <v>11</v>
      </c>
      <c r="B31" s="26">
        <v>623</v>
      </c>
      <c r="C31" s="26">
        <v>14966</v>
      </c>
      <c r="D31" s="26">
        <v>12517</v>
      </c>
      <c r="E31" s="26">
        <v>11363</v>
      </c>
      <c r="F31" s="26">
        <v>13808</v>
      </c>
      <c r="G31" s="27"/>
      <c r="H31" s="7"/>
      <c r="I31" s="28">
        <f t="shared" si="1"/>
        <v>3603</v>
      </c>
      <c r="J31" s="27">
        <f t="shared" si="1"/>
        <v>-1291</v>
      </c>
      <c r="K31" s="7"/>
      <c r="L31" s="124">
        <f t="shared" si="2"/>
        <v>-0.93935382748879437</v>
      </c>
      <c r="M31" s="27">
        <f t="shared" ca="1" si="3"/>
        <v>2.3509927040491137E-6</v>
      </c>
      <c r="N31" s="44"/>
      <c r="O31" s="44"/>
      <c r="P31" s="7"/>
      <c r="Q31" s="28">
        <f t="shared" ca="1" si="4"/>
        <v>3643.09643243046</v>
      </c>
      <c r="R31" s="27">
        <f t="shared" ca="1" si="5"/>
        <v>-1312.1074155355025</v>
      </c>
      <c r="S31" s="7"/>
      <c r="T31" s="28">
        <f t="shared" ca="1" si="6"/>
        <v>-0.94243580356372991</v>
      </c>
      <c r="U31" s="27">
        <f t="shared" ca="1" si="7"/>
        <v>-0.3409100461640121</v>
      </c>
      <c r="V31" s="7"/>
      <c r="W31" s="28">
        <f t="shared" ca="1" si="8"/>
        <v>-0.94088712221064308</v>
      </c>
      <c r="X31" s="27">
        <f t="shared" ca="1" si="11"/>
        <v>62.287495071469664</v>
      </c>
      <c r="Y31" s="7"/>
      <c r="Z31" s="28">
        <f t="shared" si="12"/>
        <v>62.261999999999993</v>
      </c>
      <c r="AA31" s="27">
        <f t="shared" si="9"/>
        <v>1.0866768988767093</v>
      </c>
      <c r="AB31" s="7"/>
      <c r="AC31" s="28">
        <f t="shared" ca="1" si="0"/>
        <v>2.5495071469670449E-2</v>
      </c>
      <c r="AD31" s="27">
        <f t="shared" ca="1" si="10"/>
        <v>2.1867084123307734E-2</v>
      </c>
      <c r="AE31" s="7">
        <v>138</v>
      </c>
    </row>
    <row r="32" spans="1:31" s="26" customFormat="1" x14ac:dyDescent="0.25">
      <c r="A32" s="26">
        <v>12</v>
      </c>
      <c r="B32" s="26">
        <v>628</v>
      </c>
      <c r="C32" s="26">
        <v>15018</v>
      </c>
      <c r="D32" s="26">
        <v>12701</v>
      </c>
      <c r="E32" s="26">
        <v>11308</v>
      </c>
      <c r="F32" s="26">
        <v>13628</v>
      </c>
      <c r="G32" s="27"/>
      <c r="H32" s="7"/>
      <c r="I32" s="28">
        <f t="shared" si="1"/>
        <v>3710</v>
      </c>
      <c r="J32" s="27">
        <f t="shared" si="1"/>
        <v>-927</v>
      </c>
      <c r="K32" s="7"/>
      <c r="L32" s="124">
        <f t="shared" si="2"/>
        <v>-0.96860237162208518</v>
      </c>
      <c r="M32" s="27">
        <f t="shared" ca="1" si="3"/>
        <v>1.5786720890313965E-7</v>
      </c>
      <c r="N32" s="44"/>
      <c r="O32" s="44"/>
      <c r="P32" s="7"/>
      <c r="Q32" s="28">
        <f t="shared" ca="1" si="4"/>
        <v>3750.09643243046</v>
      </c>
      <c r="R32" s="27">
        <f t="shared" ca="1" si="5"/>
        <v>-948.10741553550247</v>
      </c>
      <c r="S32" s="7"/>
      <c r="T32" s="28">
        <f t="shared" ca="1" si="6"/>
        <v>-0.97011572718135541</v>
      </c>
      <c r="U32" s="27">
        <f t="shared" ca="1" si="7"/>
        <v>-0.24633603847649682</v>
      </c>
      <c r="V32" s="7"/>
      <c r="W32" s="28">
        <f t="shared" ca="1" si="8"/>
        <v>-0.96899969668913122</v>
      </c>
      <c r="X32" s="27">
        <f t="shared" ca="1" si="11"/>
        <v>67.940969247252269</v>
      </c>
      <c r="Y32" s="7"/>
      <c r="Z32" s="28">
        <f t="shared" si="12"/>
        <v>67.913999999999987</v>
      </c>
      <c r="AA32" s="27">
        <f t="shared" si="9"/>
        <v>1.1853229081994288</v>
      </c>
      <c r="AB32" s="7"/>
      <c r="AC32" s="28">
        <f t="shared" ca="1" si="0"/>
        <v>2.6969247252282003E-2</v>
      </c>
      <c r="AD32" s="27">
        <f t="shared" ca="1" si="10"/>
        <v>5.5113264333414236E-2</v>
      </c>
      <c r="AE32" s="7">
        <v>137</v>
      </c>
    </row>
    <row r="33" spans="1:31" s="26" customFormat="1" x14ac:dyDescent="0.25">
      <c r="A33" s="26">
        <v>13</v>
      </c>
      <c r="B33" s="26">
        <v>598</v>
      </c>
      <c r="C33" s="26">
        <v>15062</v>
      </c>
      <c r="D33" s="26">
        <v>12876</v>
      </c>
      <c r="E33" s="26">
        <v>11274</v>
      </c>
      <c r="F33" s="26">
        <v>13445</v>
      </c>
      <c r="G33" s="27"/>
      <c r="H33" s="7"/>
      <c r="I33" s="28">
        <f t="shared" si="1"/>
        <v>3788</v>
      </c>
      <c r="J33" s="27">
        <f t="shared" si="1"/>
        <v>-569</v>
      </c>
      <c r="K33" s="7"/>
      <c r="L33" s="124">
        <f t="shared" si="2"/>
        <v>-0.98771303385567222</v>
      </c>
      <c r="M33" s="27">
        <f t="shared" ca="1" si="3"/>
        <v>3.5720875360912366E-6</v>
      </c>
      <c r="N33" s="44"/>
      <c r="O33" s="44"/>
      <c r="P33" s="7"/>
      <c r="Q33" s="28">
        <f t="shared" ca="1" si="4"/>
        <v>3828.09643243046</v>
      </c>
      <c r="R33" s="27">
        <f t="shared" ca="1" si="5"/>
        <v>-590.10741553550247</v>
      </c>
      <c r="S33" s="7"/>
      <c r="T33" s="28">
        <f t="shared" ca="1" si="6"/>
        <v>-0.9902936154259796</v>
      </c>
      <c r="U33" s="27">
        <f t="shared" ca="1" si="7"/>
        <v>-0.15332094300361093</v>
      </c>
      <c r="V33" s="7"/>
      <c r="W33" s="28">
        <f t="shared" ca="1" si="8"/>
        <v>-0.98960303055833898</v>
      </c>
      <c r="X33" s="27">
        <f t="shared" ca="1" si="11"/>
        <v>73.397465919375804</v>
      </c>
      <c r="Y33" s="7"/>
      <c r="Z33" s="28">
        <f t="shared" si="12"/>
        <v>73.295999999999992</v>
      </c>
      <c r="AA33" s="27">
        <f t="shared" si="9"/>
        <v>1.2792565285417636</v>
      </c>
      <c r="AB33" s="7"/>
      <c r="AC33" s="28">
        <f t="shared" ca="1" si="0"/>
        <v>0.10146591937581206</v>
      </c>
      <c r="AD33" s="27">
        <f t="shared" ca="1" si="10"/>
        <v>-3.5731303245157164E-2</v>
      </c>
      <c r="AE33" s="7">
        <v>136</v>
      </c>
    </row>
    <row r="34" spans="1:31" s="26" customFormat="1" x14ac:dyDescent="0.25">
      <c r="A34" s="26">
        <v>14</v>
      </c>
      <c r="B34" s="26">
        <v>622</v>
      </c>
      <c r="C34" s="26">
        <v>15073</v>
      </c>
      <c r="D34" s="26">
        <v>13063</v>
      </c>
      <c r="E34" s="26">
        <v>11250</v>
      </c>
      <c r="F34" s="26">
        <v>13264</v>
      </c>
      <c r="G34" s="27"/>
      <c r="H34" s="7"/>
      <c r="I34" s="28">
        <f t="shared" si="1"/>
        <v>3823</v>
      </c>
      <c r="J34" s="27">
        <f t="shared" si="1"/>
        <v>-201</v>
      </c>
      <c r="K34" s="7"/>
      <c r="L34" s="124">
        <f t="shared" si="2"/>
        <v>-0.9983594248088582</v>
      </c>
      <c r="M34" s="27">
        <f t="shared" ca="1" si="3"/>
        <v>5.4021591455229677E-7</v>
      </c>
      <c r="N34" s="44"/>
      <c r="O34" s="44"/>
      <c r="P34" s="7"/>
      <c r="Q34" s="28">
        <f t="shared" ca="1" si="4"/>
        <v>3863.09643243046</v>
      </c>
      <c r="R34" s="27">
        <f t="shared" ca="1" si="5"/>
        <v>-222.1074155355025</v>
      </c>
      <c r="S34" s="7"/>
      <c r="T34" s="28">
        <f t="shared" ca="1" si="6"/>
        <v>-0.99934779604856738</v>
      </c>
      <c r="U34" s="27">
        <f t="shared" ca="1" si="7"/>
        <v>-5.7707660506342753E-2</v>
      </c>
      <c r="V34" s="7"/>
      <c r="W34" s="28">
        <f t="shared" ca="1" si="8"/>
        <v>-0.99909441862825554</v>
      </c>
      <c r="X34" s="27">
        <f t="shared" ca="1" si="11"/>
        <v>78.898651562277621</v>
      </c>
      <c r="Y34" s="7"/>
      <c r="Z34" s="28">
        <f t="shared" si="12"/>
        <v>78.893999999999991</v>
      </c>
      <c r="AA34" s="27">
        <f t="shared" si="9"/>
        <v>1.3769600600684062</v>
      </c>
      <c r="AB34" s="7"/>
      <c r="AC34" s="28">
        <f t="shared" ca="1" si="0"/>
        <v>4.6515622776297505E-3</v>
      </c>
      <c r="AD34" s="27">
        <f t="shared" ca="1" si="10"/>
        <v>8.0284238094918692E-4</v>
      </c>
      <c r="AE34" s="7">
        <v>135</v>
      </c>
    </row>
    <row r="35" spans="1:31" s="26" customFormat="1" x14ac:dyDescent="0.25">
      <c r="A35" s="26">
        <v>15</v>
      </c>
      <c r="B35" s="26">
        <v>626</v>
      </c>
      <c r="C35" s="26">
        <v>15078</v>
      </c>
      <c r="D35" s="26">
        <v>13253</v>
      </c>
      <c r="E35" s="26">
        <v>11249</v>
      </c>
      <c r="F35" s="26">
        <v>13074</v>
      </c>
      <c r="G35" s="27"/>
      <c r="H35" s="7"/>
      <c r="I35" s="28">
        <f t="shared" si="1"/>
        <v>3829</v>
      </c>
      <c r="J35" s="27">
        <f t="shared" si="1"/>
        <v>179</v>
      </c>
      <c r="K35" s="7"/>
      <c r="L35" s="124">
        <f t="shared" si="2"/>
        <v>-0.99947005086627816</v>
      </c>
      <c r="M35" s="27">
        <f t="shared" ca="1" si="3"/>
        <v>2.6500445452123293E-6</v>
      </c>
      <c r="N35" s="44"/>
      <c r="O35" s="44"/>
      <c r="P35" s="7"/>
      <c r="Q35" s="28">
        <f t="shared" ca="1" si="4"/>
        <v>3869.09643243046</v>
      </c>
      <c r="R35" s="27">
        <f t="shared" ca="1" si="5"/>
        <v>157.8925844644975</v>
      </c>
      <c r="S35" s="7"/>
      <c r="T35" s="28">
        <f t="shared" ca="1" si="6"/>
        <v>-1.0008999412981539</v>
      </c>
      <c r="U35" s="27">
        <f t="shared" ca="1" si="7"/>
        <v>4.1023446420184177E-2</v>
      </c>
      <c r="V35" s="7"/>
      <c r="W35" s="28">
        <f t="shared" ca="1" si="8"/>
        <v>-1.0010979466077838</v>
      </c>
      <c r="X35" s="27">
        <f t="shared" ca="1" si="11"/>
        <v>84.550960529037752</v>
      </c>
      <c r="Y35" s="7"/>
      <c r="Z35" s="28">
        <f t="shared" si="12"/>
        <v>84.527999999999992</v>
      </c>
      <c r="AA35" s="27">
        <f t="shared" si="9"/>
        <v>1.4752919101257669</v>
      </c>
      <c r="AB35" s="7"/>
      <c r="AC35" s="28">
        <f t="shared" ca="1" si="0"/>
        <v>2.296052903776058E-2</v>
      </c>
      <c r="AD35" s="27">
        <f t="shared" ca="1" si="10"/>
        <v>5.1207348815410114E-2</v>
      </c>
      <c r="AE35" s="7">
        <v>134</v>
      </c>
    </row>
    <row r="36" spans="1:31" s="26" customFormat="1" x14ac:dyDescent="0.25">
      <c r="A36" s="26">
        <v>16</v>
      </c>
      <c r="B36" s="26">
        <v>637</v>
      </c>
      <c r="C36" s="26">
        <v>15066</v>
      </c>
      <c r="D36" s="26">
        <v>13443</v>
      </c>
      <c r="E36" s="26">
        <v>11275</v>
      </c>
      <c r="F36" s="26">
        <v>12884</v>
      </c>
      <c r="G36" s="27"/>
      <c r="H36" s="7"/>
      <c r="I36" s="28">
        <f t="shared" si="1"/>
        <v>3791</v>
      </c>
      <c r="J36" s="27">
        <f t="shared" si="1"/>
        <v>559</v>
      </c>
      <c r="K36" s="7"/>
      <c r="L36" s="124">
        <f t="shared" si="2"/>
        <v>-0.99069925759798105</v>
      </c>
      <c r="M36" s="27">
        <f t="shared" ca="1" si="3"/>
        <v>1.0397871635515566E-6</v>
      </c>
      <c r="N36" s="44"/>
      <c r="O36" s="44"/>
      <c r="P36" s="7"/>
      <c r="Q36" s="28">
        <f t="shared" ca="1" si="4"/>
        <v>3831.09643243046</v>
      </c>
      <c r="R36" s="27">
        <f t="shared" ca="1" si="5"/>
        <v>537.89258446449753</v>
      </c>
      <c r="S36" s="7"/>
      <c r="T36" s="28">
        <f t="shared" ca="1" si="6"/>
        <v>-0.99106968805077278</v>
      </c>
      <c r="U36" s="27">
        <f t="shared" ca="1" si="7"/>
        <v>0.13975455334671111</v>
      </c>
      <c r="V36" s="7"/>
      <c r="W36" s="28">
        <f t="shared" ca="1" si="8"/>
        <v>-0.99171895714370595</v>
      </c>
      <c r="X36" s="27">
        <f t="shared" ca="1" si="11"/>
        <v>90.225769604992934</v>
      </c>
      <c r="Y36" s="7"/>
      <c r="Z36" s="28">
        <f t="shared" si="12"/>
        <v>90.260999999999996</v>
      </c>
      <c r="AA36" s="27">
        <f t="shared" si="9"/>
        <v>1.5753516361426017</v>
      </c>
      <c r="AB36" s="7"/>
      <c r="AC36" s="28">
        <f t="shared" ca="1" si="0"/>
        <v>-3.5230395007062043E-2</v>
      </c>
      <c r="AD36" s="27">
        <f t="shared" ca="1" si="10"/>
        <v>-3.9842500580931528E-2</v>
      </c>
      <c r="AE36" s="7">
        <v>133</v>
      </c>
    </row>
    <row r="37" spans="1:31" s="26" customFormat="1" x14ac:dyDescent="0.25">
      <c r="A37" s="26">
        <v>17</v>
      </c>
      <c r="B37" s="26">
        <v>627</v>
      </c>
      <c r="C37" s="26">
        <v>15019</v>
      </c>
      <c r="D37" s="26">
        <v>13625</v>
      </c>
      <c r="E37" s="26">
        <v>11298</v>
      </c>
      <c r="F37" s="26">
        <v>12693</v>
      </c>
      <c r="G37" s="27"/>
      <c r="H37" s="7"/>
      <c r="I37" s="28">
        <f t="shared" si="1"/>
        <v>3721</v>
      </c>
      <c r="J37" s="27">
        <f t="shared" si="1"/>
        <v>932</v>
      </c>
      <c r="K37" s="7"/>
      <c r="L37" s="124">
        <f t="shared" si="2"/>
        <v>-0.97239768585643616</v>
      </c>
      <c r="M37" s="27">
        <f t="shared" ca="1" si="3"/>
        <v>2.7415831430479769E-6</v>
      </c>
      <c r="N37" s="44"/>
      <c r="O37" s="44"/>
      <c r="P37" s="7"/>
      <c r="Q37" s="28">
        <f t="shared" ca="1" si="4"/>
        <v>3761.09643243046</v>
      </c>
      <c r="R37" s="27">
        <f t="shared" ca="1" si="5"/>
        <v>910.89258446449753</v>
      </c>
      <c r="S37" s="7"/>
      <c r="T37" s="28">
        <f t="shared" ca="1" si="6"/>
        <v>-0.97296132680559722</v>
      </c>
      <c r="U37" s="27">
        <f t="shared" ca="1" si="7"/>
        <v>0.23666692935617045</v>
      </c>
      <c r="V37" s="7"/>
      <c r="W37" s="28">
        <f t="shared" ca="1" si="8"/>
        <v>-0.97405345852895131</v>
      </c>
      <c r="X37" s="27">
        <f t="shared" ca="1" si="11"/>
        <v>95.860970485205542</v>
      </c>
      <c r="Y37" s="7"/>
      <c r="Z37" s="28">
        <f t="shared" si="12"/>
        <v>95.903999999999996</v>
      </c>
      <c r="AA37" s="27">
        <f t="shared" si="9"/>
        <v>1.6738405658326416</v>
      </c>
      <c r="AB37" s="7"/>
      <c r="AC37" s="28">
        <f t="shared" ca="1" si="0"/>
        <v>-4.3029514794454826E-2</v>
      </c>
      <c r="AD37" s="27">
        <f t="shared" ca="1" si="10"/>
        <v>-5.6763521619132007E-2</v>
      </c>
      <c r="AE37" s="7">
        <v>132</v>
      </c>
    </row>
    <row r="38" spans="1:31" s="26" customFormat="1" x14ac:dyDescent="0.25">
      <c r="A38" s="26">
        <v>18</v>
      </c>
      <c r="B38" s="26">
        <v>631</v>
      </c>
      <c r="C38" s="26">
        <v>14966</v>
      </c>
      <c r="D38" s="26">
        <v>13805</v>
      </c>
      <c r="E38" s="26">
        <v>11355</v>
      </c>
      <c r="F38" s="26">
        <v>12511</v>
      </c>
      <c r="G38" s="27"/>
      <c r="H38" s="7"/>
      <c r="I38" s="28">
        <f t="shared" si="1"/>
        <v>3611</v>
      </c>
      <c r="J38" s="27">
        <f t="shared" si="1"/>
        <v>1294</v>
      </c>
      <c r="K38" s="7"/>
      <c r="L38" s="124">
        <f t="shared" si="2"/>
        <v>-0.9444755238452277</v>
      </c>
      <c r="M38" s="27">
        <f t="shared" ca="1" si="3"/>
        <v>2.4075465512033203E-6</v>
      </c>
      <c r="N38" s="44"/>
      <c r="O38" s="44"/>
      <c r="P38" s="7"/>
      <c r="Q38" s="28">
        <f t="shared" ca="1" si="4"/>
        <v>3651.09643243046</v>
      </c>
      <c r="R38" s="27">
        <f t="shared" ca="1" si="5"/>
        <v>1272.8925844644975</v>
      </c>
      <c r="S38" s="7"/>
      <c r="T38" s="28">
        <f t="shared" ca="1" si="6"/>
        <v>-0.94450533056317854</v>
      </c>
      <c r="U38" s="27">
        <f t="shared" ca="1" si="7"/>
        <v>0.33072129963880925</v>
      </c>
      <c r="V38" s="7"/>
      <c r="W38" s="28">
        <f t="shared" ca="1" si="8"/>
        <v>-0.9460271509109891</v>
      </c>
      <c r="X38" s="27">
        <f t="shared" ca="1" si="11"/>
        <v>101.47347893591899</v>
      </c>
      <c r="Y38" s="7"/>
      <c r="Z38" s="28">
        <f t="shared" si="12"/>
        <v>101.583</v>
      </c>
      <c r="AA38" s="27">
        <f t="shared" si="9"/>
        <v>1.7729578140533997</v>
      </c>
      <c r="AB38" s="7"/>
      <c r="AC38" s="28">
        <f t="shared" ca="1" si="0"/>
        <v>-0.10952106408100803</v>
      </c>
      <c r="AD38" s="27">
        <f t="shared" ca="1" si="10"/>
        <v>5.6711355134282826E-2</v>
      </c>
      <c r="AE38" s="7">
        <v>131</v>
      </c>
    </row>
    <row r="39" spans="1:31" s="26" customFormat="1" x14ac:dyDescent="0.25">
      <c r="A39" s="26">
        <v>19</v>
      </c>
      <c r="B39" s="26">
        <v>632</v>
      </c>
      <c r="C39" s="26">
        <v>14896</v>
      </c>
      <c r="D39" s="26">
        <v>13981</v>
      </c>
      <c r="E39" s="26">
        <v>11431</v>
      </c>
      <c r="F39" s="26">
        <v>12334</v>
      </c>
      <c r="G39" s="27"/>
      <c r="H39" s="7"/>
      <c r="I39" s="28">
        <f t="shared" si="1"/>
        <v>3465</v>
      </c>
      <c r="J39" s="27">
        <f t="shared" si="1"/>
        <v>1647</v>
      </c>
      <c r="K39" s="7"/>
      <c r="L39" s="124">
        <f t="shared" si="2"/>
        <v>-0.90722677684083741</v>
      </c>
      <c r="M39" s="27">
        <f t="shared" ca="1" si="3"/>
        <v>2.1036815541723035E-6</v>
      </c>
      <c r="N39" s="44"/>
      <c r="O39" s="44"/>
      <c r="P39" s="7"/>
      <c r="Q39" s="28">
        <f t="shared" ca="1" si="4"/>
        <v>3505.09643243046</v>
      </c>
      <c r="R39" s="27">
        <f t="shared" ca="1" si="5"/>
        <v>1625.8925844644975</v>
      </c>
      <c r="S39" s="7"/>
      <c r="T39" s="28">
        <f t="shared" ca="1" si="6"/>
        <v>-0.90673646282324094</v>
      </c>
      <c r="U39" s="27">
        <f t="shared" ca="1" si="7"/>
        <v>0.42243730159950399</v>
      </c>
      <c r="V39" s="7"/>
      <c r="W39" s="28">
        <f t="shared" ca="1" si="8"/>
        <v>-0.9086771842160849</v>
      </c>
      <c r="X39" s="27">
        <f t="shared" ca="1" si="11"/>
        <v>107.13774897986644</v>
      </c>
      <c r="Y39" s="7"/>
      <c r="Z39" s="28">
        <f t="shared" si="12"/>
        <v>107.271</v>
      </c>
      <c r="AA39" s="27">
        <f t="shared" si="9"/>
        <v>1.8722321419068373</v>
      </c>
      <c r="AB39" s="7"/>
      <c r="AC39" s="28">
        <f t="shared" ca="1" si="0"/>
        <v>-0.13325102013355661</v>
      </c>
      <c r="AD39" s="27">
        <f t="shared" ca="1" si="10"/>
        <v>2.2225165343670028E-2</v>
      </c>
      <c r="AE39" s="7">
        <v>130</v>
      </c>
    </row>
    <row r="40" spans="1:31" s="26" customFormat="1" x14ac:dyDescent="0.25">
      <c r="A40" s="26">
        <v>20</v>
      </c>
      <c r="B40" s="26">
        <v>611</v>
      </c>
      <c r="C40" s="26">
        <v>14815</v>
      </c>
      <c r="D40" s="26">
        <v>14154</v>
      </c>
      <c r="E40" s="26">
        <v>11521</v>
      </c>
      <c r="F40" s="26">
        <v>12174</v>
      </c>
      <c r="G40" s="27"/>
      <c r="H40" s="7"/>
      <c r="I40" s="28">
        <f t="shared" si="1"/>
        <v>3294</v>
      </c>
      <c r="J40" s="27">
        <f t="shared" si="1"/>
        <v>1980</v>
      </c>
      <c r="K40" s="7"/>
      <c r="L40" s="124">
        <f t="shared" si="2"/>
        <v>-0.86272782327205555</v>
      </c>
      <c r="M40" s="27">
        <f t="shared" ca="1" si="3"/>
        <v>4.4449232415631951E-6</v>
      </c>
      <c r="N40" s="44"/>
      <c r="O40" s="44"/>
      <c r="P40" s="7"/>
      <c r="Q40" s="28">
        <f t="shared" ca="1" si="4"/>
        <v>3334.09643243046</v>
      </c>
      <c r="R40" s="27">
        <f t="shared" ca="1" si="5"/>
        <v>1958.8925844644975</v>
      </c>
      <c r="S40" s="7"/>
      <c r="T40" s="28">
        <f t="shared" ca="1" si="6"/>
        <v>-0.86250032321002634</v>
      </c>
      <c r="U40" s="27">
        <f t="shared" ca="1" si="7"/>
        <v>0.50895692951143423</v>
      </c>
      <c r="V40" s="7"/>
      <c r="W40" s="28">
        <f t="shared" ca="1" si="8"/>
        <v>-0.86483612193248371</v>
      </c>
      <c r="X40" s="27">
        <f t="shared" ca="1" si="11"/>
        <v>112.68123513854584</v>
      </c>
      <c r="Y40" s="7"/>
      <c r="Z40" s="28">
        <f t="shared" si="12"/>
        <v>112.77</v>
      </c>
      <c r="AA40" s="27">
        <f t="shared" si="9"/>
        <v>1.9682077974740053</v>
      </c>
      <c r="AB40" s="7"/>
      <c r="AC40" s="28">
        <f t="shared" ca="1" si="0"/>
        <v>-8.8764861454151855E-2</v>
      </c>
      <c r="AD40" s="27">
        <f t="shared" ca="1" si="10"/>
        <v>-7.4527047471292462E-2</v>
      </c>
      <c r="AE40" s="7">
        <v>129</v>
      </c>
    </row>
    <row r="41" spans="1:31" s="26" customFormat="1" x14ac:dyDescent="0.25">
      <c r="A41" s="26">
        <v>21</v>
      </c>
      <c r="B41" s="26">
        <v>606</v>
      </c>
      <c r="C41" s="26">
        <v>14713</v>
      </c>
      <c r="D41" s="26">
        <v>14306</v>
      </c>
      <c r="E41" s="26">
        <v>11626</v>
      </c>
      <c r="F41" s="26">
        <v>12027</v>
      </c>
      <c r="G41" s="27"/>
      <c r="H41" s="7"/>
      <c r="I41" s="28">
        <f t="shared" si="1"/>
        <v>3087</v>
      </c>
      <c r="J41" s="27">
        <f t="shared" si="1"/>
        <v>2279</v>
      </c>
      <c r="K41" s="7"/>
      <c r="L41" s="124">
        <f t="shared" si="2"/>
        <v>-0.81075781839950545</v>
      </c>
      <c r="M41" s="27">
        <f t="shared" ca="1" si="3"/>
        <v>7.8125624168595663E-7</v>
      </c>
      <c r="N41" s="44"/>
      <c r="O41" s="44"/>
      <c r="P41" s="7"/>
      <c r="Q41" s="28">
        <f t="shared" ca="1" si="4"/>
        <v>3127.09643243046</v>
      </c>
      <c r="R41" s="27">
        <f t="shared" ca="1" si="5"/>
        <v>2257.8925844644973</v>
      </c>
      <c r="S41" s="7"/>
      <c r="T41" s="28">
        <f t="shared" ca="1" si="6"/>
        <v>-0.80895131209929283</v>
      </c>
      <c r="U41" s="27">
        <f t="shared" ca="1" si="7"/>
        <v>0.58664272154046448</v>
      </c>
      <c r="V41" s="7"/>
      <c r="W41" s="28">
        <f t="shared" ca="1" si="8"/>
        <v>-0.81164170540681235</v>
      </c>
      <c r="X41" s="27">
        <f t="shared" ca="1" si="11"/>
        <v>118.06323213250789</v>
      </c>
      <c r="Y41" s="7"/>
      <c r="Z41" s="28">
        <f t="shared" si="12"/>
        <v>118.22399999999999</v>
      </c>
      <c r="AA41" s="27">
        <f t="shared" si="9"/>
        <v>2.0633980548777759</v>
      </c>
      <c r="AB41" s="7"/>
      <c r="AC41" s="28">
        <f t="shared" ca="1" si="0"/>
        <v>-0.16076786749209759</v>
      </c>
      <c r="AD41" s="27">
        <f t="shared" ca="1" si="10"/>
        <v>0.11471276065400104</v>
      </c>
      <c r="AE41" s="7">
        <v>128</v>
      </c>
    </row>
    <row r="42" spans="1:31" s="26" customFormat="1" x14ac:dyDescent="0.25">
      <c r="A42" s="26">
        <v>22</v>
      </c>
      <c r="B42" s="26">
        <v>623</v>
      </c>
      <c r="C42" s="26">
        <v>14585</v>
      </c>
      <c r="D42" s="26">
        <v>14447</v>
      </c>
      <c r="E42" s="26">
        <v>11741</v>
      </c>
      <c r="F42" s="26">
        <v>11874</v>
      </c>
      <c r="G42" s="27"/>
      <c r="H42" s="7"/>
      <c r="I42" s="28">
        <f t="shared" si="1"/>
        <v>2844</v>
      </c>
      <c r="J42" s="27">
        <f t="shared" si="1"/>
        <v>2573</v>
      </c>
      <c r="K42" s="7"/>
      <c r="L42" s="124">
        <f t="shared" si="2"/>
        <v>-0.74969213466709972</v>
      </c>
      <c r="M42" s="27">
        <f t="shared" ca="1" si="3"/>
        <v>3.1781816264490217E-7</v>
      </c>
      <c r="N42" s="44"/>
      <c r="O42" s="44"/>
      <c r="P42" s="7"/>
      <c r="Q42" s="28">
        <f t="shared" ca="1" si="4"/>
        <v>2884.09643243046</v>
      </c>
      <c r="R42" s="27">
        <f t="shared" ca="1" si="5"/>
        <v>2551.8925844644973</v>
      </c>
      <c r="S42" s="7"/>
      <c r="T42" s="28">
        <f t="shared" ca="1" si="6"/>
        <v>-0.74608942949104051</v>
      </c>
      <c r="U42" s="27">
        <f t="shared" ca="1" si="7"/>
        <v>0.66302942005730381</v>
      </c>
      <c r="V42" s="7"/>
      <c r="W42" s="28">
        <f t="shared" ca="1" si="8"/>
        <v>-0.74912838103061929</v>
      </c>
      <c r="X42" s="27">
        <f t="shared" ca="1" si="11"/>
        <v>123.71538839856072</v>
      </c>
      <c r="Y42" s="7"/>
      <c r="Z42" s="28">
        <f t="shared" si="12"/>
        <v>123.83099999999999</v>
      </c>
      <c r="AA42" s="27">
        <f t="shared" si="9"/>
        <v>2.161258666037098</v>
      </c>
      <c r="AB42" s="7"/>
      <c r="AC42" s="28">
        <f t="shared" ca="1" si="0"/>
        <v>-0.11561160143926941</v>
      </c>
      <c r="AD42" s="27">
        <f t="shared" ca="1" si="10"/>
        <v>-7.2008176120775147E-2</v>
      </c>
      <c r="AE42" s="7">
        <v>127</v>
      </c>
    </row>
    <row r="43" spans="1:31" s="26" customFormat="1" x14ac:dyDescent="0.25">
      <c r="A43" s="26">
        <v>23</v>
      </c>
      <c r="B43" s="26">
        <v>625</v>
      </c>
      <c r="C43" s="26">
        <v>14465</v>
      </c>
      <c r="D43" s="26">
        <v>14587</v>
      </c>
      <c r="E43" s="26">
        <v>11877</v>
      </c>
      <c r="F43" s="26">
        <v>11743</v>
      </c>
      <c r="G43" s="27"/>
      <c r="H43" s="7"/>
      <c r="I43" s="28">
        <f t="shared" si="1"/>
        <v>2588</v>
      </c>
      <c r="J43" s="27">
        <f t="shared" si="1"/>
        <v>2844</v>
      </c>
      <c r="K43" s="7"/>
      <c r="L43" s="124">
        <f t="shared" si="2"/>
        <v>-0.6812324586902746</v>
      </c>
      <c r="M43" s="27">
        <f t="shared" ca="1" si="3"/>
        <v>3.9691074574918001E-6</v>
      </c>
      <c r="N43" s="44"/>
      <c r="O43" s="44"/>
      <c r="P43" s="7"/>
      <c r="Q43" s="28">
        <f t="shared" ca="1" si="4"/>
        <v>2628.09643243046</v>
      </c>
      <c r="R43" s="27">
        <f t="shared" ca="1" si="5"/>
        <v>2822.8925844644973</v>
      </c>
      <c r="S43" s="7"/>
      <c r="T43" s="28">
        <f t="shared" ca="1" si="6"/>
        <v>-0.67986456550868424</v>
      </c>
      <c r="U43" s="27">
        <f t="shared" ca="1" si="7"/>
        <v>0.73344028841806375</v>
      </c>
      <c r="V43" s="7"/>
      <c r="W43" s="28">
        <f t="shared" ca="1" si="8"/>
        <v>-0.68322472058507955</v>
      </c>
      <c r="X43" s="27">
        <f t="shared" ca="1" si="11"/>
        <v>129.23445580898453</v>
      </c>
      <c r="Y43" s="7"/>
      <c r="Z43" s="28">
        <f t="shared" si="12"/>
        <v>129.45599999999999</v>
      </c>
      <c r="AA43" s="27">
        <f t="shared" si="9"/>
        <v>2.2594334364617792</v>
      </c>
      <c r="AB43" s="7"/>
      <c r="AC43" s="28">
        <f t="shared" ca="1" si="0"/>
        <v>-0.22154419101545386</v>
      </c>
      <c r="AD43" s="27">
        <f t="shared" ca="1" si="10"/>
        <v>9.5236024361980753E-2</v>
      </c>
      <c r="AE43" s="7">
        <v>126</v>
      </c>
    </row>
    <row r="44" spans="1:31" s="26" customFormat="1" x14ac:dyDescent="0.25">
      <c r="A44" s="26">
        <v>24</v>
      </c>
      <c r="B44" s="26">
        <v>634</v>
      </c>
      <c r="C44" s="26">
        <v>14312</v>
      </c>
      <c r="D44" s="26">
        <v>14713</v>
      </c>
      <c r="E44" s="26">
        <v>12023</v>
      </c>
      <c r="F44" s="26">
        <v>11621</v>
      </c>
      <c r="G44" s="27"/>
      <c r="H44" s="7"/>
      <c r="I44" s="28">
        <f t="shared" si="1"/>
        <v>2289</v>
      </c>
      <c r="J44" s="27">
        <f t="shared" si="1"/>
        <v>3092</v>
      </c>
      <c r="K44" s="7"/>
      <c r="L44" s="124">
        <f t="shared" si="2"/>
        <v>-0.60509718821632008</v>
      </c>
      <c r="M44" s="27">
        <f t="shared" ca="1" si="3"/>
        <v>1.1507464474979043E-6</v>
      </c>
      <c r="N44" s="44"/>
      <c r="O44" s="44"/>
      <c r="P44" s="7"/>
      <c r="Q44" s="28">
        <f t="shared" ca="1" si="4"/>
        <v>2329.09643243046</v>
      </c>
      <c r="R44" s="27">
        <f t="shared" ca="1" si="5"/>
        <v>3070.8925844644973</v>
      </c>
      <c r="S44" s="7"/>
      <c r="T44" s="28">
        <f t="shared" ca="1" si="6"/>
        <v>-0.60251599390429145</v>
      </c>
      <c r="U44" s="27">
        <f t="shared" ca="1" si="7"/>
        <v>0.79787532662274452</v>
      </c>
      <c r="V44" s="7"/>
      <c r="W44" s="28">
        <f t="shared" ca="1" si="8"/>
        <v>-0.60616991672227949</v>
      </c>
      <c r="X44" s="27">
        <f t="shared" ca="1" si="11"/>
        <v>134.97934986865164</v>
      </c>
      <c r="Y44" s="7"/>
      <c r="Z44" s="28">
        <f t="shared" si="12"/>
        <v>135.16199999999998</v>
      </c>
      <c r="AA44" s="27">
        <f t="shared" si="9"/>
        <v>2.3590219235805754</v>
      </c>
      <c r="AB44" s="7"/>
      <c r="AC44" s="28">
        <f t="shared" ca="1" si="0"/>
        <v>-0.18265013134833907</v>
      </c>
      <c r="AD44" s="27">
        <f t="shared" ca="1" si="10"/>
        <v>8.6609374350331336E-2</v>
      </c>
      <c r="AE44" s="7">
        <v>125</v>
      </c>
    </row>
    <row r="45" spans="1:31" s="26" customFormat="1" x14ac:dyDescent="0.25">
      <c r="A45" s="26">
        <v>25</v>
      </c>
      <c r="B45" s="26">
        <v>633</v>
      </c>
      <c r="C45" s="26">
        <v>14151</v>
      </c>
      <c r="D45" s="26">
        <v>14813</v>
      </c>
      <c r="E45" s="26">
        <v>12183</v>
      </c>
      <c r="F45" s="26">
        <v>11506</v>
      </c>
      <c r="G45" s="27"/>
      <c r="H45" s="7"/>
      <c r="I45" s="28">
        <f t="shared" si="1"/>
        <v>1968</v>
      </c>
      <c r="J45" s="27">
        <f t="shared" si="1"/>
        <v>3307</v>
      </c>
      <c r="K45" s="7"/>
      <c r="L45" s="124">
        <f t="shared" si="2"/>
        <v>-0.52310902050198937</v>
      </c>
      <c r="M45" s="27">
        <f t="shared" ca="1" si="3"/>
        <v>7.5975214263355327E-8</v>
      </c>
      <c r="N45" s="44"/>
      <c r="O45" s="44"/>
      <c r="P45" s="7"/>
      <c r="Q45" s="28">
        <f t="shared" ca="1" si="4"/>
        <v>2008.09643243046</v>
      </c>
      <c r="R45" s="27">
        <f t="shared" ca="1" si="5"/>
        <v>3285.8925844644973</v>
      </c>
      <c r="S45" s="7"/>
      <c r="T45" s="28">
        <f t="shared" ca="1" si="6"/>
        <v>-0.51947622305141494</v>
      </c>
      <c r="U45" s="27">
        <f t="shared" ca="1" si="7"/>
        <v>0.85373634764696371</v>
      </c>
      <c r="V45" s="7"/>
      <c r="W45" s="28">
        <f t="shared" ca="1" si="8"/>
        <v>-0.52338465651970723</v>
      </c>
      <c r="X45" s="27">
        <f t="shared" ca="1" si="11"/>
        <v>140.69392399759181</v>
      </c>
      <c r="Y45" s="7"/>
      <c r="Z45" s="28">
        <f t="shared" si="12"/>
        <v>140.85899999999998</v>
      </c>
      <c r="AA45" s="27">
        <f t="shared" si="9"/>
        <v>2.4584533310666923</v>
      </c>
      <c r="AB45" s="7"/>
      <c r="AC45" s="28">
        <f t="shared" ca="1" si="0"/>
        <v>-0.16507600240817055</v>
      </c>
      <c r="AD45" s="27">
        <f t="shared" ca="1" si="10"/>
        <v>9.8719868894590945E-2</v>
      </c>
      <c r="AE45" s="7">
        <v>124</v>
      </c>
    </row>
    <row r="46" spans="1:31" s="26" customFormat="1" x14ac:dyDescent="0.25">
      <c r="A46" s="26">
        <v>26</v>
      </c>
      <c r="B46" s="26">
        <v>634</v>
      </c>
      <c r="C46" s="26">
        <v>13988</v>
      </c>
      <c r="D46" s="26">
        <v>14916</v>
      </c>
      <c r="E46" s="26">
        <v>12358</v>
      </c>
      <c r="F46" s="26">
        <v>11419</v>
      </c>
      <c r="G46" s="27"/>
      <c r="H46" s="7"/>
      <c r="I46" s="28">
        <f t="shared" si="1"/>
        <v>1630</v>
      </c>
      <c r="J46" s="27">
        <f t="shared" si="1"/>
        <v>3497</v>
      </c>
      <c r="K46" s="7"/>
      <c r="L46" s="124">
        <f t="shared" si="2"/>
        <v>-0.43582131740062868</v>
      </c>
      <c r="M46" s="27">
        <f t="shared" ca="1" si="3"/>
        <v>1.229153961810329E-7</v>
      </c>
      <c r="N46" s="44"/>
      <c r="O46" s="44"/>
      <c r="P46" s="7"/>
      <c r="Q46" s="28">
        <f t="shared" ca="1" si="4"/>
        <v>1670.09643243046</v>
      </c>
      <c r="R46" s="27">
        <f t="shared" ca="1" si="5"/>
        <v>3475.8925844644973</v>
      </c>
      <c r="S46" s="7"/>
      <c r="T46" s="28">
        <f t="shared" ca="1" si="6"/>
        <v>-0.43203870732471011</v>
      </c>
      <c r="U46" s="27">
        <f t="shared" ca="1" si="7"/>
        <v>0.90310190111022715</v>
      </c>
      <c r="V46" s="7"/>
      <c r="W46" s="28">
        <f t="shared" ca="1" si="8"/>
        <v>-0.43617191032152275</v>
      </c>
      <c r="X46" s="27">
        <f t="shared" ca="1" si="11"/>
        <v>146.4251916895127</v>
      </c>
      <c r="Y46" s="7"/>
      <c r="Z46" s="28">
        <f t="shared" si="12"/>
        <v>146.56499999999997</v>
      </c>
      <c r="AA46" s="27">
        <f t="shared" si="9"/>
        <v>2.5580418181854885</v>
      </c>
      <c r="AB46" s="7"/>
      <c r="AC46" s="28">
        <f t="shared" ca="1" si="0"/>
        <v>-0.13980831048726827</v>
      </c>
      <c r="AD46" s="27">
        <f t="shared" ca="1" si="10"/>
        <v>6.4431462196836264E-2</v>
      </c>
      <c r="AE46" s="7">
        <v>123</v>
      </c>
    </row>
    <row r="47" spans="1:31" s="26" customFormat="1" x14ac:dyDescent="0.25">
      <c r="A47" s="26">
        <v>27</v>
      </c>
      <c r="B47" s="26">
        <v>617</v>
      </c>
      <c r="C47" s="26">
        <v>13812</v>
      </c>
      <c r="D47" s="26">
        <v>14988</v>
      </c>
      <c r="E47" s="26">
        <v>12529</v>
      </c>
      <c r="F47" s="26">
        <v>11344</v>
      </c>
      <c r="G47" s="27"/>
      <c r="H47" s="7"/>
      <c r="I47" s="28">
        <f t="shared" si="1"/>
        <v>1283</v>
      </c>
      <c r="J47" s="27">
        <f t="shared" si="1"/>
        <v>3644</v>
      </c>
      <c r="K47" s="7"/>
      <c r="L47" s="124">
        <f t="shared" si="2"/>
        <v>-0.34672839204364914</v>
      </c>
      <c r="M47" s="27">
        <f t="shared" ca="1" si="3"/>
        <v>2.2065857283836507E-8</v>
      </c>
      <c r="N47" s="44"/>
      <c r="O47" s="44"/>
      <c r="P47" s="7"/>
      <c r="Q47" s="28">
        <f t="shared" ca="1" si="4"/>
        <v>1323.09643243046</v>
      </c>
      <c r="R47" s="27">
        <f t="shared" ca="1" si="5"/>
        <v>3622.8925844644973</v>
      </c>
      <c r="S47" s="7"/>
      <c r="T47" s="28">
        <f t="shared" ca="1" si="6"/>
        <v>-0.34227297372362553</v>
      </c>
      <c r="U47" s="27">
        <f t="shared" ca="1" si="7"/>
        <v>0.94129525036864681</v>
      </c>
      <c r="V47" s="7"/>
      <c r="W47" s="28">
        <f t="shared" ca="1" si="8"/>
        <v>-0.34657984623494409</v>
      </c>
      <c r="X47" s="27">
        <f t="shared" ca="1" si="11"/>
        <v>151.99094552256571</v>
      </c>
      <c r="Y47" s="7"/>
      <c r="Z47" s="28">
        <f t="shared" si="12"/>
        <v>152.11799999999997</v>
      </c>
      <c r="AA47" s="27">
        <f t="shared" si="9"/>
        <v>2.6549599515487334</v>
      </c>
      <c r="AB47" s="7"/>
      <c r="AC47" s="28">
        <f t="shared" ca="1" si="0"/>
        <v>-0.1270544774342568</v>
      </c>
      <c r="AD47" s="27">
        <f t="shared" ca="1" si="10"/>
        <v>7.4492262774214169E-2</v>
      </c>
      <c r="AE47" s="7">
        <v>122</v>
      </c>
    </row>
    <row r="48" spans="1:31" s="26" customFormat="1" x14ac:dyDescent="0.25">
      <c r="A48" s="26">
        <v>28</v>
      </c>
      <c r="B48" s="26">
        <v>618</v>
      </c>
      <c r="C48" s="26">
        <v>13630</v>
      </c>
      <c r="D48" s="26">
        <v>15039</v>
      </c>
      <c r="E48" s="26">
        <v>12715</v>
      </c>
      <c r="F48" s="26">
        <v>11287</v>
      </c>
      <c r="G48" s="27"/>
      <c r="H48" s="7"/>
      <c r="I48" s="28">
        <f t="shared" si="1"/>
        <v>915</v>
      </c>
      <c r="J48" s="27">
        <f t="shared" si="1"/>
        <v>3752</v>
      </c>
      <c r="K48" s="7"/>
      <c r="L48" s="124">
        <f t="shared" si="2"/>
        <v>-0.25423756944964904</v>
      </c>
      <c r="M48" s="27">
        <f t="shared" ca="1" si="3"/>
        <v>7.4456776378147159E-6</v>
      </c>
      <c r="N48" s="44"/>
      <c r="O48" s="44"/>
      <c r="P48" s="7"/>
      <c r="Q48" s="28">
        <f t="shared" ca="1" si="4"/>
        <v>955.09643243046003</v>
      </c>
      <c r="R48" s="27">
        <f t="shared" ca="1" si="5"/>
        <v>3730.8925844644973</v>
      </c>
      <c r="S48" s="7"/>
      <c r="T48" s="28">
        <f t="shared" ca="1" si="6"/>
        <v>-0.24707473174898831</v>
      </c>
      <c r="U48" s="27">
        <f t="shared" ca="1" si="7"/>
        <v>0.96935567023197555</v>
      </c>
      <c r="V48" s="7"/>
      <c r="W48" s="28">
        <f t="shared" ca="1" si="8"/>
        <v>-0.25150889254722641</v>
      </c>
      <c r="X48" s="27">
        <f t="shared" ca="1" si="11"/>
        <v>157.65915636769932</v>
      </c>
      <c r="Y48" s="7"/>
      <c r="Z48" s="28">
        <f t="shared" si="12"/>
        <v>157.67999999999998</v>
      </c>
      <c r="AA48" s="27">
        <f t="shared" si="9"/>
        <v>2.7520351645446581</v>
      </c>
      <c r="AB48" s="7"/>
      <c r="AC48" s="28">
        <f t="shared" ca="1" si="0"/>
        <v>-2.084363230065378E-2</v>
      </c>
      <c r="AD48" s="27">
        <f t="shared" ca="1" si="10"/>
        <v>-6.5100655462231316E-3</v>
      </c>
      <c r="AE48" s="7">
        <v>121</v>
      </c>
    </row>
    <row r="49" spans="1:31" s="26" customFormat="1" x14ac:dyDescent="0.25">
      <c r="A49" s="26">
        <v>29</v>
      </c>
      <c r="B49" s="26">
        <v>607</v>
      </c>
      <c r="C49" s="26">
        <v>13445</v>
      </c>
      <c r="D49" s="26">
        <v>15075</v>
      </c>
      <c r="E49" s="26">
        <v>12889</v>
      </c>
      <c r="F49" s="26">
        <v>11247</v>
      </c>
      <c r="G49" s="27"/>
      <c r="H49" s="7"/>
      <c r="I49" s="28">
        <f t="shared" si="1"/>
        <v>556</v>
      </c>
      <c r="J49" s="27">
        <f t="shared" si="1"/>
        <v>3828</v>
      </c>
      <c r="K49" s="7"/>
      <c r="L49" s="124">
        <f t="shared" si="2"/>
        <v>-0.16106523380503193</v>
      </c>
      <c r="M49" s="27">
        <f t="shared" ca="1" si="3"/>
        <v>5.4618613743588777E-6</v>
      </c>
      <c r="N49" s="44"/>
      <c r="O49" s="44"/>
      <c r="P49" s="7"/>
      <c r="Q49" s="28">
        <f t="shared" ca="1" si="4"/>
        <v>596.09643243046003</v>
      </c>
      <c r="R49" s="27">
        <f t="shared" ca="1" si="5"/>
        <v>3806.8925844644973</v>
      </c>
      <c r="S49" s="7"/>
      <c r="T49" s="28">
        <f t="shared" ca="1" si="6"/>
        <v>-0.15420470764873079</v>
      </c>
      <c r="U49" s="27">
        <f t="shared" ca="1" si="7"/>
        <v>0.9891018916172809</v>
      </c>
      <c r="V49" s="7"/>
      <c r="W49" s="28">
        <f t="shared" ca="1" si="8"/>
        <v>-0.15872817125251887</v>
      </c>
      <c r="X49" s="27">
        <f t="shared" ca="1" si="11"/>
        <v>163.08745432638102</v>
      </c>
      <c r="Y49" s="7"/>
      <c r="Z49" s="28">
        <f t="shared" si="12"/>
        <v>163.14299999999997</v>
      </c>
      <c r="AA49" s="27">
        <f t="shared" si="9"/>
        <v>2.8473825015811087</v>
      </c>
      <c r="AB49" s="7"/>
      <c r="AC49" s="28">
        <f t="shared" ca="1" si="0"/>
        <v>-5.5545673618951241E-2</v>
      </c>
      <c r="AD49" s="27">
        <f t="shared" ca="1" si="10"/>
        <v>-1.6851609004930879E-2</v>
      </c>
      <c r="AE49" s="7">
        <v>120</v>
      </c>
    </row>
    <row r="50" spans="1:31" s="26" customFormat="1" x14ac:dyDescent="0.25">
      <c r="A50" s="26">
        <v>30</v>
      </c>
      <c r="B50" s="26">
        <v>611</v>
      </c>
      <c r="C50" s="26">
        <v>13270</v>
      </c>
      <c r="D50" s="26">
        <v>15101</v>
      </c>
      <c r="E50" s="26">
        <v>13082</v>
      </c>
      <c r="F50" s="26">
        <v>11232</v>
      </c>
      <c r="G50" s="27"/>
      <c r="H50" s="7"/>
      <c r="I50" s="28">
        <f t="shared" si="1"/>
        <v>188</v>
      </c>
      <c r="J50" s="27">
        <f t="shared" si="1"/>
        <v>3869</v>
      </c>
      <c r="K50" s="7"/>
      <c r="L50" s="124">
        <f t="shared" si="2"/>
        <v>-6.5810632950678488E-2</v>
      </c>
      <c r="M50" s="27">
        <f t="shared" ca="1" si="3"/>
        <v>4.9862819813278354E-6</v>
      </c>
      <c r="N50" s="44"/>
      <c r="O50" s="44"/>
      <c r="P50" s="7"/>
      <c r="Q50" s="28">
        <f t="shared" ca="1" si="4"/>
        <v>228.09643243046</v>
      </c>
      <c r="R50" s="27">
        <f t="shared" ca="1" si="5"/>
        <v>3847.8925844644973</v>
      </c>
      <c r="S50" s="7"/>
      <c r="T50" s="28">
        <f t="shared" ca="1" si="6"/>
        <v>-5.9006465674093539E-2</v>
      </c>
      <c r="U50" s="27">
        <f t="shared" ca="1" si="7"/>
        <v>0.9997544584172483</v>
      </c>
      <c r="V50" s="7"/>
      <c r="W50" s="28">
        <f t="shared" ca="1" si="8"/>
        <v>-6.357763452225812E-2</v>
      </c>
      <c r="X50" s="27">
        <f t="shared" ca="1" si="11"/>
        <v>168.56565600076408</v>
      </c>
      <c r="Y50" s="7"/>
      <c r="Z50" s="28">
        <f t="shared" si="12"/>
        <v>168.64199999999997</v>
      </c>
      <c r="AA50" s="27">
        <f t="shared" si="9"/>
        <v>2.943358157148277</v>
      </c>
      <c r="AB50" s="7"/>
      <c r="AC50" s="28">
        <f t="shared" ca="1" si="0"/>
        <v>-7.6343999235888305E-2</v>
      </c>
      <c r="AD50" s="27">
        <f t="shared" ca="1" si="10"/>
        <v>-9.3635107878355939E-3</v>
      </c>
      <c r="AE50" s="7">
        <v>119</v>
      </c>
    </row>
    <row r="51" spans="1:31" s="26" customFormat="1" x14ac:dyDescent="0.25">
      <c r="A51" s="26">
        <v>31</v>
      </c>
      <c r="B51" s="26">
        <v>632</v>
      </c>
      <c r="C51" s="26">
        <v>13077</v>
      </c>
      <c r="D51" s="26">
        <v>15106</v>
      </c>
      <c r="E51" s="26">
        <v>13269</v>
      </c>
      <c r="F51" s="26">
        <v>11228</v>
      </c>
      <c r="G51" s="27"/>
      <c r="H51" s="7"/>
      <c r="I51" s="28">
        <f t="shared" si="1"/>
        <v>-192</v>
      </c>
      <c r="J51" s="27">
        <f t="shared" si="1"/>
        <v>3878</v>
      </c>
      <c r="K51" s="7"/>
      <c r="L51" s="124">
        <f t="shared" si="2"/>
        <v>3.3336990943643806E-2</v>
      </c>
      <c r="M51" s="27">
        <f t="shared" ca="1" si="3"/>
        <v>1.8995565645746544E-6</v>
      </c>
      <c r="N51" s="44"/>
      <c r="O51" s="44"/>
      <c r="P51" s="7"/>
      <c r="Q51" s="28">
        <f t="shared" ca="1" si="4"/>
        <v>-151.90356756954</v>
      </c>
      <c r="R51" s="27">
        <f t="shared" ca="1" si="5"/>
        <v>3856.8925844644973</v>
      </c>
      <c r="S51" s="7"/>
      <c r="T51" s="28">
        <f t="shared" ca="1" si="6"/>
        <v>3.9296066799716652E-2</v>
      </c>
      <c r="U51" s="27">
        <f t="shared" ca="1" si="7"/>
        <v>1.0020928267391924</v>
      </c>
      <c r="V51" s="7"/>
      <c r="W51" s="28">
        <f t="shared" ca="1" si="8"/>
        <v>3.4715234958531828E-2</v>
      </c>
      <c r="X51" s="27">
        <f t="shared" ca="1" si="11"/>
        <v>174.18846991865337</v>
      </c>
      <c r="Y51" s="7"/>
      <c r="Z51" s="28">
        <f t="shared" si="12"/>
        <v>174.32999999999996</v>
      </c>
      <c r="AA51" s="27">
        <f t="shared" si="9"/>
        <v>3.0426324850017137</v>
      </c>
      <c r="AB51" s="7"/>
      <c r="AC51" s="28">
        <f t="shared" ca="1" si="0"/>
        <v>-0.14153008134658762</v>
      </c>
      <c r="AD51" s="27">
        <f t="shared" ca="1" si="10"/>
        <v>9.7641026345087312E-2</v>
      </c>
      <c r="AE51" s="7">
        <v>118</v>
      </c>
    </row>
    <row r="52" spans="1:31" s="26" customFormat="1" x14ac:dyDescent="0.25">
      <c r="A52" s="26">
        <v>32</v>
      </c>
      <c r="B52" s="26">
        <v>632</v>
      </c>
      <c r="C52" s="26">
        <v>12885</v>
      </c>
      <c r="D52" s="26">
        <v>15081</v>
      </c>
      <c r="E52" s="26">
        <v>13459</v>
      </c>
      <c r="F52" s="26">
        <v>11243</v>
      </c>
      <c r="G52" s="27"/>
      <c r="H52" s="7"/>
      <c r="I52" s="28">
        <f t="shared" si="1"/>
        <v>-574</v>
      </c>
      <c r="J52" s="27">
        <f t="shared" si="1"/>
        <v>3838</v>
      </c>
      <c r="K52" s="7"/>
      <c r="L52" s="124">
        <f t="shared" si="2"/>
        <v>0.1321489852700598</v>
      </c>
      <c r="M52" s="27">
        <f t="shared" ca="1" si="3"/>
        <v>2.0583894826626354E-6</v>
      </c>
      <c r="N52" s="44"/>
      <c r="O52" s="44"/>
      <c r="P52" s="7"/>
      <c r="Q52" s="28">
        <f t="shared" ca="1" si="4"/>
        <v>-533.90356756953997</v>
      </c>
      <c r="R52" s="27">
        <f t="shared" ca="1" si="5"/>
        <v>3816.8925844644973</v>
      </c>
      <c r="S52" s="7"/>
      <c r="T52" s="28">
        <f t="shared" ca="1" si="6"/>
        <v>0.13811598102338898</v>
      </c>
      <c r="U52" s="27">
        <f t="shared" ca="1" si="7"/>
        <v>0.99170007864166321</v>
      </c>
      <c r="V52" s="7"/>
      <c r="W52" s="28">
        <f t="shared" ca="1" si="8"/>
        <v>0.13358369411950022</v>
      </c>
      <c r="X52" s="27">
        <f t="shared" ca="1" si="11"/>
        <v>179.87604306921105</v>
      </c>
      <c r="Y52" s="7"/>
      <c r="Z52" s="28">
        <f t="shared" si="12"/>
        <v>180.01799999999994</v>
      </c>
      <c r="AA52" s="27">
        <f t="shared" si="9"/>
        <v>3.1419068128551513</v>
      </c>
      <c r="AB52" s="7"/>
      <c r="AC52" s="28">
        <f t="shared" ca="1" si="0"/>
        <v>-0.14195693078889349</v>
      </c>
      <c r="AD52" s="27">
        <f t="shared" ca="1" si="10"/>
        <v>2.3104913465516574E-2</v>
      </c>
      <c r="AE52" s="7">
        <v>117</v>
      </c>
    </row>
    <row r="53" spans="1:31" s="26" customFormat="1" x14ac:dyDescent="0.25">
      <c r="A53" s="26">
        <v>33</v>
      </c>
      <c r="B53" s="26">
        <v>629</v>
      </c>
      <c r="C53" s="26">
        <v>12696</v>
      </c>
      <c r="D53" s="26">
        <v>15041</v>
      </c>
      <c r="E53" s="26">
        <v>13640</v>
      </c>
      <c r="F53" s="26">
        <v>11276</v>
      </c>
      <c r="G53" s="27"/>
      <c r="H53" s="7"/>
      <c r="I53" s="28">
        <f t="shared" si="1"/>
        <v>-944</v>
      </c>
      <c r="J53" s="27">
        <f t="shared" si="1"/>
        <v>3765</v>
      </c>
      <c r="K53" s="7"/>
      <c r="L53" s="124">
        <f t="shared" si="2"/>
        <v>0.22919442823918632</v>
      </c>
      <c r="M53" s="27">
        <f t="shared" ca="1" si="3"/>
        <v>3.709465217716523E-8</v>
      </c>
      <c r="N53" s="44"/>
      <c r="O53" s="44"/>
      <c r="P53" s="7"/>
      <c r="Q53" s="28">
        <f t="shared" ca="1" si="4"/>
        <v>-903.90356756953997</v>
      </c>
      <c r="R53" s="27">
        <f t="shared" ca="1" si="5"/>
        <v>3743.8925844644973</v>
      </c>
      <c r="S53" s="7"/>
      <c r="T53" s="28">
        <f t="shared" ca="1" si="6"/>
        <v>0.23383160474788839</v>
      </c>
      <c r="U53" s="27">
        <f t="shared" ca="1" si="7"/>
        <v>0.97273331336367252</v>
      </c>
      <c r="V53" s="7"/>
      <c r="W53" s="28">
        <f t="shared" ca="1" si="8"/>
        <v>0.22938702795927221</v>
      </c>
      <c r="X53" s="27">
        <f t="shared" ca="1" si="11"/>
        <v>185.4732835570677</v>
      </c>
      <c r="Y53" s="7"/>
      <c r="Z53" s="28">
        <f t="shared" si="12"/>
        <v>185.67899999999995</v>
      </c>
      <c r="AA53" s="27">
        <f t="shared" si="9"/>
        <v>3.2407099018105505</v>
      </c>
      <c r="AB53" s="7"/>
      <c r="AC53" s="28">
        <f t="shared" ca="1" si="0"/>
        <v>-0.20571644293224267</v>
      </c>
      <c r="AD53" s="27">
        <f t="shared" ca="1" si="10"/>
        <v>7.5174827212748596E-2</v>
      </c>
      <c r="AE53" s="7">
        <v>116</v>
      </c>
    </row>
    <row r="54" spans="1:31" s="26" customFormat="1" x14ac:dyDescent="0.25">
      <c r="A54" s="26">
        <v>34</v>
      </c>
      <c r="B54" s="26">
        <v>641</v>
      </c>
      <c r="C54" s="26">
        <v>12509</v>
      </c>
      <c r="D54" s="26">
        <v>14992</v>
      </c>
      <c r="E54" s="26">
        <v>13832</v>
      </c>
      <c r="F54" s="26">
        <v>11342</v>
      </c>
      <c r="G54" s="27"/>
      <c r="H54" s="7"/>
      <c r="I54" s="28">
        <f t="shared" si="1"/>
        <v>-1323</v>
      </c>
      <c r="J54" s="27">
        <f t="shared" si="1"/>
        <v>3650</v>
      </c>
      <c r="K54" s="7"/>
      <c r="L54" s="124">
        <f t="shared" si="2"/>
        <v>0.32577842463012341</v>
      </c>
      <c r="M54" s="27">
        <f t="shared" ca="1" si="3"/>
        <v>3.2043407620643116E-6</v>
      </c>
      <c r="N54" s="44"/>
      <c r="O54" s="44"/>
      <c r="P54" s="7"/>
      <c r="Q54" s="28">
        <f t="shared" ca="1" si="4"/>
        <v>-1282.90356756954</v>
      </c>
      <c r="R54" s="27">
        <f t="shared" ca="1" si="5"/>
        <v>3628.8925844644973</v>
      </c>
      <c r="S54" s="7"/>
      <c r="T54" s="28">
        <f t="shared" ca="1" si="6"/>
        <v>0.33187544634676752</v>
      </c>
      <c r="U54" s="27">
        <f t="shared" ca="1" si="7"/>
        <v>0.94285416258327615</v>
      </c>
      <c r="V54" s="7"/>
      <c r="W54" s="28">
        <f t="shared" ca="1" si="8"/>
        <v>0.32756849188083337</v>
      </c>
      <c r="X54" s="27">
        <f t="shared" ca="1" si="11"/>
        <v>191.36274420546772</v>
      </c>
      <c r="Y54" s="7"/>
      <c r="Z54" s="28">
        <f t="shared" si="12"/>
        <v>191.44799999999995</v>
      </c>
      <c r="AA54" s="27">
        <f t="shared" si="9"/>
        <v>3.3413979463581027</v>
      </c>
      <c r="AB54" s="7"/>
      <c r="AC54" s="28">
        <f t="shared" ca="1" si="0"/>
        <v>-8.5255794532230311E-2</v>
      </c>
      <c r="AD54" s="27">
        <f t="shared" ca="1" si="10"/>
        <v>7.8457545610262969E-2</v>
      </c>
      <c r="AE54" s="7">
        <v>115</v>
      </c>
    </row>
    <row r="55" spans="1:31" s="26" customFormat="1" x14ac:dyDescent="0.25">
      <c r="A55" s="26">
        <v>35</v>
      </c>
      <c r="B55" s="26">
        <v>624</v>
      </c>
      <c r="C55" s="26">
        <v>12342</v>
      </c>
      <c r="D55" s="26">
        <v>14923</v>
      </c>
      <c r="E55" s="26">
        <v>14008</v>
      </c>
      <c r="F55" s="26">
        <v>11411</v>
      </c>
      <c r="G55" s="27"/>
      <c r="H55" s="7"/>
      <c r="I55" s="28">
        <f t="shared" si="1"/>
        <v>-1666</v>
      </c>
      <c r="J55" s="27">
        <f t="shared" si="1"/>
        <v>3512</v>
      </c>
      <c r="K55" s="7"/>
      <c r="L55" s="124">
        <f t="shared" si="2"/>
        <v>0.41663288119160025</v>
      </c>
      <c r="M55" s="27">
        <f t="shared" ca="1" si="3"/>
        <v>2.8417414235594752E-8</v>
      </c>
      <c r="N55" s="44"/>
      <c r="O55" s="44"/>
      <c r="P55" s="7"/>
      <c r="Q55" s="28">
        <f t="shared" ca="1" si="4"/>
        <v>-1625.90356756954</v>
      </c>
      <c r="R55" s="27">
        <f t="shared" ca="1" si="5"/>
        <v>3490.8925844644973</v>
      </c>
      <c r="S55" s="7"/>
      <c r="T55" s="28">
        <f t="shared" ca="1" si="6"/>
        <v>0.42060641644812774</v>
      </c>
      <c r="U55" s="27">
        <f t="shared" ca="1" si="7"/>
        <v>0.9069991816468006</v>
      </c>
      <c r="V55" s="7"/>
      <c r="W55" s="28">
        <f t="shared" ca="1" si="8"/>
        <v>0.4164643065368161</v>
      </c>
      <c r="X55" s="27">
        <f t="shared" ca="1" si="11"/>
        <v>196.8674178154763</v>
      </c>
      <c r="Y55" s="7"/>
      <c r="Z55" s="28">
        <f t="shared" si="12"/>
        <v>197.06399999999996</v>
      </c>
      <c r="AA55" s="27">
        <f t="shared" si="9"/>
        <v>3.439415637150105</v>
      </c>
      <c r="AB55" s="7"/>
      <c r="AC55" s="28">
        <f t="shared" ca="1" si="0"/>
        <v>-0.19658218452366327</v>
      </c>
      <c r="AD55" s="27">
        <f t="shared" ca="1" si="10"/>
        <v>0.14914164928788409</v>
      </c>
      <c r="AE55" s="7">
        <v>114</v>
      </c>
    </row>
    <row r="56" spans="1:31" s="26" customFormat="1" x14ac:dyDescent="0.25">
      <c r="A56" s="26">
        <v>36</v>
      </c>
      <c r="B56" s="26">
        <v>607</v>
      </c>
      <c r="C56" s="26">
        <v>12172</v>
      </c>
      <c r="D56" s="26">
        <v>14833</v>
      </c>
      <c r="E56" s="26">
        <v>14167</v>
      </c>
      <c r="F56" s="26">
        <v>11494</v>
      </c>
      <c r="G56" s="27"/>
      <c r="H56" s="7"/>
      <c r="I56" s="28">
        <f t="shared" si="1"/>
        <v>-1995</v>
      </c>
      <c r="J56" s="27">
        <f t="shared" si="1"/>
        <v>3339</v>
      </c>
      <c r="K56" s="7"/>
      <c r="L56" s="124">
        <f t="shared" si="2"/>
        <v>0.50117622274377549</v>
      </c>
      <c r="M56" s="27">
        <f t="shared" ca="1" si="3"/>
        <v>3.6452805092979629E-7</v>
      </c>
      <c r="N56" s="44"/>
      <c r="O56" s="44"/>
      <c r="P56" s="7"/>
      <c r="Q56" s="28">
        <f t="shared" ca="1" si="4"/>
        <v>-1954.90356756954</v>
      </c>
      <c r="R56" s="27">
        <f t="shared" ca="1" si="5"/>
        <v>3317.8925844644973</v>
      </c>
      <c r="S56" s="7"/>
      <c r="T56" s="28">
        <f t="shared" ca="1" si="6"/>
        <v>0.50571571430045292</v>
      </c>
      <c r="U56" s="27">
        <f t="shared" ca="1" si="7"/>
        <v>0.86205054612498699</v>
      </c>
      <c r="V56" s="7"/>
      <c r="W56" s="28">
        <f t="shared" ca="1" si="8"/>
        <v>0.5017799843282853</v>
      </c>
      <c r="X56" s="27">
        <f t="shared" ca="1" si="11"/>
        <v>202.40709088178539</v>
      </c>
      <c r="Y56" s="7"/>
      <c r="Z56" s="28">
        <f t="shared" si="12"/>
        <v>202.52699999999996</v>
      </c>
      <c r="AA56" s="27">
        <f t="shared" si="9"/>
        <v>3.5347629741865552</v>
      </c>
      <c r="AB56" s="7"/>
      <c r="AC56" s="28">
        <f t="shared" ca="1" si="0"/>
        <v>-0.11990911821456507</v>
      </c>
      <c r="AD56" s="27">
        <f t="shared" ca="1" si="10"/>
        <v>1.8113176639928952E-3</v>
      </c>
      <c r="AE56" s="7">
        <v>113</v>
      </c>
    </row>
    <row r="57" spans="1:31" s="26" customFormat="1" x14ac:dyDescent="0.25">
      <c r="A57" s="26">
        <v>37</v>
      </c>
      <c r="B57" s="26">
        <v>608</v>
      </c>
      <c r="C57" s="26">
        <v>12014</v>
      </c>
      <c r="D57" s="26">
        <v>14734</v>
      </c>
      <c r="E57" s="26">
        <v>14319</v>
      </c>
      <c r="F57" s="26">
        <v>11600</v>
      </c>
      <c r="G57" s="27"/>
      <c r="H57" s="7"/>
      <c r="I57" s="28">
        <f t="shared" si="1"/>
        <v>-2305</v>
      </c>
      <c r="J57" s="27">
        <f t="shared" si="1"/>
        <v>3134</v>
      </c>
      <c r="K57" s="7"/>
      <c r="L57" s="124">
        <f t="shared" si="2"/>
        <v>0.58128906406345793</v>
      </c>
      <c r="M57" s="27">
        <f t="shared" ca="1" si="3"/>
        <v>8.6383990304204174E-7</v>
      </c>
      <c r="N57" s="44"/>
      <c r="O57" s="44"/>
      <c r="P57" s="7"/>
      <c r="Q57" s="28">
        <f t="shared" ca="1" si="4"/>
        <v>-2264.90356756954</v>
      </c>
      <c r="R57" s="27">
        <f t="shared" ca="1" si="5"/>
        <v>3112.8925844644973</v>
      </c>
      <c r="S57" s="7"/>
      <c r="T57" s="28">
        <f t="shared" ca="1" si="6"/>
        <v>0.58590988552908752</v>
      </c>
      <c r="U57" s="27">
        <f t="shared" ca="1" si="7"/>
        <v>0.8087877121251501</v>
      </c>
      <c r="V57" s="7"/>
      <c r="W57" s="28">
        <f t="shared" ca="1" si="8"/>
        <v>0.5822184939441063</v>
      </c>
      <c r="X57" s="27">
        <f t="shared" ca="1" si="11"/>
        <v>207.95319835882344</v>
      </c>
      <c r="Y57" s="7"/>
      <c r="Z57" s="28">
        <f t="shared" si="12"/>
        <v>207.99899999999997</v>
      </c>
      <c r="AA57" s="27">
        <f t="shared" si="9"/>
        <v>3.6302673908556851</v>
      </c>
      <c r="AB57" s="7"/>
      <c r="AC57" s="28">
        <f t="shared" ca="1" si="0"/>
        <v>-4.5801641176524299E-2</v>
      </c>
      <c r="AD57" s="27">
        <f t="shared" ca="1" si="10"/>
        <v>4.1638108031662568E-2</v>
      </c>
      <c r="AE57" s="7">
        <v>112</v>
      </c>
    </row>
    <row r="58" spans="1:31" s="26" customFormat="1" x14ac:dyDescent="0.25">
      <c r="A58" s="26">
        <v>38</v>
      </c>
      <c r="B58" s="26">
        <v>629</v>
      </c>
      <c r="C58" s="26">
        <v>11872</v>
      </c>
      <c r="D58" s="26">
        <v>14615</v>
      </c>
      <c r="E58" s="26">
        <v>14476</v>
      </c>
      <c r="F58" s="26">
        <v>11721</v>
      </c>
      <c r="G58" s="27"/>
      <c r="H58" s="7"/>
      <c r="I58" s="28">
        <f t="shared" si="1"/>
        <v>-2604</v>
      </c>
      <c r="J58" s="27">
        <f t="shared" si="1"/>
        <v>2894</v>
      </c>
      <c r="K58" s="7"/>
      <c r="L58" s="124">
        <f t="shared" si="2"/>
        <v>0.65857960844994456</v>
      </c>
      <c r="M58" s="27">
        <f t="shared" ca="1" si="3"/>
        <v>1.6213921586511242E-6</v>
      </c>
      <c r="N58" s="44"/>
      <c r="O58" s="44"/>
      <c r="P58" s="7"/>
      <c r="Q58" s="28">
        <f t="shared" ca="1" si="4"/>
        <v>-2563.90356756954</v>
      </c>
      <c r="R58" s="27">
        <f t="shared" ca="1" si="5"/>
        <v>2872.8925844644973</v>
      </c>
      <c r="S58" s="7"/>
      <c r="T58" s="28">
        <f t="shared" ca="1" si="6"/>
        <v>0.66325845713348031</v>
      </c>
      <c r="U58" s="27">
        <f t="shared" ca="1" si="7"/>
        <v>0.74643122353997526</v>
      </c>
      <c r="V58" s="7"/>
      <c r="W58" s="28">
        <f t="shared" ca="1" si="8"/>
        <v>0.65985294743020517</v>
      </c>
      <c r="X58" s="27">
        <f t="shared" ca="1" si="11"/>
        <v>213.68139689116708</v>
      </c>
      <c r="Y58" s="7"/>
      <c r="Z58" s="28">
        <f t="shared" si="12"/>
        <v>213.65999999999997</v>
      </c>
      <c r="AA58" s="27">
        <f t="shared" si="9"/>
        <v>3.7290704798110834</v>
      </c>
      <c r="AB58" s="7"/>
      <c r="AC58" s="28">
        <f t="shared" ca="1" si="0"/>
        <v>2.1396891167114518E-2</v>
      </c>
      <c r="AD58" s="27">
        <f t="shared" ca="1" si="10"/>
        <v>8.5312811488165607E-2</v>
      </c>
      <c r="AE58" s="7">
        <v>111</v>
      </c>
    </row>
    <row r="59" spans="1:31" s="26" customFormat="1" x14ac:dyDescent="0.25">
      <c r="A59" s="26">
        <v>39</v>
      </c>
      <c r="B59" s="26">
        <v>629</v>
      </c>
      <c r="C59" s="26">
        <v>11736</v>
      </c>
      <c r="D59" s="26">
        <v>14485</v>
      </c>
      <c r="E59" s="26">
        <v>14620</v>
      </c>
      <c r="F59" s="26">
        <v>11859</v>
      </c>
      <c r="G59" s="27"/>
      <c r="H59" s="7"/>
      <c r="I59" s="28">
        <f t="shared" si="1"/>
        <v>-2884</v>
      </c>
      <c r="J59" s="27">
        <f t="shared" si="1"/>
        <v>2626</v>
      </c>
      <c r="K59" s="7"/>
      <c r="L59" s="124">
        <f t="shared" si="2"/>
        <v>0.72944113074059991</v>
      </c>
      <c r="M59" s="27">
        <f t="shared" ca="1" si="3"/>
        <v>1.0013115818608461E-5</v>
      </c>
      <c r="N59" s="44"/>
      <c r="O59" s="44"/>
      <c r="P59" s="7"/>
      <c r="Q59" s="28">
        <f t="shared" ca="1" si="4"/>
        <v>-2843.90356756954</v>
      </c>
      <c r="R59" s="27">
        <f t="shared" ca="1" si="5"/>
        <v>2604.8925844644973</v>
      </c>
      <c r="S59" s="7"/>
      <c r="T59" s="28">
        <f t="shared" ca="1" si="6"/>
        <v>0.73569190211418256</v>
      </c>
      <c r="U59" s="27">
        <f t="shared" ca="1" si="7"/>
        <v>0.67679981128652988</v>
      </c>
      <c r="V59" s="7"/>
      <c r="W59" s="28">
        <f t="shared" ca="1" si="8"/>
        <v>0.73260548151423555</v>
      </c>
      <c r="X59" s="27">
        <f t="shared" ca="1" si="11"/>
        <v>219.4718337569941</v>
      </c>
      <c r="Y59" s="7"/>
      <c r="Z59" s="28">
        <f t="shared" si="12"/>
        <v>219.32099999999997</v>
      </c>
      <c r="AA59" s="27">
        <f t="shared" si="9"/>
        <v>3.8278735687664827</v>
      </c>
      <c r="AB59" s="7"/>
      <c r="AC59" s="28">
        <f t="shared" ca="1" si="0"/>
        <v>0.15083375699413182</v>
      </c>
      <c r="AD59" s="27">
        <f t="shared" ca="1" si="10"/>
        <v>-1.6273118173586454E-2</v>
      </c>
      <c r="AE59" s="7">
        <v>110</v>
      </c>
    </row>
    <row r="60" spans="1:31" s="26" customFormat="1" x14ac:dyDescent="0.25">
      <c r="A60" s="26">
        <v>40</v>
      </c>
      <c r="B60" s="26">
        <v>621</v>
      </c>
      <c r="C60" s="26">
        <v>11607</v>
      </c>
      <c r="D60" s="26">
        <v>14337</v>
      </c>
      <c r="E60" s="26">
        <v>14721</v>
      </c>
      <c r="F60" s="26">
        <v>11999</v>
      </c>
      <c r="G60" s="27"/>
      <c r="H60" s="7"/>
      <c r="I60" s="28">
        <f t="shared" si="1"/>
        <v>-3114</v>
      </c>
      <c r="J60" s="27">
        <f t="shared" si="1"/>
        <v>2338</v>
      </c>
      <c r="K60" s="7"/>
      <c r="L60" s="124">
        <f t="shared" si="2"/>
        <v>0.79241934056884422</v>
      </c>
      <c r="M60" s="27">
        <f t="shared" ca="1" si="3"/>
        <v>7.7018728765737646E-10</v>
      </c>
      <c r="N60" s="44"/>
      <c r="O60" s="44"/>
      <c r="P60" s="7"/>
      <c r="Q60" s="28">
        <f t="shared" ca="1" si="4"/>
        <v>-3073.90356756954</v>
      </c>
      <c r="R60" s="27">
        <f t="shared" ca="1" si="5"/>
        <v>2316.8925844644973</v>
      </c>
      <c r="S60" s="7"/>
      <c r="T60" s="28">
        <f t="shared" ca="1" si="6"/>
        <v>0.79519080334833081</v>
      </c>
      <c r="U60" s="27">
        <f t="shared" ca="1" si="7"/>
        <v>0.60197202498432001</v>
      </c>
      <c r="V60" s="7"/>
      <c r="W60" s="28">
        <f t="shared" ca="1" si="8"/>
        <v>0.7924470928171794</v>
      </c>
      <c r="X60" s="27">
        <f t="shared" ca="1" si="11"/>
        <v>224.98273773751168</v>
      </c>
      <c r="Y60" s="7"/>
      <c r="Z60" s="28">
        <f t="shared" si="12"/>
        <v>224.90999999999997</v>
      </c>
      <c r="AA60" s="27">
        <f t="shared" si="9"/>
        <v>3.9254200206604462</v>
      </c>
      <c r="AB60" s="7"/>
      <c r="AC60" s="28">
        <f t="shared" ca="1" si="0"/>
        <v>7.273773751171575E-2</v>
      </c>
      <c r="AD60" s="27">
        <f t="shared" ca="1" si="10"/>
        <v>5.0831833731137976E-2</v>
      </c>
      <c r="AE60" s="7">
        <v>109</v>
      </c>
    </row>
    <row r="61" spans="1:31" s="26" customFormat="1" x14ac:dyDescent="0.25">
      <c r="A61" s="26">
        <v>41</v>
      </c>
      <c r="B61" s="26">
        <v>640</v>
      </c>
      <c r="C61" s="26">
        <v>11503</v>
      </c>
      <c r="D61" s="26">
        <v>14173</v>
      </c>
      <c r="E61" s="26">
        <v>14837</v>
      </c>
      <c r="F61" s="26">
        <v>12162</v>
      </c>
      <c r="G61" s="27"/>
      <c r="H61" s="7"/>
      <c r="I61" s="28">
        <f t="shared" si="1"/>
        <v>-3334</v>
      </c>
      <c r="J61" s="27">
        <f t="shared" si="1"/>
        <v>2011</v>
      </c>
      <c r="K61" s="7"/>
      <c r="L61" s="124">
        <f t="shared" si="2"/>
        <v>0.84943036472516498</v>
      </c>
      <c r="M61" s="27">
        <f t="shared" ca="1" si="3"/>
        <v>1.0095112641510832E-7</v>
      </c>
      <c r="N61" s="44"/>
      <c r="O61" s="44"/>
      <c r="P61" s="7"/>
      <c r="Q61" s="28">
        <f t="shared" ca="1" si="4"/>
        <v>-3293.90356756954</v>
      </c>
      <c r="R61" s="27">
        <f t="shared" ca="1" si="5"/>
        <v>1989.8925844644975</v>
      </c>
      <c r="S61" s="7"/>
      <c r="T61" s="28">
        <f t="shared" ca="1" si="6"/>
        <v>0.85210279583316828</v>
      </c>
      <c r="U61" s="27">
        <f t="shared" ca="1" si="7"/>
        <v>0.51701130928701933</v>
      </c>
      <c r="V61" s="7"/>
      <c r="W61" s="28">
        <f t="shared" ca="1" si="8"/>
        <v>0.84974809279508501</v>
      </c>
      <c r="X61" s="27">
        <f t="shared" ca="1" si="11"/>
        <v>230.886840698063</v>
      </c>
      <c r="Y61" s="7"/>
      <c r="Z61" s="28">
        <f t="shared" si="12"/>
        <v>230.66999999999996</v>
      </c>
      <c r="AA61" s="27">
        <f t="shared" si="9"/>
        <v>4.0259509855753191</v>
      </c>
      <c r="AB61" s="7"/>
      <c r="AC61" s="28">
        <f t="shared" ca="1" si="0"/>
        <v>0.21684069806303796</v>
      </c>
      <c r="AD61" s="27">
        <f t="shared" ca="1" si="10"/>
        <v>-4.0071712917239211E-2</v>
      </c>
      <c r="AE61" s="7">
        <v>108</v>
      </c>
    </row>
    <row r="62" spans="1:31" s="26" customFormat="1" x14ac:dyDescent="0.25">
      <c r="A62" s="26">
        <v>42</v>
      </c>
      <c r="B62" s="26">
        <v>633</v>
      </c>
      <c r="C62" s="26">
        <v>11408</v>
      </c>
      <c r="D62" s="26">
        <v>14005</v>
      </c>
      <c r="E62" s="26">
        <v>14920</v>
      </c>
      <c r="F62" s="26">
        <v>12326</v>
      </c>
      <c r="G62" s="27"/>
      <c r="H62" s="7"/>
      <c r="I62" s="28">
        <f t="shared" si="1"/>
        <v>-3512</v>
      </c>
      <c r="J62" s="27">
        <f t="shared" si="1"/>
        <v>1679</v>
      </c>
      <c r="K62" s="7"/>
      <c r="L62" s="124">
        <f t="shared" si="2"/>
        <v>0.89737775853344426</v>
      </c>
      <c r="M62" s="27">
        <f t="shared" ca="1" si="3"/>
        <v>1.4110042869128739E-6</v>
      </c>
      <c r="N62" s="44"/>
      <c r="O62" s="44"/>
      <c r="P62" s="7"/>
      <c r="Q62" s="28">
        <f t="shared" ca="1" si="4"/>
        <v>-3471.90356756954</v>
      </c>
      <c r="R62" s="27">
        <f t="shared" ca="1" si="5"/>
        <v>1657.8925844644975</v>
      </c>
      <c r="S62" s="7"/>
      <c r="T62" s="28">
        <f t="shared" ca="1" si="6"/>
        <v>0.89814977157090037</v>
      </c>
      <c r="U62" s="27">
        <f t="shared" ca="1" si="7"/>
        <v>0.43075150007752733</v>
      </c>
      <c r="V62" s="7"/>
      <c r="W62" s="28">
        <f t="shared" ca="1" si="8"/>
        <v>0.89618990151893752</v>
      </c>
      <c r="X62" s="27">
        <f t="shared" ca="1" si="11"/>
        <v>236.53322739813575</v>
      </c>
      <c r="Y62" s="7"/>
      <c r="Z62" s="28">
        <f t="shared" si="12"/>
        <v>236.36699999999996</v>
      </c>
      <c r="AA62" s="27">
        <f t="shared" si="9"/>
        <v>4.1253823930614359</v>
      </c>
      <c r="AB62" s="7"/>
      <c r="AC62" s="28">
        <f t="shared" ca="1" si="0"/>
        <v>0.16622739813578846</v>
      </c>
      <c r="AD62" s="27">
        <f t="shared" ca="1" si="10"/>
        <v>5.6606820635721533E-2</v>
      </c>
      <c r="AE62" s="7">
        <v>107</v>
      </c>
    </row>
    <row r="63" spans="1:31" s="26" customFormat="1" x14ac:dyDescent="0.25">
      <c r="A63" s="26">
        <v>43</v>
      </c>
      <c r="B63" s="26">
        <v>626</v>
      </c>
      <c r="C63" s="26">
        <v>11337</v>
      </c>
      <c r="D63" s="26">
        <v>13834</v>
      </c>
      <c r="E63" s="26">
        <v>15000</v>
      </c>
      <c r="F63" s="26">
        <v>12503</v>
      </c>
      <c r="G63" s="27"/>
      <c r="H63" s="7"/>
      <c r="I63" s="28">
        <f t="shared" si="1"/>
        <v>-3663</v>
      </c>
      <c r="J63" s="27">
        <f t="shared" si="1"/>
        <v>1331</v>
      </c>
      <c r="K63" s="7"/>
      <c r="L63" s="124">
        <f t="shared" si="2"/>
        <v>0.93607386358647271</v>
      </c>
      <c r="M63" s="27">
        <f t="shared" ca="1" si="3"/>
        <v>1.6636205732836078E-7</v>
      </c>
      <c r="N63" s="44"/>
      <c r="O63" s="44"/>
      <c r="P63" s="7"/>
      <c r="Q63" s="28">
        <f t="shared" ca="1" si="4"/>
        <v>-3622.90356756954</v>
      </c>
      <c r="R63" s="27">
        <f t="shared" ca="1" si="5"/>
        <v>1309.8925844644975</v>
      </c>
      <c r="S63" s="7"/>
      <c r="T63" s="28">
        <f t="shared" ca="1" si="6"/>
        <v>0.93721209368549341</v>
      </c>
      <c r="U63" s="27">
        <f t="shared" ca="1" si="7"/>
        <v>0.34033459162902374</v>
      </c>
      <c r="V63" s="7"/>
      <c r="W63" s="28">
        <f t="shared" ca="1" si="8"/>
        <v>0.93566598853534999</v>
      </c>
      <c r="X63" s="27">
        <f t="shared" ca="1" si="11"/>
        <v>242.21627649061361</v>
      </c>
      <c r="Y63" s="7"/>
      <c r="Z63" s="28">
        <f t="shared" si="12"/>
        <v>242.00099999999995</v>
      </c>
      <c r="AA63" s="27">
        <f t="shared" si="9"/>
        <v>4.2237142431187964</v>
      </c>
      <c r="AB63" s="7"/>
      <c r="AC63" s="28">
        <f t="shared" ca="1" si="0"/>
        <v>0.21527649061366105</v>
      </c>
      <c r="AD63" s="27">
        <f t="shared" ca="1" si="10"/>
        <v>8.8578629648168317E-2</v>
      </c>
      <c r="AE63" s="7">
        <v>106</v>
      </c>
    </row>
    <row r="64" spans="1:31" s="26" customFormat="1" x14ac:dyDescent="0.25">
      <c r="A64" s="26">
        <v>44</v>
      </c>
      <c r="B64" s="26">
        <v>623</v>
      </c>
      <c r="C64" s="26">
        <v>11286</v>
      </c>
      <c r="D64" s="26">
        <v>13655</v>
      </c>
      <c r="E64" s="26">
        <v>15055</v>
      </c>
      <c r="F64" s="26">
        <v>12683</v>
      </c>
      <c r="G64" s="27"/>
      <c r="H64" s="7"/>
      <c r="I64" s="28">
        <f t="shared" si="1"/>
        <v>-3769</v>
      </c>
      <c r="J64" s="27">
        <f t="shared" si="1"/>
        <v>972</v>
      </c>
      <c r="K64" s="7"/>
      <c r="L64" s="124">
        <f t="shared" si="2"/>
        <v>0.96560201715518779</v>
      </c>
      <c r="M64" s="27">
        <f t="shared" ca="1" si="3"/>
        <v>4.3601062865466981E-6</v>
      </c>
      <c r="N64" s="44"/>
      <c r="O64" s="44"/>
      <c r="P64" s="7"/>
      <c r="Q64" s="28">
        <f t="shared" ca="1" si="4"/>
        <v>-3728.90356756954</v>
      </c>
      <c r="R64" s="27">
        <f t="shared" ca="1" si="5"/>
        <v>950.89258446449753</v>
      </c>
      <c r="S64" s="7"/>
      <c r="T64" s="28">
        <f t="shared" ca="1" si="6"/>
        <v>0.96463332642818778</v>
      </c>
      <c r="U64" s="27">
        <f t="shared" ca="1" si="7"/>
        <v>0.24705967745369961</v>
      </c>
      <c r="V64" s="7"/>
      <c r="W64" s="28">
        <f t="shared" ca="1" si="8"/>
        <v>0.96351393040254874</v>
      </c>
      <c r="X64" s="27">
        <f t="shared" ca="1" si="11"/>
        <v>247.8227172183631</v>
      </c>
      <c r="Y64" s="7"/>
      <c r="Z64" s="28">
        <f t="shared" si="12"/>
        <v>247.60799999999995</v>
      </c>
      <c r="AA64" s="27">
        <f t="shared" si="9"/>
        <v>4.3215748542781185</v>
      </c>
      <c r="AB64" s="7"/>
      <c r="AC64" s="28">
        <f t="shared" ca="1" si="0"/>
        <v>0.21471721836314828</v>
      </c>
      <c r="AD64" s="27">
        <f t="shared" ca="1" si="10"/>
        <v>2.498672052826123E-2</v>
      </c>
      <c r="AE64" s="7">
        <v>105</v>
      </c>
    </row>
    <row r="65" spans="1:31" s="26" customFormat="1" x14ac:dyDescent="0.25">
      <c r="A65" s="26">
        <v>45</v>
      </c>
      <c r="B65" s="26">
        <v>597</v>
      </c>
      <c r="C65" s="26">
        <v>11248</v>
      </c>
      <c r="D65" s="26">
        <v>13484</v>
      </c>
      <c r="E65" s="26">
        <v>15091</v>
      </c>
      <c r="F65" s="26">
        <v>12865</v>
      </c>
      <c r="G65" s="27"/>
      <c r="H65" s="7"/>
      <c r="I65" s="28">
        <f t="shared" si="1"/>
        <v>-3843</v>
      </c>
      <c r="J65" s="27">
        <f t="shared" si="1"/>
        <v>619</v>
      </c>
      <c r="K65" s="7"/>
      <c r="L65" s="124">
        <f t="shared" si="2"/>
        <v>0.9852273700154206</v>
      </c>
      <c r="M65" s="27">
        <f t="shared" ca="1" si="3"/>
        <v>4.6260227568101432E-6</v>
      </c>
      <c r="N65" s="44"/>
      <c r="O65" s="44"/>
      <c r="P65" s="7"/>
      <c r="Q65" s="28">
        <f t="shared" ca="1" si="4"/>
        <v>-3802.90356756954</v>
      </c>
      <c r="R65" s="27">
        <f t="shared" ca="1" si="5"/>
        <v>597.89258446449753</v>
      </c>
      <c r="S65" s="7"/>
      <c r="T65" s="28">
        <f t="shared" ca="1" si="6"/>
        <v>0.98377645117308765</v>
      </c>
      <c r="U65" s="27">
        <f t="shared" ca="1" si="7"/>
        <v>0.15534367549300485</v>
      </c>
      <c r="V65" s="7"/>
      <c r="W65" s="28">
        <f t="shared" ca="1" si="8"/>
        <v>0.98307655092567592</v>
      </c>
      <c r="X65" s="27">
        <f t="shared" ca="1" si="11"/>
        <v>253.22487032824142</v>
      </c>
      <c r="Y65" s="7"/>
      <c r="Z65" s="28">
        <f t="shared" si="12"/>
        <v>252.98099999999994</v>
      </c>
      <c r="AA65" s="27">
        <f t="shared" si="9"/>
        <v>4.4153513949877743</v>
      </c>
      <c r="AB65" s="7"/>
      <c r="AC65" s="28">
        <f t="shared" ca="1" si="0"/>
        <v>0.24387032824148491</v>
      </c>
      <c r="AD65" s="27">
        <f t="shared" ca="1" si="10"/>
        <v>7.261987385362545E-2</v>
      </c>
      <c r="AE65" s="7">
        <v>104</v>
      </c>
    </row>
    <row r="66" spans="1:31" s="26" customFormat="1" x14ac:dyDescent="0.25">
      <c r="A66" s="26">
        <v>46</v>
      </c>
      <c r="B66" s="26">
        <v>625</v>
      </c>
      <c r="C66" s="26">
        <v>11225</v>
      </c>
      <c r="D66" s="26">
        <v>13295</v>
      </c>
      <c r="E66" s="26">
        <v>15113</v>
      </c>
      <c r="F66" s="26">
        <v>13047</v>
      </c>
      <c r="G66" s="27"/>
      <c r="H66" s="7"/>
      <c r="I66" s="28">
        <f t="shared" si="1"/>
        <v>-3888</v>
      </c>
      <c r="J66" s="27">
        <f t="shared" si="1"/>
        <v>248</v>
      </c>
      <c r="K66" s="7"/>
      <c r="L66" s="124">
        <f t="shared" si="2"/>
        <v>0.99649094608959132</v>
      </c>
      <c r="M66" s="27">
        <f t="shared" ca="1" si="3"/>
        <v>1.7755772810315908E-6</v>
      </c>
      <c r="N66" s="44"/>
      <c r="O66" s="44"/>
      <c r="P66" s="7"/>
      <c r="Q66" s="28">
        <f t="shared" ca="1" si="4"/>
        <v>-3847.90356756954</v>
      </c>
      <c r="R66" s="27">
        <f t="shared" ca="1" si="5"/>
        <v>226.8925844644975</v>
      </c>
      <c r="S66" s="7"/>
      <c r="T66" s="28">
        <f t="shared" ca="1" si="6"/>
        <v>0.99541754054498632</v>
      </c>
      <c r="U66" s="27">
        <f t="shared" ca="1" si="7"/>
        <v>5.8950936888421963E-2</v>
      </c>
      <c r="V66" s="7"/>
      <c r="W66" s="28">
        <f t="shared" ca="1" si="8"/>
        <v>0.99515843819804561</v>
      </c>
      <c r="X66" s="27">
        <f t="shared" ca="1" si="11"/>
        <v>258.81427017221449</v>
      </c>
      <c r="Y66" s="7"/>
      <c r="Z66" s="28">
        <f t="shared" si="12"/>
        <v>258.60599999999994</v>
      </c>
      <c r="AA66" s="27">
        <f t="shared" si="9"/>
        <v>4.5135261654124541</v>
      </c>
      <c r="AB66" s="7"/>
      <c r="AC66" s="28">
        <f t="shared" ca="1" si="0"/>
        <v>0.20827017221455435</v>
      </c>
      <c r="AD66" s="27">
        <f t="shared" ca="1" si="10"/>
        <v>5.124828159620165E-2</v>
      </c>
      <c r="AE66" s="7">
        <v>103</v>
      </c>
    </row>
    <row r="67" spans="1:31" s="26" customFormat="1" x14ac:dyDescent="0.25">
      <c r="A67" s="26">
        <v>47</v>
      </c>
      <c r="B67" s="26">
        <v>630</v>
      </c>
      <c r="C67" s="26">
        <v>11219</v>
      </c>
      <c r="D67" s="26">
        <v>13102</v>
      </c>
      <c r="E67" s="26">
        <v>15109</v>
      </c>
      <c r="F67" s="26">
        <v>13230</v>
      </c>
      <c r="G67" s="27"/>
      <c r="H67" s="7"/>
      <c r="I67" s="28">
        <f t="shared" si="1"/>
        <v>-3890</v>
      </c>
      <c r="J67" s="27">
        <f t="shared" si="1"/>
        <v>-128</v>
      </c>
      <c r="K67" s="7"/>
      <c r="L67" s="124">
        <f t="shared" si="2"/>
        <v>0.99812828927592556</v>
      </c>
      <c r="M67" s="27">
        <f t="shared" ca="1" si="3"/>
        <v>4.0234287578730601E-6</v>
      </c>
      <c r="N67" s="44"/>
      <c r="O67" s="44"/>
      <c r="P67" s="7"/>
      <c r="Q67" s="28">
        <f t="shared" ca="1" si="4"/>
        <v>-3849.90356756954</v>
      </c>
      <c r="R67" s="27">
        <f t="shared" ca="1" si="5"/>
        <v>-149.1074155355025</v>
      </c>
      <c r="S67" s="7"/>
      <c r="T67" s="28">
        <f t="shared" ca="1" si="6"/>
        <v>0.99593492229484848</v>
      </c>
      <c r="U67" s="27">
        <f t="shared" ca="1" si="7"/>
        <v>-3.874089522835205E-2</v>
      </c>
      <c r="V67" s="7"/>
      <c r="W67" s="28">
        <f t="shared" ca="1" si="8"/>
        <v>0.99612244063809841</v>
      </c>
      <c r="X67" s="27">
        <f t="shared" ca="1" si="11"/>
        <v>264.43158874113215</v>
      </c>
      <c r="Y67" s="7"/>
      <c r="Z67" s="28">
        <f t="shared" si="12"/>
        <v>264.27599999999995</v>
      </c>
      <c r="AA67" s="27">
        <f t="shared" si="9"/>
        <v>4.6124863340005335</v>
      </c>
      <c r="AB67" s="7"/>
      <c r="AC67" s="28">
        <f t="shared" ca="1" si="0"/>
        <v>0.1555887411321919</v>
      </c>
      <c r="AD67" s="27">
        <f t="shared" ca="1" si="10"/>
        <v>1.8034000408476913E-2</v>
      </c>
      <c r="AE67" s="7">
        <v>102</v>
      </c>
    </row>
    <row r="68" spans="1:31" s="26" customFormat="1" x14ac:dyDescent="0.25">
      <c r="A68" s="26">
        <v>48</v>
      </c>
      <c r="B68" s="26">
        <v>640</v>
      </c>
      <c r="C68" s="26">
        <v>11240</v>
      </c>
      <c r="D68" s="26">
        <v>12914</v>
      </c>
      <c r="E68" s="26">
        <v>15103</v>
      </c>
      <c r="F68" s="26">
        <v>13428</v>
      </c>
      <c r="G68" s="27"/>
      <c r="H68" s="7"/>
      <c r="I68" s="28">
        <f t="shared" si="1"/>
        <v>-3863</v>
      </c>
      <c r="J68" s="27">
        <f t="shared" si="1"/>
        <v>-514</v>
      </c>
      <c r="K68" s="7"/>
      <c r="L68" s="124">
        <f t="shared" si="2"/>
        <v>0.98978721962426264</v>
      </c>
      <c r="M68" s="27">
        <f t="shared" ca="1" si="3"/>
        <v>3.6485679539219738E-8</v>
      </c>
      <c r="N68" s="44"/>
      <c r="O68" s="44"/>
      <c r="P68" s="7"/>
      <c r="Q68" s="28">
        <f t="shared" ca="1" si="4"/>
        <v>-3822.90356756954</v>
      </c>
      <c r="R68" s="27">
        <f t="shared" ca="1" si="5"/>
        <v>-535.10741553550247</v>
      </c>
      <c r="S68" s="7"/>
      <c r="T68" s="28">
        <f t="shared" ca="1" si="6"/>
        <v>0.98895026867170932</v>
      </c>
      <c r="U68" s="27">
        <f t="shared" ca="1" si="7"/>
        <v>-0.13903091436950835</v>
      </c>
      <c r="V68" s="7"/>
      <c r="W68" s="28">
        <f t="shared" ca="1" si="8"/>
        <v>0.98959620737455278</v>
      </c>
      <c r="X68" s="27">
        <f t="shared" ca="1" si="11"/>
        <v>270.2016691233664</v>
      </c>
      <c r="Y68" s="7"/>
      <c r="Z68" s="28">
        <f t="shared" si="12"/>
        <v>270.03599999999994</v>
      </c>
      <c r="AA68" s="27">
        <f t="shared" si="9"/>
        <v>4.7130172989154069</v>
      </c>
      <c r="AB68" s="7"/>
      <c r="AC68" s="28">
        <f t="shared" ca="1" si="0"/>
        <v>0.16566912336645601</v>
      </c>
      <c r="AD68" s="27">
        <f t="shared" ca="1" si="10"/>
        <v>3.2953764117053197E-2</v>
      </c>
      <c r="AE68" s="7">
        <v>101</v>
      </c>
    </row>
    <row r="69" spans="1:31" s="26" customFormat="1" x14ac:dyDescent="0.25">
      <c r="A69" s="26">
        <v>49</v>
      </c>
      <c r="B69" s="26">
        <v>623</v>
      </c>
      <c r="C69" s="26">
        <v>11268</v>
      </c>
      <c r="D69" s="26">
        <v>12728</v>
      </c>
      <c r="E69" s="26">
        <v>15056</v>
      </c>
      <c r="F69" s="26">
        <v>13599</v>
      </c>
      <c r="G69" s="27"/>
      <c r="H69" s="7"/>
      <c r="I69" s="28">
        <f t="shared" si="1"/>
        <v>-3788</v>
      </c>
      <c r="J69" s="27">
        <f t="shared" si="1"/>
        <v>-871</v>
      </c>
      <c r="K69" s="7"/>
      <c r="L69" s="124">
        <f t="shared" si="2"/>
        <v>0.97206220274127553</v>
      </c>
      <c r="M69" s="27">
        <f t="shared" ca="1" si="3"/>
        <v>2.0850400573491617E-6</v>
      </c>
      <c r="N69" s="44"/>
      <c r="O69" s="44"/>
      <c r="P69" s="7"/>
      <c r="Q69" s="28">
        <f t="shared" ca="1" si="4"/>
        <v>-3747.90356756954</v>
      </c>
      <c r="R69" s="27">
        <f t="shared" ca="1" si="5"/>
        <v>-892.10741553550247</v>
      </c>
      <c r="S69" s="7"/>
      <c r="T69" s="28">
        <f t="shared" ca="1" si="6"/>
        <v>0.96954845305187831</v>
      </c>
      <c r="U69" s="27">
        <f t="shared" ca="1" si="7"/>
        <v>-0.23178619113995602</v>
      </c>
      <c r="V69" s="7"/>
      <c r="W69" s="28">
        <f t="shared" ca="1" si="8"/>
        <v>0.97061823596279717</v>
      </c>
      <c r="X69" s="27">
        <f t="shared" ca="1" si="11"/>
        <v>275.63522897006692</v>
      </c>
      <c r="Y69" s="7"/>
      <c r="Z69" s="28">
        <f t="shared" si="12"/>
        <v>275.64299999999992</v>
      </c>
      <c r="AA69" s="27">
        <f t="shared" si="9"/>
        <v>4.8108779100747281</v>
      </c>
      <c r="AB69" s="7"/>
      <c r="AC69" s="28">
        <f t="shared" ca="1" si="0"/>
        <v>-7.7710299329964982E-3</v>
      </c>
      <c r="AD69" s="27">
        <f t="shared" ca="1" si="10"/>
        <v>0.12616704086872232</v>
      </c>
      <c r="AE69" s="7">
        <v>100</v>
      </c>
    </row>
    <row r="70" spans="1:31" s="26" customFormat="1" x14ac:dyDescent="0.25">
      <c r="A70" s="26">
        <v>50</v>
      </c>
      <c r="B70" s="26">
        <v>639</v>
      </c>
      <c r="C70" s="26">
        <v>11330</v>
      </c>
      <c r="D70" s="26">
        <v>12546</v>
      </c>
      <c r="E70" s="26">
        <v>15012</v>
      </c>
      <c r="F70" s="26">
        <v>13791</v>
      </c>
      <c r="G70" s="27"/>
      <c r="H70" s="7"/>
      <c r="I70" s="28">
        <f t="shared" si="1"/>
        <v>-3682</v>
      </c>
      <c r="J70" s="27">
        <f t="shared" si="1"/>
        <v>-1245</v>
      </c>
      <c r="K70" s="7"/>
      <c r="L70" s="124">
        <f t="shared" si="2"/>
        <v>0.94421677756163991</v>
      </c>
      <c r="M70" s="27">
        <f t="shared" ca="1" si="3"/>
        <v>3.3157008257119733E-7</v>
      </c>
      <c r="N70" s="44"/>
      <c r="O70" s="44"/>
      <c r="P70" s="7"/>
      <c r="Q70" s="28">
        <f t="shared" ca="1" si="4"/>
        <v>-3641.90356756954</v>
      </c>
      <c r="R70" s="27">
        <f t="shared" ca="1" si="5"/>
        <v>-1266.1074155355025</v>
      </c>
      <c r="S70" s="7"/>
      <c r="T70" s="28">
        <f t="shared" ca="1" si="6"/>
        <v>0.94212722030918394</v>
      </c>
      <c r="U70" s="27">
        <f t="shared" ca="1" si="7"/>
        <v>-0.32895838585185355</v>
      </c>
      <c r="V70" s="7"/>
      <c r="W70" s="28">
        <f t="shared" ca="1" si="8"/>
        <v>0.94364095633715162</v>
      </c>
      <c r="X70" s="27">
        <f t="shared" ca="1" si="11"/>
        <v>281.42321451096643</v>
      </c>
      <c r="Y70" s="7"/>
      <c r="Z70" s="28">
        <f t="shared" si="12"/>
        <v>281.39399999999989</v>
      </c>
      <c r="AA70" s="27">
        <f t="shared" si="9"/>
        <v>4.9112517953569217</v>
      </c>
      <c r="AB70" s="7"/>
      <c r="AC70" s="28">
        <f t="shared" ca="1" si="0"/>
        <v>2.9214510966539819E-2</v>
      </c>
      <c r="AD70" s="27">
        <f t="shared" ca="1" si="10"/>
        <v>5.6753071410810207E-2</v>
      </c>
      <c r="AE70" s="7">
        <v>99</v>
      </c>
    </row>
    <row r="71" spans="1:31" s="26" customFormat="1" x14ac:dyDescent="0.25">
      <c r="A71" s="26">
        <v>51</v>
      </c>
      <c r="B71" s="26">
        <v>630</v>
      </c>
      <c r="C71" s="26">
        <v>11401</v>
      </c>
      <c r="D71" s="26">
        <v>12369</v>
      </c>
      <c r="E71" s="26">
        <v>14937</v>
      </c>
      <c r="F71" s="26">
        <v>13968</v>
      </c>
      <c r="G71" s="27"/>
      <c r="H71" s="7"/>
      <c r="I71" s="28">
        <f t="shared" si="1"/>
        <v>-3536</v>
      </c>
      <c r="J71" s="27">
        <f t="shared" si="1"/>
        <v>-1599</v>
      </c>
      <c r="K71" s="7"/>
      <c r="L71" s="124">
        <f t="shared" si="2"/>
        <v>0.90745262772710122</v>
      </c>
      <c r="M71" s="27">
        <f t="shared" ca="1" si="3"/>
        <v>1.3466448482875709E-6</v>
      </c>
      <c r="N71" s="44"/>
      <c r="O71" s="44"/>
      <c r="P71" s="7"/>
      <c r="Q71" s="28">
        <f t="shared" ca="1" si="4"/>
        <v>-3495.90356756954</v>
      </c>
      <c r="R71" s="27">
        <f t="shared" ca="1" si="5"/>
        <v>-1620.1074155355025</v>
      </c>
      <c r="S71" s="7"/>
      <c r="T71" s="28">
        <f t="shared" ca="1" si="6"/>
        <v>0.90435835256924635</v>
      </c>
      <c r="U71" s="27">
        <f t="shared" ca="1" si="7"/>
        <v>-0.42093420651498659</v>
      </c>
      <c r="V71" s="7"/>
      <c r="W71" s="28">
        <f t="shared" ca="1" si="8"/>
        <v>0.90629217744885249</v>
      </c>
      <c r="X71" s="27">
        <f t="shared" ca="1" si="11"/>
        <v>287.1172467755971</v>
      </c>
      <c r="Y71" s="7"/>
      <c r="Z71" s="28">
        <f t="shared" si="12"/>
        <v>287.06399999999991</v>
      </c>
      <c r="AA71" s="27">
        <f t="shared" si="9"/>
        <v>5.0102119639450002</v>
      </c>
      <c r="AB71" s="7"/>
      <c r="AC71" s="28">
        <f t="shared" ca="1" si="0"/>
        <v>5.3246775597187934E-2</v>
      </c>
      <c r="AD71" s="27">
        <f t="shared" ca="1" si="10"/>
        <v>-1.011675016746949E-2</v>
      </c>
      <c r="AE71" s="7">
        <v>98</v>
      </c>
    </row>
    <row r="72" spans="1:31" s="26" customFormat="1" x14ac:dyDescent="0.25">
      <c r="A72" s="26">
        <v>52</v>
      </c>
      <c r="B72" s="26">
        <v>616</v>
      </c>
      <c r="C72" s="26">
        <v>11481</v>
      </c>
      <c r="D72" s="26">
        <v>12203</v>
      </c>
      <c r="E72" s="26">
        <v>14847</v>
      </c>
      <c r="F72" s="26">
        <v>14124</v>
      </c>
      <c r="G72" s="27"/>
      <c r="H72" s="7"/>
      <c r="I72" s="28">
        <f t="shared" si="1"/>
        <v>-3366</v>
      </c>
      <c r="J72" s="27">
        <f t="shared" si="1"/>
        <v>-1921</v>
      </c>
      <c r="K72" s="7"/>
      <c r="L72" s="124">
        <f t="shared" si="2"/>
        <v>0.86291247912346702</v>
      </c>
      <c r="M72" s="27">
        <f t="shared" ca="1" si="3"/>
        <v>4.6542130689467715E-8</v>
      </c>
      <c r="N72" s="44"/>
      <c r="O72" s="44"/>
      <c r="P72" s="7"/>
      <c r="Q72" s="28">
        <f t="shared" ca="1" si="4"/>
        <v>-3325.90356756954</v>
      </c>
      <c r="R72" s="27">
        <f t="shared" ca="1" si="5"/>
        <v>-1942.1074155355025</v>
      </c>
      <c r="S72" s="7"/>
      <c r="T72" s="28">
        <f t="shared" ca="1" si="6"/>
        <v>0.86038090383096277</v>
      </c>
      <c r="U72" s="27">
        <f t="shared" ca="1" si="7"/>
        <v>-0.50459582870009623</v>
      </c>
      <c r="V72" s="7"/>
      <c r="W72" s="28">
        <f t="shared" ca="1" si="8"/>
        <v>0.86269674287085873</v>
      </c>
      <c r="X72" s="27">
        <f t="shared" ca="1" si="11"/>
        <v>292.52796903436058</v>
      </c>
      <c r="Y72" s="7"/>
      <c r="Z72" s="28">
        <f t="shared" si="12"/>
        <v>292.60799999999989</v>
      </c>
      <c r="AA72" s="27">
        <f t="shared" si="9"/>
        <v>5.1069730176755659</v>
      </c>
      <c r="AB72" s="7"/>
      <c r="AC72" s="28">
        <f t="shared" ca="1" si="0"/>
        <v>-8.003096563930967E-2</v>
      </c>
      <c r="AD72" s="27">
        <f t="shared" ca="1" si="10"/>
        <v>-1.3164856931666691E-3</v>
      </c>
      <c r="AE72" s="7">
        <v>97</v>
      </c>
    </row>
    <row r="73" spans="1:31" s="26" customFormat="1" x14ac:dyDescent="0.25">
      <c r="A73" s="26">
        <v>53</v>
      </c>
      <c r="B73" s="26">
        <v>611</v>
      </c>
      <c r="C73" s="26">
        <v>11582</v>
      </c>
      <c r="D73" s="26">
        <v>12042</v>
      </c>
      <c r="E73" s="26">
        <v>14741</v>
      </c>
      <c r="F73" s="26">
        <v>14271</v>
      </c>
      <c r="G73" s="27"/>
      <c r="H73" s="7"/>
      <c r="I73" s="28">
        <f t="shared" si="1"/>
        <v>-3159</v>
      </c>
      <c r="J73" s="27">
        <f t="shared" si="1"/>
        <v>-2229</v>
      </c>
      <c r="K73" s="7"/>
      <c r="L73" s="124">
        <f t="shared" si="2"/>
        <v>0.81075348912390177</v>
      </c>
      <c r="M73" s="27">
        <f t="shared" ca="1" si="3"/>
        <v>1.538772071059812E-6</v>
      </c>
      <c r="N73" s="44"/>
      <c r="O73" s="44"/>
      <c r="P73" s="7"/>
      <c r="Q73" s="28">
        <f t="shared" ca="1" si="4"/>
        <v>-3118.90356756954</v>
      </c>
      <c r="R73" s="27">
        <f t="shared" ca="1" si="5"/>
        <v>-2250.1074155355027</v>
      </c>
      <c r="S73" s="7"/>
      <c r="T73" s="28">
        <f t="shared" ca="1" si="6"/>
        <v>0.80683189272022937</v>
      </c>
      <c r="U73" s="27">
        <f t="shared" ca="1" si="7"/>
        <v>-0.58461998905107071</v>
      </c>
      <c r="V73" s="7"/>
      <c r="W73" s="28">
        <f t="shared" ca="1" si="8"/>
        <v>0.80951301660463348</v>
      </c>
      <c r="X73" s="27">
        <f t="shared" ca="1" si="11"/>
        <v>298.04071745897795</v>
      </c>
      <c r="Y73" s="7"/>
      <c r="Z73" s="28">
        <f t="shared" si="12"/>
        <v>298.10699999999991</v>
      </c>
      <c r="AA73" s="27">
        <f t="shared" si="9"/>
        <v>5.2029486732427346</v>
      </c>
      <c r="AB73" s="7"/>
      <c r="AC73" s="28">
        <f t="shared" ca="1" si="0"/>
        <v>-6.6282541021962516E-2</v>
      </c>
      <c r="AD73" s="27">
        <f t="shared" ca="1" si="10"/>
        <v>3.2923429757715894E-2</v>
      </c>
      <c r="AE73" s="7">
        <v>96</v>
      </c>
    </row>
    <row r="74" spans="1:31" s="26" customFormat="1" x14ac:dyDescent="0.25">
      <c r="A74" s="26">
        <v>54</v>
      </c>
      <c r="B74" s="26">
        <v>629</v>
      </c>
      <c r="C74" s="26">
        <v>11710</v>
      </c>
      <c r="D74" s="26">
        <v>11908</v>
      </c>
      <c r="E74" s="26">
        <v>14629</v>
      </c>
      <c r="F74" s="26">
        <v>14431</v>
      </c>
      <c r="G74" s="27"/>
      <c r="H74" s="7"/>
      <c r="I74" s="28">
        <f t="shared" si="1"/>
        <v>-2919</v>
      </c>
      <c r="J74" s="27">
        <f t="shared" si="1"/>
        <v>-2523</v>
      </c>
      <c r="K74" s="7"/>
      <c r="L74" s="124">
        <f t="shared" si="2"/>
        <v>0.74926339903508477</v>
      </c>
      <c r="M74" s="27">
        <f t="shared" ca="1" si="3"/>
        <v>2.2130313296562551E-6</v>
      </c>
      <c r="N74" s="44"/>
      <c r="O74" s="44"/>
      <c r="P74" s="7"/>
      <c r="Q74" s="28">
        <f t="shared" ca="1" si="4"/>
        <v>-2878.90356756954</v>
      </c>
      <c r="R74" s="27">
        <f t="shared" ca="1" si="5"/>
        <v>-2544.1074155355027</v>
      </c>
      <c r="S74" s="7"/>
      <c r="T74" s="28">
        <f t="shared" ca="1" si="6"/>
        <v>0.74474608273677034</v>
      </c>
      <c r="U74" s="27">
        <f t="shared" ca="1" si="7"/>
        <v>-0.66100668756791003</v>
      </c>
      <c r="V74" s="7"/>
      <c r="W74" s="28">
        <f t="shared" ca="1" si="8"/>
        <v>0.74777577296323194</v>
      </c>
      <c r="X74" s="27">
        <f t="shared" ca="1" si="11"/>
        <v>303.67989771353427</v>
      </c>
      <c r="Y74" s="7"/>
      <c r="Z74" s="28">
        <f t="shared" si="12"/>
        <v>303.76799999999992</v>
      </c>
      <c r="AA74" s="27">
        <f t="shared" si="9"/>
        <v>5.3017517621981334</v>
      </c>
      <c r="AB74" s="7"/>
      <c r="AC74" s="28">
        <f t="shared" ca="1" si="0"/>
        <v>-8.8102286465641555E-2</v>
      </c>
      <c r="AD74" s="27">
        <f t="shared" ca="1" si="10"/>
        <v>1.8605552412964244E-2</v>
      </c>
      <c r="AE74" s="7">
        <v>95</v>
      </c>
    </row>
    <row r="75" spans="1:31" s="26" customFormat="1" x14ac:dyDescent="0.25">
      <c r="A75" s="26">
        <v>55</v>
      </c>
      <c r="B75" s="26">
        <v>626</v>
      </c>
      <c r="C75" s="26">
        <v>11833</v>
      </c>
      <c r="D75" s="26">
        <v>11769</v>
      </c>
      <c r="E75" s="26">
        <v>14497</v>
      </c>
      <c r="F75" s="26">
        <v>14566</v>
      </c>
      <c r="G75" s="27"/>
      <c r="H75" s="7"/>
      <c r="I75" s="28">
        <f t="shared" si="1"/>
        <v>-2664</v>
      </c>
      <c r="J75" s="27">
        <f t="shared" si="1"/>
        <v>-2797</v>
      </c>
      <c r="K75" s="7"/>
      <c r="L75" s="124">
        <f t="shared" si="2"/>
        <v>0.68080453483585268</v>
      </c>
      <c r="M75" s="27">
        <f t="shared" ca="1" si="3"/>
        <v>1.7684602759137506E-6</v>
      </c>
      <c r="N75" s="44"/>
      <c r="O75" s="44"/>
      <c r="P75" s="7"/>
      <c r="Q75" s="28">
        <f t="shared" ca="1" si="4"/>
        <v>-2623.90356756954</v>
      </c>
      <c r="R75" s="27">
        <f t="shared" ca="1" si="5"/>
        <v>-2818.1074155355027</v>
      </c>
      <c r="S75" s="7"/>
      <c r="T75" s="28">
        <f t="shared" ca="1" si="6"/>
        <v>0.67877990962934498</v>
      </c>
      <c r="U75" s="27">
        <f t="shared" ca="1" si="7"/>
        <v>-0.73219701203598464</v>
      </c>
      <c r="V75" s="7"/>
      <c r="W75" s="28">
        <f t="shared" ca="1" si="8"/>
        <v>0.68213436951577111</v>
      </c>
      <c r="X75" s="27">
        <f t="shared" ca="1" si="11"/>
        <v>309.23161523535362</v>
      </c>
      <c r="Y75" s="7"/>
      <c r="Z75" s="28">
        <f t="shared" si="12"/>
        <v>309.40199999999993</v>
      </c>
      <c r="AA75" s="27">
        <f t="shared" si="9"/>
        <v>5.4000836122554938</v>
      </c>
      <c r="AB75" s="7"/>
      <c r="AC75" s="28">
        <f t="shared" ca="1" si="0"/>
        <v>-0.17038476464631458</v>
      </c>
      <c r="AD75" s="27">
        <f t="shared" ca="1" si="10"/>
        <v>6.8930808458617321E-2</v>
      </c>
      <c r="AE75" s="7">
        <v>94</v>
      </c>
    </row>
    <row r="76" spans="1:31" s="26" customFormat="1" x14ac:dyDescent="0.25">
      <c r="A76" s="26">
        <v>56</v>
      </c>
      <c r="B76" s="26">
        <v>630</v>
      </c>
      <c r="C76" s="26">
        <v>11986</v>
      </c>
      <c r="D76" s="26">
        <v>11643</v>
      </c>
      <c r="E76" s="26">
        <v>14351</v>
      </c>
      <c r="F76" s="26">
        <v>14688</v>
      </c>
      <c r="G76" s="27"/>
      <c r="H76" s="7"/>
      <c r="I76" s="28">
        <f t="shared" si="1"/>
        <v>-2365</v>
      </c>
      <c r="J76" s="27">
        <f t="shared" si="1"/>
        <v>-3045</v>
      </c>
      <c r="K76" s="7"/>
      <c r="L76" s="124">
        <f t="shared" si="2"/>
        <v>0.60526399464521285</v>
      </c>
      <c r="M76" s="27">
        <f t="shared" ca="1" si="3"/>
        <v>3.4014053179286074E-8</v>
      </c>
      <c r="N76" s="44"/>
      <c r="O76" s="44"/>
      <c r="P76" s="7"/>
      <c r="Q76" s="28">
        <f t="shared" ca="1" si="4"/>
        <v>-2324.90356756954</v>
      </c>
      <c r="R76" s="27">
        <f t="shared" ca="1" si="5"/>
        <v>-3066.1074155355027</v>
      </c>
      <c r="S76" s="7"/>
      <c r="T76" s="28">
        <f t="shared" ca="1" si="6"/>
        <v>0.6014313380249523</v>
      </c>
      <c r="U76" s="27">
        <f t="shared" ca="1" si="7"/>
        <v>-0.79663205024066541</v>
      </c>
      <c r="V76" s="7"/>
      <c r="W76" s="28">
        <f t="shared" ca="1" si="8"/>
        <v>0.60507956565297116</v>
      </c>
      <c r="X76" s="27">
        <f t="shared" ca="1" si="11"/>
        <v>314.9859990233</v>
      </c>
      <c r="Y76" s="7"/>
      <c r="Z76" s="28">
        <f t="shared" si="12"/>
        <v>315.07199999999995</v>
      </c>
      <c r="AA76" s="27">
        <f t="shared" si="9"/>
        <v>5.4990437808435733</v>
      </c>
      <c r="AB76" s="7"/>
      <c r="AC76" s="28">
        <f t="shared" ca="1" si="0"/>
        <v>-8.6000976699949661E-2</v>
      </c>
      <c r="AD76" s="27">
        <f t="shared" ca="1" si="10"/>
        <v>-5.9522425859768191E-2</v>
      </c>
      <c r="AE76" s="7">
        <v>93</v>
      </c>
    </row>
    <row r="77" spans="1:31" s="26" customFormat="1" x14ac:dyDescent="0.25">
      <c r="A77" s="26">
        <v>57</v>
      </c>
      <c r="B77" s="26">
        <v>642</v>
      </c>
      <c r="C77" s="26">
        <v>12148</v>
      </c>
      <c r="D77" s="26">
        <v>11538</v>
      </c>
      <c r="E77" s="26">
        <v>14183</v>
      </c>
      <c r="F77" s="26">
        <v>14797</v>
      </c>
      <c r="G77" s="27"/>
      <c r="H77" s="7"/>
      <c r="I77" s="28">
        <f t="shared" si="1"/>
        <v>-2035</v>
      </c>
      <c r="J77" s="27">
        <f t="shared" si="1"/>
        <v>-3259</v>
      </c>
      <c r="K77" s="7"/>
      <c r="L77" s="124">
        <f t="shared" si="2"/>
        <v>0.5221913166158807</v>
      </c>
      <c r="M77" s="27">
        <f t="shared" ca="1" si="3"/>
        <v>4.9570403122409545E-6</v>
      </c>
      <c r="N77" s="44"/>
      <c r="O77" s="44"/>
      <c r="P77" s="7"/>
      <c r="Q77" s="28">
        <f t="shared" ca="1" si="4"/>
        <v>-1994.90356756954</v>
      </c>
      <c r="R77" s="27">
        <f t="shared" ca="1" si="5"/>
        <v>-3280.1074155355027</v>
      </c>
      <c r="S77" s="7"/>
      <c r="T77" s="28">
        <f t="shared" ca="1" si="6"/>
        <v>0.51606334929769604</v>
      </c>
      <c r="U77" s="27">
        <f t="shared" ca="1" si="7"/>
        <v>-0.85223325256244642</v>
      </c>
      <c r="V77" s="7"/>
      <c r="W77" s="28">
        <f t="shared" ca="1" si="8"/>
        <v>0.51996487543941972</v>
      </c>
      <c r="X77" s="27">
        <f t="shared" ca="1" si="11"/>
        <v>320.8161633861406</v>
      </c>
      <c r="Y77" s="7"/>
      <c r="Z77" s="28">
        <f t="shared" si="12"/>
        <v>320.84999999999997</v>
      </c>
      <c r="AA77" s="27">
        <f t="shared" si="9"/>
        <v>5.5998889050238052</v>
      </c>
      <c r="AB77" s="7"/>
      <c r="AC77" s="28">
        <f t="shared" ca="1" si="0"/>
        <v>-3.3836613859364206E-2</v>
      </c>
      <c r="AD77" s="27">
        <f t="shared" ca="1" si="10"/>
        <v>-3.4291600765754993E-2</v>
      </c>
      <c r="AE77" s="7">
        <v>92</v>
      </c>
    </row>
    <row r="78" spans="1:31" s="26" customFormat="1" x14ac:dyDescent="0.25">
      <c r="A78" s="26">
        <v>58</v>
      </c>
      <c r="B78" s="26">
        <v>636</v>
      </c>
      <c r="C78" s="26">
        <v>12309</v>
      </c>
      <c r="D78" s="26">
        <v>11438</v>
      </c>
      <c r="E78" s="26">
        <v>14014</v>
      </c>
      <c r="F78" s="26">
        <v>14881</v>
      </c>
      <c r="G78" s="27"/>
      <c r="H78" s="7"/>
      <c r="I78" s="28">
        <f t="shared" si="1"/>
        <v>-1705</v>
      </c>
      <c r="J78" s="27">
        <f t="shared" si="1"/>
        <v>-3443</v>
      </c>
      <c r="K78" s="7"/>
      <c r="L78" s="124">
        <f t="shared" si="2"/>
        <v>0.4346546225289511</v>
      </c>
      <c r="M78" s="27">
        <f t="shared" ca="1" si="3"/>
        <v>2.5577124716802116E-8</v>
      </c>
      <c r="N78" s="44"/>
      <c r="O78" s="44"/>
      <c r="P78" s="7"/>
      <c r="Q78" s="28">
        <f t="shared" ca="1" si="4"/>
        <v>-1664.90356756954</v>
      </c>
      <c r="R78" s="27">
        <f t="shared" ca="1" si="5"/>
        <v>-3464.1074155355027</v>
      </c>
      <c r="S78" s="7"/>
      <c r="T78" s="28">
        <f t="shared" ca="1" si="6"/>
        <v>0.43069536057043983</v>
      </c>
      <c r="U78" s="27">
        <f t="shared" ca="1" si="7"/>
        <v>-0.90003989381108052</v>
      </c>
      <c r="V78" s="7"/>
      <c r="W78" s="28">
        <f t="shared" ca="1" si="8"/>
        <v>0.43481455102771477</v>
      </c>
      <c r="X78" s="27">
        <f t="shared" ca="1" si="11"/>
        <v>326.41892031213399</v>
      </c>
      <c r="Y78" s="7"/>
      <c r="Z78" s="28">
        <f t="shared" si="12"/>
        <v>326.57399999999996</v>
      </c>
      <c r="AA78" s="27">
        <f t="shared" si="9"/>
        <v>5.6997915514079613</v>
      </c>
      <c r="AB78" s="7"/>
      <c r="AC78" s="28">
        <f t="shared" ca="1" si="0"/>
        <v>-0.15507968786596393</v>
      </c>
      <c r="AD78" s="27">
        <f t="shared" ca="1" si="10"/>
        <v>-6.7737169878398618E-2</v>
      </c>
      <c r="AE78" s="7">
        <v>91</v>
      </c>
    </row>
    <row r="79" spans="1:31" s="26" customFormat="1" x14ac:dyDescent="0.25">
      <c r="A79" s="26">
        <v>59</v>
      </c>
      <c r="B79" s="26">
        <v>625</v>
      </c>
      <c r="C79" s="26">
        <v>12483</v>
      </c>
      <c r="D79" s="26">
        <v>11362</v>
      </c>
      <c r="E79" s="26">
        <v>13842</v>
      </c>
      <c r="F79" s="26">
        <v>14959</v>
      </c>
      <c r="G79" s="27"/>
      <c r="H79" s="7"/>
      <c r="I79" s="28">
        <f t="shared" si="1"/>
        <v>-1359</v>
      </c>
      <c r="J79" s="27">
        <f t="shared" si="1"/>
        <v>-3597</v>
      </c>
      <c r="K79" s="7"/>
      <c r="L79" s="124">
        <f t="shared" si="2"/>
        <v>0.34439826240154042</v>
      </c>
      <c r="M79" s="27">
        <f t="shared" ca="1" si="3"/>
        <v>1.1907889454352772E-6</v>
      </c>
      <c r="N79" s="44"/>
      <c r="O79" s="44"/>
      <c r="P79" s="7"/>
      <c r="Q79" s="28">
        <f t="shared" ca="1" si="4"/>
        <v>-1318.90356756954</v>
      </c>
      <c r="R79" s="27">
        <f t="shared" ca="1" si="5"/>
        <v>-3618.1074155355027</v>
      </c>
      <c r="S79" s="7"/>
      <c r="T79" s="28">
        <f t="shared" ca="1" si="6"/>
        <v>0.34118831784428638</v>
      </c>
      <c r="U79" s="27">
        <f t="shared" ca="1" si="7"/>
        <v>-0.9400519739865677</v>
      </c>
      <c r="V79" s="7"/>
      <c r="W79" s="28">
        <f t="shared" ca="1" si="8"/>
        <v>0.34548949516563582</v>
      </c>
      <c r="X79" s="27">
        <f t="shared" ca="1" si="11"/>
        <v>332.0249057353243</v>
      </c>
      <c r="Y79" s="7"/>
      <c r="Z79" s="28">
        <f t="shared" si="12"/>
        <v>332.19899999999996</v>
      </c>
      <c r="AA79" s="27">
        <f t="shared" si="9"/>
        <v>5.797966321832642</v>
      </c>
      <c r="AB79" s="7"/>
      <c r="AC79" s="28">
        <f t="shared" ca="1" si="0"/>
        <v>-0.17409426467565936</v>
      </c>
      <c r="AD79" s="27">
        <f t="shared" ca="1" si="10"/>
        <v>6.2458155503009039E-3</v>
      </c>
      <c r="AE79" s="7">
        <v>90</v>
      </c>
    </row>
    <row r="80" spans="1:31" s="26" customFormat="1" x14ac:dyDescent="0.25">
      <c r="A80" s="26">
        <v>60</v>
      </c>
      <c r="B80" s="26">
        <v>624</v>
      </c>
      <c r="C80" s="26">
        <v>12663</v>
      </c>
      <c r="D80" s="26">
        <v>11307</v>
      </c>
      <c r="E80" s="26">
        <v>13661</v>
      </c>
      <c r="F80" s="26">
        <v>15016</v>
      </c>
      <c r="G80" s="27"/>
      <c r="H80" s="7"/>
      <c r="I80" s="28">
        <f t="shared" si="1"/>
        <v>-998</v>
      </c>
      <c r="J80" s="27">
        <f t="shared" si="1"/>
        <v>-3709</v>
      </c>
      <c r="K80" s="7"/>
      <c r="L80" s="124">
        <f t="shared" si="2"/>
        <v>0.25097091556536155</v>
      </c>
      <c r="M80" s="27">
        <f t="shared" ca="1" si="3"/>
        <v>1.5957555578267523E-6</v>
      </c>
      <c r="N80" s="44"/>
      <c r="O80" s="44"/>
      <c r="P80" s="7"/>
      <c r="Q80" s="28">
        <f t="shared" ca="1" si="4"/>
        <v>-957.90356756953997</v>
      </c>
      <c r="R80" s="27">
        <f t="shared" ca="1" si="5"/>
        <v>-3730.1074155355027</v>
      </c>
      <c r="S80" s="7"/>
      <c r="T80" s="28">
        <f t="shared" ca="1" si="6"/>
        <v>0.24780091199416668</v>
      </c>
      <c r="U80" s="27">
        <f t="shared" ca="1" si="7"/>
        <v>-0.9691516686596493</v>
      </c>
      <c r="V80" s="7"/>
      <c r="W80" s="28">
        <f t="shared" ca="1" si="8"/>
        <v>0.252234147752185</v>
      </c>
      <c r="X80" s="27">
        <f t="shared" ca="1" si="11"/>
        <v>337.61606059028213</v>
      </c>
      <c r="Y80" s="7"/>
      <c r="Z80" s="28">
        <f t="shared" si="12"/>
        <v>337.81499999999994</v>
      </c>
      <c r="AA80" s="27">
        <f t="shared" si="9"/>
        <v>5.895984012624643</v>
      </c>
      <c r="AB80" s="7"/>
      <c r="AC80" s="28">
        <f t="shared" ca="1" si="0"/>
        <v>-0.19893940971780921</v>
      </c>
      <c r="AD80" s="27">
        <f t="shared" ca="1" si="10"/>
        <v>9.7663537816572443E-2</v>
      </c>
      <c r="AE80" s="7">
        <v>89</v>
      </c>
    </row>
    <row r="81" spans="1:31" s="26" customFormat="1" x14ac:dyDescent="0.25">
      <c r="A81" s="26">
        <v>61</v>
      </c>
      <c r="B81" s="26">
        <v>605</v>
      </c>
      <c r="C81" s="26">
        <v>12849</v>
      </c>
      <c r="D81" s="26">
        <v>11277</v>
      </c>
      <c r="E81" s="26">
        <v>13488</v>
      </c>
      <c r="F81" s="26">
        <v>15060</v>
      </c>
      <c r="G81" s="27"/>
      <c r="H81" s="7"/>
      <c r="I81" s="28">
        <f t="shared" si="1"/>
        <v>-639</v>
      </c>
      <c r="J81" s="27">
        <f t="shared" si="1"/>
        <v>-3783</v>
      </c>
      <c r="K81" s="7"/>
      <c r="L81" s="124">
        <f t="shared" si="2"/>
        <v>0.15807295116578735</v>
      </c>
      <c r="M81" s="27">
        <f t="shared" ca="1" si="3"/>
        <v>1.8991587238263408E-6</v>
      </c>
      <c r="N81" s="44"/>
      <c r="O81" s="44"/>
      <c r="P81" s="7"/>
      <c r="Q81" s="28">
        <f t="shared" ca="1" si="4"/>
        <v>-598.90356756953997</v>
      </c>
      <c r="R81" s="27">
        <f t="shared" ca="1" si="5"/>
        <v>-3804.1074155355027</v>
      </c>
      <c r="S81" s="7"/>
      <c r="T81" s="28">
        <f t="shared" ca="1" si="6"/>
        <v>0.15493088789390916</v>
      </c>
      <c r="U81" s="27">
        <f t="shared" ca="1" si="7"/>
        <v>-0.98837825264007828</v>
      </c>
      <c r="V81" s="7"/>
      <c r="W81" s="28">
        <f t="shared" ca="1" si="8"/>
        <v>0.15945105084426722</v>
      </c>
      <c r="X81" s="27">
        <f t="shared" ca="1" si="11"/>
        <v>343.04004491726425</v>
      </c>
      <c r="Y81" s="7"/>
      <c r="Z81" s="28">
        <f t="shared" si="12"/>
        <v>343.25999999999993</v>
      </c>
      <c r="AA81" s="27">
        <f t="shared" si="9"/>
        <v>5.991017190395735</v>
      </c>
      <c r="AB81" s="7"/>
      <c r="AC81" s="28">
        <f t="shared" ca="1" si="0"/>
        <v>-0.21995508273568021</v>
      </c>
      <c r="AD81" s="27">
        <f t="shared" ca="1" si="10"/>
        <v>-4.8484908129012183E-2</v>
      </c>
      <c r="AE81" s="7">
        <v>88</v>
      </c>
    </row>
    <row r="82" spans="1:31" s="26" customFormat="1" x14ac:dyDescent="0.25">
      <c r="A82" s="26">
        <v>62</v>
      </c>
      <c r="B82" s="26">
        <v>626</v>
      </c>
      <c r="C82" s="26">
        <v>13037</v>
      </c>
      <c r="D82" s="26">
        <v>11245</v>
      </c>
      <c r="E82" s="26">
        <v>13296</v>
      </c>
      <c r="F82" s="26">
        <v>15076</v>
      </c>
      <c r="G82" s="27"/>
      <c r="H82" s="7"/>
      <c r="I82" s="28">
        <f t="shared" si="1"/>
        <v>-259</v>
      </c>
      <c r="J82" s="27">
        <f t="shared" si="1"/>
        <v>-3831</v>
      </c>
      <c r="K82" s="7"/>
      <c r="L82" s="124">
        <f t="shared" si="2"/>
        <v>6.0452426208077698E-2</v>
      </c>
      <c r="M82" s="27">
        <f t="shared" ca="1" si="3"/>
        <v>5.6562374428914537E-7</v>
      </c>
      <c r="N82" s="44"/>
      <c r="O82" s="44"/>
      <c r="P82" s="7"/>
      <c r="Q82" s="28">
        <f t="shared" ca="1" si="4"/>
        <v>-218.90356756954</v>
      </c>
      <c r="R82" s="27">
        <f t="shared" ca="1" si="5"/>
        <v>-3852.1074155355027</v>
      </c>
      <c r="S82" s="7"/>
      <c r="T82" s="28">
        <f t="shared" ca="1" si="6"/>
        <v>5.6628355420098975E-2</v>
      </c>
      <c r="U82" s="27">
        <f t="shared" ca="1" si="7"/>
        <v>-1.0008495503571133</v>
      </c>
      <c r="V82" s="7"/>
      <c r="W82" s="28">
        <f t="shared" ca="1" si="8"/>
        <v>6.1204505821076977E-2</v>
      </c>
      <c r="X82" s="27">
        <f t="shared" ca="1" si="11"/>
        <v>348.7049555651198</v>
      </c>
      <c r="Y82" s="7"/>
      <c r="Z82" s="28">
        <f t="shared" si="12"/>
        <v>348.89399999999995</v>
      </c>
      <c r="AA82" s="27">
        <f t="shared" si="9"/>
        <v>6.0893490404530954</v>
      </c>
      <c r="AB82" s="7"/>
      <c r="AC82" s="28">
        <f t="shared" ca="1" si="0"/>
        <v>-0.18904443488014522</v>
      </c>
      <c r="AD82" s="27">
        <f t="shared" ca="1" si="10"/>
        <v>5.5266497971615536E-3</v>
      </c>
      <c r="AE82" s="7">
        <v>87</v>
      </c>
    </row>
    <row r="83" spans="1:31" s="26" customFormat="1" x14ac:dyDescent="0.25">
      <c r="A83" s="26">
        <v>63</v>
      </c>
      <c r="B83" s="26">
        <v>628</v>
      </c>
      <c r="C83" s="26">
        <v>13217</v>
      </c>
      <c r="D83" s="26">
        <v>11243</v>
      </c>
      <c r="E83" s="26">
        <v>13102</v>
      </c>
      <c r="F83" s="26">
        <v>15074</v>
      </c>
      <c r="G83" s="27"/>
      <c r="H83" s="7"/>
      <c r="I83" s="28">
        <f t="shared" si="1"/>
        <v>115</v>
      </c>
      <c r="J83" s="27">
        <f t="shared" si="1"/>
        <v>-3831</v>
      </c>
      <c r="K83" s="7"/>
      <c r="L83" s="124">
        <f t="shared" si="2"/>
        <v>-3.8072979940232267E-2</v>
      </c>
      <c r="M83" s="27">
        <f t="shared" ca="1" si="3"/>
        <v>6.3811180104481572E-6</v>
      </c>
      <c r="N83" s="44"/>
      <c r="O83" s="44"/>
      <c r="P83" s="7"/>
      <c r="Q83" s="28">
        <f t="shared" ca="1" si="4"/>
        <v>155.09643243046</v>
      </c>
      <c r="R83" s="27">
        <f t="shared" ca="1" si="5"/>
        <v>-3852.1074155355027</v>
      </c>
      <c r="S83" s="7"/>
      <c r="T83" s="28">
        <f t="shared" ca="1" si="6"/>
        <v>-4.0122031804124741E-2</v>
      </c>
      <c r="U83" s="27">
        <f t="shared" ca="1" si="7"/>
        <v>-1.0008495503571133</v>
      </c>
      <c r="V83" s="7"/>
      <c r="W83" s="28">
        <f t="shared" ca="1" si="8"/>
        <v>-3.554689244957638E-2</v>
      </c>
      <c r="X83" s="27">
        <f t="shared" ca="1" si="11"/>
        <v>354.23848404861246</v>
      </c>
      <c r="Y83" s="7"/>
      <c r="Z83" s="28">
        <f t="shared" si="12"/>
        <v>354.54599999999994</v>
      </c>
      <c r="AA83" s="27">
        <f t="shared" si="9"/>
        <v>6.1879950497758145</v>
      </c>
      <c r="AB83" s="7"/>
      <c r="AC83" s="28">
        <f t="shared" ca="1" si="0"/>
        <v>-0.30751595138747234</v>
      </c>
      <c r="AD83" s="27">
        <f t="shared" ca="1" si="10"/>
        <v>7.4182324595994942E-2</v>
      </c>
      <c r="AE83" s="7">
        <v>86</v>
      </c>
    </row>
    <row r="84" spans="1:31" s="26" customFormat="1" x14ac:dyDescent="0.25">
      <c r="A84" s="26">
        <v>64</v>
      </c>
      <c r="B84" s="26">
        <v>634</v>
      </c>
      <c r="C84" s="26">
        <v>13413</v>
      </c>
      <c r="D84" s="26">
        <v>11264</v>
      </c>
      <c r="E84" s="26">
        <v>12911</v>
      </c>
      <c r="F84" s="26">
        <v>15061</v>
      </c>
      <c r="G84" s="27"/>
      <c r="H84" s="7"/>
      <c r="I84" s="28">
        <f t="shared" si="1"/>
        <v>502</v>
      </c>
      <c r="J84" s="27">
        <f t="shared" si="1"/>
        <v>-3797</v>
      </c>
      <c r="K84" s="7"/>
      <c r="L84" s="124">
        <f t="shared" si="2"/>
        <v>-0.13716871712224701</v>
      </c>
      <c r="M84" s="27">
        <f t="shared" ca="1" si="3"/>
        <v>2.1521607662794799E-6</v>
      </c>
      <c r="N84" s="44"/>
      <c r="O84" s="44"/>
      <c r="P84" s="7"/>
      <c r="Q84" s="28">
        <f t="shared" ca="1" si="4"/>
        <v>542.09643243046003</v>
      </c>
      <c r="R84" s="27">
        <f t="shared" ca="1" si="5"/>
        <v>-3818.1074155355027</v>
      </c>
      <c r="S84" s="7"/>
      <c r="T84" s="28">
        <f t="shared" ca="1" si="6"/>
        <v>-0.1402354004024525</v>
      </c>
      <c r="U84" s="27">
        <f t="shared" ca="1" si="7"/>
        <v>-0.99201571447421344</v>
      </c>
      <c r="V84" s="7"/>
      <c r="W84" s="28">
        <f t="shared" ca="1" si="8"/>
        <v>-0.13570169266223298</v>
      </c>
      <c r="X84" s="27">
        <f ca="1">IF(MOD(ATAN2(U84,W84)*180/PI()-$J$9+360,360)&lt;355,MOD(ATAN2(U84,W84)*180/PI()-$J$9+360,360)+360,MOD(ATAN2(U84,W84)*180/PI()-$J$9+360,360))</f>
        <v>359.99374748999139</v>
      </c>
      <c r="Y84" s="7"/>
      <c r="Z84" s="28">
        <f t="shared" si="12"/>
        <v>360.25199999999995</v>
      </c>
      <c r="AA84" s="27">
        <f t="shared" si="9"/>
        <v>6.2875835368946111</v>
      </c>
      <c r="AB84" s="7"/>
      <c r="AC84" s="28">
        <f t="shared" ref="AC84:AC147" ca="1" si="13">X84-Z84</f>
        <v>-0.25825251000856042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13368</v>
      </c>
      <c r="D85" s="26">
        <v>11218</v>
      </c>
      <c r="E85" s="26">
        <v>12857</v>
      </c>
      <c r="F85" s="26">
        <v>15005</v>
      </c>
      <c r="G85" s="27"/>
      <c r="H85" s="7"/>
      <c r="I85" s="28">
        <f t="shared" ref="I85:J148" si="14">C85-E85</f>
        <v>511</v>
      </c>
      <c r="J85" s="27">
        <f t="shared" si="14"/>
        <v>-3787</v>
      </c>
      <c r="K85" s="7"/>
      <c r="L85" s="124">
        <f>$O$3*SIN(2*PI()/$O$4*($Z85+$O$5))+$O$6</f>
        <v>-0.13762094163882155</v>
      </c>
      <c r="M85" s="27">
        <f t="shared" ref="M85:M148" ca="1" si="15">(W85-L85)^2</f>
        <v>1.7713264597570298E-7</v>
      </c>
      <c r="N85" s="44"/>
      <c r="O85" s="44"/>
      <c r="P85" s="7"/>
      <c r="Q85" s="28">
        <f t="shared" ref="Q85:Q148" ca="1" si="16">I85-$J$4</f>
        <v>551.09643243046003</v>
      </c>
      <c r="R85" s="27">
        <f t="shared" ref="R85:R148" ca="1" si="17">J85-$J$3</f>
        <v>-3808.1074155355027</v>
      </c>
      <c r="S85" s="7"/>
      <c r="T85" s="28">
        <f t="shared" ref="T85:T148" ca="1" si="18">Q85/$J$7</f>
        <v>-0.1425636182768322</v>
      </c>
      <c r="U85" s="27">
        <f t="shared" ref="U85:U148" ca="1" si="19">R85/$J$6</f>
        <v>-0.98941752744983114</v>
      </c>
      <c r="V85" s="7"/>
      <c r="W85" s="28">
        <f t="shared" ref="W85:W148" ca="1" si="20">(T85-U85*SIN(-$J$11*PI()/180))/(COS(-$J$11*PI()/180))</f>
        <v>-0.13804181293265816</v>
      </c>
      <c r="X85" s="27">
        <f ca="1">IF(MOD(ATAN2(U85,W85)*180/PI()-$J$9+360,360)&lt;355,MOD(ATAN2(U85,W85)*180/PI()-$J$9+360,360)+360,MOD(ATAN2(U85,W85)*180/PI()-$J$9+360,360))</f>
        <v>360.14691853787542</v>
      </c>
      <c r="Y85" s="7"/>
      <c r="Z85" s="28">
        <f t="shared" si="12"/>
        <v>360.25199999999995</v>
      </c>
      <c r="AA85" s="27">
        <f t="shared" ref="AA85:AA148" si="21">Z85*PI()/180</f>
        <v>6.2875835368946111</v>
      </c>
      <c r="AB85" s="7"/>
      <c r="AC85" s="28">
        <f t="shared" ca="1" si="13"/>
        <v>-0.10508146212453084</v>
      </c>
      <c r="AD85" s="27"/>
      <c r="AE85" s="7"/>
    </row>
    <row r="86" spans="1:31" s="26" customFormat="1" x14ac:dyDescent="0.25">
      <c r="A86" s="26">
        <v>1</v>
      </c>
      <c r="B86" s="26">
        <v>-612</v>
      </c>
      <c r="C86" s="26">
        <v>13183</v>
      </c>
      <c r="D86" s="26">
        <v>11201</v>
      </c>
      <c r="E86" s="26">
        <v>13050</v>
      </c>
      <c r="F86" s="26">
        <v>15023</v>
      </c>
      <c r="G86" s="27"/>
      <c r="H86" s="7"/>
      <c r="I86" s="28">
        <f t="shared" si="14"/>
        <v>133</v>
      </c>
      <c r="J86" s="27">
        <f t="shared" si="14"/>
        <v>-3822</v>
      </c>
      <c r="K86" s="7"/>
      <c r="L86" s="124">
        <f t="shared" ref="L86:L149" si="22">$O$3*SIN(2*PI()/$O$4*($Z86+$O$5))+$O$6</f>
        <v>-4.2272248867046482E-2</v>
      </c>
      <c r="M86" s="27">
        <f t="shared" ca="1" si="15"/>
        <v>4.2361121130527932E-6</v>
      </c>
      <c r="N86" s="44"/>
      <c r="O86" s="44"/>
      <c r="P86" s="7"/>
      <c r="Q86" s="28">
        <f t="shared" ca="1" si="16"/>
        <v>173.09643243046</v>
      </c>
      <c r="R86" s="27">
        <f t="shared" ca="1" si="17"/>
        <v>-3843.1074155355027</v>
      </c>
      <c r="S86" s="7"/>
      <c r="T86" s="28">
        <f t="shared" ca="1" si="18"/>
        <v>-4.4778467552884171E-2</v>
      </c>
      <c r="U86" s="27">
        <f t="shared" ca="1" si="19"/>
        <v>-0.9985111820351692</v>
      </c>
      <c r="V86" s="7"/>
      <c r="W86" s="28">
        <f t="shared" ca="1" si="20"/>
        <v>-4.0214067117770487E-2</v>
      </c>
      <c r="X86" s="27">
        <f ca="1">MOD(ATAN2(U86,W86)*180/PI()-$J$9+360,360)</f>
        <v>354.51066637320849</v>
      </c>
      <c r="Y86" s="7"/>
      <c r="Z86" s="28">
        <f t="shared" ref="Z86:Z149" si="23">360/40000*B86+Z85</f>
        <v>354.74399999999997</v>
      </c>
      <c r="AA86" s="27">
        <f t="shared" si="21"/>
        <v>6.1914508016947645</v>
      </c>
      <c r="AB86" s="7"/>
      <c r="AC86" s="28">
        <f t="shared" ca="1" si="13"/>
        <v>-0.2333336267914774</v>
      </c>
      <c r="AD86" s="27"/>
      <c r="AE86" s="7"/>
    </row>
    <row r="87" spans="1:31" s="26" customFormat="1" x14ac:dyDescent="0.25">
      <c r="A87" s="26">
        <v>2</v>
      </c>
      <c r="B87" s="26">
        <v>-634</v>
      </c>
      <c r="C87" s="26">
        <v>12991</v>
      </c>
      <c r="D87" s="26">
        <v>11209</v>
      </c>
      <c r="E87" s="26">
        <v>13239</v>
      </c>
      <c r="F87" s="26">
        <v>15024</v>
      </c>
      <c r="G87" s="27"/>
      <c r="H87" s="7"/>
      <c r="I87" s="28">
        <f t="shared" si="14"/>
        <v>-248</v>
      </c>
      <c r="J87" s="27">
        <f t="shared" si="14"/>
        <v>-3815</v>
      </c>
      <c r="K87" s="7"/>
      <c r="L87" s="124">
        <f t="shared" si="22"/>
        <v>5.6897498011933917E-2</v>
      </c>
      <c r="M87" s="27">
        <f t="shared" ca="1" si="15"/>
        <v>2.0804414362758248E-6</v>
      </c>
      <c r="N87" s="44"/>
      <c r="O87" s="44"/>
      <c r="P87" s="7"/>
      <c r="Q87" s="28">
        <f t="shared" ca="1" si="16"/>
        <v>-207.90356756954</v>
      </c>
      <c r="R87" s="27">
        <f t="shared" ca="1" si="17"/>
        <v>-3836.1074155355027</v>
      </c>
      <c r="S87" s="7"/>
      <c r="T87" s="28">
        <f t="shared" ca="1" si="18"/>
        <v>5.3782755795857097E-2</v>
      </c>
      <c r="U87" s="27">
        <f t="shared" ca="1" si="19"/>
        <v>-0.99669245111810156</v>
      </c>
      <c r="V87" s="7"/>
      <c r="W87" s="28">
        <f t="shared" ca="1" si="20"/>
        <v>5.833987155449348E-2</v>
      </c>
      <c r="X87" s="27">
        <f ca="1">MOD(ATAN2(U87,W87)*180/PI()-$J$9+360,360)</f>
        <v>348.85448221491697</v>
      </c>
      <c r="Y87" s="7"/>
      <c r="Z87" s="28">
        <f t="shared" si="23"/>
        <v>349.03799999999995</v>
      </c>
      <c r="AA87" s="27">
        <f t="shared" si="21"/>
        <v>6.0918623145759678</v>
      </c>
      <c r="AB87" s="7"/>
      <c r="AC87" s="28">
        <f t="shared" ca="1" si="13"/>
        <v>-0.18351778508298366</v>
      </c>
      <c r="AD87" s="27"/>
      <c r="AE87" s="7"/>
    </row>
    <row r="88" spans="1:31" s="26" customFormat="1" x14ac:dyDescent="0.25">
      <c r="A88" s="26">
        <v>3</v>
      </c>
      <c r="B88" s="26">
        <v>-618</v>
      </c>
      <c r="C88" s="26">
        <v>12804</v>
      </c>
      <c r="D88" s="26">
        <v>11235</v>
      </c>
      <c r="E88" s="26">
        <v>13430</v>
      </c>
      <c r="F88" s="26">
        <v>15008</v>
      </c>
      <c r="G88" s="27"/>
      <c r="H88" s="7"/>
      <c r="I88" s="28">
        <f t="shared" si="14"/>
        <v>-626</v>
      </c>
      <c r="J88" s="27">
        <f t="shared" si="14"/>
        <v>-3773</v>
      </c>
      <c r="K88" s="7"/>
      <c r="L88" s="124">
        <f t="shared" si="22"/>
        <v>0.15302294963969024</v>
      </c>
      <c r="M88" s="27">
        <f t="shared" ca="1" si="15"/>
        <v>9.3220706711084169E-6</v>
      </c>
      <c r="N88" s="44"/>
      <c r="O88" s="44"/>
      <c r="P88" s="7"/>
      <c r="Q88" s="28">
        <f t="shared" ca="1" si="16"/>
        <v>-585.90356756953997</v>
      </c>
      <c r="R88" s="27">
        <f t="shared" ca="1" si="17"/>
        <v>-3794.1074155355027</v>
      </c>
      <c r="S88" s="7"/>
      <c r="T88" s="28">
        <f t="shared" ca="1" si="18"/>
        <v>0.15156790651980512</v>
      </c>
      <c r="U88" s="27">
        <f t="shared" ca="1" si="19"/>
        <v>-0.98578006561569598</v>
      </c>
      <c r="V88" s="7"/>
      <c r="W88" s="28">
        <f t="shared" ca="1" si="20"/>
        <v>0.15607615626078689</v>
      </c>
      <c r="X88" s="27">
        <f t="shared" ref="X88:X148" ca="1" si="24">MOD(ATAN2(U88,W88)*180/PI()-$J$9+360,360)</f>
        <v>343.20756000913525</v>
      </c>
      <c r="Y88" s="7"/>
      <c r="Z88" s="28">
        <f t="shared" si="23"/>
        <v>343.47599999999994</v>
      </c>
      <c r="AA88" s="27">
        <f t="shared" si="21"/>
        <v>5.9947871015800427</v>
      </c>
      <c r="AB88" s="7"/>
      <c r="AC88" s="28">
        <f t="shared" ca="1" si="13"/>
        <v>-0.26843999086469239</v>
      </c>
      <c r="AD88" s="27"/>
      <c r="AE88" s="7"/>
    </row>
    <row r="89" spans="1:31" s="26" customFormat="1" x14ac:dyDescent="0.25">
      <c r="A89" s="26">
        <v>4</v>
      </c>
      <c r="B89" s="26">
        <v>-610</v>
      </c>
      <c r="C89" s="26">
        <v>12630</v>
      </c>
      <c r="D89" s="26">
        <v>11266</v>
      </c>
      <c r="E89" s="26">
        <v>13607</v>
      </c>
      <c r="F89" s="26">
        <v>14966</v>
      </c>
      <c r="G89" s="27"/>
      <c r="H89" s="7"/>
      <c r="I89" s="28">
        <f t="shared" si="14"/>
        <v>-977</v>
      </c>
      <c r="J89" s="27">
        <f t="shared" si="14"/>
        <v>-3700</v>
      </c>
      <c r="K89" s="7"/>
      <c r="L89" s="124">
        <f t="shared" si="22"/>
        <v>0.24648818151143381</v>
      </c>
      <c r="M89" s="27">
        <f t="shared" ca="1" si="15"/>
        <v>9.1633851300846609E-8</v>
      </c>
      <c r="N89" s="44"/>
      <c r="O89" s="44"/>
      <c r="P89" s="7"/>
      <c r="Q89" s="28">
        <f t="shared" ca="1" si="16"/>
        <v>-936.90356756953997</v>
      </c>
      <c r="R89" s="27">
        <f t="shared" ca="1" si="17"/>
        <v>-3721.1074155355027</v>
      </c>
      <c r="S89" s="7"/>
      <c r="T89" s="28">
        <f t="shared" ca="1" si="18"/>
        <v>0.24236840362061401</v>
      </c>
      <c r="U89" s="27">
        <f t="shared" ca="1" si="19"/>
        <v>-0.96681330033770529</v>
      </c>
      <c r="V89" s="7"/>
      <c r="W89" s="28">
        <f t="shared" ca="1" si="20"/>
        <v>0.24679089234919957</v>
      </c>
      <c r="X89" s="27">
        <f t="shared" ca="1" si="24"/>
        <v>337.8847241280987</v>
      </c>
      <c r="Y89" s="7"/>
      <c r="Z89" s="28">
        <f t="shared" si="23"/>
        <v>337.98599999999993</v>
      </c>
      <c r="AA89" s="27">
        <f t="shared" si="21"/>
        <v>5.8989685256455537</v>
      </c>
      <c r="AB89" s="7"/>
      <c r="AC89" s="28">
        <f t="shared" ca="1" si="13"/>
        <v>-0.10127587190123677</v>
      </c>
      <c r="AD89" s="27"/>
      <c r="AE89" s="7"/>
    </row>
    <row r="90" spans="1:31" s="26" customFormat="1" x14ac:dyDescent="0.25">
      <c r="A90" s="26">
        <v>5</v>
      </c>
      <c r="B90" s="26">
        <v>-623</v>
      </c>
      <c r="C90" s="26">
        <v>12439</v>
      </c>
      <c r="D90" s="26">
        <v>11319</v>
      </c>
      <c r="E90" s="26">
        <v>13781</v>
      </c>
      <c r="F90" s="26">
        <v>14906</v>
      </c>
      <c r="G90" s="27"/>
      <c r="H90" s="7"/>
      <c r="I90" s="28">
        <f t="shared" si="14"/>
        <v>-1342</v>
      </c>
      <c r="J90" s="27">
        <f t="shared" si="14"/>
        <v>-3587</v>
      </c>
      <c r="K90" s="7"/>
      <c r="L90" s="124">
        <f t="shared" si="22"/>
        <v>0.3395981855503335</v>
      </c>
      <c r="M90" s="27">
        <f t="shared" ca="1" si="15"/>
        <v>2.1952592195077246E-6</v>
      </c>
      <c r="N90" s="44"/>
      <c r="O90" s="44"/>
      <c r="P90" s="7"/>
      <c r="Q90" s="28">
        <f t="shared" ca="1" si="16"/>
        <v>-1301.90356756954</v>
      </c>
      <c r="R90" s="27">
        <f t="shared" ca="1" si="17"/>
        <v>-3608.1074155355027</v>
      </c>
      <c r="S90" s="7"/>
      <c r="T90" s="28">
        <f t="shared" ca="1" si="18"/>
        <v>0.336790572970458</v>
      </c>
      <c r="U90" s="27">
        <f t="shared" ca="1" si="19"/>
        <v>-0.9374537869621854</v>
      </c>
      <c r="V90" s="7"/>
      <c r="W90" s="28">
        <f t="shared" ca="1" si="20"/>
        <v>0.34107982626910027</v>
      </c>
      <c r="X90" s="27">
        <f t="shared" ca="1" si="24"/>
        <v>332.21115155087455</v>
      </c>
      <c r="Y90" s="7"/>
      <c r="Z90" s="28">
        <f t="shared" si="23"/>
        <v>332.37899999999991</v>
      </c>
      <c r="AA90" s="27">
        <f t="shared" si="21"/>
        <v>5.8011079144862299</v>
      </c>
      <c r="AB90" s="7"/>
      <c r="AC90" s="28">
        <f t="shared" ca="1" si="13"/>
        <v>-0.16784844912535846</v>
      </c>
      <c r="AD90" s="27"/>
      <c r="AE90" s="7"/>
    </row>
    <row r="91" spans="1:31" s="26" customFormat="1" x14ac:dyDescent="0.25">
      <c r="A91" s="26">
        <v>6</v>
      </c>
      <c r="B91" s="26">
        <v>-621</v>
      </c>
      <c r="C91" s="26">
        <v>12263</v>
      </c>
      <c r="D91" s="26">
        <v>11390</v>
      </c>
      <c r="E91" s="26">
        <v>13955</v>
      </c>
      <c r="F91" s="26">
        <v>14829</v>
      </c>
      <c r="G91" s="27"/>
      <c r="H91" s="7"/>
      <c r="I91" s="28">
        <f t="shared" si="14"/>
        <v>-1692</v>
      </c>
      <c r="J91" s="27">
        <f t="shared" si="14"/>
        <v>-3439</v>
      </c>
      <c r="K91" s="7"/>
      <c r="L91" s="124">
        <f t="shared" si="22"/>
        <v>0.42916936425022806</v>
      </c>
      <c r="M91" s="27">
        <f t="shared" ca="1" si="15"/>
        <v>5.1866374547727763E-6</v>
      </c>
      <c r="N91" s="44"/>
      <c r="O91" s="44"/>
      <c r="P91" s="7"/>
      <c r="Q91" s="28">
        <f t="shared" ca="1" si="16"/>
        <v>-1651.90356756954</v>
      </c>
      <c r="R91" s="27">
        <f t="shared" ca="1" si="17"/>
        <v>-3460.1074155355027</v>
      </c>
      <c r="S91" s="7"/>
      <c r="T91" s="28">
        <f t="shared" ca="1" si="18"/>
        <v>0.42733237919633582</v>
      </c>
      <c r="U91" s="27">
        <f t="shared" ca="1" si="19"/>
        <v>-0.89900061900132755</v>
      </c>
      <c r="V91" s="7"/>
      <c r="W91" s="28">
        <f t="shared" ca="1" si="20"/>
        <v>0.43144678328386521</v>
      </c>
      <c r="X91" s="27">
        <f t="shared" ca="1" si="24"/>
        <v>326.56718314225554</v>
      </c>
      <c r="Y91" s="7"/>
      <c r="Z91" s="28">
        <f t="shared" si="23"/>
        <v>326.78999999999991</v>
      </c>
      <c r="AA91" s="27">
        <f t="shared" si="21"/>
        <v>5.7035614625922673</v>
      </c>
      <c r="AB91" s="7"/>
      <c r="AC91" s="28">
        <f t="shared" ca="1" si="13"/>
        <v>-0.22281685774436255</v>
      </c>
      <c r="AD91" s="27"/>
      <c r="AE91" s="7"/>
    </row>
    <row r="92" spans="1:31" s="26" customFormat="1" x14ac:dyDescent="0.25">
      <c r="A92" s="26">
        <v>7</v>
      </c>
      <c r="B92" s="26">
        <v>-639</v>
      </c>
      <c r="C92" s="26">
        <v>12104</v>
      </c>
      <c r="D92" s="26">
        <v>11484</v>
      </c>
      <c r="E92" s="26">
        <v>14125</v>
      </c>
      <c r="F92" s="26">
        <v>14740</v>
      </c>
      <c r="G92" s="27"/>
      <c r="H92" s="7"/>
      <c r="I92" s="28">
        <f t="shared" si="14"/>
        <v>-2021</v>
      </c>
      <c r="J92" s="27">
        <f t="shared" si="14"/>
        <v>-3256</v>
      </c>
      <c r="K92" s="7"/>
      <c r="L92" s="124">
        <f t="shared" si="22"/>
        <v>0.51706181101663062</v>
      </c>
      <c r="M92" s="27">
        <f t="shared" ca="1" si="15"/>
        <v>5.2158597360620248E-7</v>
      </c>
      <c r="N92" s="44"/>
      <c r="O92" s="44"/>
      <c r="P92" s="7"/>
      <c r="Q92" s="28">
        <f t="shared" ca="1" si="16"/>
        <v>-1980.90356756954</v>
      </c>
      <c r="R92" s="27">
        <f t="shared" ca="1" si="17"/>
        <v>-3277.1074155355027</v>
      </c>
      <c r="S92" s="7"/>
      <c r="T92" s="28">
        <f t="shared" ca="1" si="18"/>
        <v>0.51244167704866095</v>
      </c>
      <c r="U92" s="27">
        <f t="shared" ca="1" si="19"/>
        <v>-0.85145379645513164</v>
      </c>
      <c r="V92" s="7"/>
      <c r="W92" s="28">
        <f t="shared" ca="1" si="20"/>
        <v>0.51633960192391148</v>
      </c>
      <c r="X92" s="27">
        <f t="shared" ca="1" si="24"/>
        <v>320.97087178537481</v>
      </c>
      <c r="Y92" s="7"/>
      <c r="Z92" s="28">
        <f t="shared" si="23"/>
        <v>321.03899999999993</v>
      </c>
      <c r="AA92" s="27">
        <f t="shared" si="21"/>
        <v>5.6031875773100746</v>
      </c>
      <c r="AB92" s="7"/>
      <c r="AC92" s="28">
        <f t="shared" ca="1" si="13"/>
        <v>-6.8128214625119199E-2</v>
      </c>
      <c r="AD92" s="27"/>
      <c r="AE92" s="7"/>
    </row>
    <row r="93" spans="1:31" s="26" customFormat="1" x14ac:dyDescent="0.25">
      <c r="A93" s="26">
        <v>8</v>
      </c>
      <c r="B93" s="26">
        <v>-640</v>
      </c>
      <c r="C93" s="26">
        <v>11942</v>
      </c>
      <c r="D93" s="26">
        <v>11597</v>
      </c>
      <c r="E93" s="26">
        <v>14290</v>
      </c>
      <c r="F93" s="26">
        <v>14636</v>
      </c>
      <c r="G93" s="27"/>
      <c r="H93" s="7"/>
      <c r="I93" s="28">
        <f t="shared" si="14"/>
        <v>-2348</v>
      </c>
      <c r="J93" s="27">
        <f t="shared" si="14"/>
        <v>-3039</v>
      </c>
      <c r="K93" s="7"/>
      <c r="L93" s="124">
        <f t="shared" si="22"/>
        <v>0.59986691077927901</v>
      </c>
      <c r="M93" s="27">
        <f t="shared" ca="1" si="15"/>
        <v>6.5243939004251263E-7</v>
      </c>
      <c r="N93" s="44"/>
      <c r="O93" s="44"/>
      <c r="P93" s="7"/>
      <c r="Q93" s="28">
        <f t="shared" ca="1" si="16"/>
        <v>-2307.90356756954</v>
      </c>
      <c r="R93" s="27">
        <f t="shared" ca="1" si="17"/>
        <v>-3060.1074155355027</v>
      </c>
      <c r="S93" s="7"/>
      <c r="T93" s="28">
        <f t="shared" ca="1" si="18"/>
        <v>0.59703359315112392</v>
      </c>
      <c r="U93" s="27">
        <f t="shared" ca="1" si="19"/>
        <v>-0.79507313802603607</v>
      </c>
      <c r="V93" s="7"/>
      <c r="W93" s="28">
        <f t="shared" ca="1" si="20"/>
        <v>0.60067464798285608</v>
      </c>
      <c r="X93" s="27">
        <f t="shared" ca="1" si="24"/>
        <v>315.13347659744022</v>
      </c>
      <c r="Y93" s="7"/>
      <c r="Z93" s="28">
        <f t="shared" si="23"/>
        <v>315.27899999999994</v>
      </c>
      <c r="AA93" s="27">
        <f t="shared" si="21"/>
        <v>5.5026566123952012</v>
      </c>
      <c r="AB93" s="7"/>
      <c r="AC93" s="28">
        <f t="shared" ca="1" si="13"/>
        <v>-0.14552340255971785</v>
      </c>
      <c r="AD93" s="27"/>
      <c r="AE93" s="7"/>
    </row>
    <row r="94" spans="1:31" s="26" customFormat="1" x14ac:dyDescent="0.25">
      <c r="A94" s="26">
        <v>9</v>
      </c>
      <c r="B94" s="26">
        <v>-635</v>
      </c>
      <c r="C94" s="26">
        <v>11797</v>
      </c>
      <c r="D94" s="26">
        <v>11718</v>
      </c>
      <c r="E94" s="26">
        <v>14437</v>
      </c>
      <c r="F94" s="26">
        <v>14512</v>
      </c>
      <c r="G94" s="27"/>
      <c r="H94" s="7"/>
      <c r="I94" s="28">
        <f t="shared" si="14"/>
        <v>-2640</v>
      </c>
      <c r="J94" s="27">
        <f t="shared" si="14"/>
        <v>-2794</v>
      </c>
      <c r="K94" s="7"/>
      <c r="L94" s="124">
        <f t="shared" si="22"/>
        <v>0.67603333403039967</v>
      </c>
      <c r="M94" s="27">
        <f t="shared" ca="1" si="15"/>
        <v>1.235961664683955E-8</v>
      </c>
      <c r="N94" s="44"/>
      <c r="O94" s="44"/>
      <c r="P94" s="7"/>
      <c r="Q94" s="28">
        <f t="shared" ca="1" si="16"/>
        <v>-2599.90356756954</v>
      </c>
      <c r="R94" s="27">
        <f t="shared" ca="1" si="17"/>
        <v>-2815.1074155355027</v>
      </c>
      <c r="S94" s="7"/>
      <c r="T94" s="28">
        <f t="shared" ca="1" si="18"/>
        <v>0.67257132863099911</v>
      </c>
      <c r="U94" s="27">
        <f t="shared" ca="1" si="19"/>
        <v>-0.73141755592866997</v>
      </c>
      <c r="V94" s="7"/>
      <c r="W94" s="28">
        <f t="shared" ca="1" si="20"/>
        <v>0.67592216021762508</v>
      </c>
      <c r="X94" s="27">
        <f t="shared" ca="1" si="24"/>
        <v>309.46254604381227</v>
      </c>
      <c r="Y94" s="7"/>
      <c r="Z94" s="28">
        <f t="shared" si="23"/>
        <v>309.56399999999996</v>
      </c>
      <c r="AA94" s="27">
        <f t="shared" si="21"/>
        <v>5.4029110456437257</v>
      </c>
      <c r="AB94" s="7"/>
      <c r="AC94" s="28">
        <f t="shared" ca="1" si="13"/>
        <v>-0.10145395618769726</v>
      </c>
      <c r="AD94" s="27"/>
      <c r="AE94" s="7"/>
    </row>
    <row r="95" spans="1:31" s="26" customFormat="1" x14ac:dyDescent="0.25">
      <c r="A95" s="26">
        <v>10</v>
      </c>
      <c r="B95" s="26">
        <v>-624</v>
      </c>
      <c r="C95" s="26">
        <v>11669</v>
      </c>
      <c r="D95" s="26">
        <v>11852</v>
      </c>
      <c r="E95" s="26">
        <v>14578</v>
      </c>
      <c r="F95" s="26">
        <v>14384</v>
      </c>
      <c r="G95" s="27"/>
      <c r="H95" s="7"/>
      <c r="I95" s="28">
        <f t="shared" si="14"/>
        <v>-2909</v>
      </c>
      <c r="J95" s="27">
        <f t="shared" si="14"/>
        <v>-2532</v>
      </c>
      <c r="K95" s="7"/>
      <c r="L95" s="124">
        <f t="shared" si="22"/>
        <v>0.74433058766779803</v>
      </c>
      <c r="M95" s="27">
        <f t="shared" ca="1" si="15"/>
        <v>7.5505632778418146E-7</v>
      </c>
      <c r="N95" s="44"/>
      <c r="O95" s="44"/>
      <c r="P95" s="7"/>
      <c r="Q95" s="28">
        <f t="shared" ca="1" si="16"/>
        <v>-2868.90356756954</v>
      </c>
      <c r="R95" s="27">
        <f t="shared" ca="1" si="17"/>
        <v>-2553.1074155355027</v>
      </c>
      <c r="S95" s="7"/>
      <c r="T95" s="28">
        <f t="shared" ca="1" si="18"/>
        <v>0.74215917398745945</v>
      </c>
      <c r="U95" s="27">
        <f t="shared" ca="1" si="19"/>
        <v>-0.66334505588985404</v>
      </c>
      <c r="V95" s="7"/>
      <c r="W95" s="28">
        <f t="shared" ca="1" si="20"/>
        <v>0.74519952744004014</v>
      </c>
      <c r="X95" s="27">
        <f t="shared" ca="1" si="24"/>
        <v>303.8785032659473</v>
      </c>
      <c r="Y95" s="7"/>
      <c r="Z95" s="28">
        <f t="shared" si="23"/>
        <v>303.94799999999998</v>
      </c>
      <c r="AA95" s="27">
        <f t="shared" si="21"/>
        <v>5.3048933548517239</v>
      </c>
      <c r="AB95" s="7"/>
      <c r="AC95" s="28">
        <f t="shared" ca="1" si="13"/>
        <v>-6.9496734052677311E-2</v>
      </c>
      <c r="AD95" s="27"/>
      <c r="AE95" s="7"/>
    </row>
    <row r="96" spans="1:31" s="26" customFormat="1" x14ac:dyDescent="0.25">
      <c r="A96" s="26">
        <v>11</v>
      </c>
      <c r="B96" s="26">
        <v>-629</v>
      </c>
      <c r="C96" s="26">
        <v>11546</v>
      </c>
      <c r="D96" s="26">
        <v>11996</v>
      </c>
      <c r="E96" s="26">
        <v>14682</v>
      </c>
      <c r="F96" s="26">
        <v>14226</v>
      </c>
      <c r="G96" s="27"/>
      <c r="H96" s="7"/>
      <c r="I96" s="28">
        <f t="shared" si="14"/>
        <v>-3136</v>
      </c>
      <c r="J96" s="27">
        <f t="shared" si="14"/>
        <v>-2230</v>
      </c>
      <c r="K96" s="7"/>
      <c r="L96" s="124">
        <f t="shared" si="22"/>
        <v>0.80593496701251877</v>
      </c>
      <c r="M96" s="27">
        <f t="shared" ca="1" si="15"/>
        <v>5.6202891434686831E-6</v>
      </c>
      <c r="N96" s="44"/>
      <c r="O96" s="44"/>
      <c r="P96" s="7"/>
      <c r="Q96" s="28">
        <f t="shared" ca="1" si="16"/>
        <v>-3095.90356756954</v>
      </c>
      <c r="R96" s="27">
        <f t="shared" ca="1" si="17"/>
        <v>-2251.1074155355027</v>
      </c>
      <c r="S96" s="7"/>
      <c r="T96" s="28">
        <f t="shared" ca="1" si="18"/>
        <v>0.80088200259681452</v>
      </c>
      <c r="U96" s="27">
        <f t="shared" ca="1" si="19"/>
        <v>-0.58487980775350901</v>
      </c>
      <c r="V96" s="7"/>
      <c r="W96" s="28">
        <f t="shared" ca="1" si="20"/>
        <v>0.80356425211117177</v>
      </c>
      <c r="X96" s="27">
        <f t="shared" ca="1" si="24"/>
        <v>298.25364088873573</v>
      </c>
      <c r="Y96" s="7"/>
      <c r="Z96" s="28">
        <f t="shared" si="23"/>
        <v>298.28699999999998</v>
      </c>
      <c r="AA96" s="27">
        <f t="shared" si="21"/>
        <v>5.2060902658963251</v>
      </c>
      <c r="AB96" s="7"/>
      <c r="AC96" s="28">
        <f t="shared" ca="1" si="13"/>
        <v>-3.3359111264246621E-2</v>
      </c>
      <c r="AD96" s="27"/>
      <c r="AE96" s="7"/>
    </row>
    <row r="97" spans="1:31" s="26" customFormat="1" x14ac:dyDescent="0.25">
      <c r="A97" s="26">
        <v>12</v>
      </c>
      <c r="B97" s="26">
        <v>-607</v>
      </c>
      <c r="C97" s="26">
        <v>11443</v>
      </c>
      <c r="D97" s="26">
        <v>12154</v>
      </c>
      <c r="E97" s="26">
        <v>14789</v>
      </c>
      <c r="F97" s="26">
        <v>14080</v>
      </c>
      <c r="G97" s="27"/>
      <c r="H97" s="7"/>
      <c r="I97" s="28">
        <f t="shared" si="14"/>
        <v>-3346</v>
      </c>
      <c r="J97" s="27">
        <f t="shared" si="14"/>
        <v>-1926</v>
      </c>
      <c r="K97" s="7"/>
      <c r="L97" s="124">
        <f t="shared" si="22"/>
        <v>0.85793049089780171</v>
      </c>
      <c r="M97" s="27">
        <f t="shared" ca="1" si="15"/>
        <v>1.6134727163358917E-7</v>
      </c>
      <c r="N97" s="44"/>
      <c r="O97" s="44"/>
      <c r="P97" s="7"/>
      <c r="Q97" s="28">
        <f t="shared" ca="1" si="16"/>
        <v>-3305.90356756954</v>
      </c>
      <c r="R97" s="27">
        <f t="shared" ca="1" si="17"/>
        <v>-1947.1074155355025</v>
      </c>
      <c r="S97" s="7"/>
      <c r="T97" s="28">
        <f t="shared" ca="1" si="18"/>
        <v>0.85520708633234122</v>
      </c>
      <c r="U97" s="27">
        <f t="shared" ca="1" si="19"/>
        <v>-0.50589492221228738</v>
      </c>
      <c r="V97" s="7"/>
      <c r="W97" s="28">
        <f t="shared" ca="1" si="20"/>
        <v>0.85752881033860873</v>
      </c>
      <c r="X97" s="27">
        <f t="shared" ca="1" si="24"/>
        <v>292.74265254866748</v>
      </c>
      <c r="Y97" s="7"/>
      <c r="Z97" s="28">
        <f t="shared" si="23"/>
        <v>292.82399999999996</v>
      </c>
      <c r="AA97" s="27">
        <f t="shared" si="21"/>
        <v>5.1107429288598745</v>
      </c>
      <c r="AB97" s="7"/>
      <c r="AC97" s="28">
        <f t="shared" ca="1" si="13"/>
        <v>-8.1347451332476339E-2</v>
      </c>
      <c r="AD97" s="27"/>
      <c r="AE97" s="7"/>
    </row>
    <row r="98" spans="1:31" s="26" customFormat="1" x14ac:dyDescent="0.25">
      <c r="A98" s="26">
        <v>13</v>
      </c>
      <c r="B98" s="26">
        <v>-610</v>
      </c>
      <c r="C98" s="26">
        <v>11362</v>
      </c>
      <c r="D98" s="26">
        <v>12316</v>
      </c>
      <c r="E98" s="26">
        <v>14876</v>
      </c>
      <c r="F98" s="26">
        <v>13924</v>
      </c>
      <c r="G98" s="27"/>
      <c r="H98" s="7"/>
      <c r="I98" s="28">
        <f t="shared" si="14"/>
        <v>-3514</v>
      </c>
      <c r="J98" s="27">
        <f t="shared" si="14"/>
        <v>-1608</v>
      </c>
      <c r="K98" s="7"/>
      <c r="L98" s="124">
        <f t="shared" si="22"/>
        <v>0.90232422013289204</v>
      </c>
      <c r="M98" s="27">
        <f t="shared" ca="1" si="15"/>
        <v>2.9330369387624195E-6</v>
      </c>
      <c r="N98" s="44"/>
      <c r="O98" s="44"/>
      <c r="P98" s="7"/>
      <c r="Q98" s="28">
        <f t="shared" ca="1" si="16"/>
        <v>-3473.90356756954</v>
      </c>
      <c r="R98" s="27">
        <f t="shared" ca="1" si="17"/>
        <v>-1629.1074155355025</v>
      </c>
      <c r="S98" s="7"/>
      <c r="T98" s="28">
        <f t="shared" ca="1" si="18"/>
        <v>0.89866715332076252</v>
      </c>
      <c r="U98" s="27">
        <f t="shared" ca="1" si="19"/>
        <v>-0.42327257483693059</v>
      </c>
      <c r="V98" s="7"/>
      <c r="W98" s="28">
        <f t="shared" ca="1" si="20"/>
        <v>0.90061160898649528</v>
      </c>
      <c r="X98" s="27">
        <f t="shared" ca="1" si="24"/>
        <v>287.37713002542966</v>
      </c>
      <c r="Y98" s="7"/>
      <c r="Z98" s="28">
        <f t="shared" si="23"/>
        <v>287.33399999999995</v>
      </c>
      <c r="AA98" s="27">
        <f t="shared" si="21"/>
        <v>5.0149243529253855</v>
      </c>
      <c r="AB98" s="7"/>
      <c r="AC98" s="28">
        <f t="shared" ca="1" si="13"/>
        <v>4.3130025429718444E-2</v>
      </c>
      <c r="AD98" s="27"/>
      <c r="AE98" s="7"/>
    </row>
    <row r="99" spans="1:31" s="26" customFormat="1" x14ac:dyDescent="0.25">
      <c r="A99" s="26">
        <v>14</v>
      </c>
      <c r="B99" s="26">
        <v>-638</v>
      </c>
      <c r="C99" s="26">
        <v>11295</v>
      </c>
      <c r="D99" s="26">
        <v>12494</v>
      </c>
      <c r="E99" s="26">
        <v>14951</v>
      </c>
      <c r="F99" s="26">
        <v>13748</v>
      </c>
      <c r="G99" s="27"/>
      <c r="H99" s="7"/>
      <c r="I99" s="28">
        <f t="shared" si="14"/>
        <v>-3656</v>
      </c>
      <c r="J99" s="27">
        <f t="shared" si="14"/>
        <v>-1254</v>
      </c>
      <c r="K99" s="7"/>
      <c r="L99" s="124">
        <f t="shared" si="22"/>
        <v>0.93988615478671289</v>
      </c>
      <c r="M99" s="27">
        <f t="shared" ca="1" si="15"/>
        <v>8.7648043447673992E-6</v>
      </c>
      <c r="N99" s="44"/>
      <c r="O99" s="44"/>
      <c r="P99" s="7"/>
      <c r="Q99" s="28">
        <f t="shared" ca="1" si="16"/>
        <v>-3615.90356756954</v>
      </c>
      <c r="R99" s="27">
        <f t="shared" ca="1" si="17"/>
        <v>-1275.1074155355025</v>
      </c>
      <c r="S99" s="7"/>
      <c r="T99" s="28">
        <f t="shared" ca="1" si="18"/>
        <v>0.93540125756097581</v>
      </c>
      <c r="U99" s="27">
        <f t="shared" ca="1" si="19"/>
        <v>-0.33129675417379761</v>
      </c>
      <c r="V99" s="7"/>
      <c r="W99" s="28">
        <f t="shared" ca="1" si="20"/>
        <v>0.93692561356173942</v>
      </c>
      <c r="X99" s="27">
        <f t="shared" ca="1" si="24"/>
        <v>281.67796758237728</v>
      </c>
      <c r="Y99" s="7"/>
      <c r="Z99" s="28">
        <f t="shared" si="23"/>
        <v>281.59199999999993</v>
      </c>
      <c r="AA99" s="27">
        <f t="shared" si="21"/>
        <v>4.9147075472758708</v>
      </c>
      <c r="AB99" s="7"/>
      <c r="AC99" s="28">
        <f t="shared" ca="1" si="13"/>
        <v>8.5967582377350027E-2</v>
      </c>
      <c r="AD99" s="27"/>
      <c r="AE99" s="7"/>
    </row>
    <row r="100" spans="1:31" s="26" customFormat="1" x14ac:dyDescent="0.25">
      <c r="A100" s="26">
        <v>15</v>
      </c>
      <c r="B100" s="26">
        <v>-637</v>
      </c>
      <c r="C100" s="26">
        <v>11229</v>
      </c>
      <c r="D100" s="26">
        <v>12670</v>
      </c>
      <c r="E100" s="26">
        <v>14998</v>
      </c>
      <c r="F100" s="26">
        <v>13560</v>
      </c>
      <c r="G100" s="27"/>
      <c r="H100" s="7"/>
      <c r="I100" s="28">
        <f t="shared" si="14"/>
        <v>-3769</v>
      </c>
      <c r="J100" s="27">
        <f t="shared" si="14"/>
        <v>-890</v>
      </c>
      <c r="K100" s="7"/>
      <c r="L100" s="124">
        <f t="shared" si="22"/>
        <v>0.96797259280899384</v>
      </c>
      <c r="M100" s="27">
        <f t="shared" ca="1" si="15"/>
        <v>5.0488584867757217E-6</v>
      </c>
      <c r="N100" s="44"/>
      <c r="O100" s="44"/>
      <c r="P100" s="7"/>
      <c r="Q100" s="28">
        <f t="shared" ca="1" si="16"/>
        <v>-3728.90356756954</v>
      </c>
      <c r="R100" s="27">
        <f t="shared" ca="1" si="17"/>
        <v>-911.10741553550247</v>
      </c>
      <c r="S100" s="7"/>
      <c r="T100" s="28">
        <f t="shared" ca="1" si="18"/>
        <v>0.96463332642818778</v>
      </c>
      <c r="U100" s="27">
        <f t="shared" ca="1" si="19"/>
        <v>-0.23672274648628236</v>
      </c>
      <c r="V100" s="7"/>
      <c r="W100" s="28">
        <f t="shared" ca="1" si="20"/>
        <v>0.96572562630128267</v>
      </c>
      <c r="X100" s="27">
        <f t="shared" ca="1" si="24"/>
        <v>275.97739601093565</v>
      </c>
      <c r="Y100" s="7"/>
      <c r="Z100" s="28">
        <f t="shared" si="23"/>
        <v>275.85899999999992</v>
      </c>
      <c r="AA100" s="27">
        <f t="shared" si="21"/>
        <v>4.8146478212590358</v>
      </c>
      <c r="AB100" s="7"/>
      <c r="AC100" s="28">
        <f t="shared" ca="1" si="13"/>
        <v>0.11839601093572583</v>
      </c>
      <c r="AD100" s="27"/>
      <c r="AE100" s="7"/>
    </row>
    <row r="101" spans="1:31" s="26" customFormat="1" x14ac:dyDescent="0.25">
      <c r="A101" s="26">
        <v>16</v>
      </c>
      <c r="B101" s="26">
        <v>-635</v>
      </c>
      <c r="C101" s="26">
        <v>11198</v>
      </c>
      <c r="D101" s="26">
        <v>12859</v>
      </c>
      <c r="E101" s="26">
        <v>15043</v>
      </c>
      <c r="F101" s="26">
        <v>13380</v>
      </c>
      <c r="G101" s="27"/>
      <c r="H101" s="7"/>
      <c r="I101" s="28">
        <f t="shared" si="14"/>
        <v>-3845</v>
      </c>
      <c r="J101" s="27">
        <f t="shared" si="14"/>
        <v>-521</v>
      </c>
      <c r="K101" s="7"/>
      <c r="L101" s="124">
        <f t="shared" si="22"/>
        <v>0.98632626861848982</v>
      </c>
      <c r="M101" s="27">
        <f t="shared" ca="1" si="15"/>
        <v>1.8995207071385373E-6</v>
      </c>
      <c r="N101" s="44"/>
      <c r="O101" s="44"/>
      <c r="P101" s="7"/>
      <c r="Q101" s="28">
        <f t="shared" ca="1" si="16"/>
        <v>-3804.90356756954</v>
      </c>
      <c r="R101" s="27">
        <f t="shared" ca="1" si="17"/>
        <v>-542.10741553550247</v>
      </c>
      <c r="S101" s="7"/>
      <c r="T101" s="28">
        <f t="shared" ca="1" si="18"/>
        <v>0.98429383292294981</v>
      </c>
      <c r="U101" s="27">
        <f t="shared" ca="1" si="19"/>
        <v>-0.14084964528657595</v>
      </c>
      <c r="V101" s="7"/>
      <c r="W101" s="28">
        <f t="shared" ca="1" si="20"/>
        <v>0.98494803761204042</v>
      </c>
      <c r="X101" s="27">
        <f t="shared" ca="1" si="24"/>
        <v>270.34262288748346</v>
      </c>
      <c r="Y101" s="7"/>
      <c r="Z101" s="28">
        <f t="shared" si="23"/>
        <v>270.14399999999995</v>
      </c>
      <c r="AA101" s="27">
        <f t="shared" si="21"/>
        <v>4.7149022545075603</v>
      </c>
      <c r="AB101" s="7"/>
      <c r="AC101" s="28">
        <f t="shared" ca="1" si="13"/>
        <v>0.1986228874835092</v>
      </c>
      <c r="AD101" s="27"/>
      <c r="AE101" s="7"/>
    </row>
    <row r="102" spans="1:31" s="26" customFormat="1" x14ac:dyDescent="0.25">
      <c r="A102" s="26">
        <v>17</v>
      </c>
      <c r="B102" s="26">
        <v>-633</v>
      </c>
      <c r="C102" s="26">
        <v>11174</v>
      </c>
      <c r="D102" s="26">
        <v>13040</v>
      </c>
      <c r="E102" s="26">
        <v>15048</v>
      </c>
      <c r="F102" s="26">
        <v>13180</v>
      </c>
      <c r="G102" s="27"/>
      <c r="H102" s="7"/>
      <c r="I102" s="28">
        <f t="shared" si="14"/>
        <v>-3874</v>
      </c>
      <c r="J102" s="27">
        <f t="shared" si="14"/>
        <v>-140</v>
      </c>
      <c r="K102" s="7"/>
      <c r="L102" s="124">
        <f t="shared" si="22"/>
        <v>0.99485642577643174</v>
      </c>
      <c r="M102" s="27">
        <f t="shared" ca="1" si="15"/>
        <v>8.1729016005097292E-6</v>
      </c>
      <c r="N102" s="44"/>
      <c r="O102" s="44"/>
      <c r="P102" s="7"/>
      <c r="Q102" s="28">
        <f t="shared" ca="1" si="16"/>
        <v>-3833.90356756954</v>
      </c>
      <c r="R102" s="27">
        <f t="shared" ca="1" si="17"/>
        <v>-161.1074155355025</v>
      </c>
      <c r="S102" s="7"/>
      <c r="T102" s="28">
        <f t="shared" ca="1" si="18"/>
        <v>0.99179586829595112</v>
      </c>
      <c r="U102" s="27">
        <f t="shared" ca="1" si="19"/>
        <v>-4.1858719657610795E-2</v>
      </c>
      <c r="V102" s="7"/>
      <c r="W102" s="28">
        <f t="shared" ca="1" si="20"/>
        <v>0.99199759706513935</v>
      </c>
      <c r="X102" s="27">
        <f t="shared" ca="1" si="24"/>
        <v>264.62062274154061</v>
      </c>
      <c r="Y102" s="7"/>
      <c r="Z102" s="28">
        <f t="shared" si="23"/>
        <v>264.44699999999995</v>
      </c>
      <c r="AA102" s="27">
        <f t="shared" si="21"/>
        <v>4.6154708470214434</v>
      </c>
      <c r="AB102" s="7"/>
      <c r="AC102" s="28">
        <f t="shared" ca="1" si="13"/>
        <v>0.17362274154066881</v>
      </c>
      <c r="AD102" s="27"/>
      <c r="AE102" s="7"/>
    </row>
    <row r="103" spans="1:31" s="26" customFormat="1" x14ac:dyDescent="0.25">
      <c r="A103" s="26">
        <v>18</v>
      </c>
      <c r="B103" s="26">
        <v>-629</v>
      </c>
      <c r="C103" s="26">
        <v>11181</v>
      </c>
      <c r="D103" s="26">
        <v>13235</v>
      </c>
      <c r="E103" s="26">
        <v>15060</v>
      </c>
      <c r="F103" s="26">
        <v>13003</v>
      </c>
      <c r="G103" s="27"/>
      <c r="H103" s="7"/>
      <c r="I103" s="28">
        <f t="shared" si="14"/>
        <v>-3879</v>
      </c>
      <c r="J103" s="27">
        <f t="shared" si="14"/>
        <v>232</v>
      </c>
      <c r="K103" s="7"/>
      <c r="L103" s="124">
        <f t="shared" si="22"/>
        <v>0.99359098961778913</v>
      </c>
      <c r="M103" s="27">
        <f t="shared" ca="1" si="15"/>
        <v>5.5025050279842677E-7</v>
      </c>
      <c r="N103" s="44"/>
      <c r="O103" s="44"/>
      <c r="P103" s="7"/>
      <c r="Q103" s="28">
        <f t="shared" ca="1" si="16"/>
        <v>-3838.90356756954</v>
      </c>
      <c r="R103" s="27">
        <f t="shared" ca="1" si="17"/>
        <v>210.8925844644975</v>
      </c>
      <c r="S103" s="7"/>
      <c r="T103" s="28">
        <f t="shared" ca="1" si="18"/>
        <v>0.99308932267060657</v>
      </c>
      <c r="U103" s="27">
        <f t="shared" ca="1" si="19"/>
        <v>5.4793837649410301E-2</v>
      </c>
      <c r="V103" s="7"/>
      <c r="W103" s="28">
        <f t="shared" ca="1" si="20"/>
        <v>0.99284920089935347</v>
      </c>
      <c r="X103" s="27">
        <f t="shared" ca="1" si="24"/>
        <v>259.0455184538107</v>
      </c>
      <c r="Y103" s="7"/>
      <c r="Z103" s="28">
        <f t="shared" si="23"/>
        <v>258.78599999999994</v>
      </c>
      <c r="AA103" s="27">
        <f t="shared" si="21"/>
        <v>4.5166677580660446</v>
      </c>
      <c r="AB103" s="7"/>
      <c r="AC103" s="28">
        <f t="shared" ca="1" si="13"/>
        <v>0.259518453810756</v>
      </c>
      <c r="AD103" s="27"/>
      <c r="AE103" s="7"/>
    </row>
    <row r="104" spans="1:31" s="26" customFormat="1" x14ac:dyDescent="0.25">
      <c r="A104" s="26">
        <v>19</v>
      </c>
      <c r="B104" s="26">
        <v>-609</v>
      </c>
      <c r="C104" s="26">
        <v>11209</v>
      </c>
      <c r="D104" s="26">
        <v>13421</v>
      </c>
      <c r="E104" s="26">
        <v>15044</v>
      </c>
      <c r="F104" s="26">
        <v>12830</v>
      </c>
      <c r="G104" s="27"/>
      <c r="H104" s="7"/>
      <c r="I104" s="28">
        <f t="shared" si="14"/>
        <v>-3835</v>
      </c>
      <c r="J104" s="27">
        <f t="shared" si="14"/>
        <v>591</v>
      </c>
      <c r="K104" s="7"/>
      <c r="L104" s="124">
        <f t="shared" si="22"/>
        <v>0.98312402958811651</v>
      </c>
      <c r="M104" s="27">
        <f t="shared" ca="1" si="15"/>
        <v>4.3420920101340454E-6</v>
      </c>
      <c r="N104" s="44"/>
      <c r="O104" s="44"/>
      <c r="P104" s="7"/>
      <c r="Q104" s="28">
        <f t="shared" ca="1" si="16"/>
        <v>-3794.90356756954</v>
      </c>
      <c r="R104" s="27">
        <f t="shared" ca="1" si="17"/>
        <v>569.89258446449753</v>
      </c>
      <c r="S104" s="7"/>
      <c r="T104" s="28">
        <f t="shared" ca="1" si="18"/>
        <v>0.98170692417363903</v>
      </c>
      <c r="U104" s="27">
        <f t="shared" ca="1" si="19"/>
        <v>0.14806875182473445</v>
      </c>
      <c r="V104" s="7"/>
      <c r="W104" s="28">
        <f t="shared" ca="1" si="20"/>
        <v>0.98104026088450902</v>
      </c>
      <c r="X104" s="27">
        <f t="shared" ca="1" si="24"/>
        <v>253.62149020209506</v>
      </c>
      <c r="Y104" s="7"/>
      <c r="Z104" s="28">
        <f t="shared" si="23"/>
        <v>253.30499999999995</v>
      </c>
      <c r="AA104" s="27">
        <f t="shared" si="21"/>
        <v>4.4210062617642354</v>
      </c>
      <c r="AB104" s="7"/>
      <c r="AC104" s="28">
        <f t="shared" ca="1" si="13"/>
        <v>0.31649020209511036</v>
      </c>
      <c r="AD104" s="27"/>
      <c r="AE104" s="7"/>
    </row>
    <row r="105" spans="1:31" s="26" customFormat="1" x14ac:dyDescent="0.25">
      <c r="A105" s="26">
        <v>20</v>
      </c>
      <c r="B105" s="26">
        <v>-614</v>
      </c>
      <c r="C105" s="26">
        <v>11232</v>
      </c>
      <c r="D105" s="26">
        <v>13594</v>
      </c>
      <c r="E105" s="26">
        <v>14995</v>
      </c>
      <c r="F105" s="26">
        <v>12637</v>
      </c>
      <c r="G105" s="27"/>
      <c r="H105" s="7"/>
      <c r="I105" s="28">
        <f t="shared" si="14"/>
        <v>-3763</v>
      </c>
      <c r="J105" s="27">
        <f t="shared" si="14"/>
        <v>957</v>
      </c>
      <c r="K105" s="7"/>
      <c r="L105" s="124">
        <f t="shared" si="22"/>
        <v>0.96346408560075614</v>
      </c>
      <c r="M105" s="27">
        <f t="shared" ca="1" si="15"/>
        <v>2.2037389695097232E-6</v>
      </c>
      <c r="N105" s="44"/>
      <c r="O105" s="44"/>
      <c r="P105" s="7"/>
      <c r="Q105" s="28">
        <f t="shared" ca="1" si="16"/>
        <v>-3722.90356756954</v>
      </c>
      <c r="R105" s="27">
        <f t="shared" ca="1" si="17"/>
        <v>935.89258446449753</v>
      </c>
      <c r="S105" s="7"/>
      <c r="T105" s="28">
        <f t="shared" ca="1" si="18"/>
        <v>0.96308118117860131</v>
      </c>
      <c r="U105" s="27">
        <f t="shared" ca="1" si="19"/>
        <v>0.24316239691712616</v>
      </c>
      <c r="V105" s="7"/>
      <c r="W105" s="28">
        <f t="shared" ca="1" si="20"/>
        <v>0.96197958603204292</v>
      </c>
      <c r="X105" s="27">
        <f t="shared" ca="1" si="24"/>
        <v>248.01870393889135</v>
      </c>
      <c r="Y105" s="7"/>
      <c r="Z105" s="28">
        <f t="shared" si="23"/>
        <v>247.77899999999994</v>
      </c>
      <c r="AA105" s="27">
        <f t="shared" si="21"/>
        <v>4.3245593672990283</v>
      </c>
      <c r="AB105" s="7"/>
      <c r="AC105" s="28">
        <f t="shared" ca="1" si="13"/>
        <v>0.23970393889140951</v>
      </c>
      <c r="AD105" s="27"/>
      <c r="AE105" s="7"/>
    </row>
    <row r="106" spans="1:31" s="26" customFormat="1" x14ac:dyDescent="0.25">
      <c r="A106" s="26">
        <v>21</v>
      </c>
      <c r="B106" s="26">
        <v>-626</v>
      </c>
      <c r="C106" s="26">
        <v>11291</v>
      </c>
      <c r="D106" s="26">
        <v>13774</v>
      </c>
      <c r="E106" s="26">
        <v>14947</v>
      </c>
      <c r="F106" s="26">
        <v>12462</v>
      </c>
      <c r="G106" s="27"/>
      <c r="H106" s="7"/>
      <c r="I106" s="28">
        <f t="shared" si="14"/>
        <v>-3656</v>
      </c>
      <c r="J106" s="27">
        <f t="shared" si="14"/>
        <v>1312</v>
      </c>
      <c r="K106" s="7"/>
      <c r="L106" s="124">
        <f t="shared" si="22"/>
        <v>0.93419525059163067</v>
      </c>
      <c r="M106" s="27">
        <f t="shared" ca="1" si="15"/>
        <v>1.0083722680933083E-7</v>
      </c>
      <c r="N106" s="44"/>
      <c r="O106" s="44"/>
      <c r="P106" s="7"/>
      <c r="Q106" s="28">
        <f t="shared" ca="1" si="16"/>
        <v>-3615.90356756954</v>
      </c>
      <c r="R106" s="27">
        <f t="shared" ca="1" si="17"/>
        <v>1290.8925844644975</v>
      </c>
      <c r="S106" s="7"/>
      <c r="T106" s="28">
        <f t="shared" ca="1" si="18"/>
        <v>0.93540125756097581</v>
      </c>
      <c r="U106" s="27">
        <f t="shared" ca="1" si="19"/>
        <v>0.33539803628269738</v>
      </c>
      <c r="V106" s="7"/>
      <c r="W106" s="28">
        <f t="shared" ca="1" si="20"/>
        <v>0.93387770181300078</v>
      </c>
      <c r="X106" s="27">
        <f t="shared" ca="1" si="24"/>
        <v>242.44885512026178</v>
      </c>
      <c r="Y106" s="7"/>
      <c r="Z106" s="28">
        <f t="shared" si="23"/>
        <v>242.14499999999995</v>
      </c>
      <c r="AA106" s="27">
        <f t="shared" si="21"/>
        <v>4.2262275172416679</v>
      </c>
      <c r="AB106" s="7"/>
      <c r="AC106" s="28">
        <f t="shared" ca="1" si="13"/>
        <v>0.30385512026182937</v>
      </c>
      <c r="AD106" s="27"/>
      <c r="AE106" s="7"/>
    </row>
    <row r="107" spans="1:31" s="26" customFormat="1" x14ac:dyDescent="0.25">
      <c r="A107" s="26">
        <v>22</v>
      </c>
      <c r="B107" s="26">
        <v>-618</v>
      </c>
      <c r="C107" s="26">
        <v>11362</v>
      </c>
      <c r="D107" s="26">
        <v>13941</v>
      </c>
      <c r="E107" s="26">
        <v>14870</v>
      </c>
      <c r="F107" s="26">
        <v>12284</v>
      </c>
      <c r="G107" s="27"/>
      <c r="H107" s="7"/>
      <c r="I107" s="28">
        <f t="shared" si="14"/>
        <v>-3508</v>
      </c>
      <c r="J107" s="27">
        <f t="shared" si="14"/>
        <v>1657</v>
      </c>
      <c r="K107" s="7"/>
      <c r="L107" s="124">
        <f t="shared" si="22"/>
        <v>0.89643887987739879</v>
      </c>
      <c r="M107" s="27">
        <f t="shared" ca="1" si="15"/>
        <v>1.5816103940252727E-6</v>
      </c>
      <c r="N107" s="44"/>
      <c r="O107" s="44"/>
      <c r="P107" s="7"/>
      <c r="Q107" s="28">
        <f t="shared" ca="1" si="16"/>
        <v>-3467.90356756954</v>
      </c>
      <c r="R107" s="27">
        <f t="shared" ca="1" si="17"/>
        <v>1635.8925844644975</v>
      </c>
      <c r="S107" s="7"/>
      <c r="T107" s="28">
        <f t="shared" ca="1" si="18"/>
        <v>0.89711500807117606</v>
      </c>
      <c r="U107" s="27">
        <f t="shared" ca="1" si="19"/>
        <v>0.42503548862388629</v>
      </c>
      <c r="V107" s="7"/>
      <c r="W107" s="28">
        <f t="shared" ca="1" si="20"/>
        <v>0.89518125895119516</v>
      </c>
      <c r="X107" s="27">
        <f t="shared" ca="1" si="24"/>
        <v>236.80583421877145</v>
      </c>
      <c r="Y107" s="7"/>
      <c r="Z107" s="28">
        <f t="shared" si="23"/>
        <v>236.58299999999994</v>
      </c>
      <c r="AA107" s="27">
        <f t="shared" si="21"/>
        <v>4.1291523042457436</v>
      </c>
      <c r="AB107" s="7"/>
      <c r="AC107" s="28">
        <f t="shared" ca="1" si="13"/>
        <v>0.22283421877151</v>
      </c>
      <c r="AD107" s="27"/>
      <c r="AE107" s="7"/>
    </row>
    <row r="108" spans="1:31" s="26" customFormat="1" x14ac:dyDescent="0.25">
      <c r="A108" s="26">
        <v>23</v>
      </c>
      <c r="B108" s="26">
        <v>-636</v>
      </c>
      <c r="C108" s="26">
        <v>11449</v>
      </c>
      <c r="D108" s="26">
        <v>14115</v>
      </c>
      <c r="E108" s="26">
        <v>14779</v>
      </c>
      <c r="F108" s="26">
        <v>12118</v>
      </c>
      <c r="G108" s="27"/>
      <c r="H108" s="7"/>
      <c r="I108" s="28">
        <f t="shared" si="14"/>
        <v>-3330</v>
      </c>
      <c r="J108" s="27">
        <f t="shared" si="14"/>
        <v>1997</v>
      </c>
      <c r="K108" s="7"/>
      <c r="L108" s="124">
        <f t="shared" si="22"/>
        <v>0.84876656419322838</v>
      </c>
      <c r="M108" s="27">
        <f t="shared" ca="1" si="15"/>
        <v>1.3407621203819024E-9</v>
      </c>
      <c r="N108" s="44"/>
      <c r="O108" s="44"/>
      <c r="P108" s="7"/>
      <c r="Q108" s="28">
        <f t="shared" ca="1" si="16"/>
        <v>-3289.90356756954</v>
      </c>
      <c r="R108" s="27">
        <f t="shared" ca="1" si="17"/>
        <v>1975.8925844644975</v>
      </c>
      <c r="S108" s="7"/>
      <c r="T108" s="28">
        <f t="shared" ca="1" si="18"/>
        <v>0.85106803233344397</v>
      </c>
      <c r="U108" s="27">
        <f t="shared" ca="1" si="19"/>
        <v>0.51337384745288406</v>
      </c>
      <c r="V108" s="7"/>
      <c r="W108" s="28">
        <f t="shared" ca="1" si="20"/>
        <v>0.8487299477745015</v>
      </c>
      <c r="X108" s="27">
        <f t="shared" ca="1" si="24"/>
        <v>231.03576898514575</v>
      </c>
      <c r="Y108" s="7"/>
      <c r="Z108" s="28">
        <f t="shared" si="23"/>
        <v>230.85899999999995</v>
      </c>
      <c r="AA108" s="27">
        <f t="shared" si="21"/>
        <v>4.0292496578615884</v>
      </c>
      <c r="AB108" s="7"/>
      <c r="AC108" s="28">
        <f t="shared" ca="1" si="13"/>
        <v>0.17676898514579875</v>
      </c>
      <c r="AD108" s="27"/>
      <c r="AE108" s="7"/>
    </row>
    <row r="109" spans="1:31" s="26" customFormat="1" x14ac:dyDescent="0.25">
      <c r="A109" s="26">
        <v>24</v>
      </c>
      <c r="B109" s="26">
        <v>-642</v>
      </c>
      <c r="C109" s="26">
        <v>11570</v>
      </c>
      <c r="D109" s="26">
        <v>14281</v>
      </c>
      <c r="E109" s="26">
        <v>14682</v>
      </c>
      <c r="F109" s="26">
        <v>11963</v>
      </c>
      <c r="G109" s="27"/>
      <c r="H109" s="7"/>
      <c r="I109" s="28">
        <f t="shared" si="14"/>
        <v>-3112</v>
      </c>
      <c r="J109" s="27">
        <f t="shared" si="14"/>
        <v>2318</v>
      </c>
      <c r="K109" s="7"/>
      <c r="L109" s="124">
        <f t="shared" si="22"/>
        <v>0.79205471768075653</v>
      </c>
      <c r="M109" s="27">
        <f t="shared" ca="1" si="15"/>
        <v>1.0252754855146598E-8</v>
      </c>
      <c r="N109" s="44"/>
      <c r="O109" s="44"/>
      <c r="P109" s="7"/>
      <c r="Q109" s="28">
        <f t="shared" ca="1" si="16"/>
        <v>-3071.90356756954</v>
      </c>
      <c r="R109" s="27">
        <f t="shared" ca="1" si="17"/>
        <v>2296.8925844644973</v>
      </c>
      <c r="S109" s="7"/>
      <c r="T109" s="28">
        <f t="shared" ca="1" si="18"/>
        <v>0.79467342159846865</v>
      </c>
      <c r="U109" s="27">
        <f t="shared" ca="1" si="19"/>
        <v>0.5967756509355554</v>
      </c>
      <c r="V109" s="7"/>
      <c r="W109" s="28">
        <f t="shared" ca="1" si="20"/>
        <v>0.79195346179275417</v>
      </c>
      <c r="X109" s="27">
        <f t="shared" ca="1" si="24"/>
        <v>225.20456957124281</v>
      </c>
      <c r="Y109" s="7"/>
      <c r="Z109" s="28">
        <f t="shared" si="23"/>
        <v>225.08099999999996</v>
      </c>
      <c r="AA109" s="27">
        <f t="shared" si="21"/>
        <v>3.9284045336813564</v>
      </c>
      <c r="AB109" s="7"/>
      <c r="AC109" s="28">
        <f t="shared" ca="1" si="13"/>
        <v>0.12356957124285373</v>
      </c>
      <c r="AD109" s="27"/>
      <c r="AE109" s="7"/>
    </row>
    <row r="110" spans="1:31" s="26" customFormat="1" x14ac:dyDescent="0.25">
      <c r="A110" s="26">
        <v>25</v>
      </c>
      <c r="B110" s="26">
        <v>-627</v>
      </c>
      <c r="C110" s="26">
        <v>11685</v>
      </c>
      <c r="D110" s="26">
        <v>14420</v>
      </c>
      <c r="E110" s="26">
        <v>14556</v>
      </c>
      <c r="F110" s="26">
        <v>11815</v>
      </c>
      <c r="G110" s="27"/>
      <c r="H110" s="7"/>
      <c r="I110" s="28">
        <f t="shared" si="14"/>
        <v>-2871</v>
      </c>
      <c r="J110" s="27">
        <f t="shared" si="14"/>
        <v>2605</v>
      </c>
      <c r="K110" s="7"/>
      <c r="L110" s="124">
        <f t="shared" si="22"/>
        <v>0.72888777826844631</v>
      </c>
      <c r="M110" s="27">
        <f t="shared" ca="1" si="15"/>
        <v>1.4411944337818148E-7</v>
      </c>
      <c r="N110" s="44"/>
      <c r="O110" s="44"/>
      <c r="P110" s="7"/>
      <c r="Q110" s="28">
        <f t="shared" ca="1" si="16"/>
        <v>-2830.90356756954</v>
      </c>
      <c r="R110" s="27">
        <f t="shared" ca="1" si="17"/>
        <v>2583.8925844644973</v>
      </c>
      <c r="S110" s="7"/>
      <c r="T110" s="28">
        <f t="shared" ca="1" si="18"/>
        <v>0.73232892074007849</v>
      </c>
      <c r="U110" s="27">
        <f t="shared" ca="1" si="19"/>
        <v>0.67134361853532709</v>
      </c>
      <c r="V110" s="7"/>
      <c r="W110" s="28">
        <f t="shared" ca="1" si="20"/>
        <v>0.72926740893551389</v>
      </c>
      <c r="X110" s="27">
        <f t="shared" ca="1" si="24"/>
        <v>219.57256063882051</v>
      </c>
      <c r="Y110" s="7"/>
      <c r="Z110" s="28">
        <f t="shared" si="23"/>
        <v>219.43799999999996</v>
      </c>
      <c r="AA110" s="27">
        <f t="shared" si="21"/>
        <v>3.8299156039913163</v>
      </c>
      <c r="AB110" s="7"/>
      <c r="AC110" s="28">
        <f t="shared" ca="1" si="13"/>
        <v>0.13456063882054536</v>
      </c>
      <c r="AD110" s="27"/>
      <c r="AE110" s="7"/>
    </row>
    <row r="111" spans="1:31" s="26" customFormat="1" x14ac:dyDescent="0.25">
      <c r="A111" s="26">
        <v>26</v>
      </c>
      <c r="B111" s="26">
        <v>-619</v>
      </c>
      <c r="C111" s="26">
        <v>11811</v>
      </c>
      <c r="D111" s="26">
        <v>14547</v>
      </c>
      <c r="E111" s="26">
        <v>14417</v>
      </c>
      <c r="F111" s="26">
        <v>11680</v>
      </c>
      <c r="G111" s="27"/>
      <c r="H111" s="7"/>
      <c r="I111" s="28">
        <f t="shared" si="14"/>
        <v>-2606</v>
      </c>
      <c r="J111" s="27">
        <f t="shared" si="14"/>
        <v>2867</v>
      </c>
      <c r="K111" s="7"/>
      <c r="L111" s="124">
        <f t="shared" si="22"/>
        <v>0.65958728431671665</v>
      </c>
      <c r="M111" s="27">
        <f t="shared" ca="1" si="15"/>
        <v>6.6442232347011411E-7</v>
      </c>
      <c r="N111" s="44"/>
      <c r="O111" s="44"/>
      <c r="P111" s="7"/>
      <c r="Q111" s="28">
        <f t="shared" ca="1" si="16"/>
        <v>-2565.90356756954</v>
      </c>
      <c r="R111" s="27">
        <f t="shared" ca="1" si="17"/>
        <v>2845.8925844644973</v>
      </c>
      <c r="S111" s="7"/>
      <c r="T111" s="28">
        <f t="shared" ca="1" si="18"/>
        <v>0.66377583888334246</v>
      </c>
      <c r="U111" s="27">
        <f t="shared" ca="1" si="19"/>
        <v>0.73941611857414302</v>
      </c>
      <c r="V111" s="7"/>
      <c r="W111" s="28">
        <f t="shared" ca="1" si="20"/>
        <v>0.66040240536507089</v>
      </c>
      <c r="X111" s="27">
        <f t="shared" ca="1" si="24"/>
        <v>213.97370970265524</v>
      </c>
      <c r="Y111" s="7"/>
      <c r="Z111" s="28">
        <f t="shared" si="23"/>
        <v>213.86699999999996</v>
      </c>
      <c r="AA111" s="27">
        <f t="shared" si="21"/>
        <v>3.7326833113627118</v>
      </c>
      <c r="AB111" s="7"/>
      <c r="AC111" s="28">
        <f t="shared" ca="1" si="13"/>
        <v>0.10670970265528013</v>
      </c>
      <c r="AD111" s="27"/>
      <c r="AE111" s="7"/>
    </row>
    <row r="112" spans="1:31" s="26" customFormat="1" x14ac:dyDescent="0.25">
      <c r="A112" s="26">
        <v>27</v>
      </c>
      <c r="B112" s="26">
        <v>-627</v>
      </c>
      <c r="C112" s="26">
        <v>11967</v>
      </c>
      <c r="D112" s="26">
        <v>14672</v>
      </c>
      <c r="E112" s="26">
        <v>14278</v>
      </c>
      <c r="F112" s="26">
        <v>11560</v>
      </c>
      <c r="G112" s="27"/>
      <c r="H112" s="7"/>
      <c r="I112" s="28">
        <f t="shared" si="14"/>
        <v>-2311</v>
      </c>
      <c r="J112" s="27">
        <f t="shared" si="14"/>
        <v>3112</v>
      </c>
      <c r="K112" s="7"/>
      <c r="L112" s="124">
        <f t="shared" si="22"/>
        <v>0.5830350891272551</v>
      </c>
      <c r="M112" s="27">
        <f t="shared" ca="1" si="15"/>
        <v>5.8018389156653352E-7</v>
      </c>
      <c r="N112" s="44"/>
      <c r="O112" s="44"/>
      <c r="P112" s="7"/>
      <c r="Q112" s="28">
        <f t="shared" ca="1" si="16"/>
        <v>-2270.90356756954</v>
      </c>
      <c r="R112" s="27">
        <f t="shared" ca="1" si="17"/>
        <v>3090.8925844644973</v>
      </c>
      <c r="S112" s="7"/>
      <c r="T112" s="28">
        <f t="shared" ca="1" si="18"/>
        <v>0.58746203077867398</v>
      </c>
      <c r="U112" s="27">
        <f t="shared" ca="1" si="19"/>
        <v>0.80307170067150913</v>
      </c>
      <c r="V112" s="7"/>
      <c r="W112" s="28">
        <f t="shared" ca="1" si="20"/>
        <v>0.58379678715900163</v>
      </c>
      <c r="X112" s="27">
        <f t="shared" ca="1" si="24"/>
        <v>208.2198364668551</v>
      </c>
      <c r="Y112" s="7"/>
      <c r="Z112" s="28">
        <f t="shared" si="23"/>
        <v>208.22399999999996</v>
      </c>
      <c r="AA112" s="27">
        <f t="shared" si="21"/>
        <v>3.6341943816726716</v>
      </c>
      <c r="AB112" s="7"/>
      <c r="AC112" s="28">
        <f t="shared" ca="1" si="13"/>
        <v>-4.1635331448617308E-3</v>
      </c>
      <c r="AD112" s="27"/>
      <c r="AE112" s="7"/>
    </row>
    <row r="113" spans="1:31" s="26" customFormat="1" x14ac:dyDescent="0.25">
      <c r="A113" s="26">
        <v>28</v>
      </c>
      <c r="B113" s="26">
        <v>-608</v>
      </c>
      <c r="C113" s="26">
        <v>12126</v>
      </c>
      <c r="D113" s="26">
        <v>14781</v>
      </c>
      <c r="E113" s="26">
        <v>14128</v>
      </c>
      <c r="F113" s="26">
        <v>11460</v>
      </c>
      <c r="G113" s="27"/>
      <c r="H113" s="7"/>
      <c r="I113" s="28">
        <f t="shared" si="14"/>
        <v>-2002</v>
      </c>
      <c r="J113" s="27">
        <f t="shared" si="14"/>
        <v>3321</v>
      </c>
      <c r="K113" s="7"/>
      <c r="L113" s="124">
        <f t="shared" si="22"/>
        <v>0.50339180600619315</v>
      </c>
      <c r="M113" s="27">
        <f t="shared" ca="1" si="15"/>
        <v>4.8582282389450405E-8</v>
      </c>
      <c r="N113" s="44"/>
      <c r="O113" s="44"/>
      <c r="P113" s="7"/>
      <c r="Q113" s="28">
        <f t="shared" ca="1" si="16"/>
        <v>-1961.90356756954</v>
      </c>
      <c r="R113" s="27">
        <f t="shared" ca="1" si="17"/>
        <v>3299.8925844644973</v>
      </c>
      <c r="S113" s="7"/>
      <c r="T113" s="28">
        <f t="shared" ca="1" si="18"/>
        <v>0.50752655042497041</v>
      </c>
      <c r="U113" s="27">
        <f t="shared" ca="1" si="19"/>
        <v>0.85737380948109887</v>
      </c>
      <c r="V113" s="7"/>
      <c r="W113" s="28">
        <f t="shared" ca="1" si="20"/>
        <v>0.5036122198950238</v>
      </c>
      <c r="X113" s="27">
        <f t="shared" ca="1" si="24"/>
        <v>202.63390219944938</v>
      </c>
      <c r="Y113" s="7"/>
      <c r="Z113" s="28">
        <f t="shared" si="23"/>
        <v>202.75199999999995</v>
      </c>
      <c r="AA113" s="27">
        <f t="shared" si="21"/>
        <v>3.5386899650035422</v>
      </c>
      <c r="AB113" s="7"/>
      <c r="AC113" s="28">
        <f t="shared" ca="1" si="13"/>
        <v>-0.11809780055057217</v>
      </c>
      <c r="AD113" s="27"/>
      <c r="AE113" s="7"/>
    </row>
    <row r="114" spans="1:31" s="26" customFormat="1" x14ac:dyDescent="0.25">
      <c r="A114" s="26">
        <v>29</v>
      </c>
      <c r="B114" s="26">
        <v>-603</v>
      </c>
      <c r="C114" s="26">
        <v>12283</v>
      </c>
      <c r="D114" s="26">
        <v>14869</v>
      </c>
      <c r="E114" s="26">
        <v>13970</v>
      </c>
      <c r="F114" s="26">
        <v>11377</v>
      </c>
      <c r="G114" s="27"/>
      <c r="H114" s="7"/>
      <c r="I114" s="28">
        <f t="shared" si="14"/>
        <v>-1687</v>
      </c>
      <c r="J114" s="27">
        <f t="shared" si="14"/>
        <v>3492</v>
      </c>
      <c r="K114" s="7"/>
      <c r="L114" s="124">
        <f t="shared" si="22"/>
        <v>0.41986341351288653</v>
      </c>
      <c r="M114" s="27">
        <f t="shared" ca="1" si="15"/>
        <v>4.232130674361034E-6</v>
      </c>
      <c r="N114" s="44"/>
      <c r="O114" s="44"/>
      <c r="P114" s="7"/>
      <c r="Q114" s="28">
        <f t="shared" ca="1" si="16"/>
        <v>-1646.90356756954</v>
      </c>
      <c r="R114" s="27">
        <f t="shared" ca="1" si="17"/>
        <v>3470.8925844644973</v>
      </c>
      <c r="S114" s="7"/>
      <c r="T114" s="28">
        <f t="shared" ca="1" si="18"/>
        <v>0.42603892482168043</v>
      </c>
      <c r="U114" s="27">
        <f t="shared" ca="1" si="19"/>
        <v>0.90180280759803599</v>
      </c>
      <c r="V114" s="7"/>
      <c r="W114" s="28">
        <f t="shared" ca="1" si="20"/>
        <v>0.42192062781245793</v>
      </c>
      <c r="X114" s="27">
        <f t="shared" ca="1" si="24"/>
        <v>197.27755946476418</v>
      </c>
      <c r="Y114" s="7"/>
      <c r="Z114" s="28">
        <f t="shared" si="23"/>
        <v>197.32499999999996</v>
      </c>
      <c r="AA114" s="27">
        <f t="shared" si="21"/>
        <v>3.4439709464978097</v>
      </c>
      <c r="AB114" s="7"/>
      <c r="AC114" s="28">
        <f t="shared" ca="1" si="13"/>
        <v>-4.744053523577918E-2</v>
      </c>
      <c r="AD114" s="27"/>
      <c r="AE114" s="7"/>
    </row>
    <row r="115" spans="1:31" s="26" customFormat="1" x14ac:dyDescent="0.25">
      <c r="A115" s="26">
        <v>30</v>
      </c>
      <c r="B115" s="26">
        <v>-628</v>
      </c>
      <c r="C115" s="26">
        <v>12451</v>
      </c>
      <c r="D115" s="26">
        <v>14937</v>
      </c>
      <c r="E115" s="26">
        <v>13791</v>
      </c>
      <c r="F115" s="26">
        <v>11300</v>
      </c>
      <c r="G115" s="27"/>
      <c r="H115" s="7"/>
      <c r="I115" s="28">
        <f t="shared" si="14"/>
        <v>-1340</v>
      </c>
      <c r="J115" s="27">
        <f t="shared" si="14"/>
        <v>3637</v>
      </c>
      <c r="K115" s="7"/>
      <c r="L115" s="124">
        <f t="shared" si="22"/>
        <v>0.32887514814779029</v>
      </c>
      <c r="M115" s="27">
        <f t="shared" ca="1" si="15"/>
        <v>9.6508147506675004E-6</v>
      </c>
      <c r="N115" s="44"/>
      <c r="O115" s="44"/>
      <c r="P115" s="7"/>
      <c r="Q115" s="28">
        <f t="shared" ca="1" si="16"/>
        <v>-1299.90356756954</v>
      </c>
      <c r="R115" s="27">
        <f t="shared" ca="1" si="17"/>
        <v>3615.8925844644973</v>
      </c>
      <c r="S115" s="7"/>
      <c r="T115" s="28">
        <f t="shared" ca="1" si="18"/>
        <v>0.33627319122059585</v>
      </c>
      <c r="U115" s="27">
        <f t="shared" ca="1" si="19"/>
        <v>0.93947651945157917</v>
      </c>
      <c r="V115" s="7"/>
      <c r="W115" s="28">
        <f t="shared" ca="1" si="20"/>
        <v>0.33198172419718414</v>
      </c>
      <c r="X115" s="27">
        <f t="shared" ca="1" si="24"/>
        <v>191.66620175107801</v>
      </c>
      <c r="Y115" s="7"/>
      <c r="Z115" s="28">
        <f t="shared" si="23"/>
        <v>191.67299999999997</v>
      </c>
      <c r="AA115" s="27">
        <f t="shared" si="21"/>
        <v>3.3453249371750911</v>
      </c>
      <c r="AB115" s="7"/>
      <c r="AC115" s="28">
        <f t="shared" ca="1" si="13"/>
        <v>-6.7982489219673425E-3</v>
      </c>
      <c r="AD115" s="27"/>
      <c r="AE115" s="7"/>
    </row>
    <row r="116" spans="1:31" s="26" customFormat="1" x14ac:dyDescent="0.25">
      <c r="A116" s="26">
        <v>31</v>
      </c>
      <c r="B116" s="26">
        <v>-642</v>
      </c>
      <c r="C116" s="26">
        <v>12633</v>
      </c>
      <c r="D116" s="26">
        <v>14984</v>
      </c>
      <c r="E116" s="26">
        <v>13593</v>
      </c>
      <c r="F116" s="26">
        <v>11236</v>
      </c>
      <c r="G116" s="27"/>
      <c r="H116" s="7"/>
      <c r="I116" s="28">
        <f t="shared" si="14"/>
        <v>-960</v>
      </c>
      <c r="J116" s="27">
        <f t="shared" si="14"/>
        <v>3748</v>
      </c>
      <c r="K116" s="7"/>
      <c r="L116" s="124">
        <f t="shared" si="22"/>
        <v>0.23255282532736216</v>
      </c>
      <c r="M116" s="27">
        <f t="shared" ca="1" si="15"/>
        <v>9.8702753913651808E-7</v>
      </c>
      <c r="N116" s="44"/>
      <c r="O116" s="44"/>
      <c r="P116" s="7"/>
      <c r="Q116" s="28">
        <f t="shared" ca="1" si="16"/>
        <v>-919.90356756953997</v>
      </c>
      <c r="R116" s="27">
        <f t="shared" ca="1" si="17"/>
        <v>3726.8925844644973</v>
      </c>
      <c r="S116" s="7"/>
      <c r="T116" s="28">
        <f t="shared" ca="1" si="18"/>
        <v>0.23797065874678566</v>
      </c>
      <c r="U116" s="27">
        <f t="shared" ca="1" si="19"/>
        <v>0.96831639542222259</v>
      </c>
      <c r="V116" s="7"/>
      <c r="W116" s="28">
        <f t="shared" ca="1" si="20"/>
        <v>0.23354631792377972</v>
      </c>
      <c r="X116" s="27">
        <f t="shared" ca="1" si="24"/>
        <v>185.76445838428049</v>
      </c>
      <c r="Y116" s="7"/>
      <c r="Z116" s="28">
        <f t="shared" si="23"/>
        <v>185.89499999999998</v>
      </c>
      <c r="AA116" s="27">
        <f t="shared" si="21"/>
        <v>3.2444798129948587</v>
      </c>
      <c r="AB116" s="7"/>
      <c r="AC116" s="28">
        <f t="shared" ca="1" si="13"/>
        <v>-0.13054161571949408</v>
      </c>
      <c r="AD116" s="27"/>
      <c r="AE116" s="7"/>
    </row>
    <row r="117" spans="1:31" s="26" customFormat="1" x14ac:dyDescent="0.25">
      <c r="A117" s="26">
        <v>32</v>
      </c>
      <c r="B117" s="26">
        <v>-629</v>
      </c>
      <c r="C117" s="26">
        <v>12825</v>
      </c>
      <c r="D117" s="26">
        <v>15028</v>
      </c>
      <c r="E117" s="26">
        <v>13414</v>
      </c>
      <c r="F117" s="26">
        <v>11199</v>
      </c>
      <c r="G117" s="27"/>
      <c r="H117" s="7"/>
      <c r="I117" s="28">
        <f t="shared" si="14"/>
        <v>-589</v>
      </c>
      <c r="J117" s="27">
        <f t="shared" si="14"/>
        <v>3829</v>
      </c>
      <c r="K117" s="7"/>
      <c r="L117" s="124">
        <f t="shared" si="22"/>
        <v>0.13587563305197309</v>
      </c>
      <c r="M117" s="27">
        <f t="shared" ca="1" si="15"/>
        <v>2.5572967169990639E-6</v>
      </c>
      <c r="N117" s="44"/>
      <c r="O117" s="44"/>
      <c r="P117" s="7"/>
      <c r="Q117" s="28">
        <f t="shared" ca="1" si="16"/>
        <v>-548.90356756953997</v>
      </c>
      <c r="R117" s="27">
        <f t="shared" ca="1" si="17"/>
        <v>3807.8925844644973</v>
      </c>
      <c r="S117" s="7"/>
      <c r="T117" s="28">
        <f t="shared" ca="1" si="18"/>
        <v>0.14199634414735518</v>
      </c>
      <c r="U117" s="27">
        <f t="shared" ca="1" si="19"/>
        <v>0.98936171031971909</v>
      </c>
      <c r="V117" s="7"/>
      <c r="W117" s="28">
        <f t="shared" ca="1" si="20"/>
        <v>0.13747478805290297</v>
      </c>
      <c r="X117" s="27">
        <f t="shared" ca="1" si="24"/>
        <v>180.1151479826766</v>
      </c>
      <c r="Y117" s="7"/>
      <c r="Z117" s="28">
        <f t="shared" si="23"/>
        <v>180.23399999999998</v>
      </c>
      <c r="AA117" s="27">
        <f t="shared" si="21"/>
        <v>3.1456767240394594</v>
      </c>
      <c r="AB117" s="7"/>
      <c r="AC117" s="28">
        <f t="shared" ca="1" si="13"/>
        <v>-0.11885201732337691</v>
      </c>
      <c r="AD117" s="27"/>
      <c r="AE117" s="7"/>
    </row>
    <row r="118" spans="1:31" s="26" customFormat="1" x14ac:dyDescent="0.25">
      <c r="A118" s="26">
        <v>33</v>
      </c>
      <c r="B118" s="26">
        <v>-636</v>
      </c>
      <c r="C118" s="26">
        <v>13014</v>
      </c>
      <c r="D118" s="26">
        <v>15045</v>
      </c>
      <c r="E118" s="26">
        <v>13224</v>
      </c>
      <c r="F118" s="26">
        <v>11185</v>
      </c>
      <c r="G118" s="27"/>
      <c r="H118" s="7"/>
      <c r="I118" s="28">
        <f t="shared" si="14"/>
        <v>-210</v>
      </c>
      <c r="J118" s="27">
        <f t="shared" si="14"/>
        <v>3860</v>
      </c>
      <c r="K118" s="7"/>
      <c r="L118" s="124">
        <f t="shared" si="22"/>
        <v>3.6771464314488342E-2</v>
      </c>
      <c r="M118" s="27">
        <f t="shared" ca="1" si="15"/>
        <v>6.8729730707171625E-6</v>
      </c>
      <c r="N118" s="44"/>
      <c r="O118" s="44"/>
      <c r="P118" s="7"/>
      <c r="Q118" s="28">
        <f t="shared" ca="1" si="16"/>
        <v>-169.90356756954</v>
      </c>
      <c r="R118" s="27">
        <f t="shared" ca="1" si="17"/>
        <v>3838.8925844644973</v>
      </c>
      <c r="S118" s="7"/>
      <c r="T118" s="28">
        <f t="shared" ca="1" si="18"/>
        <v>4.3952502548476081E-2</v>
      </c>
      <c r="U118" s="27">
        <f t="shared" ca="1" si="19"/>
        <v>0.99741609009530419</v>
      </c>
      <c r="V118" s="7"/>
      <c r="W118" s="28">
        <f t="shared" ca="1" si="20"/>
        <v>3.9393099886172012E-2</v>
      </c>
      <c r="X118" s="27">
        <f t="shared" ca="1" si="24"/>
        <v>174.46611094499849</v>
      </c>
      <c r="Y118" s="7"/>
      <c r="Z118" s="28">
        <f t="shared" si="23"/>
        <v>174.51</v>
      </c>
      <c r="AA118" s="27">
        <f t="shared" si="21"/>
        <v>3.0457740776553042</v>
      </c>
      <c r="AB118" s="7"/>
      <c r="AC118" s="28">
        <f t="shared" ca="1" si="13"/>
        <v>-4.388905500150031E-2</v>
      </c>
      <c r="AD118" s="27"/>
      <c r="AE118" s="7"/>
    </row>
    <row r="119" spans="1:31" s="26" customFormat="1" x14ac:dyDescent="0.25">
      <c r="A119" s="26">
        <v>34</v>
      </c>
      <c r="B119" s="26">
        <v>-614</v>
      </c>
      <c r="C119" s="26">
        <v>13206</v>
      </c>
      <c r="D119" s="26">
        <v>15046</v>
      </c>
      <c r="E119" s="26">
        <v>13041</v>
      </c>
      <c r="F119" s="26">
        <v>11186</v>
      </c>
      <c r="G119" s="27"/>
      <c r="H119" s="7"/>
      <c r="I119" s="28">
        <f t="shared" si="14"/>
        <v>165</v>
      </c>
      <c r="J119" s="27">
        <f t="shared" si="14"/>
        <v>3860</v>
      </c>
      <c r="K119" s="7"/>
      <c r="L119" s="124">
        <f t="shared" si="22"/>
        <v>-5.9270114344972681E-2</v>
      </c>
      <c r="M119" s="27">
        <f t="shared" ca="1" si="15"/>
        <v>2.7328136106217297E-6</v>
      </c>
      <c r="N119" s="44"/>
      <c r="O119" s="44"/>
      <c r="P119" s="7"/>
      <c r="Q119" s="28">
        <f t="shared" ca="1" si="16"/>
        <v>205.09643243046</v>
      </c>
      <c r="R119" s="27">
        <f t="shared" ca="1" si="17"/>
        <v>3838.8925844644973</v>
      </c>
      <c r="S119" s="7"/>
      <c r="T119" s="28">
        <f t="shared" ca="1" si="18"/>
        <v>-5.3056575550678713E-2</v>
      </c>
      <c r="U119" s="27">
        <f t="shared" ca="1" si="19"/>
        <v>0.99741609009530419</v>
      </c>
      <c r="V119" s="7"/>
      <c r="W119" s="28">
        <f t="shared" ca="1" si="20"/>
        <v>-5.7616991962745119E-2</v>
      </c>
      <c r="X119" s="27">
        <f t="shared" ca="1" si="24"/>
        <v>168.89829248997626</v>
      </c>
      <c r="Y119" s="7"/>
      <c r="Z119" s="28">
        <f t="shared" si="23"/>
        <v>168.98399999999998</v>
      </c>
      <c r="AA119" s="27">
        <f t="shared" si="21"/>
        <v>2.9493271831900976</v>
      </c>
      <c r="AB119" s="7"/>
      <c r="AC119" s="28">
        <f t="shared" ca="1" si="13"/>
        <v>-8.5707510023723898E-2</v>
      </c>
      <c r="AD119" s="27"/>
      <c r="AE119" s="7"/>
    </row>
    <row r="120" spans="1:31" s="26" customFormat="1" x14ac:dyDescent="0.25">
      <c r="A120" s="26">
        <v>35</v>
      </c>
      <c r="B120" s="26">
        <v>-626</v>
      </c>
      <c r="C120" s="26">
        <v>13393</v>
      </c>
      <c r="D120" s="26">
        <v>15020</v>
      </c>
      <c r="E120" s="26">
        <v>12852</v>
      </c>
      <c r="F120" s="26">
        <v>11205</v>
      </c>
      <c r="G120" s="27"/>
      <c r="H120" s="7"/>
      <c r="I120" s="28">
        <f t="shared" si="14"/>
        <v>541</v>
      </c>
      <c r="J120" s="27">
        <f t="shared" si="14"/>
        <v>3815</v>
      </c>
      <c r="K120" s="7"/>
      <c r="L120" s="124">
        <f t="shared" si="22"/>
        <v>-0.15662247417995961</v>
      </c>
      <c r="M120" s="27">
        <f t="shared" ca="1" si="15"/>
        <v>3.2046301743349327E-6</v>
      </c>
      <c r="N120" s="44"/>
      <c r="O120" s="44"/>
      <c r="P120" s="7"/>
      <c r="Q120" s="28">
        <f t="shared" ca="1" si="16"/>
        <v>581.09643243046003</v>
      </c>
      <c r="R120" s="27">
        <f t="shared" ca="1" si="17"/>
        <v>3793.8925844644973</v>
      </c>
      <c r="S120" s="7"/>
      <c r="T120" s="28">
        <f t="shared" ca="1" si="18"/>
        <v>-0.15032434452476459</v>
      </c>
      <c r="U120" s="27">
        <f t="shared" ca="1" si="19"/>
        <v>0.98572424848558393</v>
      </c>
      <c r="V120" s="7"/>
      <c r="W120" s="28">
        <f t="shared" ca="1" si="20"/>
        <v>-0.15483232609269562</v>
      </c>
      <c r="X120" s="27">
        <f t="shared" ca="1" si="24"/>
        <v>163.27760271737611</v>
      </c>
      <c r="Y120" s="7"/>
      <c r="Z120" s="28">
        <f t="shared" si="23"/>
        <v>163.35</v>
      </c>
      <c r="AA120" s="27">
        <f t="shared" si="21"/>
        <v>2.8509953331327376</v>
      </c>
      <c r="AB120" s="7"/>
      <c r="AC120" s="28">
        <f t="shared" ca="1" si="13"/>
        <v>-7.239728262388212E-2</v>
      </c>
      <c r="AD120" s="27"/>
      <c r="AE120" s="7"/>
    </row>
    <row r="121" spans="1:31" s="26" customFormat="1" x14ac:dyDescent="0.25">
      <c r="A121" s="26">
        <v>36</v>
      </c>
      <c r="B121" s="26">
        <v>-607</v>
      </c>
      <c r="C121" s="26">
        <v>13565</v>
      </c>
      <c r="D121" s="26">
        <v>14983</v>
      </c>
      <c r="E121" s="26">
        <v>12666</v>
      </c>
      <c r="F121" s="26">
        <v>11239</v>
      </c>
      <c r="G121" s="27"/>
      <c r="H121" s="7"/>
      <c r="I121" s="28">
        <f t="shared" si="14"/>
        <v>899</v>
      </c>
      <c r="J121" s="27">
        <f t="shared" si="14"/>
        <v>3744</v>
      </c>
      <c r="K121" s="7"/>
      <c r="L121" s="124">
        <f t="shared" si="22"/>
        <v>-0.24959068341874424</v>
      </c>
      <c r="M121" s="27">
        <f t="shared" ca="1" si="15"/>
        <v>4.9746421240935426E-6</v>
      </c>
      <c r="N121" s="44"/>
      <c r="O121" s="44"/>
      <c r="P121" s="7"/>
      <c r="Q121" s="28">
        <f t="shared" ca="1" si="16"/>
        <v>939.09643243046003</v>
      </c>
      <c r="R121" s="27">
        <f t="shared" ca="1" si="17"/>
        <v>3722.8925844644973</v>
      </c>
      <c r="S121" s="7"/>
      <c r="T121" s="28">
        <f t="shared" ca="1" si="18"/>
        <v>-0.24293567775009103</v>
      </c>
      <c r="U121" s="27">
        <f t="shared" ca="1" si="19"/>
        <v>0.96727712061246962</v>
      </c>
      <c r="V121" s="7"/>
      <c r="W121" s="28">
        <f t="shared" ca="1" si="20"/>
        <v>-0.24736029284216499</v>
      </c>
      <c r="X121" s="27">
        <f t="shared" ca="1" si="24"/>
        <v>157.85964630215312</v>
      </c>
      <c r="Y121" s="7"/>
      <c r="Z121" s="28">
        <f t="shared" si="23"/>
        <v>157.887</v>
      </c>
      <c r="AA121" s="27">
        <f t="shared" si="21"/>
        <v>2.755647996096287</v>
      </c>
      <c r="AB121" s="7"/>
      <c r="AC121" s="28">
        <f t="shared" ca="1" si="13"/>
        <v>-2.7353697846876912E-2</v>
      </c>
      <c r="AD121" s="27"/>
      <c r="AE121" s="7"/>
    </row>
    <row r="122" spans="1:31" s="26" customFormat="1" x14ac:dyDescent="0.25">
      <c r="A122" s="26">
        <v>37</v>
      </c>
      <c r="B122" s="26">
        <v>-622</v>
      </c>
      <c r="C122" s="26">
        <v>13752</v>
      </c>
      <c r="D122" s="26">
        <v>14933</v>
      </c>
      <c r="E122" s="26">
        <v>12491</v>
      </c>
      <c r="F122" s="26">
        <v>11301</v>
      </c>
      <c r="G122" s="27"/>
      <c r="H122" s="7"/>
      <c r="I122" s="28">
        <f t="shared" si="14"/>
        <v>1261</v>
      </c>
      <c r="J122" s="27">
        <f t="shared" si="14"/>
        <v>3632</v>
      </c>
      <c r="K122" s="7"/>
      <c r="L122" s="124">
        <f t="shared" si="22"/>
        <v>-0.34250389872384085</v>
      </c>
      <c r="M122" s="27">
        <f t="shared" ca="1" si="15"/>
        <v>2.6554817305947618E-6</v>
      </c>
      <c r="N122" s="44"/>
      <c r="O122" s="44"/>
      <c r="P122" s="7"/>
      <c r="Q122" s="28">
        <f t="shared" ca="1" si="16"/>
        <v>1301.09643243046</v>
      </c>
      <c r="R122" s="27">
        <f t="shared" ca="1" si="17"/>
        <v>3610.8925844644973</v>
      </c>
      <c r="S122" s="7"/>
      <c r="T122" s="28">
        <f t="shared" ca="1" si="18"/>
        <v>-0.33658177447514182</v>
      </c>
      <c r="U122" s="27">
        <f t="shared" ca="1" si="19"/>
        <v>0.93817742593938802</v>
      </c>
      <c r="V122" s="7"/>
      <c r="W122" s="28">
        <f t="shared" ca="1" si="20"/>
        <v>-0.34087433383387949</v>
      </c>
      <c r="X122" s="27">
        <f t="shared" ca="1" si="24"/>
        <v>152.23643778533994</v>
      </c>
      <c r="Y122" s="7"/>
      <c r="Z122" s="28">
        <f t="shared" si="23"/>
        <v>152.28899999999999</v>
      </c>
      <c r="AA122" s="27">
        <f t="shared" si="21"/>
        <v>2.6579444645696446</v>
      </c>
      <c r="AB122" s="7"/>
      <c r="AC122" s="28">
        <f t="shared" ca="1" si="13"/>
        <v>-5.2562214660042628E-2</v>
      </c>
      <c r="AD122" s="27"/>
      <c r="AE122" s="7"/>
    </row>
    <row r="123" spans="1:31" s="26" customFormat="1" x14ac:dyDescent="0.25">
      <c r="A123" s="26">
        <v>38</v>
      </c>
      <c r="B123" s="26">
        <v>-614</v>
      </c>
      <c r="C123" s="26">
        <v>13916</v>
      </c>
      <c r="D123" s="26">
        <v>14855</v>
      </c>
      <c r="E123" s="26">
        <v>12309</v>
      </c>
      <c r="F123" s="26">
        <v>11365</v>
      </c>
      <c r="G123" s="27"/>
      <c r="H123" s="7"/>
      <c r="I123" s="28">
        <f t="shared" si="14"/>
        <v>1607</v>
      </c>
      <c r="J123" s="27">
        <f t="shared" si="14"/>
        <v>3490</v>
      </c>
      <c r="K123" s="7"/>
      <c r="L123" s="124">
        <f t="shared" si="22"/>
        <v>-0.43102827012297446</v>
      </c>
      <c r="M123" s="27">
        <f t="shared" ca="1" si="15"/>
        <v>6.636167381569995E-7</v>
      </c>
      <c r="N123" s="44"/>
      <c r="O123" s="44"/>
      <c r="P123" s="7"/>
      <c r="Q123" s="28">
        <f t="shared" ca="1" si="16"/>
        <v>1647.09643243046</v>
      </c>
      <c r="R123" s="27">
        <f t="shared" ca="1" si="17"/>
        <v>3468.8925844644973</v>
      </c>
      <c r="S123" s="7"/>
      <c r="T123" s="28">
        <f t="shared" ca="1" si="18"/>
        <v>-0.42608881720129527</v>
      </c>
      <c r="U123" s="27">
        <f t="shared" ca="1" si="19"/>
        <v>0.90128317019315962</v>
      </c>
      <c r="V123" s="7"/>
      <c r="W123" s="28">
        <f t="shared" ca="1" si="20"/>
        <v>-0.43021364337522</v>
      </c>
      <c r="X123" s="27">
        <f t="shared" ca="1" si="24"/>
        <v>146.68762315170954</v>
      </c>
      <c r="Y123" s="7"/>
      <c r="Z123" s="28">
        <f t="shared" si="23"/>
        <v>146.76299999999998</v>
      </c>
      <c r="AA123" s="27">
        <f t="shared" si="21"/>
        <v>2.5614975701044376</v>
      </c>
      <c r="AB123" s="7"/>
      <c r="AC123" s="28">
        <f t="shared" ca="1" si="13"/>
        <v>-7.5376848290432008E-2</v>
      </c>
      <c r="AD123" s="27"/>
      <c r="AE123" s="7"/>
    </row>
    <row r="124" spans="1:31" s="26" customFormat="1" x14ac:dyDescent="0.25">
      <c r="A124" s="26">
        <v>39</v>
      </c>
      <c r="B124" s="26">
        <v>-636</v>
      </c>
      <c r="C124" s="26">
        <v>14096</v>
      </c>
      <c r="D124" s="26">
        <v>14769</v>
      </c>
      <c r="E124" s="26">
        <v>12147</v>
      </c>
      <c r="F124" s="26">
        <v>11457</v>
      </c>
      <c r="G124" s="27"/>
      <c r="H124" s="7"/>
      <c r="I124" s="28">
        <f t="shared" si="14"/>
        <v>1949</v>
      </c>
      <c r="J124" s="27">
        <f t="shared" si="14"/>
        <v>3312</v>
      </c>
      <c r="K124" s="7"/>
      <c r="L124" s="124">
        <f t="shared" si="22"/>
        <v>-0.51849733581556368</v>
      </c>
      <c r="M124" s="27">
        <f t="shared" ca="1" si="15"/>
        <v>4.8040967616996643E-10</v>
      </c>
      <c r="N124" s="44"/>
      <c r="O124" s="44"/>
      <c r="P124" s="7"/>
      <c r="Q124" s="28">
        <f t="shared" ca="1" si="16"/>
        <v>1989.09643243046</v>
      </c>
      <c r="R124" s="27">
        <f t="shared" ca="1" si="17"/>
        <v>3290.8925844644973</v>
      </c>
      <c r="S124" s="7"/>
      <c r="T124" s="28">
        <f t="shared" ca="1" si="18"/>
        <v>-0.51456109642772441</v>
      </c>
      <c r="U124" s="27">
        <f t="shared" ca="1" si="19"/>
        <v>0.85503544115915486</v>
      </c>
      <c r="V124" s="7"/>
      <c r="W124" s="28">
        <f t="shared" ca="1" si="20"/>
        <v>-0.51847541756572091</v>
      </c>
      <c r="X124" s="27">
        <f t="shared" ca="1" si="24"/>
        <v>140.97264386648641</v>
      </c>
      <c r="Y124" s="7"/>
      <c r="Z124" s="28">
        <f t="shared" si="23"/>
        <v>141.03899999999999</v>
      </c>
      <c r="AA124" s="27">
        <f t="shared" si="21"/>
        <v>2.4615949237202823</v>
      </c>
      <c r="AB124" s="7"/>
      <c r="AC124" s="28">
        <f t="shared" ca="1" si="13"/>
        <v>-6.6356133513579607E-2</v>
      </c>
      <c r="AD124" s="27"/>
      <c r="AE124" s="7"/>
    </row>
    <row r="125" spans="1:31" s="26" customFormat="1" x14ac:dyDescent="0.25">
      <c r="A125" s="26">
        <v>40</v>
      </c>
      <c r="B125" s="26">
        <v>-639</v>
      </c>
      <c r="C125" s="26">
        <v>14253</v>
      </c>
      <c r="D125" s="26">
        <v>14662</v>
      </c>
      <c r="E125" s="26">
        <v>11982</v>
      </c>
      <c r="F125" s="26">
        <v>11570</v>
      </c>
      <c r="G125" s="27"/>
      <c r="H125" s="7"/>
      <c r="I125" s="28">
        <f t="shared" si="14"/>
        <v>2271</v>
      </c>
      <c r="J125" s="27">
        <f t="shared" si="14"/>
        <v>3092</v>
      </c>
      <c r="K125" s="7"/>
      <c r="L125" s="124">
        <f t="shared" si="22"/>
        <v>-0.60117766887239332</v>
      </c>
      <c r="M125" s="27">
        <f t="shared" ca="1" si="15"/>
        <v>1.1273708840494566E-7</v>
      </c>
      <c r="N125" s="44"/>
      <c r="O125" s="44"/>
      <c r="P125" s="7"/>
      <c r="Q125" s="28">
        <f t="shared" ca="1" si="16"/>
        <v>2311.09643243046</v>
      </c>
      <c r="R125" s="27">
        <f t="shared" ca="1" si="17"/>
        <v>3070.8925844644973</v>
      </c>
      <c r="S125" s="7"/>
      <c r="T125" s="28">
        <f t="shared" ca="1" si="18"/>
        <v>-0.59785955815553204</v>
      </c>
      <c r="U125" s="27">
        <f t="shared" ca="1" si="19"/>
        <v>0.79787532662274452</v>
      </c>
      <c r="V125" s="7"/>
      <c r="W125" s="28">
        <f t="shared" ca="1" si="20"/>
        <v>-0.60151343231353149</v>
      </c>
      <c r="X125" s="27">
        <f t="shared" ca="1" si="24"/>
        <v>135.19195924300197</v>
      </c>
      <c r="Y125" s="7"/>
      <c r="Z125" s="28">
        <f t="shared" si="23"/>
        <v>135.28799999999998</v>
      </c>
      <c r="AA125" s="27">
        <f t="shared" si="21"/>
        <v>2.3612210384380883</v>
      </c>
      <c r="AB125" s="7"/>
      <c r="AC125" s="28">
        <f t="shared" ca="1" si="13"/>
        <v>-9.6040756998007737E-2</v>
      </c>
      <c r="AD125" s="27"/>
      <c r="AE125" s="7"/>
    </row>
    <row r="126" spans="1:31" s="26" customFormat="1" x14ac:dyDescent="0.25">
      <c r="A126" s="26">
        <v>41</v>
      </c>
      <c r="B126" s="26">
        <v>-623</v>
      </c>
      <c r="C126" s="26">
        <v>14408</v>
      </c>
      <c r="D126" s="26">
        <v>14545</v>
      </c>
      <c r="E126" s="26">
        <v>11843</v>
      </c>
      <c r="F126" s="26">
        <v>11694</v>
      </c>
      <c r="G126" s="27"/>
      <c r="H126" s="7"/>
      <c r="I126" s="28">
        <f t="shared" si="14"/>
        <v>2565</v>
      </c>
      <c r="J126" s="27">
        <f t="shared" si="14"/>
        <v>2851</v>
      </c>
      <c r="K126" s="7"/>
      <c r="L126" s="124">
        <f t="shared" si="22"/>
        <v>-0.67597472892329347</v>
      </c>
      <c r="M126" s="27">
        <f t="shared" ca="1" si="15"/>
        <v>1.7117902101317188E-6</v>
      </c>
      <c r="N126" s="44"/>
      <c r="O126" s="44"/>
      <c r="P126" s="7"/>
      <c r="Q126" s="28">
        <f t="shared" ca="1" si="16"/>
        <v>2605.09643243046</v>
      </c>
      <c r="R126" s="27">
        <f t="shared" ca="1" si="17"/>
        <v>2829.8925844644973</v>
      </c>
      <c r="S126" s="7"/>
      <c r="T126" s="28">
        <f t="shared" ca="1" si="18"/>
        <v>-0.67391467538526939</v>
      </c>
      <c r="U126" s="27">
        <f t="shared" ca="1" si="19"/>
        <v>0.73525901933513138</v>
      </c>
      <c r="V126" s="7"/>
      <c r="W126" s="28">
        <f t="shared" ca="1" si="20"/>
        <v>-0.67728308293124839</v>
      </c>
      <c r="X126" s="27">
        <f t="shared" ca="1" si="24"/>
        <v>129.55469183334651</v>
      </c>
      <c r="Y126" s="7"/>
      <c r="Z126" s="28">
        <f t="shared" si="23"/>
        <v>129.68099999999998</v>
      </c>
      <c r="AA126" s="27">
        <f t="shared" si="21"/>
        <v>2.2633604272787662</v>
      </c>
      <c r="AB126" s="7"/>
      <c r="AC126" s="28">
        <f t="shared" ca="1" si="13"/>
        <v>-0.12630816665347311</v>
      </c>
      <c r="AD126" s="27"/>
      <c r="AE126" s="7"/>
    </row>
    <row r="127" spans="1:31" s="26" customFormat="1" x14ac:dyDescent="0.25">
      <c r="A127" s="26">
        <v>42</v>
      </c>
      <c r="B127" s="26">
        <v>-626</v>
      </c>
      <c r="C127" s="26">
        <v>14526</v>
      </c>
      <c r="D127" s="26">
        <v>14399</v>
      </c>
      <c r="E127" s="26">
        <v>11691</v>
      </c>
      <c r="F127" s="26">
        <v>11821</v>
      </c>
      <c r="G127" s="27"/>
      <c r="H127" s="7"/>
      <c r="I127" s="28">
        <f t="shared" si="14"/>
        <v>2835</v>
      </c>
      <c r="J127" s="27">
        <f t="shared" si="14"/>
        <v>2578</v>
      </c>
      <c r="K127" s="7"/>
      <c r="L127" s="124">
        <f t="shared" si="22"/>
        <v>-0.7446225765816582</v>
      </c>
      <c r="M127" s="27">
        <f t="shared" ca="1" si="15"/>
        <v>4.7676778293362374E-6</v>
      </c>
      <c r="N127" s="44"/>
      <c r="O127" s="44"/>
      <c r="P127" s="7"/>
      <c r="Q127" s="28">
        <f t="shared" ca="1" si="16"/>
        <v>2875.09643243046</v>
      </c>
      <c r="R127" s="27">
        <f t="shared" ca="1" si="17"/>
        <v>2556.8925844644973</v>
      </c>
      <c r="S127" s="7"/>
      <c r="T127" s="28">
        <f t="shared" ca="1" si="18"/>
        <v>-0.74376121161666087</v>
      </c>
      <c r="U127" s="27">
        <f t="shared" ca="1" si="19"/>
        <v>0.66432851356949496</v>
      </c>
      <c r="V127" s="7"/>
      <c r="W127" s="28">
        <f t="shared" ca="1" si="20"/>
        <v>-0.74680607785927089</v>
      </c>
      <c r="X127" s="27">
        <f t="shared" ca="1" si="24"/>
        <v>123.85938022243994</v>
      </c>
      <c r="Y127" s="7"/>
      <c r="Z127" s="28">
        <f t="shared" si="23"/>
        <v>124.04699999999998</v>
      </c>
      <c r="AA127" s="27">
        <f t="shared" si="21"/>
        <v>2.1650285772214057</v>
      </c>
      <c r="AB127" s="7"/>
      <c r="AC127" s="28">
        <f t="shared" ca="1" si="13"/>
        <v>-0.18761977756004455</v>
      </c>
      <c r="AD127" s="27"/>
      <c r="AE127" s="7"/>
    </row>
    <row r="128" spans="1:31" s="26" customFormat="1" x14ac:dyDescent="0.25">
      <c r="A128" s="26">
        <v>43</v>
      </c>
      <c r="B128" s="26">
        <v>-625</v>
      </c>
      <c r="C128" s="26">
        <v>14653</v>
      </c>
      <c r="D128" s="26">
        <v>14264</v>
      </c>
      <c r="E128" s="26">
        <v>11584</v>
      </c>
      <c r="F128" s="26">
        <v>11972</v>
      </c>
      <c r="G128" s="27"/>
      <c r="H128" s="7"/>
      <c r="I128" s="28">
        <f t="shared" si="14"/>
        <v>3069</v>
      </c>
      <c r="J128" s="27">
        <f t="shared" si="14"/>
        <v>2292</v>
      </c>
      <c r="K128" s="7"/>
      <c r="L128" s="124">
        <f t="shared" si="22"/>
        <v>-0.80599118011896453</v>
      </c>
      <c r="M128" s="27">
        <f t="shared" ca="1" si="15"/>
        <v>1.0190546451780368E-6</v>
      </c>
      <c r="N128" s="44"/>
      <c r="O128" s="44"/>
      <c r="P128" s="7"/>
      <c r="Q128" s="28">
        <f t="shared" ca="1" si="16"/>
        <v>3109.09643243046</v>
      </c>
      <c r="R128" s="27">
        <f t="shared" ca="1" si="17"/>
        <v>2270.8925844644973</v>
      </c>
      <c r="S128" s="7"/>
      <c r="T128" s="28">
        <f t="shared" ca="1" si="18"/>
        <v>-0.80429487635053343</v>
      </c>
      <c r="U128" s="27">
        <f t="shared" ca="1" si="19"/>
        <v>0.59002036467216146</v>
      </c>
      <c r="V128" s="7"/>
      <c r="W128" s="28">
        <f t="shared" ca="1" si="20"/>
        <v>-0.80700066248393088</v>
      </c>
      <c r="X128" s="27">
        <f t="shared" ca="1" si="24"/>
        <v>118.37594489316189</v>
      </c>
      <c r="Y128" s="7"/>
      <c r="Z128" s="28">
        <f t="shared" si="23"/>
        <v>118.42199999999998</v>
      </c>
      <c r="AA128" s="27">
        <f t="shared" si="21"/>
        <v>2.0668538067967246</v>
      </c>
      <c r="AB128" s="7"/>
      <c r="AC128" s="28">
        <f t="shared" ca="1" si="13"/>
        <v>-4.6055106838096549E-2</v>
      </c>
      <c r="AD128" s="27"/>
      <c r="AE128" s="7"/>
    </row>
    <row r="129" spans="1:31" s="26" customFormat="1" x14ac:dyDescent="0.25">
      <c r="A129" s="26">
        <v>44</v>
      </c>
      <c r="B129" s="26">
        <v>-605</v>
      </c>
      <c r="C129" s="26">
        <v>14762</v>
      </c>
      <c r="D129" s="26">
        <v>14108</v>
      </c>
      <c r="E129" s="26">
        <v>11489</v>
      </c>
      <c r="F129" s="26">
        <v>12130</v>
      </c>
      <c r="G129" s="27"/>
      <c r="H129" s="7"/>
      <c r="I129" s="28">
        <f t="shared" si="14"/>
        <v>3273</v>
      </c>
      <c r="J129" s="27">
        <f t="shared" si="14"/>
        <v>1978</v>
      </c>
      <c r="K129" s="7"/>
      <c r="L129" s="124">
        <f t="shared" si="22"/>
        <v>-0.85801450968646065</v>
      </c>
      <c r="M129" s="27">
        <f t="shared" ca="1" si="15"/>
        <v>1.9228578191637245E-6</v>
      </c>
      <c r="N129" s="44"/>
      <c r="O129" s="44"/>
      <c r="P129" s="7"/>
      <c r="Q129" s="28">
        <f t="shared" ca="1" si="16"/>
        <v>3313.09643243046</v>
      </c>
      <c r="R129" s="27">
        <f t="shared" ca="1" si="17"/>
        <v>1956.8925844644975</v>
      </c>
      <c r="S129" s="7"/>
      <c r="T129" s="28">
        <f t="shared" ca="1" si="18"/>
        <v>-0.85706781483647365</v>
      </c>
      <c r="U129" s="27">
        <f t="shared" ca="1" si="19"/>
        <v>0.50843729210655775</v>
      </c>
      <c r="V129" s="7"/>
      <c r="W129" s="28">
        <f t="shared" ca="1" si="20"/>
        <v>-0.85940118117573405</v>
      </c>
      <c r="X129" s="27">
        <f t="shared" ca="1" si="24"/>
        <v>112.81370809107455</v>
      </c>
      <c r="Y129" s="7"/>
      <c r="Z129" s="28">
        <f t="shared" si="23"/>
        <v>112.97699999999999</v>
      </c>
      <c r="AA129" s="27">
        <f t="shared" si="21"/>
        <v>1.9718206290256335</v>
      </c>
      <c r="AB129" s="7"/>
      <c r="AC129" s="28">
        <f t="shared" ca="1" si="13"/>
        <v>-0.16329190892544432</v>
      </c>
      <c r="AD129" s="27"/>
      <c r="AE129" s="7"/>
    </row>
    <row r="130" spans="1:31" s="26" customFormat="1" x14ac:dyDescent="0.25">
      <c r="A130" s="26">
        <v>45</v>
      </c>
      <c r="B130" s="26">
        <v>-608</v>
      </c>
      <c r="C130" s="26">
        <v>14848</v>
      </c>
      <c r="D130" s="26">
        <v>13950</v>
      </c>
      <c r="E130" s="26">
        <v>11396</v>
      </c>
      <c r="F130" s="26">
        <v>12290</v>
      </c>
      <c r="G130" s="27"/>
      <c r="H130" s="7"/>
      <c r="I130" s="28">
        <f t="shared" si="14"/>
        <v>3452</v>
      </c>
      <c r="J130" s="27">
        <f t="shared" si="14"/>
        <v>1660</v>
      </c>
      <c r="K130" s="7"/>
      <c r="L130" s="124">
        <f t="shared" si="22"/>
        <v>-0.90250080217864881</v>
      </c>
      <c r="M130" s="27">
        <f t="shared" ca="1" si="15"/>
        <v>8.0021490764790672E-6</v>
      </c>
      <c r="N130" s="44"/>
      <c r="O130" s="44"/>
      <c r="P130" s="7"/>
      <c r="Q130" s="28">
        <f t="shared" ca="1" si="16"/>
        <v>3492.09643243046</v>
      </c>
      <c r="R130" s="27">
        <f t="shared" ca="1" si="17"/>
        <v>1638.8925844644975</v>
      </c>
      <c r="S130" s="7"/>
      <c r="T130" s="28">
        <f t="shared" ca="1" si="18"/>
        <v>-0.90337348144913687</v>
      </c>
      <c r="U130" s="27">
        <f t="shared" ca="1" si="19"/>
        <v>0.42581494473120096</v>
      </c>
      <c r="V130" s="7"/>
      <c r="W130" s="28">
        <f t="shared" ca="1" si="20"/>
        <v>-0.90532960918452232</v>
      </c>
      <c r="X130" s="27">
        <f t="shared" ca="1" si="24"/>
        <v>107.39397414521011</v>
      </c>
      <c r="Y130" s="7"/>
      <c r="Z130" s="28">
        <f t="shared" si="23"/>
        <v>107.505</v>
      </c>
      <c r="AA130" s="27">
        <f t="shared" si="21"/>
        <v>1.876316212356504</v>
      </c>
      <c r="AB130" s="7"/>
      <c r="AC130" s="28">
        <f t="shared" ca="1" si="13"/>
        <v>-0.11102585478988658</v>
      </c>
      <c r="AD130" s="27"/>
      <c r="AE130" s="7"/>
    </row>
    <row r="131" spans="1:31" s="26" customFormat="1" x14ac:dyDescent="0.25">
      <c r="A131" s="26">
        <v>46</v>
      </c>
      <c r="B131" s="26">
        <v>-630</v>
      </c>
      <c r="C131" s="26">
        <v>14904</v>
      </c>
      <c r="D131" s="26">
        <v>13766</v>
      </c>
      <c r="E131" s="26">
        <v>11313</v>
      </c>
      <c r="F131" s="26">
        <v>12457</v>
      </c>
      <c r="G131" s="27"/>
      <c r="H131" s="7"/>
      <c r="I131" s="28">
        <f t="shared" si="14"/>
        <v>3591</v>
      </c>
      <c r="J131" s="27">
        <f t="shared" si="14"/>
        <v>1309</v>
      </c>
      <c r="K131" s="7"/>
      <c r="L131" s="124">
        <f t="shared" si="22"/>
        <v>-0.93992189595500997</v>
      </c>
      <c r="M131" s="27">
        <f t="shared" ca="1" si="15"/>
        <v>9.0098156979918192E-7</v>
      </c>
      <c r="N131" s="44"/>
      <c r="O131" s="44"/>
      <c r="P131" s="7"/>
      <c r="Q131" s="28">
        <f t="shared" ca="1" si="16"/>
        <v>3631.09643243046</v>
      </c>
      <c r="R131" s="27">
        <f t="shared" ca="1" si="17"/>
        <v>1287.8925844644975</v>
      </c>
      <c r="S131" s="7"/>
      <c r="T131" s="28">
        <f t="shared" ca="1" si="18"/>
        <v>-0.93933151306455687</v>
      </c>
      <c r="U131" s="27">
        <f t="shared" ca="1" si="19"/>
        <v>0.33461858017538271</v>
      </c>
      <c r="V131" s="7"/>
      <c r="W131" s="28">
        <f t="shared" ca="1" si="20"/>
        <v>-0.94087109644479028</v>
      </c>
      <c r="X131" s="27">
        <f t="shared" ca="1" si="24"/>
        <v>101.78219029105327</v>
      </c>
      <c r="Y131" s="7"/>
      <c r="Z131" s="28">
        <f t="shared" si="23"/>
        <v>101.83499999999999</v>
      </c>
      <c r="AA131" s="27">
        <f t="shared" si="21"/>
        <v>1.7773560437684255</v>
      </c>
      <c r="AB131" s="7"/>
      <c r="AC131" s="28">
        <f t="shared" ca="1" si="13"/>
        <v>-5.2809708946725209E-2</v>
      </c>
      <c r="AD131" s="27"/>
      <c r="AE131" s="7"/>
    </row>
    <row r="132" spans="1:31" s="26" customFormat="1" x14ac:dyDescent="0.25">
      <c r="A132" s="26">
        <v>47</v>
      </c>
      <c r="B132" s="26">
        <v>-632</v>
      </c>
      <c r="C132" s="26">
        <v>14964</v>
      </c>
      <c r="D132" s="26">
        <v>13578</v>
      </c>
      <c r="E132" s="26">
        <v>11259</v>
      </c>
      <c r="F132" s="26">
        <v>12637</v>
      </c>
      <c r="G132" s="27"/>
      <c r="H132" s="7"/>
      <c r="I132" s="28">
        <f t="shared" si="14"/>
        <v>3705</v>
      </c>
      <c r="J132" s="27">
        <f t="shared" si="14"/>
        <v>941</v>
      </c>
      <c r="K132" s="7"/>
      <c r="L132" s="124">
        <f t="shared" si="22"/>
        <v>-0.96822744638354497</v>
      </c>
      <c r="M132" s="27">
        <f t="shared" ca="1" si="15"/>
        <v>2.8818632542425583E-6</v>
      </c>
      <c r="N132" s="44"/>
      <c r="O132" s="44"/>
      <c r="P132" s="7"/>
      <c r="Q132" s="28">
        <f t="shared" ca="1" si="16"/>
        <v>3745.09643243046</v>
      </c>
      <c r="R132" s="27">
        <f t="shared" ca="1" si="17"/>
        <v>919.89258446449753</v>
      </c>
      <c r="S132" s="7"/>
      <c r="T132" s="28">
        <f t="shared" ca="1" si="18"/>
        <v>-0.96882227280669997</v>
      </c>
      <c r="U132" s="27">
        <f t="shared" ca="1" si="19"/>
        <v>0.23900529767811451</v>
      </c>
      <c r="V132" s="7"/>
      <c r="W132" s="28">
        <f t="shared" ca="1" si="20"/>
        <v>-0.96992505153617692</v>
      </c>
      <c r="X132" s="27">
        <f t="shared" ca="1" si="24"/>
        <v>96.047206963586405</v>
      </c>
      <c r="Y132" s="7"/>
      <c r="Z132" s="28">
        <f t="shared" si="23"/>
        <v>96.146999999999991</v>
      </c>
      <c r="AA132" s="27">
        <f t="shared" si="21"/>
        <v>1.6780817159149879</v>
      </c>
      <c r="AB132" s="7"/>
      <c r="AC132" s="28">
        <f t="shared" ca="1" si="13"/>
        <v>-9.9793036413586833E-2</v>
      </c>
      <c r="AD132" s="27"/>
      <c r="AE132" s="7"/>
    </row>
    <row r="133" spans="1:31" s="26" customFormat="1" x14ac:dyDescent="0.25">
      <c r="A133" s="26">
        <v>48</v>
      </c>
      <c r="B133" s="26">
        <v>-633</v>
      </c>
      <c r="C133" s="26">
        <v>15006</v>
      </c>
      <c r="D133" s="26">
        <v>13396</v>
      </c>
      <c r="E133" s="26">
        <v>11223</v>
      </c>
      <c r="F133" s="26">
        <v>12828</v>
      </c>
      <c r="G133" s="27"/>
      <c r="H133" s="7"/>
      <c r="I133" s="28">
        <f t="shared" si="14"/>
        <v>3783</v>
      </c>
      <c r="J133" s="27">
        <f t="shared" si="14"/>
        <v>568</v>
      </c>
      <c r="K133" s="7"/>
      <c r="L133" s="124">
        <f t="shared" si="22"/>
        <v>-0.98702770811683771</v>
      </c>
      <c r="M133" s="27">
        <f t="shared" ca="1" si="15"/>
        <v>6.929480587929475E-6</v>
      </c>
      <c r="N133" s="44"/>
      <c r="O133" s="44"/>
      <c r="P133" s="7"/>
      <c r="Q133" s="28">
        <f t="shared" ca="1" si="16"/>
        <v>3823.09643243046</v>
      </c>
      <c r="R133" s="27">
        <f t="shared" ca="1" si="17"/>
        <v>546.89258446449753</v>
      </c>
      <c r="S133" s="7"/>
      <c r="T133" s="28">
        <f t="shared" ca="1" si="18"/>
        <v>-0.98900016105132416</v>
      </c>
      <c r="U133" s="27">
        <f t="shared" ca="1" si="19"/>
        <v>0.14209292166865517</v>
      </c>
      <c r="V133" s="7"/>
      <c r="W133" s="28">
        <f t="shared" ca="1" si="20"/>
        <v>-0.98966009877704175</v>
      </c>
      <c r="X133" s="27">
        <f t="shared" ca="1" si="24"/>
        <v>90.374927104411995</v>
      </c>
      <c r="Y133" s="7"/>
      <c r="Z133" s="28">
        <f t="shared" si="23"/>
        <v>90.449999999999989</v>
      </c>
      <c r="AA133" s="27">
        <f t="shared" si="21"/>
        <v>1.5786503084288708</v>
      </c>
      <c r="AB133" s="7"/>
      <c r="AC133" s="28">
        <f t="shared" ca="1" si="13"/>
        <v>-7.5072895587993571E-2</v>
      </c>
      <c r="AD133" s="27"/>
      <c r="AE133" s="7"/>
    </row>
    <row r="134" spans="1:31" s="26" customFormat="1" x14ac:dyDescent="0.25">
      <c r="A134" s="26">
        <v>49</v>
      </c>
      <c r="B134" s="26">
        <v>-631</v>
      </c>
      <c r="C134" s="26">
        <v>15015</v>
      </c>
      <c r="D134" s="26">
        <v>13206</v>
      </c>
      <c r="E134" s="26">
        <v>11204</v>
      </c>
      <c r="F134" s="26">
        <v>13008</v>
      </c>
      <c r="G134" s="27"/>
      <c r="H134" s="7"/>
      <c r="I134" s="28">
        <f t="shared" si="14"/>
        <v>3811</v>
      </c>
      <c r="J134" s="27">
        <f t="shared" si="14"/>
        <v>198</v>
      </c>
      <c r="K134" s="7"/>
      <c r="L134" s="124">
        <f t="shared" si="22"/>
        <v>-0.99607160868341627</v>
      </c>
      <c r="M134" s="27">
        <f t="shared" ca="1" si="15"/>
        <v>1.5399490138555749E-7</v>
      </c>
      <c r="N134" s="44"/>
      <c r="O134" s="44"/>
      <c r="P134" s="7"/>
      <c r="Q134" s="28">
        <f t="shared" ca="1" si="16"/>
        <v>3851.09643243046</v>
      </c>
      <c r="R134" s="27">
        <f t="shared" ca="1" si="17"/>
        <v>176.8925844644975</v>
      </c>
      <c r="S134" s="7"/>
      <c r="T134" s="28">
        <f t="shared" ca="1" si="18"/>
        <v>-0.99624350554939434</v>
      </c>
      <c r="U134" s="27">
        <f t="shared" ca="1" si="19"/>
        <v>4.5960001766510522E-2</v>
      </c>
      <c r="V134" s="7"/>
      <c r="W134" s="28">
        <f t="shared" ca="1" si="20"/>
        <v>-0.99646403052453314</v>
      </c>
      <c r="X134" s="27">
        <f t="shared" ca="1" si="24"/>
        <v>84.845167877853157</v>
      </c>
      <c r="Y134" s="7"/>
      <c r="Z134" s="28">
        <f t="shared" si="23"/>
        <v>84.770999999999987</v>
      </c>
      <c r="AA134" s="27">
        <f t="shared" si="21"/>
        <v>1.4795330602081129</v>
      </c>
      <c r="AB134" s="7"/>
      <c r="AC134" s="28">
        <f t="shared" ca="1" si="13"/>
        <v>7.4167877853170694E-2</v>
      </c>
      <c r="AD134" s="27"/>
      <c r="AE134" s="7"/>
    </row>
    <row r="135" spans="1:31" s="26" customFormat="1" x14ac:dyDescent="0.25">
      <c r="A135" s="26">
        <v>50</v>
      </c>
      <c r="B135" s="26">
        <v>-634</v>
      </c>
      <c r="C135" s="26">
        <v>15026</v>
      </c>
      <c r="D135" s="26">
        <v>13019</v>
      </c>
      <c r="E135" s="26">
        <v>11211</v>
      </c>
      <c r="F135" s="26">
        <v>13208</v>
      </c>
      <c r="G135" s="27"/>
      <c r="H135" s="7"/>
      <c r="I135" s="28">
        <f t="shared" si="14"/>
        <v>3815</v>
      </c>
      <c r="J135" s="27">
        <f t="shared" si="14"/>
        <v>-189</v>
      </c>
      <c r="K135" s="7"/>
      <c r="L135" s="124">
        <f t="shared" si="22"/>
        <v>-0.99531812754929772</v>
      </c>
      <c r="M135" s="27">
        <f t="shared" ca="1" si="15"/>
        <v>2.9618276867336364E-6</v>
      </c>
      <c r="N135" s="44"/>
      <c r="O135" s="44"/>
      <c r="P135" s="7"/>
      <c r="Q135" s="28">
        <f t="shared" ca="1" si="16"/>
        <v>3855.09643243046</v>
      </c>
      <c r="R135" s="27">
        <f t="shared" ca="1" si="17"/>
        <v>-210.1074155355025</v>
      </c>
      <c r="S135" s="7"/>
      <c r="T135" s="28">
        <f t="shared" ca="1" si="18"/>
        <v>-0.99727826904911865</v>
      </c>
      <c r="U135" s="27">
        <f t="shared" ca="1" si="19"/>
        <v>-5.4589836077084009E-2</v>
      </c>
      <c r="V135" s="7"/>
      <c r="W135" s="28">
        <f t="shared" ca="1" si="20"/>
        <v>-0.99703912368140657</v>
      </c>
      <c r="X135" s="27">
        <f t="shared" ca="1" si="24"/>
        <v>79.070454404658562</v>
      </c>
      <c r="Y135" s="7"/>
      <c r="Z135" s="28">
        <f t="shared" si="23"/>
        <v>79.064999999999984</v>
      </c>
      <c r="AA135" s="27">
        <f t="shared" si="21"/>
        <v>1.3799445730893163</v>
      </c>
      <c r="AB135" s="7"/>
      <c r="AC135" s="28">
        <f t="shared" ca="1" si="13"/>
        <v>5.4544046585789374E-3</v>
      </c>
      <c r="AD135" s="27"/>
      <c r="AE135" s="7"/>
    </row>
    <row r="136" spans="1:31" s="26" customFormat="1" x14ac:dyDescent="0.25">
      <c r="A136" s="26">
        <v>51</v>
      </c>
      <c r="B136" s="26">
        <v>-619</v>
      </c>
      <c r="C136" s="26">
        <v>14998</v>
      </c>
      <c r="D136" s="26">
        <v>12833</v>
      </c>
      <c r="E136" s="26">
        <v>11223</v>
      </c>
      <c r="F136" s="26">
        <v>13389</v>
      </c>
      <c r="G136" s="27"/>
      <c r="H136" s="7"/>
      <c r="I136" s="28">
        <f t="shared" si="14"/>
        <v>3775</v>
      </c>
      <c r="J136" s="27">
        <f t="shared" si="14"/>
        <v>-556</v>
      </c>
      <c r="K136" s="7"/>
      <c r="L136" s="124">
        <f t="shared" si="22"/>
        <v>-0.98507274248583909</v>
      </c>
      <c r="M136" s="27">
        <f t="shared" ca="1" si="15"/>
        <v>1.3988101372031815E-6</v>
      </c>
      <c r="N136" s="44"/>
      <c r="O136" s="44"/>
      <c r="P136" s="7"/>
      <c r="Q136" s="28">
        <f t="shared" ca="1" si="16"/>
        <v>3815.09643243046</v>
      </c>
      <c r="R136" s="27">
        <f t="shared" ca="1" si="17"/>
        <v>-577.10741553550247</v>
      </c>
      <c r="S136" s="7"/>
      <c r="T136" s="28">
        <f t="shared" ca="1" si="18"/>
        <v>-0.98693063405187553</v>
      </c>
      <c r="U136" s="27">
        <f t="shared" ca="1" si="19"/>
        <v>-0.14994329987191396</v>
      </c>
      <c r="V136" s="7"/>
      <c r="W136" s="28">
        <f t="shared" ca="1" si="20"/>
        <v>-0.9862554555267764</v>
      </c>
      <c r="X136" s="27">
        <f t="shared" ca="1" si="24"/>
        <v>73.55973461613064</v>
      </c>
      <c r="Y136" s="7"/>
      <c r="Z136" s="28">
        <f t="shared" si="23"/>
        <v>73.493999999999986</v>
      </c>
      <c r="AA136" s="27">
        <f t="shared" si="21"/>
        <v>1.2827122804607123</v>
      </c>
      <c r="AB136" s="7"/>
      <c r="AC136" s="28">
        <f t="shared" ca="1" si="13"/>
        <v>6.5734616130654899E-2</v>
      </c>
      <c r="AD136" s="27"/>
      <c r="AE136" s="7"/>
    </row>
    <row r="137" spans="1:31" s="26" customFormat="1" x14ac:dyDescent="0.25">
      <c r="A137" s="26">
        <v>52</v>
      </c>
      <c r="B137" s="26">
        <v>-602</v>
      </c>
      <c r="C137" s="26">
        <v>14960</v>
      </c>
      <c r="D137" s="26">
        <v>12656</v>
      </c>
      <c r="E137" s="26">
        <v>11262</v>
      </c>
      <c r="F137" s="26">
        <v>13565</v>
      </c>
      <c r="G137" s="27"/>
      <c r="H137" s="7"/>
      <c r="I137" s="28">
        <f t="shared" si="14"/>
        <v>3698</v>
      </c>
      <c r="J137" s="27">
        <f t="shared" si="14"/>
        <v>-909</v>
      </c>
      <c r="K137" s="7"/>
      <c r="L137" s="124">
        <f t="shared" si="22"/>
        <v>-0.96618800991821818</v>
      </c>
      <c r="M137" s="27">
        <f t="shared" ca="1" si="15"/>
        <v>7.3579627309855251E-8</v>
      </c>
      <c r="N137" s="44"/>
      <c r="O137" s="44"/>
      <c r="P137" s="7"/>
      <c r="Q137" s="28">
        <f t="shared" ca="1" si="16"/>
        <v>3738.09643243046</v>
      </c>
      <c r="R137" s="27">
        <f t="shared" ca="1" si="17"/>
        <v>-930.10741553550247</v>
      </c>
      <c r="S137" s="7"/>
      <c r="T137" s="28">
        <f t="shared" ca="1" si="18"/>
        <v>-0.96701143668218237</v>
      </c>
      <c r="U137" s="27">
        <f t="shared" ca="1" si="19"/>
        <v>-0.2416593018326087</v>
      </c>
      <c r="V137" s="7"/>
      <c r="W137" s="28">
        <f t="shared" ca="1" si="20"/>
        <v>-0.96591675426885792</v>
      </c>
      <c r="X137" s="27">
        <f t="shared" ca="1" si="24"/>
        <v>68.15808251158569</v>
      </c>
      <c r="Y137" s="7"/>
      <c r="Z137" s="28">
        <f t="shared" si="23"/>
        <v>68.075999999999993</v>
      </c>
      <c r="AA137" s="27">
        <f t="shared" si="21"/>
        <v>1.1881503415876598</v>
      </c>
      <c r="AB137" s="7"/>
      <c r="AC137" s="28">
        <f t="shared" ca="1" si="13"/>
        <v>8.2082511585696238E-2</v>
      </c>
      <c r="AD137" s="27"/>
      <c r="AE137" s="7"/>
    </row>
    <row r="138" spans="1:31" s="26" customFormat="1" x14ac:dyDescent="0.25">
      <c r="A138" s="26">
        <v>53</v>
      </c>
      <c r="B138" s="26">
        <v>-618</v>
      </c>
      <c r="C138" s="26">
        <v>14906</v>
      </c>
      <c r="D138" s="26">
        <v>12473</v>
      </c>
      <c r="E138" s="26">
        <v>11310</v>
      </c>
      <c r="F138" s="26">
        <v>13742</v>
      </c>
      <c r="G138" s="27"/>
      <c r="H138" s="7"/>
      <c r="I138" s="28">
        <f t="shared" si="14"/>
        <v>3596</v>
      </c>
      <c r="J138" s="27">
        <f t="shared" si="14"/>
        <v>-1269</v>
      </c>
      <c r="K138" s="7"/>
      <c r="L138" s="124">
        <f t="shared" si="22"/>
        <v>-0.93782973273944037</v>
      </c>
      <c r="M138" s="27">
        <f t="shared" ca="1" si="15"/>
        <v>1.6196791768742104E-6</v>
      </c>
      <c r="N138" s="44"/>
      <c r="O138" s="44"/>
      <c r="P138" s="7"/>
      <c r="Q138" s="28">
        <f t="shared" ca="1" si="16"/>
        <v>3636.09643243046</v>
      </c>
      <c r="R138" s="27">
        <f t="shared" ca="1" si="17"/>
        <v>-1290.1074155355025</v>
      </c>
      <c r="S138" s="7"/>
      <c r="T138" s="28">
        <f t="shared" ca="1" si="18"/>
        <v>-0.94062496743921231</v>
      </c>
      <c r="U138" s="27">
        <f t="shared" ca="1" si="19"/>
        <v>-0.33519403471037107</v>
      </c>
      <c r="V138" s="7"/>
      <c r="W138" s="28">
        <f t="shared" ca="1" si="20"/>
        <v>-0.9391023989081092</v>
      </c>
      <c r="X138" s="27">
        <f t="shared" ca="1" si="24"/>
        <v>62.561362155592974</v>
      </c>
      <c r="Y138" s="7"/>
      <c r="Z138" s="28">
        <f t="shared" si="23"/>
        <v>62.513999999999996</v>
      </c>
      <c r="AA138" s="27">
        <f t="shared" si="21"/>
        <v>1.0910751285917351</v>
      </c>
      <c r="AB138" s="7"/>
      <c r="AC138" s="28">
        <f t="shared" ca="1" si="13"/>
        <v>4.7362155592978183E-2</v>
      </c>
      <c r="AD138" s="27"/>
      <c r="AE138" s="7"/>
    </row>
    <row r="139" spans="1:31" s="26" customFormat="1" x14ac:dyDescent="0.25">
      <c r="A139" s="26">
        <v>54</v>
      </c>
      <c r="B139" s="26">
        <v>-629</v>
      </c>
      <c r="C139" s="26">
        <v>14840</v>
      </c>
      <c r="D139" s="26">
        <v>12306</v>
      </c>
      <c r="E139" s="26">
        <v>11393</v>
      </c>
      <c r="F139" s="26">
        <v>13922</v>
      </c>
      <c r="G139" s="27"/>
      <c r="H139" s="7"/>
      <c r="I139" s="28">
        <f t="shared" si="14"/>
        <v>3447</v>
      </c>
      <c r="J139" s="27">
        <f t="shared" si="14"/>
        <v>-1616</v>
      </c>
      <c r="K139" s="7"/>
      <c r="L139" s="124">
        <f t="shared" si="22"/>
        <v>-0.89990770128712438</v>
      </c>
      <c r="M139" s="27">
        <f t="shared" ca="1" si="15"/>
        <v>5.6256993527553931E-8</v>
      </c>
      <c r="N139" s="44"/>
      <c r="O139" s="44"/>
      <c r="P139" s="7"/>
      <c r="Q139" s="28">
        <f t="shared" ca="1" si="16"/>
        <v>3487.09643243046</v>
      </c>
      <c r="R139" s="27">
        <f t="shared" ca="1" si="17"/>
        <v>-1637.1074155355025</v>
      </c>
      <c r="S139" s="7"/>
      <c r="T139" s="28">
        <f t="shared" ca="1" si="18"/>
        <v>-0.90208002707448143</v>
      </c>
      <c r="U139" s="27">
        <f t="shared" ca="1" si="19"/>
        <v>-0.42535112445643647</v>
      </c>
      <c r="V139" s="7"/>
      <c r="W139" s="28">
        <f t="shared" ca="1" si="20"/>
        <v>-0.90014488685482941</v>
      </c>
      <c r="X139" s="27">
        <f t="shared" ca="1" si="24"/>
        <v>56.91194684378172</v>
      </c>
      <c r="Y139" s="7"/>
      <c r="Z139" s="28">
        <f t="shared" si="23"/>
        <v>56.852999999999994</v>
      </c>
      <c r="AA139" s="27">
        <f t="shared" si="21"/>
        <v>0.99227203963633603</v>
      </c>
      <c r="AB139" s="7"/>
      <c r="AC139" s="28">
        <f t="shared" ca="1" si="13"/>
        <v>5.8946843781725988E-2</v>
      </c>
      <c r="AD139" s="27"/>
      <c r="AE139" s="7"/>
    </row>
    <row r="140" spans="1:31" s="26" customFormat="1" x14ac:dyDescent="0.25">
      <c r="A140" s="26">
        <v>55</v>
      </c>
      <c r="B140" s="26">
        <v>-638</v>
      </c>
      <c r="C140" s="26">
        <v>14735</v>
      </c>
      <c r="D140" s="26">
        <v>12126</v>
      </c>
      <c r="E140" s="26">
        <v>11476</v>
      </c>
      <c r="F140" s="26">
        <v>14083</v>
      </c>
      <c r="G140" s="27"/>
      <c r="H140" s="7"/>
      <c r="I140" s="28">
        <f t="shared" si="14"/>
        <v>3259</v>
      </c>
      <c r="J140" s="27">
        <f t="shared" si="14"/>
        <v>-1957</v>
      </c>
      <c r="K140" s="7"/>
      <c r="L140" s="124">
        <f t="shared" si="22"/>
        <v>-0.85248526035541172</v>
      </c>
      <c r="M140" s="27">
        <f t="shared" ca="1" si="15"/>
        <v>1.9038708523534334E-6</v>
      </c>
      <c r="N140" s="44"/>
      <c r="O140" s="44"/>
      <c r="P140" s="7"/>
      <c r="Q140" s="28">
        <f t="shared" ca="1" si="16"/>
        <v>3299.09643243046</v>
      </c>
      <c r="R140" s="27">
        <f t="shared" ca="1" si="17"/>
        <v>-1978.1074155355025</v>
      </c>
      <c r="S140" s="7"/>
      <c r="T140" s="28">
        <f t="shared" ca="1" si="18"/>
        <v>-0.85344614258743856</v>
      </c>
      <c r="U140" s="27">
        <f t="shared" ca="1" si="19"/>
        <v>-0.51394930198787248</v>
      </c>
      <c r="V140" s="7"/>
      <c r="W140" s="28">
        <f t="shared" ca="1" si="20"/>
        <v>-0.85110545208889299</v>
      </c>
      <c r="X140" s="27">
        <f t="shared" ca="1" si="24"/>
        <v>51.078244731101904</v>
      </c>
      <c r="Y140" s="7"/>
      <c r="Z140" s="28">
        <f t="shared" si="23"/>
        <v>51.110999999999997</v>
      </c>
      <c r="AA140" s="27">
        <f t="shared" si="21"/>
        <v>0.89205523398682174</v>
      </c>
      <c r="AB140" s="7"/>
      <c r="AC140" s="28">
        <f t="shared" ca="1" si="13"/>
        <v>-3.2755268898092993E-2</v>
      </c>
      <c r="AD140" s="27"/>
      <c r="AE140" s="7"/>
    </row>
    <row r="141" spans="1:31" s="26" customFormat="1" x14ac:dyDescent="0.25">
      <c r="A141" s="26">
        <v>56</v>
      </c>
      <c r="B141" s="26">
        <v>-629</v>
      </c>
      <c r="C141" s="26">
        <v>14643</v>
      </c>
      <c r="D141" s="26">
        <v>11975</v>
      </c>
      <c r="E141" s="26">
        <v>11586</v>
      </c>
      <c r="F141" s="26">
        <v>14250</v>
      </c>
      <c r="G141" s="27"/>
      <c r="H141" s="7"/>
      <c r="I141" s="28">
        <f t="shared" si="14"/>
        <v>3057</v>
      </c>
      <c r="J141" s="27">
        <f t="shared" si="14"/>
        <v>-2275</v>
      </c>
      <c r="K141" s="7"/>
      <c r="L141" s="124">
        <f t="shared" si="22"/>
        <v>-0.79736183739381616</v>
      </c>
      <c r="M141" s="27">
        <f t="shared" ca="1" si="15"/>
        <v>1.2316324798692948E-6</v>
      </c>
      <c r="N141" s="44"/>
      <c r="O141" s="44"/>
      <c r="P141" s="7"/>
      <c r="Q141" s="28">
        <f t="shared" ca="1" si="16"/>
        <v>3097.09643243046</v>
      </c>
      <c r="R141" s="27">
        <f t="shared" ca="1" si="17"/>
        <v>-2296.1074155355027</v>
      </c>
      <c r="S141" s="7"/>
      <c r="T141" s="28">
        <f t="shared" ca="1" si="18"/>
        <v>-0.80119058585136049</v>
      </c>
      <c r="U141" s="27">
        <f t="shared" ca="1" si="19"/>
        <v>-0.59657164936322926</v>
      </c>
      <c r="V141" s="7"/>
      <c r="W141" s="28">
        <f t="shared" ca="1" si="20"/>
        <v>-0.79847162677918138</v>
      </c>
      <c r="X141" s="27">
        <f t="shared" ca="1" si="24"/>
        <v>45.439429794020612</v>
      </c>
      <c r="Y141" s="7"/>
      <c r="Z141" s="28">
        <f t="shared" si="23"/>
        <v>45.449999999999996</v>
      </c>
      <c r="AA141" s="27">
        <f t="shared" si="21"/>
        <v>0.79325214503142261</v>
      </c>
      <c r="AB141" s="7"/>
      <c r="AC141" s="28">
        <f t="shared" ca="1" si="13"/>
        <v>-1.0570205979384184E-2</v>
      </c>
      <c r="AD141" s="27"/>
      <c r="AE141" s="7"/>
    </row>
    <row r="142" spans="1:31" s="26" customFormat="1" x14ac:dyDescent="0.25">
      <c r="A142" s="26">
        <v>57</v>
      </c>
      <c r="B142" s="26">
        <v>-635</v>
      </c>
      <c r="C142" s="26">
        <v>14512</v>
      </c>
      <c r="D142" s="26">
        <v>11825</v>
      </c>
      <c r="E142" s="26">
        <v>11707</v>
      </c>
      <c r="F142" s="26">
        <v>14395</v>
      </c>
      <c r="G142" s="27"/>
      <c r="H142" s="7"/>
      <c r="I142" s="28">
        <f t="shared" si="14"/>
        <v>2805</v>
      </c>
      <c r="J142" s="27">
        <f t="shared" si="14"/>
        <v>-2570</v>
      </c>
      <c r="K142" s="7"/>
      <c r="L142" s="124">
        <f t="shared" si="22"/>
        <v>-0.73383243834433709</v>
      </c>
      <c r="M142" s="27">
        <f t="shared" ca="1" si="15"/>
        <v>8.1359721000824552E-7</v>
      </c>
      <c r="N142" s="44"/>
      <c r="O142" s="44"/>
      <c r="P142" s="7"/>
      <c r="Q142" s="28">
        <f t="shared" ca="1" si="16"/>
        <v>2845.09643243046</v>
      </c>
      <c r="R142" s="27">
        <f t="shared" ca="1" si="17"/>
        <v>-2591.1074155355027</v>
      </c>
      <c r="S142" s="7"/>
      <c r="T142" s="28">
        <f t="shared" ca="1" si="18"/>
        <v>-0.73600048536872842</v>
      </c>
      <c r="U142" s="27">
        <f t="shared" ca="1" si="19"/>
        <v>-0.67321816658250677</v>
      </c>
      <c r="V142" s="7"/>
      <c r="W142" s="28">
        <f t="shared" ca="1" si="20"/>
        <v>-0.73293044210819847</v>
      </c>
      <c r="X142" s="27">
        <f t="shared" ca="1" si="24"/>
        <v>39.635992419323429</v>
      </c>
      <c r="Y142" s="7"/>
      <c r="Z142" s="28">
        <f t="shared" si="23"/>
        <v>39.734999999999999</v>
      </c>
      <c r="AA142" s="27">
        <f t="shared" si="21"/>
        <v>0.69350657827994677</v>
      </c>
      <c r="AB142" s="7"/>
      <c r="AC142" s="28">
        <f t="shared" ca="1" si="13"/>
        <v>-9.9007580676570228E-2</v>
      </c>
      <c r="AD142" s="27"/>
      <c r="AE142" s="7"/>
    </row>
    <row r="143" spans="1:31" s="26" customFormat="1" x14ac:dyDescent="0.25">
      <c r="A143" s="26">
        <v>58</v>
      </c>
      <c r="B143" s="26">
        <v>-618</v>
      </c>
      <c r="C143" s="26">
        <v>14389</v>
      </c>
      <c r="D143" s="26">
        <v>11697</v>
      </c>
      <c r="E143" s="26">
        <v>11841</v>
      </c>
      <c r="F143" s="26">
        <v>14536</v>
      </c>
      <c r="G143" s="27"/>
      <c r="H143" s="7"/>
      <c r="I143" s="28">
        <f t="shared" si="14"/>
        <v>2548</v>
      </c>
      <c r="J143" s="27">
        <f t="shared" si="14"/>
        <v>-2839</v>
      </c>
      <c r="K143" s="7"/>
      <c r="L143" s="124">
        <f t="shared" si="22"/>
        <v>-0.66500016571533505</v>
      </c>
      <c r="M143" s="27">
        <f t="shared" ca="1" si="15"/>
        <v>1.2690175756166105E-6</v>
      </c>
      <c r="N143" s="44"/>
      <c r="O143" s="44"/>
      <c r="P143" s="7"/>
      <c r="Q143" s="28">
        <f t="shared" ca="1" si="16"/>
        <v>2588.09643243046</v>
      </c>
      <c r="R143" s="27">
        <f t="shared" ca="1" si="17"/>
        <v>-2860.1074155355027</v>
      </c>
      <c r="S143" s="7"/>
      <c r="T143" s="28">
        <f t="shared" ca="1" si="18"/>
        <v>-0.66951693051144101</v>
      </c>
      <c r="U143" s="27">
        <f t="shared" ca="1" si="19"/>
        <v>-0.74310939753839034</v>
      </c>
      <c r="V143" s="7"/>
      <c r="W143" s="28">
        <f t="shared" ca="1" si="20"/>
        <v>-0.66612667251762991</v>
      </c>
      <c r="X143" s="27">
        <f t="shared" ca="1" si="24"/>
        <v>34.077576497887094</v>
      </c>
      <c r="Y143" s="7"/>
      <c r="Z143" s="28">
        <f t="shared" si="23"/>
        <v>34.173000000000002</v>
      </c>
      <c r="AA143" s="27">
        <f t="shared" si="21"/>
        <v>0.5964313652840223</v>
      </c>
      <c r="AB143" s="7"/>
      <c r="AC143" s="28">
        <f t="shared" ca="1" si="13"/>
        <v>-9.5423502112907954E-2</v>
      </c>
      <c r="AD143" s="27"/>
      <c r="AE143" s="7"/>
    </row>
    <row r="144" spans="1:31" s="26" customFormat="1" x14ac:dyDescent="0.25">
      <c r="A144" s="26">
        <v>59</v>
      </c>
      <c r="B144" s="26">
        <v>-632</v>
      </c>
      <c r="C144" s="26">
        <v>14240</v>
      </c>
      <c r="D144" s="26">
        <v>11578</v>
      </c>
      <c r="E144" s="26">
        <v>11995</v>
      </c>
      <c r="F144" s="26">
        <v>14655</v>
      </c>
      <c r="G144" s="27"/>
      <c r="H144" s="7"/>
      <c r="I144" s="28">
        <f t="shared" si="14"/>
        <v>2245</v>
      </c>
      <c r="J144" s="27">
        <f t="shared" si="14"/>
        <v>-3077</v>
      </c>
      <c r="K144" s="7"/>
      <c r="L144" s="124">
        <f t="shared" si="22"/>
        <v>-0.5881448475720138</v>
      </c>
      <c r="M144" s="27">
        <f t="shared" ca="1" si="15"/>
        <v>4.6926231999053759E-7</v>
      </c>
      <c r="N144" s="44"/>
      <c r="O144" s="44"/>
      <c r="P144" s="7"/>
      <c r="Q144" s="28">
        <f t="shared" ca="1" si="16"/>
        <v>2285.09643243046</v>
      </c>
      <c r="R144" s="27">
        <f t="shared" ca="1" si="17"/>
        <v>-3098.1074155355027</v>
      </c>
      <c r="S144" s="7"/>
      <c r="T144" s="28">
        <f t="shared" ca="1" si="18"/>
        <v>-0.59113359540732402</v>
      </c>
      <c r="U144" s="27">
        <f t="shared" ca="1" si="19"/>
        <v>-0.80494624871868869</v>
      </c>
      <c r="V144" s="7"/>
      <c r="W144" s="28">
        <f t="shared" ca="1" si="20"/>
        <v>-0.58745982033168642</v>
      </c>
      <c r="X144" s="27">
        <f t="shared" ca="1" si="24"/>
        <v>28.326815564213916</v>
      </c>
      <c r="Y144" s="7"/>
      <c r="Z144" s="28">
        <f t="shared" si="23"/>
        <v>28.485000000000003</v>
      </c>
      <c r="AA144" s="27">
        <f t="shared" si="21"/>
        <v>0.49715703743058481</v>
      </c>
      <c r="AB144" s="7"/>
      <c r="AC144" s="28">
        <f t="shared" ca="1" si="13"/>
        <v>-0.15818443578608665</v>
      </c>
      <c r="AD144" s="27"/>
      <c r="AE144" s="7"/>
    </row>
    <row r="145" spans="1:31" s="26" customFormat="1" x14ac:dyDescent="0.25">
      <c r="A145" s="26">
        <v>60</v>
      </c>
      <c r="B145" s="26">
        <v>-607</v>
      </c>
      <c r="C145" s="26">
        <v>14078</v>
      </c>
      <c r="D145" s="26">
        <v>11473</v>
      </c>
      <c r="E145" s="26">
        <v>12141</v>
      </c>
      <c r="F145" s="26">
        <v>14751</v>
      </c>
      <c r="G145" s="27"/>
      <c r="H145" s="7"/>
      <c r="I145" s="28">
        <f t="shared" si="14"/>
        <v>1937</v>
      </c>
      <c r="J145" s="27">
        <f t="shared" si="14"/>
        <v>-3278</v>
      </c>
      <c r="K145" s="7"/>
      <c r="L145" s="124">
        <f t="shared" si="22"/>
        <v>-0.50887390504534835</v>
      </c>
      <c r="M145" s="27">
        <f t="shared" ca="1" si="15"/>
        <v>1.7701130256704098E-6</v>
      </c>
      <c r="N145" s="44"/>
      <c r="O145" s="44"/>
      <c r="P145" s="7"/>
      <c r="Q145" s="28">
        <f t="shared" ca="1" si="16"/>
        <v>1977.09643243046</v>
      </c>
      <c r="R145" s="27">
        <f t="shared" ca="1" si="17"/>
        <v>-3299.1074155355027</v>
      </c>
      <c r="S145" s="7"/>
      <c r="T145" s="28">
        <f t="shared" ca="1" si="18"/>
        <v>-0.51145680592855147</v>
      </c>
      <c r="U145" s="27">
        <f t="shared" ca="1" si="19"/>
        <v>-0.85716980790877273</v>
      </c>
      <c r="V145" s="7"/>
      <c r="W145" s="28">
        <f t="shared" ca="1" si="20"/>
        <v>-0.50754344909881333</v>
      </c>
      <c r="X145" s="27">
        <f t="shared" ca="1" si="24"/>
        <v>22.834809730824929</v>
      </c>
      <c r="Y145" s="7"/>
      <c r="Z145" s="28">
        <f t="shared" si="23"/>
        <v>23.022000000000006</v>
      </c>
      <c r="AA145" s="27">
        <f t="shared" si="21"/>
        <v>0.40180970039413466</v>
      </c>
      <c r="AB145" s="7"/>
      <c r="AC145" s="28">
        <f t="shared" ca="1" si="13"/>
        <v>-0.1871902691750762</v>
      </c>
      <c r="AD145" s="27"/>
      <c r="AE145" s="7"/>
    </row>
    <row r="146" spans="1:31" s="26" customFormat="1" x14ac:dyDescent="0.25">
      <c r="A146" s="26">
        <v>61</v>
      </c>
      <c r="B146" s="26">
        <v>-606</v>
      </c>
      <c r="C146" s="26">
        <v>13916</v>
      </c>
      <c r="D146" s="26">
        <v>11382</v>
      </c>
      <c r="E146" s="26">
        <v>12302</v>
      </c>
      <c r="F146" s="26">
        <v>14834</v>
      </c>
      <c r="G146" s="27"/>
      <c r="H146" s="7"/>
      <c r="I146" s="28">
        <f t="shared" si="14"/>
        <v>1614</v>
      </c>
      <c r="J146" s="27">
        <f t="shared" si="14"/>
        <v>-3452</v>
      </c>
      <c r="K146" s="7"/>
      <c r="L146" s="124">
        <f t="shared" si="22"/>
        <v>-0.42512835067181226</v>
      </c>
      <c r="M146" s="27">
        <f t="shared" ca="1" si="15"/>
        <v>1.8214355494958367E-6</v>
      </c>
      <c r="N146" s="44"/>
      <c r="O146" s="44"/>
      <c r="P146" s="7"/>
      <c r="Q146" s="28">
        <f t="shared" ca="1" si="16"/>
        <v>1654.09643243046</v>
      </c>
      <c r="R146" s="27">
        <f t="shared" ca="1" si="17"/>
        <v>-3473.1074155355027</v>
      </c>
      <c r="S146" s="7"/>
      <c r="T146" s="28">
        <f t="shared" ca="1" si="18"/>
        <v>-0.42789965332581281</v>
      </c>
      <c r="U146" s="27">
        <f t="shared" ca="1" si="19"/>
        <v>-0.90237826213302452</v>
      </c>
      <c r="V146" s="7"/>
      <c r="W146" s="28">
        <f t="shared" ca="1" si="20"/>
        <v>-0.4237787449703217</v>
      </c>
      <c r="X146" s="27">
        <f t="shared" ca="1" si="24"/>
        <v>17.360270879603547</v>
      </c>
      <c r="Y146" s="7"/>
      <c r="Z146" s="28">
        <f t="shared" si="23"/>
        <v>17.568000000000005</v>
      </c>
      <c r="AA146" s="27">
        <f t="shared" si="21"/>
        <v>0.30661944299036387</v>
      </c>
      <c r="AB146" s="7"/>
      <c r="AC146" s="28">
        <f t="shared" ca="1" si="13"/>
        <v>-0.20772912039645774</v>
      </c>
      <c r="AD146" s="27"/>
      <c r="AE146" s="7"/>
    </row>
    <row r="147" spans="1:31" s="26" customFormat="1" x14ac:dyDescent="0.25">
      <c r="A147" s="26">
        <v>62</v>
      </c>
      <c r="B147" s="26">
        <v>-632</v>
      </c>
      <c r="C147" s="26">
        <v>13744</v>
      </c>
      <c r="D147" s="26">
        <v>11314</v>
      </c>
      <c r="E147" s="26">
        <v>12485</v>
      </c>
      <c r="F147" s="26">
        <v>14912</v>
      </c>
      <c r="G147" s="27"/>
      <c r="H147" s="7"/>
      <c r="I147" s="28">
        <f t="shared" si="14"/>
        <v>1259</v>
      </c>
      <c r="J147" s="27">
        <f t="shared" si="14"/>
        <v>-3598</v>
      </c>
      <c r="K147" s="7"/>
      <c r="L147" s="124">
        <f t="shared" si="22"/>
        <v>-0.33370813212616918</v>
      </c>
      <c r="M147" s="27">
        <f t="shared" ca="1" si="15"/>
        <v>3.7598264972183692E-6</v>
      </c>
      <c r="N147" s="44"/>
      <c r="O147" s="44"/>
      <c r="P147" s="7"/>
      <c r="Q147" s="28">
        <f t="shared" ca="1" si="16"/>
        <v>1299.09643243046</v>
      </c>
      <c r="R147" s="27">
        <f t="shared" ca="1" si="17"/>
        <v>-3619.1074155355027</v>
      </c>
      <c r="S147" s="7"/>
      <c r="T147" s="28">
        <f t="shared" ca="1" si="18"/>
        <v>-0.33606439272527966</v>
      </c>
      <c r="U147" s="27">
        <f t="shared" ca="1" si="19"/>
        <v>-0.94031179268900589</v>
      </c>
      <c r="V147" s="7"/>
      <c r="W147" s="28">
        <f t="shared" ca="1" si="20"/>
        <v>-0.33176910492233258</v>
      </c>
      <c r="X147" s="27">
        <f t="shared" ca="1" si="24"/>
        <v>11.638691356955633</v>
      </c>
      <c r="Y147" s="7"/>
      <c r="Z147" s="28">
        <f t="shared" si="23"/>
        <v>11.880000000000006</v>
      </c>
      <c r="AA147" s="27">
        <f t="shared" si="21"/>
        <v>0.20734511513692644</v>
      </c>
      <c r="AB147" s="7"/>
      <c r="AC147" s="28">
        <f t="shared" ca="1" si="13"/>
        <v>-0.24130864304437338</v>
      </c>
      <c r="AD147" s="27"/>
      <c r="AE147" s="7"/>
    </row>
    <row r="148" spans="1:31" s="26" customFormat="1" x14ac:dyDescent="0.25">
      <c r="A148" s="26">
        <v>63</v>
      </c>
      <c r="B148" s="26">
        <v>-643</v>
      </c>
      <c r="C148" s="26">
        <v>13564</v>
      </c>
      <c r="D148" s="26">
        <v>11262</v>
      </c>
      <c r="E148" s="26">
        <v>12672</v>
      </c>
      <c r="F148" s="26">
        <v>14972</v>
      </c>
      <c r="G148" s="27"/>
      <c r="H148" s="7"/>
      <c r="I148" s="28">
        <f t="shared" si="14"/>
        <v>892</v>
      </c>
      <c r="J148" s="27">
        <f t="shared" si="14"/>
        <v>-3710</v>
      </c>
      <c r="K148" s="7"/>
      <c r="L148" s="124">
        <f t="shared" si="22"/>
        <v>-0.23733710173451669</v>
      </c>
      <c r="M148" s="27">
        <f t="shared" ca="1" si="15"/>
        <v>4.1161767835439183E-7</v>
      </c>
      <c r="N148" s="44"/>
      <c r="O148" s="44"/>
      <c r="P148" s="7"/>
      <c r="Q148" s="28">
        <f t="shared" ca="1" si="16"/>
        <v>932.09643243046003</v>
      </c>
      <c r="R148" s="27">
        <f t="shared" ca="1" si="17"/>
        <v>-3731.1074155355027</v>
      </c>
      <c r="S148" s="7"/>
      <c r="T148" s="28">
        <f t="shared" ca="1" si="18"/>
        <v>-0.24112484162557349</v>
      </c>
      <c r="U148" s="27">
        <f t="shared" ca="1" si="19"/>
        <v>-0.96941148736208749</v>
      </c>
      <c r="V148" s="7"/>
      <c r="W148" s="28">
        <f t="shared" ca="1" si="20"/>
        <v>-0.23669552735975224</v>
      </c>
      <c r="X148" s="27">
        <f t="shared" ca="1" si="24"/>
        <v>5.9254938443186802</v>
      </c>
      <c r="Y148" s="7"/>
      <c r="Z148" s="28">
        <f t="shared" si="23"/>
        <v>6.0930000000000062</v>
      </c>
      <c r="AA148" s="27">
        <f t="shared" si="21"/>
        <v>0.10634291132401461</v>
      </c>
      <c r="AB148" s="7"/>
      <c r="AC148" s="28">
        <f t="shared" ref="AC148:AC149" ca="1" si="25">X148-Z148</f>
        <v>-0.16750615568132599</v>
      </c>
      <c r="AD148" s="27"/>
      <c r="AE148" s="7"/>
    </row>
    <row r="149" spans="1:31" s="26" customFormat="1" x14ac:dyDescent="0.25">
      <c r="A149" s="26">
        <v>64</v>
      </c>
      <c r="B149" s="26">
        <v>-643</v>
      </c>
      <c r="C149" s="26">
        <v>13366</v>
      </c>
      <c r="D149" s="26">
        <v>11217</v>
      </c>
      <c r="E149" s="26">
        <v>12857</v>
      </c>
      <c r="F149" s="26">
        <v>15003</v>
      </c>
      <c r="G149" s="27"/>
      <c r="H149" s="7"/>
      <c r="I149" s="28">
        <f t="shared" ref="I149:J149" si="26">C149-E149</f>
        <v>509</v>
      </c>
      <c r="J149" s="27">
        <f t="shared" si="26"/>
        <v>-3786</v>
      </c>
      <c r="K149" s="7"/>
      <c r="L149" s="124">
        <f t="shared" si="22"/>
        <v>-0.13855427351734562</v>
      </c>
      <c r="M149" s="27">
        <f t="shared" ref="M149" ca="1" si="27">(W149-L149)^2</f>
        <v>1.0581412610716532E-6</v>
      </c>
      <c r="N149" s="44"/>
      <c r="O149" s="44"/>
      <c r="P149" s="7"/>
      <c r="Q149" s="28">
        <f t="shared" ref="Q149" ca="1" si="28">I149-$J$4</f>
        <v>549.09643243046003</v>
      </c>
      <c r="R149" s="27">
        <f t="shared" ref="R149" ca="1" si="29">J149-$J$3</f>
        <v>-3807.1074155355027</v>
      </c>
      <c r="S149" s="7"/>
      <c r="T149" s="28">
        <f t="shared" ref="T149" ca="1" si="30">Q149/$J$7</f>
        <v>-0.14204623652697004</v>
      </c>
      <c r="U149" s="27">
        <f t="shared" ref="U149" ca="1" si="31">R149/$J$6</f>
        <v>-0.98915770874739295</v>
      </c>
      <c r="V149" s="7"/>
      <c r="W149" s="28">
        <f t="shared" ref="W149" ca="1" si="32">(T149-U149*SIN(-$J$11*PI()/180))/(COS(-$J$11*PI()/180))</f>
        <v>-0.13752561358273571</v>
      </c>
      <c r="X149" s="27">
        <f ca="1">IF(MOD(ATAN2(U149,W149)*180/PI()-$J$9+360,360)&gt;5,MOD(ATAN2(U149,W149)*180/PI()-$J$9+360,360)-360,MOD(ATAN2(U149,W149)*180/PI()-$J$9+360,360))</f>
        <v>0.11964701852059534</v>
      </c>
      <c r="Y149" s="7"/>
      <c r="Z149" s="28">
        <f t="shared" si="23"/>
        <v>0.30600000000000627</v>
      </c>
      <c r="AA149" s="27">
        <f t="shared" ref="AA149" si="33">Z149*PI()/180</f>
        <v>5.3407075111027574E-3</v>
      </c>
      <c r="AB149" s="7"/>
      <c r="AC149" s="28">
        <f t="shared" ca="1" si="25"/>
        <v>-0.18635298147941093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40028</v>
      </c>
    </row>
    <row r="155" spans="1:31" x14ac:dyDescent="0.25">
      <c r="A155" t="s">
        <v>177</v>
      </c>
      <c r="B155">
        <v>40028</v>
      </c>
    </row>
    <row r="156" spans="1:31" x14ac:dyDescent="0.25">
      <c r="A156" s="31" t="s">
        <v>188</v>
      </c>
      <c r="B156" s="31">
        <v>-39994</v>
      </c>
    </row>
    <row r="157" spans="1:31" x14ac:dyDescent="0.25">
      <c r="A157" t="s">
        <v>183</v>
      </c>
      <c r="B157">
        <v>-39994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7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21.107415535502486</v>
      </c>
      <c r="L3" s="102" t="s">
        <v>1</v>
      </c>
      <c r="M3" s="103">
        <v>1.0003498781503875</v>
      </c>
      <c r="N3" s="104" t="s">
        <v>18</v>
      </c>
      <c r="O3" s="102">
        <v>0.99756372341998312</v>
      </c>
      <c r="Q3" s="101" t="s">
        <v>194</v>
      </c>
      <c r="R3" s="101">
        <f ca="1">MAX(AC21:AC149)</f>
        <v>0.25397088930964173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-40.096432430459991</v>
      </c>
      <c r="L4" s="104" t="s">
        <v>5</v>
      </c>
      <c r="M4" s="106">
        <v>360.00365600086747</v>
      </c>
      <c r="N4" s="104" t="s">
        <v>21</v>
      </c>
      <c r="O4" s="104">
        <v>359.98030289146942</v>
      </c>
      <c r="Q4" s="105" t="s">
        <v>195</v>
      </c>
      <c r="R4" s="105">
        <f ca="1">MIN(AC21:AC149)</f>
        <v>-0.35807328718334475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-172.21917396095523</v>
      </c>
      <c r="N5" s="107" t="s">
        <v>24</v>
      </c>
      <c r="O5" s="107">
        <v>-172.20633958639129</v>
      </c>
      <c r="Q5" s="8"/>
      <c r="R5" s="8"/>
      <c r="T5" s="45" t="s">
        <v>55</v>
      </c>
      <c r="U5" s="47">
        <v>23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3848.8376341489407</v>
      </c>
      <c r="L6" s="107" t="s">
        <v>12</v>
      </c>
      <c r="M6" s="108">
        <v>-2.0126810140162353E-4</v>
      </c>
      <c r="N6" s="107" t="s">
        <v>26</v>
      </c>
      <c r="O6" s="107">
        <v>-1.9042087651079491E-5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-3865.6176035061944</v>
      </c>
      <c r="L7" s="109" t="s">
        <v>15</v>
      </c>
      <c r="M7" s="110">
        <f ca="1">SUM(M20:M84)</f>
        <v>5.9147746867284356E-4</v>
      </c>
      <c r="N7" s="109" t="s">
        <v>15</v>
      </c>
      <c r="O7" s="89">
        <f ca="1">SUM(M85:M149)</f>
        <v>5.8903931354651977E-4</v>
      </c>
      <c r="Q7" s="101" t="s">
        <v>194</v>
      </c>
      <c r="R7" s="101">
        <f ca="1">MAX(AD21:AD83)</f>
        <v>0.23352907929032085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-0.13803140506348655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-172.20438094619089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-171.94244510174212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-0.26193584444875267</v>
      </c>
      <c r="L11" s="113" t="s">
        <v>208</v>
      </c>
      <c r="M11" s="114">
        <f>(M6+O6)/2</f>
        <v>-1.1015509452635151E-4</v>
      </c>
      <c r="N11" s="115"/>
      <c r="O11" s="115"/>
      <c r="Q11" s="101" t="s">
        <v>194</v>
      </c>
      <c r="R11" s="101">
        <f ca="1">MAX(W20:W149)</f>
        <v>0.99534517209670181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0.99895680078518523</v>
      </c>
      <c r="N12" s="118"/>
      <c r="O12" s="118"/>
      <c r="Q12" s="105" t="s">
        <v>195</v>
      </c>
      <c r="R12" s="105">
        <f ca="1">MIN(W20:W149)</f>
        <v>-0.99954578513820125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-172.21275677367328</v>
      </c>
      <c r="N13" s="121"/>
      <c r="O13" s="121"/>
    </row>
    <row r="14" spans="1:24" x14ac:dyDescent="0.25">
      <c r="I14" s="9" t="s">
        <v>139</v>
      </c>
      <c r="L14" s="9"/>
      <c r="M14" s="9"/>
      <c r="N14" s="9"/>
      <c r="O14" s="9"/>
    </row>
    <row r="15" spans="1:24" x14ac:dyDescent="0.25">
      <c r="I15" s="9" t="s">
        <v>140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141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13421</v>
      </c>
      <c r="D20" s="26">
        <v>11266</v>
      </c>
      <c r="E20" s="26">
        <v>12913</v>
      </c>
      <c r="F20" s="26">
        <v>15062</v>
      </c>
      <c r="G20" s="27"/>
      <c r="H20" s="7"/>
      <c r="I20" s="28">
        <f>C20-E20</f>
        <v>508</v>
      </c>
      <c r="J20" s="27">
        <f>D20-F20</f>
        <v>-3796</v>
      </c>
      <c r="K20" s="7"/>
      <c r="L20" s="124">
        <f>$M$3*SIN(2*PI()/$M$4*($Z20+$M$5))+$M$6</f>
        <v>-0.1356629029851574</v>
      </c>
      <c r="M20" s="27">
        <f ca="1">(W20-L20)^2</f>
        <v>2.5349064464984276E-6</v>
      </c>
      <c r="N20" s="44"/>
      <c r="O20" s="44"/>
      <c r="P20" s="7"/>
      <c r="Q20" s="28">
        <f ca="1">I20-$J$4</f>
        <v>548.09643243046003</v>
      </c>
      <c r="R20" s="27">
        <f ca="1">J20-$J$3</f>
        <v>-3817.1074155355027</v>
      </c>
      <c r="S20" s="7"/>
      <c r="T20" s="28">
        <f ca="1">Q20/$J$7</f>
        <v>-0.14178754565203897</v>
      </c>
      <c r="U20" s="27">
        <f ca="1">R20/$J$6</f>
        <v>-0.99175589577177525</v>
      </c>
      <c r="V20" s="7"/>
      <c r="W20" s="28">
        <f ca="1">(T20-U20*SIN(-$J$11*PI()/180))/(COS(-$J$11*PI()/180))</f>
        <v>-0.13725504193842072</v>
      </c>
      <c r="X20" s="27">
        <f ca="1">IF(MOD(ATAN2(U20,W20)*180/PI()-$J$9+360,360)&gt;5,MOD(ATAN2(U20,W20)*180/PI()-$J$9+360,360)-360,MOD(ATAN2(U20,W20)*180/PI()-$J$9+360,360))</f>
        <v>8.3835391960633387E-2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8.3835391960633387E-2</v>
      </c>
      <c r="AD20" s="27">
        <f ca="1">INDIRECT("AC"&amp;AE20)-AC20</f>
        <v>-0.37689475824320873</v>
      </c>
      <c r="AE20" s="7">
        <v>149</v>
      </c>
    </row>
    <row r="21" spans="1:31" s="26" customFormat="1" x14ac:dyDescent="0.25">
      <c r="A21" s="26">
        <v>1</v>
      </c>
      <c r="B21" s="26">
        <v>656</v>
      </c>
      <c r="C21" s="26">
        <v>13602</v>
      </c>
      <c r="D21" s="26">
        <v>11302</v>
      </c>
      <c r="E21" s="26">
        <v>12729</v>
      </c>
      <c r="F21" s="26">
        <v>15029</v>
      </c>
      <c r="G21" s="27"/>
      <c r="H21" s="7"/>
      <c r="I21" s="28">
        <f t="shared" ref="I21:J84" si="1">C21-E21</f>
        <v>873</v>
      </c>
      <c r="J21" s="27">
        <f t="shared" si="1"/>
        <v>-3727</v>
      </c>
      <c r="K21" s="7"/>
      <c r="L21" s="124">
        <f t="shared" ref="L21:L84" si="2">$M$3*SIN(2*PI()/$M$4*($Z21+$M$5))+$M$6</f>
        <v>-0.23689353134679747</v>
      </c>
      <c r="M21" s="27">
        <f t="shared" ref="M21:M84" ca="1" si="3">(W21-L21)^2</f>
        <v>2.6351535670397988E-5</v>
      </c>
      <c r="N21" s="44"/>
      <c r="O21" s="44"/>
      <c r="P21" s="7"/>
      <c r="Q21" s="28">
        <f t="shared" ref="Q21:Q84" ca="1" si="4">I21-$J$4</f>
        <v>913.09643243046003</v>
      </c>
      <c r="R21" s="27">
        <f t="shared" ref="R21:R84" ca="1" si="5">J21-$J$3</f>
        <v>-3748.1074155355027</v>
      </c>
      <c r="S21" s="7"/>
      <c r="T21" s="28">
        <f t="shared" ref="T21:T84" ca="1" si="6">Q21/$J$7</f>
        <v>-0.23620971500188298</v>
      </c>
      <c r="U21" s="27">
        <f t="shared" ref="U21:U84" ca="1" si="7">R21/$J$6</f>
        <v>-0.97382840530353743</v>
      </c>
      <c r="V21" s="7"/>
      <c r="W21" s="28">
        <f t="shared" ref="W21:W84" ca="1" si="8">(T21-U21*SIN(-$J$11*PI()/180))/(COS(-$J$11*PI()/180))</f>
        <v>-0.23176015666045341</v>
      </c>
      <c r="X21" s="27">
        <f ca="1">MOD(ATAN2(U21,W21)*180/PI()-$J$9+360,360)</f>
        <v>5.5911018812806788</v>
      </c>
      <c r="Y21" s="7"/>
      <c r="Z21" s="28">
        <f>360/40000*B21+Z20</f>
        <v>5.9039999999999999</v>
      </c>
      <c r="AA21" s="27">
        <f t="shared" ref="AA21:AA84" si="9">Z21*PI()/180</f>
        <v>0.10304423903774522</v>
      </c>
      <c r="AB21" s="7"/>
      <c r="AC21" s="28">
        <f t="shared" ca="1" si="0"/>
        <v>-0.31289811871932116</v>
      </c>
      <c r="AD21" s="27">
        <f t="shared" ref="AD21:AD83" ca="1" si="10">INDIRECT("AC"&amp;AE21)-AC21</f>
        <v>3.7029473763817045E-2</v>
      </c>
      <c r="AE21" s="7">
        <v>148</v>
      </c>
    </row>
    <row r="22" spans="1:31" s="26" customFormat="1" x14ac:dyDescent="0.25">
      <c r="A22" s="26">
        <v>2</v>
      </c>
      <c r="B22" s="26">
        <v>639</v>
      </c>
      <c r="C22" s="26">
        <v>13785</v>
      </c>
      <c r="D22" s="26">
        <v>11358</v>
      </c>
      <c r="E22" s="26">
        <v>12543</v>
      </c>
      <c r="F22" s="26">
        <v>14976</v>
      </c>
      <c r="G22" s="27"/>
      <c r="H22" s="7"/>
      <c r="I22" s="28">
        <f t="shared" si="1"/>
        <v>1242</v>
      </c>
      <c r="J22" s="27">
        <f t="shared" si="1"/>
        <v>-3618</v>
      </c>
      <c r="K22" s="7"/>
      <c r="L22" s="124">
        <f t="shared" si="2"/>
        <v>-0.3330953846025117</v>
      </c>
      <c r="M22" s="27">
        <f t="shared" ca="1" si="3"/>
        <v>3.3037511115287689E-5</v>
      </c>
      <c r="N22" s="44"/>
      <c r="O22" s="44"/>
      <c r="P22" s="7"/>
      <c r="Q22" s="28">
        <f t="shared" ca="1" si="4"/>
        <v>1282.09643243046</v>
      </c>
      <c r="R22" s="27">
        <f t="shared" ca="1" si="5"/>
        <v>-3639.1074155355027</v>
      </c>
      <c r="S22" s="7"/>
      <c r="T22" s="28">
        <f t="shared" ca="1" si="6"/>
        <v>-0.33166664785145128</v>
      </c>
      <c r="U22" s="27">
        <f t="shared" ca="1" si="7"/>
        <v>-0.94550816673777049</v>
      </c>
      <c r="V22" s="7"/>
      <c r="W22" s="28">
        <f t="shared" ca="1" si="8"/>
        <v>-0.32734755795974596</v>
      </c>
      <c r="X22" s="27">
        <f t="shared" ref="X22:X83" ca="1" si="11">MOD(ATAN2(U22,W22)*180/PI()-$J$9+360,360)</f>
        <v>11.30091784662676</v>
      </c>
      <c r="Y22" s="7"/>
      <c r="Z22" s="28">
        <f t="shared" ref="Z22:Z85" si="12">360/40000*B22+Z21</f>
        <v>11.654999999999999</v>
      </c>
      <c r="AA22" s="27">
        <f t="shared" si="9"/>
        <v>0.20341812431993908</v>
      </c>
      <c r="AB22" s="7"/>
      <c r="AC22" s="28">
        <f t="shared" ca="1" si="0"/>
        <v>-0.35408215337323945</v>
      </c>
      <c r="AD22" s="27">
        <f t="shared" ca="1" si="10"/>
        <v>7.1610084375345551E-2</v>
      </c>
      <c r="AE22" s="7">
        <v>147</v>
      </c>
    </row>
    <row r="23" spans="1:31" s="26" customFormat="1" x14ac:dyDescent="0.25">
      <c r="A23" s="26">
        <v>3</v>
      </c>
      <c r="B23" s="26">
        <v>627</v>
      </c>
      <c r="C23" s="26">
        <v>13961</v>
      </c>
      <c r="D23" s="26">
        <v>11430</v>
      </c>
      <c r="E23" s="26">
        <v>12364</v>
      </c>
      <c r="F23" s="26">
        <v>14904</v>
      </c>
      <c r="G23" s="27"/>
      <c r="H23" s="7"/>
      <c r="I23" s="28">
        <f t="shared" si="1"/>
        <v>1597</v>
      </c>
      <c r="J23" s="27">
        <f t="shared" si="1"/>
        <v>-3474</v>
      </c>
      <c r="K23" s="7"/>
      <c r="L23" s="124">
        <f t="shared" si="2"/>
        <v>-0.4242391841364459</v>
      </c>
      <c r="M23" s="27">
        <f t="shared" ca="1" si="3"/>
        <v>2.3856989625942364E-5</v>
      </c>
      <c r="N23" s="44"/>
      <c r="O23" s="44"/>
      <c r="P23" s="7"/>
      <c r="Q23" s="28">
        <f t="shared" ca="1" si="4"/>
        <v>1637.09643243046</v>
      </c>
      <c r="R23" s="27">
        <f t="shared" ca="1" si="5"/>
        <v>-3495.1074155355027</v>
      </c>
      <c r="S23" s="7"/>
      <c r="T23" s="28">
        <f t="shared" ca="1" si="6"/>
        <v>-0.42350190845198449</v>
      </c>
      <c r="U23" s="27">
        <f t="shared" ca="1" si="7"/>
        <v>-0.9080942735866655</v>
      </c>
      <c r="V23" s="7"/>
      <c r="W23" s="28">
        <f t="shared" ca="1" si="8"/>
        <v>-0.41935482239452482</v>
      </c>
      <c r="X23" s="27">
        <f t="shared" ca="1" si="11"/>
        <v>16.991711917825057</v>
      </c>
      <c r="Y23" s="7"/>
      <c r="Z23" s="28">
        <f t="shared" si="12"/>
        <v>17.297999999999998</v>
      </c>
      <c r="AA23" s="27">
        <f t="shared" si="9"/>
        <v>0.30190705400997908</v>
      </c>
      <c r="AB23" s="7"/>
      <c r="AC23" s="28">
        <f t="shared" ca="1" si="0"/>
        <v>-0.30628808217494097</v>
      </c>
      <c r="AD23" s="27">
        <f t="shared" ca="1" si="10"/>
        <v>7.5452677706149274E-2</v>
      </c>
      <c r="AE23" s="7">
        <v>146</v>
      </c>
    </row>
    <row r="24" spans="1:31" s="26" customFormat="1" x14ac:dyDescent="0.25">
      <c r="A24" s="26">
        <v>4</v>
      </c>
      <c r="B24" s="26">
        <v>612</v>
      </c>
      <c r="C24" s="26">
        <v>14126</v>
      </c>
      <c r="D24" s="26">
        <v>11514</v>
      </c>
      <c r="E24" s="26">
        <v>12199</v>
      </c>
      <c r="F24" s="26">
        <v>14814</v>
      </c>
      <c r="G24" s="27"/>
      <c r="H24" s="7"/>
      <c r="I24" s="28">
        <f t="shared" si="1"/>
        <v>1927</v>
      </c>
      <c r="J24" s="27">
        <f t="shared" si="1"/>
        <v>-3300</v>
      </c>
      <c r="K24" s="7"/>
      <c r="L24" s="124">
        <f t="shared" si="2"/>
        <v>-0.50924559991644791</v>
      </c>
      <c r="M24" s="27">
        <f t="shared" ca="1" si="3"/>
        <v>1.8621109370074429E-5</v>
      </c>
      <c r="N24" s="44"/>
      <c r="O24" s="44"/>
      <c r="P24" s="7"/>
      <c r="Q24" s="28">
        <f t="shared" ca="1" si="4"/>
        <v>1967.09643243046</v>
      </c>
      <c r="R24" s="27">
        <f t="shared" ca="1" si="5"/>
        <v>-3321.1074155355027</v>
      </c>
      <c r="S24" s="7"/>
      <c r="T24" s="28">
        <f t="shared" ca="1" si="6"/>
        <v>-0.50886989717924069</v>
      </c>
      <c r="U24" s="27">
        <f t="shared" ca="1" si="7"/>
        <v>-0.86288581936241371</v>
      </c>
      <c r="V24" s="7"/>
      <c r="W24" s="28">
        <f t="shared" ca="1" si="8"/>
        <v>-0.50493038157086279</v>
      </c>
      <c r="X24" s="27">
        <f t="shared" ca="1" si="11"/>
        <v>22.539048101942626</v>
      </c>
      <c r="Y24" s="7"/>
      <c r="Z24" s="28">
        <f t="shared" si="12"/>
        <v>22.805999999999997</v>
      </c>
      <c r="AA24" s="27">
        <f t="shared" si="9"/>
        <v>0.39803978920982674</v>
      </c>
      <c r="AB24" s="7"/>
      <c r="AC24" s="28">
        <f t="shared" ca="1" si="0"/>
        <v>-0.2669518980573713</v>
      </c>
      <c r="AD24" s="27">
        <f t="shared" ca="1" si="10"/>
        <v>5.0220865867224518E-2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14286</v>
      </c>
      <c r="D25" s="26">
        <v>11619</v>
      </c>
      <c r="E25" s="26">
        <v>12048</v>
      </c>
      <c r="F25" s="26">
        <v>14710</v>
      </c>
      <c r="G25" s="27"/>
      <c r="H25" s="7"/>
      <c r="I25" s="28">
        <f t="shared" si="1"/>
        <v>2238</v>
      </c>
      <c r="J25" s="27">
        <f t="shared" si="1"/>
        <v>-3091</v>
      </c>
      <c r="K25" s="7"/>
      <c r="L25" s="124">
        <f t="shared" si="2"/>
        <v>-0.5895513983030124</v>
      </c>
      <c r="M25" s="27">
        <f t="shared" ca="1" si="3"/>
        <v>1.5359049402548983E-5</v>
      </c>
      <c r="N25" s="44"/>
      <c r="O25" s="44"/>
      <c r="P25" s="7"/>
      <c r="Q25" s="28">
        <f t="shared" ca="1" si="4"/>
        <v>2278.09643243046</v>
      </c>
      <c r="R25" s="27">
        <f t="shared" ca="1" si="5"/>
        <v>-3112.1074155355027</v>
      </c>
      <c r="S25" s="7"/>
      <c r="T25" s="28">
        <f t="shared" ca="1" si="6"/>
        <v>-0.58932275928280642</v>
      </c>
      <c r="U25" s="27">
        <f t="shared" ca="1" si="7"/>
        <v>-0.80858371055282396</v>
      </c>
      <c r="V25" s="7"/>
      <c r="W25" s="28">
        <f t="shared" ca="1" si="8"/>
        <v>-0.58563233599136832</v>
      </c>
      <c r="X25" s="27">
        <f t="shared" ca="1" si="11"/>
        <v>28.119040377781403</v>
      </c>
      <c r="Y25" s="7"/>
      <c r="Z25" s="28">
        <f t="shared" si="12"/>
        <v>28.313999999999997</v>
      </c>
      <c r="AA25" s="27">
        <f t="shared" si="9"/>
        <v>0.49417252440967435</v>
      </c>
      <c r="AB25" s="7"/>
      <c r="AC25" s="28">
        <f t="shared" ca="1" si="0"/>
        <v>-0.19495962221859386</v>
      </c>
      <c r="AD25" s="27">
        <f t="shared" ca="1" si="10"/>
        <v>3.8814363396006968E-3</v>
      </c>
      <c r="AE25" s="7">
        <v>144</v>
      </c>
    </row>
    <row r="26" spans="1:31" s="26" customFormat="1" x14ac:dyDescent="0.25">
      <c r="A26" s="26">
        <v>6</v>
      </c>
      <c r="B26" s="26">
        <v>632</v>
      </c>
      <c r="C26" s="26">
        <v>14436</v>
      </c>
      <c r="D26" s="26">
        <v>11741</v>
      </c>
      <c r="E26" s="26">
        <v>11901</v>
      </c>
      <c r="F26" s="26">
        <v>14589</v>
      </c>
      <c r="G26" s="27"/>
      <c r="H26" s="7"/>
      <c r="I26" s="28">
        <f t="shared" si="1"/>
        <v>2535</v>
      </c>
      <c r="J26" s="27">
        <f t="shared" si="1"/>
        <v>-2848</v>
      </c>
      <c r="K26" s="7"/>
      <c r="L26" s="124">
        <f t="shared" si="2"/>
        <v>-0.66676165887703109</v>
      </c>
      <c r="M26" s="27">
        <f t="shared" ca="1" si="3"/>
        <v>1.6069620660828523E-5</v>
      </c>
      <c r="N26" s="44"/>
      <c r="O26" s="44"/>
      <c r="P26" s="7"/>
      <c r="Q26" s="28">
        <f t="shared" ca="1" si="4"/>
        <v>2575.09643243046</v>
      </c>
      <c r="R26" s="27">
        <f t="shared" ca="1" si="5"/>
        <v>-2869.1074155355027</v>
      </c>
      <c r="S26" s="7"/>
      <c r="T26" s="28">
        <f t="shared" ca="1" si="6"/>
        <v>-0.66615394913733705</v>
      </c>
      <c r="U26" s="27">
        <f t="shared" ca="1" si="7"/>
        <v>-0.74544776586033434</v>
      </c>
      <c r="V26" s="7"/>
      <c r="W26" s="28">
        <f t="shared" ca="1" si="8"/>
        <v>-0.66275296574075482</v>
      </c>
      <c r="X26" s="27">
        <f t="shared" ca="1" si="11"/>
        <v>33.843618660474817</v>
      </c>
      <c r="Y26" s="7"/>
      <c r="Z26" s="28">
        <f t="shared" si="12"/>
        <v>34.001999999999995</v>
      </c>
      <c r="AA26" s="27">
        <f t="shared" si="9"/>
        <v>0.59344685226311178</v>
      </c>
      <c r="AB26" s="7"/>
      <c r="AC26" s="28">
        <f t="shared" ca="1" si="0"/>
        <v>-0.15838133952517808</v>
      </c>
      <c r="AD26" s="27">
        <f t="shared" ca="1" si="10"/>
        <v>2.0055711623001571E-4</v>
      </c>
      <c r="AE26" s="7">
        <v>143</v>
      </c>
    </row>
    <row r="27" spans="1:31" s="26" customFormat="1" x14ac:dyDescent="0.25">
      <c r="A27" s="26">
        <v>7</v>
      </c>
      <c r="B27" s="26">
        <v>618</v>
      </c>
      <c r="C27" s="26">
        <v>14563</v>
      </c>
      <c r="D27" s="26">
        <v>11872</v>
      </c>
      <c r="E27" s="26">
        <v>11757</v>
      </c>
      <c r="F27" s="26">
        <v>14456</v>
      </c>
      <c r="G27" s="27"/>
      <c r="H27" s="7"/>
      <c r="I27" s="28">
        <f t="shared" si="1"/>
        <v>2806</v>
      </c>
      <c r="J27" s="27">
        <f t="shared" si="1"/>
        <v>-2584</v>
      </c>
      <c r="K27" s="7"/>
      <c r="L27" s="124">
        <f t="shared" si="2"/>
        <v>-0.73591945788533697</v>
      </c>
      <c r="M27" s="27">
        <f t="shared" ca="1" si="3"/>
        <v>7.5457424958090216E-6</v>
      </c>
      <c r="N27" s="44"/>
      <c r="O27" s="44"/>
      <c r="P27" s="7"/>
      <c r="Q27" s="28">
        <f t="shared" ca="1" si="4"/>
        <v>2846.09643243046</v>
      </c>
      <c r="R27" s="27">
        <f t="shared" ca="1" si="5"/>
        <v>-2605.1074155355027</v>
      </c>
      <c r="S27" s="7"/>
      <c r="T27" s="28">
        <f t="shared" ca="1" si="6"/>
        <v>-0.73625917624365955</v>
      </c>
      <c r="U27" s="27">
        <f t="shared" ca="1" si="7"/>
        <v>-0.67685562841664193</v>
      </c>
      <c r="V27" s="7"/>
      <c r="W27" s="28">
        <f t="shared" ca="1" si="8"/>
        <v>-0.73317250639399079</v>
      </c>
      <c r="X27" s="27">
        <f t="shared" ca="1" si="11"/>
        <v>39.491573098223625</v>
      </c>
      <c r="Y27" s="7"/>
      <c r="Z27" s="28">
        <f t="shared" si="12"/>
        <v>39.563999999999993</v>
      </c>
      <c r="AA27" s="27">
        <f t="shared" si="9"/>
        <v>0.69052206525903637</v>
      </c>
      <c r="AB27" s="7"/>
      <c r="AC27" s="28">
        <f t="shared" ca="1" si="0"/>
        <v>-7.2426901776367458E-2</v>
      </c>
      <c r="AD27" s="27">
        <f t="shared" ca="1" si="10"/>
        <v>-5.3498250818634574E-2</v>
      </c>
      <c r="AE27" s="7">
        <v>142</v>
      </c>
    </row>
    <row r="28" spans="1:31" s="26" customFormat="1" x14ac:dyDescent="0.25">
      <c r="A28" s="26">
        <v>8</v>
      </c>
      <c r="B28" s="26">
        <v>627</v>
      </c>
      <c r="C28" s="26">
        <v>14682</v>
      </c>
      <c r="D28" s="26">
        <v>12008</v>
      </c>
      <c r="E28" s="26">
        <v>11633</v>
      </c>
      <c r="F28" s="26">
        <v>14306</v>
      </c>
      <c r="G28" s="27"/>
      <c r="H28" s="7"/>
      <c r="I28" s="28">
        <f t="shared" si="1"/>
        <v>3049</v>
      </c>
      <c r="J28" s="27">
        <f t="shared" si="1"/>
        <v>-2298</v>
      </c>
      <c r="K28" s="7"/>
      <c r="L28" s="124">
        <f t="shared" si="2"/>
        <v>-0.79900182609113324</v>
      </c>
      <c r="M28" s="27">
        <f t="shared" ca="1" si="3"/>
        <v>6.9014835969091502E-6</v>
      </c>
      <c r="N28" s="44"/>
      <c r="O28" s="44"/>
      <c r="P28" s="7"/>
      <c r="Q28" s="28">
        <f t="shared" ca="1" si="4"/>
        <v>3089.09643243046</v>
      </c>
      <c r="R28" s="27">
        <f t="shared" ca="1" si="5"/>
        <v>-2319.1074155355027</v>
      </c>
      <c r="S28" s="7"/>
      <c r="T28" s="28">
        <f t="shared" ca="1" si="6"/>
        <v>-0.79912105885191187</v>
      </c>
      <c r="U28" s="27">
        <f t="shared" ca="1" si="7"/>
        <v>-0.60254747951930854</v>
      </c>
      <c r="V28" s="7"/>
      <c r="W28" s="28">
        <f t="shared" ca="1" si="8"/>
        <v>-0.79637475860115337</v>
      </c>
      <c r="X28" s="27">
        <f t="shared" ca="1" si="11"/>
        <v>45.092758678570306</v>
      </c>
      <c r="Y28" s="7"/>
      <c r="Z28" s="28">
        <f t="shared" si="12"/>
        <v>45.206999999999994</v>
      </c>
      <c r="AA28" s="27">
        <f t="shared" si="9"/>
        <v>0.78901099494907645</v>
      </c>
      <c r="AB28" s="7"/>
      <c r="AC28" s="28">
        <f t="shared" ca="1" si="0"/>
        <v>-0.11424132142968801</v>
      </c>
      <c r="AD28" s="27">
        <f t="shared" ca="1" si="10"/>
        <v>6.2034918166844477E-2</v>
      </c>
      <c r="AE28" s="7">
        <v>141</v>
      </c>
    </row>
    <row r="29" spans="1:31" s="26" customFormat="1" x14ac:dyDescent="0.25">
      <c r="A29" s="26">
        <v>9</v>
      </c>
      <c r="B29" s="26">
        <v>636</v>
      </c>
      <c r="C29" s="26">
        <v>14789</v>
      </c>
      <c r="D29" s="26">
        <v>12173</v>
      </c>
      <c r="E29" s="26">
        <v>11519</v>
      </c>
      <c r="F29" s="26">
        <v>14145</v>
      </c>
      <c r="G29" s="27"/>
      <c r="H29" s="7"/>
      <c r="I29" s="28">
        <f t="shared" si="1"/>
        <v>3270</v>
      </c>
      <c r="J29" s="27">
        <f t="shared" si="1"/>
        <v>-1972</v>
      </c>
      <c r="K29" s="7"/>
      <c r="L29" s="124">
        <f t="shared" si="2"/>
        <v>-0.85507747295320469</v>
      </c>
      <c r="M29" s="27">
        <f t="shared" ca="1" si="3"/>
        <v>1.3092133260052185E-6</v>
      </c>
      <c r="N29" s="44"/>
      <c r="O29" s="44"/>
      <c r="P29" s="7"/>
      <c r="Q29" s="28">
        <f t="shared" ca="1" si="4"/>
        <v>3310.09643243046</v>
      </c>
      <c r="R29" s="27">
        <f t="shared" ca="1" si="5"/>
        <v>-1993.1074155355025</v>
      </c>
      <c r="S29" s="7"/>
      <c r="T29" s="28">
        <f t="shared" ca="1" si="6"/>
        <v>-0.85629174221168036</v>
      </c>
      <c r="U29" s="27">
        <f t="shared" ca="1" si="7"/>
        <v>-0.51784658252444593</v>
      </c>
      <c r="V29" s="7"/>
      <c r="W29" s="28">
        <f t="shared" ca="1" si="8"/>
        <v>-0.8539332643507177</v>
      </c>
      <c r="X29" s="27">
        <f t="shared" ca="1" si="11"/>
        <v>50.970706035178182</v>
      </c>
      <c r="Y29" s="7"/>
      <c r="Z29" s="28">
        <f t="shared" si="12"/>
        <v>50.93099999999999</v>
      </c>
      <c r="AA29" s="27">
        <f t="shared" si="9"/>
        <v>0.8889136413332317</v>
      </c>
      <c r="AB29" s="7"/>
      <c r="AC29" s="28">
        <f t="shared" ca="1" si="0"/>
        <v>3.9706035178191712E-2</v>
      </c>
      <c r="AD29" s="27">
        <f t="shared" ca="1" si="10"/>
        <v>-3.1280619844267221E-3</v>
      </c>
      <c r="AE29" s="7">
        <v>140</v>
      </c>
    </row>
    <row r="30" spans="1:31" s="26" customFormat="1" x14ac:dyDescent="0.25">
      <c r="A30" s="26">
        <v>10</v>
      </c>
      <c r="B30" s="26">
        <v>633</v>
      </c>
      <c r="C30" s="26">
        <v>14885</v>
      </c>
      <c r="D30" s="26">
        <v>12341</v>
      </c>
      <c r="E30" s="26">
        <v>11441</v>
      </c>
      <c r="F30" s="26">
        <v>13979</v>
      </c>
      <c r="G30" s="27"/>
      <c r="H30" s="7"/>
      <c r="I30" s="28">
        <f t="shared" si="1"/>
        <v>3444</v>
      </c>
      <c r="J30" s="27">
        <f t="shared" si="1"/>
        <v>-1638</v>
      </c>
      <c r="K30" s="7"/>
      <c r="L30" s="124">
        <f t="shared" si="2"/>
        <v>-0.90242475123366606</v>
      </c>
      <c r="M30" s="27">
        <f t="shared" ca="1" si="3"/>
        <v>9.4991977644176825E-6</v>
      </c>
      <c r="N30" s="44"/>
      <c r="O30" s="44"/>
      <c r="P30" s="7"/>
      <c r="Q30" s="28">
        <f t="shared" ca="1" si="4"/>
        <v>3484.09643243046</v>
      </c>
      <c r="R30" s="27">
        <f t="shared" ca="1" si="5"/>
        <v>-1659.1074155355025</v>
      </c>
      <c r="S30" s="7"/>
      <c r="T30" s="28">
        <f t="shared" ca="1" si="6"/>
        <v>-0.90130395444968825</v>
      </c>
      <c r="U30" s="27">
        <f t="shared" ca="1" si="7"/>
        <v>-0.4310671359100775</v>
      </c>
      <c r="V30" s="7"/>
      <c r="W30" s="28">
        <f t="shared" ca="1" si="8"/>
        <v>-0.89934267437472537</v>
      </c>
      <c r="X30" s="27">
        <f t="shared" ca="1" si="11"/>
        <v>56.595349144497675</v>
      </c>
      <c r="Y30" s="7"/>
      <c r="Z30" s="28">
        <f t="shared" si="12"/>
        <v>56.627999999999986</v>
      </c>
      <c r="AA30" s="27">
        <f t="shared" si="9"/>
        <v>0.9883450488193487</v>
      </c>
      <c r="AB30" s="7"/>
      <c r="AC30" s="28">
        <f t="shared" ca="1" si="0"/>
        <v>-3.265085550231106E-2</v>
      </c>
      <c r="AD30" s="27">
        <f t="shared" ca="1" si="10"/>
        <v>4.76662051863741E-2</v>
      </c>
      <c r="AE30" s="7">
        <v>139</v>
      </c>
    </row>
    <row r="31" spans="1:31" s="26" customFormat="1" x14ac:dyDescent="0.25">
      <c r="A31" s="26">
        <v>11</v>
      </c>
      <c r="B31" s="26">
        <v>631</v>
      </c>
      <c r="C31" s="26">
        <v>14962</v>
      </c>
      <c r="D31" s="26">
        <v>12512</v>
      </c>
      <c r="E31" s="26">
        <v>11361</v>
      </c>
      <c r="F31" s="26">
        <v>13800</v>
      </c>
      <c r="G31" s="27"/>
      <c r="H31" s="7"/>
      <c r="I31" s="28">
        <f t="shared" si="1"/>
        <v>3601</v>
      </c>
      <c r="J31" s="27">
        <f t="shared" si="1"/>
        <v>-1288</v>
      </c>
      <c r="K31" s="7"/>
      <c r="L31" s="124">
        <f t="shared" si="2"/>
        <v>-0.94075264960427862</v>
      </c>
      <c r="M31" s="27">
        <f t="shared" ca="1" si="3"/>
        <v>1.4390728009624981E-7</v>
      </c>
      <c r="N31" s="44"/>
      <c r="O31" s="44"/>
      <c r="P31" s="7"/>
      <c r="Q31" s="28">
        <f t="shared" ca="1" si="4"/>
        <v>3641.09643243046</v>
      </c>
      <c r="R31" s="27">
        <f t="shared" ca="1" si="5"/>
        <v>-1309.1074155355025</v>
      </c>
      <c r="S31" s="7"/>
      <c r="T31" s="28">
        <f t="shared" ca="1" si="6"/>
        <v>-0.94191842181386765</v>
      </c>
      <c r="U31" s="27">
        <f t="shared" ca="1" si="7"/>
        <v>-0.34013059005669743</v>
      </c>
      <c r="V31" s="7"/>
      <c r="W31" s="28">
        <f t="shared" ca="1" si="8"/>
        <v>-0.9403732984739307</v>
      </c>
      <c r="X31" s="27">
        <f t="shared" ca="1" si="11"/>
        <v>62.319454670642301</v>
      </c>
      <c r="Y31" s="7"/>
      <c r="Z31" s="28">
        <f t="shared" si="12"/>
        <v>62.306999999999988</v>
      </c>
      <c r="AA31" s="27">
        <f t="shared" si="9"/>
        <v>1.0874622970401067</v>
      </c>
      <c r="AB31" s="7"/>
      <c r="AC31" s="28">
        <f t="shared" ca="1" si="0"/>
        <v>1.2454670642313204E-2</v>
      </c>
      <c r="AD31" s="27">
        <f t="shared" ca="1" si="10"/>
        <v>1.6588354008163719E-2</v>
      </c>
      <c r="AE31" s="7">
        <v>138</v>
      </c>
    </row>
    <row r="32" spans="1:31" s="26" customFormat="1" x14ac:dyDescent="0.25">
      <c r="A32" s="26">
        <v>12</v>
      </c>
      <c r="B32" s="26">
        <v>620</v>
      </c>
      <c r="C32" s="26">
        <v>15012</v>
      </c>
      <c r="D32" s="26">
        <v>12696</v>
      </c>
      <c r="E32" s="26">
        <v>11302</v>
      </c>
      <c r="F32" s="26">
        <v>13623</v>
      </c>
      <c r="G32" s="27"/>
      <c r="H32" s="7"/>
      <c r="I32" s="28">
        <f t="shared" si="1"/>
        <v>3710</v>
      </c>
      <c r="J32" s="27">
        <f t="shared" si="1"/>
        <v>-927</v>
      </c>
      <c r="K32" s="7"/>
      <c r="L32" s="124">
        <f t="shared" si="2"/>
        <v>-0.96942171449784631</v>
      </c>
      <c r="M32" s="27">
        <f t="shared" ca="1" si="3"/>
        <v>1.7809903087268768E-7</v>
      </c>
      <c r="N32" s="44"/>
      <c r="O32" s="44"/>
      <c r="P32" s="7"/>
      <c r="Q32" s="28">
        <f t="shared" ca="1" si="4"/>
        <v>3750.09643243046</v>
      </c>
      <c r="R32" s="27">
        <f t="shared" ca="1" si="5"/>
        <v>-948.10741553550247</v>
      </c>
      <c r="S32" s="7"/>
      <c r="T32" s="28">
        <f t="shared" ca="1" si="6"/>
        <v>-0.97011572718135541</v>
      </c>
      <c r="U32" s="27">
        <f t="shared" ca="1" si="7"/>
        <v>-0.24633603847649682</v>
      </c>
      <c r="V32" s="7"/>
      <c r="W32" s="28">
        <f t="shared" ca="1" si="8"/>
        <v>-0.96899969668913122</v>
      </c>
      <c r="X32" s="27">
        <f t="shared" ca="1" si="11"/>
        <v>67.940969247252269</v>
      </c>
      <c r="Y32" s="7"/>
      <c r="Z32" s="28">
        <f t="shared" si="12"/>
        <v>67.886999999999986</v>
      </c>
      <c r="AA32" s="27">
        <f t="shared" si="9"/>
        <v>1.1848516693013902</v>
      </c>
      <c r="AB32" s="7"/>
      <c r="AC32" s="28">
        <f t="shared" ca="1" si="0"/>
        <v>5.3969247252283026E-2</v>
      </c>
      <c r="AD32" s="27">
        <f t="shared" ca="1" si="10"/>
        <v>4.7958923939603437E-2</v>
      </c>
      <c r="AE32" s="7">
        <v>137</v>
      </c>
    </row>
    <row r="33" spans="1:31" s="26" customFormat="1" x14ac:dyDescent="0.25">
      <c r="A33" s="26">
        <v>13</v>
      </c>
      <c r="B33" s="26">
        <v>605</v>
      </c>
      <c r="C33" s="26">
        <v>15054</v>
      </c>
      <c r="D33" s="26">
        <v>12876</v>
      </c>
      <c r="E33" s="26">
        <v>11273</v>
      </c>
      <c r="F33" s="26">
        <v>13448</v>
      </c>
      <c r="G33" s="27"/>
      <c r="H33" s="7"/>
      <c r="I33" s="28">
        <f t="shared" si="1"/>
        <v>3781</v>
      </c>
      <c r="J33" s="27">
        <f t="shared" si="1"/>
        <v>-572</v>
      </c>
      <c r="K33" s="7"/>
      <c r="L33" s="124">
        <f t="shared" si="2"/>
        <v>-0.98854412832329741</v>
      </c>
      <c r="M33" s="27">
        <f t="shared" ca="1" si="3"/>
        <v>5.7080477775272289E-7</v>
      </c>
      <c r="N33" s="44"/>
      <c r="O33" s="44"/>
      <c r="P33" s="7"/>
      <c r="Q33" s="28">
        <f t="shared" ca="1" si="4"/>
        <v>3821.09643243046</v>
      </c>
      <c r="R33" s="27">
        <f t="shared" ca="1" si="5"/>
        <v>-593.10741553550247</v>
      </c>
      <c r="S33" s="7"/>
      <c r="T33" s="28">
        <f t="shared" ca="1" si="6"/>
        <v>-0.988482779301462</v>
      </c>
      <c r="U33" s="27">
        <f t="shared" ca="1" si="7"/>
        <v>-0.15410039911092563</v>
      </c>
      <c r="V33" s="7"/>
      <c r="W33" s="28">
        <f t="shared" ca="1" si="8"/>
        <v>-0.98778861209067714</v>
      </c>
      <c r="X33" s="27">
        <f t="shared" ca="1" si="11"/>
        <v>73.337400501962179</v>
      </c>
      <c r="Y33" s="7"/>
      <c r="Z33" s="28">
        <f t="shared" si="12"/>
        <v>73.331999999999979</v>
      </c>
      <c r="AA33" s="27">
        <f t="shared" si="9"/>
        <v>1.2798848470724815</v>
      </c>
      <c r="AB33" s="7"/>
      <c r="AC33" s="28">
        <f t="shared" ca="1" si="0"/>
        <v>5.4005019621996553E-3</v>
      </c>
      <c r="AD33" s="27">
        <f t="shared" ca="1" si="10"/>
        <v>-1.9627530983086672E-2</v>
      </c>
      <c r="AE33" s="7">
        <v>136</v>
      </c>
    </row>
    <row r="34" spans="1:31" s="26" customFormat="1" x14ac:dyDescent="0.25">
      <c r="A34" s="26">
        <v>14</v>
      </c>
      <c r="B34" s="26">
        <v>611</v>
      </c>
      <c r="C34" s="26">
        <v>15073</v>
      </c>
      <c r="D34" s="26">
        <v>13054</v>
      </c>
      <c r="E34" s="26">
        <v>11250</v>
      </c>
      <c r="F34" s="26">
        <v>13267</v>
      </c>
      <c r="G34" s="27"/>
      <c r="H34" s="7"/>
      <c r="I34" s="28">
        <f t="shared" si="1"/>
        <v>3823</v>
      </c>
      <c r="J34" s="27">
        <f t="shared" si="1"/>
        <v>-213</v>
      </c>
      <c r="K34" s="7"/>
      <c r="L34" s="124">
        <f t="shared" si="2"/>
        <v>-0.99880356084886746</v>
      </c>
      <c r="M34" s="27">
        <f t="shared" ca="1" si="3"/>
        <v>7.650982820686985E-8</v>
      </c>
      <c r="N34" s="44"/>
      <c r="O34" s="44"/>
      <c r="P34" s="7"/>
      <c r="Q34" s="28">
        <f t="shared" ca="1" si="4"/>
        <v>3863.09643243046</v>
      </c>
      <c r="R34" s="27">
        <f t="shared" ca="1" si="5"/>
        <v>-234.1074155355025</v>
      </c>
      <c r="S34" s="7"/>
      <c r="T34" s="28">
        <f t="shared" ca="1" si="6"/>
        <v>-0.99934779604856738</v>
      </c>
      <c r="U34" s="27">
        <f t="shared" ca="1" si="7"/>
        <v>-6.0825484935601498E-2</v>
      </c>
      <c r="V34" s="7"/>
      <c r="W34" s="28">
        <f t="shared" ca="1" si="8"/>
        <v>-0.9990801649489941</v>
      </c>
      <c r="X34" s="27">
        <f t="shared" ca="1" si="11"/>
        <v>78.720428996414</v>
      </c>
      <c r="Y34" s="7"/>
      <c r="Z34" s="28">
        <f t="shared" si="12"/>
        <v>78.830999999999975</v>
      </c>
      <c r="AA34" s="27">
        <f t="shared" si="9"/>
        <v>1.3758605026396495</v>
      </c>
      <c r="AB34" s="7"/>
      <c r="AC34" s="28">
        <f t="shared" ca="1" si="0"/>
        <v>-0.11057100358597438</v>
      </c>
      <c r="AD34" s="27">
        <f t="shared" ca="1" si="10"/>
        <v>0.10196108782061231</v>
      </c>
      <c r="AE34" s="7">
        <v>135</v>
      </c>
    </row>
    <row r="35" spans="1:31" s="26" customFormat="1" x14ac:dyDescent="0.25">
      <c r="A35" s="26">
        <v>15</v>
      </c>
      <c r="B35" s="26">
        <v>639</v>
      </c>
      <c r="C35" s="26">
        <v>15074</v>
      </c>
      <c r="D35" s="26">
        <v>13251</v>
      </c>
      <c r="E35" s="26">
        <v>11251</v>
      </c>
      <c r="F35" s="26">
        <v>13072</v>
      </c>
      <c r="G35" s="27"/>
      <c r="H35" s="7"/>
      <c r="I35" s="28">
        <f t="shared" si="1"/>
        <v>3823</v>
      </c>
      <c r="J35" s="27">
        <f t="shared" si="1"/>
        <v>179</v>
      </c>
      <c r="K35" s="7"/>
      <c r="L35" s="124">
        <f t="shared" si="2"/>
        <v>-0.99969999710263524</v>
      </c>
      <c r="M35" s="27">
        <f t="shared" ca="1" si="3"/>
        <v>2.3781329974590913E-8</v>
      </c>
      <c r="N35" s="44"/>
      <c r="O35" s="44"/>
      <c r="P35" s="7"/>
      <c r="Q35" s="28">
        <f t="shared" ca="1" si="4"/>
        <v>3863.09643243046</v>
      </c>
      <c r="R35" s="27">
        <f t="shared" ca="1" si="5"/>
        <v>157.8925844644975</v>
      </c>
      <c r="S35" s="7"/>
      <c r="T35" s="28">
        <f t="shared" ca="1" si="6"/>
        <v>-0.99934779604856738</v>
      </c>
      <c r="U35" s="27">
        <f t="shared" ca="1" si="7"/>
        <v>4.1023446420184177E-2</v>
      </c>
      <c r="V35" s="7"/>
      <c r="W35" s="28">
        <f t="shared" ca="1" si="8"/>
        <v>-0.99954578513820125</v>
      </c>
      <c r="X35" s="27">
        <f t="shared" ca="1" si="11"/>
        <v>84.554600371688935</v>
      </c>
      <c r="Y35" s="7"/>
      <c r="Z35" s="28">
        <f t="shared" si="12"/>
        <v>84.581999999999979</v>
      </c>
      <c r="AA35" s="27">
        <f t="shared" si="9"/>
        <v>1.4762343879218434</v>
      </c>
      <c r="AB35" s="7"/>
      <c r="AC35" s="28">
        <f t="shared" ca="1" si="0"/>
        <v>-2.7399628311044921E-2</v>
      </c>
      <c r="AD35" s="27">
        <f t="shared" ca="1" si="10"/>
        <v>6.4811306872613272E-2</v>
      </c>
      <c r="AE35" s="7">
        <v>134</v>
      </c>
    </row>
    <row r="36" spans="1:31" s="26" customFormat="1" x14ac:dyDescent="0.25">
      <c r="A36" s="26">
        <v>16</v>
      </c>
      <c r="B36" s="26">
        <v>625</v>
      </c>
      <c r="C36" s="26">
        <v>15054</v>
      </c>
      <c r="D36" s="26">
        <v>13434</v>
      </c>
      <c r="E36" s="26">
        <v>11262</v>
      </c>
      <c r="F36" s="26">
        <v>12880</v>
      </c>
      <c r="G36" s="27"/>
      <c r="H36" s="7"/>
      <c r="I36" s="28">
        <f t="shared" si="1"/>
        <v>3792</v>
      </c>
      <c r="J36" s="27">
        <f t="shared" si="1"/>
        <v>554</v>
      </c>
      <c r="K36" s="7"/>
      <c r="L36" s="124">
        <f t="shared" si="2"/>
        <v>-0.99084334807009722</v>
      </c>
      <c r="M36" s="27">
        <f t="shared" ca="1" si="3"/>
        <v>1.2732044563373607E-6</v>
      </c>
      <c r="N36" s="44"/>
      <c r="O36" s="44"/>
      <c r="P36" s="7"/>
      <c r="Q36" s="28">
        <f t="shared" ca="1" si="4"/>
        <v>3832.09643243046</v>
      </c>
      <c r="R36" s="27">
        <f t="shared" ca="1" si="5"/>
        <v>532.89258446449753</v>
      </c>
      <c r="S36" s="7"/>
      <c r="T36" s="28">
        <f t="shared" ca="1" si="6"/>
        <v>-0.99132837892570391</v>
      </c>
      <c r="U36" s="27">
        <f t="shared" ca="1" si="7"/>
        <v>0.13845545983451998</v>
      </c>
      <c r="V36" s="7"/>
      <c r="W36" s="28">
        <f t="shared" ca="1" si="8"/>
        <v>-0.99197171168894416</v>
      </c>
      <c r="X36" s="27">
        <f t="shared" ca="1" si="11"/>
        <v>90.150164459874986</v>
      </c>
      <c r="Y36" s="7"/>
      <c r="Z36" s="28">
        <f t="shared" si="12"/>
        <v>90.206999999999979</v>
      </c>
      <c r="AA36" s="27">
        <f t="shared" si="9"/>
        <v>1.5744091583465243</v>
      </c>
      <c r="AB36" s="7"/>
      <c r="AC36" s="28">
        <f t="shared" ca="1" si="0"/>
        <v>-5.6835540124993145E-2</v>
      </c>
      <c r="AD36" s="27">
        <f t="shared" ca="1" si="10"/>
        <v>1.166831327280704E-2</v>
      </c>
      <c r="AE36" s="7">
        <v>133</v>
      </c>
    </row>
    <row r="37" spans="1:31" s="26" customFormat="1" x14ac:dyDescent="0.25">
      <c r="A37" s="26">
        <v>17</v>
      </c>
      <c r="B37" s="26">
        <v>635</v>
      </c>
      <c r="C37" s="26">
        <v>15022</v>
      </c>
      <c r="D37" s="26">
        <v>13624</v>
      </c>
      <c r="E37" s="26">
        <v>11303</v>
      </c>
      <c r="F37" s="26">
        <v>12697</v>
      </c>
      <c r="G37" s="27"/>
      <c r="H37" s="7"/>
      <c r="I37" s="28">
        <f t="shared" si="1"/>
        <v>3719</v>
      </c>
      <c r="J37" s="27">
        <f t="shared" si="1"/>
        <v>927</v>
      </c>
      <c r="K37" s="7"/>
      <c r="L37" s="124">
        <f t="shared" si="2"/>
        <v>-0.97207542019878823</v>
      </c>
      <c r="M37" s="27">
        <f t="shared" ca="1" si="3"/>
        <v>2.1161874120374615E-6</v>
      </c>
      <c r="N37" s="44"/>
      <c r="O37" s="44"/>
      <c r="P37" s="7"/>
      <c r="Q37" s="28">
        <f t="shared" ca="1" si="4"/>
        <v>3759.09643243046</v>
      </c>
      <c r="R37" s="27">
        <f t="shared" ca="1" si="5"/>
        <v>905.89258446449753</v>
      </c>
      <c r="S37" s="7"/>
      <c r="T37" s="28">
        <f t="shared" ca="1" si="6"/>
        <v>-0.97244394505573506</v>
      </c>
      <c r="U37" s="27">
        <f t="shared" ca="1" si="7"/>
        <v>0.2353678358439793</v>
      </c>
      <c r="V37" s="7"/>
      <c r="W37" s="28">
        <f t="shared" ca="1" si="8"/>
        <v>-0.973530132339398</v>
      </c>
      <c r="X37" s="27">
        <f t="shared" ca="1" si="11"/>
        <v>95.795824419354403</v>
      </c>
      <c r="Y37" s="7"/>
      <c r="Z37" s="28">
        <f t="shared" si="12"/>
        <v>95.921999999999983</v>
      </c>
      <c r="AA37" s="27">
        <f t="shared" si="9"/>
        <v>1.6741547250980005</v>
      </c>
      <c r="AB37" s="7"/>
      <c r="AC37" s="28">
        <f t="shared" ca="1" si="0"/>
        <v>-0.12617558064557954</v>
      </c>
      <c r="AD37" s="27">
        <f t="shared" ca="1" si="10"/>
        <v>0.13987988238676508</v>
      </c>
      <c r="AE37" s="7">
        <v>132</v>
      </c>
    </row>
    <row r="38" spans="1:31" s="26" customFormat="1" x14ac:dyDescent="0.25">
      <c r="A38" s="26">
        <v>18</v>
      </c>
      <c r="B38" s="26">
        <v>631</v>
      </c>
      <c r="C38" s="26">
        <v>14975</v>
      </c>
      <c r="D38" s="26">
        <v>13815</v>
      </c>
      <c r="E38" s="26">
        <v>11364</v>
      </c>
      <c r="F38" s="26">
        <v>12520</v>
      </c>
      <c r="G38" s="27"/>
      <c r="H38" s="7"/>
      <c r="I38" s="28">
        <f t="shared" si="1"/>
        <v>3611</v>
      </c>
      <c r="J38" s="27">
        <f t="shared" si="1"/>
        <v>1295</v>
      </c>
      <c r="K38" s="7"/>
      <c r="L38" s="124">
        <f t="shared" si="2"/>
        <v>-0.94385513306864632</v>
      </c>
      <c r="M38" s="27">
        <f t="shared" ca="1" si="3"/>
        <v>4.722822792619334E-6</v>
      </c>
      <c r="N38" s="44"/>
      <c r="O38" s="44"/>
      <c r="P38" s="7"/>
      <c r="Q38" s="28">
        <f t="shared" ca="1" si="4"/>
        <v>3651.09643243046</v>
      </c>
      <c r="R38" s="27">
        <f t="shared" ca="1" si="5"/>
        <v>1273.8925844644975</v>
      </c>
      <c r="S38" s="7"/>
      <c r="T38" s="28">
        <f t="shared" ca="1" si="6"/>
        <v>-0.94450533056317854</v>
      </c>
      <c r="U38" s="27">
        <f t="shared" ca="1" si="7"/>
        <v>0.33098111834124749</v>
      </c>
      <c r="V38" s="7"/>
      <c r="W38" s="28">
        <f t="shared" ca="1" si="8"/>
        <v>-0.94602833871759429</v>
      </c>
      <c r="X38" s="27">
        <f t="shared" ca="1" si="11"/>
        <v>101.48747744802426</v>
      </c>
      <c r="Y38" s="7"/>
      <c r="Z38" s="28">
        <f t="shared" si="12"/>
        <v>101.60099999999998</v>
      </c>
      <c r="AA38" s="27">
        <f t="shared" si="9"/>
        <v>1.7732719733187585</v>
      </c>
      <c r="AB38" s="7"/>
      <c r="AC38" s="28">
        <f t="shared" ca="1" si="0"/>
        <v>-0.11352255197571992</v>
      </c>
      <c r="AD38" s="27">
        <f t="shared" ca="1" si="10"/>
        <v>4.1860020926108632E-2</v>
      </c>
      <c r="AE38" s="7">
        <v>131</v>
      </c>
    </row>
    <row r="39" spans="1:31" s="26" customFormat="1" x14ac:dyDescent="0.25">
      <c r="A39" s="26">
        <v>19</v>
      </c>
      <c r="B39" s="26">
        <v>633</v>
      </c>
      <c r="C39" s="26">
        <v>14893</v>
      </c>
      <c r="D39" s="26">
        <v>13989</v>
      </c>
      <c r="E39" s="26">
        <v>11433</v>
      </c>
      <c r="F39" s="26">
        <v>12340</v>
      </c>
      <c r="G39" s="27"/>
      <c r="H39" s="7"/>
      <c r="I39" s="28">
        <f t="shared" si="1"/>
        <v>3460</v>
      </c>
      <c r="J39" s="27">
        <f t="shared" si="1"/>
        <v>1649</v>
      </c>
      <c r="K39" s="7"/>
      <c r="L39" s="124">
        <f t="shared" si="2"/>
        <v>-0.90623878480549769</v>
      </c>
      <c r="M39" s="27">
        <f t="shared" ca="1" si="3"/>
        <v>1.3163136562359442E-6</v>
      </c>
      <c r="N39" s="44"/>
      <c r="O39" s="44"/>
      <c r="P39" s="7"/>
      <c r="Q39" s="28">
        <f t="shared" ca="1" si="4"/>
        <v>3500.09643243046</v>
      </c>
      <c r="R39" s="27">
        <f t="shared" ca="1" si="5"/>
        <v>1627.8925844644975</v>
      </c>
      <c r="S39" s="7"/>
      <c r="T39" s="28">
        <f t="shared" ca="1" si="6"/>
        <v>-0.9054430084485855</v>
      </c>
      <c r="U39" s="27">
        <f t="shared" ca="1" si="7"/>
        <v>0.42295693900438047</v>
      </c>
      <c r="V39" s="7"/>
      <c r="W39" s="28">
        <f t="shared" ca="1" si="8"/>
        <v>-0.90738609193797615</v>
      </c>
      <c r="X39" s="27">
        <f t="shared" ca="1" si="11"/>
        <v>107.19586685012706</v>
      </c>
      <c r="Y39" s="7"/>
      <c r="Z39" s="28">
        <f t="shared" si="12"/>
        <v>107.29799999999999</v>
      </c>
      <c r="AA39" s="27">
        <f t="shared" si="9"/>
        <v>1.8727033808048756</v>
      </c>
      <c r="AB39" s="7"/>
      <c r="AC39" s="28">
        <f t="shared" ca="1" si="0"/>
        <v>-0.10213314987292677</v>
      </c>
      <c r="AD39" s="27">
        <f t="shared" ca="1" si="10"/>
        <v>-4.3758543337460765E-2</v>
      </c>
      <c r="AE39" s="7">
        <v>130</v>
      </c>
    </row>
    <row r="40" spans="1:31" s="26" customFormat="1" x14ac:dyDescent="0.25">
      <c r="A40" s="26">
        <v>20</v>
      </c>
      <c r="B40" s="26">
        <v>609</v>
      </c>
      <c r="C40" s="26">
        <v>14810</v>
      </c>
      <c r="D40" s="26">
        <v>14148</v>
      </c>
      <c r="E40" s="26">
        <v>11519</v>
      </c>
      <c r="F40" s="26">
        <v>12174</v>
      </c>
      <c r="G40" s="27"/>
      <c r="H40" s="7"/>
      <c r="I40" s="28">
        <f t="shared" si="1"/>
        <v>3291</v>
      </c>
      <c r="J40" s="27">
        <f t="shared" si="1"/>
        <v>1974</v>
      </c>
      <c r="K40" s="7"/>
      <c r="L40" s="124">
        <f t="shared" si="2"/>
        <v>-0.86159592803202212</v>
      </c>
      <c r="M40" s="27">
        <f t="shared" ca="1" si="3"/>
        <v>6.0367818063446482E-6</v>
      </c>
      <c r="N40" s="44"/>
      <c r="O40" s="44"/>
      <c r="P40" s="7"/>
      <c r="Q40" s="28">
        <f t="shared" ca="1" si="4"/>
        <v>3331.09643243046</v>
      </c>
      <c r="R40" s="27">
        <f t="shared" ca="1" si="5"/>
        <v>1952.8925844644975</v>
      </c>
      <c r="S40" s="7"/>
      <c r="T40" s="28">
        <f t="shared" ca="1" si="6"/>
        <v>-0.86172425058523305</v>
      </c>
      <c r="U40" s="27">
        <f t="shared" ca="1" si="7"/>
        <v>0.50739801729680478</v>
      </c>
      <c r="V40" s="7"/>
      <c r="W40" s="28">
        <f t="shared" ca="1" si="8"/>
        <v>-0.86405291435806153</v>
      </c>
      <c r="X40" s="27">
        <f t="shared" ca="1" si="11"/>
        <v>112.62712598897701</v>
      </c>
      <c r="Y40" s="7"/>
      <c r="Z40" s="28">
        <f t="shared" si="12"/>
        <v>112.77899999999998</v>
      </c>
      <c r="AA40" s="27">
        <f t="shared" si="9"/>
        <v>1.9683648771066846</v>
      </c>
      <c r="AB40" s="7"/>
      <c r="AC40" s="28">
        <f t="shared" ca="1" si="0"/>
        <v>-0.1518740110229686</v>
      </c>
      <c r="AD40" s="27">
        <f t="shared" ca="1" si="10"/>
        <v>1.7955523903808057E-2</v>
      </c>
      <c r="AE40" s="7">
        <v>129</v>
      </c>
    </row>
    <row r="41" spans="1:31" s="26" customFormat="1" x14ac:dyDescent="0.25">
      <c r="A41" s="26">
        <v>21</v>
      </c>
      <c r="B41" s="26">
        <v>607</v>
      </c>
      <c r="C41" s="26">
        <v>14711</v>
      </c>
      <c r="D41" s="26">
        <v>14303</v>
      </c>
      <c r="E41" s="26">
        <v>11625</v>
      </c>
      <c r="F41" s="26">
        <v>12027</v>
      </c>
      <c r="G41" s="27"/>
      <c r="H41" s="7"/>
      <c r="I41" s="28">
        <f t="shared" si="1"/>
        <v>3086</v>
      </c>
      <c r="J41" s="27">
        <f t="shared" si="1"/>
        <v>2276</v>
      </c>
      <c r="K41" s="7"/>
      <c r="L41" s="124">
        <f t="shared" si="2"/>
        <v>-0.80926137762994332</v>
      </c>
      <c r="M41" s="27">
        <f t="shared" ca="1" si="3"/>
        <v>4.4862238239636254E-6</v>
      </c>
      <c r="N41" s="44"/>
      <c r="O41" s="44"/>
      <c r="P41" s="7"/>
      <c r="Q41" s="28">
        <f t="shared" ca="1" si="4"/>
        <v>3126.09643243046</v>
      </c>
      <c r="R41" s="27">
        <f t="shared" ca="1" si="5"/>
        <v>2254.8925844644973</v>
      </c>
      <c r="S41" s="7"/>
      <c r="T41" s="28">
        <f t="shared" ca="1" si="6"/>
        <v>-0.80869262122436181</v>
      </c>
      <c r="U41" s="27">
        <f t="shared" ca="1" si="7"/>
        <v>0.58586326543314982</v>
      </c>
      <c r="V41" s="7"/>
      <c r="W41" s="28">
        <f t="shared" ca="1" si="8"/>
        <v>-0.81137944840873322</v>
      </c>
      <c r="X41" s="27">
        <f t="shared" ca="1" si="11"/>
        <v>118.03586096841815</v>
      </c>
      <c r="Y41" s="7"/>
      <c r="Z41" s="28">
        <f t="shared" si="12"/>
        <v>118.24199999999998</v>
      </c>
      <c r="AA41" s="27">
        <f t="shared" si="9"/>
        <v>2.063712214143135</v>
      </c>
      <c r="AB41" s="7"/>
      <c r="AC41" s="28">
        <f t="shared" ca="1" si="0"/>
        <v>-0.20613903158182723</v>
      </c>
      <c r="AD41" s="27">
        <f t="shared" ca="1" si="10"/>
        <v>9.11149833668361E-2</v>
      </c>
      <c r="AE41" s="7">
        <v>128</v>
      </c>
    </row>
    <row r="42" spans="1:31" s="26" customFormat="1" x14ac:dyDescent="0.25">
      <c r="A42" s="26">
        <v>22</v>
      </c>
      <c r="B42" s="26">
        <v>620</v>
      </c>
      <c r="C42" s="26">
        <v>14595</v>
      </c>
      <c r="D42" s="26">
        <v>14454</v>
      </c>
      <c r="E42" s="26">
        <v>11742</v>
      </c>
      <c r="F42" s="26">
        <v>11876</v>
      </c>
      <c r="G42" s="27"/>
      <c r="H42" s="7"/>
      <c r="I42" s="28">
        <f t="shared" si="1"/>
        <v>2853</v>
      </c>
      <c r="J42" s="27">
        <f t="shared" si="1"/>
        <v>2578</v>
      </c>
      <c r="K42" s="7"/>
      <c r="L42" s="124">
        <f t="shared" si="2"/>
        <v>-0.74822253952093132</v>
      </c>
      <c r="M42" s="27">
        <f t="shared" ca="1" si="3"/>
        <v>1.0497747401644868E-5</v>
      </c>
      <c r="N42" s="44"/>
      <c r="O42" s="44"/>
      <c r="P42" s="7"/>
      <c r="Q42" s="28">
        <f t="shared" ca="1" si="4"/>
        <v>2893.09643243046</v>
      </c>
      <c r="R42" s="27">
        <f t="shared" ca="1" si="5"/>
        <v>2556.8925844644973</v>
      </c>
      <c r="S42" s="7"/>
      <c r="T42" s="28">
        <f t="shared" ca="1" si="6"/>
        <v>-0.74841764736542027</v>
      </c>
      <c r="U42" s="27">
        <f t="shared" ca="1" si="7"/>
        <v>0.66432851356949496</v>
      </c>
      <c r="V42" s="7"/>
      <c r="W42" s="28">
        <f t="shared" ca="1" si="8"/>
        <v>-0.75146256226801889</v>
      </c>
      <c r="X42" s="27">
        <f t="shared" ca="1" si="11"/>
        <v>123.68258713631423</v>
      </c>
      <c r="Y42" s="7"/>
      <c r="Z42" s="28">
        <f t="shared" si="12"/>
        <v>123.82199999999997</v>
      </c>
      <c r="AA42" s="27">
        <f t="shared" si="9"/>
        <v>2.1611015864044183</v>
      </c>
      <c r="AB42" s="7"/>
      <c r="AC42" s="28">
        <f t="shared" ca="1" si="0"/>
        <v>-0.13941286368574879</v>
      </c>
      <c r="AD42" s="27">
        <f t="shared" ca="1" si="10"/>
        <v>-8.2980783119509738E-2</v>
      </c>
      <c r="AE42" s="7">
        <v>127</v>
      </c>
    </row>
    <row r="43" spans="1:31" s="26" customFormat="1" x14ac:dyDescent="0.25">
      <c r="A43" s="26">
        <v>23</v>
      </c>
      <c r="B43" s="26">
        <v>632</v>
      </c>
      <c r="C43" s="26">
        <v>14459</v>
      </c>
      <c r="D43" s="26">
        <v>14588</v>
      </c>
      <c r="E43" s="26">
        <v>11877</v>
      </c>
      <c r="F43" s="26">
        <v>11742</v>
      </c>
      <c r="G43" s="27"/>
      <c r="H43" s="7"/>
      <c r="I43" s="28">
        <f t="shared" si="1"/>
        <v>2582</v>
      </c>
      <c r="J43" s="27">
        <f t="shared" si="1"/>
        <v>2846</v>
      </c>
      <c r="K43" s="7"/>
      <c r="L43" s="124">
        <f t="shared" si="2"/>
        <v>-0.67871035067741736</v>
      </c>
      <c r="M43" s="27">
        <f t="shared" ca="1" si="3"/>
        <v>8.7887585971615022E-6</v>
      </c>
      <c r="N43" s="44"/>
      <c r="O43" s="44"/>
      <c r="P43" s="7"/>
      <c r="Q43" s="28">
        <f t="shared" ca="1" si="4"/>
        <v>2622.09643243046</v>
      </c>
      <c r="R43" s="27">
        <f t="shared" ca="1" si="5"/>
        <v>2824.8925844644973</v>
      </c>
      <c r="S43" s="7"/>
      <c r="T43" s="28">
        <f t="shared" ca="1" si="6"/>
        <v>-0.67831242025909777</v>
      </c>
      <c r="U43" s="27">
        <f t="shared" ca="1" si="7"/>
        <v>0.73395992582294023</v>
      </c>
      <c r="V43" s="7"/>
      <c r="W43" s="28">
        <f t="shared" ca="1" si="8"/>
        <v>-0.6816749347287071</v>
      </c>
      <c r="X43" s="27">
        <f t="shared" ca="1" si="11"/>
        <v>129.31957911837094</v>
      </c>
      <c r="Y43" s="7"/>
      <c r="Z43" s="28">
        <f t="shared" si="12"/>
        <v>129.50999999999996</v>
      </c>
      <c r="AA43" s="27">
        <f t="shared" si="9"/>
        <v>2.2603759142578554</v>
      </c>
      <c r="AB43" s="7"/>
      <c r="AC43" s="28">
        <f t="shared" ca="1" si="0"/>
        <v>-0.1904208816290236</v>
      </c>
      <c r="AD43" s="27">
        <f t="shared" ca="1" si="10"/>
        <v>9.0071596949343302E-2</v>
      </c>
      <c r="AE43" s="7">
        <v>126</v>
      </c>
    </row>
    <row r="44" spans="1:31" s="26" customFormat="1" x14ac:dyDescent="0.25">
      <c r="A44" s="26">
        <v>24</v>
      </c>
      <c r="B44" s="26">
        <v>627</v>
      </c>
      <c r="C44" s="26">
        <v>14319</v>
      </c>
      <c r="D44" s="26">
        <v>14714</v>
      </c>
      <c r="E44" s="26">
        <v>12026</v>
      </c>
      <c r="F44" s="26">
        <v>11621</v>
      </c>
      <c r="G44" s="27"/>
      <c r="H44" s="7"/>
      <c r="I44" s="28">
        <f t="shared" si="1"/>
        <v>2293</v>
      </c>
      <c r="J44" s="27">
        <f t="shared" si="1"/>
        <v>3093</v>
      </c>
      <c r="K44" s="7"/>
      <c r="L44" s="124">
        <f t="shared" si="2"/>
        <v>-0.60314391686679214</v>
      </c>
      <c r="M44" s="27">
        <f t="shared" ca="1" si="3"/>
        <v>1.6499535087544351E-5</v>
      </c>
      <c r="N44" s="44"/>
      <c r="O44" s="44"/>
      <c r="P44" s="7"/>
      <c r="Q44" s="28">
        <f t="shared" ca="1" si="4"/>
        <v>2333.09643243046</v>
      </c>
      <c r="R44" s="27">
        <f t="shared" ca="1" si="5"/>
        <v>3071.8925844644973</v>
      </c>
      <c r="S44" s="7"/>
      <c r="T44" s="28">
        <f t="shared" ca="1" si="6"/>
        <v>-0.60355075740401576</v>
      </c>
      <c r="U44" s="27">
        <f t="shared" ca="1" si="7"/>
        <v>0.7981351453251827</v>
      </c>
      <c r="V44" s="7"/>
      <c r="W44" s="28">
        <f t="shared" ca="1" si="8"/>
        <v>-0.60720587884193966</v>
      </c>
      <c r="X44" s="27">
        <f t="shared" ca="1" si="11"/>
        <v>134.94120099220731</v>
      </c>
      <c r="Y44" s="7"/>
      <c r="Z44" s="28">
        <f t="shared" si="12"/>
        <v>135.15299999999996</v>
      </c>
      <c r="AA44" s="27">
        <f t="shared" si="9"/>
        <v>2.3588648439478956</v>
      </c>
      <c r="AB44" s="7"/>
      <c r="AC44" s="28">
        <f t="shared" ca="1" si="0"/>
        <v>-0.21179900779264926</v>
      </c>
      <c r="AD44" s="27">
        <f t="shared" ca="1" si="10"/>
        <v>0.12136545395205189</v>
      </c>
      <c r="AE44" s="7">
        <v>125</v>
      </c>
    </row>
    <row r="45" spans="1:31" s="26" customFormat="1" x14ac:dyDescent="0.25">
      <c r="A45" s="26">
        <v>25</v>
      </c>
      <c r="B45" s="26">
        <v>630</v>
      </c>
      <c r="C45" s="26">
        <v>14145</v>
      </c>
      <c r="D45" s="26">
        <v>14815</v>
      </c>
      <c r="E45" s="26">
        <v>12171</v>
      </c>
      <c r="F45" s="26">
        <v>11509</v>
      </c>
      <c r="G45" s="27"/>
      <c r="H45" s="7"/>
      <c r="I45" s="28">
        <f t="shared" si="1"/>
        <v>1974</v>
      </c>
      <c r="J45" s="27">
        <f t="shared" si="1"/>
        <v>3306</v>
      </c>
      <c r="K45" s="7"/>
      <c r="L45" s="124">
        <f t="shared" si="2"/>
        <v>-0.52133141943486194</v>
      </c>
      <c r="M45" s="27">
        <f t="shared" ca="1" si="3"/>
        <v>1.2990335114721389E-5</v>
      </c>
      <c r="N45" s="44"/>
      <c r="O45" s="44"/>
      <c r="P45" s="7"/>
      <c r="Q45" s="28">
        <f t="shared" ca="1" si="4"/>
        <v>2014.09643243046</v>
      </c>
      <c r="R45" s="27">
        <f t="shared" ca="1" si="5"/>
        <v>3284.8925844644973</v>
      </c>
      <c r="S45" s="7"/>
      <c r="T45" s="28">
        <f t="shared" ca="1" si="6"/>
        <v>-0.52102836830100141</v>
      </c>
      <c r="U45" s="27">
        <f t="shared" ca="1" si="7"/>
        <v>0.85347652894452553</v>
      </c>
      <c r="V45" s="7"/>
      <c r="W45" s="28">
        <f t="shared" ca="1" si="8"/>
        <v>-0.52493563018268474</v>
      </c>
      <c r="X45" s="27">
        <f t="shared" ca="1" si="11"/>
        <v>140.61054845579986</v>
      </c>
      <c r="Y45" s="7"/>
      <c r="Z45" s="28">
        <f t="shared" si="12"/>
        <v>140.82299999999995</v>
      </c>
      <c r="AA45" s="27">
        <f t="shared" si="9"/>
        <v>2.4578250125359737</v>
      </c>
      <c r="AB45" s="7"/>
      <c r="AC45" s="28">
        <f t="shared" ca="1" si="0"/>
        <v>-0.21245154420009271</v>
      </c>
      <c r="AD45" s="27">
        <f t="shared" ca="1" si="10"/>
        <v>-2.5273876360643044E-6</v>
      </c>
      <c r="AE45" s="7">
        <v>124</v>
      </c>
    </row>
    <row r="46" spans="1:31" s="26" customFormat="1" x14ac:dyDescent="0.25">
      <c r="A46" s="26">
        <v>26</v>
      </c>
      <c r="B46" s="26">
        <v>636</v>
      </c>
      <c r="C46" s="26">
        <v>13979</v>
      </c>
      <c r="D46" s="26">
        <v>14904</v>
      </c>
      <c r="E46" s="26">
        <v>12350</v>
      </c>
      <c r="F46" s="26">
        <v>11414</v>
      </c>
      <c r="G46" s="27"/>
      <c r="H46" s="7"/>
      <c r="I46" s="28">
        <f t="shared" si="1"/>
        <v>1629</v>
      </c>
      <c r="J46" s="27">
        <f t="shared" si="1"/>
        <v>3490</v>
      </c>
      <c r="K46" s="7"/>
      <c r="L46" s="124">
        <f t="shared" si="2"/>
        <v>-0.43357016025043493</v>
      </c>
      <c r="M46" s="27">
        <f t="shared" ca="1" si="3"/>
        <v>5.4510194902101601E-6</v>
      </c>
      <c r="N46" s="44"/>
      <c r="O46" s="44"/>
      <c r="P46" s="7"/>
      <c r="Q46" s="28">
        <f t="shared" ca="1" si="4"/>
        <v>1669.09643243046</v>
      </c>
      <c r="R46" s="27">
        <f t="shared" ca="1" si="5"/>
        <v>3468.8925844644973</v>
      </c>
      <c r="S46" s="7"/>
      <c r="T46" s="28">
        <f t="shared" ca="1" si="6"/>
        <v>-0.43178001644977904</v>
      </c>
      <c r="U46" s="27">
        <f t="shared" ca="1" si="7"/>
        <v>0.90128317019315962</v>
      </c>
      <c r="V46" s="7"/>
      <c r="W46" s="28">
        <f t="shared" ca="1" si="8"/>
        <v>-0.43590490209702315</v>
      </c>
      <c r="X46" s="27">
        <f t="shared" ca="1" si="11"/>
        <v>146.39368473775755</v>
      </c>
      <c r="Y46" s="7"/>
      <c r="Z46" s="28">
        <f t="shared" si="12"/>
        <v>146.54699999999994</v>
      </c>
      <c r="AA46" s="27">
        <f t="shared" si="9"/>
        <v>2.557727658920129</v>
      </c>
      <c r="AB46" s="7"/>
      <c r="AC46" s="28">
        <f t="shared" ca="1" si="0"/>
        <v>-0.15331526224238701</v>
      </c>
      <c r="AD46" s="27">
        <f t="shared" ca="1" si="10"/>
        <v>1.2108934764057722E-2</v>
      </c>
      <c r="AE46" s="7">
        <v>123</v>
      </c>
    </row>
    <row r="47" spans="1:31" s="26" customFormat="1" x14ac:dyDescent="0.25">
      <c r="A47" s="26">
        <v>27</v>
      </c>
      <c r="B47" s="26">
        <v>612</v>
      </c>
      <c r="C47" s="26">
        <v>13813</v>
      </c>
      <c r="D47" s="26">
        <v>14981</v>
      </c>
      <c r="E47" s="26">
        <v>12523</v>
      </c>
      <c r="F47" s="26">
        <v>11341</v>
      </c>
      <c r="G47" s="27"/>
      <c r="H47" s="7"/>
      <c r="I47" s="28">
        <f t="shared" si="1"/>
        <v>1290</v>
      </c>
      <c r="J47" s="27">
        <f t="shared" si="1"/>
        <v>3640</v>
      </c>
      <c r="K47" s="7"/>
      <c r="L47" s="124">
        <f t="shared" si="2"/>
        <v>-0.34502982733707438</v>
      </c>
      <c r="M47" s="27">
        <f t="shared" ca="1" si="3"/>
        <v>1.1263559706972734E-5</v>
      </c>
      <c r="N47" s="44"/>
      <c r="O47" s="44"/>
      <c r="P47" s="7"/>
      <c r="Q47" s="28">
        <f t="shared" ca="1" si="4"/>
        <v>1330.09643243046</v>
      </c>
      <c r="R47" s="27">
        <f t="shared" ca="1" si="5"/>
        <v>3618.8925844644973</v>
      </c>
      <c r="S47" s="7"/>
      <c r="T47" s="28">
        <f t="shared" ca="1" si="6"/>
        <v>-0.34408380984814307</v>
      </c>
      <c r="U47" s="27">
        <f t="shared" ca="1" si="7"/>
        <v>0.94025597555889384</v>
      </c>
      <c r="V47" s="7"/>
      <c r="W47" s="28">
        <f t="shared" ca="1" si="8"/>
        <v>-0.34838595005637008</v>
      </c>
      <c r="X47" s="27">
        <f t="shared" ca="1" si="11"/>
        <v>151.87358193660191</v>
      </c>
      <c r="Y47" s="7"/>
      <c r="Z47" s="28">
        <f t="shared" si="12"/>
        <v>152.05499999999995</v>
      </c>
      <c r="AA47" s="27">
        <f t="shared" si="9"/>
        <v>2.6538603941199765</v>
      </c>
      <c r="AB47" s="7"/>
      <c r="AC47" s="28">
        <f t="shared" ca="1" si="0"/>
        <v>-0.18141806339804134</v>
      </c>
      <c r="AD47" s="27">
        <f t="shared" ca="1" si="10"/>
        <v>9.8041327014783519E-2</v>
      </c>
      <c r="AE47" s="7">
        <v>122</v>
      </c>
    </row>
    <row r="48" spans="1:31" s="26" customFormat="1" x14ac:dyDescent="0.25">
      <c r="A48" s="26">
        <v>28</v>
      </c>
      <c r="B48" s="26">
        <v>626</v>
      </c>
      <c r="C48" s="26">
        <v>13634</v>
      </c>
      <c r="D48" s="26">
        <v>15047</v>
      </c>
      <c r="E48" s="26">
        <v>12716</v>
      </c>
      <c r="F48" s="26">
        <v>11291</v>
      </c>
      <c r="G48" s="27"/>
      <c r="H48" s="7"/>
      <c r="I48" s="28">
        <f t="shared" si="1"/>
        <v>918</v>
      </c>
      <c r="J48" s="27">
        <f t="shared" si="1"/>
        <v>3756</v>
      </c>
      <c r="K48" s="7"/>
      <c r="L48" s="124">
        <f t="shared" si="2"/>
        <v>-0.25117638476471926</v>
      </c>
      <c r="M48" s="27">
        <f t="shared" ca="1" si="3"/>
        <v>1.2395253849442136E-6</v>
      </c>
      <c r="N48" s="44"/>
      <c r="O48" s="44"/>
      <c r="P48" s="7"/>
      <c r="Q48" s="28">
        <f t="shared" ca="1" si="4"/>
        <v>958.09643243046003</v>
      </c>
      <c r="R48" s="27">
        <f t="shared" ca="1" si="5"/>
        <v>3734.8925844644973</v>
      </c>
      <c r="S48" s="7"/>
      <c r="T48" s="28">
        <f t="shared" ca="1" si="6"/>
        <v>-0.24785080437378154</v>
      </c>
      <c r="U48" s="27">
        <f t="shared" ca="1" si="7"/>
        <v>0.97039494504172841</v>
      </c>
      <c r="V48" s="7"/>
      <c r="W48" s="28">
        <f t="shared" ca="1" si="8"/>
        <v>-0.25228972450843823</v>
      </c>
      <c r="X48" s="27">
        <f t="shared" ca="1" si="11"/>
        <v>157.63088157167317</v>
      </c>
      <c r="Y48" s="7"/>
      <c r="Z48" s="28">
        <f t="shared" si="12"/>
        <v>157.68899999999994</v>
      </c>
      <c r="AA48" s="27">
        <f t="shared" si="9"/>
        <v>2.752192244177337</v>
      </c>
      <c r="AB48" s="7"/>
      <c r="AC48" s="28">
        <f t="shared" ca="1" si="0"/>
        <v>-5.8118428326764615E-2</v>
      </c>
      <c r="AD48" s="27">
        <f t="shared" ca="1" si="10"/>
        <v>-7.7255371682298346E-2</v>
      </c>
      <c r="AE48" s="7">
        <v>121</v>
      </c>
    </row>
    <row r="49" spans="1:31" s="26" customFormat="1" x14ac:dyDescent="0.25">
      <c r="A49" s="26">
        <v>29</v>
      </c>
      <c r="B49" s="26">
        <v>610</v>
      </c>
      <c r="C49" s="26">
        <v>13449</v>
      </c>
      <c r="D49" s="26">
        <v>15070</v>
      </c>
      <c r="E49" s="26">
        <v>12887</v>
      </c>
      <c r="F49" s="26">
        <v>11245</v>
      </c>
      <c r="G49" s="27"/>
      <c r="H49" s="7"/>
      <c r="I49" s="28">
        <f t="shared" si="1"/>
        <v>562</v>
      </c>
      <c r="J49" s="27">
        <f t="shared" si="1"/>
        <v>3825</v>
      </c>
      <c r="K49" s="7"/>
      <c r="L49" s="124">
        <f t="shared" si="2"/>
        <v>-0.157381622287113</v>
      </c>
      <c r="M49" s="27">
        <f t="shared" ca="1" si="3"/>
        <v>8.38187623946619E-6</v>
      </c>
      <c r="N49" s="44"/>
      <c r="O49" s="44"/>
      <c r="P49" s="7"/>
      <c r="Q49" s="28">
        <f t="shared" ca="1" si="4"/>
        <v>602.09643243046003</v>
      </c>
      <c r="R49" s="27">
        <f t="shared" ca="1" si="5"/>
        <v>3803.8925844644973</v>
      </c>
      <c r="S49" s="7"/>
      <c r="T49" s="28">
        <f t="shared" ca="1" si="6"/>
        <v>-0.15575685289831726</v>
      </c>
      <c r="U49" s="27">
        <f t="shared" ca="1" si="7"/>
        <v>0.98832243550996624</v>
      </c>
      <c r="V49" s="7"/>
      <c r="W49" s="28">
        <f t="shared" ca="1" si="8"/>
        <v>-0.16027676930228618</v>
      </c>
      <c r="X49" s="27">
        <f t="shared" ca="1" si="11"/>
        <v>162.99288746773198</v>
      </c>
      <c r="Y49" s="7"/>
      <c r="Z49" s="28">
        <f t="shared" si="12"/>
        <v>163.17899999999995</v>
      </c>
      <c r="AA49" s="27">
        <f t="shared" si="9"/>
        <v>2.8480108201118259</v>
      </c>
      <c r="AB49" s="7"/>
      <c r="AC49" s="28">
        <f t="shared" ca="1" si="0"/>
        <v>-0.18611253226796975</v>
      </c>
      <c r="AD49" s="27">
        <f t="shared" ca="1" si="10"/>
        <v>7.1975699729762255E-2</v>
      </c>
      <c r="AE49" s="7">
        <v>120</v>
      </c>
    </row>
    <row r="50" spans="1:31" s="26" customFormat="1" x14ac:dyDescent="0.25">
      <c r="A50" s="26">
        <v>30</v>
      </c>
      <c r="B50" s="26">
        <v>619</v>
      </c>
      <c r="C50" s="26">
        <v>13268</v>
      </c>
      <c r="D50" s="26">
        <v>15098</v>
      </c>
      <c r="E50" s="26">
        <v>13078</v>
      </c>
      <c r="F50" s="26">
        <v>11230</v>
      </c>
      <c r="G50" s="27"/>
      <c r="H50" s="7"/>
      <c r="I50" s="28">
        <f t="shared" si="1"/>
        <v>190</v>
      </c>
      <c r="J50" s="27">
        <f t="shared" si="1"/>
        <v>3868</v>
      </c>
      <c r="K50" s="7"/>
      <c r="L50" s="124">
        <f t="shared" si="2"/>
        <v>-6.0733344130487851E-2</v>
      </c>
      <c r="M50" s="27">
        <f t="shared" ca="1" si="3"/>
        <v>1.1292891304021973E-5</v>
      </c>
      <c r="N50" s="44"/>
      <c r="O50" s="44"/>
      <c r="P50" s="7"/>
      <c r="Q50" s="28">
        <f t="shared" ca="1" si="4"/>
        <v>230.09643243046</v>
      </c>
      <c r="R50" s="27">
        <f t="shared" ca="1" si="5"/>
        <v>3846.8925844644973</v>
      </c>
      <c r="S50" s="7"/>
      <c r="T50" s="28">
        <f t="shared" ca="1" si="6"/>
        <v>-5.9523847423955702E-2</v>
      </c>
      <c r="U50" s="27">
        <f t="shared" ca="1" si="7"/>
        <v>0.99949463971481001</v>
      </c>
      <c r="V50" s="7"/>
      <c r="W50" s="28">
        <f t="shared" ca="1" si="8"/>
        <v>-6.4093833872180567E-2</v>
      </c>
      <c r="X50" s="27">
        <f t="shared" ca="1" si="11"/>
        <v>168.53524187354606</v>
      </c>
      <c r="Y50" s="7"/>
      <c r="Z50" s="28">
        <f t="shared" si="12"/>
        <v>168.74999999999994</v>
      </c>
      <c r="AA50" s="27">
        <f t="shared" si="9"/>
        <v>2.9452431127404299</v>
      </c>
      <c r="AB50" s="7"/>
      <c r="AC50" s="28">
        <f t="shared" ca="1" si="0"/>
        <v>-0.21475812645388714</v>
      </c>
      <c r="AD50" s="27">
        <f t="shared" ca="1" si="10"/>
        <v>6.3754568479282625E-2</v>
      </c>
      <c r="AE50" s="7">
        <v>119</v>
      </c>
    </row>
    <row r="51" spans="1:31" s="26" customFormat="1" x14ac:dyDescent="0.25">
      <c r="A51" s="26">
        <v>31</v>
      </c>
      <c r="B51" s="26">
        <v>626</v>
      </c>
      <c r="C51" s="26">
        <v>13078</v>
      </c>
      <c r="D51" s="26">
        <v>15102</v>
      </c>
      <c r="E51" s="26">
        <v>13267</v>
      </c>
      <c r="F51" s="26">
        <v>11231</v>
      </c>
      <c r="G51" s="27"/>
      <c r="H51" s="7"/>
      <c r="I51" s="28">
        <f t="shared" si="1"/>
        <v>-189</v>
      </c>
      <c r="J51" s="27">
        <f t="shared" si="1"/>
        <v>3871</v>
      </c>
      <c r="K51" s="7"/>
      <c r="L51" s="124">
        <f t="shared" si="2"/>
        <v>3.75859177113975E-2</v>
      </c>
      <c r="M51" s="27">
        <f t="shared" ca="1" si="3"/>
        <v>1.3238309971639064E-5</v>
      </c>
      <c r="N51" s="44"/>
      <c r="O51" s="44"/>
      <c r="P51" s="7"/>
      <c r="Q51" s="28">
        <f t="shared" ca="1" si="4"/>
        <v>-148.90356756954</v>
      </c>
      <c r="R51" s="27">
        <f t="shared" ca="1" si="5"/>
        <v>3849.8925844644973</v>
      </c>
      <c r="S51" s="7"/>
      <c r="T51" s="28">
        <f t="shared" ca="1" si="6"/>
        <v>3.8519994174923411E-2</v>
      </c>
      <c r="U51" s="27">
        <f t="shared" ca="1" si="7"/>
        <v>1.0002740958221248</v>
      </c>
      <c r="V51" s="7"/>
      <c r="W51" s="28">
        <f t="shared" ca="1" si="8"/>
        <v>3.3947468869976329E-2</v>
      </c>
      <c r="X51" s="27">
        <f t="shared" ca="1" si="11"/>
        <v>174.14814860694059</v>
      </c>
      <c r="Y51" s="7"/>
      <c r="Z51" s="28">
        <f t="shared" si="12"/>
        <v>174.38399999999993</v>
      </c>
      <c r="AA51" s="27">
        <f t="shared" si="9"/>
        <v>3.0435749627977904</v>
      </c>
      <c r="AB51" s="7"/>
      <c r="AC51" s="28">
        <f t="shared" ca="1" si="0"/>
        <v>-0.23585139305933467</v>
      </c>
      <c r="AD51" s="27">
        <f t="shared" ca="1" si="10"/>
        <v>0.23352907929032085</v>
      </c>
      <c r="AE51" s="7">
        <v>118</v>
      </c>
    </row>
    <row r="52" spans="1:31" s="26" customFormat="1" x14ac:dyDescent="0.25">
      <c r="A52" s="26">
        <v>32</v>
      </c>
      <c r="B52" s="26">
        <v>630</v>
      </c>
      <c r="C52" s="26">
        <v>12881</v>
      </c>
      <c r="D52" s="26">
        <v>15083</v>
      </c>
      <c r="E52" s="26">
        <v>13461</v>
      </c>
      <c r="F52" s="26">
        <v>11245</v>
      </c>
      <c r="G52" s="27"/>
      <c r="H52" s="7"/>
      <c r="I52" s="28">
        <f t="shared" si="1"/>
        <v>-580</v>
      </c>
      <c r="J52" s="27">
        <f t="shared" si="1"/>
        <v>3838</v>
      </c>
      <c r="K52" s="7"/>
      <c r="L52" s="124">
        <f t="shared" si="2"/>
        <v>0.13616280293315575</v>
      </c>
      <c r="M52" s="27">
        <f t="shared" ca="1" si="3"/>
        <v>1.0546208474982885E-6</v>
      </c>
      <c r="N52" s="44"/>
      <c r="O52" s="44"/>
      <c r="P52" s="7"/>
      <c r="Q52" s="28">
        <f t="shared" ca="1" si="4"/>
        <v>-539.90356756953997</v>
      </c>
      <c r="R52" s="27">
        <f t="shared" ca="1" si="5"/>
        <v>3816.8925844644973</v>
      </c>
      <c r="S52" s="7"/>
      <c r="T52" s="28">
        <f t="shared" ca="1" si="6"/>
        <v>0.13966812627297548</v>
      </c>
      <c r="U52" s="27">
        <f t="shared" ca="1" si="7"/>
        <v>0.99170007864166321</v>
      </c>
      <c r="V52" s="7"/>
      <c r="W52" s="28">
        <f t="shared" ca="1" si="8"/>
        <v>0.13513585558908289</v>
      </c>
      <c r="X52" s="27">
        <f t="shared" ca="1" si="11"/>
        <v>179.96410323112002</v>
      </c>
      <c r="Y52" s="7"/>
      <c r="Z52" s="28">
        <f t="shared" si="12"/>
        <v>180.05399999999992</v>
      </c>
      <c r="AA52" s="27">
        <f t="shared" si="9"/>
        <v>3.1425351313858685</v>
      </c>
      <c r="AB52" s="7"/>
      <c r="AC52" s="28">
        <f t="shared" ca="1" si="0"/>
        <v>-8.9896768879896172E-2</v>
      </c>
      <c r="AD52" s="27">
        <f t="shared" ca="1" si="10"/>
        <v>-3.3574740647566159E-2</v>
      </c>
      <c r="AE52" s="7">
        <v>117</v>
      </c>
    </row>
    <row r="53" spans="1:31" s="26" customFormat="1" x14ac:dyDescent="0.25">
      <c r="A53" s="26">
        <v>33</v>
      </c>
      <c r="B53" s="26">
        <v>622</v>
      </c>
      <c r="C53" s="26">
        <v>12699</v>
      </c>
      <c r="D53" s="26">
        <v>15045</v>
      </c>
      <c r="E53" s="26">
        <v>13643</v>
      </c>
      <c r="F53" s="26">
        <v>11280</v>
      </c>
      <c r="G53" s="27"/>
      <c r="H53" s="7"/>
      <c r="I53" s="28">
        <f t="shared" si="1"/>
        <v>-944</v>
      </c>
      <c r="J53" s="27">
        <f t="shared" si="1"/>
        <v>3765</v>
      </c>
      <c r="K53" s="7"/>
      <c r="L53" s="124">
        <f t="shared" si="2"/>
        <v>0.23218288439664564</v>
      </c>
      <c r="M53" s="27">
        <f t="shared" ca="1" si="3"/>
        <v>7.8168132184024395E-6</v>
      </c>
      <c r="N53" s="44"/>
      <c r="O53" s="44"/>
      <c r="P53" s="7"/>
      <c r="Q53" s="28">
        <f t="shared" ca="1" si="4"/>
        <v>-903.90356756953997</v>
      </c>
      <c r="R53" s="27">
        <f t="shared" ca="1" si="5"/>
        <v>3743.8925844644973</v>
      </c>
      <c r="S53" s="7"/>
      <c r="T53" s="28">
        <f t="shared" ca="1" si="6"/>
        <v>0.23383160474788839</v>
      </c>
      <c r="U53" s="27">
        <f t="shared" ca="1" si="7"/>
        <v>0.97273331336367252</v>
      </c>
      <c r="V53" s="7"/>
      <c r="W53" s="28">
        <f t="shared" ca="1" si="8"/>
        <v>0.22938702795927221</v>
      </c>
      <c r="X53" s="27">
        <f t="shared" ca="1" si="11"/>
        <v>185.4732835570677</v>
      </c>
      <c r="Y53" s="7"/>
      <c r="Z53" s="28">
        <f t="shared" si="12"/>
        <v>185.65199999999993</v>
      </c>
      <c r="AA53" s="27">
        <f t="shared" si="9"/>
        <v>3.2402386629125113</v>
      </c>
      <c r="AB53" s="7"/>
      <c r="AC53" s="28">
        <f t="shared" ca="1" si="0"/>
        <v>-0.17871644293222744</v>
      </c>
      <c r="AD53" s="27">
        <f t="shared" ca="1" si="10"/>
        <v>4.6240211357826411E-2</v>
      </c>
      <c r="AE53" s="7">
        <v>116</v>
      </c>
    </row>
    <row r="54" spans="1:31" s="26" customFormat="1" x14ac:dyDescent="0.25">
      <c r="A54" s="26">
        <v>34</v>
      </c>
      <c r="B54" s="26">
        <v>635</v>
      </c>
      <c r="C54" s="26">
        <v>12512</v>
      </c>
      <c r="D54" s="26">
        <v>14989</v>
      </c>
      <c r="E54" s="26">
        <v>13829</v>
      </c>
      <c r="F54" s="26">
        <v>11333</v>
      </c>
      <c r="G54" s="27"/>
      <c r="H54" s="7"/>
      <c r="I54" s="28">
        <f t="shared" si="1"/>
        <v>-1317</v>
      </c>
      <c r="J54" s="27">
        <f t="shared" si="1"/>
        <v>3656</v>
      </c>
      <c r="K54" s="7"/>
      <c r="L54" s="124">
        <f t="shared" si="2"/>
        <v>0.32791684138326571</v>
      </c>
      <c r="M54" s="27">
        <f t="shared" ca="1" si="3"/>
        <v>3.639082020420867E-6</v>
      </c>
      <c r="N54" s="44"/>
      <c r="O54" s="44"/>
      <c r="P54" s="7"/>
      <c r="Q54" s="28">
        <f t="shared" ca="1" si="4"/>
        <v>-1276.90356756954</v>
      </c>
      <c r="R54" s="27">
        <f t="shared" ca="1" si="5"/>
        <v>3634.8925844644973</v>
      </c>
      <c r="S54" s="7"/>
      <c r="T54" s="28">
        <f t="shared" ca="1" si="6"/>
        <v>0.330323301097181</v>
      </c>
      <c r="U54" s="27">
        <f t="shared" ca="1" si="7"/>
        <v>0.94441307479790559</v>
      </c>
      <c r="V54" s="7"/>
      <c r="W54" s="28">
        <f t="shared" ca="1" si="8"/>
        <v>0.32600920357161989</v>
      </c>
      <c r="X54" s="27">
        <f t="shared" ca="1" si="11"/>
        <v>191.24893626481526</v>
      </c>
      <c r="Y54" s="7"/>
      <c r="Z54" s="28">
        <f t="shared" si="12"/>
        <v>191.36699999999993</v>
      </c>
      <c r="AA54" s="27">
        <f t="shared" si="9"/>
        <v>3.3399842296639872</v>
      </c>
      <c r="AB54" s="7"/>
      <c r="AC54" s="28">
        <f t="shared" ca="1" si="0"/>
        <v>-0.11806373518467694</v>
      </c>
      <c r="AD54" s="27">
        <f t="shared" ca="1" si="10"/>
        <v>-4.0177850069170518E-2</v>
      </c>
      <c r="AE54" s="7">
        <v>115</v>
      </c>
    </row>
    <row r="55" spans="1:31" s="26" customFormat="1" x14ac:dyDescent="0.25">
      <c r="A55" s="26">
        <v>35</v>
      </c>
      <c r="B55" s="26">
        <v>637</v>
      </c>
      <c r="C55" s="26">
        <v>12336</v>
      </c>
      <c r="D55" s="26">
        <v>14918</v>
      </c>
      <c r="E55" s="26">
        <v>14008</v>
      </c>
      <c r="F55" s="26">
        <v>11413</v>
      </c>
      <c r="G55" s="27"/>
      <c r="H55" s="7"/>
      <c r="I55" s="28">
        <f t="shared" si="1"/>
        <v>-1672</v>
      </c>
      <c r="J55" s="27">
        <f t="shared" si="1"/>
        <v>3505</v>
      </c>
      <c r="K55" s="7"/>
      <c r="L55" s="124">
        <f t="shared" si="2"/>
        <v>0.42067418345561713</v>
      </c>
      <c r="M55" s="27">
        <f t="shared" ca="1" si="3"/>
        <v>7.019324614844516E-6</v>
      </c>
      <c r="N55" s="44"/>
      <c r="O55" s="44"/>
      <c r="P55" s="7"/>
      <c r="Q55" s="28">
        <f t="shared" ca="1" si="4"/>
        <v>-1631.90356756954</v>
      </c>
      <c r="R55" s="27">
        <f t="shared" ca="1" si="5"/>
        <v>3483.8925844644973</v>
      </c>
      <c r="S55" s="7"/>
      <c r="T55" s="28">
        <f t="shared" ca="1" si="6"/>
        <v>0.42215856169771421</v>
      </c>
      <c r="U55" s="27">
        <f t="shared" ca="1" si="7"/>
        <v>0.90518045072973297</v>
      </c>
      <c r="V55" s="7"/>
      <c r="W55" s="28">
        <f t="shared" ca="1" si="8"/>
        <v>0.4180247826526346</v>
      </c>
      <c r="X55" s="27">
        <f t="shared" ca="1" si="11"/>
        <v>196.99252337362873</v>
      </c>
      <c r="Y55" s="7"/>
      <c r="Z55" s="28">
        <f t="shared" si="12"/>
        <v>197.09999999999994</v>
      </c>
      <c r="AA55" s="27">
        <f t="shared" si="9"/>
        <v>3.4400439556808227</v>
      </c>
      <c r="AB55" s="7"/>
      <c r="AC55" s="28">
        <f t="shared" ca="1" si="0"/>
        <v>-0.10747662637120925</v>
      </c>
      <c r="AD55" s="27">
        <f t="shared" ca="1" si="10"/>
        <v>2.2633898088429305E-2</v>
      </c>
      <c r="AE55" s="7">
        <v>114</v>
      </c>
    </row>
    <row r="56" spans="1:31" s="26" customFormat="1" x14ac:dyDescent="0.25">
      <c r="A56" s="26">
        <v>36</v>
      </c>
      <c r="B56" s="26">
        <v>606</v>
      </c>
      <c r="C56" s="26">
        <v>12173</v>
      </c>
      <c r="D56" s="26">
        <v>14833</v>
      </c>
      <c r="E56" s="26">
        <v>14169</v>
      </c>
      <c r="F56" s="26">
        <v>11499</v>
      </c>
      <c r="G56" s="27"/>
      <c r="H56" s="7"/>
      <c r="I56" s="28">
        <f t="shared" si="1"/>
        <v>-1996</v>
      </c>
      <c r="J56" s="27">
        <f t="shared" si="1"/>
        <v>3334</v>
      </c>
      <c r="K56" s="7"/>
      <c r="L56" s="124">
        <f t="shared" si="2"/>
        <v>0.50502312392330495</v>
      </c>
      <c r="M56" s="27">
        <f t="shared" ca="1" si="3"/>
        <v>8.8715038521305673E-6</v>
      </c>
      <c r="N56" s="44"/>
      <c r="O56" s="44"/>
      <c r="P56" s="7"/>
      <c r="Q56" s="28">
        <f t="shared" ca="1" si="4"/>
        <v>-1955.90356756954</v>
      </c>
      <c r="R56" s="27">
        <f t="shared" ca="1" si="5"/>
        <v>3312.8925844644973</v>
      </c>
      <c r="S56" s="7"/>
      <c r="T56" s="28">
        <f t="shared" ca="1" si="6"/>
        <v>0.50597440517538395</v>
      </c>
      <c r="U56" s="27">
        <f t="shared" ca="1" si="7"/>
        <v>0.86075145261279584</v>
      </c>
      <c r="V56" s="7"/>
      <c r="W56" s="28">
        <f t="shared" ca="1" si="8"/>
        <v>0.50204461693957458</v>
      </c>
      <c r="X56" s="27">
        <f t="shared" ca="1" si="11"/>
        <v>202.45781839959318</v>
      </c>
      <c r="Y56" s="7"/>
      <c r="Z56" s="28">
        <f t="shared" si="12"/>
        <v>202.55399999999995</v>
      </c>
      <c r="AA56" s="27">
        <f t="shared" si="9"/>
        <v>3.5352342130845931</v>
      </c>
      <c r="AB56" s="7"/>
      <c r="AC56" s="28">
        <f t="shared" ca="1" si="0"/>
        <v>-9.618160040676571E-2</v>
      </c>
      <c r="AD56" s="27">
        <f t="shared" ca="1" si="10"/>
        <v>9.2120405574405595E-2</v>
      </c>
      <c r="AE56" s="7">
        <v>113</v>
      </c>
    </row>
    <row r="57" spans="1:31" s="26" customFormat="1" x14ac:dyDescent="0.25">
      <c r="A57" s="26">
        <v>37</v>
      </c>
      <c r="B57" s="26">
        <v>609</v>
      </c>
      <c r="C57" s="26">
        <v>12014</v>
      </c>
      <c r="D57" s="26">
        <v>14732</v>
      </c>
      <c r="E57" s="26">
        <v>14317</v>
      </c>
      <c r="F57" s="26">
        <v>11599</v>
      </c>
      <c r="G57" s="27"/>
      <c r="H57" s="7"/>
      <c r="I57" s="28">
        <f t="shared" si="1"/>
        <v>-2303</v>
      </c>
      <c r="J57" s="27">
        <f t="shared" si="1"/>
        <v>3133</v>
      </c>
      <c r="K57" s="7"/>
      <c r="L57" s="124">
        <f t="shared" si="2"/>
        <v>0.58518000645739399</v>
      </c>
      <c r="M57" s="27">
        <f t="shared" ca="1" si="3"/>
        <v>1.2094479803512327E-5</v>
      </c>
      <c r="N57" s="44"/>
      <c r="O57" s="44"/>
      <c r="P57" s="7"/>
      <c r="Q57" s="28">
        <f t="shared" ca="1" si="4"/>
        <v>-2262.90356756954</v>
      </c>
      <c r="R57" s="27">
        <f t="shared" ca="1" si="5"/>
        <v>3111.8925844644973</v>
      </c>
      <c r="S57" s="7"/>
      <c r="T57" s="28">
        <f t="shared" ca="1" si="6"/>
        <v>0.58539250377922536</v>
      </c>
      <c r="U57" s="27">
        <f t="shared" ca="1" si="7"/>
        <v>0.80852789342271192</v>
      </c>
      <c r="V57" s="7"/>
      <c r="W57" s="28">
        <f t="shared" ca="1" si="8"/>
        <v>0.58170229459418388</v>
      </c>
      <c r="X57" s="27">
        <f t="shared" ca="1" si="11"/>
        <v>207.93783118625083</v>
      </c>
      <c r="Y57" s="7"/>
      <c r="Z57" s="28">
        <f t="shared" si="12"/>
        <v>208.03499999999994</v>
      </c>
      <c r="AA57" s="27">
        <f t="shared" si="9"/>
        <v>3.6308957093864023</v>
      </c>
      <c r="AB57" s="7"/>
      <c r="AC57" s="28">
        <f t="shared" ca="1" si="0"/>
        <v>-9.716881374910713E-2</v>
      </c>
      <c r="AD57" s="27">
        <f t="shared" ca="1" si="10"/>
        <v>6.9907888412615193E-2</v>
      </c>
      <c r="AE57" s="7">
        <v>112</v>
      </c>
    </row>
    <row r="58" spans="1:31" s="26" customFormat="1" x14ac:dyDescent="0.25">
      <c r="A58" s="26">
        <v>38</v>
      </c>
      <c r="B58" s="26">
        <v>625</v>
      </c>
      <c r="C58" s="26">
        <v>11873</v>
      </c>
      <c r="D58" s="26">
        <v>14618</v>
      </c>
      <c r="E58" s="26">
        <v>14478</v>
      </c>
      <c r="F58" s="26">
        <v>11720</v>
      </c>
      <c r="G58" s="27"/>
      <c r="H58" s="7"/>
      <c r="I58" s="28">
        <f t="shared" si="1"/>
        <v>-2605</v>
      </c>
      <c r="J58" s="27">
        <f t="shared" si="1"/>
        <v>2898</v>
      </c>
      <c r="K58" s="7"/>
      <c r="L58" s="124">
        <f t="shared" si="2"/>
        <v>0.66187097734160905</v>
      </c>
      <c r="M58" s="27">
        <f t="shared" ca="1" si="3"/>
        <v>3.1120049177964375E-6</v>
      </c>
      <c r="N58" s="44"/>
      <c r="O58" s="44"/>
      <c r="P58" s="7"/>
      <c r="Q58" s="28">
        <f t="shared" ca="1" si="4"/>
        <v>-2564.90356756954</v>
      </c>
      <c r="R58" s="27">
        <f t="shared" ca="1" si="5"/>
        <v>2876.8925844644973</v>
      </c>
      <c r="S58" s="7"/>
      <c r="T58" s="28">
        <f t="shared" ca="1" si="6"/>
        <v>0.66351714800841133</v>
      </c>
      <c r="U58" s="27">
        <f t="shared" ca="1" si="7"/>
        <v>0.74747049834972812</v>
      </c>
      <c r="V58" s="7"/>
      <c r="W58" s="28">
        <f t="shared" ca="1" si="8"/>
        <v>0.66010688978204846</v>
      </c>
      <c r="X58" s="27">
        <f t="shared" ca="1" si="11"/>
        <v>213.6527799352632</v>
      </c>
      <c r="Y58" s="7"/>
      <c r="Z58" s="28">
        <f t="shared" si="12"/>
        <v>213.65999999999994</v>
      </c>
      <c r="AA58" s="27">
        <f t="shared" si="9"/>
        <v>3.7290704798110834</v>
      </c>
      <c r="AB58" s="7"/>
      <c r="AC58" s="28">
        <f t="shared" ca="1" si="0"/>
        <v>-7.2200647367424153E-3</v>
      </c>
      <c r="AD58" s="27">
        <f t="shared" ca="1" si="10"/>
        <v>7.9191468088311012E-3</v>
      </c>
      <c r="AE58" s="7">
        <v>111</v>
      </c>
    </row>
    <row r="59" spans="1:31" s="26" customFormat="1" x14ac:dyDescent="0.25">
      <c r="A59" s="26">
        <v>39</v>
      </c>
      <c r="B59" s="26">
        <v>625</v>
      </c>
      <c r="C59" s="26">
        <v>11739</v>
      </c>
      <c r="D59" s="26">
        <v>14482</v>
      </c>
      <c r="E59" s="26">
        <v>14606</v>
      </c>
      <c r="F59" s="26">
        <v>11856</v>
      </c>
      <c r="G59" s="27"/>
      <c r="H59" s="7"/>
      <c r="I59" s="28">
        <f t="shared" si="1"/>
        <v>-2867</v>
      </c>
      <c r="J59" s="27">
        <f t="shared" si="1"/>
        <v>2626</v>
      </c>
      <c r="K59" s="7"/>
      <c r="L59" s="124">
        <f t="shared" si="2"/>
        <v>0.73218595997676406</v>
      </c>
      <c r="M59" s="27">
        <f t="shared" ca="1" si="3"/>
        <v>1.5826626567728681E-5</v>
      </c>
      <c r="N59" s="44"/>
      <c r="O59" s="44"/>
      <c r="P59" s="7"/>
      <c r="Q59" s="28">
        <f t="shared" ca="1" si="4"/>
        <v>-2826.90356756954</v>
      </c>
      <c r="R59" s="27">
        <f t="shared" ca="1" si="5"/>
        <v>2604.8925844644973</v>
      </c>
      <c r="S59" s="7"/>
      <c r="T59" s="28">
        <f t="shared" ca="1" si="6"/>
        <v>0.73129415724035418</v>
      </c>
      <c r="U59" s="27">
        <f t="shared" ca="1" si="7"/>
        <v>0.67679981128652988</v>
      </c>
      <c r="V59" s="7"/>
      <c r="W59" s="28">
        <f t="shared" ca="1" si="8"/>
        <v>0.72820769068375124</v>
      </c>
      <c r="X59" s="27">
        <f t="shared" ca="1" si="11"/>
        <v>219.29984389345407</v>
      </c>
      <c r="Y59" s="7"/>
      <c r="Z59" s="28">
        <f t="shared" si="12"/>
        <v>219.28499999999994</v>
      </c>
      <c r="AA59" s="27">
        <f t="shared" si="9"/>
        <v>3.8272452502357641</v>
      </c>
      <c r="AB59" s="7"/>
      <c r="AC59" s="28">
        <f t="shared" ca="1" si="0"/>
        <v>1.484389345412751E-2</v>
      </c>
      <c r="AD59" s="27">
        <f t="shared" ca="1" si="10"/>
        <v>6.4002951743134417E-2</v>
      </c>
      <c r="AE59" s="7">
        <v>110</v>
      </c>
    </row>
    <row r="60" spans="1:31" s="26" customFormat="1" x14ac:dyDescent="0.25">
      <c r="A60" s="26">
        <v>40</v>
      </c>
      <c r="B60" s="26">
        <v>623</v>
      </c>
      <c r="C60" s="26">
        <v>11618</v>
      </c>
      <c r="D60" s="26">
        <v>14336</v>
      </c>
      <c r="E60" s="26">
        <v>14729</v>
      </c>
      <c r="F60" s="26">
        <v>12002</v>
      </c>
      <c r="G60" s="27"/>
      <c r="H60" s="7"/>
      <c r="I60" s="28">
        <f t="shared" si="1"/>
        <v>-3111</v>
      </c>
      <c r="J60" s="27">
        <f t="shared" si="1"/>
        <v>2334</v>
      </c>
      <c r="K60" s="7"/>
      <c r="L60" s="124">
        <f t="shared" si="2"/>
        <v>0.79525727322038864</v>
      </c>
      <c r="M60" s="27">
        <f t="shared" ca="1" si="3"/>
        <v>1.2827213246746691E-5</v>
      </c>
      <c r="N60" s="44"/>
      <c r="O60" s="44"/>
      <c r="P60" s="7"/>
      <c r="Q60" s="28">
        <f t="shared" ca="1" si="4"/>
        <v>-3070.90356756954</v>
      </c>
      <c r="R60" s="27">
        <f t="shared" ca="1" si="5"/>
        <v>2312.8925844644973</v>
      </c>
      <c r="S60" s="7"/>
      <c r="T60" s="28">
        <f t="shared" ca="1" si="6"/>
        <v>0.79441473072353752</v>
      </c>
      <c r="U60" s="27">
        <f t="shared" ca="1" si="7"/>
        <v>0.60093275017456715</v>
      </c>
      <c r="V60" s="7"/>
      <c r="W60" s="28">
        <f t="shared" ca="1" si="8"/>
        <v>0.79167576330880851</v>
      </c>
      <c r="X60" s="27">
        <f t="shared" ca="1" si="11"/>
        <v>225.00354804257449</v>
      </c>
      <c r="Y60" s="7"/>
      <c r="Z60" s="28">
        <f t="shared" si="12"/>
        <v>224.89199999999994</v>
      </c>
      <c r="AA60" s="27">
        <f t="shared" si="9"/>
        <v>3.9251058613950862</v>
      </c>
      <c r="AB60" s="7"/>
      <c r="AC60" s="28">
        <f t="shared" ca="1" si="0"/>
        <v>0.11154804257455453</v>
      </c>
      <c r="AD60" s="27">
        <f t="shared" ca="1" si="10"/>
        <v>3.6009292341447008E-2</v>
      </c>
      <c r="AE60" s="7">
        <v>109</v>
      </c>
    </row>
    <row r="61" spans="1:31" s="26" customFormat="1" x14ac:dyDescent="0.25">
      <c r="A61" s="26">
        <v>41</v>
      </c>
      <c r="B61" s="26">
        <v>637</v>
      </c>
      <c r="C61" s="26">
        <v>11512</v>
      </c>
      <c r="D61" s="26">
        <v>14182</v>
      </c>
      <c r="E61" s="26">
        <v>14840</v>
      </c>
      <c r="F61" s="26">
        <v>12163</v>
      </c>
      <c r="G61" s="27"/>
      <c r="H61" s="7"/>
      <c r="I61" s="28">
        <f t="shared" si="1"/>
        <v>-3328</v>
      </c>
      <c r="J61" s="27">
        <f t="shared" si="1"/>
        <v>2019</v>
      </c>
      <c r="K61" s="7"/>
      <c r="L61" s="124">
        <f t="shared" si="2"/>
        <v>0.85187153622032752</v>
      </c>
      <c r="M61" s="27">
        <f t="shared" ca="1" si="3"/>
        <v>1.3580016163822964E-5</v>
      </c>
      <c r="N61" s="44"/>
      <c r="O61" s="44"/>
      <c r="P61" s="7"/>
      <c r="Q61" s="28">
        <f t="shared" ca="1" si="4"/>
        <v>-3287.90356756954</v>
      </c>
      <c r="R61" s="27">
        <f t="shared" ca="1" si="5"/>
        <v>1997.8925844644975</v>
      </c>
      <c r="S61" s="7"/>
      <c r="T61" s="28">
        <f t="shared" ca="1" si="6"/>
        <v>0.85055065058358181</v>
      </c>
      <c r="U61" s="27">
        <f t="shared" ca="1" si="7"/>
        <v>0.51908985890652515</v>
      </c>
      <c r="V61" s="7"/>
      <c r="W61" s="28">
        <f t="shared" ca="1" si="8"/>
        <v>0.84818642887266138</v>
      </c>
      <c r="X61" s="27">
        <f t="shared" ca="1" si="11"/>
        <v>230.73776025970437</v>
      </c>
      <c r="Y61" s="7"/>
      <c r="Z61" s="28">
        <f t="shared" si="12"/>
        <v>230.62499999999994</v>
      </c>
      <c r="AA61" s="27">
        <f t="shared" si="9"/>
        <v>4.0251655874119212</v>
      </c>
      <c r="AB61" s="7"/>
      <c r="AC61" s="28">
        <f t="shared" ca="1" si="0"/>
        <v>0.11276025970443015</v>
      </c>
      <c r="AD61" s="27">
        <f t="shared" ca="1" si="10"/>
        <v>4.7163329734189574E-2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11407</v>
      </c>
      <c r="D62" s="26">
        <v>14005</v>
      </c>
      <c r="E62" s="26">
        <v>14921</v>
      </c>
      <c r="F62" s="26">
        <v>12322</v>
      </c>
      <c r="G62" s="27"/>
      <c r="H62" s="7"/>
      <c r="I62" s="28">
        <f t="shared" si="1"/>
        <v>-3514</v>
      </c>
      <c r="J62" s="27">
        <f t="shared" si="1"/>
        <v>1683</v>
      </c>
      <c r="K62" s="7"/>
      <c r="L62" s="124">
        <f t="shared" si="2"/>
        <v>0.89975645286663974</v>
      </c>
      <c r="M62" s="27">
        <f t="shared" ca="1" si="3"/>
        <v>9.3263993778253192E-6</v>
      </c>
      <c r="N62" s="44"/>
      <c r="O62" s="44"/>
      <c r="P62" s="7"/>
      <c r="Q62" s="28">
        <f t="shared" ca="1" si="4"/>
        <v>-3473.90356756954</v>
      </c>
      <c r="R62" s="27">
        <f t="shared" ca="1" si="5"/>
        <v>1661.8925844644975</v>
      </c>
      <c r="S62" s="7"/>
      <c r="T62" s="28">
        <f t="shared" ca="1" si="6"/>
        <v>0.89866715332076252</v>
      </c>
      <c r="U62" s="27">
        <f t="shared" ca="1" si="7"/>
        <v>0.43179077488728024</v>
      </c>
      <c r="V62" s="7"/>
      <c r="W62" s="28">
        <f t="shared" ca="1" si="8"/>
        <v>0.8967025374490446</v>
      </c>
      <c r="X62" s="27">
        <f t="shared" ca="1" si="11"/>
        <v>236.49208737325375</v>
      </c>
      <c r="Y62" s="7"/>
      <c r="Z62" s="28">
        <f t="shared" si="12"/>
        <v>236.33099999999993</v>
      </c>
      <c r="AA62" s="27">
        <f t="shared" si="9"/>
        <v>4.1247540745307179</v>
      </c>
      <c r="AB62" s="7"/>
      <c r="AC62" s="28">
        <f t="shared" ca="1" si="0"/>
        <v>0.16108737325382094</v>
      </c>
      <c r="AD62" s="27">
        <f t="shared" ca="1" si="10"/>
        <v>6.0800687338229409E-2</v>
      </c>
      <c r="AE62" s="7">
        <v>107</v>
      </c>
    </row>
    <row r="63" spans="1:31" s="26" customFormat="1" x14ac:dyDescent="0.25">
      <c r="A63" s="26">
        <v>43</v>
      </c>
      <c r="B63" s="26">
        <v>625</v>
      </c>
      <c r="C63" s="26">
        <v>11339</v>
      </c>
      <c r="D63" s="26">
        <v>13834</v>
      </c>
      <c r="E63" s="26">
        <v>14997</v>
      </c>
      <c r="F63" s="26">
        <v>12497</v>
      </c>
      <c r="G63" s="27"/>
      <c r="H63" s="7"/>
      <c r="I63" s="28">
        <f t="shared" si="1"/>
        <v>-3658</v>
      </c>
      <c r="J63" s="27">
        <f t="shared" si="1"/>
        <v>1337</v>
      </c>
      <c r="K63" s="7"/>
      <c r="L63" s="124">
        <f t="shared" si="2"/>
        <v>0.93823440302759986</v>
      </c>
      <c r="M63" s="27">
        <f t="shared" ca="1" si="3"/>
        <v>1.4969232369203176E-5</v>
      </c>
      <c r="N63" s="44"/>
      <c r="O63" s="44"/>
      <c r="P63" s="7"/>
      <c r="Q63" s="28">
        <f t="shared" ca="1" si="4"/>
        <v>-3617.90356756954</v>
      </c>
      <c r="R63" s="27">
        <f t="shared" ca="1" si="5"/>
        <v>1315.8925844644975</v>
      </c>
      <c r="S63" s="7"/>
      <c r="T63" s="28">
        <f t="shared" ca="1" si="6"/>
        <v>0.93591863931083796</v>
      </c>
      <c r="U63" s="27">
        <f t="shared" ca="1" si="7"/>
        <v>0.34189350384365308</v>
      </c>
      <c r="V63" s="7"/>
      <c r="W63" s="28">
        <f t="shared" ca="1" si="8"/>
        <v>0.93436539380440031</v>
      </c>
      <c r="X63" s="27">
        <f t="shared" ca="1" si="11"/>
        <v>242.10631018365041</v>
      </c>
      <c r="Y63" s="7"/>
      <c r="Z63" s="28">
        <f t="shared" si="12"/>
        <v>241.95599999999993</v>
      </c>
      <c r="AA63" s="27">
        <f t="shared" si="9"/>
        <v>4.2229288449553986</v>
      </c>
      <c r="AB63" s="7"/>
      <c r="AC63" s="28">
        <f t="shared" ca="1" si="0"/>
        <v>0.15031018365047544</v>
      </c>
      <c r="AD63" s="27">
        <f t="shared" ca="1" si="10"/>
        <v>2.9269218368227712E-2</v>
      </c>
      <c r="AE63" s="7">
        <v>106</v>
      </c>
    </row>
    <row r="64" spans="1:31" s="26" customFormat="1" x14ac:dyDescent="0.25">
      <c r="A64" s="26">
        <v>44</v>
      </c>
      <c r="B64" s="26">
        <v>623</v>
      </c>
      <c r="C64" s="26">
        <v>11280</v>
      </c>
      <c r="D64" s="26">
        <v>13655</v>
      </c>
      <c r="E64" s="26">
        <v>15049</v>
      </c>
      <c r="F64" s="26">
        <v>12679</v>
      </c>
      <c r="G64" s="27"/>
      <c r="H64" s="7"/>
      <c r="I64" s="28">
        <f t="shared" si="1"/>
        <v>-3769</v>
      </c>
      <c r="J64" s="27">
        <f t="shared" si="1"/>
        <v>976</v>
      </c>
      <c r="K64" s="7"/>
      <c r="L64" s="124">
        <f t="shared" si="2"/>
        <v>0.96759541683562089</v>
      </c>
      <c r="M64" s="27">
        <f t="shared" ca="1" si="3"/>
        <v>1.669733820985527E-5</v>
      </c>
      <c r="N64" s="44"/>
      <c r="O64" s="44"/>
      <c r="P64" s="7"/>
      <c r="Q64" s="28">
        <f t="shared" ca="1" si="4"/>
        <v>-3728.90356756954</v>
      </c>
      <c r="R64" s="27">
        <f t="shared" ca="1" si="5"/>
        <v>954.89258446449753</v>
      </c>
      <c r="S64" s="7"/>
      <c r="T64" s="28">
        <f t="shared" ca="1" si="6"/>
        <v>0.96463332642818778</v>
      </c>
      <c r="U64" s="27">
        <f t="shared" ca="1" si="7"/>
        <v>0.24809895226345252</v>
      </c>
      <c r="V64" s="7"/>
      <c r="W64" s="28">
        <f t="shared" ca="1" si="8"/>
        <v>0.96350917917612833</v>
      </c>
      <c r="X64" s="27">
        <f t="shared" ca="1" si="11"/>
        <v>247.76467578087068</v>
      </c>
      <c r="Y64" s="7"/>
      <c r="Z64" s="28">
        <f t="shared" si="12"/>
        <v>247.56299999999993</v>
      </c>
      <c r="AA64" s="27">
        <f t="shared" si="9"/>
        <v>4.3207894561147207</v>
      </c>
      <c r="AB64" s="7"/>
      <c r="AC64" s="28">
        <f t="shared" ca="1" si="0"/>
        <v>0.20167578087074389</v>
      </c>
      <c r="AD64" s="27">
        <f t="shared" ca="1" si="10"/>
        <v>-1.2996490867607235E-2</v>
      </c>
      <c r="AE64" s="7">
        <v>105</v>
      </c>
    </row>
    <row r="65" spans="1:31" s="26" customFormat="1" x14ac:dyDescent="0.25">
      <c r="A65" s="26">
        <v>45</v>
      </c>
      <c r="B65" s="26">
        <v>606</v>
      </c>
      <c r="C65" s="26">
        <v>11254</v>
      </c>
      <c r="D65" s="26">
        <v>13482</v>
      </c>
      <c r="E65" s="26">
        <v>15098</v>
      </c>
      <c r="F65" s="26">
        <v>12862</v>
      </c>
      <c r="G65" s="27"/>
      <c r="H65" s="7"/>
      <c r="I65" s="28">
        <f t="shared" si="1"/>
        <v>-3844</v>
      </c>
      <c r="J65" s="27">
        <f t="shared" si="1"/>
        <v>620</v>
      </c>
      <c r="K65" s="7"/>
      <c r="L65" s="124">
        <f t="shared" si="2"/>
        <v>0.98727201409906762</v>
      </c>
      <c r="M65" s="27">
        <f t="shared" ca="1" si="3"/>
        <v>1.5507508497864376E-5</v>
      </c>
      <c r="N65" s="44"/>
      <c r="O65" s="44"/>
      <c r="P65" s="7"/>
      <c r="Q65" s="28">
        <f t="shared" ca="1" si="4"/>
        <v>-3803.90356756954</v>
      </c>
      <c r="R65" s="27">
        <f t="shared" ca="1" si="5"/>
        <v>598.89258446449753</v>
      </c>
      <c r="S65" s="7"/>
      <c r="T65" s="28">
        <f t="shared" ca="1" si="6"/>
        <v>0.98403514204801878</v>
      </c>
      <c r="U65" s="27">
        <f t="shared" ca="1" si="7"/>
        <v>0.15560349419544306</v>
      </c>
      <c r="V65" s="7"/>
      <c r="W65" s="28">
        <f t="shared" ca="1" si="8"/>
        <v>0.98333405669733454</v>
      </c>
      <c r="X65" s="27">
        <f t="shared" ca="1" si="11"/>
        <v>253.21241389052125</v>
      </c>
      <c r="Y65" s="7"/>
      <c r="Z65" s="28">
        <f t="shared" si="12"/>
        <v>253.01699999999994</v>
      </c>
      <c r="AA65" s="27">
        <f t="shared" si="9"/>
        <v>4.4159797135184915</v>
      </c>
      <c r="AB65" s="7"/>
      <c r="AC65" s="28">
        <f t="shared" ca="1" si="0"/>
        <v>0.19541389052130853</v>
      </c>
      <c r="AD65" s="27">
        <f t="shared" ca="1" si="10"/>
        <v>5.8556998788333203E-2</v>
      </c>
      <c r="AE65" s="7">
        <v>104</v>
      </c>
    </row>
    <row r="66" spans="1:31" s="26" customFormat="1" x14ac:dyDescent="0.25">
      <c r="A66" s="26">
        <v>46</v>
      </c>
      <c r="B66" s="26">
        <v>616</v>
      </c>
      <c r="C66" s="26">
        <v>11231</v>
      </c>
      <c r="D66" s="26">
        <v>13302</v>
      </c>
      <c r="E66" s="26">
        <v>15115</v>
      </c>
      <c r="F66" s="26">
        <v>13048</v>
      </c>
      <c r="G66" s="27"/>
      <c r="H66" s="7"/>
      <c r="I66" s="28">
        <f t="shared" si="1"/>
        <v>-3884</v>
      </c>
      <c r="J66" s="27">
        <f t="shared" si="1"/>
        <v>254</v>
      </c>
      <c r="K66" s="7"/>
      <c r="L66" s="124">
        <f t="shared" si="2"/>
        <v>0.99810938135432636</v>
      </c>
      <c r="M66" s="27">
        <f t="shared" ca="1" si="3"/>
        <v>1.5942805675646282E-5</v>
      </c>
      <c r="N66" s="44"/>
      <c r="O66" s="44"/>
      <c r="P66" s="7"/>
      <c r="Q66" s="28">
        <f t="shared" ca="1" si="4"/>
        <v>-3843.90356756954</v>
      </c>
      <c r="R66" s="27">
        <f t="shared" ca="1" si="5"/>
        <v>232.8925844644975</v>
      </c>
      <c r="S66" s="7"/>
      <c r="T66" s="28">
        <f t="shared" ca="1" si="6"/>
        <v>0.99438277704526201</v>
      </c>
      <c r="U66" s="27">
        <f t="shared" ca="1" si="7"/>
        <v>6.0509849103051336E-2</v>
      </c>
      <c r="V66" s="7"/>
      <c r="W66" s="28">
        <f t="shared" ca="1" si="8"/>
        <v>0.99411653704535985</v>
      </c>
      <c r="X66" s="27">
        <f t="shared" ca="1" si="11"/>
        <v>258.72120090942406</v>
      </c>
      <c r="Y66" s="7"/>
      <c r="Z66" s="28">
        <f t="shared" si="12"/>
        <v>258.56099999999992</v>
      </c>
      <c r="AA66" s="27">
        <f t="shared" si="9"/>
        <v>4.5127407672490571</v>
      </c>
      <c r="AB66" s="7"/>
      <c r="AC66" s="28">
        <f t="shared" ca="1" si="0"/>
        <v>0.1602009094241339</v>
      </c>
      <c r="AD66" s="27">
        <f t="shared" ca="1" si="10"/>
        <v>2.6495934801630483E-2</v>
      </c>
      <c r="AE66" s="7">
        <v>103</v>
      </c>
    </row>
    <row r="67" spans="1:31" s="26" customFormat="1" x14ac:dyDescent="0.25">
      <c r="A67" s="26">
        <v>47</v>
      </c>
      <c r="B67" s="26">
        <v>635</v>
      </c>
      <c r="C67" s="26">
        <v>11217</v>
      </c>
      <c r="D67" s="26">
        <v>13102</v>
      </c>
      <c r="E67" s="26">
        <v>15104</v>
      </c>
      <c r="F67" s="26">
        <v>13229</v>
      </c>
      <c r="G67" s="27"/>
      <c r="H67" s="7"/>
      <c r="I67" s="28">
        <f t="shared" si="1"/>
        <v>-3887</v>
      </c>
      <c r="J67" s="27">
        <f t="shared" si="1"/>
        <v>-127</v>
      </c>
      <c r="K67" s="7"/>
      <c r="L67" s="124">
        <f t="shared" si="2"/>
        <v>0.99950469243678775</v>
      </c>
      <c r="M67" s="27">
        <f t="shared" ca="1" si="3"/>
        <v>1.7301609459588583E-5</v>
      </c>
      <c r="N67" s="44"/>
      <c r="O67" s="44"/>
      <c r="P67" s="7"/>
      <c r="Q67" s="28">
        <f t="shared" ca="1" si="4"/>
        <v>-3846.90356756954</v>
      </c>
      <c r="R67" s="27">
        <f t="shared" ca="1" si="5"/>
        <v>-148.1074155355025</v>
      </c>
      <c r="S67" s="7"/>
      <c r="T67" s="28">
        <f t="shared" ca="1" si="6"/>
        <v>0.99515884967005519</v>
      </c>
      <c r="U67" s="27">
        <f t="shared" ca="1" si="7"/>
        <v>-3.8481076525913822E-2</v>
      </c>
      <c r="V67" s="7"/>
      <c r="W67" s="28">
        <f t="shared" ca="1" si="8"/>
        <v>0.99534517209670181</v>
      </c>
      <c r="X67" s="27">
        <f t="shared" ca="1" si="11"/>
        <v>264.41839256068033</v>
      </c>
      <c r="Y67" s="7"/>
      <c r="Z67" s="28">
        <f t="shared" si="12"/>
        <v>264.2759999999999</v>
      </c>
      <c r="AA67" s="27">
        <f t="shared" si="9"/>
        <v>4.6124863340005327</v>
      </c>
      <c r="AB67" s="7"/>
      <c r="AC67" s="28">
        <f t="shared" ca="1" si="0"/>
        <v>0.1423925606804346</v>
      </c>
      <c r="AD67" s="27">
        <f t="shared" ca="1" si="10"/>
        <v>1.8404569651693237E-3</v>
      </c>
      <c r="AE67" s="7">
        <v>102</v>
      </c>
    </row>
    <row r="68" spans="1:31" s="26" customFormat="1" x14ac:dyDescent="0.25">
      <c r="A68" s="26">
        <v>48</v>
      </c>
      <c r="B68" s="26">
        <v>631</v>
      </c>
      <c r="C68" s="26">
        <v>11237</v>
      </c>
      <c r="D68" s="26">
        <v>12909</v>
      </c>
      <c r="E68" s="26">
        <v>15091</v>
      </c>
      <c r="F68" s="26">
        <v>13412</v>
      </c>
      <c r="G68" s="27"/>
      <c r="H68" s="7"/>
      <c r="I68" s="28">
        <f t="shared" si="1"/>
        <v>-3854</v>
      </c>
      <c r="J68" s="27">
        <f t="shared" si="1"/>
        <v>-503</v>
      </c>
      <c r="K68" s="7"/>
      <c r="L68" s="124">
        <f t="shared" si="2"/>
        <v>0.99104698516916456</v>
      </c>
      <c r="M68" s="27">
        <f t="shared" ca="1" si="3"/>
        <v>1.4379915257907989E-5</v>
      </c>
      <c r="N68" s="44"/>
      <c r="O68" s="44"/>
      <c r="P68" s="7"/>
      <c r="Q68" s="28">
        <f t="shared" ca="1" si="4"/>
        <v>-3813.90356756954</v>
      </c>
      <c r="R68" s="27">
        <f t="shared" ca="1" si="5"/>
        <v>-524.10741553550247</v>
      </c>
      <c r="S68" s="7"/>
      <c r="T68" s="28">
        <f t="shared" ca="1" si="6"/>
        <v>0.98662205079732956</v>
      </c>
      <c r="U68" s="27">
        <f t="shared" ca="1" si="7"/>
        <v>-0.13617290864268783</v>
      </c>
      <c r="V68" s="7"/>
      <c r="W68" s="28">
        <f t="shared" ca="1" si="8"/>
        <v>0.98725489929752241</v>
      </c>
      <c r="X68" s="27">
        <f t="shared" ca="1" si="11"/>
        <v>270.05768394467532</v>
      </c>
      <c r="Y68" s="7"/>
      <c r="Z68" s="28">
        <f t="shared" si="12"/>
        <v>269.95499999999987</v>
      </c>
      <c r="AA68" s="27">
        <f t="shared" si="9"/>
        <v>4.7116035822212901</v>
      </c>
      <c r="AB68" s="7"/>
      <c r="AC68" s="28">
        <f t="shared" ca="1" si="0"/>
        <v>0.10268394467544795</v>
      </c>
      <c r="AD68" s="27">
        <f t="shared" ca="1" si="10"/>
        <v>-3.5642736211798365E-3</v>
      </c>
      <c r="AE68" s="7">
        <v>101</v>
      </c>
    </row>
    <row r="69" spans="1:31" s="26" customFormat="1" x14ac:dyDescent="0.25">
      <c r="A69" s="26">
        <v>49</v>
      </c>
      <c r="B69" s="26">
        <v>637</v>
      </c>
      <c r="C69" s="26">
        <v>11278</v>
      </c>
      <c r="D69" s="26">
        <v>12735</v>
      </c>
      <c r="E69" s="26">
        <v>15061</v>
      </c>
      <c r="F69" s="26">
        <v>13608</v>
      </c>
      <c r="G69" s="27"/>
      <c r="H69" s="7"/>
      <c r="I69" s="28">
        <f t="shared" si="1"/>
        <v>-3783</v>
      </c>
      <c r="J69" s="27">
        <f t="shared" si="1"/>
        <v>-873</v>
      </c>
      <c r="K69" s="7"/>
      <c r="L69" s="124">
        <f t="shared" si="2"/>
        <v>0.97264005151093247</v>
      </c>
      <c r="M69" s="27">
        <f t="shared" ca="1" si="3"/>
        <v>1.09753582651876E-5</v>
      </c>
      <c r="N69" s="44"/>
      <c r="O69" s="44"/>
      <c r="P69" s="7"/>
      <c r="Q69" s="28">
        <f t="shared" ca="1" si="4"/>
        <v>-3742.90356756954</v>
      </c>
      <c r="R69" s="27">
        <f t="shared" ca="1" si="5"/>
        <v>-894.10741553550247</v>
      </c>
      <c r="S69" s="7"/>
      <c r="T69" s="28">
        <f t="shared" ca="1" si="6"/>
        <v>0.96825499867722298</v>
      </c>
      <c r="U69" s="27">
        <f t="shared" ca="1" si="7"/>
        <v>-0.23230582854483248</v>
      </c>
      <c r="V69" s="7"/>
      <c r="W69" s="28">
        <f t="shared" ca="1" si="8"/>
        <v>0.96932714368468864</v>
      </c>
      <c r="X69" s="27">
        <f t="shared" ca="1" si="11"/>
        <v>275.68151910321239</v>
      </c>
      <c r="Y69" s="7"/>
      <c r="Z69" s="28">
        <f t="shared" si="12"/>
        <v>275.68799999999987</v>
      </c>
      <c r="AA69" s="27">
        <f t="shared" si="9"/>
        <v>4.811663308238125</v>
      </c>
      <c r="AB69" s="7"/>
      <c r="AC69" s="28">
        <f t="shared" ca="1" si="0"/>
        <v>-6.4808967874796508E-3</v>
      </c>
      <c r="AD69" s="27">
        <f t="shared" ca="1" si="10"/>
        <v>8.5205439547337392E-2</v>
      </c>
      <c r="AE69" s="7">
        <v>100</v>
      </c>
    </row>
    <row r="70" spans="1:31" s="26" customFormat="1" x14ac:dyDescent="0.25">
      <c r="A70" s="26">
        <v>50</v>
      </c>
      <c r="B70" s="26">
        <v>635</v>
      </c>
      <c r="C70" s="26">
        <v>11323</v>
      </c>
      <c r="D70" s="26">
        <v>12543</v>
      </c>
      <c r="E70" s="26">
        <v>15005</v>
      </c>
      <c r="F70" s="26">
        <v>13784</v>
      </c>
      <c r="G70" s="27"/>
      <c r="H70" s="7"/>
      <c r="I70" s="28">
        <f t="shared" si="1"/>
        <v>-3682</v>
      </c>
      <c r="J70" s="27">
        <f t="shared" si="1"/>
        <v>-1241</v>
      </c>
      <c r="K70" s="7"/>
      <c r="L70" s="124">
        <f t="shared" si="2"/>
        <v>0.94460471027868831</v>
      </c>
      <c r="M70" s="27">
        <f t="shared" ca="1" si="3"/>
        <v>9.3800226035982764E-7</v>
      </c>
      <c r="N70" s="44"/>
      <c r="O70" s="44"/>
      <c r="P70" s="7"/>
      <c r="Q70" s="28">
        <f t="shared" ca="1" si="4"/>
        <v>-3641.90356756954</v>
      </c>
      <c r="R70" s="27">
        <f t="shared" ca="1" si="5"/>
        <v>-1262.1074155355025</v>
      </c>
      <c r="S70" s="7"/>
      <c r="T70" s="28">
        <f t="shared" ca="1" si="6"/>
        <v>0.94212722030918394</v>
      </c>
      <c r="U70" s="27">
        <f t="shared" ca="1" si="7"/>
        <v>-0.32791911104210064</v>
      </c>
      <c r="V70" s="7"/>
      <c r="W70" s="28">
        <f t="shared" ca="1" si="8"/>
        <v>0.9436362051107311</v>
      </c>
      <c r="X70" s="27">
        <f t="shared" ca="1" si="11"/>
        <v>281.36701988118034</v>
      </c>
      <c r="Y70" s="7"/>
      <c r="Z70" s="28">
        <f t="shared" si="12"/>
        <v>281.40299999999985</v>
      </c>
      <c r="AA70" s="27">
        <f t="shared" si="9"/>
        <v>4.9114088749896005</v>
      </c>
      <c r="AB70" s="7"/>
      <c r="AC70" s="28">
        <f t="shared" ca="1" si="0"/>
        <v>-3.5980118819509244E-2</v>
      </c>
      <c r="AD70" s="27">
        <f t="shared" ca="1" si="10"/>
        <v>9.9851117106595666E-2</v>
      </c>
      <c r="AE70" s="7">
        <v>99</v>
      </c>
    </row>
    <row r="71" spans="1:31" s="26" customFormat="1" x14ac:dyDescent="0.25">
      <c r="A71" s="26">
        <v>51</v>
      </c>
      <c r="B71" s="26">
        <v>630</v>
      </c>
      <c r="C71" s="26">
        <v>11405</v>
      </c>
      <c r="D71" s="26">
        <v>12372</v>
      </c>
      <c r="E71" s="26">
        <v>14942</v>
      </c>
      <c r="F71" s="26">
        <v>13972</v>
      </c>
      <c r="G71" s="27"/>
      <c r="H71" s="7"/>
      <c r="I71" s="28">
        <f t="shared" si="1"/>
        <v>-3537</v>
      </c>
      <c r="J71" s="27">
        <f t="shared" si="1"/>
        <v>-1600</v>
      </c>
      <c r="K71" s="7"/>
      <c r="L71" s="124">
        <f t="shared" si="2"/>
        <v>0.90750779178222529</v>
      </c>
      <c r="M71" s="27">
        <f t="shared" ca="1" si="3"/>
        <v>9.1342546885601379E-7</v>
      </c>
      <c r="N71" s="44"/>
      <c r="O71" s="44"/>
      <c r="P71" s="7"/>
      <c r="Q71" s="28">
        <f t="shared" ca="1" si="4"/>
        <v>-3496.90356756954</v>
      </c>
      <c r="R71" s="27">
        <f t="shared" ca="1" si="5"/>
        <v>-1621.1074155355025</v>
      </c>
      <c r="S71" s="7"/>
      <c r="T71" s="28">
        <f t="shared" ca="1" si="6"/>
        <v>0.90461704344417737</v>
      </c>
      <c r="U71" s="27">
        <f t="shared" ca="1" si="7"/>
        <v>-0.42119402521742477</v>
      </c>
      <c r="V71" s="7"/>
      <c r="W71" s="28">
        <f t="shared" ca="1" si="8"/>
        <v>0.90655205883372136</v>
      </c>
      <c r="X71" s="27">
        <f t="shared" ca="1" si="11"/>
        <v>287.12447853633262</v>
      </c>
      <c r="Y71" s="7"/>
      <c r="Z71" s="28">
        <f t="shared" si="12"/>
        <v>287.07299999999987</v>
      </c>
      <c r="AA71" s="27">
        <f t="shared" si="9"/>
        <v>5.0103690435776791</v>
      </c>
      <c r="AB71" s="7"/>
      <c r="AC71" s="28">
        <f t="shared" ca="1" si="0"/>
        <v>5.1478536332751901E-2</v>
      </c>
      <c r="AD71" s="27">
        <f t="shared" ca="1" si="10"/>
        <v>-4.7179752057729729E-2</v>
      </c>
      <c r="AE71" s="7">
        <v>98</v>
      </c>
    </row>
    <row r="72" spans="1:31" s="26" customFormat="1" x14ac:dyDescent="0.25">
      <c r="A72" s="26">
        <v>52</v>
      </c>
      <c r="B72" s="26">
        <v>614</v>
      </c>
      <c r="C72" s="26">
        <v>11480</v>
      </c>
      <c r="D72" s="26">
        <v>12199</v>
      </c>
      <c r="E72" s="26">
        <v>14842</v>
      </c>
      <c r="F72" s="26">
        <v>14117</v>
      </c>
      <c r="G72" s="27"/>
      <c r="H72" s="7"/>
      <c r="I72" s="28">
        <f t="shared" si="1"/>
        <v>-3362</v>
      </c>
      <c r="J72" s="27">
        <f t="shared" si="1"/>
        <v>-1918</v>
      </c>
      <c r="K72" s="7"/>
      <c r="L72" s="124">
        <f t="shared" si="2"/>
        <v>0.86280315443541489</v>
      </c>
      <c r="M72" s="27">
        <f t="shared" ca="1" si="3"/>
        <v>1.3104509539586573E-6</v>
      </c>
      <c r="N72" s="44"/>
      <c r="O72" s="44"/>
      <c r="P72" s="7"/>
      <c r="Q72" s="28">
        <f t="shared" ca="1" si="4"/>
        <v>-3321.90356756954</v>
      </c>
      <c r="R72" s="27">
        <f t="shared" ca="1" si="5"/>
        <v>-1939.1074155355025</v>
      </c>
      <c r="S72" s="7"/>
      <c r="T72" s="28">
        <f t="shared" ca="1" si="6"/>
        <v>0.85934614033123846</v>
      </c>
      <c r="U72" s="27">
        <f t="shared" ca="1" si="7"/>
        <v>-0.50381637259278156</v>
      </c>
      <c r="V72" s="7"/>
      <c r="W72" s="28">
        <f t="shared" ca="1" si="8"/>
        <v>0.8616584051379883</v>
      </c>
      <c r="X72" s="27">
        <f t="shared" ca="1" si="11"/>
        <v>292.51944029718447</v>
      </c>
      <c r="Y72" s="7"/>
      <c r="Z72" s="28">
        <f t="shared" si="12"/>
        <v>292.59899999999988</v>
      </c>
      <c r="AA72" s="27">
        <f t="shared" si="9"/>
        <v>5.1068159380428861</v>
      </c>
      <c r="AB72" s="7"/>
      <c r="AC72" s="28">
        <f t="shared" ca="1" si="0"/>
        <v>-7.9559702815402034E-2</v>
      </c>
      <c r="AD72" s="27">
        <f t="shared" ca="1" si="10"/>
        <v>-1.4772108674719675E-2</v>
      </c>
      <c r="AE72" s="7">
        <v>97</v>
      </c>
    </row>
    <row r="73" spans="1:31" s="26" customFormat="1" x14ac:dyDescent="0.25">
      <c r="A73" s="26">
        <v>53</v>
      </c>
      <c r="B73" s="26">
        <v>615</v>
      </c>
      <c r="C73" s="26">
        <v>11587</v>
      </c>
      <c r="D73" s="26">
        <v>12047</v>
      </c>
      <c r="E73" s="26">
        <v>14741</v>
      </c>
      <c r="F73" s="26">
        <v>14277</v>
      </c>
      <c r="G73" s="27"/>
      <c r="H73" s="7"/>
      <c r="I73" s="28">
        <f t="shared" si="1"/>
        <v>-3154</v>
      </c>
      <c r="J73" s="27">
        <f t="shared" si="1"/>
        <v>-2230</v>
      </c>
      <c r="K73" s="7"/>
      <c r="L73" s="124">
        <f t="shared" si="2"/>
        <v>0.80998507207961012</v>
      </c>
      <c r="M73" s="27">
        <f t="shared" ca="1" si="3"/>
        <v>3.1128799671878797E-6</v>
      </c>
      <c r="N73" s="44"/>
      <c r="O73" s="44"/>
      <c r="P73" s="7"/>
      <c r="Q73" s="28">
        <f t="shared" ca="1" si="4"/>
        <v>-3113.90356756954</v>
      </c>
      <c r="R73" s="27">
        <f t="shared" ca="1" si="5"/>
        <v>-2251.1074155355027</v>
      </c>
      <c r="S73" s="7"/>
      <c r="T73" s="28">
        <f t="shared" ca="1" si="6"/>
        <v>0.80553843834557393</v>
      </c>
      <c r="U73" s="27">
        <f t="shared" ca="1" si="7"/>
        <v>-0.58487980775350901</v>
      </c>
      <c r="V73" s="7"/>
      <c r="W73" s="28">
        <f t="shared" ca="1" si="8"/>
        <v>0.80822073651991977</v>
      </c>
      <c r="X73" s="27">
        <f t="shared" ca="1" si="11"/>
        <v>298.09626603253673</v>
      </c>
      <c r="Y73" s="7"/>
      <c r="Z73" s="28">
        <f t="shared" si="12"/>
        <v>298.1339999999999</v>
      </c>
      <c r="AA73" s="27">
        <f t="shared" si="9"/>
        <v>5.2034199121407729</v>
      </c>
      <c r="AB73" s="7"/>
      <c r="AC73" s="28">
        <f t="shared" ca="1" si="0"/>
        <v>-3.7733967463168483E-2</v>
      </c>
      <c r="AD73" s="27">
        <f t="shared" ca="1" si="10"/>
        <v>6.1397608254765146E-4</v>
      </c>
      <c r="AE73" s="7">
        <v>96</v>
      </c>
    </row>
    <row r="74" spans="1:31" s="26" customFormat="1" x14ac:dyDescent="0.25">
      <c r="A74" s="26">
        <v>54</v>
      </c>
      <c r="B74" s="26">
        <v>623</v>
      </c>
      <c r="C74" s="26">
        <v>11712</v>
      </c>
      <c r="D74" s="26">
        <v>11906</v>
      </c>
      <c r="E74" s="26">
        <v>14637</v>
      </c>
      <c r="F74" s="26">
        <v>14432</v>
      </c>
      <c r="G74" s="27"/>
      <c r="H74" s="7"/>
      <c r="I74" s="28">
        <f t="shared" si="1"/>
        <v>-2925</v>
      </c>
      <c r="J74" s="27">
        <f t="shared" si="1"/>
        <v>-2526</v>
      </c>
      <c r="K74" s="7"/>
      <c r="L74" s="124">
        <f t="shared" si="2"/>
        <v>0.74877939594377207</v>
      </c>
      <c r="M74" s="27">
        <f t="shared" ca="1" si="3"/>
        <v>3.0481651776454233E-7</v>
      </c>
      <c r="N74" s="44"/>
      <c r="O74" s="44"/>
      <c r="P74" s="7"/>
      <c r="Q74" s="28">
        <f t="shared" ca="1" si="4"/>
        <v>-2884.90356756954</v>
      </c>
      <c r="R74" s="27">
        <f t="shared" ca="1" si="5"/>
        <v>-2547.1074155355027</v>
      </c>
      <c r="S74" s="7"/>
      <c r="T74" s="28">
        <f t="shared" ca="1" si="6"/>
        <v>0.74629822798635681</v>
      </c>
      <c r="U74" s="27">
        <f t="shared" ca="1" si="7"/>
        <v>-0.6617861436752247</v>
      </c>
      <c r="V74" s="7"/>
      <c r="W74" s="28">
        <f t="shared" ca="1" si="8"/>
        <v>0.74933149785262998</v>
      </c>
      <c r="X74" s="27">
        <f t="shared" ca="1" si="11"/>
        <v>303.65431637111988</v>
      </c>
      <c r="Y74" s="7"/>
      <c r="Z74" s="28">
        <f t="shared" si="12"/>
        <v>303.74099999999987</v>
      </c>
      <c r="AA74" s="27">
        <f t="shared" si="9"/>
        <v>5.3012805233000941</v>
      </c>
      <c r="AB74" s="7"/>
      <c r="AC74" s="28">
        <f t="shared" ca="1" si="0"/>
        <v>-8.6683628879995922E-2</v>
      </c>
      <c r="AD74" s="27">
        <f t="shared" ca="1" si="10"/>
        <v>-9.3234938336820505E-2</v>
      </c>
      <c r="AE74" s="7">
        <v>95</v>
      </c>
    </row>
    <row r="75" spans="1:31" s="26" customFormat="1" x14ac:dyDescent="0.25">
      <c r="A75" s="26">
        <v>55</v>
      </c>
      <c r="B75" s="26">
        <v>623</v>
      </c>
      <c r="C75" s="26">
        <v>11843</v>
      </c>
      <c r="D75" s="26">
        <v>11771</v>
      </c>
      <c r="E75" s="26">
        <v>14502</v>
      </c>
      <c r="F75" s="26">
        <v>14563</v>
      </c>
      <c r="G75" s="27"/>
      <c r="H75" s="7"/>
      <c r="I75" s="28">
        <f t="shared" si="1"/>
        <v>-2659</v>
      </c>
      <c r="J75" s="27">
        <f t="shared" si="1"/>
        <v>-2792</v>
      </c>
      <c r="K75" s="7"/>
      <c r="L75" s="124">
        <f t="shared" si="2"/>
        <v>0.68040682517702977</v>
      </c>
      <c r="M75" s="27">
        <f t="shared" ca="1" si="3"/>
        <v>1.8330164560641603E-7</v>
      </c>
      <c r="N75" s="44"/>
      <c r="O75" s="44"/>
      <c r="P75" s="7"/>
      <c r="Q75" s="28">
        <f t="shared" ca="1" si="4"/>
        <v>-2618.90356756954</v>
      </c>
      <c r="R75" s="27">
        <f t="shared" ca="1" si="5"/>
        <v>-2813.1074155355027</v>
      </c>
      <c r="S75" s="7"/>
      <c r="T75" s="28">
        <f t="shared" ca="1" si="6"/>
        <v>0.67748645525468965</v>
      </c>
      <c r="U75" s="27">
        <f t="shared" ca="1" si="7"/>
        <v>-0.73089791852379349</v>
      </c>
      <c r="V75" s="7"/>
      <c r="W75" s="28">
        <f t="shared" ca="1" si="8"/>
        <v>0.68083496259142662</v>
      </c>
      <c r="X75" s="27">
        <f t="shared" ca="1" si="11"/>
        <v>309.23535623795897</v>
      </c>
      <c r="Y75" s="7"/>
      <c r="Z75" s="28">
        <f t="shared" si="12"/>
        <v>309.34799999999984</v>
      </c>
      <c r="AA75" s="27">
        <f t="shared" si="9"/>
        <v>5.3991411344594153</v>
      </c>
      <c r="AB75" s="7"/>
      <c r="AC75" s="28">
        <f t="shared" ca="1" si="0"/>
        <v>-0.11264376204087512</v>
      </c>
      <c r="AD75" s="27">
        <f t="shared" ca="1" si="10"/>
        <v>-3.1877994536387178E-2</v>
      </c>
      <c r="AE75" s="7">
        <v>94</v>
      </c>
    </row>
    <row r="76" spans="1:31" s="26" customFormat="1" x14ac:dyDescent="0.25">
      <c r="A76" s="26">
        <v>56</v>
      </c>
      <c r="B76" s="26">
        <v>642</v>
      </c>
      <c r="C76" s="26">
        <v>11984</v>
      </c>
      <c r="D76" s="26">
        <v>11647</v>
      </c>
      <c r="E76" s="26">
        <v>14350</v>
      </c>
      <c r="F76" s="26">
        <v>14689</v>
      </c>
      <c r="G76" s="27"/>
      <c r="H76" s="7"/>
      <c r="I76" s="28">
        <f t="shared" si="1"/>
        <v>-2366</v>
      </c>
      <c r="J76" s="27">
        <f t="shared" si="1"/>
        <v>-3042</v>
      </c>
      <c r="K76" s="7"/>
      <c r="L76" s="124">
        <f t="shared" si="2"/>
        <v>0.60314292101113731</v>
      </c>
      <c r="M76" s="27">
        <f t="shared" ca="1" si="3"/>
        <v>4.8038767751516308E-6</v>
      </c>
      <c r="N76" s="44"/>
      <c r="O76" s="44"/>
      <c r="P76" s="7"/>
      <c r="Q76" s="28">
        <f t="shared" ca="1" si="4"/>
        <v>-2325.90356756954</v>
      </c>
      <c r="R76" s="27">
        <f t="shared" ca="1" si="5"/>
        <v>-3063.1074155355027</v>
      </c>
      <c r="S76" s="7"/>
      <c r="T76" s="28">
        <f t="shared" ca="1" si="6"/>
        <v>0.60169002889988332</v>
      </c>
      <c r="U76" s="27">
        <f t="shared" ca="1" si="7"/>
        <v>-0.79585259413335074</v>
      </c>
      <c r="V76" s="7"/>
      <c r="W76" s="28">
        <f t="shared" ca="1" si="8"/>
        <v>0.60533469581141941</v>
      </c>
      <c r="X76" s="27">
        <f t="shared" ca="1" si="11"/>
        <v>314.94734209921751</v>
      </c>
      <c r="Y76" s="7"/>
      <c r="Z76" s="28">
        <f t="shared" si="12"/>
        <v>315.12599999999986</v>
      </c>
      <c r="AA76" s="27">
        <f t="shared" si="9"/>
        <v>5.4999862586396482</v>
      </c>
      <c r="AB76" s="7"/>
      <c r="AC76" s="28">
        <f t="shared" ca="1" si="0"/>
        <v>-0.17865790078235477</v>
      </c>
      <c r="AD76" s="27">
        <f t="shared" ca="1" si="10"/>
        <v>6.5768547202310401E-2</v>
      </c>
      <c r="AE76" s="7">
        <v>93</v>
      </c>
    </row>
    <row r="77" spans="1:31" s="26" customFormat="1" x14ac:dyDescent="0.25">
      <c r="A77" s="26">
        <v>57</v>
      </c>
      <c r="B77" s="26">
        <v>640</v>
      </c>
      <c r="C77" s="26">
        <v>12148</v>
      </c>
      <c r="D77" s="26">
        <v>11535</v>
      </c>
      <c r="E77" s="26">
        <v>14188</v>
      </c>
      <c r="F77" s="26">
        <v>14793</v>
      </c>
      <c r="G77" s="27"/>
      <c r="H77" s="7"/>
      <c r="I77" s="28">
        <f t="shared" si="1"/>
        <v>-2040</v>
      </c>
      <c r="J77" s="27">
        <f t="shared" si="1"/>
        <v>-3258</v>
      </c>
      <c r="K77" s="7"/>
      <c r="L77" s="124">
        <f t="shared" si="2"/>
        <v>0.52001694066036386</v>
      </c>
      <c r="M77" s="27">
        <f t="shared" ca="1" si="3"/>
        <v>1.5381329083152562E-6</v>
      </c>
      <c r="N77" s="44"/>
      <c r="O77" s="44"/>
      <c r="P77" s="7"/>
      <c r="Q77" s="28">
        <f t="shared" ca="1" si="4"/>
        <v>-1999.90356756954</v>
      </c>
      <c r="R77" s="27">
        <f t="shared" ca="1" si="5"/>
        <v>-3279.1074155355027</v>
      </c>
      <c r="S77" s="7"/>
      <c r="T77" s="28">
        <f t="shared" ca="1" si="6"/>
        <v>0.51735680367235148</v>
      </c>
      <c r="U77" s="27">
        <f t="shared" ca="1" si="7"/>
        <v>-0.85197343386000812</v>
      </c>
      <c r="V77" s="7"/>
      <c r="W77" s="28">
        <f t="shared" ca="1" si="8"/>
        <v>0.52125715552413354</v>
      </c>
      <c r="X77" s="27">
        <f t="shared" ca="1" si="11"/>
        <v>320.74511680329681</v>
      </c>
      <c r="Y77" s="7"/>
      <c r="Z77" s="28">
        <f t="shared" si="12"/>
        <v>320.88599999999985</v>
      </c>
      <c r="AA77" s="27">
        <f t="shared" si="9"/>
        <v>5.6005172235545215</v>
      </c>
      <c r="AB77" s="7"/>
      <c r="AC77" s="28">
        <f t="shared" ca="1" si="0"/>
        <v>-0.14088319670304372</v>
      </c>
      <c r="AD77" s="27">
        <f t="shared" ca="1" si="10"/>
        <v>-3.9248904456826494E-2</v>
      </c>
      <c r="AE77" s="7">
        <v>92</v>
      </c>
    </row>
    <row r="78" spans="1:31" s="26" customFormat="1" x14ac:dyDescent="0.25">
      <c r="A78" s="26">
        <v>58</v>
      </c>
      <c r="B78" s="26">
        <v>631</v>
      </c>
      <c r="C78" s="26">
        <v>12310</v>
      </c>
      <c r="D78" s="26">
        <v>11439</v>
      </c>
      <c r="E78" s="26">
        <v>14016</v>
      </c>
      <c r="F78" s="26">
        <v>14884</v>
      </c>
      <c r="G78" s="27"/>
      <c r="H78" s="7"/>
      <c r="I78" s="28">
        <f t="shared" si="1"/>
        <v>-1706</v>
      </c>
      <c r="J78" s="27">
        <f t="shared" si="1"/>
        <v>-3445</v>
      </c>
      <c r="K78" s="7"/>
      <c r="L78" s="124">
        <f t="shared" si="2"/>
        <v>0.43291312722516406</v>
      </c>
      <c r="M78" s="27">
        <f t="shared" ca="1" si="3"/>
        <v>4.6763759492059617E-6</v>
      </c>
      <c r="N78" s="44"/>
      <c r="O78" s="44"/>
      <c r="P78" s="7"/>
      <c r="Q78" s="28">
        <f t="shared" ca="1" si="4"/>
        <v>-1665.90356756954</v>
      </c>
      <c r="R78" s="27">
        <f t="shared" ca="1" si="5"/>
        <v>-3466.1074155355027</v>
      </c>
      <c r="S78" s="7"/>
      <c r="T78" s="28">
        <f t="shared" ca="1" si="6"/>
        <v>0.43095405144537091</v>
      </c>
      <c r="U78" s="27">
        <f t="shared" ca="1" si="7"/>
        <v>-0.90055953121595689</v>
      </c>
      <c r="V78" s="7"/>
      <c r="W78" s="28">
        <f t="shared" ca="1" si="8"/>
        <v>0.43507562021918877</v>
      </c>
      <c r="X78" s="27">
        <f t="shared" ca="1" si="11"/>
        <v>326.41840296904024</v>
      </c>
      <c r="Y78" s="7"/>
      <c r="Z78" s="28">
        <f t="shared" si="12"/>
        <v>326.56499999999983</v>
      </c>
      <c r="AA78" s="27">
        <f t="shared" si="9"/>
        <v>5.6996344717752789</v>
      </c>
      <c r="AB78" s="7"/>
      <c r="AC78" s="28">
        <f t="shared" ca="1" si="0"/>
        <v>-0.14659703095958321</v>
      </c>
      <c r="AD78" s="27">
        <f t="shared" ca="1" si="10"/>
        <v>5.3745540554928084E-3</v>
      </c>
      <c r="AE78" s="7">
        <v>91</v>
      </c>
    </row>
    <row r="79" spans="1:31" s="26" customFormat="1" x14ac:dyDescent="0.25">
      <c r="A79" s="26">
        <v>59</v>
      </c>
      <c r="B79" s="26">
        <v>615</v>
      </c>
      <c r="C79" s="26">
        <v>12482</v>
      </c>
      <c r="D79" s="26">
        <v>11369</v>
      </c>
      <c r="E79" s="26">
        <v>13844</v>
      </c>
      <c r="F79" s="26">
        <v>14963</v>
      </c>
      <c r="G79" s="27"/>
      <c r="H79" s="7"/>
      <c r="I79" s="28">
        <f t="shared" si="1"/>
        <v>-1362</v>
      </c>
      <c r="J79" s="27">
        <f t="shared" si="1"/>
        <v>-3594</v>
      </c>
      <c r="K79" s="7"/>
      <c r="L79" s="124">
        <f t="shared" si="2"/>
        <v>0.34391964112393164</v>
      </c>
      <c r="M79" s="27">
        <f t="shared" ca="1" si="3"/>
        <v>5.4867035725955575E-6</v>
      </c>
      <c r="N79" s="44"/>
      <c r="O79" s="44"/>
      <c r="P79" s="7"/>
      <c r="Q79" s="28">
        <f t="shared" ca="1" si="4"/>
        <v>-1321.90356756954</v>
      </c>
      <c r="R79" s="27">
        <f t="shared" ca="1" si="5"/>
        <v>-3615.1074155355027</v>
      </c>
      <c r="S79" s="7"/>
      <c r="T79" s="28">
        <f t="shared" ca="1" si="6"/>
        <v>0.34196439046907962</v>
      </c>
      <c r="U79" s="27">
        <f t="shared" ca="1" si="7"/>
        <v>-0.93927251787925303</v>
      </c>
      <c r="V79" s="7"/>
      <c r="W79" s="28">
        <f t="shared" ca="1" si="8"/>
        <v>0.34626201248061178</v>
      </c>
      <c r="X79" s="27">
        <f t="shared" ca="1" si="11"/>
        <v>331.96801541014167</v>
      </c>
      <c r="Y79" s="7"/>
      <c r="Z79" s="28">
        <f t="shared" si="12"/>
        <v>332.09999999999985</v>
      </c>
      <c r="AA79" s="27">
        <f t="shared" si="9"/>
        <v>5.7962384458731666</v>
      </c>
      <c r="AB79" s="7"/>
      <c r="AC79" s="28">
        <f t="shared" ca="1" si="0"/>
        <v>-0.13198458985817751</v>
      </c>
      <c r="AD79" s="27">
        <f t="shared" ca="1" si="10"/>
        <v>4.0038749390305384E-2</v>
      </c>
      <c r="AE79" s="7">
        <v>90</v>
      </c>
    </row>
    <row r="80" spans="1:31" s="26" customFormat="1" x14ac:dyDescent="0.25">
      <c r="A80" s="26">
        <v>60</v>
      </c>
      <c r="B80" s="26">
        <v>634</v>
      </c>
      <c r="C80" s="26">
        <v>12669</v>
      </c>
      <c r="D80" s="26">
        <v>11308</v>
      </c>
      <c r="E80" s="26">
        <v>13664</v>
      </c>
      <c r="F80" s="26">
        <v>15014</v>
      </c>
      <c r="G80" s="27"/>
      <c r="H80" s="7"/>
      <c r="I80" s="28">
        <f t="shared" si="1"/>
        <v>-995</v>
      </c>
      <c r="J80" s="27">
        <f t="shared" si="1"/>
        <v>-3706</v>
      </c>
      <c r="K80" s="7"/>
      <c r="L80" s="124">
        <f t="shared" si="2"/>
        <v>0.24882684262496457</v>
      </c>
      <c r="M80" s="27">
        <f t="shared" ca="1" si="3"/>
        <v>6.9046021869974042E-6</v>
      </c>
      <c r="N80" s="44"/>
      <c r="O80" s="44"/>
      <c r="P80" s="7"/>
      <c r="Q80" s="28">
        <f t="shared" ca="1" si="4"/>
        <v>-954.90356756953997</v>
      </c>
      <c r="R80" s="27">
        <f t="shared" ca="1" si="5"/>
        <v>-3727.1074155355027</v>
      </c>
      <c r="S80" s="7"/>
      <c r="T80" s="28">
        <f t="shared" ca="1" si="6"/>
        <v>0.24702483936937344</v>
      </c>
      <c r="U80" s="27">
        <f t="shared" ca="1" si="7"/>
        <v>-0.96837221255233463</v>
      </c>
      <c r="V80" s="7"/>
      <c r="W80" s="28">
        <f t="shared" ca="1" si="8"/>
        <v>0.25145450359757832</v>
      </c>
      <c r="X80" s="27">
        <f t="shared" ca="1" si="11"/>
        <v>337.64802670594861</v>
      </c>
      <c r="Y80" s="7"/>
      <c r="Z80" s="28">
        <f t="shared" si="12"/>
        <v>337.80599999999987</v>
      </c>
      <c r="AA80" s="27">
        <f t="shared" si="9"/>
        <v>5.8958269329919633</v>
      </c>
      <c r="AB80" s="7"/>
      <c r="AC80" s="28">
        <f t="shared" ca="1" si="0"/>
        <v>-0.15797329405125993</v>
      </c>
      <c r="AD80" s="27">
        <f t="shared" ca="1" si="10"/>
        <v>-4.9459419822596828E-2</v>
      </c>
      <c r="AE80" s="7">
        <v>89</v>
      </c>
    </row>
    <row r="81" spans="1:31" s="26" customFormat="1" x14ac:dyDescent="0.25">
      <c r="A81" s="26">
        <v>61</v>
      </c>
      <c r="B81" s="26">
        <v>604</v>
      </c>
      <c r="C81" s="26">
        <v>12848</v>
      </c>
      <c r="D81" s="26">
        <v>11273</v>
      </c>
      <c r="E81" s="26">
        <v>13486</v>
      </c>
      <c r="F81" s="26">
        <v>15059</v>
      </c>
      <c r="G81" s="27"/>
      <c r="H81" s="7"/>
      <c r="I81" s="28">
        <f t="shared" si="1"/>
        <v>-638</v>
      </c>
      <c r="J81" s="27">
        <f t="shared" si="1"/>
        <v>-3786</v>
      </c>
      <c r="K81" s="7"/>
      <c r="L81" s="124">
        <f t="shared" si="2"/>
        <v>0.15592424737915783</v>
      </c>
      <c r="M81" s="27">
        <f t="shared" ca="1" si="3"/>
        <v>1.0703846225517972E-5</v>
      </c>
      <c r="N81" s="44"/>
      <c r="O81" s="44"/>
      <c r="P81" s="7"/>
      <c r="Q81" s="28">
        <f t="shared" ca="1" si="4"/>
        <v>-597.90356756953997</v>
      </c>
      <c r="R81" s="27">
        <f t="shared" ca="1" si="5"/>
        <v>-3807.1074155355027</v>
      </c>
      <c r="S81" s="7"/>
      <c r="T81" s="28">
        <f t="shared" ca="1" si="6"/>
        <v>0.15467219701897808</v>
      </c>
      <c r="U81" s="27">
        <f t="shared" ca="1" si="7"/>
        <v>-0.98915770874739295</v>
      </c>
      <c r="V81" s="7"/>
      <c r="W81" s="28">
        <f t="shared" ca="1" si="8"/>
        <v>0.15919592068581881</v>
      </c>
      <c r="X81" s="27">
        <f t="shared" ca="1" si="11"/>
        <v>343.06154842559147</v>
      </c>
      <c r="Y81" s="7"/>
      <c r="Z81" s="28">
        <f t="shared" si="12"/>
        <v>343.24199999999985</v>
      </c>
      <c r="AA81" s="27">
        <f t="shared" si="9"/>
        <v>5.9907030311303746</v>
      </c>
      <c r="AB81" s="7"/>
      <c r="AC81" s="28">
        <f t="shared" ca="1" si="0"/>
        <v>-0.18045157440838011</v>
      </c>
      <c r="AD81" s="27">
        <f t="shared" ca="1" si="10"/>
        <v>-2.2370149509924886E-2</v>
      </c>
      <c r="AE81" s="7">
        <v>88</v>
      </c>
    </row>
    <row r="82" spans="1:31" s="26" customFormat="1" x14ac:dyDescent="0.25">
      <c r="A82" s="26">
        <v>62</v>
      </c>
      <c r="B82" s="26">
        <v>630</v>
      </c>
      <c r="C82" s="26">
        <v>13031</v>
      </c>
      <c r="D82" s="26">
        <v>11248</v>
      </c>
      <c r="E82" s="26">
        <v>13300</v>
      </c>
      <c r="F82" s="26">
        <v>15075</v>
      </c>
      <c r="G82" s="27"/>
      <c r="H82" s="7"/>
      <c r="I82" s="28">
        <f t="shared" si="1"/>
        <v>-269</v>
      </c>
      <c r="J82" s="27">
        <f t="shared" si="1"/>
        <v>-3827</v>
      </c>
      <c r="K82" s="7"/>
      <c r="L82" s="124">
        <f t="shared" si="2"/>
        <v>5.7539221028612766E-2</v>
      </c>
      <c r="M82" s="27">
        <f t="shared" ca="1" si="3"/>
        <v>3.9030873262715094E-5</v>
      </c>
      <c r="N82" s="44"/>
      <c r="O82" s="44"/>
      <c r="P82" s="7"/>
      <c r="Q82" s="28">
        <f t="shared" ca="1" si="4"/>
        <v>-228.90356756954</v>
      </c>
      <c r="R82" s="27">
        <f t="shared" ca="1" si="5"/>
        <v>-3848.1074155355027</v>
      </c>
      <c r="S82" s="7"/>
      <c r="T82" s="28">
        <f t="shared" ca="1" si="6"/>
        <v>5.9215264169409768E-2</v>
      </c>
      <c r="U82" s="27">
        <f t="shared" ca="1" si="7"/>
        <v>-0.99981027554736035</v>
      </c>
      <c r="V82" s="7"/>
      <c r="W82" s="28">
        <f t="shared" ca="1" si="8"/>
        <v>6.3786690377294286E-2</v>
      </c>
      <c r="X82" s="27">
        <f t="shared" ca="1" si="11"/>
        <v>348.55392671281652</v>
      </c>
      <c r="Y82" s="7"/>
      <c r="Z82" s="28">
        <f t="shared" si="12"/>
        <v>348.91199999999986</v>
      </c>
      <c r="AA82" s="27">
        <f t="shared" si="9"/>
        <v>6.0896631997184523</v>
      </c>
      <c r="AB82" s="7"/>
      <c r="AC82" s="28">
        <f t="shared" ca="1" si="0"/>
        <v>-0.35807328718334475</v>
      </c>
      <c r="AD82" s="27">
        <f t="shared" ca="1" si="10"/>
        <v>0.15866337190300328</v>
      </c>
      <c r="AE82" s="7">
        <v>87</v>
      </c>
    </row>
    <row r="83" spans="1:31" s="26" customFormat="1" x14ac:dyDescent="0.25">
      <c r="A83" s="26">
        <v>63</v>
      </c>
      <c r="B83" s="26">
        <v>628</v>
      </c>
      <c r="C83" s="26">
        <v>13224</v>
      </c>
      <c r="D83" s="26">
        <v>11245</v>
      </c>
      <c r="E83" s="26">
        <v>13100</v>
      </c>
      <c r="F83" s="26">
        <v>15082</v>
      </c>
      <c r="G83" s="27"/>
      <c r="H83" s="7"/>
      <c r="I83" s="28">
        <f t="shared" si="1"/>
        <v>124</v>
      </c>
      <c r="J83" s="27">
        <f t="shared" si="1"/>
        <v>-3837</v>
      </c>
      <c r="K83" s="7"/>
      <c r="L83" s="124">
        <f t="shared" si="2"/>
        <v>-4.1096790541441622E-2</v>
      </c>
      <c r="M83" s="27">
        <f t="shared" ca="1" si="3"/>
        <v>1.0425037898961072E-5</v>
      </c>
      <c r="N83" s="44"/>
      <c r="O83" s="44"/>
      <c r="P83" s="7"/>
      <c r="Q83" s="28">
        <f t="shared" ca="1" si="4"/>
        <v>164.09643243046</v>
      </c>
      <c r="R83" s="27">
        <f t="shared" ca="1" si="5"/>
        <v>-3858.1074155355027</v>
      </c>
      <c r="S83" s="7"/>
      <c r="T83" s="28">
        <f t="shared" ca="1" si="6"/>
        <v>-4.2450249678504456E-2</v>
      </c>
      <c r="U83" s="27">
        <f t="shared" ca="1" si="7"/>
        <v>-1.0024084625717427</v>
      </c>
      <c r="V83" s="7"/>
      <c r="W83" s="28">
        <f t="shared" ca="1" si="8"/>
        <v>-3.7868007814319669E-2</v>
      </c>
      <c r="X83" s="27">
        <f t="shared" ca="1" si="11"/>
        <v>354.36781618470172</v>
      </c>
      <c r="Y83" s="7"/>
      <c r="Z83" s="28">
        <f t="shared" si="12"/>
        <v>354.56399999999985</v>
      </c>
      <c r="AA83" s="27">
        <f t="shared" si="9"/>
        <v>6.1883092090411713</v>
      </c>
      <c r="AB83" s="7"/>
      <c r="AC83" s="28">
        <f t="shared" ca="1" si="0"/>
        <v>-0.19618381529812723</v>
      </c>
      <c r="AD83" s="27">
        <f t="shared" ca="1" si="10"/>
        <v>-0.13803140506348655</v>
      </c>
      <c r="AE83" s="7">
        <v>86</v>
      </c>
    </row>
    <row r="84" spans="1:31" s="26" customFormat="1" x14ac:dyDescent="0.25">
      <c r="A84" s="26">
        <v>64</v>
      </c>
      <c r="B84" s="26">
        <v>624</v>
      </c>
      <c r="C84" s="26">
        <v>13412</v>
      </c>
      <c r="D84" s="26">
        <v>11264</v>
      </c>
      <c r="E84" s="26">
        <v>12915</v>
      </c>
      <c r="F84" s="26">
        <v>15061</v>
      </c>
      <c r="G84" s="27"/>
      <c r="H84" s="7"/>
      <c r="I84" s="28">
        <f t="shared" si="1"/>
        <v>497</v>
      </c>
      <c r="J84" s="27">
        <f t="shared" si="1"/>
        <v>-3797</v>
      </c>
      <c r="K84" s="7"/>
      <c r="L84" s="124">
        <f t="shared" si="2"/>
        <v>-0.13871272668706888</v>
      </c>
      <c r="M84" s="27">
        <f t="shared" ca="1" si="3"/>
        <v>1.8528736746180406E-5</v>
      </c>
      <c r="N84" s="44"/>
      <c r="O84" s="44"/>
      <c r="P84" s="7"/>
      <c r="Q84" s="28">
        <f t="shared" ca="1" si="4"/>
        <v>537.09643243046003</v>
      </c>
      <c r="R84" s="27">
        <f t="shared" ca="1" si="5"/>
        <v>-3818.1074155355027</v>
      </c>
      <c r="S84" s="7"/>
      <c r="T84" s="28">
        <f t="shared" ca="1" si="6"/>
        <v>-0.13894194602779711</v>
      </c>
      <c r="U84" s="27">
        <f t="shared" ca="1" si="7"/>
        <v>-0.99201571447421344</v>
      </c>
      <c r="V84" s="7"/>
      <c r="W84" s="28">
        <f t="shared" ca="1" si="8"/>
        <v>-0.13440822477091408</v>
      </c>
      <c r="X84" s="27">
        <f ca="1">IF(MOD(ATAN2(U84,W84)*180/PI()-$J$9+360,360)&lt;355,MOD(ATAN2(U84,W84)*180/PI()-$J$9+360,360)+360,MOD(ATAN2(U84,W84)*180/PI()-$J$9+360,360))</f>
        <v>359.92040023305549</v>
      </c>
      <c r="Y84" s="7"/>
      <c r="Z84" s="28">
        <f t="shared" si="12"/>
        <v>360.17999999999984</v>
      </c>
      <c r="AA84" s="27">
        <f t="shared" si="9"/>
        <v>6.2863268998331732</v>
      </c>
      <c r="AB84" s="7"/>
      <c r="AC84" s="28">
        <f t="shared" ref="AC84:AC147" ca="1" si="13">X84-Z84</f>
        <v>-0.25959976694434772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13370</v>
      </c>
      <c r="D85" s="26">
        <v>11226</v>
      </c>
      <c r="E85" s="26">
        <v>12870</v>
      </c>
      <c r="F85" s="26">
        <v>15007</v>
      </c>
      <c r="G85" s="27"/>
      <c r="H85" s="7"/>
      <c r="I85" s="28">
        <f t="shared" ref="I85:J148" si="14">C85-E85</f>
        <v>500</v>
      </c>
      <c r="J85" s="27">
        <f t="shared" si="14"/>
        <v>-3781</v>
      </c>
      <c r="K85" s="7"/>
      <c r="L85" s="124">
        <f>$O$3*SIN(2*PI()/$O$4*($Z85+$O$5))+$O$6</f>
        <v>-0.13857627770988384</v>
      </c>
      <c r="M85" s="27">
        <f t="shared" ref="M85:M148" ca="1" si="15">(W85-L85)^2</f>
        <v>1.1376908396726844E-5</v>
      </c>
      <c r="N85" s="44"/>
      <c r="O85" s="44"/>
      <c r="P85" s="7"/>
      <c r="Q85" s="28">
        <f t="shared" ref="Q85:Q148" ca="1" si="16">I85-$J$4</f>
        <v>540.09643243046003</v>
      </c>
      <c r="R85" s="27">
        <f t="shared" ref="R85:R148" ca="1" si="17">J85-$J$3</f>
        <v>-3802.1074155355027</v>
      </c>
      <c r="S85" s="7"/>
      <c r="T85" s="28">
        <f t="shared" ref="T85:T148" ca="1" si="18">Q85/$J$7</f>
        <v>-0.13971801865259034</v>
      </c>
      <c r="U85" s="27">
        <f t="shared" ref="U85:U148" ca="1" si="19">R85/$J$6</f>
        <v>-0.9878586152352018</v>
      </c>
      <c r="V85" s="7"/>
      <c r="W85" s="28">
        <f t="shared" ref="W85:W148" ca="1" si="20">(T85-U85*SIN(-$J$11*PI()/180))/(COS(-$J$11*PI()/180))</f>
        <v>-0.13520331041138733</v>
      </c>
      <c r="X85" s="27">
        <f ca="1">IF(MOD(ATAN2(U85,W85)*180/PI()-$J$9+360,360)&lt;355,MOD(ATAN2(U85,W85)*180/PI()-$J$9+360,360)+360,MOD(ATAN2(U85,W85)*180/PI()-$J$9+360,360))</f>
        <v>359.99774901623283</v>
      </c>
      <c r="Y85" s="7"/>
      <c r="Z85" s="28">
        <f t="shared" si="12"/>
        <v>360.17999999999984</v>
      </c>
      <c r="AA85" s="27">
        <f t="shared" ref="AA85:AA148" si="21">Z85*PI()/180</f>
        <v>6.2863268998331732</v>
      </c>
      <c r="AB85" s="7"/>
      <c r="AC85" s="28">
        <f t="shared" ca="1" si="13"/>
        <v>-0.18225098376700544</v>
      </c>
      <c r="AD85" s="27"/>
      <c r="AE85" s="7"/>
    </row>
    <row r="86" spans="1:31" s="26" customFormat="1" x14ac:dyDescent="0.25">
      <c r="A86" s="26">
        <v>1</v>
      </c>
      <c r="B86" s="26">
        <v>-612</v>
      </c>
      <c r="C86" s="26">
        <v>13175</v>
      </c>
      <c r="D86" s="26">
        <v>11205</v>
      </c>
      <c r="E86" s="26">
        <v>13054</v>
      </c>
      <c r="F86" s="26">
        <v>15019</v>
      </c>
      <c r="G86" s="27"/>
      <c r="H86" s="7"/>
      <c r="I86" s="28">
        <f t="shared" si="14"/>
        <v>121</v>
      </c>
      <c r="J86" s="27">
        <f t="shared" si="14"/>
        <v>-3814</v>
      </c>
      <c r="K86" s="7"/>
      <c r="L86" s="124">
        <f t="shared" ref="L86:L149" si="22">$O$3*SIN(2*PI()/$O$4*($Z86+$O$5))+$O$6</f>
        <v>-4.3108510819287196E-2</v>
      </c>
      <c r="M86" s="27">
        <f t="shared" ca="1" si="15"/>
        <v>3.5871285511755971E-5</v>
      </c>
      <c r="N86" s="44"/>
      <c r="O86" s="44"/>
      <c r="P86" s="7"/>
      <c r="Q86" s="28">
        <f t="shared" ca="1" si="16"/>
        <v>161.09643243046</v>
      </c>
      <c r="R86" s="27">
        <f t="shared" ca="1" si="17"/>
        <v>-3835.1074155355027</v>
      </c>
      <c r="S86" s="7"/>
      <c r="T86" s="28">
        <f t="shared" ca="1" si="18"/>
        <v>-4.1674177053711216E-2</v>
      </c>
      <c r="U86" s="27">
        <f t="shared" ca="1" si="19"/>
        <v>-0.99643263241566338</v>
      </c>
      <c r="V86" s="7"/>
      <c r="W86" s="28">
        <f t="shared" ca="1" si="20"/>
        <v>-3.7119246631446091E-2</v>
      </c>
      <c r="X86" s="27">
        <f ca="1">MOD(ATAN2(U86,W86)*180/PI()-$J$9+360,360)</f>
        <v>354.33778477963824</v>
      </c>
      <c r="Y86" s="7"/>
      <c r="Z86" s="28">
        <f t="shared" ref="Z86:Z149" si="23">360/40000*B86+Z85</f>
        <v>354.67199999999985</v>
      </c>
      <c r="AA86" s="27">
        <f t="shared" si="21"/>
        <v>6.1901941646333256</v>
      </c>
      <c r="AB86" s="7"/>
      <c r="AC86" s="28">
        <f t="shared" ca="1" si="13"/>
        <v>-0.33421522036161377</v>
      </c>
      <c r="AD86" s="27"/>
      <c r="AE86" s="7"/>
    </row>
    <row r="87" spans="1:31" s="26" customFormat="1" x14ac:dyDescent="0.25">
      <c r="A87" s="26">
        <v>2</v>
      </c>
      <c r="B87" s="26">
        <v>-616</v>
      </c>
      <c r="C87" s="26">
        <v>12996</v>
      </c>
      <c r="D87" s="26">
        <v>11208</v>
      </c>
      <c r="E87" s="26">
        <v>13239</v>
      </c>
      <c r="F87" s="26">
        <v>15023</v>
      </c>
      <c r="G87" s="27"/>
      <c r="H87" s="7"/>
      <c r="I87" s="28">
        <f t="shared" si="14"/>
        <v>-243</v>
      </c>
      <c r="J87" s="27">
        <f t="shared" si="14"/>
        <v>-3815</v>
      </c>
      <c r="K87" s="7"/>
      <c r="L87" s="124">
        <f t="shared" si="22"/>
        <v>5.3383138221614806E-2</v>
      </c>
      <c r="M87" s="27">
        <f t="shared" ca="1" si="15"/>
        <v>1.3419513695326175E-5</v>
      </c>
      <c r="N87" s="44"/>
      <c r="O87" s="44"/>
      <c r="P87" s="7"/>
      <c r="Q87" s="28">
        <f t="shared" ca="1" si="16"/>
        <v>-202.90356756954</v>
      </c>
      <c r="R87" s="27">
        <f t="shared" ca="1" si="17"/>
        <v>-3836.1074155355027</v>
      </c>
      <c r="S87" s="7"/>
      <c r="T87" s="28">
        <f t="shared" ca="1" si="18"/>
        <v>5.2489301421201701E-2</v>
      </c>
      <c r="U87" s="27">
        <f t="shared" ca="1" si="19"/>
        <v>-0.99669245111810156</v>
      </c>
      <c r="V87" s="7"/>
      <c r="W87" s="28">
        <f t="shared" ca="1" si="20"/>
        <v>5.7046403663174587E-2</v>
      </c>
      <c r="X87" s="27">
        <f ca="1">MOD(ATAN2(U87,W87)*180/PI()-$J$9+360,360)</f>
        <v>348.92859008471953</v>
      </c>
      <c r="Y87" s="7"/>
      <c r="Z87" s="28">
        <f t="shared" si="23"/>
        <v>349.12799999999987</v>
      </c>
      <c r="AA87" s="27">
        <f t="shared" si="21"/>
        <v>6.09343311090276</v>
      </c>
      <c r="AB87" s="7"/>
      <c r="AC87" s="28">
        <f t="shared" ca="1" si="13"/>
        <v>-0.19940991528034147</v>
      </c>
      <c r="AD87" s="27"/>
      <c r="AE87" s="7"/>
    </row>
    <row r="88" spans="1:31" s="26" customFormat="1" x14ac:dyDescent="0.25">
      <c r="A88" s="26">
        <v>3</v>
      </c>
      <c r="B88" s="26">
        <v>-622</v>
      </c>
      <c r="C88" s="26">
        <v>12808</v>
      </c>
      <c r="D88" s="26">
        <v>11227</v>
      </c>
      <c r="E88" s="26">
        <v>13426</v>
      </c>
      <c r="F88" s="26">
        <v>15001</v>
      </c>
      <c r="G88" s="27"/>
      <c r="H88" s="7"/>
      <c r="I88" s="28">
        <f t="shared" si="14"/>
        <v>-618</v>
      </c>
      <c r="J88" s="27">
        <f t="shared" si="14"/>
        <v>-3774</v>
      </c>
      <c r="K88" s="7"/>
      <c r="L88" s="124">
        <f t="shared" si="22"/>
        <v>0.15030469709097477</v>
      </c>
      <c r="M88" s="27">
        <f t="shared" ca="1" si="15"/>
        <v>1.3712937392046584E-5</v>
      </c>
      <c r="N88" s="44"/>
      <c r="O88" s="44"/>
      <c r="P88" s="7"/>
      <c r="Q88" s="28">
        <f t="shared" ca="1" si="16"/>
        <v>-577.90356756953997</v>
      </c>
      <c r="R88" s="27">
        <f t="shared" ca="1" si="17"/>
        <v>-3795.1074155355027</v>
      </c>
      <c r="S88" s="7"/>
      <c r="T88" s="28">
        <f t="shared" ca="1" si="18"/>
        <v>0.14949837952035649</v>
      </c>
      <c r="U88" s="27">
        <f t="shared" ca="1" si="19"/>
        <v>-0.98603988431813416</v>
      </c>
      <c r="V88" s="7"/>
      <c r="W88" s="28">
        <f t="shared" ca="1" si="20"/>
        <v>0.15400779544128179</v>
      </c>
      <c r="X88" s="27">
        <f t="shared" ref="X88:X148" ca="1" si="24">MOD(ATAN2(U88,W88)*180/PI()-$J$9+360,360)</f>
        <v>343.32717827608155</v>
      </c>
      <c r="Y88" s="7"/>
      <c r="Z88" s="28">
        <f t="shared" si="23"/>
        <v>343.52999999999986</v>
      </c>
      <c r="AA88" s="27">
        <f t="shared" si="21"/>
        <v>5.9957295793761176</v>
      </c>
      <c r="AB88" s="7"/>
      <c r="AC88" s="28">
        <f t="shared" ca="1" si="13"/>
        <v>-0.202821723918305</v>
      </c>
      <c r="AD88" s="27"/>
      <c r="AE88" s="7"/>
    </row>
    <row r="89" spans="1:31" s="26" customFormat="1" x14ac:dyDescent="0.25">
      <c r="A89" s="26">
        <v>4</v>
      </c>
      <c r="B89" s="26">
        <v>-621</v>
      </c>
      <c r="C89" s="26">
        <v>12628</v>
      </c>
      <c r="D89" s="26">
        <v>11272</v>
      </c>
      <c r="E89" s="26">
        <v>13615</v>
      </c>
      <c r="F89" s="26">
        <v>14970</v>
      </c>
      <c r="G89" s="27"/>
      <c r="H89" s="7"/>
      <c r="I89" s="28">
        <f t="shared" si="14"/>
        <v>-987</v>
      </c>
      <c r="J89" s="27">
        <f t="shared" si="14"/>
        <v>-3698</v>
      </c>
      <c r="K89" s="7"/>
      <c r="L89" s="124">
        <f t="shared" si="22"/>
        <v>0.2456403763405261</v>
      </c>
      <c r="M89" s="27">
        <f t="shared" ca="1" si="15"/>
        <v>1.3950794056217648E-5</v>
      </c>
      <c r="N89" s="44"/>
      <c r="O89" s="44"/>
      <c r="P89" s="7"/>
      <c r="Q89" s="28">
        <f t="shared" ca="1" si="16"/>
        <v>-946.90356756953997</v>
      </c>
      <c r="R89" s="27">
        <f t="shared" ca="1" si="17"/>
        <v>-3719.1074155355027</v>
      </c>
      <c r="S89" s="7"/>
      <c r="T89" s="28">
        <f t="shared" ca="1" si="18"/>
        <v>0.24495531236992479</v>
      </c>
      <c r="U89" s="27">
        <f t="shared" ca="1" si="19"/>
        <v>-0.96629366293282881</v>
      </c>
      <c r="V89" s="7"/>
      <c r="W89" s="28">
        <f t="shared" ca="1" si="20"/>
        <v>0.24937545251862711</v>
      </c>
      <c r="X89" s="27">
        <f t="shared" ca="1" si="24"/>
        <v>337.733567286126</v>
      </c>
      <c r="Y89" s="7"/>
      <c r="Z89" s="28">
        <f t="shared" si="23"/>
        <v>337.94099999999986</v>
      </c>
      <c r="AA89" s="27">
        <f t="shared" si="21"/>
        <v>5.898183127482155</v>
      </c>
      <c r="AB89" s="7"/>
      <c r="AC89" s="28">
        <f t="shared" ca="1" si="13"/>
        <v>-0.20743271387385676</v>
      </c>
      <c r="AD89" s="27"/>
      <c r="AE89" s="7"/>
    </row>
    <row r="90" spans="1:31" s="26" customFormat="1" x14ac:dyDescent="0.25">
      <c r="A90" s="26">
        <v>5</v>
      </c>
      <c r="B90" s="26">
        <v>-617</v>
      </c>
      <c r="C90" s="26">
        <v>12450</v>
      </c>
      <c r="D90" s="26">
        <v>11322</v>
      </c>
      <c r="E90" s="26">
        <v>13787</v>
      </c>
      <c r="F90" s="26">
        <v>14912</v>
      </c>
      <c r="G90" s="27"/>
      <c r="H90" s="7"/>
      <c r="I90" s="28">
        <f t="shared" si="14"/>
        <v>-1337</v>
      </c>
      <c r="J90" s="27">
        <f t="shared" si="14"/>
        <v>-3590</v>
      </c>
      <c r="K90" s="7"/>
      <c r="L90" s="124">
        <f t="shared" si="22"/>
        <v>0.33805046496896057</v>
      </c>
      <c r="M90" s="27">
        <f t="shared" ca="1" si="15"/>
        <v>3.0257100586890638E-6</v>
      </c>
      <c r="N90" s="44"/>
      <c r="O90" s="44"/>
      <c r="P90" s="7"/>
      <c r="Q90" s="28">
        <f t="shared" ca="1" si="16"/>
        <v>-1296.90356756954</v>
      </c>
      <c r="R90" s="27">
        <f t="shared" ca="1" si="17"/>
        <v>-3611.1074155355027</v>
      </c>
      <c r="S90" s="7"/>
      <c r="T90" s="28">
        <f t="shared" ca="1" si="18"/>
        <v>0.33549711859580261</v>
      </c>
      <c r="U90" s="27">
        <f t="shared" ca="1" si="19"/>
        <v>-0.93823324306950007</v>
      </c>
      <c r="V90" s="7"/>
      <c r="W90" s="28">
        <f t="shared" ca="1" si="20"/>
        <v>0.33978992179759676</v>
      </c>
      <c r="X90" s="27">
        <f t="shared" ca="1" si="24"/>
        <v>332.29605415953199</v>
      </c>
      <c r="Y90" s="7"/>
      <c r="Z90" s="28">
        <f t="shared" si="23"/>
        <v>332.38799999999986</v>
      </c>
      <c r="AA90" s="27">
        <f t="shared" si="21"/>
        <v>5.8012649941189096</v>
      </c>
      <c r="AB90" s="7"/>
      <c r="AC90" s="28">
        <f t="shared" ca="1" si="13"/>
        <v>-9.1945840467872131E-2</v>
      </c>
      <c r="AD90" s="27"/>
      <c r="AE90" s="7"/>
    </row>
    <row r="91" spans="1:31" s="26" customFormat="1" x14ac:dyDescent="0.25">
      <c r="A91" s="26">
        <v>6</v>
      </c>
      <c r="B91" s="26">
        <v>-620</v>
      </c>
      <c r="C91" s="26">
        <v>12268</v>
      </c>
      <c r="D91" s="26">
        <v>11390</v>
      </c>
      <c r="E91" s="26">
        <v>13954</v>
      </c>
      <c r="F91" s="26">
        <v>14832</v>
      </c>
      <c r="G91" s="27"/>
      <c r="H91" s="7"/>
      <c r="I91" s="28">
        <f t="shared" si="14"/>
        <v>-1686</v>
      </c>
      <c r="J91" s="27">
        <f t="shared" si="14"/>
        <v>-3442</v>
      </c>
      <c r="K91" s="7"/>
      <c r="L91" s="124">
        <f t="shared" si="22"/>
        <v>0.42771191848934453</v>
      </c>
      <c r="M91" s="27">
        <f t="shared" ca="1" si="15"/>
        <v>4.7797622792144633E-6</v>
      </c>
      <c r="N91" s="44"/>
      <c r="O91" s="44"/>
      <c r="P91" s="7"/>
      <c r="Q91" s="28">
        <f t="shared" ca="1" si="16"/>
        <v>-1645.90356756954</v>
      </c>
      <c r="R91" s="27">
        <f t="shared" ca="1" si="17"/>
        <v>-3463.1074155355027</v>
      </c>
      <c r="S91" s="7"/>
      <c r="T91" s="28">
        <f t="shared" ca="1" si="18"/>
        <v>0.42578023394674935</v>
      </c>
      <c r="U91" s="27">
        <f t="shared" ca="1" si="19"/>
        <v>-0.89978007510864222</v>
      </c>
      <c r="V91" s="7"/>
      <c r="W91" s="28">
        <f t="shared" ca="1" si="20"/>
        <v>0.4298981852340979</v>
      </c>
      <c r="X91" s="27">
        <f t="shared" ca="1" si="24"/>
        <v>326.66677752309579</v>
      </c>
      <c r="Y91" s="7"/>
      <c r="Z91" s="28">
        <f t="shared" si="23"/>
        <v>326.80799999999988</v>
      </c>
      <c r="AA91" s="27">
        <f t="shared" si="21"/>
        <v>5.7038756218576259</v>
      </c>
      <c r="AB91" s="7"/>
      <c r="AC91" s="28">
        <f t="shared" ca="1" si="13"/>
        <v>-0.1412224769040904</v>
      </c>
      <c r="AD91" s="27"/>
      <c r="AE91" s="7"/>
    </row>
    <row r="92" spans="1:31" s="26" customFormat="1" x14ac:dyDescent="0.25">
      <c r="A92" s="26">
        <v>7</v>
      </c>
      <c r="B92" s="26">
        <v>-639</v>
      </c>
      <c r="C92" s="26">
        <v>12107</v>
      </c>
      <c r="D92" s="26">
        <v>11491</v>
      </c>
      <c r="E92" s="26">
        <v>14136</v>
      </c>
      <c r="F92" s="26">
        <v>14748</v>
      </c>
      <c r="G92" s="27"/>
      <c r="H92" s="7"/>
      <c r="I92" s="28">
        <f t="shared" si="14"/>
        <v>-2029</v>
      </c>
      <c r="J92" s="27">
        <f t="shared" si="14"/>
        <v>-3257</v>
      </c>
      <c r="K92" s="7"/>
      <c r="L92" s="124">
        <f t="shared" si="22"/>
        <v>0.5158698801653534</v>
      </c>
      <c r="M92" s="27">
        <f t="shared" ca="1" si="15"/>
        <v>6.4539278216084443E-6</v>
      </c>
      <c r="N92" s="44"/>
      <c r="O92" s="44"/>
      <c r="P92" s="7"/>
      <c r="Q92" s="28">
        <f t="shared" ca="1" si="16"/>
        <v>-1988.90356756954</v>
      </c>
      <c r="R92" s="27">
        <f t="shared" ca="1" si="17"/>
        <v>-3278.1074155355027</v>
      </c>
      <c r="S92" s="7"/>
      <c r="T92" s="28">
        <f t="shared" ca="1" si="18"/>
        <v>0.51451120404810957</v>
      </c>
      <c r="U92" s="27">
        <f t="shared" ca="1" si="19"/>
        <v>-0.85171361515756994</v>
      </c>
      <c r="V92" s="7"/>
      <c r="W92" s="28">
        <f t="shared" ca="1" si="20"/>
        <v>0.51841033835662687</v>
      </c>
      <c r="X92" s="27">
        <f t="shared" ca="1" si="24"/>
        <v>320.87686789884003</v>
      </c>
      <c r="Y92" s="7"/>
      <c r="Z92" s="28">
        <f t="shared" si="23"/>
        <v>321.0569999999999</v>
      </c>
      <c r="AA92" s="27">
        <f t="shared" si="21"/>
        <v>5.6035017365754323</v>
      </c>
      <c r="AB92" s="7"/>
      <c r="AC92" s="28">
        <f t="shared" ca="1" si="13"/>
        <v>-0.18013210115987022</v>
      </c>
      <c r="AD92" s="27"/>
      <c r="AE92" s="7"/>
    </row>
    <row r="93" spans="1:31" s="26" customFormat="1" x14ac:dyDescent="0.25">
      <c r="A93" s="26">
        <v>8</v>
      </c>
      <c r="B93" s="26">
        <v>-641</v>
      </c>
      <c r="C93" s="26">
        <v>11948</v>
      </c>
      <c r="D93" s="26">
        <v>11594</v>
      </c>
      <c r="E93" s="26">
        <v>14294</v>
      </c>
      <c r="F93" s="26">
        <v>14635</v>
      </c>
      <c r="G93" s="27"/>
      <c r="H93" s="7"/>
      <c r="I93" s="28">
        <f t="shared" si="14"/>
        <v>-2346</v>
      </c>
      <c r="J93" s="27">
        <f t="shared" si="14"/>
        <v>-3041</v>
      </c>
      <c r="K93" s="7"/>
      <c r="L93" s="124">
        <f t="shared" si="22"/>
        <v>0.59908472329787055</v>
      </c>
      <c r="M93" s="27">
        <f t="shared" ca="1" si="15"/>
        <v>1.1554382621312125E-6</v>
      </c>
      <c r="N93" s="44"/>
      <c r="O93" s="44"/>
      <c r="P93" s="7"/>
      <c r="Q93" s="28">
        <f t="shared" ca="1" si="16"/>
        <v>-2305.90356756954</v>
      </c>
      <c r="R93" s="27">
        <f t="shared" ca="1" si="17"/>
        <v>-3062.1074155355027</v>
      </c>
      <c r="S93" s="7"/>
      <c r="T93" s="28">
        <f t="shared" ca="1" si="18"/>
        <v>0.59651621140126176</v>
      </c>
      <c r="U93" s="27">
        <f t="shared" ca="1" si="19"/>
        <v>-0.79559277543091245</v>
      </c>
      <c r="V93" s="7"/>
      <c r="W93" s="28">
        <f t="shared" ca="1" si="20"/>
        <v>0.60015963643953885</v>
      </c>
      <c r="X93" s="27">
        <f t="shared" ca="1" si="24"/>
        <v>315.17511064641985</v>
      </c>
      <c r="Y93" s="7"/>
      <c r="Z93" s="28">
        <f t="shared" si="23"/>
        <v>315.2879999999999</v>
      </c>
      <c r="AA93" s="27">
        <f t="shared" si="21"/>
        <v>5.5028136920278801</v>
      </c>
      <c r="AB93" s="7"/>
      <c r="AC93" s="28">
        <f t="shared" ca="1" si="13"/>
        <v>-0.11288935358004437</v>
      </c>
      <c r="AD93" s="27"/>
      <c r="AE93" s="7"/>
    </row>
    <row r="94" spans="1:31" s="26" customFormat="1" x14ac:dyDescent="0.25">
      <c r="A94" s="26">
        <v>9</v>
      </c>
      <c r="B94" s="26">
        <v>-630</v>
      </c>
      <c r="C94" s="26">
        <v>11797</v>
      </c>
      <c r="D94" s="26">
        <v>11718</v>
      </c>
      <c r="E94" s="26">
        <v>14436</v>
      </c>
      <c r="F94" s="26">
        <v>14512</v>
      </c>
      <c r="G94" s="27"/>
      <c r="H94" s="7"/>
      <c r="I94" s="28">
        <f t="shared" si="14"/>
        <v>-2639</v>
      </c>
      <c r="J94" s="27">
        <f t="shared" si="14"/>
        <v>-2794</v>
      </c>
      <c r="K94" s="7"/>
      <c r="L94" s="124">
        <f t="shared" si="22"/>
        <v>0.6749620318146633</v>
      </c>
      <c r="M94" s="27">
        <f t="shared" ca="1" si="15"/>
        <v>4.9201081329923795E-7</v>
      </c>
      <c r="N94" s="44"/>
      <c r="O94" s="44"/>
      <c r="P94" s="7"/>
      <c r="Q94" s="28">
        <f t="shared" ca="1" si="16"/>
        <v>-2598.90356756954</v>
      </c>
      <c r="R94" s="27">
        <f t="shared" ca="1" si="17"/>
        <v>-2815.1074155355027</v>
      </c>
      <c r="S94" s="7"/>
      <c r="T94" s="28">
        <f t="shared" ca="1" si="18"/>
        <v>0.67231263775606809</v>
      </c>
      <c r="U94" s="27">
        <f t="shared" ca="1" si="19"/>
        <v>-0.73141755592866997</v>
      </c>
      <c r="V94" s="7"/>
      <c r="W94" s="28">
        <f t="shared" ca="1" si="20"/>
        <v>0.67566346663936139</v>
      </c>
      <c r="X94" s="27">
        <f t="shared" ca="1" si="24"/>
        <v>309.47347824342262</v>
      </c>
      <c r="Y94" s="7"/>
      <c r="Z94" s="28">
        <f t="shared" si="23"/>
        <v>309.61799999999988</v>
      </c>
      <c r="AA94" s="27">
        <f t="shared" si="21"/>
        <v>5.4038535234398015</v>
      </c>
      <c r="AB94" s="7"/>
      <c r="AC94" s="28">
        <f t="shared" ca="1" si="13"/>
        <v>-0.14452175657726229</v>
      </c>
      <c r="AD94" s="27"/>
      <c r="AE94" s="7"/>
    </row>
    <row r="95" spans="1:31" s="26" customFormat="1" x14ac:dyDescent="0.25">
      <c r="A95" s="26">
        <v>10</v>
      </c>
      <c r="B95" s="26">
        <v>-625</v>
      </c>
      <c r="C95" s="26">
        <v>11668</v>
      </c>
      <c r="D95" s="26">
        <v>11860</v>
      </c>
      <c r="E95" s="26">
        <v>14578</v>
      </c>
      <c r="F95" s="26">
        <v>14387</v>
      </c>
      <c r="G95" s="27"/>
      <c r="H95" s="7"/>
      <c r="I95" s="28">
        <f t="shared" si="14"/>
        <v>-2910</v>
      </c>
      <c r="J95" s="27">
        <f t="shared" si="14"/>
        <v>-2527</v>
      </c>
      <c r="K95" s="7"/>
      <c r="L95" s="124">
        <f t="shared" si="22"/>
        <v>0.74371188897243357</v>
      </c>
      <c r="M95" s="27">
        <f t="shared" ca="1" si="15"/>
        <v>3.028967839159343E-6</v>
      </c>
      <c r="N95" s="44"/>
      <c r="O95" s="44"/>
      <c r="P95" s="7"/>
      <c r="Q95" s="28">
        <f t="shared" ca="1" si="16"/>
        <v>-2869.90356756954</v>
      </c>
      <c r="R95" s="27">
        <f t="shared" ca="1" si="17"/>
        <v>-2548.1074155355027</v>
      </c>
      <c r="S95" s="7"/>
      <c r="T95" s="28">
        <f t="shared" ca="1" si="18"/>
        <v>0.74241786486239059</v>
      </c>
      <c r="U95" s="27">
        <f t="shared" ca="1" si="19"/>
        <v>-0.66204596237766289</v>
      </c>
      <c r="V95" s="7"/>
      <c r="W95" s="28">
        <f t="shared" ca="1" si="20"/>
        <v>0.74545228198527846</v>
      </c>
      <c r="X95" s="27">
        <f t="shared" ca="1" si="24"/>
        <v>303.81308143278306</v>
      </c>
      <c r="Y95" s="7"/>
      <c r="Z95" s="28">
        <f t="shared" si="23"/>
        <v>303.99299999999988</v>
      </c>
      <c r="AA95" s="27">
        <f t="shared" si="21"/>
        <v>5.3056787530151199</v>
      </c>
      <c r="AB95" s="7"/>
      <c r="AC95" s="28">
        <f t="shared" ca="1" si="13"/>
        <v>-0.17991856721681643</v>
      </c>
      <c r="AD95" s="27"/>
      <c r="AE95" s="7"/>
    </row>
    <row r="96" spans="1:31" s="26" customFormat="1" x14ac:dyDescent="0.25">
      <c r="A96" s="26">
        <v>11</v>
      </c>
      <c r="B96" s="26">
        <v>-632</v>
      </c>
      <c r="C96" s="26">
        <v>11548</v>
      </c>
      <c r="D96" s="26">
        <v>12000</v>
      </c>
      <c r="E96" s="26">
        <v>14692</v>
      </c>
      <c r="F96" s="26">
        <v>14237</v>
      </c>
      <c r="G96" s="27"/>
      <c r="H96" s="7"/>
      <c r="I96" s="28">
        <f t="shared" si="14"/>
        <v>-3144</v>
      </c>
      <c r="J96" s="27">
        <f t="shared" si="14"/>
        <v>-2237</v>
      </c>
      <c r="K96" s="7"/>
      <c r="L96" s="124">
        <f t="shared" si="22"/>
        <v>0.80594531286698257</v>
      </c>
      <c r="M96" s="27">
        <f t="shared" ca="1" si="15"/>
        <v>9.1928713979354628E-8</v>
      </c>
      <c r="N96" s="44"/>
      <c r="O96" s="44"/>
      <c r="P96" s="7"/>
      <c r="Q96" s="28">
        <f t="shared" ca="1" si="16"/>
        <v>-3103.90356756954</v>
      </c>
      <c r="R96" s="27">
        <f t="shared" ca="1" si="17"/>
        <v>-2258.1074155355027</v>
      </c>
      <c r="S96" s="7"/>
      <c r="T96" s="28">
        <f t="shared" ca="1" si="18"/>
        <v>0.80295152959626315</v>
      </c>
      <c r="U96" s="27">
        <f t="shared" ca="1" si="19"/>
        <v>-0.58669853867057653</v>
      </c>
      <c r="V96" s="7"/>
      <c r="W96" s="28">
        <f t="shared" ca="1" si="20"/>
        <v>0.80564211538351782</v>
      </c>
      <c r="X96" s="27">
        <f t="shared" ca="1" si="24"/>
        <v>298.26788000861927</v>
      </c>
      <c r="Y96" s="7"/>
      <c r="Z96" s="28">
        <f t="shared" si="23"/>
        <v>298.30499999999989</v>
      </c>
      <c r="AA96" s="27">
        <f t="shared" si="21"/>
        <v>5.2064044251616828</v>
      </c>
      <c r="AB96" s="7"/>
      <c r="AC96" s="28">
        <f t="shared" ca="1" si="13"/>
        <v>-3.7119991380620831E-2</v>
      </c>
      <c r="AD96" s="27"/>
      <c r="AE96" s="7"/>
    </row>
    <row r="97" spans="1:31" s="26" customFormat="1" x14ac:dyDescent="0.25">
      <c r="A97" s="26">
        <v>12</v>
      </c>
      <c r="B97" s="26">
        <v>-611</v>
      </c>
      <c r="C97" s="26">
        <v>11438</v>
      </c>
      <c r="D97" s="26">
        <v>12150</v>
      </c>
      <c r="E97" s="26">
        <v>14783</v>
      </c>
      <c r="F97" s="26">
        <v>14073</v>
      </c>
      <c r="G97" s="27"/>
      <c r="H97" s="7"/>
      <c r="I97" s="28">
        <f t="shared" si="14"/>
        <v>-3345</v>
      </c>
      <c r="J97" s="27">
        <f t="shared" si="14"/>
        <v>-1923</v>
      </c>
      <c r="K97" s="7"/>
      <c r="L97" s="124">
        <f t="shared" si="22"/>
        <v>0.85857049931458551</v>
      </c>
      <c r="M97" s="27">
        <f t="shared" ca="1" si="15"/>
        <v>1.7002751032566421E-6</v>
      </c>
      <c r="N97" s="44"/>
      <c r="O97" s="44"/>
      <c r="P97" s="7"/>
      <c r="Q97" s="28">
        <f t="shared" ca="1" si="16"/>
        <v>-3304.90356756954</v>
      </c>
      <c r="R97" s="27">
        <f t="shared" ca="1" si="17"/>
        <v>-1944.1074155355025</v>
      </c>
      <c r="S97" s="7"/>
      <c r="T97" s="28">
        <f t="shared" ca="1" si="18"/>
        <v>0.85494839545741008</v>
      </c>
      <c r="U97" s="27">
        <f t="shared" ca="1" si="19"/>
        <v>-0.50511546610497271</v>
      </c>
      <c r="V97" s="7"/>
      <c r="W97" s="28">
        <f t="shared" ca="1" si="20"/>
        <v>0.85726655334052959</v>
      </c>
      <c r="X97" s="27">
        <f t="shared" ca="1" si="24"/>
        <v>292.71166818850975</v>
      </c>
      <c r="Y97" s="7"/>
      <c r="Z97" s="28">
        <f t="shared" si="23"/>
        <v>292.80599999999987</v>
      </c>
      <c r="AA97" s="27">
        <f t="shared" si="21"/>
        <v>5.1104287695945141</v>
      </c>
      <c r="AB97" s="7"/>
      <c r="AC97" s="28">
        <f t="shared" ca="1" si="13"/>
        <v>-9.4331811490121709E-2</v>
      </c>
      <c r="AD97" s="27"/>
      <c r="AE97" s="7"/>
    </row>
    <row r="98" spans="1:31" s="26" customFormat="1" x14ac:dyDescent="0.25">
      <c r="A98" s="26">
        <v>13</v>
      </c>
      <c r="B98" s="26">
        <v>-611</v>
      </c>
      <c r="C98" s="26">
        <v>11357</v>
      </c>
      <c r="D98" s="26">
        <v>12312</v>
      </c>
      <c r="E98" s="26">
        <v>14875</v>
      </c>
      <c r="F98" s="26">
        <v>13917</v>
      </c>
      <c r="G98" s="27"/>
      <c r="H98" s="7"/>
      <c r="I98" s="28">
        <f t="shared" si="14"/>
        <v>-3518</v>
      </c>
      <c r="J98" s="27">
        <f t="shared" si="14"/>
        <v>-1605</v>
      </c>
      <c r="K98" s="7"/>
      <c r="L98" s="124">
        <f t="shared" si="22"/>
        <v>0.90329214199052665</v>
      </c>
      <c r="M98" s="27">
        <f t="shared" ca="1" si="15"/>
        <v>2.7202634251460812E-6</v>
      </c>
      <c r="N98" s="44"/>
      <c r="O98" s="44"/>
      <c r="P98" s="7"/>
      <c r="Q98" s="28">
        <f t="shared" ca="1" si="16"/>
        <v>-3477.90356756954</v>
      </c>
      <c r="R98" s="27">
        <f t="shared" ca="1" si="17"/>
        <v>-1626.1074155355025</v>
      </c>
      <c r="S98" s="7"/>
      <c r="T98" s="28">
        <f t="shared" ca="1" si="18"/>
        <v>0.89970191682048684</v>
      </c>
      <c r="U98" s="27">
        <f t="shared" ca="1" si="19"/>
        <v>-0.42249311872961592</v>
      </c>
      <c r="V98" s="7"/>
      <c r="W98" s="28">
        <f t="shared" ca="1" si="20"/>
        <v>0.90164281987973505</v>
      </c>
      <c r="X98" s="27">
        <f t="shared" ca="1" si="24"/>
        <v>287.31129878427487</v>
      </c>
      <c r="Y98" s="7"/>
      <c r="Z98" s="28">
        <f t="shared" si="23"/>
        <v>287.30699999999985</v>
      </c>
      <c r="AA98" s="27">
        <f t="shared" si="21"/>
        <v>5.0144531140273454</v>
      </c>
      <c r="AB98" s="7"/>
      <c r="AC98" s="28">
        <f t="shared" ca="1" si="13"/>
        <v>4.2987842750221716E-3</v>
      </c>
      <c r="AD98" s="27"/>
      <c r="AE98" s="7"/>
    </row>
    <row r="99" spans="1:31" s="26" customFormat="1" x14ac:dyDescent="0.25">
      <c r="A99" s="26">
        <v>14</v>
      </c>
      <c r="B99" s="26">
        <v>-640</v>
      </c>
      <c r="C99" s="26">
        <v>11287</v>
      </c>
      <c r="D99" s="26">
        <v>12490</v>
      </c>
      <c r="E99" s="26">
        <v>14948</v>
      </c>
      <c r="F99" s="26">
        <v>13741</v>
      </c>
      <c r="G99" s="27"/>
      <c r="H99" s="7"/>
      <c r="I99" s="28">
        <f t="shared" si="14"/>
        <v>-3661</v>
      </c>
      <c r="J99" s="27">
        <f t="shared" si="14"/>
        <v>-1251</v>
      </c>
      <c r="K99" s="7"/>
      <c r="L99" s="124">
        <f t="shared" si="22"/>
        <v>0.94121382845305401</v>
      </c>
      <c r="M99" s="27">
        <f t="shared" ca="1" si="15"/>
        <v>8.989865373547355E-6</v>
      </c>
      <c r="N99" s="44"/>
      <c r="O99" s="44"/>
      <c r="P99" s="7"/>
      <c r="Q99" s="28">
        <f t="shared" ca="1" si="16"/>
        <v>-3620.90356756954</v>
      </c>
      <c r="R99" s="27">
        <f t="shared" ca="1" si="17"/>
        <v>-1272.1074155355025</v>
      </c>
      <c r="S99" s="7"/>
      <c r="T99" s="28">
        <f t="shared" ca="1" si="18"/>
        <v>0.93669471193563125</v>
      </c>
      <c r="U99" s="27">
        <f t="shared" ca="1" si="19"/>
        <v>-0.33051729806648295</v>
      </c>
      <c r="V99" s="7"/>
      <c r="W99" s="28">
        <f t="shared" ca="1" si="20"/>
        <v>0.93821551803324299</v>
      </c>
      <c r="X99" s="27">
        <f t="shared" ca="1" si="24"/>
        <v>281.61087099828694</v>
      </c>
      <c r="Y99" s="7"/>
      <c r="Z99" s="28">
        <f t="shared" si="23"/>
        <v>281.54699999999985</v>
      </c>
      <c r="AA99" s="27">
        <f t="shared" si="21"/>
        <v>4.913922149112472</v>
      </c>
      <c r="AB99" s="7"/>
      <c r="AC99" s="28">
        <f t="shared" ca="1" si="13"/>
        <v>6.3870998287086422E-2</v>
      </c>
      <c r="AD99" s="27"/>
      <c r="AE99" s="7"/>
    </row>
    <row r="100" spans="1:31" s="26" customFormat="1" x14ac:dyDescent="0.25">
      <c r="A100" s="26">
        <v>15</v>
      </c>
      <c r="B100" s="26">
        <v>-632</v>
      </c>
      <c r="C100" s="26">
        <v>11230</v>
      </c>
      <c r="D100" s="26">
        <v>12669</v>
      </c>
      <c r="E100" s="26">
        <v>15002</v>
      </c>
      <c r="F100" s="26">
        <v>13557</v>
      </c>
      <c r="G100" s="27"/>
      <c r="H100" s="7"/>
      <c r="I100" s="28">
        <f t="shared" si="14"/>
        <v>-3772</v>
      </c>
      <c r="J100" s="27">
        <f t="shared" si="14"/>
        <v>-888</v>
      </c>
      <c r="K100" s="7"/>
      <c r="L100" s="124">
        <f t="shared" si="22"/>
        <v>0.96933467870407042</v>
      </c>
      <c r="M100" s="27">
        <f t="shared" ca="1" si="15"/>
        <v>8.0391942050456679E-6</v>
      </c>
      <c r="N100" s="44"/>
      <c r="O100" s="44"/>
      <c r="P100" s="7"/>
      <c r="Q100" s="28">
        <f t="shared" ca="1" si="16"/>
        <v>-3731.90356756954</v>
      </c>
      <c r="R100" s="27">
        <f t="shared" ca="1" si="17"/>
        <v>-909.10741553550247</v>
      </c>
      <c r="S100" s="7"/>
      <c r="T100" s="28">
        <f t="shared" ca="1" si="18"/>
        <v>0.96540939905298107</v>
      </c>
      <c r="U100" s="27">
        <f t="shared" ca="1" si="19"/>
        <v>-0.2362031090814059</v>
      </c>
      <c r="V100" s="7"/>
      <c r="W100" s="28">
        <f t="shared" ca="1" si="20"/>
        <v>0.96649933142286382</v>
      </c>
      <c r="X100" s="27">
        <f t="shared" ca="1" si="24"/>
        <v>275.93772454275972</v>
      </c>
      <c r="Y100" s="7"/>
      <c r="Z100" s="28">
        <f t="shared" si="23"/>
        <v>275.85899999999987</v>
      </c>
      <c r="AA100" s="27">
        <f t="shared" si="21"/>
        <v>4.8146478212590349</v>
      </c>
      <c r="AB100" s="7"/>
      <c r="AC100" s="28">
        <f t="shared" ca="1" si="13"/>
        <v>7.8724542759857741E-2</v>
      </c>
      <c r="AD100" s="27"/>
      <c r="AE100" s="7"/>
    </row>
    <row r="101" spans="1:31" s="26" customFormat="1" x14ac:dyDescent="0.25">
      <c r="A101" s="26">
        <v>16</v>
      </c>
      <c r="B101" s="26">
        <v>-627</v>
      </c>
      <c r="C101" s="26">
        <v>11201</v>
      </c>
      <c r="D101" s="26">
        <v>12864</v>
      </c>
      <c r="E101" s="26">
        <v>15045</v>
      </c>
      <c r="F101" s="26">
        <v>13383</v>
      </c>
      <c r="G101" s="27"/>
      <c r="H101" s="7"/>
      <c r="I101" s="28">
        <f t="shared" si="14"/>
        <v>-3844</v>
      </c>
      <c r="J101" s="27">
        <f t="shared" si="14"/>
        <v>-519</v>
      </c>
      <c r="K101" s="7"/>
      <c r="L101" s="124">
        <f t="shared" si="22"/>
        <v>0.98780002284671331</v>
      </c>
      <c r="M101" s="27">
        <f t="shared" ca="1" si="15"/>
        <v>9.6911078601524562E-6</v>
      </c>
      <c r="N101" s="44"/>
      <c r="O101" s="44"/>
      <c r="P101" s="7"/>
      <c r="Q101" s="28">
        <f t="shared" ca="1" si="16"/>
        <v>-3803.90356756954</v>
      </c>
      <c r="R101" s="27">
        <f t="shared" ca="1" si="17"/>
        <v>-540.10741553550247</v>
      </c>
      <c r="S101" s="7"/>
      <c r="T101" s="28">
        <f t="shared" ca="1" si="18"/>
        <v>0.98403514204801878</v>
      </c>
      <c r="U101" s="27">
        <f t="shared" ca="1" si="19"/>
        <v>-0.1403300078816995</v>
      </c>
      <c r="V101" s="7"/>
      <c r="W101" s="28">
        <f t="shared" ca="1" si="20"/>
        <v>0.98468696842056647</v>
      </c>
      <c r="X101" s="27">
        <f t="shared" ca="1" si="24"/>
        <v>270.31511967105416</v>
      </c>
      <c r="Y101" s="7"/>
      <c r="Z101" s="28">
        <f t="shared" si="23"/>
        <v>270.21599999999989</v>
      </c>
      <c r="AA101" s="27">
        <f t="shared" si="21"/>
        <v>4.7161588915689956</v>
      </c>
      <c r="AB101" s="7"/>
      <c r="AC101" s="28">
        <f t="shared" ca="1" si="13"/>
        <v>9.911967105426811E-2</v>
      </c>
      <c r="AD101" s="27"/>
      <c r="AE101" s="7"/>
    </row>
    <row r="102" spans="1:31" s="26" customFormat="1" x14ac:dyDescent="0.25">
      <c r="A102" s="26">
        <v>17</v>
      </c>
      <c r="B102" s="26">
        <v>-636</v>
      </c>
      <c r="C102" s="26">
        <v>11180</v>
      </c>
      <c r="D102" s="26">
        <v>13046</v>
      </c>
      <c r="E102" s="26">
        <v>15053</v>
      </c>
      <c r="F102" s="26">
        <v>13187</v>
      </c>
      <c r="G102" s="27"/>
      <c r="H102" s="7"/>
      <c r="I102" s="28">
        <f t="shared" si="14"/>
        <v>-3873</v>
      </c>
      <c r="J102" s="27">
        <f t="shared" si="14"/>
        <v>-141</v>
      </c>
      <c r="K102" s="7"/>
      <c r="L102" s="124">
        <f t="shared" si="22"/>
        <v>0.99674751716293275</v>
      </c>
      <c r="M102" s="27">
        <f t="shared" ca="1" si="15"/>
        <v>2.5074313838058434E-5</v>
      </c>
      <c r="N102" s="44"/>
      <c r="O102" s="44"/>
      <c r="P102" s="7"/>
      <c r="Q102" s="28">
        <f t="shared" ca="1" si="16"/>
        <v>-3832.90356756954</v>
      </c>
      <c r="R102" s="27">
        <f t="shared" ca="1" si="17"/>
        <v>-162.1074155355025</v>
      </c>
      <c r="S102" s="7"/>
      <c r="T102" s="28">
        <f t="shared" ca="1" si="18"/>
        <v>0.9915371774210201</v>
      </c>
      <c r="U102" s="27">
        <f t="shared" ca="1" si="19"/>
        <v>-4.2118538360049029E-2</v>
      </c>
      <c r="V102" s="7"/>
      <c r="W102" s="28">
        <f t="shared" ca="1" si="20"/>
        <v>0.99174009129348062</v>
      </c>
      <c r="X102" s="27">
        <f t="shared" ca="1" si="24"/>
        <v>264.63623301764551</v>
      </c>
      <c r="Y102" s="7"/>
      <c r="Z102" s="28">
        <f t="shared" si="23"/>
        <v>264.4919999999999</v>
      </c>
      <c r="AA102" s="27">
        <f t="shared" si="21"/>
        <v>4.6162562451848403</v>
      </c>
      <c r="AB102" s="7"/>
      <c r="AC102" s="28">
        <f t="shared" ca="1" si="13"/>
        <v>0.14423301764560392</v>
      </c>
      <c r="AD102" s="27"/>
      <c r="AE102" s="7"/>
    </row>
    <row r="103" spans="1:31" s="26" customFormat="1" x14ac:dyDescent="0.25">
      <c r="A103" s="26">
        <v>18</v>
      </c>
      <c r="B103" s="26">
        <v>-626</v>
      </c>
      <c r="C103" s="26">
        <v>11182</v>
      </c>
      <c r="D103" s="26">
        <v>13236</v>
      </c>
      <c r="E103" s="26">
        <v>15060</v>
      </c>
      <c r="F103" s="26">
        <v>13004</v>
      </c>
      <c r="G103" s="27"/>
      <c r="H103" s="7"/>
      <c r="I103" s="28">
        <f t="shared" si="14"/>
        <v>-3878</v>
      </c>
      <c r="J103" s="27">
        <f t="shared" si="14"/>
        <v>232</v>
      </c>
      <c r="K103" s="7"/>
      <c r="L103" s="124">
        <f t="shared" si="22"/>
        <v>0.99584655376342535</v>
      </c>
      <c r="M103" s="27">
        <f t="shared" ca="1" si="15"/>
        <v>1.0601838434646842E-5</v>
      </c>
      <c r="N103" s="44"/>
      <c r="O103" s="44"/>
      <c r="P103" s="7"/>
      <c r="Q103" s="28">
        <f t="shared" ca="1" si="16"/>
        <v>-3837.90356756954</v>
      </c>
      <c r="R103" s="27">
        <f t="shared" ca="1" si="17"/>
        <v>210.8925844644975</v>
      </c>
      <c r="S103" s="7"/>
      <c r="T103" s="28">
        <f t="shared" ca="1" si="18"/>
        <v>0.99283063179567543</v>
      </c>
      <c r="U103" s="27">
        <f t="shared" ca="1" si="19"/>
        <v>5.4793837649410301E-2</v>
      </c>
      <c r="V103" s="7"/>
      <c r="W103" s="28">
        <f t="shared" ca="1" si="20"/>
        <v>0.99259050732108967</v>
      </c>
      <c r="X103" s="27">
        <f t="shared" ca="1" si="24"/>
        <v>259.04469684422565</v>
      </c>
      <c r="Y103" s="7"/>
      <c r="Z103" s="28">
        <f t="shared" si="23"/>
        <v>258.85799999999989</v>
      </c>
      <c r="AA103" s="27">
        <f t="shared" si="21"/>
        <v>4.5179243951274799</v>
      </c>
      <c r="AB103" s="7"/>
      <c r="AC103" s="28">
        <f t="shared" ca="1" si="13"/>
        <v>0.18669684422576438</v>
      </c>
      <c r="AD103" s="27"/>
      <c r="AE103" s="7"/>
    </row>
    <row r="104" spans="1:31" s="26" customFormat="1" x14ac:dyDescent="0.25">
      <c r="A104" s="26">
        <v>19</v>
      </c>
      <c r="B104" s="26">
        <v>-624</v>
      </c>
      <c r="C104" s="26">
        <v>11203</v>
      </c>
      <c r="D104" s="26">
        <v>13420</v>
      </c>
      <c r="E104" s="26">
        <v>15035</v>
      </c>
      <c r="F104" s="26">
        <v>12821</v>
      </c>
      <c r="G104" s="27"/>
      <c r="H104" s="7"/>
      <c r="I104" s="28">
        <f t="shared" si="14"/>
        <v>-3832</v>
      </c>
      <c r="J104" s="27">
        <f t="shared" si="14"/>
        <v>599</v>
      </c>
      <c r="K104" s="7"/>
      <c r="L104" s="124">
        <f t="shared" si="22"/>
        <v>0.98537197833895984</v>
      </c>
      <c r="M104" s="27">
        <f t="shared" ca="1" si="15"/>
        <v>2.6186765861464677E-5</v>
      </c>
      <c r="N104" s="44"/>
      <c r="O104" s="44"/>
      <c r="P104" s="7"/>
      <c r="Q104" s="28">
        <f t="shared" ca="1" si="16"/>
        <v>-3791.90356756954</v>
      </c>
      <c r="R104" s="27">
        <f t="shared" ca="1" si="17"/>
        <v>577.89258446449753</v>
      </c>
      <c r="S104" s="7"/>
      <c r="T104" s="28">
        <f t="shared" ca="1" si="18"/>
        <v>0.98093085154884585</v>
      </c>
      <c r="U104" s="27">
        <f t="shared" ca="1" si="19"/>
        <v>0.15014730144424027</v>
      </c>
      <c r="V104" s="7"/>
      <c r="W104" s="28">
        <f t="shared" ca="1" si="20"/>
        <v>0.98025467769687669</v>
      </c>
      <c r="X104" s="27">
        <f t="shared" ca="1" si="24"/>
        <v>253.49597088930955</v>
      </c>
      <c r="Y104" s="7"/>
      <c r="Z104" s="28">
        <f t="shared" si="23"/>
        <v>253.2419999999999</v>
      </c>
      <c r="AA104" s="27">
        <f t="shared" si="21"/>
        <v>4.4199067043354781</v>
      </c>
      <c r="AB104" s="7"/>
      <c r="AC104" s="28">
        <f t="shared" ca="1" si="13"/>
        <v>0.25397088930964173</v>
      </c>
      <c r="AD104" s="27"/>
      <c r="AE104" s="7"/>
    </row>
    <row r="105" spans="1:31" s="26" customFormat="1" x14ac:dyDescent="0.25">
      <c r="A105" s="26">
        <v>20</v>
      </c>
      <c r="B105" s="26">
        <v>-607</v>
      </c>
      <c r="C105" s="26">
        <v>11239</v>
      </c>
      <c r="D105" s="26">
        <v>13597</v>
      </c>
      <c r="E105" s="26">
        <v>15000</v>
      </c>
      <c r="F105" s="26">
        <v>12637</v>
      </c>
      <c r="G105" s="27"/>
      <c r="H105" s="7"/>
      <c r="I105" s="28">
        <f t="shared" si="14"/>
        <v>-3761</v>
      </c>
      <c r="J105" s="27">
        <f t="shared" si="14"/>
        <v>960</v>
      </c>
      <c r="K105" s="7"/>
      <c r="L105" s="124">
        <f t="shared" si="22"/>
        <v>0.96610383072632422</v>
      </c>
      <c r="M105" s="27">
        <f t="shared" ca="1" si="15"/>
        <v>2.157783910222977E-5</v>
      </c>
      <c r="N105" s="44"/>
      <c r="O105" s="44"/>
      <c r="P105" s="7"/>
      <c r="Q105" s="28">
        <f t="shared" ca="1" si="16"/>
        <v>-3720.90356756954</v>
      </c>
      <c r="R105" s="27">
        <f t="shared" ca="1" si="17"/>
        <v>938.89258446449753</v>
      </c>
      <c r="S105" s="7"/>
      <c r="T105" s="28">
        <f t="shared" ca="1" si="18"/>
        <v>0.96256379942873915</v>
      </c>
      <c r="U105" s="27">
        <f t="shared" ca="1" si="19"/>
        <v>0.24394185302444085</v>
      </c>
      <c r="V105" s="7"/>
      <c r="W105" s="28">
        <f t="shared" ca="1" si="20"/>
        <v>0.96145863545569998</v>
      </c>
      <c r="X105" s="27">
        <f t="shared" ca="1" si="24"/>
        <v>247.96767929000305</v>
      </c>
      <c r="Y105" s="7"/>
      <c r="Z105" s="28">
        <f t="shared" si="23"/>
        <v>247.77899999999991</v>
      </c>
      <c r="AA105" s="27">
        <f t="shared" si="21"/>
        <v>4.3245593672990275</v>
      </c>
      <c r="AB105" s="7"/>
      <c r="AC105" s="28">
        <f t="shared" ca="1" si="13"/>
        <v>0.18867929000313666</v>
      </c>
      <c r="AD105" s="27"/>
      <c r="AE105" s="7"/>
    </row>
    <row r="106" spans="1:31" s="26" customFormat="1" x14ac:dyDescent="0.25">
      <c r="A106" s="26">
        <v>21</v>
      </c>
      <c r="B106" s="26">
        <v>-615</v>
      </c>
      <c r="C106" s="26">
        <v>11294</v>
      </c>
      <c r="D106" s="26">
        <v>13773</v>
      </c>
      <c r="E106" s="26">
        <v>14945</v>
      </c>
      <c r="F106" s="26">
        <v>12461</v>
      </c>
      <c r="G106" s="27"/>
      <c r="H106" s="7"/>
      <c r="I106" s="28">
        <f t="shared" si="14"/>
        <v>-3651</v>
      </c>
      <c r="J106" s="27">
        <f t="shared" si="14"/>
        <v>1312</v>
      </c>
      <c r="K106" s="7"/>
      <c r="L106" s="124">
        <f t="shared" si="22"/>
        <v>0.93763106377308481</v>
      </c>
      <c r="M106" s="27">
        <f t="shared" ca="1" si="15"/>
        <v>2.5470491549010529E-5</v>
      </c>
      <c r="N106" s="44"/>
      <c r="O106" s="44"/>
      <c r="P106" s="7"/>
      <c r="Q106" s="28">
        <f t="shared" ca="1" si="16"/>
        <v>-3610.90356756954</v>
      </c>
      <c r="R106" s="27">
        <f t="shared" ca="1" si="17"/>
        <v>1290.8925844644975</v>
      </c>
      <c r="S106" s="7"/>
      <c r="T106" s="28">
        <f t="shared" ca="1" si="18"/>
        <v>0.93410780318632047</v>
      </c>
      <c r="U106" s="27">
        <f t="shared" ca="1" si="19"/>
        <v>0.33539803628269738</v>
      </c>
      <c r="V106" s="7"/>
      <c r="W106" s="28">
        <f t="shared" ca="1" si="20"/>
        <v>0.93258423392168199</v>
      </c>
      <c r="X106" s="27">
        <f t="shared" ca="1" si="24"/>
        <v>242.42357940201862</v>
      </c>
      <c r="Y106" s="7"/>
      <c r="Z106" s="28">
        <f t="shared" si="23"/>
        <v>242.24399999999991</v>
      </c>
      <c r="AA106" s="27">
        <f t="shared" si="21"/>
        <v>4.2279553932011416</v>
      </c>
      <c r="AB106" s="7"/>
      <c r="AC106" s="28">
        <f t="shared" ca="1" si="13"/>
        <v>0.17957940201870315</v>
      </c>
      <c r="AD106" s="27"/>
      <c r="AE106" s="7"/>
    </row>
    <row r="107" spans="1:31" s="26" customFormat="1" x14ac:dyDescent="0.25">
      <c r="A107" s="26">
        <v>22</v>
      </c>
      <c r="B107" s="26">
        <v>-632</v>
      </c>
      <c r="C107" s="26">
        <v>11365</v>
      </c>
      <c r="D107" s="26">
        <v>13949</v>
      </c>
      <c r="E107" s="26">
        <v>14875</v>
      </c>
      <c r="F107" s="26">
        <v>12289</v>
      </c>
      <c r="G107" s="27"/>
      <c r="H107" s="7"/>
      <c r="I107" s="28">
        <f t="shared" si="14"/>
        <v>-3510</v>
      </c>
      <c r="J107" s="27">
        <f t="shared" si="14"/>
        <v>1660</v>
      </c>
      <c r="K107" s="7"/>
      <c r="L107" s="124">
        <f t="shared" si="22"/>
        <v>0.89926385707820655</v>
      </c>
      <c r="M107" s="27">
        <f t="shared" ca="1" si="15"/>
        <v>1.2736150648856464E-5</v>
      </c>
      <c r="N107" s="44"/>
      <c r="O107" s="44"/>
      <c r="P107" s="7"/>
      <c r="Q107" s="28">
        <f t="shared" ca="1" si="16"/>
        <v>-3469.90356756954</v>
      </c>
      <c r="R107" s="27">
        <f t="shared" ca="1" si="17"/>
        <v>1638.8925844644975</v>
      </c>
      <c r="S107" s="7"/>
      <c r="T107" s="28">
        <f t="shared" ca="1" si="18"/>
        <v>0.89763238982103821</v>
      </c>
      <c r="U107" s="27">
        <f t="shared" ca="1" si="19"/>
        <v>0.42581494473120096</v>
      </c>
      <c r="V107" s="7"/>
      <c r="W107" s="28">
        <f t="shared" ca="1" si="20"/>
        <v>0.89569508268790721</v>
      </c>
      <c r="X107" s="27">
        <f t="shared" ca="1" si="24"/>
        <v>236.77788806059198</v>
      </c>
      <c r="Y107" s="7"/>
      <c r="Z107" s="28">
        <f t="shared" si="23"/>
        <v>236.55599999999993</v>
      </c>
      <c r="AA107" s="27">
        <f t="shared" si="21"/>
        <v>4.1286810653477053</v>
      </c>
      <c r="AB107" s="7"/>
      <c r="AC107" s="28">
        <f t="shared" ca="1" si="13"/>
        <v>0.22188806059205035</v>
      </c>
      <c r="AD107" s="27"/>
      <c r="AE107" s="7"/>
    </row>
    <row r="108" spans="1:31" s="26" customFormat="1" x14ac:dyDescent="0.25">
      <c r="A108" s="26">
        <v>23</v>
      </c>
      <c r="B108" s="26">
        <v>-636</v>
      </c>
      <c r="C108" s="26">
        <v>11462</v>
      </c>
      <c r="D108" s="26">
        <v>14120</v>
      </c>
      <c r="E108" s="26">
        <v>14788</v>
      </c>
      <c r="F108" s="26">
        <v>12122</v>
      </c>
      <c r="G108" s="27"/>
      <c r="H108" s="7"/>
      <c r="I108" s="28">
        <f t="shared" si="14"/>
        <v>-3326</v>
      </c>
      <c r="J108" s="27">
        <f t="shared" si="14"/>
        <v>1998</v>
      </c>
      <c r="K108" s="7"/>
      <c r="L108" s="124">
        <f t="shared" si="22"/>
        <v>0.85171403031489668</v>
      </c>
      <c r="M108" s="27">
        <f t="shared" ca="1" si="15"/>
        <v>1.6160759068839486E-5</v>
      </c>
      <c r="N108" s="44"/>
      <c r="O108" s="44"/>
      <c r="P108" s="7"/>
      <c r="Q108" s="28">
        <f t="shared" ca="1" si="16"/>
        <v>-3285.90356756954</v>
      </c>
      <c r="R108" s="27">
        <f t="shared" ca="1" si="17"/>
        <v>1976.8925844644975</v>
      </c>
      <c r="S108" s="7"/>
      <c r="T108" s="28">
        <f t="shared" ca="1" si="18"/>
        <v>0.85003326883371966</v>
      </c>
      <c r="U108" s="27">
        <f t="shared" ca="1" si="19"/>
        <v>0.51363366615532235</v>
      </c>
      <c r="V108" s="7"/>
      <c r="W108" s="28">
        <f t="shared" ca="1" si="20"/>
        <v>0.84769398565484133</v>
      </c>
      <c r="X108" s="27">
        <f t="shared" ca="1" si="24"/>
        <v>230.99192358943856</v>
      </c>
      <c r="Y108" s="7"/>
      <c r="Z108" s="28">
        <f t="shared" si="23"/>
        <v>230.83199999999994</v>
      </c>
      <c r="AA108" s="27">
        <f t="shared" si="21"/>
        <v>4.0287784189635492</v>
      </c>
      <c r="AB108" s="7"/>
      <c r="AC108" s="28">
        <f t="shared" ca="1" si="13"/>
        <v>0.15992358943861973</v>
      </c>
      <c r="AD108" s="27"/>
      <c r="AE108" s="7"/>
    </row>
    <row r="109" spans="1:31" s="26" customFormat="1" x14ac:dyDescent="0.25">
      <c r="A109" s="26">
        <v>24</v>
      </c>
      <c r="B109" s="26">
        <v>-634</v>
      </c>
      <c r="C109" s="26">
        <v>11564</v>
      </c>
      <c r="D109" s="26">
        <v>14282</v>
      </c>
      <c r="E109" s="26">
        <v>14681</v>
      </c>
      <c r="F109" s="26">
        <v>11966</v>
      </c>
      <c r="G109" s="27"/>
      <c r="H109" s="7"/>
      <c r="I109" s="28">
        <f t="shared" si="14"/>
        <v>-3117</v>
      </c>
      <c r="J109" s="27">
        <f t="shared" si="14"/>
        <v>2316</v>
      </c>
      <c r="K109" s="7"/>
      <c r="L109" s="124">
        <f t="shared" si="22"/>
        <v>0.79585858057792969</v>
      </c>
      <c r="M109" s="27">
        <f t="shared" ca="1" si="15"/>
        <v>6.8083174901927282E-6</v>
      </c>
      <c r="N109" s="44"/>
      <c r="O109" s="44"/>
      <c r="P109" s="7"/>
      <c r="Q109" s="28">
        <f t="shared" ca="1" si="16"/>
        <v>-3076.90356756954</v>
      </c>
      <c r="R109" s="27">
        <f t="shared" ca="1" si="17"/>
        <v>2294.8925844644973</v>
      </c>
      <c r="S109" s="7"/>
      <c r="T109" s="28">
        <f t="shared" ca="1" si="18"/>
        <v>0.79596687597312399</v>
      </c>
      <c r="U109" s="27">
        <f t="shared" ca="1" si="19"/>
        <v>0.59625601353067903</v>
      </c>
      <c r="V109" s="7"/>
      <c r="W109" s="28">
        <f t="shared" ca="1" si="20"/>
        <v>0.79324930529728321</v>
      </c>
      <c r="X109" s="27">
        <f t="shared" ca="1" si="24"/>
        <v>225.27355733491595</v>
      </c>
      <c r="Y109" s="7"/>
      <c r="Z109" s="28">
        <f t="shared" si="23"/>
        <v>225.12599999999995</v>
      </c>
      <c r="AA109" s="27">
        <f t="shared" si="21"/>
        <v>3.9291899318447534</v>
      </c>
      <c r="AB109" s="7"/>
      <c r="AC109" s="28">
        <f t="shared" ca="1" si="13"/>
        <v>0.14755733491600154</v>
      </c>
      <c r="AD109" s="27"/>
      <c r="AE109" s="7"/>
    </row>
    <row r="110" spans="1:31" s="26" customFormat="1" x14ac:dyDescent="0.25">
      <c r="A110" s="26">
        <v>25</v>
      </c>
      <c r="B110" s="26">
        <v>-622</v>
      </c>
      <c r="C110" s="26">
        <v>11691</v>
      </c>
      <c r="D110" s="26">
        <v>14420</v>
      </c>
      <c r="E110" s="26">
        <v>14561</v>
      </c>
      <c r="F110" s="26">
        <v>11819</v>
      </c>
      <c r="G110" s="27"/>
      <c r="H110" s="7"/>
      <c r="I110" s="28">
        <f t="shared" si="14"/>
        <v>-2870</v>
      </c>
      <c r="J110" s="27">
        <f t="shared" si="14"/>
        <v>2601</v>
      </c>
      <c r="K110" s="7"/>
      <c r="L110" s="124">
        <f t="shared" si="22"/>
        <v>0.73339135550164924</v>
      </c>
      <c r="M110" s="27">
        <f t="shared" ca="1" si="15"/>
        <v>1.9165911378160135E-5</v>
      </c>
      <c r="N110" s="44"/>
      <c r="O110" s="44"/>
      <c r="P110" s="7"/>
      <c r="Q110" s="28">
        <f t="shared" ca="1" si="16"/>
        <v>-2829.90356756954</v>
      </c>
      <c r="R110" s="27">
        <f t="shared" ca="1" si="17"/>
        <v>2579.8925844644973</v>
      </c>
      <c r="S110" s="7"/>
      <c r="T110" s="28">
        <f t="shared" ca="1" si="18"/>
        <v>0.73207022986514736</v>
      </c>
      <c r="U110" s="27">
        <f t="shared" ca="1" si="19"/>
        <v>0.67030434372557424</v>
      </c>
      <c r="V110" s="7"/>
      <c r="W110" s="28">
        <f t="shared" ca="1" si="20"/>
        <v>0.72901346658367061</v>
      </c>
      <c r="X110" s="27">
        <f t="shared" ca="1" si="24"/>
        <v>219.6068468451972</v>
      </c>
      <c r="Y110" s="7"/>
      <c r="Z110" s="28">
        <f t="shared" si="23"/>
        <v>219.52799999999993</v>
      </c>
      <c r="AA110" s="27">
        <f t="shared" si="21"/>
        <v>3.8314864003181102</v>
      </c>
      <c r="AB110" s="7"/>
      <c r="AC110" s="28">
        <f t="shared" ca="1" si="13"/>
        <v>7.8846845197261928E-2</v>
      </c>
      <c r="AD110" s="27"/>
      <c r="AE110" s="7"/>
    </row>
    <row r="111" spans="1:31" s="26" customFormat="1" x14ac:dyDescent="0.25">
      <c r="A111" s="26">
        <v>26</v>
      </c>
      <c r="B111" s="26">
        <v>-629</v>
      </c>
      <c r="C111" s="26">
        <v>11818</v>
      </c>
      <c r="D111" s="26">
        <v>14553</v>
      </c>
      <c r="E111" s="26">
        <v>14419</v>
      </c>
      <c r="F111" s="26">
        <v>11681</v>
      </c>
      <c r="G111" s="27"/>
      <c r="H111" s="7"/>
      <c r="I111" s="28">
        <f t="shared" si="14"/>
        <v>-2601</v>
      </c>
      <c r="J111" s="27">
        <f t="shared" si="14"/>
        <v>2872</v>
      </c>
      <c r="K111" s="7"/>
      <c r="L111" s="124">
        <f t="shared" si="22"/>
        <v>0.66310872502412577</v>
      </c>
      <c r="M111" s="27">
        <f t="shared" ca="1" si="15"/>
        <v>1.6045845460952404E-5</v>
      </c>
      <c r="N111" s="44"/>
      <c r="O111" s="44"/>
      <c r="P111" s="7"/>
      <c r="Q111" s="28">
        <f t="shared" ca="1" si="16"/>
        <v>-2560.90356756954</v>
      </c>
      <c r="R111" s="27">
        <f t="shared" ca="1" si="17"/>
        <v>2850.8925844644973</v>
      </c>
      <c r="S111" s="7"/>
      <c r="T111" s="28">
        <f t="shared" ca="1" si="18"/>
        <v>0.66248238450868702</v>
      </c>
      <c r="U111" s="27">
        <f t="shared" ca="1" si="19"/>
        <v>0.74071521208633417</v>
      </c>
      <c r="V111" s="7"/>
      <c r="W111" s="28">
        <f t="shared" ca="1" si="20"/>
        <v>0.6591029984407264</v>
      </c>
      <c r="X111" s="27">
        <f t="shared" ca="1" si="24"/>
        <v>213.86769908207202</v>
      </c>
      <c r="Y111" s="7"/>
      <c r="Z111" s="28">
        <f t="shared" si="23"/>
        <v>213.86699999999993</v>
      </c>
      <c r="AA111" s="27">
        <f t="shared" si="21"/>
        <v>3.7326833113627118</v>
      </c>
      <c r="AB111" s="7"/>
      <c r="AC111" s="28">
        <f t="shared" ca="1" si="13"/>
        <v>6.9908207208868589E-4</v>
      </c>
      <c r="AD111" s="27"/>
      <c r="AE111" s="7"/>
    </row>
    <row r="112" spans="1:31" s="26" customFormat="1" x14ac:dyDescent="0.25">
      <c r="A112" s="26">
        <v>27</v>
      </c>
      <c r="B112" s="26">
        <v>-629</v>
      </c>
      <c r="C112" s="26">
        <v>11963</v>
      </c>
      <c r="D112" s="26">
        <v>14677</v>
      </c>
      <c r="E112" s="26">
        <v>14275</v>
      </c>
      <c r="F112" s="26">
        <v>11559</v>
      </c>
      <c r="G112" s="27"/>
      <c r="H112" s="7"/>
      <c r="I112" s="28">
        <f t="shared" si="14"/>
        <v>-2312</v>
      </c>
      <c r="J112" s="27">
        <f t="shared" si="14"/>
        <v>3118</v>
      </c>
      <c r="K112" s="7"/>
      <c r="L112" s="124">
        <f t="shared" si="22"/>
        <v>0.58635716507704472</v>
      </c>
      <c r="M112" s="27">
        <f t="shared" ca="1" si="15"/>
        <v>5.3306090621683786E-6</v>
      </c>
      <c r="N112" s="44"/>
      <c r="O112" s="44"/>
      <c r="P112" s="7"/>
      <c r="Q112" s="28">
        <f t="shared" ca="1" si="16"/>
        <v>-2271.90356756954</v>
      </c>
      <c r="R112" s="27">
        <f t="shared" ca="1" si="17"/>
        <v>3096.8925844644973</v>
      </c>
      <c r="S112" s="7"/>
      <c r="T112" s="28">
        <f t="shared" ca="1" si="18"/>
        <v>0.58772072165360512</v>
      </c>
      <c r="U112" s="27">
        <f t="shared" ca="1" si="19"/>
        <v>0.80463061288613846</v>
      </c>
      <c r="V112" s="7"/>
      <c r="W112" s="28">
        <f t="shared" ca="1" si="20"/>
        <v>0.58404835389763476</v>
      </c>
      <c r="X112" s="27">
        <f t="shared" ca="1" si="24"/>
        <v>208.17873907466344</v>
      </c>
      <c r="Y112" s="7"/>
      <c r="Z112" s="28">
        <f t="shared" si="23"/>
        <v>208.20599999999993</v>
      </c>
      <c r="AA112" s="27">
        <f t="shared" si="21"/>
        <v>3.6338802224073126</v>
      </c>
      <c r="AB112" s="7"/>
      <c r="AC112" s="28">
        <f t="shared" ca="1" si="13"/>
        <v>-2.7260925336491937E-2</v>
      </c>
      <c r="AD112" s="27"/>
      <c r="AE112" s="7"/>
    </row>
    <row r="113" spans="1:31" s="26" customFormat="1" x14ac:dyDescent="0.25">
      <c r="A113" s="26">
        <v>28</v>
      </c>
      <c r="B113" s="26">
        <v>-605</v>
      </c>
      <c r="C113" s="26">
        <v>12128</v>
      </c>
      <c r="D113" s="26">
        <v>14778</v>
      </c>
      <c r="E113" s="26">
        <v>14136</v>
      </c>
      <c r="F113" s="26">
        <v>11463</v>
      </c>
      <c r="G113" s="27"/>
      <c r="H113" s="7"/>
      <c r="I113" s="28">
        <f t="shared" si="14"/>
        <v>-2008</v>
      </c>
      <c r="J113" s="27">
        <f t="shared" si="14"/>
        <v>3315</v>
      </c>
      <c r="K113" s="7"/>
      <c r="L113" s="124">
        <f t="shared" si="22"/>
        <v>0.50712764811204691</v>
      </c>
      <c r="M113" s="27">
        <f t="shared" ca="1" si="15"/>
        <v>3.8264833389258968E-6</v>
      </c>
      <c r="N113" s="44"/>
      <c r="O113" s="44"/>
      <c r="P113" s="7"/>
      <c r="Q113" s="28">
        <f t="shared" ca="1" si="16"/>
        <v>-1967.90356756954</v>
      </c>
      <c r="R113" s="27">
        <f t="shared" ca="1" si="17"/>
        <v>3293.8925844644973</v>
      </c>
      <c r="S113" s="7"/>
      <c r="T113" s="28">
        <f t="shared" ca="1" si="18"/>
        <v>0.50907869567455688</v>
      </c>
      <c r="U113" s="27">
        <f t="shared" ca="1" si="19"/>
        <v>0.85581489726646953</v>
      </c>
      <c r="V113" s="7"/>
      <c r="W113" s="28">
        <f t="shared" ca="1" si="20"/>
        <v>0.50517150820423717</v>
      </c>
      <c r="X113" s="27">
        <f t="shared" ca="1" si="24"/>
        <v>202.75693880516758</v>
      </c>
      <c r="Y113" s="7"/>
      <c r="Z113" s="28">
        <f t="shared" si="23"/>
        <v>202.76099999999994</v>
      </c>
      <c r="AA113" s="27">
        <f t="shared" si="21"/>
        <v>3.5388470446362215</v>
      </c>
      <c r="AB113" s="7"/>
      <c r="AC113" s="28">
        <f t="shared" ca="1" si="13"/>
        <v>-4.0611948323601155E-3</v>
      </c>
      <c r="AD113" s="27"/>
      <c r="AE113" s="7"/>
    </row>
    <row r="114" spans="1:31" s="26" customFormat="1" x14ac:dyDescent="0.25">
      <c r="A114" s="26">
        <v>29</v>
      </c>
      <c r="B114" s="26">
        <v>-606</v>
      </c>
      <c r="C114" s="26">
        <v>12278</v>
      </c>
      <c r="D114" s="26">
        <v>14857</v>
      </c>
      <c r="E114" s="26">
        <v>13959</v>
      </c>
      <c r="F114" s="26">
        <v>11369</v>
      </c>
      <c r="G114" s="27"/>
      <c r="H114" s="7"/>
      <c r="I114" s="28">
        <f t="shared" si="14"/>
        <v>-1681</v>
      </c>
      <c r="J114" s="27">
        <f t="shared" si="14"/>
        <v>3488</v>
      </c>
      <c r="K114" s="7"/>
      <c r="L114" s="124">
        <f t="shared" si="22"/>
        <v>0.4231789802930338</v>
      </c>
      <c r="M114" s="27">
        <f t="shared" ca="1" si="15"/>
        <v>7.8723044619183218E-6</v>
      </c>
      <c r="N114" s="44"/>
      <c r="O114" s="44"/>
      <c r="P114" s="7"/>
      <c r="Q114" s="28">
        <f t="shared" ca="1" si="16"/>
        <v>-1640.90356756954</v>
      </c>
      <c r="R114" s="27">
        <f t="shared" ca="1" si="17"/>
        <v>3466.8925844644973</v>
      </c>
      <c r="S114" s="7"/>
      <c r="T114" s="28">
        <f t="shared" ca="1" si="18"/>
        <v>0.42448677957209396</v>
      </c>
      <c r="U114" s="27">
        <f t="shared" ca="1" si="19"/>
        <v>0.90076353278828314</v>
      </c>
      <c r="V114" s="7"/>
      <c r="W114" s="28">
        <f t="shared" ca="1" si="20"/>
        <v>0.42037321756929569</v>
      </c>
      <c r="X114" s="27">
        <f t="shared" ca="1" si="24"/>
        <v>197.22215727171715</v>
      </c>
      <c r="Y114" s="7"/>
      <c r="Z114" s="28">
        <f t="shared" si="23"/>
        <v>197.30699999999993</v>
      </c>
      <c r="AA114" s="27">
        <f t="shared" si="21"/>
        <v>3.4436567872324506</v>
      </c>
      <c r="AB114" s="7"/>
      <c r="AC114" s="28">
        <f t="shared" ca="1" si="13"/>
        <v>-8.4842728282779944E-2</v>
      </c>
      <c r="AD114" s="27"/>
      <c r="AE114" s="7"/>
    </row>
    <row r="115" spans="1:31" s="26" customFormat="1" x14ac:dyDescent="0.25">
      <c r="A115" s="26">
        <v>30</v>
      </c>
      <c r="B115" s="26">
        <v>-635</v>
      </c>
      <c r="C115" s="26">
        <v>12460</v>
      </c>
      <c r="D115" s="26">
        <v>14940</v>
      </c>
      <c r="E115" s="26">
        <v>13787</v>
      </c>
      <c r="F115" s="26">
        <v>11293</v>
      </c>
      <c r="G115" s="27"/>
      <c r="H115" s="7"/>
      <c r="I115" s="28">
        <f t="shared" si="14"/>
        <v>-1327</v>
      </c>
      <c r="J115" s="27">
        <f t="shared" si="14"/>
        <v>3647</v>
      </c>
      <c r="K115" s="7"/>
      <c r="L115" s="124">
        <f t="shared" si="22"/>
        <v>0.33111477600337363</v>
      </c>
      <c r="M115" s="27">
        <f t="shared" ca="1" si="15"/>
        <v>6.2897950934579604E-6</v>
      </c>
      <c r="N115" s="44"/>
      <c r="O115" s="44"/>
      <c r="P115" s="7"/>
      <c r="Q115" s="28">
        <f t="shared" ca="1" si="16"/>
        <v>-1286.90356756954</v>
      </c>
      <c r="R115" s="27">
        <f t="shared" ca="1" si="17"/>
        <v>3625.8925844644973</v>
      </c>
      <c r="S115" s="7"/>
      <c r="T115" s="28">
        <f t="shared" ca="1" si="18"/>
        <v>0.33291020984649183</v>
      </c>
      <c r="U115" s="27">
        <f t="shared" ca="1" si="19"/>
        <v>0.94207470647596148</v>
      </c>
      <c r="V115" s="7"/>
      <c r="W115" s="28">
        <f t="shared" ca="1" si="20"/>
        <v>0.3286068296137038</v>
      </c>
      <c r="X115" s="27">
        <f t="shared" ca="1" si="24"/>
        <v>191.43375841474608</v>
      </c>
      <c r="Y115" s="7"/>
      <c r="Z115" s="28">
        <f t="shared" si="23"/>
        <v>191.59199999999993</v>
      </c>
      <c r="AA115" s="27">
        <f t="shared" si="21"/>
        <v>3.3439112204809747</v>
      </c>
      <c r="AB115" s="7"/>
      <c r="AC115" s="28">
        <f t="shared" ca="1" si="13"/>
        <v>-0.15824158525384746</v>
      </c>
      <c r="AD115" s="27"/>
      <c r="AE115" s="7"/>
    </row>
    <row r="116" spans="1:31" s="26" customFormat="1" x14ac:dyDescent="0.25">
      <c r="A116" s="26">
        <v>31</v>
      </c>
      <c r="B116" s="26">
        <v>-636</v>
      </c>
      <c r="C116" s="26">
        <v>12644</v>
      </c>
      <c r="D116" s="26">
        <v>14988</v>
      </c>
      <c r="E116" s="26">
        <v>13602</v>
      </c>
      <c r="F116" s="26">
        <v>11240</v>
      </c>
      <c r="G116" s="27"/>
      <c r="H116" s="7"/>
      <c r="I116" s="28">
        <f t="shared" si="14"/>
        <v>-958</v>
      </c>
      <c r="J116" s="27">
        <f t="shared" si="14"/>
        <v>3748</v>
      </c>
      <c r="K116" s="7"/>
      <c r="L116" s="124">
        <f t="shared" si="22"/>
        <v>0.23560616449081942</v>
      </c>
      <c r="M116" s="27">
        <f t="shared" ca="1" si="15"/>
        <v>6.6421336658922916E-6</v>
      </c>
      <c r="N116" s="44"/>
      <c r="O116" s="44"/>
      <c r="P116" s="7"/>
      <c r="Q116" s="28">
        <f t="shared" ca="1" si="16"/>
        <v>-917.90356756953997</v>
      </c>
      <c r="R116" s="27">
        <f t="shared" ca="1" si="17"/>
        <v>3726.8925844644973</v>
      </c>
      <c r="S116" s="7"/>
      <c r="T116" s="28">
        <f t="shared" ca="1" si="18"/>
        <v>0.23745327699692351</v>
      </c>
      <c r="U116" s="27">
        <f t="shared" ca="1" si="19"/>
        <v>0.96831639542222259</v>
      </c>
      <c r="V116" s="7"/>
      <c r="W116" s="28">
        <f t="shared" ca="1" si="20"/>
        <v>0.23302893076725217</v>
      </c>
      <c r="X116" s="27">
        <f t="shared" ca="1" si="24"/>
        <v>185.73552376842554</v>
      </c>
      <c r="Y116" s="7"/>
      <c r="Z116" s="28">
        <f t="shared" si="23"/>
        <v>185.86799999999994</v>
      </c>
      <c r="AA116" s="27">
        <f t="shared" si="21"/>
        <v>3.2440085740968194</v>
      </c>
      <c r="AB116" s="7"/>
      <c r="AC116" s="28">
        <f t="shared" ca="1" si="13"/>
        <v>-0.13247623157440103</v>
      </c>
      <c r="AD116" s="27"/>
      <c r="AE116" s="7"/>
    </row>
    <row r="117" spans="1:31" s="26" customFormat="1" x14ac:dyDescent="0.25">
      <c r="A117" s="26">
        <v>32</v>
      </c>
      <c r="B117" s="26">
        <v>-625</v>
      </c>
      <c r="C117" s="26">
        <v>12824</v>
      </c>
      <c r="D117" s="26">
        <v>15022</v>
      </c>
      <c r="E117" s="26">
        <v>13412</v>
      </c>
      <c r="F117" s="26">
        <v>11202</v>
      </c>
      <c r="G117" s="27"/>
      <c r="H117" s="7"/>
      <c r="I117" s="28">
        <f t="shared" si="14"/>
        <v>-588</v>
      </c>
      <c r="J117" s="27">
        <f t="shared" si="14"/>
        <v>3820</v>
      </c>
      <c r="K117" s="7"/>
      <c r="L117" s="124">
        <f t="shared" si="22"/>
        <v>0.13945462164511296</v>
      </c>
      <c r="M117" s="27">
        <f t="shared" ca="1" si="15"/>
        <v>4.9632573021373581E-6</v>
      </c>
      <c r="N117" s="44"/>
      <c r="O117" s="44"/>
      <c r="P117" s="7"/>
      <c r="Q117" s="28">
        <f t="shared" ca="1" si="16"/>
        <v>-547.90356756953997</v>
      </c>
      <c r="R117" s="27">
        <f t="shared" ca="1" si="17"/>
        <v>3798.8925844644973</v>
      </c>
      <c r="S117" s="7"/>
      <c r="T117" s="28">
        <f t="shared" ca="1" si="18"/>
        <v>0.1417376532724241</v>
      </c>
      <c r="U117" s="27">
        <f t="shared" ca="1" si="19"/>
        <v>0.98702334199777508</v>
      </c>
      <c r="V117" s="7"/>
      <c r="W117" s="28">
        <f t="shared" ca="1" si="20"/>
        <v>0.13722678473408528</v>
      </c>
      <c r="X117" s="27">
        <f t="shared" ca="1" si="24"/>
        <v>180.11952849047248</v>
      </c>
      <c r="Y117" s="7"/>
      <c r="Z117" s="28">
        <f t="shared" si="23"/>
        <v>180.24299999999994</v>
      </c>
      <c r="AA117" s="27">
        <f t="shared" si="21"/>
        <v>3.1458338036721378</v>
      </c>
      <c r="AB117" s="7"/>
      <c r="AC117" s="28">
        <f t="shared" ca="1" si="13"/>
        <v>-0.12347150952746233</v>
      </c>
      <c r="AD117" s="27"/>
      <c r="AE117" s="7"/>
    </row>
    <row r="118" spans="1:31" s="26" customFormat="1" x14ac:dyDescent="0.25">
      <c r="A118" s="26">
        <v>33</v>
      </c>
      <c r="B118" s="26">
        <v>-633</v>
      </c>
      <c r="C118" s="26">
        <v>13014</v>
      </c>
      <c r="D118" s="26">
        <v>15041</v>
      </c>
      <c r="E118" s="26">
        <v>13229</v>
      </c>
      <c r="F118" s="26">
        <v>11186</v>
      </c>
      <c r="G118" s="27"/>
      <c r="H118" s="7"/>
      <c r="I118" s="28">
        <f t="shared" si="14"/>
        <v>-215</v>
      </c>
      <c r="J118" s="27">
        <f t="shared" si="14"/>
        <v>3855</v>
      </c>
      <c r="K118" s="7"/>
      <c r="L118" s="124">
        <f t="shared" si="22"/>
        <v>4.070715782761912E-2</v>
      </c>
      <c r="M118" s="27">
        <f t="shared" ca="1" si="15"/>
        <v>2.1465230214092575E-10</v>
      </c>
      <c r="N118" s="44"/>
      <c r="O118" s="44"/>
      <c r="P118" s="7"/>
      <c r="Q118" s="28">
        <f t="shared" ca="1" si="16"/>
        <v>-174.90356756954</v>
      </c>
      <c r="R118" s="27">
        <f t="shared" ca="1" si="17"/>
        <v>3833.8925844644973</v>
      </c>
      <c r="S118" s="7"/>
      <c r="T118" s="28">
        <f t="shared" ca="1" si="18"/>
        <v>4.5245956923131478E-2</v>
      </c>
      <c r="U118" s="27">
        <f t="shared" ca="1" si="19"/>
        <v>0.99611699658311303</v>
      </c>
      <c r="V118" s="7"/>
      <c r="W118" s="28">
        <f t="shared" ca="1" si="20"/>
        <v>4.0692506810516511E-2</v>
      </c>
      <c r="X118" s="27">
        <f t="shared" ca="1" si="24"/>
        <v>174.54367768623092</v>
      </c>
      <c r="Y118" s="7"/>
      <c r="Z118" s="28">
        <f t="shared" si="23"/>
        <v>174.54599999999994</v>
      </c>
      <c r="AA118" s="27">
        <f t="shared" si="21"/>
        <v>3.0464023961860214</v>
      </c>
      <c r="AB118" s="7"/>
      <c r="AC118" s="28">
        <f t="shared" ca="1" si="13"/>
        <v>-2.3223137690138174E-3</v>
      </c>
      <c r="AD118" s="27"/>
      <c r="AE118" s="7"/>
    </row>
    <row r="119" spans="1:31" s="26" customFormat="1" x14ac:dyDescent="0.25">
      <c r="A119" s="26">
        <v>34</v>
      </c>
      <c r="B119" s="26">
        <v>-624</v>
      </c>
      <c r="C119" s="26">
        <v>13207</v>
      </c>
      <c r="D119" s="26">
        <v>15044</v>
      </c>
      <c r="E119" s="26">
        <v>13034</v>
      </c>
      <c r="F119" s="26">
        <v>11185</v>
      </c>
      <c r="G119" s="27"/>
      <c r="H119" s="7"/>
      <c r="I119" s="28">
        <f t="shared" si="14"/>
        <v>173</v>
      </c>
      <c r="J119" s="27">
        <f t="shared" si="14"/>
        <v>3859</v>
      </c>
      <c r="K119" s="7"/>
      <c r="L119" s="124">
        <f t="shared" si="22"/>
        <v>-5.7034675462954966E-2</v>
      </c>
      <c r="M119" s="27">
        <f t="shared" ca="1" si="15"/>
        <v>7.0260902510263477E-6</v>
      </c>
      <c r="N119" s="44"/>
      <c r="O119" s="44"/>
      <c r="P119" s="7"/>
      <c r="Q119" s="28">
        <f t="shared" ca="1" si="16"/>
        <v>213.09643243046</v>
      </c>
      <c r="R119" s="27">
        <f t="shared" ca="1" si="17"/>
        <v>3837.8925844644973</v>
      </c>
      <c r="S119" s="7"/>
      <c r="T119" s="28">
        <f t="shared" ca="1" si="18"/>
        <v>-5.512610255012735E-2</v>
      </c>
      <c r="U119" s="27">
        <f t="shared" ca="1" si="19"/>
        <v>0.997156271392866</v>
      </c>
      <c r="V119" s="7"/>
      <c r="W119" s="28">
        <f t="shared" ca="1" si="20"/>
        <v>-5.9685352782250234E-2</v>
      </c>
      <c r="X119" s="27">
        <f t="shared" ca="1" si="24"/>
        <v>168.77899644202535</v>
      </c>
      <c r="Y119" s="7"/>
      <c r="Z119" s="28">
        <f t="shared" si="23"/>
        <v>168.92999999999995</v>
      </c>
      <c r="AA119" s="27">
        <f t="shared" si="21"/>
        <v>2.94838470539402</v>
      </c>
      <c r="AB119" s="7"/>
      <c r="AC119" s="28">
        <f t="shared" ca="1" si="13"/>
        <v>-0.15100355797460452</v>
      </c>
      <c r="AD119" s="27"/>
      <c r="AE119" s="7"/>
    </row>
    <row r="120" spans="1:31" s="26" customFormat="1" x14ac:dyDescent="0.25">
      <c r="A120" s="26">
        <v>35</v>
      </c>
      <c r="B120" s="26">
        <v>-619</v>
      </c>
      <c r="C120" s="26">
        <v>13391</v>
      </c>
      <c r="D120" s="26">
        <v>15019</v>
      </c>
      <c r="E120" s="26">
        <v>12847</v>
      </c>
      <c r="F120" s="26">
        <v>11199</v>
      </c>
      <c r="G120" s="27"/>
      <c r="H120" s="7"/>
      <c r="I120" s="28">
        <f t="shared" si="14"/>
        <v>544</v>
      </c>
      <c r="J120" s="27">
        <f t="shared" si="14"/>
        <v>3820</v>
      </c>
      <c r="K120" s="7"/>
      <c r="L120" s="124">
        <f t="shared" si="22"/>
        <v>-0.15345495499853956</v>
      </c>
      <c r="M120" s="27">
        <f t="shared" ca="1" si="15"/>
        <v>4.6629688947725136E-6</v>
      </c>
      <c r="N120" s="44"/>
      <c r="O120" s="44"/>
      <c r="P120" s="7"/>
      <c r="Q120" s="28">
        <f t="shared" ca="1" si="16"/>
        <v>584.09643243046003</v>
      </c>
      <c r="R120" s="27">
        <f t="shared" ca="1" si="17"/>
        <v>3798.8925844644973</v>
      </c>
      <c r="S120" s="7"/>
      <c r="T120" s="28">
        <f t="shared" ca="1" si="18"/>
        <v>-0.15110041714955783</v>
      </c>
      <c r="U120" s="27">
        <f t="shared" ca="1" si="19"/>
        <v>0.98702334199777508</v>
      </c>
      <c r="V120" s="7"/>
      <c r="W120" s="28">
        <f t="shared" ca="1" si="20"/>
        <v>-0.15561434586051257</v>
      </c>
      <c r="X120" s="27">
        <f t="shared" ca="1" si="24"/>
        <v>163.24486316746174</v>
      </c>
      <c r="Y120" s="7"/>
      <c r="Z120" s="28">
        <f t="shared" si="23"/>
        <v>163.35899999999995</v>
      </c>
      <c r="AA120" s="27">
        <f t="shared" si="21"/>
        <v>2.851152412765416</v>
      </c>
      <c r="AB120" s="7"/>
      <c r="AC120" s="28">
        <f t="shared" ca="1" si="13"/>
        <v>-0.1141368325382075</v>
      </c>
      <c r="AD120" s="27"/>
      <c r="AE120" s="7"/>
    </row>
    <row r="121" spans="1:31" s="26" customFormat="1" x14ac:dyDescent="0.25">
      <c r="A121" s="26">
        <v>36</v>
      </c>
      <c r="B121" s="26">
        <v>-612</v>
      </c>
      <c r="C121" s="26">
        <v>13575</v>
      </c>
      <c r="D121" s="26">
        <v>14983</v>
      </c>
      <c r="E121" s="26">
        <v>12667</v>
      </c>
      <c r="F121" s="26">
        <v>11243</v>
      </c>
      <c r="G121" s="27"/>
      <c r="H121" s="7"/>
      <c r="I121" s="28">
        <f t="shared" si="14"/>
        <v>908</v>
      </c>
      <c r="J121" s="27">
        <f t="shared" si="14"/>
        <v>3740</v>
      </c>
      <c r="K121" s="7"/>
      <c r="L121" s="124">
        <f t="shared" si="22"/>
        <v>-0.24736308207230481</v>
      </c>
      <c r="M121" s="27">
        <f t="shared" ca="1" si="15"/>
        <v>5.3856566023056E-6</v>
      </c>
      <c r="N121" s="44"/>
      <c r="O121" s="44"/>
      <c r="P121" s="7"/>
      <c r="Q121" s="28">
        <f t="shared" ca="1" si="16"/>
        <v>948.09643243046003</v>
      </c>
      <c r="R121" s="27">
        <f t="shared" ca="1" si="17"/>
        <v>3718.8925844644973</v>
      </c>
      <c r="S121" s="7"/>
      <c r="T121" s="28">
        <f t="shared" ca="1" si="18"/>
        <v>-0.24526389562447076</v>
      </c>
      <c r="U121" s="27">
        <f t="shared" ca="1" si="19"/>
        <v>0.96623784580271677</v>
      </c>
      <c r="V121" s="7"/>
      <c r="W121" s="28">
        <f t="shared" ca="1" si="20"/>
        <v>-0.24968378382011852</v>
      </c>
      <c r="X121" s="27">
        <f t="shared" ca="1" si="24"/>
        <v>157.71562619999088</v>
      </c>
      <c r="Y121" s="7"/>
      <c r="Z121" s="28">
        <f t="shared" si="23"/>
        <v>157.85099999999994</v>
      </c>
      <c r="AA121" s="27">
        <f t="shared" si="21"/>
        <v>2.755019677565568</v>
      </c>
      <c r="AB121" s="7"/>
      <c r="AC121" s="28">
        <f t="shared" ca="1" si="13"/>
        <v>-0.13537380000906296</v>
      </c>
      <c r="AD121" s="27"/>
      <c r="AE121" s="7"/>
    </row>
    <row r="122" spans="1:31" s="26" customFormat="1" x14ac:dyDescent="0.25">
      <c r="A122" s="26">
        <v>37</v>
      </c>
      <c r="B122" s="26">
        <v>-616</v>
      </c>
      <c r="C122" s="26">
        <v>13751</v>
      </c>
      <c r="D122" s="26">
        <v>14929</v>
      </c>
      <c r="E122" s="26">
        <v>12488</v>
      </c>
      <c r="F122" s="26">
        <v>11294</v>
      </c>
      <c r="G122" s="27"/>
      <c r="H122" s="7"/>
      <c r="I122" s="28">
        <f t="shared" si="14"/>
        <v>1263</v>
      </c>
      <c r="J122" s="27">
        <f t="shared" si="14"/>
        <v>3635</v>
      </c>
      <c r="K122" s="7"/>
      <c r="L122" s="124">
        <f t="shared" si="22"/>
        <v>-0.33957634732558373</v>
      </c>
      <c r="M122" s="27">
        <f t="shared" ca="1" si="15"/>
        <v>3.308532117873953E-6</v>
      </c>
      <c r="N122" s="44"/>
      <c r="O122" s="44"/>
      <c r="P122" s="7"/>
      <c r="Q122" s="28">
        <f t="shared" ca="1" si="16"/>
        <v>1303.09643243046</v>
      </c>
      <c r="R122" s="27">
        <f t="shared" ca="1" si="17"/>
        <v>3613.8925844644973</v>
      </c>
      <c r="S122" s="7"/>
      <c r="T122" s="28">
        <f t="shared" ca="1" si="18"/>
        <v>-0.33709915622500397</v>
      </c>
      <c r="U122" s="27">
        <f t="shared" ca="1" si="19"/>
        <v>0.93895688204670269</v>
      </c>
      <c r="V122" s="7"/>
      <c r="W122" s="28">
        <f t="shared" ca="1" si="20"/>
        <v>-0.34139528441022243</v>
      </c>
      <c r="X122" s="27">
        <f t="shared" ca="1" si="24"/>
        <v>152.22362326361667</v>
      </c>
      <c r="Y122" s="7"/>
      <c r="Z122" s="28">
        <f t="shared" si="23"/>
        <v>152.30699999999993</v>
      </c>
      <c r="AA122" s="27">
        <f t="shared" si="21"/>
        <v>2.6582586238350023</v>
      </c>
      <c r="AB122" s="7"/>
      <c r="AC122" s="28">
        <f t="shared" ca="1" si="13"/>
        <v>-8.3376736383257821E-2</v>
      </c>
      <c r="AD122" s="27"/>
      <c r="AE122" s="7"/>
    </row>
    <row r="123" spans="1:31" s="26" customFormat="1" x14ac:dyDescent="0.25">
      <c r="A123" s="26">
        <v>38</v>
      </c>
      <c r="B123" s="26">
        <v>-614</v>
      </c>
      <c r="C123" s="26">
        <v>13933</v>
      </c>
      <c r="D123" s="26">
        <v>14868</v>
      </c>
      <c r="E123" s="26">
        <v>12321</v>
      </c>
      <c r="F123" s="26">
        <v>11375</v>
      </c>
      <c r="G123" s="27"/>
      <c r="H123" s="7"/>
      <c r="I123" s="28">
        <f t="shared" si="14"/>
        <v>1612</v>
      </c>
      <c r="J123" s="27">
        <f t="shared" si="14"/>
        <v>3493</v>
      </c>
      <c r="K123" s="7"/>
      <c r="L123" s="124">
        <f t="shared" si="22"/>
        <v>-0.42832953984461447</v>
      </c>
      <c r="M123" s="27">
        <f t="shared" ca="1" si="15"/>
        <v>1.0119618881330316E-5</v>
      </c>
      <c r="N123" s="44"/>
      <c r="O123" s="44"/>
      <c r="P123" s="7"/>
      <c r="Q123" s="28">
        <f t="shared" ca="1" si="16"/>
        <v>1652.09643243046</v>
      </c>
      <c r="R123" s="27">
        <f t="shared" ca="1" si="17"/>
        <v>3471.8925844644973</v>
      </c>
      <c r="S123" s="7"/>
      <c r="T123" s="28">
        <f t="shared" ca="1" si="18"/>
        <v>-0.42738227157595066</v>
      </c>
      <c r="U123" s="27">
        <f t="shared" ca="1" si="19"/>
        <v>0.90206262630047429</v>
      </c>
      <c r="V123" s="7"/>
      <c r="W123" s="28">
        <f t="shared" ca="1" si="20"/>
        <v>-0.43151067468635418</v>
      </c>
      <c r="X123" s="27">
        <f t="shared" ca="1" si="24"/>
        <v>146.63979367252159</v>
      </c>
      <c r="Y123" s="7"/>
      <c r="Z123" s="28">
        <f t="shared" si="23"/>
        <v>146.78099999999992</v>
      </c>
      <c r="AA123" s="27">
        <f t="shared" si="21"/>
        <v>2.5618117293697953</v>
      </c>
      <c r="AB123" s="7"/>
      <c r="AC123" s="28">
        <f t="shared" ca="1" si="13"/>
        <v>-0.14120632747832929</v>
      </c>
      <c r="AD123" s="27"/>
      <c r="AE123" s="7"/>
    </row>
    <row r="124" spans="1:31" s="26" customFormat="1" x14ac:dyDescent="0.25">
      <c r="A124" s="26">
        <v>39</v>
      </c>
      <c r="B124" s="26">
        <v>-639</v>
      </c>
      <c r="C124" s="26">
        <v>14101</v>
      </c>
      <c r="D124" s="26">
        <v>14769</v>
      </c>
      <c r="E124" s="26">
        <v>12144</v>
      </c>
      <c r="F124" s="26">
        <v>11464</v>
      </c>
      <c r="G124" s="27"/>
      <c r="H124" s="7"/>
      <c r="I124" s="28">
        <f t="shared" si="14"/>
        <v>1957</v>
      </c>
      <c r="J124" s="27">
        <f t="shared" si="14"/>
        <v>3305</v>
      </c>
      <c r="K124" s="7"/>
      <c r="L124" s="124">
        <f t="shared" si="22"/>
        <v>-0.51645699745739604</v>
      </c>
      <c r="M124" s="27">
        <f t="shared" ca="1" si="15"/>
        <v>1.664357747936237E-5</v>
      </c>
      <c r="N124" s="44"/>
      <c r="O124" s="44"/>
      <c r="P124" s="7"/>
      <c r="Q124" s="28">
        <f t="shared" ca="1" si="16"/>
        <v>1997.09643243046</v>
      </c>
      <c r="R124" s="27">
        <f t="shared" ca="1" si="17"/>
        <v>3283.8925844644973</v>
      </c>
      <c r="S124" s="7"/>
      <c r="T124" s="28">
        <f t="shared" ca="1" si="18"/>
        <v>-0.51663062342717314</v>
      </c>
      <c r="U124" s="27">
        <f t="shared" ca="1" si="19"/>
        <v>0.85321671024208723</v>
      </c>
      <c r="V124" s="7"/>
      <c r="W124" s="28">
        <f t="shared" ca="1" si="20"/>
        <v>-0.52053665154559547</v>
      </c>
      <c r="X124" s="27">
        <f t="shared" ca="1" si="24"/>
        <v>140.81754592841219</v>
      </c>
      <c r="Y124" s="7"/>
      <c r="Z124" s="28">
        <f t="shared" si="23"/>
        <v>141.02999999999992</v>
      </c>
      <c r="AA124" s="27">
        <f t="shared" si="21"/>
        <v>2.4614378440876012</v>
      </c>
      <c r="AB124" s="7"/>
      <c r="AC124" s="28">
        <f t="shared" ca="1" si="13"/>
        <v>-0.21245407158772878</v>
      </c>
      <c r="AD124" s="27"/>
      <c r="AE124" s="7"/>
    </row>
    <row r="125" spans="1:31" s="26" customFormat="1" x14ac:dyDescent="0.25">
      <c r="A125" s="26">
        <v>40</v>
      </c>
      <c r="B125" s="26">
        <v>-635</v>
      </c>
      <c r="C125" s="26">
        <v>14251</v>
      </c>
      <c r="D125" s="26">
        <v>14661</v>
      </c>
      <c r="E125" s="26">
        <v>11982</v>
      </c>
      <c r="F125" s="26">
        <v>11568</v>
      </c>
      <c r="G125" s="27"/>
      <c r="H125" s="7"/>
      <c r="I125" s="28">
        <f t="shared" si="14"/>
        <v>2269</v>
      </c>
      <c r="J125" s="27">
        <f t="shared" si="14"/>
        <v>3093</v>
      </c>
      <c r="K125" s="7"/>
      <c r="L125" s="124">
        <f t="shared" si="22"/>
        <v>-0.59888399870681941</v>
      </c>
      <c r="M125" s="27">
        <f t="shared" ca="1" si="15"/>
        <v>4.4657590240688961E-6</v>
      </c>
      <c r="N125" s="44"/>
      <c r="O125" s="44"/>
      <c r="P125" s="7"/>
      <c r="Q125" s="28">
        <f t="shared" ca="1" si="16"/>
        <v>2309.09643243046</v>
      </c>
      <c r="R125" s="27">
        <f t="shared" ca="1" si="17"/>
        <v>3071.8925844644973</v>
      </c>
      <c r="S125" s="7"/>
      <c r="T125" s="28">
        <f t="shared" ca="1" si="18"/>
        <v>-0.59734217640566989</v>
      </c>
      <c r="U125" s="27">
        <f t="shared" ca="1" si="19"/>
        <v>0.7981351453251827</v>
      </c>
      <c r="V125" s="7"/>
      <c r="W125" s="28">
        <f t="shared" ca="1" si="20"/>
        <v>-0.60099723296360896</v>
      </c>
      <c r="X125" s="27">
        <f t="shared" ca="1" si="24"/>
        <v>135.22456644615932</v>
      </c>
      <c r="Y125" s="7"/>
      <c r="Z125" s="28">
        <f t="shared" si="23"/>
        <v>135.31499999999991</v>
      </c>
      <c r="AA125" s="27">
        <f t="shared" si="21"/>
        <v>2.3616922773361253</v>
      </c>
      <c r="AB125" s="7"/>
      <c r="AC125" s="28">
        <f t="shared" ca="1" si="13"/>
        <v>-9.0433553840597369E-2</v>
      </c>
      <c r="AD125" s="27"/>
      <c r="AE125" s="7"/>
    </row>
    <row r="126" spans="1:31" s="26" customFormat="1" x14ac:dyDescent="0.25">
      <c r="A126" s="26">
        <v>41</v>
      </c>
      <c r="B126" s="26">
        <v>-630</v>
      </c>
      <c r="C126" s="26">
        <v>14407</v>
      </c>
      <c r="D126" s="26">
        <v>14545</v>
      </c>
      <c r="E126" s="26">
        <v>11842</v>
      </c>
      <c r="F126" s="26">
        <v>11695</v>
      </c>
      <c r="G126" s="27"/>
      <c r="H126" s="7"/>
      <c r="I126" s="28">
        <f t="shared" si="14"/>
        <v>2565</v>
      </c>
      <c r="J126" s="27">
        <f t="shared" si="14"/>
        <v>2850</v>
      </c>
      <c r="K126" s="7"/>
      <c r="L126" s="124">
        <f t="shared" si="22"/>
        <v>-0.67478019282783896</v>
      </c>
      <c r="M126" s="27">
        <f t="shared" ca="1" si="15"/>
        <v>6.2585143818361772E-6</v>
      </c>
      <c r="N126" s="44"/>
      <c r="O126" s="44"/>
      <c r="P126" s="7"/>
      <c r="Q126" s="28">
        <f t="shared" ca="1" si="16"/>
        <v>2605.09643243046</v>
      </c>
      <c r="R126" s="27">
        <f t="shared" ca="1" si="17"/>
        <v>2828.8925844644973</v>
      </c>
      <c r="S126" s="7"/>
      <c r="T126" s="28">
        <f t="shared" ca="1" si="18"/>
        <v>-0.67391467538526939</v>
      </c>
      <c r="U126" s="27">
        <f t="shared" ca="1" si="19"/>
        <v>0.73499920063269319</v>
      </c>
      <c r="V126" s="7"/>
      <c r="W126" s="28">
        <f t="shared" ca="1" si="20"/>
        <v>-0.67728189512464332</v>
      </c>
      <c r="X126" s="27">
        <f t="shared" ca="1" si="24"/>
        <v>129.54465071532024</v>
      </c>
      <c r="Y126" s="7"/>
      <c r="Z126" s="28">
        <f t="shared" si="23"/>
        <v>129.64499999999992</v>
      </c>
      <c r="AA126" s="27">
        <f t="shared" si="21"/>
        <v>2.2627321087480472</v>
      </c>
      <c r="AB126" s="7"/>
      <c r="AC126" s="28">
        <f t="shared" ca="1" si="13"/>
        <v>-0.1003492846796803</v>
      </c>
      <c r="AD126" s="27"/>
      <c r="AE126" s="7"/>
    </row>
    <row r="127" spans="1:31" s="26" customFormat="1" x14ac:dyDescent="0.25">
      <c r="A127" s="26">
        <v>42</v>
      </c>
      <c r="B127" s="26">
        <v>-618</v>
      </c>
      <c r="C127" s="26">
        <v>14533</v>
      </c>
      <c r="D127" s="26">
        <v>14401</v>
      </c>
      <c r="E127" s="26">
        <v>11697</v>
      </c>
      <c r="F127" s="26">
        <v>11822</v>
      </c>
      <c r="G127" s="27"/>
      <c r="H127" s="7"/>
      <c r="I127" s="28">
        <f t="shared" si="14"/>
        <v>2836</v>
      </c>
      <c r="J127" s="27">
        <f t="shared" si="14"/>
        <v>2579</v>
      </c>
      <c r="K127" s="7"/>
      <c r="L127" s="124">
        <f t="shared" si="22"/>
        <v>-0.74281916098000333</v>
      </c>
      <c r="M127" s="27">
        <f t="shared" ca="1" si="15"/>
        <v>1.8035295496273147E-5</v>
      </c>
      <c r="N127" s="44"/>
      <c r="O127" s="44"/>
      <c r="P127" s="7"/>
      <c r="Q127" s="28">
        <f t="shared" ca="1" si="16"/>
        <v>2876.09643243046</v>
      </c>
      <c r="R127" s="27">
        <f t="shared" ca="1" si="17"/>
        <v>2557.8925844644973</v>
      </c>
      <c r="S127" s="7"/>
      <c r="T127" s="28">
        <f t="shared" ca="1" si="18"/>
        <v>-0.74401990249159189</v>
      </c>
      <c r="U127" s="27">
        <f t="shared" ca="1" si="19"/>
        <v>0.66458833227193315</v>
      </c>
      <c r="V127" s="7"/>
      <c r="W127" s="28">
        <f t="shared" ca="1" si="20"/>
        <v>-0.74706595924413988</v>
      </c>
      <c r="X127" s="27">
        <f t="shared" ca="1" si="24"/>
        <v>123.86060635319467</v>
      </c>
      <c r="Y127" s="7"/>
      <c r="Z127" s="28">
        <f t="shared" si="23"/>
        <v>124.08299999999993</v>
      </c>
      <c r="AA127" s="27">
        <f t="shared" si="21"/>
        <v>2.1656568957521225</v>
      </c>
      <c r="AB127" s="7"/>
      <c r="AC127" s="28">
        <f t="shared" ca="1" si="13"/>
        <v>-0.22239364680525853</v>
      </c>
      <c r="AD127" s="27"/>
      <c r="AE127" s="7"/>
    </row>
    <row r="128" spans="1:31" s="26" customFormat="1" x14ac:dyDescent="0.25">
      <c r="A128" s="26">
        <v>43</v>
      </c>
      <c r="B128" s="26">
        <v>-624</v>
      </c>
      <c r="C128" s="26">
        <v>14654</v>
      </c>
      <c r="D128" s="26">
        <v>14260</v>
      </c>
      <c r="E128" s="26">
        <v>11585</v>
      </c>
      <c r="F128" s="26">
        <v>11970</v>
      </c>
      <c r="G128" s="27"/>
      <c r="H128" s="7"/>
      <c r="I128" s="28">
        <f t="shared" si="14"/>
        <v>3069</v>
      </c>
      <c r="J128" s="27">
        <f t="shared" si="14"/>
        <v>2290</v>
      </c>
      <c r="K128" s="7"/>
      <c r="L128" s="124">
        <f t="shared" si="22"/>
        <v>-0.8044194388698086</v>
      </c>
      <c r="M128" s="27">
        <f t="shared" ca="1" si="15"/>
        <v>6.6504570118078968E-6</v>
      </c>
      <c r="N128" s="44"/>
      <c r="O128" s="44"/>
      <c r="P128" s="7"/>
      <c r="Q128" s="28">
        <f t="shared" ca="1" si="16"/>
        <v>3109.09643243046</v>
      </c>
      <c r="R128" s="27">
        <f t="shared" ca="1" si="17"/>
        <v>2268.8925844644973</v>
      </c>
      <c r="S128" s="7"/>
      <c r="T128" s="28">
        <f t="shared" ca="1" si="18"/>
        <v>-0.80429487635053343</v>
      </c>
      <c r="U128" s="27">
        <f t="shared" ca="1" si="19"/>
        <v>0.58950072726728509</v>
      </c>
      <c r="V128" s="7"/>
      <c r="W128" s="28">
        <f t="shared" ca="1" si="20"/>
        <v>-0.80699828687072062</v>
      </c>
      <c r="X128" s="27">
        <f t="shared" ca="1" si="24"/>
        <v>118.35197595178494</v>
      </c>
      <c r="Y128" s="7"/>
      <c r="Z128" s="28">
        <f t="shared" si="23"/>
        <v>118.46699999999993</v>
      </c>
      <c r="AA128" s="27">
        <f t="shared" si="21"/>
        <v>2.0676392049601211</v>
      </c>
      <c r="AB128" s="7"/>
      <c r="AC128" s="28">
        <f t="shared" ca="1" si="13"/>
        <v>-0.11502404821499113</v>
      </c>
      <c r="AD128" s="27"/>
      <c r="AE128" s="7"/>
    </row>
    <row r="129" spans="1:31" s="26" customFormat="1" x14ac:dyDescent="0.25">
      <c r="A129" s="26">
        <v>44</v>
      </c>
      <c r="B129" s="26">
        <v>-609</v>
      </c>
      <c r="C129" s="26">
        <v>14757</v>
      </c>
      <c r="D129" s="26">
        <v>14110</v>
      </c>
      <c r="E129" s="26">
        <v>11484</v>
      </c>
      <c r="F129" s="26">
        <v>12129</v>
      </c>
      <c r="G129" s="27"/>
      <c r="H129" s="7"/>
      <c r="I129" s="28">
        <f t="shared" si="14"/>
        <v>3273</v>
      </c>
      <c r="J129" s="27">
        <f t="shared" si="14"/>
        <v>1981</v>
      </c>
      <c r="K129" s="7"/>
      <c r="L129" s="124">
        <f t="shared" si="22"/>
        <v>-0.85709641932661385</v>
      </c>
      <c r="M129" s="27">
        <f t="shared" ca="1" si="15"/>
        <v>5.3283655472063348E-6</v>
      </c>
      <c r="N129" s="44"/>
      <c r="O129" s="44"/>
      <c r="P129" s="7"/>
      <c r="Q129" s="28">
        <f t="shared" ca="1" si="16"/>
        <v>3313.09643243046</v>
      </c>
      <c r="R129" s="27">
        <f t="shared" ca="1" si="17"/>
        <v>1959.8925844644975</v>
      </c>
      <c r="S129" s="7"/>
      <c r="T129" s="28">
        <f t="shared" ca="1" si="18"/>
        <v>-0.85706781483647365</v>
      </c>
      <c r="U129" s="27">
        <f t="shared" ca="1" si="19"/>
        <v>0.50921674821387242</v>
      </c>
      <c r="V129" s="7"/>
      <c r="W129" s="28">
        <f t="shared" ca="1" si="20"/>
        <v>-0.85940474459554939</v>
      </c>
      <c r="X129" s="27">
        <f t="shared" ca="1" si="24"/>
        <v>112.85208151288077</v>
      </c>
      <c r="Y129" s="7"/>
      <c r="Z129" s="28">
        <f t="shared" si="23"/>
        <v>112.98599999999993</v>
      </c>
      <c r="AA129" s="27">
        <f t="shared" si="21"/>
        <v>1.9719777086583119</v>
      </c>
      <c r="AB129" s="7"/>
      <c r="AC129" s="28">
        <f t="shared" ca="1" si="13"/>
        <v>-0.13391848711916055</v>
      </c>
      <c r="AD129" s="27"/>
      <c r="AE129" s="7"/>
    </row>
    <row r="130" spans="1:31" s="26" customFormat="1" x14ac:dyDescent="0.25">
      <c r="A130" s="26">
        <v>45</v>
      </c>
      <c r="B130" s="26">
        <v>-609</v>
      </c>
      <c r="C130" s="26">
        <v>14848</v>
      </c>
      <c r="D130" s="26">
        <v>13946</v>
      </c>
      <c r="E130" s="26">
        <v>11399</v>
      </c>
      <c r="F130" s="26">
        <v>12290</v>
      </c>
      <c r="G130" s="27"/>
      <c r="H130" s="7"/>
      <c r="I130" s="28">
        <f t="shared" si="14"/>
        <v>3449</v>
      </c>
      <c r="J130" s="27">
        <f t="shared" si="14"/>
        <v>1656</v>
      </c>
      <c r="K130" s="7"/>
      <c r="L130" s="124">
        <f t="shared" si="22"/>
        <v>-0.90193530257956867</v>
      </c>
      <c r="M130" s="27">
        <f t="shared" ca="1" si="15"/>
        <v>6.8302497134809687E-6</v>
      </c>
      <c r="N130" s="44"/>
      <c r="O130" s="44"/>
      <c r="P130" s="7"/>
      <c r="Q130" s="28">
        <f t="shared" ca="1" si="16"/>
        <v>3489.09643243046</v>
      </c>
      <c r="R130" s="27">
        <f t="shared" ca="1" si="17"/>
        <v>1634.8925844644975</v>
      </c>
      <c r="S130" s="7"/>
      <c r="T130" s="28">
        <f t="shared" ca="1" si="18"/>
        <v>-0.90259740882434358</v>
      </c>
      <c r="U130" s="27">
        <f t="shared" ca="1" si="19"/>
        <v>0.42477566992144805</v>
      </c>
      <c r="V130" s="7"/>
      <c r="W130" s="28">
        <f t="shared" ca="1" si="20"/>
        <v>-0.9045487772233104</v>
      </c>
      <c r="X130" s="27">
        <f t="shared" ca="1" si="24"/>
        <v>107.35910830678955</v>
      </c>
      <c r="Y130" s="7"/>
      <c r="Z130" s="28">
        <f t="shared" si="23"/>
        <v>107.50499999999994</v>
      </c>
      <c r="AA130" s="27">
        <f t="shared" si="21"/>
        <v>1.8763162123565027</v>
      </c>
      <c r="AB130" s="7"/>
      <c r="AC130" s="28">
        <f t="shared" ca="1" si="13"/>
        <v>-0.14589169321038753</v>
      </c>
      <c r="AD130" s="27"/>
      <c r="AE130" s="7"/>
    </row>
    <row r="131" spans="1:31" s="26" customFormat="1" x14ac:dyDescent="0.25">
      <c r="A131" s="26">
        <v>46</v>
      </c>
      <c r="B131" s="26">
        <v>-639</v>
      </c>
      <c r="C131" s="26">
        <v>14915</v>
      </c>
      <c r="D131" s="26">
        <v>13769</v>
      </c>
      <c r="E131" s="26">
        <v>11318</v>
      </c>
      <c r="F131" s="26">
        <v>12465</v>
      </c>
      <c r="G131" s="27"/>
      <c r="H131" s="7"/>
      <c r="I131" s="28">
        <f t="shared" si="14"/>
        <v>3597</v>
      </c>
      <c r="J131" s="27">
        <f t="shared" si="14"/>
        <v>1304</v>
      </c>
      <c r="K131" s="7"/>
      <c r="L131" s="124">
        <f t="shared" si="22"/>
        <v>-0.94010913288093823</v>
      </c>
      <c r="M131" s="27">
        <f t="shared" ca="1" si="15"/>
        <v>5.3277226124848469E-6</v>
      </c>
      <c r="N131" s="44"/>
      <c r="O131" s="44"/>
      <c r="P131" s="7"/>
      <c r="Q131" s="28">
        <f t="shared" ca="1" si="16"/>
        <v>3637.09643243046</v>
      </c>
      <c r="R131" s="27">
        <f t="shared" ca="1" si="17"/>
        <v>1282.8925844644975</v>
      </c>
      <c r="S131" s="7"/>
      <c r="T131" s="28">
        <f t="shared" ca="1" si="18"/>
        <v>-0.94088365831414333</v>
      </c>
      <c r="U131" s="27">
        <f t="shared" ca="1" si="19"/>
        <v>0.33331948666319156</v>
      </c>
      <c r="V131" s="7"/>
      <c r="W131" s="28">
        <f t="shared" ca="1" si="20"/>
        <v>-0.94241731888134739</v>
      </c>
      <c r="X131" s="27">
        <f t="shared" ca="1" si="24"/>
        <v>101.68233746895032</v>
      </c>
      <c r="Y131" s="7"/>
      <c r="Z131" s="28">
        <f t="shared" si="23"/>
        <v>101.75399999999993</v>
      </c>
      <c r="AA131" s="27">
        <f t="shared" si="21"/>
        <v>1.7759423270743089</v>
      </c>
      <c r="AB131" s="7"/>
      <c r="AC131" s="28">
        <f t="shared" ca="1" si="13"/>
        <v>-7.1662531049611289E-2</v>
      </c>
      <c r="AD131" s="27"/>
      <c r="AE131" s="7"/>
    </row>
    <row r="132" spans="1:31" s="26" customFormat="1" x14ac:dyDescent="0.25">
      <c r="A132" s="26">
        <v>47</v>
      </c>
      <c r="B132" s="26">
        <v>-628</v>
      </c>
      <c r="C132" s="26">
        <v>14965</v>
      </c>
      <c r="D132" s="26">
        <v>13588</v>
      </c>
      <c r="E132" s="26">
        <v>11263</v>
      </c>
      <c r="F132" s="26">
        <v>12643</v>
      </c>
      <c r="G132" s="27"/>
      <c r="H132" s="7"/>
      <c r="I132" s="28">
        <f t="shared" si="14"/>
        <v>3702</v>
      </c>
      <c r="J132" s="27">
        <f t="shared" si="14"/>
        <v>945</v>
      </c>
      <c r="K132" s="7"/>
      <c r="L132" s="124">
        <f t="shared" si="22"/>
        <v>-0.96840614679262327</v>
      </c>
      <c r="M132" s="27">
        <f t="shared" ca="1" si="15"/>
        <v>5.5886873225856266E-7</v>
      </c>
      <c r="N132" s="44"/>
      <c r="O132" s="44"/>
      <c r="P132" s="7"/>
      <c r="Q132" s="28">
        <f t="shared" ca="1" si="16"/>
        <v>3742.09643243046</v>
      </c>
      <c r="R132" s="27">
        <f t="shared" ca="1" si="17"/>
        <v>923.89258446449753</v>
      </c>
      <c r="S132" s="7"/>
      <c r="T132" s="28">
        <f t="shared" ca="1" si="18"/>
        <v>-0.96804620018190668</v>
      </c>
      <c r="U132" s="27">
        <f t="shared" ca="1" si="19"/>
        <v>0.24004457248786742</v>
      </c>
      <c r="V132" s="7"/>
      <c r="W132" s="28">
        <f t="shared" ca="1" si="20"/>
        <v>-0.96915372202780603</v>
      </c>
      <c r="X132" s="27">
        <f t="shared" ca="1" si="24"/>
        <v>96.115704301741118</v>
      </c>
      <c r="Y132" s="7"/>
      <c r="Z132" s="28">
        <f t="shared" si="23"/>
        <v>96.101999999999933</v>
      </c>
      <c r="AA132" s="27">
        <f t="shared" si="21"/>
        <v>1.6772963177515894</v>
      </c>
      <c r="AB132" s="7"/>
      <c r="AC132" s="28">
        <f t="shared" ca="1" si="13"/>
        <v>1.3704301741185532E-2</v>
      </c>
      <c r="AD132" s="27"/>
      <c r="AE132" s="7"/>
    </row>
    <row r="133" spans="1:31" s="26" customFormat="1" x14ac:dyDescent="0.25">
      <c r="A133" s="26">
        <v>48</v>
      </c>
      <c r="B133" s="26">
        <v>-636</v>
      </c>
      <c r="C133" s="26">
        <v>15009</v>
      </c>
      <c r="D133" s="26">
        <v>13397</v>
      </c>
      <c r="E133" s="26">
        <v>11227</v>
      </c>
      <c r="F133" s="26">
        <v>12832</v>
      </c>
      <c r="G133" s="27"/>
      <c r="H133" s="7"/>
      <c r="I133" s="28">
        <f t="shared" si="14"/>
        <v>3782</v>
      </c>
      <c r="J133" s="27">
        <f t="shared" si="14"/>
        <v>565</v>
      </c>
      <c r="K133" s="7"/>
      <c r="L133" s="124">
        <f t="shared" si="22"/>
        <v>-0.98746523618194615</v>
      </c>
      <c r="M133" s="27">
        <f t="shared" ca="1" si="15"/>
        <v>3.7349643936198076E-6</v>
      </c>
      <c r="N133" s="44"/>
      <c r="O133" s="44"/>
      <c r="P133" s="7"/>
      <c r="Q133" s="28">
        <f t="shared" ca="1" si="16"/>
        <v>3822.09643243046</v>
      </c>
      <c r="R133" s="27">
        <f t="shared" ca="1" si="17"/>
        <v>543.89258446449753</v>
      </c>
      <c r="S133" s="7"/>
      <c r="T133" s="28">
        <f t="shared" ca="1" si="18"/>
        <v>-0.98874147017639313</v>
      </c>
      <c r="U133" s="27">
        <f t="shared" ca="1" si="19"/>
        <v>0.1413134655613405</v>
      </c>
      <c r="V133" s="7"/>
      <c r="W133" s="28">
        <f t="shared" ca="1" si="20"/>
        <v>-0.98939784177896273</v>
      </c>
      <c r="X133" s="27">
        <f t="shared" ca="1" si="24"/>
        <v>90.332832773147743</v>
      </c>
      <c r="Y133" s="7"/>
      <c r="Z133" s="28">
        <f t="shared" si="23"/>
        <v>90.377999999999929</v>
      </c>
      <c r="AA133" s="27">
        <f t="shared" si="21"/>
        <v>1.5773936713674339</v>
      </c>
      <c r="AB133" s="7"/>
      <c r="AC133" s="28">
        <f t="shared" ca="1" si="13"/>
        <v>-4.5167226852186104E-2</v>
      </c>
      <c r="AD133" s="27"/>
      <c r="AE133" s="7"/>
    </row>
    <row r="134" spans="1:31" s="26" customFormat="1" x14ac:dyDescent="0.25">
      <c r="A134" s="26">
        <v>49</v>
      </c>
      <c r="B134" s="26">
        <v>-629</v>
      </c>
      <c r="C134" s="26">
        <v>15024</v>
      </c>
      <c r="D134" s="26">
        <v>13214</v>
      </c>
      <c r="E134" s="26">
        <v>11211</v>
      </c>
      <c r="F134" s="26">
        <v>13022</v>
      </c>
      <c r="G134" s="27"/>
      <c r="H134" s="7"/>
      <c r="I134" s="28">
        <f t="shared" si="14"/>
        <v>3813</v>
      </c>
      <c r="J134" s="27">
        <f t="shared" si="14"/>
        <v>192</v>
      </c>
      <c r="K134" s="7"/>
      <c r="L134" s="124">
        <f t="shared" si="22"/>
        <v>-0.99662884023077736</v>
      </c>
      <c r="M134" s="27">
        <f t="shared" ca="1" si="15"/>
        <v>1.1933612440018371E-7</v>
      </c>
      <c r="N134" s="44"/>
      <c r="O134" s="44"/>
      <c r="P134" s="7"/>
      <c r="Q134" s="28">
        <f t="shared" ca="1" si="16"/>
        <v>3853.09643243046</v>
      </c>
      <c r="R134" s="27">
        <f t="shared" ca="1" si="17"/>
        <v>170.8925844644975</v>
      </c>
      <c r="S134" s="7"/>
      <c r="T134" s="28">
        <f t="shared" ca="1" si="18"/>
        <v>-0.99676088729925649</v>
      </c>
      <c r="U134" s="27">
        <f t="shared" ca="1" si="19"/>
        <v>4.440108955188115E-2</v>
      </c>
      <c r="V134" s="7"/>
      <c r="W134" s="28">
        <f t="shared" ca="1" si="20"/>
        <v>-0.99697429084142986</v>
      </c>
      <c r="X134" s="27">
        <f t="shared" ca="1" si="24"/>
        <v>84.754411678561496</v>
      </c>
      <c r="Y134" s="7"/>
      <c r="Z134" s="28">
        <f t="shared" si="23"/>
        <v>84.716999999999928</v>
      </c>
      <c r="AA134" s="27">
        <f t="shared" si="21"/>
        <v>1.4785905824120351</v>
      </c>
      <c r="AB134" s="7"/>
      <c r="AC134" s="28">
        <f t="shared" ca="1" si="13"/>
        <v>3.7411678561568351E-2</v>
      </c>
      <c r="AD134" s="27"/>
      <c r="AE134" s="7"/>
    </row>
    <row r="135" spans="1:31" s="26" customFormat="1" x14ac:dyDescent="0.25">
      <c r="A135" s="26">
        <v>50</v>
      </c>
      <c r="B135" s="26">
        <v>-629</v>
      </c>
      <c r="C135" s="26">
        <v>15014</v>
      </c>
      <c r="D135" s="26">
        <v>13014</v>
      </c>
      <c r="E135" s="26">
        <v>11209</v>
      </c>
      <c r="F135" s="26">
        <v>13204</v>
      </c>
      <c r="G135" s="27"/>
      <c r="H135" s="7"/>
      <c r="I135" s="28">
        <f t="shared" si="14"/>
        <v>3805</v>
      </c>
      <c r="J135" s="27">
        <f t="shared" si="14"/>
        <v>-190</v>
      </c>
      <c r="K135" s="7"/>
      <c r="L135" s="124">
        <f t="shared" si="22"/>
        <v>-0.9960703382050321</v>
      </c>
      <c r="M135" s="27">
        <f t="shared" ca="1" si="15"/>
        <v>2.6222559237878543E-6</v>
      </c>
      <c r="N135" s="44"/>
      <c r="O135" s="44"/>
      <c r="P135" s="7"/>
      <c r="Q135" s="28">
        <f t="shared" ca="1" si="16"/>
        <v>3845.09643243046</v>
      </c>
      <c r="R135" s="27">
        <f t="shared" ca="1" si="17"/>
        <v>-211.1074155355025</v>
      </c>
      <c r="S135" s="7"/>
      <c r="T135" s="28">
        <f t="shared" ca="1" si="18"/>
        <v>-0.99469136029980787</v>
      </c>
      <c r="U135" s="27">
        <f t="shared" ca="1" si="19"/>
        <v>-5.4849654779522236E-2</v>
      </c>
      <c r="V135" s="7"/>
      <c r="W135" s="28">
        <f t="shared" ca="1" si="20"/>
        <v>-0.99445100009216381</v>
      </c>
      <c r="X135" s="27">
        <f t="shared" ca="1" si="24"/>
        <v>79.047390084234564</v>
      </c>
      <c r="Y135" s="7"/>
      <c r="Z135" s="28">
        <f t="shared" si="23"/>
        <v>79.055999999999926</v>
      </c>
      <c r="AA135" s="27">
        <f t="shared" si="21"/>
        <v>1.3797874934566359</v>
      </c>
      <c r="AB135" s="7"/>
      <c r="AC135" s="28">
        <f t="shared" ca="1" si="13"/>
        <v>-8.609915765362075E-3</v>
      </c>
      <c r="AD135" s="27"/>
      <c r="AE135" s="7"/>
    </row>
    <row r="136" spans="1:31" s="26" customFormat="1" x14ac:dyDescent="0.25">
      <c r="A136" s="26">
        <v>51</v>
      </c>
      <c r="B136" s="26">
        <v>-612</v>
      </c>
      <c r="C136" s="26">
        <v>15000</v>
      </c>
      <c r="D136" s="26">
        <v>12834</v>
      </c>
      <c r="E136" s="26">
        <v>11230</v>
      </c>
      <c r="F136" s="26">
        <v>13391</v>
      </c>
      <c r="G136" s="27"/>
      <c r="H136" s="7"/>
      <c r="I136" s="28">
        <f t="shared" si="14"/>
        <v>3770</v>
      </c>
      <c r="J136" s="27">
        <f t="shared" si="14"/>
        <v>-557</v>
      </c>
      <c r="K136" s="7"/>
      <c r="L136" s="124">
        <f t="shared" si="22"/>
        <v>-0.98619998560324007</v>
      </c>
      <c r="M136" s="27">
        <f t="shared" ca="1" si="15"/>
        <v>1.535581383444973E-6</v>
      </c>
      <c r="N136" s="44"/>
      <c r="O136" s="44"/>
      <c r="P136" s="7"/>
      <c r="Q136" s="28">
        <f t="shared" ca="1" si="16"/>
        <v>3810.09643243046</v>
      </c>
      <c r="R136" s="27">
        <f t="shared" ca="1" si="17"/>
        <v>-578.10741553550247</v>
      </c>
      <c r="S136" s="7"/>
      <c r="T136" s="28">
        <f t="shared" ca="1" si="18"/>
        <v>-0.98563717967722009</v>
      </c>
      <c r="U136" s="27">
        <f t="shared" ca="1" si="19"/>
        <v>-0.15020311857435217</v>
      </c>
      <c r="V136" s="7"/>
      <c r="W136" s="28">
        <f t="shared" ca="1" si="20"/>
        <v>-0.98496079982885232</v>
      </c>
      <c r="X136" s="27">
        <f t="shared" ca="1" si="24"/>
        <v>73.533772970979044</v>
      </c>
      <c r="Y136" s="7"/>
      <c r="Z136" s="28">
        <f t="shared" si="23"/>
        <v>73.547999999999931</v>
      </c>
      <c r="AA136" s="27">
        <f t="shared" si="21"/>
        <v>1.2836547582567883</v>
      </c>
      <c r="AB136" s="7"/>
      <c r="AC136" s="28">
        <f t="shared" ca="1" si="13"/>
        <v>-1.4227029020887016E-2</v>
      </c>
      <c r="AD136" s="27"/>
      <c r="AE136" s="7"/>
    </row>
    <row r="137" spans="1:31" s="26" customFormat="1" x14ac:dyDescent="0.25">
      <c r="A137" s="26">
        <v>52</v>
      </c>
      <c r="B137" s="26">
        <v>-607</v>
      </c>
      <c r="C137" s="26">
        <v>14970</v>
      </c>
      <c r="D137" s="26">
        <v>12663</v>
      </c>
      <c r="E137" s="26">
        <v>11264</v>
      </c>
      <c r="F137" s="26">
        <v>13572</v>
      </c>
      <c r="G137" s="27"/>
      <c r="H137" s="7"/>
      <c r="I137" s="28">
        <f t="shared" si="14"/>
        <v>3706</v>
      </c>
      <c r="J137" s="27">
        <f t="shared" si="14"/>
        <v>-909</v>
      </c>
      <c r="K137" s="7"/>
      <c r="L137" s="124">
        <f t="shared" si="22"/>
        <v>-0.9674133958556782</v>
      </c>
      <c r="M137" s="27">
        <f t="shared" ca="1" si="15"/>
        <v>3.282224756679374E-7</v>
      </c>
      <c r="N137" s="44"/>
      <c r="O137" s="44"/>
      <c r="P137" s="7"/>
      <c r="Q137" s="28">
        <f t="shared" ca="1" si="16"/>
        <v>3746.09643243046</v>
      </c>
      <c r="R137" s="27">
        <f t="shared" ca="1" si="17"/>
        <v>-930.10741553550247</v>
      </c>
      <c r="S137" s="7"/>
      <c r="T137" s="28">
        <f t="shared" ca="1" si="18"/>
        <v>-0.96908096368163099</v>
      </c>
      <c r="U137" s="27">
        <f t="shared" ca="1" si="19"/>
        <v>-0.2416593018326087</v>
      </c>
      <c r="V137" s="7"/>
      <c r="W137" s="28">
        <f t="shared" ca="1" si="20"/>
        <v>-0.96798630289496812</v>
      </c>
      <c r="X137" s="27">
        <f t="shared" ca="1" si="24"/>
        <v>68.186928171191823</v>
      </c>
      <c r="Y137" s="7"/>
      <c r="Z137" s="28">
        <f t="shared" si="23"/>
        <v>68.084999999999937</v>
      </c>
      <c r="AA137" s="27">
        <f t="shared" si="21"/>
        <v>1.1883074212203382</v>
      </c>
      <c r="AB137" s="7"/>
      <c r="AC137" s="28">
        <f t="shared" ca="1" si="13"/>
        <v>0.10192817119188646</v>
      </c>
      <c r="AD137" s="27"/>
      <c r="AE137" s="7"/>
    </row>
    <row r="138" spans="1:31" s="26" customFormat="1" x14ac:dyDescent="0.25">
      <c r="A138" s="26">
        <v>53</v>
      </c>
      <c r="B138" s="26">
        <v>-625</v>
      </c>
      <c r="C138" s="26">
        <v>14911</v>
      </c>
      <c r="D138" s="26">
        <v>12475</v>
      </c>
      <c r="E138" s="26">
        <v>11321</v>
      </c>
      <c r="F138" s="26">
        <v>13747</v>
      </c>
      <c r="G138" s="27"/>
      <c r="H138" s="7"/>
      <c r="I138" s="28">
        <f t="shared" si="14"/>
        <v>3590</v>
      </c>
      <c r="J138" s="27">
        <f t="shared" si="14"/>
        <v>-1272</v>
      </c>
      <c r="K138" s="7"/>
      <c r="L138" s="124">
        <f t="shared" si="22"/>
        <v>-0.93888829729359047</v>
      </c>
      <c r="M138" s="27">
        <f t="shared" ca="1" si="15"/>
        <v>1.7999530116978578E-6</v>
      </c>
      <c r="N138" s="44"/>
      <c r="O138" s="44"/>
      <c r="P138" s="7"/>
      <c r="Q138" s="28">
        <f t="shared" ca="1" si="16"/>
        <v>3630.09643243046</v>
      </c>
      <c r="R138" s="27">
        <f t="shared" ca="1" si="17"/>
        <v>-1293.1074155355025</v>
      </c>
      <c r="S138" s="7"/>
      <c r="T138" s="28">
        <f t="shared" ca="1" si="18"/>
        <v>-0.93907282218962584</v>
      </c>
      <c r="U138" s="27">
        <f t="shared" ca="1" si="19"/>
        <v>-0.33597349081768574</v>
      </c>
      <c r="V138" s="7"/>
      <c r="W138" s="28">
        <f t="shared" ca="1" si="20"/>
        <v>-0.93754667401871117</v>
      </c>
      <c r="X138" s="27">
        <f t="shared" ca="1" si="24"/>
        <v>62.489043024650414</v>
      </c>
      <c r="Y138" s="7"/>
      <c r="Z138" s="28">
        <f t="shared" si="23"/>
        <v>62.459999999999937</v>
      </c>
      <c r="AA138" s="27">
        <f t="shared" si="21"/>
        <v>1.0901326507956572</v>
      </c>
      <c r="AB138" s="7"/>
      <c r="AC138" s="28">
        <f t="shared" ca="1" si="13"/>
        <v>2.9043024650476923E-2</v>
      </c>
      <c r="AD138" s="27"/>
      <c r="AE138" s="7"/>
    </row>
    <row r="139" spans="1:31" s="26" customFormat="1" x14ac:dyDescent="0.25">
      <c r="A139" s="26">
        <v>54</v>
      </c>
      <c r="B139" s="26">
        <v>-616</v>
      </c>
      <c r="C139" s="26">
        <v>14840</v>
      </c>
      <c r="D139" s="26">
        <v>12306</v>
      </c>
      <c r="E139" s="26">
        <v>11390</v>
      </c>
      <c r="F139" s="26">
        <v>13922</v>
      </c>
      <c r="G139" s="27"/>
      <c r="H139" s="7"/>
      <c r="I139" s="28">
        <f t="shared" si="14"/>
        <v>3450</v>
      </c>
      <c r="J139" s="27">
        <f t="shared" si="14"/>
        <v>-1616</v>
      </c>
      <c r="K139" s="7"/>
      <c r="L139" s="124">
        <f t="shared" si="22"/>
        <v>-0.90192393643336444</v>
      </c>
      <c r="M139" s="27">
        <f t="shared" ca="1" si="15"/>
        <v>1.0059465015204211E-6</v>
      </c>
      <c r="N139" s="44"/>
      <c r="O139" s="44"/>
      <c r="P139" s="7"/>
      <c r="Q139" s="28">
        <f t="shared" ca="1" si="16"/>
        <v>3490.09643243046</v>
      </c>
      <c r="R139" s="27">
        <f t="shared" ca="1" si="17"/>
        <v>-1637.1074155355025</v>
      </c>
      <c r="S139" s="7"/>
      <c r="T139" s="28">
        <f t="shared" ca="1" si="18"/>
        <v>-0.90285609969927472</v>
      </c>
      <c r="U139" s="27">
        <f t="shared" ca="1" si="19"/>
        <v>-0.42535112445643647</v>
      </c>
      <c r="V139" s="7"/>
      <c r="W139" s="28">
        <f t="shared" ca="1" si="20"/>
        <v>-0.90092096758962081</v>
      </c>
      <c r="X139" s="27">
        <f t="shared" ca="1" si="24"/>
        <v>56.931015349684003</v>
      </c>
      <c r="Y139" s="7"/>
      <c r="Z139" s="28">
        <f t="shared" si="23"/>
        <v>56.91599999999994</v>
      </c>
      <c r="AA139" s="27">
        <f t="shared" si="21"/>
        <v>0.99337159706509148</v>
      </c>
      <c r="AB139" s="7"/>
      <c r="AC139" s="28">
        <f t="shared" ca="1" si="13"/>
        <v>1.501534968406304E-2</v>
      </c>
      <c r="AD139" s="27"/>
      <c r="AE139" s="7"/>
    </row>
    <row r="140" spans="1:31" s="26" customFormat="1" x14ac:dyDescent="0.25">
      <c r="A140" s="26">
        <v>55</v>
      </c>
      <c r="B140" s="26">
        <v>-647</v>
      </c>
      <c r="C140" s="26">
        <v>14748</v>
      </c>
      <c r="D140" s="26">
        <v>12138</v>
      </c>
      <c r="E140" s="26">
        <v>11484</v>
      </c>
      <c r="F140" s="26">
        <v>14094</v>
      </c>
      <c r="G140" s="27"/>
      <c r="H140" s="7"/>
      <c r="I140" s="28">
        <f t="shared" si="14"/>
        <v>3264</v>
      </c>
      <c r="J140" s="27">
        <f t="shared" si="14"/>
        <v>-1956</v>
      </c>
      <c r="K140" s="7"/>
      <c r="L140" s="124">
        <f t="shared" si="22"/>
        <v>-0.85402040717481709</v>
      </c>
      <c r="M140" s="27">
        <f t="shared" ca="1" si="15"/>
        <v>2.6253701067535756E-6</v>
      </c>
      <c r="N140" s="44"/>
      <c r="O140" s="44"/>
      <c r="P140" s="7"/>
      <c r="Q140" s="28">
        <f t="shared" ca="1" si="16"/>
        <v>3304.09643243046</v>
      </c>
      <c r="R140" s="27">
        <f t="shared" ca="1" si="17"/>
        <v>-1977.1074155355025</v>
      </c>
      <c r="S140" s="7"/>
      <c r="T140" s="28">
        <f t="shared" ca="1" si="18"/>
        <v>-0.85473959696209389</v>
      </c>
      <c r="U140" s="27">
        <f t="shared" ca="1" si="19"/>
        <v>-0.51368948328543418</v>
      </c>
      <c r="V140" s="7"/>
      <c r="W140" s="28">
        <f t="shared" ca="1" si="20"/>
        <v>-0.85240010778681696</v>
      </c>
      <c r="X140" s="27">
        <f t="shared" ca="1" si="24"/>
        <v>51.129577973193705</v>
      </c>
      <c r="Y140" s="7"/>
      <c r="Z140" s="28">
        <f t="shared" si="23"/>
        <v>51.09299999999994</v>
      </c>
      <c r="AA140" s="27">
        <f t="shared" si="21"/>
        <v>0.8917410747214618</v>
      </c>
      <c r="AB140" s="7"/>
      <c r="AC140" s="28">
        <f t="shared" ca="1" si="13"/>
        <v>3.657797319376499E-2</v>
      </c>
      <c r="AD140" s="27"/>
      <c r="AE140" s="7"/>
    </row>
    <row r="141" spans="1:31" s="26" customFormat="1" x14ac:dyDescent="0.25">
      <c r="A141" s="26">
        <v>56</v>
      </c>
      <c r="B141" s="26">
        <v>-633</v>
      </c>
      <c r="C141" s="26">
        <v>14644</v>
      </c>
      <c r="D141" s="26">
        <v>11972</v>
      </c>
      <c r="E141" s="26">
        <v>11591</v>
      </c>
      <c r="F141" s="26">
        <v>14252</v>
      </c>
      <c r="G141" s="27"/>
      <c r="H141" s="7"/>
      <c r="I141" s="28">
        <f t="shared" si="14"/>
        <v>3053</v>
      </c>
      <c r="J141" s="27">
        <f t="shared" si="14"/>
        <v>-2280</v>
      </c>
      <c r="K141" s="7"/>
      <c r="L141" s="124">
        <f t="shared" si="22"/>
        <v>-0.79861937033516595</v>
      </c>
      <c r="M141" s="27">
        <f t="shared" ca="1" si="15"/>
        <v>1.4124298080665556E-6</v>
      </c>
      <c r="N141" s="44"/>
      <c r="O141" s="44"/>
      <c r="P141" s="7"/>
      <c r="Q141" s="28">
        <f t="shared" ca="1" si="16"/>
        <v>3093.09643243046</v>
      </c>
      <c r="R141" s="27">
        <f t="shared" ca="1" si="17"/>
        <v>-2301.1074155355027</v>
      </c>
      <c r="S141" s="7"/>
      <c r="T141" s="28">
        <f t="shared" ca="1" si="18"/>
        <v>-0.80015582235163618</v>
      </c>
      <c r="U141" s="27">
        <f t="shared" ca="1" si="19"/>
        <v>-0.59787074287542041</v>
      </c>
      <c r="V141" s="7"/>
      <c r="W141" s="28">
        <f t="shared" ca="1" si="20"/>
        <v>-0.79743091343310069</v>
      </c>
      <c r="X141" s="27">
        <f t="shared" ca="1" si="24"/>
        <v>45.3437935967371</v>
      </c>
      <c r="Y141" s="7"/>
      <c r="Z141" s="28">
        <f t="shared" si="23"/>
        <v>45.395999999999944</v>
      </c>
      <c r="AA141" s="27">
        <f t="shared" si="21"/>
        <v>0.79230966723534491</v>
      </c>
      <c r="AB141" s="7"/>
      <c r="AC141" s="28">
        <f t="shared" ca="1" si="13"/>
        <v>-5.2206403262843537E-2</v>
      </c>
      <c r="AD141" s="27"/>
      <c r="AE141" s="7"/>
    </row>
    <row r="142" spans="1:31" s="26" customFormat="1" x14ac:dyDescent="0.25">
      <c r="A142" s="26">
        <v>57</v>
      </c>
      <c r="B142" s="26">
        <v>-625</v>
      </c>
      <c r="C142" s="26">
        <v>14512</v>
      </c>
      <c r="D142" s="26">
        <v>11822</v>
      </c>
      <c r="E142" s="26">
        <v>11705</v>
      </c>
      <c r="F142" s="26">
        <v>14393</v>
      </c>
      <c r="G142" s="27"/>
      <c r="H142" s="7"/>
      <c r="I142" s="28">
        <f t="shared" si="14"/>
        <v>2807</v>
      </c>
      <c r="J142" s="27">
        <f t="shared" si="14"/>
        <v>-2571</v>
      </c>
      <c r="K142" s="7"/>
      <c r="L142" s="124">
        <f t="shared" si="22"/>
        <v>-0.73617513198922191</v>
      </c>
      <c r="M142" s="27">
        <f t="shared" ca="1" si="15"/>
        <v>7.4446605783073442E-6</v>
      </c>
      <c r="N142" s="44"/>
      <c r="O142" s="44"/>
      <c r="P142" s="7"/>
      <c r="Q142" s="28">
        <f t="shared" ca="1" si="16"/>
        <v>2847.09643243046</v>
      </c>
      <c r="R142" s="27">
        <f t="shared" ca="1" si="17"/>
        <v>-2592.1074155355027</v>
      </c>
      <c r="S142" s="7"/>
      <c r="T142" s="28">
        <f t="shared" ca="1" si="18"/>
        <v>-0.73651786711859057</v>
      </c>
      <c r="U142" s="27">
        <f t="shared" ca="1" si="19"/>
        <v>-0.67347798528494496</v>
      </c>
      <c r="V142" s="7"/>
      <c r="W142" s="28">
        <f t="shared" ca="1" si="20"/>
        <v>-0.733446641458121</v>
      </c>
      <c r="X142" s="27">
        <f t="shared" ca="1" si="24"/>
        <v>39.645074847404942</v>
      </c>
      <c r="Y142" s="7"/>
      <c r="Z142" s="28">
        <f t="shared" si="23"/>
        <v>39.770999999999944</v>
      </c>
      <c r="AA142" s="27">
        <f t="shared" si="21"/>
        <v>0.69413489681066376</v>
      </c>
      <c r="AB142" s="7"/>
      <c r="AC142" s="28">
        <f t="shared" ca="1" si="13"/>
        <v>-0.12592515259500203</v>
      </c>
      <c r="AD142" s="27"/>
      <c r="AE142" s="7"/>
    </row>
    <row r="143" spans="1:31" s="26" customFormat="1" x14ac:dyDescent="0.25">
      <c r="A143" s="26">
        <v>58</v>
      </c>
      <c r="B143" s="26">
        <v>-624</v>
      </c>
      <c r="C143" s="26">
        <v>14377</v>
      </c>
      <c r="D143" s="26">
        <v>11689</v>
      </c>
      <c r="E143" s="26">
        <v>11839</v>
      </c>
      <c r="F143" s="26">
        <v>14525</v>
      </c>
      <c r="G143" s="27"/>
      <c r="H143" s="7"/>
      <c r="I143" s="28">
        <f t="shared" si="14"/>
        <v>2538</v>
      </c>
      <c r="J143" s="27">
        <f t="shared" si="14"/>
        <v>-2836</v>
      </c>
      <c r="K143" s="7"/>
      <c r="L143" s="124">
        <f t="shared" si="22"/>
        <v>-0.66675710367036334</v>
      </c>
      <c r="M143" s="27">
        <f t="shared" ca="1" si="15"/>
        <v>1.0328533036598689E-5</v>
      </c>
      <c r="N143" s="44"/>
      <c r="O143" s="44"/>
      <c r="P143" s="7"/>
      <c r="Q143" s="28">
        <f t="shared" ca="1" si="16"/>
        <v>2578.09643243046</v>
      </c>
      <c r="R143" s="27">
        <f t="shared" ca="1" si="17"/>
        <v>-2857.1074155355027</v>
      </c>
      <c r="S143" s="7"/>
      <c r="T143" s="28">
        <f t="shared" ca="1" si="18"/>
        <v>-0.66693002176213023</v>
      </c>
      <c r="U143" s="27">
        <f t="shared" ca="1" si="19"/>
        <v>-0.74232994143107556</v>
      </c>
      <c r="V143" s="7"/>
      <c r="W143" s="28">
        <f t="shared" ca="1" si="20"/>
        <v>-0.66354330015480756</v>
      </c>
      <c r="X143" s="27">
        <f t="shared" ca="1" si="24"/>
        <v>33.996819217590996</v>
      </c>
      <c r="Y143" s="7"/>
      <c r="Z143" s="28">
        <f t="shared" si="23"/>
        <v>34.154999999999944</v>
      </c>
      <c r="AA143" s="27">
        <f t="shared" si="21"/>
        <v>0.59611720601866225</v>
      </c>
      <c r="AB143" s="7"/>
      <c r="AC143" s="28">
        <f t="shared" ca="1" si="13"/>
        <v>-0.15818078240894806</v>
      </c>
      <c r="AD143" s="27"/>
      <c r="AE143" s="7"/>
    </row>
    <row r="144" spans="1:31" s="26" customFormat="1" x14ac:dyDescent="0.25">
      <c r="A144" s="26">
        <v>59</v>
      </c>
      <c r="B144" s="26">
        <v>-630</v>
      </c>
      <c r="C144" s="26">
        <v>14240</v>
      </c>
      <c r="D144" s="26">
        <v>11576</v>
      </c>
      <c r="E144" s="26">
        <v>11997</v>
      </c>
      <c r="F144" s="26">
        <v>14654</v>
      </c>
      <c r="G144" s="27"/>
      <c r="H144" s="7"/>
      <c r="I144" s="28">
        <f t="shared" si="14"/>
        <v>2243</v>
      </c>
      <c r="J144" s="27">
        <f t="shared" si="14"/>
        <v>-3078</v>
      </c>
      <c r="K144" s="7"/>
      <c r="L144" s="124">
        <f t="shared" si="22"/>
        <v>-0.59018005611842916</v>
      </c>
      <c r="M144" s="27">
        <f t="shared" ca="1" si="15"/>
        <v>1.0489895073508583E-5</v>
      </c>
      <c r="N144" s="44"/>
      <c r="O144" s="44"/>
      <c r="P144" s="7"/>
      <c r="Q144" s="28">
        <f t="shared" ca="1" si="16"/>
        <v>2283.09643243046</v>
      </c>
      <c r="R144" s="27">
        <f t="shared" ca="1" si="17"/>
        <v>-3099.1074155355027</v>
      </c>
      <c r="S144" s="7"/>
      <c r="T144" s="28">
        <f t="shared" ca="1" si="18"/>
        <v>-0.59061621365746186</v>
      </c>
      <c r="U144" s="27">
        <f t="shared" ca="1" si="19"/>
        <v>-0.80520606742112699</v>
      </c>
      <c r="V144" s="7"/>
      <c r="W144" s="28">
        <f t="shared" ca="1" si="20"/>
        <v>-0.58694124536855374</v>
      </c>
      <c r="X144" s="27">
        <f t="shared" ca="1" si="24"/>
        <v>28.293921814120949</v>
      </c>
      <c r="Y144" s="7"/>
      <c r="Z144" s="28">
        <f t="shared" si="23"/>
        <v>28.484999999999943</v>
      </c>
      <c r="AA144" s="27">
        <f t="shared" si="21"/>
        <v>0.4971570374305837</v>
      </c>
      <c r="AB144" s="7"/>
      <c r="AC144" s="28">
        <f t="shared" ca="1" si="13"/>
        <v>-0.19107818587899317</v>
      </c>
      <c r="AD144" s="27"/>
      <c r="AE144" s="7"/>
    </row>
    <row r="145" spans="1:31" s="26" customFormat="1" x14ac:dyDescent="0.25">
      <c r="A145" s="26">
        <v>60</v>
      </c>
      <c r="B145" s="26">
        <v>-604</v>
      </c>
      <c r="C145" s="26">
        <v>14089</v>
      </c>
      <c r="D145" s="26">
        <v>11476</v>
      </c>
      <c r="E145" s="26">
        <v>12151</v>
      </c>
      <c r="F145" s="26">
        <v>14756</v>
      </c>
      <c r="G145" s="27"/>
      <c r="H145" s="7"/>
      <c r="I145" s="28">
        <f t="shared" si="14"/>
        <v>1938</v>
      </c>
      <c r="J145" s="27">
        <f t="shared" si="14"/>
        <v>-3280</v>
      </c>
      <c r="K145" s="7"/>
      <c r="L145" s="124">
        <f t="shared" si="22"/>
        <v>-0.51133027332967196</v>
      </c>
      <c r="M145" s="27">
        <f t="shared" ca="1" si="15"/>
        <v>1.2464474492888993E-5</v>
      </c>
      <c r="N145" s="44"/>
      <c r="O145" s="44"/>
      <c r="P145" s="7"/>
      <c r="Q145" s="28">
        <f t="shared" ca="1" si="16"/>
        <v>1978.09643243046</v>
      </c>
      <c r="R145" s="27">
        <f t="shared" ca="1" si="17"/>
        <v>-3301.1074155355027</v>
      </c>
      <c r="S145" s="7"/>
      <c r="T145" s="28">
        <f t="shared" ca="1" si="18"/>
        <v>-0.51171549680348261</v>
      </c>
      <c r="U145" s="27">
        <f t="shared" ca="1" si="19"/>
        <v>-0.85768944531364921</v>
      </c>
      <c r="V145" s="7"/>
      <c r="W145" s="28">
        <f t="shared" ca="1" si="20"/>
        <v>-0.50779976706386687</v>
      </c>
      <c r="X145" s="27">
        <f t="shared" ca="1" si="24"/>
        <v>22.832268967809796</v>
      </c>
      <c r="Y145" s="7"/>
      <c r="Z145" s="28">
        <f t="shared" si="23"/>
        <v>23.048999999999943</v>
      </c>
      <c r="AA145" s="27">
        <f t="shared" si="21"/>
        <v>0.40228093929217201</v>
      </c>
      <c r="AB145" s="7"/>
      <c r="AC145" s="28">
        <f t="shared" ca="1" si="13"/>
        <v>-0.21673103219014678</v>
      </c>
      <c r="AD145" s="27"/>
      <c r="AE145" s="7"/>
    </row>
    <row r="146" spans="1:31" s="26" customFormat="1" x14ac:dyDescent="0.25">
      <c r="A146" s="26">
        <v>61</v>
      </c>
      <c r="B146" s="26">
        <v>-608</v>
      </c>
      <c r="C146" s="26">
        <v>13920</v>
      </c>
      <c r="D146" s="26">
        <v>11388</v>
      </c>
      <c r="E146" s="26">
        <v>12308</v>
      </c>
      <c r="F146" s="26">
        <v>14838</v>
      </c>
      <c r="G146" s="27"/>
      <c r="H146" s="7"/>
      <c r="I146" s="28">
        <f t="shared" si="14"/>
        <v>1612</v>
      </c>
      <c r="J146" s="27">
        <f t="shared" si="14"/>
        <v>-3450</v>
      </c>
      <c r="K146" s="7"/>
      <c r="L146" s="124">
        <f t="shared" si="22"/>
        <v>-0.42731456093239489</v>
      </c>
      <c r="M146" s="27">
        <f t="shared" ca="1" si="15"/>
        <v>1.6409203478428559E-5</v>
      </c>
      <c r="N146" s="44"/>
      <c r="O146" s="44"/>
      <c r="P146" s="7"/>
      <c r="Q146" s="28">
        <f t="shared" ca="1" si="16"/>
        <v>1652.09643243046</v>
      </c>
      <c r="R146" s="27">
        <f t="shared" ca="1" si="17"/>
        <v>-3471.1074155355027</v>
      </c>
      <c r="S146" s="7"/>
      <c r="T146" s="28">
        <f t="shared" ca="1" si="18"/>
        <v>-0.42738227157595066</v>
      </c>
      <c r="U146" s="27">
        <f t="shared" ca="1" si="19"/>
        <v>-0.90185862472814804</v>
      </c>
      <c r="V146" s="7"/>
      <c r="W146" s="28">
        <f t="shared" ca="1" si="20"/>
        <v>-0.42326373342700435</v>
      </c>
      <c r="X146" s="27">
        <f t="shared" ca="1" si="24"/>
        <v>17.34616459553115</v>
      </c>
      <c r="Y146" s="7"/>
      <c r="Z146" s="28">
        <f t="shared" si="23"/>
        <v>17.576999999999941</v>
      </c>
      <c r="AA146" s="27">
        <f t="shared" si="21"/>
        <v>0.30677652262304228</v>
      </c>
      <c r="AB146" s="7"/>
      <c r="AC146" s="28">
        <f t="shared" ca="1" si="13"/>
        <v>-0.23083540446879169</v>
      </c>
      <c r="AD146" s="27"/>
      <c r="AE146" s="7"/>
    </row>
    <row r="147" spans="1:31" s="26" customFormat="1" x14ac:dyDescent="0.25">
      <c r="A147" s="26">
        <v>62</v>
      </c>
      <c r="B147" s="26">
        <v>-637</v>
      </c>
      <c r="C147" s="26">
        <v>13743</v>
      </c>
      <c r="D147" s="26">
        <v>11313</v>
      </c>
      <c r="E147" s="26">
        <v>12487</v>
      </c>
      <c r="F147" s="26">
        <v>14918</v>
      </c>
      <c r="G147" s="27"/>
      <c r="H147" s="7"/>
      <c r="I147" s="28">
        <f t="shared" si="14"/>
        <v>1256</v>
      </c>
      <c r="J147" s="27">
        <f t="shared" si="14"/>
        <v>-3605</v>
      </c>
      <c r="K147" s="7"/>
      <c r="L147" s="124">
        <f t="shared" si="22"/>
        <v>-0.33512710047131783</v>
      </c>
      <c r="M147" s="27">
        <f t="shared" ca="1" si="15"/>
        <v>1.7159402617048966E-5</v>
      </c>
      <c r="N147" s="44"/>
      <c r="O147" s="44"/>
      <c r="P147" s="7"/>
      <c r="Q147" s="28">
        <f t="shared" ca="1" si="16"/>
        <v>1296.09643243046</v>
      </c>
      <c r="R147" s="27">
        <f t="shared" ca="1" si="17"/>
        <v>-3626.1074155355027</v>
      </c>
      <c r="S147" s="7"/>
      <c r="T147" s="28">
        <f t="shared" ca="1" si="18"/>
        <v>-0.33528832010048637</v>
      </c>
      <c r="U147" s="27">
        <f t="shared" ca="1" si="19"/>
        <v>-0.94213052360607352</v>
      </c>
      <c r="V147" s="7"/>
      <c r="W147" s="28">
        <f t="shared" ca="1" si="20"/>
        <v>-0.33098470954130543</v>
      </c>
      <c r="X147" s="27">
        <f t="shared" ca="1" si="24"/>
        <v>11.561527931002047</v>
      </c>
      <c r="Y147" s="7"/>
      <c r="Z147" s="28">
        <f t="shared" si="23"/>
        <v>11.843999999999941</v>
      </c>
      <c r="AA147" s="27">
        <f t="shared" si="21"/>
        <v>0.20671679660620737</v>
      </c>
      <c r="AB147" s="7"/>
      <c r="AC147" s="28">
        <f t="shared" ca="1" si="13"/>
        <v>-0.2824720689978939</v>
      </c>
      <c r="AD147" s="27"/>
      <c r="AE147" s="7"/>
    </row>
    <row r="148" spans="1:31" s="26" customFormat="1" x14ac:dyDescent="0.25">
      <c r="A148" s="26">
        <v>63</v>
      </c>
      <c r="B148" s="26">
        <v>-641</v>
      </c>
      <c r="C148" s="26">
        <v>13552</v>
      </c>
      <c r="D148" s="26">
        <v>11253</v>
      </c>
      <c r="E148" s="26">
        <v>12669</v>
      </c>
      <c r="F148" s="26">
        <v>14962</v>
      </c>
      <c r="G148" s="27"/>
      <c r="H148" s="7"/>
      <c r="I148" s="28">
        <f t="shared" si="14"/>
        <v>883</v>
      </c>
      <c r="J148" s="27">
        <f t="shared" si="14"/>
        <v>-3709</v>
      </c>
      <c r="K148" s="7"/>
      <c r="L148" s="124">
        <f t="shared" si="22"/>
        <v>-0.23897846164602424</v>
      </c>
      <c r="M148" s="27">
        <f t="shared" ca="1" si="15"/>
        <v>2.1251995666985044E-5</v>
      </c>
      <c r="N148" s="44"/>
      <c r="O148" s="44"/>
      <c r="P148" s="7"/>
      <c r="Q148" s="28">
        <f t="shared" ca="1" si="16"/>
        <v>923.09643243046003</v>
      </c>
      <c r="R148" s="27">
        <f t="shared" ca="1" si="17"/>
        <v>-3730.1074155355027</v>
      </c>
      <c r="S148" s="7"/>
      <c r="T148" s="28">
        <f t="shared" ca="1" si="18"/>
        <v>-0.23879662375119376</v>
      </c>
      <c r="U148" s="27">
        <f t="shared" ca="1" si="19"/>
        <v>-0.9691516686596493</v>
      </c>
      <c r="V148" s="7"/>
      <c r="W148" s="28">
        <f t="shared" ca="1" si="20"/>
        <v>-0.23436847296198335</v>
      </c>
      <c r="X148" s="27">
        <f t="shared" ca="1" si="24"/>
        <v>5.7991313550444374</v>
      </c>
      <c r="Y148" s="7"/>
      <c r="Z148" s="28">
        <f t="shared" si="23"/>
        <v>6.0749999999999416</v>
      </c>
      <c r="AA148" s="27">
        <f t="shared" si="21"/>
        <v>0.1060287520586545</v>
      </c>
      <c r="AB148" s="7"/>
      <c r="AC148" s="28">
        <f t="shared" ref="AC148:AC149" ca="1" si="25">X148-Z148</f>
        <v>-0.27586864495550412</v>
      </c>
      <c r="AD148" s="27"/>
      <c r="AE148" s="7"/>
    </row>
    <row r="149" spans="1:31" s="26" customFormat="1" x14ac:dyDescent="0.25">
      <c r="A149" s="26">
        <v>64</v>
      </c>
      <c r="B149" s="26">
        <v>-631</v>
      </c>
      <c r="C149" s="26">
        <v>13367</v>
      </c>
      <c r="D149" s="26">
        <v>11227</v>
      </c>
      <c r="E149" s="26">
        <v>12860</v>
      </c>
      <c r="F149" s="26">
        <v>15007</v>
      </c>
      <c r="G149" s="27"/>
      <c r="H149" s="7"/>
      <c r="I149" s="28">
        <f t="shared" ref="I149:J149" si="26">C149-E149</f>
        <v>507</v>
      </c>
      <c r="J149" s="27">
        <f t="shared" si="26"/>
        <v>-3780</v>
      </c>
      <c r="K149" s="7"/>
      <c r="L149" s="124">
        <f t="shared" si="22"/>
        <v>-0.14196029926263101</v>
      </c>
      <c r="M149" s="27">
        <f t="shared" ref="M149" ca="1" si="27">(W149-L149)^2</f>
        <v>2.445249091119021E-5</v>
      </c>
      <c r="N149" s="44"/>
      <c r="O149" s="44"/>
      <c r="P149" s="7"/>
      <c r="Q149" s="28">
        <f t="shared" ref="Q149" ca="1" si="28">I149-$J$4</f>
        <v>547.09643243046003</v>
      </c>
      <c r="R149" s="27">
        <f t="shared" ref="R149" ca="1" si="29">J149-$J$3</f>
        <v>-3801.1074155355027</v>
      </c>
      <c r="S149" s="7"/>
      <c r="T149" s="28">
        <f t="shared" ref="T149" ca="1" si="30">Q149/$J$7</f>
        <v>-0.14152885477710789</v>
      </c>
      <c r="U149" s="27">
        <f t="shared" ref="U149" ca="1" si="31">R149/$J$6</f>
        <v>-0.9875987965327635</v>
      </c>
      <c r="V149" s="7"/>
      <c r="W149" s="28">
        <f t="shared" ref="W149" ca="1" si="32">(T149-U149*SIN(-$J$11*PI()/180))/(COS(-$J$11*PI()/180))</f>
        <v>-0.13701535326583891</v>
      </c>
      <c r="X149" s="27">
        <f ca="1">IF(MOD(ATAN2(U149,W149)*180/PI()-$J$9+360,360)&gt;5,MOD(ATAN2(U149,W149)*180/PI()-$J$9+360,360)-360,MOD(ATAN2(U149,W149)*180/PI()-$J$9+360,360))</f>
        <v>0.10294063371736684</v>
      </c>
      <c r="Y149" s="7"/>
      <c r="Z149" s="28">
        <f t="shared" si="23"/>
        <v>0.39599999999994218</v>
      </c>
      <c r="AA149" s="27">
        <f t="shared" ref="AA149" si="33">Z149*PI()/180</f>
        <v>6.9115038378965354E-3</v>
      </c>
      <c r="AB149" s="7"/>
      <c r="AC149" s="28">
        <f t="shared" ca="1" si="25"/>
        <v>-0.29305936628257534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40020</v>
      </c>
    </row>
    <row r="155" spans="1:31" x14ac:dyDescent="0.25">
      <c r="A155" t="s">
        <v>177</v>
      </c>
      <c r="B155">
        <v>40020</v>
      </c>
    </row>
    <row r="156" spans="1:31" x14ac:dyDescent="0.25">
      <c r="A156" s="31" t="s">
        <v>188</v>
      </c>
      <c r="B156" s="31">
        <v>-39976</v>
      </c>
    </row>
    <row r="157" spans="1:31" x14ac:dyDescent="0.25">
      <c r="A157" t="s">
        <v>183</v>
      </c>
      <c r="B157">
        <v>-39976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I1:J2"/>
    <mergeCell ref="L1:O2"/>
    <mergeCell ref="Q1:R1"/>
    <mergeCell ref="T7:T8"/>
    <mergeCell ref="U7:U8"/>
    <mergeCell ref="Z18:AA18"/>
    <mergeCell ref="AC18:AD18"/>
    <mergeCell ref="I12:J13"/>
    <mergeCell ref="I18:J18"/>
    <mergeCell ref="L18:O18"/>
    <mergeCell ref="Q18:R18"/>
    <mergeCell ref="T18:U18"/>
    <mergeCell ref="W18:X18"/>
    <mergeCell ref="L9:O10"/>
  </mergeCells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4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36.953615095269477</v>
      </c>
      <c r="L3" s="102" t="s">
        <v>1</v>
      </c>
      <c r="M3" s="103">
        <v>1.0019043486128212</v>
      </c>
      <c r="N3" s="104" t="s">
        <v>18</v>
      </c>
      <c r="O3" s="102">
        <v>0.99847241749059956</v>
      </c>
      <c r="Q3" s="101" t="s">
        <v>194</v>
      </c>
      <c r="R3" s="101">
        <f ca="1">MAX(AC21:AC149)</f>
        <v>0.22719271542371189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-4.240112785446021</v>
      </c>
      <c r="L4" s="104" t="s">
        <v>5</v>
      </c>
      <c r="M4" s="106">
        <v>359.80061250264617</v>
      </c>
      <c r="N4" s="104" t="s">
        <v>21</v>
      </c>
      <c r="O4" s="104">
        <v>359.80859832523515</v>
      </c>
      <c r="Q4" s="105" t="s">
        <v>195</v>
      </c>
      <c r="R4" s="105">
        <f ca="1">MIN(AC21:AC149)</f>
        <v>-0.36141290078813171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-173.4606383332617</v>
      </c>
      <c r="N5" s="107" t="s">
        <v>24</v>
      </c>
      <c r="O5" s="107">
        <v>-173.42643190871291</v>
      </c>
      <c r="Q5" s="8"/>
      <c r="R5" s="8"/>
      <c r="T5" s="45" t="s">
        <v>55</v>
      </c>
      <c r="U5" s="47">
        <v>7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4097.8637695088682</v>
      </c>
      <c r="L6" s="107" t="s">
        <v>12</v>
      </c>
      <c r="M6" s="108">
        <v>1.9945908561151866E-4</v>
      </c>
      <c r="N6" s="107" t="s">
        <v>26</v>
      </c>
      <c r="O6" s="107">
        <v>7.2623922893544829E-5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-4115.8274095131537</v>
      </c>
      <c r="L7" s="109" t="s">
        <v>15</v>
      </c>
      <c r="M7" s="110">
        <f ca="1">SUM(M20:M84)</f>
        <v>8.8543027934230047E-4</v>
      </c>
      <c r="N7" s="109" t="s">
        <v>15</v>
      </c>
      <c r="O7" s="89">
        <f ca="1">SUM(M85:M149)</f>
        <v>8.6839522265970426E-4</v>
      </c>
      <c r="Q7" s="101" t="s">
        <v>194</v>
      </c>
      <c r="R7" s="101">
        <f ca="1">MAX(AD21:AD83)</f>
        <v>0.21121324087454241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-0.12257888766058045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-173.47746654402113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-173.53065776092171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5.3191216900633741E-2</v>
      </c>
      <c r="L11" s="113" t="s">
        <v>208</v>
      </c>
      <c r="M11" s="114">
        <f>(M6+O6)/2</f>
        <v>1.3604150425253176E-4</v>
      </c>
      <c r="N11" s="115"/>
      <c r="O11" s="115"/>
      <c r="Q11" s="101" t="s">
        <v>194</v>
      </c>
      <c r="R11" s="101">
        <f ca="1">MAX(W20:W149)</f>
        <v>0.99851809248213419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1.0001883830517104</v>
      </c>
      <c r="N12" s="118"/>
      <c r="O12" s="118"/>
      <c r="Q12" s="105" t="s">
        <v>195</v>
      </c>
      <c r="R12" s="105">
        <f ca="1">MIN(W20:W149)</f>
        <v>-0.99984843963408498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-173.44353512098729</v>
      </c>
      <c r="N13" s="121"/>
      <c r="O13" s="121"/>
    </row>
    <row r="14" spans="1:24" x14ac:dyDescent="0.25">
      <c r="I14" s="9" t="s">
        <v>142</v>
      </c>
      <c r="L14" s="9"/>
      <c r="M14" s="9"/>
      <c r="N14" s="9"/>
      <c r="O14" s="9"/>
    </row>
    <row r="15" spans="1:24" x14ac:dyDescent="0.25">
      <c r="I15" s="9" t="s">
        <v>143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144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13383</v>
      </c>
      <c r="D20" s="26">
        <v>11139</v>
      </c>
      <c r="E20" s="26">
        <v>12951</v>
      </c>
      <c r="F20" s="26">
        <v>15181</v>
      </c>
      <c r="G20" s="27"/>
      <c r="H20" s="7"/>
      <c r="I20" s="28">
        <f>C20-E20</f>
        <v>432</v>
      </c>
      <c r="J20" s="27">
        <f>D20-F20</f>
        <v>-4042</v>
      </c>
      <c r="K20" s="7"/>
      <c r="L20" s="124">
        <f>$M$3*SIN(2*PI()/$M$4*($Z20+$M$5))+$M$6</f>
        <v>-0.11223306203921815</v>
      </c>
      <c r="M20" s="27">
        <f ca="1">(W20-L20)^2</f>
        <v>2.8281889347578992E-5</v>
      </c>
      <c r="N20" s="44"/>
      <c r="O20" s="44"/>
      <c r="P20" s="7"/>
      <c r="Q20" s="28">
        <f ca="1">I20-$J$4</f>
        <v>436.240112785446</v>
      </c>
      <c r="R20" s="27">
        <f ca="1">J20-$J$3</f>
        <v>-4078.9536150952695</v>
      </c>
      <c r="S20" s="7"/>
      <c r="T20" s="28">
        <f ca="1">Q20/$J$7</f>
        <v>-0.10599086632669256</v>
      </c>
      <c r="U20" s="27">
        <f ca="1">R20/$J$6</f>
        <v>-0.99538536284336632</v>
      </c>
      <c r="V20" s="7"/>
      <c r="W20" s="28">
        <f ca="1">(T20-U20*SIN(-$J$11*PI()/180))/(COS(-$J$11*PI()/180))</f>
        <v>-0.10691499008148958</v>
      </c>
      <c r="X20" s="27">
        <f ca="1">IF(MOD(ATAN2(U20,W20)*180/PI()-$J$9+360,360)&gt;5,MOD(ATAN2(U20,W20)*180/PI()-$J$9+360,360)-360,MOD(ATAN2(U20,W20)*180/PI()-$J$9+360,360))</f>
        <v>-0.39186098520360702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-0.39186098520360702</v>
      </c>
      <c r="AD20" s="27">
        <f ca="1">INDIRECT("AC"&amp;AE20)-AC20</f>
        <v>0.18732698809263759</v>
      </c>
      <c r="AE20" s="7">
        <v>149</v>
      </c>
    </row>
    <row r="21" spans="1:31" s="26" customFormat="1" x14ac:dyDescent="0.25">
      <c r="A21" s="26">
        <v>1</v>
      </c>
      <c r="B21" s="26">
        <v>584</v>
      </c>
      <c r="C21" s="26">
        <v>13574</v>
      </c>
      <c r="D21" s="26">
        <v>11161</v>
      </c>
      <c r="E21" s="26">
        <v>12758</v>
      </c>
      <c r="F21" s="26">
        <v>15147</v>
      </c>
      <c r="G21" s="27"/>
      <c r="H21" s="7"/>
      <c r="I21" s="28">
        <f t="shared" ref="I21:J84" si="1">C21-E21</f>
        <v>816</v>
      </c>
      <c r="J21" s="27">
        <f t="shared" si="1"/>
        <v>-3986</v>
      </c>
      <c r="K21" s="7"/>
      <c r="L21" s="124">
        <f t="shared" ref="L21:L84" si="2">$M$3*SIN(2*PI()/$M$4*($Z21+$M$5))+$M$6</f>
        <v>-0.20301081506822063</v>
      </c>
      <c r="M21" s="27">
        <f t="shared" ref="M21:M84" ca="1" si="3">(W21-L21)^2</f>
        <v>7.8966545253704298E-6</v>
      </c>
      <c r="N21" s="44"/>
      <c r="O21" s="44"/>
      <c r="P21" s="7"/>
      <c r="Q21" s="28">
        <f t="shared" ref="Q21:Q84" ca="1" si="4">I21-$J$4</f>
        <v>820.24011278544606</v>
      </c>
      <c r="R21" s="27">
        <f t="shared" ref="R21:R84" ca="1" si="5">J21-$J$3</f>
        <v>-4022.9536150952695</v>
      </c>
      <c r="S21" s="7"/>
      <c r="T21" s="28">
        <f t="shared" ref="T21:T84" ca="1" si="6">Q21/$J$7</f>
        <v>-0.19928923911862215</v>
      </c>
      <c r="U21" s="27">
        <f t="shared" ref="U21:U84" ca="1" si="7">R21/$J$6</f>
        <v>-0.98171970601585501</v>
      </c>
      <c r="V21" s="7"/>
      <c r="W21" s="28">
        <f t="shared" ref="W21:W84" ca="1" si="8">(T21-U21*SIN(-$J$11*PI()/180))/(COS(-$J$11*PI()/180))</f>
        <v>-0.20020071639995818</v>
      </c>
      <c r="X21" s="27">
        <f ca="1">MOD(ATAN2(U21,W21)*180/PI()-$J$9+360,360)</f>
        <v>5.0036689096228315</v>
      </c>
      <c r="Y21" s="7"/>
      <c r="Z21" s="28">
        <f>360/40000*B21+Z20</f>
        <v>5.2559999999999993</v>
      </c>
      <c r="AA21" s="27">
        <f t="shared" ref="AA21:AA84" si="9">Z21*PI()/180</f>
        <v>9.173450548482194E-2</v>
      </c>
      <c r="AB21" s="7"/>
      <c r="AC21" s="28">
        <f t="shared" ca="1" si="0"/>
        <v>-0.25233109037716783</v>
      </c>
      <c r="AD21" s="27">
        <f t="shared" ref="AD21:AD83" ca="1" si="10">INDIRECT("AC"&amp;AE21)-AC21</f>
        <v>3.8305575811296677E-2</v>
      </c>
      <c r="AE21" s="7">
        <v>148</v>
      </c>
    </row>
    <row r="22" spans="1:31" s="26" customFormat="1" x14ac:dyDescent="0.25">
      <c r="A22" s="26">
        <v>2</v>
      </c>
      <c r="B22" s="26">
        <v>644</v>
      </c>
      <c r="C22" s="26">
        <v>13775</v>
      </c>
      <c r="D22" s="26">
        <v>11220</v>
      </c>
      <c r="E22" s="26">
        <v>12554</v>
      </c>
      <c r="F22" s="26">
        <v>15097</v>
      </c>
      <c r="G22" s="27"/>
      <c r="H22" s="7"/>
      <c r="I22" s="28">
        <f t="shared" si="1"/>
        <v>1221</v>
      </c>
      <c r="J22" s="27">
        <f t="shared" si="1"/>
        <v>-3877</v>
      </c>
      <c r="K22" s="7"/>
      <c r="L22" s="124">
        <f t="shared" si="2"/>
        <v>-0.30110168867111992</v>
      </c>
      <c r="M22" s="27">
        <f t="shared" ca="1" si="3"/>
        <v>6.3756049353179832E-6</v>
      </c>
      <c r="N22" s="44"/>
      <c r="O22" s="44"/>
      <c r="P22" s="7"/>
      <c r="Q22" s="28">
        <f t="shared" ca="1" si="4"/>
        <v>1225.2401127854459</v>
      </c>
      <c r="R22" s="27">
        <f t="shared" ca="1" si="5"/>
        <v>-3913.9536150952695</v>
      </c>
      <c r="S22" s="7"/>
      <c r="T22" s="28">
        <f t="shared" ca="1" si="6"/>
        <v>-0.29768986667261033</v>
      </c>
      <c r="U22" s="27">
        <f t="shared" ca="1" si="7"/>
        <v>-0.95512048111944914</v>
      </c>
      <c r="V22" s="7"/>
      <c r="W22" s="28">
        <f t="shared" ca="1" si="8"/>
        <v>-0.2985766926443274</v>
      </c>
      <c r="X22" s="27">
        <f t="shared" ref="X22:X83" ca="1" si="11">MOD(ATAN2(U22,W22)*180/PI()-$J$9+360,360)</f>
        <v>10.837040400329442</v>
      </c>
      <c r="Y22" s="7"/>
      <c r="Z22" s="28">
        <f t="shared" ref="Z22:Z85" si="12">360/40000*B22+Z21</f>
        <v>11.052</v>
      </c>
      <c r="AA22" s="27">
        <f t="shared" si="9"/>
        <v>0.19289378893041331</v>
      </c>
      <c r="AB22" s="7"/>
      <c r="AC22" s="28">
        <f t="shared" ca="1" si="0"/>
        <v>-0.21495959967055711</v>
      </c>
      <c r="AD22" s="27">
        <f t="shared" ca="1" si="10"/>
        <v>-3.8956729516296917E-2</v>
      </c>
      <c r="AE22" s="7">
        <v>147</v>
      </c>
    </row>
    <row r="23" spans="1:31" s="26" customFormat="1" x14ac:dyDescent="0.25">
      <c r="A23" s="26">
        <v>3</v>
      </c>
      <c r="B23" s="26">
        <v>628</v>
      </c>
      <c r="C23" s="26">
        <v>13951</v>
      </c>
      <c r="D23" s="26">
        <v>11284</v>
      </c>
      <c r="E23" s="26">
        <v>12362</v>
      </c>
      <c r="F23" s="26">
        <v>15017</v>
      </c>
      <c r="G23" s="27"/>
      <c r="H23" s="7"/>
      <c r="I23" s="28">
        <f t="shared" si="1"/>
        <v>1589</v>
      </c>
      <c r="J23" s="27">
        <f t="shared" si="1"/>
        <v>-3733</v>
      </c>
      <c r="K23" s="7"/>
      <c r="L23" s="124">
        <f t="shared" si="2"/>
        <v>-0.39379327763270572</v>
      </c>
      <c r="M23" s="27">
        <f t="shared" ca="1" si="3"/>
        <v>3.4084914979424225E-5</v>
      </c>
      <c r="N23" s="44"/>
      <c r="O23" s="44"/>
      <c r="P23" s="7"/>
      <c r="Q23" s="28">
        <f t="shared" ca="1" si="4"/>
        <v>1593.2401127854459</v>
      </c>
      <c r="R23" s="27">
        <f t="shared" ca="1" si="5"/>
        <v>-3769.9536150952695</v>
      </c>
      <c r="S23" s="7"/>
      <c r="T23" s="28">
        <f t="shared" ca="1" si="6"/>
        <v>-0.38710080726487617</v>
      </c>
      <c r="U23" s="27">
        <f t="shared" ca="1" si="7"/>
        <v>-0.91998022070584862</v>
      </c>
      <c r="V23" s="7"/>
      <c r="W23" s="28">
        <f t="shared" ca="1" si="8"/>
        <v>-0.38795504887910037</v>
      </c>
      <c r="X23" s="27">
        <f t="shared" ca="1" si="11"/>
        <v>16.342587099211869</v>
      </c>
      <c r="Y23" s="7"/>
      <c r="Z23" s="28">
        <f t="shared" si="12"/>
        <v>16.704000000000001</v>
      </c>
      <c r="AA23" s="27">
        <f t="shared" si="9"/>
        <v>0.29153979825313281</v>
      </c>
      <c r="AB23" s="7"/>
      <c r="AC23" s="28">
        <f t="shared" ca="1" si="0"/>
        <v>-0.36141290078813171</v>
      </c>
      <c r="AD23" s="27">
        <f t="shared" ca="1" si="10"/>
        <v>7.7768148866699249E-2</v>
      </c>
      <c r="AE23" s="7">
        <v>146</v>
      </c>
    </row>
    <row r="24" spans="1:31" s="26" customFormat="1" x14ac:dyDescent="0.25">
      <c r="A24" s="26">
        <v>4</v>
      </c>
      <c r="B24" s="26">
        <v>632</v>
      </c>
      <c r="C24" s="26">
        <v>14143</v>
      </c>
      <c r="D24" s="26">
        <v>11378</v>
      </c>
      <c r="E24" s="26">
        <v>12183</v>
      </c>
      <c r="F24" s="26">
        <v>14930</v>
      </c>
      <c r="G24" s="27"/>
      <c r="H24" s="7"/>
      <c r="I24" s="28">
        <f t="shared" si="1"/>
        <v>1960</v>
      </c>
      <c r="J24" s="27">
        <f t="shared" si="1"/>
        <v>-3552</v>
      </c>
      <c r="K24" s="7"/>
      <c r="L24" s="124">
        <f t="shared" si="2"/>
        <v>-0.48320157083137838</v>
      </c>
      <c r="M24" s="27">
        <f t="shared" ca="1" si="3"/>
        <v>2.6498343099640105E-5</v>
      </c>
      <c r="N24" s="44"/>
      <c r="O24" s="44"/>
      <c r="P24" s="7"/>
      <c r="Q24" s="28">
        <f t="shared" ca="1" si="4"/>
        <v>1964.2401127854459</v>
      </c>
      <c r="R24" s="27">
        <f t="shared" ca="1" si="5"/>
        <v>-3588.9536150952695</v>
      </c>
      <c r="S24" s="7"/>
      <c r="T24" s="28">
        <f t="shared" ca="1" si="6"/>
        <v>-0.477240641394579</v>
      </c>
      <c r="U24" s="27">
        <f t="shared" ca="1" si="7"/>
        <v>-0.87581086560264254</v>
      </c>
      <c r="V24" s="7"/>
      <c r="W24" s="28">
        <f t="shared" ca="1" si="8"/>
        <v>-0.47805391669579</v>
      </c>
      <c r="X24" s="27">
        <f t="shared" ca="1" si="11"/>
        <v>22.105010533091729</v>
      </c>
      <c r="Y24" s="7"/>
      <c r="Z24" s="28">
        <f t="shared" si="12"/>
        <v>22.391999999999999</v>
      </c>
      <c r="AA24" s="27">
        <f t="shared" si="9"/>
        <v>0.39081412610657029</v>
      </c>
      <c r="AB24" s="7"/>
      <c r="AC24" s="28">
        <f t="shared" ca="1" si="0"/>
        <v>-0.28698946690827043</v>
      </c>
      <c r="AD24" s="27">
        <f t="shared" ca="1" si="10"/>
        <v>-4.5392891804876712E-2</v>
      </c>
      <c r="AE24" s="7">
        <v>145</v>
      </c>
    </row>
    <row r="25" spans="1:31" s="26" customFormat="1" x14ac:dyDescent="0.25">
      <c r="A25" s="26">
        <v>5</v>
      </c>
      <c r="B25" s="26">
        <v>635</v>
      </c>
      <c r="C25" s="26">
        <v>14321</v>
      </c>
      <c r="D25" s="26">
        <v>11491</v>
      </c>
      <c r="E25" s="26">
        <v>12012</v>
      </c>
      <c r="F25" s="26">
        <v>14829</v>
      </c>
      <c r="G25" s="27"/>
      <c r="H25" s="7"/>
      <c r="I25" s="28">
        <f t="shared" si="1"/>
        <v>2309</v>
      </c>
      <c r="J25" s="27">
        <f t="shared" si="1"/>
        <v>-3338</v>
      </c>
      <c r="K25" s="7"/>
      <c r="L25" s="124">
        <f t="shared" si="2"/>
        <v>-0.56823346683241682</v>
      </c>
      <c r="M25" s="27">
        <f t="shared" ca="1" si="3"/>
        <v>2.9521617965667032E-5</v>
      </c>
      <c r="N25" s="44"/>
      <c r="O25" s="44"/>
      <c r="P25" s="7"/>
      <c r="Q25" s="28">
        <f t="shared" ca="1" si="4"/>
        <v>2313.2401127854459</v>
      </c>
      <c r="R25" s="27">
        <f t="shared" ca="1" si="5"/>
        <v>-3374.9536150952695</v>
      </c>
      <c r="S25" s="7"/>
      <c r="T25" s="28">
        <f t="shared" ca="1" si="6"/>
        <v>-0.56203525624974415</v>
      </c>
      <c r="U25" s="27">
        <f t="shared" ca="1" si="7"/>
        <v>-0.82358853415465294</v>
      </c>
      <c r="V25" s="7"/>
      <c r="W25" s="28">
        <f t="shared" ca="1" si="8"/>
        <v>-0.5628000868562264</v>
      </c>
      <c r="X25" s="27">
        <f t="shared" ca="1" si="11"/>
        <v>27.824255784998059</v>
      </c>
      <c r="Y25" s="7"/>
      <c r="Z25" s="28">
        <f t="shared" si="12"/>
        <v>28.106999999999999</v>
      </c>
      <c r="AA25" s="27">
        <f t="shared" si="9"/>
        <v>0.49055969285804618</v>
      </c>
      <c r="AB25" s="7"/>
      <c r="AC25" s="28">
        <f t="shared" ca="1" si="0"/>
        <v>-0.2827442150019408</v>
      </c>
      <c r="AD25" s="27">
        <f t="shared" ca="1" si="10"/>
        <v>8.8315630854641114E-2</v>
      </c>
      <c r="AE25" s="7">
        <v>144</v>
      </c>
    </row>
    <row r="26" spans="1:31" s="26" customFormat="1" x14ac:dyDescent="0.25">
      <c r="A26" s="26">
        <v>6</v>
      </c>
      <c r="B26" s="26">
        <v>616</v>
      </c>
      <c r="C26" s="26">
        <v>14476</v>
      </c>
      <c r="D26" s="26">
        <v>11612</v>
      </c>
      <c r="E26" s="26">
        <v>11850</v>
      </c>
      <c r="F26" s="26">
        <v>14705</v>
      </c>
      <c r="G26" s="27"/>
      <c r="H26" s="7"/>
      <c r="I26" s="28">
        <f t="shared" si="1"/>
        <v>2626</v>
      </c>
      <c r="J26" s="27">
        <f t="shared" si="1"/>
        <v>-3093</v>
      </c>
      <c r="K26" s="7"/>
      <c r="L26" s="124">
        <f t="shared" si="2"/>
        <v>-0.64532313247849094</v>
      </c>
      <c r="M26" s="27">
        <f t="shared" ca="1" si="3"/>
        <v>3.0899881601981125E-5</v>
      </c>
      <c r="N26" s="44"/>
      <c r="O26" s="44"/>
      <c r="P26" s="7"/>
      <c r="Q26" s="28">
        <f t="shared" ca="1" si="4"/>
        <v>2630.2401127854459</v>
      </c>
      <c r="R26" s="27">
        <f t="shared" ca="1" si="5"/>
        <v>-3129.9536150952695</v>
      </c>
      <c r="S26" s="7"/>
      <c r="T26" s="28">
        <f t="shared" ca="1" si="6"/>
        <v>-0.6390550067055818</v>
      </c>
      <c r="U26" s="27">
        <f t="shared" ca="1" si="7"/>
        <v>-0.76380128553429105</v>
      </c>
      <c r="V26" s="7"/>
      <c r="W26" s="28">
        <f t="shared" ca="1" si="8"/>
        <v>-0.63976436628427291</v>
      </c>
      <c r="X26" s="27">
        <f t="shared" ca="1" si="11"/>
        <v>33.427202275955779</v>
      </c>
      <c r="Y26" s="7"/>
      <c r="Z26" s="28">
        <f t="shared" si="12"/>
        <v>33.650999999999996</v>
      </c>
      <c r="AA26" s="27">
        <f t="shared" si="9"/>
        <v>0.58732074658861166</v>
      </c>
      <c r="AB26" s="7"/>
      <c r="AC26" s="28">
        <f t="shared" ca="1" si="0"/>
        <v>-0.22379772404421772</v>
      </c>
      <c r="AD26" s="27">
        <f t="shared" ca="1" si="10"/>
        <v>3.7085275831003628E-2</v>
      </c>
      <c r="AE26" s="7">
        <v>143</v>
      </c>
    </row>
    <row r="27" spans="1:31" s="26" customFormat="1" x14ac:dyDescent="0.25">
      <c r="A27" s="26">
        <v>7</v>
      </c>
      <c r="B27" s="26">
        <v>603</v>
      </c>
      <c r="C27" s="26">
        <v>14622</v>
      </c>
      <c r="D27" s="26">
        <v>11747</v>
      </c>
      <c r="E27" s="26">
        <v>11710</v>
      </c>
      <c r="F27" s="26">
        <v>14580</v>
      </c>
      <c r="G27" s="27"/>
      <c r="H27" s="7"/>
      <c r="I27" s="28">
        <f t="shared" si="1"/>
        <v>2912</v>
      </c>
      <c r="J27" s="27">
        <f t="shared" si="1"/>
        <v>-2833</v>
      </c>
      <c r="K27" s="7"/>
      <c r="L27" s="124">
        <f t="shared" si="2"/>
        <v>-0.7149347722927456</v>
      </c>
      <c r="M27" s="27">
        <f t="shared" ca="1" si="3"/>
        <v>3.2963994679926237E-5</v>
      </c>
      <c r="N27" s="44"/>
      <c r="O27" s="44"/>
      <c r="P27" s="7"/>
      <c r="Q27" s="28">
        <f t="shared" ca="1" si="4"/>
        <v>2916.2401127854459</v>
      </c>
      <c r="R27" s="27">
        <f t="shared" ca="1" si="5"/>
        <v>-2869.9536150952695</v>
      </c>
      <c r="S27" s="7"/>
      <c r="T27" s="28">
        <f t="shared" ca="1" si="6"/>
        <v>-0.708542857274571</v>
      </c>
      <c r="U27" s="27">
        <f t="shared" ca="1" si="7"/>
        <v>-0.70035359312084589</v>
      </c>
      <c r="V27" s="7"/>
      <c r="W27" s="28">
        <f t="shared" ca="1" si="8"/>
        <v>-0.70919334436235004</v>
      </c>
      <c r="X27" s="27">
        <f t="shared" ca="1" si="11"/>
        <v>38.836783275417929</v>
      </c>
      <c r="Y27" s="7"/>
      <c r="Z27" s="28">
        <f t="shared" si="12"/>
        <v>39.077999999999996</v>
      </c>
      <c r="AA27" s="27">
        <f t="shared" si="9"/>
        <v>0.68203976509434405</v>
      </c>
      <c r="AB27" s="7"/>
      <c r="AC27" s="28">
        <f t="shared" ca="1" si="0"/>
        <v>-0.24121672458206689</v>
      </c>
      <c r="AD27" s="27">
        <f t="shared" ca="1" si="10"/>
        <v>0.11065993501253502</v>
      </c>
      <c r="AE27" s="7">
        <v>142</v>
      </c>
    </row>
    <row r="28" spans="1:31" s="26" customFormat="1" x14ac:dyDescent="0.25">
      <c r="A28" s="26">
        <v>8</v>
      </c>
      <c r="B28" s="26">
        <v>618</v>
      </c>
      <c r="C28" s="26">
        <v>14747</v>
      </c>
      <c r="D28" s="26">
        <v>11886</v>
      </c>
      <c r="E28" s="26">
        <v>11567</v>
      </c>
      <c r="F28" s="26">
        <v>14418</v>
      </c>
      <c r="G28" s="27"/>
      <c r="H28" s="7"/>
      <c r="I28" s="28">
        <f t="shared" si="1"/>
        <v>3180</v>
      </c>
      <c r="J28" s="27">
        <f t="shared" si="1"/>
        <v>-2532</v>
      </c>
      <c r="K28" s="7"/>
      <c r="L28" s="124">
        <f t="shared" si="2"/>
        <v>-0.77961329290126535</v>
      </c>
      <c r="M28" s="27">
        <f t="shared" ca="1" si="3"/>
        <v>2.8875813731993707E-5</v>
      </c>
      <c r="N28" s="44"/>
      <c r="O28" s="44"/>
      <c r="P28" s="7"/>
      <c r="Q28" s="28">
        <f t="shared" ca="1" si="4"/>
        <v>3184.2401127854459</v>
      </c>
      <c r="R28" s="27">
        <f t="shared" ca="1" si="5"/>
        <v>-2568.9536150952695</v>
      </c>
      <c r="S28" s="7"/>
      <c r="T28" s="28">
        <f t="shared" ca="1" si="6"/>
        <v>-0.77365734661893859</v>
      </c>
      <c r="U28" s="27">
        <f t="shared" ca="1" si="7"/>
        <v>-0.62690068767297269</v>
      </c>
      <c r="V28" s="7"/>
      <c r="W28" s="28">
        <f t="shared" ca="1" si="8"/>
        <v>-0.77423967087027046</v>
      </c>
      <c r="X28" s="27">
        <f t="shared" ca="1" si="11"/>
        <v>44.480427026301413</v>
      </c>
      <c r="Y28" s="7"/>
      <c r="Z28" s="28">
        <f t="shared" si="12"/>
        <v>44.639999999999993</v>
      </c>
      <c r="AA28" s="27">
        <f t="shared" si="9"/>
        <v>0.77911497809026853</v>
      </c>
      <c r="AB28" s="7"/>
      <c r="AC28" s="28">
        <f t="shared" ca="1" si="0"/>
        <v>-0.15957297369858026</v>
      </c>
      <c r="AD28" s="27">
        <f t="shared" ca="1" si="10"/>
        <v>7.5145403745722206E-3</v>
      </c>
      <c r="AE28" s="7">
        <v>141</v>
      </c>
    </row>
    <row r="29" spans="1:31" s="26" customFormat="1" x14ac:dyDescent="0.25">
      <c r="A29" s="26">
        <v>9</v>
      </c>
      <c r="B29" s="26">
        <v>625</v>
      </c>
      <c r="C29" s="26">
        <v>14874</v>
      </c>
      <c r="D29" s="26">
        <v>12057</v>
      </c>
      <c r="E29" s="26">
        <v>11451</v>
      </c>
      <c r="F29" s="26">
        <v>14262</v>
      </c>
      <c r="G29" s="27"/>
      <c r="H29" s="7"/>
      <c r="I29" s="28">
        <f t="shared" si="1"/>
        <v>3423</v>
      </c>
      <c r="J29" s="27">
        <f t="shared" si="1"/>
        <v>-2205</v>
      </c>
      <c r="K29" s="7"/>
      <c r="L29" s="124">
        <f t="shared" si="2"/>
        <v>-0.83754590070262713</v>
      </c>
      <c r="M29" s="27">
        <f t="shared" ca="1" si="3"/>
        <v>1.8834810106009309E-5</v>
      </c>
      <c r="N29" s="44"/>
      <c r="O29" s="44"/>
      <c r="P29" s="7"/>
      <c r="Q29" s="28">
        <f t="shared" ca="1" si="4"/>
        <v>3427.2401127854459</v>
      </c>
      <c r="R29" s="27">
        <f t="shared" ca="1" si="5"/>
        <v>-2241.9536150952695</v>
      </c>
      <c r="S29" s="7"/>
      <c r="T29" s="28">
        <f t="shared" ca="1" si="6"/>
        <v>-0.8326977231513315</v>
      </c>
      <c r="U29" s="27">
        <f t="shared" ca="1" si="7"/>
        <v>-0.54710301298375497</v>
      </c>
      <c r="V29" s="7"/>
      <c r="W29" s="28">
        <f t="shared" ca="1" si="8"/>
        <v>-0.83320599170519305</v>
      </c>
      <c r="X29" s="27">
        <f t="shared" ca="1" si="11"/>
        <v>50.187604865465005</v>
      </c>
      <c r="Y29" s="7"/>
      <c r="Z29" s="28">
        <f t="shared" si="12"/>
        <v>50.264999999999993</v>
      </c>
      <c r="AA29" s="27">
        <f t="shared" si="9"/>
        <v>0.87728974851494967</v>
      </c>
      <c r="AB29" s="7"/>
      <c r="AC29" s="28">
        <f t="shared" ca="1" si="0"/>
        <v>-7.7395134534988586E-2</v>
      </c>
      <c r="AD29" s="27">
        <f t="shared" ca="1" si="10"/>
        <v>-1.1079084408123663E-2</v>
      </c>
      <c r="AE29" s="7">
        <v>140</v>
      </c>
    </row>
    <row r="30" spans="1:31" s="26" customFormat="1" x14ac:dyDescent="0.25">
      <c r="A30" s="26">
        <v>10</v>
      </c>
      <c r="B30" s="26">
        <v>638</v>
      </c>
      <c r="C30" s="26">
        <v>14974</v>
      </c>
      <c r="D30" s="26">
        <v>12235</v>
      </c>
      <c r="E30" s="26">
        <v>11346</v>
      </c>
      <c r="F30" s="26">
        <v>14085</v>
      </c>
      <c r="G30" s="27"/>
      <c r="H30" s="7"/>
      <c r="I30" s="28">
        <f t="shared" si="1"/>
        <v>3628</v>
      </c>
      <c r="J30" s="27">
        <f t="shared" si="1"/>
        <v>-1850</v>
      </c>
      <c r="K30" s="7"/>
      <c r="L30" s="124">
        <f t="shared" si="2"/>
        <v>-0.88834929902969839</v>
      </c>
      <c r="M30" s="27">
        <f t="shared" ca="1" si="3"/>
        <v>2.9332896570129373E-5</v>
      </c>
      <c r="N30" s="44"/>
      <c r="O30" s="44"/>
      <c r="P30" s="7"/>
      <c r="Q30" s="28">
        <f t="shared" ca="1" si="4"/>
        <v>3632.2401127854459</v>
      </c>
      <c r="R30" s="27">
        <f t="shared" ca="1" si="5"/>
        <v>-1886.9536150952695</v>
      </c>
      <c r="S30" s="7"/>
      <c r="T30" s="28">
        <f t="shared" ca="1" si="6"/>
        <v>-0.88250544820952304</v>
      </c>
      <c r="U30" s="27">
        <f t="shared" ca="1" si="7"/>
        <v>-0.46047250988078164</v>
      </c>
      <c r="V30" s="7"/>
      <c r="W30" s="28">
        <f t="shared" ca="1" si="8"/>
        <v>-0.88293331374813333</v>
      </c>
      <c r="X30" s="27">
        <f t="shared" ca="1" si="11"/>
        <v>55.934263071889745</v>
      </c>
      <c r="Y30" s="7"/>
      <c r="Z30" s="28">
        <f t="shared" si="12"/>
        <v>56.006999999999991</v>
      </c>
      <c r="AA30" s="27">
        <f t="shared" si="9"/>
        <v>0.97750655416446397</v>
      </c>
      <c r="AB30" s="7"/>
      <c r="AC30" s="28">
        <f t="shared" ca="1" si="0"/>
        <v>-7.2736928110245458E-2</v>
      </c>
      <c r="AD30" s="27">
        <f t="shared" ca="1" si="10"/>
        <v>2.6301237560019786E-2</v>
      </c>
      <c r="AE30" s="7">
        <v>139</v>
      </c>
    </row>
    <row r="31" spans="1:31" s="26" customFormat="1" x14ac:dyDescent="0.25">
      <c r="A31" s="26">
        <v>11</v>
      </c>
      <c r="B31" s="26">
        <v>636</v>
      </c>
      <c r="C31" s="26">
        <v>15064</v>
      </c>
      <c r="D31" s="26">
        <v>12418</v>
      </c>
      <c r="E31" s="26">
        <v>11263</v>
      </c>
      <c r="F31" s="26">
        <v>13891</v>
      </c>
      <c r="G31" s="27"/>
      <c r="H31" s="7"/>
      <c r="I31" s="28">
        <f t="shared" si="1"/>
        <v>3801</v>
      </c>
      <c r="J31" s="27">
        <f t="shared" si="1"/>
        <v>-1473</v>
      </c>
      <c r="K31" s="7"/>
      <c r="L31" s="124">
        <f t="shared" si="2"/>
        <v>-0.93010936258161792</v>
      </c>
      <c r="M31" s="27">
        <f t="shared" ca="1" si="3"/>
        <v>2.7338034097801017E-5</v>
      </c>
      <c r="N31" s="44"/>
      <c r="O31" s="44"/>
      <c r="P31" s="7"/>
      <c r="Q31" s="28">
        <f t="shared" ca="1" si="4"/>
        <v>3805.2401127854459</v>
      </c>
      <c r="R31" s="27">
        <f t="shared" ca="1" si="5"/>
        <v>-1509.9536150952695</v>
      </c>
      <c r="S31" s="7"/>
      <c r="T31" s="28">
        <f t="shared" ca="1" si="6"/>
        <v>-0.92453830886838717</v>
      </c>
      <c r="U31" s="27">
        <f t="shared" ca="1" si="7"/>
        <v>-0.36847335588128605</v>
      </c>
      <c r="V31" s="7"/>
      <c r="W31" s="28">
        <f t="shared" ca="1" si="8"/>
        <v>-0.92488078398913209</v>
      </c>
      <c r="X31" s="27">
        <f t="shared" ca="1" si="11"/>
        <v>61.755083768658039</v>
      </c>
      <c r="Y31" s="7"/>
      <c r="Z31" s="28">
        <f t="shared" si="12"/>
        <v>61.730999999999987</v>
      </c>
      <c r="AA31" s="27">
        <f t="shared" si="9"/>
        <v>1.0774092005486193</v>
      </c>
      <c r="AB31" s="7"/>
      <c r="AC31" s="28">
        <f t="shared" ca="1" si="0"/>
        <v>2.4083768658051952E-2</v>
      </c>
      <c r="AD31" s="27">
        <f t="shared" ca="1" si="10"/>
        <v>3.3265668325093145E-2</v>
      </c>
      <c r="AE31" s="7">
        <v>138</v>
      </c>
    </row>
    <row r="32" spans="1:31" s="26" customFormat="1" x14ac:dyDescent="0.25">
      <c r="A32" s="26">
        <v>12</v>
      </c>
      <c r="B32" s="26">
        <v>624</v>
      </c>
      <c r="C32" s="26">
        <v>15129</v>
      </c>
      <c r="D32" s="26">
        <v>12614</v>
      </c>
      <c r="E32" s="26">
        <v>11187</v>
      </c>
      <c r="F32" s="26">
        <v>13706</v>
      </c>
      <c r="G32" s="27"/>
      <c r="H32" s="7"/>
      <c r="I32" s="28">
        <f t="shared" si="1"/>
        <v>3942</v>
      </c>
      <c r="J32" s="27">
        <f t="shared" si="1"/>
        <v>-1092</v>
      </c>
      <c r="K32" s="7"/>
      <c r="L32" s="124">
        <f t="shared" si="2"/>
        <v>-0.96205729146489893</v>
      </c>
      <c r="M32" s="27">
        <f t="shared" ca="1" si="3"/>
        <v>9.0288902022905313E-6</v>
      </c>
      <c r="N32" s="44"/>
      <c r="O32" s="44"/>
      <c r="P32" s="7"/>
      <c r="Q32" s="28">
        <f t="shared" ca="1" si="4"/>
        <v>3946.2401127854459</v>
      </c>
      <c r="R32" s="27">
        <f t="shared" ca="1" si="5"/>
        <v>-1128.9536150952695</v>
      </c>
      <c r="S32" s="7"/>
      <c r="T32" s="28">
        <f t="shared" ca="1" si="6"/>
        <v>-0.9587963051279238</v>
      </c>
      <c r="U32" s="27">
        <f t="shared" ca="1" si="7"/>
        <v>-0.2754980835369682</v>
      </c>
      <c r="V32" s="7"/>
      <c r="W32" s="28">
        <f t="shared" ca="1" si="8"/>
        <v>-0.95905248028908596</v>
      </c>
      <c r="X32" s="27">
        <f t="shared" ca="1" si="11"/>
        <v>67.450188336037684</v>
      </c>
      <c r="Y32" s="7"/>
      <c r="Z32" s="28">
        <f t="shared" si="12"/>
        <v>67.34699999999998</v>
      </c>
      <c r="AA32" s="27">
        <f t="shared" si="9"/>
        <v>1.1754268913406207</v>
      </c>
      <c r="AB32" s="7"/>
      <c r="AC32" s="28">
        <f t="shared" ca="1" si="0"/>
        <v>0.10318833603770372</v>
      </c>
      <c r="AD32" s="27">
        <f t="shared" ca="1" si="10"/>
        <v>-4.520534341472171E-2</v>
      </c>
      <c r="AE32" s="7">
        <v>137</v>
      </c>
    </row>
    <row r="33" spans="1:31" s="26" customFormat="1" x14ac:dyDescent="0.25">
      <c r="A33" s="26">
        <v>13</v>
      </c>
      <c r="B33" s="26">
        <v>629</v>
      </c>
      <c r="C33" s="26">
        <v>15168</v>
      </c>
      <c r="D33" s="26">
        <v>12801</v>
      </c>
      <c r="E33" s="26">
        <v>11138</v>
      </c>
      <c r="F33" s="26">
        <v>13508</v>
      </c>
      <c r="G33" s="27"/>
      <c r="H33" s="7"/>
      <c r="I33" s="28">
        <f t="shared" si="1"/>
        <v>4030</v>
      </c>
      <c r="J33" s="27">
        <f t="shared" si="1"/>
        <v>-707</v>
      </c>
      <c r="K33" s="7"/>
      <c r="L33" s="124">
        <f t="shared" si="2"/>
        <v>-0.98490143209915082</v>
      </c>
      <c r="M33" s="27">
        <f t="shared" ca="1" si="3"/>
        <v>2.0750634294616322E-5</v>
      </c>
      <c r="N33" s="44"/>
      <c r="O33" s="44"/>
      <c r="P33" s="7"/>
      <c r="Q33" s="28">
        <f t="shared" ca="1" si="4"/>
        <v>4034.2401127854459</v>
      </c>
      <c r="R33" s="27">
        <f t="shared" ca="1" si="5"/>
        <v>-743.95361509526947</v>
      </c>
      <c r="S33" s="7"/>
      <c r="T33" s="28">
        <f t="shared" ca="1" si="6"/>
        <v>-0.98017718222607431</v>
      </c>
      <c r="U33" s="27">
        <f t="shared" ca="1" si="7"/>
        <v>-0.18154669284782807</v>
      </c>
      <c r="V33" s="7"/>
      <c r="W33" s="28">
        <f t="shared" ca="1" si="8"/>
        <v>-0.98034614568723155</v>
      </c>
      <c r="X33" s="27">
        <f t="shared" ca="1" si="11"/>
        <v>72.985926791653071</v>
      </c>
      <c r="Y33" s="7"/>
      <c r="Z33" s="28">
        <f t="shared" si="12"/>
        <v>73.007999999999981</v>
      </c>
      <c r="AA33" s="27">
        <f t="shared" si="9"/>
        <v>1.2742299802960197</v>
      </c>
      <c r="AB33" s="7"/>
      <c r="AC33" s="28">
        <f t="shared" ca="1" si="0"/>
        <v>-2.2073208346910178E-2</v>
      </c>
      <c r="AD33" s="27">
        <f t="shared" ca="1" si="10"/>
        <v>-4.8628481253842892E-3</v>
      </c>
      <c r="AE33" s="7">
        <v>136</v>
      </c>
    </row>
    <row r="34" spans="1:31" s="26" customFormat="1" x14ac:dyDescent="0.25">
      <c r="A34" s="26">
        <v>14</v>
      </c>
      <c r="B34" s="26">
        <v>629</v>
      </c>
      <c r="C34" s="26">
        <v>15203</v>
      </c>
      <c r="D34" s="26">
        <v>13005</v>
      </c>
      <c r="E34" s="26">
        <v>11112</v>
      </c>
      <c r="F34" s="26">
        <v>13313</v>
      </c>
      <c r="G34" s="27"/>
      <c r="H34" s="7"/>
      <c r="I34" s="28">
        <f t="shared" si="1"/>
        <v>4091</v>
      </c>
      <c r="J34" s="27">
        <f t="shared" si="1"/>
        <v>-308</v>
      </c>
      <c r="K34" s="7"/>
      <c r="L34" s="124">
        <f t="shared" si="2"/>
        <v>-0.99812614489809315</v>
      </c>
      <c r="M34" s="27">
        <f t="shared" ca="1" si="3"/>
        <v>9.2997560938262258E-6</v>
      </c>
      <c r="N34" s="44"/>
      <c r="O34" s="44"/>
      <c r="P34" s="7"/>
      <c r="Q34" s="28">
        <f t="shared" ca="1" si="4"/>
        <v>4095.2401127854459</v>
      </c>
      <c r="R34" s="27">
        <f t="shared" ca="1" si="5"/>
        <v>-344.95361509526947</v>
      </c>
      <c r="S34" s="7"/>
      <c r="T34" s="28">
        <f t="shared" ca="1" si="6"/>
        <v>-0.99499801748729233</v>
      </c>
      <c r="U34" s="27">
        <f t="shared" ca="1" si="7"/>
        <v>-8.4178887951810166E-2</v>
      </c>
      <c r="V34" s="7"/>
      <c r="W34" s="28">
        <f t="shared" ca="1" si="8"/>
        <v>-0.99507659475195254</v>
      </c>
      <c r="X34" s="27">
        <f t="shared" ca="1" si="11"/>
        <v>78.642020829780222</v>
      </c>
      <c r="Y34" s="7"/>
      <c r="Z34" s="28">
        <f t="shared" si="12"/>
        <v>78.668999999999983</v>
      </c>
      <c r="AA34" s="27">
        <f t="shared" si="9"/>
        <v>1.3730330692514188</v>
      </c>
      <c r="AB34" s="7"/>
      <c r="AC34" s="28">
        <f t="shared" ca="1" si="0"/>
        <v>-2.6979170219760817E-2</v>
      </c>
      <c r="AD34" s="27">
        <f t="shared" ca="1" si="10"/>
        <v>2.8782063189865426E-2</v>
      </c>
      <c r="AE34" s="7">
        <v>135</v>
      </c>
    </row>
    <row r="35" spans="1:31" s="26" customFormat="1" x14ac:dyDescent="0.25">
      <c r="A35" s="26">
        <v>15</v>
      </c>
      <c r="B35" s="26">
        <v>602</v>
      </c>
      <c r="C35" s="26">
        <v>15209</v>
      </c>
      <c r="D35" s="26">
        <v>13199</v>
      </c>
      <c r="E35" s="26">
        <v>11098</v>
      </c>
      <c r="F35" s="26">
        <v>13121</v>
      </c>
      <c r="G35" s="27"/>
      <c r="H35" s="7"/>
      <c r="I35" s="28">
        <f t="shared" si="1"/>
        <v>4111</v>
      </c>
      <c r="J35" s="27">
        <f t="shared" si="1"/>
        <v>78</v>
      </c>
      <c r="K35" s="7"/>
      <c r="L35" s="124">
        <f t="shared" si="2"/>
        <v>-1.0016541145838265</v>
      </c>
      <c r="M35" s="27">
        <f t="shared" ca="1" si="3"/>
        <v>3.2604620241239216E-6</v>
      </c>
      <c r="N35" s="44"/>
      <c r="O35" s="44"/>
      <c r="P35" s="7"/>
      <c r="Q35" s="28">
        <f t="shared" ca="1" si="4"/>
        <v>4115.2401127854464</v>
      </c>
      <c r="R35" s="27">
        <f t="shared" ca="1" si="5"/>
        <v>41.046384904730523</v>
      </c>
      <c r="S35" s="7"/>
      <c r="T35" s="28">
        <f t="shared" ca="1" si="6"/>
        <v>-0.99985730773687209</v>
      </c>
      <c r="U35" s="27">
        <f t="shared" ca="1" si="7"/>
        <v>1.001653232353548E-2</v>
      </c>
      <c r="V35" s="7"/>
      <c r="W35" s="28">
        <f t="shared" ca="1" si="8"/>
        <v>-0.99984843963408498</v>
      </c>
      <c r="X35" s="27">
        <f t="shared" ca="1" si="11"/>
        <v>84.051439364910493</v>
      </c>
      <c r="Y35" s="7"/>
      <c r="Z35" s="28">
        <f t="shared" si="12"/>
        <v>84.086999999999989</v>
      </c>
      <c r="AA35" s="27">
        <f t="shared" si="9"/>
        <v>1.4675950081244717</v>
      </c>
      <c r="AB35" s="7"/>
      <c r="AC35" s="28">
        <f t="shared" ca="1" si="0"/>
        <v>-3.5560635089495918E-2</v>
      </c>
      <c r="AD35" s="27">
        <f t="shared" ca="1" si="10"/>
        <v>2.5945654515666661E-2</v>
      </c>
      <c r="AE35" s="7">
        <v>134</v>
      </c>
    </row>
    <row r="36" spans="1:31" s="26" customFormat="1" x14ac:dyDescent="0.25">
      <c r="A36" s="26">
        <v>16</v>
      </c>
      <c r="B36" s="26">
        <v>612</v>
      </c>
      <c r="C36" s="26">
        <v>15194</v>
      </c>
      <c r="D36" s="26">
        <v>13393</v>
      </c>
      <c r="E36" s="26">
        <v>11111</v>
      </c>
      <c r="F36" s="26">
        <v>12925</v>
      </c>
      <c r="G36" s="27"/>
      <c r="H36" s="7"/>
      <c r="I36" s="28">
        <f t="shared" si="1"/>
        <v>4083</v>
      </c>
      <c r="J36" s="27">
        <f t="shared" si="1"/>
        <v>468</v>
      </c>
      <c r="K36" s="7"/>
      <c r="L36" s="124">
        <f t="shared" si="2"/>
        <v>-0.99605453787572629</v>
      </c>
      <c r="M36" s="27">
        <f t="shared" ca="1" si="3"/>
        <v>9.5942657332423767E-6</v>
      </c>
      <c r="N36" s="44"/>
      <c r="O36" s="44"/>
      <c r="P36" s="7"/>
      <c r="Q36" s="28">
        <f t="shared" ca="1" si="4"/>
        <v>4087.2401127854459</v>
      </c>
      <c r="R36" s="27">
        <f t="shared" ca="1" si="5"/>
        <v>431.04638490473053</v>
      </c>
      <c r="S36" s="7"/>
      <c r="T36" s="28">
        <f t="shared" ca="1" si="6"/>
        <v>-0.99305430138746043</v>
      </c>
      <c r="U36" s="27">
        <f t="shared" ca="1" si="7"/>
        <v>0.10518807094370336</v>
      </c>
      <c r="V36" s="7"/>
      <c r="W36" s="28">
        <f t="shared" ca="1" si="8"/>
        <v>-0.99295707670030497</v>
      </c>
      <c r="X36" s="27">
        <f t="shared" ca="1" si="11"/>
        <v>89.52449394192945</v>
      </c>
      <c r="Y36" s="7"/>
      <c r="Z36" s="28">
        <f t="shared" si="12"/>
        <v>89.594999999999985</v>
      </c>
      <c r="AA36" s="27">
        <f t="shared" si="9"/>
        <v>1.5637277433243193</v>
      </c>
      <c r="AB36" s="7"/>
      <c r="AC36" s="28">
        <f t="shared" ca="1" si="0"/>
        <v>-7.0506058070535005E-2</v>
      </c>
      <c r="AD36" s="27">
        <f t="shared" ca="1" si="10"/>
        <v>-1.9957602068274127E-2</v>
      </c>
      <c r="AE36" s="7">
        <v>133</v>
      </c>
    </row>
    <row r="37" spans="1:31" s="26" customFormat="1" x14ac:dyDescent="0.25">
      <c r="A37" s="26">
        <v>17</v>
      </c>
      <c r="B37" s="26">
        <v>627</v>
      </c>
      <c r="C37" s="26">
        <v>15172</v>
      </c>
      <c r="D37" s="26">
        <v>13595</v>
      </c>
      <c r="E37" s="26">
        <v>11139</v>
      </c>
      <c r="F37" s="26">
        <v>12731</v>
      </c>
      <c r="G37" s="27"/>
      <c r="H37" s="7"/>
      <c r="I37" s="28">
        <f t="shared" si="1"/>
        <v>4033</v>
      </c>
      <c r="J37" s="27">
        <f t="shared" si="1"/>
        <v>864</v>
      </c>
      <c r="K37" s="7"/>
      <c r="L37" s="124">
        <f t="shared" si="2"/>
        <v>-0.9807673460314239</v>
      </c>
      <c r="M37" s="27">
        <f t="shared" ca="1" si="3"/>
        <v>2.3245058857508637E-9</v>
      </c>
      <c r="N37" s="44"/>
      <c r="O37" s="44"/>
      <c r="P37" s="7"/>
      <c r="Q37" s="28">
        <f t="shared" ca="1" si="4"/>
        <v>4037.2401127854459</v>
      </c>
      <c r="R37" s="27">
        <f t="shared" ca="1" si="5"/>
        <v>827.04638490473053</v>
      </c>
      <c r="S37" s="7"/>
      <c r="T37" s="28">
        <f t="shared" ca="1" si="6"/>
        <v>-0.9809060757635113</v>
      </c>
      <c r="U37" s="27">
        <f t="shared" ca="1" si="7"/>
        <v>0.2018237870811046</v>
      </c>
      <c r="V37" s="7"/>
      <c r="W37" s="28">
        <f t="shared" ca="1" si="8"/>
        <v>-0.98071913290161727</v>
      </c>
      <c r="X37" s="27">
        <f t="shared" ca="1" si="11"/>
        <v>95.106113680890189</v>
      </c>
      <c r="Y37" s="7"/>
      <c r="Z37" s="28">
        <f t="shared" si="12"/>
        <v>95.237999999999985</v>
      </c>
      <c r="AA37" s="27">
        <f t="shared" si="9"/>
        <v>1.6622166730143593</v>
      </c>
      <c r="AB37" s="7"/>
      <c r="AC37" s="28">
        <f t="shared" ca="1" si="0"/>
        <v>-0.13188631910979609</v>
      </c>
      <c r="AD37" s="27">
        <f t="shared" ca="1" si="10"/>
        <v>-1.8054735982516945E-2</v>
      </c>
      <c r="AE37" s="7">
        <v>132</v>
      </c>
    </row>
    <row r="38" spans="1:31" s="26" customFormat="1" x14ac:dyDescent="0.25">
      <c r="A38" s="26">
        <v>18</v>
      </c>
      <c r="B38" s="26">
        <v>641</v>
      </c>
      <c r="C38" s="26">
        <v>15117</v>
      </c>
      <c r="D38" s="26">
        <v>13793</v>
      </c>
      <c r="E38" s="26">
        <v>11190</v>
      </c>
      <c r="F38" s="26">
        <v>12531</v>
      </c>
      <c r="G38" s="27"/>
      <c r="H38" s="7"/>
      <c r="I38" s="28">
        <f t="shared" si="1"/>
        <v>3927</v>
      </c>
      <c r="J38" s="27">
        <f t="shared" si="1"/>
        <v>1262</v>
      </c>
      <c r="K38" s="7"/>
      <c r="L38" s="124">
        <f t="shared" si="2"/>
        <v>-0.95530103797702559</v>
      </c>
      <c r="M38" s="27">
        <f t="shared" ca="1" si="3"/>
        <v>1.817491958229943E-7</v>
      </c>
      <c r="N38" s="44"/>
      <c r="O38" s="44"/>
      <c r="P38" s="7"/>
      <c r="Q38" s="28">
        <f t="shared" ca="1" si="4"/>
        <v>3931.2401127854459</v>
      </c>
      <c r="R38" s="27">
        <f t="shared" ca="1" si="5"/>
        <v>1225.0463849047305</v>
      </c>
      <c r="S38" s="7"/>
      <c r="T38" s="28">
        <f t="shared" ca="1" si="6"/>
        <v>-0.95515183744073906</v>
      </c>
      <c r="U38" s="27">
        <f t="shared" ca="1" si="7"/>
        <v>0.29894756239091697</v>
      </c>
      <c r="V38" s="7"/>
      <c r="W38" s="28">
        <f t="shared" ca="1" si="8"/>
        <v>-0.95487471744523877</v>
      </c>
      <c r="X38" s="27">
        <f t="shared" ca="1" si="11"/>
        <v>100.86150903783584</v>
      </c>
      <c r="Y38" s="7"/>
      <c r="Z38" s="28">
        <f t="shared" si="12"/>
        <v>101.00699999999999</v>
      </c>
      <c r="AA38" s="27">
        <f t="shared" si="9"/>
        <v>1.7629047175619121</v>
      </c>
      <c r="AB38" s="7"/>
      <c r="AC38" s="28">
        <f t="shared" ca="1" si="0"/>
        <v>-0.14549096216414625</v>
      </c>
      <c r="AD38" s="27">
        <f t="shared" ca="1" si="10"/>
        <v>5.0753202560557042E-2</v>
      </c>
      <c r="AE38" s="7">
        <v>131</v>
      </c>
    </row>
    <row r="39" spans="1:31" s="26" customFormat="1" x14ac:dyDescent="0.25">
      <c r="A39" s="26">
        <v>19</v>
      </c>
      <c r="B39" s="26">
        <v>622</v>
      </c>
      <c r="C39" s="26">
        <v>15045</v>
      </c>
      <c r="D39" s="26">
        <v>13979</v>
      </c>
      <c r="E39" s="26">
        <v>11255</v>
      </c>
      <c r="F39" s="26">
        <v>12342</v>
      </c>
      <c r="G39" s="27"/>
      <c r="H39" s="7"/>
      <c r="I39" s="28">
        <f t="shared" si="1"/>
        <v>3790</v>
      </c>
      <c r="J39" s="27">
        <f t="shared" si="1"/>
        <v>1637</v>
      </c>
      <c r="K39" s="7"/>
      <c r="L39" s="124">
        <f t="shared" si="2"/>
        <v>-0.92132352071373058</v>
      </c>
      <c r="M39" s="27">
        <f t="shared" ca="1" si="3"/>
        <v>3.2431955214569544E-8</v>
      </c>
      <c r="N39" s="44"/>
      <c r="O39" s="44"/>
      <c r="P39" s="7"/>
      <c r="Q39" s="28">
        <f t="shared" ca="1" si="4"/>
        <v>3794.2401127854459</v>
      </c>
      <c r="R39" s="27">
        <f t="shared" ca="1" si="5"/>
        <v>1600.0463849047305</v>
      </c>
      <c r="S39" s="7"/>
      <c r="T39" s="28">
        <f t="shared" ca="1" si="6"/>
        <v>-0.92186569923111839</v>
      </c>
      <c r="U39" s="27">
        <f t="shared" ca="1" si="7"/>
        <v>0.39045865721800144</v>
      </c>
      <c r="V39" s="7"/>
      <c r="W39" s="28">
        <f t="shared" ca="1" si="8"/>
        <v>-0.9215036094563398</v>
      </c>
      <c r="X39" s="27">
        <f t="shared" ca="1" si="11"/>
        <v>106.44076656832493</v>
      </c>
      <c r="Y39" s="7"/>
      <c r="Z39" s="28">
        <f t="shared" si="12"/>
        <v>106.60499999999999</v>
      </c>
      <c r="AA39" s="27">
        <f t="shared" si="9"/>
        <v>1.8606082490885547</v>
      </c>
      <c r="AB39" s="7"/>
      <c r="AC39" s="28">
        <f t="shared" ca="1" si="0"/>
        <v>-0.16423343167505777</v>
      </c>
      <c r="AD39" s="27">
        <f t="shared" ca="1" si="10"/>
        <v>1.8136587477172839E-2</v>
      </c>
      <c r="AE39" s="7">
        <v>130</v>
      </c>
    </row>
    <row r="40" spans="1:31" s="26" customFormat="1" x14ac:dyDescent="0.25">
      <c r="A40" s="26">
        <v>20</v>
      </c>
      <c r="B40" s="26">
        <v>636</v>
      </c>
      <c r="C40" s="26">
        <v>14957</v>
      </c>
      <c r="D40" s="26">
        <v>14163</v>
      </c>
      <c r="E40" s="26">
        <v>11344</v>
      </c>
      <c r="F40" s="26">
        <v>12162</v>
      </c>
      <c r="G40" s="27"/>
      <c r="H40" s="7"/>
      <c r="I40" s="28">
        <f t="shared" si="1"/>
        <v>3613</v>
      </c>
      <c r="J40" s="27">
        <f t="shared" si="1"/>
        <v>2001</v>
      </c>
      <c r="K40" s="7"/>
      <c r="L40" s="124">
        <f t="shared" si="2"/>
        <v>-0.87748534773898357</v>
      </c>
      <c r="M40" s="27">
        <f t="shared" ca="1" si="3"/>
        <v>8.6687471121425198E-7</v>
      </c>
      <c r="N40" s="44"/>
      <c r="O40" s="44"/>
      <c r="P40" s="7"/>
      <c r="Q40" s="28">
        <f t="shared" ca="1" si="4"/>
        <v>3617.2401127854459</v>
      </c>
      <c r="R40" s="27">
        <f t="shared" ca="1" si="5"/>
        <v>1964.0463849047305</v>
      </c>
      <c r="S40" s="7"/>
      <c r="T40" s="28">
        <f t="shared" ca="1" si="6"/>
        <v>-0.8788609805223383</v>
      </c>
      <c r="U40" s="27">
        <f t="shared" ca="1" si="7"/>
        <v>0.47928542659682483</v>
      </c>
      <c r="V40" s="7"/>
      <c r="W40" s="28">
        <f t="shared" ca="1" si="8"/>
        <v>-0.87841640880637617</v>
      </c>
      <c r="X40" s="27">
        <f t="shared" ca="1" si="11"/>
        <v>112.0954261231368</v>
      </c>
      <c r="Y40" s="7"/>
      <c r="Z40" s="28">
        <f t="shared" si="12"/>
        <v>112.32899999999999</v>
      </c>
      <c r="AA40" s="27">
        <f t="shared" si="9"/>
        <v>1.9605108954727102</v>
      </c>
      <c r="AB40" s="7"/>
      <c r="AC40" s="28">
        <f t="shared" ca="1" si="0"/>
        <v>-0.23357387686318987</v>
      </c>
      <c r="AD40" s="27">
        <f t="shared" ca="1" si="10"/>
        <v>9.2686114482859239E-2</v>
      </c>
      <c r="AE40" s="7">
        <v>129</v>
      </c>
    </row>
    <row r="41" spans="1:31" s="26" customFormat="1" x14ac:dyDescent="0.25">
      <c r="A41" s="26">
        <v>21</v>
      </c>
      <c r="B41" s="26">
        <v>630</v>
      </c>
      <c r="C41" s="26">
        <v>14850</v>
      </c>
      <c r="D41" s="26">
        <v>14336</v>
      </c>
      <c r="E41" s="26">
        <v>11452</v>
      </c>
      <c r="F41" s="26">
        <v>11987</v>
      </c>
      <c r="G41" s="27"/>
      <c r="H41" s="7"/>
      <c r="I41" s="28">
        <f t="shared" si="1"/>
        <v>3398</v>
      </c>
      <c r="J41" s="27">
        <f t="shared" si="1"/>
        <v>2349</v>
      </c>
      <c r="K41" s="7"/>
      <c r="L41" s="124">
        <f t="shared" si="2"/>
        <v>-0.82542060446744159</v>
      </c>
      <c r="M41" s="27">
        <f t="shared" ca="1" si="3"/>
        <v>4.6181946423585156E-7</v>
      </c>
      <c r="N41" s="44"/>
      <c r="O41" s="44"/>
      <c r="P41" s="7"/>
      <c r="Q41" s="28">
        <f t="shared" ca="1" si="4"/>
        <v>3402.2401127854459</v>
      </c>
      <c r="R41" s="27">
        <f t="shared" ca="1" si="5"/>
        <v>2312.0463849047305</v>
      </c>
      <c r="S41" s="7"/>
      <c r="T41" s="28">
        <f t="shared" ca="1" si="6"/>
        <v>-0.82662361033935694</v>
      </c>
      <c r="U41" s="27">
        <f t="shared" ca="1" si="7"/>
        <v>0.56420772259635921</v>
      </c>
      <c r="V41" s="7"/>
      <c r="W41" s="28">
        <f t="shared" ca="1" si="8"/>
        <v>-0.82610017746884457</v>
      </c>
      <c r="X41" s="27">
        <f t="shared" ca="1" si="11"/>
        <v>117.8096582682266</v>
      </c>
      <c r="Y41" s="7"/>
      <c r="Z41" s="28">
        <f t="shared" si="12"/>
        <v>117.999</v>
      </c>
      <c r="AA41" s="27">
        <f t="shared" si="9"/>
        <v>2.0594710640607889</v>
      </c>
      <c r="AB41" s="7"/>
      <c r="AC41" s="28">
        <f t="shared" ca="1" si="0"/>
        <v>-0.1893417317733963</v>
      </c>
      <c r="AD41" s="27">
        <f t="shared" ca="1" si="10"/>
        <v>9.005036922391696E-2</v>
      </c>
      <c r="AE41" s="7">
        <v>128</v>
      </c>
    </row>
    <row r="42" spans="1:31" s="26" customFormat="1" x14ac:dyDescent="0.25">
      <c r="A42" s="26">
        <v>22</v>
      </c>
      <c r="B42" s="26">
        <v>613</v>
      </c>
      <c r="C42" s="26">
        <v>14721</v>
      </c>
      <c r="D42" s="26">
        <v>14492</v>
      </c>
      <c r="E42" s="26">
        <v>11563</v>
      </c>
      <c r="F42" s="26">
        <v>11822</v>
      </c>
      <c r="G42" s="27"/>
      <c r="H42" s="7"/>
      <c r="I42" s="28">
        <f t="shared" si="1"/>
        <v>3158</v>
      </c>
      <c r="J42" s="27">
        <f t="shared" si="1"/>
        <v>2670</v>
      </c>
      <c r="K42" s="7"/>
      <c r="L42" s="124">
        <f t="shared" si="2"/>
        <v>-0.76699253523560762</v>
      </c>
      <c r="M42" s="27">
        <f t="shared" ca="1" si="3"/>
        <v>5.2332529440268422E-7</v>
      </c>
      <c r="N42" s="44"/>
      <c r="O42" s="44"/>
      <c r="P42" s="7"/>
      <c r="Q42" s="28">
        <f t="shared" ca="1" si="4"/>
        <v>3162.2401127854459</v>
      </c>
      <c r="R42" s="27">
        <f t="shared" ca="1" si="5"/>
        <v>2633.0463849047305</v>
      </c>
      <c r="S42" s="7"/>
      <c r="T42" s="28">
        <f t="shared" ca="1" si="6"/>
        <v>-0.76831212734440091</v>
      </c>
      <c r="U42" s="27">
        <f t="shared" ca="1" si="7"/>
        <v>0.64254121976834355</v>
      </c>
      <c r="V42" s="7"/>
      <c r="W42" s="28">
        <f t="shared" ca="1" si="8"/>
        <v>-0.76771594749317773</v>
      </c>
      <c r="X42" s="27">
        <f t="shared" ca="1" si="11"/>
        <v>123.40517350914695</v>
      </c>
      <c r="Y42" s="7"/>
      <c r="Z42" s="28">
        <f t="shared" si="12"/>
        <v>123.51599999999999</v>
      </c>
      <c r="AA42" s="27">
        <f t="shared" si="9"/>
        <v>2.1557608788933158</v>
      </c>
      <c r="AB42" s="7"/>
      <c r="AC42" s="28">
        <f t="shared" ca="1" si="0"/>
        <v>-0.11082649085304297</v>
      </c>
      <c r="AD42" s="27">
        <f t="shared" ca="1" si="10"/>
        <v>-1.0224286571443031E-2</v>
      </c>
      <c r="AE42" s="7">
        <v>127</v>
      </c>
    </row>
    <row r="43" spans="1:31" s="26" customFormat="1" x14ac:dyDescent="0.25">
      <c r="A43" s="26">
        <v>23</v>
      </c>
      <c r="B43" s="26">
        <v>609</v>
      </c>
      <c r="C43" s="26">
        <v>14601</v>
      </c>
      <c r="D43" s="26">
        <v>14639</v>
      </c>
      <c r="E43" s="26">
        <v>11702</v>
      </c>
      <c r="F43" s="26">
        <v>11679</v>
      </c>
      <c r="G43" s="27"/>
      <c r="H43" s="7"/>
      <c r="I43" s="28">
        <f t="shared" si="1"/>
        <v>2899</v>
      </c>
      <c r="J43" s="27">
        <f t="shared" si="1"/>
        <v>2960</v>
      </c>
      <c r="K43" s="7"/>
      <c r="L43" s="124">
        <f t="shared" si="2"/>
        <v>-0.70189837047661396</v>
      </c>
      <c r="M43" s="27">
        <f t="shared" ca="1" si="3"/>
        <v>7.9752148960793815E-6</v>
      </c>
      <c r="N43" s="44"/>
      <c r="O43" s="44"/>
      <c r="P43" s="7"/>
      <c r="Q43" s="28">
        <f t="shared" ca="1" si="4"/>
        <v>2903.2401127854459</v>
      </c>
      <c r="R43" s="27">
        <f t="shared" ca="1" si="5"/>
        <v>2923.0463849047305</v>
      </c>
      <c r="S43" s="7"/>
      <c r="T43" s="28">
        <f t="shared" ca="1" si="6"/>
        <v>-0.7053843186123443</v>
      </c>
      <c r="U43" s="27">
        <f t="shared" ca="1" si="7"/>
        <v>0.71330979976795561</v>
      </c>
      <c r="V43" s="7"/>
      <c r="W43" s="28">
        <f t="shared" ca="1" si="8"/>
        <v>-0.70472241277376169</v>
      </c>
      <c r="X43" s="27">
        <f t="shared" ca="1" si="11"/>
        <v>128.8244368123386</v>
      </c>
      <c r="Y43" s="7"/>
      <c r="Z43" s="28">
        <f t="shared" si="12"/>
        <v>128.99699999999999</v>
      </c>
      <c r="AA43" s="27">
        <f t="shared" si="9"/>
        <v>2.251422375195125</v>
      </c>
      <c r="AB43" s="7"/>
      <c r="AC43" s="28">
        <f t="shared" ca="1" si="0"/>
        <v>-0.17256318766138179</v>
      </c>
      <c r="AD43" s="27">
        <f t="shared" ca="1" si="10"/>
        <v>0.10556564837096971</v>
      </c>
      <c r="AE43" s="7">
        <v>126</v>
      </c>
    </row>
    <row r="44" spans="1:31" s="26" customFormat="1" x14ac:dyDescent="0.25">
      <c r="A44" s="26">
        <v>24</v>
      </c>
      <c r="B44" s="26">
        <v>621</v>
      </c>
      <c r="C44" s="26">
        <v>14448</v>
      </c>
      <c r="D44" s="26">
        <v>14777</v>
      </c>
      <c r="E44" s="26">
        <v>11850</v>
      </c>
      <c r="F44" s="26">
        <v>11550</v>
      </c>
      <c r="G44" s="27"/>
      <c r="H44" s="7"/>
      <c r="I44" s="28">
        <f t="shared" si="1"/>
        <v>2598</v>
      </c>
      <c r="J44" s="27">
        <f t="shared" si="1"/>
        <v>3227</v>
      </c>
      <c r="K44" s="7"/>
      <c r="L44" s="124">
        <f t="shared" si="2"/>
        <v>-0.62890748781694894</v>
      </c>
      <c r="M44" s="27">
        <f t="shared" ca="1" si="3"/>
        <v>6.8753397945586676E-6</v>
      </c>
      <c r="N44" s="44"/>
      <c r="O44" s="44"/>
      <c r="P44" s="7"/>
      <c r="Q44" s="28">
        <f t="shared" ca="1" si="4"/>
        <v>2602.2401127854459</v>
      </c>
      <c r="R44" s="27">
        <f t="shared" ca="1" si="5"/>
        <v>3190.0463849047305</v>
      </c>
      <c r="S44" s="7"/>
      <c r="T44" s="28">
        <f t="shared" ca="1" si="6"/>
        <v>-0.63225200035617035</v>
      </c>
      <c r="U44" s="27">
        <f t="shared" ca="1" si="7"/>
        <v>0.77846569928483977</v>
      </c>
      <c r="V44" s="7"/>
      <c r="W44" s="28">
        <f t="shared" ca="1" si="8"/>
        <v>-0.63152957473285365</v>
      </c>
      <c r="X44" s="27">
        <f t="shared" ca="1" si="11"/>
        <v>134.42680653773044</v>
      </c>
      <c r="Y44" s="7"/>
      <c r="Z44" s="28">
        <f t="shared" si="12"/>
        <v>134.58599999999998</v>
      </c>
      <c r="AA44" s="27">
        <f t="shared" si="9"/>
        <v>2.3489688270890881</v>
      </c>
      <c r="AB44" s="7"/>
      <c r="AC44" s="28">
        <f t="shared" ca="1" si="0"/>
        <v>-0.1591934622695419</v>
      </c>
      <c r="AD44" s="27">
        <f t="shared" ca="1" si="10"/>
        <v>0.11556233222944456</v>
      </c>
      <c r="AE44" s="7">
        <v>125</v>
      </c>
    </row>
    <row r="45" spans="1:31" s="26" customFormat="1" x14ac:dyDescent="0.25">
      <c r="A45" s="26">
        <v>25</v>
      </c>
      <c r="B45" s="26">
        <v>626</v>
      </c>
      <c r="C45" s="26">
        <v>14271</v>
      </c>
      <c r="D45" s="26">
        <v>14886</v>
      </c>
      <c r="E45" s="26">
        <v>12007</v>
      </c>
      <c r="F45" s="26">
        <v>11423</v>
      </c>
      <c r="G45" s="27"/>
      <c r="H45" s="7"/>
      <c r="I45" s="28">
        <f t="shared" si="1"/>
        <v>2264</v>
      </c>
      <c r="J45" s="27">
        <f t="shared" si="1"/>
        <v>3463</v>
      </c>
      <c r="K45" s="7"/>
      <c r="L45" s="124">
        <f t="shared" si="2"/>
        <v>-0.5492703815242459</v>
      </c>
      <c r="M45" s="27">
        <f t="shared" ca="1" si="3"/>
        <v>1.1141769009410656E-6</v>
      </c>
      <c r="N45" s="44"/>
      <c r="O45" s="44"/>
      <c r="P45" s="7"/>
      <c r="Q45" s="28">
        <f t="shared" ca="1" si="4"/>
        <v>2268.2401127854459</v>
      </c>
      <c r="R45" s="27">
        <f t="shared" ca="1" si="5"/>
        <v>3426.0463849047305</v>
      </c>
      <c r="S45" s="7"/>
      <c r="T45" s="28">
        <f t="shared" ca="1" si="6"/>
        <v>-0.55110185318818994</v>
      </c>
      <c r="U45" s="27">
        <f t="shared" ca="1" si="7"/>
        <v>0.83605668162935165</v>
      </c>
      <c r="V45" s="7"/>
      <c r="W45" s="28">
        <f t="shared" ca="1" si="8"/>
        <v>-0.55032592730768737</v>
      </c>
      <c r="X45" s="27">
        <f t="shared" ca="1" si="11"/>
        <v>140.12295610466236</v>
      </c>
      <c r="Y45" s="7"/>
      <c r="Z45" s="28">
        <f t="shared" si="12"/>
        <v>140.21999999999997</v>
      </c>
      <c r="AA45" s="27">
        <f t="shared" si="9"/>
        <v>2.4473006771464481</v>
      </c>
      <c r="AB45" s="7"/>
      <c r="AC45" s="28">
        <f t="shared" ca="1" si="0"/>
        <v>-9.7043895337606045E-2</v>
      </c>
      <c r="AD45" s="27">
        <f t="shared" ca="1" si="10"/>
        <v>-2.8754548388462808E-2</v>
      </c>
      <c r="AE45" s="7">
        <v>124</v>
      </c>
    </row>
    <row r="46" spans="1:31" s="26" customFormat="1" x14ac:dyDescent="0.25">
      <c r="A46" s="26">
        <v>26</v>
      </c>
      <c r="B46" s="26">
        <v>627</v>
      </c>
      <c r="C46" s="26">
        <v>14109</v>
      </c>
      <c r="D46" s="26">
        <v>14992</v>
      </c>
      <c r="E46" s="26">
        <v>12189</v>
      </c>
      <c r="F46" s="26">
        <v>11321</v>
      </c>
      <c r="G46" s="27"/>
      <c r="H46" s="7"/>
      <c r="I46" s="28">
        <f t="shared" si="1"/>
        <v>1920</v>
      </c>
      <c r="J46" s="27">
        <f t="shared" si="1"/>
        <v>3671</v>
      </c>
      <c r="K46" s="7"/>
      <c r="L46" s="124">
        <f t="shared" si="2"/>
        <v>-0.46417924172020852</v>
      </c>
      <c r="M46" s="27">
        <f t="shared" ca="1" si="3"/>
        <v>6.3490661317043011E-6</v>
      </c>
      <c r="N46" s="44"/>
      <c r="O46" s="44"/>
      <c r="P46" s="7"/>
      <c r="Q46" s="28">
        <f t="shared" ca="1" si="4"/>
        <v>1924.2401127854459</v>
      </c>
      <c r="R46" s="27">
        <f t="shared" ca="1" si="5"/>
        <v>3634.0463849047305</v>
      </c>
      <c r="S46" s="7"/>
      <c r="T46" s="28">
        <f t="shared" ca="1" si="6"/>
        <v>-0.46752206089541964</v>
      </c>
      <c r="U46" s="27">
        <f t="shared" ca="1" si="7"/>
        <v>0.88681483556010776</v>
      </c>
      <c r="V46" s="7"/>
      <c r="W46" s="28">
        <f t="shared" ca="1" si="8"/>
        <v>-0.46669897704990176</v>
      </c>
      <c r="X46" s="27">
        <f t="shared" ca="1" si="11"/>
        <v>145.72123676789568</v>
      </c>
      <c r="Y46" s="7"/>
      <c r="Z46" s="28">
        <f t="shared" si="12"/>
        <v>145.86299999999997</v>
      </c>
      <c r="AA46" s="27">
        <f t="shared" si="9"/>
        <v>2.5457896068364883</v>
      </c>
      <c r="AB46" s="7"/>
      <c r="AC46" s="28">
        <f t="shared" ca="1" si="0"/>
        <v>-0.14176323210429587</v>
      </c>
      <c r="AD46" s="27">
        <f t="shared" ca="1" si="10"/>
        <v>0.14945286043109718</v>
      </c>
      <c r="AE46" s="7">
        <v>123</v>
      </c>
    </row>
    <row r="47" spans="1:31" s="26" customFormat="1" x14ac:dyDescent="0.25">
      <c r="A47" s="26">
        <v>27</v>
      </c>
      <c r="B47" s="26">
        <v>637</v>
      </c>
      <c r="C47" s="26">
        <v>13912</v>
      </c>
      <c r="D47" s="26">
        <v>15078</v>
      </c>
      <c r="E47" s="26">
        <v>12368</v>
      </c>
      <c r="F47" s="26">
        <v>11233</v>
      </c>
      <c r="G47" s="27"/>
      <c r="H47" s="7"/>
      <c r="I47" s="28">
        <f t="shared" si="1"/>
        <v>1544</v>
      </c>
      <c r="J47" s="27">
        <f t="shared" si="1"/>
        <v>3845</v>
      </c>
      <c r="K47" s="7"/>
      <c r="L47" s="124">
        <f t="shared" si="2"/>
        <v>-0.37312144765281136</v>
      </c>
      <c r="M47" s="27">
        <f t="shared" ca="1" si="3"/>
        <v>4.7672967639924934E-6</v>
      </c>
      <c r="N47" s="44"/>
      <c r="O47" s="44"/>
      <c r="P47" s="7"/>
      <c r="Q47" s="28">
        <f t="shared" ca="1" si="4"/>
        <v>1548.2401127854459</v>
      </c>
      <c r="R47" s="27">
        <f t="shared" ca="1" si="5"/>
        <v>3808.0463849047305</v>
      </c>
      <c r="S47" s="7"/>
      <c r="T47" s="28">
        <f t="shared" ca="1" si="6"/>
        <v>-0.37616740420332195</v>
      </c>
      <c r="U47" s="27">
        <f t="shared" ca="1" si="7"/>
        <v>0.92927598355987506</v>
      </c>
      <c r="V47" s="7"/>
      <c r="W47" s="28">
        <f t="shared" ca="1" si="8"/>
        <v>-0.3753048616685199</v>
      </c>
      <c r="X47" s="27">
        <f t="shared" ca="1" si="11"/>
        <v>151.48525893461294</v>
      </c>
      <c r="Y47" s="7"/>
      <c r="Z47" s="28">
        <f t="shared" si="12"/>
        <v>151.59599999999998</v>
      </c>
      <c r="AA47" s="27">
        <f t="shared" si="9"/>
        <v>2.6458493328533232</v>
      </c>
      <c r="AB47" s="7"/>
      <c r="AC47" s="28">
        <f t="shared" ca="1" si="0"/>
        <v>-0.11074106538703177</v>
      </c>
      <c r="AD47" s="27">
        <f t="shared" ca="1" si="10"/>
        <v>1.0595070893742786E-2</v>
      </c>
      <c r="AE47" s="7">
        <v>122</v>
      </c>
    </row>
    <row r="48" spans="1:31" s="26" customFormat="1" x14ac:dyDescent="0.25">
      <c r="A48" s="26">
        <v>28</v>
      </c>
      <c r="B48" s="26">
        <v>629</v>
      </c>
      <c r="C48" s="26">
        <v>13721</v>
      </c>
      <c r="D48" s="26">
        <v>15151</v>
      </c>
      <c r="E48" s="26">
        <v>12568</v>
      </c>
      <c r="F48" s="26">
        <v>11168</v>
      </c>
      <c r="G48" s="27"/>
      <c r="H48" s="7"/>
      <c r="I48" s="28">
        <f t="shared" si="1"/>
        <v>1153</v>
      </c>
      <c r="J48" s="27">
        <f t="shared" si="1"/>
        <v>3983</v>
      </c>
      <c r="K48" s="7"/>
      <c r="L48" s="124">
        <f t="shared" si="2"/>
        <v>-0.27953481648382772</v>
      </c>
      <c r="M48" s="27">
        <f t="shared" ca="1" si="3"/>
        <v>5.4703222302593108E-7</v>
      </c>
      <c r="N48" s="44"/>
      <c r="O48" s="44"/>
      <c r="P48" s="7"/>
      <c r="Q48" s="28">
        <f t="shared" ca="1" si="4"/>
        <v>1157.2401127854459</v>
      </c>
      <c r="R48" s="27">
        <f t="shared" ca="1" si="5"/>
        <v>3946.0463849047305</v>
      </c>
      <c r="S48" s="7"/>
      <c r="T48" s="28">
        <f t="shared" ca="1" si="6"/>
        <v>-0.28116827982403947</v>
      </c>
      <c r="U48" s="27">
        <f t="shared" ca="1" si="7"/>
        <v>0.9629520664562421</v>
      </c>
      <c r="V48" s="7"/>
      <c r="W48" s="28">
        <f t="shared" ca="1" si="8"/>
        <v>-0.28027443275124342</v>
      </c>
      <c r="X48" s="27">
        <f t="shared" ca="1" si="11"/>
        <v>157.24943276915178</v>
      </c>
      <c r="Y48" s="7"/>
      <c r="Z48" s="28">
        <f t="shared" si="12"/>
        <v>157.25699999999998</v>
      </c>
      <c r="AA48" s="27">
        <f t="shared" si="9"/>
        <v>2.7446524218087225</v>
      </c>
      <c r="AB48" s="7"/>
      <c r="AC48" s="28">
        <f t="shared" ca="1" si="0"/>
        <v>-7.5672308481955497E-3</v>
      </c>
      <c r="AD48" s="27">
        <f t="shared" ca="1" si="10"/>
        <v>-0.12257888766058045</v>
      </c>
      <c r="AE48" s="7">
        <v>121</v>
      </c>
    </row>
    <row r="49" spans="1:31" s="26" customFormat="1" x14ac:dyDescent="0.25">
      <c r="A49" s="26">
        <v>29</v>
      </c>
      <c r="B49" s="26">
        <v>616</v>
      </c>
      <c r="C49" s="26">
        <v>13530</v>
      </c>
      <c r="D49" s="26">
        <v>15193</v>
      </c>
      <c r="E49" s="26">
        <v>12760</v>
      </c>
      <c r="F49" s="26">
        <v>11120</v>
      </c>
      <c r="G49" s="27"/>
      <c r="H49" s="7"/>
      <c r="I49" s="28">
        <f t="shared" si="1"/>
        <v>770</v>
      </c>
      <c r="J49" s="27">
        <f t="shared" si="1"/>
        <v>4073</v>
      </c>
      <c r="K49" s="7"/>
      <c r="L49" s="124">
        <f t="shared" si="2"/>
        <v>-0.18522868246453536</v>
      </c>
      <c r="M49" s="27">
        <f t="shared" ca="1" si="3"/>
        <v>3.8805556618422351E-6</v>
      </c>
      <c r="N49" s="44"/>
      <c r="O49" s="44"/>
      <c r="P49" s="7"/>
      <c r="Q49" s="28">
        <f t="shared" ca="1" si="4"/>
        <v>774.24011278544606</v>
      </c>
      <c r="R49" s="27">
        <f t="shared" ca="1" si="5"/>
        <v>4036.0463849047305</v>
      </c>
      <c r="S49" s="7"/>
      <c r="T49" s="28">
        <f t="shared" ca="1" si="6"/>
        <v>-0.18811287154458892</v>
      </c>
      <c r="U49" s="27">
        <f t="shared" ca="1" si="7"/>
        <v>0.98491472921474243</v>
      </c>
      <c r="V49" s="7"/>
      <c r="W49" s="28">
        <f t="shared" ca="1" si="8"/>
        <v>-0.18719859506712519</v>
      </c>
      <c r="X49" s="27">
        <f t="shared" ca="1" si="11"/>
        <v>162.71586140495924</v>
      </c>
      <c r="Y49" s="7"/>
      <c r="Z49" s="28">
        <f t="shared" si="12"/>
        <v>162.80099999999999</v>
      </c>
      <c r="AA49" s="27">
        <f t="shared" si="9"/>
        <v>2.8414134755392881</v>
      </c>
      <c r="AB49" s="7"/>
      <c r="AC49" s="28">
        <f t="shared" ca="1" si="0"/>
        <v>-8.5138595040746168E-2</v>
      </c>
      <c r="AD49" s="27">
        <f t="shared" ca="1" si="10"/>
        <v>3.9124792117775087E-2</v>
      </c>
      <c r="AE49" s="7">
        <v>120</v>
      </c>
    </row>
    <row r="50" spans="1:31" s="26" customFormat="1" x14ac:dyDescent="0.25">
      <c r="A50" s="26">
        <v>30</v>
      </c>
      <c r="B50" s="26">
        <v>627</v>
      </c>
      <c r="C50" s="26">
        <v>13328</v>
      </c>
      <c r="D50" s="26">
        <v>15217</v>
      </c>
      <c r="E50" s="26">
        <v>12955</v>
      </c>
      <c r="F50" s="26">
        <v>11093</v>
      </c>
      <c r="G50" s="27"/>
      <c r="H50" s="7"/>
      <c r="I50" s="28">
        <f t="shared" si="1"/>
        <v>373</v>
      </c>
      <c r="J50" s="27">
        <f t="shared" si="1"/>
        <v>4124</v>
      </c>
      <c r="K50" s="7"/>
      <c r="L50" s="124">
        <f t="shared" si="2"/>
        <v>-8.7460521141955336E-2</v>
      </c>
      <c r="M50" s="27">
        <f t="shared" ca="1" si="3"/>
        <v>1.069006814397438E-5</v>
      </c>
      <c r="N50" s="44"/>
      <c r="O50" s="44"/>
      <c r="P50" s="7"/>
      <c r="Q50" s="28">
        <f t="shared" ca="1" si="4"/>
        <v>377.240112785446</v>
      </c>
      <c r="R50" s="27">
        <f t="shared" ca="1" si="5"/>
        <v>4087.0463849047305</v>
      </c>
      <c r="S50" s="7"/>
      <c r="T50" s="28">
        <f t="shared" ca="1" si="6"/>
        <v>-9.1655960090432545E-2</v>
      </c>
      <c r="U50" s="27">
        <f t="shared" ca="1" si="7"/>
        <v>0.99736023811122587</v>
      </c>
      <c r="V50" s="7"/>
      <c r="W50" s="28">
        <f t="shared" ca="1" si="8"/>
        <v>-9.0730088107774262E-2</v>
      </c>
      <c r="X50" s="27">
        <f t="shared" ca="1" si="11"/>
        <v>168.27956347905604</v>
      </c>
      <c r="Y50" s="7"/>
      <c r="Z50" s="28">
        <f t="shared" si="12"/>
        <v>168.44399999999999</v>
      </c>
      <c r="AA50" s="27">
        <f t="shared" si="9"/>
        <v>2.9399024052293283</v>
      </c>
      <c r="AB50" s="7"/>
      <c r="AC50" s="28">
        <f t="shared" ca="1" si="0"/>
        <v>-0.16443652094395134</v>
      </c>
      <c r="AD50" s="27">
        <f t="shared" ca="1" si="10"/>
        <v>1.7437536222900007E-2</v>
      </c>
      <c r="AE50" s="7">
        <v>119</v>
      </c>
    </row>
    <row r="51" spans="1:31" s="26" customFormat="1" x14ac:dyDescent="0.25">
      <c r="A51" s="26">
        <v>31</v>
      </c>
      <c r="B51" s="26">
        <v>604</v>
      </c>
      <c r="C51" s="26">
        <v>13131</v>
      </c>
      <c r="D51" s="26">
        <v>15227</v>
      </c>
      <c r="E51" s="26">
        <v>13152</v>
      </c>
      <c r="F51" s="26">
        <v>11080</v>
      </c>
      <c r="G51" s="27"/>
      <c r="H51" s="7"/>
      <c r="I51" s="28">
        <f t="shared" si="1"/>
        <v>-21</v>
      </c>
      <c r="J51" s="27">
        <f t="shared" si="1"/>
        <v>4147</v>
      </c>
      <c r="K51" s="7"/>
      <c r="L51" s="124">
        <f t="shared" si="2"/>
        <v>7.5366374945936227E-3</v>
      </c>
      <c r="M51" s="27">
        <f t="shared" ca="1" si="3"/>
        <v>6.4183984614466833E-6</v>
      </c>
      <c r="N51" s="44"/>
      <c r="O51" s="44"/>
      <c r="P51" s="7"/>
      <c r="Q51" s="28">
        <f t="shared" ca="1" si="4"/>
        <v>-16.759887214553977</v>
      </c>
      <c r="R51" s="27">
        <f t="shared" ca="1" si="5"/>
        <v>4110.0463849047301</v>
      </c>
      <c r="S51" s="7"/>
      <c r="T51" s="28">
        <f t="shared" ca="1" si="6"/>
        <v>4.0720578262868519E-3</v>
      </c>
      <c r="U51" s="27">
        <f t="shared" ca="1" si="7"/>
        <v>1.0029729185939535</v>
      </c>
      <c r="V51" s="7"/>
      <c r="W51" s="28">
        <f t="shared" ca="1" si="8"/>
        <v>5.0031816608663631E-3</v>
      </c>
      <c r="X51" s="27">
        <f t="shared" ca="1" si="11"/>
        <v>173.76327567236376</v>
      </c>
      <c r="Y51" s="7"/>
      <c r="Z51" s="28">
        <f t="shared" si="12"/>
        <v>173.88</v>
      </c>
      <c r="AA51" s="27">
        <f t="shared" si="9"/>
        <v>3.0347785033677401</v>
      </c>
      <c r="AB51" s="7"/>
      <c r="AC51" s="28">
        <f t="shared" ca="1" si="0"/>
        <v>-0.11672432763623419</v>
      </c>
      <c r="AD51" s="27">
        <f t="shared" ca="1" si="10"/>
        <v>4.0231975428440592E-2</v>
      </c>
      <c r="AE51" s="7">
        <v>118</v>
      </c>
    </row>
    <row r="52" spans="1:31" s="26" customFormat="1" x14ac:dyDescent="0.25">
      <c r="A52" s="26">
        <v>32</v>
      </c>
      <c r="B52" s="26">
        <v>611</v>
      </c>
      <c r="C52" s="26">
        <v>12935</v>
      </c>
      <c r="D52" s="26">
        <v>15213</v>
      </c>
      <c r="E52" s="26">
        <v>13348</v>
      </c>
      <c r="F52" s="26">
        <v>11093</v>
      </c>
      <c r="G52" s="27"/>
      <c r="H52" s="7"/>
      <c r="I52" s="28">
        <f t="shared" si="1"/>
        <v>-413</v>
      </c>
      <c r="J52" s="27">
        <f t="shared" si="1"/>
        <v>4120</v>
      </c>
      <c r="K52" s="7"/>
      <c r="L52" s="124">
        <f t="shared" si="2"/>
        <v>0.10356416956549254</v>
      </c>
      <c r="M52" s="27">
        <f t="shared" ca="1" si="3"/>
        <v>1.1055457166099617E-5</v>
      </c>
      <c r="N52" s="44"/>
      <c r="O52" s="44"/>
      <c r="P52" s="7"/>
      <c r="Q52" s="28">
        <f t="shared" ca="1" si="4"/>
        <v>-408.759887214554</v>
      </c>
      <c r="R52" s="27">
        <f t="shared" ca="1" si="5"/>
        <v>4083.0463849047305</v>
      </c>
      <c r="S52" s="7"/>
      <c r="T52" s="28">
        <f t="shared" ca="1" si="6"/>
        <v>9.9314146718048293E-2</v>
      </c>
      <c r="U52" s="27">
        <f t="shared" ca="1" si="7"/>
        <v>0.99638411976640362</v>
      </c>
      <c r="V52" s="7"/>
      <c r="W52" s="28">
        <f t="shared" ca="1" si="8"/>
        <v>0.10023919480376883</v>
      </c>
      <c r="X52" s="27">
        <f t="shared" ca="1" si="11"/>
        <v>179.22226282275892</v>
      </c>
      <c r="Y52" s="7"/>
      <c r="Z52" s="28">
        <f t="shared" si="12"/>
        <v>179.37899999999999</v>
      </c>
      <c r="AA52" s="27">
        <f t="shared" si="9"/>
        <v>3.1307541589349084</v>
      </c>
      <c r="AB52" s="7"/>
      <c r="AC52" s="28">
        <f t="shared" ca="1" si="0"/>
        <v>-0.1567371772410695</v>
      </c>
      <c r="AD52" s="27">
        <f t="shared" ca="1" si="10"/>
        <v>2.3964702425359974E-2</v>
      </c>
      <c r="AE52" s="7">
        <v>117</v>
      </c>
    </row>
    <row r="53" spans="1:31" s="26" customFormat="1" x14ac:dyDescent="0.25">
      <c r="A53" s="26">
        <v>33</v>
      </c>
      <c r="B53" s="26">
        <v>637</v>
      </c>
      <c r="C53" s="26">
        <v>12727</v>
      </c>
      <c r="D53" s="26">
        <v>15176</v>
      </c>
      <c r="E53" s="26">
        <v>13550</v>
      </c>
      <c r="F53" s="26">
        <v>11115</v>
      </c>
      <c r="G53" s="27"/>
      <c r="H53" s="7"/>
      <c r="I53" s="28">
        <f t="shared" si="1"/>
        <v>-823</v>
      </c>
      <c r="J53" s="27">
        <f t="shared" si="1"/>
        <v>4061</v>
      </c>
      <c r="K53" s="7"/>
      <c r="L53" s="124">
        <f t="shared" si="2"/>
        <v>0.20265059277504296</v>
      </c>
      <c r="M53" s="27">
        <f t="shared" ca="1" si="3"/>
        <v>7.8920049539924741E-6</v>
      </c>
      <c r="N53" s="44"/>
      <c r="O53" s="44"/>
      <c r="P53" s="7"/>
      <c r="Q53" s="28">
        <f t="shared" ca="1" si="4"/>
        <v>-818.75988721455394</v>
      </c>
      <c r="R53" s="27">
        <f t="shared" ca="1" si="5"/>
        <v>4024.0463849047305</v>
      </c>
      <c r="S53" s="7"/>
      <c r="T53" s="28">
        <f t="shared" ca="1" si="6"/>
        <v>0.19892959683443143</v>
      </c>
      <c r="U53" s="27">
        <f t="shared" ca="1" si="7"/>
        <v>0.98198637418027568</v>
      </c>
      <c r="V53" s="7"/>
      <c r="W53" s="28">
        <f t="shared" ca="1" si="8"/>
        <v>0.1998413215254139</v>
      </c>
      <c r="X53" s="27">
        <f t="shared" ca="1" si="11"/>
        <v>184.98048840310594</v>
      </c>
      <c r="Y53" s="7"/>
      <c r="Z53" s="28">
        <f t="shared" si="12"/>
        <v>185.11199999999999</v>
      </c>
      <c r="AA53" s="27">
        <f t="shared" si="9"/>
        <v>3.2308138849517434</v>
      </c>
      <c r="AB53" s="7"/>
      <c r="AC53" s="28">
        <f t="shared" ca="1" si="0"/>
        <v>-0.13151159689405745</v>
      </c>
      <c r="AD53" s="27">
        <f t="shared" ca="1" si="10"/>
        <v>-7.8651306657349096E-2</v>
      </c>
      <c r="AE53" s="7">
        <v>116</v>
      </c>
    </row>
    <row r="54" spans="1:31" s="26" customFormat="1" x14ac:dyDescent="0.25">
      <c r="A54" s="26">
        <v>34</v>
      </c>
      <c r="B54" s="26">
        <v>634</v>
      </c>
      <c r="C54" s="26">
        <v>12540</v>
      </c>
      <c r="D54" s="26">
        <v>15133</v>
      </c>
      <c r="E54" s="26">
        <v>13760</v>
      </c>
      <c r="F54" s="26">
        <v>11181</v>
      </c>
      <c r="G54" s="27"/>
      <c r="H54" s="7"/>
      <c r="I54" s="28">
        <f t="shared" si="1"/>
        <v>-1220</v>
      </c>
      <c r="J54" s="27">
        <f t="shared" si="1"/>
        <v>3952</v>
      </c>
      <c r="K54" s="7"/>
      <c r="L54" s="124">
        <f t="shared" si="2"/>
        <v>0.29925870355965872</v>
      </c>
      <c r="M54" s="27">
        <f t="shared" ca="1" si="3"/>
        <v>8.9109576970973707E-6</v>
      </c>
      <c r="N54" s="44"/>
      <c r="O54" s="44"/>
      <c r="P54" s="7"/>
      <c r="Q54" s="28">
        <f t="shared" ca="1" si="4"/>
        <v>-1215.7598872145541</v>
      </c>
      <c r="R54" s="27">
        <f t="shared" ca="1" si="5"/>
        <v>3915.0463849047305</v>
      </c>
      <c r="S54" s="7"/>
      <c r="T54" s="28">
        <f t="shared" ca="1" si="6"/>
        <v>0.29538650828858781</v>
      </c>
      <c r="U54" s="27">
        <f t="shared" ca="1" si="7"/>
        <v>0.95538714928386981</v>
      </c>
      <c r="V54" s="7"/>
      <c r="W54" s="28">
        <f t="shared" ca="1" si="8"/>
        <v>0.29627358083234961</v>
      </c>
      <c r="X54" s="27">
        <f t="shared" ca="1" si="11"/>
        <v>190.70656892190243</v>
      </c>
      <c r="Y54" s="7"/>
      <c r="Z54" s="28">
        <f t="shared" si="12"/>
        <v>190.81799999999998</v>
      </c>
      <c r="AA54" s="27">
        <f t="shared" si="9"/>
        <v>3.3304023720705396</v>
      </c>
      <c r="AB54" s="7"/>
      <c r="AC54" s="28">
        <f t="shared" ca="1" si="0"/>
        <v>-0.11143107809755293</v>
      </c>
      <c r="AD54" s="27">
        <f t="shared" ca="1" si="10"/>
        <v>-7.7029426790033995E-3</v>
      </c>
      <c r="AE54" s="7">
        <v>115</v>
      </c>
    </row>
    <row r="55" spans="1:31" s="26" customFormat="1" x14ac:dyDescent="0.25">
      <c r="A55" s="26">
        <v>35</v>
      </c>
      <c r="B55" s="26">
        <v>628</v>
      </c>
      <c r="C55" s="26">
        <v>12357</v>
      </c>
      <c r="D55" s="26">
        <v>15064</v>
      </c>
      <c r="E55" s="26">
        <v>13951</v>
      </c>
      <c r="F55" s="26">
        <v>11254</v>
      </c>
      <c r="G55" s="27"/>
      <c r="H55" s="7"/>
      <c r="I55" s="28">
        <f t="shared" si="1"/>
        <v>-1594</v>
      </c>
      <c r="J55" s="27">
        <f t="shared" si="1"/>
        <v>3810</v>
      </c>
      <c r="K55" s="7"/>
      <c r="L55" s="124">
        <f t="shared" si="2"/>
        <v>0.39203058008083064</v>
      </c>
      <c r="M55" s="27">
        <f t="shared" ca="1" si="3"/>
        <v>2.4210357957157385E-5</v>
      </c>
      <c r="N55" s="44"/>
      <c r="O55" s="44"/>
      <c r="P55" s="7"/>
      <c r="Q55" s="28">
        <f t="shared" ca="1" si="4"/>
        <v>-1589.7598872145541</v>
      </c>
      <c r="R55" s="27">
        <f t="shared" ca="1" si="5"/>
        <v>3773.0463849047305</v>
      </c>
      <c r="S55" s="7"/>
      <c r="T55" s="28">
        <f t="shared" ca="1" si="6"/>
        <v>0.38625523595572753</v>
      </c>
      <c r="U55" s="27">
        <f t="shared" ca="1" si="7"/>
        <v>0.92073494804268041</v>
      </c>
      <c r="V55" s="7"/>
      <c r="W55" s="28">
        <f t="shared" ca="1" si="8"/>
        <v>0.38711017786585294</v>
      </c>
      <c r="X55" s="27">
        <f t="shared" ca="1" si="11"/>
        <v>196.28110719177175</v>
      </c>
      <c r="Y55" s="7"/>
      <c r="Z55" s="28">
        <f t="shared" si="12"/>
        <v>196.46999999999997</v>
      </c>
      <c r="AA55" s="27">
        <f t="shared" si="9"/>
        <v>3.4290483813932586</v>
      </c>
      <c r="AB55" s="7"/>
      <c r="AC55" s="28">
        <f t="shared" ca="1" si="0"/>
        <v>-0.18889280822821775</v>
      </c>
      <c r="AD55" s="27">
        <f t="shared" ca="1" si="10"/>
        <v>1.8274693421830079E-2</v>
      </c>
      <c r="AE55" s="7">
        <v>114</v>
      </c>
    </row>
    <row r="56" spans="1:31" s="26" customFormat="1" x14ac:dyDescent="0.25">
      <c r="A56" s="26">
        <v>36</v>
      </c>
      <c r="B56" s="26">
        <v>622</v>
      </c>
      <c r="C56" s="26">
        <v>12165</v>
      </c>
      <c r="D56" s="26">
        <v>14968</v>
      </c>
      <c r="E56" s="26">
        <v>14120</v>
      </c>
      <c r="F56" s="26">
        <v>11331</v>
      </c>
      <c r="G56" s="27"/>
      <c r="H56" s="7"/>
      <c r="I56" s="28">
        <f t="shared" si="1"/>
        <v>-1955</v>
      </c>
      <c r="J56" s="27">
        <f t="shared" si="1"/>
        <v>3637</v>
      </c>
      <c r="K56" s="7"/>
      <c r="L56" s="124">
        <f t="shared" si="2"/>
        <v>0.48015928703832905</v>
      </c>
      <c r="M56" s="27">
        <f t="shared" ca="1" si="3"/>
        <v>2.8923692264812922E-5</v>
      </c>
      <c r="N56" s="44"/>
      <c r="O56" s="44"/>
      <c r="P56" s="7"/>
      <c r="Q56" s="28">
        <f t="shared" ca="1" si="4"/>
        <v>-1950.7598872145541</v>
      </c>
      <c r="R56" s="27">
        <f t="shared" ca="1" si="5"/>
        <v>3600.0463849047305</v>
      </c>
      <c r="S56" s="7"/>
      <c r="T56" s="28">
        <f t="shared" ca="1" si="6"/>
        <v>0.47396542496064048</v>
      </c>
      <c r="U56" s="27">
        <f t="shared" ca="1" si="7"/>
        <v>0.87851782962911884</v>
      </c>
      <c r="V56" s="7"/>
      <c r="W56" s="28">
        <f t="shared" ca="1" si="8"/>
        <v>0.47478121189337125</v>
      </c>
      <c r="X56" s="27">
        <f t="shared" ca="1" si="11"/>
        <v>201.86577722350012</v>
      </c>
      <c r="Y56" s="7"/>
      <c r="Z56" s="28">
        <f t="shared" si="12"/>
        <v>202.06799999999998</v>
      </c>
      <c r="AA56" s="27">
        <f t="shared" si="9"/>
        <v>3.5267519129199014</v>
      </c>
      <c r="AB56" s="7"/>
      <c r="AC56" s="28">
        <f t="shared" ca="1" si="0"/>
        <v>-0.20222277649986609</v>
      </c>
      <c r="AD56" s="27">
        <f t="shared" ca="1" si="10"/>
        <v>9.6530761258293296E-2</v>
      </c>
      <c r="AE56" s="7">
        <v>113</v>
      </c>
    </row>
    <row r="57" spans="1:31" s="26" customFormat="1" x14ac:dyDescent="0.25">
      <c r="A57" s="26">
        <v>37</v>
      </c>
      <c r="B57" s="26">
        <v>638</v>
      </c>
      <c r="C57" s="26">
        <v>11993</v>
      </c>
      <c r="D57" s="26">
        <v>14868</v>
      </c>
      <c r="E57" s="26">
        <v>14305</v>
      </c>
      <c r="F57" s="26">
        <v>11449</v>
      </c>
      <c r="G57" s="27"/>
      <c r="H57" s="7"/>
      <c r="I57" s="28">
        <f t="shared" si="1"/>
        <v>-2312</v>
      </c>
      <c r="J57" s="27">
        <f t="shared" si="1"/>
        <v>3419</v>
      </c>
      <c r="K57" s="7"/>
      <c r="L57" s="124">
        <f t="shared" si="2"/>
        <v>0.56578628706459688</v>
      </c>
      <c r="M57" s="27">
        <f t="shared" ca="1" si="3"/>
        <v>1.8628669701482294E-5</v>
      </c>
      <c r="N57" s="44"/>
      <c r="O57" s="44"/>
      <c r="P57" s="7"/>
      <c r="Q57" s="28">
        <f t="shared" ca="1" si="4"/>
        <v>-2307.7598872145541</v>
      </c>
      <c r="R57" s="27">
        <f t="shared" ca="1" si="5"/>
        <v>3382.0463849047305</v>
      </c>
      <c r="S57" s="7"/>
      <c r="T57" s="28">
        <f t="shared" ca="1" si="6"/>
        <v>0.56070375591563748</v>
      </c>
      <c r="U57" s="27">
        <f t="shared" ca="1" si="7"/>
        <v>0.82531937983630699</v>
      </c>
      <c r="V57" s="7"/>
      <c r="W57" s="28">
        <f t="shared" ca="1" si="8"/>
        <v>0.56147019279993093</v>
      </c>
      <c r="X57" s="27">
        <f t="shared" ca="1" si="11"/>
        <v>207.7051779830017</v>
      </c>
      <c r="Y57" s="7"/>
      <c r="Z57" s="28">
        <f t="shared" si="12"/>
        <v>207.80999999999997</v>
      </c>
      <c r="AA57" s="27">
        <f t="shared" si="9"/>
        <v>3.6269687185694157</v>
      </c>
      <c r="AB57" s="7"/>
      <c r="AC57" s="28">
        <f t="shared" ca="1" si="0"/>
        <v>-0.10482201699826987</v>
      </c>
      <c r="AD57" s="27">
        <f t="shared" ca="1" si="10"/>
        <v>3.1717390262542722E-2</v>
      </c>
      <c r="AE57" s="7">
        <v>112</v>
      </c>
    </row>
    <row r="58" spans="1:31" s="26" customFormat="1" x14ac:dyDescent="0.25">
      <c r="A58" s="26">
        <v>38</v>
      </c>
      <c r="B58" s="26">
        <v>616</v>
      </c>
      <c r="C58" s="26">
        <v>11839</v>
      </c>
      <c r="D58" s="26">
        <v>14743</v>
      </c>
      <c r="E58" s="26">
        <v>14468</v>
      </c>
      <c r="F58" s="26">
        <v>11566</v>
      </c>
      <c r="G58" s="27"/>
      <c r="H58" s="7"/>
      <c r="I58" s="28">
        <f t="shared" si="1"/>
        <v>-2629</v>
      </c>
      <c r="J58" s="27">
        <f t="shared" si="1"/>
        <v>3177</v>
      </c>
      <c r="K58" s="7"/>
      <c r="L58" s="124">
        <f t="shared" si="2"/>
        <v>0.64307812865463865</v>
      </c>
      <c r="M58" s="27">
        <f t="shared" ca="1" si="3"/>
        <v>2.1557233409134455E-5</v>
      </c>
      <c r="N58" s="44"/>
      <c r="O58" s="44"/>
      <c r="P58" s="7"/>
      <c r="Q58" s="28">
        <f t="shared" ca="1" si="4"/>
        <v>-2624.7598872145541</v>
      </c>
      <c r="R58" s="27">
        <f t="shared" ca="1" si="5"/>
        <v>3140.0463849047305</v>
      </c>
      <c r="S58" s="7"/>
      <c r="T58" s="28">
        <f t="shared" ca="1" si="6"/>
        <v>0.63772350637147523</v>
      </c>
      <c r="U58" s="27">
        <f t="shared" ca="1" si="7"/>
        <v>0.76626421997456184</v>
      </c>
      <c r="V58" s="7"/>
      <c r="W58" s="28">
        <f t="shared" ca="1" si="8"/>
        <v>0.63843515187146016</v>
      </c>
      <c r="X58" s="27">
        <f t="shared" ca="1" si="11"/>
        <v>213.2778140085735</v>
      </c>
      <c r="Y58" s="7"/>
      <c r="Z58" s="28">
        <f t="shared" si="12"/>
        <v>213.35399999999998</v>
      </c>
      <c r="AA58" s="27">
        <f t="shared" si="9"/>
        <v>3.7237297722999814</v>
      </c>
      <c r="AB58" s="7"/>
      <c r="AC58" s="28">
        <f t="shared" ca="1" si="0"/>
        <v>-7.6185991426484634E-2</v>
      </c>
      <c r="AD58" s="27">
        <f t="shared" ca="1" si="10"/>
        <v>1.7582283410774835E-2</v>
      </c>
      <c r="AE58" s="7">
        <v>111</v>
      </c>
    </row>
    <row r="59" spans="1:31" s="26" customFormat="1" x14ac:dyDescent="0.25">
      <c r="A59" s="26">
        <v>39</v>
      </c>
      <c r="B59" s="26">
        <v>603</v>
      </c>
      <c r="C59" s="26">
        <v>11692</v>
      </c>
      <c r="D59" s="26">
        <v>14605</v>
      </c>
      <c r="E59" s="26">
        <v>14605</v>
      </c>
      <c r="F59" s="26">
        <v>11699</v>
      </c>
      <c r="G59" s="27"/>
      <c r="H59" s="7"/>
      <c r="I59" s="28">
        <f t="shared" si="1"/>
        <v>-2913</v>
      </c>
      <c r="J59" s="27">
        <f t="shared" si="1"/>
        <v>2906</v>
      </c>
      <c r="K59" s="7"/>
      <c r="L59" s="124">
        <f t="shared" si="2"/>
        <v>0.71291167579744485</v>
      </c>
      <c r="M59" s="27">
        <f t="shared" ca="1" si="3"/>
        <v>3.0646931824946005E-5</v>
      </c>
      <c r="N59" s="44"/>
      <c r="O59" s="44"/>
      <c r="P59" s="7"/>
      <c r="Q59" s="28">
        <f t="shared" ca="1" si="4"/>
        <v>-2908.7598872145541</v>
      </c>
      <c r="R59" s="27">
        <f t="shared" ca="1" si="5"/>
        <v>2869.0463849047305</v>
      </c>
      <c r="S59" s="7"/>
      <c r="T59" s="28">
        <f t="shared" ca="1" si="6"/>
        <v>0.70672542791550652</v>
      </c>
      <c r="U59" s="27">
        <f t="shared" ca="1" si="7"/>
        <v>0.70013220211285543</v>
      </c>
      <c r="V59" s="7"/>
      <c r="W59" s="28">
        <f t="shared" ca="1" si="8"/>
        <v>0.70737570868907562</v>
      </c>
      <c r="X59" s="27">
        <f t="shared" ca="1" si="11"/>
        <v>218.77232719002063</v>
      </c>
      <c r="Y59" s="7"/>
      <c r="Z59" s="28">
        <f t="shared" si="12"/>
        <v>218.78099999999998</v>
      </c>
      <c r="AA59" s="27">
        <f t="shared" si="9"/>
        <v>3.8184487908057134</v>
      </c>
      <c r="AB59" s="7"/>
      <c r="AC59" s="28">
        <f t="shared" ca="1" si="0"/>
        <v>-8.67280997934472E-3</v>
      </c>
      <c r="AD59" s="27">
        <f t="shared" ca="1" si="10"/>
        <v>1.1408158148441316E-2</v>
      </c>
      <c r="AE59" s="7">
        <v>110</v>
      </c>
    </row>
    <row r="60" spans="1:31" s="26" customFormat="1" x14ac:dyDescent="0.25">
      <c r="A60" s="26">
        <v>40</v>
      </c>
      <c r="B60" s="26">
        <v>623</v>
      </c>
      <c r="C60" s="26">
        <v>11553</v>
      </c>
      <c r="D60" s="26">
        <v>14451</v>
      </c>
      <c r="E60" s="26">
        <v>14741</v>
      </c>
      <c r="F60" s="26">
        <v>11842</v>
      </c>
      <c r="G60" s="27"/>
      <c r="H60" s="7"/>
      <c r="I60" s="28">
        <f t="shared" si="1"/>
        <v>-3188</v>
      </c>
      <c r="J60" s="27">
        <f t="shared" si="1"/>
        <v>2609</v>
      </c>
      <c r="K60" s="7"/>
      <c r="L60" s="124">
        <f t="shared" si="2"/>
        <v>0.77833635774747667</v>
      </c>
      <c r="M60" s="27">
        <f t="shared" ca="1" si="3"/>
        <v>1.7746538304777587E-5</v>
      </c>
      <c r="N60" s="44"/>
      <c r="O60" s="44"/>
      <c r="P60" s="7"/>
      <c r="Q60" s="28">
        <f t="shared" ca="1" si="4"/>
        <v>-3183.7598872145541</v>
      </c>
      <c r="R60" s="27">
        <f t="shared" ca="1" si="5"/>
        <v>2572.0463849047305</v>
      </c>
      <c r="S60" s="7"/>
      <c r="T60" s="28">
        <f t="shared" ca="1" si="6"/>
        <v>0.77354066884722683</v>
      </c>
      <c r="U60" s="27">
        <f t="shared" ca="1" si="7"/>
        <v>0.62765541500980448</v>
      </c>
      <c r="V60" s="7"/>
      <c r="W60" s="28">
        <f t="shared" ca="1" si="8"/>
        <v>0.77412369370856049</v>
      </c>
      <c r="X60" s="27">
        <f t="shared" ca="1" si="11"/>
        <v>224.4425093843729</v>
      </c>
      <c r="Y60" s="7"/>
      <c r="Z60" s="28">
        <f t="shared" si="12"/>
        <v>224.38799999999998</v>
      </c>
      <c r="AA60" s="27">
        <f t="shared" si="9"/>
        <v>3.9163094019650355</v>
      </c>
      <c r="AB60" s="7"/>
      <c r="AC60" s="28">
        <f t="shared" ca="1" si="0"/>
        <v>5.4509384372920522E-2</v>
      </c>
      <c r="AD60" s="27">
        <f t="shared" ca="1" si="10"/>
        <v>-1.2180528560577386E-2</v>
      </c>
      <c r="AE60" s="7">
        <v>109</v>
      </c>
    </row>
    <row r="61" spans="1:31" s="26" customFormat="1" x14ac:dyDescent="0.25">
      <c r="A61" s="26">
        <v>41</v>
      </c>
      <c r="B61" s="26">
        <v>626</v>
      </c>
      <c r="C61" s="26">
        <v>11444</v>
      </c>
      <c r="D61" s="26">
        <v>14295</v>
      </c>
      <c r="E61" s="26">
        <v>14870</v>
      </c>
      <c r="F61" s="26">
        <v>12015</v>
      </c>
      <c r="G61" s="27"/>
      <c r="H61" s="7"/>
      <c r="I61" s="28">
        <f t="shared" si="1"/>
        <v>-3426</v>
      </c>
      <c r="J61" s="27">
        <f t="shared" si="1"/>
        <v>2280</v>
      </c>
      <c r="K61" s="7"/>
      <c r="L61" s="124">
        <f t="shared" si="2"/>
        <v>0.83656694272072762</v>
      </c>
      <c r="M61" s="27">
        <f t="shared" ca="1" si="3"/>
        <v>2.2016781744701301E-5</v>
      </c>
      <c r="N61" s="44"/>
      <c r="O61" s="44"/>
      <c r="P61" s="7"/>
      <c r="Q61" s="28">
        <f t="shared" ca="1" si="4"/>
        <v>-3421.7598872145541</v>
      </c>
      <c r="R61" s="27">
        <f t="shared" ca="1" si="5"/>
        <v>2243.0463849047305</v>
      </c>
      <c r="S61" s="7"/>
      <c r="T61" s="28">
        <f t="shared" ca="1" si="6"/>
        <v>0.83136622281722483</v>
      </c>
      <c r="U61" s="27">
        <f t="shared" ca="1" si="7"/>
        <v>0.54736968114817564</v>
      </c>
      <c r="V61" s="7"/>
      <c r="W61" s="28">
        <f t="shared" ca="1" si="8"/>
        <v>0.83187473836193193</v>
      </c>
      <c r="X61" s="27">
        <f t="shared" ca="1" si="11"/>
        <v>230.13273743640684</v>
      </c>
      <c r="Y61" s="7"/>
      <c r="Z61" s="28">
        <f t="shared" si="12"/>
        <v>230.02199999999996</v>
      </c>
      <c r="AA61" s="27">
        <f t="shared" si="9"/>
        <v>4.014641252022396</v>
      </c>
      <c r="AB61" s="7"/>
      <c r="AC61" s="28">
        <f t="shared" ca="1" si="0"/>
        <v>0.11073743640687894</v>
      </c>
      <c r="AD61" s="27">
        <f t="shared" ca="1" si="10"/>
        <v>1.0076488140384754E-2</v>
      </c>
      <c r="AE61" s="7">
        <v>108</v>
      </c>
    </row>
    <row r="62" spans="1:31" s="26" customFormat="1" x14ac:dyDescent="0.25">
      <c r="A62" s="26">
        <v>42</v>
      </c>
      <c r="B62" s="26">
        <v>631</v>
      </c>
      <c r="C62" s="26">
        <v>11334</v>
      </c>
      <c r="D62" s="26">
        <v>14116</v>
      </c>
      <c r="E62" s="26">
        <v>14966</v>
      </c>
      <c r="F62" s="26">
        <v>12184</v>
      </c>
      <c r="G62" s="27"/>
      <c r="H62" s="7"/>
      <c r="I62" s="28">
        <f t="shared" si="1"/>
        <v>-3632</v>
      </c>
      <c r="J62" s="27">
        <f t="shared" si="1"/>
        <v>1932</v>
      </c>
      <c r="K62" s="7"/>
      <c r="L62" s="124">
        <f t="shared" si="2"/>
        <v>0.88707468959273938</v>
      </c>
      <c r="M62" s="27">
        <f t="shared" ca="1" si="3"/>
        <v>2.7332807268714361E-5</v>
      </c>
      <c r="N62" s="44"/>
      <c r="O62" s="44"/>
      <c r="P62" s="7"/>
      <c r="Q62" s="28">
        <f t="shared" ca="1" si="4"/>
        <v>-3627.7598872145541</v>
      </c>
      <c r="R62" s="27">
        <f t="shared" ca="1" si="5"/>
        <v>1895.0463849047305</v>
      </c>
      <c r="S62" s="7"/>
      <c r="T62" s="28">
        <f t="shared" ca="1" si="6"/>
        <v>0.88141691238789543</v>
      </c>
      <c r="U62" s="27">
        <f t="shared" ca="1" si="7"/>
        <v>0.46244738514864125</v>
      </c>
      <c r="V62" s="7"/>
      <c r="W62" s="28">
        <f t="shared" ca="1" si="8"/>
        <v>0.88184661085684468</v>
      </c>
      <c r="X62" s="27">
        <f t="shared" ca="1" si="11"/>
        <v>235.80459204554336</v>
      </c>
      <c r="Y62" s="7"/>
      <c r="Z62" s="28">
        <f t="shared" si="12"/>
        <v>235.70099999999996</v>
      </c>
      <c r="AA62" s="27">
        <f t="shared" si="9"/>
        <v>4.1137585002431543</v>
      </c>
      <c r="AB62" s="7"/>
      <c r="AC62" s="28">
        <f t="shared" ca="1" si="0"/>
        <v>0.10359204554339385</v>
      </c>
      <c r="AD62" s="27">
        <f t="shared" ca="1" si="10"/>
        <v>3.9915985729123804E-2</v>
      </c>
      <c r="AE62" s="7">
        <v>107</v>
      </c>
    </row>
    <row r="63" spans="1:31" s="26" customFormat="1" x14ac:dyDescent="0.25">
      <c r="A63" s="26">
        <v>43</v>
      </c>
      <c r="B63" s="26">
        <v>635</v>
      </c>
      <c r="C63" s="26">
        <v>11243</v>
      </c>
      <c r="D63" s="26">
        <v>13920</v>
      </c>
      <c r="E63" s="26">
        <v>15047</v>
      </c>
      <c r="F63" s="26">
        <v>12362</v>
      </c>
      <c r="G63" s="27"/>
      <c r="H63" s="7"/>
      <c r="I63" s="28">
        <f t="shared" si="1"/>
        <v>-3804</v>
      </c>
      <c r="J63" s="27">
        <f t="shared" si="1"/>
        <v>1558</v>
      </c>
      <c r="K63" s="7"/>
      <c r="L63" s="124">
        <f t="shared" si="2"/>
        <v>0.92910326431000156</v>
      </c>
      <c r="M63" s="27">
        <f t="shared" ca="1" si="3"/>
        <v>3.0818799018554678E-5</v>
      </c>
      <c r="N63" s="44"/>
      <c r="O63" s="44"/>
      <c r="P63" s="7"/>
      <c r="Q63" s="28">
        <f t="shared" ca="1" si="4"/>
        <v>-3799.7598872145541</v>
      </c>
      <c r="R63" s="27">
        <f t="shared" ca="1" si="5"/>
        <v>1521.0463849047305</v>
      </c>
      <c r="S63" s="7"/>
      <c r="T63" s="28">
        <f t="shared" ca="1" si="6"/>
        <v>0.92320680853428061</v>
      </c>
      <c r="U63" s="27">
        <f t="shared" ca="1" si="7"/>
        <v>0.37118031990776235</v>
      </c>
      <c r="V63" s="7"/>
      <c r="W63" s="28">
        <f t="shared" ca="1" si="8"/>
        <v>0.92355179612414706</v>
      </c>
      <c r="X63" s="27">
        <f t="shared" ca="1" si="11"/>
        <v>241.58201284431698</v>
      </c>
      <c r="Y63" s="7"/>
      <c r="Z63" s="28">
        <f t="shared" si="12"/>
        <v>241.41599999999997</v>
      </c>
      <c r="AA63" s="27">
        <f t="shared" si="9"/>
        <v>4.2135040669946298</v>
      </c>
      <c r="AB63" s="7"/>
      <c r="AC63" s="28">
        <f t="shared" ca="1" si="0"/>
        <v>0.16601284431700947</v>
      </c>
      <c r="AD63" s="27">
        <f t="shared" ca="1" si="10"/>
        <v>6.1179871106702421E-2</v>
      </c>
      <c r="AE63" s="7">
        <v>106</v>
      </c>
    </row>
    <row r="64" spans="1:31" s="26" customFormat="1" x14ac:dyDescent="0.25">
      <c r="A64" s="26">
        <v>44</v>
      </c>
      <c r="B64" s="26">
        <v>627</v>
      </c>
      <c r="C64" s="26">
        <v>11189</v>
      </c>
      <c r="D64" s="26">
        <v>13749</v>
      </c>
      <c r="E64" s="26">
        <v>15125</v>
      </c>
      <c r="F64" s="26">
        <v>12558</v>
      </c>
      <c r="G64" s="27"/>
      <c r="H64" s="7"/>
      <c r="I64" s="28">
        <f t="shared" si="1"/>
        <v>-3936</v>
      </c>
      <c r="J64" s="27">
        <f t="shared" si="1"/>
        <v>1191</v>
      </c>
      <c r="K64" s="7"/>
      <c r="L64" s="124">
        <f t="shared" si="2"/>
        <v>0.96153335306077059</v>
      </c>
      <c r="M64" s="27">
        <f t="shared" ca="1" si="3"/>
        <v>3.5920490210337453E-5</v>
      </c>
      <c r="N64" s="44"/>
      <c r="O64" s="44"/>
      <c r="P64" s="7"/>
      <c r="Q64" s="28">
        <f t="shared" ca="1" si="4"/>
        <v>-3931.7598872145541</v>
      </c>
      <c r="R64" s="27">
        <f t="shared" ca="1" si="5"/>
        <v>1154.0463849047305</v>
      </c>
      <c r="S64" s="7"/>
      <c r="T64" s="28">
        <f t="shared" ca="1" si="6"/>
        <v>0.95527812418150637</v>
      </c>
      <c r="U64" s="27">
        <f t="shared" ca="1" si="7"/>
        <v>0.28162146177032227</v>
      </c>
      <c r="V64" s="7"/>
      <c r="W64" s="28">
        <f t="shared" ca="1" si="8"/>
        <v>0.95553998253907435</v>
      </c>
      <c r="X64" s="27">
        <f t="shared" ca="1" si="11"/>
        <v>247.0559066071462</v>
      </c>
      <c r="Y64" s="7"/>
      <c r="Z64" s="28">
        <f t="shared" si="12"/>
        <v>247.05899999999997</v>
      </c>
      <c r="AA64" s="27">
        <f t="shared" si="9"/>
        <v>4.31199299668467</v>
      </c>
      <c r="AB64" s="7"/>
      <c r="AC64" s="28">
        <f t="shared" ca="1" si="0"/>
        <v>-3.0933928537706379E-3</v>
      </c>
      <c r="AD64" s="27">
        <f t="shared" ca="1" si="10"/>
        <v>0.21121324087454241</v>
      </c>
      <c r="AE64" s="7">
        <v>105</v>
      </c>
    </row>
    <row r="65" spans="1:31" s="26" customFormat="1" x14ac:dyDescent="0.25">
      <c r="A65" s="26">
        <v>45</v>
      </c>
      <c r="B65" s="26">
        <v>625</v>
      </c>
      <c r="C65" s="26">
        <v>11133</v>
      </c>
      <c r="D65" s="26">
        <v>13540</v>
      </c>
      <c r="E65" s="26">
        <v>15169</v>
      </c>
      <c r="F65" s="26">
        <v>12752</v>
      </c>
      <c r="G65" s="27"/>
      <c r="H65" s="7"/>
      <c r="I65" s="28">
        <f t="shared" si="1"/>
        <v>-4036</v>
      </c>
      <c r="J65" s="27">
        <f t="shared" si="1"/>
        <v>788</v>
      </c>
      <c r="K65" s="7"/>
      <c r="L65" s="124">
        <f t="shared" si="2"/>
        <v>0.98457705000026574</v>
      </c>
      <c r="M65" s="27">
        <f t="shared" ca="1" si="3"/>
        <v>2.3347301269059025E-5</v>
      </c>
      <c r="N65" s="44"/>
      <c r="O65" s="44"/>
      <c r="P65" s="7"/>
      <c r="Q65" s="28">
        <f t="shared" ca="1" si="4"/>
        <v>-4031.7598872145541</v>
      </c>
      <c r="R65" s="27">
        <f t="shared" ca="1" si="5"/>
        <v>751.04638490473053</v>
      </c>
      <c r="S65" s="7"/>
      <c r="T65" s="28">
        <f t="shared" ca="1" si="6"/>
        <v>0.97957457542940463</v>
      </c>
      <c r="U65" s="27">
        <f t="shared" ca="1" si="7"/>
        <v>0.18327753852948214</v>
      </c>
      <c r="V65" s="7"/>
      <c r="W65" s="28">
        <f t="shared" ca="1" si="8"/>
        <v>0.97974514548247371</v>
      </c>
      <c r="X65" s="27">
        <f t="shared" ca="1" si="11"/>
        <v>252.88180488084504</v>
      </c>
      <c r="Y65" s="7"/>
      <c r="Z65" s="28">
        <f t="shared" si="12"/>
        <v>252.68399999999997</v>
      </c>
      <c r="AA65" s="27">
        <f t="shared" si="9"/>
        <v>4.4101677671093515</v>
      </c>
      <c r="AB65" s="7"/>
      <c r="AC65" s="28">
        <f t="shared" ca="1" si="0"/>
        <v>0.19780488084506942</v>
      </c>
      <c r="AD65" s="27">
        <f t="shared" ca="1" si="10"/>
        <v>-2.2291177178601629E-3</v>
      </c>
      <c r="AE65" s="7">
        <v>104</v>
      </c>
    </row>
    <row r="66" spans="1:31" s="26" customFormat="1" x14ac:dyDescent="0.25">
      <c r="A66" s="26">
        <v>46</v>
      </c>
      <c r="B66" s="26">
        <v>633</v>
      </c>
      <c r="C66" s="26">
        <v>11112</v>
      </c>
      <c r="D66" s="26">
        <v>13348</v>
      </c>
      <c r="E66" s="26">
        <v>15210</v>
      </c>
      <c r="F66" s="26">
        <v>12957</v>
      </c>
      <c r="G66" s="27"/>
      <c r="H66" s="7"/>
      <c r="I66" s="28">
        <f t="shared" si="1"/>
        <v>-4098</v>
      </c>
      <c r="J66" s="27">
        <f t="shared" si="1"/>
        <v>391</v>
      </c>
      <c r="K66" s="7"/>
      <c r="L66" s="124">
        <f t="shared" si="2"/>
        <v>0.99824144609484455</v>
      </c>
      <c r="M66" s="27">
        <f t="shared" ca="1" si="3"/>
        <v>1.2407540120653322E-5</v>
      </c>
      <c r="N66" s="44"/>
      <c r="O66" s="44"/>
      <c r="P66" s="7"/>
      <c r="Q66" s="28">
        <f t="shared" ca="1" si="4"/>
        <v>-4093.7598872145541</v>
      </c>
      <c r="R66" s="27">
        <f t="shared" ca="1" si="5"/>
        <v>354.04638490473053</v>
      </c>
      <c r="S66" s="7"/>
      <c r="T66" s="28">
        <f t="shared" ca="1" si="6"/>
        <v>0.99463837520310161</v>
      </c>
      <c r="U66" s="27">
        <f t="shared" ca="1" si="7"/>
        <v>8.6397792805875354E-2</v>
      </c>
      <c r="V66" s="7"/>
      <c r="W66" s="28">
        <f t="shared" ca="1" si="8"/>
        <v>0.99471901226002901</v>
      </c>
      <c r="X66" s="27">
        <f t="shared" ca="1" si="11"/>
        <v>258.51341477136737</v>
      </c>
      <c r="Y66" s="7"/>
      <c r="Z66" s="28">
        <f t="shared" si="12"/>
        <v>258.38099999999997</v>
      </c>
      <c r="AA66" s="27">
        <f t="shared" si="9"/>
        <v>4.5095991745954676</v>
      </c>
      <c r="AB66" s="7"/>
      <c r="AC66" s="28">
        <f t="shared" ca="1" si="0"/>
        <v>0.13241477136739377</v>
      </c>
      <c r="AD66" s="27">
        <f t="shared" ca="1" si="10"/>
        <v>6.1249846766884275E-2</v>
      </c>
      <c r="AE66" s="7">
        <v>103</v>
      </c>
    </row>
    <row r="67" spans="1:31" s="26" customFormat="1" x14ac:dyDescent="0.25">
      <c r="A67" s="26">
        <v>47</v>
      </c>
      <c r="B67" s="26">
        <v>606</v>
      </c>
      <c r="C67" s="26">
        <v>11097</v>
      </c>
      <c r="D67" s="26">
        <v>13147</v>
      </c>
      <c r="E67" s="26">
        <v>15211</v>
      </c>
      <c r="F67" s="26">
        <v>13146</v>
      </c>
      <c r="G67" s="27"/>
      <c r="H67" s="7"/>
      <c r="I67" s="28">
        <f t="shared" si="1"/>
        <v>-4114</v>
      </c>
      <c r="J67" s="27">
        <f t="shared" si="1"/>
        <v>1</v>
      </c>
      <c r="K67" s="7"/>
      <c r="L67" s="124">
        <f t="shared" si="2"/>
        <v>1.0020763167934517</v>
      </c>
      <c r="M67" s="27">
        <f t="shared" ca="1" si="3"/>
        <v>1.2660960249650688E-5</v>
      </c>
      <c r="N67" s="44"/>
      <c r="O67" s="44"/>
      <c r="P67" s="7"/>
      <c r="Q67" s="28">
        <f t="shared" ca="1" si="4"/>
        <v>-4109.7598872145536</v>
      </c>
      <c r="R67" s="27">
        <f t="shared" ca="1" si="5"/>
        <v>-35.953615095269477</v>
      </c>
      <c r="S67" s="7"/>
      <c r="T67" s="28">
        <f t="shared" ca="1" si="6"/>
        <v>0.99852580740276531</v>
      </c>
      <c r="U67" s="27">
        <f t="shared" ca="1" si="7"/>
        <v>-8.7737458142925391E-3</v>
      </c>
      <c r="V67" s="7"/>
      <c r="W67" s="28">
        <f t="shared" ca="1" si="8"/>
        <v>0.99851809248213419</v>
      </c>
      <c r="X67" s="27">
        <f t="shared" ca="1" si="11"/>
        <v>263.98089825220336</v>
      </c>
      <c r="Y67" s="7"/>
      <c r="Z67" s="28">
        <f t="shared" si="12"/>
        <v>263.83499999999998</v>
      </c>
      <c r="AA67" s="27">
        <f t="shared" si="9"/>
        <v>4.6047894319992384</v>
      </c>
      <c r="AB67" s="7"/>
      <c r="AC67" s="28">
        <f t="shared" ca="1" si="0"/>
        <v>0.14589825220338071</v>
      </c>
      <c r="AD67" s="27">
        <f t="shared" ca="1" si="10"/>
        <v>-2.2770648982088915E-2</v>
      </c>
      <c r="AE67" s="7">
        <v>102</v>
      </c>
    </row>
    <row r="68" spans="1:31" s="26" customFormat="1" x14ac:dyDescent="0.25">
      <c r="A68" s="26">
        <v>48</v>
      </c>
      <c r="B68" s="26">
        <v>610</v>
      </c>
      <c r="C68" s="26">
        <v>11109</v>
      </c>
      <c r="D68" s="26">
        <v>12957</v>
      </c>
      <c r="E68" s="26">
        <v>15210</v>
      </c>
      <c r="F68" s="26">
        <v>13343</v>
      </c>
      <c r="G68" s="27"/>
      <c r="H68" s="7"/>
      <c r="I68" s="28">
        <f t="shared" si="1"/>
        <v>-4101</v>
      </c>
      <c r="J68" s="27">
        <f t="shared" si="1"/>
        <v>-386</v>
      </c>
      <c r="K68" s="7"/>
      <c r="L68" s="124">
        <f t="shared" si="2"/>
        <v>0.99676505996607945</v>
      </c>
      <c r="M68" s="27">
        <f t="shared" ca="1" si="3"/>
        <v>2.229591041379759E-6</v>
      </c>
      <c r="N68" s="44"/>
      <c r="O68" s="44"/>
      <c r="P68" s="7"/>
      <c r="Q68" s="28">
        <f t="shared" ca="1" si="4"/>
        <v>-4096.7598872145536</v>
      </c>
      <c r="R68" s="27">
        <f t="shared" ca="1" si="5"/>
        <v>-422.95361509526947</v>
      </c>
      <c r="S68" s="7"/>
      <c r="T68" s="28">
        <f t="shared" ca="1" si="6"/>
        <v>0.99536726874053849</v>
      </c>
      <c r="U68" s="27">
        <f t="shared" ca="1" si="7"/>
        <v>-0.10321319567584375</v>
      </c>
      <c r="V68" s="7"/>
      <c r="W68" s="28">
        <f t="shared" ca="1" si="8"/>
        <v>0.99527187844952503</v>
      </c>
      <c r="X68" s="27">
        <f t="shared" ca="1" si="11"/>
        <v>269.39807676052374</v>
      </c>
      <c r="Y68" s="7"/>
      <c r="Z68" s="28">
        <f t="shared" si="12"/>
        <v>269.32499999999999</v>
      </c>
      <c r="AA68" s="27">
        <f t="shared" si="9"/>
        <v>4.7006080079337282</v>
      </c>
      <c r="AB68" s="7"/>
      <c r="AC68" s="28">
        <f t="shared" ca="1" si="0"/>
        <v>7.3076760523747453E-2</v>
      </c>
      <c r="AD68" s="27">
        <f t="shared" ca="1" si="10"/>
        <v>0.10799862159012719</v>
      </c>
      <c r="AE68" s="7">
        <v>101</v>
      </c>
    </row>
    <row r="69" spans="1:31" s="26" customFormat="1" x14ac:dyDescent="0.25">
      <c r="A69" s="26">
        <v>49</v>
      </c>
      <c r="B69" s="26">
        <v>639</v>
      </c>
      <c r="C69" s="26">
        <v>11137</v>
      </c>
      <c r="D69" s="26">
        <v>12749</v>
      </c>
      <c r="E69" s="26">
        <v>15168</v>
      </c>
      <c r="F69" s="26">
        <v>13539</v>
      </c>
      <c r="G69" s="27"/>
      <c r="H69" s="7"/>
      <c r="I69" s="28">
        <f t="shared" si="1"/>
        <v>-4031</v>
      </c>
      <c r="J69" s="27">
        <f t="shared" si="1"/>
        <v>-790</v>
      </c>
      <c r="K69" s="7"/>
      <c r="L69" s="124">
        <f t="shared" si="2"/>
        <v>0.98138738043915552</v>
      </c>
      <c r="M69" s="27">
        <f t="shared" ca="1" si="3"/>
        <v>1.03333350104202E-5</v>
      </c>
      <c r="N69" s="44"/>
      <c r="O69" s="44"/>
      <c r="P69" s="7"/>
      <c r="Q69" s="28">
        <f t="shared" ca="1" si="4"/>
        <v>-4026.7598872145541</v>
      </c>
      <c r="R69" s="27">
        <f t="shared" ca="1" si="5"/>
        <v>-826.95361509526947</v>
      </c>
      <c r="S69" s="7"/>
      <c r="T69" s="28">
        <f t="shared" ca="1" si="6"/>
        <v>0.97835975286700971</v>
      </c>
      <c r="U69" s="27">
        <f t="shared" ca="1" si="7"/>
        <v>-0.20180114850288944</v>
      </c>
      <c r="V69" s="7"/>
      <c r="W69" s="28">
        <f t="shared" ca="1" si="8"/>
        <v>0.9781728299246325</v>
      </c>
      <c r="X69" s="27">
        <f t="shared" ca="1" si="11"/>
        <v>275.13428499491522</v>
      </c>
      <c r="Y69" s="7"/>
      <c r="Z69" s="28">
        <f t="shared" si="12"/>
        <v>275.07599999999996</v>
      </c>
      <c r="AA69" s="27">
        <f t="shared" si="9"/>
        <v>4.8009818932159209</v>
      </c>
      <c r="AB69" s="7"/>
      <c r="AC69" s="28">
        <f t="shared" ca="1" si="0"/>
        <v>5.8284994915254629E-2</v>
      </c>
      <c r="AD69" s="27">
        <f t="shared" ca="1" si="10"/>
        <v>1.3671507784977166E-2</v>
      </c>
      <c r="AE69" s="7">
        <v>100</v>
      </c>
    </row>
    <row r="70" spans="1:31" s="26" customFormat="1" x14ac:dyDescent="0.25">
      <c r="A70" s="26">
        <v>50</v>
      </c>
      <c r="B70" s="26">
        <v>637</v>
      </c>
      <c r="C70" s="26">
        <v>11198</v>
      </c>
      <c r="D70" s="26">
        <v>12559</v>
      </c>
      <c r="E70" s="26">
        <v>15128</v>
      </c>
      <c r="F70" s="26">
        <v>13743</v>
      </c>
      <c r="G70" s="27"/>
      <c r="H70" s="7"/>
      <c r="I70" s="28">
        <f t="shared" si="1"/>
        <v>-3930</v>
      </c>
      <c r="J70" s="27">
        <f t="shared" si="1"/>
        <v>-1184</v>
      </c>
      <c r="K70" s="7"/>
      <c r="L70" s="124">
        <f t="shared" si="2"/>
        <v>0.95621593602248056</v>
      </c>
      <c r="M70" s="27">
        <f t="shared" ca="1" si="3"/>
        <v>7.1384739715435487E-6</v>
      </c>
      <c r="N70" s="44"/>
      <c r="O70" s="44"/>
      <c r="P70" s="7"/>
      <c r="Q70" s="28">
        <f t="shared" ca="1" si="4"/>
        <v>-3925.7598872145541</v>
      </c>
      <c r="R70" s="27">
        <f t="shared" ca="1" si="5"/>
        <v>-1220.9536150952695</v>
      </c>
      <c r="S70" s="7"/>
      <c r="T70" s="28">
        <f t="shared" ca="1" si="6"/>
        <v>0.9538203371066325</v>
      </c>
      <c r="U70" s="27">
        <f t="shared" ca="1" si="7"/>
        <v>-0.29794880546787955</v>
      </c>
      <c r="V70" s="7"/>
      <c r="W70" s="28">
        <f t="shared" ca="1" si="8"/>
        <v>0.95354414374546059</v>
      </c>
      <c r="X70" s="27">
        <f t="shared" ca="1" si="11"/>
        <v>280.82964421861857</v>
      </c>
      <c r="Y70" s="7"/>
      <c r="Z70" s="28">
        <f t="shared" si="12"/>
        <v>280.80899999999997</v>
      </c>
      <c r="AA70" s="27">
        <f t="shared" si="9"/>
        <v>4.9010416192327559</v>
      </c>
      <c r="AB70" s="7"/>
      <c r="AC70" s="28">
        <f t="shared" ca="1" si="0"/>
        <v>2.0644218618599552E-2</v>
      </c>
      <c r="AD70" s="27">
        <f t="shared" ca="1" si="10"/>
        <v>0.10947985593151088</v>
      </c>
      <c r="AE70" s="7">
        <v>99</v>
      </c>
    </row>
    <row r="71" spans="1:31" s="26" customFormat="1" x14ac:dyDescent="0.25">
      <c r="A71" s="26">
        <v>51</v>
      </c>
      <c r="B71" s="26">
        <v>627</v>
      </c>
      <c r="C71" s="26">
        <v>11265</v>
      </c>
      <c r="D71" s="26">
        <v>12368</v>
      </c>
      <c r="E71" s="26">
        <v>15057</v>
      </c>
      <c r="F71" s="26">
        <v>13930</v>
      </c>
      <c r="G71" s="27"/>
      <c r="H71" s="7"/>
      <c r="I71" s="28">
        <f t="shared" si="1"/>
        <v>-3792</v>
      </c>
      <c r="J71" s="27">
        <f t="shared" si="1"/>
        <v>-1562</v>
      </c>
      <c r="K71" s="7"/>
      <c r="L71" s="124">
        <f t="shared" si="2"/>
        <v>0.92208806536386911</v>
      </c>
      <c r="M71" s="27">
        <f t="shared" ca="1" si="3"/>
        <v>4.6598728682545295E-6</v>
      </c>
      <c r="N71" s="44"/>
      <c r="O71" s="44"/>
      <c r="P71" s="7"/>
      <c r="Q71" s="28">
        <f t="shared" ca="1" si="4"/>
        <v>-3787.7598872145541</v>
      </c>
      <c r="R71" s="27">
        <f t="shared" ca="1" si="5"/>
        <v>-1598.9536150952695</v>
      </c>
      <c r="S71" s="7"/>
      <c r="T71" s="28">
        <f t="shared" ca="1" si="6"/>
        <v>0.92029123438453275</v>
      </c>
      <c r="U71" s="27">
        <f t="shared" ca="1" si="7"/>
        <v>-0.39019198905358077</v>
      </c>
      <c r="V71" s="7"/>
      <c r="W71" s="28">
        <f t="shared" ca="1" si="8"/>
        <v>0.91992939149589958</v>
      </c>
      <c r="X71" s="27">
        <f t="shared" ca="1" si="11"/>
        <v>286.46190325308999</v>
      </c>
      <c r="Y71" s="7"/>
      <c r="Z71" s="28">
        <f t="shared" si="12"/>
        <v>286.45199999999994</v>
      </c>
      <c r="AA71" s="27">
        <f t="shared" si="9"/>
        <v>4.9995305489227952</v>
      </c>
      <c r="AB71" s="7"/>
      <c r="AC71" s="28">
        <f t="shared" ca="1" si="0"/>
        <v>9.9032530900444726E-3</v>
      </c>
      <c r="AD71" s="27">
        <f t="shared" ca="1" si="10"/>
        <v>2.7875296380159398E-2</v>
      </c>
      <c r="AE71" s="7">
        <v>98</v>
      </c>
    </row>
    <row r="72" spans="1:31" s="26" customFormat="1" x14ac:dyDescent="0.25">
      <c r="A72" s="26">
        <v>52</v>
      </c>
      <c r="B72" s="26">
        <v>629</v>
      </c>
      <c r="C72" s="26">
        <v>11351</v>
      </c>
      <c r="D72" s="26">
        <v>12189</v>
      </c>
      <c r="E72" s="26">
        <v>14970</v>
      </c>
      <c r="F72" s="26">
        <v>14110</v>
      </c>
      <c r="G72" s="27"/>
      <c r="H72" s="7"/>
      <c r="I72" s="28">
        <f t="shared" si="1"/>
        <v>-3619</v>
      </c>
      <c r="J72" s="27">
        <f t="shared" si="1"/>
        <v>-1921</v>
      </c>
      <c r="K72" s="7"/>
      <c r="L72" s="124">
        <f t="shared" si="2"/>
        <v>0.87886385810238676</v>
      </c>
      <c r="M72" s="27">
        <f t="shared" ca="1" si="3"/>
        <v>1.099721454898776E-6</v>
      </c>
      <c r="N72" s="44"/>
      <c r="O72" s="44"/>
      <c r="P72" s="7"/>
      <c r="Q72" s="28">
        <f t="shared" ca="1" si="4"/>
        <v>-3614.7598872145541</v>
      </c>
      <c r="R72" s="27">
        <f t="shared" ca="1" si="5"/>
        <v>-1957.9536150952695</v>
      </c>
      <c r="S72" s="7"/>
      <c r="T72" s="28">
        <f t="shared" ca="1" si="6"/>
        <v>0.87825837372566862</v>
      </c>
      <c r="U72" s="27">
        <f t="shared" ca="1" si="7"/>
        <v>-0.47779861050137634</v>
      </c>
      <c r="V72" s="7"/>
      <c r="W72" s="28">
        <f t="shared" ca="1" si="8"/>
        <v>0.87781518205379083</v>
      </c>
      <c r="X72" s="27">
        <f t="shared" ca="1" si="11"/>
        <v>292.03711086115595</v>
      </c>
      <c r="Y72" s="7"/>
      <c r="Z72" s="28">
        <f t="shared" si="12"/>
        <v>292.11299999999994</v>
      </c>
      <c r="AA72" s="27">
        <f t="shared" si="9"/>
        <v>5.0983336378781949</v>
      </c>
      <c r="AB72" s="7"/>
      <c r="AC72" s="28">
        <f t="shared" ca="1" si="0"/>
        <v>-7.5889138843990622E-2</v>
      </c>
      <c r="AD72" s="27">
        <f t="shared" ca="1" si="10"/>
        <v>8.9058575689023201E-2</v>
      </c>
      <c r="AE72" s="7">
        <v>97</v>
      </c>
    </row>
    <row r="73" spans="1:31" s="26" customFormat="1" x14ac:dyDescent="0.25">
      <c r="A73" s="26">
        <v>53</v>
      </c>
      <c r="B73" s="26">
        <v>643</v>
      </c>
      <c r="C73" s="26">
        <v>11460</v>
      </c>
      <c r="D73" s="26">
        <v>12002</v>
      </c>
      <c r="E73" s="26">
        <v>14861</v>
      </c>
      <c r="F73" s="26">
        <v>14284</v>
      </c>
      <c r="G73" s="27"/>
      <c r="H73" s="7"/>
      <c r="I73" s="28">
        <f t="shared" si="1"/>
        <v>-3401</v>
      </c>
      <c r="J73" s="27">
        <f t="shared" si="1"/>
        <v>-2282</v>
      </c>
      <c r="K73" s="7"/>
      <c r="L73" s="124">
        <f t="shared" si="2"/>
        <v>0.82581264621925854</v>
      </c>
      <c r="M73" s="27">
        <f t="shared" ca="1" si="3"/>
        <v>1.0931423411232388E-6</v>
      </c>
      <c r="N73" s="44"/>
      <c r="O73" s="44"/>
      <c r="P73" s="7"/>
      <c r="Q73" s="28">
        <f t="shared" ca="1" si="4"/>
        <v>-3396.7598872145541</v>
      </c>
      <c r="R73" s="27">
        <f t="shared" ca="1" si="5"/>
        <v>-2318.9536150952695</v>
      </c>
      <c r="S73" s="7"/>
      <c r="T73" s="28">
        <f t="shared" ca="1" si="6"/>
        <v>0.82529211000525027</v>
      </c>
      <c r="U73" s="27">
        <f t="shared" ca="1" si="7"/>
        <v>-0.56589329112158304</v>
      </c>
      <c r="V73" s="7"/>
      <c r="W73" s="28">
        <f t="shared" ca="1" si="8"/>
        <v>0.82476711174296269</v>
      </c>
      <c r="X73" s="27">
        <f t="shared" ca="1" si="11"/>
        <v>297.93245680974428</v>
      </c>
      <c r="Y73" s="7"/>
      <c r="Z73" s="28">
        <f t="shared" si="12"/>
        <v>297.89999999999992</v>
      </c>
      <c r="AA73" s="27">
        <f t="shared" si="9"/>
        <v>5.1993358416911066</v>
      </c>
      <c r="AB73" s="7"/>
      <c r="AC73" s="28">
        <f t="shared" ca="1" si="0"/>
        <v>3.2456809744360271E-2</v>
      </c>
      <c r="AD73" s="27">
        <f t="shared" ca="1" si="10"/>
        <v>-1.9206064758861885E-2</v>
      </c>
      <c r="AE73" s="7">
        <v>96</v>
      </c>
    </row>
    <row r="74" spans="1:31" s="26" customFormat="1" x14ac:dyDescent="0.25">
      <c r="A74" s="26">
        <v>54</v>
      </c>
      <c r="B74" s="26">
        <v>617</v>
      </c>
      <c r="C74" s="26">
        <v>11589</v>
      </c>
      <c r="D74" s="26">
        <v>11860</v>
      </c>
      <c r="E74" s="26">
        <v>14750</v>
      </c>
      <c r="F74" s="26">
        <v>14454</v>
      </c>
      <c r="G74" s="27"/>
      <c r="H74" s="7"/>
      <c r="I74" s="28">
        <f t="shared" si="1"/>
        <v>-3161</v>
      </c>
      <c r="J74" s="27">
        <f t="shared" si="1"/>
        <v>-2594</v>
      </c>
      <c r="K74" s="7"/>
      <c r="L74" s="124">
        <f t="shared" si="2"/>
        <v>0.76697838748141944</v>
      </c>
      <c r="M74" s="27">
        <f t="shared" ca="1" si="3"/>
        <v>3.5220282332568185E-7</v>
      </c>
      <c r="N74" s="44"/>
      <c r="O74" s="44"/>
      <c r="P74" s="7"/>
      <c r="Q74" s="28">
        <f t="shared" ca="1" si="4"/>
        <v>-3156.7598872145541</v>
      </c>
      <c r="R74" s="27">
        <f t="shared" ca="1" si="5"/>
        <v>-2630.9536150952695</v>
      </c>
      <c r="S74" s="7"/>
      <c r="T74" s="28">
        <f t="shared" ca="1" si="6"/>
        <v>0.76698062701029435</v>
      </c>
      <c r="U74" s="27">
        <f t="shared" ca="1" si="7"/>
        <v>-0.64203052201771726</v>
      </c>
      <c r="V74" s="7"/>
      <c r="W74" s="28">
        <f t="shared" ca="1" si="8"/>
        <v>0.76638492069774433</v>
      </c>
      <c r="X74" s="27">
        <f t="shared" ca="1" si="11"/>
        <v>303.43168734024403</v>
      </c>
      <c r="Y74" s="7"/>
      <c r="Z74" s="28">
        <f t="shared" si="12"/>
        <v>303.45299999999992</v>
      </c>
      <c r="AA74" s="27">
        <f t="shared" si="9"/>
        <v>5.2962539750543511</v>
      </c>
      <c r="AB74" s="7"/>
      <c r="AC74" s="28">
        <f t="shared" ca="1" si="0"/>
        <v>-2.1312659755892582E-2</v>
      </c>
      <c r="AD74" s="27">
        <f t="shared" ca="1" si="10"/>
        <v>-3.650937748409433E-2</v>
      </c>
      <c r="AE74" s="7">
        <v>95</v>
      </c>
    </row>
    <row r="75" spans="1:31" s="26" customFormat="1" x14ac:dyDescent="0.25">
      <c r="A75" s="26">
        <v>55</v>
      </c>
      <c r="B75" s="26">
        <v>606</v>
      </c>
      <c r="C75" s="26">
        <v>11718</v>
      </c>
      <c r="D75" s="26">
        <v>11710</v>
      </c>
      <c r="E75" s="26">
        <v>14616</v>
      </c>
      <c r="F75" s="26">
        <v>14593</v>
      </c>
      <c r="G75" s="27"/>
      <c r="H75" s="7"/>
      <c r="I75" s="28">
        <f t="shared" si="1"/>
        <v>-2898</v>
      </c>
      <c r="J75" s="27">
        <f t="shared" si="1"/>
        <v>-2883</v>
      </c>
      <c r="K75" s="7"/>
      <c r="L75" s="124">
        <f t="shared" si="2"/>
        <v>0.70217628417071853</v>
      </c>
      <c r="M75" s="27">
        <f t="shared" ca="1" si="3"/>
        <v>5.9277585739597882E-8</v>
      </c>
      <c r="N75" s="44"/>
      <c r="O75" s="44"/>
      <c r="P75" s="7"/>
      <c r="Q75" s="28">
        <f t="shared" ca="1" si="4"/>
        <v>-2893.7598872145541</v>
      </c>
      <c r="R75" s="27">
        <f t="shared" ca="1" si="5"/>
        <v>-2919.9536150952695</v>
      </c>
      <c r="S75" s="7"/>
      <c r="T75" s="28">
        <f t="shared" ca="1" si="6"/>
        <v>0.70308096022832167</v>
      </c>
      <c r="U75" s="27">
        <f t="shared" ca="1" si="7"/>
        <v>-0.71255507243112381</v>
      </c>
      <c r="V75" s="7"/>
      <c r="W75" s="28">
        <f t="shared" ca="1" si="8"/>
        <v>0.70241975405743884</v>
      </c>
      <c r="X75" s="27">
        <f t="shared" ca="1" si="11"/>
        <v>308.88786326962986</v>
      </c>
      <c r="Y75" s="7"/>
      <c r="Z75" s="28">
        <f t="shared" si="12"/>
        <v>308.90699999999993</v>
      </c>
      <c r="AA75" s="27">
        <f t="shared" si="9"/>
        <v>5.391444232458122</v>
      </c>
      <c r="AB75" s="7"/>
      <c r="AC75" s="28">
        <f t="shared" ca="1" si="0"/>
        <v>-1.913673037006447E-2</v>
      </c>
      <c r="AD75" s="27">
        <f t="shared" ca="1" si="10"/>
        <v>2.7175599071995293E-2</v>
      </c>
      <c r="AE75" s="7">
        <v>94</v>
      </c>
    </row>
    <row r="76" spans="1:31" s="26" customFormat="1" x14ac:dyDescent="0.25">
      <c r="A76" s="26">
        <v>56</v>
      </c>
      <c r="B76" s="26">
        <v>623</v>
      </c>
      <c r="C76" s="26">
        <v>11872</v>
      </c>
      <c r="D76" s="26">
        <v>11585</v>
      </c>
      <c r="E76" s="26">
        <v>14469</v>
      </c>
      <c r="F76" s="26">
        <v>14733</v>
      </c>
      <c r="G76" s="27"/>
      <c r="H76" s="7"/>
      <c r="I76" s="28">
        <f t="shared" si="1"/>
        <v>-2597</v>
      </c>
      <c r="J76" s="27">
        <f t="shared" si="1"/>
        <v>-3148</v>
      </c>
      <c r="K76" s="7"/>
      <c r="L76" s="124">
        <f t="shared" si="2"/>
        <v>0.62892922539460439</v>
      </c>
      <c r="M76" s="27">
        <f t="shared" ca="1" si="3"/>
        <v>8.8889676333396959E-8</v>
      </c>
      <c r="N76" s="44"/>
      <c r="O76" s="44"/>
      <c r="P76" s="7"/>
      <c r="Q76" s="28">
        <f t="shared" ca="1" si="4"/>
        <v>-2592.7598872145541</v>
      </c>
      <c r="R76" s="27">
        <f t="shared" ca="1" si="5"/>
        <v>-3184.9536150952695</v>
      </c>
      <c r="S76" s="7"/>
      <c r="T76" s="28">
        <f t="shared" ca="1" si="6"/>
        <v>0.62994864197214773</v>
      </c>
      <c r="U76" s="27">
        <f t="shared" ca="1" si="7"/>
        <v>-0.77722291277559685</v>
      </c>
      <c r="V76" s="7"/>
      <c r="W76" s="28">
        <f t="shared" ca="1" si="8"/>
        <v>0.62922736911218602</v>
      </c>
      <c r="X76" s="27">
        <f t="shared" ca="1" si="11"/>
        <v>314.48438320482046</v>
      </c>
      <c r="Y76" s="7"/>
      <c r="Z76" s="28">
        <f t="shared" si="12"/>
        <v>314.5139999999999</v>
      </c>
      <c r="AA76" s="27">
        <f t="shared" si="9"/>
        <v>5.4893048436174432</v>
      </c>
      <c r="AB76" s="7"/>
      <c r="AC76" s="28">
        <f t="shared" ca="1" si="0"/>
        <v>-2.961679517943594E-2</v>
      </c>
      <c r="AD76" s="27">
        <f t="shared" ca="1" si="10"/>
        <v>0.10368652769966502</v>
      </c>
      <c r="AE76" s="7">
        <v>93</v>
      </c>
    </row>
    <row r="77" spans="1:31" s="26" customFormat="1" x14ac:dyDescent="0.25">
      <c r="A77" s="26">
        <v>57</v>
      </c>
      <c r="B77" s="26">
        <v>628</v>
      </c>
      <c r="C77" s="26">
        <v>12037</v>
      </c>
      <c r="D77" s="26">
        <v>11462</v>
      </c>
      <c r="E77" s="26">
        <v>14307</v>
      </c>
      <c r="F77" s="26">
        <v>14853</v>
      </c>
      <c r="G77" s="27"/>
      <c r="H77" s="7"/>
      <c r="I77" s="28">
        <f t="shared" si="1"/>
        <v>-2270</v>
      </c>
      <c r="J77" s="27">
        <f t="shared" si="1"/>
        <v>-3391</v>
      </c>
      <c r="K77" s="7"/>
      <c r="L77" s="124">
        <f t="shared" si="2"/>
        <v>0.54900061023056468</v>
      </c>
      <c r="M77" s="27">
        <f t="shared" ca="1" si="3"/>
        <v>5.2168542537910991E-7</v>
      </c>
      <c r="N77" s="44"/>
      <c r="O77" s="44"/>
      <c r="P77" s="7"/>
      <c r="Q77" s="28">
        <f t="shared" ca="1" si="4"/>
        <v>-2265.7598872145541</v>
      </c>
      <c r="R77" s="27">
        <f t="shared" ca="1" si="5"/>
        <v>-3427.9536150952695</v>
      </c>
      <c r="S77" s="7"/>
      <c r="T77" s="28">
        <f t="shared" ca="1" si="6"/>
        <v>0.55049924639152026</v>
      </c>
      <c r="U77" s="27">
        <f t="shared" ca="1" si="7"/>
        <v>-0.83652210222354761</v>
      </c>
      <c r="V77" s="7"/>
      <c r="W77" s="28">
        <f t="shared" ca="1" si="8"/>
        <v>0.54972288817248116</v>
      </c>
      <c r="X77" s="27">
        <f t="shared" ca="1" si="11"/>
        <v>320.16643563086677</v>
      </c>
      <c r="Y77" s="7"/>
      <c r="Z77" s="28">
        <f t="shared" si="12"/>
        <v>320.16599999999988</v>
      </c>
      <c r="AA77" s="27">
        <f t="shared" si="9"/>
        <v>5.5879508529401631</v>
      </c>
      <c r="AB77" s="7"/>
      <c r="AC77" s="28">
        <f t="shared" ca="1" si="0"/>
        <v>4.3563086688891417E-4</v>
      </c>
      <c r="AD77" s="27">
        <f t="shared" ca="1" si="10"/>
        <v>-1.2451455347672891E-4</v>
      </c>
      <c r="AE77" s="7">
        <v>92</v>
      </c>
    </row>
    <row r="78" spans="1:31" s="26" customFormat="1" x14ac:dyDescent="0.25">
      <c r="A78" s="26">
        <v>58</v>
      </c>
      <c r="B78" s="26">
        <v>637</v>
      </c>
      <c r="C78" s="26">
        <v>12205</v>
      </c>
      <c r="D78" s="26">
        <v>11346</v>
      </c>
      <c r="E78" s="26">
        <v>14116</v>
      </c>
      <c r="F78" s="26">
        <v>14938</v>
      </c>
      <c r="G78" s="27"/>
      <c r="H78" s="7"/>
      <c r="I78" s="28">
        <f t="shared" si="1"/>
        <v>-1911</v>
      </c>
      <c r="J78" s="27">
        <f t="shared" si="1"/>
        <v>-3592</v>
      </c>
      <c r="K78" s="7"/>
      <c r="L78" s="124">
        <f t="shared" si="2"/>
        <v>0.46247314596008837</v>
      </c>
      <c r="M78" s="27">
        <f t="shared" ca="1" si="3"/>
        <v>4.0366709795510284E-10</v>
      </c>
      <c r="N78" s="44"/>
      <c r="O78" s="44"/>
      <c r="P78" s="7"/>
      <c r="Q78" s="28">
        <f t="shared" ca="1" si="4"/>
        <v>-1906.7598872145541</v>
      </c>
      <c r="R78" s="27">
        <f t="shared" ca="1" si="5"/>
        <v>-3628.9536150952695</v>
      </c>
      <c r="S78" s="7"/>
      <c r="T78" s="28">
        <f t="shared" ca="1" si="6"/>
        <v>0.46327498641156523</v>
      </c>
      <c r="U78" s="27">
        <f t="shared" ca="1" si="7"/>
        <v>-0.88557204905086484</v>
      </c>
      <c r="V78" s="7"/>
      <c r="W78" s="28">
        <f t="shared" ca="1" si="8"/>
        <v>0.46245305449180069</v>
      </c>
      <c r="X78" s="27">
        <f t="shared" ca="1" si="11"/>
        <v>325.90353035065846</v>
      </c>
      <c r="Y78" s="7"/>
      <c r="Z78" s="28">
        <f t="shared" si="12"/>
        <v>325.89899999999989</v>
      </c>
      <c r="AA78" s="27">
        <f t="shared" si="9"/>
        <v>5.6880105789569972</v>
      </c>
      <c r="AB78" s="7"/>
      <c r="AC78" s="28">
        <f t="shared" ca="1" si="0"/>
        <v>4.5303506585696596E-3</v>
      </c>
      <c r="AD78" s="27">
        <f t="shared" ca="1" si="10"/>
        <v>-2.6521685618604351E-2</v>
      </c>
      <c r="AE78" s="7">
        <v>91</v>
      </c>
    </row>
    <row r="79" spans="1:31" s="26" customFormat="1" x14ac:dyDescent="0.25">
      <c r="A79" s="26">
        <v>59</v>
      </c>
      <c r="B79" s="26">
        <v>639</v>
      </c>
      <c r="C79" s="26">
        <v>12393</v>
      </c>
      <c r="D79" s="26">
        <v>11273</v>
      </c>
      <c r="E79" s="26">
        <v>13940</v>
      </c>
      <c r="F79" s="26">
        <v>15044</v>
      </c>
      <c r="G79" s="27"/>
      <c r="H79" s="7"/>
      <c r="I79" s="28">
        <f t="shared" si="1"/>
        <v>-1547</v>
      </c>
      <c r="J79" s="27">
        <f t="shared" si="1"/>
        <v>-3771</v>
      </c>
      <c r="K79" s="7"/>
      <c r="L79" s="124">
        <f t="shared" si="2"/>
        <v>0.37102361046070875</v>
      </c>
      <c r="M79" s="27">
        <f t="shared" ca="1" si="3"/>
        <v>8.7011508209589511E-6</v>
      </c>
      <c r="N79" s="44"/>
      <c r="O79" s="44"/>
      <c r="P79" s="7"/>
      <c r="Q79" s="28">
        <f t="shared" ca="1" si="4"/>
        <v>-1542.7598872145541</v>
      </c>
      <c r="R79" s="27">
        <f t="shared" ca="1" si="5"/>
        <v>-3807.9536150952695</v>
      </c>
      <c r="S79" s="7"/>
      <c r="T79" s="28">
        <f t="shared" ca="1" si="6"/>
        <v>0.37483590386921534</v>
      </c>
      <c r="U79" s="27">
        <f t="shared" ca="1" si="7"/>
        <v>-0.9292533449816599</v>
      </c>
      <c r="V79" s="7"/>
      <c r="W79" s="28">
        <f t="shared" ca="1" si="8"/>
        <v>0.37397338177743128</v>
      </c>
      <c r="X79" s="27">
        <f t="shared" ca="1" si="11"/>
        <v>331.55539226792996</v>
      </c>
      <c r="Y79" s="7"/>
      <c r="Z79" s="28">
        <f t="shared" si="12"/>
        <v>331.64999999999986</v>
      </c>
      <c r="AA79" s="27">
        <f t="shared" si="9"/>
        <v>5.7883844642391917</v>
      </c>
      <c r="AB79" s="7"/>
      <c r="AC79" s="28">
        <f t="shared" ca="1" si="0"/>
        <v>-9.460773206990325E-2</v>
      </c>
      <c r="AD79" s="27">
        <f t="shared" ca="1" si="10"/>
        <v>7.4085160083598112E-2</v>
      </c>
      <c r="AE79" s="7">
        <v>90</v>
      </c>
    </row>
    <row r="80" spans="1:31" s="26" customFormat="1" x14ac:dyDescent="0.25">
      <c r="A80" s="26">
        <v>60</v>
      </c>
      <c r="B80" s="26">
        <v>633</v>
      </c>
      <c r="C80" s="26">
        <v>12591</v>
      </c>
      <c r="D80" s="26">
        <v>11203</v>
      </c>
      <c r="E80" s="26">
        <v>13746</v>
      </c>
      <c r="F80" s="26">
        <v>15107</v>
      </c>
      <c r="G80" s="27"/>
      <c r="H80" s="7"/>
      <c r="I80" s="28">
        <f t="shared" si="1"/>
        <v>-1155</v>
      </c>
      <c r="J80" s="27">
        <f t="shared" si="1"/>
        <v>-3904</v>
      </c>
      <c r="K80" s="7"/>
      <c r="L80" s="124">
        <f t="shared" si="2"/>
        <v>0.27674526831321566</v>
      </c>
      <c r="M80" s="27">
        <f t="shared" ca="1" si="3"/>
        <v>3.8253596624351058E-6</v>
      </c>
      <c r="N80" s="44"/>
      <c r="O80" s="44"/>
      <c r="P80" s="7"/>
      <c r="Q80" s="28">
        <f t="shared" ca="1" si="4"/>
        <v>-1150.7598872145541</v>
      </c>
      <c r="R80" s="27">
        <f t="shared" ca="1" si="5"/>
        <v>-3940.9536150952695</v>
      </c>
      <c r="S80" s="7"/>
      <c r="T80" s="28">
        <f t="shared" ca="1" si="6"/>
        <v>0.27959381497745389</v>
      </c>
      <c r="U80" s="27">
        <f t="shared" ca="1" si="7"/>
        <v>-0.96170927994699917</v>
      </c>
      <c r="V80" s="7"/>
      <c r="W80" s="28">
        <f t="shared" ca="1" si="8"/>
        <v>0.27870112098211358</v>
      </c>
      <c r="X80" s="27">
        <f t="shared" ca="1" si="11"/>
        <v>337.31600076818131</v>
      </c>
      <c r="Y80" s="7"/>
      <c r="Z80" s="28">
        <f t="shared" si="12"/>
        <v>337.34699999999987</v>
      </c>
      <c r="AA80" s="27">
        <f t="shared" si="9"/>
        <v>5.8878158717253086</v>
      </c>
      <c r="AB80" s="7"/>
      <c r="AC80" s="28">
        <f t="shared" ca="1" si="0"/>
        <v>-3.0999231818555018E-2</v>
      </c>
      <c r="AD80" s="27">
        <f t="shared" ca="1" si="10"/>
        <v>-1.1937241212478966E-2</v>
      </c>
      <c r="AE80" s="7">
        <v>89</v>
      </c>
    </row>
    <row r="81" spans="1:31" s="26" customFormat="1" x14ac:dyDescent="0.25">
      <c r="A81" s="26">
        <v>61</v>
      </c>
      <c r="B81" s="26">
        <v>622</v>
      </c>
      <c r="C81" s="26">
        <v>12780</v>
      </c>
      <c r="D81" s="26">
        <v>11157</v>
      </c>
      <c r="E81" s="26">
        <v>13550</v>
      </c>
      <c r="F81" s="26">
        <v>15157</v>
      </c>
      <c r="G81" s="27"/>
      <c r="H81" s="7"/>
      <c r="I81" s="28">
        <f t="shared" si="1"/>
        <v>-770</v>
      </c>
      <c r="J81" s="27">
        <f t="shared" si="1"/>
        <v>-4000</v>
      </c>
      <c r="K81" s="7"/>
      <c r="L81" s="124">
        <f t="shared" si="2"/>
        <v>0.18143587363557287</v>
      </c>
      <c r="M81" s="27">
        <f t="shared" ca="1" si="3"/>
        <v>1.3705700943368024E-5</v>
      </c>
      <c r="N81" s="44"/>
      <c r="O81" s="44"/>
      <c r="P81" s="7"/>
      <c r="Q81" s="28">
        <f t="shared" ca="1" si="4"/>
        <v>-765.75988721455394</v>
      </c>
      <c r="R81" s="27">
        <f t="shared" ca="1" si="5"/>
        <v>-4036.9536150952695</v>
      </c>
      <c r="S81" s="7"/>
      <c r="T81" s="28">
        <f t="shared" ca="1" si="6"/>
        <v>0.18605247767304531</v>
      </c>
      <c r="U81" s="27">
        <f t="shared" ca="1" si="7"/>
        <v>-0.98513612022273278</v>
      </c>
      <c r="V81" s="7"/>
      <c r="W81" s="28">
        <f t="shared" ca="1" si="8"/>
        <v>0.18513799477667131</v>
      </c>
      <c r="X81" s="27">
        <f t="shared" ca="1" si="11"/>
        <v>342.83393606451625</v>
      </c>
      <c r="Y81" s="7"/>
      <c r="Z81" s="28">
        <f t="shared" si="12"/>
        <v>342.94499999999988</v>
      </c>
      <c r="AA81" s="27">
        <f t="shared" si="9"/>
        <v>5.985519403251951</v>
      </c>
      <c r="AB81" s="7"/>
      <c r="AC81" s="28">
        <f t="shared" ca="1" si="0"/>
        <v>-0.11106393548362803</v>
      </c>
      <c r="AD81" s="27">
        <f t="shared" ca="1" si="10"/>
        <v>-1.3257540383790456E-2</v>
      </c>
      <c r="AE81" s="7">
        <v>88</v>
      </c>
    </row>
    <row r="82" spans="1:31" s="26" customFormat="1" x14ac:dyDescent="0.25">
      <c r="A82" s="26">
        <v>62</v>
      </c>
      <c r="B82" s="26">
        <v>628</v>
      </c>
      <c r="C82" s="26">
        <v>12983</v>
      </c>
      <c r="D82" s="26">
        <v>11133</v>
      </c>
      <c r="E82" s="26">
        <v>13354</v>
      </c>
      <c r="F82" s="26">
        <v>15179</v>
      </c>
      <c r="G82" s="27"/>
      <c r="H82" s="7"/>
      <c r="I82" s="28">
        <f t="shared" si="1"/>
        <v>-371</v>
      </c>
      <c r="J82" s="27">
        <f t="shared" si="1"/>
        <v>-4046</v>
      </c>
      <c r="K82" s="7"/>
      <c r="L82" s="124">
        <f t="shared" si="2"/>
        <v>8.3454369488668162E-2</v>
      </c>
      <c r="M82" s="27">
        <f t="shared" ca="1" si="3"/>
        <v>2.2375944647841766E-5</v>
      </c>
      <c r="N82" s="44"/>
      <c r="O82" s="44"/>
      <c r="P82" s="7"/>
      <c r="Q82" s="28">
        <f t="shared" ca="1" si="4"/>
        <v>-366.759887214554</v>
      </c>
      <c r="R82" s="27">
        <f t="shared" ca="1" si="5"/>
        <v>-4082.9536150952695</v>
      </c>
      <c r="S82" s="7"/>
      <c r="T82" s="28">
        <f t="shared" ca="1" si="6"/>
        <v>8.9109637193931002E-2</v>
      </c>
      <c r="U82" s="27">
        <f t="shared" ca="1" si="7"/>
        <v>-0.99636148118818846</v>
      </c>
      <c r="V82" s="7"/>
      <c r="W82" s="28">
        <f t="shared" ca="1" si="8"/>
        <v>8.8184691322099981E-2</v>
      </c>
      <c r="X82" s="27">
        <f t="shared" ca="1" si="11"/>
        <v>348.41958415773377</v>
      </c>
      <c r="Y82" s="7"/>
      <c r="Z82" s="28">
        <f t="shared" si="12"/>
        <v>348.59699999999987</v>
      </c>
      <c r="AA82" s="27">
        <f t="shared" si="9"/>
        <v>6.0841654125746709</v>
      </c>
      <c r="AB82" s="7"/>
      <c r="AC82" s="28">
        <f t="shared" ca="1" si="0"/>
        <v>-0.1774158422661003</v>
      </c>
      <c r="AD82" s="27">
        <f t="shared" ca="1" si="10"/>
        <v>4.5845344449389813E-2</v>
      </c>
      <c r="AE82" s="7">
        <v>87</v>
      </c>
    </row>
    <row r="83" spans="1:31" s="26" customFormat="1" x14ac:dyDescent="0.25">
      <c r="A83" s="26">
        <v>63</v>
      </c>
      <c r="B83" s="26">
        <v>604</v>
      </c>
      <c r="C83" s="26">
        <v>13175</v>
      </c>
      <c r="D83" s="26">
        <v>11121</v>
      </c>
      <c r="E83" s="26">
        <v>13158</v>
      </c>
      <c r="F83" s="26">
        <v>15188</v>
      </c>
      <c r="G83" s="27"/>
      <c r="H83" s="7"/>
      <c r="I83" s="28">
        <f t="shared" si="1"/>
        <v>17</v>
      </c>
      <c r="J83" s="27">
        <f t="shared" si="1"/>
        <v>-4067</v>
      </c>
      <c r="K83" s="7"/>
      <c r="L83" s="124">
        <f t="shared" si="2"/>
        <v>-1.1558700409411688E-2</v>
      </c>
      <c r="M83" s="27">
        <f t="shared" ca="1" si="3"/>
        <v>2.9902991292469269E-5</v>
      </c>
      <c r="N83" s="44"/>
      <c r="O83" s="44"/>
      <c r="P83" s="7"/>
      <c r="Q83" s="28">
        <f t="shared" ca="1" si="4"/>
        <v>21.240112785446023</v>
      </c>
      <c r="R83" s="27">
        <f t="shared" ca="1" si="5"/>
        <v>-4103.9536150952699</v>
      </c>
      <c r="S83" s="7"/>
      <c r="T83" s="28">
        <f t="shared" ca="1" si="6"/>
        <v>-5.1605936479145118E-3</v>
      </c>
      <c r="U83" s="27">
        <f t="shared" ca="1" si="7"/>
        <v>-1.0014861024985053</v>
      </c>
      <c r="V83" s="7"/>
      <c r="W83" s="28">
        <f t="shared" ca="1" si="8"/>
        <v>-6.0903376478102537E-3</v>
      </c>
      <c r="X83" s="27">
        <f t="shared" ca="1" si="11"/>
        <v>353.82589508496494</v>
      </c>
      <c r="Y83" s="7"/>
      <c r="Z83" s="28">
        <f t="shared" si="12"/>
        <v>354.03299999999984</v>
      </c>
      <c r="AA83" s="27">
        <f t="shared" si="9"/>
        <v>6.1790415107130823</v>
      </c>
      <c r="AB83" s="7"/>
      <c r="AC83" s="28">
        <f t="shared" ca="1" si="0"/>
        <v>-0.20710491503490402</v>
      </c>
      <c r="AD83" s="27">
        <f t="shared" ca="1" si="10"/>
        <v>-2.6545493906382944E-2</v>
      </c>
      <c r="AE83" s="7">
        <v>86</v>
      </c>
    </row>
    <row r="84" spans="1:31" s="26" customFormat="1" x14ac:dyDescent="0.25">
      <c r="A84" s="26">
        <v>64</v>
      </c>
      <c r="B84" s="26">
        <v>614</v>
      </c>
      <c r="C84" s="26">
        <v>13369</v>
      </c>
      <c r="D84" s="26">
        <v>11134</v>
      </c>
      <c r="E84" s="26">
        <v>12959</v>
      </c>
      <c r="F84" s="26">
        <v>15180</v>
      </c>
      <c r="G84" s="27"/>
      <c r="H84" s="7"/>
      <c r="I84" s="28">
        <f t="shared" si="1"/>
        <v>410</v>
      </c>
      <c r="J84" s="27">
        <f t="shared" si="1"/>
        <v>-4046</v>
      </c>
      <c r="K84" s="7"/>
      <c r="L84" s="124">
        <f t="shared" si="2"/>
        <v>-0.10803146991334882</v>
      </c>
      <c r="M84" s="27">
        <f t="shared" ca="1" si="3"/>
        <v>4.1741874855280402E-5</v>
      </c>
      <c r="N84" s="44"/>
      <c r="O84" s="44"/>
      <c r="P84" s="7"/>
      <c r="Q84" s="28">
        <f t="shared" ca="1" si="4"/>
        <v>414.240112785446</v>
      </c>
      <c r="R84" s="27">
        <f t="shared" ca="1" si="5"/>
        <v>-4082.9536150952695</v>
      </c>
      <c r="S84" s="7"/>
      <c r="T84" s="28">
        <f t="shared" ca="1" si="6"/>
        <v>-0.10064564705215492</v>
      </c>
      <c r="U84" s="27">
        <f t="shared" ca="1" si="7"/>
        <v>-0.99636148118818846</v>
      </c>
      <c r="V84" s="7"/>
      <c r="W84" s="28">
        <f t="shared" ca="1" si="8"/>
        <v>-0.10157067469485749</v>
      </c>
      <c r="X84" s="27">
        <f ca="1">IF(MOD(ATAN2(U84,W84)*180/PI()-$J$9+360,360)&lt;355,MOD(ATAN2(U84,W84)*180/PI()-$J$9+360,360)+360,MOD(ATAN2(U84,W84)*180/PI()-$J$9+360,360))</f>
        <v>359.2981819160558</v>
      </c>
      <c r="Y84" s="7"/>
      <c r="Z84" s="28">
        <f t="shared" si="12"/>
        <v>359.55899999999986</v>
      </c>
      <c r="AA84" s="27">
        <f t="shared" si="9"/>
        <v>6.2754884051782884</v>
      </c>
      <c r="AB84" s="7"/>
      <c r="AC84" s="28">
        <f t="shared" ref="AC84:AC147" ca="1" si="13">X84-Z84</f>
        <v>-0.26081808394405925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13328</v>
      </c>
      <c r="D85" s="26">
        <v>11091</v>
      </c>
      <c r="E85" s="26">
        <v>12909</v>
      </c>
      <c r="F85" s="26">
        <v>15119</v>
      </c>
      <c r="G85" s="27"/>
      <c r="H85" s="7"/>
      <c r="I85" s="28">
        <f t="shared" ref="I85:J148" si="14">C85-E85</f>
        <v>419</v>
      </c>
      <c r="J85" s="27">
        <f t="shared" si="14"/>
        <v>-4028</v>
      </c>
      <c r="K85" s="7"/>
      <c r="L85" s="124">
        <f>$O$3*SIN(2*PI()/$O$4*($Z85+$O$5))+$O$6</f>
        <v>-0.10830888761399139</v>
      </c>
      <c r="M85" s="27">
        <f t="shared" ref="M85:M148" ca="1" si="15">(W85-L85)^2</f>
        <v>2.0753575414711619E-5</v>
      </c>
      <c r="N85" s="44"/>
      <c r="O85" s="44"/>
      <c r="P85" s="7"/>
      <c r="Q85" s="28">
        <f t="shared" ref="Q85:Q148" ca="1" si="16">I85-$J$4</f>
        <v>423.240112785446</v>
      </c>
      <c r="R85" s="27">
        <f t="shared" ref="R85:R148" ca="1" si="17">J85-$J$3</f>
        <v>-4064.9536150952695</v>
      </c>
      <c r="S85" s="7"/>
      <c r="T85" s="28">
        <f t="shared" ref="T85:T148" ca="1" si="18">Q85/$J$7</f>
        <v>-0.10283232766446578</v>
      </c>
      <c r="U85" s="27">
        <f t="shared" ref="U85:U148" ca="1" si="19">R85/$J$6</f>
        <v>-0.99196894863648843</v>
      </c>
      <c r="V85" s="7"/>
      <c r="W85" s="28">
        <f t="shared" ref="W85:W148" ca="1" si="20">(T85-U85*SIN(-$J$11*PI()/180))/(COS(-$J$11*PI()/180))</f>
        <v>-0.10375327838857361</v>
      </c>
      <c r="X85" s="27">
        <f ca="1">IF(MOD(ATAN2(U85,W85)*180/PI()-$J$9+360,360)&lt;355,MOD(ATAN2(U85,W85)*180/PI()-$J$9+360,360)+360,MOD(ATAN2(U85,W85)*180/PI()-$J$9+360,360))</f>
        <v>359.4485088643118</v>
      </c>
      <c r="Y85" s="7"/>
      <c r="Z85" s="28">
        <f t="shared" si="12"/>
        <v>359.55899999999986</v>
      </c>
      <c r="AA85" s="27">
        <f t="shared" ref="AA85:AA148" si="21">Z85*PI()/180</f>
        <v>6.2754884051782884</v>
      </c>
      <c r="AB85" s="7"/>
      <c r="AC85" s="28">
        <f t="shared" ca="1" si="13"/>
        <v>-0.11049113568805069</v>
      </c>
      <c r="AD85" s="27"/>
      <c r="AE85" s="7"/>
    </row>
    <row r="86" spans="1:31" s="26" customFormat="1" x14ac:dyDescent="0.25">
      <c r="A86" s="26">
        <v>1</v>
      </c>
      <c r="B86" s="26">
        <v>-583</v>
      </c>
      <c r="C86" s="26">
        <v>13130</v>
      </c>
      <c r="D86" s="26">
        <v>11079</v>
      </c>
      <c r="E86" s="26">
        <v>13095</v>
      </c>
      <c r="F86" s="26">
        <v>15129</v>
      </c>
      <c r="G86" s="27"/>
      <c r="H86" s="7"/>
      <c r="I86" s="28">
        <f t="shared" si="14"/>
        <v>35</v>
      </c>
      <c r="J86" s="27">
        <f t="shared" si="14"/>
        <v>-4050</v>
      </c>
      <c r="K86" s="7"/>
      <c r="L86" s="124">
        <f t="shared" ref="L86:L149" si="22">$O$3*SIN(2*PI()/$O$4*($Z86+$O$5))+$O$6</f>
        <v>-1.7035847035581274E-2</v>
      </c>
      <c r="M86" s="27">
        <f t="shared" ca="1" si="15"/>
        <v>4.3243744324919529E-5</v>
      </c>
      <c r="N86" s="44"/>
      <c r="O86" s="44"/>
      <c r="P86" s="7"/>
      <c r="Q86" s="28">
        <f t="shared" ca="1" si="16"/>
        <v>39.240112785446023</v>
      </c>
      <c r="R86" s="27">
        <f t="shared" ca="1" si="17"/>
        <v>-4086.9536150952695</v>
      </c>
      <c r="S86" s="7"/>
      <c r="T86" s="28">
        <f t="shared" ca="1" si="18"/>
        <v>-9.5339548725362107E-3</v>
      </c>
      <c r="U86" s="27">
        <f t="shared" ca="1" si="19"/>
        <v>-0.99733759953301071</v>
      </c>
      <c r="V86" s="7"/>
      <c r="W86" s="28">
        <f t="shared" ca="1" si="20"/>
        <v>-1.0459849443966787E-2</v>
      </c>
      <c r="X86" s="27">
        <f ca="1">MOD(ATAN2(U86,W86)*180/PI()-$J$9+360,360)</f>
        <v>354.07834959105855</v>
      </c>
      <c r="Y86" s="7"/>
      <c r="Z86" s="28">
        <f t="shared" ref="Z86:Z149" si="23">360/40000*B86+Z85</f>
        <v>354.31199999999984</v>
      </c>
      <c r="AA86" s="27">
        <f t="shared" si="21"/>
        <v>6.1839109793261464</v>
      </c>
      <c r="AB86" s="7"/>
      <c r="AC86" s="28">
        <f t="shared" ca="1" si="13"/>
        <v>-0.23365040894128697</v>
      </c>
      <c r="AD86" s="27"/>
      <c r="AE86" s="7"/>
    </row>
    <row r="87" spans="1:31" s="26" customFormat="1" x14ac:dyDescent="0.25">
      <c r="A87" s="26">
        <v>2</v>
      </c>
      <c r="B87" s="26">
        <v>-612</v>
      </c>
      <c r="C87" s="26">
        <v>12937</v>
      </c>
      <c r="D87" s="26">
        <v>11086</v>
      </c>
      <c r="E87" s="26">
        <v>13289</v>
      </c>
      <c r="F87" s="26">
        <v>15123</v>
      </c>
      <c r="G87" s="27"/>
      <c r="H87" s="7"/>
      <c r="I87" s="28">
        <f t="shared" si="14"/>
        <v>-352</v>
      </c>
      <c r="J87" s="27">
        <f t="shared" si="14"/>
        <v>-4037</v>
      </c>
      <c r="K87" s="7"/>
      <c r="L87" s="124">
        <f t="shared" si="22"/>
        <v>7.8918087471169643E-2</v>
      </c>
      <c r="M87" s="27">
        <f t="shared" ca="1" si="15"/>
        <v>2.1644035370736069E-5</v>
      </c>
      <c r="N87" s="44"/>
      <c r="O87" s="44"/>
      <c r="P87" s="7"/>
      <c r="Q87" s="28">
        <f t="shared" ca="1" si="16"/>
        <v>-347.759887214554</v>
      </c>
      <c r="R87" s="27">
        <f t="shared" ca="1" si="17"/>
        <v>-4073.9536150952695</v>
      </c>
      <c r="S87" s="7"/>
      <c r="T87" s="28">
        <f t="shared" ca="1" si="18"/>
        <v>8.4493311456830311E-2</v>
      </c>
      <c r="U87" s="27">
        <f t="shared" ca="1" si="19"/>
        <v>-0.99416521491233845</v>
      </c>
      <c r="V87" s="7"/>
      <c r="W87" s="28">
        <f t="shared" ca="1" si="20"/>
        <v>8.3570402526143464E-2</v>
      </c>
      <c r="X87" s="27">
        <f ca="1">MOD(ATAN2(U87,W87)*180/PI()-$J$9+360,360)</f>
        <v>348.67242950218315</v>
      </c>
      <c r="Y87" s="7"/>
      <c r="Z87" s="28">
        <f t="shared" si="23"/>
        <v>348.80399999999986</v>
      </c>
      <c r="AA87" s="27">
        <f t="shared" si="21"/>
        <v>6.0877782441262989</v>
      </c>
      <c r="AB87" s="7"/>
      <c r="AC87" s="28">
        <f t="shared" ca="1" si="13"/>
        <v>-0.13157049781671049</v>
      </c>
      <c r="AD87" s="27"/>
      <c r="AE87" s="7"/>
    </row>
    <row r="88" spans="1:31" s="26" customFormat="1" x14ac:dyDescent="0.25">
      <c r="A88" s="26">
        <v>3</v>
      </c>
      <c r="B88" s="26">
        <v>-623</v>
      </c>
      <c r="C88" s="26">
        <v>12747</v>
      </c>
      <c r="D88" s="26">
        <v>11116</v>
      </c>
      <c r="E88" s="26">
        <v>13496</v>
      </c>
      <c r="F88" s="26">
        <v>15097</v>
      </c>
      <c r="G88" s="27"/>
      <c r="H88" s="7"/>
      <c r="I88" s="28">
        <f t="shared" si="14"/>
        <v>-749</v>
      </c>
      <c r="J88" s="27">
        <f t="shared" si="14"/>
        <v>-3981</v>
      </c>
      <c r="K88" s="7"/>
      <c r="L88" s="124">
        <f t="shared" si="22"/>
        <v>0.1758426172201126</v>
      </c>
      <c r="M88" s="27">
        <f t="shared" ca="1" si="15"/>
        <v>1.7618376668567627E-5</v>
      </c>
      <c r="N88" s="44"/>
      <c r="O88" s="44"/>
      <c r="P88" s="7"/>
      <c r="Q88" s="28">
        <f t="shared" ca="1" si="16"/>
        <v>-744.75988721455394</v>
      </c>
      <c r="R88" s="27">
        <f t="shared" ca="1" si="17"/>
        <v>-4017.9536150952695</v>
      </c>
      <c r="S88" s="7"/>
      <c r="T88" s="28">
        <f t="shared" ca="1" si="18"/>
        <v>0.18095022291098667</v>
      </c>
      <c r="U88" s="27">
        <f t="shared" ca="1" si="19"/>
        <v>-0.98049955808482714</v>
      </c>
      <c r="V88" s="7"/>
      <c r="W88" s="28">
        <f t="shared" ca="1" si="20"/>
        <v>0.18004004222463235</v>
      </c>
      <c r="X88" s="27">
        <f t="shared" ref="X88:X148" ca="1" si="24">MOD(ATAN2(U88,W88)*180/PI()-$J$9+360,360)</f>
        <v>343.07267852413247</v>
      </c>
      <c r="Y88" s="7"/>
      <c r="Z88" s="28">
        <f t="shared" si="23"/>
        <v>343.19699999999989</v>
      </c>
      <c r="AA88" s="27">
        <f t="shared" si="21"/>
        <v>5.9899176329669777</v>
      </c>
      <c r="AB88" s="7"/>
      <c r="AC88" s="28">
        <f t="shared" ca="1" si="13"/>
        <v>-0.12432147586741848</v>
      </c>
      <c r="AD88" s="27"/>
      <c r="AE88" s="7"/>
    </row>
    <row r="89" spans="1:31" s="26" customFormat="1" x14ac:dyDescent="0.25">
      <c r="A89" s="26">
        <v>4</v>
      </c>
      <c r="B89" s="26">
        <v>-629</v>
      </c>
      <c r="C89" s="26">
        <v>12548</v>
      </c>
      <c r="D89" s="26">
        <v>11160</v>
      </c>
      <c r="E89" s="26">
        <v>13686</v>
      </c>
      <c r="F89" s="26">
        <v>15051</v>
      </c>
      <c r="G89" s="27"/>
      <c r="H89" s="7"/>
      <c r="I89" s="28">
        <f t="shared" si="14"/>
        <v>-1138</v>
      </c>
      <c r="J89" s="27">
        <f t="shared" si="14"/>
        <v>-3891</v>
      </c>
      <c r="K89" s="7"/>
      <c r="L89" s="124">
        <f t="shared" si="22"/>
        <v>0.27198947725531059</v>
      </c>
      <c r="M89" s="27">
        <f t="shared" ca="1" si="15"/>
        <v>6.6780397987064043E-6</v>
      </c>
      <c r="N89" s="44"/>
      <c r="O89" s="44"/>
      <c r="P89" s="7"/>
      <c r="Q89" s="28">
        <f t="shared" ca="1" si="16"/>
        <v>-1133.7598872145541</v>
      </c>
      <c r="R89" s="27">
        <f t="shared" ca="1" si="17"/>
        <v>-3927.9536150952695</v>
      </c>
      <c r="S89" s="7"/>
      <c r="T89" s="28">
        <f t="shared" ca="1" si="18"/>
        <v>0.27546341826531118</v>
      </c>
      <c r="U89" s="27">
        <f t="shared" ca="1" si="19"/>
        <v>-0.95853689532632691</v>
      </c>
      <c r="V89" s="7"/>
      <c r="W89" s="28">
        <f t="shared" ca="1" si="20"/>
        <v>0.27457366761182583</v>
      </c>
      <c r="X89" s="27">
        <f t="shared" ca="1" si="24"/>
        <v>337.49306352696885</v>
      </c>
      <c r="Y89" s="7"/>
      <c r="Z89" s="28">
        <f t="shared" si="23"/>
        <v>337.53599999999989</v>
      </c>
      <c r="AA89" s="27">
        <f t="shared" si="21"/>
        <v>5.8911145440115789</v>
      </c>
      <c r="AB89" s="7"/>
      <c r="AC89" s="28">
        <f t="shared" ca="1" si="13"/>
        <v>-4.2936473031033984E-2</v>
      </c>
      <c r="AD89" s="27"/>
      <c r="AE89" s="7"/>
    </row>
    <row r="90" spans="1:31" s="26" customFormat="1" x14ac:dyDescent="0.25">
      <c r="A90" s="26">
        <v>5</v>
      </c>
      <c r="B90" s="26">
        <v>-639</v>
      </c>
      <c r="C90" s="26">
        <v>12355</v>
      </c>
      <c r="D90" s="26">
        <v>11224</v>
      </c>
      <c r="E90" s="26">
        <v>13883</v>
      </c>
      <c r="F90" s="26">
        <v>14988</v>
      </c>
      <c r="G90" s="27"/>
      <c r="H90" s="7"/>
      <c r="I90" s="28">
        <f t="shared" si="14"/>
        <v>-1528</v>
      </c>
      <c r="J90" s="27">
        <f t="shared" si="14"/>
        <v>-3764</v>
      </c>
      <c r="K90" s="7"/>
      <c r="L90" s="124">
        <f t="shared" si="22"/>
        <v>0.3669411275955537</v>
      </c>
      <c r="M90" s="27">
        <f t="shared" ca="1" si="15"/>
        <v>5.8443656735865684E-6</v>
      </c>
      <c r="N90" s="44"/>
      <c r="O90" s="44"/>
      <c r="P90" s="7"/>
      <c r="Q90" s="28">
        <f t="shared" ca="1" si="16"/>
        <v>-1523.7598872145541</v>
      </c>
      <c r="R90" s="27">
        <f t="shared" ca="1" si="17"/>
        <v>-3800.9536150952695</v>
      </c>
      <c r="S90" s="7"/>
      <c r="T90" s="28">
        <f t="shared" ca="1" si="18"/>
        <v>0.37021957813211465</v>
      </c>
      <c r="U90" s="27">
        <f t="shared" ca="1" si="19"/>
        <v>-0.9275451378782209</v>
      </c>
      <c r="V90" s="7"/>
      <c r="W90" s="28">
        <f t="shared" ca="1" si="20"/>
        <v>0.36935863988581957</v>
      </c>
      <c r="X90" s="27">
        <f t="shared" ca="1" si="24"/>
        <v>331.76447742801361</v>
      </c>
      <c r="Y90" s="7"/>
      <c r="Z90" s="28">
        <f t="shared" si="23"/>
        <v>331.78499999999991</v>
      </c>
      <c r="AA90" s="27">
        <f t="shared" si="21"/>
        <v>5.7907406587293853</v>
      </c>
      <c r="AB90" s="7"/>
      <c r="AC90" s="28">
        <f t="shared" ca="1" si="13"/>
        <v>-2.0522571986305138E-2</v>
      </c>
      <c r="AD90" s="27"/>
      <c r="AE90" s="7"/>
    </row>
    <row r="91" spans="1:31" s="26" customFormat="1" x14ac:dyDescent="0.25">
      <c r="A91" s="26">
        <v>6</v>
      </c>
      <c r="B91" s="26">
        <v>-636</v>
      </c>
      <c r="C91" s="26">
        <v>12164</v>
      </c>
      <c r="D91" s="26">
        <v>11306</v>
      </c>
      <c r="E91" s="26">
        <v>14063</v>
      </c>
      <c r="F91" s="26">
        <v>14896</v>
      </c>
      <c r="G91" s="27"/>
      <c r="H91" s="7"/>
      <c r="I91" s="28">
        <f t="shared" si="14"/>
        <v>-1899</v>
      </c>
      <c r="J91" s="27">
        <f t="shared" si="14"/>
        <v>-3590</v>
      </c>
      <c r="K91" s="7"/>
      <c r="L91" s="124">
        <f t="shared" si="22"/>
        <v>0.45777744137561222</v>
      </c>
      <c r="M91" s="27">
        <f t="shared" ca="1" si="15"/>
        <v>3.0993278769304255E-6</v>
      </c>
      <c r="N91" s="44"/>
      <c r="O91" s="44"/>
      <c r="P91" s="7"/>
      <c r="Q91" s="28">
        <f t="shared" ca="1" si="16"/>
        <v>-1894.7598872145541</v>
      </c>
      <c r="R91" s="27">
        <f t="shared" ca="1" si="17"/>
        <v>-3626.9536150952695</v>
      </c>
      <c r="S91" s="7"/>
      <c r="T91" s="28">
        <f t="shared" ca="1" si="18"/>
        <v>0.46035941226181742</v>
      </c>
      <c r="U91" s="27">
        <f t="shared" ca="1" si="19"/>
        <v>-0.88508398987845371</v>
      </c>
      <c r="V91" s="7"/>
      <c r="W91" s="28">
        <f t="shared" ca="1" si="20"/>
        <v>0.45953793218130545</v>
      </c>
      <c r="X91" s="27">
        <f t="shared" ca="1" si="24"/>
        <v>326.03900866503989</v>
      </c>
      <c r="Y91" s="7"/>
      <c r="Z91" s="28">
        <f t="shared" si="23"/>
        <v>326.06099999999992</v>
      </c>
      <c r="AA91" s="27">
        <f t="shared" si="21"/>
        <v>5.6908380123452291</v>
      </c>
      <c r="AB91" s="7"/>
      <c r="AC91" s="28">
        <f t="shared" ca="1" si="13"/>
        <v>-2.1991334960034692E-2</v>
      </c>
      <c r="AD91" s="27"/>
      <c r="AE91" s="7"/>
    </row>
    <row r="92" spans="1:31" s="26" customFormat="1" x14ac:dyDescent="0.25">
      <c r="A92" s="26">
        <v>7</v>
      </c>
      <c r="B92" s="26">
        <v>-629</v>
      </c>
      <c r="C92" s="26">
        <v>11988</v>
      </c>
      <c r="D92" s="26">
        <v>11408</v>
      </c>
      <c r="E92" s="26">
        <v>14234</v>
      </c>
      <c r="F92" s="26">
        <v>14793</v>
      </c>
      <c r="G92" s="27"/>
      <c r="H92" s="7"/>
      <c r="I92" s="28">
        <f t="shared" si="14"/>
        <v>-2246</v>
      </c>
      <c r="J92" s="27">
        <f t="shared" si="14"/>
        <v>-3385</v>
      </c>
      <c r="K92" s="7"/>
      <c r="L92" s="124">
        <f t="shared" si="22"/>
        <v>0.54312310056221613</v>
      </c>
      <c r="M92" s="27">
        <f t="shared" ca="1" si="15"/>
        <v>5.928939708070187E-7</v>
      </c>
      <c r="N92" s="44"/>
      <c r="O92" s="44"/>
      <c r="P92" s="7"/>
      <c r="Q92" s="28">
        <f t="shared" ca="1" si="16"/>
        <v>-2241.7598872145541</v>
      </c>
      <c r="R92" s="27">
        <f t="shared" ca="1" si="17"/>
        <v>-3421.9536150952695</v>
      </c>
      <c r="S92" s="7"/>
      <c r="T92" s="28">
        <f t="shared" ca="1" si="18"/>
        <v>0.54466809809202466</v>
      </c>
      <c r="U92" s="27">
        <f t="shared" ca="1" si="19"/>
        <v>-0.83505792470631424</v>
      </c>
      <c r="V92" s="7"/>
      <c r="W92" s="28">
        <f t="shared" ca="1" si="20"/>
        <v>0.5438930966471458</v>
      </c>
      <c r="X92" s="27">
        <f t="shared" ca="1" si="24"/>
        <v>320.40031111631333</v>
      </c>
      <c r="Y92" s="7"/>
      <c r="Z92" s="28">
        <f t="shared" si="23"/>
        <v>320.39999999999992</v>
      </c>
      <c r="AA92" s="27">
        <f t="shared" si="21"/>
        <v>5.5920349233898303</v>
      </c>
      <c r="AB92" s="7"/>
      <c r="AC92" s="28">
        <f t="shared" ca="1" si="13"/>
        <v>3.1111631341218526E-4</v>
      </c>
      <c r="AD92" s="27"/>
      <c r="AE92" s="7"/>
    </row>
    <row r="93" spans="1:31" s="26" customFormat="1" x14ac:dyDescent="0.25">
      <c r="A93" s="26">
        <v>8</v>
      </c>
      <c r="B93" s="26">
        <v>-630</v>
      </c>
      <c r="C93" s="26">
        <v>11837</v>
      </c>
      <c r="D93" s="26">
        <v>11530</v>
      </c>
      <c r="E93" s="26">
        <v>14407</v>
      </c>
      <c r="F93" s="26">
        <v>14681</v>
      </c>
      <c r="G93" s="27"/>
      <c r="H93" s="7"/>
      <c r="I93" s="28">
        <f t="shared" si="14"/>
        <v>-2570</v>
      </c>
      <c r="J93" s="27">
        <f t="shared" si="14"/>
        <v>-3151</v>
      </c>
      <c r="K93" s="7"/>
      <c r="L93" s="124">
        <f t="shared" si="22"/>
        <v>0.62328876242277653</v>
      </c>
      <c r="M93" s="27">
        <f t="shared" ca="1" si="15"/>
        <v>3.8703033051605813E-7</v>
      </c>
      <c r="N93" s="44"/>
      <c r="O93" s="44"/>
      <c r="P93" s="7"/>
      <c r="Q93" s="28">
        <f t="shared" ca="1" si="16"/>
        <v>-2565.7598872145541</v>
      </c>
      <c r="R93" s="27">
        <f t="shared" ca="1" si="17"/>
        <v>-3187.9536150952695</v>
      </c>
      <c r="S93" s="7"/>
      <c r="T93" s="28">
        <f t="shared" ca="1" si="18"/>
        <v>0.62338860013521524</v>
      </c>
      <c r="U93" s="27">
        <f t="shared" ca="1" si="19"/>
        <v>-0.77795500153421349</v>
      </c>
      <c r="V93" s="7"/>
      <c r="W93" s="28">
        <f t="shared" ca="1" si="20"/>
        <v>0.62266664480486489</v>
      </c>
      <c r="X93" s="27">
        <f t="shared" ca="1" si="24"/>
        <v>314.80406973252013</v>
      </c>
      <c r="Y93" s="7"/>
      <c r="Z93" s="28">
        <f t="shared" si="23"/>
        <v>314.7299999999999</v>
      </c>
      <c r="AA93" s="27">
        <f t="shared" si="21"/>
        <v>5.4930747548017518</v>
      </c>
      <c r="AB93" s="7"/>
      <c r="AC93" s="28">
        <f t="shared" ca="1" si="13"/>
        <v>7.4069732520229081E-2</v>
      </c>
      <c r="AD93" s="27"/>
      <c r="AE93" s="7"/>
    </row>
    <row r="94" spans="1:31" s="26" customFormat="1" x14ac:dyDescent="0.25">
      <c r="A94" s="26">
        <v>9</v>
      </c>
      <c r="B94" s="26">
        <v>-629</v>
      </c>
      <c r="C94" s="26">
        <v>11678</v>
      </c>
      <c r="D94" s="26">
        <v>11664</v>
      </c>
      <c r="E94" s="26">
        <v>14555</v>
      </c>
      <c r="F94" s="26">
        <v>14545</v>
      </c>
      <c r="G94" s="27"/>
      <c r="H94" s="7"/>
      <c r="I94" s="28">
        <f t="shared" si="14"/>
        <v>-2877</v>
      </c>
      <c r="J94" s="27">
        <f t="shared" si="14"/>
        <v>-2881</v>
      </c>
      <c r="K94" s="7"/>
      <c r="L94" s="124">
        <f t="shared" si="22"/>
        <v>0.69723736348407372</v>
      </c>
      <c r="M94" s="27">
        <f t="shared" ca="1" si="15"/>
        <v>6.494217547708134E-9</v>
      </c>
      <c r="N94" s="44"/>
      <c r="O94" s="44"/>
      <c r="P94" s="7"/>
      <c r="Q94" s="28">
        <f t="shared" ca="1" si="16"/>
        <v>-2872.7598872145541</v>
      </c>
      <c r="R94" s="27">
        <f t="shared" ca="1" si="17"/>
        <v>-2917.9536150952695</v>
      </c>
      <c r="S94" s="7"/>
      <c r="T94" s="28">
        <f t="shared" ca="1" si="18"/>
        <v>0.69797870546626306</v>
      </c>
      <c r="U94" s="27">
        <f t="shared" ca="1" si="19"/>
        <v>-0.71206701325871269</v>
      </c>
      <c r="V94" s="7"/>
      <c r="W94" s="28">
        <f t="shared" ca="1" si="20"/>
        <v>0.69731795019233078</v>
      </c>
      <c r="X94" s="27">
        <f t="shared" ca="1" si="24"/>
        <v>309.07703886870183</v>
      </c>
      <c r="Y94" s="7"/>
      <c r="Z94" s="28">
        <f t="shared" si="23"/>
        <v>309.0689999999999</v>
      </c>
      <c r="AA94" s="27">
        <f t="shared" si="21"/>
        <v>5.394271665846353</v>
      </c>
      <c r="AB94" s="7"/>
      <c r="AC94" s="28">
        <f t="shared" ca="1" si="13"/>
        <v>8.0388687019308236E-3</v>
      </c>
      <c r="AD94" s="27"/>
      <c r="AE94" s="7"/>
    </row>
    <row r="95" spans="1:31" s="26" customFormat="1" x14ac:dyDescent="0.25">
      <c r="A95" s="26">
        <v>10</v>
      </c>
      <c r="B95" s="26">
        <v>-602</v>
      </c>
      <c r="C95" s="26">
        <v>11547</v>
      </c>
      <c r="D95" s="26">
        <v>11809</v>
      </c>
      <c r="E95" s="26">
        <v>14690</v>
      </c>
      <c r="F95" s="26">
        <v>14403</v>
      </c>
      <c r="G95" s="27"/>
      <c r="H95" s="7"/>
      <c r="I95" s="28">
        <f t="shared" si="14"/>
        <v>-3143</v>
      </c>
      <c r="J95" s="27">
        <f t="shared" si="14"/>
        <v>-2594</v>
      </c>
      <c r="K95" s="7"/>
      <c r="L95" s="124">
        <f t="shared" si="22"/>
        <v>0.76164532411899055</v>
      </c>
      <c r="M95" s="27">
        <f t="shared" ca="1" si="15"/>
        <v>1.3412695420261331E-7</v>
      </c>
      <c r="N95" s="44"/>
      <c r="O95" s="44"/>
      <c r="P95" s="7"/>
      <c r="Q95" s="28">
        <f t="shared" ca="1" si="16"/>
        <v>-3138.7598872145541</v>
      </c>
      <c r="R95" s="27">
        <f t="shared" ca="1" si="17"/>
        <v>-2630.9536150952695</v>
      </c>
      <c r="S95" s="7"/>
      <c r="T95" s="28">
        <f t="shared" ca="1" si="18"/>
        <v>0.76260726578567262</v>
      </c>
      <c r="U95" s="27">
        <f t="shared" ca="1" si="19"/>
        <v>-0.64203052201771726</v>
      </c>
      <c r="V95" s="7"/>
      <c r="W95" s="28">
        <f t="shared" ca="1" si="20"/>
        <v>0.76201155758851868</v>
      </c>
      <c r="X95" s="27">
        <f t="shared" ca="1" si="24"/>
        <v>303.59317796275991</v>
      </c>
      <c r="Y95" s="7"/>
      <c r="Z95" s="28">
        <f t="shared" si="23"/>
        <v>303.6509999999999</v>
      </c>
      <c r="AA95" s="27">
        <f t="shared" si="21"/>
        <v>5.2997097269732993</v>
      </c>
      <c r="AB95" s="7"/>
      <c r="AC95" s="28">
        <f t="shared" ca="1" si="13"/>
        <v>-5.7822037239986912E-2</v>
      </c>
      <c r="AD95" s="27"/>
      <c r="AE95" s="7"/>
    </row>
    <row r="96" spans="1:31" s="26" customFormat="1" x14ac:dyDescent="0.25">
      <c r="A96" s="26">
        <v>11</v>
      </c>
      <c r="B96" s="26">
        <v>-614</v>
      </c>
      <c r="C96" s="26">
        <v>11425</v>
      </c>
      <c r="D96" s="26">
        <v>11956</v>
      </c>
      <c r="E96" s="26">
        <v>14800</v>
      </c>
      <c r="F96" s="26">
        <v>14238</v>
      </c>
      <c r="G96" s="27"/>
      <c r="H96" s="7"/>
      <c r="I96" s="28">
        <f t="shared" si="14"/>
        <v>-3375</v>
      </c>
      <c r="J96" s="27">
        <f t="shared" si="14"/>
        <v>-2282</v>
      </c>
      <c r="K96" s="7"/>
      <c r="L96" s="124">
        <f t="shared" si="22"/>
        <v>0.82031637711092442</v>
      </c>
      <c r="M96" s="27">
        <f t="shared" ca="1" si="15"/>
        <v>3.4832452066770235E-6</v>
      </c>
      <c r="N96" s="44"/>
      <c r="O96" s="44"/>
      <c r="P96" s="7"/>
      <c r="Q96" s="28">
        <f t="shared" ca="1" si="16"/>
        <v>-3370.7598872145541</v>
      </c>
      <c r="R96" s="27">
        <f t="shared" ca="1" si="17"/>
        <v>-2318.9536150952695</v>
      </c>
      <c r="S96" s="7"/>
      <c r="T96" s="28">
        <f t="shared" ca="1" si="18"/>
        <v>0.81897503268079674</v>
      </c>
      <c r="U96" s="27">
        <f t="shared" ca="1" si="19"/>
        <v>-0.56589329112158304</v>
      </c>
      <c r="V96" s="7"/>
      <c r="W96" s="28">
        <f t="shared" ca="1" si="20"/>
        <v>0.81845003169630337</v>
      </c>
      <c r="X96" s="27">
        <f t="shared" ca="1" si="24"/>
        <v>298.13825074498538</v>
      </c>
      <c r="Y96" s="7"/>
      <c r="Z96" s="28">
        <f t="shared" si="23"/>
        <v>298.12499999999989</v>
      </c>
      <c r="AA96" s="27">
        <f t="shared" si="21"/>
        <v>5.2032628325080923</v>
      </c>
      <c r="AB96" s="7"/>
      <c r="AC96" s="28">
        <f t="shared" ca="1" si="13"/>
        <v>1.3250744985498386E-2</v>
      </c>
      <c r="AD96" s="27"/>
      <c r="AE96" s="7"/>
    </row>
    <row r="97" spans="1:31" s="26" customFormat="1" x14ac:dyDescent="0.25">
      <c r="A97" s="26">
        <v>12</v>
      </c>
      <c r="B97" s="26">
        <v>-640</v>
      </c>
      <c r="C97" s="26">
        <v>11313</v>
      </c>
      <c r="D97" s="26">
        <v>12132</v>
      </c>
      <c r="E97" s="26">
        <v>14905</v>
      </c>
      <c r="F97" s="26">
        <v>14066</v>
      </c>
      <c r="G97" s="27"/>
      <c r="H97" s="7"/>
      <c r="I97" s="28">
        <f t="shared" si="14"/>
        <v>-3592</v>
      </c>
      <c r="J97" s="27">
        <f t="shared" si="14"/>
        <v>-1934</v>
      </c>
      <c r="K97" s="7"/>
      <c r="L97" s="124">
        <f t="shared" si="22"/>
        <v>0.87334074869874967</v>
      </c>
      <c r="M97" s="27">
        <f t="shared" ca="1" si="15"/>
        <v>4.3620679636170475E-6</v>
      </c>
      <c r="N97" s="44"/>
      <c r="O97" s="44"/>
      <c r="P97" s="7"/>
      <c r="Q97" s="28">
        <f t="shared" ca="1" si="16"/>
        <v>-3587.7598872145541</v>
      </c>
      <c r="R97" s="27">
        <f t="shared" ca="1" si="17"/>
        <v>-1970.9536150952695</v>
      </c>
      <c r="S97" s="7"/>
      <c r="T97" s="28">
        <f t="shared" ca="1" si="18"/>
        <v>0.87169833188873613</v>
      </c>
      <c r="U97" s="27">
        <f t="shared" ca="1" si="19"/>
        <v>-0.48097099512204861</v>
      </c>
      <c r="V97" s="7"/>
      <c r="W97" s="28">
        <f t="shared" ca="1" si="20"/>
        <v>0.87125219226819361</v>
      </c>
      <c r="X97" s="27">
        <f t="shared" ca="1" si="24"/>
        <v>292.37816943684493</v>
      </c>
      <c r="Y97" s="7"/>
      <c r="Z97" s="28">
        <f t="shared" si="23"/>
        <v>292.3649999999999</v>
      </c>
      <c r="AA97" s="27">
        <f t="shared" si="21"/>
        <v>5.1027318675932198</v>
      </c>
      <c r="AB97" s="7"/>
      <c r="AC97" s="28">
        <f t="shared" ca="1" si="13"/>
        <v>1.3169436845032578E-2</v>
      </c>
      <c r="AD97" s="27"/>
      <c r="AE97" s="7"/>
    </row>
    <row r="98" spans="1:31" s="26" customFormat="1" x14ac:dyDescent="0.25">
      <c r="A98" s="26">
        <v>13</v>
      </c>
      <c r="B98" s="26">
        <v>-634</v>
      </c>
      <c r="C98" s="26">
        <v>11227</v>
      </c>
      <c r="D98" s="26">
        <v>12314</v>
      </c>
      <c r="E98" s="26">
        <v>15002</v>
      </c>
      <c r="F98" s="26">
        <v>13887</v>
      </c>
      <c r="G98" s="27"/>
      <c r="H98" s="7"/>
      <c r="I98" s="28">
        <f t="shared" si="14"/>
        <v>-3775</v>
      </c>
      <c r="J98" s="27">
        <f t="shared" si="14"/>
        <v>-1573</v>
      </c>
      <c r="K98" s="7"/>
      <c r="L98" s="124">
        <f t="shared" si="22"/>
        <v>0.91716560709204242</v>
      </c>
      <c r="M98" s="27">
        <f t="shared" ca="1" si="15"/>
        <v>1.8744515521937946E-6</v>
      </c>
      <c r="N98" s="44"/>
      <c r="O98" s="44"/>
      <c r="P98" s="7"/>
      <c r="Q98" s="28">
        <f t="shared" ca="1" si="16"/>
        <v>-3770.7598872145541</v>
      </c>
      <c r="R98" s="27">
        <f t="shared" ca="1" si="17"/>
        <v>-1609.9536150952695</v>
      </c>
      <c r="S98" s="7"/>
      <c r="T98" s="28">
        <f t="shared" ca="1" si="18"/>
        <v>0.91616083767239009</v>
      </c>
      <c r="U98" s="27">
        <f t="shared" ca="1" si="19"/>
        <v>-0.39287631450184191</v>
      </c>
      <c r="V98" s="7"/>
      <c r="W98" s="28">
        <f t="shared" ca="1" si="20"/>
        <v>0.91579650097774967</v>
      </c>
      <c r="X98" s="27">
        <f t="shared" ca="1" si="24"/>
        <v>286.69677854947008</v>
      </c>
      <c r="Y98" s="7"/>
      <c r="Z98" s="28">
        <f t="shared" si="23"/>
        <v>286.65899999999988</v>
      </c>
      <c r="AA98" s="27">
        <f t="shared" si="21"/>
        <v>5.0031433804744232</v>
      </c>
      <c r="AB98" s="7"/>
      <c r="AC98" s="28">
        <f t="shared" ca="1" si="13"/>
        <v>3.777854947020387E-2</v>
      </c>
      <c r="AD98" s="27"/>
      <c r="AE98" s="7"/>
    </row>
    <row r="99" spans="1:31" s="26" customFormat="1" x14ac:dyDescent="0.25">
      <c r="A99" s="26">
        <v>14</v>
      </c>
      <c r="B99" s="26">
        <v>-630</v>
      </c>
      <c r="C99" s="26">
        <v>11159</v>
      </c>
      <c r="D99" s="26">
        <v>12502</v>
      </c>
      <c r="E99" s="26">
        <v>15071</v>
      </c>
      <c r="F99" s="26">
        <v>13702</v>
      </c>
      <c r="G99" s="27"/>
      <c r="H99" s="7"/>
      <c r="I99" s="28">
        <f t="shared" si="14"/>
        <v>-3912</v>
      </c>
      <c r="J99" s="27">
        <f t="shared" si="14"/>
        <v>-1200</v>
      </c>
      <c r="K99" s="7"/>
      <c r="L99" s="124">
        <f t="shared" si="22"/>
        <v>0.95170289708556077</v>
      </c>
      <c r="M99" s="27">
        <f t="shared" ca="1" si="15"/>
        <v>6.4299835072554692E-6</v>
      </c>
      <c r="N99" s="44"/>
      <c r="O99" s="44"/>
      <c r="P99" s="7"/>
      <c r="Q99" s="28">
        <f t="shared" ca="1" si="16"/>
        <v>-3907.7598872145541</v>
      </c>
      <c r="R99" s="27">
        <f t="shared" ca="1" si="17"/>
        <v>-1236.9536150952695</v>
      </c>
      <c r="S99" s="7"/>
      <c r="T99" s="28">
        <f t="shared" ca="1" si="18"/>
        <v>0.94944697588201077</v>
      </c>
      <c r="U99" s="27">
        <f t="shared" ca="1" si="19"/>
        <v>-0.3018532788471685</v>
      </c>
      <c r="V99" s="7"/>
      <c r="W99" s="28">
        <f t="shared" ca="1" si="20"/>
        <v>0.94916715587099343</v>
      </c>
      <c r="X99" s="27">
        <f t="shared" ca="1" si="24"/>
        <v>281.11912407454997</v>
      </c>
      <c r="Y99" s="7"/>
      <c r="Z99" s="28">
        <f t="shared" si="23"/>
        <v>280.98899999999986</v>
      </c>
      <c r="AA99" s="27">
        <f t="shared" si="21"/>
        <v>4.9041832118863438</v>
      </c>
      <c r="AB99" s="7"/>
      <c r="AC99" s="28">
        <f t="shared" ca="1" si="13"/>
        <v>0.13012407455011044</v>
      </c>
      <c r="AD99" s="27"/>
      <c r="AE99" s="7"/>
    </row>
    <row r="100" spans="1:31" s="26" customFormat="1" x14ac:dyDescent="0.25">
      <c r="A100" s="26">
        <v>15</v>
      </c>
      <c r="B100" s="26">
        <v>-637</v>
      </c>
      <c r="C100" s="26">
        <v>11097</v>
      </c>
      <c r="D100" s="26">
        <v>12696</v>
      </c>
      <c r="E100" s="26">
        <v>15113</v>
      </c>
      <c r="F100" s="26">
        <v>13497</v>
      </c>
      <c r="G100" s="27"/>
      <c r="H100" s="7"/>
      <c r="I100" s="28">
        <f t="shared" si="14"/>
        <v>-4016</v>
      </c>
      <c r="J100" s="27">
        <f t="shared" si="14"/>
        <v>-801</v>
      </c>
      <c r="K100" s="7"/>
      <c r="L100" s="124">
        <f t="shared" si="22"/>
        <v>0.97714525753000836</v>
      </c>
      <c r="M100" s="27">
        <f t="shared" ca="1" si="15"/>
        <v>6.8611981526933699E-6</v>
      </c>
      <c r="N100" s="44"/>
      <c r="O100" s="44"/>
      <c r="P100" s="7"/>
      <c r="Q100" s="28">
        <f t="shared" ca="1" si="16"/>
        <v>-4011.7598872145541</v>
      </c>
      <c r="R100" s="27">
        <f t="shared" ca="1" si="17"/>
        <v>-837.95361509526947</v>
      </c>
      <c r="S100" s="7"/>
      <c r="T100" s="28">
        <f t="shared" ca="1" si="18"/>
        <v>0.97471528517982498</v>
      </c>
      <c r="U100" s="27">
        <f t="shared" ca="1" si="19"/>
        <v>-0.2044854739511506</v>
      </c>
      <c r="V100" s="7"/>
      <c r="W100" s="28">
        <f t="shared" ca="1" si="20"/>
        <v>0.97452586864084101</v>
      </c>
      <c r="X100" s="27">
        <f t="shared" ca="1" si="24"/>
        <v>275.32795650270009</v>
      </c>
      <c r="Y100" s="7"/>
      <c r="Z100" s="28">
        <f t="shared" si="23"/>
        <v>275.25599999999986</v>
      </c>
      <c r="AA100" s="27">
        <f t="shared" si="21"/>
        <v>4.8041234858695088</v>
      </c>
      <c r="AB100" s="7"/>
      <c r="AC100" s="28">
        <f t="shared" ca="1" si="13"/>
        <v>7.1956502700231795E-2</v>
      </c>
      <c r="AD100" s="27"/>
      <c r="AE100" s="7"/>
    </row>
    <row r="101" spans="1:31" s="26" customFormat="1" x14ac:dyDescent="0.25">
      <c r="A101" s="26">
        <v>16</v>
      </c>
      <c r="B101" s="26">
        <v>-628</v>
      </c>
      <c r="C101" s="26">
        <v>11069</v>
      </c>
      <c r="D101" s="26">
        <v>12891</v>
      </c>
      <c r="E101" s="26">
        <v>15144</v>
      </c>
      <c r="F101" s="26">
        <v>13302</v>
      </c>
      <c r="G101" s="27"/>
      <c r="H101" s="7"/>
      <c r="I101" s="28">
        <f t="shared" si="14"/>
        <v>-4075</v>
      </c>
      <c r="J101" s="27">
        <f t="shared" si="14"/>
        <v>-411</v>
      </c>
      <c r="K101" s="7"/>
      <c r="L101" s="124">
        <f t="shared" si="22"/>
        <v>0.99265074347795923</v>
      </c>
      <c r="M101" s="27">
        <f t="shared" ca="1" si="15"/>
        <v>1.3701907491938161E-5</v>
      </c>
      <c r="N101" s="44"/>
      <c r="O101" s="44"/>
      <c r="P101" s="7"/>
      <c r="Q101" s="28">
        <f t="shared" ca="1" si="16"/>
        <v>-4070.7598872145541</v>
      </c>
      <c r="R101" s="27">
        <f t="shared" ca="1" si="17"/>
        <v>-447.95361509526947</v>
      </c>
      <c r="S101" s="7"/>
      <c r="T101" s="28">
        <f t="shared" ca="1" si="18"/>
        <v>0.98905019141608508</v>
      </c>
      <c r="U101" s="27">
        <f t="shared" ca="1" si="19"/>
        <v>-0.10931393533098271</v>
      </c>
      <c r="V101" s="7"/>
      <c r="W101" s="28">
        <f t="shared" ca="1" si="20"/>
        <v>0.98894913470717616</v>
      </c>
      <c r="X101" s="27">
        <f t="shared" ca="1" si="24"/>
        <v>269.78507538211375</v>
      </c>
      <c r="Y101" s="7"/>
      <c r="Z101" s="28">
        <f t="shared" si="23"/>
        <v>269.60399999999987</v>
      </c>
      <c r="AA101" s="27">
        <f t="shared" si="21"/>
        <v>4.7054774765467897</v>
      </c>
      <c r="AB101" s="7"/>
      <c r="AC101" s="28">
        <f t="shared" ca="1" si="13"/>
        <v>0.18107538211387464</v>
      </c>
      <c r="AD101" s="27"/>
      <c r="AE101" s="7"/>
    </row>
    <row r="102" spans="1:31" s="26" customFormat="1" x14ac:dyDescent="0.25">
      <c r="A102" s="26">
        <v>17</v>
      </c>
      <c r="B102" s="26">
        <v>-621</v>
      </c>
      <c r="C102" s="26">
        <v>11059</v>
      </c>
      <c r="D102" s="26">
        <v>13092</v>
      </c>
      <c r="E102" s="26">
        <v>15153</v>
      </c>
      <c r="F102" s="26">
        <v>13102</v>
      </c>
      <c r="G102" s="27"/>
      <c r="H102" s="7"/>
      <c r="I102" s="28">
        <f t="shared" si="14"/>
        <v>-4094</v>
      </c>
      <c r="J102" s="27">
        <f t="shared" si="14"/>
        <v>-10</v>
      </c>
      <c r="K102" s="7"/>
      <c r="L102" s="124">
        <f t="shared" si="22"/>
        <v>0.99848338136340542</v>
      </c>
      <c r="M102" s="27">
        <f t="shared" ca="1" si="15"/>
        <v>2.3300636170122729E-5</v>
      </c>
      <c r="N102" s="44"/>
      <c r="O102" s="44"/>
      <c r="P102" s="7"/>
      <c r="Q102" s="28">
        <f t="shared" ca="1" si="16"/>
        <v>-4089.7598872145541</v>
      </c>
      <c r="R102" s="27">
        <f t="shared" ca="1" si="17"/>
        <v>-46.953615095269477</v>
      </c>
      <c r="S102" s="7"/>
      <c r="T102" s="28">
        <f t="shared" ca="1" si="18"/>
        <v>0.99366651715318566</v>
      </c>
      <c r="U102" s="27">
        <f t="shared" ca="1" si="19"/>
        <v>-1.1458071262553684E-2</v>
      </c>
      <c r="V102" s="7"/>
      <c r="W102" s="28">
        <f t="shared" ca="1" si="20"/>
        <v>0.99365630811244654</v>
      </c>
      <c r="X102" s="27">
        <f t="shared" ca="1" si="24"/>
        <v>264.13812760322116</v>
      </c>
      <c r="Y102" s="7"/>
      <c r="Z102" s="28">
        <f t="shared" si="23"/>
        <v>264.01499999999987</v>
      </c>
      <c r="AA102" s="27">
        <f t="shared" si="21"/>
        <v>4.6079310246528271</v>
      </c>
      <c r="AB102" s="7"/>
      <c r="AC102" s="28">
        <f t="shared" ca="1" si="13"/>
        <v>0.12312760322129179</v>
      </c>
      <c r="AD102" s="27"/>
      <c r="AE102" s="7"/>
    </row>
    <row r="103" spans="1:31" s="26" customFormat="1" x14ac:dyDescent="0.25">
      <c r="A103" s="26">
        <v>18</v>
      </c>
      <c r="B103" s="26">
        <v>-605</v>
      </c>
      <c r="C103" s="26">
        <v>11072</v>
      </c>
      <c r="D103" s="26">
        <v>13293</v>
      </c>
      <c r="E103" s="26">
        <v>15157</v>
      </c>
      <c r="F103" s="26">
        <v>12921</v>
      </c>
      <c r="G103" s="27"/>
      <c r="H103" s="7"/>
      <c r="I103" s="28">
        <f t="shared" si="14"/>
        <v>-4085</v>
      </c>
      <c r="J103" s="27">
        <f t="shared" si="14"/>
        <v>372</v>
      </c>
      <c r="K103" s="7"/>
      <c r="L103" s="124">
        <f t="shared" si="22"/>
        <v>0.99502699552631979</v>
      </c>
      <c r="M103" s="27">
        <f t="shared" ca="1" si="15"/>
        <v>1.2046644911596171E-5</v>
      </c>
      <c r="N103" s="44"/>
      <c r="O103" s="44"/>
      <c r="P103" s="7"/>
      <c r="Q103" s="28">
        <f t="shared" ca="1" si="16"/>
        <v>-4080.7598872145541</v>
      </c>
      <c r="R103" s="27">
        <f t="shared" ca="1" si="17"/>
        <v>335.04638490473053</v>
      </c>
      <c r="S103" s="7"/>
      <c r="T103" s="28">
        <f t="shared" ca="1" si="18"/>
        <v>0.9914798365408749</v>
      </c>
      <c r="U103" s="27">
        <f t="shared" ca="1" si="19"/>
        <v>8.1761230667969739E-2</v>
      </c>
      <c r="V103" s="7"/>
      <c r="W103" s="28">
        <f t="shared" ca="1" si="20"/>
        <v>0.99155616782797518</v>
      </c>
      <c r="X103" s="27">
        <f t="shared" ca="1" si="24"/>
        <v>258.76366461813416</v>
      </c>
      <c r="Y103" s="7"/>
      <c r="Z103" s="28">
        <f t="shared" si="23"/>
        <v>258.56999999999988</v>
      </c>
      <c r="AA103" s="27">
        <f t="shared" si="21"/>
        <v>4.512897846881736</v>
      </c>
      <c r="AB103" s="7"/>
      <c r="AC103" s="28">
        <f t="shared" ca="1" si="13"/>
        <v>0.19366461813427804</v>
      </c>
      <c r="AD103" s="27"/>
      <c r="AE103" s="7"/>
    </row>
    <row r="104" spans="1:31" s="26" customFormat="1" x14ac:dyDescent="0.25">
      <c r="A104" s="26">
        <v>19</v>
      </c>
      <c r="B104" s="26">
        <v>-634</v>
      </c>
      <c r="C104" s="26">
        <v>11092</v>
      </c>
      <c r="D104" s="26">
        <v>13482</v>
      </c>
      <c r="E104" s="26">
        <v>15111</v>
      </c>
      <c r="F104" s="26">
        <v>12710</v>
      </c>
      <c r="G104" s="27"/>
      <c r="H104" s="7"/>
      <c r="I104" s="28">
        <f t="shared" si="14"/>
        <v>-4019</v>
      </c>
      <c r="J104" s="27">
        <f t="shared" si="14"/>
        <v>772</v>
      </c>
      <c r="K104" s="7"/>
      <c r="L104" s="124">
        <f t="shared" si="22"/>
        <v>0.98176139759077141</v>
      </c>
      <c r="M104" s="27">
        <f t="shared" ca="1" si="15"/>
        <v>3.7825887072529769E-5</v>
      </c>
      <c r="N104" s="44"/>
      <c r="O104" s="44"/>
      <c r="P104" s="7"/>
      <c r="Q104" s="28">
        <f t="shared" ca="1" si="16"/>
        <v>-4014.7598872145541</v>
      </c>
      <c r="R104" s="27">
        <f t="shared" ca="1" si="17"/>
        <v>735.04638490473053</v>
      </c>
      <c r="S104" s="7"/>
      <c r="T104" s="28">
        <f t="shared" ca="1" si="18"/>
        <v>0.97544417871726197</v>
      </c>
      <c r="U104" s="27">
        <f t="shared" ca="1" si="19"/>
        <v>0.17937306515019322</v>
      </c>
      <c r="V104" s="7"/>
      <c r="W104" s="28">
        <f t="shared" ca="1" si="20"/>
        <v>0.97561112222518576</v>
      </c>
      <c r="X104" s="27">
        <f t="shared" ca="1" si="24"/>
        <v>253.0595757631271</v>
      </c>
      <c r="Y104" s="7"/>
      <c r="Z104" s="28">
        <f t="shared" si="23"/>
        <v>252.86399999999989</v>
      </c>
      <c r="AA104" s="27">
        <f t="shared" si="21"/>
        <v>4.4133093597629394</v>
      </c>
      <c r="AB104" s="7"/>
      <c r="AC104" s="28">
        <f t="shared" ca="1" si="13"/>
        <v>0.19557576312720926</v>
      </c>
      <c r="AD104" s="27"/>
      <c r="AE104" s="7"/>
    </row>
    <row r="105" spans="1:31" s="26" customFormat="1" x14ac:dyDescent="0.25">
      <c r="A105" s="26">
        <v>20</v>
      </c>
      <c r="B105" s="26">
        <v>-616</v>
      </c>
      <c r="C105" s="26">
        <v>11137</v>
      </c>
      <c r="D105" s="26">
        <v>13676</v>
      </c>
      <c r="E105" s="26">
        <v>15073</v>
      </c>
      <c r="F105" s="26">
        <v>12520</v>
      </c>
      <c r="G105" s="27"/>
      <c r="H105" s="7"/>
      <c r="I105" s="28">
        <f t="shared" si="14"/>
        <v>-3936</v>
      </c>
      <c r="J105" s="27">
        <f t="shared" si="14"/>
        <v>1156</v>
      </c>
      <c r="K105" s="7"/>
      <c r="L105" s="124">
        <f t="shared" si="22"/>
        <v>0.95954282964550353</v>
      </c>
      <c r="M105" s="27">
        <f t="shared" ca="1" si="15"/>
        <v>1.6086326371379427E-5</v>
      </c>
      <c r="N105" s="44"/>
      <c r="O105" s="44"/>
      <c r="P105" s="7"/>
      <c r="Q105" s="28">
        <f t="shared" ca="1" si="16"/>
        <v>-3931.7598872145541</v>
      </c>
      <c r="R105" s="27">
        <f t="shared" ca="1" si="17"/>
        <v>1119.0463849047305</v>
      </c>
      <c r="S105" s="7"/>
      <c r="T105" s="28">
        <f t="shared" ca="1" si="18"/>
        <v>0.95527812418150637</v>
      </c>
      <c r="U105" s="27">
        <f t="shared" ca="1" si="19"/>
        <v>0.27308042625312773</v>
      </c>
      <c r="V105" s="7"/>
      <c r="W105" s="28">
        <f t="shared" ca="1" si="20"/>
        <v>0.95553205336510849</v>
      </c>
      <c r="X105" s="27">
        <f t="shared" ca="1" si="24"/>
        <v>247.52811984802065</v>
      </c>
      <c r="Y105" s="7"/>
      <c r="Z105" s="28">
        <f t="shared" si="23"/>
        <v>247.31999999999988</v>
      </c>
      <c r="AA105" s="27">
        <f t="shared" si="21"/>
        <v>4.3165483060323737</v>
      </c>
      <c r="AB105" s="7"/>
      <c r="AC105" s="28">
        <f t="shared" ca="1" si="13"/>
        <v>0.20811984802077177</v>
      </c>
      <c r="AD105" s="27"/>
      <c r="AE105" s="7"/>
    </row>
    <row r="106" spans="1:31" s="26" customFormat="1" x14ac:dyDescent="0.25">
      <c r="A106" s="26">
        <v>21</v>
      </c>
      <c r="B106" s="26">
        <v>-637</v>
      </c>
      <c r="C106" s="26">
        <v>11196</v>
      </c>
      <c r="D106" s="26">
        <v>13867</v>
      </c>
      <c r="E106" s="26">
        <v>15002</v>
      </c>
      <c r="F106" s="26">
        <v>12326</v>
      </c>
      <c r="G106" s="27"/>
      <c r="H106" s="7"/>
      <c r="I106" s="28">
        <f t="shared" si="14"/>
        <v>-3806</v>
      </c>
      <c r="J106" s="27">
        <f t="shared" si="14"/>
        <v>1541</v>
      </c>
      <c r="K106" s="7"/>
      <c r="L106" s="124">
        <f t="shared" si="22"/>
        <v>0.92711957203772266</v>
      </c>
      <c r="M106" s="27">
        <f t="shared" ca="1" si="15"/>
        <v>9.5215320996004319E-6</v>
      </c>
      <c r="N106" s="44"/>
      <c r="O106" s="44"/>
      <c r="P106" s="7"/>
      <c r="Q106" s="28">
        <f t="shared" ca="1" si="16"/>
        <v>-3801.7598872145541</v>
      </c>
      <c r="R106" s="27">
        <f t="shared" ca="1" si="17"/>
        <v>1504.0463849047305</v>
      </c>
      <c r="S106" s="7"/>
      <c r="T106" s="28">
        <f t="shared" ca="1" si="18"/>
        <v>0.92369273755923853</v>
      </c>
      <c r="U106" s="27">
        <f t="shared" ca="1" si="19"/>
        <v>0.36703181694226783</v>
      </c>
      <c r="V106" s="7"/>
      <c r="W106" s="28">
        <f t="shared" ca="1" si="20"/>
        <v>0.92403387404543624</v>
      </c>
      <c r="X106" s="27">
        <f t="shared" ca="1" si="24"/>
        <v>241.81419271542359</v>
      </c>
      <c r="Y106" s="7"/>
      <c r="Z106" s="28">
        <f t="shared" si="23"/>
        <v>241.58699999999988</v>
      </c>
      <c r="AA106" s="27">
        <f t="shared" si="21"/>
        <v>4.2164885800155387</v>
      </c>
      <c r="AB106" s="7"/>
      <c r="AC106" s="28">
        <f t="shared" ca="1" si="13"/>
        <v>0.22719271542371189</v>
      </c>
      <c r="AD106" s="27"/>
      <c r="AE106" s="7"/>
    </row>
    <row r="107" spans="1:31" s="26" customFormat="1" x14ac:dyDescent="0.25">
      <c r="A107" s="26">
        <v>22</v>
      </c>
      <c r="B107" s="26">
        <v>-633</v>
      </c>
      <c r="C107" s="26">
        <v>11295</v>
      </c>
      <c r="D107" s="26">
        <v>14060</v>
      </c>
      <c r="E107" s="26">
        <v>14920</v>
      </c>
      <c r="F107" s="26">
        <v>12150</v>
      </c>
      <c r="G107" s="27"/>
      <c r="H107" s="7"/>
      <c r="I107" s="28">
        <f t="shared" si="14"/>
        <v>-3625</v>
      </c>
      <c r="J107" s="27">
        <f t="shared" si="14"/>
        <v>1910</v>
      </c>
      <c r="K107" s="7"/>
      <c r="L107" s="124">
        <f t="shared" si="22"/>
        <v>0.88570269053603801</v>
      </c>
      <c r="M107" s="27">
        <f t="shared" ca="1" si="15"/>
        <v>3.0933797792444246E-5</v>
      </c>
      <c r="N107" s="44"/>
      <c r="O107" s="44"/>
      <c r="P107" s="7"/>
      <c r="Q107" s="28">
        <f t="shared" ca="1" si="16"/>
        <v>-3620.7598872145541</v>
      </c>
      <c r="R107" s="27">
        <f t="shared" ca="1" si="17"/>
        <v>1873.0463849047305</v>
      </c>
      <c r="S107" s="7"/>
      <c r="T107" s="28">
        <f t="shared" ca="1" si="18"/>
        <v>0.8797161608005426</v>
      </c>
      <c r="U107" s="27">
        <f t="shared" ca="1" si="19"/>
        <v>0.45707873425211898</v>
      </c>
      <c r="V107" s="7"/>
      <c r="W107" s="28">
        <f t="shared" ca="1" si="20"/>
        <v>0.88014087448438327</v>
      </c>
      <c r="X107" s="27">
        <f t="shared" ca="1" si="24"/>
        <v>236.03350803127239</v>
      </c>
      <c r="Y107" s="7"/>
      <c r="Z107" s="28">
        <f t="shared" si="23"/>
        <v>235.88999999999987</v>
      </c>
      <c r="AA107" s="27">
        <f t="shared" si="21"/>
        <v>4.1170571725294218</v>
      </c>
      <c r="AB107" s="7"/>
      <c r="AC107" s="28">
        <f t="shared" ca="1" si="13"/>
        <v>0.14350803127251766</v>
      </c>
      <c r="AD107" s="27"/>
      <c r="AE107" s="7"/>
    </row>
    <row r="108" spans="1:31" s="26" customFormat="1" x14ac:dyDescent="0.25">
      <c r="A108" s="26">
        <v>23</v>
      </c>
      <c r="B108" s="26">
        <v>-627</v>
      </c>
      <c r="C108" s="26">
        <v>11389</v>
      </c>
      <c r="D108" s="26">
        <v>14231</v>
      </c>
      <c r="E108" s="26">
        <v>14815</v>
      </c>
      <c r="F108" s="26">
        <v>11971</v>
      </c>
      <c r="G108" s="27"/>
      <c r="H108" s="7"/>
      <c r="I108" s="28">
        <f t="shared" si="14"/>
        <v>-3426</v>
      </c>
      <c r="J108" s="27">
        <f t="shared" si="14"/>
        <v>2260</v>
      </c>
      <c r="K108" s="7"/>
      <c r="L108" s="124">
        <f t="shared" si="22"/>
        <v>0.83604306835103182</v>
      </c>
      <c r="M108" s="27">
        <f t="shared" ca="1" si="15"/>
        <v>1.7412768471746326E-5</v>
      </c>
      <c r="N108" s="44"/>
      <c r="O108" s="44"/>
      <c r="P108" s="7"/>
      <c r="Q108" s="28">
        <f t="shared" ca="1" si="16"/>
        <v>-3421.7598872145541</v>
      </c>
      <c r="R108" s="27">
        <f t="shared" ca="1" si="17"/>
        <v>2223.0463849047305</v>
      </c>
      <c r="S108" s="7"/>
      <c r="T108" s="28">
        <f t="shared" ca="1" si="18"/>
        <v>0.83136622281722483</v>
      </c>
      <c r="U108" s="27">
        <f t="shared" ca="1" si="19"/>
        <v>0.54248908942406449</v>
      </c>
      <c r="V108" s="7"/>
      <c r="W108" s="28">
        <f t="shared" ca="1" si="20"/>
        <v>0.83187020740537998</v>
      </c>
      <c r="X108" s="27">
        <f t="shared" ca="1" si="24"/>
        <v>230.36781392454714</v>
      </c>
      <c r="Y108" s="7"/>
      <c r="Z108" s="28">
        <f t="shared" si="23"/>
        <v>230.24699999999987</v>
      </c>
      <c r="AA108" s="27">
        <f t="shared" si="21"/>
        <v>4.0185682428393816</v>
      </c>
      <c r="AB108" s="7"/>
      <c r="AC108" s="28">
        <f t="shared" ca="1" si="13"/>
        <v>0.1208139245472637</v>
      </c>
      <c r="AD108" s="27"/>
      <c r="AE108" s="7"/>
    </row>
    <row r="109" spans="1:31" s="26" customFormat="1" x14ac:dyDescent="0.25">
      <c r="A109" s="26">
        <v>24</v>
      </c>
      <c r="B109" s="26">
        <v>-630</v>
      </c>
      <c r="C109" s="26">
        <v>11510</v>
      </c>
      <c r="D109" s="26">
        <v>14402</v>
      </c>
      <c r="E109" s="26">
        <v>14697</v>
      </c>
      <c r="F109" s="26">
        <v>11810</v>
      </c>
      <c r="G109" s="27"/>
      <c r="H109" s="7"/>
      <c r="I109" s="28">
        <f t="shared" si="14"/>
        <v>-3187</v>
      </c>
      <c r="J109" s="27">
        <f t="shared" si="14"/>
        <v>2592</v>
      </c>
      <c r="K109" s="7"/>
      <c r="L109" s="124">
        <f t="shared" si="22"/>
        <v>0.77797737042133186</v>
      </c>
      <c r="M109" s="27">
        <f t="shared" ca="1" si="15"/>
        <v>1.6814039915457809E-5</v>
      </c>
      <c r="N109" s="44"/>
      <c r="O109" s="44"/>
      <c r="P109" s="7"/>
      <c r="Q109" s="28">
        <f t="shared" ca="1" si="16"/>
        <v>-3182.7598872145541</v>
      </c>
      <c r="R109" s="27">
        <f t="shared" ca="1" si="17"/>
        <v>2555.0463849047305</v>
      </c>
      <c r="S109" s="7"/>
      <c r="T109" s="28">
        <f t="shared" ca="1" si="18"/>
        <v>0.77329770433474787</v>
      </c>
      <c r="U109" s="27">
        <f t="shared" ca="1" si="19"/>
        <v>0.62350691204430997</v>
      </c>
      <c r="V109" s="7"/>
      <c r="W109" s="28">
        <f t="shared" ca="1" si="20"/>
        <v>0.77387687777831227</v>
      </c>
      <c r="X109" s="27">
        <f t="shared" ca="1" si="24"/>
        <v>224.61932885581223</v>
      </c>
      <c r="Y109" s="7"/>
      <c r="Z109" s="28">
        <f t="shared" si="23"/>
        <v>224.57699999999988</v>
      </c>
      <c r="AA109" s="27">
        <f t="shared" si="21"/>
        <v>3.9196080742513035</v>
      </c>
      <c r="AB109" s="7"/>
      <c r="AC109" s="28">
        <f t="shared" ca="1" si="13"/>
        <v>4.2328855812343136E-2</v>
      </c>
      <c r="AD109" s="27"/>
      <c r="AE109" s="7"/>
    </row>
    <row r="110" spans="1:31" s="26" customFormat="1" x14ac:dyDescent="0.25">
      <c r="A110" s="26">
        <v>25</v>
      </c>
      <c r="B110" s="26">
        <v>-622</v>
      </c>
      <c r="C110" s="26">
        <v>11640</v>
      </c>
      <c r="D110" s="26">
        <v>14547</v>
      </c>
      <c r="E110" s="26">
        <v>14557</v>
      </c>
      <c r="F110" s="26">
        <v>11658</v>
      </c>
      <c r="G110" s="27"/>
      <c r="H110" s="7"/>
      <c r="I110" s="28">
        <f t="shared" si="14"/>
        <v>-2917</v>
      </c>
      <c r="J110" s="27">
        <f t="shared" si="14"/>
        <v>2889</v>
      </c>
      <c r="K110" s="7"/>
      <c r="L110" s="124">
        <f t="shared" si="22"/>
        <v>0.71317095635034933</v>
      </c>
      <c r="M110" s="27">
        <f t="shared" ca="1" si="15"/>
        <v>2.3302250899157392E-5</v>
      </c>
      <c r="N110" s="44"/>
      <c r="O110" s="44"/>
      <c r="P110" s="7"/>
      <c r="Q110" s="28">
        <f t="shared" ca="1" si="16"/>
        <v>-2912.7598872145541</v>
      </c>
      <c r="R110" s="27">
        <f t="shared" ca="1" si="17"/>
        <v>2852.0463849047305</v>
      </c>
      <c r="S110" s="7"/>
      <c r="T110" s="28">
        <f t="shared" ca="1" si="18"/>
        <v>0.70769728596542236</v>
      </c>
      <c r="U110" s="27">
        <f t="shared" ca="1" si="19"/>
        <v>0.69598369914736091</v>
      </c>
      <c r="V110" s="7"/>
      <c r="W110" s="28">
        <f t="shared" ca="1" si="20"/>
        <v>0.70834371584472322</v>
      </c>
      <c r="X110" s="27">
        <f t="shared" ca="1" si="24"/>
        <v>218.98173534816897</v>
      </c>
      <c r="Y110" s="7"/>
      <c r="Z110" s="28">
        <f t="shared" si="23"/>
        <v>218.97899999999987</v>
      </c>
      <c r="AA110" s="27">
        <f t="shared" si="21"/>
        <v>3.8219045427246607</v>
      </c>
      <c r="AB110" s="7"/>
      <c r="AC110" s="28">
        <f t="shared" ca="1" si="13"/>
        <v>2.7353481690965964E-3</v>
      </c>
      <c r="AD110" s="27"/>
      <c r="AE110" s="7"/>
    </row>
    <row r="111" spans="1:31" s="26" customFormat="1" x14ac:dyDescent="0.25">
      <c r="A111" s="26">
        <v>26</v>
      </c>
      <c r="B111" s="26">
        <v>-601</v>
      </c>
      <c r="C111" s="26">
        <v>11787</v>
      </c>
      <c r="D111" s="26">
        <v>14686</v>
      </c>
      <c r="E111" s="26">
        <v>14421</v>
      </c>
      <c r="F111" s="26">
        <v>11529</v>
      </c>
      <c r="G111" s="27"/>
      <c r="H111" s="7"/>
      <c r="I111" s="28">
        <f t="shared" si="14"/>
        <v>-2634</v>
      </c>
      <c r="J111" s="27">
        <f t="shared" si="14"/>
        <v>3157</v>
      </c>
      <c r="K111" s="7"/>
      <c r="L111" s="124">
        <f t="shared" si="22"/>
        <v>0.64407730747346548</v>
      </c>
      <c r="M111" s="27">
        <f t="shared" ca="1" si="15"/>
        <v>1.9641413840308804E-5</v>
      </c>
      <c r="N111" s="44"/>
      <c r="O111" s="44"/>
      <c r="P111" s="7"/>
      <c r="Q111" s="28">
        <f t="shared" ca="1" si="16"/>
        <v>-2629.7598872145541</v>
      </c>
      <c r="R111" s="27">
        <f t="shared" ca="1" si="17"/>
        <v>3120.0463849047305</v>
      </c>
      <c r="S111" s="7"/>
      <c r="T111" s="28">
        <f t="shared" ca="1" si="18"/>
        <v>0.63893832893387015</v>
      </c>
      <c r="U111" s="27">
        <f t="shared" ca="1" si="19"/>
        <v>0.76138362825045069</v>
      </c>
      <c r="V111" s="7"/>
      <c r="W111" s="28">
        <f t="shared" ca="1" si="20"/>
        <v>0.63964544400080425</v>
      </c>
      <c r="X111" s="27">
        <f t="shared" ca="1" si="24"/>
        <v>213.51139629198417</v>
      </c>
      <c r="Y111" s="7"/>
      <c r="Z111" s="28">
        <f t="shared" si="23"/>
        <v>213.56999999999988</v>
      </c>
      <c r="AA111" s="27">
        <f t="shared" si="21"/>
        <v>3.7274996834842873</v>
      </c>
      <c r="AB111" s="7"/>
      <c r="AC111" s="28">
        <f t="shared" ca="1" si="13"/>
        <v>-5.8603708015709799E-2</v>
      </c>
      <c r="AD111" s="27"/>
      <c r="AE111" s="7"/>
    </row>
    <row r="112" spans="1:31" s="26" customFormat="1" x14ac:dyDescent="0.25">
      <c r="A112" s="26">
        <v>27</v>
      </c>
      <c r="B112" s="26">
        <v>-623</v>
      </c>
      <c r="C112" s="26">
        <v>11936</v>
      </c>
      <c r="D112" s="26">
        <v>14802</v>
      </c>
      <c r="E112" s="26">
        <v>14251</v>
      </c>
      <c r="F112" s="26">
        <v>11402</v>
      </c>
      <c r="G112" s="27"/>
      <c r="H112" s="7"/>
      <c r="I112" s="28">
        <f t="shared" si="14"/>
        <v>-2315</v>
      </c>
      <c r="J112" s="27">
        <f t="shared" si="14"/>
        <v>3400</v>
      </c>
      <c r="K112" s="7"/>
      <c r="L112" s="124">
        <f t="shared" si="22"/>
        <v>0.56640240208959003</v>
      </c>
      <c r="M112" s="27">
        <f t="shared" ca="1" si="15"/>
        <v>1.770406477557077E-5</v>
      </c>
      <c r="N112" s="44"/>
      <c r="O112" s="44"/>
      <c r="P112" s="7"/>
      <c r="Q112" s="28">
        <f t="shared" ca="1" si="16"/>
        <v>-2310.7598872145541</v>
      </c>
      <c r="R112" s="27">
        <f t="shared" ca="1" si="17"/>
        <v>3363.0463849047305</v>
      </c>
      <c r="S112" s="7"/>
      <c r="T112" s="28">
        <f t="shared" ca="1" si="18"/>
        <v>0.56143264945307447</v>
      </c>
      <c r="U112" s="27">
        <f t="shared" ca="1" si="19"/>
        <v>0.82068281769840146</v>
      </c>
      <c r="V112" s="7"/>
      <c r="W112" s="28">
        <f t="shared" ca="1" si="20"/>
        <v>0.56219478224274422</v>
      </c>
      <c r="X112" s="27">
        <f t="shared" ca="1" si="24"/>
        <v>207.88989537326415</v>
      </c>
      <c r="Y112" s="7"/>
      <c r="Z112" s="28">
        <f t="shared" si="23"/>
        <v>207.96299999999988</v>
      </c>
      <c r="AA112" s="27">
        <f t="shared" si="21"/>
        <v>3.6296390723249652</v>
      </c>
      <c r="AB112" s="7"/>
      <c r="AC112" s="28">
        <f t="shared" ca="1" si="13"/>
        <v>-7.3104626735727152E-2</v>
      </c>
      <c r="AD112" s="27"/>
      <c r="AE112" s="7"/>
    </row>
    <row r="113" spans="1:31" s="26" customFormat="1" x14ac:dyDescent="0.25">
      <c r="A113" s="26">
        <v>28</v>
      </c>
      <c r="B113" s="26">
        <v>-635</v>
      </c>
      <c r="C113" s="26">
        <v>12108</v>
      </c>
      <c r="D113" s="26">
        <v>14908</v>
      </c>
      <c r="E113" s="26">
        <v>14073</v>
      </c>
      <c r="F113" s="26">
        <v>11294</v>
      </c>
      <c r="G113" s="27"/>
      <c r="H113" s="7"/>
      <c r="I113" s="28">
        <f t="shared" si="14"/>
        <v>-1965</v>
      </c>
      <c r="J113" s="27">
        <f t="shared" si="14"/>
        <v>3614</v>
      </c>
      <c r="K113" s="7"/>
      <c r="L113" s="124">
        <f t="shared" si="22"/>
        <v>0.48165377996486586</v>
      </c>
      <c r="M113" s="27">
        <f t="shared" ca="1" si="15"/>
        <v>1.9785882735218714E-5</v>
      </c>
      <c r="N113" s="44"/>
      <c r="O113" s="44"/>
      <c r="P113" s="7"/>
      <c r="Q113" s="28">
        <f t="shared" ca="1" si="16"/>
        <v>-1960.7598872145541</v>
      </c>
      <c r="R113" s="27">
        <f t="shared" ca="1" si="17"/>
        <v>3577.0463849047305</v>
      </c>
      <c r="S113" s="7"/>
      <c r="T113" s="28">
        <f t="shared" ca="1" si="18"/>
        <v>0.47639507008543036</v>
      </c>
      <c r="U113" s="27">
        <f t="shared" ca="1" si="19"/>
        <v>0.87290514914639095</v>
      </c>
      <c r="V113" s="7"/>
      <c r="W113" s="28">
        <f t="shared" ca="1" si="20"/>
        <v>0.47720564746512861</v>
      </c>
      <c r="X113" s="27">
        <f t="shared" ca="1" si="24"/>
        <v>202.1423079847583</v>
      </c>
      <c r="Y113" s="7"/>
      <c r="Z113" s="28">
        <f t="shared" si="23"/>
        <v>202.24799999999988</v>
      </c>
      <c r="AA113" s="27">
        <f t="shared" si="21"/>
        <v>3.5298935055734892</v>
      </c>
      <c r="AB113" s="7"/>
      <c r="AC113" s="28">
        <f t="shared" ca="1" si="13"/>
        <v>-0.10569201524157279</v>
      </c>
      <c r="AD113" s="27"/>
      <c r="AE113" s="7"/>
    </row>
    <row r="114" spans="1:31" s="26" customFormat="1" x14ac:dyDescent="0.25">
      <c r="A114" s="26">
        <v>29</v>
      </c>
      <c r="B114" s="26">
        <v>-627</v>
      </c>
      <c r="C114" s="26">
        <v>12298</v>
      </c>
      <c r="D114" s="26">
        <v>15002</v>
      </c>
      <c r="E114" s="26">
        <v>13898</v>
      </c>
      <c r="F114" s="26">
        <v>11206</v>
      </c>
      <c r="G114" s="27"/>
      <c r="H114" s="7"/>
      <c r="I114" s="28">
        <f t="shared" si="14"/>
        <v>-1600</v>
      </c>
      <c r="J114" s="27">
        <f t="shared" si="14"/>
        <v>3796</v>
      </c>
      <c r="K114" s="7"/>
      <c r="L114" s="124">
        <f t="shared" si="22"/>
        <v>0.39326695953574042</v>
      </c>
      <c r="M114" s="27">
        <f t="shared" ca="1" si="15"/>
        <v>2.211036167212715E-5</v>
      </c>
      <c r="N114" s="44"/>
      <c r="O114" s="44"/>
      <c r="P114" s="7"/>
      <c r="Q114" s="28">
        <f t="shared" ca="1" si="16"/>
        <v>-1595.7598872145541</v>
      </c>
      <c r="R114" s="27">
        <f t="shared" ca="1" si="17"/>
        <v>3759.0463849047305</v>
      </c>
      <c r="S114" s="7"/>
      <c r="T114" s="28">
        <f t="shared" ca="1" si="18"/>
        <v>0.38771302303060146</v>
      </c>
      <c r="U114" s="27">
        <f t="shared" ca="1" si="19"/>
        <v>0.91731853383580264</v>
      </c>
      <c r="V114" s="7"/>
      <c r="W114" s="28">
        <f t="shared" ca="1" si="20"/>
        <v>0.3885647938993419</v>
      </c>
      <c r="X114" s="27">
        <f t="shared" ca="1" si="24"/>
        <v>196.43438188519349</v>
      </c>
      <c r="Y114" s="7"/>
      <c r="Z114" s="28">
        <f t="shared" si="23"/>
        <v>196.60499999999988</v>
      </c>
      <c r="AA114" s="27">
        <f t="shared" si="21"/>
        <v>3.4314045758834495</v>
      </c>
      <c r="AB114" s="7"/>
      <c r="AC114" s="28">
        <f t="shared" ca="1" si="13"/>
        <v>-0.17061811480638767</v>
      </c>
      <c r="AD114" s="27"/>
      <c r="AE114" s="7"/>
    </row>
    <row r="115" spans="1:31" s="26" customFormat="1" x14ac:dyDescent="0.25">
      <c r="A115" s="26">
        <v>30</v>
      </c>
      <c r="B115" s="26">
        <v>-622</v>
      </c>
      <c r="C115" s="26">
        <v>12481</v>
      </c>
      <c r="D115" s="26">
        <v>15072</v>
      </c>
      <c r="E115" s="26">
        <v>13709</v>
      </c>
      <c r="F115" s="26">
        <v>11138</v>
      </c>
      <c r="G115" s="27"/>
      <c r="H115" s="7"/>
      <c r="I115" s="28">
        <f t="shared" si="14"/>
        <v>-1228</v>
      </c>
      <c r="J115" s="27">
        <f t="shared" si="14"/>
        <v>3934</v>
      </c>
      <c r="K115" s="7"/>
      <c r="L115" s="124">
        <f t="shared" si="22"/>
        <v>0.30181317959868614</v>
      </c>
      <c r="M115" s="27">
        <f t="shared" ca="1" si="15"/>
        <v>1.2959709768182376E-5</v>
      </c>
      <c r="N115" s="44"/>
      <c r="O115" s="44"/>
      <c r="P115" s="7"/>
      <c r="Q115" s="28">
        <f t="shared" ca="1" si="16"/>
        <v>-1223.7598872145541</v>
      </c>
      <c r="R115" s="27">
        <f t="shared" ca="1" si="17"/>
        <v>3897.0463849047305</v>
      </c>
      <c r="S115" s="7"/>
      <c r="T115" s="28">
        <f t="shared" ca="1" si="18"/>
        <v>0.29733022438841966</v>
      </c>
      <c r="U115" s="27">
        <f t="shared" ca="1" si="19"/>
        <v>0.95099461673216978</v>
      </c>
      <c r="V115" s="7"/>
      <c r="W115" s="28">
        <f t="shared" ca="1" si="20"/>
        <v>0.2982132199088865</v>
      </c>
      <c r="X115" s="27">
        <f t="shared" ca="1" si="24"/>
        <v>190.88786597922331</v>
      </c>
      <c r="Y115" s="7"/>
      <c r="Z115" s="28">
        <f t="shared" si="23"/>
        <v>191.00699999999986</v>
      </c>
      <c r="AA115" s="27">
        <f t="shared" si="21"/>
        <v>3.3337010443568067</v>
      </c>
      <c r="AB115" s="7"/>
      <c r="AC115" s="28">
        <f t="shared" ca="1" si="13"/>
        <v>-0.11913402077655633</v>
      </c>
      <c r="AD115" s="27"/>
      <c r="AE115" s="7"/>
    </row>
    <row r="116" spans="1:31" s="26" customFormat="1" x14ac:dyDescent="0.25">
      <c r="A116" s="26">
        <v>31</v>
      </c>
      <c r="B116" s="26">
        <v>-634</v>
      </c>
      <c r="C116" s="26">
        <v>12680</v>
      </c>
      <c r="D116" s="26">
        <v>15125</v>
      </c>
      <c r="E116" s="26">
        <v>13507</v>
      </c>
      <c r="F116" s="26">
        <v>11084</v>
      </c>
      <c r="G116" s="27"/>
      <c r="H116" s="7"/>
      <c r="I116" s="28">
        <f t="shared" si="14"/>
        <v>-827</v>
      </c>
      <c r="J116" s="27">
        <f t="shared" si="14"/>
        <v>4041</v>
      </c>
      <c r="K116" s="7"/>
      <c r="L116" s="124">
        <f t="shared" si="22"/>
        <v>0.20563584965788093</v>
      </c>
      <c r="M116" s="27">
        <f t="shared" ca="1" si="15"/>
        <v>2.3301865828645162E-5</v>
      </c>
      <c r="N116" s="44"/>
      <c r="O116" s="44"/>
      <c r="P116" s="7"/>
      <c r="Q116" s="28">
        <f t="shared" ca="1" si="16"/>
        <v>-822.75988721455394</v>
      </c>
      <c r="R116" s="27">
        <f t="shared" ca="1" si="17"/>
        <v>4004.0463849047305</v>
      </c>
      <c r="S116" s="7"/>
      <c r="T116" s="28">
        <f t="shared" ca="1" si="18"/>
        <v>0.19990145488434735</v>
      </c>
      <c r="U116" s="27">
        <f t="shared" ca="1" si="19"/>
        <v>0.97710578245616453</v>
      </c>
      <c r="V116" s="7"/>
      <c r="W116" s="28">
        <f t="shared" ca="1" si="20"/>
        <v>0.20080864903757881</v>
      </c>
      <c r="X116" s="27">
        <f t="shared" ca="1" si="24"/>
        <v>185.09083709644847</v>
      </c>
      <c r="Y116" s="7"/>
      <c r="Z116" s="28">
        <f t="shared" si="23"/>
        <v>185.30099999999987</v>
      </c>
      <c r="AA116" s="27">
        <f t="shared" si="21"/>
        <v>3.2341125572380105</v>
      </c>
      <c r="AB116" s="7"/>
      <c r="AC116" s="28">
        <f t="shared" ca="1" si="13"/>
        <v>-0.21016290355140654</v>
      </c>
      <c r="AD116" s="27"/>
      <c r="AE116" s="7"/>
    </row>
    <row r="117" spans="1:31" s="26" customFormat="1" x14ac:dyDescent="0.25">
      <c r="A117" s="26">
        <v>32</v>
      </c>
      <c r="B117" s="26">
        <v>-634</v>
      </c>
      <c r="C117" s="26">
        <v>12877</v>
      </c>
      <c r="D117" s="26">
        <v>15159</v>
      </c>
      <c r="E117" s="26">
        <v>13306</v>
      </c>
      <c r="F117" s="26">
        <v>11052</v>
      </c>
      <c r="G117" s="27"/>
      <c r="H117" s="7"/>
      <c r="I117" s="28">
        <f t="shared" si="14"/>
        <v>-429</v>
      </c>
      <c r="J117" s="27">
        <f t="shared" si="14"/>
        <v>4107</v>
      </c>
      <c r="K117" s="7"/>
      <c r="L117" s="124">
        <f t="shared" si="22"/>
        <v>0.10741928944624091</v>
      </c>
      <c r="M117" s="27">
        <f t="shared" ca="1" si="15"/>
        <v>1.0861018178007703E-5</v>
      </c>
      <c r="N117" s="44"/>
      <c r="O117" s="44"/>
      <c r="P117" s="7"/>
      <c r="Q117" s="28">
        <f t="shared" ca="1" si="16"/>
        <v>-424.759887214554</v>
      </c>
      <c r="R117" s="27">
        <f t="shared" ca="1" si="17"/>
        <v>4070.0463849047305</v>
      </c>
      <c r="S117" s="7"/>
      <c r="T117" s="28">
        <f t="shared" ca="1" si="18"/>
        <v>0.10320157891771203</v>
      </c>
      <c r="U117" s="27">
        <f t="shared" ca="1" si="19"/>
        <v>0.99321173514573136</v>
      </c>
      <c r="V117" s="7"/>
      <c r="W117" s="28">
        <f t="shared" ca="1" si="20"/>
        <v>0.10412368355687736</v>
      </c>
      <c r="X117" s="27">
        <f t="shared" ca="1" si="24"/>
        <v>179.46222752518418</v>
      </c>
      <c r="Y117" s="7"/>
      <c r="Z117" s="28">
        <f t="shared" si="23"/>
        <v>179.59499999999989</v>
      </c>
      <c r="AA117" s="27">
        <f t="shared" si="21"/>
        <v>3.1345240701192143</v>
      </c>
      <c r="AB117" s="7"/>
      <c r="AC117" s="28">
        <f t="shared" ca="1" si="13"/>
        <v>-0.13277247481570953</v>
      </c>
      <c r="AD117" s="27"/>
      <c r="AE117" s="7"/>
    </row>
    <row r="118" spans="1:31" s="26" customFormat="1" x14ac:dyDescent="0.25">
      <c r="A118" s="26">
        <v>33</v>
      </c>
      <c r="B118" s="26">
        <v>-613</v>
      </c>
      <c r="C118" s="26">
        <v>13081</v>
      </c>
      <c r="D118" s="26">
        <v>15171</v>
      </c>
      <c r="E118" s="26">
        <v>13119</v>
      </c>
      <c r="F118" s="26">
        <v>11044</v>
      </c>
      <c r="G118" s="27"/>
      <c r="H118" s="7"/>
      <c r="I118" s="28">
        <f t="shared" si="14"/>
        <v>-38</v>
      </c>
      <c r="J118" s="27">
        <f t="shared" si="14"/>
        <v>4127</v>
      </c>
      <c r="K118" s="7"/>
      <c r="L118" s="124">
        <f t="shared" si="22"/>
        <v>1.1433055757281227E-2</v>
      </c>
      <c r="M118" s="27">
        <f t="shared" ca="1" si="15"/>
        <v>5.3084462327638711E-6</v>
      </c>
      <c r="N118" s="44"/>
      <c r="O118" s="44"/>
      <c r="P118" s="7"/>
      <c r="Q118" s="28">
        <f t="shared" ca="1" si="16"/>
        <v>-33.759887214553977</v>
      </c>
      <c r="R118" s="27">
        <f t="shared" ca="1" si="17"/>
        <v>4090.0463849047305</v>
      </c>
      <c r="S118" s="7"/>
      <c r="T118" s="28">
        <f t="shared" ca="1" si="18"/>
        <v>8.2024545384295679E-3</v>
      </c>
      <c r="U118" s="27">
        <f t="shared" ca="1" si="19"/>
        <v>0.99809232686984262</v>
      </c>
      <c r="V118" s="7"/>
      <c r="W118" s="28">
        <f t="shared" ca="1" si="20"/>
        <v>9.1290491963609086E-3</v>
      </c>
      <c r="X118" s="27">
        <f t="shared" ca="1" si="24"/>
        <v>174.0015076477921</v>
      </c>
      <c r="Y118" s="7"/>
      <c r="Z118" s="28">
        <f t="shared" si="23"/>
        <v>174.07799999999989</v>
      </c>
      <c r="AA118" s="27">
        <f t="shared" si="21"/>
        <v>3.0382342552866866</v>
      </c>
      <c r="AB118" s="7"/>
      <c r="AC118" s="28">
        <f t="shared" ca="1" si="13"/>
        <v>-7.6492352207793601E-2</v>
      </c>
      <c r="AD118" s="27"/>
      <c r="AE118" s="7"/>
    </row>
    <row r="119" spans="1:31" s="26" customFormat="1" x14ac:dyDescent="0.25">
      <c r="A119" s="26">
        <v>34</v>
      </c>
      <c r="B119" s="26">
        <v>-604</v>
      </c>
      <c r="C119" s="26">
        <v>13278</v>
      </c>
      <c r="D119" s="26">
        <v>15170</v>
      </c>
      <c r="E119" s="26">
        <v>12921</v>
      </c>
      <c r="F119" s="26">
        <v>11051</v>
      </c>
      <c r="G119" s="27"/>
      <c r="H119" s="7"/>
      <c r="I119" s="28">
        <f t="shared" si="14"/>
        <v>357</v>
      </c>
      <c r="J119" s="27">
        <f t="shared" si="14"/>
        <v>4119</v>
      </c>
      <c r="K119" s="7"/>
      <c r="L119" s="124">
        <f t="shared" si="22"/>
        <v>-8.3251241483745492E-2</v>
      </c>
      <c r="M119" s="27">
        <f t="shared" ca="1" si="15"/>
        <v>1.2906383085501097E-5</v>
      </c>
      <c r="N119" s="44"/>
      <c r="O119" s="44"/>
      <c r="P119" s="7"/>
      <c r="Q119" s="28">
        <f t="shared" ca="1" si="16"/>
        <v>361.240112785446</v>
      </c>
      <c r="R119" s="27">
        <f t="shared" ca="1" si="17"/>
        <v>4082.0463849047305</v>
      </c>
      <c r="S119" s="7"/>
      <c r="T119" s="28">
        <f t="shared" ca="1" si="18"/>
        <v>-8.7768527890768819E-2</v>
      </c>
      <c r="U119" s="27">
        <f t="shared" ca="1" si="19"/>
        <v>0.99614009018019811</v>
      </c>
      <c r="V119" s="7"/>
      <c r="W119" s="28">
        <f t="shared" ca="1" si="20"/>
        <v>-8.6843786972044992E-2</v>
      </c>
      <c r="X119" s="27">
        <f t="shared" ca="1" si="24"/>
        <v>168.49500101527883</v>
      </c>
      <c r="Y119" s="7"/>
      <c r="Z119" s="28">
        <f t="shared" si="23"/>
        <v>168.64199999999988</v>
      </c>
      <c r="AA119" s="27">
        <f t="shared" si="21"/>
        <v>2.9433581571482748</v>
      </c>
      <c r="AB119" s="7"/>
      <c r="AC119" s="28">
        <f t="shared" ca="1" si="13"/>
        <v>-0.14699898472105133</v>
      </c>
      <c r="AD119" s="27"/>
      <c r="AE119" s="7"/>
    </row>
    <row r="120" spans="1:31" s="26" customFormat="1" x14ac:dyDescent="0.25">
      <c r="A120" s="26">
        <v>35</v>
      </c>
      <c r="B120" s="26">
        <v>-621</v>
      </c>
      <c r="C120" s="26">
        <v>13465</v>
      </c>
      <c r="D120" s="26">
        <v>15138</v>
      </c>
      <c r="E120" s="26">
        <v>12718</v>
      </c>
      <c r="F120" s="26">
        <v>11074</v>
      </c>
      <c r="G120" s="27"/>
      <c r="H120" s="7"/>
      <c r="I120" s="28">
        <f t="shared" si="14"/>
        <v>747</v>
      </c>
      <c r="J120" s="27">
        <f t="shared" si="14"/>
        <v>4064</v>
      </c>
      <c r="K120" s="7"/>
      <c r="L120" s="124">
        <f t="shared" si="22"/>
        <v>-0.17980994887687604</v>
      </c>
      <c r="M120" s="27">
        <f t="shared" ca="1" si="15"/>
        <v>3.2490023767020996E-6</v>
      </c>
      <c r="N120" s="44"/>
      <c r="O120" s="44"/>
      <c r="P120" s="7"/>
      <c r="Q120" s="28">
        <f t="shared" ca="1" si="16"/>
        <v>751.24011278544606</v>
      </c>
      <c r="R120" s="27">
        <f t="shared" ca="1" si="17"/>
        <v>4027.0463849047305</v>
      </c>
      <c r="S120" s="7"/>
      <c r="T120" s="28">
        <f t="shared" ca="1" si="18"/>
        <v>-0.1825246877575723</v>
      </c>
      <c r="U120" s="27">
        <f t="shared" ca="1" si="19"/>
        <v>0.98271846293889242</v>
      </c>
      <c r="V120" s="7"/>
      <c r="W120" s="28">
        <f t="shared" ca="1" si="20"/>
        <v>-0.18161244780245189</v>
      </c>
      <c r="X120" s="27">
        <f t="shared" ca="1" si="24"/>
        <v>163.00698619707691</v>
      </c>
      <c r="Y120" s="7"/>
      <c r="Z120" s="28">
        <f t="shared" si="23"/>
        <v>163.05299999999988</v>
      </c>
      <c r="AA120" s="27">
        <f t="shared" si="21"/>
        <v>2.8458117052543122</v>
      </c>
      <c r="AB120" s="7"/>
      <c r="AC120" s="28">
        <f t="shared" ca="1" si="13"/>
        <v>-4.6013802922971081E-2</v>
      </c>
      <c r="AD120" s="27"/>
      <c r="AE120" s="7"/>
    </row>
    <row r="121" spans="1:31" s="26" customFormat="1" x14ac:dyDescent="0.25">
      <c r="A121" s="26">
        <v>36</v>
      </c>
      <c r="B121" s="26">
        <v>-628</v>
      </c>
      <c r="C121" s="26">
        <v>13669</v>
      </c>
      <c r="D121" s="26">
        <v>15091</v>
      </c>
      <c r="E121" s="26">
        <v>12522</v>
      </c>
      <c r="F121" s="26">
        <v>11123</v>
      </c>
      <c r="G121" s="27"/>
      <c r="H121" s="7"/>
      <c r="I121" s="28">
        <f t="shared" si="14"/>
        <v>1147</v>
      </c>
      <c r="J121" s="27">
        <f t="shared" si="14"/>
        <v>3968</v>
      </c>
      <c r="K121" s="7"/>
      <c r="L121" s="124">
        <f t="shared" si="22"/>
        <v>-0.27571245224511726</v>
      </c>
      <c r="M121" s="27">
        <f t="shared" ca="1" si="15"/>
        <v>9.6571219504739086E-6</v>
      </c>
      <c r="N121" s="44"/>
      <c r="O121" s="44"/>
      <c r="P121" s="7"/>
      <c r="Q121" s="28">
        <f t="shared" ca="1" si="16"/>
        <v>1151.2401127854459</v>
      </c>
      <c r="R121" s="27">
        <f t="shared" ca="1" si="17"/>
        <v>3931.0463849047305</v>
      </c>
      <c r="S121" s="7"/>
      <c r="T121" s="28">
        <f t="shared" ca="1" si="18"/>
        <v>-0.2797104927491656</v>
      </c>
      <c r="U121" s="27">
        <f t="shared" ca="1" si="19"/>
        <v>0.95929162266315871</v>
      </c>
      <c r="V121" s="7"/>
      <c r="W121" s="28">
        <f t="shared" ca="1" si="20"/>
        <v>-0.27882004326558213</v>
      </c>
      <c r="X121" s="27">
        <f t="shared" ca="1" si="24"/>
        <v>157.27085388149112</v>
      </c>
      <c r="Y121" s="7"/>
      <c r="Z121" s="28">
        <f t="shared" si="23"/>
        <v>157.4009999999999</v>
      </c>
      <c r="AA121" s="27">
        <f t="shared" si="21"/>
        <v>2.7471656959315927</v>
      </c>
      <c r="AB121" s="7"/>
      <c r="AC121" s="28">
        <f t="shared" ca="1" si="13"/>
        <v>-0.130146118508776</v>
      </c>
      <c r="AD121" s="27"/>
      <c r="AE121" s="7"/>
    </row>
    <row r="122" spans="1:31" s="26" customFormat="1" x14ac:dyDescent="0.25">
      <c r="A122" s="26">
        <v>37</v>
      </c>
      <c r="B122" s="26">
        <v>-625</v>
      </c>
      <c r="C122" s="26">
        <v>13854</v>
      </c>
      <c r="D122" s="26">
        <v>15020</v>
      </c>
      <c r="E122" s="26">
        <v>12328</v>
      </c>
      <c r="F122" s="26">
        <v>11183</v>
      </c>
      <c r="G122" s="27"/>
      <c r="H122" s="7"/>
      <c r="I122" s="28">
        <f t="shared" si="14"/>
        <v>1526</v>
      </c>
      <c r="J122" s="27">
        <f t="shared" si="14"/>
        <v>3837</v>
      </c>
      <c r="K122" s="7"/>
      <c r="L122" s="124">
        <f t="shared" si="22"/>
        <v>-0.36849312392501893</v>
      </c>
      <c r="M122" s="27">
        <f t="shared" ca="1" si="15"/>
        <v>5.9545126774281807E-6</v>
      </c>
      <c r="N122" s="44"/>
      <c r="O122" s="44"/>
      <c r="P122" s="7"/>
      <c r="Q122" s="28">
        <f t="shared" ca="1" si="16"/>
        <v>1530.2401127854459</v>
      </c>
      <c r="R122" s="27">
        <f t="shared" ca="1" si="17"/>
        <v>3800.0463849047305</v>
      </c>
      <c r="S122" s="7"/>
      <c r="T122" s="28">
        <f t="shared" ca="1" si="18"/>
        <v>-0.37179404297870022</v>
      </c>
      <c r="U122" s="27">
        <f t="shared" ca="1" si="19"/>
        <v>0.92732374687023056</v>
      </c>
      <c r="V122" s="7"/>
      <c r="W122" s="28">
        <f t="shared" ca="1" si="20"/>
        <v>-0.37093331094191501</v>
      </c>
      <c r="X122" s="27">
        <f t="shared" ca="1" si="24"/>
        <v>151.67585400550661</v>
      </c>
      <c r="Y122" s="7"/>
      <c r="Z122" s="28">
        <f t="shared" si="23"/>
        <v>151.7759999999999</v>
      </c>
      <c r="AA122" s="27">
        <f t="shared" si="21"/>
        <v>2.648990925506912</v>
      </c>
      <c r="AB122" s="7"/>
      <c r="AC122" s="28">
        <f t="shared" ca="1" si="13"/>
        <v>-0.10014599449328898</v>
      </c>
      <c r="AD122" s="27"/>
      <c r="AE122" s="7"/>
    </row>
    <row r="123" spans="1:31" s="26" customFormat="1" x14ac:dyDescent="0.25">
      <c r="A123" s="26">
        <v>38</v>
      </c>
      <c r="B123" s="26">
        <v>-631</v>
      </c>
      <c r="C123" s="26">
        <v>14040</v>
      </c>
      <c r="D123" s="26">
        <v>14948</v>
      </c>
      <c r="E123" s="26">
        <v>12149</v>
      </c>
      <c r="F123" s="26">
        <v>11273</v>
      </c>
      <c r="G123" s="27"/>
      <c r="H123" s="7"/>
      <c r="I123" s="28">
        <f t="shared" si="14"/>
        <v>1891</v>
      </c>
      <c r="J123" s="27">
        <f t="shared" si="14"/>
        <v>3675</v>
      </c>
      <c r="K123" s="7"/>
      <c r="L123" s="124">
        <f t="shared" si="22"/>
        <v>-0.45855707130505047</v>
      </c>
      <c r="M123" s="27">
        <f t="shared" ca="1" si="15"/>
        <v>1.1990811858616192E-6</v>
      </c>
      <c r="N123" s="44"/>
      <c r="O123" s="44"/>
      <c r="P123" s="7"/>
      <c r="Q123" s="28">
        <f t="shared" ca="1" si="16"/>
        <v>1895.2401127854459</v>
      </c>
      <c r="R123" s="27">
        <f t="shared" ca="1" si="17"/>
        <v>3638.0463849047305</v>
      </c>
      <c r="S123" s="7"/>
      <c r="T123" s="28">
        <f t="shared" ca="1" si="18"/>
        <v>-0.46047609003352913</v>
      </c>
      <c r="U123" s="27">
        <f t="shared" ca="1" si="19"/>
        <v>0.88779095390493001</v>
      </c>
      <c r="V123" s="7"/>
      <c r="W123" s="28">
        <f t="shared" ca="1" si="20"/>
        <v>-0.4596520969603945</v>
      </c>
      <c r="X123" s="27">
        <f t="shared" ca="1" si="24"/>
        <v>146.1046896283267</v>
      </c>
      <c r="Y123" s="7"/>
      <c r="Z123" s="28">
        <f t="shared" si="23"/>
        <v>146.09699999999989</v>
      </c>
      <c r="AA123" s="27">
        <f t="shared" si="21"/>
        <v>2.5498736772861537</v>
      </c>
      <c r="AB123" s="7"/>
      <c r="AC123" s="28">
        <f t="shared" ca="1" si="13"/>
        <v>7.6896283268013121E-3</v>
      </c>
      <c r="AD123" s="27"/>
      <c r="AE123" s="7"/>
    </row>
    <row r="124" spans="1:31" s="26" customFormat="1" x14ac:dyDescent="0.25">
      <c r="A124" s="26">
        <v>39</v>
      </c>
      <c r="B124" s="26">
        <v>-639</v>
      </c>
      <c r="C124" s="26">
        <v>14228</v>
      </c>
      <c r="D124" s="26">
        <v>14843</v>
      </c>
      <c r="E124" s="26">
        <v>11975</v>
      </c>
      <c r="F124" s="26">
        <v>11384</v>
      </c>
      <c r="G124" s="27"/>
      <c r="H124" s="7"/>
      <c r="I124" s="28">
        <f t="shared" si="14"/>
        <v>2253</v>
      </c>
      <c r="J124" s="27">
        <f t="shared" si="14"/>
        <v>3459</v>
      </c>
      <c r="K124" s="7"/>
      <c r="L124" s="124">
        <f t="shared" si="22"/>
        <v>-0.54516634974479861</v>
      </c>
      <c r="M124" s="27">
        <f t="shared" ca="1" si="15"/>
        <v>6.1895118911113101E-6</v>
      </c>
      <c r="N124" s="44"/>
      <c r="O124" s="44"/>
      <c r="P124" s="7"/>
      <c r="Q124" s="28">
        <f t="shared" ca="1" si="16"/>
        <v>2257.2401127854459</v>
      </c>
      <c r="R124" s="27">
        <f t="shared" ca="1" si="17"/>
        <v>3422.0463849047305</v>
      </c>
      <c r="S124" s="7"/>
      <c r="T124" s="28">
        <f t="shared" ca="1" si="18"/>
        <v>-0.54842924355092104</v>
      </c>
      <c r="U124" s="27">
        <f t="shared" ca="1" si="19"/>
        <v>0.8350805632845294</v>
      </c>
      <c r="V124" s="7"/>
      <c r="W124" s="28">
        <f t="shared" ca="1" si="20"/>
        <v>-0.54765422271002639</v>
      </c>
      <c r="X124" s="27">
        <f t="shared" ca="1" si="24"/>
        <v>140.22020155627382</v>
      </c>
      <c r="Y124" s="7"/>
      <c r="Z124" s="28">
        <f t="shared" si="23"/>
        <v>140.34599999999989</v>
      </c>
      <c r="AA124" s="27">
        <f t="shared" si="21"/>
        <v>2.4494997920039596</v>
      </c>
      <c r="AB124" s="7"/>
      <c r="AC124" s="28">
        <f t="shared" ca="1" si="13"/>
        <v>-0.12579844372606885</v>
      </c>
      <c r="AD124" s="27"/>
      <c r="AE124" s="7"/>
    </row>
    <row r="125" spans="1:31" s="26" customFormat="1" x14ac:dyDescent="0.25">
      <c r="A125" s="26">
        <v>40</v>
      </c>
      <c r="B125" s="26">
        <v>-623</v>
      </c>
      <c r="C125" s="26">
        <v>14382</v>
      </c>
      <c r="D125" s="26">
        <v>14723</v>
      </c>
      <c r="E125" s="26">
        <v>11808</v>
      </c>
      <c r="F125" s="26">
        <v>11495</v>
      </c>
      <c r="G125" s="27"/>
      <c r="H125" s="7"/>
      <c r="I125" s="28">
        <f t="shared" si="14"/>
        <v>2574</v>
      </c>
      <c r="J125" s="27">
        <f t="shared" si="14"/>
        <v>3228</v>
      </c>
      <c r="K125" s="7"/>
      <c r="L125" s="124">
        <f t="shared" si="22"/>
        <v>-0.62432387988774807</v>
      </c>
      <c r="M125" s="27">
        <f t="shared" ca="1" si="15"/>
        <v>1.8887485495137054E-6</v>
      </c>
      <c r="N125" s="44"/>
      <c r="O125" s="44"/>
      <c r="P125" s="7"/>
      <c r="Q125" s="28">
        <f t="shared" ca="1" si="16"/>
        <v>2578.2401127854459</v>
      </c>
      <c r="R125" s="27">
        <f t="shared" ca="1" si="17"/>
        <v>3191.0463849047305</v>
      </c>
      <c r="S125" s="7"/>
      <c r="T125" s="28">
        <f t="shared" ca="1" si="18"/>
        <v>-0.62642085205667475</v>
      </c>
      <c r="U125" s="27">
        <f t="shared" ca="1" si="19"/>
        <v>0.77870972887104528</v>
      </c>
      <c r="V125" s="7"/>
      <c r="W125" s="28">
        <f t="shared" ca="1" si="20"/>
        <v>-0.62569819737272514</v>
      </c>
      <c r="X125" s="27">
        <f t="shared" ca="1" si="24"/>
        <v>134.69536886995979</v>
      </c>
      <c r="Y125" s="7"/>
      <c r="Z125" s="28">
        <f t="shared" si="23"/>
        <v>134.73899999999989</v>
      </c>
      <c r="AA125" s="27">
        <f t="shared" si="21"/>
        <v>2.351639180844638</v>
      </c>
      <c r="AB125" s="7"/>
      <c r="AC125" s="28">
        <f t="shared" ca="1" si="13"/>
        <v>-4.3631130040097332E-2</v>
      </c>
      <c r="AD125" s="27"/>
      <c r="AE125" s="7"/>
    </row>
    <row r="126" spans="1:31" s="26" customFormat="1" x14ac:dyDescent="0.25">
      <c r="A126" s="26">
        <v>41</v>
      </c>
      <c r="B126" s="26">
        <v>-620</v>
      </c>
      <c r="C126" s="26">
        <v>14533</v>
      </c>
      <c r="D126" s="26">
        <v>14590</v>
      </c>
      <c r="E126" s="26">
        <v>11659</v>
      </c>
      <c r="F126" s="26">
        <v>11628</v>
      </c>
      <c r="G126" s="27"/>
      <c r="H126" s="7"/>
      <c r="I126" s="28">
        <f t="shared" si="14"/>
        <v>2874</v>
      </c>
      <c r="J126" s="27">
        <f t="shared" si="14"/>
        <v>2962</v>
      </c>
      <c r="K126" s="7"/>
      <c r="L126" s="124">
        <f t="shared" si="22"/>
        <v>-0.69716326933357575</v>
      </c>
      <c r="M126" s="27">
        <f t="shared" ca="1" si="15"/>
        <v>2.2039626783975176E-6</v>
      </c>
      <c r="N126" s="44"/>
      <c r="O126" s="44"/>
      <c r="P126" s="7"/>
      <c r="Q126" s="28">
        <f t="shared" ca="1" si="16"/>
        <v>2878.2401127854459</v>
      </c>
      <c r="R126" s="27">
        <f t="shared" ca="1" si="17"/>
        <v>2925.0463849047305</v>
      </c>
      <c r="S126" s="7"/>
      <c r="T126" s="28">
        <f t="shared" ca="1" si="18"/>
        <v>-0.69931020580036973</v>
      </c>
      <c r="U126" s="27">
        <f t="shared" ca="1" si="19"/>
        <v>0.71379785894036674</v>
      </c>
      <c r="V126" s="7"/>
      <c r="W126" s="28">
        <f t="shared" ca="1" si="20"/>
        <v>-0.69864784424862636</v>
      </c>
      <c r="X126" s="27">
        <f t="shared" ca="1" si="24"/>
        <v>129.09200246070947</v>
      </c>
      <c r="Y126" s="7"/>
      <c r="Z126" s="28">
        <f t="shared" si="23"/>
        <v>129.15899999999988</v>
      </c>
      <c r="AA126" s="27">
        <f t="shared" si="21"/>
        <v>2.2542498085833538</v>
      </c>
      <c r="AB126" s="7"/>
      <c r="AC126" s="28">
        <f t="shared" ca="1" si="13"/>
        <v>-6.6997539290412078E-2</v>
      </c>
      <c r="AD126" s="27"/>
      <c r="AE126" s="7"/>
    </row>
    <row r="127" spans="1:31" s="26" customFormat="1" x14ac:dyDescent="0.25">
      <c r="A127" s="26">
        <v>42</v>
      </c>
      <c r="B127" s="26">
        <v>-601</v>
      </c>
      <c r="C127" s="26">
        <v>14672</v>
      </c>
      <c r="D127" s="26">
        <v>14452</v>
      </c>
      <c r="E127" s="26">
        <v>11533</v>
      </c>
      <c r="F127" s="26">
        <v>11777</v>
      </c>
      <c r="G127" s="27"/>
      <c r="H127" s="7"/>
      <c r="I127" s="28">
        <f t="shared" si="14"/>
        <v>3139</v>
      </c>
      <c r="J127" s="27">
        <f t="shared" si="14"/>
        <v>2675</v>
      </c>
      <c r="K127" s="7"/>
      <c r="L127" s="124">
        <f t="shared" si="22"/>
        <v>-0.76146287387135403</v>
      </c>
      <c r="M127" s="27">
        <f t="shared" ca="1" si="15"/>
        <v>2.67523039699921E-6</v>
      </c>
      <c r="N127" s="44"/>
      <c r="O127" s="44"/>
      <c r="P127" s="7"/>
      <c r="Q127" s="28">
        <f t="shared" ca="1" si="16"/>
        <v>3143.2401127854459</v>
      </c>
      <c r="R127" s="27">
        <f t="shared" ca="1" si="17"/>
        <v>2638.0463849047305</v>
      </c>
      <c r="S127" s="7"/>
      <c r="T127" s="28">
        <f t="shared" ca="1" si="18"/>
        <v>-0.76369580160730022</v>
      </c>
      <c r="U127" s="27">
        <f t="shared" ca="1" si="19"/>
        <v>0.64376136769937142</v>
      </c>
      <c r="V127" s="7"/>
      <c r="W127" s="28">
        <f t="shared" ca="1" si="20"/>
        <v>-0.76309848702763494</v>
      </c>
      <c r="X127" s="27">
        <f t="shared" ca="1" si="24"/>
        <v>123.62894922257539</v>
      </c>
      <c r="Y127" s="7"/>
      <c r="Z127" s="28">
        <f t="shared" si="23"/>
        <v>123.74999999999987</v>
      </c>
      <c r="AA127" s="27">
        <f t="shared" si="21"/>
        <v>2.1598449493429808</v>
      </c>
      <c r="AB127" s="7"/>
      <c r="AC127" s="28">
        <f t="shared" ca="1" si="13"/>
        <v>-0.121050777424486</v>
      </c>
      <c r="AD127" s="27"/>
      <c r="AE127" s="7"/>
    </row>
    <row r="128" spans="1:31" s="26" customFormat="1" x14ac:dyDescent="0.25">
      <c r="A128" s="26">
        <v>43</v>
      </c>
      <c r="B128" s="26">
        <v>-610</v>
      </c>
      <c r="C128" s="26">
        <v>14783</v>
      </c>
      <c r="D128" s="26">
        <v>14286</v>
      </c>
      <c r="E128" s="26">
        <v>11409</v>
      </c>
      <c r="F128" s="26">
        <v>11923</v>
      </c>
      <c r="G128" s="27"/>
      <c r="H128" s="7"/>
      <c r="I128" s="28">
        <f t="shared" si="14"/>
        <v>3374</v>
      </c>
      <c r="J128" s="27">
        <f t="shared" si="14"/>
        <v>2363</v>
      </c>
      <c r="K128" s="7"/>
      <c r="L128" s="124">
        <f t="shared" si="22"/>
        <v>-0.81978021864124206</v>
      </c>
      <c r="M128" s="27">
        <f t="shared" ca="1" si="15"/>
        <v>2.3584266027971157E-7</v>
      </c>
      <c r="N128" s="44"/>
      <c r="O128" s="44"/>
      <c r="P128" s="7"/>
      <c r="Q128" s="28">
        <f t="shared" ca="1" si="16"/>
        <v>3378.2401127854459</v>
      </c>
      <c r="R128" s="27">
        <f t="shared" ca="1" si="17"/>
        <v>2326.0463849047305</v>
      </c>
      <c r="S128" s="7"/>
      <c r="T128" s="28">
        <f t="shared" ca="1" si="18"/>
        <v>-0.82079246203986134</v>
      </c>
      <c r="U128" s="27">
        <f t="shared" ca="1" si="19"/>
        <v>0.56762413680323709</v>
      </c>
      <c r="V128" s="7"/>
      <c r="W128" s="28">
        <f t="shared" ca="1" si="20"/>
        <v>-0.82026585498695737</v>
      </c>
      <c r="X128" s="27">
        <f t="shared" ca="1" si="24"/>
        <v>118.1607086374504</v>
      </c>
      <c r="Y128" s="7"/>
      <c r="Z128" s="28">
        <f t="shared" si="23"/>
        <v>118.25999999999988</v>
      </c>
      <c r="AA128" s="27">
        <f t="shared" si="21"/>
        <v>2.0640263734084918</v>
      </c>
      <c r="AB128" s="7"/>
      <c r="AC128" s="28">
        <f t="shared" ca="1" si="13"/>
        <v>-9.9291362549479345E-2</v>
      </c>
      <c r="AD128" s="27"/>
      <c r="AE128" s="7"/>
    </row>
    <row r="129" spans="1:31" s="26" customFormat="1" x14ac:dyDescent="0.25">
      <c r="A129" s="26">
        <v>44</v>
      </c>
      <c r="B129" s="26">
        <v>-642</v>
      </c>
      <c r="C129" s="26">
        <v>14897</v>
      </c>
      <c r="D129" s="26">
        <v>14120</v>
      </c>
      <c r="E129" s="26">
        <v>11306</v>
      </c>
      <c r="F129" s="26">
        <v>12111</v>
      </c>
      <c r="G129" s="27"/>
      <c r="H129" s="7"/>
      <c r="I129" s="28">
        <f t="shared" si="14"/>
        <v>3591</v>
      </c>
      <c r="J129" s="27">
        <f t="shared" si="14"/>
        <v>2009</v>
      </c>
      <c r="K129" s="7"/>
      <c r="L129" s="124">
        <f t="shared" si="22"/>
        <v>-0.87301538623855535</v>
      </c>
      <c r="M129" s="27">
        <f t="shared" ca="1" si="15"/>
        <v>2.9147697136254631E-9</v>
      </c>
      <c r="N129" s="44"/>
      <c r="O129" s="44"/>
      <c r="P129" s="7"/>
      <c r="Q129" s="28">
        <f t="shared" ca="1" si="16"/>
        <v>3595.2401127854459</v>
      </c>
      <c r="R129" s="27">
        <f t="shared" ca="1" si="17"/>
        <v>1972.0463849047305</v>
      </c>
      <c r="S129" s="7"/>
      <c r="T129" s="28">
        <f t="shared" ca="1" si="18"/>
        <v>-0.87351576124780073</v>
      </c>
      <c r="U129" s="27">
        <f t="shared" ca="1" si="19"/>
        <v>0.48123766328646927</v>
      </c>
      <c r="V129" s="7"/>
      <c r="W129" s="28">
        <f t="shared" ca="1" si="20"/>
        <v>-0.87306937484581304</v>
      </c>
      <c r="X129" s="27">
        <f t="shared" ca="1" si="24"/>
        <v>112.34111223761954</v>
      </c>
      <c r="Y129" s="7"/>
      <c r="Z129" s="28">
        <f t="shared" si="23"/>
        <v>112.48199999999987</v>
      </c>
      <c r="AA129" s="27">
        <f t="shared" si="21"/>
        <v>1.9631812492282594</v>
      </c>
      <c r="AB129" s="7"/>
      <c r="AC129" s="28">
        <f t="shared" ca="1" si="13"/>
        <v>-0.14088776238033063</v>
      </c>
      <c r="AD129" s="27"/>
      <c r="AE129" s="7"/>
    </row>
    <row r="130" spans="1:31" s="26" customFormat="1" x14ac:dyDescent="0.25">
      <c r="A130" s="26">
        <v>45</v>
      </c>
      <c r="B130" s="26">
        <v>-621</v>
      </c>
      <c r="C130" s="26">
        <v>14984</v>
      </c>
      <c r="D130" s="26">
        <v>13934</v>
      </c>
      <c r="E130" s="26">
        <v>11217</v>
      </c>
      <c r="F130" s="26">
        <v>12283</v>
      </c>
      <c r="G130" s="27"/>
      <c r="H130" s="7"/>
      <c r="I130" s="28">
        <f t="shared" si="14"/>
        <v>3767</v>
      </c>
      <c r="J130" s="27">
        <f t="shared" si="14"/>
        <v>1651</v>
      </c>
      <c r="K130" s="7"/>
      <c r="L130" s="124">
        <f t="shared" si="22"/>
        <v>-0.91606415713289924</v>
      </c>
      <c r="M130" s="27">
        <f t="shared" ca="1" si="15"/>
        <v>2.307529346775012E-8</v>
      </c>
      <c r="N130" s="44"/>
      <c r="O130" s="44"/>
      <c r="P130" s="7"/>
      <c r="Q130" s="28">
        <f t="shared" ca="1" si="16"/>
        <v>3771.2401127854459</v>
      </c>
      <c r="R130" s="27">
        <f t="shared" ca="1" si="17"/>
        <v>1614.0463849047305</v>
      </c>
      <c r="S130" s="7"/>
      <c r="T130" s="28">
        <f t="shared" ca="1" si="18"/>
        <v>-0.91627751544410174</v>
      </c>
      <c r="U130" s="27">
        <f t="shared" ca="1" si="19"/>
        <v>0.39387507142487926</v>
      </c>
      <c r="V130" s="7"/>
      <c r="W130" s="28">
        <f t="shared" ca="1" si="20"/>
        <v>-0.91591225159163181</v>
      </c>
      <c r="X130" s="27">
        <f t="shared" ca="1" si="24"/>
        <v>106.74690315580199</v>
      </c>
      <c r="Y130" s="7"/>
      <c r="Z130" s="28">
        <f t="shared" si="23"/>
        <v>106.89299999999987</v>
      </c>
      <c r="AA130" s="27">
        <f t="shared" si="21"/>
        <v>1.8656347973342966</v>
      </c>
      <c r="AB130" s="7"/>
      <c r="AC130" s="28">
        <f t="shared" ca="1" si="13"/>
        <v>-0.14609684419788493</v>
      </c>
      <c r="AD130" s="27"/>
      <c r="AE130" s="7"/>
    </row>
    <row r="131" spans="1:31" s="26" customFormat="1" x14ac:dyDescent="0.25">
      <c r="A131" s="26">
        <v>46</v>
      </c>
      <c r="B131" s="26">
        <v>-634</v>
      </c>
      <c r="C131" s="26">
        <v>15055</v>
      </c>
      <c r="D131" s="26">
        <v>13747</v>
      </c>
      <c r="E131" s="26">
        <v>11148</v>
      </c>
      <c r="F131" s="26">
        <v>12474</v>
      </c>
      <c r="G131" s="27"/>
      <c r="H131" s="7"/>
      <c r="I131" s="28">
        <f t="shared" si="14"/>
        <v>3907</v>
      </c>
      <c r="J131" s="27">
        <f t="shared" si="14"/>
        <v>1273</v>
      </c>
      <c r="K131" s="7"/>
      <c r="L131" s="124">
        <f t="shared" si="22"/>
        <v>-0.95101621342050247</v>
      </c>
      <c r="M131" s="27">
        <f t="shared" ca="1" si="15"/>
        <v>1.006571450565458E-6</v>
      </c>
      <c r="N131" s="44"/>
      <c r="O131" s="44"/>
      <c r="P131" s="7"/>
      <c r="Q131" s="28">
        <f t="shared" ca="1" si="16"/>
        <v>3911.2401127854459</v>
      </c>
      <c r="R131" s="27">
        <f t="shared" ca="1" si="17"/>
        <v>1236.0463849047305</v>
      </c>
      <c r="S131" s="7"/>
      <c r="T131" s="28">
        <f t="shared" ca="1" si="18"/>
        <v>-0.95029254719115941</v>
      </c>
      <c r="U131" s="27">
        <f t="shared" ca="1" si="19"/>
        <v>0.3016318878391781</v>
      </c>
      <c r="V131" s="7"/>
      <c r="W131" s="28">
        <f t="shared" ca="1" si="20"/>
        <v>-0.95001293307555124</v>
      </c>
      <c r="X131" s="27">
        <f t="shared" ca="1" si="24"/>
        <v>101.09226224039628</v>
      </c>
      <c r="Y131" s="7"/>
      <c r="Z131" s="28">
        <f t="shared" si="23"/>
        <v>101.18699999999987</v>
      </c>
      <c r="AA131" s="27">
        <f t="shared" si="21"/>
        <v>1.7660463102155</v>
      </c>
      <c r="AB131" s="7"/>
      <c r="AC131" s="28">
        <f t="shared" ca="1" si="13"/>
        <v>-9.4737759603589211E-2</v>
      </c>
      <c r="AD131" s="27"/>
      <c r="AE131" s="7"/>
    </row>
    <row r="132" spans="1:31" s="26" customFormat="1" x14ac:dyDescent="0.25">
      <c r="A132" s="26">
        <v>47</v>
      </c>
      <c r="B132" s="26">
        <v>-639</v>
      </c>
      <c r="C132" s="26">
        <v>15106</v>
      </c>
      <c r="D132" s="26">
        <v>13541</v>
      </c>
      <c r="E132" s="26">
        <v>11093</v>
      </c>
      <c r="F132" s="26">
        <v>12668</v>
      </c>
      <c r="G132" s="27"/>
      <c r="H132" s="7"/>
      <c r="I132" s="28">
        <f t="shared" si="14"/>
        <v>4013</v>
      </c>
      <c r="J132" s="27">
        <f t="shared" si="14"/>
        <v>873</v>
      </c>
      <c r="K132" s="7"/>
      <c r="L132" s="124">
        <f t="shared" si="22"/>
        <v>-0.97669627389274472</v>
      </c>
      <c r="M132" s="27">
        <f t="shared" ca="1" si="15"/>
        <v>7.0303573944232847E-7</v>
      </c>
      <c r="N132" s="44"/>
      <c r="O132" s="44"/>
      <c r="P132" s="7"/>
      <c r="Q132" s="28">
        <f t="shared" ca="1" si="16"/>
        <v>4017.2401127854459</v>
      </c>
      <c r="R132" s="27">
        <f t="shared" ca="1" si="17"/>
        <v>836.04638490473053</v>
      </c>
      <c r="S132" s="7"/>
      <c r="T132" s="28">
        <f t="shared" ca="1" si="18"/>
        <v>-0.97604678551393165</v>
      </c>
      <c r="U132" s="27">
        <f t="shared" ca="1" si="19"/>
        <v>0.20402005335695464</v>
      </c>
      <c r="V132" s="7"/>
      <c r="W132" s="28">
        <f t="shared" ca="1" si="20"/>
        <v>-0.97585780162758484</v>
      </c>
      <c r="X132" s="27">
        <f t="shared" ca="1" si="24"/>
        <v>95.286058944907552</v>
      </c>
      <c r="Y132" s="7"/>
      <c r="Z132" s="28">
        <f t="shared" si="23"/>
        <v>95.435999999999865</v>
      </c>
      <c r="AA132" s="27">
        <f t="shared" si="21"/>
        <v>1.6656724249333059</v>
      </c>
      <c r="AB132" s="7"/>
      <c r="AC132" s="28">
        <f t="shared" ca="1" si="13"/>
        <v>-0.14994105509231304</v>
      </c>
      <c r="AD132" s="27"/>
      <c r="AE132" s="7"/>
    </row>
    <row r="133" spans="1:31" s="26" customFormat="1" x14ac:dyDescent="0.25">
      <c r="A133" s="26">
        <v>48</v>
      </c>
      <c r="B133" s="26">
        <v>-620</v>
      </c>
      <c r="C133" s="26">
        <v>15136</v>
      </c>
      <c r="D133" s="26">
        <v>13349</v>
      </c>
      <c r="E133" s="26">
        <v>11065</v>
      </c>
      <c r="F133" s="26">
        <v>12865</v>
      </c>
      <c r="G133" s="27"/>
      <c r="H133" s="7"/>
      <c r="I133" s="28">
        <f t="shared" si="14"/>
        <v>4071</v>
      </c>
      <c r="J133" s="27">
        <f t="shared" si="14"/>
        <v>484</v>
      </c>
      <c r="K133" s="7"/>
      <c r="L133" s="124">
        <f t="shared" si="22"/>
        <v>-0.99220611872470799</v>
      </c>
      <c r="M133" s="27">
        <f t="shared" ca="1" si="15"/>
        <v>4.701274219625588E-6</v>
      </c>
      <c r="N133" s="44"/>
      <c r="O133" s="44"/>
      <c r="P133" s="7"/>
      <c r="Q133" s="28">
        <f t="shared" ca="1" si="16"/>
        <v>4075.2401127854459</v>
      </c>
      <c r="R133" s="27">
        <f t="shared" ca="1" si="17"/>
        <v>447.04638490473053</v>
      </c>
      <c r="S133" s="7"/>
      <c r="T133" s="28">
        <f t="shared" ca="1" si="18"/>
        <v>-0.99013872723771268</v>
      </c>
      <c r="U133" s="27">
        <f t="shared" ca="1" si="19"/>
        <v>0.1090925443229923</v>
      </c>
      <c r="V133" s="7"/>
      <c r="W133" s="28">
        <f t="shared" ca="1" si="20"/>
        <v>-0.99003787652891306</v>
      </c>
      <c r="X133" s="27">
        <f t="shared" ca="1" si="24"/>
        <v>89.765536339861058</v>
      </c>
      <c r="Y133" s="7"/>
      <c r="Z133" s="28">
        <f t="shared" si="23"/>
        <v>89.855999999999867</v>
      </c>
      <c r="AA133" s="27">
        <f t="shared" si="21"/>
        <v>1.5682830526720226</v>
      </c>
      <c r="AB133" s="7"/>
      <c r="AC133" s="28">
        <f t="shared" ca="1" si="13"/>
        <v>-9.0463660138809132E-2</v>
      </c>
      <c r="AD133" s="27"/>
      <c r="AE133" s="7"/>
    </row>
    <row r="134" spans="1:31" s="26" customFormat="1" x14ac:dyDescent="0.25">
      <c r="A134" s="26">
        <v>49</v>
      </c>
      <c r="B134" s="26">
        <v>-611</v>
      </c>
      <c r="C134" s="26">
        <v>15156</v>
      </c>
      <c r="D134" s="26">
        <v>13161</v>
      </c>
      <c r="E134" s="26">
        <v>11056</v>
      </c>
      <c r="F134" s="26">
        <v>13062</v>
      </c>
      <c r="G134" s="27"/>
      <c r="H134" s="7"/>
      <c r="I134" s="28">
        <f t="shared" si="14"/>
        <v>4100</v>
      </c>
      <c r="J134" s="27">
        <f t="shared" si="14"/>
        <v>99</v>
      </c>
      <c r="K134" s="7"/>
      <c r="L134" s="124">
        <f t="shared" si="22"/>
        <v>-0.9982811736053061</v>
      </c>
      <c r="M134" s="27">
        <f t="shared" ca="1" si="15"/>
        <v>1.2323270378075855E-6</v>
      </c>
      <c r="N134" s="44"/>
      <c r="O134" s="44"/>
      <c r="P134" s="7"/>
      <c r="Q134" s="28">
        <f t="shared" ca="1" si="16"/>
        <v>4104.2401127854464</v>
      </c>
      <c r="R134" s="27">
        <f t="shared" ca="1" si="17"/>
        <v>62.046384904730523</v>
      </c>
      <c r="S134" s="7"/>
      <c r="T134" s="28">
        <f t="shared" ca="1" si="18"/>
        <v>-0.99718469809960331</v>
      </c>
      <c r="U134" s="27">
        <f t="shared" ca="1" si="19"/>
        <v>1.5141153633852211E-2</v>
      </c>
      <c r="V134" s="7"/>
      <c r="W134" s="28">
        <f t="shared" ca="1" si="20"/>
        <v>-0.99717107134073424</v>
      </c>
      <c r="X134" s="27">
        <f t="shared" ca="1" si="24"/>
        <v>84.347385019426042</v>
      </c>
      <c r="Y134" s="7"/>
      <c r="Z134" s="28">
        <f t="shared" si="23"/>
        <v>84.356999999999871</v>
      </c>
      <c r="AA134" s="27">
        <f t="shared" si="21"/>
        <v>1.4723073971048541</v>
      </c>
      <c r="AB134" s="7"/>
      <c r="AC134" s="28">
        <f t="shared" ca="1" si="13"/>
        <v>-9.6149805738292571E-3</v>
      </c>
      <c r="AD134" s="27"/>
      <c r="AE134" s="7"/>
    </row>
    <row r="135" spans="1:31" s="26" customFormat="1" x14ac:dyDescent="0.25">
      <c r="A135" s="26">
        <v>50</v>
      </c>
      <c r="B135" s="26">
        <v>-615</v>
      </c>
      <c r="C135" s="26">
        <v>15150</v>
      </c>
      <c r="D135" s="26">
        <v>12968</v>
      </c>
      <c r="E135" s="26">
        <v>11071</v>
      </c>
      <c r="F135" s="26">
        <v>13262</v>
      </c>
      <c r="G135" s="27"/>
      <c r="H135" s="7"/>
      <c r="I135" s="28">
        <f t="shared" si="14"/>
        <v>4079</v>
      </c>
      <c r="J135" s="27">
        <f t="shared" si="14"/>
        <v>-294</v>
      </c>
      <c r="K135" s="7"/>
      <c r="L135" s="124">
        <f t="shared" si="22"/>
        <v>-0.99510660965486442</v>
      </c>
      <c r="M135" s="27">
        <f t="shared" ca="1" si="15"/>
        <v>8.6951972067241026E-6</v>
      </c>
      <c r="N135" s="44"/>
      <c r="O135" s="44"/>
      <c r="P135" s="7"/>
      <c r="Q135" s="28">
        <f t="shared" ca="1" si="16"/>
        <v>4083.2401127854459</v>
      </c>
      <c r="R135" s="27">
        <f t="shared" ca="1" si="17"/>
        <v>-330.95361509526947</v>
      </c>
      <c r="S135" s="7"/>
      <c r="T135" s="28">
        <f t="shared" ca="1" si="18"/>
        <v>-0.99208244333754447</v>
      </c>
      <c r="U135" s="27">
        <f t="shared" ca="1" si="19"/>
        <v>-8.0762473744932353E-2</v>
      </c>
      <c r="V135" s="7"/>
      <c r="W135" s="28">
        <f t="shared" ca="1" si="20"/>
        <v>-0.99215784767621573</v>
      </c>
      <c r="X135" s="27">
        <f t="shared" ca="1" si="24"/>
        <v>78.823802892969979</v>
      </c>
      <c r="Y135" s="7"/>
      <c r="Z135" s="28">
        <f t="shared" si="23"/>
        <v>78.821999999999875</v>
      </c>
      <c r="AA135" s="27">
        <f t="shared" si="21"/>
        <v>1.3757034230069682</v>
      </c>
      <c r="AB135" s="7"/>
      <c r="AC135" s="28">
        <f t="shared" ca="1" si="13"/>
        <v>1.8028929701046081E-3</v>
      </c>
      <c r="AD135" s="27"/>
      <c r="AE135" s="7"/>
    </row>
    <row r="136" spans="1:31" s="26" customFormat="1" x14ac:dyDescent="0.25">
      <c r="A136" s="26">
        <v>51</v>
      </c>
      <c r="B136" s="26">
        <v>-624</v>
      </c>
      <c r="C136" s="26">
        <v>15129</v>
      </c>
      <c r="D136" s="26">
        <v>12767</v>
      </c>
      <c r="E136" s="26">
        <v>11099</v>
      </c>
      <c r="F136" s="26">
        <v>13460</v>
      </c>
      <c r="G136" s="27"/>
      <c r="H136" s="7"/>
      <c r="I136" s="28">
        <f t="shared" si="14"/>
        <v>4030</v>
      </c>
      <c r="J136" s="27">
        <f t="shared" si="14"/>
        <v>-693</v>
      </c>
      <c r="K136" s="7"/>
      <c r="L136" s="124">
        <f t="shared" si="22"/>
        <v>-0.98239115507529451</v>
      </c>
      <c r="M136" s="27">
        <f t="shared" ca="1" si="15"/>
        <v>4.1950456449127725E-6</v>
      </c>
      <c r="N136" s="44"/>
      <c r="O136" s="44"/>
      <c r="P136" s="7"/>
      <c r="Q136" s="28">
        <f t="shared" ca="1" si="16"/>
        <v>4034.2401127854459</v>
      </c>
      <c r="R136" s="27">
        <f t="shared" ca="1" si="17"/>
        <v>-729.95361509526947</v>
      </c>
      <c r="S136" s="7"/>
      <c r="T136" s="28">
        <f t="shared" ca="1" si="18"/>
        <v>-0.98017718222607431</v>
      </c>
      <c r="U136" s="27">
        <f t="shared" ca="1" si="19"/>
        <v>-0.17813027864095027</v>
      </c>
      <c r="V136" s="7"/>
      <c r="W136" s="28">
        <f t="shared" ca="1" si="20"/>
        <v>-0.98034297401764536</v>
      </c>
      <c r="X136" s="27">
        <f t="shared" ca="1" si="24"/>
        <v>73.179063943527581</v>
      </c>
      <c r="Y136" s="7"/>
      <c r="Z136" s="28">
        <f t="shared" si="23"/>
        <v>73.205999999999875</v>
      </c>
      <c r="AA136" s="27">
        <f t="shared" si="21"/>
        <v>1.2776857322149666</v>
      </c>
      <c r="AB136" s="7"/>
      <c r="AC136" s="28">
        <f t="shared" ca="1" si="13"/>
        <v>-2.6936056472294467E-2</v>
      </c>
      <c r="AD136" s="27"/>
      <c r="AE136" s="7"/>
    </row>
    <row r="137" spans="1:31" s="26" customFormat="1" x14ac:dyDescent="0.25">
      <c r="A137" s="26">
        <v>52</v>
      </c>
      <c r="B137" s="26">
        <v>-617</v>
      </c>
      <c r="C137" s="26">
        <v>15071</v>
      </c>
      <c r="D137" s="26">
        <v>12576</v>
      </c>
      <c r="E137" s="26">
        <v>11142</v>
      </c>
      <c r="F137" s="26">
        <v>13645</v>
      </c>
      <c r="G137" s="27"/>
      <c r="H137" s="7"/>
      <c r="I137" s="28">
        <f t="shared" si="14"/>
        <v>3929</v>
      </c>
      <c r="J137" s="27">
        <f t="shared" si="14"/>
        <v>-1069</v>
      </c>
      <c r="K137" s="7"/>
      <c r="L137" s="124">
        <f t="shared" si="22"/>
        <v>-0.9605344558299358</v>
      </c>
      <c r="M137" s="27">
        <f t="shared" ca="1" si="15"/>
        <v>2.158277159286452E-5</v>
      </c>
      <c r="N137" s="44"/>
      <c r="O137" s="44"/>
      <c r="P137" s="7"/>
      <c r="Q137" s="28">
        <f t="shared" ca="1" si="16"/>
        <v>3933.2401127854459</v>
      </c>
      <c r="R137" s="27">
        <f t="shared" ca="1" si="17"/>
        <v>-1105.9536150952695</v>
      </c>
      <c r="S137" s="7"/>
      <c r="T137" s="28">
        <f t="shared" ca="1" si="18"/>
        <v>-0.95563776646569698</v>
      </c>
      <c r="U137" s="27">
        <f t="shared" ca="1" si="19"/>
        <v>-0.2698854030542403</v>
      </c>
      <c r="V137" s="7"/>
      <c r="W137" s="28">
        <f t="shared" ca="1" si="20"/>
        <v>-0.95588872966572158</v>
      </c>
      <c r="X137" s="27">
        <f t="shared" ca="1" si="24"/>
        <v>67.71098299262286</v>
      </c>
      <c r="Y137" s="7"/>
      <c r="Z137" s="28">
        <f t="shared" si="23"/>
        <v>67.652999999999878</v>
      </c>
      <c r="AA137" s="27">
        <f t="shared" si="21"/>
        <v>1.1807675988517217</v>
      </c>
      <c r="AB137" s="7"/>
      <c r="AC137" s="28">
        <f t="shared" ca="1" si="13"/>
        <v>5.798299262298201E-2</v>
      </c>
      <c r="AD137" s="27"/>
      <c r="AE137" s="7"/>
    </row>
    <row r="138" spans="1:31" s="26" customFormat="1" x14ac:dyDescent="0.25">
      <c r="A138" s="26">
        <v>53</v>
      </c>
      <c r="B138" s="26">
        <v>-635</v>
      </c>
      <c r="C138" s="26">
        <v>15018</v>
      </c>
      <c r="D138" s="26">
        <v>12384</v>
      </c>
      <c r="E138" s="26">
        <v>11216</v>
      </c>
      <c r="F138" s="26">
        <v>13839</v>
      </c>
      <c r="G138" s="27"/>
      <c r="H138" s="7"/>
      <c r="I138" s="28">
        <f t="shared" si="14"/>
        <v>3802</v>
      </c>
      <c r="J138" s="27">
        <f t="shared" si="14"/>
        <v>-1455</v>
      </c>
      <c r="K138" s="7"/>
      <c r="L138" s="124">
        <f t="shared" si="22"/>
        <v>-0.92861843096962216</v>
      </c>
      <c r="M138" s="27">
        <f t="shared" ca="1" si="15"/>
        <v>1.2241323106497121E-5</v>
      </c>
      <c r="N138" s="44"/>
      <c r="O138" s="44"/>
      <c r="P138" s="7"/>
      <c r="Q138" s="28">
        <f t="shared" ca="1" si="16"/>
        <v>3806.2401127854459</v>
      </c>
      <c r="R138" s="27">
        <f t="shared" ca="1" si="17"/>
        <v>-1491.9536150952695</v>
      </c>
      <c r="S138" s="7"/>
      <c r="T138" s="28">
        <f t="shared" ca="1" si="18"/>
        <v>-0.92478127338086613</v>
      </c>
      <c r="U138" s="27">
        <f t="shared" ca="1" si="19"/>
        <v>-0.36408082332958597</v>
      </c>
      <c r="V138" s="7"/>
      <c r="W138" s="28">
        <f t="shared" ca="1" si="20"/>
        <v>-0.92511967074541457</v>
      </c>
      <c r="X138" s="27">
        <f t="shared" ca="1" si="24"/>
        <v>61.99534943698302</v>
      </c>
      <c r="Y138" s="7"/>
      <c r="Z138" s="28">
        <f t="shared" si="23"/>
        <v>61.937999999999874</v>
      </c>
      <c r="AA138" s="27">
        <f t="shared" si="21"/>
        <v>1.0810220321002457</v>
      </c>
      <c r="AB138" s="7"/>
      <c r="AC138" s="28">
        <f t="shared" ca="1" si="13"/>
        <v>5.7349436983145097E-2</v>
      </c>
      <c r="AD138" s="27"/>
      <c r="AE138" s="7"/>
    </row>
    <row r="139" spans="1:31" s="26" customFormat="1" x14ac:dyDescent="0.25">
      <c r="A139" s="26">
        <v>54</v>
      </c>
      <c r="B139" s="26">
        <v>-635</v>
      </c>
      <c r="C139" s="26">
        <v>14922</v>
      </c>
      <c r="D139" s="26">
        <v>12196</v>
      </c>
      <c r="E139" s="26">
        <v>11299</v>
      </c>
      <c r="F139" s="26">
        <v>14024</v>
      </c>
      <c r="G139" s="27"/>
      <c r="H139" s="7"/>
      <c r="I139" s="28">
        <f t="shared" si="14"/>
        <v>3623</v>
      </c>
      <c r="J139" s="27">
        <f t="shared" si="14"/>
        <v>-1828</v>
      </c>
      <c r="K139" s="7"/>
      <c r="L139" s="124">
        <f t="shared" si="22"/>
        <v>-0.88746053498937483</v>
      </c>
      <c r="M139" s="27">
        <f t="shared" ca="1" si="15"/>
        <v>3.3028335192992201E-5</v>
      </c>
      <c r="N139" s="44"/>
      <c r="O139" s="44"/>
      <c r="P139" s="7"/>
      <c r="Q139" s="28">
        <f t="shared" ca="1" si="16"/>
        <v>3627.2401127854459</v>
      </c>
      <c r="R139" s="27">
        <f t="shared" ca="1" si="17"/>
        <v>-1864.9536150952695</v>
      </c>
      <c r="S139" s="7"/>
      <c r="T139" s="28">
        <f t="shared" ca="1" si="18"/>
        <v>-0.88129062564712812</v>
      </c>
      <c r="U139" s="27">
        <f t="shared" ca="1" si="19"/>
        <v>-0.45510385898425937</v>
      </c>
      <c r="V139" s="7"/>
      <c r="W139" s="28">
        <f t="shared" ca="1" si="20"/>
        <v>-0.88171350661003023</v>
      </c>
      <c r="X139" s="27">
        <f t="shared" ca="1" si="24"/>
        <v>56.176564309449645</v>
      </c>
      <c r="Y139" s="7"/>
      <c r="Z139" s="28">
        <f t="shared" si="23"/>
        <v>56.222999999999871</v>
      </c>
      <c r="AA139" s="27">
        <f t="shared" si="21"/>
        <v>0.98127646534876967</v>
      </c>
      <c r="AB139" s="7"/>
      <c r="AC139" s="28">
        <f t="shared" ca="1" si="13"/>
        <v>-4.6435690550225672E-2</v>
      </c>
      <c r="AD139" s="27"/>
      <c r="AE139" s="7"/>
    </row>
    <row r="140" spans="1:31" s="26" customFormat="1" x14ac:dyDescent="0.25">
      <c r="A140" s="26">
        <v>55</v>
      </c>
      <c r="B140" s="26">
        <v>-641</v>
      </c>
      <c r="C140" s="26">
        <v>14820</v>
      </c>
      <c r="D140" s="26">
        <v>12022</v>
      </c>
      <c r="E140" s="26">
        <v>11406</v>
      </c>
      <c r="F140" s="26">
        <v>14206</v>
      </c>
      <c r="G140" s="27"/>
      <c r="H140" s="7"/>
      <c r="I140" s="28">
        <f t="shared" si="14"/>
        <v>3414</v>
      </c>
      <c r="J140" s="27">
        <f t="shared" si="14"/>
        <v>-2184</v>
      </c>
      <c r="K140" s="7"/>
      <c r="L140" s="124">
        <f t="shared" si="22"/>
        <v>-0.83695740279574948</v>
      </c>
      <c r="M140" s="27">
        <f t="shared" ca="1" si="15"/>
        <v>3.5317467899991743E-5</v>
      </c>
      <c r="N140" s="44"/>
      <c r="O140" s="44"/>
      <c r="P140" s="7"/>
      <c r="Q140" s="28">
        <f t="shared" ca="1" si="16"/>
        <v>3418.2401127854459</v>
      </c>
      <c r="R140" s="27">
        <f t="shared" ca="1" si="17"/>
        <v>-2220.9536150952695</v>
      </c>
      <c r="S140" s="7"/>
      <c r="T140" s="28">
        <f t="shared" ca="1" si="18"/>
        <v>-0.83051104253902064</v>
      </c>
      <c r="U140" s="27">
        <f t="shared" ca="1" si="19"/>
        <v>-0.5419783916734382</v>
      </c>
      <c r="V140" s="7"/>
      <c r="W140" s="28">
        <f t="shared" ca="1" si="20"/>
        <v>-0.83101455264620072</v>
      </c>
      <c r="X140" s="27">
        <f t="shared" ca="1" si="24"/>
        <v>50.36552578105676</v>
      </c>
      <c r="Y140" s="7"/>
      <c r="Z140" s="28">
        <f t="shared" si="23"/>
        <v>50.453999999999873</v>
      </c>
      <c r="AA140" s="27">
        <f t="shared" si="21"/>
        <v>0.88058842080121669</v>
      </c>
      <c r="AB140" s="7"/>
      <c r="AC140" s="28">
        <f t="shared" ca="1" si="13"/>
        <v>-8.8474218943112248E-2</v>
      </c>
      <c r="AD140" s="27"/>
      <c r="AE140" s="7"/>
    </row>
    <row r="141" spans="1:31" s="26" customFormat="1" x14ac:dyDescent="0.25">
      <c r="A141" s="26">
        <v>56</v>
      </c>
      <c r="B141" s="26">
        <v>-624</v>
      </c>
      <c r="C141" s="26">
        <v>14706</v>
      </c>
      <c r="D141" s="26">
        <v>11858</v>
      </c>
      <c r="E141" s="26">
        <v>11525</v>
      </c>
      <c r="F141" s="26">
        <v>14372</v>
      </c>
      <c r="G141" s="27"/>
      <c r="H141" s="7"/>
      <c r="I141" s="28">
        <f t="shared" si="14"/>
        <v>3181</v>
      </c>
      <c r="J141" s="27">
        <f t="shared" si="14"/>
        <v>-2514</v>
      </c>
      <c r="K141" s="7"/>
      <c r="L141" s="124">
        <f t="shared" si="22"/>
        <v>-0.77963571013059862</v>
      </c>
      <c r="M141" s="27">
        <f t="shared" ca="1" si="15"/>
        <v>2.6596221949984752E-5</v>
      </c>
      <c r="N141" s="44"/>
      <c r="O141" s="44"/>
      <c r="P141" s="7"/>
      <c r="Q141" s="28">
        <f t="shared" ca="1" si="16"/>
        <v>3185.2401127854459</v>
      </c>
      <c r="R141" s="27">
        <f t="shared" ca="1" si="17"/>
        <v>-2550.9536150952695</v>
      </c>
      <c r="S141" s="7"/>
      <c r="T141" s="28">
        <f t="shared" ca="1" si="18"/>
        <v>-0.77390031113141755</v>
      </c>
      <c r="U141" s="27">
        <f t="shared" ca="1" si="19"/>
        <v>-0.62250815512127267</v>
      </c>
      <c r="V141" s="7"/>
      <c r="W141" s="28">
        <f t="shared" ca="1" si="20"/>
        <v>-0.77447855762655293</v>
      </c>
      <c r="X141" s="27">
        <f t="shared" ca="1" si="24"/>
        <v>44.685941566675865</v>
      </c>
      <c r="Y141" s="7"/>
      <c r="Z141" s="28">
        <f t="shared" si="23"/>
        <v>44.837999999999873</v>
      </c>
      <c r="AA141" s="27">
        <f t="shared" si="21"/>
        <v>0.78257073000921529</v>
      </c>
      <c r="AB141" s="7"/>
      <c r="AC141" s="28">
        <f t="shared" ca="1" si="13"/>
        <v>-0.15205843332400804</v>
      </c>
      <c r="AD141" s="27"/>
      <c r="AE141" s="7"/>
    </row>
    <row r="142" spans="1:31" s="26" customFormat="1" x14ac:dyDescent="0.25">
      <c r="A142" s="26">
        <v>57</v>
      </c>
      <c r="B142" s="26">
        <v>-619</v>
      </c>
      <c r="C142" s="26">
        <v>14570</v>
      </c>
      <c r="D142" s="26">
        <v>11704</v>
      </c>
      <c r="E142" s="26">
        <v>11654</v>
      </c>
      <c r="F142" s="26">
        <v>14511</v>
      </c>
      <c r="G142" s="27"/>
      <c r="H142" s="7"/>
      <c r="I142" s="28">
        <f t="shared" si="14"/>
        <v>2916</v>
      </c>
      <c r="J142" s="27">
        <f t="shared" si="14"/>
        <v>-2807</v>
      </c>
      <c r="K142" s="7"/>
      <c r="L142" s="124">
        <f t="shared" si="22"/>
        <v>-0.71536856097974588</v>
      </c>
      <c r="M142" s="27">
        <f t="shared" ca="1" si="15"/>
        <v>2.7136268811600633E-5</v>
      </c>
      <c r="N142" s="44"/>
      <c r="O142" s="44"/>
      <c r="P142" s="7"/>
      <c r="Q142" s="28">
        <f t="shared" ca="1" si="16"/>
        <v>2920.2401127854459</v>
      </c>
      <c r="R142" s="27">
        <f t="shared" ca="1" si="17"/>
        <v>-2843.9536150952695</v>
      </c>
      <c r="S142" s="7"/>
      <c r="T142" s="28">
        <f t="shared" ca="1" si="18"/>
        <v>-0.70951471532448696</v>
      </c>
      <c r="U142" s="27">
        <f t="shared" ca="1" si="19"/>
        <v>-0.69400882387950136</v>
      </c>
      <c r="V142" s="7"/>
      <c r="W142" s="28">
        <f t="shared" ca="1" si="20"/>
        <v>-0.7101593125875495</v>
      </c>
      <c r="X142" s="27">
        <f t="shared" ca="1" si="24"/>
        <v>39.136443210430343</v>
      </c>
      <c r="Y142" s="7"/>
      <c r="Z142" s="28">
        <f t="shared" si="23"/>
        <v>39.266999999999875</v>
      </c>
      <c r="AA142" s="27">
        <f t="shared" si="21"/>
        <v>0.68533843738061118</v>
      </c>
      <c r="AB142" s="7"/>
      <c r="AC142" s="28">
        <f t="shared" ca="1" si="13"/>
        <v>-0.13055678956953187</v>
      </c>
      <c r="AD142" s="27"/>
      <c r="AE142" s="7"/>
    </row>
    <row r="143" spans="1:31" s="26" customFormat="1" x14ac:dyDescent="0.25">
      <c r="A143" s="26">
        <v>58</v>
      </c>
      <c r="B143" s="26">
        <v>-603</v>
      </c>
      <c r="C143" s="26">
        <v>14423</v>
      </c>
      <c r="D143" s="26">
        <v>11572</v>
      </c>
      <c r="E143" s="26">
        <v>11797</v>
      </c>
      <c r="F143" s="26">
        <v>14640</v>
      </c>
      <c r="G143" s="27"/>
      <c r="H143" s="7"/>
      <c r="I143" s="28">
        <f t="shared" si="14"/>
        <v>2626</v>
      </c>
      <c r="J143" s="27">
        <f t="shared" si="14"/>
        <v>-3068</v>
      </c>
      <c r="K143" s="7"/>
      <c r="L143" s="124">
        <f t="shared" si="22"/>
        <v>-0.64625149768644552</v>
      </c>
      <c r="M143" s="27">
        <f t="shared" ca="1" si="15"/>
        <v>4.2156388182828642E-5</v>
      </c>
      <c r="N143" s="44"/>
      <c r="O143" s="44"/>
      <c r="P143" s="7"/>
      <c r="Q143" s="28">
        <f t="shared" ca="1" si="16"/>
        <v>2630.2401127854459</v>
      </c>
      <c r="R143" s="27">
        <f t="shared" ca="1" si="17"/>
        <v>-3104.9536150952695</v>
      </c>
      <c r="S143" s="7"/>
      <c r="T143" s="28">
        <f t="shared" ca="1" si="18"/>
        <v>-0.6390550067055818</v>
      </c>
      <c r="U143" s="27">
        <f t="shared" ca="1" si="19"/>
        <v>-0.75770054587915214</v>
      </c>
      <c r="V143" s="7"/>
      <c r="W143" s="28">
        <f t="shared" ca="1" si="20"/>
        <v>-0.63975870258858292</v>
      </c>
      <c r="X143" s="27">
        <f t="shared" ca="1" si="24"/>
        <v>33.653287551786661</v>
      </c>
      <c r="Y143" s="7"/>
      <c r="Z143" s="28">
        <f t="shared" si="23"/>
        <v>33.839999999999876</v>
      </c>
      <c r="AA143" s="27">
        <f t="shared" si="21"/>
        <v>0.5906194188748789</v>
      </c>
      <c r="AB143" s="7"/>
      <c r="AC143" s="28">
        <f t="shared" ca="1" si="13"/>
        <v>-0.18671244821321409</v>
      </c>
      <c r="AD143" s="27"/>
      <c r="AE143" s="7"/>
    </row>
    <row r="144" spans="1:31" s="26" customFormat="1" x14ac:dyDescent="0.25">
      <c r="A144" s="26">
        <v>59</v>
      </c>
      <c r="B144" s="26">
        <v>-615</v>
      </c>
      <c r="C144" s="26">
        <v>14274</v>
      </c>
      <c r="D144" s="26">
        <v>11452</v>
      </c>
      <c r="E144" s="26">
        <v>11956</v>
      </c>
      <c r="F144" s="26">
        <v>14767</v>
      </c>
      <c r="G144" s="27"/>
      <c r="H144" s="7"/>
      <c r="I144" s="28">
        <f t="shared" si="14"/>
        <v>2318</v>
      </c>
      <c r="J144" s="27">
        <f t="shared" si="14"/>
        <v>-3315</v>
      </c>
      <c r="K144" s="7"/>
      <c r="L144" s="124">
        <f t="shared" si="22"/>
        <v>-0.56978873811337971</v>
      </c>
      <c r="M144" s="27">
        <f t="shared" ca="1" si="15"/>
        <v>2.3108982461466012E-5</v>
      </c>
      <c r="N144" s="44"/>
      <c r="O144" s="44"/>
      <c r="P144" s="7"/>
      <c r="Q144" s="28">
        <f t="shared" ca="1" si="16"/>
        <v>2322.2401127854459</v>
      </c>
      <c r="R144" s="27">
        <f t="shared" ca="1" si="17"/>
        <v>-3351.9536150952695</v>
      </c>
      <c r="S144" s="7"/>
      <c r="T144" s="28">
        <f t="shared" ca="1" si="18"/>
        <v>-0.56422193686205502</v>
      </c>
      <c r="U144" s="27">
        <f t="shared" ca="1" si="19"/>
        <v>-0.81797585367192516</v>
      </c>
      <c r="V144" s="7"/>
      <c r="W144" s="28">
        <f t="shared" ca="1" si="20"/>
        <v>-0.56498155781080461</v>
      </c>
      <c r="X144" s="27">
        <f t="shared" ca="1" si="24"/>
        <v>28.110571415852576</v>
      </c>
      <c r="Y144" s="7"/>
      <c r="Z144" s="28">
        <f t="shared" si="23"/>
        <v>28.304999999999875</v>
      </c>
      <c r="AA144" s="27">
        <f t="shared" si="21"/>
        <v>0.49401544477699283</v>
      </c>
      <c r="AB144" s="7"/>
      <c r="AC144" s="28">
        <f t="shared" ca="1" si="13"/>
        <v>-0.19442858414729969</v>
      </c>
      <c r="AD144" s="27"/>
      <c r="AE144" s="7"/>
    </row>
    <row r="145" spans="1:31" s="26" customFormat="1" x14ac:dyDescent="0.25">
      <c r="A145" s="26">
        <v>60</v>
      </c>
      <c r="B145" s="26">
        <v>-640</v>
      </c>
      <c r="C145" s="26">
        <v>14094</v>
      </c>
      <c r="D145" s="26">
        <v>11341</v>
      </c>
      <c r="E145" s="26">
        <v>12134</v>
      </c>
      <c r="F145" s="26">
        <v>14877</v>
      </c>
      <c r="G145" s="27"/>
      <c r="H145" s="7"/>
      <c r="I145" s="28">
        <f t="shared" si="14"/>
        <v>1960</v>
      </c>
      <c r="J145" s="27">
        <f t="shared" si="14"/>
        <v>-3536</v>
      </c>
      <c r="K145" s="7"/>
      <c r="L145" s="124">
        <f t="shared" si="22"/>
        <v>-0.4845801503505231</v>
      </c>
      <c r="M145" s="27">
        <f t="shared" ca="1" si="15"/>
        <v>4.2639050984913309E-5</v>
      </c>
      <c r="N145" s="44"/>
      <c r="O145" s="44"/>
      <c r="P145" s="7"/>
      <c r="Q145" s="28">
        <f t="shared" ca="1" si="16"/>
        <v>1964.2401127854459</v>
      </c>
      <c r="R145" s="27">
        <f t="shared" ca="1" si="17"/>
        <v>-3572.9536150952695</v>
      </c>
      <c r="S145" s="7"/>
      <c r="T145" s="28">
        <f t="shared" ca="1" si="18"/>
        <v>-0.477240641394579</v>
      </c>
      <c r="U145" s="27">
        <f t="shared" ca="1" si="19"/>
        <v>-0.87190639222335353</v>
      </c>
      <c r="V145" s="7"/>
      <c r="W145" s="28">
        <f t="shared" ca="1" si="20"/>
        <v>-0.47805029193054849</v>
      </c>
      <c r="X145" s="27">
        <f t="shared" ca="1" si="24"/>
        <v>22.212617641286727</v>
      </c>
      <c r="Y145" s="7"/>
      <c r="Z145" s="28">
        <f t="shared" si="23"/>
        <v>22.544999999999874</v>
      </c>
      <c r="AA145" s="27">
        <f t="shared" si="21"/>
        <v>0.39348447986211937</v>
      </c>
      <c r="AB145" s="7"/>
      <c r="AC145" s="28">
        <f t="shared" ca="1" si="13"/>
        <v>-0.33238235871314714</v>
      </c>
      <c r="AD145" s="27"/>
      <c r="AE145" s="7"/>
    </row>
    <row r="146" spans="1:31" s="26" customFormat="1" x14ac:dyDescent="0.25">
      <c r="A146" s="26">
        <v>61</v>
      </c>
      <c r="B146" s="26">
        <v>-631</v>
      </c>
      <c r="C146" s="26">
        <v>13912</v>
      </c>
      <c r="D146" s="26">
        <v>11250</v>
      </c>
      <c r="E146" s="26">
        <v>12312</v>
      </c>
      <c r="F146" s="26">
        <v>14965</v>
      </c>
      <c r="G146" s="27"/>
      <c r="H146" s="7"/>
      <c r="I146" s="28">
        <f t="shared" si="14"/>
        <v>1600</v>
      </c>
      <c r="J146" s="27">
        <f t="shared" si="14"/>
        <v>-3715</v>
      </c>
      <c r="K146" s="7"/>
      <c r="L146" s="124">
        <f t="shared" si="22"/>
        <v>-0.39576932689361688</v>
      </c>
      <c r="M146" s="27">
        <f t="shared" ca="1" si="15"/>
        <v>2.6478692494641409E-5</v>
      </c>
      <c r="N146" s="44"/>
      <c r="O146" s="44"/>
      <c r="P146" s="7"/>
      <c r="Q146" s="28">
        <f t="shared" ca="1" si="16"/>
        <v>1604.2401127854459</v>
      </c>
      <c r="R146" s="27">
        <f t="shared" ca="1" si="17"/>
        <v>-3751.9536150952695</v>
      </c>
      <c r="S146" s="7"/>
      <c r="T146" s="28">
        <f t="shared" ca="1" si="18"/>
        <v>-0.38977341690214501</v>
      </c>
      <c r="U146" s="27">
        <f t="shared" ca="1" si="19"/>
        <v>-0.91558768815414859</v>
      </c>
      <c r="V146" s="7"/>
      <c r="W146" s="28">
        <f t="shared" ca="1" si="20"/>
        <v>-0.39062358180717494</v>
      </c>
      <c r="X146" s="27">
        <f t="shared" ca="1" si="24"/>
        <v>16.582355248078443</v>
      </c>
      <c r="Y146" s="7"/>
      <c r="Z146" s="28">
        <f t="shared" si="23"/>
        <v>16.865999999999875</v>
      </c>
      <c r="AA146" s="27">
        <f t="shared" si="21"/>
        <v>0.29436723164136142</v>
      </c>
      <c r="AB146" s="7"/>
      <c r="AC146" s="28">
        <f t="shared" ca="1" si="13"/>
        <v>-0.28364475192143246</v>
      </c>
      <c r="AD146" s="27"/>
      <c r="AE146" s="7"/>
    </row>
    <row r="147" spans="1:31" s="26" customFormat="1" x14ac:dyDescent="0.25">
      <c r="A147" s="26">
        <v>62</v>
      </c>
      <c r="B147" s="26">
        <v>-626</v>
      </c>
      <c r="C147" s="26">
        <v>13723</v>
      </c>
      <c r="D147" s="26">
        <v>11176</v>
      </c>
      <c r="E147" s="26">
        <v>12498</v>
      </c>
      <c r="F147" s="26">
        <v>15032</v>
      </c>
      <c r="G147" s="27"/>
      <c r="H147" s="7"/>
      <c r="I147" s="28">
        <f t="shared" si="14"/>
        <v>1225</v>
      </c>
      <c r="J147" s="27">
        <f t="shared" si="14"/>
        <v>-3856</v>
      </c>
      <c r="K147" s="7"/>
      <c r="L147" s="124">
        <f t="shared" si="22"/>
        <v>-0.30381619893178213</v>
      </c>
      <c r="M147" s="27">
        <f t="shared" ca="1" si="15"/>
        <v>1.825344724500143E-5</v>
      </c>
      <c r="N147" s="44"/>
      <c r="O147" s="44"/>
      <c r="P147" s="7"/>
      <c r="Q147" s="28">
        <f t="shared" ca="1" si="16"/>
        <v>1229.2401127854459</v>
      </c>
      <c r="R147" s="27">
        <f t="shared" ca="1" si="17"/>
        <v>-3892.9536150952695</v>
      </c>
      <c r="S147" s="7"/>
      <c r="T147" s="28">
        <f t="shared" ca="1" si="18"/>
        <v>-0.29866172472252628</v>
      </c>
      <c r="U147" s="27">
        <f t="shared" ca="1" si="19"/>
        <v>-0.94999585980913237</v>
      </c>
      <c r="V147" s="7"/>
      <c r="W147" s="28">
        <f t="shared" ca="1" si="20"/>
        <v>-0.29954379360866479</v>
      </c>
      <c r="X147" s="27">
        <f t="shared" ca="1" si="24"/>
        <v>10.978083670813021</v>
      </c>
      <c r="Y147" s="7"/>
      <c r="Z147" s="28">
        <f t="shared" si="23"/>
        <v>11.231999999999875</v>
      </c>
      <c r="AA147" s="27">
        <f t="shared" si="21"/>
        <v>0.19603538158400091</v>
      </c>
      <c r="AB147" s="7"/>
      <c r="AC147" s="28">
        <f t="shared" ca="1" si="13"/>
        <v>-0.25391632918685403</v>
      </c>
      <c r="AD147" s="27"/>
      <c r="AE147" s="7"/>
    </row>
    <row r="148" spans="1:31" s="26" customFormat="1" x14ac:dyDescent="0.25">
      <c r="A148" s="26">
        <v>63</v>
      </c>
      <c r="B148" s="26">
        <v>-642</v>
      </c>
      <c r="C148" s="26">
        <v>13534</v>
      </c>
      <c r="D148" s="26">
        <v>11127</v>
      </c>
      <c r="E148" s="26">
        <v>12705</v>
      </c>
      <c r="F148" s="26">
        <v>15092</v>
      </c>
      <c r="G148" s="27"/>
      <c r="H148" s="7"/>
      <c r="I148" s="28">
        <f t="shared" si="14"/>
        <v>829</v>
      </c>
      <c r="J148" s="27">
        <f t="shared" si="14"/>
        <v>-3965</v>
      </c>
      <c r="K148" s="7"/>
      <c r="L148" s="124">
        <f t="shared" si="22"/>
        <v>-0.20646815909979521</v>
      </c>
      <c r="M148" s="27">
        <f t="shared" ca="1" si="15"/>
        <v>9.6948797220406864E-6</v>
      </c>
      <c r="N148" s="44"/>
      <c r="O148" s="44"/>
      <c r="P148" s="7"/>
      <c r="Q148" s="28">
        <f t="shared" ca="1" si="16"/>
        <v>833.24011278544606</v>
      </c>
      <c r="R148" s="27">
        <f t="shared" ca="1" si="17"/>
        <v>-4001.9536150952695</v>
      </c>
      <c r="S148" s="7"/>
      <c r="T148" s="28">
        <f t="shared" ca="1" si="18"/>
        <v>-0.20244777778084894</v>
      </c>
      <c r="U148" s="27">
        <f t="shared" ca="1" si="19"/>
        <v>-0.97659508470553824</v>
      </c>
      <c r="V148" s="7"/>
      <c r="W148" s="28">
        <f t="shared" ca="1" si="20"/>
        <v>-0.20335449891890831</v>
      </c>
      <c r="X148" s="27">
        <f t="shared" ca="1" si="24"/>
        <v>5.2399744854340042</v>
      </c>
      <c r="Y148" s="7"/>
      <c r="Z148" s="28">
        <f t="shared" si="23"/>
        <v>5.4539999999998754</v>
      </c>
      <c r="AA148" s="27">
        <f t="shared" si="21"/>
        <v>9.5190257403768561E-2</v>
      </c>
      <c r="AB148" s="7"/>
      <c r="AC148" s="28">
        <f t="shared" ref="AC148:AC149" ca="1" si="25">X148-Z148</f>
        <v>-0.21402551456587116</v>
      </c>
      <c r="AD148" s="27"/>
      <c r="AE148" s="7"/>
    </row>
    <row r="149" spans="1:31" s="26" customFormat="1" x14ac:dyDescent="0.25">
      <c r="A149" s="26">
        <v>64</v>
      </c>
      <c r="B149" s="26">
        <v>-631</v>
      </c>
      <c r="C149" s="26">
        <v>13332</v>
      </c>
      <c r="D149" s="26">
        <v>11092</v>
      </c>
      <c r="E149" s="26">
        <v>12904</v>
      </c>
      <c r="F149" s="26">
        <v>15122</v>
      </c>
      <c r="G149" s="27"/>
      <c r="H149" s="7"/>
      <c r="I149" s="28">
        <f t="shared" ref="I149:J149" si="26">C149-E149</f>
        <v>428</v>
      </c>
      <c r="J149" s="27">
        <f t="shared" si="26"/>
        <v>-4030</v>
      </c>
      <c r="K149" s="7"/>
      <c r="L149" s="124">
        <f t="shared" si="22"/>
        <v>-0.10873523736067091</v>
      </c>
      <c r="M149" s="27">
        <f t="shared" ref="M149" ca="1" si="27">(W149-L149)^2</f>
        <v>7.8110429898886098E-6</v>
      </c>
      <c r="N149" s="44"/>
      <c r="O149" s="44"/>
      <c r="P149" s="7"/>
      <c r="Q149" s="28">
        <f t="shared" ref="Q149" ca="1" si="28">I149-$J$4</f>
        <v>432.240112785446</v>
      </c>
      <c r="R149" s="27">
        <f t="shared" ref="R149" ca="1" si="29">J149-$J$3</f>
        <v>-4066.9536150952695</v>
      </c>
      <c r="S149" s="7"/>
      <c r="T149" s="28">
        <f t="shared" ref="T149" ca="1" si="30">Q149/$J$7</f>
        <v>-0.10501900827677663</v>
      </c>
      <c r="U149" s="27">
        <f t="shared" ref="U149" ca="1" si="31">R149/$J$6</f>
        <v>-0.99245700780889956</v>
      </c>
      <c r="V149" s="7"/>
      <c r="W149" s="28">
        <f t="shared" ref="W149" ca="1" si="32">(T149-U149*SIN(-$J$11*PI()/180))/(COS(-$J$11*PI()/180))</f>
        <v>-0.10594041303884161</v>
      </c>
      <c r="X149" s="27">
        <f ca="1">IF(MOD(ATAN2(U149,W149)*180/PI()-$J$9+360,360)&gt;5,MOD(ATAN2(U149,W149)*180/PI()-$J$9+360,360)-360,MOD(ATAN2(U149,W149)*180/PI()-$J$9+360,360))</f>
        <v>-0.42953399711109341</v>
      </c>
      <c r="Y149" s="7"/>
      <c r="Z149" s="28">
        <f t="shared" si="23"/>
        <v>-0.22500000000012399</v>
      </c>
      <c r="AA149" s="27">
        <f t="shared" ref="AA149" si="33">Z149*PI()/180</f>
        <v>-3.9269908169894058E-3</v>
      </c>
      <c r="AB149" s="7"/>
      <c r="AC149" s="28">
        <f t="shared" ca="1" si="25"/>
        <v>-0.20453399711096942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39951</v>
      </c>
    </row>
    <row r="155" spans="1:31" x14ac:dyDescent="0.25">
      <c r="A155" t="s">
        <v>177</v>
      </c>
      <c r="B155">
        <v>39951</v>
      </c>
    </row>
    <row r="156" spans="1:31" x14ac:dyDescent="0.25">
      <c r="A156" s="31" t="s">
        <v>188</v>
      </c>
      <c r="B156" s="31">
        <v>-39976</v>
      </c>
    </row>
    <row r="157" spans="1:31" x14ac:dyDescent="0.25">
      <c r="A157" t="s">
        <v>183</v>
      </c>
      <c r="B157">
        <v>-39976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5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36.953615095269477</v>
      </c>
      <c r="L3" s="102" t="s">
        <v>1</v>
      </c>
      <c r="M3" s="103">
        <v>0.99774158740544006</v>
      </c>
      <c r="N3" s="104" t="s">
        <v>18</v>
      </c>
      <c r="O3" s="102">
        <v>0.9944641474686412</v>
      </c>
      <c r="Q3" s="101" t="s">
        <v>194</v>
      </c>
      <c r="R3" s="101">
        <f ca="1">MAX(AC21:AC149)</f>
        <v>0.24442695706005679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-4.240112785446021</v>
      </c>
      <c r="L4" s="104" t="s">
        <v>5</v>
      </c>
      <c r="M4" s="106">
        <v>359.94251124303594</v>
      </c>
      <c r="N4" s="104" t="s">
        <v>21</v>
      </c>
      <c r="O4" s="104">
        <v>359.86592300779142</v>
      </c>
      <c r="Q4" s="105" t="s">
        <v>195</v>
      </c>
      <c r="R4" s="105">
        <f ca="1">MIN(AC21:AC149)</f>
        <v>-0.32484714581698881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-173.67058784105814</v>
      </c>
      <c r="N5" s="107" t="s">
        <v>24</v>
      </c>
      <c r="O5" s="107">
        <v>-173.66513400087572</v>
      </c>
      <c r="Q5" s="8"/>
      <c r="R5" s="8"/>
      <c r="T5" s="45" t="s">
        <v>55</v>
      </c>
      <c r="U5" s="47">
        <v>7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4097.8637695088682</v>
      </c>
      <c r="L6" s="107" t="s">
        <v>12</v>
      </c>
      <c r="M6" s="108">
        <v>-1.9321471006845915E-4</v>
      </c>
      <c r="N6" s="107" t="s">
        <v>26</v>
      </c>
      <c r="O6" s="107">
        <v>-2.9810607633183763E-4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-4115.8274095131537</v>
      </c>
      <c r="L7" s="109" t="s">
        <v>15</v>
      </c>
      <c r="M7" s="110">
        <f ca="1">SUM(M20:M84)</f>
        <v>1.1236387808174404E-4</v>
      </c>
      <c r="N7" s="109" t="s">
        <v>15</v>
      </c>
      <c r="O7" s="89">
        <f ca="1">SUM(M85:M149)</f>
        <v>6.4440747252589707E-5</v>
      </c>
      <c r="Q7" s="101" t="s">
        <v>194</v>
      </c>
      <c r="R7" s="101">
        <f ca="1">MAX(AD21:AD83)</f>
        <v>0.16486609192125457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-8.7586145605939691E-2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-173.47746654402113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-173.53065776092171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5.3191216900633741E-2</v>
      </c>
      <c r="L11" s="113" t="s">
        <v>208</v>
      </c>
      <c r="M11" s="114">
        <f>(M6+O6)/2</f>
        <v>-2.4566039320014841E-4</v>
      </c>
      <c r="N11" s="115"/>
      <c r="O11" s="115"/>
      <c r="Q11" s="101" t="s">
        <v>194</v>
      </c>
      <c r="R11" s="101">
        <f ca="1">MAX(W20:W149)</f>
        <v>0.99680895789225865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0.99610286743704068</v>
      </c>
      <c r="N12" s="118"/>
      <c r="O12" s="118"/>
      <c r="Q12" s="105" t="s">
        <v>195</v>
      </c>
      <c r="R12" s="105">
        <f ca="1">MIN(W20:W149)</f>
        <v>-0.99862568737422308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-173.66786092096692</v>
      </c>
      <c r="N13" s="121"/>
      <c r="O13" s="121"/>
    </row>
    <row r="14" spans="1:24" x14ac:dyDescent="0.25">
      <c r="I14" s="9" t="s">
        <v>142</v>
      </c>
      <c r="L14" s="9"/>
      <c r="M14" s="9"/>
      <c r="N14" s="9"/>
      <c r="O14" s="9"/>
    </row>
    <row r="15" spans="1:24" x14ac:dyDescent="0.25">
      <c r="I15" s="9" t="s">
        <v>143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144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13408</v>
      </c>
      <c r="D20" s="26">
        <v>11146</v>
      </c>
      <c r="E20" s="26">
        <v>12937</v>
      </c>
      <c r="F20" s="26">
        <v>15181</v>
      </c>
      <c r="G20" s="27"/>
      <c r="H20" s="7"/>
      <c r="I20" s="28">
        <f>C20-E20</f>
        <v>471</v>
      </c>
      <c r="J20" s="27">
        <f>D20-F20</f>
        <v>-4035</v>
      </c>
      <c r="K20" s="7"/>
      <c r="L20" s="124">
        <f>$M$3*SIN(2*PI()/$M$4*($Z20+$M$5))+$M$6</f>
        <v>-0.10970867693803328</v>
      </c>
      <c r="M20" s="27">
        <f ca="1">(W20-L20)^2</f>
        <v>4.4627041099463044E-5</v>
      </c>
      <c r="N20" s="44"/>
      <c r="O20" s="44"/>
      <c r="P20" s="7"/>
      <c r="Q20" s="28">
        <f ca="1">I20-$J$4</f>
        <v>475.240112785446</v>
      </c>
      <c r="R20" s="27">
        <f ca="1">J20-$J$3</f>
        <v>-4071.9536150952695</v>
      </c>
      <c r="S20" s="7"/>
      <c r="T20" s="28">
        <f ca="1">Q20/$J$7</f>
        <v>-0.11546648231337291</v>
      </c>
      <c r="U20" s="27">
        <f ca="1">R20/$J$6</f>
        <v>-0.99367715573992732</v>
      </c>
      <c r="V20" s="7"/>
      <c r="W20" s="28">
        <f ca="1">(T20-U20*SIN(-$J$11*PI()/180))/(COS(-$J$11*PI()/180))</f>
        <v>-0.11638902431668531</v>
      </c>
      <c r="X20" s="27">
        <f ca="1">IF(MOD(ATAN2(U20,W20)*180/PI()-$J$9+360,360)&gt;5,MOD(ATAN2(U20,W20)*180/PI()-$J$9+360,360)-360,MOD(ATAN2(U20,W20)*180/PI()-$J$9+360,360))</f>
        <v>0.15805908581467065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0.15805908581467065</v>
      </c>
      <c r="AD20" s="27">
        <f ca="1">INDIRECT("AC"&amp;AE20)-AC20</f>
        <v>-0.29161140396735874</v>
      </c>
      <c r="AE20" s="7">
        <v>149</v>
      </c>
    </row>
    <row r="21" spans="1:31" s="26" customFormat="1" x14ac:dyDescent="0.25">
      <c r="A21" s="26">
        <v>1</v>
      </c>
      <c r="B21" s="26">
        <v>654</v>
      </c>
      <c r="C21" s="26">
        <v>13600</v>
      </c>
      <c r="D21" s="26">
        <v>11176</v>
      </c>
      <c r="E21" s="26">
        <v>12738</v>
      </c>
      <c r="F21" s="26">
        <v>15142</v>
      </c>
      <c r="G21" s="27"/>
      <c r="H21" s="7"/>
      <c r="I21" s="28">
        <f t="shared" ref="I21:J84" si="1">C21-E21</f>
        <v>862</v>
      </c>
      <c r="J21" s="27">
        <f t="shared" si="1"/>
        <v>-3966</v>
      </c>
      <c r="K21" s="7"/>
      <c r="L21" s="124">
        <f t="shared" ref="L21:L84" si="2">$M$3*SIN(2*PI()/$M$4*($Z21+$M$5))+$M$6</f>
        <v>-0.21084695515567742</v>
      </c>
      <c r="M21" s="27">
        <f t="shared" ref="M21:M84" ca="1" si="3">(W21-L21)^2</f>
        <v>2.7625817509151091E-7</v>
      </c>
      <c r="N21" s="44"/>
      <c r="O21" s="44"/>
      <c r="P21" s="7"/>
      <c r="Q21" s="28">
        <f t="shared" ref="Q21:Q84" ca="1" si="4">I21-$J$4</f>
        <v>866.24011278544606</v>
      </c>
      <c r="R21" s="27">
        <f t="shared" ref="R21:R84" ca="1" si="5">J21-$J$3</f>
        <v>-4002.9536150952695</v>
      </c>
      <c r="S21" s="7"/>
      <c r="T21" s="28">
        <f t="shared" ref="T21:T84" ca="1" si="6">Q21/$J$7</f>
        <v>-0.21046560669265538</v>
      </c>
      <c r="U21" s="27">
        <f t="shared" ref="U21:U84" ca="1" si="7">R21/$J$6</f>
        <v>-0.97683911429174386</v>
      </c>
      <c r="V21" s="7"/>
      <c r="W21" s="28">
        <f t="shared" ref="W21:W84" ca="1" si="8">(T21-U21*SIN(-$J$11*PI()/180))/(COS(-$J$11*PI()/180))</f>
        <v>-0.21137255783364958</v>
      </c>
      <c r="X21" s="27">
        <f ca="1">MOD(ATAN2(U21,W21)*180/PI()-$J$9+360,360)</f>
        <v>5.6871302808784776</v>
      </c>
      <c r="Y21" s="7"/>
      <c r="Z21" s="28">
        <f>360/40000*B21+Z20</f>
        <v>5.8859999999999992</v>
      </c>
      <c r="AA21" s="27">
        <f t="shared" ref="AA21:AA84" si="9">Z21*PI()/180</f>
        <v>0.10273007977238623</v>
      </c>
      <c r="AB21" s="7"/>
      <c r="AC21" s="28">
        <f t="shared" ca="1" si="0"/>
        <v>-0.19886971912152163</v>
      </c>
      <c r="AD21" s="27">
        <f t="shared" ref="AD21:AD83" ca="1" si="10">INDIRECT("AC"&amp;AE21)-AC21</f>
        <v>-4.5775910940531794E-2</v>
      </c>
      <c r="AE21" s="7">
        <v>148</v>
      </c>
    </row>
    <row r="22" spans="1:31" s="26" customFormat="1" x14ac:dyDescent="0.25">
      <c r="A22" s="26">
        <v>2</v>
      </c>
      <c r="B22" s="26">
        <v>642</v>
      </c>
      <c r="C22" s="26">
        <v>13794</v>
      </c>
      <c r="D22" s="26">
        <v>11231</v>
      </c>
      <c r="E22" s="26">
        <v>12540</v>
      </c>
      <c r="F22" s="26">
        <v>15089</v>
      </c>
      <c r="G22" s="27"/>
      <c r="H22" s="7"/>
      <c r="I22" s="28">
        <f t="shared" si="1"/>
        <v>1254</v>
      </c>
      <c r="J22" s="27">
        <f t="shared" si="1"/>
        <v>-3858</v>
      </c>
      <c r="K22" s="7"/>
      <c r="L22" s="124">
        <f t="shared" si="2"/>
        <v>-0.30797463374825018</v>
      </c>
      <c r="M22" s="27">
        <f t="shared" ca="1" si="3"/>
        <v>1.9165997580792905E-6</v>
      </c>
      <c r="N22" s="44"/>
      <c r="O22" s="44"/>
      <c r="P22" s="7"/>
      <c r="Q22" s="28">
        <f t="shared" ca="1" si="4"/>
        <v>1258.2401127854459</v>
      </c>
      <c r="R22" s="27">
        <f t="shared" ca="1" si="5"/>
        <v>-3894.9536150952695</v>
      </c>
      <c r="S22" s="7"/>
      <c r="T22" s="28">
        <f t="shared" ca="1" si="6"/>
        <v>-0.30570769558441679</v>
      </c>
      <c r="U22" s="27">
        <f t="shared" ca="1" si="7"/>
        <v>-0.9504839189815435</v>
      </c>
      <c r="V22" s="7"/>
      <c r="W22" s="28">
        <f t="shared" ca="1" si="8"/>
        <v>-0.30659022060251684</v>
      </c>
      <c r="X22" s="27">
        <f t="shared" ref="X22:X83" ca="1" si="11">MOD(ATAN2(U22,W22)*180/PI()-$J$9+360,360)</f>
        <v>11.355207911828302</v>
      </c>
      <c r="Y22" s="7"/>
      <c r="Z22" s="28">
        <f t="shared" ref="Z22:Z85" si="12">360/40000*B22+Z21</f>
        <v>11.663999999999998</v>
      </c>
      <c r="AA22" s="27">
        <f t="shared" si="9"/>
        <v>0.20357520395261858</v>
      </c>
      <c r="AB22" s="7"/>
      <c r="AC22" s="28">
        <f t="shared" ca="1" si="0"/>
        <v>-0.30879208817169612</v>
      </c>
      <c r="AD22" s="27">
        <f t="shared" ca="1" si="10"/>
        <v>0.13704105476867312</v>
      </c>
      <c r="AE22" s="7">
        <v>147</v>
      </c>
    </row>
    <row r="23" spans="1:31" s="26" customFormat="1" x14ac:dyDescent="0.25">
      <c r="A23" s="26">
        <v>3</v>
      </c>
      <c r="B23" s="26">
        <v>632</v>
      </c>
      <c r="C23" s="26">
        <v>13981</v>
      </c>
      <c r="D23" s="26">
        <v>11305</v>
      </c>
      <c r="E23" s="26">
        <v>12344</v>
      </c>
      <c r="F23" s="26">
        <v>15016</v>
      </c>
      <c r="G23" s="27"/>
      <c r="H23" s="7"/>
      <c r="I23" s="28">
        <f t="shared" si="1"/>
        <v>1637</v>
      </c>
      <c r="J23" s="27">
        <f t="shared" si="1"/>
        <v>-3711</v>
      </c>
      <c r="K23" s="7"/>
      <c r="L23" s="124">
        <f t="shared" si="2"/>
        <v>-0.40053862494383091</v>
      </c>
      <c r="M23" s="27">
        <f t="shared" ca="1" si="3"/>
        <v>8.5795479462428541E-7</v>
      </c>
      <c r="N23" s="44"/>
      <c r="O23" s="44"/>
      <c r="P23" s="7"/>
      <c r="Q23" s="28">
        <f t="shared" ca="1" si="4"/>
        <v>1641.2401127854459</v>
      </c>
      <c r="R23" s="27">
        <f t="shared" ca="1" si="5"/>
        <v>-3747.9536150952695</v>
      </c>
      <c r="S23" s="7"/>
      <c r="T23" s="28">
        <f t="shared" ca="1" si="6"/>
        <v>-0.39876310386386737</v>
      </c>
      <c r="U23" s="27">
        <f t="shared" ca="1" si="7"/>
        <v>-0.91461156980932634</v>
      </c>
      <c r="V23" s="7"/>
      <c r="W23" s="28">
        <f t="shared" ca="1" si="8"/>
        <v>-0.39961236645149506</v>
      </c>
      <c r="X23" s="27">
        <f t="shared" ca="1" si="11"/>
        <v>17.078960318065185</v>
      </c>
      <c r="Y23" s="7"/>
      <c r="Z23" s="28">
        <f t="shared" si="12"/>
        <v>17.351999999999997</v>
      </c>
      <c r="AA23" s="27">
        <f t="shared" si="9"/>
        <v>0.302849531806056</v>
      </c>
      <c r="AB23" s="7"/>
      <c r="AC23" s="28">
        <f t="shared" ca="1" si="0"/>
        <v>-0.27303968193481154</v>
      </c>
      <c r="AD23" s="27">
        <f t="shared" ca="1" si="10"/>
        <v>-2.3668364418185206E-2</v>
      </c>
      <c r="AE23" s="7">
        <v>146</v>
      </c>
    </row>
    <row r="24" spans="1:31" s="26" customFormat="1" x14ac:dyDescent="0.25">
      <c r="A24" s="26">
        <v>4</v>
      </c>
      <c r="B24" s="26">
        <v>603</v>
      </c>
      <c r="C24" s="26">
        <v>14157</v>
      </c>
      <c r="D24" s="26">
        <v>11388</v>
      </c>
      <c r="E24" s="26">
        <v>12172</v>
      </c>
      <c r="F24" s="26">
        <v>14921</v>
      </c>
      <c r="G24" s="27"/>
      <c r="H24" s="7"/>
      <c r="I24" s="28">
        <f t="shared" si="1"/>
        <v>1985</v>
      </c>
      <c r="J24" s="27">
        <f t="shared" si="1"/>
        <v>-3533</v>
      </c>
      <c r="K24" s="7"/>
      <c r="L24" s="124">
        <f t="shared" si="2"/>
        <v>-0.4851915304497848</v>
      </c>
      <c r="M24" s="27">
        <f t="shared" ca="1" si="3"/>
        <v>1.140202677112865E-6</v>
      </c>
      <c r="N24" s="44"/>
      <c r="O24" s="44"/>
      <c r="P24" s="7"/>
      <c r="Q24" s="28">
        <f t="shared" ca="1" si="4"/>
        <v>1989.2401127854459</v>
      </c>
      <c r="R24" s="27">
        <f t="shared" ca="1" si="5"/>
        <v>-3569.9536150952695</v>
      </c>
      <c r="S24" s="7"/>
      <c r="T24" s="28">
        <f t="shared" ca="1" si="6"/>
        <v>-0.48331475420655357</v>
      </c>
      <c r="U24" s="27">
        <f t="shared" ca="1" si="7"/>
        <v>-0.8711743034647369</v>
      </c>
      <c r="V24" s="7"/>
      <c r="W24" s="28">
        <f t="shared" ca="1" si="8"/>
        <v>-0.48412372771654572</v>
      </c>
      <c r="X24" s="27">
        <f t="shared" ca="1" si="11"/>
        <v>22.539005824757396</v>
      </c>
      <c r="Y24" s="7"/>
      <c r="Z24" s="28">
        <f t="shared" si="12"/>
        <v>22.778999999999996</v>
      </c>
      <c r="AA24" s="27">
        <f t="shared" si="9"/>
        <v>0.39756855031178823</v>
      </c>
      <c r="AB24" s="7"/>
      <c r="AC24" s="28">
        <f t="shared" ca="1" si="0"/>
        <v>-0.23999417524260025</v>
      </c>
      <c r="AD24" s="27">
        <f t="shared" ca="1" si="10"/>
        <v>-2.4538307285638439E-2</v>
      </c>
      <c r="AE24" s="7">
        <v>145</v>
      </c>
    </row>
    <row r="25" spans="1:31" s="26" customFormat="1" x14ac:dyDescent="0.25">
      <c r="A25" s="26">
        <v>5</v>
      </c>
      <c r="B25" s="26">
        <v>614</v>
      </c>
      <c r="C25" s="26">
        <v>14330</v>
      </c>
      <c r="D25" s="26">
        <v>11506</v>
      </c>
      <c r="E25" s="26">
        <v>12012</v>
      </c>
      <c r="F25" s="26">
        <v>14825</v>
      </c>
      <c r="G25" s="27"/>
      <c r="H25" s="7"/>
      <c r="I25" s="28">
        <f t="shared" si="1"/>
        <v>2318</v>
      </c>
      <c r="J25" s="27">
        <f t="shared" si="1"/>
        <v>-3319</v>
      </c>
      <c r="K25" s="7"/>
      <c r="L25" s="124">
        <f t="shared" si="2"/>
        <v>-0.56691499077972729</v>
      </c>
      <c r="M25" s="27">
        <f t="shared" ca="1" si="3"/>
        <v>3.7346597461887862E-6</v>
      </c>
      <c r="N25" s="44"/>
      <c r="O25" s="44"/>
      <c r="P25" s="7"/>
      <c r="Q25" s="28">
        <f t="shared" ca="1" si="4"/>
        <v>2322.2401127854459</v>
      </c>
      <c r="R25" s="27">
        <f t="shared" ca="1" si="5"/>
        <v>-3355.9536150952695</v>
      </c>
      <c r="S25" s="7"/>
      <c r="T25" s="28">
        <f t="shared" ca="1" si="6"/>
        <v>-0.56422193686205502</v>
      </c>
      <c r="U25" s="27">
        <f t="shared" ca="1" si="7"/>
        <v>-0.8189519720167473</v>
      </c>
      <c r="V25" s="7"/>
      <c r="W25" s="28">
        <f t="shared" ca="1" si="8"/>
        <v>-0.56498246400211494</v>
      </c>
      <c r="X25" s="27">
        <f t="shared" ca="1" si="11"/>
        <v>28.078667759781752</v>
      </c>
      <c r="Y25" s="7"/>
      <c r="Z25" s="28">
        <f t="shared" si="12"/>
        <v>28.304999999999996</v>
      </c>
      <c r="AA25" s="27">
        <f t="shared" si="9"/>
        <v>0.49401544477699488</v>
      </c>
      <c r="AB25" s="7"/>
      <c r="AC25" s="28">
        <f t="shared" ca="1" si="0"/>
        <v>-0.22633224021824461</v>
      </c>
      <c r="AD25" s="27">
        <f t="shared" ca="1" si="10"/>
        <v>-2.7500308429324605E-2</v>
      </c>
      <c r="AE25" s="7">
        <v>144</v>
      </c>
    </row>
    <row r="26" spans="1:31" s="26" customFormat="1" x14ac:dyDescent="0.25">
      <c r="A26" s="26">
        <v>6</v>
      </c>
      <c r="B26" s="26">
        <v>634</v>
      </c>
      <c r="C26" s="26">
        <v>14486</v>
      </c>
      <c r="D26" s="26">
        <v>11618</v>
      </c>
      <c r="E26" s="26">
        <v>11837</v>
      </c>
      <c r="F26" s="26">
        <v>14692</v>
      </c>
      <c r="G26" s="27"/>
      <c r="H26" s="7"/>
      <c r="I26" s="28">
        <f t="shared" si="1"/>
        <v>2649</v>
      </c>
      <c r="J26" s="27">
        <f t="shared" si="1"/>
        <v>-3074</v>
      </c>
      <c r="K26" s="7"/>
      <c r="L26" s="124">
        <f t="shared" si="2"/>
        <v>-0.64576271271119867</v>
      </c>
      <c r="M26" s="27">
        <f t="shared" ca="1" si="3"/>
        <v>1.7178093824843729E-7</v>
      </c>
      <c r="N26" s="44"/>
      <c r="O26" s="44"/>
      <c r="P26" s="7"/>
      <c r="Q26" s="28">
        <f t="shared" ca="1" si="4"/>
        <v>2653.2401127854459</v>
      </c>
      <c r="R26" s="27">
        <f t="shared" ca="1" si="5"/>
        <v>-3110.9536150952695</v>
      </c>
      <c r="S26" s="7"/>
      <c r="T26" s="28">
        <f t="shared" ca="1" si="6"/>
        <v>-0.64464319049259844</v>
      </c>
      <c r="U26" s="27">
        <f t="shared" ca="1" si="7"/>
        <v>-0.75916472339638552</v>
      </c>
      <c r="V26" s="7"/>
      <c r="W26" s="28">
        <f t="shared" ca="1" si="8"/>
        <v>-0.64534824807067015</v>
      </c>
      <c r="X26" s="27">
        <f t="shared" ca="1" si="11"/>
        <v>33.844554534313772</v>
      </c>
      <c r="Y26" s="7"/>
      <c r="Z26" s="28">
        <f t="shared" si="12"/>
        <v>34.010999999999996</v>
      </c>
      <c r="AA26" s="27">
        <f t="shared" si="9"/>
        <v>0.5936039318957913</v>
      </c>
      <c r="AB26" s="7"/>
      <c r="AC26" s="28">
        <f t="shared" ca="1" si="0"/>
        <v>-0.16644546568622332</v>
      </c>
      <c r="AD26" s="27">
        <f t="shared" ca="1" si="10"/>
        <v>2.2323692528686934E-2</v>
      </c>
      <c r="AE26" s="7">
        <v>143</v>
      </c>
    </row>
    <row r="27" spans="1:31" s="26" customFormat="1" x14ac:dyDescent="0.25">
      <c r="A27" s="26">
        <v>7</v>
      </c>
      <c r="B27" s="26">
        <v>617</v>
      </c>
      <c r="C27" s="26">
        <v>14631</v>
      </c>
      <c r="D27" s="26">
        <v>11759</v>
      </c>
      <c r="E27" s="26">
        <v>11695</v>
      </c>
      <c r="F27" s="26">
        <v>14562</v>
      </c>
      <c r="G27" s="27"/>
      <c r="H27" s="7"/>
      <c r="I27" s="28">
        <f t="shared" si="1"/>
        <v>2936</v>
      </c>
      <c r="J27" s="27">
        <f t="shared" si="1"/>
        <v>-2803</v>
      </c>
      <c r="K27" s="7"/>
      <c r="L27" s="124">
        <f t="shared" si="2"/>
        <v>-0.71635819899898823</v>
      </c>
      <c r="M27" s="27">
        <f t="shared" ca="1" si="3"/>
        <v>1.7969409448217016E-6</v>
      </c>
      <c r="N27" s="44"/>
      <c r="O27" s="44"/>
      <c r="P27" s="7"/>
      <c r="Q27" s="28">
        <f t="shared" ca="1" si="4"/>
        <v>2940.2401127854459</v>
      </c>
      <c r="R27" s="27">
        <f t="shared" ca="1" si="5"/>
        <v>-2839.9536150952695</v>
      </c>
      <c r="S27" s="7"/>
      <c r="T27" s="28">
        <f t="shared" ca="1" si="6"/>
        <v>-0.71437400557406661</v>
      </c>
      <c r="U27" s="27">
        <f t="shared" ca="1" si="7"/>
        <v>-0.69303270553467911</v>
      </c>
      <c r="V27" s="7"/>
      <c r="W27" s="28">
        <f t="shared" ca="1" si="8"/>
        <v>-0.71501769873982313</v>
      </c>
      <c r="X27" s="27">
        <f t="shared" ca="1" si="11"/>
        <v>39.371997713640667</v>
      </c>
      <c r="Y27" s="7"/>
      <c r="Z27" s="28">
        <f t="shared" si="12"/>
        <v>39.563999999999993</v>
      </c>
      <c r="AA27" s="27">
        <f t="shared" si="9"/>
        <v>0.69052206525903637</v>
      </c>
      <c r="AB27" s="7"/>
      <c r="AC27" s="28">
        <f t="shared" ca="1" si="0"/>
        <v>-0.19200228635932604</v>
      </c>
      <c r="AD27" s="27">
        <f t="shared" ca="1" si="10"/>
        <v>6.1550494115181209E-4</v>
      </c>
      <c r="AE27" s="7">
        <v>142</v>
      </c>
    </row>
    <row r="28" spans="1:31" s="26" customFormat="1" x14ac:dyDescent="0.25">
      <c r="A28" s="26">
        <v>8</v>
      </c>
      <c r="B28" s="26">
        <v>625</v>
      </c>
      <c r="C28" s="26">
        <v>14763</v>
      </c>
      <c r="D28" s="26">
        <v>11915</v>
      </c>
      <c r="E28" s="26">
        <v>11560</v>
      </c>
      <c r="F28" s="26">
        <v>14410</v>
      </c>
      <c r="G28" s="27"/>
      <c r="H28" s="7"/>
      <c r="I28" s="28">
        <f t="shared" si="1"/>
        <v>3203</v>
      </c>
      <c r="J28" s="27">
        <f t="shared" si="1"/>
        <v>-2495</v>
      </c>
      <c r="K28" s="7"/>
      <c r="L28" s="124">
        <f t="shared" si="2"/>
        <v>-0.78101106227130646</v>
      </c>
      <c r="M28" s="27">
        <f t="shared" ca="1" si="3"/>
        <v>1.4198807118527866E-6</v>
      </c>
      <c r="N28" s="44"/>
      <c r="O28" s="44"/>
      <c r="P28" s="7"/>
      <c r="Q28" s="28">
        <f t="shared" ca="1" si="4"/>
        <v>3207.2401127854459</v>
      </c>
      <c r="R28" s="27">
        <f t="shared" ca="1" si="5"/>
        <v>-2531.9536150952695</v>
      </c>
      <c r="S28" s="7"/>
      <c r="T28" s="28">
        <f t="shared" ca="1" si="6"/>
        <v>-0.77924553040595512</v>
      </c>
      <c r="U28" s="27">
        <f t="shared" ca="1" si="7"/>
        <v>-0.61787159298336702</v>
      </c>
      <c r="V28" s="7"/>
      <c r="W28" s="28">
        <f t="shared" ca="1" si="8"/>
        <v>-0.77981947479577107</v>
      </c>
      <c r="X28" s="27">
        <f t="shared" ca="1" si="11"/>
        <v>45.086750326207152</v>
      </c>
      <c r="Y28" s="7"/>
      <c r="Z28" s="28">
        <f t="shared" si="12"/>
        <v>45.188999999999993</v>
      </c>
      <c r="AA28" s="27">
        <f t="shared" si="9"/>
        <v>0.7886968356837174</v>
      </c>
      <c r="AB28" s="7"/>
      <c r="AC28" s="28">
        <f t="shared" ca="1" si="0"/>
        <v>-0.10224967379284067</v>
      </c>
      <c r="AD28" s="27">
        <f t="shared" ca="1" si="10"/>
        <v>5.4523019077095114E-3</v>
      </c>
      <c r="AE28" s="7">
        <v>141</v>
      </c>
    </row>
    <row r="29" spans="1:31" s="26" customFormat="1" x14ac:dyDescent="0.25">
      <c r="A29" s="26">
        <v>9</v>
      </c>
      <c r="B29" s="26">
        <v>644</v>
      </c>
      <c r="C29" s="26">
        <v>14885</v>
      </c>
      <c r="D29" s="26">
        <v>12080</v>
      </c>
      <c r="E29" s="26">
        <v>11442</v>
      </c>
      <c r="F29" s="26">
        <v>14240</v>
      </c>
      <c r="G29" s="27"/>
      <c r="H29" s="7"/>
      <c r="I29" s="28">
        <f t="shared" si="1"/>
        <v>3443</v>
      </c>
      <c r="J29" s="27">
        <f t="shared" si="1"/>
        <v>-2160</v>
      </c>
      <c r="K29" s="7"/>
      <c r="L29" s="124">
        <f t="shared" si="2"/>
        <v>-0.83975475699813373</v>
      </c>
      <c r="M29" s="27">
        <f t="shared" ca="1" si="3"/>
        <v>2.8888699559234395E-6</v>
      </c>
      <c r="N29" s="44"/>
      <c r="O29" s="44"/>
      <c r="P29" s="7"/>
      <c r="Q29" s="28">
        <f t="shared" ca="1" si="4"/>
        <v>3447.2401127854459</v>
      </c>
      <c r="R29" s="27">
        <f t="shared" ca="1" si="5"/>
        <v>-2196.9536150952695</v>
      </c>
      <c r="S29" s="7"/>
      <c r="T29" s="28">
        <f t="shared" ca="1" si="6"/>
        <v>-0.83755701340091115</v>
      </c>
      <c r="U29" s="27">
        <f t="shared" ca="1" si="7"/>
        <v>-0.5361216816045048</v>
      </c>
      <c r="V29" s="7"/>
      <c r="W29" s="28">
        <f t="shared" ca="1" si="8"/>
        <v>-0.83805508939653528</v>
      </c>
      <c r="X29" s="27">
        <f t="shared" ca="1" si="11"/>
        <v>50.869553647852513</v>
      </c>
      <c r="Y29" s="7"/>
      <c r="Z29" s="28">
        <f t="shared" si="12"/>
        <v>50.984999999999992</v>
      </c>
      <c r="AA29" s="27">
        <f t="shared" si="9"/>
        <v>0.88985611912930884</v>
      </c>
      <c r="AB29" s="7"/>
      <c r="AC29" s="28">
        <f t="shared" ca="1" si="0"/>
        <v>-0.11544635214747956</v>
      </c>
      <c r="AD29" s="27">
        <f t="shared" ca="1" si="10"/>
        <v>5.1554547005650875E-2</v>
      </c>
      <c r="AE29" s="7">
        <v>140</v>
      </c>
    </row>
    <row r="30" spans="1:31" s="26" customFormat="1" x14ac:dyDescent="0.25">
      <c r="A30" s="26">
        <v>10</v>
      </c>
      <c r="B30" s="26">
        <v>635</v>
      </c>
      <c r="C30" s="26">
        <v>14984</v>
      </c>
      <c r="D30" s="26">
        <v>12258</v>
      </c>
      <c r="E30" s="26">
        <v>11334</v>
      </c>
      <c r="F30" s="26">
        <v>14057</v>
      </c>
      <c r="G30" s="27"/>
      <c r="H30" s="7"/>
      <c r="I30" s="28">
        <f t="shared" si="1"/>
        <v>3650</v>
      </c>
      <c r="J30" s="27">
        <f t="shared" si="1"/>
        <v>-1799</v>
      </c>
      <c r="K30" s="7"/>
      <c r="L30" s="124">
        <f t="shared" si="2"/>
        <v>-0.88927229168911393</v>
      </c>
      <c r="M30" s="27">
        <f t="shared" ca="1" si="3"/>
        <v>1.0106488038006909E-6</v>
      </c>
      <c r="N30" s="44"/>
      <c r="O30" s="44"/>
      <c r="P30" s="7"/>
      <c r="Q30" s="28">
        <f t="shared" ca="1" si="4"/>
        <v>3654.2401127854459</v>
      </c>
      <c r="R30" s="27">
        <f t="shared" ca="1" si="5"/>
        <v>-1835.9536150952695</v>
      </c>
      <c r="S30" s="7"/>
      <c r="T30" s="28">
        <f t="shared" ca="1" si="6"/>
        <v>-0.88785066748406072</v>
      </c>
      <c r="U30" s="27">
        <f t="shared" ca="1" si="7"/>
        <v>-0.44802700098429815</v>
      </c>
      <c r="V30" s="7"/>
      <c r="W30" s="28">
        <f t="shared" ca="1" si="8"/>
        <v>-0.88826698138686855</v>
      </c>
      <c r="X30" s="27">
        <f t="shared" ca="1" si="11"/>
        <v>56.711853728369078</v>
      </c>
      <c r="Y30" s="7"/>
      <c r="Z30" s="28">
        <f t="shared" si="12"/>
        <v>56.699999999999989</v>
      </c>
      <c r="AA30" s="27">
        <f t="shared" si="9"/>
        <v>0.98960168588078468</v>
      </c>
      <c r="AB30" s="7"/>
      <c r="AC30" s="28">
        <f t="shared" ca="1" si="0"/>
        <v>1.1853728369089822E-2</v>
      </c>
      <c r="AD30" s="27">
        <f t="shared" ca="1" si="10"/>
        <v>-3.6466539298800171E-2</v>
      </c>
      <c r="AE30" s="7">
        <v>139</v>
      </c>
    </row>
    <row r="31" spans="1:31" s="26" customFormat="1" x14ac:dyDescent="0.25">
      <c r="A31" s="26">
        <v>11</v>
      </c>
      <c r="B31" s="26">
        <v>620</v>
      </c>
      <c r="C31" s="26">
        <v>15069</v>
      </c>
      <c r="D31" s="26">
        <v>12440</v>
      </c>
      <c r="E31" s="26">
        <v>11252</v>
      </c>
      <c r="F31" s="26">
        <v>13880</v>
      </c>
      <c r="G31" s="27"/>
      <c r="H31" s="7"/>
      <c r="I31" s="28">
        <f t="shared" si="1"/>
        <v>3817</v>
      </c>
      <c r="J31" s="27">
        <f t="shared" si="1"/>
        <v>-1440</v>
      </c>
      <c r="K31" s="7"/>
      <c r="L31" s="124">
        <f t="shared" si="2"/>
        <v>-0.92909307452511669</v>
      </c>
      <c r="M31" s="27">
        <f t="shared" ca="1" si="3"/>
        <v>1.1044504969572529E-7</v>
      </c>
      <c r="N31" s="44"/>
      <c r="O31" s="44"/>
      <c r="P31" s="7"/>
      <c r="Q31" s="28">
        <f t="shared" ca="1" si="4"/>
        <v>3821.2401127854459</v>
      </c>
      <c r="R31" s="27">
        <f t="shared" ca="1" si="5"/>
        <v>-1476.9536150952695</v>
      </c>
      <c r="S31" s="7"/>
      <c r="T31" s="28">
        <f t="shared" ca="1" si="6"/>
        <v>-0.92842574106805087</v>
      </c>
      <c r="U31" s="27">
        <f t="shared" ca="1" si="7"/>
        <v>-0.36042037953650258</v>
      </c>
      <c r="V31" s="7"/>
      <c r="W31" s="28">
        <f t="shared" ca="1" si="8"/>
        <v>-0.92876074178568868</v>
      </c>
      <c r="X31" s="27">
        <f t="shared" ca="1" si="11"/>
        <v>62.267931401619421</v>
      </c>
      <c r="Y31" s="7"/>
      <c r="Z31" s="28">
        <f t="shared" si="12"/>
        <v>62.279999999999987</v>
      </c>
      <c r="AA31" s="27">
        <f t="shared" si="9"/>
        <v>1.0869910581420681</v>
      </c>
      <c r="AB31" s="7"/>
      <c r="AC31" s="28">
        <f t="shared" ca="1" si="0"/>
        <v>-1.2068598380565732E-2</v>
      </c>
      <c r="AD31" s="27">
        <f t="shared" ca="1" si="10"/>
        <v>3.4056999936638022E-3</v>
      </c>
      <c r="AE31" s="7">
        <v>138</v>
      </c>
    </row>
    <row r="32" spans="1:31" s="26" customFormat="1" x14ac:dyDescent="0.25">
      <c r="A32" s="26">
        <v>12</v>
      </c>
      <c r="B32" s="26">
        <v>626</v>
      </c>
      <c r="C32" s="26">
        <v>15130</v>
      </c>
      <c r="D32" s="26">
        <v>12629</v>
      </c>
      <c r="E32" s="26">
        <v>11185</v>
      </c>
      <c r="F32" s="26">
        <v>13688</v>
      </c>
      <c r="G32" s="27"/>
      <c r="H32" s="7"/>
      <c r="I32" s="28">
        <f t="shared" si="1"/>
        <v>3945</v>
      </c>
      <c r="J32" s="27">
        <f t="shared" si="1"/>
        <v>-1059</v>
      </c>
      <c r="K32" s="7"/>
      <c r="L32" s="124">
        <f t="shared" si="2"/>
        <v>-0.96036376867650675</v>
      </c>
      <c r="M32" s="27">
        <f t="shared" ca="1" si="3"/>
        <v>3.4794734148936998E-7</v>
      </c>
      <c r="N32" s="44"/>
      <c r="O32" s="44"/>
      <c r="P32" s="7"/>
      <c r="Q32" s="28">
        <f t="shared" ca="1" si="4"/>
        <v>3949.2401127854459</v>
      </c>
      <c r="R32" s="27">
        <f t="shared" ca="1" si="5"/>
        <v>-1095.9536150952695</v>
      </c>
      <c r="S32" s="7"/>
      <c r="T32" s="28">
        <f t="shared" ca="1" si="6"/>
        <v>-0.95952519866536079</v>
      </c>
      <c r="U32" s="27">
        <f t="shared" ca="1" si="7"/>
        <v>-0.26744510719218473</v>
      </c>
      <c r="V32" s="7"/>
      <c r="W32" s="28">
        <f t="shared" ca="1" si="8"/>
        <v>-0.95977389806231295</v>
      </c>
      <c r="X32" s="27">
        <f t="shared" ca="1" si="11"/>
        <v>67.906743480123055</v>
      </c>
      <c r="Y32" s="7"/>
      <c r="Z32" s="28">
        <f t="shared" si="12"/>
        <v>67.913999999999987</v>
      </c>
      <c r="AA32" s="27">
        <f t="shared" si="9"/>
        <v>1.1853229081994288</v>
      </c>
      <c r="AB32" s="7"/>
      <c r="AC32" s="28">
        <f t="shared" ca="1" si="0"/>
        <v>-7.2565198769325434E-3</v>
      </c>
      <c r="AD32" s="27">
        <f t="shared" ca="1" si="10"/>
        <v>-2.2669220026543258E-2</v>
      </c>
      <c r="AE32" s="7">
        <v>137</v>
      </c>
    </row>
    <row r="33" spans="1:31" s="26" customFormat="1" x14ac:dyDescent="0.25">
      <c r="A33" s="26">
        <v>13</v>
      </c>
      <c r="B33" s="26">
        <v>597</v>
      </c>
      <c r="C33" s="26">
        <v>15170</v>
      </c>
      <c r="D33" s="26">
        <v>12811</v>
      </c>
      <c r="E33" s="26">
        <v>11135</v>
      </c>
      <c r="F33" s="26">
        <v>13495</v>
      </c>
      <c r="G33" s="27"/>
      <c r="H33" s="7"/>
      <c r="I33" s="28">
        <f t="shared" si="1"/>
        <v>4035</v>
      </c>
      <c r="J33" s="27">
        <f t="shared" si="1"/>
        <v>-684</v>
      </c>
      <c r="K33" s="7"/>
      <c r="L33" s="124">
        <f t="shared" si="2"/>
        <v>-0.98154456747238095</v>
      </c>
      <c r="M33" s="27">
        <f t="shared" ca="1" si="3"/>
        <v>1.2523178242516995E-10</v>
      </c>
      <c r="N33" s="44"/>
      <c r="O33" s="44"/>
      <c r="P33" s="7"/>
      <c r="Q33" s="28">
        <f t="shared" ca="1" si="4"/>
        <v>4039.2401127854459</v>
      </c>
      <c r="R33" s="27">
        <f t="shared" ca="1" si="5"/>
        <v>-720.95361509526947</v>
      </c>
      <c r="S33" s="7"/>
      <c r="T33" s="28">
        <f t="shared" ca="1" si="6"/>
        <v>-0.98139200478846922</v>
      </c>
      <c r="U33" s="27">
        <f t="shared" ca="1" si="7"/>
        <v>-0.17593401236510023</v>
      </c>
      <c r="V33" s="7"/>
      <c r="W33" s="28">
        <f t="shared" ca="1" si="8"/>
        <v>-0.98155575817309293</v>
      </c>
      <c r="X33" s="27">
        <f t="shared" ca="1" si="11"/>
        <v>73.315678982520012</v>
      </c>
      <c r="Y33" s="7"/>
      <c r="Z33" s="28">
        <f t="shared" si="12"/>
        <v>73.286999999999992</v>
      </c>
      <c r="AA33" s="27">
        <f t="shared" si="9"/>
        <v>1.2790994489090841</v>
      </c>
      <c r="AB33" s="7"/>
      <c r="AC33" s="28">
        <f t="shared" ca="1" si="0"/>
        <v>2.8678982520020213E-2</v>
      </c>
      <c r="AD33" s="27">
        <f t="shared" ca="1" si="10"/>
        <v>-1.8550703973971849E-2</v>
      </c>
      <c r="AE33" s="7">
        <v>136</v>
      </c>
    </row>
    <row r="34" spans="1:31" s="26" customFormat="1" x14ac:dyDescent="0.25">
      <c r="A34" s="26">
        <v>14</v>
      </c>
      <c r="B34" s="26">
        <v>622</v>
      </c>
      <c r="C34" s="26">
        <v>15206</v>
      </c>
      <c r="D34" s="26">
        <v>13020</v>
      </c>
      <c r="E34" s="26">
        <v>11113</v>
      </c>
      <c r="F34" s="26">
        <v>13308</v>
      </c>
      <c r="G34" s="27"/>
      <c r="H34" s="7"/>
      <c r="I34" s="28">
        <f t="shared" si="1"/>
        <v>4093</v>
      </c>
      <c r="J34" s="27">
        <f t="shared" si="1"/>
        <v>-288</v>
      </c>
      <c r="K34" s="7"/>
      <c r="L34" s="124">
        <f t="shared" si="2"/>
        <v>-0.99443452299470902</v>
      </c>
      <c r="M34" s="27">
        <f t="shared" ca="1" si="3"/>
        <v>1.2621849196554487E-6</v>
      </c>
      <c r="N34" s="44"/>
      <c r="O34" s="44"/>
      <c r="P34" s="7"/>
      <c r="Q34" s="28">
        <f t="shared" ca="1" si="4"/>
        <v>4097.2401127854464</v>
      </c>
      <c r="R34" s="27">
        <f t="shared" ca="1" si="5"/>
        <v>-324.95361509526947</v>
      </c>
      <c r="S34" s="7"/>
      <c r="T34" s="28">
        <f t="shared" ca="1" si="6"/>
        <v>-0.99548394651225036</v>
      </c>
      <c r="U34" s="27">
        <f t="shared" ca="1" si="7"/>
        <v>-7.9298296227698989E-2</v>
      </c>
      <c r="V34" s="7"/>
      <c r="W34" s="28">
        <f t="shared" ca="1" si="8"/>
        <v>-0.99555799302975911</v>
      </c>
      <c r="X34" s="27">
        <f t="shared" ca="1" si="11"/>
        <v>78.923351618982906</v>
      </c>
      <c r="Y34" s="7"/>
      <c r="Z34" s="28">
        <f t="shared" si="12"/>
        <v>78.884999999999991</v>
      </c>
      <c r="AA34" s="27">
        <f t="shared" si="9"/>
        <v>1.3768029804357267</v>
      </c>
      <c r="AB34" s="7"/>
      <c r="AC34" s="28">
        <f t="shared" ca="1" si="0"/>
        <v>3.835161898291517E-2</v>
      </c>
      <c r="AD34" s="27">
        <f t="shared" ca="1" si="10"/>
        <v>-3.3570485716936105E-2</v>
      </c>
      <c r="AE34" s="7">
        <v>135</v>
      </c>
    </row>
    <row r="35" spans="1:31" s="26" customFormat="1" x14ac:dyDescent="0.25">
      <c r="A35" s="26">
        <v>15</v>
      </c>
      <c r="B35" s="26">
        <v>630</v>
      </c>
      <c r="C35" s="26">
        <v>15203</v>
      </c>
      <c r="D35" s="26">
        <v>13213</v>
      </c>
      <c r="E35" s="26">
        <v>11097</v>
      </c>
      <c r="F35" s="26">
        <v>13100</v>
      </c>
      <c r="G35" s="27"/>
      <c r="H35" s="7"/>
      <c r="I35" s="28">
        <f t="shared" si="1"/>
        <v>4106</v>
      </c>
      <c r="J35" s="27">
        <f t="shared" si="1"/>
        <v>113</v>
      </c>
      <c r="K35" s="7"/>
      <c r="L35" s="124">
        <f t="shared" si="2"/>
        <v>-0.99781973490301934</v>
      </c>
      <c r="M35" s="27">
        <f t="shared" ca="1" si="3"/>
        <v>6.4955938583941753E-7</v>
      </c>
      <c r="N35" s="44"/>
      <c r="O35" s="44"/>
      <c r="P35" s="7"/>
      <c r="Q35" s="28">
        <f t="shared" ca="1" si="4"/>
        <v>4110.2401127854464</v>
      </c>
      <c r="R35" s="27">
        <f t="shared" ca="1" si="5"/>
        <v>76.04638490473053</v>
      </c>
      <c r="S35" s="7"/>
      <c r="T35" s="28">
        <f t="shared" ca="1" si="6"/>
        <v>-0.99864248517447718</v>
      </c>
      <c r="U35" s="27">
        <f t="shared" ca="1" si="7"/>
        <v>1.8557567840730035E-2</v>
      </c>
      <c r="V35" s="7"/>
      <c r="W35" s="28">
        <f t="shared" ca="1" si="8"/>
        <v>-0.99862568737422308</v>
      </c>
      <c r="X35" s="27">
        <f t="shared" ca="1" si="11"/>
        <v>84.542077599386062</v>
      </c>
      <c r="Y35" s="7"/>
      <c r="Z35" s="28">
        <f t="shared" si="12"/>
        <v>84.554999999999993</v>
      </c>
      <c r="AA35" s="27">
        <f t="shared" si="9"/>
        <v>1.4757631490238052</v>
      </c>
      <c r="AB35" s="7"/>
      <c r="AC35" s="28">
        <f t="shared" ca="1" si="0"/>
        <v>-1.2922400613931018E-2</v>
      </c>
      <c r="AD35" s="27">
        <f t="shared" ca="1" si="10"/>
        <v>-8.7586145605939691E-2</v>
      </c>
      <c r="AE35" s="7">
        <v>134</v>
      </c>
    </row>
    <row r="36" spans="1:31" s="26" customFormat="1" x14ac:dyDescent="0.25">
      <c r="A36" s="26">
        <v>16</v>
      </c>
      <c r="B36" s="26">
        <v>634</v>
      </c>
      <c r="C36" s="26">
        <v>15201</v>
      </c>
      <c r="D36" s="26">
        <v>13421</v>
      </c>
      <c r="E36" s="26">
        <v>11119</v>
      </c>
      <c r="F36" s="26">
        <v>12908</v>
      </c>
      <c r="G36" s="27"/>
      <c r="H36" s="7"/>
      <c r="I36" s="28">
        <f t="shared" si="1"/>
        <v>4082</v>
      </c>
      <c r="J36" s="27">
        <f t="shared" si="1"/>
        <v>513</v>
      </c>
      <c r="K36" s="7"/>
      <c r="L36" s="124">
        <f t="shared" si="2"/>
        <v>-0.99136830936331699</v>
      </c>
      <c r="M36" s="27">
        <f t="shared" ca="1" si="3"/>
        <v>1.7838489101501929E-6</v>
      </c>
      <c r="N36" s="44"/>
      <c r="O36" s="44"/>
      <c r="P36" s="7"/>
      <c r="Q36" s="28">
        <f t="shared" ca="1" si="4"/>
        <v>4086.2401127854459</v>
      </c>
      <c r="R36" s="27">
        <f t="shared" ca="1" si="5"/>
        <v>476.04638490473053</v>
      </c>
      <c r="S36" s="7"/>
      <c r="T36" s="28">
        <f t="shared" ca="1" si="6"/>
        <v>-0.99281133687498146</v>
      </c>
      <c r="U36" s="27">
        <f t="shared" ca="1" si="7"/>
        <v>0.1161694023229535</v>
      </c>
      <c r="V36" s="7"/>
      <c r="W36" s="28">
        <f t="shared" ca="1" si="8"/>
        <v>-0.99270391743088404</v>
      </c>
      <c r="X36" s="27">
        <f t="shared" ca="1" si="11"/>
        <v>90.152045059899137</v>
      </c>
      <c r="Y36" s="7"/>
      <c r="Z36" s="28">
        <f t="shared" si="12"/>
        <v>90.260999999999996</v>
      </c>
      <c r="AA36" s="27">
        <f t="shared" si="9"/>
        <v>1.5753516361426017</v>
      </c>
      <c r="AB36" s="7"/>
      <c r="AC36" s="28">
        <f t="shared" ca="1" si="0"/>
        <v>-0.10895494010085827</v>
      </c>
      <c r="AD36" s="27">
        <f t="shared" ca="1" si="10"/>
        <v>2.883565331922E-2</v>
      </c>
      <c r="AE36" s="7">
        <v>133</v>
      </c>
    </row>
    <row r="37" spans="1:31" s="26" customFormat="1" x14ac:dyDescent="0.25">
      <c r="A37" s="26">
        <v>17</v>
      </c>
      <c r="B37" s="26">
        <v>621</v>
      </c>
      <c r="C37" s="26">
        <v>15152</v>
      </c>
      <c r="D37" s="26">
        <v>13611</v>
      </c>
      <c r="E37" s="26">
        <v>11143</v>
      </c>
      <c r="F37" s="26">
        <v>12706</v>
      </c>
      <c r="G37" s="27"/>
      <c r="H37" s="7"/>
      <c r="I37" s="28">
        <f t="shared" si="1"/>
        <v>4009</v>
      </c>
      <c r="J37" s="27">
        <f t="shared" si="1"/>
        <v>905</v>
      </c>
      <c r="K37" s="7"/>
      <c r="L37" s="124">
        <f t="shared" si="2"/>
        <v>-0.97552304099540321</v>
      </c>
      <c r="M37" s="27">
        <f t="shared" ca="1" si="3"/>
        <v>4.1518352938347985E-7</v>
      </c>
      <c r="N37" s="44"/>
      <c r="O37" s="44"/>
      <c r="P37" s="7"/>
      <c r="Q37" s="28">
        <f t="shared" ca="1" si="4"/>
        <v>4013.2401127854459</v>
      </c>
      <c r="R37" s="27">
        <f t="shared" ca="1" si="5"/>
        <v>868.04638490473053</v>
      </c>
      <c r="S37" s="7"/>
      <c r="T37" s="28">
        <f t="shared" ca="1" si="6"/>
        <v>-0.97507492746401569</v>
      </c>
      <c r="U37" s="27">
        <f t="shared" ca="1" si="7"/>
        <v>0.21182900011553252</v>
      </c>
      <c r="V37" s="7"/>
      <c r="W37" s="28">
        <f t="shared" ca="1" si="8"/>
        <v>-0.97487869362838486</v>
      </c>
      <c r="X37" s="27">
        <f t="shared" ca="1" si="11"/>
        <v>95.736563569982138</v>
      </c>
      <c r="Y37" s="7"/>
      <c r="Z37" s="28">
        <f t="shared" si="12"/>
        <v>95.85</v>
      </c>
      <c r="AA37" s="27">
        <f t="shared" si="9"/>
        <v>1.6728980880365647</v>
      </c>
      <c r="AB37" s="7"/>
      <c r="AC37" s="28">
        <f t="shared" ca="1" si="0"/>
        <v>-0.11343643001785608</v>
      </c>
      <c r="AD37" s="27">
        <f t="shared" ca="1" si="10"/>
        <v>-8.8638331624508737E-3</v>
      </c>
      <c r="AE37" s="7">
        <v>132</v>
      </c>
    </row>
    <row r="38" spans="1:31" s="26" customFormat="1" x14ac:dyDescent="0.25">
      <c r="A38" s="26">
        <v>18</v>
      </c>
      <c r="B38" s="26">
        <v>636</v>
      </c>
      <c r="C38" s="26">
        <v>15105</v>
      </c>
      <c r="D38" s="26">
        <v>13809</v>
      </c>
      <c r="E38" s="26">
        <v>11200</v>
      </c>
      <c r="F38" s="26">
        <v>12508</v>
      </c>
      <c r="G38" s="27"/>
      <c r="H38" s="7"/>
      <c r="I38" s="28">
        <f t="shared" si="1"/>
        <v>3905</v>
      </c>
      <c r="J38" s="27">
        <f t="shared" si="1"/>
        <v>1301</v>
      </c>
      <c r="K38" s="7"/>
      <c r="L38" s="124">
        <f t="shared" si="2"/>
        <v>-0.94968188497838546</v>
      </c>
      <c r="M38" s="27">
        <f t="shared" ca="1" si="3"/>
        <v>2.5993331779281759E-8</v>
      </c>
      <c r="N38" s="44"/>
      <c r="O38" s="44"/>
      <c r="P38" s="7"/>
      <c r="Q38" s="28">
        <f t="shared" ca="1" si="4"/>
        <v>3909.2401127854459</v>
      </c>
      <c r="R38" s="27">
        <f t="shared" ca="1" si="5"/>
        <v>1264.0463849047305</v>
      </c>
      <c r="S38" s="7"/>
      <c r="T38" s="28">
        <f t="shared" ca="1" si="6"/>
        <v>-0.94980661816620138</v>
      </c>
      <c r="U38" s="27">
        <f t="shared" ca="1" si="7"/>
        <v>0.30846471625293376</v>
      </c>
      <c r="V38" s="7"/>
      <c r="W38" s="28">
        <f t="shared" ca="1" si="8"/>
        <v>-0.94952066050202011</v>
      </c>
      <c r="X38" s="27">
        <f t="shared" ca="1" si="11"/>
        <v>101.47456022043207</v>
      </c>
      <c r="Y38" s="7"/>
      <c r="Z38" s="28">
        <f t="shared" si="12"/>
        <v>101.574</v>
      </c>
      <c r="AA38" s="27">
        <f t="shared" si="9"/>
        <v>1.7728007344207202</v>
      </c>
      <c r="AB38" s="7"/>
      <c r="AC38" s="28">
        <f t="shared" ca="1" si="0"/>
        <v>-9.9439779567930486E-2</v>
      </c>
      <c r="AD38" s="27">
        <f t="shared" ca="1" si="10"/>
        <v>-6.5756692723255128E-2</v>
      </c>
      <c r="AE38" s="7">
        <v>131</v>
      </c>
    </row>
    <row r="39" spans="1:31" s="26" customFormat="1" x14ac:dyDescent="0.25">
      <c r="A39" s="26">
        <v>19</v>
      </c>
      <c r="B39" s="26">
        <v>632</v>
      </c>
      <c r="C39" s="26">
        <v>15037</v>
      </c>
      <c r="D39" s="26">
        <v>13996</v>
      </c>
      <c r="E39" s="26">
        <v>11266</v>
      </c>
      <c r="F39" s="26">
        <v>12321</v>
      </c>
      <c r="G39" s="27"/>
      <c r="H39" s="7"/>
      <c r="I39" s="28">
        <f t="shared" si="1"/>
        <v>3771</v>
      </c>
      <c r="J39" s="27">
        <f t="shared" si="1"/>
        <v>1675</v>
      </c>
      <c r="K39" s="7"/>
      <c r="L39" s="124">
        <f t="shared" si="2"/>
        <v>-0.91462018397479594</v>
      </c>
      <c r="M39" s="27">
        <f t="shared" ca="1" si="3"/>
        <v>5.1007722816700387E-6</v>
      </c>
      <c r="N39" s="44"/>
      <c r="O39" s="44"/>
      <c r="P39" s="7"/>
      <c r="Q39" s="28">
        <f t="shared" ca="1" si="4"/>
        <v>3775.2401127854459</v>
      </c>
      <c r="R39" s="27">
        <f t="shared" ca="1" si="5"/>
        <v>1638.0463849047305</v>
      </c>
      <c r="S39" s="7"/>
      <c r="T39" s="28">
        <f t="shared" ca="1" si="6"/>
        <v>-0.91724937349401769</v>
      </c>
      <c r="U39" s="27">
        <f t="shared" ca="1" si="7"/>
        <v>0.39973178149381267</v>
      </c>
      <c r="V39" s="7"/>
      <c r="W39" s="28">
        <f t="shared" ca="1" si="8"/>
        <v>-0.91687867291248637</v>
      </c>
      <c r="X39" s="27">
        <f t="shared" ca="1" si="11"/>
        <v>107.0332336915427</v>
      </c>
      <c r="Y39" s="7"/>
      <c r="Z39" s="28">
        <f t="shared" si="12"/>
        <v>107.262</v>
      </c>
      <c r="AA39" s="27">
        <f t="shared" si="9"/>
        <v>1.8720750622741575</v>
      </c>
      <c r="AB39" s="7"/>
      <c r="AC39" s="28">
        <f t="shared" ca="1" si="0"/>
        <v>-0.22876630845729551</v>
      </c>
      <c r="AD39" s="27">
        <f t="shared" ca="1" si="10"/>
        <v>0.11552790015559822</v>
      </c>
      <c r="AE39" s="7">
        <v>130</v>
      </c>
    </row>
    <row r="40" spans="1:31" s="26" customFormat="1" x14ac:dyDescent="0.25">
      <c r="A40" s="26">
        <v>20</v>
      </c>
      <c r="B40" s="26">
        <v>611</v>
      </c>
      <c r="C40" s="26">
        <v>14951</v>
      </c>
      <c r="D40" s="26">
        <v>14180</v>
      </c>
      <c r="E40" s="26">
        <v>11357</v>
      </c>
      <c r="F40" s="26">
        <v>12147</v>
      </c>
      <c r="G40" s="27"/>
      <c r="H40" s="7"/>
      <c r="I40" s="28">
        <f t="shared" si="1"/>
        <v>3594</v>
      </c>
      <c r="J40" s="27">
        <f t="shared" si="1"/>
        <v>2033</v>
      </c>
      <c r="K40" s="7"/>
      <c r="L40" s="124">
        <f t="shared" si="2"/>
        <v>-0.87215563780611116</v>
      </c>
      <c r="M40" s="27">
        <f t="shared" ca="1" si="3"/>
        <v>2.6804033533531835E-6</v>
      </c>
      <c r="N40" s="44"/>
      <c r="O40" s="44"/>
      <c r="P40" s="7"/>
      <c r="Q40" s="28">
        <f t="shared" ca="1" si="4"/>
        <v>3598.2401127854459</v>
      </c>
      <c r="R40" s="27">
        <f t="shared" ca="1" si="5"/>
        <v>1996.0463849047305</v>
      </c>
      <c r="S40" s="7"/>
      <c r="T40" s="28">
        <f t="shared" ca="1" si="6"/>
        <v>-0.87424465478523761</v>
      </c>
      <c r="U40" s="27">
        <f t="shared" ca="1" si="7"/>
        <v>0.48709437335540268</v>
      </c>
      <c r="V40" s="7"/>
      <c r="W40" s="28">
        <f t="shared" ca="1" si="8"/>
        <v>-0.87379283154948828</v>
      </c>
      <c r="X40" s="27">
        <f t="shared" ca="1" si="11"/>
        <v>112.61487561369876</v>
      </c>
      <c r="Y40" s="7"/>
      <c r="Z40" s="28">
        <f t="shared" si="12"/>
        <v>112.761</v>
      </c>
      <c r="AA40" s="27">
        <f t="shared" si="9"/>
        <v>1.9680507178413258</v>
      </c>
      <c r="AB40" s="7"/>
      <c r="AC40" s="28">
        <f t="shared" ca="1" si="0"/>
        <v>-0.14612438630123847</v>
      </c>
      <c r="AD40" s="27">
        <f t="shared" ca="1" si="10"/>
        <v>5.3590053991285913E-2</v>
      </c>
      <c r="AE40" s="7">
        <v>129</v>
      </c>
    </row>
    <row r="41" spans="1:31" s="26" customFormat="1" x14ac:dyDescent="0.25">
      <c r="A41" s="26">
        <v>21</v>
      </c>
      <c r="B41" s="26">
        <v>609</v>
      </c>
      <c r="C41" s="26">
        <v>14838</v>
      </c>
      <c r="D41" s="26">
        <v>14338</v>
      </c>
      <c r="E41" s="26">
        <v>11456</v>
      </c>
      <c r="F41" s="26">
        <v>11974</v>
      </c>
      <c r="G41" s="27"/>
      <c r="H41" s="7"/>
      <c r="I41" s="28">
        <f t="shared" si="1"/>
        <v>3382</v>
      </c>
      <c r="J41" s="27">
        <f t="shared" si="1"/>
        <v>2364</v>
      </c>
      <c r="K41" s="7"/>
      <c r="L41" s="124">
        <f t="shared" si="2"/>
        <v>-0.82184065347373558</v>
      </c>
      <c r="M41" s="27">
        <f t="shared" ca="1" si="3"/>
        <v>1.3593371921073493E-7</v>
      </c>
      <c r="N41" s="44"/>
      <c r="O41" s="44"/>
      <c r="P41" s="7"/>
      <c r="Q41" s="28">
        <f t="shared" ca="1" si="4"/>
        <v>3386.2401127854459</v>
      </c>
      <c r="R41" s="27">
        <f t="shared" ca="1" si="5"/>
        <v>2327.0463849047305</v>
      </c>
      <c r="S41" s="7"/>
      <c r="T41" s="28">
        <f t="shared" ca="1" si="6"/>
        <v>-0.82273617813969313</v>
      </c>
      <c r="U41" s="27">
        <f t="shared" ca="1" si="7"/>
        <v>0.5678681663894426</v>
      </c>
      <c r="V41" s="7"/>
      <c r="W41" s="28">
        <f t="shared" ca="1" si="8"/>
        <v>-0.82220934537656332</v>
      </c>
      <c r="X41" s="27">
        <f t="shared" ca="1" si="11"/>
        <v>118.10880252751463</v>
      </c>
      <c r="Y41" s="7"/>
      <c r="Z41" s="28">
        <f t="shared" si="12"/>
        <v>118.24199999999999</v>
      </c>
      <c r="AA41" s="27">
        <f t="shared" si="9"/>
        <v>2.063712214143135</v>
      </c>
      <c r="AB41" s="7"/>
      <c r="AC41" s="28">
        <f t="shared" ca="1" si="0"/>
        <v>-0.13319747248536373</v>
      </c>
      <c r="AD41" s="27">
        <f t="shared" ca="1" si="10"/>
        <v>5.0808472649265468E-2</v>
      </c>
      <c r="AE41" s="7">
        <v>128</v>
      </c>
    </row>
    <row r="42" spans="1:31" s="26" customFormat="1" x14ac:dyDescent="0.25">
      <c r="A42" s="26">
        <v>22</v>
      </c>
      <c r="B42" s="26">
        <v>629</v>
      </c>
      <c r="C42" s="26">
        <v>14712</v>
      </c>
      <c r="D42" s="26">
        <v>14499</v>
      </c>
      <c r="E42" s="26">
        <v>11572</v>
      </c>
      <c r="F42" s="26">
        <v>11814</v>
      </c>
      <c r="G42" s="27"/>
      <c r="H42" s="7"/>
      <c r="I42" s="28">
        <f t="shared" si="1"/>
        <v>3140</v>
      </c>
      <c r="J42" s="27">
        <f t="shared" si="1"/>
        <v>2685</v>
      </c>
      <c r="K42" s="7"/>
      <c r="L42" s="124">
        <f t="shared" si="2"/>
        <v>-0.76198924005138724</v>
      </c>
      <c r="M42" s="27">
        <f t="shared" ca="1" si="3"/>
        <v>1.8223545138108019E-6</v>
      </c>
      <c r="N42" s="44"/>
      <c r="O42" s="44"/>
      <c r="P42" s="7"/>
      <c r="Q42" s="28">
        <f t="shared" ca="1" si="4"/>
        <v>3144.2401127854459</v>
      </c>
      <c r="R42" s="27">
        <f t="shared" ca="1" si="5"/>
        <v>2648.0463849047305</v>
      </c>
      <c r="S42" s="7"/>
      <c r="T42" s="28">
        <f t="shared" ca="1" si="6"/>
        <v>-0.76393876611977918</v>
      </c>
      <c r="U42" s="27">
        <f t="shared" ca="1" si="7"/>
        <v>0.64620166356142694</v>
      </c>
      <c r="V42" s="7"/>
      <c r="W42" s="28">
        <f t="shared" ca="1" si="8"/>
        <v>-0.76333918616653806</v>
      </c>
      <c r="X42" s="27">
        <f t="shared" ca="1" si="11"/>
        <v>123.7269130751489</v>
      </c>
      <c r="Y42" s="7"/>
      <c r="Z42" s="28">
        <f t="shared" si="12"/>
        <v>123.90299999999999</v>
      </c>
      <c r="AA42" s="27">
        <f t="shared" si="9"/>
        <v>2.1625153030985342</v>
      </c>
      <c r="AB42" s="7"/>
      <c r="AC42" s="28">
        <f t="shared" ca="1" si="0"/>
        <v>-0.17608692485109145</v>
      </c>
      <c r="AD42" s="27">
        <f t="shared" ca="1" si="10"/>
        <v>0.16470628846093405</v>
      </c>
      <c r="AE42" s="7">
        <v>127</v>
      </c>
    </row>
    <row r="43" spans="1:31" s="26" customFormat="1" x14ac:dyDescent="0.25">
      <c r="A43" s="26">
        <v>23</v>
      </c>
      <c r="B43" s="26">
        <v>617</v>
      </c>
      <c r="C43" s="26">
        <v>14583</v>
      </c>
      <c r="D43" s="26">
        <v>14646</v>
      </c>
      <c r="E43" s="26">
        <v>11713</v>
      </c>
      <c r="F43" s="26">
        <v>11676</v>
      </c>
      <c r="G43" s="27"/>
      <c r="H43" s="7"/>
      <c r="I43" s="28">
        <f t="shared" si="1"/>
        <v>2870</v>
      </c>
      <c r="J43" s="27">
        <f t="shared" si="1"/>
        <v>2970</v>
      </c>
      <c r="K43" s="7"/>
      <c r="L43" s="124">
        <f t="shared" si="2"/>
        <v>-0.69605405972256251</v>
      </c>
      <c r="M43" s="27">
        <f t="shared" ca="1" si="3"/>
        <v>2.6247683190350047E-6</v>
      </c>
      <c r="N43" s="44"/>
      <c r="O43" s="44"/>
      <c r="P43" s="7"/>
      <c r="Q43" s="28">
        <f t="shared" ca="1" si="4"/>
        <v>2874.2401127854459</v>
      </c>
      <c r="R43" s="27">
        <f t="shared" ca="1" si="5"/>
        <v>2933.0463849047305</v>
      </c>
      <c r="S43" s="7"/>
      <c r="T43" s="28">
        <f t="shared" ca="1" si="6"/>
        <v>-0.69833834775045378</v>
      </c>
      <c r="U43" s="27">
        <f t="shared" ca="1" si="7"/>
        <v>0.71575009563001113</v>
      </c>
      <c r="V43" s="7"/>
      <c r="W43" s="28">
        <f t="shared" ca="1" si="8"/>
        <v>-0.69767417339728877</v>
      </c>
      <c r="X43" s="27">
        <f t="shared" ca="1" si="11"/>
        <v>129.21016770162134</v>
      </c>
      <c r="Y43" s="7"/>
      <c r="Z43" s="28">
        <f t="shared" si="12"/>
        <v>129.45599999999999</v>
      </c>
      <c r="AA43" s="27">
        <f t="shared" si="9"/>
        <v>2.2594334364617792</v>
      </c>
      <c r="AB43" s="7"/>
      <c r="AC43" s="28">
        <f t="shared" ca="1" si="0"/>
        <v>-0.24583229837864451</v>
      </c>
      <c r="AD43" s="27">
        <f t="shared" ca="1" si="10"/>
        <v>3.8852908447125856E-2</v>
      </c>
      <c r="AE43" s="7">
        <v>126</v>
      </c>
    </row>
    <row r="44" spans="1:31" s="26" customFormat="1" x14ac:dyDescent="0.25">
      <c r="A44" s="26">
        <v>24</v>
      </c>
      <c r="B44" s="26">
        <v>635</v>
      </c>
      <c r="C44" s="26">
        <v>14423</v>
      </c>
      <c r="D44" s="26">
        <v>14779</v>
      </c>
      <c r="E44" s="26">
        <v>11860</v>
      </c>
      <c r="F44" s="26">
        <v>11529</v>
      </c>
      <c r="G44" s="27"/>
      <c r="H44" s="7"/>
      <c r="I44" s="28">
        <f t="shared" si="1"/>
        <v>2563</v>
      </c>
      <c r="J44" s="27">
        <f t="shared" si="1"/>
        <v>3250</v>
      </c>
      <c r="K44" s="7"/>
      <c r="L44" s="124">
        <f t="shared" si="2"/>
        <v>-0.62138013665530778</v>
      </c>
      <c r="M44" s="27">
        <f t="shared" ca="1" si="3"/>
        <v>2.6911282911046088E-6</v>
      </c>
      <c r="N44" s="44"/>
      <c r="O44" s="44"/>
      <c r="P44" s="7"/>
      <c r="Q44" s="28">
        <f t="shared" ca="1" si="4"/>
        <v>2567.2401127854459</v>
      </c>
      <c r="R44" s="27">
        <f t="shared" ca="1" si="5"/>
        <v>3213.0463849047305</v>
      </c>
      <c r="S44" s="7"/>
      <c r="T44" s="28">
        <f t="shared" ca="1" si="6"/>
        <v>-0.62374824241940585</v>
      </c>
      <c r="U44" s="27">
        <f t="shared" ca="1" si="7"/>
        <v>0.78407837976756756</v>
      </c>
      <c r="V44" s="7"/>
      <c r="W44" s="28">
        <f t="shared" ca="1" si="8"/>
        <v>-0.62302060253154679</v>
      </c>
      <c r="X44" s="27">
        <f t="shared" ca="1" si="11"/>
        <v>135.0071745372037</v>
      </c>
      <c r="Y44" s="7"/>
      <c r="Z44" s="28">
        <f t="shared" si="12"/>
        <v>135.17099999999999</v>
      </c>
      <c r="AA44" s="27">
        <f t="shared" si="9"/>
        <v>2.3591790032132547</v>
      </c>
      <c r="AB44" s="7"/>
      <c r="AC44" s="28">
        <f t="shared" ca="1" si="0"/>
        <v>-0.16382546279629651</v>
      </c>
      <c r="AD44" s="27">
        <f t="shared" ca="1" si="10"/>
        <v>9.1998590384122281E-2</v>
      </c>
      <c r="AE44" s="7">
        <v>125</v>
      </c>
    </row>
    <row r="45" spans="1:31" s="26" customFormat="1" x14ac:dyDescent="0.25">
      <c r="A45" s="26">
        <v>25</v>
      </c>
      <c r="B45" s="26">
        <v>627</v>
      </c>
      <c r="C45" s="26">
        <v>14258</v>
      </c>
      <c r="D45" s="26">
        <v>14900</v>
      </c>
      <c r="E45" s="26">
        <v>12032</v>
      </c>
      <c r="F45" s="26">
        <v>11413</v>
      </c>
      <c r="G45" s="27"/>
      <c r="H45" s="7"/>
      <c r="I45" s="28">
        <f t="shared" si="1"/>
        <v>2226</v>
      </c>
      <c r="J45" s="27">
        <f t="shared" si="1"/>
        <v>3487</v>
      </c>
      <c r="K45" s="7"/>
      <c r="L45" s="124">
        <f t="shared" si="2"/>
        <v>-0.54158282909956157</v>
      </c>
      <c r="M45" s="27">
        <f t="shared" ca="1" si="3"/>
        <v>2.4501944865217023E-7</v>
      </c>
      <c r="N45" s="44"/>
      <c r="O45" s="44"/>
      <c r="P45" s="7"/>
      <c r="Q45" s="28">
        <f t="shared" ca="1" si="4"/>
        <v>2230.2401127854459</v>
      </c>
      <c r="R45" s="27">
        <f t="shared" ca="1" si="5"/>
        <v>3450.0463849047305</v>
      </c>
      <c r="S45" s="7"/>
      <c r="T45" s="28">
        <f t="shared" ca="1" si="6"/>
        <v>-0.54186920171398856</v>
      </c>
      <c r="U45" s="27">
        <f t="shared" ca="1" si="7"/>
        <v>0.84191339169828505</v>
      </c>
      <c r="V45" s="7"/>
      <c r="W45" s="28">
        <f t="shared" ca="1" si="8"/>
        <v>-0.54108783470701538</v>
      </c>
      <c r="X45" s="27">
        <f t="shared" ca="1" si="11"/>
        <v>140.74908841887441</v>
      </c>
      <c r="Y45" s="7"/>
      <c r="Z45" s="28">
        <f t="shared" si="12"/>
        <v>140.81399999999999</v>
      </c>
      <c r="AA45" s="27">
        <f t="shared" si="9"/>
        <v>2.4576679329032953</v>
      </c>
      <c r="AB45" s="7"/>
      <c r="AC45" s="28">
        <f t="shared" ca="1" si="0"/>
        <v>-6.4911581125585371E-2</v>
      </c>
      <c r="AD45" s="27">
        <f t="shared" ca="1" si="10"/>
        <v>-3.4927405355176688E-2</v>
      </c>
      <c r="AE45" s="7">
        <v>124</v>
      </c>
    </row>
    <row r="46" spans="1:31" s="26" customFormat="1" x14ac:dyDescent="0.25">
      <c r="A46" s="26">
        <v>26</v>
      </c>
      <c r="B46" s="26">
        <v>639</v>
      </c>
      <c r="C46" s="26">
        <v>14082</v>
      </c>
      <c r="D46" s="26">
        <v>15007</v>
      </c>
      <c r="E46" s="26">
        <v>12212</v>
      </c>
      <c r="F46" s="26">
        <v>11314</v>
      </c>
      <c r="G46" s="27"/>
      <c r="H46" s="7"/>
      <c r="I46" s="28">
        <f t="shared" si="1"/>
        <v>1870</v>
      </c>
      <c r="J46" s="27">
        <f t="shared" si="1"/>
        <v>3693</v>
      </c>
      <c r="K46" s="7"/>
      <c r="L46" s="124">
        <f t="shared" si="2"/>
        <v>-0.45486304144435497</v>
      </c>
      <c r="M46" s="27">
        <f t="shared" ca="1" si="3"/>
        <v>1.0066615777501206E-7</v>
      </c>
      <c r="N46" s="44"/>
      <c r="O46" s="44"/>
      <c r="P46" s="7"/>
      <c r="Q46" s="28">
        <f t="shared" ca="1" si="4"/>
        <v>1874.2401127854459</v>
      </c>
      <c r="R46" s="27">
        <f t="shared" ca="1" si="5"/>
        <v>3656.0463849047305</v>
      </c>
      <c r="S46" s="7"/>
      <c r="T46" s="28">
        <f t="shared" ca="1" si="6"/>
        <v>-0.45537383527147046</v>
      </c>
      <c r="U46" s="27">
        <f t="shared" ca="1" si="7"/>
        <v>0.89218348645663015</v>
      </c>
      <c r="V46" s="7"/>
      <c r="W46" s="28">
        <f t="shared" ca="1" si="8"/>
        <v>-0.45454576213873449</v>
      </c>
      <c r="X46" s="27">
        <f t="shared" ca="1" si="11"/>
        <v>146.47973178085994</v>
      </c>
      <c r="Y46" s="7"/>
      <c r="Z46" s="28">
        <f t="shared" si="12"/>
        <v>146.565</v>
      </c>
      <c r="AA46" s="27">
        <f t="shared" si="9"/>
        <v>2.5580418181854889</v>
      </c>
      <c r="AB46" s="7"/>
      <c r="AC46" s="28">
        <f t="shared" ca="1" si="0"/>
        <v>-8.5268219140061774E-2</v>
      </c>
      <c r="AD46" s="27">
        <f t="shared" ca="1" si="10"/>
        <v>-2.681790677047502E-2</v>
      </c>
      <c r="AE46" s="7">
        <v>123</v>
      </c>
    </row>
    <row r="47" spans="1:31" s="26" customFormat="1" x14ac:dyDescent="0.25">
      <c r="A47" s="26">
        <v>27</v>
      </c>
      <c r="B47" s="26">
        <v>611</v>
      </c>
      <c r="C47" s="26">
        <v>13895</v>
      </c>
      <c r="D47" s="26">
        <v>15085</v>
      </c>
      <c r="E47" s="26">
        <v>12384</v>
      </c>
      <c r="F47" s="26">
        <v>11226</v>
      </c>
      <c r="G47" s="27"/>
      <c r="H47" s="7"/>
      <c r="I47" s="28">
        <f t="shared" si="1"/>
        <v>1511</v>
      </c>
      <c r="J47" s="27">
        <f t="shared" si="1"/>
        <v>3859</v>
      </c>
      <c r="K47" s="7"/>
      <c r="L47" s="124">
        <f t="shared" si="2"/>
        <v>-0.36764892247112951</v>
      </c>
      <c r="M47" s="27">
        <f t="shared" ca="1" si="3"/>
        <v>1.3327233675414819E-7</v>
      </c>
      <c r="N47" s="44"/>
      <c r="O47" s="44"/>
      <c r="P47" s="7"/>
      <c r="Q47" s="28">
        <f t="shared" ca="1" si="4"/>
        <v>1515.2401127854459</v>
      </c>
      <c r="R47" s="27">
        <f t="shared" ca="1" si="5"/>
        <v>3822.0463849047305</v>
      </c>
      <c r="S47" s="7"/>
      <c r="T47" s="28">
        <f t="shared" ca="1" si="6"/>
        <v>-0.36814957529151549</v>
      </c>
      <c r="U47" s="27">
        <f t="shared" ca="1" si="7"/>
        <v>0.93269239776675283</v>
      </c>
      <c r="V47" s="7"/>
      <c r="W47" s="28">
        <f t="shared" ca="1" si="8"/>
        <v>-0.36728385763201987</v>
      </c>
      <c r="X47" s="27">
        <f t="shared" ca="1" si="11"/>
        <v>151.98349986304873</v>
      </c>
      <c r="Y47" s="7"/>
      <c r="Z47" s="28">
        <f t="shared" si="12"/>
        <v>152.06399999999999</v>
      </c>
      <c r="AA47" s="27">
        <f t="shared" si="9"/>
        <v>2.6540174737526572</v>
      </c>
      <c r="AB47" s="7"/>
      <c r="AC47" s="28">
        <f t="shared" ca="1" si="0"/>
        <v>-8.0500136951258128E-2</v>
      </c>
      <c r="AD47" s="27">
        <f t="shared" ca="1" si="10"/>
        <v>-2.3459469159945456E-2</v>
      </c>
      <c r="AE47" s="7">
        <v>122</v>
      </c>
    </row>
    <row r="48" spans="1:31" s="26" customFormat="1" x14ac:dyDescent="0.25">
      <c r="A48" s="26">
        <v>28</v>
      </c>
      <c r="B48" s="26">
        <v>630</v>
      </c>
      <c r="C48" s="26">
        <v>13707</v>
      </c>
      <c r="D48" s="26">
        <v>15150</v>
      </c>
      <c r="E48" s="26">
        <v>12581</v>
      </c>
      <c r="F48" s="26">
        <v>11165</v>
      </c>
      <c r="G48" s="27"/>
      <c r="H48" s="7"/>
      <c r="I48" s="28">
        <f t="shared" si="1"/>
        <v>1126</v>
      </c>
      <c r="J48" s="27">
        <f t="shared" si="1"/>
        <v>3985</v>
      </c>
      <c r="K48" s="7"/>
      <c r="L48" s="124">
        <f t="shared" si="2"/>
        <v>-0.27418904515192449</v>
      </c>
      <c r="M48" s="27">
        <f t="shared" ca="1" si="3"/>
        <v>2.2572966430123636E-7</v>
      </c>
      <c r="N48" s="44"/>
      <c r="O48" s="44"/>
      <c r="P48" s="7"/>
      <c r="Q48" s="28">
        <f t="shared" ca="1" si="4"/>
        <v>1130.2401127854459</v>
      </c>
      <c r="R48" s="27">
        <f t="shared" ca="1" si="5"/>
        <v>3948.0463849047305</v>
      </c>
      <c r="S48" s="7"/>
      <c r="T48" s="28">
        <f t="shared" ca="1" si="6"/>
        <v>-0.27460823798710693</v>
      </c>
      <c r="U48" s="27">
        <f t="shared" ca="1" si="7"/>
        <v>0.96344012562865322</v>
      </c>
      <c r="V48" s="7"/>
      <c r="W48" s="28">
        <f t="shared" ca="1" si="8"/>
        <v>-0.27371393499174979</v>
      </c>
      <c r="X48" s="27">
        <f t="shared" ca="1" si="11"/>
        <v>157.61758554817061</v>
      </c>
      <c r="Y48" s="7"/>
      <c r="Z48" s="28">
        <f t="shared" si="12"/>
        <v>157.73399999999998</v>
      </c>
      <c r="AA48" s="27">
        <f t="shared" si="9"/>
        <v>2.7529776423407353</v>
      </c>
      <c r="AB48" s="7"/>
      <c r="AC48" s="28">
        <f t="shared" ca="1" si="0"/>
        <v>-0.11641445182937105</v>
      </c>
      <c r="AD48" s="27">
        <f t="shared" ca="1" si="10"/>
        <v>1.9986739692711808E-2</v>
      </c>
      <c r="AE48" s="7">
        <v>121</v>
      </c>
    </row>
    <row r="49" spans="1:31" s="26" customFormat="1" x14ac:dyDescent="0.25">
      <c r="A49" s="26">
        <v>29</v>
      </c>
      <c r="B49" s="26">
        <v>600</v>
      </c>
      <c r="C49" s="26">
        <v>13516</v>
      </c>
      <c r="D49" s="26">
        <v>15192</v>
      </c>
      <c r="E49" s="26">
        <v>12768</v>
      </c>
      <c r="F49" s="26">
        <v>11120</v>
      </c>
      <c r="G49" s="27"/>
      <c r="H49" s="7"/>
      <c r="I49" s="28">
        <f t="shared" si="1"/>
        <v>748</v>
      </c>
      <c r="J49" s="27">
        <f t="shared" si="1"/>
        <v>4072</v>
      </c>
      <c r="K49" s="7"/>
      <c r="L49" s="124">
        <f t="shared" si="2"/>
        <v>-0.18267241831897871</v>
      </c>
      <c r="M49" s="27">
        <f t="shared" ca="1" si="3"/>
        <v>6.7046337888566909E-7</v>
      </c>
      <c r="N49" s="44"/>
      <c r="O49" s="44"/>
      <c r="P49" s="7"/>
      <c r="Q49" s="28">
        <f t="shared" ca="1" si="4"/>
        <v>752.24011278544606</v>
      </c>
      <c r="R49" s="27">
        <f t="shared" ca="1" si="5"/>
        <v>4035.0463849047305</v>
      </c>
      <c r="S49" s="7"/>
      <c r="T49" s="28">
        <f t="shared" ca="1" si="6"/>
        <v>-0.18276765227005129</v>
      </c>
      <c r="U49" s="27">
        <f t="shared" ca="1" si="7"/>
        <v>0.98467069962853682</v>
      </c>
      <c r="V49" s="7"/>
      <c r="W49" s="28">
        <f t="shared" ca="1" si="8"/>
        <v>-0.18185360003701032</v>
      </c>
      <c r="X49" s="27">
        <f t="shared" ca="1" si="11"/>
        <v>163.01371763342786</v>
      </c>
      <c r="Y49" s="7"/>
      <c r="Z49" s="28">
        <f t="shared" si="12"/>
        <v>163.13399999999999</v>
      </c>
      <c r="AA49" s="27">
        <f t="shared" si="9"/>
        <v>2.847225421948429</v>
      </c>
      <c r="AB49" s="7"/>
      <c r="AC49" s="28">
        <f t="shared" ca="1" si="0"/>
        <v>-0.12028236657212688</v>
      </c>
      <c r="AD49" s="27">
        <f t="shared" ca="1" si="10"/>
        <v>6.0241297237837443E-3</v>
      </c>
      <c r="AE49" s="7">
        <v>120</v>
      </c>
    </row>
    <row r="50" spans="1:31" s="26" customFormat="1" x14ac:dyDescent="0.25">
      <c r="A50" s="26">
        <v>30</v>
      </c>
      <c r="B50" s="26">
        <v>622</v>
      </c>
      <c r="C50" s="26">
        <v>13320</v>
      </c>
      <c r="D50" s="26">
        <v>15221</v>
      </c>
      <c r="E50" s="26">
        <v>12966</v>
      </c>
      <c r="F50" s="26">
        <v>11094</v>
      </c>
      <c r="G50" s="27"/>
      <c r="H50" s="7"/>
      <c r="I50" s="28">
        <f t="shared" si="1"/>
        <v>354</v>
      </c>
      <c r="J50" s="27">
        <f t="shared" si="1"/>
        <v>4127</v>
      </c>
      <c r="K50" s="7"/>
      <c r="L50" s="124">
        <f t="shared" si="2"/>
        <v>-8.6100404466411193E-2</v>
      </c>
      <c r="M50" s="27">
        <f t="shared" ca="1" si="3"/>
        <v>1.6068785851876483E-10</v>
      </c>
      <c r="N50" s="44"/>
      <c r="O50" s="44"/>
      <c r="P50" s="7"/>
      <c r="Q50" s="28">
        <f t="shared" ca="1" si="4"/>
        <v>358.240112785446</v>
      </c>
      <c r="R50" s="27">
        <f t="shared" ca="1" si="5"/>
        <v>4090.0463849047305</v>
      </c>
      <c r="S50" s="7"/>
      <c r="T50" s="28">
        <f t="shared" ca="1" si="6"/>
        <v>-8.7039634353331868E-2</v>
      </c>
      <c r="U50" s="27">
        <f t="shared" ca="1" si="7"/>
        <v>0.99809232686984262</v>
      </c>
      <c r="V50" s="7"/>
      <c r="W50" s="28">
        <f t="shared" ca="1" si="8"/>
        <v>-8.6113080737886621E-2</v>
      </c>
      <c r="X50" s="27">
        <f t="shared" ca="1" si="11"/>
        <v>168.5463314951254</v>
      </c>
      <c r="Y50" s="7"/>
      <c r="Z50" s="28">
        <f t="shared" si="12"/>
        <v>168.732</v>
      </c>
      <c r="AA50" s="27">
        <f t="shared" si="9"/>
        <v>2.9449289534750722</v>
      </c>
      <c r="AB50" s="7"/>
      <c r="AC50" s="28">
        <f t="shared" ca="1" si="0"/>
        <v>-0.18566850487459874</v>
      </c>
      <c r="AD50" s="27">
        <f t="shared" ca="1" si="10"/>
        <v>3.8332075408760602E-2</v>
      </c>
      <c r="AE50" s="7">
        <v>119</v>
      </c>
    </row>
    <row r="51" spans="1:31" s="26" customFormat="1" x14ac:dyDescent="0.25">
      <c r="A51" s="26">
        <v>31</v>
      </c>
      <c r="B51" s="26">
        <v>626</v>
      </c>
      <c r="C51" s="26">
        <v>13115</v>
      </c>
      <c r="D51" s="26">
        <v>15225</v>
      </c>
      <c r="E51" s="26">
        <v>13168</v>
      </c>
      <c r="F51" s="26">
        <v>11084</v>
      </c>
      <c r="G51" s="27"/>
      <c r="H51" s="7"/>
      <c r="I51" s="28">
        <f t="shared" si="1"/>
        <v>-53</v>
      </c>
      <c r="J51" s="27">
        <f t="shared" si="1"/>
        <v>4141</v>
      </c>
      <c r="K51" s="7"/>
      <c r="L51" s="124">
        <f t="shared" si="2"/>
        <v>1.1918242921400243E-2</v>
      </c>
      <c r="M51" s="27">
        <f t="shared" ca="1" si="3"/>
        <v>7.3693159902516985E-7</v>
      </c>
      <c r="N51" s="44"/>
      <c r="O51" s="44"/>
      <c r="P51" s="7"/>
      <c r="Q51" s="28">
        <f t="shared" ca="1" si="4"/>
        <v>-48.759887214553977</v>
      </c>
      <c r="R51" s="27">
        <f t="shared" ca="1" si="5"/>
        <v>4104.0463849047301</v>
      </c>
      <c r="S51" s="7"/>
      <c r="T51" s="28">
        <f t="shared" ca="1" si="6"/>
        <v>1.1846922225614316E-2</v>
      </c>
      <c r="U51" s="27">
        <f t="shared" ca="1" si="7"/>
        <v>1.0015087410767203</v>
      </c>
      <c r="V51" s="7"/>
      <c r="W51" s="28">
        <f t="shared" ca="1" si="8"/>
        <v>1.2776690123635285E-2</v>
      </c>
      <c r="X51" s="27">
        <f t="shared" ca="1" si="11"/>
        <v>174.2083745029629</v>
      </c>
      <c r="Y51" s="7"/>
      <c r="Z51" s="28">
        <f t="shared" si="12"/>
        <v>174.36599999999999</v>
      </c>
      <c r="AA51" s="27">
        <f t="shared" si="9"/>
        <v>3.0432608035324322</v>
      </c>
      <c r="AB51" s="7"/>
      <c r="AC51" s="28">
        <f t="shared" ca="1" si="0"/>
        <v>-0.15762549703708828</v>
      </c>
      <c r="AD51" s="27">
        <f t="shared" ca="1" si="10"/>
        <v>-2.4980672360698009E-2</v>
      </c>
      <c r="AE51" s="7">
        <v>118</v>
      </c>
    </row>
    <row r="52" spans="1:31" s="26" customFormat="1" x14ac:dyDescent="0.25">
      <c r="A52" s="26">
        <v>32</v>
      </c>
      <c r="B52" s="26">
        <v>625</v>
      </c>
      <c r="C52" s="26">
        <v>12912</v>
      </c>
      <c r="D52" s="26">
        <v>15205</v>
      </c>
      <c r="E52" s="26">
        <v>13363</v>
      </c>
      <c r="F52" s="26">
        <v>11091</v>
      </c>
      <c r="G52" s="27"/>
      <c r="H52" s="7"/>
      <c r="I52" s="28">
        <f t="shared" si="1"/>
        <v>-451</v>
      </c>
      <c r="J52" s="27">
        <f t="shared" si="1"/>
        <v>4114</v>
      </c>
      <c r="K52" s="7"/>
      <c r="L52" s="124">
        <f t="shared" si="2"/>
        <v>0.10966404425966433</v>
      </c>
      <c r="M52" s="27">
        <f t="shared" ca="1" si="3"/>
        <v>3.7462876089704743E-8</v>
      </c>
      <c r="N52" s="44"/>
      <c r="O52" s="44"/>
      <c r="P52" s="7"/>
      <c r="Q52" s="28">
        <f t="shared" ca="1" si="4"/>
        <v>-446.759887214554</v>
      </c>
      <c r="R52" s="27">
        <f t="shared" ca="1" si="5"/>
        <v>4077.0463849047305</v>
      </c>
      <c r="S52" s="7"/>
      <c r="T52" s="28">
        <f t="shared" ca="1" si="6"/>
        <v>0.10854679819224966</v>
      </c>
      <c r="U52" s="27">
        <f t="shared" ca="1" si="7"/>
        <v>0.99491994224917035</v>
      </c>
      <c r="V52" s="7"/>
      <c r="W52" s="28">
        <f t="shared" ca="1" si="8"/>
        <v>0.10947049096961298</v>
      </c>
      <c r="X52" s="27">
        <f t="shared" ca="1" si="11"/>
        <v>179.75643204133019</v>
      </c>
      <c r="Y52" s="7"/>
      <c r="Z52" s="28">
        <f t="shared" si="12"/>
        <v>179.99099999999999</v>
      </c>
      <c r="AA52" s="27">
        <f t="shared" si="9"/>
        <v>3.1414355739571134</v>
      </c>
      <c r="AB52" s="7"/>
      <c r="AC52" s="28">
        <f t="shared" ca="1" si="0"/>
        <v>-0.23456795866979974</v>
      </c>
      <c r="AD52" s="27">
        <f t="shared" ca="1" si="10"/>
        <v>0.16486609192125457</v>
      </c>
      <c r="AE52" s="7">
        <v>117</v>
      </c>
    </row>
    <row r="53" spans="1:31" s="26" customFormat="1" x14ac:dyDescent="0.25">
      <c r="A53" s="26">
        <v>33</v>
      </c>
      <c r="B53" s="26">
        <v>634</v>
      </c>
      <c r="C53" s="26">
        <v>12721</v>
      </c>
      <c r="D53" s="26">
        <v>15179</v>
      </c>
      <c r="E53" s="26">
        <v>13573</v>
      </c>
      <c r="F53" s="26">
        <v>11130</v>
      </c>
      <c r="G53" s="27"/>
      <c r="H53" s="7"/>
      <c r="I53" s="28">
        <f t="shared" si="1"/>
        <v>-852</v>
      </c>
      <c r="J53" s="27">
        <f t="shared" si="1"/>
        <v>4049</v>
      </c>
      <c r="K53" s="7"/>
      <c r="L53" s="124">
        <f t="shared" si="2"/>
        <v>0.20773150556932241</v>
      </c>
      <c r="M53" s="27">
        <f t="shared" ca="1" si="3"/>
        <v>7.1728825615572284E-7</v>
      </c>
      <c r="N53" s="44"/>
      <c r="O53" s="44"/>
      <c r="P53" s="7"/>
      <c r="Q53" s="28">
        <f t="shared" ca="1" si="4"/>
        <v>-847.75988721455394</v>
      </c>
      <c r="R53" s="27">
        <f t="shared" ca="1" si="5"/>
        <v>4012.0463849047305</v>
      </c>
      <c r="S53" s="7"/>
      <c r="T53" s="28">
        <f t="shared" ca="1" si="6"/>
        <v>0.20597556769632194</v>
      </c>
      <c r="U53" s="27">
        <f t="shared" ca="1" si="7"/>
        <v>0.97905801914580903</v>
      </c>
      <c r="V53" s="7"/>
      <c r="W53" s="28">
        <f t="shared" ca="1" si="8"/>
        <v>0.20688457684967965</v>
      </c>
      <c r="X53" s="27">
        <f t="shared" ca="1" si="11"/>
        <v>185.40910423378364</v>
      </c>
      <c r="Y53" s="7"/>
      <c r="Z53" s="28">
        <f t="shared" si="12"/>
        <v>185.69699999999997</v>
      </c>
      <c r="AA53" s="27">
        <f t="shared" si="9"/>
        <v>3.2410240610759096</v>
      </c>
      <c r="AB53" s="7"/>
      <c r="AC53" s="28">
        <f t="shared" ca="1" si="0"/>
        <v>-0.28789576621633728</v>
      </c>
      <c r="AD53" s="27">
        <f t="shared" ca="1" si="10"/>
        <v>0.10885724880074577</v>
      </c>
      <c r="AE53" s="7">
        <v>116</v>
      </c>
    </row>
    <row r="54" spans="1:31" s="26" customFormat="1" x14ac:dyDescent="0.25">
      <c r="A54" s="26">
        <v>34</v>
      </c>
      <c r="B54" s="26">
        <v>636</v>
      </c>
      <c r="C54" s="26">
        <v>12524</v>
      </c>
      <c r="D54" s="26">
        <v>15128</v>
      </c>
      <c r="E54" s="26">
        <v>13776</v>
      </c>
      <c r="F54" s="26">
        <v>11190</v>
      </c>
      <c r="G54" s="27"/>
      <c r="H54" s="7"/>
      <c r="I54" s="28">
        <f t="shared" si="1"/>
        <v>-1252</v>
      </c>
      <c r="J54" s="27">
        <f t="shared" si="1"/>
        <v>3938</v>
      </c>
      <c r="K54" s="7"/>
      <c r="L54" s="124">
        <f t="shared" si="2"/>
        <v>0.30403642882822379</v>
      </c>
      <c r="M54" s="27">
        <f t="shared" ca="1" si="3"/>
        <v>7.8288595319495117E-11</v>
      </c>
      <c r="N54" s="44"/>
      <c r="O54" s="44"/>
      <c r="P54" s="7"/>
      <c r="Q54" s="28">
        <f t="shared" ca="1" si="4"/>
        <v>-1247.7598872145541</v>
      </c>
      <c r="R54" s="27">
        <f t="shared" ca="1" si="5"/>
        <v>3901.0463849047305</v>
      </c>
      <c r="S54" s="7"/>
      <c r="T54" s="28">
        <f t="shared" ca="1" si="6"/>
        <v>0.30316137268791526</v>
      </c>
      <c r="U54" s="27">
        <f t="shared" ca="1" si="7"/>
        <v>0.95197073507699193</v>
      </c>
      <c r="V54" s="7"/>
      <c r="W54" s="28">
        <f t="shared" ca="1" si="8"/>
        <v>0.30404527691249777</v>
      </c>
      <c r="X54" s="27">
        <f t="shared" ca="1" si="11"/>
        <v>191.19017431804025</v>
      </c>
      <c r="Y54" s="7"/>
      <c r="Z54" s="28">
        <f t="shared" si="12"/>
        <v>191.42099999999996</v>
      </c>
      <c r="AA54" s="27">
        <f t="shared" si="9"/>
        <v>3.3409267074600644</v>
      </c>
      <c r="AB54" s="7"/>
      <c r="AC54" s="28">
        <f t="shared" ca="1" si="0"/>
        <v>-0.23082568195971476</v>
      </c>
      <c r="AD54" s="27">
        <f t="shared" ca="1" si="10"/>
        <v>2.081583864685399E-2</v>
      </c>
      <c r="AE54" s="7">
        <v>115</v>
      </c>
    </row>
    <row r="55" spans="1:31" s="26" customFormat="1" x14ac:dyDescent="0.25">
      <c r="A55" s="26">
        <v>35</v>
      </c>
      <c r="B55" s="26">
        <v>628</v>
      </c>
      <c r="C55" s="26">
        <v>12332</v>
      </c>
      <c r="D55" s="26">
        <v>15053</v>
      </c>
      <c r="E55" s="26">
        <v>13969</v>
      </c>
      <c r="F55" s="26">
        <v>11261</v>
      </c>
      <c r="G55" s="27"/>
      <c r="H55" s="7"/>
      <c r="I55" s="28">
        <f t="shared" si="1"/>
        <v>-1637</v>
      </c>
      <c r="J55" s="27">
        <f t="shared" si="1"/>
        <v>3792</v>
      </c>
      <c r="K55" s="7"/>
      <c r="L55" s="124">
        <f t="shared" si="2"/>
        <v>0.3961560356491885</v>
      </c>
      <c r="M55" s="27">
        <f t="shared" ca="1" si="3"/>
        <v>1.9531261418932821E-6</v>
      </c>
      <c r="N55" s="44"/>
      <c r="O55" s="44"/>
      <c r="P55" s="7"/>
      <c r="Q55" s="28">
        <f t="shared" ca="1" si="4"/>
        <v>-1632.7598872145541</v>
      </c>
      <c r="R55" s="27">
        <f t="shared" ca="1" si="5"/>
        <v>3755.0463849047305</v>
      </c>
      <c r="S55" s="7"/>
      <c r="T55" s="28">
        <f t="shared" ca="1" si="6"/>
        <v>0.39670270999232382</v>
      </c>
      <c r="U55" s="27">
        <f t="shared" ca="1" si="7"/>
        <v>0.91634241549098039</v>
      </c>
      <c r="V55" s="7"/>
      <c r="W55" s="28">
        <f t="shared" ca="1" si="8"/>
        <v>0.39755357854366197</v>
      </c>
      <c r="X55" s="27">
        <f t="shared" ca="1" si="11"/>
        <v>196.93099445516702</v>
      </c>
      <c r="Y55" s="7"/>
      <c r="Z55" s="28">
        <f t="shared" si="12"/>
        <v>197.07299999999995</v>
      </c>
      <c r="AA55" s="27">
        <f t="shared" si="9"/>
        <v>3.4395727167827843</v>
      </c>
      <c r="AB55" s="7"/>
      <c r="AC55" s="28">
        <f t="shared" ca="1" si="0"/>
        <v>-0.14200554483292649</v>
      </c>
      <c r="AD55" s="27">
        <f t="shared" ca="1" si="10"/>
        <v>-2.4928414063737137E-2</v>
      </c>
      <c r="AE55" s="7">
        <v>114</v>
      </c>
    </row>
    <row r="56" spans="1:31" s="26" customFormat="1" x14ac:dyDescent="0.25">
      <c r="A56" s="26">
        <v>36</v>
      </c>
      <c r="B56" s="26">
        <v>609</v>
      </c>
      <c r="C56" s="26">
        <v>12149</v>
      </c>
      <c r="D56" s="26">
        <v>14960</v>
      </c>
      <c r="E56" s="26">
        <v>14138</v>
      </c>
      <c r="F56" s="26">
        <v>11341</v>
      </c>
      <c r="G56" s="27"/>
      <c r="H56" s="7"/>
      <c r="I56" s="28">
        <f t="shared" si="1"/>
        <v>-1989</v>
      </c>
      <c r="J56" s="27">
        <f t="shared" si="1"/>
        <v>3619</v>
      </c>
      <c r="K56" s="7"/>
      <c r="L56" s="124">
        <f t="shared" si="2"/>
        <v>0.48181515018139154</v>
      </c>
      <c r="M56" s="27">
        <f t="shared" ca="1" si="3"/>
        <v>1.4951929708733537E-6</v>
      </c>
      <c r="N56" s="44"/>
      <c r="O56" s="44"/>
      <c r="P56" s="7"/>
      <c r="Q56" s="28">
        <f t="shared" ca="1" si="4"/>
        <v>-1984.7598872145541</v>
      </c>
      <c r="R56" s="27">
        <f t="shared" ca="1" si="5"/>
        <v>3582.0463849047305</v>
      </c>
      <c r="S56" s="7"/>
      <c r="T56" s="28">
        <f t="shared" ca="1" si="6"/>
        <v>0.48222621838492591</v>
      </c>
      <c r="U56" s="27">
        <f t="shared" ca="1" si="7"/>
        <v>0.87412529707741871</v>
      </c>
      <c r="V56" s="7"/>
      <c r="W56" s="28">
        <f t="shared" ca="1" si="8"/>
        <v>0.48303793101656739</v>
      </c>
      <c r="X56" s="27">
        <f t="shared" ca="1" si="11"/>
        <v>202.40232012191973</v>
      </c>
      <c r="Y56" s="7"/>
      <c r="Z56" s="28">
        <f t="shared" si="12"/>
        <v>202.55399999999995</v>
      </c>
      <c r="AA56" s="27">
        <f t="shared" si="9"/>
        <v>3.5352342130845931</v>
      </c>
      <c r="AB56" s="7"/>
      <c r="AC56" s="28">
        <f t="shared" ca="1" si="0"/>
        <v>-0.15167987808021621</v>
      </c>
      <c r="AD56" s="27">
        <f t="shared" ca="1" si="10"/>
        <v>9.3566693819013835E-3</v>
      </c>
      <c r="AE56" s="7">
        <v>113</v>
      </c>
    </row>
    <row r="57" spans="1:31" s="26" customFormat="1" x14ac:dyDescent="0.25">
      <c r="A57" s="26">
        <v>37</v>
      </c>
      <c r="B57" s="26">
        <v>606</v>
      </c>
      <c r="C57" s="26">
        <v>11989</v>
      </c>
      <c r="D57" s="26">
        <v>14855</v>
      </c>
      <c r="E57" s="26">
        <v>14311</v>
      </c>
      <c r="F57" s="26">
        <v>11451</v>
      </c>
      <c r="G57" s="27"/>
      <c r="H57" s="7"/>
      <c r="I57" s="28">
        <f t="shared" si="1"/>
        <v>-2322</v>
      </c>
      <c r="J57" s="27">
        <f t="shared" si="1"/>
        <v>3404</v>
      </c>
      <c r="K57" s="7"/>
      <c r="L57" s="124">
        <f t="shared" si="2"/>
        <v>0.562677091707392</v>
      </c>
      <c r="M57" s="27">
        <f t="shared" ca="1" si="3"/>
        <v>1.486812098217683E-6</v>
      </c>
      <c r="N57" s="44"/>
      <c r="O57" s="44"/>
      <c r="P57" s="7"/>
      <c r="Q57" s="28">
        <f t="shared" ca="1" si="4"/>
        <v>-2317.7598872145541</v>
      </c>
      <c r="R57" s="27">
        <f t="shared" ca="1" si="5"/>
        <v>3367.0463849047305</v>
      </c>
      <c r="S57" s="7"/>
      <c r="T57" s="28">
        <f t="shared" ca="1" si="6"/>
        <v>0.56313340104042742</v>
      </c>
      <c r="U57" s="27">
        <f t="shared" ca="1" si="7"/>
        <v>0.8216589360432236</v>
      </c>
      <c r="V57" s="7"/>
      <c r="W57" s="28">
        <f t="shared" ca="1" si="8"/>
        <v>0.56389644075430911</v>
      </c>
      <c r="X57" s="27">
        <f t="shared" ca="1" si="11"/>
        <v>207.93889230949048</v>
      </c>
      <c r="Y57" s="7"/>
      <c r="Z57" s="28">
        <f t="shared" si="12"/>
        <v>208.00799999999995</v>
      </c>
      <c r="AA57" s="27">
        <f t="shared" si="9"/>
        <v>3.6304244704883639</v>
      </c>
      <c r="AB57" s="7"/>
      <c r="AC57" s="28">
        <f t="shared" ca="1" si="0"/>
        <v>-6.9107690509468966E-2</v>
      </c>
      <c r="AD57" s="27">
        <f t="shared" ca="1" si="10"/>
        <v>-2.359480525748836E-2</v>
      </c>
      <c r="AE57" s="7">
        <v>112</v>
      </c>
    </row>
    <row r="58" spans="1:31" s="26" customFormat="1" x14ac:dyDescent="0.25">
      <c r="A58" s="26">
        <v>38</v>
      </c>
      <c r="B58" s="26">
        <v>633</v>
      </c>
      <c r="C58" s="26">
        <v>11831</v>
      </c>
      <c r="D58" s="26">
        <v>14736</v>
      </c>
      <c r="E58" s="26">
        <v>14477</v>
      </c>
      <c r="F58" s="26">
        <v>11578</v>
      </c>
      <c r="G58" s="27"/>
      <c r="H58" s="7"/>
      <c r="I58" s="28">
        <f t="shared" si="1"/>
        <v>-2646</v>
      </c>
      <c r="J58" s="27">
        <f t="shared" si="1"/>
        <v>3158</v>
      </c>
      <c r="K58" s="7"/>
      <c r="L58" s="124">
        <f t="shared" si="2"/>
        <v>0.64168690083725421</v>
      </c>
      <c r="M58" s="27">
        <f t="shared" ca="1" si="3"/>
        <v>7.6447938454531877E-7</v>
      </c>
      <c r="N58" s="44"/>
      <c r="O58" s="44"/>
      <c r="P58" s="7"/>
      <c r="Q58" s="28">
        <f t="shared" ca="1" si="4"/>
        <v>-2641.7598872145541</v>
      </c>
      <c r="R58" s="27">
        <f t="shared" ca="1" si="5"/>
        <v>3121.0463849047305</v>
      </c>
      <c r="S58" s="7"/>
      <c r="T58" s="28">
        <f t="shared" ca="1" si="6"/>
        <v>0.64185390308361789</v>
      </c>
      <c r="U58" s="27">
        <f t="shared" ca="1" si="7"/>
        <v>0.7616276578366562</v>
      </c>
      <c r="V58" s="7"/>
      <c r="W58" s="28">
        <f t="shared" ca="1" si="8"/>
        <v>0.64256124595478237</v>
      </c>
      <c r="X58" s="27">
        <f t="shared" ca="1" si="11"/>
        <v>213.63073757136669</v>
      </c>
      <c r="Y58" s="7"/>
      <c r="Z58" s="28">
        <f t="shared" si="12"/>
        <v>213.70499999999996</v>
      </c>
      <c r="AA58" s="27">
        <f t="shared" si="9"/>
        <v>3.7298558779744813</v>
      </c>
      <c r="AB58" s="7"/>
      <c r="AC58" s="28">
        <f t="shared" ca="1" si="0"/>
        <v>-7.4262428633261379E-2</v>
      </c>
      <c r="AD58" s="27">
        <f t="shared" ca="1" si="10"/>
        <v>4.5195868649784643E-2</v>
      </c>
      <c r="AE58" s="7">
        <v>111</v>
      </c>
    </row>
    <row r="59" spans="1:31" s="26" customFormat="1" x14ac:dyDescent="0.25">
      <c r="A59" s="26">
        <v>39</v>
      </c>
      <c r="B59" s="26">
        <v>618</v>
      </c>
      <c r="C59" s="26">
        <v>11672</v>
      </c>
      <c r="D59" s="26">
        <v>14588</v>
      </c>
      <c r="E59" s="26">
        <v>14611</v>
      </c>
      <c r="F59" s="26">
        <v>11708</v>
      </c>
      <c r="G59" s="27"/>
      <c r="H59" s="7"/>
      <c r="I59" s="28">
        <f t="shared" si="1"/>
        <v>-2939</v>
      </c>
      <c r="J59" s="27">
        <f t="shared" si="1"/>
        <v>2880</v>
      </c>
      <c r="K59" s="7"/>
      <c r="L59" s="124">
        <f t="shared" si="2"/>
        <v>0.71271090450514418</v>
      </c>
      <c r="M59" s="27">
        <f t="shared" ca="1" si="3"/>
        <v>9.5256426280316813E-7</v>
      </c>
      <c r="N59" s="44"/>
      <c r="O59" s="44"/>
      <c r="P59" s="7"/>
      <c r="Q59" s="28">
        <f t="shared" ca="1" si="4"/>
        <v>-2934.7598872145541</v>
      </c>
      <c r="R59" s="27">
        <f t="shared" ca="1" si="5"/>
        <v>2843.0463849047305</v>
      </c>
      <c r="S59" s="7"/>
      <c r="T59" s="28">
        <f t="shared" ca="1" si="6"/>
        <v>0.71304250523996004</v>
      </c>
      <c r="U59" s="27">
        <f t="shared" ca="1" si="7"/>
        <v>0.6937874328715109</v>
      </c>
      <c r="V59" s="7"/>
      <c r="W59" s="28">
        <f t="shared" ca="1" si="8"/>
        <v>0.71368689849221745</v>
      </c>
      <c r="X59" s="27">
        <f t="shared" ca="1" si="11"/>
        <v>219.28748446612121</v>
      </c>
      <c r="Y59" s="7"/>
      <c r="Z59" s="28">
        <f t="shared" si="12"/>
        <v>219.26699999999997</v>
      </c>
      <c r="AA59" s="27">
        <f t="shared" si="9"/>
        <v>3.8269310909704064</v>
      </c>
      <c r="AB59" s="7"/>
      <c r="AC59" s="28">
        <f t="shared" ca="1" si="0"/>
        <v>2.0484466121246214E-2</v>
      </c>
      <c r="AD59" s="27">
        <f t="shared" ca="1" si="10"/>
        <v>-5.6485706600341246E-2</v>
      </c>
      <c r="AE59" s="7">
        <v>110</v>
      </c>
    </row>
    <row r="60" spans="1:31" s="26" customFormat="1" x14ac:dyDescent="0.25">
      <c r="A60" s="26">
        <v>40</v>
      </c>
      <c r="B60" s="26">
        <v>625</v>
      </c>
      <c r="C60" s="26">
        <v>11550</v>
      </c>
      <c r="D60" s="26">
        <v>14440</v>
      </c>
      <c r="E60" s="26">
        <v>14755</v>
      </c>
      <c r="F60" s="26">
        <v>11861</v>
      </c>
      <c r="G60" s="27"/>
      <c r="H60" s="7"/>
      <c r="I60" s="28">
        <f t="shared" si="1"/>
        <v>-3205</v>
      </c>
      <c r="J60" s="27">
        <f t="shared" si="1"/>
        <v>2579</v>
      </c>
      <c r="K60" s="7"/>
      <c r="L60" s="124">
        <f t="shared" si="2"/>
        <v>0.77770748751391083</v>
      </c>
      <c r="M60" s="27">
        <f t="shared" ca="1" si="3"/>
        <v>2.9139294878520718E-7</v>
      </c>
      <c r="N60" s="44"/>
      <c r="O60" s="44"/>
      <c r="P60" s="7"/>
      <c r="Q60" s="28">
        <f t="shared" ca="1" si="4"/>
        <v>-3200.7598872145541</v>
      </c>
      <c r="R60" s="27">
        <f t="shared" ca="1" si="5"/>
        <v>2542.0463849047305</v>
      </c>
      <c r="S60" s="7"/>
      <c r="T60" s="28">
        <f t="shared" ca="1" si="6"/>
        <v>0.7776710655593696</v>
      </c>
      <c r="U60" s="27">
        <f t="shared" ca="1" si="7"/>
        <v>0.6203345274236377</v>
      </c>
      <c r="V60" s="7"/>
      <c r="W60" s="28">
        <f t="shared" ca="1" si="8"/>
        <v>0.77824729576577922</v>
      </c>
      <c r="X60" s="27">
        <f t="shared" ca="1" si="11"/>
        <v>224.91940517899923</v>
      </c>
      <c r="Y60" s="7"/>
      <c r="Z60" s="28">
        <f t="shared" si="12"/>
        <v>224.89199999999997</v>
      </c>
      <c r="AA60" s="27">
        <f t="shared" si="9"/>
        <v>3.9251058613950867</v>
      </c>
      <c r="AB60" s="7"/>
      <c r="AC60" s="28">
        <f t="shared" ca="1" si="0"/>
        <v>2.7405178999259761E-2</v>
      </c>
      <c r="AD60" s="27">
        <f t="shared" ca="1" si="10"/>
        <v>4.0320983811795941E-2</v>
      </c>
      <c r="AE60" s="7">
        <v>109</v>
      </c>
    </row>
    <row r="61" spans="1:31" s="26" customFormat="1" x14ac:dyDescent="0.25">
      <c r="A61" s="26">
        <v>41</v>
      </c>
      <c r="B61" s="26">
        <v>632</v>
      </c>
      <c r="C61" s="26">
        <v>11431</v>
      </c>
      <c r="D61" s="26">
        <v>14275</v>
      </c>
      <c r="E61" s="26">
        <v>14875</v>
      </c>
      <c r="F61" s="26">
        <v>12023</v>
      </c>
      <c r="G61" s="27"/>
      <c r="H61" s="7"/>
      <c r="I61" s="28">
        <f t="shared" si="1"/>
        <v>-3444</v>
      </c>
      <c r="J61" s="27">
        <f t="shared" si="1"/>
        <v>2252</v>
      </c>
      <c r="K61" s="7"/>
      <c r="L61" s="124">
        <f t="shared" si="2"/>
        <v>0.83580948879519867</v>
      </c>
      <c r="M61" s="27">
        <f t="shared" ca="1" si="3"/>
        <v>1.86856779525673E-7</v>
      </c>
      <c r="N61" s="44"/>
      <c r="O61" s="44"/>
      <c r="P61" s="7"/>
      <c r="Q61" s="28">
        <f t="shared" ca="1" si="4"/>
        <v>-3439.7598872145541</v>
      </c>
      <c r="R61" s="27">
        <f t="shared" ca="1" si="5"/>
        <v>2215.0463849047305</v>
      </c>
      <c r="S61" s="7"/>
      <c r="T61" s="28">
        <f t="shared" ca="1" si="6"/>
        <v>0.83573958404184656</v>
      </c>
      <c r="U61" s="27">
        <f t="shared" ca="1" si="7"/>
        <v>0.54053685273442009</v>
      </c>
      <c r="V61" s="7"/>
      <c r="W61" s="28">
        <f t="shared" ca="1" si="8"/>
        <v>0.83624175813198498</v>
      </c>
      <c r="X61" s="27">
        <f t="shared" ca="1" si="11"/>
        <v>230.5993137516964</v>
      </c>
      <c r="Y61" s="7"/>
      <c r="Z61" s="28">
        <f t="shared" si="12"/>
        <v>230.57999999999996</v>
      </c>
      <c r="AA61" s="27">
        <f t="shared" si="9"/>
        <v>4.0243801892485243</v>
      </c>
      <c r="AB61" s="7"/>
      <c r="AC61" s="28">
        <f t="shared" ca="1" si="0"/>
        <v>1.9313751696444115E-2</v>
      </c>
      <c r="AD61" s="27">
        <f t="shared" ca="1" si="10"/>
        <v>6.5566810202199122E-2</v>
      </c>
      <c r="AE61" s="7">
        <v>108</v>
      </c>
    </row>
    <row r="62" spans="1:31" s="26" customFormat="1" x14ac:dyDescent="0.25">
      <c r="A62" s="26">
        <v>42</v>
      </c>
      <c r="B62" s="26">
        <v>646</v>
      </c>
      <c r="C62" s="26">
        <v>11321</v>
      </c>
      <c r="D62" s="26">
        <v>14093</v>
      </c>
      <c r="E62" s="26">
        <v>14976</v>
      </c>
      <c r="F62" s="26">
        <v>12210</v>
      </c>
      <c r="G62" s="27"/>
      <c r="H62" s="7"/>
      <c r="I62" s="28">
        <f t="shared" si="1"/>
        <v>-3655</v>
      </c>
      <c r="J62" s="27">
        <f t="shared" si="1"/>
        <v>1883</v>
      </c>
      <c r="K62" s="7"/>
      <c r="L62" s="124">
        <f t="shared" si="2"/>
        <v>0.88668400458635965</v>
      </c>
      <c r="M62" s="27">
        <f t="shared" ca="1" si="3"/>
        <v>5.4714369573770791E-7</v>
      </c>
      <c r="N62" s="44"/>
      <c r="O62" s="44"/>
      <c r="P62" s="7"/>
      <c r="Q62" s="28">
        <f t="shared" ca="1" si="4"/>
        <v>-3650.7598872145541</v>
      </c>
      <c r="R62" s="27">
        <f t="shared" ca="1" si="5"/>
        <v>1846.0463849047305</v>
      </c>
      <c r="S62" s="7"/>
      <c r="T62" s="28">
        <f t="shared" ca="1" si="6"/>
        <v>0.88700509617491208</v>
      </c>
      <c r="U62" s="27">
        <f t="shared" ca="1" si="7"/>
        <v>0.45048993542456889</v>
      </c>
      <c r="V62" s="7"/>
      <c r="W62" s="28">
        <f t="shared" ca="1" si="8"/>
        <v>0.88742369620841421</v>
      </c>
      <c r="X62" s="27">
        <f t="shared" ca="1" si="11"/>
        <v>236.56338873802963</v>
      </c>
      <c r="Y62" s="7"/>
      <c r="Z62" s="28">
        <f t="shared" si="12"/>
        <v>236.39399999999995</v>
      </c>
      <c r="AA62" s="27">
        <f t="shared" si="9"/>
        <v>4.1258536319594743</v>
      </c>
      <c r="AB62" s="7"/>
      <c r="AC62" s="28">
        <f t="shared" ca="1" si="0"/>
        <v>0.16938873802968146</v>
      </c>
      <c r="AD62" s="27">
        <f t="shared" ca="1" si="10"/>
        <v>-1.1809556695681067E-2</v>
      </c>
      <c r="AE62" s="7">
        <v>107</v>
      </c>
    </row>
    <row r="63" spans="1:31" s="26" customFormat="1" x14ac:dyDescent="0.25">
      <c r="A63" s="26">
        <v>43</v>
      </c>
      <c r="B63" s="26">
        <v>624</v>
      </c>
      <c r="C63" s="26">
        <v>11244</v>
      </c>
      <c r="D63" s="26">
        <v>13904</v>
      </c>
      <c r="E63" s="26">
        <v>15059</v>
      </c>
      <c r="F63" s="26">
        <v>12385</v>
      </c>
      <c r="G63" s="27"/>
      <c r="H63" s="7"/>
      <c r="I63" s="28">
        <f t="shared" si="1"/>
        <v>-3815</v>
      </c>
      <c r="J63" s="27">
        <f t="shared" si="1"/>
        <v>1519</v>
      </c>
      <c r="K63" s="7"/>
      <c r="L63" s="124">
        <f t="shared" si="2"/>
        <v>0.92716467670913816</v>
      </c>
      <c r="M63" s="27">
        <f t="shared" ca="1" si="3"/>
        <v>9.0080060719909393E-7</v>
      </c>
      <c r="N63" s="44"/>
      <c r="O63" s="44"/>
      <c r="P63" s="7"/>
      <c r="Q63" s="28">
        <f t="shared" ca="1" si="4"/>
        <v>-3810.7598872145541</v>
      </c>
      <c r="R63" s="27">
        <f t="shared" ca="1" si="5"/>
        <v>1482.0463849047305</v>
      </c>
      <c r="S63" s="7"/>
      <c r="T63" s="28">
        <f t="shared" ca="1" si="6"/>
        <v>0.9258794181715494</v>
      </c>
      <c r="U63" s="27">
        <f t="shared" ca="1" si="7"/>
        <v>0.36166316604574555</v>
      </c>
      <c r="V63" s="7"/>
      <c r="W63" s="28">
        <f t="shared" ca="1" si="8"/>
        <v>0.92621557154784195</v>
      </c>
      <c r="X63" s="27">
        <f t="shared" ca="1" si="11"/>
        <v>242.14811033536944</v>
      </c>
      <c r="Y63" s="7"/>
      <c r="Z63" s="28">
        <f t="shared" si="12"/>
        <v>242.00999999999993</v>
      </c>
      <c r="AA63" s="27">
        <f t="shared" si="9"/>
        <v>4.2238713227514753</v>
      </c>
      <c r="AB63" s="7"/>
      <c r="AC63" s="28">
        <f t="shared" ca="1" si="0"/>
        <v>0.1381103353695039</v>
      </c>
      <c r="AD63" s="27">
        <f t="shared" ca="1" si="10"/>
        <v>4.5649001901523434E-2</v>
      </c>
      <c r="AE63" s="7">
        <v>106</v>
      </c>
    </row>
    <row r="64" spans="1:31" s="26" customFormat="1" x14ac:dyDescent="0.25">
      <c r="A64" s="26">
        <v>44</v>
      </c>
      <c r="B64" s="26">
        <v>620</v>
      </c>
      <c r="C64" s="26">
        <v>11182</v>
      </c>
      <c r="D64" s="26">
        <v>13722</v>
      </c>
      <c r="E64" s="26">
        <v>15127</v>
      </c>
      <c r="F64" s="26">
        <v>12579</v>
      </c>
      <c r="G64" s="27"/>
      <c r="H64" s="7"/>
      <c r="I64" s="28">
        <f t="shared" si="1"/>
        <v>-3945</v>
      </c>
      <c r="J64" s="27">
        <f t="shared" si="1"/>
        <v>1143</v>
      </c>
      <c r="K64" s="7"/>
      <c r="L64" s="124">
        <f t="shared" si="2"/>
        <v>0.95856671845349717</v>
      </c>
      <c r="M64" s="27">
        <f t="shared" ca="1" si="3"/>
        <v>7.2407957680973238E-7</v>
      </c>
      <c r="N64" s="44"/>
      <c r="O64" s="44"/>
      <c r="P64" s="7"/>
      <c r="Q64" s="28">
        <f t="shared" ca="1" si="4"/>
        <v>-3940.7598872145541</v>
      </c>
      <c r="R64" s="27">
        <f t="shared" ca="1" si="5"/>
        <v>1106.0463849047305</v>
      </c>
      <c r="S64" s="7"/>
      <c r="T64" s="28">
        <f t="shared" ca="1" si="6"/>
        <v>0.95746480479381724</v>
      </c>
      <c r="U64" s="27">
        <f t="shared" ca="1" si="7"/>
        <v>0.26990804163245546</v>
      </c>
      <c r="V64" s="7"/>
      <c r="W64" s="28">
        <f t="shared" ca="1" si="8"/>
        <v>0.95771578979796268</v>
      </c>
      <c r="X64" s="27">
        <f t="shared" ca="1" si="11"/>
        <v>247.73831488235112</v>
      </c>
      <c r="Y64" s="7"/>
      <c r="Z64" s="28">
        <f t="shared" si="12"/>
        <v>247.58999999999995</v>
      </c>
      <c r="AA64" s="27">
        <f t="shared" si="9"/>
        <v>4.3212606950127599</v>
      </c>
      <c r="AB64" s="7"/>
      <c r="AC64" s="28">
        <f t="shared" ca="1" si="0"/>
        <v>0.14831488235117263</v>
      </c>
      <c r="AD64" s="27">
        <f t="shared" ca="1" si="10"/>
        <v>8.9260359716575977E-2</v>
      </c>
      <c r="AE64" s="7">
        <v>105</v>
      </c>
    </row>
    <row r="65" spans="1:31" s="26" customFormat="1" x14ac:dyDescent="0.25">
      <c r="A65" s="26">
        <v>45</v>
      </c>
      <c r="B65" s="26">
        <v>601</v>
      </c>
      <c r="C65" s="26">
        <v>11130</v>
      </c>
      <c r="D65" s="26">
        <v>13529</v>
      </c>
      <c r="E65" s="26">
        <v>15172</v>
      </c>
      <c r="F65" s="26">
        <v>12762</v>
      </c>
      <c r="G65" s="27"/>
      <c r="H65" s="7"/>
      <c r="I65" s="28">
        <f t="shared" si="1"/>
        <v>-4042</v>
      </c>
      <c r="J65" s="27">
        <f t="shared" si="1"/>
        <v>767</v>
      </c>
      <c r="K65" s="7"/>
      <c r="L65" s="124">
        <f t="shared" si="2"/>
        <v>0.98033301069419176</v>
      </c>
      <c r="M65" s="27">
        <f t="shared" ca="1" si="3"/>
        <v>7.4851045469221229E-7</v>
      </c>
      <c r="N65" s="44"/>
      <c r="O65" s="44"/>
      <c r="P65" s="7"/>
      <c r="Q65" s="28">
        <f t="shared" ca="1" si="4"/>
        <v>-4037.7598872145541</v>
      </c>
      <c r="R65" s="27">
        <f t="shared" ca="1" si="5"/>
        <v>730.04638490473053</v>
      </c>
      <c r="S65" s="7"/>
      <c r="T65" s="28">
        <f t="shared" ca="1" si="6"/>
        <v>0.98103236250427861</v>
      </c>
      <c r="U65" s="27">
        <f t="shared" ca="1" si="7"/>
        <v>0.1781529172191654</v>
      </c>
      <c r="V65" s="7"/>
      <c r="W65" s="28">
        <f t="shared" ca="1" si="8"/>
        <v>0.98119817568116952</v>
      </c>
      <c r="X65" s="27">
        <f t="shared" ca="1" si="11"/>
        <v>253.18656831955025</v>
      </c>
      <c r="Y65" s="7"/>
      <c r="Z65" s="28">
        <f t="shared" si="12"/>
        <v>252.99899999999994</v>
      </c>
      <c r="AA65" s="27">
        <f t="shared" si="9"/>
        <v>4.4156655542531329</v>
      </c>
      <c r="AB65" s="7"/>
      <c r="AC65" s="28">
        <f t="shared" ca="1" si="0"/>
        <v>0.18756831955030862</v>
      </c>
      <c r="AD65" s="27">
        <f t="shared" ca="1" si="10"/>
        <v>5.6858637509748178E-2</v>
      </c>
      <c r="AE65" s="7">
        <v>104</v>
      </c>
    </row>
    <row r="66" spans="1:31" s="26" customFormat="1" x14ac:dyDescent="0.25">
      <c r="A66" s="26">
        <v>46</v>
      </c>
      <c r="B66" s="26">
        <v>624</v>
      </c>
      <c r="C66" s="26">
        <v>11109</v>
      </c>
      <c r="D66" s="26">
        <v>13331</v>
      </c>
      <c r="E66" s="26">
        <v>15198</v>
      </c>
      <c r="F66" s="26">
        <v>12962</v>
      </c>
      <c r="G66" s="27"/>
      <c r="H66" s="7"/>
      <c r="I66" s="28">
        <f t="shared" si="1"/>
        <v>-4089</v>
      </c>
      <c r="J66" s="27">
        <f t="shared" si="1"/>
        <v>369</v>
      </c>
      <c r="K66" s="7"/>
      <c r="L66" s="124">
        <f t="shared" si="2"/>
        <v>0.99368762161987101</v>
      </c>
      <c r="M66" s="27">
        <f t="shared" ca="1" si="3"/>
        <v>1.3462379982623516E-6</v>
      </c>
      <c r="N66" s="44"/>
      <c r="O66" s="44"/>
      <c r="P66" s="7"/>
      <c r="Q66" s="28">
        <f t="shared" ca="1" si="4"/>
        <v>-4084.7598872145541</v>
      </c>
      <c r="R66" s="27">
        <f t="shared" ca="1" si="5"/>
        <v>332.04638490473053</v>
      </c>
      <c r="S66" s="7"/>
      <c r="T66" s="28">
        <f t="shared" ca="1" si="6"/>
        <v>0.99245169459079075</v>
      </c>
      <c r="U66" s="27">
        <f t="shared" ca="1" si="7"/>
        <v>8.102914190935305E-2</v>
      </c>
      <c r="V66" s="7"/>
      <c r="W66" s="28">
        <f t="shared" ca="1" si="8"/>
        <v>0.99252734665320907</v>
      </c>
      <c r="X66" s="27">
        <f t="shared" ca="1" si="11"/>
        <v>258.81023535184465</v>
      </c>
      <c r="Y66" s="7"/>
      <c r="Z66" s="28">
        <f t="shared" si="12"/>
        <v>258.61499999999995</v>
      </c>
      <c r="AA66" s="27">
        <f t="shared" si="9"/>
        <v>4.5136832450451339</v>
      </c>
      <c r="AB66" s="7"/>
      <c r="AC66" s="28">
        <f t="shared" ca="1" si="0"/>
        <v>0.1952353518447012</v>
      </c>
      <c r="AD66" s="27">
        <f t="shared" ca="1" si="10"/>
        <v>-5.0794012223605023E-3</v>
      </c>
      <c r="AE66" s="7">
        <v>103</v>
      </c>
    </row>
    <row r="67" spans="1:31" s="26" customFormat="1" x14ac:dyDescent="0.25">
      <c r="A67" s="26">
        <v>47</v>
      </c>
      <c r="B67" s="26">
        <v>634</v>
      </c>
      <c r="C67" s="26">
        <v>11103</v>
      </c>
      <c r="D67" s="26">
        <v>13131</v>
      </c>
      <c r="E67" s="26">
        <v>15210</v>
      </c>
      <c r="F67" s="26">
        <v>13167</v>
      </c>
      <c r="G67" s="27"/>
      <c r="H67" s="7"/>
      <c r="I67" s="28">
        <f t="shared" si="1"/>
        <v>-4107</v>
      </c>
      <c r="J67" s="27">
        <f t="shared" si="1"/>
        <v>-36</v>
      </c>
      <c r="K67" s="7"/>
      <c r="L67" s="124">
        <f t="shared" si="2"/>
        <v>0.99748119296925475</v>
      </c>
      <c r="M67" s="27">
        <f t="shared" ca="1" si="3"/>
        <v>4.5189999874394873E-7</v>
      </c>
      <c r="N67" s="44"/>
      <c r="O67" s="44"/>
      <c r="P67" s="7"/>
      <c r="Q67" s="28">
        <f t="shared" ca="1" si="4"/>
        <v>-4102.7598872145536</v>
      </c>
      <c r="R67" s="27">
        <f t="shared" ca="1" si="5"/>
        <v>-72.95361509526947</v>
      </c>
      <c r="S67" s="7"/>
      <c r="T67" s="28">
        <f t="shared" ca="1" si="6"/>
        <v>0.99682505581541236</v>
      </c>
      <c r="U67" s="27">
        <f t="shared" ca="1" si="7"/>
        <v>-1.7802840503898208E-2</v>
      </c>
      <c r="V67" s="7"/>
      <c r="W67" s="28">
        <f t="shared" ca="1" si="8"/>
        <v>0.99680895789225865</v>
      </c>
      <c r="X67" s="27">
        <f t="shared" ca="1" si="11"/>
        <v>264.50065075894395</v>
      </c>
      <c r="Y67" s="7"/>
      <c r="Z67" s="28">
        <f t="shared" si="12"/>
        <v>264.32099999999997</v>
      </c>
      <c r="AA67" s="27">
        <f t="shared" si="9"/>
        <v>4.6132717321639314</v>
      </c>
      <c r="AB67" s="7"/>
      <c r="AC67" s="28">
        <f t="shared" ca="1" si="0"/>
        <v>0.17965075894397842</v>
      </c>
      <c r="AD67" s="27">
        <f t="shared" ca="1" si="10"/>
        <v>-6.3938240618256259E-2</v>
      </c>
      <c r="AE67" s="7">
        <v>102</v>
      </c>
    </row>
    <row r="68" spans="1:31" s="26" customFormat="1" x14ac:dyDescent="0.25">
      <c r="A68" s="26">
        <v>48</v>
      </c>
      <c r="B68" s="26">
        <v>631</v>
      </c>
      <c r="C68" s="26">
        <v>11114</v>
      </c>
      <c r="D68" s="26">
        <v>12936</v>
      </c>
      <c r="E68" s="26">
        <v>15204</v>
      </c>
      <c r="F68" s="26">
        <v>13371</v>
      </c>
      <c r="G68" s="27"/>
      <c r="H68" s="7"/>
      <c r="I68" s="28">
        <f t="shared" si="1"/>
        <v>-4090</v>
      </c>
      <c r="J68" s="27">
        <f t="shared" si="1"/>
        <v>-435</v>
      </c>
      <c r="K68" s="7"/>
      <c r="L68" s="124">
        <f t="shared" si="2"/>
        <v>0.99143706005612942</v>
      </c>
      <c r="M68" s="27">
        <f t="shared" ca="1" si="3"/>
        <v>1.3250467749263534E-6</v>
      </c>
      <c r="N68" s="44"/>
      <c r="O68" s="44"/>
      <c r="P68" s="7"/>
      <c r="Q68" s="28">
        <f t="shared" ca="1" si="4"/>
        <v>-4085.7598872145541</v>
      </c>
      <c r="R68" s="27">
        <f t="shared" ca="1" si="5"/>
        <v>-471.95361509526947</v>
      </c>
      <c r="S68" s="7"/>
      <c r="T68" s="28">
        <f t="shared" ca="1" si="6"/>
        <v>0.99269465910326982</v>
      </c>
      <c r="U68" s="27">
        <f t="shared" ca="1" si="7"/>
        <v>-0.11517064539991612</v>
      </c>
      <c r="V68" s="7"/>
      <c r="W68" s="28">
        <f t="shared" ca="1" si="8"/>
        <v>0.9925881668170019</v>
      </c>
      <c r="X68" s="27">
        <f t="shared" ca="1" si="11"/>
        <v>270.09593696280058</v>
      </c>
      <c r="Y68" s="7"/>
      <c r="Z68" s="28">
        <f t="shared" si="12"/>
        <v>269.99999999999994</v>
      </c>
      <c r="AA68" s="27">
        <f t="shared" si="9"/>
        <v>4.7123889803846888</v>
      </c>
      <c r="AB68" s="7"/>
      <c r="AC68" s="28">
        <f t="shared" ca="1" si="0"/>
        <v>9.5936962800635683E-2</v>
      </c>
      <c r="AD68" s="27">
        <f t="shared" ca="1" si="10"/>
        <v>2.8107274283058814E-2</v>
      </c>
      <c r="AE68" s="7">
        <v>101</v>
      </c>
    </row>
    <row r="69" spans="1:31" s="26" customFormat="1" x14ac:dyDescent="0.25">
      <c r="A69" s="26">
        <v>49</v>
      </c>
      <c r="B69" s="26">
        <v>630</v>
      </c>
      <c r="C69" s="26">
        <v>11149</v>
      </c>
      <c r="D69" s="26">
        <v>12728</v>
      </c>
      <c r="E69" s="26">
        <v>15165</v>
      </c>
      <c r="F69" s="26">
        <v>13563</v>
      </c>
      <c r="G69" s="27"/>
      <c r="H69" s="7"/>
      <c r="I69" s="28">
        <f t="shared" si="1"/>
        <v>-4016</v>
      </c>
      <c r="J69" s="27">
        <f t="shared" si="1"/>
        <v>-835</v>
      </c>
      <c r="K69" s="7"/>
      <c r="L69" s="124">
        <f t="shared" si="2"/>
        <v>0.9756884345039355</v>
      </c>
      <c r="M69" s="27">
        <f t="shared" ca="1" si="3"/>
        <v>1.369528336891339E-6</v>
      </c>
      <c r="N69" s="44"/>
      <c r="O69" s="44"/>
      <c r="P69" s="7"/>
      <c r="Q69" s="28">
        <f t="shared" ca="1" si="4"/>
        <v>-4011.7598872145541</v>
      </c>
      <c r="R69" s="27">
        <f t="shared" ca="1" si="5"/>
        <v>-871.95361509526947</v>
      </c>
      <c r="S69" s="7"/>
      <c r="T69" s="28">
        <f t="shared" ca="1" si="6"/>
        <v>0.97471528517982498</v>
      </c>
      <c r="U69" s="27">
        <f t="shared" ca="1" si="7"/>
        <v>-0.21278247988213958</v>
      </c>
      <c r="V69" s="7"/>
      <c r="W69" s="28">
        <f t="shared" ca="1" si="8"/>
        <v>0.97451816601470265</v>
      </c>
      <c r="X69" s="27">
        <f t="shared" ca="1" si="11"/>
        <v>275.79448040558873</v>
      </c>
      <c r="Y69" s="7"/>
      <c r="Z69" s="28">
        <f t="shared" si="12"/>
        <v>275.66999999999996</v>
      </c>
      <c r="AA69" s="27">
        <f t="shared" si="9"/>
        <v>4.8113491489727673</v>
      </c>
      <c r="AB69" s="7"/>
      <c r="AC69" s="28">
        <f t="shared" ca="1" si="0"/>
        <v>0.12448040558876983</v>
      </c>
      <c r="AD69" s="27">
        <f t="shared" ca="1" si="10"/>
        <v>1.0727549858927432E-2</v>
      </c>
      <c r="AE69" s="7">
        <v>100</v>
      </c>
    </row>
    <row r="70" spans="1:31" s="26" customFormat="1" x14ac:dyDescent="0.25">
      <c r="A70" s="26">
        <v>50</v>
      </c>
      <c r="B70" s="26">
        <v>637</v>
      </c>
      <c r="C70" s="26">
        <v>11202</v>
      </c>
      <c r="D70" s="26">
        <v>12535</v>
      </c>
      <c r="E70" s="26">
        <v>15116</v>
      </c>
      <c r="F70" s="26">
        <v>13755</v>
      </c>
      <c r="G70" s="27"/>
      <c r="H70" s="7"/>
      <c r="I70" s="28">
        <f t="shared" si="1"/>
        <v>-3914</v>
      </c>
      <c r="J70" s="27">
        <f t="shared" si="1"/>
        <v>-1220</v>
      </c>
      <c r="K70" s="7"/>
      <c r="L70" s="124">
        <f t="shared" si="2"/>
        <v>0.95005370597134364</v>
      </c>
      <c r="M70" s="27">
        <f t="shared" ca="1" si="3"/>
        <v>1.6414799931052052E-7</v>
      </c>
      <c r="N70" s="44"/>
      <c r="O70" s="44"/>
      <c r="P70" s="7"/>
      <c r="Q70" s="28">
        <f t="shared" ca="1" si="4"/>
        <v>-3909.7598872145541</v>
      </c>
      <c r="R70" s="27">
        <f t="shared" ca="1" si="5"/>
        <v>-1256.9536150952695</v>
      </c>
      <c r="S70" s="7"/>
      <c r="T70" s="28">
        <f t="shared" ca="1" si="6"/>
        <v>0.94993290490696869</v>
      </c>
      <c r="U70" s="27">
        <f t="shared" ca="1" si="7"/>
        <v>-0.30673387057127971</v>
      </c>
      <c r="V70" s="7"/>
      <c r="W70" s="28">
        <f t="shared" ca="1" si="8"/>
        <v>0.94964855414879989</v>
      </c>
      <c r="X70" s="27">
        <f t="shared" ca="1" si="11"/>
        <v>281.37778042213813</v>
      </c>
      <c r="Y70" s="7"/>
      <c r="Z70" s="28">
        <f t="shared" si="12"/>
        <v>281.40299999999996</v>
      </c>
      <c r="AA70" s="27">
        <f t="shared" si="9"/>
        <v>4.9114088749896023</v>
      </c>
      <c r="AB70" s="7"/>
      <c r="AC70" s="28">
        <f t="shared" ca="1" si="0"/>
        <v>-2.5219577861832931E-2</v>
      </c>
      <c r="AD70" s="27">
        <f t="shared" ca="1" si="10"/>
        <v>0.10654059072533073</v>
      </c>
      <c r="AE70" s="7">
        <v>99</v>
      </c>
    </row>
    <row r="71" spans="1:31" s="26" customFormat="1" x14ac:dyDescent="0.25">
      <c r="A71" s="26">
        <v>51</v>
      </c>
      <c r="B71" s="26">
        <v>624</v>
      </c>
      <c r="C71" s="26">
        <v>11272</v>
      </c>
      <c r="D71" s="26">
        <v>12350</v>
      </c>
      <c r="E71" s="26">
        <v>15050</v>
      </c>
      <c r="F71" s="26">
        <v>13944</v>
      </c>
      <c r="G71" s="27"/>
      <c r="H71" s="7"/>
      <c r="I71" s="28">
        <f t="shared" si="1"/>
        <v>-3778</v>
      </c>
      <c r="J71" s="27">
        <f t="shared" si="1"/>
        <v>-1594</v>
      </c>
      <c r="K71" s="7"/>
      <c r="L71" s="124">
        <f t="shared" si="2"/>
        <v>0.91572015903653459</v>
      </c>
      <c r="M71" s="27">
        <f t="shared" ca="1" si="3"/>
        <v>6.4076549015663348E-7</v>
      </c>
      <c r="N71" s="44"/>
      <c r="O71" s="44"/>
      <c r="P71" s="7"/>
      <c r="Q71" s="28">
        <f t="shared" ca="1" si="4"/>
        <v>-3773.7598872145541</v>
      </c>
      <c r="R71" s="27">
        <f t="shared" ca="1" si="5"/>
        <v>-1630.9536150952695</v>
      </c>
      <c r="S71" s="7"/>
      <c r="T71" s="28">
        <f t="shared" ca="1" si="6"/>
        <v>0.91688973120982697</v>
      </c>
      <c r="U71" s="27">
        <f t="shared" ca="1" si="7"/>
        <v>-0.39800093581215862</v>
      </c>
      <c r="V71" s="7"/>
      <c r="W71" s="28">
        <f t="shared" ca="1" si="8"/>
        <v>0.91652063732490763</v>
      </c>
      <c r="X71" s="27">
        <f t="shared" ca="1" si="11"/>
        <v>286.95045979216002</v>
      </c>
      <c r="Y71" s="7"/>
      <c r="Z71" s="28">
        <f t="shared" si="12"/>
        <v>287.01899999999995</v>
      </c>
      <c r="AA71" s="27">
        <f t="shared" si="9"/>
        <v>5.0094265657816042</v>
      </c>
      <c r="AB71" s="7"/>
      <c r="AC71" s="28">
        <f t="shared" ca="1" si="0"/>
        <v>-6.8540207839930645E-2</v>
      </c>
      <c r="AD71" s="27">
        <f t="shared" ca="1" si="10"/>
        <v>0.11900066904007645</v>
      </c>
      <c r="AE71" s="7">
        <v>98</v>
      </c>
    </row>
    <row r="72" spans="1:31" s="26" customFormat="1" x14ac:dyDescent="0.25">
      <c r="A72" s="26">
        <v>52</v>
      </c>
      <c r="B72" s="26">
        <v>622</v>
      </c>
      <c r="C72" s="26">
        <v>11368</v>
      </c>
      <c r="D72" s="26">
        <v>12172</v>
      </c>
      <c r="E72" s="26">
        <v>14961</v>
      </c>
      <c r="F72" s="26">
        <v>14130</v>
      </c>
      <c r="G72" s="27"/>
      <c r="H72" s="7"/>
      <c r="I72" s="28">
        <f t="shared" si="1"/>
        <v>-3593</v>
      </c>
      <c r="J72" s="27">
        <f t="shared" si="1"/>
        <v>-1958</v>
      </c>
      <c r="K72" s="7"/>
      <c r="L72" s="124">
        <f t="shared" si="2"/>
        <v>0.87274310549673229</v>
      </c>
      <c r="M72" s="27">
        <f t="shared" ca="1" si="3"/>
        <v>1.5709758614201278E-6</v>
      </c>
      <c r="N72" s="44"/>
      <c r="O72" s="44"/>
      <c r="P72" s="7"/>
      <c r="Q72" s="28">
        <f t="shared" ca="1" si="4"/>
        <v>-3588.7598872145541</v>
      </c>
      <c r="R72" s="27">
        <f t="shared" ca="1" si="5"/>
        <v>-1994.9536150952695</v>
      </c>
      <c r="S72" s="7"/>
      <c r="T72" s="28">
        <f t="shared" ca="1" si="6"/>
        <v>0.87194129640121509</v>
      </c>
      <c r="U72" s="27">
        <f t="shared" ca="1" si="7"/>
        <v>-0.48682770519098201</v>
      </c>
      <c r="V72" s="7"/>
      <c r="W72" s="28">
        <f t="shared" ca="1" si="8"/>
        <v>0.87148971973751044</v>
      </c>
      <c r="X72" s="27">
        <f t="shared" ca="1" si="11"/>
        <v>292.66587097511581</v>
      </c>
      <c r="Y72" s="7"/>
      <c r="Z72" s="28">
        <f t="shared" si="12"/>
        <v>292.61699999999996</v>
      </c>
      <c r="AA72" s="27">
        <f t="shared" si="9"/>
        <v>5.1071300973082465</v>
      </c>
      <c r="AB72" s="7"/>
      <c r="AC72" s="28">
        <f t="shared" ca="1" si="0"/>
        <v>4.8870975115846704E-2</v>
      </c>
      <c r="AD72" s="27">
        <f t="shared" ca="1" si="10"/>
        <v>-5.7442431354161272E-2</v>
      </c>
      <c r="AE72" s="7">
        <v>97</v>
      </c>
    </row>
    <row r="73" spans="1:31" s="26" customFormat="1" x14ac:dyDescent="0.25">
      <c r="A73" s="26">
        <v>53</v>
      </c>
      <c r="B73" s="26">
        <v>611</v>
      </c>
      <c r="C73" s="26">
        <v>11469</v>
      </c>
      <c r="D73" s="26">
        <v>12002</v>
      </c>
      <c r="E73" s="26">
        <v>14857</v>
      </c>
      <c r="F73" s="26">
        <v>14293</v>
      </c>
      <c r="G73" s="27"/>
      <c r="H73" s="7"/>
      <c r="I73" s="28">
        <f t="shared" si="1"/>
        <v>-3388</v>
      </c>
      <c r="J73" s="27">
        <f t="shared" si="1"/>
        <v>-2291</v>
      </c>
      <c r="K73" s="7"/>
      <c r="L73" s="124">
        <f t="shared" si="2"/>
        <v>0.82241398044003144</v>
      </c>
      <c r="M73" s="27">
        <f t="shared" ca="1" si="3"/>
        <v>6.5197170885789724E-7</v>
      </c>
      <c r="N73" s="44"/>
      <c r="O73" s="44"/>
      <c r="P73" s="7"/>
      <c r="Q73" s="28">
        <f t="shared" ca="1" si="4"/>
        <v>-3383.7598872145541</v>
      </c>
      <c r="R73" s="27">
        <f t="shared" ca="1" si="5"/>
        <v>-2327.9536150952695</v>
      </c>
      <c r="S73" s="7"/>
      <c r="T73" s="28">
        <f t="shared" ca="1" si="6"/>
        <v>0.82213357134302356</v>
      </c>
      <c r="U73" s="27">
        <f t="shared" ca="1" si="7"/>
        <v>-0.56808955739743305</v>
      </c>
      <c r="V73" s="7"/>
      <c r="W73" s="28">
        <f t="shared" ca="1" si="8"/>
        <v>0.82160653278918472</v>
      </c>
      <c r="X73" s="27">
        <f t="shared" ca="1" si="11"/>
        <v>298.13890165142607</v>
      </c>
      <c r="Y73" s="7"/>
      <c r="Z73" s="28">
        <f t="shared" si="12"/>
        <v>298.11599999999999</v>
      </c>
      <c r="AA73" s="27">
        <f t="shared" si="9"/>
        <v>5.2031057528754152</v>
      </c>
      <c r="AB73" s="7"/>
      <c r="AC73" s="28">
        <f t="shared" ca="1" si="0"/>
        <v>2.2901651426082026E-2</v>
      </c>
      <c r="AD73" s="27">
        <f t="shared" ca="1" si="10"/>
        <v>-6.4307487681503517E-2</v>
      </c>
      <c r="AE73" s="7">
        <v>96</v>
      </c>
    </row>
    <row r="74" spans="1:31" s="26" customFormat="1" x14ac:dyDescent="0.25">
      <c r="A74" s="26">
        <v>54</v>
      </c>
      <c r="B74" s="26">
        <v>631</v>
      </c>
      <c r="C74" s="26">
        <v>11593</v>
      </c>
      <c r="D74" s="26">
        <v>11845</v>
      </c>
      <c r="E74" s="26">
        <v>14734</v>
      </c>
      <c r="F74" s="26">
        <v>14456</v>
      </c>
      <c r="G74" s="27"/>
      <c r="H74" s="7"/>
      <c r="I74" s="28">
        <f t="shared" si="1"/>
        <v>-3141</v>
      </c>
      <c r="J74" s="27">
        <f t="shared" si="1"/>
        <v>-2611</v>
      </c>
      <c r="K74" s="7"/>
      <c r="L74" s="124">
        <f t="shared" si="2"/>
        <v>0.76249350049291786</v>
      </c>
      <c r="M74" s="27">
        <f t="shared" ca="1" si="3"/>
        <v>9.4424646683004082E-7</v>
      </c>
      <c r="N74" s="44"/>
      <c r="O74" s="44"/>
      <c r="P74" s="7"/>
      <c r="Q74" s="28">
        <f t="shared" ca="1" si="4"/>
        <v>-3136.7598872145541</v>
      </c>
      <c r="R74" s="27">
        <f t="shared" ca="1" si="5"/>
        <v>-2647.9536150952695</v>
      </c>
      <c r="S74" s="7"/>
      <c r="T74" s="28">
        <f t="shared" ca="1" si="6"/>
        <v>0.7621213367607147</v>
      </c>
      <c r="U74" s="27">
        <f t="shared" ca="1" si="7"/>
        <v>-0.64617902498321178</v>
      </c>
      <c r="V74" s="7"/>
      <c r="W74" s="28">
        <f t="shared" ca="1" si="8"/>
        <v>0.76152177704109114</v>
      </c>
      <c r="X74" s="27">
        <f t="shared" ca="1" si="11"/>
        <v>303.79328739441644</v>
      </c>
      <c r="Y74" s="7"/>
      <c r="Z74" s="28">
        <f t="shared" si="12"/>
        <v>303.79499999999996</v>
      </c>
      <c r="AA74" s="27">
        <f t="shared" si="9"/>
        <v>5.3022230010961726</v>
      </c>
      <c r="AB74" s="7"/>
      <c r="AC74" s="28">
        <f t="shared" ca="1" si="0"/>
        <v>-1.7126055835205989E-3</v>
      </c>
      <c r="AD74" s="27">
        <f t="shared" ca="1" si="10"/>
        <v>2.3856439303301613E-2</v>
      </c>
      <c r="AE74" s="7">
        <v>95</v>
      </c>
    </row>
    <row r="75" spans="1:31" s="26" customFormat="1" x14ac:dyDescent="0.25">
      <c r="A75" s="26">
        <v>55</v>
      </c>
      <c r="B75" s="26">
        <v>619</v>
      </c>
      <c r="C75" s="26">
        <v>11728</v>
      </c>
      <c r="D75" s="26">
        <v>11696</v>
      </c>
      <c r="E75" s="26">
        <v>14602</v>
      </c>
      <c r="F75" s="26">
        <v>14606</v>
      </c>
      <c r="G75" s="27"/>
      <c r="H75" s="7"/>
      <c r="I75" s="28">
        <f t="shared" si="1"/>
        <v>-2874</v>
      </c>
      <c r="J75" s="27">
        <f t="shared" si="1"/>
        <v>-2910</v>
      </c>
      <c r="K75" s="7"/>
      <c r="L75" s="124">
        <f t="shared" si="2"/>
        <v>0.69643180034236774</v>
      </c>
      <c r="M75" s="27">
        <f t="shared" ca="1" si="3"/>
        <v>2.2706304176451822E-8</v>
      </c>
      <c r="N75" s="44"/>
      <c r="O75" s="44"/>
      <c r="P75" s="7"/>
      <c r="Q75" s="28">
        <f t="shared" ca="1" si="4"/>
        <v>-2869.7598872145541</v>
      </c>
      <c r="R75" s="27">
        <f t="shared" ca="1" si="5"/>
        <v>-2946.9536150952695</v>
      </c>
      <c r="S75" s="7"/>
      <c r="T75" s="28">
        <f t="shared" ca="1" si="6"/>
        <v>0.69724981192882607</v>
      </c>
      <c r="U75" s="27">
        <f t="shared" ca="1" si="7"/>
        <v>-0.71914387125867385</v>
      </c>
      <c r="V75" s="7"/>
      <c r="W75" s="28">
        <f t="shared" ca="1" si="8"/>
        <v>0.69658248645379295</v>
      </c>
      <c r="X75" s="27">
        <f t="shared" ca="1" si="11"/>
        <v>309.39046975824624</v>
      </c>
      <c r="Y75" s="7"/>
      <c r="Z75" s="28">
        <f t="shared" si="12"/>
        <v>309.36599999999999</v>
      </c>
      <c r="AA75" s="27">
        <f t="shared" si="9"/>
        <v>5.3994552937247775</v>
      </c>
      <c r="AB75" s="7"/>
      <c r="AC75" s="28">
        <f t="shared" ca="1" si="0"/>
        <v>2.4469758246254969E-2</v>
      </c>
      <c r="AD75" s="27">
        <f t="shared" ca="1" si="10"/>
        <v>-2.4731997421497454E-2</v>
      </c>
      <c r="AE75" s="7">
        <v>94</v>
      </c>
    </row>
    <row r="76" spans="1:31" s="26" customFormat="1" x14ac:dyDescent="0.25">
      <c r="A76" s="26">
        <v>56</v>
      </c>
      <c r="B76" s="26">
        <v>630</v>
      </c>
      <c r="C76" s="26">
        <v>11885</v>
      </c>
      <c r="D76" s="26">
        <v>11571</v>
      </c>
      <c r="E76" s="26">
        <v>14453</v>
      </c>
      <c r="F76" s="26">
        <v>14738</v>
      </c>
      <c r="G76" s="27"/>
      <c r="H76" s="7"/>
      <c r="I76" s="28">
        <f t="shared" si="1"/>
        <v>-2568</v>
      </c>
      <c r="J76" s="27">
        <f t="shared" si="1"/>
        <v>-3167</v>
      </c>
      <c r="K76" s="7"/>
      <c r="L76" s="124">
        <f t="shared" si="2"/>
        <v>0.62244083103473413</v>
      </c>
      <c r="M76" s="27">
        <f t="shared" ca="1" si="3"/>
        <v>6.9558908640454772E-8</v>
      </c>
      <c r="N76" s="44"/>
      <c r="O76" s="44"/>
      <c r="P76" s="7"/>
      <c r="Q76" s="28">
        <f t="shared" ca="1" si="4"/>
        <v>-2563.7598872145541</v>
      </c>
      <c r="R76" s="27">
        <f t="shared" ca="1" si="5"/>
        <v>-3203.9536150952695</v>
      </c>
      <c r="S76" s="7"/>
      <c r="T76" s="28">
        <f t="shared" ca="1" si="6"/>
        <v>0.62290267111025721</v>
      </c>
      <c r="U76" s="27">
        <f t="shared" ca="1" si="7"/>
        <v>-0.78185947491350238</v>
      </c>
      <c r="V76" s="7"/>
      <c r="W76" s="28">
        <f t="shared" ca="1" si="8"/>
        <v>0.62217709080526495</v>
      </c>
      <c r="X76" s="27">
        <f t="shared" ca="1" si="11"/>
        <v>314.96588934786462</v>
      </c>
      <c r="Y76" s="7"/>
      <c r="Z76" s="28">
        <f t="shared" si="12"/>
        <v>315.036</v>
      </c>
      <c r="AA76" s="27">
        <f t="shared" si="9"/>
        <v>5.4984154623128561</v>
      </c>
      <c r="AB76" s="7"/>
      <c r="AC76" s="28">
        <f t="shared" ca="1" si="0"/>
        <v>-7.0110652135383589E-2</v>
      </c>
      <c r="AD76" s="27">
        <f t="shared" ca="1" si="10"/>
        <v>4.0493965422285783E-2</v>
      </c>
      <c r="AE76" s="7">
        <v>93</v>
      </c>
    </row>
    <row r="77" spans="1:31" s="26" customFormat="1" x14ac:dyDescent="0.25">
      <c r="A77" s="26">
        <v>57</v>
      </c>
      <c r="B77" s="26">
        <v>649</v>
      </c>
      <c r="C77" s="26">
        <v>12055</v>
      </c>
      <c r="D77" s="26">
        <v>11450</v>
      </c>
      <c r="E77" s="26">
        <v>14284</v>
      </c>
      <c r="F77" s="26">
        <v>14865</v>
      </c>
      <c r="G77" s="27"/>
      <c r="H77" s="7"/>
      <c r="I77" s="28">
        <f t="shared" si="1"/>
        <v>-2229</v>
      </c>
      <c r="J77" s="27">
        <f t="shared" si="1"/>
        <v>-3415</v>
      </c>
      <c r="K77" s="7"/>
      <c r="L77" s="124">
        <f t="shared" si="2"/>
        <v>0.53985351604613296</v>
      </c>
      <c r="M77" s="27">
        <f t="shared" ca="1" si="3"/>
        <v>9.5285566133789133E-9</v>
      </c>
      <c r="N77" s="44"/>
      <c r="O77" s="44"/>
      <c r="P77" s="7"/>
      <c r="Q77" s="28">
        <f t="shared" ca="1" si="4"/>
        <v>-2224.7598872145541</v>
      </c>
      <c r="R77" s="27">
        <f t="shared" ca="1" si="5"/>
        <v>-3451.9536150952695</v>
      </c>
      <c r="S77" s="7"/>
      <c r="T77" s="28">
        <f t="shared" ca="1" si="6"/>
        <v>0.54053770137988189</v>
      </c>
      <c r="U77" s="27">
        <f t="shared" ca="1" si="7"/>
        <v>-0.84237881229248102</v>
      </c>
      <c r="V77" s="7"/>
      <c r="W77" s="28">
        <f t="shared" ca="1" si="8"/>
        <v>0.53975590172027155</v>
      </c>
      <c r="X77" s="27">
        <f t="shared" ca="1" si="11"/>
        <v>320.82766782626322</v>
      </c>
      <c r="Y77" s="7"/>
      <c r="Z77" s="28">
        <f t="shared" si="12"/>
        <v>320.87700000000001</v>
      </c>
      <c r="AA77" s="27">
        <f t="shared" si="9"/>
        <v>5.6003601439218444</v>
      </c>
      <c r="AB77" s="7"/>
      <c r="AC77" s="28">
        <f t="shared" ca="1" si="0"/>
        <v>-4.9332173736786444E-2</v>
      </c>
      <c r="AD77" s="27">
        <f t="shared" ca="1" si="10"/>
        <v>9.1439955061673572E-2</v>
      </c>
      <c r="AE77" s="7">
        <v>92</v>
      </c>
    </row>
    <row r="78" spans="1:31" s="26" customFormat="1" x14ac:dyDescent="0.25">
      <c r="A78" s="26">
        <v>58</v>
      </c>
      <c r="B78" s="26">
        <v>635</v>
      </c>
      <c r="C78" s="26">
        <v>12224</v>
      </c>
      <c r="D78" s="26">
        <v>11336</v>
      </c>
      <c r="E78" s="26">
        <v>14094</v>
      </c>
      <c r="F78" s="26">
        <v>14955</v>
      </c>
      <c r="G78" s="27"/>
      <c r="H78" s="7"/>
      <c r="I78" s="28">
        <f t="shared" si="1"/>
        <v>-1870</v>
      </c>
      <c r="J78" s="27">
        <f t="shared" si="1"/>
        <v>-3619</v>
      </c>
      <c r="K78" s="7"/>
      <c r="L78" s="124">
        <f t="shared" si="2"/>
        <v>0.45361218301465184</v>
      </c>
      <c r="M78" s="27">
        <f t="shared" ca="1" si="3"/>
        <v>1.2696661123787984E-6</v>
      </c>
      <c r="N78" s="44"/>
      <c r="O78" s="44"/>
      <c r="P78" s="7"/>
      <c r="Q78" s="28">
        <f t="shared" ca="1" si="4"/>
        <v>-1865.7598872145541</v>
      </c>
      <c r="R78" s="27">
        <f t="shared" ca="1" si="5"/>
        <v>-3655.9536150952695</v>
      </c>
      <c r="S78" s="7"/>
      <c r="T78" s="28">
        <f t="shared" ca="1" si="6"/>
        <v>0.45331344139992691</v>
      </c>
      <c r="U78" s="27">
        <f t="shared" ca="1" si="7"/>
        <v>-0.89216084787841499</v>
      </c>
      <c r="V78" s="7"/>
      <c r="W78" s="28">
        <f t="shared" ca="1" si="8"/>
        <v>0.45248538839610825</v>
      </c>
      <c r="X78" s="27">
        <f t="shared" ca="1" si="11"/>
        <v>326.58429281936174</v>
      </c>
      <c r="Y78" s="7"/>
      <c r="Z78" s="28">
        <f t="shared" si="12"/>
        <v>326.59199999999998</v>
      </c>
      <c r="AA78" s="27">
        <f t="shared" si="9"/>
        <v>5.7001057106733208</v>
      </c>
      <c r="AB78" s="7"/>
      <c r="AC78" s="28">
        <f t="shared" ca="1" si="0"/>
        <v>-7.7071806382491559E-3</v>
      </c>
      <c r="AD78" s="27">
        <f t="shared" ca="1" si="10"/>
        <v>-5.9865615483545298E-3</v>
      </c>
      <c r="AE78" s="7">
        <v>91</v>
      </c>
    </row>
    <row r="79" spans="1:31" s="26" customFormat="1" x14ac:dyDescent="0.25">
      <c r="A79" s="26">
        <v>59</v>
      </c>
      <c r="B79" s="26">
        <v>620</v>
      </c>
      <c r="C79" s="26">
        <v>12413</v>
      </c>
      <c r="D79" s="26">
        <v>11263</v>
      </c>
      <c r="E79" s="26">
        <v>13920</v>
      </c>
      <c r="F79" s="26">
        <v>15045</v>
      </c>
      <c r="G79" s="27"/>
      <c r="H79" s="7"/>
      <c r="I79" s="28">
        <f t="shared" si="1"/>
        <v>-1507</v>
      </c>
      <c r="J79" s="27">
        <f t="shared" si="1"/>
        <v>-3782</v>
      </c>
      <c r="K79" s="7"/>
      <c r="L79" s="124">
        <f t="shared" si="2"/>
        <v>0.36504721842188542</v>
      </c>
      <c r="M79" s="27">
        <f t="shared" ca="1" si="3"/>
        <v>6.3188724629090822E-7</v>
      </c>
      <c r="N79" s="44"/>
      <c r="O79" s="44"/>
      <c r="P79" s="7"/>
      <c r="Q79" s="28">
        <f t="shared" ca="1" si="4"/>
        <v>-1502.7598872145541</v>
      </c>
      <c r="R79" s="27">
        <f t="shared" ca="1" si="5"/>
        <v>-3818.9536150952695</v>
      </c>
      <c r="S79" s="7"/>
      <c r="T79" s="28">
        <f t="shared" ca="1" si="6"/>
        <v>0.36511732337005598</v>
      </c>
      <c r="U79" s="27">
        <f t="shared" ca="1" si="7"/>
        <v>-0.93193767042992104</v>
      </c>
      <c r="V79" s="7"/>
      <c r="W79" s="28">
        <f t="shared" ca="1" si="8"/>
        <v>0.36425230506415962</v>
      </c>
      <c r="X79" s="27">
        <f t="shared" ca="1" si="11"/>
        <v>332.12918501590048</v>
      </c>
      <c r="Y79" s="7"/>
      <c r="Z79" s="28">
        <f t="shared" si="12"/>
        <v>332.17199999999997</v>
      </c>
      <c r="AA79" s="27">
        <f t="shared" si="9"/>
        <v>5.7974950829346037</v>
      </c>
      <c r="AB79" s="7"/>
      <c r="AC79" s="28">
        <f t="shared" ca="1" si="0"/>
        <v>-4.2814984099493358E-2</v>
      </c>
      <c r="AD79" s="27">
        <f t="shared" ca="1" si="10"/>
        <v>3.7020974225470127E-3</v>
      </c>
      <c r="AE79" s="7">
        <v>90</v>
      </c>
    </row>
    <row r="80" spans="1:31" s="26" customFormat="1" x14ac:dyDescent="0.25">
      <c r="A80" s="26">
        <v>60</v>
      </c>
      <c r="B80" s="26">
        <v>627</v>
      </c>
      <c r="C80" s="26">
        <v>12599</v>
      </c>
      <c r="D80" s="26">
        <v>11199</v>
      </c>
      <c r="E80" s="26">
        <v>13727</v>
      </c>
      <c r="F80" s="26">
        <v>15102</v>
      </c>
      <c r="G80" s="27"/>
      <c r="H80" s="7"/>
      <c r="I80" s="28">
        <f t="shared" si="1"/>
        <v>-1128</v>
      </c>
      <c r="J80" s="27">
        <f t="shared" si="1"/>
        <v>-3903</v>
      </c>
      <c r="K80" s="7"/>
      <c r="L80" s="124">
        <f t="shared" si="2"/>
        <v>0.27196421885802824</v>
      </c>
      <c r="M80" s="27">
        <f t="shared" ca="1" si="3"/>
        <v>3.1358745915722341E-8</v>
      </c>
      <c r="N80" s="44"/>
      <c r="O80" s="44"/>
      <c r="P80" s="7"/>
      <c r="Q80" s="28">
        <f t="shared" ca="1" si="4"/>
        <v>-1123.7598872145541</v>
      </c>
      <c r="R80" s="27">
        <f t="shared" ca="1" si="5"/>
        <v>-3939.9536150952695</v>
      </c>
      <c r="S80" s="7"/>
      <c r="T80" s="28">
        <f t="shared" ca="1" si="6"/>
        <v>0.27303377314052135</v>
      </c>
      <c r="U80" s="27">
        <f t="shared" ca="1" si="7"/>
        <v>-0.96146525036079367</v>
      </c>
      <c r="V80" s="7"/>
      <c r="W80" s="28">
        <f t="shared" ca="1" si="8"/>
        <v>0.27214130286610272</v>
      </c>
      <c r="X80" s="27">
        <f t="shared" ca="1" si="11"/>
        <v>337.67338038870332</v>
      </c>
      <c r="Y80" s="7"/>
      <c r="Z80" s="28">
        <f t="shared" si="12"/>
        <v>337.81499999999994</v>
      </c>
      <c r="AA80" s="27">
        <f t="shared" si="9"/>
        <v>5.895984012624643</v>
      </c>
      <c r="AB80" s="7"/>
      <c r="AC80" s="28">
        <f t="shared" ca="1" si="0"/>
        <v>-0.14161961129661904</v>
      </c>
      <c r="AD80" s="27">
        <f t="shared" ca="1" si="10"/>
        <v>6.7471285004273795E-2</v>
      </c>
      <c r="AE80" s="7">
        <v>89</v>
      </c>
    </row>
    <row r="81" spans="1:31" s="26" customFormat="1" x14ac:dyDescent="0.25">
      <c r="A81" s="26">
        <v>61</v>
      </c>
      <c r="B81" s="26">
        <v>604</v>
      </c>
      <c r="C81" s="26">
        <v>12790</v>
      </c>
      <c r="D81" s="26">
        <v>11155</v>
      </c>
      <c r="E81" s="26">
        <v>13538</v>
      </c>
      <c r="F81" s="26">
        <v>15150</v>
      </c>
      <c r="G81" s="27"/>
      <c r="H81" s="7"/>
      <c r="I81" s="28">
        <f t="shared" si="1"/>
        <v>-748</v>
      </c>
      <c r="J81" s="27">
        <f t="shared" si="1"/>
        <v>-3995</v>
      </c>
      <c r="K81" s="7"/>
      <c r="L81" s="124">
        <f t="shared" si="2"/>
        <v>0.17978983612097482</v>
      </c>
      <c r="M81" s="27">
        <f t="shared" ca="1" si="3"/>
        <v>1.6563409534359108E-11</v>
      </c>
      <c r="N81" s="44"/>
      <c r="O81" s="44"/>
      <c r="P81" s="7"/>
      <c r="Q81" s="28">
        <f t="shared" ca="1" si="4"/>
        <v>-743.75988721455394</v>
      </c>
      <c r="R81" s="27">
        <f t="shared" ca="1" si="5"/>
        <v>-4031.9536150952695</v>
      </c>
      <c r="S81" s="7"/>
      <c r="T81" s="28">
        <f t="shared" ca="1" si="6"/>
        <v>0.18070725839850768</v>
      </c>
      <c r="U81" s="27">
        <f t="shared" ca="1" si="7"/>
        <v>-0.98391597229170502</v>
      </c>
      <c r="V81" s="7"/>
      <c r="W81" s="28">
        <f t="shared" ca="1" si="8"/>
        <v>0.17979390593786682</v>
      </c>
      <c r="X81" s="27">
        <f t="shared" ca="1" si="11"/>
        <v>343.12189096655163</v>
      </c>
      <c r="Y81" s="7"/>
      <c r="Z81" s="28">
        <f t="shared" si="12"/>
        <v>343.25099999999992</v>
      </c>
      <c r="AA81" s="27">
        <f t="shared" si="9"/>
        <v>5.9908601107630552</v>
      </c>
      <c r="AB81" s="7"/>
      <c r="AC81" s="28">
        <f t="shared" ca="1" si="0"/>
        <v>-0.12910903344828739</v>
      </c>
      <c r="AD81" s="27">
        <f t="shared" ca="1" si="10"/>
        <v>5.2244798933998027E-3</v>
      </c>
      <c r="AE81" s="7">
        <v>88</v>
      </c>
    </row>
    <row r="82" spans="1:31" s="26" customFormat="1" x14ac:dyDescent="0.25">
      <c r="A82" s="26">
        <v>62</v>
      </c>
      <c r="B82" s="26">
        <v>628</v>
      </c>
      <c r="C82" s="26">
        <v>12988</v>
      </c>
      <c r="D82" s="26">
        <v>11129</v>
      </c>
      <c r="E82" s="26">
        <v>13336</v>
      </c>
      <c r="F82" s="26">
        <v>15180</v>
      </c>
      <c r="G82" s="27"/>
      <c r="H82" s="7"/>
      <c r="I82" s="28">
        <f t="shared" si="1"/>
        <v>-348</v>
      </c>
      <c r="J82" s="27">
        <f t="shared" si="1"/>
        <v>-4051</v>
      </c>
      <c r="K82" s="7"/>
      <c r="L82" s="124">
        <f t="shared" si="2"/>
        <v>8.2247499834677232E-2</v>
      </c>
      <c r="M82" s="27">
        <f t="shared" ca="1" si="3"/>
        <v>1.2101531324421225E-7</v>
      </c>
      <c r="N82" s="44"/>
      <c r="O82" s="44"/>
      <c r="P82" s="7"/>
      <c r="Q82" s="28">
        <f t="shared" ca="1" si="4"/>
        <v>-343.759887214554</v>
      </c>
      <c r="R82" s="27">
        <f t="shared" ca="1" si="5"/>
        <v>-4087.9536150952695</v>
      </c>
      <c r="S82" s="7"/>
      <c r="T82" s="28">
        <f t="shared" ca="1" si="6"/>
        <v>8.3521453406914387E-2</v>
      </c>
      <c r="U82" s="27">
        <f t="shared" ca="1" si="7"/>
        <v>-0.99758162911921633</v>
      </c>
      <c r="V82" s="7"/>
      <c r="W82" s="28">
        <f t="shared" ca="1" si="8"/>
        <v>8.259537238784033E-2</v>
      </c>
      <c r="X82" s="27">
        <f t="shared" ca="1" si="11"/>
        <v>348.74442341795566</v>
      </c>
      <c r="Y82" s="7"/>
      <c r="Z82" s="28">
        <f t="shared" si="12"/>
        <v>348.90299999999991</v>
      </c>
      <c r="AA82" s="27">
        <f t="shared" si="9"/>
        <v>6.0895061200857743</v>
      </c>
      <c r="AB82" s="7"/>
      <c r="AC82" s="28">
        <f t="shared" ca="1" si="0"/>
        <v>-0.15857658204424752</v>
      </c>
      <c r="AD82" s="27">
        <f t="shared" ca="1" si="10"/>
        <v>1.6334711735339624E-3</v>
      </c>
      <c r="AE82" s="7">
        <v>87</v>
      </c>
    </row>
    <row r="83" spans="1:31" s="26" customFormat="1" x14ac:dyDescent="0.25">
      <c r="A83" s="26">
        <v>63</v>
      </c>
      <c r="B83" s="26">
        <v>619</v>
      </c>
      <c r="C83" s="26">
        <v>13189</v>
      </c>
      <c r="D83" s="26">
        <v>11123</v>
      </c>
      <c r="E83" s="26">
        <v>13141</v>
      </c>
      <c r="F83" s="26">
        <v>15183</v>
      </c>
      <c r="G83" s="27"/>
      <c r="H83" s="7"/>
      <c r="I83" s="28">
        <f t="shared" si="1"/>
        <v>48</v>
      </c>
      <c r="J83" s="27">
        <f t="shared" si="1"/>
        <v>-4060</v>
      </c>
      <c r="K83" s="7"/>
      <c r="L83" s="124">
        <f t="shared" si="2"/>
        <v>-1.4686090045513705E-2</v>
      </c>
      <c r="M83" s="27">
        <f t="shared" ca="1" si="3"/>
        <v>1.1351519521869871E-6</v>
      </c>
      <c r="N83" s="44"/>
      <c r="O83" s="44"/>
      <c r="P83" s="7"/>
      <c r="Q83" s="28">
        <f t="shared" ca="1" si="4"/>
        <v>52.240112785446023</v>
      </c>
      <c r="R83" s="27">
        <f t="shared" ca="1" si="5"/>
        <v>-4096.9536150952699</v>
      </c>
      <c r="S83" s="7"/>
      <c r="T83" s="28">
        <f t="shared" ca="1" si="6"/>
        <v>-1.2692493534762993E-2</v>
      </c>
      <c r="U83" s="27">
        <f t="shared" ca="1" si="7"/>
        <v>-0.99977789539506645</v>
      </c>
      <c r="V83" s="7"/>
      <c r="W83" s="28">
        <f t="shared" ca="1" si="8"/>
        <v>-1.3620654945572377E-2</v>
      </c>
      <c r="X83" s="27">
        <f t="shared" ca="1" si="11"/>
        <v>354.25799766920204</v>
      </c>
      <c r="Y83" s="7"/>
      <c r="Z83" s="28">
        <f t="shared" si="12"/>
        <v>354.47399999999993</v>
      </c>
      <c r="AA83" s="27">
        <f t="shared" si="9"/>
        <v>6.1867384127143783</v>
      </c>
      <c r="AB83" s="7"/>
      <c r="AC83" s="28">
        <f t="shared" ca="1" si="0"/>
        <v>-0.21600233079789177</v>
      </c>
      <c r="AD83" s="27">
        <f t="shared" ca="1" si="10"/>
        <v>2.2099179987947082E-2</v>
      </c>
      <c r="AE83" s="7">
        <v>86</v>
      </c>
    </row>
    <row r="84" spans="1:31" s="26" customFormat="1" x14ac:dyDescent="0.25">
      <c r="A84" s="26">
        <v>64</v>
      </c>
      <c r="B84" s="26">
        <v>633</v>
      </c>
      <c r="C84" s="26">
        <v>13384</v>
      </c>
      <c r="D84" s="26">
        <v>11138</v>
      </c>
      <c r="E84" s="26">
        <v>12936</v>
      </c>
      <c r="F84" s="26">
        <v>15169</v>
      </c>
      <c r="G84" s="27"/>
      <c r="H84" s="7"/>
      <c r="I84" s="28">
        <f t="shared" si="1"/>
        <v>448</v>
      </c>
      <c r="J84" s="27">
        <f t="shared" si="1"/>
        <v>-4031</v>
      </c>
      <c r="K84" s="7"/>
      <c r="L84" s="124">
        <f t="shared" si="2"/>
        <v>-0.11366326047325122</v>
      </c>
      <c r="M84" s="27">
        <f t="shared" ca="1" si="3"/>
        <v>8.198650345146766E-6</v>
      </c>
      <c r="N84" s="44"/>
      <c r="O84" s="44"/>
      <c r="P84" s="7"/>
      <c r="Q84" s="28">
        <f t="shared" ca="1" si="4"/>
        <v>452.240112785446</v>
      </c>
      <c r="R84" s="27">
        <f t="shared" ca="1" si="5"/>
        <v>-4067.9536150952695</v>
      </c>
      <c r="S84" s="7"/>
      <c r="T84" s="28">
        <f t="shared" ca="1" si="6"/>
        <v>-0.10987829852635629</v>
      </c>
      <c r="U84" s="27">
        <f t="shared" ca="1" si="7"/>
        <v>-0.99270103739510518</v>
      </c>
      <c r="V84" s="7"/>
      <c r="W84" s="28">
        <f t="shared" ca="1" si="8"/>
        <v>-0.11079993193025327</v>
      </c>
      <c r="X84" s="27">
        <f ca="1">IF(MOD(ATAN2(U84,W84)*180/PI()-$J$9+360,360)&lt;355,MOD(ATAN2(U84,W84)*180/PI()-$J$9+360,360)+360,MOD(ATAN2(U84,W84)*180/PI()-$J$9+360,360))</f>
        <v>359.84615285418295</v>
      </c>
      <c r="Y84" s="7"/>
      <c r="Z84" s="28">
        <f t="shared" si="12"/>
        <v>360.17099999999994</v>
      </c>
      <c r="AA84" s="27">
        <f t="shared" si="9"/>
        <v>6.2861698202004961</v>
      </c>
      <c r="AB84" s="7"/>
      <c r="AC84" s="28">
        <f t="shared" ref="AC84:AC147" ca="1" si="13">X84-Z84</f>
        <v>-0.32484714581698881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13344</v>
      </c>
      <c r="D85" s="26">
        <v>11097</v>
      </c>
      <c r="E85" s="26">
        <v>12887</v>
      </c>
      <c r="F85" s="26">
        <v>15113</v>
      </c>
      <c r="G85" s="27"/>
      <c r="H85" s="7"/>
      <c r="I85" s="28">
        <f t="shared" ref="I85:J148" si="14">C85-E85</f>
        <v>457</v>
      </c>
      <c r="J85" s="27">
        <f t="shared" si="14"/>
        <v>-4016</v>
      </c>
      <c r="K85" s="7"/>
      <c r="L85" s="124">
        <f>$O$3*SIN(2*PI()/$O$4*($Z85+$O$5))+$O$6</f>
        <v>-0.11417402281543644</v>
      </c>
      <c r="M85" s="27">
        <f t="shared" ref="M85:M148" ca="1" si="15">(W85-L85)^2</f>
        <v>1.4180226163363122E-6</v>
      </c>
      <c r="N85" s="44"/>
      <c r="O85" s="44"/>
      <c r="P85" s="7"/>
      <c r="Q85" s="28">
        <f t="shared" ref="Q85:Q148" ca="1" si="16">I85-$J$4</f>
        <v>461.240112785446</v>
      </c>
      <c r="R85" s="27">
        <f t="shared" ref="R85:R148" ca="1" si="17">J85-$J$3</f>
        <v>-4052.9536150952695</v>
      </c>
      <c r="S85" s="7"/>
      <c r="T85" s="28">
        <f t="shared" ref="T85:T148" ca="1" si="18">Q85/$J$7</f>
        <v>-0.11206497913866714</v>
      </c>
      <c r="U85" s="27">
        <f t="shared" ref="U85:U148" ca="1" si="19">R85/$J$6</f>
        <v>-0.98904059360202179</v>
      </c>
      <c r="V85" s="7"/>
      <c r="W85" s="28">
        <f t="shared" ref="W85:W148" ca="1" si="20">(T85-U85*SIN(-$J$11*PI()/180))/(COS(-$J$11*PI()/180))</f>
        <v>-0.11298321526745217</v>
      </c>
      <c r="X85" s="27">
        <f ca="1">IF(MOD(ATAN2(U85,W85)*180/PI()-$J$9+360,360)&lt;355,MOD(ATAN2(U85,W85)*180/PI()-$J$9+360,360)+360,MOD(ATAN2(U85,W85)*180/PI()-$J$9+360,360))</f>
        <v>359.99440935195679</v>
      </c>
      <c r="Y85" s="7"/>
      <c r="Z85" s="28">
        <f t="shared" si="12"/>
        <v>360.17099999999994</v>
      </c>
      <c r="AA85" s="27">
        <f t="shared" ref="AA85:AA148" si="21">Z85*PI()/180</f>
        <v>6.2861698202004961</v>
      </c>
      <c r="AB85" s="7"/>
      <c r="AC85" s="28">
        <f t="shared" ca="1" si="13"/>
        <v>-0.17659064804314539</v>
      </c>
      <c r="AD85" s="27"/>
      <c r="AE85" s="7"/>
    </row>
    <row r="86" spans="1:31" s="26" customFormat="1" x14ac:dyDescent="0.25">
      <c r="A86" s="26">
        <v>1</v>
      </c>
      <c r="B86" s="26">
        <v>-612</v>
      </c>
      <c r="C86" s="26">
        <v>13143</v>
      </c>
      <c r="D86" s="26">
        <v>11077</v>
      </c>
      <c r="E86" s="26">
        <v>13080</v>
      </c>
      <c r="F86" s="26">
        <v>15127</v>
      </c>
      <c r="G86" s="27"/>
      <c r="H86" s="7"/>
      <c r="I86" s="28">
        <f t="shared" si="14"/>
        <v>63</v>
      </c>
      <c r="J86" s="27">
        <f t="shared" si="14"/>
        <v>-4050</v>
      </c>
      <c r="K86" s="7"/>
      <c r="L86" s="124">
        <f t="shared" ref="L86:L149" si="22">$O$3*SIN(2*PI()/$O$4*($Z86+$O$5))+$O$6</f>
        <v>-1.8787126941969119E-2</v>
      </c>
      <c r="M86" s="27">
        <f t="shared" ca="1" si="15"/>
        <v>2.3233935973095571E-6</v>
      </c>
      <c r="N86" s="44"/>
      <c r="O86" s="44"/>
      <c r="P86" s="7"/>
      <c r="Q86" s="28">
        <f t="shared" ca="1" si="16"/>
        <v>67.240112785446016</v>
      </c>
      <c r="R86" s="27">
        <f t="shared" ca="1" si="17"/>
        <v>-4086.9536150952695</v>
      </c>
      <c r="S86" s="7"/>
      <c r="T86" s="28">
        <f t="shared" ca="1" si="18"/>
        <v>-1.6336961221947742E-2</v>
      </c>
      <c r="U86" s="27">
        <f t="shared" ca="1" si="19"/>
        <v>-0.99733759953301071</v>
      </c>
      <c r="V86" s="7"/>
      <c r="W86" s="28">
        <f t="shared" ca="1" si="20"/>
        <v>-1.7262858724984471E-2</v>
      </c>
      <c r="X86" s="27">
        <f ca="1">MOD(ATAN2(U86,W86)*180/PI()-$J$9+360,360)</f>
        <v>354.46909684919001</v>
      </c>
      <c r="Y86" s="7"/>
      <c r="Z86" s="28">
        <f t="shared" ref="Z86:Z149" si="23">360/40000*B86+Z85</f>
        <v>354.66299999999995</v>
      </c>
      <c r="AA86" s="27">
        <f t="shared" si="21"/>
        <v>6.1900370850006476</v>
      </c>
      <c r="AB86" s="7"/>
      <c r="AC86" s="28">
        <f t="shared" ca="1" si="13"/>
        <v>-0.19390315080994469</v>
      </c>
      <c r="AD86" s="27"/>
      <c r="AE86" s="7"/>
    </row>
    <row r="87" spans="1:31" s="26" customFormat="1" x14ac:dyDescent="0.25">
      <c r="A87" s="26">
        <v>2</v>
      </c>
      <c r="B87" s="26">
        <v>-625</v>
      </c>
      <c r="C87" s="26">
        <v>12950</v>
      </c>
      <c r="D87" s="26">
        <v>11092</v>
      </c>
      <c r="E87" s="26">
        <v>13287</v>
      </c>
      <c r="F87" s="26">
        <v>15129</v>
      </c>
      <c r="G87" s="27"/>
      <c r="H87" s="7"/>
      <c r="I87" s="28">
        <f t="shared" si="14"/>
        <v>-337</v>
      </c>
      <c r="J87" s="27">
        <f t="shared" si="14"/>
        <v>-4037</v>
      </c>
      <c r="K87" s="7"/>
      <c r="L87" s="124">
        <f t="shared" si="22"/>
        <v>7.8795846430691874E-2</v>
      </c>
      <c r="M87" s="27">
        <f t="shared" ca="1" si="15"/>
        <v>1.2770962608864636E-6</v>
      </c>
      <c r="N87" s="44"/>
      <c r="O87" s="44"/>
      <c r="P87" s="7"/>
      <c r="Q87" s="28">
        <f t="shared" ca="1" si="16"/>
        <v>-332.759887214554</v>
      </c>
      <c r="R87" s="27">
        <f t="shared" ca="1" si="17"/>
        <v>-4073.9536150952695</v>
      </c>
      <c r="S87" s="7"/>
      <c r="T87" s="28">
        <f t="shared" ca="1" si="18"/>
        <v>8.0848843769645573E-2</v>
      </c>
      <c r="U87" s="27">
        <f t="shared" ca="1" si="19"/>
        <v>-0.99416521491233845</v>
      </c>
      <c r="V87" s="7"/>
      <c r="W87" s="28">
        <f t="shared" ca="1" si="20"/>
        <v>7.9925933268455443E-2</v>
      </c>
      <c r="X87" s="27">
        <f ca="1">MOD(ATAN2(U87,W87)*180/PI()-$J$9+360,360)</f>
        <v>348.88105688912924</v>
      </c>
      <c r="Y87" s="7"/>
      <c r="Z87" s="28">
        <f t="shared" si="23"/>
        <v>349.03799999999995</v>
      </c>
      <c r="AA87" s="27">
        <f t="shared" si="21"/>
        <v>6.0918623145759678</v>
      </c>
      <c r="AB87" s="7"/>
      <c r="AC87" s="28">
        <f t="shared" ca="1" si="13"/>
        <v>-0.15694311087071355</v>
      </c>
      <c r="AD87" s="27"/>
      <c r="AE87" s="7"/>
    </row>
    <row r="88" spans="1:31" s="26" customFormat="1" x14ac:dyDescent="0.25">
      <c r="A88" s="26">
        <v>3</v>
      </c>
      <c r="B88" s="26">
        <v>-617</v>
      </c>
      <c r="C88" s="26">
        <v>12758</v>
      </c>
      <c r="D88" s="26">
        <v>11116</v>
      </c>
      <c r="E88" s="26">
        <v>13488</v>
      </c>
      <c r="F88" s="26">
        <v>15108</v>
      </c>
      <c r="G88" s="27"/>
      <c r="H88" s="7"/>
      <c r="I88" s="28">
        <f t="shared" si="14"/>
        <v>-730</v>
      </c>
      <c r="J88" s="27">
        <f t="shared" si="14"/>
        <v>-3992</v>
      </c>
      <c r="K88" s="7"/>
      <c r="L88" s="124">
        <f t="shared" si="22"/>
        <v>0.17438596467650908</v>
      </c>
      <c r="M88" s="27">
        <f t="shared" ca="1" si="15"/>
        <v>1.0717587033813464E-6</v>
      </c>
      <c r="N88" s="44"/>
      <c r="O88" s="44"/>
      <c r="P88" s="7"/>
      <c r="Q88" s="28">
        <f t="shared" ca="1" si="16"/>
        <v>-725.75988721455394</v>
      </c>
      <c r="R88" s="27">
        <f t="shared" ca="1" si="17"/>
        <v>-4028.9536150952695</v>
      </c>
      <c r="S88" s="7"/>
      <c r="T88" s="28">
        <f t="shared" ca="1" si="18"/>
        <v>0.17633389717388598</v>
      </c>
      <c r="U88" s="27">
        <f t="shared" ca="1" si="19"/>
        <v>-0.98318388353308839</v>
      </c>
      <c r="V88" s="7"/>
      <c r="W88" s="28">
        <f t="shared" ca="1" si="20"/>
        <v>0.17542122247212394</v>
      </c>
      <c r="X88" s="27">
        <f t="shared" ref="X88:X148" ca="1" si="24">MOD(ATAN2(U88,W88)*180/PI()-$J$9+360,360)</f>
        <v>343.36111544644507</v>
      </c>
      <c r="Y88" s="7"/>
      <c r="Z88" s="28">
        <f t="shared" si="23"/>
        <v>343.48499999999996</v>
      </c>
      <c r="AA88" s="27">
        <f t="shared" si="21"/>
        <v>5.9949441812127224</v>
      </c>
      <c r="AB88" s="7"/>
      <c r="AC88" s="28">
        <f t="shared" ca="1" si="13"/>
        <v>-0.12388455355488759</v>
      </c>
      <c r="AD88" s="27"/>
      <c r="AE88" s="7"/>
    </row>
    <row r="89" spans="1:31" s="26" customFormat="1" x14ac:dyDescent="0.25">
      <c r="A89" s="26">
        <v>4</v>
      </c>
      <c r="B89" s="26">
        <v>-610</v>
      </c>
      <c r="C89" s="26">
        <v>12562</v>
      </c>
      <c r="D89" s="26">
        <v>11154</v>
      </c>
      <c r="E89" s="26">
        <v>13671</v>
      </c>
      <c r="F89" s="26">
        <v>15055</v>
      </c>
      <c r="G89" s="27"/>
      <c r="H89" s="7"/>
      <c r="I89" s="28">
        <f t="shared" si="14"/>
        <v>-1109</v>
      </c>
      <c r="J89" s="27">
        <f t="shared" si="14"/>
        <v>-3901</v>
      </c>
      <c r="K89" s="7"/>
      <c r="L89" s="124">
        <f t="shared" si="22"/>
        <v>0.26728194233370961</v>
      </c>
      <c r="M89" s="27">
        <f t="shared" ca="1" si="15"/>
        <v>5.9285384299106433E-8</v>
      </c>
      <c r="N89" s="44"/>
      <c r="O89" s="44"/>
      <c r="P89" s="7"/>
      <c r="Q89" s="28">
        <f t="shared" ca="1" si="16"/>
        <v>-1104.7598872145541</v>
      </c>
      <c r="R89" s="27">
        <f t="shared" ca="1" si="17"/>
        <v>-3937.9536150952695</v>
      </c>
      <c r="S89" s="7"/>
      <c r="T89" s="28">
        <f t="shared" ca="1" si="18"/>
        <v>0.26841744740342066</v>
      </c>
      <c r="U89" s="27">
        <f t="shared" ca="1" si="19"/>
        <v>-0.96097719118838254</v>
      </c>
      <c r="V89" s="7"/>
      <c r="W89" s="28">
        <f t="shared" ca="1" si="20"/>
        <v>0.26752542823535302</v>
      </c>
      <c r="X89" s="27">
        <f t="shared" ca="1" si="24"/>
        <v>337.9208516737076</v>
      </c>
      <c r="Y89" s="7"/>
      <c r="Z89" s="28">
        <f t="shared" si="23"/>
        <v>337.99499999999995</v>
      </c>
      <c r="AA89" s="27">
        <f t="shared" si="21"/>
        <v>5.8991256052782335</v>
      </c>
      <c r="AB89" s="7"/>
      <c r="AC89" s="28">
        <f t="shared" ca="1" si="13"/>
        <v>-7.4148326292345246E-2</v>
      </c>
      <c r="AD89" s="27"/>
      <c r="AE89" s="7"/>
    </row>
    <row r="90" spans="1:31" s="26" customFormat="1" x14ac:dyDescent="0.25">
      <c r="A90" s="26">
        <v>5</v>
      </c>
      <c r="B90" s="26">
        <v>-634</v>
      </c>
      <c r="C90" s="26">
        <v>12377</v>
      </c>
      <c r="D90" s="26">
        <v>11225</v>
      </c>
      <c r="E90" s="26">
        <v>13870</v>
      </c>
      <c r="F90" s="26">
        <v>14995</v>
      </c>
      <c r="G90" s="27"/>
      <c r="H90" s="7"/>
      <c r="I90" s="28">
        <f t="shared" si="14"/>
        <v>-1493</v>
      </c>
      <c r="J90" s="27">
        <f t="shared" si="14"/>
        <v>-3770</v>
      </c>
      <c r="K90" s="7"/>
      <c r="L90" s="124">
        <f t="shared" si="22"/>
        <v>0.36121767296065349</v>
      </c>
      <c r="M90" s="27">
        <f t="shared" ca="1" si="15"/>
        <v>1.3260810882071226E-7</v>
      </c>
      <c r="N90" s="44"/>
      <c r="O90" s="44"/>
      <c r="P90" s="7"/>
      <c r="Q90" s="28">
        <f t="shared" ca="1" si="16"/>
        <v>-1488.7598872145541</v>
      </c>
      <c r="R90" s="27">
        <f t="shared" ca="1" si="17"/>
        <v>-3806.9536150952695</v>
      </c>
      <c r="S90" s="7"/>
      <c r="T90" s="28">
        <f t="shared" ca="1" si="18"/>
        <v>0.36171582019535026</v>
      </c>
      <c r="U90" s="27">
        <f t="shared" ca="1" si="19"/>
        <v>-0.92900931539545428</v>
      </c>
      <c r="V90" s="7"/>
      <c r="W90" s="28">
        <f t="shared" ca="1" si="20"/>
        <v>0.36085351899758195</v>
      </c>
      <c r="X90" s="27">
        <f t="shared" ca="1" si="24"/>
        <v>332.24988711332298</v>
      </c>
      <c r="Y90" s="7"/>
      <c r="Z90" s="28">
        <f t="shared" si="23"/>
        <v>332.28899999999993</v>
      </c>
      <c r="AA90" s="27">
        <f t="shared" si="21"/>
        <v>5.799537118159436</v>
      </c>
      <c r="AB90" s="7"/>
      <c r="AC90" s="28">
        <f t="shared" ca="1" si="13"/>
        <v>-3.9112886676946346E-2</v>
      </c>
      <c r="AD90" s="27"/>
      <c r="AE90" s="7"/>
    </row>
    <row r="91" spans="1:31" s="26" customFormat="1" x14ac:dyDescent="0.25">
      <c r="A91" s="26">
        <v>6</v>
      </c>
      <c r="B91" s="26">
        <v>-611</v>
      </c>
      <c r="C91" s="26">
        <v>12183</v>
      </c>
      <c r="D91" s="26">
        <v>11293</v>
      </c>
      <c r="E91" s="26">
        <v>14033</v>
      </c>
      <c r="F91" s="26">
        <v>14903</v>
      </c>
      <c r="G91" s="27"/>
      <c r="H91" s="7"/>
      <c r="I91" s="28">
        <f t="shared" si="14"/>
        <v>-1850</v>
      </c>
      <c r="J91" s="27">
        <f t="shared" si="14"/>
        <v>-3610</v>
      </c>
      <c r="K91" s="7"/>
      <c r="L91" s="124">
        <f t="shared" si="22"/>
        <v>0.44836357650073005</v>
      </c>
      <c r="M91" s="27">
        <f t="shared" ca="1" si="15"/>
        <v>5.4087422604138368E-7</v>
      </c>
      <c r="N91" s="44"/>
      <c r="O91" s="44"/>
      <c r="P91" s="7"/>
      <c r="Q91" s="28">
        <f t="shared" ca="1" si="16"/>
        <v>-1845.7598872145541</v>
      </c>
      <c r="R91" s="27">
        <f t="shared" ca="1" si="17"/>
        <v>-3646.9536150952695</v>
      </c>
      <c r="S91" s="7"/>
      <c r="T91" s="28">
        <f t="shared" ca="1" si="18"/>
        <v>0.44845415115034726</v>
      </c>
      <c r="U91" s="27">
        <f t="shared" ca="1" si="19"/>
        <v>-0.88996458160256497</v>
      </c>
      <c r="V91" s="7"/>
      <c r="W91" s="28">
        <f t="shared" ca="1" si="20"/>
        <v>0.4476281349829726</v>
      </c>
      <c r="X91" s="27">
        <f t="shared" ca="1" si="24"/>
        <v>326.7763062578133</v>
      </c>
      <c r="Y91" s="7"/>
      <c r="Z91" s="28">
        <f t="shared" si="23"/>
        <v>326.78999999999991</v>
      </c>
      <c r="AA91" s="27">
        <f t="shared" si="21"/>
        <v>5.7035614625922673</v>
      </c>
      <c r="AB91" s="7"/>
      <c r="AC91" s="28">
        <f t="shared" ca="1" si="13"/>
        <v>-1.3693742186603686E-2</v>
      </c>
      <c r="AD91" s="27"/>
      <c r="AE91" s="7"/>
    </row>
    <row r="92" spans="1:31" s="26" customFormat="1" x14ac:dyDescent="0.25">
      <c r="A92" s="26">
        <v>7</v>
      </c>
      <c r="B92" s="26">
        <v>-640</v>
      </c>
      <c r="C92" s="26">
        <v>12015</v>
      </c>
      <c r="D92" s="26">
        <v>11397</v>
      </c>
      <c r="E92" s="26">
        <v>14220</v>
      </c>
      <c r="F92" s="26">
        <v>14807</v>
      </c>
      <c r="G92" s="27"/>
      <c r="H92" s="7"/>
      <c r="I92" s="28">
        <f t="shared" si="14"/>
        <v>-2205</v>
      </c>
      <c r="J92" s="27">
        <f t="shared" si="14"/>
        <v>-3410</v>
      </c>
      <c r="K92" s="7"/>
      <c r="L92" s="124">
        <f t="shared" si="22"/>
        <v>0.53520100463583431</v>
      </c>
      <c r="M92" s="27">
        <f t="shared" ca="1" si="15"/>
        <v>1.6259335358886023E-6</v>
      </c>
      <c r="N92" s="44"/>
      <c r="O92" s="44"/>
      <c r="P92" s="7"/>
      <c r="Q92" s="28">
        <f t="shared" ca="1" si="16"/>
        <v>-2200.7598872145541</v>
      </c>
      <c r="R92" s="27">
        <f t="shared" ca="1" si="17"/>
        <v>-3446.9536150952695</v>
      </c>
      <c r="S92" s="7"/>
      <c r="T92" s="28">
        <f t="shared" ca="1" si="18"/>
        <v>0.53470655308038628</v>
      </c>
      <c r="U92" s="27">
        <f t="shared" ca="1" si="19"/>
        <v>-0.84115866436145315</v>
      </c>
      <c r="V92" s="7"/>
      <c r="W92" s="28">
        <f t="shared" ca="1" si="20"/>
        <v>0.53392588364710869</v>
      </c>
      <c r="X92" s="27">
        <f t="shared" ca="1" si="24"/>
        <v>321.0721077813248</v>
      </c>
      <c r="Y92" s="7"/>
      <c r="Z92" s="28">
        <f t="shared" si="23"/>
        <v>321.02999999999992</v>
      </c>
      <c r="AA92" s="27">
        <f t="shared" si="21"/>
        <v>5.6030304976773948</v>
      </c>
      <c r="AB92" s="7"/>
      <c r="AC92" s="28">
        <f t="shared" ca="1" si="13"/>
        <v>4.2107781324887128E-2</v>
      </c>
      <c r="AD92" s="27"/>
      <c r="AE92" s="7"/>
    </row>
    <row r="93" spans="1:31" s="26" customFormat="1" x14ac:dyDescent="0.25">
      <c r="A93" s="26">
        <v>8</v>
      </c>
      <c r="B93" s="26">
        <v>-637</v>
      </c>
      <c r="C93" s="26">
        <v>11850</v>
      </c>
      <c r="D93" s="26">
        <v>11523</v>
      </c>
      <c r="E93" s="26">
        <v>14396</v>
      </c>
      <c r="F93" s="26">
        <v>14697</v>
      </c>
      <c r="G93" s="27"/>
      <c r="H93" s="7"/>
      <c r="I93" s="28">
        <f t="shared" si="14"/>
        <v>-2546</v>
      </c>
      <c r="J93" s="27">
        <f t="shared" si="14"/>
        <v>-3174</v>
      </c>
      <c r="K93" s="7"/>
      <c r="L93" s="124">
        <f t="shared" si="22"/>
        <v>0.6162591937597991</v>
      </c>
      <c r="M93" s="27">
        <f t="shared" ca="1" si="15"/>
        <v>3.2614336861194464E-7</v>
      </c>
      <c r="N93" s="44"/>
      <c r="O93" s="44"/>
      <c r="P93" s="7"/>
      <c r="Q93" s="28">
        <f t="shared" ca="1" si="16"/>
        <v>-2541.7598872145541</v>
      </c>
      <c r="R93" s="27">
        <f t="shared" ca="1" si="17"/>
        <v>-3210.9536150952695</v>
      </c>
      <c r="S93" s="7"/>
      <c r="T93" s="28">
        <f t="shared" ca="1" si="18"/>
        <v>0.61755745183571964</v>
      </c>
      <c r="U93" s="27">
        <f t="shared" ca="1" si="19"/>
        <v>-0.78356768201694138</v>
      </c>
      <c r="V93" s="7"/>
      <c r="W93" s="28">
        <f t="shared" ca="1" si="20"/>
        <v>0.61683028339252932</v>
      </c>
      <c r="X93" s="27">
        <f t="shared" ca="1" si="24"/>
        <v>315.26738331328681</v>
      </c>
      <c r="Y93" s="7"/>
      <c r="Z93" s="28">
        <f t="shared" si="23"/>
        <v>315.29699999999991</v>
      </c>
      <c r="AA93" s="27">
        <f t="shared" si="21"/>
        <v>5.5029707716605598</v>
      </c>
      <c r="AB93" s="7"/>
      <c r="AC93" s="28">
        <f t="shared" ca="1" si="13"/>
        <v>-2.9616686713097806E-2</v>
      </c>
      <c r="AD93" s="27"/>
      <c r="AE93" s="7"/>
    </row>
    <row r="94" spans="1:31" s="26" customFormat="1" x14ac:dyDescent="0.25">
      <c r="A94" s="26">
        <v>9</v>
      </c>
      <c r="B94" s="26">
        <v>-636</v>
      </c>
      <c r="C94" s="26">
        <v>11692</v>
      </c>
      <c r="D94" s="26">
        <v>11653</v>
      </c>
      <c r="E94" s="26">
        <v>14542</v>
      </c>
      <c r="F94" s="26">
        <v>14557</v>
      </c>
      <c r="G94" s="27"/>
      <c r="H94" s="7"/>
      <c r="I94" s="28">
        <f t="shared" si="14"/>
        <v>-2850</v>
      </c>
      <c r="J94" s="27">
        <f t="shared" si="14"/>
        <v>-2904</v>
      </c>
      <c r="K94" s="7"/>
      <c r="L94" s="124">
        <f t="shared" si="22"/>
        <v>0.6910326755899866</v>
      </c>
      <c r="M94" s="27">
        <f t="shared" ca="1" si="15"/>
        <v>7.838917083016059E-8</v>
      </c>
      <c r="N94" s="44"/>
      <c r="O94" s="44"/>
      <c r="P94" s="7"/>
      <c r="Q94" s="28">
        <f t="shared" ca="1" si="16"/>
        <v>-2845.7598872145541</v>
      </c>
      <c r="R94" s="27">
        <f t="shared" ca="1" si="17"/>
        <v>-2940.9536150952695</v>
      </c>
      <c r="S94" s="7"/>
      <c r="T94" s="28">
        <f t="shared" ca="1" si="18"/>
        <v>0.69141866362933058</v>
      </c>
      <c r="U94" s="27">
        <f t="shared" ca="1" si="19"/>
        <v>-0.71767969374144047</v>
      </c>
      <c r="V94" s="7"/>
      <c r="W94" s="28">
        <f t="shared" ca="1" si="20"/>
        <v>0.6907526949284577</v>
      </c>
      <c r="X94" s="27">
        <f t="shared" ca="1" si="24"/>
        <v>309.57273776082468</v>
      </c>
      <c r="Y94" s="7"/>
      <c r="Z94" s="28">
        <f t="shared" si="23"/>
        <v>309.57299999999992</v>
      </c>
      <c r="AA94" s="27">
        <f t="shared" si="21"/>
        <v>5.4030681252764046</v>
      </c>
      <c r="AB94" s="7"/>
      <c r="AC94" s="28">
        <f t="shared" ca="1" si="13"/>
        <v>-2.6223917524248463E-4</v>
      </c>
      <c r="AD94" s="27"/>
      <c r="AE94" s="7"/>
    </row>
    <row r="95" spans="1:31" s="26" customFormat="1" x14ac:dyDescent="0.25">
      <c r="A95" s="26">
        <v>10</v>
      </c>
      <c r="B95" s="26">
        <v>-624</v>
      </c>
      <c r="C95" s="26">
        <v>11560</v>
      </c>
      <c r="D95" s="26">
        <v>11800</v>
      </c>
      <c r="E95" s="26">
        <v>14684</v>
      </c>
      <c r="F95" s="26">
        <v>14414</v>
      </c>
      <c r="G95" s="27"/>
      <c r="H95" s="7"/>
      <c r="I95" s="28">
        <f t="shared" si="14"/>
        <v>-3124</v>
      </c>
      <c r="J95" s="27">
        <f t="shared" si="14"/>
        <v>-2614</v>
      </c>
      <c r="K95" s="7"/>
      <c r="L95" s="124">
        <f t="shared" si="22"/>
        <v>0.75769437407970108</v>
      </c>
      <c r="M95" s="27">
        <f t="shared" ca="1" si="15"/>
        <v>9.221861138847728E-8</v>
      </c>
      <c r="N95" s="44"/>
      <c r="O95" s="44"/>
      <c r="P95" s="7"/>
      <c r="Q95" s="28">
        <f t="shared" ca="1" si="16"/>
        <v>-3119.7598872145541</v>
      </c>
      <c r="R95" s="27">
        <f t="shared" ca="1" si="17"/>
        <v>-2650.9536150952695</v>
      </c>
      <c r="S95" s="7"/>
      <c r="T95" s="28">
        <f t="shared" ca="1" si="18"/>
        <v>0.75799094004857193</v>
      </c>
      <c r="U95" s="27">
        <f t="shared" ca="1" si="19"/>
        <v>-0.64691111374182853</v>
      </c>
      <c r="V95" s="7"/>
      <c r="W95" s="28">
        <f t="shared" ca="1" si="20"/>
        <v>0.75739069890556188</v>
      </c>
      <c r="X95" s="27">
        <f t="shared" ca="1" si="24"/>
        <v>303.97914383371972</v>
      </c>
      <c r="Y95" s="7"/>
      <c r="Z95" s="28">
        <f t="shared" si="23"/>
        <v>303.95699999999994</v>
      </c>
      <c r="AA95" s="27">
        <f t="shared" si="21"/>
        <v>5.3050504344844036</v>
      </c>
      <c r="AB95" s="7"/>
      <c r="AC95" s="28">
        <f t="shared" ca="1" si="13"/>
        <v>2.2143833719781014E-2</v>
      </c>
      <c r="AD95" s="27"/>
      <c r="AE95" s="7"/>
    </row>
    <row r="96" spans="1:31" s="26" customFormat="1" x14ac:dyDescent="0.25">
      <c r="A96" s="26">
        <v>11</v>
      </c>
      <c r="B96" s="26">
        <v>-622</v>
      </c>
      <c r="C96" s="26">
        <v>11424</v>
      </c>
      <c r="D96" s="26">
        <v>11948</v>
      </c>
      <c r="E96" s="26">
        <v>14791</v>
      </c>
      <c r="F96" s="26">
        <v>14240</v>
      </c>
      <c r="G96" s="27"/>
      <c r="H96" s="7"/>
      <c r="I96" s="28">
        <f t="shared" si="14"/>
        <v>-3367</v>
      </c>
      <c r="J96" s="27">
        <f t="shared" si="14"/>
        <v>-2292</v>
      </c>
      <c r="K96" s="7"/>
      <c r="L96" s="124">
        <f t="shared" si="22"/>
        <v>0.8168960330007643</v>
      </c>
      <c r="M96" s="27">
        <f t="shared" ca="1" si="15"/>
        <v>1.5365123687867621E-7</v>
      </c>
      <c r="N96" s="44"/>
      <c r="O96" s="44"/>
      <c r="P96" s="7"/>
      <c r="Q96" s="28">
        <f t="shared" ca="1" si="16"/>
        <v>-3362.7598872145541</v>
      </c>
      <c r="R96" s="27">
        <f t="shared" ca="1" si="17"/>
        <v>-2328.9536150952695</v>
      </c>
      <c r="S96" s="7"/>
      <c r="T96" s="28">
        <f t="shared" ca="1" si="18"/>
        <v>0.81703131658096484</v>
      </c>
      <c r="U96" s="27">
        <f t="shared" ca="1" si="19"/>
        <v>-0.56833358698363856</v>
      </c>
      <c r="V96" s="7"/>
      <c r="W96" s="28">
        <f t="shared" ca="1" si="20"/>
        <v>0.81650404928059384</v>
      </c>
      <c r="X96" s="27">
        <f t="shared" ca="1" si="24"/>
        <v>298.3175941637445</v>
      </c>
      <c r="Y96" s="7"/>
      <c r="Z96" s="28">
        <f t="shared" si="23"/>
        <v>298.35899999999992</v>
      </c>
      <c r="AA96" s="27">
        <f t="shared" si="21"/>
        <v>5.2073469029577604</v>
      </c>
      <c r="AB96" s="7"/>
      <c r="AC96" s="28">
        <f t="shared" ca="1" si="13"/>
        <v>-4.1405836255421491E-2</v>
      </c>
      <c r="AD96" s="27"/>
      <c r="AE96" s="7"/>
    </row>
    <row r="97" spans="1:31" s="26" customFormat="1" x14ac:dyDescent="0.25">
      <c r="A97" s="26">
        <v>12</v>
      </c>
      <c r="B97" s="26">
        <v>-616</v>
      </c>
      <c r="C97" s="26">
        <v>11318</v>
      </c>
      <c r="D97" s="26">
        <v>12115</v>
      </c>
      <c r="E97" s="26">
        <v>14894</v>
      </c>
      <c r="F97" s="26">
        <v>14075</v>
      </c>
      <c r="G97" s="27"/>
      <c r="H97" s="7"/>
      <c r="I97" s="28">
        <f t="shared" si="14"/>
        <v>-3576</v>
      </c>
      <c r="J97" s="27">
        <f t="shared" si="14"/>
        <v>-1960</v>
      </c>
      <c r="K97" s="7"/>
      <c r="L97" s="124">
        <f t="shared" si="22"/>
        <v>0.86784021796871103</v>
      </c>
      <c r="M97" s="27">
        <f t="shared" ca="1" si="15"/>
        <v>2.3169764815722272E-7</v>
      </c>
      <c r="N97" s="44"/>
      <c r="O97" s="44"/>
      <c r="P97" s="7"/>
      <c r="Q97" s="28">
        <f t="shared" ca="1" si="16"/>
        <v>-3571.7598872145541</v>
      </c>
      <c r="R97" s="27">
        <f t="shared" ca="1" si="17"/>
        <v>-1996.9536150952695</v>
      </c>
      <c r="S97" s="7"/>
      <c r="T97" s="28">
        <f t="shared" ca="1" si="18"/>
        <v>0.86781089968907232</v>
      </c>
      <c r="U97" s="27">
        <f t="shared" ca="1" si="19"/>
        <v>-0.48731576436339308</v>
      </c>
      <c r="V97" s="7"/>
      <c r="W97" s="28">
        <f t="shared" ca="1" si="20"/>
        <v>0.86735886814980878</v>
      </c>
      <c r="X97" s="27">
        <f t="shared" ca="1" si="24"/>
        <v>292.80642854376163</v>
      </c>
      <c r="Y97" s="7"/>
      <c r="Z97" s="28">
        <f t="shared" si="23"/>
        <v>292.81499999999994</v>
      </c>
      <c r="AA97" s="27">
        <f t="shared" si="21"/>
        <v>5.1105858492271956</v>
      </c>
      <c r="AB97" s="7"/>
      <c r="AC97" s="28">
        <f t="shared" ca="1" si="13"/>
        <v>-8.5714562383145676E-3</v>
      </c>
      <c r="AD97" s="27"/>
      <c r="AE97" s="7"/>
    </row>
    <row r="98" spans="1:31" s="26" customFormat="1" x14ac:dyDescent="0.25">
      <c r="A98" s="26">
        <v>13</v>
      </c>
      <c r="B98" s="26">
        <v>-619</v>
      </c>
      <c r="C98" s="26">
        <v>11243</v>
      </c>
      <c r="D98" s="26">
        <v>12296</v>
      </c>
      <c r="E98" s="26">
        <v>14994</v>
      </c>
      <c r="F98" s="26">
        <v>13905</v>
      </c>
      <c r="G98" s="27"/>
      <c r="H98" s="7"/>
      <c r="I98" s="28">
        <f t="shared" si="14"/>
        <v>-3751</v>
      </c>
      <c r="J98" s="27">
        <f t="shared" si="14"/>
        <v>-1609</v>
      </c>
      <c r="K98" s="7"/>
      <c r="L98" s="124">
        <f t="shared" si="22"/>
        <v>0.91084451996389582</v>
      </c>
      <c r="M98" s="27">
        <f t="shared" ca="1" si="15"/>
        <v>7.8734657887009474E-7</v>
      </c>
      <c r="N98" s="44"/>
      <c r="O98" s="44"/>
      <c r="P98" s="7"/>
      <c r="Q98" s="28">
        <f t="shared" ca="1" si="16"/>
        <v>-3746.7598872145541</v>
      </c>
      <c r="R98" s="27">
        <f t="shared" ca="1" si="17"/>
        <v>-1645.9536150952695</v>
      </c>
      <c r="S98" s="7"/>
      <c r="T98" s="28">
        <f t="shared" ca="1" si="18"/>
        <v>0.91032968937289449</v>
      </c>
      <c r="U98" s="27">
        <f t="shared" ca="1" si="19"/>
        <v>-0.40166137960524201</v>
      </c>
      <c r="V98" s="7"/>
      <c r="W98" s="28">
        <f t="shared" ca="1" si="20"/>
        <v>0.9099571944436553</v>
      </c>
      <c r="X98" s="27">
        <f t="shared" ca="1" si="24"/>
        <v>287.29446046120006</v>
      </c>
      <c r="Y98" s="7"/>
      <c r="Z98" s="28">
        <f t="shared" si="23"/>
        <v>287.24399999999991</v>
      </c>
      <c r="AA98" s="27">
        <f t="shared" si="21"/>
        <v>5.0133535565985907</v>
      </c>
      <c r="AB98" s="7"/>
      <c r="AC98" s="28">
        <f t="shared" ca="1" si="13"/>
        <v>5.0460461200145801E-2</v>
      </c>
      <c r="AD98" s="27"/>
      <c r="AE98" s="7"/>
    </row>
    <row r="99" spans="1:31" s="26" customFormat="1" x14ac:dyDescent="0.25">
      <c r="A99" s="26">
        <v>14</v>
      </c>
      <c r="B99" s="26">
        <v>-628</v>
      </c>
      <c r="C99" s="26">
        <v>11169</v>
      </c>
      <c r="D99" s="26">
        <v>12487</v>
      </c>
      <c r="E99" s="26">
        <v>15061</v>
      </c>
      <c r="F99" s="26">
        <v>13722</v>
      </c>
      <c r="G99" s="27"/>
      <c r="H99" s="7"/>
      <c r="I99" s="28">
        <f t="shared" si="14"/>
        <v>-3892</v>
      </c>
      <c r="J99" s="27">
        <f t="shared" si="14"/>
        <v>-1235</v>
      </c>
      <c r="K99" s="7"/>
      <c r="L99" s="124">
        <f t="shared" si="22"/>
        <v>0.94566992907272474</v>
      </c>
      <c r="M99" s="27">
        <f t="shared" ca="1" si="15"/>
        <v>1.8768855308581551E-6</v>
      </c>
      <c r="N99" s="44"/>
      <c r="O99" s="44"/>
      <c r="P99" s="7"/>
      <c r="Q99" s="28">
        <f t="shared" ca="1" si="16"/>
        <v>-3887.7598872145541</v>
      </c>
      <c r="R99" s="27">
        <f t="shared" ca="1" si="17"/>
        <v>-1271.9536150952695</v>
      </c>
      <c r="S99" s="7"/>
      <c r="T99" s="28">
        <f t="shared" ca="1" si="18"/>
        <v>0.94458768563243112</v>
      </c>
      <c r="U99" s="27">
        <f t="shared" ca="1" si="19"/>
        <v>-0.31039431436436304</v>
      </c>
      <c r="V99" s="7"/>
      <c r="W99" s="28">
        <f t="shared" ca="1" si="20"/>
        <v>0.94429993435344362</v>
      </c>
      <c r="X99" s="27">
        <f t="shared" ca="1" si="24"/>
        <v>281.67332101286343</v>
      </c>
      <c r="Y99" s="7"/>
      <c r="Z99" s="28">
        <f t="shared" si="23"/>
        <v>281.59199999999993</v>
      </c>
      <c r="AA99" s="27">
        <f t="shared" si="21"/>
        <v>4.9147075472758708</v>
      </c>
      <c r="AB99" s="7"/>
      <c r="AC99" s="28">
        <f t="shared" ca="1" si="13"/>
        <v>8.1321012863497799E-2</v>
      </c>
      <c r="AD99" s="27"/>
      <c r="AE99" s="7"/>
    </row>
    <row r="100" spans="1:31" s="26" customFormat="1" x14ac:dyDescent="0.25">
      <c r="A100" s="26">
        <v>15</v>
      </c>
      <c r="B100" s="26">
        <v>-632</v>
      </c>
      <c r="C100" s="26">
        <v>11110</v>
      </c>
      <c r="D100" s="26">
        <v>12677</v>
      </c>
      <c r="E100" s="26">
        <v>15113</v>
      </c>
      <c r="F100" s="26">
        <v>13527</v>
      </c>
      <c r="G100" s="27"/>
      <c r="H100" s="7"/>
      <c r="I100" s="28">
        <f t="shared" si="14"/>
        <v>-4003</v>
      </c>
      <c r="J100" s="27">
        <f t="shared" si="14"/>
        <v>-850</v>
      </c>
      <c r="K100" s="7"/>
      <c r="L100" s="124">
        <f t="shared" si="22"/>
        <v>0.97142380870573464</v>
      </c>
      <c r="M100" s="27">
        <f t="shared" ca="1" si="15"/>
        <v>4.567182339629998E-9</v>
      </c>
      <c r="N100" s="44"/>
      <c r="O100" s="44"/>
      <c r="P100" s="7"/>
      <c r="Q100" s="28">
        <f t="shared" ca="1" si="16"/>
        <v>-3998.7598872145541</v>
      </c>
      <c r="R100" s="27">
        <f t="shared" ca="1" si="17"/>
        <v>-886.95361509526947</v>
      </c>
      <c r="S100" s="7"/>
      <c r="T100" s="28">
        <f t="shared" ca="1" si="18"/>
        <v>0.97155674651759827</v>
      </c>
      <c r="U100" s="27">
        <f t="shared" ca="1" si="19"/>
        <v>-0.21644292367522297</v>
      </c>
      <c r="V100" s="7"/>
      <c r="W100" s="28">
        <f t="shared" ca="1" si="20"/>
        <v>0.97135622777395925</v>
      </c>
      <c r="X100" s="27">
        <f t="shared" ca="1" si="24"/>
        <v>276.03920795544764</v>
      </c>
      <c r="Y100" s="7"/>
      <c r="Z100" s="28">
        <f t="shared" si="23"/>
        <v>275.90399999999994</v>
      </c>
      <c r="AA100" s="27">
        <f t="shared" si="21"/>
        <v>4.8154332194224345</v>
      </c>
      <c r="AB100" s="7"/>
      <c r="AC100" s="28">
        <f t="shared" ca="1" si="13"/>
        <v>0.13520795544769726</v>
      </c>
      <c r="AD100" s="27"/>
      <c r="AE100" s="7"/>
    </row>
    <row r="101" spans="1:31" s="26" customFormat="1" x14ac:dyDescent="0.25">
      <c r="A101" s="26">
        <v>16</v>
      </c>
      <c r="B101" s="26">
        <v>-635</v>
      </c>
      <c r="C101" s="26">
        <v>11079</v>
      </c>
      <c r="D101" s="26">
        <v>12884</v>
      </c>
      <c r="E101" s="26">
        <v>15147</v>
      </c>
      <c r="F101" s="26">
        <v>13332</v>
      </c>
      <c r="G101" s="27"/>
      <c r="H101" s="7"/>
      <c r="I101" s="28">
        <f t="shared" si="14"/>
        <v>-4068</v>
      </c>
      <c r="J101" s="27">
        <f t="shared" si="14"/>
        <v>-448</v>
      </c>
      <c r="K101" s="7"/>
      <c r="L101" s="124">
        <f t="shared" si="22"/>
        <v>0.98765539103502065</v>
      </c>
      <c r="M101" s="27">
        <f t="shared" ca="1" si="15"/>
        <v>1.7254961452428589E-7</v>
      </c>
      <c r="N101" s="44"/>
      <c r="O101" s="44"/>
      <c r="P101" s="7"/>
      <c r="Q101" s="28">
        <f t="shared" ca="1" si="16"/>
        <v>-4063.7598872145541</v>
      </c>
      <c r="R101" s="27">
        <f t="shared" ca="1" si="17"/>
        <v>-484.95361509526947</v>
      </c>
      <c r="S101" s="7"/>
      <c r="T101" s="28">
        <f t="shared" ca="1" si="18"/>
        <v>0.98734943982873213</v>
      </c>
      <c r="U101" s="27">
        <f t="shared" ca="1" si="19"/>
        <v>-0.11834303002058838</v>
      </c>
      <c r="V101" s="7"/>
      <c r="W101" s="28">
        <f t="shared" ca="1" si="20"/>
        <v>0.98724000011730062</v>
      </c>
      <c r="X101" s="27">
        <f t="shared" ca="1" si="24"/>
        <v>270.31304423708366</v>
      </c>
      <c r="Y101" s="7"/>
      <c r="Z101" s="28">
        <f t="shared" si="23"/>
        <v>270.18899999999996</v>
      </c>
      <c r="AA101" s="27">
        <f t="shared" si="21"/>
        <v>4.7156876526709581</v>
      </c>
      <c r="AB101" s="7"/>
      <c r="AC101" s="28">
        <f t="shared" ca="1" si="13"/>
        <v>0.1240442370836945</v>
      </c>
      <c r="AD101" s="27"/>
      <c r="AE101" s="7"/>
    </row>
    <row r="102" spans="1:31" s="26" customFormat="1" x14ac:dyDescent="0.25">
      <c r="A102" s="26">
        <v>17</v>
      </c>
      <c r="B102" s="26">
        <v>-632</v>
      </c>
      <c r="C102" s="26">
        <v>11061</v>
      </c>
      <c r="D102" s="26">
        <v>13080</v>
      </c>
      <c r="E102" s="26">
        <v>15154</v>
      </c>
      <c r="F102" s="26">
        <v>13124</v>
      </c>
      <c r="G102" s="27"/>
      <c r="H102" s="7"/>
      <c r="I102" s="28">
        <f t="shared" si="14"/>
        <v>-4093</v>
      </c>
      <c r="J102" s="27">
        <f t="shared" si="14"/>
        <v>-44</v>
      </c>
      <c r="K102" s="7"/>
      <c r="L102" s="124">
        <f t="shared" si="22"/>
        <v>0.9940514759548349</v>
      </c>
      <c r="M102" s="27">
        <f t="shared" ca="1" si="15"/>
        <v>4.1710295792863719E-7</v>
      </c>
      <c r="N102" s="44"/>
      <c r="O102" s="44"/>
      <c r="P102" s="7"/>
      <c r="Q102" s="28">
        <f t="shared" ca="1" si="16"/>
        <v>-4088.7598872145541</v>
      </c>
      <c r="R102" s="27">
        <f t="shared" ca="1" si="17"/>
        <v>-80.95361509526947</v>
      </c>
      <c r="S102" s="7"/>
      <c r="T102" s="28">
        <f t="shared" ca="1" si="18"/>
        <v>0.9934235526407067</v>
      </c>
      <c r="U102" s="27">
        <f t="shared" ca="1" si="19"/>
        <v>-1.9755077193542678E-2</v>
      </c>
      <c r="V102" s="7"/>
      <c r="W102" s="28">
        <f t="shared" ca="1" si="20"/>
        <v>0.99340564086912908</v>
      </c>
      <c r="X102" s="27">
        <f t="shared" ca="1" si="24"/>
        <v>264.6167125183257</v>
      </c>
      <c r="Y102" s="7"/>
      <c r="Z102" s="28">
        <f t="shared" si="23"/>
        <v>264.50099999999998</v>
      </c>
      <c r="AA102" s="27">
        <f t="shared" si="21"/>
        <v>4.616413324817521</v>
      </c>
      <c r="AB102" s="7"/>
      <c r="AC102" s="28">
        <f t="shared" ca="1" si="13"/>
        <v>0.11571251832572216</v>
      </c>
      <c r="AD102" s="27"/>
      <c r="AE102" s="7"/>
    </row>
    <row r="103" spans="1:31" s="26" customFormat="1" x14ac:dyDescent="0.25">
      <c r="A103" s="26">
        <v>18</v>
      </c>
      <c r="B103" s="26">
        <v>-627</v>
      </c>
      <c r="C103" s="26">
        <v>11073</v>
      </c>
      <c r="D103" s="26">
        <v>13274</v>
      </c>
      <c r="E103" s="26">
        <v>15149</v>
      </c>
      <c r="F103" s="26">
        <v>12923</v>
      </c>
      <c r="G103" s="27"/>
      <c r="H103" s="7"/>
      <c r="I103" s="28">
        <f t="shared" si="14"/>
        <v>-4076</v>
      </c>
      <c r="J103" s="27">
        <f t="shared" si="14"/>
        <v>351</v>
      </c>
      <c r="K103" s="7"/>
      <c r="L103" s="124">
        <f t="shared" si="22"/>
        <v>0.99071396230084552</v>
      </c>
      <c r="M103" s="27">
        <f t="shared" ca="1" si="15"/>
        <v>1.8204311235026153E-6</v>
      </c>
      <c r="N103" s="44"/>
      <c r="O103" s="44"/>
      <c r="P103" s="7"/>
      <c r="Q103" s="28">
        <f t="shared" ca="1" si="16"/>
        <v>-4071.7598872145541</v>
      </c>
      <c r="R103" s="27">
        <f t="shared" ca="1" si="17"/>
        <v>314.04638490473053</v>
      </c>
      <c r="S103" s="7"/>
      <c r="T103" s="28">
        <f t="shared" ca="1" si="18"/>
        <v>0.98929315592856404</v>
      </c>
      <c r="U103" s="27">
        <f t="shared" ca="1" si="19"/>
        <v>7.6636609357652999E-2</v>
      </c>
      <c r="V103" s="7"/>
      <c r="W103" s="28">
        <f t="shared" ca="1" si="20"/>
        <v>0.98936472876898285</v>
      </c>
      <c r="X103" s="27">
        <f t="shared" ca="1" si="24"/>
        <v>259.04815595062234</v>
      </c>
      <c r="Y103" s="7"/>
      <c r="Z103" s="28">
        <f t="shared" si="23"/>
        <v>258.858</v>
      </c>
      <c r="AA103" s="27">
        <f t="shared" si="21"/>
        <v>4.5179243951274817</v>
      </c>
      <c r="AB103" s="7"/>
      <c r="AC103" s="28">
        <f t="shared" ca="1" si="13"/>
        <v>0.1901559506223407</v>
      </c>
      <c r="AD103" s="27"/>
      <c r="AE103" s="7"/>
    </row>
    <row r="104" spans="1:31" s="26" customFormat="1" x14ac:dyDescent="0.25">
      <c r="A104" s="26">
        <v>19</v>
      </c>
      <c r="B104" s="26">
        <v>-625</v>
      </c>
      <c r="C104" s="26">
        <v>11094</v>
      </c>
      <c r="D104" s="26">
        <v>13476</v>
      </c>
      <c r="E104" s="26">
        <v>15125</v>
      </c>
      <c r="F104" s="26">
        <v>12732</v>
      </c>
      <c r="G104" s="27"/>
      <c r="H104" s="7"/>
      <c r="I104" s="28">
        <f t="shared" si="14"/>
        <v>-4031</v>
      </c>
      <c r="J104" s="27">
        <f t="shared" si="14"/>
        <v>744</v>
      </c>
      <c r="K104" s="7"/>
      <c r="L104" s="124">
        <f t="shared" si="22"/>
        <v>0.97782065858575529</v>
      </c>
      <c r="M104" s="27">
        <f t="shared" ca="1" si="15"/>
        <v>4.8957408156616152E-7</v>
      </c>
      <c r="N104" s="44"/>
      <c r="O104" s="44"/>
      <c r="P104" s="7"/>
      <c r="Q104" s="28">
        <f t="shared" ca="1" si="16"/>
        <v>-4026.7598872145541</v>
      </c>
      <c r="R104" s="27">
        <f t="shared" ca="1" si="17"/>
        <v>707.04638490473053</v>
      </c>
      <c r="S104" s="7"/>
      <c r="T104" s="28">
        <f t="shared" ca="1" si="18"/>
        <v>0.97835975286700971</v>
      </c>
      <c r="U104" s="27">
        <f t="shared" ca="1" si="19"/>
        <v>0.17254023673643756</v>
      </c>
      <c r="V104" s="7"/>
      <c r="W104" s="28">
        <f t="shared" ca="1" si="20"/>
        <v>0.97852035429216355</v>
      </c>
      <c r="X104" s="27">
        <f t="shared" ca="1" si="24"/>
        <v>253.47742695706006</v>
      </c>
      <c r="Y104" s="7"/>
      <c r="Z104" s="28">
        <f t="shared" si="23"/>
        <v>253.233</v>
      </c>
      <c r="AA104" s="27">
        <f t="shared" si="21"/>
        <v>4.4197496247028001</v>
      </c>
      <c r="AB104" s="7"/>
      <c r="AC104" s="28">
        <f t="shared" ca="1" si="13"/>
        <v>0.24442695706005679</v>
      </c>
      <c r="AD104" s="27"/>
      <c r="AE104" s="7"/>
    </row>
    <row r="105" spans="1:31" s="26" customFormat="1" x14ac:dyDescent="0.25">
      <c r="A105" s="26">
        <v>20</v>
      </c>
      <c r="B105" s="26">
        <v>-610</v>
      </c>
      <c r="C105" s="26">
        <v>11129</v>
      </c>
      <c r="D105" s="26">
        <v>13659</v>
      </c>
      <c r="E105" s="26">
        <v>15070</v>
      </c>
      <c r="F105" s="26">
        <v>12535</v>
      </c>
      <c r="G105" s="27"/>
      <c r="H105" s="7"/>
      <c r="I105" s="28">
        <f t="shared" si="14"/>
        <v>-3941</v>
      </c>
      <c r="J105" s="27">
        <f t="shared" si="14"/>
        <v>1124</v>
      </c>
      <c r="K105" s="7"/>
      <c r="L105" s="124">
        <f t="shared" si="22"/>
        <v>0.95614512985692135</v>
      </c>
      <c r="M105" s="27">
        <f t="shared" ca="1" si="15"/>
        <v>3.5342675862920355E-7</v>
      </c>
      <c r="N105" s="44"/>
      <c r="O105" s="44"/>
      <c r="P105" s="7"/>
      <c r="Q105" s="28">
        <f t="shared" ca="1" si="16"/>
        <v>-3936.7598872145541</v>
      </c>
      <c r="R105" s="27">
        <f t="shared" ca="1" si="17"/>
        <v>1087.0463849047305</v>
      </c>
      <c r="S105" s="7"/>
      <c r="T105" s="28">
        <f t="shared" ca="1" si="18"/>
        <v>0.95649294674390128</v>
      </c>
      <c r="U105" s="27">
        <f t="shared" ca="1" si="19"/>
        <v>0.26527147949454988</v>
      </c>
      <c r="V105" s="7"/>
      <c r="W105" s="28">
        <f t="shared" ca="1" si="20"/>
        <v>0.9567396269205215</v>
      </c>
      <c r="X105" s="27">
        <f t="shared" ca="1" si="24"/>
        <v>247.98057524206774</v>
      </c>
      <c r="Y105" s="7"/>
      <c r="Z105" s="28">
        <f t="shared" si="23"/>
        <v>247.74299999999999</v>
      </c>
      <c r="AA105" s="27">
        <f t="shared" si="21"/>
        <v>4.323931048768312</v>
      </c>
      <c r="AB105" s="7"/>
      <c r="AC105" s="28">
        <f t="shared" ca="1" si="13"/>
        <v>0.2375752420677486</v>
      </c>
      <c r="AD105" s="27"/>
      <c r="AE105" s="7"/>
    </row>
    <row r="106" spans="1:31" s="26" customFormat="1" x14ac:dyDescent="0.25">
      <c r="A106" s="26">
        <v>21</v>
      </c>
      <c r="B106" s="26">
        <v>-611</v>
      </c>
      <c r="C106" s="26">
        <v>11198</v>
      </c>
      <c r="D106" s="26">
        <v>13848</v>
      </c>
      <c r="E106" s="26">
        <v>15006</v>
      </c>
      <c r="F106" s="26">
        <v>12353</v>
      </c>
      <c r="G106" s="27"/>
      <c r="H106" s="7"/>
      <c r="I106" s="28">
        <f t="shared" si="14"/>
        <v>-3808</v>
      </c>
      <c r="J106" s="27">
        <f t="shared" si="14"/>
        <v>1495</v>
      </c>
      <c r="K106" s="7"/>
      <c r="L106" s="124">
        <f t="shared" si="22"/>
        <v>0.92563149088880314</v>
      </c>
      <c r="M106" s="27">
        <f t="shared" ca="1" si="15"/>
        <v>1.259128179410282E-6</v>
      </c>
      <c r="N106" s="44"/>
      <c r="O106" s="44"/>
      <c r="P106" s="7"/>
      <c r="Q106" s="28">
        <f t="shared" ca="1" si="16"/>
        <v>-3803.7598872145541</v>
      </c>
      <c r="R106" s="27">
        <f t="shared" ca="1" si="17"/>
        <v>1458.0463849047305</v>
      </c>
      <c r="S106" s="7"/>
      <c r="T106" s="28">
        <f t="shared" ca="1" si="18"/>
        <v>0.92417866658419645</v>
      </c>
      <c r="U106" s="27">
        <f t="shared" ca="1" si="19"/>
        <v>0.35580645597681215</v>
      </c>
      <c r="V106" s="7"/>
      <c r="W106" s="28">
        <f t="shared" ca="1" si="20"/>
        <v>0.92450938207972522</v>
      </c>
      <c r="X106" s="27">
        <f t="shared" ca="1" si="24"/>
        <v>242.42775933727103</v>
      </c>
      <c r="Y106" s="7"/>
      <c r="Z106" s="28">
        <f t="shared" si="23"/>
        <v>242.244</v>
      </c>
      <c r="AA106" s="27">
        <f t="shared" si="21"/>
        <v>4.2279553932011433</v>
      </c>
      <c r="AB106" s="7"/>
      <c r="AC106" s="28">
        <f t="shared" ca="1" si="13"/>
        <v>0.18375933727102733</v>
      </c>
      <c r="AD106" s="27"/>
      <c r="AE106" s="7"/>
    </row>
    <row r="107" spans="1:31" s="26" customFormat="1" x14ac:dyDescent="0.25">
      <c r="A107" s="26">
        <v>22</v>
      </c>
      <c r="B107" s="26">
        <v>-625</v>
      </c>
      <c r="C107" s="26">
        <v>11274</v>
      </c>
      <c r="D107" s="26">
        <v>14029</v>
      </c>
      <c r="E107" s="26">
        <v>14923</v>
      </c>
      <c r="F107" s="26">
        <v>12166</v>
      </c>
      <c r="G107" s="27"/>
      <c r="H107" s="7"/>
      <c r="I107" s="28">
        <f t="shared" si="14"/>
        <v>-3649</v>
      </c>
      <c r="J107" s="27">
        <f t="shared" si="14"/>
        <v>1863</v>
      </c>
      <c r="K107" s="7"/>
      <c r="L107" s="124">
        <f t="shared" si="22"/>
        <v>0.8855971629990419</v>
      </c>
      <c r="M107" s="27">
        <f t="shared" ca="1" si="15"/>
        <v>1.3265223824619651E-7</v>
      </c>
      <c r="N107" s="44"/>
      <c r="O107" s="44"/>
      <c r="P107" s="7"/>
      <c r="Q107" s="28">
        <f t="shared" ca="1" si="16"/>
        <v>-3644.7598872145541</v>
      </c>
      <c r="R107" s="27">
        <f t="shared" ca="1" si="17"/>
        <v>1826.0463849047305</v>
      </c>
      <c r="S107" s="7"/>
      <c r="T107" s="28">
        <f t="shared" ca="1" si="18"/>
        <v>0.8855473091000382</v>
      </c>
      <c r="U107" s="27">
        <f t="shared" ca="1" si="19"/>
        <v>0.44560934370045774</v>
      </c>
      <c r="V107" s="7"/>
      <c r="W107" s="28">
        <f t="shared" ca="1" si="20"/>
        <v>0.88596137754878723</v>
      </c>
      <c r="X107" s="27">
        <f t="shared" ca="1" si="24"/>
        <v>236.776579181334</v>
      </c>
      <c r="Y107" s="7"/>
      <c r="Z107" s="28">
        <f t="shared" si="23"/>
        <v>236.619</v>
      </c>
      <c r="AA107" s="27">
        <f t="shared" si="21"/>
        <v>4.1297806227764626</v>
      </c>
      <c r="AB107" s="7"/>
      <c r="AC107" s="28">
        <f t="shared" ca="1" si="13"/>
        <v>0.1575791813340004</v>
      </c>
      <c r="AD107" s="27"/>
      <c r="AE107" s="7"/>
    </row>
    <row r="108" spans="1:31" s="26" customFormat="1" x14ac:dyDescent="0.25">
      <c r="A108" s="26">
        <v>23</v>
      </c>
      <c r="B108" s="26">
        <v>-644</v>
      </c>
      <c r="C108" s="26">
        <v>11378</v>
      </c>
      <c r="D108" s="26">
        <v>14212</v>
      </c>
      <c r="E108" s="26">
        <v>14819</v>
      </c>
      <c r="F108" s="26">
        <v>11988</v>
      </c>
      <c r="G108" s="27"/>
      <c r="H108" s="7"/>
      <c r="I108" s="28">
        <f t="shared" si="14"/>
        <v>-3441</v>
      </c>
      <c r="J108" s="27">
        <f t="shared" si="14"/>
        <v>2224</v>
      </c>
      <c r="K108" s="7"/>
      <c r="L108" s="124">
        <f t="shared" si="22"/>
        <v>0.83541926131184163</v>
      </c>
      <c r="M108" s="27">
        <f t="shared" ca="1" si="15"/>
        <v>7.6142429288253096E-9</v>
      </c>
      <c r="N108" s="44"/>
      <c r="O108" s="44"/>
      <c r="P108" s="7"/>
      <c r="Q108" s="28">
        <f t="shared" ca="1" si="16"/>
        <v>-3436.7598872145541</v>
      </c>
      <c r="R108" s="27">
        <f t="shared" ca="1" si="17"/>
        <v>2187.0463849047305</v>
      </c>
      <c r="S108" s="7"/>
      <c r="T108" s="28">
        <f t="shared" ca="1" si="18"/>
        <v>0.83501069050440968</v>
      </c>
      <c r="U108" s="27">
        <f t="shared" ca="1" si="19"/>
        <v>0.53370402432066444</v>
      </c>
      <c r="V108" s="7"/>
      <c r="W108" s="28">
        <f t="shared" ca="1" si="20"/>
        <v>0.83550652094127487</v>
      </c>
      <c r="X108" s="27">
        <f t="shared" ca="1" si="24"/>
        <v>230.90788056189865</v>
      </c>
      <c r="Y108" s="7"/>
      <c r="Z108" s="28">
        <f t="shared" si="23"/>
        <v>230.82300000000001</v>
      </c>
      <c r="AA108" s="27">
        <f t="shared" si="21"/>
        <v>4.0286213393308712</v>
      </c>
      <c r="AB108" s="7"/>
      <c r="AC108" s="28">
        <f t="shared" ca="1" si="13"/>
        <v>8.4880561898643236E-2</v>
      </c>
      <c r="AD108" s="27"/>
      <c r="AE108" s="7"/>
    </row>
    <row r="109" spans="1:31" s="26" customFormat="1" x14ac:dyDescent="0.25">
      <c r="A109" s="26">
        <v>24</v>
      </c>
      <c r="B109" s="26">
        <v>-637</v>
      </c>
      <c r="C109" s="26">
        <v>11501</v>
      </c>
      <c r="D109" s="26">
        <v>14382</v>
      </c>
      <c r="E109" s="26">
        <v>14703</v>
      </c>
      <c r="F109" s="26">
        <v>11827</v>
      </c>
      <c r="G109" s="27"/>
      <c r="H109" s="7"/>
      <c r="I109" s="28">
        <f t="shared" si="14"/>
        <v>-3202</v>
      </c>
      <c r="J109" s="27">
        <f t="shared" si="14"/>
        <v>2555</v>
      </c>
      <c r="K109" s="7"/>
      <c r="L109" s="124">
        <f t="shared" si="22"/>
        <v>0.77737248497960254</v>
      </c>
      <c r="M109" s="27">
        <f t="shared" ca="1" si="15"/>
        <v>1.973457049281881E-8</v>
      </c>
      <c r="N109" s="44"/>
      <c r="O109" s="44"/>
      <c r="P109" s="7"/>
      <c r="Q109" s="28">
        <f t="shared" ca="1" si="16"/>
        <v>-3197.7598872145541</v>
      </c>
      <c r="R109" s="27">
        <f t="shared" ca="1" si="17"/>
        <v>2518.0463849047305</v>
      </c>
      <c r="S109" s="7"/>
      <c r="T109" s="28">
        <f t="shared" ca="1" si="18"/>
        <v>0.77694217202193261</v>
      </c>
      <c r="U109" s="27">
        <f t="shared" ca="1" si="19"/>
        <v>0.6144778173547043</v>
      </c>
      <c r="V109" s="7"/>
      <c r="W109" s="28">
        <f t="shared" ca="1" si="20"/>
        <v>0.77751296476637921</v>
      </c>
      <c r="X109" s="27">
        <f t="shared" ca="1" si="24"/>
        <v>225.15772616281106</v>
      </c>
      <c r="Y109" s="7"/>
      <c r="Z109" s="28">
        <f t="shared" si="23"/>
        <v>225.09</v>
      </c>
      <c r="AA109" s="27">
        <f t="shared" si="21"/>
        <v>3.9285616133140366</v>
      </c>
      <c r="AB109" s="7"/>
      <c r="AC109" s="28">
        <f t="shared" ca="1" si="13"/>
        <v>6.7726162811055701E-2</v>
      </c>
      <c r="AD109" s="27"/>
      <c r="AE109" s="7"/>
    </row>
    <row r="110" spans="1:31" s="26" customFormat="1" x14ac:dyDescent="0.25">
      <c r="A110" s="26">
        <v>25</v>
      </c>
      <c r="B110" s="26">
        <v>-627</v>
      </c>
      <c r="C110" s="26">
        <v>11629</v>
      </c>
      <c r="D110" s="26">
        <v>14530</v>
      </c>
      <c r="E110" s="26">
        <v>14561</v>
      </c>
      <c r="F110" s="26">
        <v>11669</v>
      </c>
      <c r="G110" s="27"/>
      <c r="H110" s="7"/>
      <c r="I110" s="28">
        <f t="shared" si="14"/>
        <v>-2932</v>
      </c>
      <c r="J110" s="27">
        <f t="shared" si="14"/>
        <v>2861</v>
      </c>
      <c r="K110" s="7"/>
      <c r="L110" s="124">
        <f t="shared" si="22"/>
        <v>0.71263075991180369</v>
      </c>
      <c r="M110" s="27">
        <f t="shared" ca="1" si="15"/>
        <v>4.2109476353723312E-7</v>
      </c>
      <c r="N110" s="44"/>
      <c r="O110" s="44"/>
      <c r="P110" s="7"/>
      <c r="Q110" s="28">
        <f t="shared" ca="1" si="16"/>
        <v>-2927.7598872145541</v>
      </c>
      <c r="R110" s="27">
        <f t="shared" ca="1" si="17"/>
        <v>2824.0463849047305</v>
      </c>
      <c r="S110" s="7"/>
      <c r="T110" s="28">
        <f t="shared" ca="1" si="18"/>
        <v>0.7113417536526071</v>
      </c>
      <c r="U110" s="27">
        <f t="shared" ca="1" si="19"/>
        <v>0.68915087073360526</v>
      </c>
      <c r="V110" s="7"/>
      <c r="W110" s="28">
        <f t="shared" ca="1" si="20"/>
        <v>0.71198184176323853</v>
      </c>
      <c r="X110" s="27">
        <f t="shared" ca="1" si="24"/>
        <v>219.41099875952091</v>
      </c>
      <c r="Y110" s="7"/>
      <c r="Z110" s="28">
        <f t="shared" si="23"/>
        <v>219.447</v>
      </c>
      <c r="AA110" s="27">
        <f t="shared" si="21"/>
        <v>3.8300726836239964</v>
      </c>
      <c r="AB110" s="7"/>
      <c r="AC110" s="28">
        <f t="shared" ca="1" si="13"/>
        <v>-3.6001240479095031E-2</v>
      </c>
      <c r="AD110" s="27"/>
      <c r="AE110" s="7"/>
    </row>
    <row r="111" spans="1:31" s="26" customFormat="1" x14ac:dyDescent="0.25">
      <c r="A111" s="26">
        <v>26</v>
      </c>
      <c r="B111" s="26">
        <v>-620</v>
      </c>
      <c r="C111" s="26">
        <v>11770</v>
      </c>
      <c r="D111" s="26">
        <v>14667</v>
      </c>
      <c r="E111" s="26">
        <v>14415</v>
      </c>
      <c r="F111" s="26">
        <v>11533</v>
      </c>
      <c r="G111" s="27"/>
      <c r="H111" s="7"/>
      <c r="I111" s="28">
        <f t="shared" si="14"/>
        <v>-2645</v>
      </c>
      <c r="J111" s="27">
        <f t="shared" si="14"/>
        <v>3134</v>
      </c>
      <c r="K111" s="7"/>
      <c r="L111" s="124">
        <f t="shared" si="22"/>
        <v>0.64180969823429879</v>
      </c>
      <c r="M111" s="27">
        <f t="shared" ca="1" si="15"/>
        <v>2.5315585247774062E-7</v>
      </c>
      <c r="N111" s="44"/>
      <c r="O111" s="44"/>
      <c r="P111" s="7"/>
      <c r="Q111" s="28">
        <f t="shared" ca="1" si="16"/>
        <v>-2640.7598872145541</v>
      </c>
      <c r="R111" s="27">
        <f t="shared" ca="1" si="17"/>
        <v>3097.0463849047305</v>
      </c>
      <c r="S111" s="7"/>
      <c r="T111" s="28">
        <f t="shared" ca="1" si="18"/>
        <v>0.64161093857113893</v>
      </c>
      <c r="U111" s="27">
        <f t="shared" ca="1" si="19"/>
        <v>0.7557709477677228</v>
      </c>
      <c r="V111" s="7"/>
      <c r="W111" s="28">
        <f t="shared" ca="1" si="20"/>
        <v>0.64231284418974088</v>
      </c>
      <c r="X111" s="27">
        <f t="shared" ca="1" si="24"/>
        <v>213.83793344001651</v>
      </c>
      <c r="Y111" s="7"/>
      <c r="Z111" s="28">
        <f t="shared" si="23"/>
        <v>213.86699999999999</v>
      </c>
      <c r="AA111" s="27">
        <f t="shared" si="21"/>
        <v>3.7326833113627123</v>
      </c>
      <c r="AB111" s="7"/>
      <c r="AC111" s="28">
        <f t="shared" ca="1" si="13"/>
        <v>-2.9066559983476736E-2</v>
      </c>
      <c r="AD111" s="27"/>
      <c r="AE111" s="7"/>
    </row>
    <row r="112" spans="1:31" s="26" customFormat="1" x14ac:dyDescent="0.25">
      <c r="A112" s="26">
        <v>27</v>
      </c>
      <c r="B112" s="26">
        <v>-630</v>
      </c>
      <c r="C112" s="26">
        <v>11937</v>
      </c>
      <c r="D112" s="26">
        <v>14798</v>
      </c>
      <c r="E112" s="26">
        <v>14263</v>
      </c>
      <c r="F112" s="26">
        <v>11409</v>
      </c>
      <c r="G112" s="27"/>
      <c r="H112" s="7"/>
      <c r="I112" s="28">
        <f t="shared" si="14"/>
        <v>-2326</v>
      </c>
      <c r="J112" s="27">
        <f t="shared" si="14"/>
        <v>3389</v>
      </c>
      <c r="K112" s="7"/>
      <c r="L112" s="124">
        <f t="shared" si="22"/>
        <v>0.56361226400960451</v>
      </c>
      <c r="M112" s="27">
        <f t="shared" ca="1" si="15"/>
        <v>1.5690994437662071E-6</v>
      </c>
      <c r="N112" s="44"/>
      <c r="O112" s="44"/>
      <c r="P112" s="7"/>
      <c r="Q112" s="28">
        <f t="shared" ca="1" si="16"/>
        <v>-2321.7598872145541</v>
      </c>
      <c r="R112" s="27">
        <f t="shared" ca="1" si="17"/>
        <v>3352.0463849047305</v>
      </c>
      <c r="S112" s="7"/>
      <c r="T112" s="28">
        <f t="shared" ca="1" si="18"/>
        <v>0.56410525909034326</v>
      </c>
      <c r="U112" s="27">
        <f t="shared" ca="1" si="19"/>
        <v>0.81799849225014032</v>
      </c>
      <c r="V112" s="7"/>
      <c r="W112" s="28">
        <f t="shared" ca="1" si="20"/>
        <v>0.56486490100561182</v>
      </c>
      <c r="X112" s="27">
        <f t="shared" ca="1" si="24"/>
        <v>208.10429750423305</v>
      </c>
      <c r="Y112" s="7"/>
      <c r="Z112" s="28">
        <f t="shared" si="23"/>
        <v>208.197</v>
      </c>
      <c r="AA112" s="27">
        <f t="shared" si="21"/>
        <v>3.6337231427746342</v>
      </c>
      <c r="AB112" s="7"/>
      <c r="AC112" s="28">
        <f t="shared" ca="1" si="13"/>
        <v>-9.2702495766957327E-2</v>
      </c>
      <c r="AD112" s="27"/>
      <c r="AE112" s="7"/>
    </row>
    <row r="113" spans="1:31" s="26" customFormat="1" x14ac:dyDescent="0.25">
      <c r="A113" s="26">
        <v>28</v>
      </c>
      <c r="B113" s="26">
        <v>-606</v>
      </c>
      <c r="C113" s="26">
        <v>12099</v>
      </c>
      <c r="D113" s="26">
        <v>14897</v>
      </c>
      <c r="E113" s="26">
        <v>14092</v>
      </c>
      <c r="F113" s="26">
        <v>11300</v>
      </c>
      <c r="G113" s="27"/>
      <c r="H113" s="7"/>
      <c r="I113" s="28">
        <f t="shared" si="14"/>
        <v>-1993</v>
      </c>
      <c r="J113" s="27">
        <f t="shared" si="14"/>
        <v>3597</v>
      </c>
      <c r="K113" s="7"/>
      <c r="L113" s="124">
        <f t="shared" si="22"/>
        <v>0.48317360584570135</v>
      </c>
      <c r="M113" s="27">
        <f t="shared" ca="1" si="15"/>
        <v>6.9089275405364005E-7</v>
      </c>
      <c r="N113" s="44"/>
      <c r="O113" s="44"/>
      <c r="P113" s="7"/>
      <c r="Q113" s="28">
        <f t="shared" ca="1" si="16"/>
        <v>-1988.7598872145541</v>
      </c>
      <c r="R113" s="27">
        <f t="shared" ca="1" si="17"/>
        <v>3560.0463849047305</v>
      </c>
      <c r="S113" s="7"/>
      <c r="T113" s="28">
        <f t="shared" ca="1" si="18"/>
        <v>0.48319807643484186</v>
      </c>
      <c r="U113" s="27">
        <f t="shared" ca="1" si="19"/>
        <v>0.86875664618089643</v>
      </c>
      <c r="V113" s="7"/>
      <c r="W113" s="28">
        <f t="shared" ca="1" si="20"/>
        <v>0.48400480543307711</v>
      </c>
      <c r="X113" s="27">
        <f t="shared" ca="1" si="24"/>
        <v>202.60067679130168</v>
      </c>
      <c r="Y113" s="7"/>
      <c r="Z113" s="28">
        <f t="shared" si="23"/>
        <v>202.74299999999999</v>
      </c>
      <c r="AA113" s="27">
        <f t="shared" si="21"/>
        <v>3.5385328853708637</v>
      </c>
      <c r="AB113" s="7"/>
      <c r="AC113" s="28">
        <f t="shared" ca="1" si="13"/>
        <v>-0.14232320869831483</v>
      </c>
      <c r="AD113" s="27"/>
      <c r="AE113" s="7"/>
    </row>
    <row r="114" spans="1:31" s="26" customFormat="1" x14ac:dyDescent="0.25">
      <c r="A114" s="26">
        <v>29</v>
      </c>
      <c r="B114" s="26">
        <v>-602</v>
      </c>
      <c r="C114" s="26">
        <v>12279</v>
      </c>
      <c r="D114" s="26">
        <v>14996</v>
      </c>
      <c r="E114" s="26">
        <v>13925</v>
      </c>
      <c r="F114" s="26">
        <v>11224</v>
      </c>
      <c r="G114" s="27"/>
      <c r="H114" s="7"/>
      <c r="I114" s="28">
        <f t="shared" si="14"/>
        <v>-1646</v>
      </c>
      <c r="J114" s="27">
        <f t="shared" si="14"/>
        <v>3772</v>
      </c>
      <c r="K114" s="7"/>
      <c r="L114" s="124">
        <f t="shared" si="22"/>
        <v>0.39892674000265482</v>
      </c>
      <c r="M114" s="27">
        <f t="shared" ca="1" si="15"/>
        <v>6.5446342713019112E-7</v>
      </c>
      <c r="N114" s="44"/>
      <c r="O114" s="44"/>
      <c r="P114" s="7"/>
      <c r="Q114" s="28">
        <f t="shared" ca="1" si="16"/>
        <v>-1641.7598872145541</v>
      </c>
      <c r="R114" s="27">
        <f t="shared" ca="1" si="17"/>
        <v>3735.0463849047305</v>
      </c>
      <c r="S114" s="7"/>
      <c r="T114" s="28">
        <f t="shared" ca="1" si="18"/>
        <v>0.39888939060463469</v>
      </c>
      <c r="U114" s="27">
        <f t="shared" ca="1" si="19"/>
        <v>0.91146182376686924</v>
      </c>
      <c r="V114" s="7"/>
      <c r="W114" s="28">
        <f t="shared" ca="1" si="20"/>
        <v>0.39973572914172295</v>
      </c>
      <c r="X114" s="27">
        <f t="shared" ca="1" si="24"/>
        <v>197.15806604110333</v>
      </c>
      <c r="Y114" s="7"/>
      <c r="Z114" s="28">
        <f t="shared" si="23"/>
        <v>197.32499999999999</v>
      </c>
      <c r="AA114" s="27">
        <f t="shared" si="21"/>
        <v>3.4439709464978105</v>
      </c>
      <c r="AB114" s="7"/>
      <c r="AC114" s="28">
        <f t="shared" ca="1" si="13"/>
        <v>-0.16693395889666363</v>
      </c>
      <c r="AD114" s="27"/>
      <c r="AE114" s="7"/>
    </row>
    <row r="115" spans="1:31" s="26" customFormat="1" x14ac:dyDescent="0.25">
      <c r="A115" s="26">
        <v>30</v>
      </c>
      <c r="B115" s="26">
        <v>-638</v>
      </c>
      <c r="C115" s="26">
        <v>12461</v>
      </c>
      <c r="D115" s="26">
        <v>15056</v>
      </c>
      <c r="E115" s="26">
        <v>13720</v>
      </c>
      <c r="F115" s="26">
        <v>11139</v>
      </c>
      <c r="G115" s="27"/>
      <c r="H115" s="7"/>
      <c r="I115" s="28">
        <f t="shared" si="14"/>
        <v>-1259</v>
      </c>
      <c r="J115" s="27">
        <f t="shared" si="14"/>
        <v>3917</v>
      </c>
      <c r="K115" s="7"/>
      <c r="L115" s="124">
        <f t="shared" si="22"/>
        <v>0.30576234683036063</v>
      </c>
      <c r="M115" s="27">
        <f t="shared" ca="1" si="15"/>
        <v>4.4415992380271099E-10</v>
      </c>
      <c r="N115" s="44"/>
      <c r="O115" s="44"/>
      <c r="P115" s="7"/>
      <c r="Q115" s="28">
        <f t="shared" ca="1" si="16"/>
        <v>-1254.7598872145541</v>
      </c>
      <c r="R115" s="27">
        <f t="shared" ca="1" si="17"/>
        <v>3880.0463849047305</v>
      </c>
      <c r="S115" s="7"/>
      <c r="T115" s="28">
        <f t="shared" ca="1" si="18"/>
        <v>0.30486212427526815</v>
      </c>
      <c r="U115" s="27">
        <f t="shared" ca="1" si="19"/>
        <v>0.94684611376667527</v>
      </c>
      <c r="V115" s="7"/>
      <c r="W115" s="28">
        <f t="shared" ca="1" si="20"/>
        <v>0.30574127172837268</v>
      </c>
      <c r="X115" s="27">
        <f t="shared" ca="1" si="24"/>
        <v>191.37299015668714</v>
      </c>
      <c r="Y115" s="7"/>
      <c r="Z115" s="28">
        <f t="shared" si="23"/>
        <v>191.583</v>
      </c>
      <c r="AA115" s="27">
        <f t="shared" si="21"/>
        <v>3.3437541408482963</v>
      </c>
      <c r="AB115" s="7"/>
      <c r="AC115" s="28">
        <f t="shared" ca="1" si="13"/>
        <v>-0.21000984331286077</v>
      </c>
      <c r="AD115" s="27"/>
      <c r="AE115" s="7"/>
    </row>
    <row r="116" spans="1:31" s="26" customFormat="1" x14ac:dyDescent="0.25">
      <c r="A116" s="26">
        <v>31</v>
      </c>
      <c r="B116" s="26">
        <v>-628</v>
      </c>
      <c r="C116" s="26">
        <v>12654</v>
      </c>
      <c r="D116" s="26">
        <v>15114</v>
      </c>
      <c r="E116" s="26">
        <v>13526</v>
      </c>
      <c r="F116" s="26">
        <v>11089</v>
      </c>
      <c r="G116" s="27"/>
      <c r="H116" s="7"/>
      <c r="I116" s="28">
        <f t="shared" si="14"/>
        <v>-872</v>
      </c>
      <c r="J116" s="27">
        <f t="shared" si="14"/>
        <v>4025</v>
      </c>
      <c r="K116" s="7"/>
      <c r="L116" s="124">
        <f t="shared" si="22"/>
        <v>0.21105159237286217</v>
      </c>
      <c r="M116" s="27">
        <f t="shared" ca="1" si="15"/>
        <v>4.717487357737739E-7</v>
      </c>
      <c r="N116" s="44"/>
      <c r="O116" s="44"/>
      <c r="P116" s="7"/>
      <c r="Q116" s="28">
        <f t="shared" ca="1" si="16"/>
        <v>-867.75988721455394</v>
      </c>
      <c r="R116" s="27">
        <f t="shared" ca="1" si="17"/>
        <v>3988.0463849047305</v>
      </c>
      <c r="S116" s="7"/>
      <c r="T116" s="28">
        <f t="shared" ca="1" si="18"/>
        <v>0.21083485794590159</v>
      </c>
      <c r="U116" s="27">
        <f t="shared" ca="1" si="19"/>
        <v>0.97320130907687563</v>
      </c>
      <c r="V116" s="7"/>
      <c r="W116" s="28">
        <f t="shared" ca="1" si="20"/>
        <v>0.21173843204540138</v>
      </c>
      <c r="X116" s="27">
        <f t="shared" ca="1" si="24"/>
        <v>185.75196148258442</v>
      </c>
      <c r="Y116" s="7"/>
      <c r="Z116" s="28">
        <f t="shared" si="23"/>
        <v>185.93100000000001</v>
      </c>
      <c r="AA116" s="27">
        <f t="shared" si="21"/>
        <v>3.2451081315255768</v>
      </c>
      <c r="AB116" s="7"/>
      <c r="AC116" s="28">
        <f t="shared" ca="1" si="13"/>
        <v>-0.17903851741559151</v>
      </c>
      <c r="AD116" s="27"/>
      <c r="AE116" s="7"/>
    </row>
    <row r="117" spans="1:31" s="26" customFormat="1" x14ac:dyDescent="0.25">
      <c r="A117" s="26">
        <v>32</v>
      </c>
      <c r="B117" s="26">
        <v>-641</v>
      </c>
      <c r="C117" s="26">
        <v>12858</v>
      </c>
      <c r="D117" s="26">
        <v>15151</v>
      </c>
      <c r="E117" s="26">
        <v>13331</v>
      </c>
      <c r="F117" s="26">
        <v>11057</v>
      </c>
      <c r="G117" s="27"/>
      <c r="H117" s="7"/>
      <c r="I117" s="28">
        <f t="shared" si="14"/>
        <v>-473</v>
      </c>
      <c r="J117" s="27">
        <f t="shared" si="14"/>
        <v>4094</v>
      </c>
      <c r="K117" s="7"/>
      <c r="L117" s="124">
        <f t="shared" si="22"/>
        <v>0.11226612817737802</v>
      </c>
      <c r="M117" s="27">
        <f t="shared" ca="1" si="15"/>
        <v>6.4772968782068121E-6</v>
      </c>
      <c r="N117" s="44"/>
      <c r="O117" s="44"/>
      <c r="P117" s="7"/>
      <c r="Q117" s="28">
        <f t="shared" ca="1" si="16"/>
        <v>-468.759887214554</v>
      </c>
      <c r="R117" s="27">
        <f t="shared" ca="1" si="17"/>
        <v>4057.0463849047305</v>
      </c>
      <c r="S117" s="7"/>
      <c r="T117" s="28">
        <f t="shared" ca="1" si="18"/>
        <v>0.11389201746678729</v>
      </c>
      <c r="U117" s="27">
        <f t="shared" ca="1" si="19"/>
        <v>0.99003935052505909</v>
      </c>
      <c r="V117" s="7"/>
      <c r="W117" s="28">
        <f t="shared" ca="1" si="20"/>
        <v>0.11481118159100352</v>
      </c>
      <c r="X117" s="27">
        <f t="shared" ca="1" si="24"/>
        <v>180.09229813325146</v>
      </c>
      <c r="Y117" s="7"/>
      <c r="Z117" s="28">
        <f t="shared" si="23"/>
        <v>180.16200000000001</v>
      </c>
      <c r="AA117" s="27">
        <f t="shared" si="21"/>
        <v>3.1444200869780241</v>
      </c>
      <c r="AB117" s="7"/>
      <c r="AC117" s="28">
        <f t="shared" ca="1" si="13"/>
        <v>-6.9701866748545172E-2</v>
      </c>
      <c r="AD117" s="27"/>
      <c r="AE117" s="7"/>
    </row>
    <row r="118" spans="1:31" s="26" customFormat="1" x14ac:dyDescent="0.25">
      <c r="A118" s="26">
        <v>33</v>
      </c>
      <c r="B118" s="26">
        <v>-627</v>
      </c>
      <c r="C118" s="26">
        <v>13061</v>
      </c>
      <c r="D118" s="26">
        <v>15166</v>
      </c>
      <c r="E118" s="26">
        <v>13123</v>
      </c>
      <c r="F118" s="26">
        <v>11040</v>
      </c>
      <c r="G118" s="27"/>
      <c r="H118" s="7"/>
      <c r="I118" s="28">
        <f t="shared" si="14"/>
        <v>-62</v>
      </c>
      <c r="J118" s="27">
        <f t="shared" si="14"/>
        <v>4126</v>
      </c>
      <c r="K118" s="7"/>
      <c r="L118" s="124">
        <f t="shared" si="22"/>
        <v>1.4527139900205882E-2</v>
      </c>
      <c r="M118" s="27">
        <f t="shared" ca="1" si="15"/>
        <v>1.8734489120617334E-7</v>
      </c>
      <c r="N118" s="44"/>
      <c r="O118" s="44"/>
      <c r="P118" s="7"/>
      <c r="Q118" s="28">
        <f t="shared" ca="1" si="16"/>
        <v>-57.759887214553977</v>
      </c>
      <c r="R118" s="27">
        <f t="shared" ca="1" si="17"/>
        <v>4089.0463849047305</v>
      </c>
      <c r="S118" s="7"/>
      <c r="T118" s="28">
        <f t="shared" ca="1" si="18"/>
        <v>1.4033602837925166E-2</v>
      </c>
      <c r="U118" s="27">
        <f t="shared" ca="1" si="19"/>
        <v>0.997848297283637</v>
      </c>
      <c r="V118" s="7"/>
      <c r="W118" s="28">
        <f t="shared" ca="1" si="20"/>
        <v>1.4959973460834183E-2</v>
      </c>
      <c r="X118" s="27">
        <f t="shared" ca="1" si="24"/>
        <v>174.33639383060222</v>
      </c>
      <c r="Y118" s="7"/>
      <c r="Z118" s="28">
        <f t="shared" si="23"/>
        <v>174.51900000000001</v>
      </c>
      <c r="AA118" s="27">
        <f t="shared" si="21"/>
        <v>3.0459311572879839</v>
      </c>
      <c r="AB118" s="7"/>
      <c r="AC118" s="28">
        <f t="shared" ca="1" si="13"/>
        <v>-0.18260616939778629</v>
      </c>
      <c r="AD118" s="27"/>
      <c r="AE118" s="7"/>
    </row>
    <row r="119" spans="1:31" s="26" customFormat="1" x14ac:dyDescent="0.25">
      <c r="A119" s="26">
        <v>34</v>
      </c>
      <c r="B119" s="26">
        <v>-622</v>
      </c>
      <c r="C119" s="26">
        <v>13267</v>
      </c>
      <c r="D119" s="26">
        <v>15173</v>
      </c>
      <c r="E119" s="26">
        <v>12930</v>
      </c>
      <c r="F119" s="26">
        <v>11053</v>
      </c>
      <c r="G119" s="27"/>
      <c r="H119" s="7"/>
      <c r="I119" s="28">
        <f t="shared" si="14"/>
        <v>337</v>
      </c>
      <c r="J119" s="27">
        <f t="shared" si="14"/>
        <v>4120</v>
      </c>
      <c r="K119" s="7"/>
      <c r="L119" s="124">
        <f t="shared" si="22"/>
        <v>-8.2577008136992758E-2</v>
      </c>
      <c r="M119" s="27">
        <f t="shared" ca="1" si="15"/>
        <v>3.5134077441295834E-7</v>
      </c>
      <c r="N119" s="44"/>
      <c r="O119" s="44"/>
      <c r="P119" s="7"/>
      <c r="Q119" s="28">
        <f t="shared" ca="1" si="16"/>
        <v>341.240112785446</v>
      </c>
      <c r="R119" s="27">
        <f t="shared" ca="1" si="17"/>
        <v>4083.0463849047305</v>
      </c>
      <c r="S119" s="7"/>
      <c r="T119" s="28">
        <f t="shared" ca="1" si="18"/>
        <v>-8.2909237641189154E-2</v>
      </c>
      <c r="U119" s="27">
        <f t="shared" ca="1" si="19"/>
        <v>0.99638411976640362</v>
      </c>
      <c r="V119" s="7"/>
      <c r="W119" s="28">
        <f t="shared" ca="1" si="20"/>
        <v>-8.1984268080633346E-2</v>
      </c>
      <c r="X119" s="27">
        <f t="shared" ca="1" si="24"/>
        <v>168.77366357053415</v>
      </c>
      <c r="Y119" s="7"/>
      <c r="Z119" s="28">
        <f t="shared" si="23"/>
        <v>168.92099999999999</v>
      </c>
      <c r="AA119" s="27">
        <f t="shared" si="21"/>
        <v>2.9482276257613416</v>
      </c>
      <c r="AB119" s="7"/>
      <c r="AC119" s="28">
        <f t="shared" ca="1" si="13"/>
        <v>-0.14733642946583814</v>
      </c>
      <c r="AD119" s="27"/>
      <c r="AE119" s="7"/>
    </row>
    <row r="120" spans="1:31" s="26" customFormat="1" x14ac:dyDescent="0.25">
      <c r="A120" s="26">
        <v>35</v>
      </c>
      <c r="B120" s="26">
        <v>-617</v>
      </c>
      <c r="C120" s="26">
        <v>13460</v>
      </c>
      <c r="D120" s="26">
        <v>15140</v>
      </c>
      <c r="E120" s="26">
        <v>12731</v>
      </c>
      <c r="F120" s="26">
        <v>11076</v>
      </c>
      <c r="G120" s="27"/>
      <c r="H120" s="7"/>
      <c r="I120" s="28">
        <f t="shared" si="14"/>
        <v>729</v>
      </c>
      <c r="J120" s="27">
        <f t="shared" si="14"/>
        <v>4064</v>
      </c>
      <c r="K120" s="7"/>
      <c r="L120" s="124">
        <f t="shared" si="22"/>
        <v>-0.17812707088783974</v>
      </c>
      <c r="M120" s="27">
        <f t="shared" ca="1" si="15"/>
        <v>7.8851948182421271E-7</v>
      </c>
      <c r="N120" s="44"/>
      <c r="O120" s="44"/>
      <c r="P120" s="7"/>
      <c r="Q120" s="28">
        <f t="shared" ca="1" si="16"/>
        <v>733.24011278544606</v>
      </c>
      <c r="R120" s="27">
        <f t="shared" ca="1" si="17"/>
        <v>4027.0463849047305</v>
      </c>
      <c r="S120" s="7"/>
      <c r="T120" s="28">
        <f t="shared" ca="1" si="18"/>
        <v>-0.1781513265329506</v>
      </c>
      <c r="U120" s="27">
        <f t="shared" ca="1" si="19"/>
        <v>0.98271846293889242</v>
      </c>
      <c r="V120" s="7"/>
      <c r="W120" s="28">
        <f t="shared" ca="1" si="20"/>
        <v>-0.17723908469322622</v>
      </c>
      <c r="X120" s="27">
        <f t="shared" ca="1" si="24"/>
        <v>163.25374176315165</v>
      </c>
      <c r="Y120" s="7"/>
      <c r="Z120" s="28">
        <f t="shared" si="23"/>
        <v>163.36799999999999</v>
      </c>
      <c r="AA120" s="27">
        <f t="shared" si="21"/>
        <v>2.8513094923980962</v>
      </c>
      <c r="AB120" s="7"/>
      <c r="AC120" s="28">
        <f t="shared" ca="1" si="13"/>
        <v>-0.11425823684834313</v>
      </c>
      <c r="AD120" s="27"/>
      <c r="AE120" s="7"/>
    </row>
    <row r="121" spans="1:31" s="26" customFormat="1" x14ac:dyDescent="0.25">
      <c r="A121" s="26">
        <v>36</v>
      </c>
      <c r="B121" s="26">
        <v>-611</v>
      </c>
      <c r="C121" s="26">
        <v>13655</v>
      </c>
      <c r="D121" s="26">
        <v>15102</v>
      </c>
      <c r="E121" s="26">
        <v>12542</v>
      </c>
      <c r="F121" s="26">
        <v>11122</v>
      </c>
      <c r="G121" s="27"/>
      <c r="H121" s="7"/>
      <c r="I121" s="28">
        <f t="shared" si="14"/>
        <v>1113</v>
      </c>
      <c r="J121" s="27">
        <f t="shared" si="14"/>
        <v>3980</v>
      </c>
      <c r="K121" s="7"/>
      <c r="L121" s="124">
        <f t="shared" si="22"/>
        <v>-0.27110477283897927</v>
      </c>
      <c r="M121" s="27">
        <f t="shared" ca="1" si="15"/>
        <v>3.0057272412699896E-7</v>
      </c>
      <c r="N121" s="44"/>
      <c r="O121" s="44"/>
      <c r="P121" s="7"/>
      <c r="Q121" s="28">
        <f t="shared" ca="1" si="16"/>
        <v>1117.2401127854459</v>
      </c>
      <c r="R121" s="27">
        <f t="shared" ca="1" si="17"/>
        <v>3943.0463849047305</v>
      </c>
      <c r="S121" s="7"/>
      <c r="T121" s="28">
        <f t="shared" ca="1" si="18"/>
        <v>-0.27144969932488017</v>
      </c>
      <c r="U121" s="27">
        <f t="shared" ca="1" si="19"/>
        <v>0.96221997769762546</v>
      </c>
      <c r="V121" s="7"/>
      <c r="W121" s="28">
        <f t="shared" ca="1" si="20"/>
        <v>-0.27055652770755811</v>
      </c>
      <c r="X121" s="27">
        <f t="shared" ca="1" si="24"/>
        <v>157.77257228786334</v>
      </c>
      <c r="Y121" s="7"/>
      <c r="Z121" s="28">
        <f t="shared" si="23"/>
        <v>157.869</v>
      </c>
      <c r="AA121" s="27">
        <f t="shared" si="21"/>
        <v>2.7553338368309279</v>
      </c>
      <c r="AB121" s="7"/>
      <c r="AC121" s="28">
        <f t="shared" ca="1" si="13"/>
        <v>-9.6427712136659238E-2</v>
      </c>
      <c r="AD121" s="27"/>
      <c r="AE121" s="7"/>
    </row>
    <row r="122" spans="1:31" s="26" customFormat="1" x14ac:dyDescent="0.25">
      <c r="A122" s="26">
        <v>37</v>
      </c>
      <c r="B122" s="26">
        <v>-613</v>
      </c>
      <c r="C122" s="26">
        <v>13841</v>
      </c>
      <c r="D122" s="26">
        <v>15038</v>
      </c>
      <c r="E122" s="26">
        <v>12352</v>
      </c>
      <c r="F122" s="26">
        <v>11183</v>
      </c>
      <c r="G122" s="27"/>
      <c r="H122" s="7"/>
      <c r="I122" s="28">
        <f t="shared" si="14"/>
        <v>1489</v>
      </c>
      <c r="J122" s="27">
        <f t="shared" si="14"/>
        <v>3855</v>
      </c>
      <c r="K122" s="7"/>
      <c r="L122" s="124">
        <f t="shared" si="22"/>
        <v>-0.36187920773554955</v>
      </c>
      <c r="M122" s="27">
        <f t="shared" ca="1" si="15"/>
        <v>3.6402530774185577E-9</v>
      </c>
      <c r="N122" s="44"/>
      <c r="O122" s="44"/>
      <c r="P122" s="7"/>
      <c r="Q122" s="28">
        <f t="shared" ca="1" si="16"/>
        <v>1493.2401127854459</v>
      </c>
      <c r="R122" s="27">
        <f t="shared" ca="1" si="17"/>
        <v>3818.0463849047305</v>
      </c>
      <c r="S122" s="7"/>
      <c r="T122" s="28">
        <f t="shared" ca="1" si="18"/>
        <v>-0.36280435601697786</v>
      </c>
      <c r="U122" s="27">
        <f t="shared" ca="1" si="19"/>
        <v>0.93171627942193058</v>
      </c>
      <c r="V122" s="7"/>
      <c r="W122" s="28">
        <f t="shared" ca="1" si="20"/>
        <v>-0.36193954224538777</v>
      </c>
      <c r="X122" s="27">
        <f t="shared" ca="1" si="24"/>
        <v>152.2480403938888</v>
      </c>
      <c r="Y122" s="7"/>
      <c r="Z122" s="28">
        <f t="shared" si="23"/>
        <v>152.352</v>
      </c>
      <c r="AA122" s="27">
        <f t="shared" si="21"/>
        <v>2.6590440219984011</v>
      </c>
      <c r="AB122" s="7"/>
      <c r="AC122" s="28">
        <f t="shared" ca="1" si="13"/>
        <v>-0.10395960611120358</v>
      </c>
      <c r="AD122" s="27"/>
      <c r="AE122" s="7"/>
    </row>
    <row r="123" spans="1:31" s="26" customFormat="1" x14ac:dyDescent="0.25">
      <c r="A123" s="26">
        <v>38</v>
      </c>
      <c r="B123" s="26">
        <v>-627</v>
      </c>
      <c r="C123" s="26">
        <v>14031</v>
      </c>
      <c r="D123" s="26">
        <v>14955</v>
      </c>
      <c r="E123" s="26">
        <v>12173</v>
      </c>
      <c r="F123" s="26">
        <v>11267</v>
      </c>
      <c r="G123" s="27"/>
      <c r="H123" s="7"/>
      <c r="I123" s="28">
        <f t="shared" si="14"/>
        <v>1858</v>
      </c>
      <c r="J123" s="27">
        <f t="shared" si="14"/>
        <v>3688</v>
      </c>
      <c r="K123" s="7"/>
      <c r="L123" s="124">
        <f t="shared" si="22"/>
        <v>-0.45125223585086238</v>
      </c>
      <c r="M123" s="27">
        <f t="shared" ca="1" si="15"/>
        <v>1.4370439160405812E-7</v>
      </c>
      <c r="N123" s="44"/>
      <c r="O123" s="44"/>
      <c r="P123" s="7"/>
      <c r="Q123" s="28">
        <f t="shared" ca="1" si="16"/>
        <v>1862.2401127854459</v>
      </c>
      <c r="R123" s="27">
        <f t="shared" ca="1" si="17"/>
        <v>3651.0463849047305</v>
      </c>
      <c r="S123" s="7"/>
      <c r="T123" s="28">
        <f t="shared" ca="1" si="18"/>
        <v>-0.45245826112172266</v>
      </c>
      <c r="U123" s="27">
        <f t="shared" ca="1" si="19"/>
        <v>0.89096333852560228</v>
      </c>
      <c r="V123" s="7"/>
      <c r="W123" s="28">
        <f t="shared" ca="1" si="20"/>
        <v>-0.45163131947172203</v>
      </c>
      <c r="X123" s="27">
        <f t="shared" ca="1" si="24"/>
        <v>146.59691387408947</v>
      </c>
      <c r="Y123" s="7"/>
      <c r="Z123" s="28">
        <f t="shared" si="23"/>
        <v>146.709</v>
      </c>
      <c r="AA123" s="27">
        <f t="shared" si="21"/>
        <v>2.5605550923083609</v>
      </c>
      <c r="AB123" s="7"/>
      <c r="AC123" s="28">
        <f t="shared" ca="1" si="13"/>
        <v>-0.11208612591053679</v>
      </c>
      <c r="AD123" s="27"/>
      <c r="AE123" s="7"/>
    </row>
    <row r="124" spans="1:31" s="26" customFormat="1" x14ac:dyDescent="0.25">
      <c r="A124" s="26">
        <v>39</v>
      </c>
      <c r="B124" s="26">
        <v>-634</v>
      </c>
      <c r="C124" s="26">
        <v>14196</v>
      </c>
      <c r="D124" s="26">
        <v>14846</v>
      </c>
      <c r="E124" s="26">
        <v>11987</v>
      </c>
      <c r="F124" s="26">
        <v>11365</v>
      </c>
      <c r="G124" s="27"/>
      <c r="H124" s="7"/>
      <c r="I124" s="28">
        <f t="shared" si="14"/>
        <v>2209</v>
      </c>
      <c r="J124" s="27">
        <f t="shared" si="14"/>
        <v>3481</v>
      </c>
      <c r="K124" s="7"/>
      <c r="L124" s="124">
        <f t="shared" si="22"/>
        <v>-0.53717235714709044</v>
      </c>
      <c r="M124" s="27">
        <f t="shared" ca="1" si="15"/>
        <v>4.5608576281766501E-8</v>
      </c>
      <c r="N124" s="44"/>
      <c r="O124" s="44"/>
      <c r="P124" s="7"/>
      <c r="Q124" s="28">
        <f t="shared" ca="1" si="16"/>
        <v>2213.2401127854459</v>
      </c>
      <c r="R124" s="27">
        <f t="shared" ca="1" si="17"/>
        <v>3444.0463849047305</v>
      </c>
      <c r="S124" s="7"/>
      <c r="T124" s="28">
        <f t="shared" ca="1" si="18"/>
        <v>-0.53773880500184579</v>
      </c>
      <c r="U124" s="27">
        <f t="shared" ca="1" si="19"/>
        <v>0.84044921418105167</v>
      </c>
      <c r="V124" s="7"/>
      <c r="W124" s="28">
        <f t="shared" ca="1" si="20"/>
        <v>-0.53695879550193437</v>
      </c>
      <c r="X124" s="27">
        <f t="shared" ca="1" si="24"/>
        <v>140.90316101351925</v>
      </c>
      <c r="Y124" s="7"/>
      <c r="Z124" s="28">
        <f t="shared" si="23"/>
        <v>141.00300000000001</v>
      </c>
      <c r="AA124" s="27">
        <f t="shared" si="21"/>
        <v>2.4609666051895647</v>
      </c>
      <c r="AB124" s="7"/>
      <c r="AC124" s="28">
        <f t="shared" ca="1" si="13"/>
        <v>-9.983898648076206E-2</v>
      </c>
      <c r="AD124" s="27"/>
      <c r="AE124" s="7"/>
    </row>
    <row r="125" spans="1:31" s="26" customFormat="1" x14ac:dyDescent="0.25">
      <c r="A125" s="26">
        <v>40</v>
      </c>
      <c r="B125" s="26">
        <v>-633</v>
      </c>
      <c r="C125" s="26">
        <v>14369</v>
      </c>
      <c r="D125" s="26">
        <v>14737</v>
      </c>
      <c r="E125" s="26">
        <v>11826</v>
      </c>
      <c r="F125" s="26">
        <v>11486</v>
      </c>
      <c r="G125" s="27"/>
      <c r="H125" s="7"/>
      <c r="I125" s="28">
        <f t="shared" si="14"/>
        <v>2543</v>
      </c>
      <c r="J125" s="27">
        <f t="shared" si="14"/>
        <v>3251</v>
      </c>
      <c r="K125" s="7"/>
      <c r="L125" s="124">
        <f t="shared" si="22"/>
        <v>-0.6176457648187349</v>
      </c>
      <c r="M125" s="27">
        <f t="shared" ca="1" si="15"/>
        <v>2.6555348768941847E-7</v>
      </c>
      <c r="N125" s="44"/>
      <c r="O125" s="44"/>
      <c r="P125" s="7"/>
      <c r="Q125" s="28">
        <f t="shared" ca="1" si="16"/>
        <v>2547.2401127854459</v>
      </c>
      <c r="R125" s="27">
        <f t="shared" ca="1" si="17"/>
        <v>3214.0463849047305</v>
      </c>
      <c r="S125" s="7"/>
      <c r="T125" s="28">
        <f t="shared" ca="1" si="18"/>
        <v>-0.6188889521698262</v>
      </c>
      <c r="U125" s="27">
        <f t="shared" ca="1" si="19"/>
        <v>0.78432240935377318</v>
      </c>
      <c r="V125" s="7"/>
      <c r="W125" s="28">
        <f t="shared" ca="1" si="20"/>
        <v>-0.61816108364013522</v>
      </c>
      <c r="X125" s="27">
        <f t="shared" ca="1" si="24"/>
        <v>135.23417312758784</v>
      </c>
      <c r="Y125" s="7"/>
      <c r="Z125" s="28">
        <f t="shared" si="23"/>
        <v>135.30600000000001</v>
      </c>
      <c r="AA125" s="27">
        <f t="shared" si="21"/>
        <v>2.3615351977034478</v>
      </c>
      <c r="AB125" s="7"/>
      <c r="AC125" s="28">
        <f t="shared" ca="1" si="13"/>
        <v>-7.1826872412174225E-2</v>
      </c>
      <c r="AD125" s="27"/>
      <c r="AE125" s="7"/>
    </row>
    <row r="126" spans="1:31" s="26" customFormat="1" x14ac:dyDescent="0.25">
      <c r="A126" s="26">
        <v>41</v>
      </c>
      <c r="B126" s="26">
        <v>-630</v>
      </c>
      <c r="C126" s="26">
        <v>14528</v>
      </c>
      <c r="D126" s="26">
        <v>14601</v>
      </c>
      <c r="E126" s="26">
        <v>11675</v>
      </c>
      <c r="F126" s="26">
        <v>11626</v>
      </c>
      <c r="G126" s="27"/>
      <c r="H126" s="7"/>
      <c r="I126" s="28">
        <f t="shared" si="14"/>
        <v>2853</v>
      </c>
      <c r="J126" s="27">
        <f t="shared" si="14"/>
        <v>2975</v>
      </c>
      <c r="K126" s="7"/>
      <c r="L126" s="124">
        <f t="shared" si="22"/>
        <v>-0.69167929153889574</v>
      </c>
      <c r="M126" s="27">
        <f t="shared" ca="1" si="15"/>
        <v>3.4720755599189055E-6</v>
      </c>
      <c r="N126" s="44"/>
      <c r="O126" s="44"/>
      <c r="P126" s="7"/>
      <c r="Q126" s="28">
        <f t="shared" ca="1" si="16"/>
        <v>2857.2401127854459</v>
      </c>
      <c r="R126" s="27">
        <f t="shared" ca="1" si="17"/>
        <v>2938.0463849047305</v>
      </c>
      <c r="S126" s="7"/>
      <c r="T126" s="28">
        <f t="shared" ca="1" si="18"/>
        <v>-0.69420795103831101</v>
      </c>
      <c r="U126" s="27">
        <f t="shared" ca="1" si="19"/>
        <v>0.716970243561039</v>
      </c>
      <c r="V126" s="7"/>
      <c r="W126" s="28">
        <f t="shared" ca="1" si="20"/>
        <v>-0.69354264216610439</v>
      </c>
      <c r="X126" s="27">
        <f t="shared" ca="1" si="24"/>
        <v>129.42902061006851</v>
      </c>
      <c r="Y126" s="7"/>
      <c r="Z126" s="28">
        <f t="shared" si="23"/>
        <v>129.63600000000002</v>
      </c>
      <c r="AA126" s="27">
        <f t="shared" si="21"/>
        <v>2.2625750291153697</v>
      </c>
      <c r="AB126" s="7"/>
      <c r="AC126" s="28">
        <f t="shared" ca="1" si="13"/>
        <v>-0.20697938993151865</v>
      </c>
      <c r="AD126" s="27"/>
      <c r="AE126" s="7"/>
    </row>
    <row r="127" spans="1:31" s="26" customFormat="1" x14ac:dyDescent="0.25">
      <c r="A127" s="26">
        <v>42</v>
      </c>
      <c r="B127" s="26">
        <v>-619</v>
      </c>
      <c r="C127" s="26">
        <v>14661</v>
      </c>
      <c r="D127" s="26">
        <v>14465</v>
      </c>
      <c r="E127" s="26">
        <v>11543</v>
      </c>
      <c r="F127" s="26">
        <v>11768</v>
      </c>
      <c r="G127" s="27"/>
      <c r="H127" s="7"/>
      <c r="I127" s="28">
        <f t="shared" si="14"/>
        <v>3118</v>
      </c>
      <c r="J127" s="27">
        <f t="shared" si="14"/>
        <v>2697</v>
      </c>
      <c r="K127" s="7"/>
      <c r="L127" s="124">
        <f t="shared" si="22"/>
        <v>-0.75782999992869893</v>
      </c>
      <c r="M127" s="27">
        <f t="shared" ca="1" si="15"/>
        <v>2.6000300239252365E-8</v>
      </c>
      <c r="N127" s="44"/>
      <c r="O127" s="44"/>
      <c r="P127" s="7"/>
      <c r="Q127" s="28">
        <f t="shared" ca="1" si="16"/>
        <v>3122.2401127854459</v>
      </c>
      <c r="R127" s="27">
        <f t="shared" ca="1" si="17"/>
        <v>2660.0463849047305</v>
      </c>
      <c r="S127" s="7"/>
      <c r="T127" s="28">
        <f t="shared" ca="1" si="18"/>
        <v>-0.75859354684524161</v>
      </c>
      <c r="U127" s="27">
        <f t="shared" ca="1" si="19"/>
        <v>0.6491300185958937</v>
      </c>
      <c r="V127" s="7"/>
      <c r="W127" s="28">
        <f t="shared" ca="1" si="20"/>
        <v>-0.75799124601466461</v>
      </c>
      <c r="X127" s="27">
        <f t="shared" ca="1" si="24"/>
        <v>124.05361936360987</v>
      </c>
      <c r="Y127" s="7"/>
      <c r="Z127" s="28">
        <f t="shared" si="23"/>
        <v>124.06500000000003</v>
      </c>
      <c r="AA127" s="27">
        <f t="shared" si="21"/>
        <v>2.1653427364867657</v>
      </c>
      <c r="AB127" s="7"/>
      <c r="AC127" s="28">
        <f t="shared" ca="1" si="13"/>
        <v>-1.1380636390157406E-2</v>
      </c>
      <c r="AD127" s="27"/>
      <c r="AE127" s="7"/>
    </row>
    <row r="128" spans="1:31" s="26" customFormat="1" x14ac:dyDescent="0.25">
      <c r="A128" s="26">
        <v>43</v>
      </c>
      <c r="B128" s="26">
        <v>-627</v>
      </c>
      <c r="C128" s="26">
        <v>14782</v>
      </c>
      <c r="D128" s="26">
        <v>14297</v>
      </c>
      <c r="E128" s="26">
        <v>11416</v>
      </c>
      <c r="F128" s="26">
        <v>11924</v>
      </c>
      <c r="G128" s="27"/>
      <c r="H128" s="7"/>
      <c r="I128" s="28">
        <f t="shared" si="14"/>
        <v>3366</v>
      </c>
      <c r="J128" s="27">
        <f t="shared" si="14"/>
        <v>2373</v>
      </c>
      <c r="K128" s="7"/>
      <c r="L128" s="124">
        <f t="shared" si="22"/>
        <v>-0.81753220211977606</v>
      </c>
      <c r="M128" s="27">
        <f t="shared" ca="1" si="15"/>
        <v>6.2042474012156223E-7</v>
      </c>
      <c r="N128" s="44"/>
      <c r="O128" s="44"/>
      <c r="P128" s="7"/>
      <c r="Q128" s="28">
        <f t="shared" ca="1" si="16"/>
        <v>3370.2401127854459</v>
      </c>
      <c r="R128" s="27">
        <f t="shared" ca="1" si="17"/>
        <v>2336.0463849047305</v>
      </c>
      <c r="S128" s="7"/>
      <c r="T128" s="28">
        <f t="shared" ca="1" si="18"/>
        <v>-0.81884874594002943</v>
      </c>
      <c r="U128" s="27">
        <f t="shared" ca="1" si="19"/>
        <v>0.57006443266529261</v>
      </c>
      <c r="V128" s="7"/>
      <c r="W128" s="28">
        <f t="shared" ca="1" si="20"/>
        <v>-0.81831987257124772</v>
      </c>
      <c r="X128" s="27">
        <f t="shared" ca="1" si="24"/>
        <v>118.33961100016393</v>
      </c>
      <c r="Y128" s="7"/>
      <c r="Z128" s="28">
        <f t="shared" si="23"/>
        <v>118.42200000000003</v>
      </c>
      <c r="AA128" s="27">
        <f t="shared" si="21"/>
        <v>2.066853806796725</v>
      </c>
      <c r="AB128" s="7"/>
      <c r="AC128" s="28">
        <f t="shared" ca="1" si="13"/>
        <v>-8.2388999836098264E-2</v>
      </c>
      <c r="AD128" s="27"/>
      <c r="AE128" s="7"/>
    </row>
    <row r="129" spans="1:31" s="26" customFormat="1" x14ac:dyDescent="0.25">
      <c r="A129" s="26">
        <v>44</v>
      </c>
      <c r="B129" s="26">
        <v>-607</v>
      </c>
      <c r="C129" s="26">
        <v>14886</v>
      </c>
      <c r="D129" s="26">
        <v>14125</v>
      </c>
      <c r="E129" s="26">
        <v>11311</v>
      </c>
      <c r="F129" s="26">
        <v>12082</v>
      </c>
      <c r="G129" s="27"/>
      <c r="H129" s="7"/>
      <c r="I129" s="28">
        <f t="shared" si="14"/>
        <v>3575</v>
      </c>
      <c r="J129" s="27">
        <f t="shared" si="14"/>
        <v>2043</v>
      </c>
      <c r="K129" s="7"/>
      <c r="L129" s="124">
        <f t="shared" si="22"/>
        <v>-0.86778383981601026</v>
      </c>
      <c r="M129" s="27">
        <f t="shared" ca="1" si="15"/>
        <v>1.9332080688816923E-6</v>
      </c>
      <c r="N129" s="44"/>
      <c r="O129" s="44"/>
      <c r="P129" s="7"/>
      <c r="Q129" s="28">
        <f t="shared" ca="1" si="16"/>
        <v>3579.2401127854459</v>
      </c>
      <c r="R129" s="27">
        <f t="shared" ca="1" si="17"/>
        <v>2006.0463849047305</v>
      </c>
      <c r="S129" s="7"/>
      <c r="T129" s="28">
        <f t="shared" ca="1" si="18"/>
        <v>-0.86962832904813692</v>
      </c>
      <c r="U129" s="27">
        <f t="shared" ca="1" si="19"/>
        <v>0.48953466921745831</v>
      </c>
      <c r="V129" s="7"/>
      <c r="W129" s="28">
        <f t="shared" ca="1" si="20"/>
        <v>-0.86917423834480756</v>
      </c>
      <c r="X129" s="27">
        <f t="shared" ca="1" si="24"/>
        <v>112.86646566769008</v>
      </c>
      <c r="Y129" s="7"/>
      <c r="Z129" s="28">
        <f t="shared" si="23"/>
        <v>112.95900000000003</v>
      </c>
      <c r="AA129" s="27">
        <f t="shared" si="21"/>
        <v>1.9715064697602751</v>
      </c>
      <c r="AB129" s="7"/>
      <c r="AC129" s="28">
        <f t="shared" ca="1" si="13"/>
        <v>-9.2534332309952561E-2</v>
      </c>
      <c r="AD129" s="27"/>
      <c r="AE129" s="7"/>
    </row>
    <row r="130" spans="1:31" s="26" customFormat="1" x14ac:dyDescent="0.25">
      <c r="A130" s="26">
        <v>45</v>
      </c>
      <c r="B130" s="26">
        <v>-603</v>
      </c>
      <c r="C130" s="26">
        <v>14977</v>
      </c>
      <c r="D130" s="26">
        <v>13960</v>
      </c>
      <c r="E130" s="26">
        <v>11229</v>
      </c>
      <c r="F130" s="26">
        <v>12265</v>
      </c>
      <c r="G130" s="27"/>
      <c r="H130" s="7"/>
      <c r="I130" s="28">
        <f t="shared" si="14"/>
        <v>3748</v>
      </c>
      <c r="J130" s="27">
        <f t="shared" si="14"/>
        <v>1695</v>
      </c>
      <c r="K130" s="7"/>
      <c r="L130" s="124">
        <f t="shared" si="22"/>
        <v>-0.90989668233514909</v>
      </c>
      <c r="M130" s="27">
        <f t="shared" ca="1" si="15"/>
        <v>1.9300806512554928E-6</v>
      </c>
      <c r="N130" s="44"/>
      <c r="O130" s="44"/>
      <c r="P130" s="7"/>
      <c r="Q130" s="28">
        <f t="shared" ca="1" si="16"/>
        <v>3752.2401127854459</v>
      </c>
      <c r="R130" s="27">
        <f t="shared" ca="1" si="17"/>
        <v>1658.0463849047305</v>
      </c>
      <c r="S130" s="7"/>
      <c r="T130" s="28">
        <f t="shared" ca="1" si="18"/>
        <v>-0.91166118970700105</v>
      </c>
      <c r="U130" s="27">
        <f t="shared" ca="1" si="19"/>
        <v>0.40461237321792387</v>
      </c>
      <c r="V130" s="7"/>
      <c r="W130" s="28">
        <f t="shared" ca="1" si="20"/>
        <v>-0.91128595576081284</v>
      </c>
      <c r="X130" s="27">
        <f t="shared" ca="1" si="24"/>
        <v>107.41876159169834</v>
      </c>
      <c r="Y130" s="7"/>
      <c r="Z130" s="28">
        <f t="shared" si="23"/>
        <v>107.53200000000004</v>
      </c>
      <c r="AA130" s="27">
        <f t="shared" si="21"/>
        <v>1.876787451254543</v>
      </c>
      <c r="AB130" s="7"/>
      <c r="AC130" s="28">
        <f t="shared" ca="1" si="13"/>
        <v>-0.11323840830169729</v>
      </c>
      <c r="AD130" s="27"/>
      <c r="AE130" s="7"/>
    </row>
    <row r="131" spans="1:31" s="26" customFormat="1" x14ac:dyDescent="0.25">
      <c r="A131" s="26">
        <v>46</v>
      </c>
      <c r="B131" s="26">
        <v>-640</v>
      </c>
      <c r="C131" s="26">
        <v>15048</v>
      </c>
      <c r="D131" s="26">
        <v>13768</v>
      </c>
      <c r="E131" s="26">
        <v>11152</v>
      </c>
      <c r="F131" s="26">
        <v>12460</v>
      </c>
      <c r="G131" s="27"/>
      <c r="H131" s="7"/>
      <c r="I131" s="28">
        <f t="shared" si="14"/>
        <v>3896</v>
      </c>
      <c r="J131" s="27">
        <f t="shared" si="14"/>
        <v>1308</v>
      </c>
      <c r="K131" s="7"/>
      <c r="L131" s="124">
        <f t="shared" si="22"/>
        <v>-0.9456592781657871</v>
      </c>
      <c r="M131" s="27">
        <f t="shared" ca="1" si="15"/>
        <v>2.7993136252962237E-6</v>
      </c>
      <c r="N131" s="44"/>
      <c r="O131" s="44"/>
      <c r="P131" s="7"/>
      <c r="Q131" s="28">
        <f t="shared" ca="1" si="16"/>
        <v>3900.2401127854459</v>
      </c>
      <c r="R131" s="27">
        <f t="shared" ca="1" si="17"/>
        <v>1271.0463849047305</v>
      </c>
      <c r="S131" s="7"/>
      <c r="T131" s="28">
        <f t="shared" ca="1" si="18"/>
        <v>-0.94761993755389062</v>
      </c>
      <c r="U131" s="27">
        <f t="shared" ca="1" si="19"/>
        <v>0.31017292335637264</v>
      </c>
      <c r="V131" s="7"/>
      <c r="W131" s="28">
        <f t="shared" ca="1" si="20"/>
        <v>-0.94733239311261419</v>
      </c>
      <c r="X131" s="27">
        <f t="shared" ca="1" si="24"/>
        <v>101.60680352770885</v>
      </c>
      <c r="Y131" s="7"/>
      <c r="Z131" s="28">
        <f t="shared" si="23"/>
        <v>101.77200000000003</v>
      </c>
      <c r="AA131" s="27">
        <f t="shared" si="21"/>
        <v>1.7762564863396695</v>
      </c>
      <c r="AB131" s="7"/>
      <c r="AC131" s="28">
        <f t="shared" ca="1" si="13"/>
        <v>-0.16519647229118561</v>
      </c>
      <c r="AD131" s="27"/>
      <c r="AE131" s="7"/>
    </row>
    <row r="132" spans="1:31" s="26" customFormat="1" x14ac:dyDescent="0.25">
      <c r="A132" s="26">
        <v>47</v>
      </c>
      <c r="B132" s="26">
        <v>-630</v>
      </c>
      <c r="C132" s="26">
        <v>15106</v>
      </c>
      <c r="D132" s="26">
        <v>13572</v>
      </c>
      <c r="E132" s="26">
        <v>11105</v>
      </c>
      <c r="F132" s="26">
        <v>12651</v>
      </c>
      <c r="G132" s="27"/>
      <c r="H132" s="7"/>
      <c r="I132" s="28">
        <f t="shared" si="14"/>
        <v>4001</v>
      </c>
      <c r="J132" s="27">
        <f t="shared" si="14"/>
        <v>921</v>
      </c>
      <c r="K132" s="7"/>
      <c r="L132" s="124">
        <f t="shared" si="22"/>
        <v>-0.97153396412863935</v>
      </c>
      <c r="M132" s="27">
        <f t="shared" ca="1" si="15"/>
        <v>1.95269265540137E-6</v>
      </c>
      <c r="N132" s="44"/>
      <c r="O132" s="44"/>
      <c r="P132" s="7"/>
      <c r="Q132" s="28">
        <f t="shared" ca="1" si="16"/>
        <v>4005.2401127854459</v>
      </c>
      <c r="R132" s="27">
        <f t="shared" ca="1" si="17"/>
        <v>884.04638490473053</v>
      </c>
      <c r="S132" s="7"/>
      <c r="T132" s="28">
        <f t="shared" ca="1" si="18"/>
        <v>-0.97313121136418379</v>
      </c>
      <c r="U132" s="27">
        <f t="shared" ca="1" si="19"/>
        <v>0.21573347349482144</v>
      </c>
      <c r="V132" s="7"/>
      <c r="W132" s="28">
        <f t="shared" ca="1" si="20"/>
        <v>-0.97293135192570979</v>
      </c>
      <c r="X132" s="27">
        <f t="shared" ca="1" si="24"/>
        <v>95.979699736819725</v>
      </c>
      <c r="Y132" s="7"/>
      <c r="Z132" s="28">
        <f t="shared" si="23"/>
        <v>96.102000000000032</v>
      </c>
      <c r="AA132" s="27">
        <f t="shared" si="21"/>
        <v>1.6772963177515909</v>
      </c>
      <c r="AB132" s="7"/>
      <c r="AC132" s="28">
        <f t="shared" ca="1" si="13"/>
        <v>-0.12230026318030696</v>
      </c>
      <c r="AD132" s="27"/>
      <c r="AE132" s="7"/>
    </row>
    <row r="133" spans="1:31" s="26" customFormat="1" x14ac:dyDescent="0.25">
      <c r="A133" s="26">
        <v>48</v>
      </c>
      <c r="B133" s="26">
        <v>-635</v>
      </c>
      <c r="C133" s="26">
        <v>15134</v>
      </c>
      <c r="D133" s="26">
        <v>13369</v>
      </c>
      <c r="E133" s="26">
        <v>11070</v>
      </c>
      <c r="F133" s="26">
        <v>12847</v>
      </c>
      <c r="G133" s="27"/>
      <c r="H133" s="7"/>
      <c r="I133" s="28">
        <f t="shared" si="14"/>
        <v>4064</v>
      </c>
      <c r="J133" s="27">
        <f t="shared" si="14"/>
        <v>522</v>
      </c>
      <c r="K133" s="7"/>
      <c r="L133" s="124">
        <f t="shared" si="22"/>
        <v>-0.98798924859223536</v>
      </c>
      <c r="M133" s="27">
        <f t="shared" ca="1" si="15"/>
        <v>1.1510196088651843E-7</v>
      </c>
      <c r="N133" s="44"/>
      <c r="O133" s="44"/>
      <c r="P133" s="7"/>
      <c r="Q133" s="28">
        <f t="shared" ca="1" si="16"/>
        <v>4068.2401127854459</v>
      </c>
      <c r="R133" s="27">
        <f t="shared" ca="1" si="17"/>
        <v>485.04638490473053</v>
      </c>
      <c r="S133" s="7"/>
      <c r="T133" s="28">
        <f t="shared" ca="1" si="18"/>
        <v>-0.98843797565035973</v>
      </c>
      <c r="U133" s="27">
        <f t="shared" ca="1" si="19"/>
        <v>0.11836566859880353</v>
      </c>
      <c r="V133" s="7"/>
      <c r="W133" s="28">
        <f t="shared" ca="1" si="20"/>
        <v>-0.98832851539121003</v>
      </c>
      <c r="X133" s="27">
        <f t="shared" ca="1" si="24"/>
        <v>90.306880713218391</v>
      </c>
      <c r="Y133" s="7"/>
      <c r="Z133" s="28">
        <f t="shared" si="23"/>
        <v>90.387000000000029</v>
      </c>
      <c r="AA133" s="27">
        <f t="shared" si="21"/>
        <v>1.5775507510001152</v>
      </c>
      <c r="AB133" s="7"/>
      <c r="AC133" s="28">
        <f t="shared" ca="1" si="13"/>
        <v>-8.0119286781638266E-2</v>
      </c>
      <c r="AD133" s="27"/>
      <c r="AE133" s="7"/>
    </row>
    <row r="134" spans="1:31" s="26" customFormat="1" x14ac:dyDescent="0.25">
      <c r="A134" s="26">
        <v>49</v>
      </c>
      <c r="B134" s="26">
        <v>-630</v>
      </c>
      <c r="C134" s="26">
        <v>15153</v>
      </c>
      <c r="D134" s="26">
        <v>13174</v>
      </c>
      <c r="E134" s="26">
        <v>11063</v>
      </c>
      <c r="F134" s="26">
        <v>13056</v>
      </c>
      <c r="G134" s="27"/>
      <c r="H134" s="7"/>
      <c r="I134" s="28">
        <f t="shared" si="14"/>
        <v>4090</v>
      </c>
      <c r="J134" s="27">
        <f t="shared" si="14"/>
        <v>118</v>
      </c>
      <c r="K134" s="7"/>
      <c r="L134" s="124">
        <f t="shared" si="22"/>
        <v>-0.9946050662836754</v>
      </c>
      <c r="M134" s="27">
        <f t="shared" ca="1" si="15"/>
        <v>1.7438384774889702E-8</v>
      </c>
      <c r="N134" s="44"/>
      <c r="O134" s="44"/>
      <c r="P134" s="7"/>
      <c r="Q134" s="28">
        <f t="shared" ca="1" si="16"/>
        <v>4094.2401127854459</v>
      </c>
      <c r="R134" s="27">
        <f t="shared" ca="1" si="17"/>
        <v>81.04638490473053</v>
      </c>
      <c r="S134" s="7"/>
      <c r="T134" s="28">
        <f t="shared" ca="1" si="18"/>
        <v>-0.99475505297481337</v>
      </c>
      <c r="U134" s="27">
        <f t="shared" ca="1" si="19"/>
        <v>1.9777715771757829E-2</v>
      </c>
      <c r="V134" s="7"/>
      <c r="W134" s="28">
        <f t="shared" ca="1" si="20"/>
        <v>-0.99473712076021781</v>
      </c>
      <c r="X134" s="27">
        <f t="shared" ca="1" si="24"/>
        <v>84.616491453780156</v>
      </c>
      <c r="Y134" s="7"/>
      <c r="Z134" s="28">
        <f t="shared" si="23"/>
        <v>84.717000000000027</v>
      </c>
      <c r="AA134" s="27">
        <f t="shared" si="21"/>
        <v>1.4785905824120367</v>
      </c>
      <c r="AB134" s="7"/>
      <c r="AC134" s="28">
        <f t="shared" ca="1" si="13"/>
        <v>-0.10050854621987071</v>
      </c>
      <c r="AD134" s="27"/>
      <c r="AE134" s="7"/>
    </row>
    <row r="135" spans="1:31" s="26" customFormat="1" x14ac:dyDescent="0.25">
      <c r="A135" s="26">
        <v>50</v>
      </c>
      <c r="B135" s="26">
        <v>-629</v>
      </c>
      <c r="C135" s="26">
        <v>15149</v>
      </c>
      <c r="D135" s="26">
        <v>12971</v>
      </c>
      <c r="E135" s="26">
        <v>11071</v>
      </c>
      <c r="F135" s="26">
        <v>13248</v>
      </c>
      <c r="G135" s="27"/>
      <c r="H135" s="7"/>
      <c r="I135" s="28">
        <f t="shared" si="14"/>
        <v>4078</v>
      </c>
      <c r="J135" s="27">
        <f t="shared" si="14"/>
        <v>-277</v>
      </c>
      <c r="K135" s="7"/>
      <c r="L135" s="124">
        <f t="shared" si="22"/>
        <v>-0.99149688573982242</v>
      </c>
      <c r="M135" s="27">
        <f t="shared" ca="1" si="15"/>
        <v>1.7151691440583576E-7</v>
      </c>
      <c r="N135" s="44"/>
      <c r="O135" s="44"/>
      <c r="P135" s="7"/>
      <c r="Q135" s="28">
        <f t="shared" ca="1" si="16"/>
        <v>4082.2401127854459</v>
      </c>
      <c r="R135" s="27">
        <f t="shared" ca="1" si="17"/>
        <v>-313.95361509526947</v>
      </c>
      <c r="S135" s="7"/>
      <c r="T135" s="28">
        <f t="shared" ca="1" si="18"/>
        <v>-0.99183947882506551</v>
      </c>
      <c r="U135" s="27">
        <f t="shared" ca="1" si="19"/>
        <v>-7.6613970779437851E-2</v>
      </c>
      <c r="V135" s="7"/>
      <c r="W135" s="28">
        <f t="shared" ca="1" si="20"/>
        <v>-0.9919110317459674</v>
      </c>
      <c r="X135" s="27">
        <f t="shared" ca="1" si="24"/>
        <v>79.060781133266005</v>
      </c>
      <c r="Y135" s="7"/>
      <c r="Z135" s="28">
        <f t="shared" si="23"/>
        <v>79.056000000000026</v>
      </c>
      <c r="AA135" s="27">
        <f t="shared" si="21"/>
        <v>1.3797874934566374</v>
      </c>
      <c r="AB135" s="7"/>
      <c r="AC135" s="28">
        <f t="shared" ca="1" si="13"/>
        <v>4.7811332659790651E-3</v>
      </c>
      <c r="AD135" s="27"/>
      <c r="AE135" s="7"/>
    </row>
    <row r="136" spans="1:31" s="26" customFormat="1" x14ac:dyDescent="0.25">
      <c r="A136" s="26">
        <v>51</v>
      </c>
      <c r="B136" s="26">
        <v>-615</v>
      </c>
      <c r="C136" s="26">
        <v>15125</v>
      </c>
      <c r="D136" s="26">
        <v>12781</v>
      </c>
      <c r="E136" s="26">
        <v>11098</v>
      </c>
      <c r="F136" s="26">
        <v>13448</v>
      </c>
      <c r="G136" s="27"/>
      <c r="H136" s="7"/>
      <c r="I136" s="28">
        <f t="shared" si="14"/>
        <v>4027</v>
      </c>
      <c r="J136" s="27">
        <f t="shared" si="14"/>
        <v>-667</v>
      </c>
      <c r="K136" s="7"/>
      <c r="L136" s="124">
        <f t="shared" si="22"/>
        <v>-0.97910233108688283</v>
      </c>
      <c r="M136" s="27">
        <f t="shared" ca="1" si="15"/>
        <v>2.5589316166326436E-7</v>
      </c>
      <c r="N136" s="44"/>
      <c r="O136" s="44"/>
      <c r="P136" s="7"/>
      <c r="Q136" s="28">
        <f t="shared" ca="1" si="16"/>
        <v>4031.2401127854459</v>
      </c>
      <c r="R136" s="27">
        <f t="shared" ca="1" si="17"/>
        <v>-703.95361509526947</v>
      </c>
      <c r="S136" s="7"/>
      <c r="T136" s="28">
        <f t="shared" ca="1" si="18"/>
        <v>-0.97944828868863743</v>
      </c>
      <c r="U136" s="27">
        <f t="shared" ca="1" si="19"/>
        <v>-0.17178550939960574</v>
      </c>
      <c r="V136" s="7"/>
      <c r="W136" s="28">
        <f t="shared" ca="1" si="20"/>
        <v>-0.97960818992259024</v>
      </c>
      <c r="X136" s="27">
        <f t="shared" ca="1" si="24"/>
        <v>73.531128278546078</v>
      </c>
      <c r="Y136" s="7"/>
      <c r="Z136" s="28">
        <f t="shared" si="23"/>
        <v>73.521000000000029</v>
      </c>
      <c r="AA136" s="27">
        <f t="shared" si="21"/>
        <v>1.2831835193587515</v>
      </c>
      <c r="AB136" s="7"/>
      <c r="AC136" s="28">
        <f t="shared" ca="1" si="13"/>
        <v>1.0128278546048364E-2</v>
      </c>
      <c r="AD136" s="27"/>
      <c r="AE136" s="7"/>
    </row>
    <row r="137" spans="1:31" s="26" customFormat="1" x14ac:dyDescent="0.25">
      <c r="A137" s="26">
        <v>52</v>
      </c>
      <c r="B137" s="26">
        <v>-607</v>
      </c>
      <c r="C137" s="26">
        <v>15073</v>
      </c>
      <c r="D137" s="26">
        <v>12585</v>
      </c>
      <c r="E137" s="26">
        <v>11139</v>
      </c>
      <c r="F137" s="26">
        <v>13632</v>
      </c>
      <c r="G137" s="27"/>
      <c r="H137" s="7"/>
      <c r="I137" s="28">
        <f t="shared" si="14"/>
        <v>3934</v>
      </c>
      <c r="J137" s="27">
        <f t="shared" si="14"/>
        <v>-1047</v>
      </c>
      <c r="K137" s="7"/>
      <c r="L137" s="124">
        <f t="shared" si="22"/>
        <v>-0.95791148126850989</v>
      </c>
      <c r="M137" s="27">
        <f t="shared" ca="1" si="15"/>
        <v>6.6082684499984082E-7</v>
      </c>
      <c r="N137" s="44"/>
      <c r="O137" s="44"/>
      <c r="P137" s="7"/>
      <c r="Q137" s="28">
        <f t="shared" ca="1" si="16"/>
        <v>3938.2401127854459</v>
      </c>
      <c r="R137" s="27">
        <f t="shared" ca="1" si="17"/>
        <v>-1083.9536150952695</v>
      </c>
      <c r="S137" s="7"/>
      <c r="T137" s="28">
        <f t="shared" ca="1" si="18"/>
        <v>-0.95685258902809189</v>
      </c>
      <c r="U137" s="27">
        <f t="shared" ca="1" si="19"/>
        <v>-0.26451675215771803</v>
      </c>
      <c r="V137" s="7"/>
      <c r="W137" s="28">
        <f t="shared" ca="1" si="20"/>
        <v>-0.95709856869941046</v>
      </c>
      <c r="X137" s="27">
        <f t="shared" ca="1" si="24"/>
        <v>68.02807426009656</v>
      </c>
      <c r="Y137" s="7"/>
      <c r="Z137" s="28">
        <f t="shared" si="23"/>
        <v>68.058000000000035</v>
      </c>
      <c r="AA137" s="27">
        <f t="shared" si="21"/>
        <v>1.1878361823223014</v>
      </c>
      <c r="AB137" s="7"/>
      <c r="AC137" s="28">
        <f t="shared" ca="1" si="13"/>
        <v>-2.9925739903475801E-2</v>
      </c>
      <c r="AD137" s="27"/>
      <c r="AE137" s="7"/>
    </row>
    <row r="138" spans="1:31" s="26" customFormat="1" x14ac:dyDescent="0.25">
      <c r="A138" s="26">
        <v>53</v>
      </c>
      <c r="B138" s="26">
        <v>-623</v>
      </c>
      <c r="C138" s="26">
        <v>15012</v>
      </c>
      <c r="D138" s="26">
        <v>12392</v>
      </c>
      <c r="E138" s="26">
        <v>11202</v>
      </c>
      <c r="F138" s="26">
        <v>13816</v>
      </c>
      <c r="G138" s="27"/>
      <c r="H138" s="7"/>
      <c r="I138" s="28">
        <f t="shared" si="14"/>
        <v>3810</v>
      </c>
      <c r="J138" s="27">
        <f t="shared" si="14"/>
        <v>-1424</v>
      </c>
      <c r="K138" s="7"/>
      <c r="L138" s="124">
        <f t="shared" si="22"/>
        <v>-0.92711147613253564</v>
      </c>
      <c r="M138" s="27">
        <f t="shared" ca="1" si="15"/>
        <v>3.0372699748777537E-9</v>
      </c>
      <c r="N138" s="44"/>
      <c r="O138" s="44"/>
      <c r="P138" s="7"/>
      <c r="Q138" s="28">
        <f t="shared" ca="1" si="16"/>
        <v>3814.2401127854459</v>
      </c>
      <c r="R138" s="27">
        <f t="shared" ca="1" si="17"/>
        <v>-1460.9536150952695</v>
      </c>
      <c r="S138" s="7"/>
      <c r="T138" s="28">
        <f t="shared" ca="1" si="18"/>
        <v>-0.92672498948069804</v>
      </c>
      <c r="U138" s="27">
        <f t="shared" ca="1" si="19"/>
        <v>-0.35651590615721368</v>
      </c>
      <c r="V138" s="7"/>
      <c r="W138" s="28">
        <f t="shared" ca="1" si="20"/>
        <v>-0.92705636470019281</v>
      </c>
      <c r="X138" s="27">
        <f t="shared" ca="1" si="24"/>
        <v>62.442337101613134</v>
      </c>
      <c r="Y138" s="7"/>
      <c r="Z138" s="28">
        <f t="shared" si="23"/>
        <v>62.451000000000036</v>
      </c>
      <c r="AA138" s="27">
        <f t="shared" si="21"/>
        <v>1.0899755711629795</v>
      </c>
      <c r="AB138" s="7"/>
      <c r="AC138" s="28">
        <f t="shared" ca="1" si="13"/>
        <v>-8.6628983869019294E-3</v>
      </c>
      <c r="AD138" s="27"/>
      <c r="AE138" s="7"/>
    </row>
    <row r="139" spans="1:31" s="26" customFormat="1" x14ac:dyDescent="0.25">
      <c r="A139" s="26">
        <v>54</v>
      </c>
      <c r="B139" s="26">
        <v>-614</v>
      </c>
      <c r="C139" s="26">
        <v>14939</v>
      </c>
      <c r="D139" s="26">
        <v>12225</v>
      </c>
      <c r="E139" s="26">
        <v>11293</v>
      </c>
      <c r="F139" s="26">
        <v>14007</v>
      </c>
      <c r="G139" s="27"/>
      <c r="H139" s="7"/>
      <c r="I139" s="28">
        <f t="shared" si="14"/>
        <v>3646</v>
      </c>
      <c r="J139" s="27">
        <f t="shared" si="14"/>
        <v>-1782</v>
      </c>
      <c r="K139" s="7"/>
      <c r="L139" s="124">
        <f t="shared" si="22"/>
        <v>-0.88807078431677267</v>
      </c>
      <c r="M139" s="27">
        <f t="shared" ca="1" si="15"/>
        <v>6.0764006768641865E-7</v>
      </c>
      <c r="N139" s="44"/>
      <c r="O139" s="44"/>
      <c r="P139" s="7"/>
      <c r="Q139" s="28">
        <f t="shared" ca="1" si="16"/>
        <v>3650.2401127854459</v>
      </c>
      <c r="R139" s="27">
        <f t="shared" ca="1" si="17"/>
        <v>-1818.9536150952695</v>
      </c>
      <c r="S139" s="7"/>
      <c r="T139" s="28">
        <f t="shared" ca="1" si="18"/>
        <v>-0.88687880943414477</v>
      </c>
      <c r="U139" s="27">
        <f t="shared" ca="1" si="19"/>
        <v>-0.44387849801880364</v>
      </c>
      <c r="V139" s="7"/>
      <c r="W139" s="28">
        <f t="shared" ca="1" si="20"/>
        <v>-0.88729127160508259</v>
      </c>
      <c r="X139" s="27">
        <f t="shared" ca="1" si="24"/>
        <v>56.900387189070329</v>
      </c>
      <c r="Y139" s="7"/>
      <c r="Z139" s="28">
        <f t="shared" si="23"/>
        <v>56.92500000000004</v>
      </c>
      <c r="AA139" s="27">
        <f t="shared" si="21"/>
        <v>0.99352867669777267</v>
      </c>
      <c r="AB139" s="7"/>
      <c r="AC139" s="28">
        <f t="shared" ca="1" si="13"/>
        <v>-2.4612810929710349E-2</v>
      </c>
      <c r="AD139" s="27"/>
      <c r="AE139" s="7"/>
    </row>
    <row r="140" spans="1:31" s="26" customFormat="1" x14ac:dyDescent="0.25">
      <c r="A140" s="26">
        <v>55</v>
      </c>
      <c r="B140" s="26">
        <v>-645</v>
      </c>
      <c r="C140" s="26">
        <v>14831</v>
      </c>
      <c r="D140" s="26">
        <v>12035</v>
      </c>
      <c r="E140" s="26">
        <v>11390</v>
      </c>
      <c r="F140" s="26">
        <v>14178</v>
      </c>
      <c r="G140" s="27"/>
      <c r="H140" s="7"/>
      <c r="I140" s="28">
        <f t="shared" si="14"/>
        <v>3441</v>
      </c>
      <c r="J140" s="27">
        <f t="shared" si="14"/>
        <v>-2143</v>
      </c>
      <c r="K140" s="7"/>
      <c r="L140" s="124">
        <f t="shared" si="22"/>
        <v>-0.83817291365641444</v>
      </c>
      <c r="M140" s="27">
        <f t="shared" ca="1" si="15"/>
        <v>3.6918360186208357E-7</v>
      </c>
      <c r="N140" s="44"/>
      <c r="O140" s="44"/>
      <c r="P140" s="7"/>
      <c r="Q140" s="28">
        <f t="shared" ca="1" si="16"/>
        <v>3445.2401127854459</v>
      </c>
      <c r="R140" s="27">
        <f t="shared" ca="1" si="17"/>
        <v>-2179.9536150952695</v>
      </c>
      <c r="S140" s="7"/>
      <c r="T140" s="28">
        <f t="shared" ca="1" si="18"/>
        <v>-0.83707108437595323</v>
      </c>
      <c r="U140" s="27">
        <f t="shared" ca="1" si="19"/>
        <v>-0.53197317863901039</v>
      </c>
      <c r="V140" s="7"/>
      <c r="W140" s="28">
        <f t="shared" ca="1" si="20"/>
        <v>-0.83756530884910785</v>
      </c>
      <c r="X140" s="27">
        <f t="shared" ca="1" si="24"/>
        <v>51.056108194858211</v>
      </c>
      <c r="Y140" s="7"/>
      <c r="Z140" s="28">
        <f t="shared" si="23"/>
        <v>51.12000000000004</v>
      </c>
      <c r="AA140" s="27">
        <f t="shared" si="21"/>
        <v>0.89221231361950193</v>
      </c>
      <c r="AB140" s="7"/>
      <c r="AC140" s="28">
        <f t="shared" ca="1" si="13"/>
        <v>-6.3891805141828684E-2</v>
      </c>
      <c r="AD140" s="27"/>
      <c r="AE140" s="7"/>
    </row>
    <row r="141" spans="1:31" s="26" customFormat="1" x14ac:dyDescent="0.25">
      <c r="A141" s="26">
        <v>56</v>
      </c>
      <c r="B141" s="26">
        <v>-637</v>
      </c>
      <c r="C141" s="26">
        <v>14708</v>
      </c>
      <c r="D141" s="26">
        <v>11869</v>
      </c>
      <c r="E141" s="26">
        <v>11507</v>
      </c>
      <c r="F141" s="26">
        <v>14344</v>
      </c>
      <c r="G141" s="27"/>
      <c r="H141" s="7"/>
      <c r="I141" s="28">
        <f t="shared" si="14"/>
        <v>3201</v>
      </c>
      <c r="J141" s="27">
        <f t="shared" si="14"/>
        <v>-2475</v>
      </c>
      <c r="K141" s="7"/>
      <c r="L141" s="124">
        <f t="shared" si="22"/>
        <v>-0.78045108364686133</v>
      </c>
      <c r="M141" s="27">
        <f t="shared" ca="1" si="15"/>
        <v>1.2590389350162082E-6</v>
      </c>
      <c r="N141" s="44"/>
      <c r="O141" s="44"/>
      <c r="P141" s="7"/>
      <c r="Q141" s="28">
        <f t="shared" ca="1" si="16"/>
        <v>3205.2401127854459</v>
      </c>
      <c r="R141" s="27">
        <f t="shared" ca="1" si="17"/>
        <v>-2511.9536150952695</v>
      </c>
      <c r="S141" s="7"/>
      <c r="T141" s="28">
        <f t="shared" ca="1" si="18"/>
        <v>-0.7787596013809972</v>
      </c>
      <c r="U141" s="27">
        <f t="shared" ca="1" si="19"/>
        <v>-0.61299100125925587</v>
      </c>
      <c r="V141" s="7"/>
      <c r="W141" s="28">
        <f t="shared" ca="1" si="20"/>
        <v>-0.7793290146048607</v>
      </c>
      <c r="X141" s="27">
        <f t="shared" ca="1" si="24"/>
        <v>45.290202628114912</v>
      </c>
      <c r="Y141" s="7"/>
      <c r="Z141" s="28">
        <f t="shared" si="23"/>
        <v>45.387000000000043</v>
      </c>
      <c r="AA141" s="27">
        <f t="shared" si="21"/>
        <v>0.79215258760266716</v>
      </c>
      <c r="AB141" s="7"/>
      <c r="AC141" s="28">
        <f t="shared" ca="1" si="13"/>
        <v>-9.6797371885131156E-2</v>
      </c>
      <c r="AD141" s="27"/>
      <c r="AE141" s="7"/>
    </row>
    <row r="142" spans="1:31" s="26" customFormat="1" x14ac:dyDescent="0.25">
      <c r="A142" s="26">
        <v>57</v>
      </c>
      <c r="B142" s="26">
        <v>-620</v>
      </c>
      <c r="C142" s="26">
        <v>14573</v>
      </c>
      <c r="D142" s="26">
        <v>11719</v>
      </c>
      <c r="E142" s="26">
        <v>11639</v>
      </c>
      <c r="F142" s="26">
        <v>14496</v>
      </c>
      <c r="G142" s="27"/>
      <c r="H142" s="7"/>
      <c r="I142" s="28">
        <f t="shared" si="14"/>
        <v>2934</v>
      </c>
      <c r="J142" s="27">
        <f t="shared" si="14"/>
        <v>-2777</v>
      </c>
      <c r="K142" s="7"/>
      <c r="L142" s="124">
        <f t="shared" si="22"/>
        <v>-0.71676399055414408</v>
      </c>
      <c r="M142" s="27">
        <f t="shared" ca="1" si="15"/>
        <v>5.0091421562586229E-6</v>
      </c>
      <c r="N142" s="44"/>
      <c r="O142" s="44"/>
      <c r="P142" s="7"/>
      <c r="Q142" s="28">
        <f t="shared" ca="1" si="16"/>
        <v>2938.2401127854459</v>
      </c>
      <c r="R142" s="27">
        <f t="shared" ca="1" si="17"/>
        <v>-2813.9536150952695</v>
      </c>
      <c r="S142" s="7"/>
      <c r="T142" s="28">
        <f t="shared" ca="1" si="18"/>
        <v>-0.71388807654910869</v>
      </c>
      <c r="U142" s="27">
        <f t="shared" ca="1" si="19"/>
        <v>-0.68668793629333458</v>
      </c>
      <c r="V142" s="7"/>
      <c r="W142" s="28">
        <f t="shared" ca="1" si="20"/>
        <v>-0.71452587926194733</v>
      </c>
      <c r="X142" s="27">
        <f t="shared" ca="1" si="24"/>
        <v>39.615613218581871</v>
      </c>
      <c r="Y142" s="7"/>
      <c r="Z142" s="28">
        <f t="shared" si="23"/>
        <v>39.807000000000045</v>
      </c>
      <c r="AA142" s="27">
        <f t="shared" si="21"/>
        <v>0.69476321534138352</v>
      </c>
      <c r="AB142" s="7"/>
      <c r="AC142" s="28">
        <f t="shared" ca="1" si="13"/>
        <v>-0.19138678141817422</v>
      </c>
      <c r="AD142" s="27"/>
      <c r="AE142" s="7"/>
    </row>
    <row r="143" spans="1:31" s="26" customFormat="1" x14ac:dyDescent="0.25">
      <c r="A143" s="26">
        <v>58</v>
      </c>
      <c r="B143" s="26">
        <v>-621</v>
      </c>
      <c r="C143" s="26">
        <v>14445</v>
      </c>
      <c r="D143" s="26">
        <v>11581</v>
      </c>
      <c r="E143" s="26">
        <v>11789</v>
      </c>
      <c r="F143" s="26">
        <v>14638</v>
      </c>
      <c r="G143" s="27"/>
      <c r="H143" s="7"/>
      <c r="I143" s="28">
        <f t="shared" si="14"/>
        <v>2656</v>
      </c>
      <c r="J143" s="27">
        <f t="shared" si="14"/>
        <v>-3057</v>
      </c>
      <c r="K143" s="7"/>
      <c r="L143" s="124">
        <f t="shared" si="22"/>
        <v>-0.64616293584157292</v>
      </c>
      <c r="M143" s="27">
        <f t="shared" ca="1" si="15"/>
        <v>7.7830019427216502E-7</v>
      </c>
      <c r="N143" s="44"/>
      <c r="O143" s="44"/>
      <c r="P143" s="7"/>
      <c r="Q143" s="28">
        <f t="shared" ca="1" si="16"/>
        <v>2660.2401127854459</v>
      </c>
      <c r="R143" s="27">
        <f t="shared" ca="1" si="17"/>
        <v>-3093.9536150952695</v>
      </c>
      <c r="S143" s="7"/>
      <c r="T143" s="28">
        <f t="shared" ca="1" si="18"/>
        <v>-0.64634394207995127</v>
      </c>
      <c r="U143" s="27">
        <f t="shared" ca="1" si="19"/>
        <v>-0.75501622043089101</v>
      </c>
      <c r="V143" s="7"/>
      <c r="W143" s="28">
        <f t="shared" ca="1" si="20"/>
        <v>-0.64704514907785549</v>
      </c>
      <c r="X143" s="27">
        <f t="shared" ca="1" si="24"/>
        <v>34.07387822684251</v>
      </c>
      <c r="Y143" s="7"/>
      <c r="Z143" s="28">
        <f t="shared" si="23"/>
        <v>34.218000000000046</v>
      </c>
      <c r="AA143" s="27">
        <f t="shared" si="21"/>
        <v>0.59721676344742047</v>
      </c>
      <c r="AB143" s="7"/>
      <c r="AC143" s="28">
        <f t="shared" ca="1" si="13"/>
        <v>-0.14412177315753638</v>
      </c>
      <c r="AD143" s="27"/>
      <c r="AE143" s="7"/>
    </row>
    <row r="144" spans="1:31" s="26" customFormat="1" x14ac:dyDescent="0.25">
      <c r="A144" s="26">
        <v>59</v>
      </c>
      <c r="B144" s="26">
        <v>-636</v>
      </c>
      <c r="C144" s="26">
        <v>14274</v>
      </c>
      <c r="D144" s="26">
        <v>11456</v>
      </c>
      <c r="E144" s="26">
        <v>11951</v>
      </c>
      <c r="F144" s="26">
        <v>14762</v>
      </c>
      <c r="G144" s="27"/>
      <c r="H144" s="7"/>
      <c r="I144" s="28">
        <f t="shared" si="14"/>
        <v>2323</v>
      </c>
      <c r="J144" s="27">
        <f t="shared" si="14"/>
        <v>-3306</v>
      </c>
      <c r="K144" s="7"/>
      <c r="L144" s="124">
        <f t="shared" si="22"/>
        <v>-0.56749277075169613</v>
      </c>
      <c r="M144" s="27">
        <f t="shared" ca="1" si="15"/>
        <v>1.6859173108691635E-6</v>
      </c>
      <c r="N144" s="44"/>
      <c r="O144" s="44"/>
      <c r="P144" s="7"/>
      <c r="Q144" s="28">
        <f t="shared" ca="1" si="16"/>
        <v>2327.2401127854459</v>
      </c>
      <c r="R144" s="27">
        <f t="shared" ca="1" si="17"/>
        <v>-3342.9536150952695</v>
      </c>
      <c r="S144" s="7"/>
      <c r="T144" s="28">
        <f t="shared" ca="1" si="18"/>
        <v>-0.56543675942444993</v>
      </c>
      <c r="U144" s="27">
        <f t="shared" ca="1" si="19"/>
        <v>-0.81577958739607503</v>
      </c>
      <c r="V144" s="7"/>
      <c r="W144" s="28">
        <f t="shared" ca="1" si="20"/>
        <v>-0.56619434196625229</v>
      </c>
      <c r="X144" s="27">
        <f t="shared" ca="1" si="24"/>
        <v>28.240167451352477</v>
      </c>
      <c r="Y144" s="7"/>
      <c r="Z144" s="28">
        <f t="shared" si="23"/>
        <v>28.494000000000046</v>
      </c>
      <c r="AA144" s="27">
        <f t="shared" si="21"/>
        <v>0.49731411706326506</v>
      </c>
      <c r="AB144" s="7"/>
      <c r="AC144" s="28">
        <f t="shared" ca="1" si="13"/>
        <v>-0.25383254864756921</v>
      </c>
      <c r="AD144" s="27"/>
      <c r="AE144" s="7"/>
    </row>
    <row r="145" spans="1:31" s="26" customFormat="1" x14ac:dyDescent="0.25">
      <c r="A145" s="26">
        <v>60</v>
      </c>
      <c r="B145" s="26">
        <v>-608</v>
      </c>
      <c r="C145" s="26">
        <v>14106</v>
      </c>
      <c r="D145" s="26">
        <v>11354</v>
      </c>
      <c r="E145" s="26">
        <v>12116</v>
      </c>
      <c r="F145" s="26">
        <v>14864</v>
      </c>
      <c r="G145" s="27"/>
      <c r="H145" s="7"/>
      <c r="I145" s="28">
        <f t="shared" si="14"/>
        <v>1990</v>
      </c>
      <c r="J145" s="27">
        <f t="shared" si="14"/>
        <v>-3510</v>
      </c>
      <c r="K145" s="7"/>
      <c r="L145" s="124">
        <f t="shared" si="22"/>
        <v>-0.48698261186716696</v>
      </c>
      <c r="M145" s="27">
        <f t="shared" ca="1" si="15"/>
        <v>2.720097024179963E-6</v>
      </c>
      <c r="N145" s="44"/>
      <c r="O145" s="44"/>
      <c r="P145" s="7"/>
      <c r="Q145" s="28">
        <f t="shared" ca="1" si="16"/>
        <v>1994.2401127854459</v>
      </c>
      <c r="R145" s="27">
        <f t="shared" ca="1" si="17"/>
        <v>-3546.9536150952695</v>
      </c>
      <c r="S145" s="7"/>
      <c r="T145" s="28">
        <f t="shared" ca="1" si="18"/>
        <v>-0.48452957676894848</v>
      </c>
      <c r="U145" s="27">
        <f t="shared" ca="1" si="19"/>
        <v>-0.865561622982009</v>
      </c>
      <c r="V145" s="7"/>
      <c r="W145" s="28">
        <f t="shared" ca="1" si="20"/>
        <v>-0.48533334020240704</v>
      </c>
      <c r="X145" s="27">
        <f t="shared" ca="1" si="24"/>
        <v>22.75746751747181</v>
      </c>
      <c r="Y145" s="7"/>
      <c r="Z145" s="28">
        <f t="shared" si="23"/>
        <v>23.022000000000048</v>
      </c>
      <c r="AA145" s="27">
        <f t="shared" si="21"/>
        <v>0.40180970039413533</v>
      </c>
      <c r="AB145" s="7"/>
      <c r="AC145" s="28">
        <f t="shared" ca="1" si="13"/>
        <v>-0.26453248252823869</v>
      </c>
      <c r="AD145" s="27"/>
      <c r="AE145" s="7"/>
    </row>
    <row r="146" spans="1:31" s="26" customFormat="1" x14ac:dyDescent="0.25">
      <c r="A146" s="26">
        <v>61</v>
      </c>
      <c r="B146" s="26">
        <v>-606</v>
      </c>
      <c r="C146" s="26">
        <v>13935</v>
      </c>
      <c r="D146" s="26">
        <v>11258</v>
      </c>
      <c r="E146" s="26">
        <v>12290</v>
      </c>
      <c r="F146" s="26">
        <v>14953</v>
      </c>
      <c r="G146" s="27"/>
      <c r="H146" s="7"/>
      <c r="I146" s="28">
        <f t="shared" si="14"/>
        <v>1645</v>
      </c>
      <c r="J146" s="27">
        <f t="shared" si="14"/>
        <v>-3695</v>
      </c>
      <c r="K146" s="7"/>
      <c r="L146" s="124">
        <f t="shared" si="22"/>
        <v>-0.40231930742742678</v>
      </c>
      <c r="M146" s="27">
        <f t="shared" ca="1" si="15"/>
        <v>5.8805708779696685E-7</v>
      </c>
      <c r="N146" s="44"/>
      <c r="O146" s="44"/>
      <c r="P146" s="7"/>
      <c r="Q146" s="28">
        <f t="shared" ca="1" si="16"/>
        <v>1649.2401127854459</v>
      </c>
      <c r="R146" s="27">
        <f t="shared" ca="1" si="17"/>
        <v>-3731.9536150952695</v>
      </c>
      <c r="S146" s="7"/>
      <c r="T146" s="28">
        <f t="shared" ca="1" si="18"/>
        <v>-0.40070681996369922</v>
      </c>
      <c r="U146" s="27">
        <f t="shared" ca="1" si="19"/>
        <v>-0.91070709643003744</v>
      </c>
      <c r="V146" s="7"/>
      <c r="W146" s="28">
        <f t="shared" ca="1" si="20"/>
        <v>-0.4015524586236871</v>
      </c>
      <c r="X146" s="27">
        <f t="shared" ca="1" si="24"/>
        <v>17.271291953647051</v>
      </c>
      <c r="Y146" s="7"/>
      <c r="Z146" s="28">
        <f t="shared" si="23"/>
        <v>17.568000000000048</v>
      </c>
      <c r="AA146" s="27">
        <f t="shared" si="21"/>
        <v>0.30661944299036464</v>
      </c>
      <c r="AB146" s="7"/>
      <c r="AC146" s="28">
        <f t="shared" ca="1" si="13"/>
        <v>-0.29670804635299675</v>
      </c>
      <c r="AD146" s="27"/>
      <c r="AE146" s="7"/>
    </row>
    <row r="147" spans="1:31" s="26" customFormat="1" x14ac:dyDescent="0.25">
      <c r="A147" s="26">
        <v>62</v>
      </c>
      <c r="B147" s="26">
        <v>-635</v>
      </c>
      <c r="C147" s="26">
        <v>13761</v>
      </c>
      <c r="D147" s="26">
        <v>11193</v>
      </c>
      <c r="E147" s="26">
        <v>12486</v>
      </c>
      <c r="F147" s="26">
        <v>15040</v>
      </c>
      <c r="G147" s="27"/>
      <c r="H147" s="7"/>
      <c r="I147" s="28">
        <f t="shared" si="14"/>
        <v>1275</v>
      </c>
      <c r="J147" s="27">
        <f t="shared" si="14"/>
        <v>-3847</v>
      </c>
      <c r="K147" s="7"/>
      <c r="L147" s="124">
        <f t="shared" si="22"/>
        <v>-0.30970963140292079</v>
      </c>
      <c r="M147" s="27">
        <f t="shared" ca="1" si="15"/>
        <v>3.9218024970640022E-6</v>
      </c>
      <c r="N147" s="44"/>
      <c r="O147" s="44"/>
      <c r="P147" s="7"/>
      <c r="Q147" s="28">
        <f t="shared" ca="1" si="16"/>
        <v>1279.2401127854459</v>
      </c>
      <c r="R147" s="27">
        <f t="shared" ca="1" si="17"/>
        <v>-3883.9536150952695</v>
      </c>
      <c r="S147" s="7"/>
      <c r="T147" s="28">
        <f t="shared" ca="1" si="18"/>
        <v>-0.31080995034647546</v>
      </c>
      <c r="U147" s="27">
        <f t="shared" ca="1" si="19"/>
        <v>-0.94779959353328236</v>
      </c>
      <c r="V147" s="7"/>
      <c r="W147" s="28">
        <f t="shared" ca="1" si="20"/>
        <v>-0.31168998553717658</v>
      </c>
      <c r="X147" s="27">
        <f t="shared" ca="1" si="24"/>
        <v>11.681248966597025</v>
      </c>
      <c r="Y147" s="7"/>
      <c r="Z147" s="28">
        <f t="shared" si="23"/>
        <v>11.853000000000048</v>
      </c>
      <c r="AA147" s="27">
        <f t="shared" si="21"/>
        <v>0.20687387623888873</v>
      </c>
      <c r="AB147" s="7"/>
      <c r="AC147" s="28">
        <f t="shared" ca="1" si="13"/>
        <v>-0.171751033403023</v>
      </c>
      <c r="AD147" s="27"/>
      <c r="AE147" s="7"/>
    </row>
    <row r="148" spans="1:31" s="26" customFormat="1" x14ac:dyDescent="0.25">
      <c r="A148" s="26">
        <v>63</v>
      </c>
      <c r="B148" s="26">
        <v>-638</v>
      </c>
      <c r="C148" s="26">
        <v>13545</v>
      </c>
      <c r="D148" s="26">
        <v>11131</v>
      </c>
      <c r="E148" s="26">
        <v>12674</v>
      </c>
      <c r="F148" s="26">
        <v>15078</v>
      </c>
      <c r="G148" s="27"/>
      <c r="H148" s="7"/>
      <c r="I148" s="28">
        <f t="shared" si="14"/>
        <v>871</v>
      </c>
      <c r="J148" s="27">
        <f t="shared" si="14"/>
        <v>-3947</v>
      </c>
      <c r="K148" s="7"/>
      <c r="L148" s="124">
        <f t="shared" si="22"/>
        <v>-0.21356395196268207</v>
      </c>
      <c r="M148" s="27">
        <f t="shared" ca="1" si="15"/>
        <v>8.1305985018381482E-11</v>
      </c>
      <c r="N148" s="44"/>
      <c r="O148" s="44"/>
      <c r="P148" s="7"/>
      <c r="Q148" s="28">
        <f t="shared" ca="1" si="16"/>
        <v>875.24011278544606</v>
      </c>
      <c r="R148" s="27">
        <f t="shared" ca="1" si="17"/>
        <v>-3983.9536150952695</v>
      </c>
      <c r="S148" s="7"/>
      <c r="T148" s="28">
        <f t="shared" ca="1" si="18"/>
        <v>-0.21265228730496624</v>
      </c>
      <c r="U148" s="27">
        <f t="shared" ca="1" si="19"/>
        <v>-0.97220255215383822</v>
      </c>
      <c r="V148" s="7"/>
      <c r="W148" s="28">
        <f t="shared" ca="1" si="20"/>
        <v>-0.21355493497953812</v>
      </c>
      <c r="X148" s="27">
        <f t="shared" ca="1" si="24"/>
        <v>5.8663543699379943</v>
      </c>
      <c r="Y148" s="7"/>
      <c r="Z148" s="28">
        <f t="shared" si="23"/>
        <v>6.1110000000000477</v>
      </c>
      <c r="AA148" s="27">
        <f t="shared" si="21"/>
        <v>0.10665707058937432</v>
      </c>
      <c r="AB148" s="7"/>
      <c r="AC148" s="28">
        <f t="shared" ref="AC148:AC149" ca="1" si="25">X148-Z148</f>
        <v>-0.24464563006205342</v>
      </c>
      <c r="AD148" s="27"/>
      <c r="AE148" s="7"/>
    </row>
    <row r="149" spans="1:31" s="26" customFormat="1" x14ac:dyDescent="0.25">
      <c r="A149" s="26">
        <v>64</v>
      </c>
      <c r="B149" s="26">
        <v>-641</v>
      </c>
      <c r="C149" s="26">
        <v>13353</v>
      </c>
      <c r="D149" s="26">
        <v>11097</v>
      </c>
      <c r="E149" s="26">
        <v>12880</v>
      </c>
      <c r="F149" s="26">
        <v>15118</v>
      </c>
      <c r="G149" s="27"/>
      <c r="H149" s="7"/>
      <c r="I149" s="28">
        <f t="shared" ref="I149:J149" si="26">C149-E149</f>
        <v>473</v>
      </c>
      <c r="J149" s="27">
        <f t="shared" si="26"/>
        <v>-4021</v>
      </c>
      <c r="K149" s="7"/>
      <c r="L149" s="124">
        <f t="shared" si="22"/>
        <v>-0.11481088139609666</v>
      </c>
      <c r="M149" s="27">
        <f t="shared" ref="M149" ca="1" si="27">(W149-L149)^2</f>
        <v>4.2473108105600853E-6</v>
      </c>
      <c r="N149" s="44"/>
      <c r="O149" s="44"/>
      <c r="P149" s="7"/>
      <c r="Q149" s="28">
        <f t="shared" ref="Q149" ca="1" si="28">I149-$J$4</f>
        <v>477.240112785446</v>
      </c>
      <c r="R149" s="27">
        <f t="shared" ref="R149" ca="1" si="29">J149-$J$3</f>
        <v>-4057.9536150952695</v>
      </c>
      <c r="S149" s="7"/>
      <c r="T149" s="28">
        <f t="shared" ref="T149" ca="1" si="30">Q149/$J$7</f>
        <v>-0.11595241133833087</v>
      </c>
      <c r="U149" s="27">
        <f t="shared" ref="U149" ca="1" si="31">R149/$J$6</f>
        <v>-0.99026074153304955</v>
      </c>
      <c r="V149" s="7"/>
      <c r="W149" s="28">
        <f t="shared" ref="W149" ca="1" si="32">(T149-U149*SIN(-$J$11*PI()/180))/(COS(-$J$11*PI()/180))</f>
        <v>-0.11687178188145739</v>
      </c>
      <c r="X149" s="27">
        <f ca="1">IF(MOD(ATAN2(U149,W149)*180/PI()-$J$9+360,360)&gt;5,MOD(ATAN2(U149,W149)*180/PI()-$J$9+360,360)-360,MOD(ATAN2(U149,W149)*180/PI()-$J$9+360,360))</f>
        <v>0.2084476818473604</v>
      </c>
      <c r="Y149" s="7"/>
      <c r="Z149" s="28">
        <f t="shared" si="23"/>
        <v>0.34200000000004849</v>
      </c>
      <c r="AA149" s="27">
        <f t="shared" ref="AA149" si="33">Z149*PI()/180</f>
        <v>5.9690260418214531E-3</v>
      </c>
      <c r="AB149" s="7"/>
      <c r="AC149" s="28">
        <f t="shared" ca="1" si="25"/>
        <v>-0.13355231815268809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40019</v>
      </c>
    </row>
    <row r="155" spans="1:31" x14ac:dyDescent="0.25">
      <c r="A155" t="s">
        <v>177</v>
      </c>
      <c r="B155">
        <v>40019</v>
      </c>
    </row>
    <row r="156" spans="1:31" x14ac:dyDescent="0.25">
      <c r="A156" s="31" t="s">
        <v>188</v>
      </c>
      <c r="B156" s="31">
        <v>-39981</v>
      </c>
    </row>
    <row r="157" spans="1:31" x14ac:dyDescent="0.25">
      <c r="A157" t="s">
        <v>183</v>
      </c>
      <c r="B157">
        <v>-39981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8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36.953615095269477</v>
      </c>
      <c r="L3" s="102" t="s">
        <v>1</v>
      </c>
      <c r="M3" s="103">
        <v>1.0017417834458127</v>
      </c>
      <c r="N3" s="104" t="s">
        <v>18</v>
      </c>
      <c r="O3" s="102">
        <v>0.99814936663421439</v>
      </c>
      <c r="Q3" s="101" t="s">
        <v>194</v>
      </c>
      <c r="R3" s="101">
        <f ca="1">MAX(AC21:AC149)</f>
        <v>0.25571343034135907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-4.240112785446021</v>
      </c>
      <c r="L4" s="104" t="s">
        <v>5</v>
      </c>
      <c r="M4" s="106">
        <v>359.90304770550017</v>
      </c>
      <c r="N4" s="104" t="s">
        <v>21</v>
      </c>
      <c r="O4" s="104">
        <v>359.86955026131255</v>
      </c>
      <c r="Q4" s="105" t="s">
        <v>195</v>
      </c>
      <c r="R4" s="105">
        <f ca="1">MIN(AC21:AC149)</f>
        <v>-0.28561726517562036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-173.44547335033064</v>
      </c>
      <c r="N5" s="107" t="s">
        <v>24</v>
      </c>
      <c r="O5" s="107">
        <v>-173.4345017619936</v>
      </c>
      <c r="Q5" s="8"/>
      <c r="R5" s="8"/>
      <c r="T5" s="45" t="s">
        <v>55</v>
      </c>
      <c r="U5" s="47">
        <v>7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4097.8637695088682</v>
      </c>
      <c r="L6" s="107" t="s">
        <v>12</v>
      </c>
      <c r="M6" s="108">
        <v>-3.3830043371314801E-4</v>
      </c>
      <c r="N6" s="107" t="s">
        <v>26</v>
      </c>
      <c r="O6" s="107">
        <v>1.5056486180459126E-4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-4115.8274095131537</v>
      </c>
      <c r="L7" s="109" t="s">
        <v>15</v>
      </c>
      <c r="M7" s="110">
        <f ca="1">SUM(M20:M84)</f>
        <v>9.324898826553518E-4</v>
      </c>
      <c r="N7" s="109" t="s">
        <v>15</v>
      </c>
      <c r="O7" s="89">
        <f ca="1">SUM(M85:M149)</f>
        <v>8.4820022592085648E-4</v>
      </c>
      <c r="Q7" s="101" t="s">
        <v>194</v>
      </c>
      <c r="R7" s="101">
        <f ca="1">MAX(AD21:AD83)</f>
        <v>0.16114354956920351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-0.12047781645624411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-173.47746654402113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-173.53065776092171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5.3191216900633741E-2</v>
      </c>
      <c r="L11" s="113" t="s">
        <v>208</v>
      </c>
      <c r="M11" s="114">
        <f>(M6+O6)/2</f>
        <v>-9.3867785954278372E-5</v>
      </c>
      <c r="N11" s="115"/>
      <c r="O11" s="115"/>
      <c r="Q11" s="101" t="s">
        <v>194</v>
      </c>
      <c r="R11" s="101">
        <f ca="1">MAX(W20:W149)</f>
        <v>0.99826742523881662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0.99994557504001347</v>
      </c>
      <c r="N12" s="118"/>
      <c r="O12" s="118"/>
      <c r="Q12" s="105" t="s">
        <v>195</v>
      </c>
      <c r="R12" s="105">
        <f ca="1">MIN(W20:W149)</f>
        <v>-1.0008112361896981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-173.43998755616212</v>
      </c>
      <c r="N13" s="121"/>
      <c r="O13" s="121"/>
    </row>
    <row r="14" spans="1:24" x14ac:dyDescent="0.25">
      <c r="I14" s="9" t="s">
        <v>142</v>
      </c>
      <c r="L14" s="9"/>
      <c r="M14" s="9"/>
      <c r="N14" s="9"/>
      <c r="O14" s="9"/>
    </row>
    <row r="15" spans="1:24" x14ac:dyDescent="0.25">
      <c r="I15" s="9" t="s">
        <v>143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144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13406</v>
      </c>
      <c r="D20" s="26">
        <v>11139</v>
      </c>
      <c r="E20" s="26">
        <v>12935</v>
      </c>
      <c r="F20" s="26">
        <v>15179</v>
      </c>
      <c r="G20" s="27"/>
      <c r="H20" s="7"/>
      <c r="I20" s="28">
        <f>C20-E20</f>
        <v>471</v>
      </c>
      <c r="J20" s="27">
        <f>D20-F20</f>
        <v>-4040</v>
      </c>
      <c r="K20" s="7"/>
      <c r="L20" s="124">
        <f>$M$3*SIN(2*PI()/$M$4*($Z20+$M$5))+$M$6</f>
        <v>-0.11387423920689739</v>
      </c>
      <c r="M20" s="27">
        <f ca="1">(W20-L20)^2</f>
        <v>6.3298426225439694E-6</v>
      </c>
      <c r="N20" s="44"/>
      <c r="O20" s="44"/>
      <c r="P20" s="7"/>
      <c r="Q20" s="28">
        <f ca="1">I20-$J$4</f>
        <v>475.240112785446</v>
      </c>
      <c r="R20" s="27">
        <f ca="1">J20-$J$3</f>
        <v>-4076.9536150952695</v>
      </c>
      <c r="S20" s="7"/>
      <c r="T20" s="28">
        <f ca="1">Q20/$J$7</f>
        <v>-0.11546648231337291</v>
      </c>
      <c r="U20" s="27">
        <f ca="1">R20/$J$6</f>
        <v>-0.99489730367095519</v>
      </c>
      <c r="V20" s="7"/>
      <c r="W20" s="28">
        <f ca="1">(T20-U20*SIN(-$J$11*PI()/180))/(COS(-$J$11*PI()/180))</f>
        <v>-0.1163901570558233</v>
      </c>
      <c r="X20" s="27">
        <f ca="1">IF(MOD(ATAN2(U20,W20)*180/PI()-$J$9+360,360)&gt;5,MOD(ATAN2(U20,W20)*180/PI()-$J$9+360,360)-360,MOD(ATAN2(U20,W20)*180/PI()-$J$9+360,360))</f>
        <v>0.15000424250956712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0.15000424250956712</v>
      </c>
      <c r="AD20" s="27">
        <f ca="1">INDIRECT("AC"&amp;AE20)-AC20</f>
        <v>-0.37679395701325546</v>
      </c>
      <c r="AE20" s="7">
        <v>149</v>
      </c>
    </row>
    <row r="21" spans="1:31" s="26" customFormat="1" x14ac:dyDescent="0.25">
      <c r="A21" s="26">
        <v>1</v>
      </c>
      <c r="B21" s="26">
        <v>659</v>
      </c>
      <c r="C21" s="26">
        <v>13593</v>
      </c>
      <c r="D21" s="26">
        <v>11165</v>
      </c>
      <c r="E21" s="26">
        <v>12726</v>
      </c>
      <c r="F21" s="26">
        <v>15132</v>
      </c>
      <c r="G21" s="27"/>
      <c r="H21" s="7"/>
      <c r="I21" s="28">
        <f t="shared" ref="I21:J84" si="1">C21-E21</f>
        <v>867</v>
      </c>
      <c r="J21" s="27">
        <f t="shared" si="1"/>
        <v>-3967</v>
      </c>
      <c r="K21" s="7"/>
      <c r="L21" s="124">
        <f t="shared" ref="L21:L84" si="2">$M$3*SIN(2*PI()/$M$4*($Z21+$M$5))+$M$6</f>
        <v>-0.21613747487431931</v>
      </c>
      <c r="M21" s="27">
        <f t="shared" ref="M21:M84" ca="1" si="3">(W21-L21)^2</f>
        <v>1.2601558606898227E-5</v>
      </c>
      <c r="N21" s="44"/>
      <c r="O21" s="44"/>
      <c r="P21" s="7"/>
      <c r="Q21" s="28">
        <f t="shared" ref="Q21:Q84" ca="1" si="4">I21-$J$4</f>
        <v>871.24011278544606</v>
      </c>
      <c r="R21" s="27">
        <f t="shared" ref="R21:R84" ca="1" si="5">J21-$J$3</f>
        <v>-4003.9536150952695</v>
      </c>
      <c r="S21" s="7"/>
      <c r="T21" s="28">
        <f t="shared" ref="T21:T84" ca="1" si="6">Q21/$J$7</f>
        <v>-0.21168042925505029</v>
      </c>
      <c r="U21" s="27">
        <f t="shared" ref="U21:U84" ca="1" si="7">R21/$J$6</f>
        <v>-0.97708314387794937</v>
      </c>
      <c r="V21" s="7"/>
      <c r="W21" s="28">
        <f t="shared" ref="W21:W84" ca="1" si="8">(T21-U21*SIN(-$J$11*PI()/180))/(COS(-$J$11*PI()/180))</f>
        <v>-0.21258760746737321</v>
      </c>
      <c r="X21" s="27">
        <f ca="1">MOD(ATAN2(U21,W21)*180/PI()-$J$9+360,360)</f>
        <v>5.752219510120085</v>
      </c>
      <c r="Y21" s="7"/>
      <c r="Z21" s="28">
        <f>360/40000*B21+Z20</f>
        <v>5.9309999999999992</v>
      </c>
      <c r="AA21" s="27">
        <f t="shared" ref="AA21:AA84" si="9">Z21*PI()/180</f>
        <v>0.10351547793578367</v>
      </c>
      <c r="AB21" s="7"/>
      <c r="AC21" s="28">
        <f t="shared" ca="1" si="0"/>
        <v>-0.17878048987991413</v>
      </c>
      <c r="AD21" s="27">
        <f t="shared" ref="AD21:AD83" ca="1" si="10">INDIRECT("AC"&amp;AE21)-AC21</f>
        <v>-3.3392079513164141E-2</v>
      </c>
      <c r="AE21" s="7">
        <v>148</v>
      </c>
    </row>
    <row r="22" spans="1:31" s="26" customFormat="1" x14ac:dyDescent="0.25">
      <c r="A22" s="26">
        <v>2</v>
      </c>
      <c r="B22" s="26">
        <v>632</v>
      </c>
      <c r="C22" s="26">
        <v>13793</v>
      </c>
      <c r="D22" s="26">
        <v>11228</v>
      </c>
      <c r="E22" s="26">
        <v>12530</v>
      </c>
      <c r="F22" s="26">
        <v>15085</v>
      </c>
      <c r="G22" s="27"/>
      <c r="H22" s="7"/>
      <c r="I22" s="28">
        <f t="shared" si="1"/>
        <v>1263</v>
      </c>
      <c r="J22" s="27">
        <f t="shared" si="1"/>
        <v>-3857</v>
      </c>
      <c r="K22" s="7"/>
      <c r="L22" s="124">
        <f t="shared" si="2"/>
        <v>-0.31205326275404077</v>
      </c>
      <c r="M22" s="27">
        <f t="shared" ca="1" si="3"/>
        <v>1.0736023317066663E-5</v>
      </c>
      <c r="N22" s="44"/>
      <c r="O22" s="44"/>
      <c r="P22" s="7"/>
      <c r="Q22" s="28">
        <f t="shared" ca="1" si="4"/>
        <v>1267.2401127854459</v>
      </c>
      <c r="R22" s="27">
        <f t="shared" ca="1" si="5"/>
        <v>-3893.9536150952695</v>
      </c>
      <c r="S22" s="7"/>
      <c r="T22" s="28">
        <f t="shared" ca="1" si="6"/>
        <v>-0.30789437619672766</v>
      </c>
      <c r="U22" s="27">
        <f t="shared" ca="1" si="7"/>
        <v>-0.95023988939533788</v>
      </c>
      <c r="V22" s="7"/>
      <c r="W22" s="28">
        <f t="shared" ca="1" si="8"/>
        <v>-0.30877667560930211</v>
      </c>
      <c r="X22" s="27">
        <f t="shared" ref="X22:X83" ca="1" si="11">MOD(ATAN2(U22,W22)*180/PI()-$J$9+360,360)</f>
        <v>11.478831050277449</v>
      </c>
      <c r="Y22" s="7"/>
      <c r="Z22" s="28">
        <f t="shared" ref="Z22:Z85" si="12">360/40000*B22+Z21</f>
        <v>11.619</v>
      </c>
      <c r="AA22" s="27">
        <f t="shared" si="9"/>
        <v>0.20278980578922115</v>
      </c>
      <c r="AB22" s="7"/>
      <c r="AC22" s="28">
        <f t="shared" ca="1" si="0"/>
        <v>-0.14016894972255045</v>
      </c>
      <c r="AD22" s="27">
        <f t="shared" ca="1" si="10"/>
        <v>-7.2173836781500356E-2</v>
      </c>
      <c r="AE22" s="7">
        <v>147</v>
      </c>
    </row>
    <row r="23" spans="1:31" s="26" customFormat="1" x14ac:dyDescent="0.25">
      <c r="A23" s="26">
        <v>3</v>
      </c>
      <c r="B23" s="26">
        <v>632</v>
      </c>
      <c r="C23" s="26">
        <v>13974</v>
      </c>
      <c r="D23" s="26">
        <v>11295</v>
      </c>
      <c r="E23" s="26">
        <v>12337</v>
      </c>
      <c r="F23" s="26">
        <v>15006</v>
      </c>
      <c r="G23" s="27"/>
      <c r="H23" s="7"/>
      <c r="I23" s="28">
        <f t="shared" si="1"/>
        <v>1637</v>
      </c>
      <c r="J23" s="27">
        <f t="shared" si="1"/>
        <v>-3711</v>
      </c>
      <c r="K23" s="7"/>
      <c r="L23" s="124">
        <f t="shared" si="2"/>
        <v>-0.40489784700423953</v>
      </c>
      <c r="M23" s="27">
        <f t="shared" ca="1" si="3"/>
        <v>2.7936304673439992E-5</v>
      </c>
      <c r="N23" s="44"/>
      <c r="O23" s="44"/>
      <c r="P23" s="7"/>
      <c r="Q23" s="28">
        <f t="shared" ca="1" si="4"/>
        <v>1641.2401127854459</v>
      </c>
      <c r="R23" s="27">
        <f t="shared" ca="1" si="5"/>
        <v>-3747.9536150952695</v>
      </c>
      <c r="S23" s="7"/>
      <c r="T23" s="28">
        <f t="shared" ca="1" si="6"/>
        <v>-0.39876310386386737</v>
      </c>
      <c r="U23" s="27">
        <f t="shared" ca="1" si="7"/>
        <v>-0.91461156980932634</v>
      </c>
      <c r="V23" s="7"/>
      <c r="W23" s="28">
        <f t="shared" ca="1" si="8"/>
        <v>-0.39961236645149506</v>
      </c>
      <c r="X23" s="27">
        <f t="shared" ca="1" si="11"/>
        <v>17.078960318065185</v>
      </c>
      <c r="Y23" s="7"/>
      <c r="Z23" s="28">
        <f t="shared" si="12"/>
        <v>17.306999999999999</v>
      </c>
      <c r="AA23" s="27">
        <f t="shared" si="9"/>
        <v>0.30206413364265861</v>
      </c>
      <c r="AB23" s="7"/>
      <c r="AC23" s="28">
        <f t="shared" ca="1" si="0"/>
        <v>-0.22803968193481339</v>
      </c>
      <c r="AD23" s="27">
        <f t="shared" ca="1" si="10"/>
        <v>-1.7947875707136518E-2</v>
      </c>
      <c r="AE23" s="7">
        <v>146</v>
      </c>
    </row>
    <row r="24" spans="1:31" s="26" customFormat="1" x14ac:dyDescent="0.25">
      <c r="A24" s="26">
        <v>4</v>
      </c>
      <c r="B24" s="26">
        <v>608</v>
      </c>
      <c r="C24" s="26">
        <v>14149</v>
      </c>
      <c r="D24" s="26">
        <v>11389</v>
      </c>
      <c r="E24" s="26">
        <v>12165</v>
      </c>
      <c r="F24" s="26">
        <v>14921</v>
      </c>
      <c r="G24" s="27"/>
      <c r="H24" s="7"/>
      <c r="I24" s="28">
        <f t="shared" si="1"/>
        <v>1984</v>
      </c>
      <c r="J24" s="27">
        <f t="shared" si="1"/>
        <v>-3532</v>
      </c>
      <c r="K24" s="7"/>
      <c r="L24" s="124">
        <f t="shared" si="2"/>
        <v>-0.49046549442657672</v>
      </c>
      <c r="M24" s="27">
        <f t="shared" ca="1" si="3"/>
        <v>4.3361670216022634E-5</v>
      </c>
      <c r="N24" s="44"/>
      <c r="O24" s="44"/>
      <c r="P24" s="7"/>
      <c r="Q24" s="28">
        <f t="shared" ca="1" si="4"/>
        <v>1988.2401127854459</v>
      </c>
      <c r="R24" s="27">
        <f t="shared" ca="1" si="5"/>
        <v>-3568.9536150952695</v>
      </c>
      <c r="S24" s="7"/>
      <c r="T24" s="28">
        <f t="shared" ca="1" si="6"/>
        <v>-0.48307178969407455</v>
      </c>
      <c r="U24" s="27">
        <f t="shared" ca="1" si="7"/>
        <v>-0.87093027387853139</v>
      </c>
      <c r="V24" s="7"/>
      <c r="W24" s="28">
        <f t="shared" ca="1" si="8"/>
        <v>-0.4838805365515389</v>
      </c>
      <c r="X24" s="27">
        <f t="shared" ca="1" si="11"/>
        <v>22.533598077563113</v>
      </c>
      <c r="Y24" s="7"/>
      <c r="Z24" s="28">
        <f t="shared" si="12"/>
        <v>22.778999999999996</v>
      </c>
      <c r="AA24" s="27">
        <f t="shared" si="9"/>
        <v>0.39756855031178823</v>
      </c>
      <c r="AB24" s="7"/>
      <c r="AC24" s="28">
        <f t="shared" ca="1" si="0"/>
        <v>-0.24540192243688352</v>
      </c>
      <c r="AD24" s="27">
        <f t="shared" ca="1" si="10"/>
        <v>-4.0215342738736837E-2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14320</v>
      </c>
      <c r="D25" s="26">
        <v>11493</v>
      </c>
      <c r="E25" s="26">
        <v>12000</v>
      </c>
      <c r="F25" s="26">
        <v>14817</v>
      </c>
      <c r="G25" s="27"/>
      <c r="H25" s="7"/>
      <c r="I25" s="28">
        <f t="shared" si="1"/>
        <v>2320</v>
      </c>
      <c r="J25" s="27">
        <f t="shared" si="1"/>
        <v>-3324</v>
      </c>
      <c r="K25" s="7"/>
      <c r="L25" s="124">
        <f t="shared" si="2"/>
        <v>-0.57208071640140667</v>
      </c>
      <c r="M25" s="27">
        <f t="shared" ca="1" si="3"/>
        <v>4.370783884613007E-5</v>
      </c>
      <c r="N25" s="44"/>
      <c r="O25" s="44"/>
      <c r="P25" s="7"/>
      <c r="Q25" s="28">
        <f t="shared" ca="1" si="4"/>
        <v>2324.2401127854459</v>
      </c>
      <c r="R25" s="27">
        <f t="shared" ca="1" si="5"/>
        <v>-3360.9536150952695</v>
      </c>
      <c r="S25" s="7"/>
      <c r="T25" s="28">
        <f t="shared" ca="1" si="6"/>
        <v>-0.56470786588701294</v>
      </c>
      <c r="U25" s="27">
        <f t="shared" ca="1" si="7"/>
        <v>-0.82017211994777517</v>
      </c>
      <c r="V25" s="7"/>
      <c r="W25" s="28">
        <f t="shared" ca="1" si="8"/>
        <v>-0.56546952597561118</v>
      </c>
      <c r="X25" s="27">
        <f t="shared" ca="1" si="11"/>
        <v>28.061875971082372</v>
      </c>
      <c r="Y25" s="7"/>
      <c r="Z25" s="28">
        <f t="shared" si="12"/>
        <v>28.286999999999995</v>
      </c>
      <c r="AA25" s="27">
        <f t="shared" si="9"/>
        <v>0.49370128551163589</v>
      </c>
      <c r="AB25" s="7"/>
      <c r="AC25" s="28">
        <f t="shared" ca="1" si="0"/>
        <v>-0.22512402891762306</v>
      </c>
      <c r="AD25" s="27">
        <f t="shared" ca="1" si="10"/>
        <v>1.6356720948987657E-2</v>
      </c>
      <c r="AE25" s="7">
        <v>144</v>
      </c>
    </row>
    <row r="26" spans="1:31" s="26" customFormat="1" x14ac:dyDescent="0.25">
      <c r="A26" s="26">
        <v>6</v>
      </c>
      <c r="B26" s="26">
        <v>626</v>
      </c>
      <c r="C26" s="26">
        <v>14492</v>
      </c>
      <c r="D26" s="26">
        <v>11624</v>
      </c>
      <c r="E26" s="26">
        <v>11848</v>
      </c>
      <c r="F26" s="26">
        <v>14704</v>
      </c>
      <c r="G26" s="27"/>
      <c r="H26" s="7"/>
      <c r="I26" s="28">
        <f t="shared" si="1"/>
        <v>2644</v>
      </c>
      <c r="J26" s="27">
        <f t="shared" si="1"/>
        <v>-3080</v>
      </c>
      <c r="K26" s="7"/>
      <c r="L26" s="124">
        <f t="shared" si="2"/>
        <v>-0.65009210809335016</v>
      </c>
      <c r="M26" s="27">
        <f t="shared" ca="1" si="3"/>
        <v>3.5489707115525481E-5</v>
      </c>
      <c r="N26" s="44"/>
      <c r="O26" s="44"/>
      <c r="P26" s="7"/>
      <c r="Q26" s="28">
        <f t="shared" ca="1" si="4"/>
        <v>2648.2401127854459</v>
      </c>
      <c r="R26" s="27">
        <f t="shared" ca="1" si="5"/>
        <v>-3116.9536150952695</v>
      </c>
      <c r="S26" s="7"/>
      <c r="T26" s="28">
        <f t="shared" ca="1" si="6"/>
        <v>-0.64342836793020353</v>
      </c>
      <c r="U26" s="27">
        <f t="shared" ca="1" si="7"/>
        <v>-0.76062890091361879</v>
      </c>
      <c r="V26" s="7"/>
      <c r="W26" s="28">
        <f t="shared" ca="1" si="8"/>
        <v>-0.64413478427173987</v>
      </c>
      <c r="X26" s="27">
        <f t="shared" ca="1" si="11"/>
        <v>33.736894464169268</v>
      </c>
      <c r="Y26" s="7"/>
      <c r="Z26" s="28">
        <f t="shared" si="12"/>
        <v>33.920999999999992</v>
      </c>
      <c r="AA26" s="27">
        <f t="shared" si="9"/>
        <v>0.59203313556899639</v>
      </c>
      <c r="AB26" s="7"/>
      <c r="AC26" s="28">
        <f t="shared" ca="1" si="0"/>
        <v>-0.18410553583072442</v>
      </c>
      <c r="AD26" s="27">
        <f t="shared" ca="1" si="10"/>
        <v>-3.5497533861949648E-2</v>
      </c>
      <c r="AE26" s="7">
        <v>143</v>
      </c>
    </row>
    <row r="27" spans="1:31" s="26" customFormat="1" x14ac:dyDescent="0.25">
      <c r="A27" s="26">
        <v>7</v>
      </c>
      <c r="B27" s="26">
        <v>629</v>
      </c>
      <c r="C27" s="26">
        <v>14627</v>
      </c>
      <c r="D27" s="26">
        <v>11759</v>
      </c>
      <c r="E27" s="26">
        <v>11692</v>
      </c>
      <c r="F27" s="26">
        <v>14560</v>
      </c>
      <c r="G27" s="27"/>
      <c r="H27" s="7"/>
      <c r="I27" s="28">
        <f t="shared" si="1"/>
        <v>2935</v>
      </c>
      <c r="J27" s="27">
        <f t="shared" si="1"/>
        <v>-2801</v>
      </c>
      <c r="K27" s="7"/>
      <c r="L27" s="124">
        <f t="shared" si="2"/>
        <v>-0.72215010439345506</v>
      </c>
      <c r="M27" s="27">
        <f t="shared" ca="1" si="3"/>
        <v>5.4402770333309523E-5</v>
      </c>
      <c r="N27" s="44"/>
      <c r="O27" s="44"/>
      <c r="P27" s="7"/>
      <c r="Q27" s="28">
        <f t="shared" ca="1" si="4"/>
        <v>2939.2401127854459</v>
      </c>
      <c r="R27" s="27">
        <f t="shared" ca="1" si="5"/>
        <v>-2837.9536150952695</v>
      </c>
      <c r="S27" s="7"/>
      <c r="T27" s="28">
        <f t="shared" ca="1" si="6"/>
        <v>-0.71413104106158765</v>
      </c>
      <c r="U27" s="27">
        <f t="shared" ca="1" si="7"/>
        <v>-0.69254464636226798</v>
      </c>
      <c r="V27" s="7"/>
      <c r="W27" s="28">
        <f t="shared" ca="1" si="8"/>
        <v>-0.71477428102698881</v>
      </c>
      <c r="X27" s="27">
        <f t="shared" ca="1" si="11"/>
        <v>39.382420146832601</v>
      </c>
      <c r="Y27" s="7"/>
      <c r="Z27" s="28">
        <f t="shared" si="12"/>
        <v>39.581999999999994</v>
      </c>
      <c r="AA27" s="27">
        <f t="shared" si="9"/>
        <v>0.69083622452439541</v>
      </c>
      <c r="AB27" s="7"/>
      <c r="AC27" s="28">
        <f t="shared" ca="1" si="0"/>
        <v>-0.19957985316739268</v>
      </c>
      <c r="AD27" s="27">
        <f t="shared" ca="1" si="10"/>
        <v>4.1328390856797625E-2</v>
      </c>
      <c r="AE27" s="7">
        <v>142</v>
      </c>
    </row>
    <row r="28" spans="1:31" s="26" customFormat="1" x14ac:dyDescent="0.25">
      <c r="A28" s="26">
        <v>8</v>
      </c>
      <c r="B28" s="26">
        <v>631</v>
      </c>
      <c r="C28" s="26">
        <v>14772</v>
      </c>
      <c r="D28" s="26">
        <v>11915</v>
      </c>
      <c r="E28" s="26">
        <v>11559</v>
      </c>
      <c r="F28" s="26">
        <v>14410</v>
      </c>
      <c r="G28" s="27"/>
      <c r="H28" s="7"/>
      <c r="I28" s="28">
        <f t="shared" si="1"/>
        <v>3213</v>
      </c>
      <c r="J28" s="27">
        <f t="shared" si="1"/>
        <v>-2495</v>
      </c>
      <c r="K28" s="7"/>
      <c r="L28" s="124">
        <f t="shared" si="2"/>
        <v>-0.78735846762085082</v>
      </c>
      <c r="M28" s="27">
        <f t="shared" ca="1" si="3"/>
        <v>2.6105423223461818E-5</v>
      </c>
      <c r="N28" s="44"/>
      <c r="O28" s="44"/>
      <c r="P28" s="7"/>
      <c r="Q28" s="28">
        <f t="shared" ca="1" si="4"/>
        <v>3217.2401127854459</v>
      </c>
      <c r="R28" s="27">
        <f t="shared" ca="1" si="5"/>
        <v>-2531.9536150952695</v>
      </c>
      <c r="S28" s="7"/>
      <c r="T28" s="28">
        <f t="shared" ca="1" si="6"/>
        <v>-0.78167517553074506</v>
      </c>
      <c r="U28" s="27">
        <f t="shared" ca="1" si="7"/>
        <v>-0.61787159298336702</v>
      </c>
      <c r="V28" s="7"/>
      <c r="W28" s="28">
        <f t="shared" ca="1" si="8"/>
        <v>-0.78224912096756316</v>
      </c>
      <c r="X28" s="27">
        <f t="shared" ca="1" si="11"/>
        <v>45.173476245936968</v>
      </c>
      <c r="Y28" s="7"/>
      <c r="Z28" s="28">
        <f t="shared" si="12"/>
        <v>45.260999999999996</v>
      </c>
      <c r="AA28" s="27">
        <f t="shared" si="9"/>
        <v>0.78995347274515337</v>
      </c>
      <c r="AB28" s="7"/>
      <c r="AC28" s="28">
        <f t="shared" ca="1" si="0"/>
        <v>-8.7523754063028036E-2</v>
      </c>
      <c r="AD28" s="27">
        <f t="shared" ca="1" si="10"/>
        <v>5.0145204220441997E-3</v>
      </c>
      <c r="AE28" s="7">
        <v>141</v>
      </c>
    </row>
    <row r="29" spans="1:31" s="26" customFormat="1" x14ac:dyDescent="0.25">
      <c r="A29" s="26">
        <v>9</v>
      </c>
      <c r="B29" s="26">
        <v>631</v>
      </c>
      <c r="C29" s="26">
        <v>14871</v>
      </c>
      <c r="D29" s="26">
        <v>12077</v>
      </c>
      <c r="E29" s="26">
        <v>11435</v>
      </c>
      <c r="F29" s="26">
        <v>14240</v>
      </c>
      <c r="G29" s="27"/>
      <c r="H29" s="7"/>
      <c r="I29" s="28">
        <f t="shared" si="1"/>
        <v>3436</v>
      </c>
      <c r="J29" s="27">
        <f t="shared" si="1"/>
        <v>-2163</v>
      </c>
      <c r="K29" s="7"/>
      <c r="L29" s="124">
        <f t="shared" si="2"/>
        <v>-0.84483713304664976</v>
      </c>
      <c r="M29" s="27">
        <f t="shared" ca="1" si="3"/>
        <v>7.1946297382826093E-5</v>
      </c>
      <c r="N29" s="44"/>
      <c r="O29" s="44"/>
      <c r="P29" s="7"/>
      <c r="Q29" s="28">
        <f t="shared" ca="1" si="4"/>
        <v>3440.2401127854459</v>
      </c>
      <c r="R29" s="27">
        <f t="shared" ca="1" si="5"/>
        <v>-2199.9536150952695</v>
      </c>
      <c r="S29" s="7"/>
      <c r="T29" s="28">
        <f t="shared" ca="1" si="6"/>
        <v>-0.83585626181355832</v>
      </c>
      <c r="U29" s="27">
        <f t="shared" ca="1" si="7"/>
        <v>-0.53685377036312154</v>
      </c>
      <c r="V29" s="7"/>
      <c r="W29" s="28">
        <f t="shared" ca="1" si="8"/>
        <v>-0.83635501671976376</v>
      </c>
      <c r="X29" s="27">
        <f t="shared" ca="1" si="11"/>
        <v>50.781183108340826</v>
      </c>
      <c r="Y29" s="7"/>
      <c r="Z29" s="28">
        <f t="shared" si="12"/>
        <v>50.94</v>
      </c>
      <c r="AA29" s="27">
        <f t="shared" si="9"/>
        <v>0.88907072096591133</v>
      </c>
      <c r="AB29" s="7"/>
      <c r="AC29" s="28">
        <f t="shared" ca="1" si="0"/>
        <v>-0.15881689165917123</v>
      </c>
      <c r="AD29" s="27">
        <f t="shared" ca="1" si="10"/>
        <v>0.14865290017814914</v>
      </c>
      <c r="AE29" s="7">
        <v>140</v>
      </c>
    </row>
    <row r="30" spans="1:31" s="26" customFormat="1" x14ac:dyDescent="0.25">
      <c r="A30" s="26">
        <v>10</v>
      </c>
      <c r="B30" s="26">
        <v>639</v>
      </c>
      <c r="C30" s="26">
        <v>14978</v>
      </c>
      <c r="D30" s="26">
        <v>12252</v>
      </c>
      <c r="E30" s="26">
        <v>11326</v>
      </c>
      <c r="F30" s="26">
        <v>14055</v>
      </c>
      <c r="G30" s="27"/>
      <c r="H30" s="7"/>
      <c r="I30" s="28">
        <f t="shared" si="1"/>
        <v>3652</v>
      </c>
      <c r="J30" s="27">
        <f t="shared" si="1"/>
        <v>-1803</v>
      </c>
      <c r="K30" s="7"/>
      <c r="L30" s="124">
        <f t="shared" si="2"/>
        <v>-0.89458973487077054</v>
      </c>
      <c r="M30" s="27">
        <f t="shared" ca="1" si="3"/>
        <v>3.4057939582414208E-5</v>
      </c>
      <c r="N30" s="44"/>
      <c r="O30" s="44"/>
      <c r="P30" s="7"/>
      <c r="Q30" s="28">
        <f t="shared" ca="1" si="4"/>
        <v>3656.2401127854459</v>
      </c>
      <c r="R30" s="27">
        <f t="shared" ca="1" si="5"/>
        <v>-1839.9536150952695</v>
      </c>
      <c r="S30" s="7"/>
      <c r="T30" s="28">
        <f t="shared" ca="1" si="6"/>
        <v>-0.88833659650901864</v>
      </c>
      <c r="U30" s="27">
        <f t="shared" ca="1" si="7"/>
        <v>-0.4490031193291204</v>
      </c>
      <c r="V30" s="7"/>
      <c r="W30" s="28">
        <f t="shared" ca="1" si="8"/>
        <v>-0.88875381681253718</v>
      </c>
      <c r="X30" s="27">
        <f t="shared" ca="1" si="11"/>
        <v>56.674320100693592</v>
      </c>
      <c r="Y30" s="7"/>
      <c r="Z30" s="28">
        <f t="shared" si="12"/>
        <v>56.690999999999995</v>
      </c>
      <c r="AA30" s="27">
        <f t="shared" si="9"/>
        <v>0.98944460624810537</v>
      </c>
      <c r="AB30" s="7"/>
      <c r="AC30" s="28">
        <f t="shared" ca="1" si="0"/>
        <v>-1.6679899306403456E-2</v>
      </c>
      <c r="AD30" s="27">
        <f t="shared" ca="1" si="10"/>
        <v>6.7567467633175227E-2</v>
      </c>
      <c r="AE30" s="7">
        <v>139</v>
      </c>
    </row>
    <row r="31" spans="1:31" s="26" customFormat="1" x14ac:dyDescent="0.25">
      <c r="A31" s="26">
        <v>11</v>
      </c>
      <c r="B31" s="26">
        <v>622</v>
      </c>
      <c r="C31" s="26">
        <v>15077</v>
      </c>
      <c r="D31" s="26">
        <v>12443</v>
      </c>
      <c r="E31" s="26">
        <v>11254</v>
      </c>
      <c r="F31" s="26">
        <v>13883</v>
      </c>
      <c r="G31" s="27"/>
      <c r="H31" s="7"/>
      <c r="I31" s="28">
        <f t="shared" si="1"/>
        <v>3823</v>
      </c>
      <c r="J31" s="27">
        <f t="shared" si="1"/>
        <v>-1440</v>
      </c>
      <c r="K31" s="7"/>
      <c r="L31" s="124">
        <f t="shared" si="2"/>
        <v>-0.93437185939916467</v>
      </c>
      <c r="M31" s="27">
        <f t="shared" ca="1" si="3"/>
        <v>1.7250149344630327E-5</v>
      </c>
      <c r="N31" s="44"/>
      <c r="O31" s="44"/>
      <c r="P31" s="7"/>
      <c r="Q31" s="28">
        <f t="shared" ca="1" si="4"/>
        <v>3827.2401127854459</v>
      </c>
      <c r="R31" s="27">
        <f t="shared" ca="1" si="5"/>
        <v>-1476.9536150952695</v>
      </c>
      <c r="S31" s="7"/>
      <c r="T31" s="28">
        <f t="shared" ca="1" si="6"/>
        <v>-0.92988352814292474</v>
      </c>
      <c r="U31" s="27">
        <f t="shared" ca="1" si="7"/>
        <v>-0.36042037953650258</v>
      </c>
      <c r="V31" s="7"/>
      <c r="W31" s="28">
        <f t="shared" ca="1" si="8"/>
        <v>-0.93021852948876382</v>
      </c>
      <c r="X31" s="27">
        <f t="shared" ca="1" si="11"/>
        <v>62.298221726357838</v>
      </c>
      <c r="Y31" s="7"/>
      <c r="Z31" s="28">
        <f t="shared" si="12"/>
        <v>62.288999999999994</v>
      </c>
      <c r="AA31" s="27">
        <f t="shared" si="9"/>
        <v>1.0871481377747478</v>
      </c>
      <c r="AB31" s="7"/>
      <c r="AC31" s="28">
        <f t="shared" ca="1" si="0"/>
        <v>9.2217263578433517E-3</v>
      </c>
      <c r="AD31" s="27">
        <f t="shared" ca="1" si="10"/>
        <v>6.087404412030395E-2</v>
      </c>
      <c r="AE31" s="7">
        <v>138</v>
      </c>
    </row>
    <row r="32" spans="1:31" s="26" customFormat="1" x14ac:dyDescent="0.25">
      <c r="A32" s="26">
        <v>12</v>
      </c>
      <c r="B32" s="26">
        <v>620</v>
      </c>
      <c r="C32" s="26">
        <v>15135</v>
      </c>
      <c r="D32" s="26">
        <v>12628</v>
      </c>
      <c r="E32" s="26">
        <v>11189</v>
      </c>
      <c r="F32" s="26">
        <v>13697</v>
      </c>
      <c r="G32" s="27"/>
      <c r="H32" s="7"/>
      <c r="I32" s="28">
        <f t="shared" si="1"/>
        <v>3946</v>
      </c>
      <c r="J32" s="27">
        <f t="shared" si="1"/>
        <v>-1069</v>
      </c>
      <c r="K32" s="7"/>
      <c r="L32" s="124">
        <f t="shared" si="2"/>
        <v>-0.96515538002415135</v>
      </c>
      <c r="M32" s="27">
        <f t="shared" ca="1" si="3"/>
        <v>2.6381083234926286E-5</v>
      </c>
      <c r="N32" s="44"/>
      <c r="O32" s="44"/>
      <c r="P32" s="7"/>
      <c r="Q32" s="28">
        <f t="shared" ca="1" si="4"/>
        <v>3950.2401127854459</v>
      </c>
      <c r="R32" s="27">
        <f t="shared" ca="1" si="5"/>
        <v>-1105.9536150952695</v>
      </c>
      <c r="S32" s="7"/>
      <c r="T32" s="28">
        <f t="shared" ca="1" si="6"/>
        <v>-0.95976816317783975</v>
      </c>
      <c r="U32" s="27">
        <f t="shared" ca="1" si="7"/>
        <v>-0.2698854030542403</v>
      </c>
      <c r="V32" s="7"/>
      <c r="W32" s="28">
        <f t="shared" ca="1" si="8"/>
        <v>-0.96001912815776802</v>
      </c>
      <c r="X32" s="27">
        <f t="shared" ca="1" si="11"/>
        <v>67.77546448961732</v>
      </c>
      <c r="Y32" s="7"/>
      <c r="Z32" s="28">
        <f t="shared" si="12"/>
        <v>67.869</v>
      </c>
      <c r="AA32" s="27">
        <f t="shared" si="9"/>
        <v>1.1845375100360314</v>
      </c>
      <c r="AB32" s="7"/>
      <c r="AC32" s="28">
        <f t="shared" ca="1" si="0"/>
        <v>-9.3535510382679377E-2</v>
      </c>
      <c r="AD32" s="27">
        <f t="shared" ca="1" si="10"/>
        <v>9.2928267052897695E-2</v>
      </c>
      <c r="AE32" s="7">
        <v>137</v>
      </c>
    </row>
    <row r="33" spans="1:31" s="26" customFormat="1" x14ac:dyDescent="0.25">
      <c r="A33" s="26">
        <v>13</v>
      </c>
      <c r="B33" s="26">
        <v>603</v>
      </c>
      <c r="C33" s="26">
        <v>15177</v>
      </c>
      <c r="D33" s="26">
        <v>12818</v>
      </c>
      <c r="E33" s="26">
        <v>11141</v>
      </c>
      <c r="F33" s="26">
        <v>13502</v>
      </c>
      <c r="G33" s="27"/>
      <c r="H33" s="7"/>
      <c r="I33" s="28">
        <f t="shared" si="1"/>
        <v>4036</v>
      </c>
      <c r="J33" s="27">
        <f t="shared" si="1"/>
        <v>-684</v>
      </c>
      <c r="K33" s="7"/>
      <c r="L33" s="124">
        <f t="shared" si="2"/>
        <v>-0.98632098740248275</v>
      </c>
      <c r="M33" s="27">
        <f t="shared" ca="1" si="3"/>
        <v>2.0450877222852412E-5</v>
      </c>
      <c r="N33" s="44"/>
      <c r="O33" s="44"/>
      <c r="P33" s="7"/>
      <c r="Q33" s="28">
        <f t="shared" ca="1" si="4"/>
        <v>4040.2401127854459</v>
      </c>
      <c r="R33" s="27">
        <f t="shared" ca="1" si="5"/>
        <v>-720.95361509526947</v>
      </c>
      <c r="S33" s="7"/>
      <c r="T33" s="28">
        <f t="shared" ca="1" si="6"/>
        <v>-0.98163496930094818</v>
      </c>
      <c r="U33" s="27">
        <f t="shared" ca="1" si="7"/>
        <v>-0.17593401236510023</v>
      </c>
      <c r="V33" s="7"/>
      <c r="W33" s="28">
        <f t="shared" ca="1" si="8"/>
        <v>-0.98179872279027214</v>
      </c>
      <c r="X33" s="27">
        <f t="shared" ca="1" si="11"/>
        <v>73.318141323855741</v>
      </c>
      <c r="Y33" s="7"/>
      <c r="Z33" s="28">
        <f t="shared" si="12"/>
        <v>73.295999999999992</v>
      </c>
      <c r="AA33" s="27">
        <f t="shared" si="9"/>
        <v>1.2792565285417636</v>
      </c>
      <c r="AB33" s="7"/>
      <c r="AC33" s="28">
        <f t="shared" ca="1" si="0"/>
        <v>2.2141323855748851E-2</v>
      </c>
      <c r="AD33" s="27">
        <f t="shared" ca="1" si="10"/>
        <v>2.4058121737667193E-2</v>
      </c>
      <c r="AE33" s="7">
        <v>136</v>
      </c>
    </row>
    <row r="34" spans="1:31" s="26" customFormat="1" x14ac:dyDescent="0.25">
      <c r="A34" s="26">
        <v>14</v>
      </c>
      <c r="B34" s="26">
        <v>616</v>
      </c>
      <c r="C34" s="26">
        <v>15208</v>
      </c>
      <c r="D34" s="26">
        <v>13013</v>
      </c>
      <c r="E34" s="26">
        <v>11112</v>
      </c>
      <c r="F34" s="26">
        <v>13311</v>
      </c>
      <c r="G34" s="27"/>
      <c r="H34" s="7"/>
      <c r="I34" s="28">
        <f t="shared" si="1"/>
        <v>4096</v>
      </c>
      <c r="J34" s="27">
        <f t="shared" si="1"/>
        <v>-298</v>
      </c>
      <c r="K34" s="7"/>
      <c r="L34" s="124">
        <f t="shared" si="2"/>
        <v>-0.99880979676264336</v>
      </c>
      <c r="M34" s="27">
        <f t="shared" ca="1" si="3"/>
        <v>6.3536482067313869E-6</v>
      </c>
      <c r="N34" s="44"/>
      <c r="O34" s="44"/>
      <c r="P34" s="7"/>
      <c r="Q34" s="28">
        <f t="shared" ca="1" si="4"/>
        <v>4100.2401127854464</v>
      </c>
      <c r="R34" s="27">
        <f t="shared" ca="1" si="5"/>
        <v>-334.95361509526947</v>
      </c>
      <c r="S34" s="7"/>
      <c r="T34" s="28">
        <f t="shared" ca="1" si="6"/>
        <v>-0.99621284004968735</v>
      </c>
      <c r="U34" s="27">
        <f t="shared" ca="1" si="7"/>
        <v>-8.1738592089754578E-2</v>
      </c>
      <c r="V34" s="7"/>
      <c r="W34" s="28">
        <f t="shared" ca="1" si="8"/>
        <v>-0.99628915235957272</v>
      </c>
      <c r="X34" s="27">
        <f t="shared" ca="1" si="11"/>
        <v>78.787251090436996</v>
      </c>
      <c r="Y34" s="7"/>
      <c r="Z34" s="28">
        <f t="shared" si="12"/>
        <v>78.839999999999989</v>
      </c>
      <c r="AA34" s="27">
        <f t="shared" si="9"/>
        <v>1.3760175822723291</v>
      </c>
      <c r="AB34" s="7"/>
      <c r="AC34" s="28">
        <f t="shared" ca="1" si="0"/>
        <v>-5.2748909562993163E-2</v>
      </c>
      <c r="AD34" s="27">
        <f t="shared" ca="1" si="10"/>
        <v>5.8553685842355208E-2</v>
      </c>
      <c r="AE34" s="7">
        <v>135</v>
      </c>
    </row>
    <row r="35" spans="1:31" s="26" customFormat="1" x14ac:dyDescent="0.25">
      <c r="A35" s="26">
        <v>15</v>
      </c>
      <c r="B35" s="26">
        <v>638</v>
      </c>
      <c r="C35" s="26">
        <v>15214</v>
      </c>
      <c r="D35" s="26">
        <v>13222</v>
      </c>
      <c r="E35" s="26">
        <v>11099</v>
      </c>
      <c r="F35" s="26">
        <v>13104</v>
      </c>
      <c r="G35" s="27"/>
      <c r="H35" s="7"/>
      <c r="I35" s="28">
        <f t="shared" si="1"/>
        <v>4115</v>
      </c>
      <c r="J35" s="27">
        <f t="shared" si="1"/>
        <v>118</v>
      </c>
      <c r="K35" s="7"/>
      <c r="L35" s="124">
        <f t="shared" si="2"/>
        <v>-1.0018912257047632</v>
      </c>
      <c r="M35" s="27">
        <f t="shared" ca="1" si="3"/>
        <v>1.166377352650441E-6</v>
      </c>
      <c r="N35" s="44"/>
      <c r="O35" s="44"/>
      <c r="P35" s="7"/>
      <c r="Q35" s="28">
        <f t="shared" ca="1" si="4"/>
        <v>4119.2401127854464</v>
      </c>
      <c r="R35" s="27">
        <f t="shared" ca="1" si="5"/>
        <v>81.04638490473053</v>
      </c>
      <c r="S35" s="7"/>
      <c r="T35" s="28">
        <f t="shared" ca="1" si="6"/>
        <v>-1.000829165786788</v>
      </c>
      <c r="U35" s="27">
        <f t="shared" ca="1" si="7"/>
        <v>1.9777715771757829E-2</v>
      </c>
      <c r="V35" s="7"/>
      <c r="W35" s="28">
        <f t="shared" ca="1" si="8"/>
        <v>-1.0008112361896981</v>
      </c>
      <c r="X35" s="27">
        <f t="shared" ca="1" si="11"/>
        <v>84.609580297712512</v>
      </c>
      <c r="Y35" s="7"/>
      <c r="Z35" s="28">
        <f t="shared" si="12"/>
        <v>84.581999999999994</v>
      </c>
      <c r="AA35" s="27">
        <f t="shared" si="9"/>
        <v>1.4762343879218438</v>
      </c>
      <c r="AB35" s="7"/>
      <c r="AC35" s="28">
        <f t="shared" ca="1" si="0"/>
        <v>2.7580297712518131E-2</v>
      </c>
      <c r="AD35" s="27">
        <f t="shared" ca="1" si="10"/>
        <v>-0.12047781645624411</v>
      </c>
      <c r="AE35" s="7">
        <v>134</v>
      </c>
    </row>
    <row r="36" spans="1:31" s="26" customFormat="1" x14ac:dyDescent="0.25">
      <c r="A36" s="26">
        <v>16</v>
      </c>
      <c r="B36" s="26">
        <v>625</v>
      </c>
      <c r="C36" s="26">
        <v>15194</v>
      </c>
      <c r="D36" s="26">
        <v>13407</v>
      </c>
      <c r="E36" s="26">
        <v>11104</v>
      </c>
      <c r="F36" s="26">
        <v>12900</v>
      </c>
      <c r="G36" s="27"/>
      <c r="H36" s="7"/>
      <c r="I36" s="28">
        <f t="shared" si="1"/>
        <v>4090</v>
      </c>
      <c r="J36" s="27">
        <f t="shared" si="1"/>
        <v>507</v>
      </c>
      <c r="K36" s="7"/>
      <c r="L36" s="124">
        <f t="shared" si="2"/>
        <v>-0.9951588417768894</v>
      </c>
      <c r="M36" s="27">
        <f t="shared" ca="1" si="3"/>
        <v>2.5994510710531852E-7</v>
      </c>
      <c r="N36" s="44"/>
      <c r="O36" s="44"/>
      <c r="P36" s="7"/>
      <c r="Q36" s="28">
        <f t="shared" ca="1" si="4"/>
        <v>4094.2401127854459</v>
      </c>
      <c r="R36" s="27">
        <f t="shared" ca="1" si="5"/>
        <v>470.04638490473053</v>
      </c>
      <c r="S36" s="7"/>
      <c r="T36" s="28">
        <f t="shared" ca="1" si="6"/>
        <v>-0.99475505297481337</v>
      </c>
      <c r="U36" s="27">
        <f t="shared" ca="1" si="7"/>
        <v>0.11470522480572015</v>
      </c>
      <c r="V36" s="7"/>
      <c r="W36" s="28">
        <f t="shared" ca="1" si="8"/>
        <v>-0.99464899365528325</v>
      </c>
      <c r="X36" s="27">
        <f t="shared" ca="1" si="11"/>
        <v>90.055888538224508</v>
      </c>
      <c r="Y36" s="7"/>
      <c r="Z36" s="28">
        <f t="shared" si="12"/>
        <v>90.206999999999994</v>
      </c>
      <c r="AA36" s="27">
        <f t="shared" si="9"/>
        <v>1.5744091583465247</v>
      </c>
      <c r="AB36" s="7"/>
      <c r="AC36" s="28">
        <f t="shared" ca="1" si="0"/>
        <v>-0.15111146177548562</v>
      </c>
      <c r="AD36" s="27">
        <f t="shared" ca="1" si="10"/>
        <v>8.9985895970130514E-2</v>
      </c>
      <c r="AE36" s="7">
        <v>133</v>
      </c>
    </row>
    <row r="37" spans="1:31" s="26" customFormat="1" x14ac:dyDescent="0.25">
      <c r="A37" s="26">
        <v>17</v>
      </c>
      <c r="B37" s="26">
        <v>629</v>
      </c>
      <c r="C37" s="26">
        <v>15161</v>
      </c>
      <c r="D37" s="26">
        <v>13613</v>
      </c>
      <c r="E37" s="26">
        <v>11144</v>
      </c>
      <c r="F37" s="26">
        <v>12705</v>
      </c>
      <c r="G37" s="27"/>
      <c r="H37" s="7"/>
      <c r="I37" s="28">
        <f t="shared" si="1"/>
        <v>4017</v>
      </c>
      <c r="J37" s="27">
        <f t="shared" si="1"/>
        <v>908</v>
      </c>
      <c r="K37" s="7"/>
      <c r="L37" s="124">
        <f t="shared" si="2"/>
        <v>-0.97870561605896855</v>
      </c>
      <c r="M37" s="27">
        <f t="shared" ca="1" si="3"/>
        <v>3.5490232080257377E-6</v>
      </c>
      <c r="N37" s="44"/>
      <c r="O37" s="44"/>
      <c r="P37" s="7"/>
      <c r="Q37" s="28">
        <f t="shared" ca="1" si="4"/>
        <v>4021.2401127854459</v>
      </c>
      <c r="R37" s="27">
        <f t="shared" ca="1" si="5"/>
        <v>871.04638490473053</v>
      </c>
      <c r="S37" s="7"/>
      <c r="T37" s="28">
        <f t="shared" ca="1" si="6"/>
        <v>-0.9770186435638476</v>
      </c>
      <c r="U37" s="27">
        <f t="shared" ca="1" si="7"/>
        <v>0.21256108887414918</v>
      </c>
      <c r="V37" s="7"/>
      <c r="W37" s="28">
        <f t="shared" ca="1" si="8"/>
        <v>-0.97682173092233582</v>
      </c>
      <c r="X37" s="27">
        <f t="shared" ca="1" si="11"/>
        <v>95.753919673253279</v>
      </c>
      <c r="Y37" s="7"/>
      <c r="Z37" s="28">
        <f t="shared" si="12"/>
        <v>95.867999999999995</v>
      </c>
      <c r="AA37" s="27">
        <f t="shared" si="9"/>
        <v>1.6732122473019235</v>
      </c>
      <c r="AB37" s="7"/>
      <c r="AC37" s="28">
        <f t="shared" ca="1" si="0"/>
        <v>-0.11408032674671631</v>
      </c>
      <c r="AD37" s="27">
        <f t="shared" ca="1" si="10"/>
        <v>0.11478957501135767</v>
      </c>
      <c r="AE37" s="7">
        <v>132</v>
      </c>
    </row>
    <row r="38" spans="1:31" s="26" customFormat="1" x14ac:dyDescent="0.25">
      <c r="A38" s="26">
        <v>18</v>
      </c>
      <c r="B38" s="26">
        <v>632</v>
      </c>
      <c r="C38" s="26">
        <v>15114</v>
      </c>
      <c r="D38" s="26">
        <v>13812</v>
      </c>
      <c r="E38" s="26">
        <v>11197</v>
      </c>
      <c r="F38" s="26">
        <v>12511</v>
      </c>
      <c r="G38" s="27"/>
      <c r="H38" s="7"/>
      <c r="I38" s="28">
        <f t="shared" si="1"/>
        <v>3917</v>
      </c>
      <c r="J38" s="27">
        <f t="shared" si="1"/>
        <v>1301</v>
      </c>
      <c r="K38" s="7"/>
      <c r="L38" s="124">
        <f t="shared" si="2"/>
        <v>-0.95255762612593509</v>
      </c>
      <c r="M38" s="27">
        <f t="shared" ca="1" si="3"/>
        <v>1.4735584968905962E-8</v>
      </c>
      <c r="N38" s="44"/>
      <c r="O38" s="44"/>
      <c r="P38" s="7"/>
      <c r="Q38" s="28">
        <f t="shared" ca="1" si="4"/>
        <v>3921.2401127854459</v>
      </c>
      <c r="R38" s="27">
        <f t="shared" ca="1" si="5"/>
        <v>1264.0463849047305</v>
      </c>
      <c r="S38" s="7"/>
      <c r="T38" s="28">
        <f t="shared" ca="1" si="6"/>
        <v>-0.95272219231594923</v>
      </c>
      <c r="U38" s="27">
        <f t="shared" ca="1" si="7"/>
        <v>0.30846471625293376</v>
      </c>
      <c r="V38" s="7"/>
      <c r="W38" s="28">
        <f t="shared" ca="1" si="8"/>
        <v>-0.95243623590817061</v>
      </c>
      <c r="X38" s="27">
        <f t="shared" ca="1" si="11"/>
        <v>101.42300580644377</v>
      </c>
      <c r="Y38" s="7"/>
      <c r="Z38" s="28">
        <f t="shared" si="12"/>
        <v>101.556</v>
      </c>
      <c r="AA38" s="27">
        <f t="shared" si="9"/>
        <v>1.7724865751553611</v>
      </c>
      <c r="AB38" s="7"/>
      <c r="AC38" s="28">
        <f t="shared" ca="1" si="0"/>
        <v>-0.13299419355622888</v>
      </c>
      <c r="AD38" s="27">
        <f t="shared" ca="1" si="10"/>
        <v>5.5728201834881474E-2</v>
      </c>
      <c r="AE38" s="7">
        <v>131</v>
      </c>
    </row>
    <row r="39" spans="1:31" s="26" customFormat="1" x14ac:dyDescent="0.25">
      <c r="A39" s="26">
        <v>19</v>
      </c>
      <c r="B39" s="26">
        <v>637</v>
      </c>
      <c r="C39" s="26">
        <v>15035</v>
      </c>
      <c r="D39" s="26">
        <v>14008</v>
      </c>
      <c r="E39" s="26">
        <v>11266</v>
      </c>
      <c r="F39" s="26">
        <v>12325</v>
      </c>
      <c r="G39" s="27"/>
      <c r="H39" s="7"/>
      <c r="I39" s="28">
        <f t="shared" si="1"/>
        <v>3769</v>
      </c>
      <c r="J39" s="27">
        <f t="shared" si="1"/>
        <v>1683</v>
      </c>
      <c r="K39" s="7"/>
      <c r="L39" s="124">
        <f t="shared" si="2"/>
        <v>-0.91671017614063088</v>
      </c>
      <c r="M39" s="27">
        <f t="shared" ca="1" si="3"/>
        <v>1.0191727113811942E-7</v>
      </c>
      <c r="N39" s="44"/>
      <c r="O39" s="44"/>
      <c r="P39" s="7"/>
      <c r="Q39" s="28">
        <f t="shared" ca="1" si="4"/>
        <v>3773.2401127854459</v>
      </c>
      <c r="R39" s="27">
        <f t="shared" ca="1" si="5"/>
        <v>1646.0463849047305</v>
      </c>
      <c r="S39" s="7"/>
      <c r="T39" s="28">
        <f t="shared" ca="1" si="6"/>
        <v>-0.91676344446905966</v>
      </c>
      <c r="U39" s="27">
        <f t="shared" ca="1" si="7"/>
        <v>0.40168401818345717</v>
      </c>
      <c r="V39" s="7"/>
      <c r="W39" s="28">
        <f t="shared" ca="1" si="8"/>
        <v>-0.91639093129550708</v>
      </c>
      <c r="X39" s="27">
        <f t="shared" ca="1" si="11"/>
        <v>107.1468724290271</v>
      </c>
      <c r="Y39" s="7"/>
      <c r="Z39" s="28">
        <f t="shared" si="12"/>
        <v>107.289</v>
      </c>
      <c r="AA39" s="27">
        <f t="shared" si="9"/>
        <v>1.8725463011721963</v>
      </c>
      <c r="AB39" s="7"/>
      <c r="AC39" s="28">
        <f t="shared" ca="1" si="0"/>
        <v>-0.14212757097290307</v>
      </c>
      <c r="AD39" s="27">
        <f t="shared" ca="1" si="10"/>
        <v>1.1755121845524741E-2</v>
      </c>
      <c r="AE39" s="7">
        <v>130</v>
      </c>
    </row>
    <row r="40" spans="1:31" s="26" customFormat="1" x14ac:dyDescent="0.25">
      <c r="A40" s="26">
        <v>20</v>
      </c>
      <c r="B40" s="26">
        <v>608</v>
      </c>
      <c r="C40" s="26">
        <v>14955</v>
      </c>
      <c r="D40" s="26">
        <v>14178</v>
      </c>
      <c r="E40" s="26">
        <v>11356</v>
      </c>
      <c r="F40" s="26">
        <v>12148</v>
      </c>
      <c r="G40" s="27"/>
      <c r="H40" s="7"/>
      <c r="I40" s="28">
        <f t="shared" si="1"/>
        <v>3599</v>
      </c>
      <c r="J40" s="27">
        <f t="shared" si="1"/>
        <v>2030</v>
      </c>
      <c r="K40" s="7"/>
      <c r="L40" s="124">
        <f t="shared" si="2"/>
        <v>-0.87393355158444286</v>
      </c>
      <c r="M40" s="27">
        <f t="shared" ca="1" si="3"/>
        <v>1.1551578402339415E-6</v>
      </c>
      <c r="N40" s="44"/>
      <c r="O40" s="44"/>
      <c r="P40" s="7"/>
      <c r="Q40" s="28">
        <f t="shared" ca="1" si="4"/>
        <v>3603.2401127854459</v>
      </c>
      <c r="R40" s="27">
        <f t="shared" ca="1" si="5"/>
        <v>1993.0463849047305</v>
      </c>
      <c r="S40" s="7"/>
      <c r="T40" s="28">
        <f t="shared" ca="1" si="6"/>
        <v>-0.87545947734763252</v>
      </c>
      <c r="U40" s="27">
        <f t="shared" ca="1" si="7"/>
        <v>0.48636228459678604</v>
      </c>
      <c r="V40" s="7"/>
      <c r="W40" s="28">
        <f t="shared" ca="1" si="8"/>
        <v>-0.87500833427886715</v>
      </c>
      <c r="X40" s="27">
        <f t="shared" ca="1" si="11"/>
        <v>112.54440540876703</v>
      </c>
      <c r="Y40" s="7"/>
      <c r="Z40" s="28">
        <f t="shared" si="12"/>
        <v>112.761</v>
      </c>
      <c r="AA40" s="27">
        <f t="shared" si="9"/>
        <v>1.9680507178413258</v>
      </c>
      <c r="AB40" s="7"/>
      <c r="AC40" s="28">
        <f t="shared" ca="1" si="0"/>
        <v>-0.21659459123296187</v>
      </c>
      <c r="AD40" s="27">
        <f t="shared" ca="1" si="10"/>
        <v>0.14570091072967273</v>
      </c>
      <c r="AE40" s="7">
        <v>129</v>
      </c>
    </row>
    <row r="41" spans="1:31" s="26" customFormat="1" x14ac:dyDescent="0.25">
      <c r="A41" s="26">
        <v>21</v>
      </c>
      <c r="B41" s="26">
        <v>611</v>
      </c>
      <c r="C41" s="26">
        <v>14847</v>
      </c>
      <c r="D41" s="26">
        <v>14341</v>
      </c>
      <c r="E41" s="26">
        <v>11454</v>
      </c>
      <c r="F41" s="26">
        <v>11975</v>
      </c>
      <c r="G41" s="27"/>
      <c r="H41" s="7"/>
      <c r="I41" s="28">
        <f t="shared" si="1"/>
        <v>3393</v>
      </c>
      <c r="J41" s="27">
        <f t="shared" si="1"/>
        <v>2366</v>
      </c>
      <c r="K41" s="7"/>
      <c r="L41" s="124">
        <f t="shared" si="2"/>
        <v>-0.82292116084753564</v>
      </c>
      <c r="M41" s="27">
        <f t="shared" ca="1" si="3"/>
        <v>3.8429416287036649E-6</v>
      </c>
      <c r="N41" s="44"/>
      <c r="O41" s="44"/>
      <c r="P41" s="7"/>
      <c r="Q41" s="28">
        <f t="shared" ca="1" si="4"/>
        <v>3397.2401127854459</v>
      </c>
      <c r="R41" s="27">
        <f t="shared" ca="1" si="5"/>
        <v>2329.0463849047305</v>
      </c>
      <c r="S41" s="7"/>
      <c r="T41" s="28">
        <f t="shared" ca="1" si="6"/>
        <v>-0.82540878777696203</v>
      </c>
      <c r="U41" s="27">
        <f t="shared" ca="1" si="7"/>
        <v>0.56835622556185372</v>
      </c>
      <c r="V41" s="7"/>
      <c r="W41" s="28">
        <f t="shared" ca="1" si="8"/>
        <v>-0.8248815030698794</v>
      </c>
      <c r="X41" s="27">
        <f t="shared" ca="1" si="11"/>
        <v>118.04491447029022</v>
      </c>
      <c r="Y41" s="7"/>
      <c r="Z41" s="28">
        <f t="shared" si="12"/>
        <v>118.25999999999999</v>
      </c>
      <c r="AA41" s="27">
        <f t="shared" si="9"/>
        <v>2.0640263734084936</v>
      </c>
      <c r="AB41" s="7"/>
      <c r="AC41" s="28">
        <f t="shared" ca="1" si="0"/>
        <v>-0.2150855297097678</v>
      </c>
      <c r="AD41" s="27">
        <f t="shared" ca="1" si="10"/>
        <v>5.7274173705934572E-2</v>
      </c>
      <c r="AE41" s="7">
        <v>128</v>
      </c>
    </row>
    <row r="42" spans="1:31" s="26" customFormat="1" x14ac:dyDescent="0.25">
      <c r="A42" s="26">
        <v>22</v>
      </c>
      <c r="B42" s="26">
        <v>622</v>
      </c>
      <c r="C42" s="26">
        <v>14720</v>
      </c>
      <c r="D42" s="26">
        <v>14508</v>
      </c>
      <c r="E42" s="26">
        <v>11572</v>
      </c>
      <c r="F42" s="26">
        <v>11819</v>
      </c>
      <c r="G42" s="27"/>
      <c r="H42" s="7"/>
      <c r="I42" s="28">
        <f t="shared" si="1"/>
        <v>3148</v>
      </c>
      <c r="J42" s="27">
        <f t="shared" si="1"/>
        <v>2689</v>
      </c>
      <c r="K42" s="7"/>
      <c r="L42" s="124">
        <f t="shared" si="2"/>
        <v>-0.763212464261255</v>
      </c>
      <c r="M42" s="27">
        <f t="shared" ca="1" si="3"/>
        <v>4.282965395237261E-6</v>
      </c>
      <c r="N42" s="44"/>
      <c r="O42" s="44"/>
      <c r="P42" s="7"/>
      <c r="Q42" s="28">
        <f t="shared" ca="1" si="4"/>
        <v>3152.2401127854459</v>
      </c>
      <c r="R42" s="27">
        <f t="shared" ca="1" si="5"/>
        <v>2652.0463849047305</v>
      </c>
      <c r="S42" s="7"/>
      <c r="T42" s="28">
        <f t="shared" ca="1" si="6"/>
        <v>-0.76588248221961108</v>
      </c>
      <c r="U42" s="27">
        <f t="shared" ca="1" si="7"/>
        <v>0.64717778190624919</v>
      </c>
      <c r="V42" s="7"/>
      <c r="W42" s="28">
        <f t="shared" ca="1" si="8"/>
        <v>-0.76528199691266141</v>
      </c>
      <c r="X42" s="27">
        <f t="shared" ca="1" si="11"/>
        <v>123.69774219734995</v>
      </c>
      <c r="Y42" s="7"/>
      <c r="Z42" s="28">
        <f t="shared" si="12"/>
        <v>123.85799999999999</v>
      </c>
      <c r="AA42" s="27">
        <f t="shared" si="9"/>
        <v>2.1617299049351364</v>
      </c>
      <c r="AB42" s="7"/>
      <c r="AC42" s="28">
        <f t="shared" ca="1" si="0"/>
        <v>-0.16025780265003675</v>
      </c>
      <c r="AD42" s="27">
        <f t="shared" ca="1" si="10"/>
        <v>2.5114118987445977E-2</v>
      </c>
      <c r="AE42" s="7">
        <v>127</v>
      </c>
    </row>
    <row r="43" spans="1:31" s="26" customFormat="1" x14ac:dyDescent="0.25">
      <c r="A43" s="26">
        <v>23</v>
      </c>
      <c r="B43" s="26">
        <v>622</v>
      </c>
      <c r="C43" s="26">
        <v>14580</v>
      </c>
      <c r="D43" s="26">
        <v>14646</v>
      </c>
      <c r="E43" s="26">
        <v>11712</v>
      </c>
      <c r="F43" s="26">
        <v>11669</v>
      </c>
      <c r="G43" s="27"/>
      <c r="H43" s="7"/>
      <c r="I43" s="28">
        <f t="shared" si="1"/>
        <v>2868</v>
      </c>
      <c r="J43" s="27">
        <f t="shared" si="1"/>
        <v>2977</v>
      </c>
      <c r="K43" s="7"/>
      <c r="L43" s="124">
        <f t="shared" si="2"/>
        <v>-0.69622325958070408</v>
      </c>
      <c r="M43" s="27">
        <f t="shared" ca="1" si="3"/>
        <v>9.2813714655570372E-7</v>
      </c>
      <c r="N43" s="44"/>
      <c r="O43" s="44"/>
      <c r="P43" s="7"/>
      <c r="Q43" s="28">
        <f t="shared" ca="1" si="4"/>
        <v>2872.2401127854459</v>
      </c>
      <c r="R43" s="27">
        <f t="shared" ca="1" si="5"/>
        <v>2940.0463849047305</v>
      </c>
      <c r="S43" s="7"/>
      <c r="T43" s="28">
        <f t="shared" ca="1" si="6"/>
        <v>-0.69785241872549575</v>
      </c>
      <c r="U43" s="27">
        <f t="shared" ca="1" si="7"/>
        <v>0.71745830273345013</v>
      </c>
      <c r="V43" s="7"/>
      <c r="W43" s="28">
        <f t="shared" ca="1" si="8"/>
        <v>-0.6971866583281372</v>
      </c>
      <c r="X43" s="27">
        <f t="shared" ca="1" si="11"/>
        <v>129.2984500478878</v>
      </c>
      <c r="Y43" s="7"/>
      <c r="Z43" s="28">
        <f t="shared" si="12"/>
        <v>129.45599999999999</v>
      </c>
      <c r="AA43" s="27">
        <f t="shared" si="9"/>
        <v>2.2594334364617792</v>
      </c>
      <c r="AB43" s="7"/>
      <c r="AC43" s="28">
        <f t="shared" ca="1" si="0"/>
        <v>-0.15754995211219125</v>
      </c>
      <c r="AD43" s="27">
        <f t="shared" ca="1" si="10"/>
        <v>9.838389254014146E-2</v>
      </c>
      <c r="AE43" s="7">
        <v>126</v>
      </c>
    </row>
    <row r="44" spans="1:31" s="26" customFormat="1" x14ac:dyDescent="0.25">
      <c r="A44" s="26">
        <v>24</v>
      </c>
      <c r="B44" s="26">
        <v>624</v>
      </c>
      <c r="C44" s="26">
        <v>14429</v>
      </c>
      <c r="D44" s="26">
        <v>14780</v>
      </c>
      <c r="E44" s="26">
        <v>11862</v>
      </c>
      <c r="F44" s="26">
        <v>11537</v>
      </c>
      <c r="G44" s="27"/>
      <c r="H44" s="7"/>
      <c r="I44" s="28">
        <f t="shared" si="1"/>
        <v>2567</v>
      </c>
      <c r="J44" s="27">
        <f t="shared" si="1"/>
        <v>3243</v>
      </c>
      <c r="K44" s="7"/>
      <c r="L44" s="124">
        <f t="shared" si="2"/>
        <v>-0.6223461355472798</v>
      </c>
      <c r="M44" s="27">
        <f t="shared" ca="1" si="3"/>
        <v>2.7156116123827544E-6</v>
      </c>
      <c r="N44" s="44"/>
      <c r="O44" s="44"/>
      <c r="P44" s="7"/>
      <c r="Q44" s="28">
        <f t="shared" ca="1" si="4"/>
        <v>2571.2401127854459</v>
      </c>
      <c r="R44" s="27">
        <f t="shared" ca="1" si="5"/>
        <v>3206.0463849047305</v>
      </c>
      <c r="S44" s="7"/>
      <c r="T44" s="28">
        <f t="shared" ca="1" si="6"/>
        <v>-0.6247201004693218</v>
      </c>
      <c r="U44" s="27">
        <f t="shared" ca="1" si="7"/>
        <v>0.78237017266412867</v>
      </c>
      <c r="V44" s="7"/>
      <c r="W44" s="28">
        <f t="shared" ca="1" si="8"/>
        <v>-0.62399404683505677</v>
      </c>
      <c r="X44" s="27">
        <f t="shared" ca="1" si="11"/>
        <v>134.9026962619605</v>
      </c>
      <c r="Y44" s="7"/>
      <c r="Z44" s="28">
        <f t="shared" si="12"/>
        <v>135.072</v>
      </c>
      <c r="AA44" s="27">
        <f t="shared" si="9"/>
        <v>2.3574511272537806</v>
      </c>
      <c r="AB44" s="7"/>
      <c r="AC44" s="28">
        <f t="shared" ca="1" si="0"/>
        <v>-0.1693037380395026</v>
      </c>
      <c r="AD44" s="27">
        <f t="shared" ca="1" si="10"/>
        <v>7.9151987085765541E-2</v>
      </c>
      <c r="AE44" s="7">
        <v>125</v>
      </c>
    </row>
    <row r="45" spans="1:31" s="26" customFormat="1" x14ac:dyDescent="0.25">
      <c r="A45" s="26">
        <v>25</v>
      </c>
      <c r="B45" s="26">
        <v>644</v>
      </c>
      <c r="C45" s="26">
        <v>14265</v>
      </c>
      <c r="D45" s="26">
        <v>14908</v>
      </c>
      <c r="E45" s="26">
        <v>12032</v>
      </c>
      <c r="F45" s="26">
        <v>11408</v>
      </c>
      <c r="G45" s="27"/>
      <c r="H45" s="7"/>
      <c r="I45" s="28">
        <f t="shared" si="1"/>
        <v>2233</v>
      </c>
      <c r="J45" s="27">
        <f t="shared" si="1"/>
        <v>3500</v>
      </c>
      <c r="K45" s="7"/>
      <c r="L45" s="124">
        <f t="shared" si="2"/>
        <v>-0.53984495418059686</v>
      </c>
      <c r="M45" s="27">
        <f t="shared" ca="1" si="3"/>
        <v>8.6476442954609454E-6</v>
      </c>
      <c r="N45" s="44"/>
      <c r="O45" s="44"/>
      <c r="P45" s="7"/>
      <c r="Q45" s="28">
        <f t="shared" ca="1" si="4"/>
        <v>2237.2401127854459</v>
      </c>
      <c r="R45" s="27">
        <f t="shared" ca="1" si="5"/>
        <v>3463.0463849047305</v>
      </c>
      <c r="S45" s="7"/>
      <c r="T45" s="28">
        <f t="shared" ca="1" si="6"/>
        <v>-0.54356995330134139</v>
      </c>
      <c r="U45" s="27">
        <f t="shared" ca="1" si="7"/>
        <v>0.84508577631895732</v>
      </c>
      <c r="V45" s="7"/>
      <c r="W45" s="28">
        <f t="shared" ca="1" si="8"/>
        <v>-0.54278564190551104</v>
      </c>
      <c r="X45" s="27">
        <f t="shared" ca="1" si="11"/>
        <v>140.76545503610964</v>
      </c>
      <c r="Y45" s="7"/>
      <c r="Z45" s="28">
        <f t="shared" si="12"/>
        <v>140.86799999999999</v>
      </c>
      <c r="AA45" s="27">
        <f t="shared" si="9"/>
        <v>2.458610410699372</v>
      </c>
      <c r="AB45" s="7"/>
      <c r="AC45" s="28">
        <f t="shared" ca="1" si="0"/>
        <v>-0.10254496389035239</v>
      </c>
      <c r="AD45" s="27">
        <f t="shared" ca="1" si="10"/>
        <v>8.0888139126415126E-2</v>
      </c>
      <c r="AE45" s="7">
        <v>124</v>
      </c>
    </row>
    <row r="46" spans="1:31" s="26" customFormat="1" x14ac:dyDescent="0.25">
      <c r="A46" s="26">
        <v>26</v>
      </c>
      <c r="B46" s="26">
        <v>633</v>
      </c>
      <c r="C46" s="26">
        <v>14083</v>
      </c>
      <c r="D46" s="26">
        <v>15013</v>
      </c>
      <c r="E46" s="26">
        <v>12214</v>
      </c>
      <c r="F46" s="26">
        <v>11312</v>
      </c>
      <c r="G46" s="27"/>
      <c r="H46" s="7"/>
      <c r="I46" s="28">
        <f t="shared" si="1"/>
        <v>1869</v>
      </c>
      <c r="J46" s="27">
        <f t="shared" si="1"/>
        <v>3701</v>
      </c>
      <c r="K46" s="7"/>
      <c r="L46" s="124">
        <f t="shared" si="2"/>
        <v>-0.45336948866805221</v>
      </c>
      <c r="M46" s="27">
        <f t="shared" ca="1" si="3"/>
        <v>8.6768567526630027E-7</v>
      </c>
      <c r="N46" s="44"/>
      <c r="O46" s="44"/>
      <c r="P46" s="7"/>
      <c r="Q46" s="28">
        <f t="shared" ca="1" si="4"/>
        <v>1873.2401127854459</v>
      </c>
      <c r="R46" s="27">
        <f t="shared" ca="1" si="5"/>
        <v>3664.0463849047305</v>
      </c>
      <c r="S46" s="7"/>
      <c r="T46" s="28">
        <f t="shared" ca="1" si="6"/>
        <v>-0.4551308707589915</v>
      </c>
      <c r="U46" s="27">
        <f t="shared" ca="1" si="7"/>
        <v>0.89413572314627454</v>
      </c>
      <c r="V46" s="7"/>
      <c r="W46" s="28">
        <f t="shared" ca="1" si="8"/>
        <v>-0.45430098513893458</v>
      </c>
      <c r="X46" s="27">
        <f t="shared" ca="1" si="11"/>
        <v>146.54282043305022</v>
      </c>
      <c r="Y46" s="7"/>
      <c r="Z46" s="28">
        <f t="shared" si="12"/>
        <v>146.565</v>
      </c>
      <c r="AA46" s="27">
        <f t="shared" si="9"/>
        <v>2.5580418181854889</v>
      </c>
      <c r="AB46" s="7"/>
      <c r="AC46" s="28">
        <f t="shared" ca="1" si="0"/>
        <v>-2.2179566949773744E-2</v>
      </c>
      <c r="AD46" s="27">
        <f t="shared" ca="1" si="10"/>
        <v>-6.198391679063775E-2</v>
      </c>
      <c r="AE46" s="7">
        <v>123</v>
      </c>
    </row>
    <row r="47" spans="1:31" s="26" customFormat="1" x14ac:dyDescent="0.25">
      <c r="A47" s="26">
        <v>27</v>
      </c>
      <c r="B47" s="26">
        <v>617</v>
      </c>
      <c r="C47" s="26">
        <v>13899</v>
      </c>
      <c r="D47" s="26">
        <v>15085</v>
      </c>
      <c r="E47" s="26">
        <v>12389</v>
      </c>
      <c r="F47" s="26">
        <v>11231</v>
      </c>
      <c r="G47" s="27"/>
      <c r="H47" s="7"/>
      <c r="I47" s="28">
        <f t="shared" si="1"/>
        <v>1510</v>
      </c>
      <c r="J47" s="27">
        <f t="shared" si="1"/>
        <v>3854</v>
      </c>
      <c r="K47" s="7"/>
      <c r="L47" s="124">
        <f t="shared" si="2"/>
        <v>-0.36476328651614481</v>
      </c>
      <c r="M47" s="27">
        <f t="shared" ca="1" si="3"/>
        <v>5.1926525140435398E-6</v>
      </c>
      <c r="N47" s="44"/>
      <c r="O47" s="44"/>
      <c r="P47" s="7"/>
      <c r="Q47" s="28">
        <f t="shared" ca="1" si="4"/>
        <v>1514.2401127854459</v>
      </c>
      <c r="R47" s="27">
        <f t="shared" ca="1" si="5"/>
        <v>3817.0463849047305</v>
      </c>
      <c r="S47" s="7"/>
      <c r="T47" s="28">
        <f t="shared" ca="1" si="6"/>
        <v>-0.36790661077903652</v>
      </c>
      <c r="U47" s="27">
        <f t="shared" ca="1" si="7"/>
        <v>0.93147224983572507</v>
      </c>
      <c r="V47" s="7"/>
      <c r="W47" s="28">
        <f t="shared" ca="1" si="8"/>
        <v>-0.36704202575397865</v>
      </c>
      <c r="X47" s="27">
        <f t="shared" ca="1" si="11"/>
        <v>151.97079219732194</v>
      </c>
      <c r="Y47" s="7"/>
      <c r="Z47" s="28">
        <f t="shared" si="12"/>
        <v>152.11799999999999</v>
      </c>
      <c r="AA47" s="27">
        <f t="shared" si="9"/>
        <v>2.6549599515487339</v>
      </c>
      <c r="AB47" s="7"/>
      <c r="AC47" s="28">
        <f t="shared" ca="1" si="0"/>
        <v>-0.14720780267805367</v>
      </c>
      <c r="AD47" s="27">
        <f t="shared" ca="1" si="10"/>
        <v>9.0186861115938655E-2</v>
      </c>
      <c r="AE47" s="7">
        <v>122</v>
      </c>
    </row>
    <row r="48" spans="1:31" s="26" customFormat="1" x14ac:dyDescent="0.25">
      <c r="A48" s="26">
        <v>28</v>
      </c>
      <c r="B48" s="26">
        <v>622</v>
      </c>
      <c r="C48" s="26">
        <v>13710</v>
      </c>
      <c r="D48" s="26">
        <v>15155</v>
      </c>
      <c r="E48" s="26">
        <v>12585</v>
      </c>
      <c r="F48" s="26">
        <v>11163</v>
      </c>
      <c r="G48" s="27"/>
      <c r="H48" s="7"/>
      <c r="I48" s="28">
        <f t="shared" si="1"/>
        <v>1125</v>
      </c>
      <c r="J48" s="27">
        <f t="shared" si="1"/>
        <v>3992</v>
      </c>
      <c r="K48" s="7"/>
      <c r="L48" s="124">
        <f t="shared" si="2"/>
        <v>-0.27197742408507886</v>
      </c>
      <c r="M48" s="27">
        <f t="shared" ca="1" si="3"/>
        <v>2.2259459983843665E-6</v>
      </c>
      <c r="N48" s="44"/>
      <c r="O48" s="44"/>
      <c r="P48" s="7"/>
      <c r="Q48" s="28">
        <f t="shared" ca="1" si="4"/>
        <v>1129.2401127854459</v>
      </c>
      <c r="R48" s="27">
        <f t="shared" ca="1" si="5"/>
        <v>3955.0463849047305</v>
      </c>
      <c r="S48" s="7"/>
      <c r="T48" s="28">
        <f t="shared" ca="1" si="6"/>
        <v>-0.27436527347462797</v>
      </c>
      <c r="U48" s="27">
        <f t="shared" ca="1" si="7"/>
        <v>0.96514833273209211</v>
      </c>
      <c r="V48" s="7"/>
      <c r="W48" s="28">
        <f t="shared" ca="1" si="8"/>
        <v>-0.27346938453977743</v>
      </c>
      <c r="X48" s="27">
        <f t="shared" ca="1" si="11"/>
        <v>157.65768513373246</v>
      </c>
      <c r="Y48" s="7"/>
      <c r="Z48" s="28">
        <f t="shared" si="12"/>
        <v>157.71600000000001</v>
      </c>
      <c r="AA48" s="27">
        <f t="shared" si="9"/>
        <v>2.7526634830753767</v>
      </c>
      <c r="AB48" s="7"/>
      <c r="AC48" s="28">
        <f t="shared" ca="1" si="0"/>
        <v>-5.8314866267551224E-2</v>
      </c>
      <c r="AD48" s="27">
        <f t="shared" ca="1" si="10"/>
        <v>1.7263914339196162E-2</v>
      </c>
      <c r="AE48" s="7">
        <v>121</v>
      </c>
    </row>
    <row r="49" spans="1:31" s="26" customFormat="1" x14ac:dyDescent="0.25">
      <c r="A49" s="26">
        <v>29</v>
      </c>
      <c r="B49" s="26">
        <v>607</v>
      </c>
      <c r="C49" s="26">
        <v>13509</v>
      </c>
      <c r="D49" s="26">
        <v>15195</v>
      </c>
      <c r="E49" s="26">
        <v>12763</v>
      </c>
      <c r="F49" s="26">
        <v>11113</v>
      </c>
      <c r="G49" s="27"/>
      <c r="H49" s="7"/>
      <c r="I49" s="28">
        <f t="shared" si="1"/>
        <v>746</v>
      </c>
      <c r="J49" s="27">
        <f t="shared" si="1"/>
        <v>4082</v>
      </c>
      <c r="K49" s="7"/>
      <c r="L49" s="124">
        <f t="shared" si="2"/>
        <v>-0.1789227751577829</v>
      </c>
      <c r="M49" s="27">
        <f t="shared" ca="1" si="3"/>
        <v>5.9664421307505079E-6</v>
      </c>
      <c r="N49" s="44"/>
      <c r="O49" s="44"/>
      <c r="P49" s="7"/>
      <c r="Q49" s="28">
        <f t="shared" ca="1" si="4"/>
        <v>750.24011278544606</v>
      </c>
      <c r="R49" s="27">
        <f t="shared" ca="1" si="5"/>
        <v>4045.0463849047305</v>
      </c>
      <c r="S49" s="7"/>
      <c r="T49" s="28">
        <f t="shared" ca="1" si="6"/>
        <v>-0.18228172324509331</v>
      </c>
      <c r="U49" s="27">
        <f t="shared" ca="1" si="7"/>
        <v>0.98711099549059245</v>
      </c>
      <c r="V49" s="7"/>
      <c r="W49" s="28">
        <f t="shared" ca="1" si="8"/>
        <v>-0.18136540532437598</v>
      </c>
      <c r="X49" s="27">
        <f t="shared" ca="1" si="11"/>
        <v>163.06642536217089</v>
      </c>
      <c r="Y49" s="7"/>
      <c r="Z49" s="28">
        <f t="shared" si="12"/>
        <v>163.179</v>
      </c>
      <c r="AA49" s="27">
        <f t="shared" si="9"/>
        <v>2.8480108201118268</v>
      </c>
      <c r="AB49" s="7"/>
      <c r="AC49" s="28">
        <f t="shared" ca="1" si="0"/>
        <v>-0.11257463782911259</v>
      </c>
      <c r="AD49" s="27">
        <f t="shared" ca="1" si="10"/>
        <v>3.5983721212943465E-2</v>
      </c>
      <c r="AE49" s="7">
        <v>120</v>
      </c>
    </row>
    <row r="50" spans="1:31" s="26" customFormat="1" x14ac:dyDescent="0.25">
      <c r="A50" s="26">
        <v>30</v>
      </c>
      <c r="B50" s="26">
        <v>620</v>
      </c>
      <c r="C50" s="26">
        <v>13319</v>
      </c>
      <c r="D50" s="26">
        <v>15214</v>
      </c>
      <c r="E50" s="26">
        <v>12964</v>
      </c>
      <c r="F50" s="26">
        <v>11087</v>
      </c>
      <c r="G50" s="27"/>
      <c r="H50" s="7"/>
      <c r="I50" s="28">
        <f t="shared" si="1"/>
        <v>355</v>
      </c>
      <c r="J50" s="27">
        <f t="shared" si="1"/>
        <v>4127</v>
      </c>
      <c r="K50" s="7"/>
      <c r="L50" s="124">
        <f t="shared" si="2"/>
        <v>-8.220582408150176E-2</v>
      </c>
      <c r="M50" s="27">
        <f t="shared" ca="1" si="3"/>
        <v>1.7224336619543769E-5</v>
      </c>
      <c r="N50" s="44"/>
      <c r="O50" s="44"/>
      <c r="P50" s="7"/>
      <c r="Q50" s="28">
        <f t="shared" ca="1" si="4"/>
        <v>359.240112785446</v>
      </c>
      <c r="R50" s="27">
        <f t="shared" ca="1" si="5"/>
        <v>4090.0463849047305</v>
      </c>
      <c r="S50" s="7"/>
      <c r="T50" s="28">
        <f t="shared" ca="1" si="6"/>
        <v>-8.7282598865810856E-2</v>
      </c>
      <c r="U50" s="27">
        <f t="shared" ca="1" si="7"/>
        <v>0.99809232686984262</v>
      </c>
      <c r="V50" s="7"/>
      <c r="W50" s="28">
        <f t="shared" ca="1" si="8"/>
        <v>-8.635604535506583E-2</v>
      </c>
      <c r="X50" s="27">
        <f t="shared" ca="1" si="11"/>
        <v>168.53248738512821</v>
      </c>
      <c r="Y50" s="7"/>
      <c r="Z50" s="28">
        <f t="shared" si="12"/>
        <v>168.75900000000001</v>
      </c>
      <c r="AA50" s="27">
        <f t="shared" si="9"/>
        <v>2.945400192373111</v>
      </c>
      <c r="AB50" s="7"/>
      <c r="AC50" s="28">
        <f t="shared" ca="1" si="0"/>
        <v>-0.22651261487180818</v>
      </c>
      <c r="AD50" s="27">
        <f t="shared" ca="1" si="10"/>
        <v>7.6088320086199701E-2</v>
      </c>
      <c r="AE50" s="7">
        <v>119</v>
      </c>
    </row>
    <row r="51" spans="1:31" s="26" customFormat="1" x14ac:dyDescent="0.25">
      <c r="A51" s="26">
        <v>31</v>
      </c>
      <c r="B51" s="26">
        <v>627</v>
      </c>
      <c r="C51" s="26">
        <v>13121</v>
      </c>
      <c r="D51" s="26">
        <v>15230</v>
      </c>
      <c r="E51" s="26">
        <v>13171</v>
      </c>
      <c r="F51" s="26">
        <v>11085</v>
      </c>
      <c r="G51" s="27"/>
      <c r="H51" s="7"/>
      <c r="I51" s="28">
        <f t="shared" si="1"/>
        <v>-50</v>
      </c>
      <c r="J51" s="27">
        <f t="shared" si="1"/>
        <v>4145</v>
      </c>
      <c r="K51" s="7"/>
      <c r="L51" s="124">
        <f t="shared" si="2"/>
        <v>1.6389044891016325E-2</v>
      </c>
      <c r="M51" s="27">
        <f t="shared" ca="1" si="3"/>
        <v>1.8838572388896454E-5</v>
      </c>
      <c r="N51" s="44"/>
      <c r="O51" s="44"/>
      <c r="P51" s="7"/>
      <c r="Q51" s="28">
        <f t="shared" ca="1" si="4"/>
        <v>-45.759887214553977</v>
      </c>
      <c r="R51" s="27">
        <f t="shared" ca="1" si="5"/>
        <v>4108.0463849047301</v>
      </c>
      <c r="S51" s="7"/>
      <c r="T51" s="28">
        <f t="shared" ca="1" si="6"/>
        <v>1.1118028688177366E-2</v>
      </c>
      <c r="U51" s="27">
        <f t="shared" ca="1" si="7"/>
        <v>1.0024848594215425</v>
      </c>
      <c r="V51" s="7"/>
      <c r="W51" s="28">
        <f t="shared" ca="1" si="8"/>
        <v>1.2048702463408055E-2</v>
      </c>
      <c r="X51" s="27">
        <f t="shared" ca="1" si="11"/>
        <v>174.16606204322477</v>
      </c>
      <c r="Y51" s="7"/>
      <c r="Z51" s="28">
        <f t="shared" si="12"/>
        <v>174.40200000000002</v>
      </c>
      <c r="AA51" s="27">
        <f t="shared" si="9"/>
        <v>3.0438891220631508</v>
      </c>
      <c r="AB51" s="7"/>
      <c r="AC51" s="28">
        <f t="shared" ca="1" si="0"/>
        <v>-0.23593795677524554</v>
      </c>
      <c r="AD51" s="27">
        <f t="shared" ca="1" si="10"/>
        <v>5.3331787377430828E-2</v>
      </c>
      <c r="AE51" s="7">
        <v>118</v>
      </c>
    </row>
    <row r="52" spans="1:31" s="26" customFormat="1" x14ac:dyDescent="0.25">
      <c r="A52" s="26">
        <v>32</v>
      </c>
      <c r="B52" s="26">
        <v>625</v>
      </c>
      <c r="C52" s="26">
        <v>12908</v>
      </c>
      <c r="D52" s="26">
        <v>15211</v>
      </c>
      <c r="E52" s="26">
        <v>13366</v>
      </c>
      <c r="F52" s="26">
        <v>11088</v>
      </c>
      <c r="G52" s="27"/>
      <c r="H52" s="7"/>
      <c r="I52" s="28">
        <f t="shared" si="1"/>
        <v>-458</v>
      </c>
      <c r="J52" s="27">
        <f t="shared" si="1"/>
        <v>4123</v>
      </c>
      <c r="K52" s="7"/>
      <c r="L52" s="124">
        <f t="shared" si="2"/>
        <v>0.11450899138030117</v>
      </c>
      <c r="M52" s="27">
        <f t="shared" ca="1" si="3"/>
        <v>1.1126955600010636E-5</v>
      </c>
      <c r="N52" s="44"/>
      <c r="O52" s="44"/>
      <c r="P52" s="7"/>
      <c r="Q52" s="28">
        <f t="shared" ca="1" si="4"/>
        <v>-453.759887214554</v>
      </c>
      <c r="R52" s="27">
        <f t="shared" ca="1" si="5"/>
        <v>4086.0463849047305</v>
      </c>
      <c r="S52" s="7"/>
      <c r="T52" s="28">
        <f t="shared" ca="1" si="6"/>
        <v>0.11024754977960255</v>
      </c>
      <c r="U52" s="27">
        <f t="shared" ca="1" si="7"/>
        <v>0.99711620852502036</v>
      </c>
      <c r="V52" s="7"/>
      <c r="W52" s="28">
        <f t="shared" ca="1" si="8"/>
        <v>0.11117328222031575</v>
      </c>
      <c r="X52" s="27">
        <f t="shared" ca="1" si="11"/>
        <v>179.83937359994172</v>
      </c>
      <c r="Y52" s="7"/>
      <c r="Z52" s="28">
        <f t="shared" si="12"/>
        <v>180.02700000000002</v>
      </c>
      <c r="AA52" s="27">
        <f t="shared" si="9"/>
        <v>3.1420638924878324</v>
      </c>
      <c r="AB52" s="7"/>
      <c r="AC52" s="28">
        <f t="shared" ca="1" si="0"/>
        <v>-0.18762640005829212</v>
      </c>
      <c r="AD52" s="27">
        <f t="shared" ca="1" si="10"/>
        <v>3.9838056041077152E-2</v>
      </c>
      <c r="AE52" s="7">
        <v>117</v>
      </c>
    </row>
    <row r="53" spans="1:31" s="26" customFormat="1" x14ac:dyDescent="0.25">
      <c r="A53" s="26">
        <v>33</v>
      </c>
      <c r="B53" s="26">
        <v>629</v>
      </c>
      <c r="C53" s="26">
        <v>12713</v>
      </c>
      <c r="D53" s="26">
        <v>15176</v>
      </c>
      <c r="E53" s="26">
        <v>13575</v>
      </c>
      <c r="F53" s="26">
        <v>11132</v>
      </c>
      <c r="G53" s="27"/>
      <c r="H53" s="7"/>
      <c r="I53" s="28">
        <f t="shared" si="1"/>
        <v>-862</v>
      </c>
      <c r="J53" s="27">
        <f t="shared" si="1"/>
        <v>4044</v>
      </c>
      <c r="K53" s="7"/>
      <c r="L53" s="124">
        <f t="shared" si="2"/>
        <v>0.21213759940455917</v>
      </c>
      <c r="M53" s="27">
        <f t="shared" ca="1" si="3"/>
        <v>7.9778517815349655E-6</v>
      </c>
      <c r="N53" s="44"/>
      <c r="O53" s="44"/>
      <c r="P53" s="7"/>
      <c r="Q53" s="28">
        <f t="shared" ca="1" si="4"/>
        <v>-857.75988721455394</v>
      </c>
      <c r="R53" s="27">
        <f t="shared" ca="1" si="5"/>
        <v>4007.0463849047305</v>
      </c>
      <c r="S53" s="7"/>
      <c r="T53" s="28">
        <f t="shared" ca="1" si="6"/>
        <v>0.20840521282111177</v>
      </c>
      <c r="U53" s="27">
        <f t="shared" ca="1" si="7"/>
        <v>0.97783787121478116</v>
      </c>
      <c r="V53" s="7"/>
      <c r="W53" s="28">
        <f t="shared" ca="1" si="8"/>
        <v>0.20931309028233369</v>
      </c>
      <c r="X53" s="27">
        <f t="shared" ca="1" si="11"/>
        <v>185.55969673435811</v>
      </c>
      <c r="Y53" s="7"/>
      <c r="Z53" s="28">
        <f t="shared" si="12"/>
        <v>185.68800000000002</v>
      </c>
      <c r="AA53" s="27">
        <f t="shared" si="9"/>
        <v>3.2408669814432307</v>
      </c>
      <c r="AB53" s="7"/>
      <c r="AC53" s="28">
        <f t="shared" ca="1" si="0"/>
        <v>-0.12830326564190386</v>
      </c>
      <c r="AD53" s="27">
        <f t="shared" ca="1" si="10"/>
        <v>-8.105772086597085E-2</v>
      </c>
      <c r="AE53" s="7">
        <v>116</v>
      </c>
    </row>
    <row r="54" spans="1:31" s="26" customFormat="1" x14ac:dyDescent="0.25">
      <c r="A54" s="26">
        <v>34</v>
      </c>
      <c r="B54" s="26">
        <v>631</v>
      </c>
      <c r="C54" s="26">
        <v>12516</v>
      </c>
      <c r="D54" s="26">
        <v>15122</v>
      </c>
      <c r="E54" s="26">
        <v>13766</v>
      </c>
      <c r="F54" s="26">
        <v>11182</v>
      </c>
      <c r="G54" s="27"/>
      <c r="H54" s="7"/>
      <c r="I54" s="28">
        <f t="shared" si="1"/>
        <v>-1250</v>
      </c>
      <c r="J54" s="27">
        <f t="shared" si="1"/>
        <v>3940</v>
      </c>
      <c r="K54" s="7"/>
      <c r="L54" s="124">
        <f t="shared" si="2"/>
        <v>0.307992102228618</v>
      </c>
      <c r="M54" s="27">
        <f t="shared" ca="1" si="3"/>
        <v>1.9645296186430372E-5</v>
      </c>
      <c r="N54" s="44"/>
      <c r="O54" s="44"/>
      <c r="P54" s="7"/>
      <c r="Q54" s="28">
        <f t="shared" ca="1" si="4"/>
        <v>-1245.7598872145541</v>
      </c>
      <c r="R54" s="27">
        <f t="shared" ca="1" si="5"/>
        <v>3903.0463849047305</v>
      </c>
      <c r="S54" s="7"/>
      <c r="T54" s="28">
        <f t="shared" ca="1" si="6"/>
        <v>0.30267544366295729</v>
      </c>
      <c r="U54" s="27">
        <f t="shared" ca="1" si="7"/>
        <v>0.95245879424940305</v>
      </c>
      <c r="V54" s="7"/>
      <c r="W54" s="28">
        <f t="shared" ca="1" si="8"/>
        <v>0.30355980077379452</v>
      </c>
      <c r="X54" s="27">
        <f t="shared" ca="1" si="11"/>
        <v>191.15515760980293</v>
      </c>
      <c r="Y54" s="7"/>
      <c r="Z54" s="28">
        <f t="shared" si="12"/>
        <v>191.36700000000002</v>
      </c>
      <c r="AA54" s="27">
        <f t="shared" si="9"/>
        <v>3.3399842296639886</v>
      </c>
      <c r="AB54" s="7"/>
      <c r="AC54" s="28">
        <f t="shared" ca="1" si="0"/>
        <v>-0.21184239019709139</v>
      </c>
      <c r="AD54" s="27">
        <f t="shared" ca="1" si="10"/>
        <v>8.146032804276615E-2</v>
      </c>
      <c r="AE54" s="7">
        <v>115</v>
      </c>
    </row>
    <row r="55" spans="1:31" s="26" customFormat="1" x14ac:dyDescent="0.25">
      <c r="A55" s="26">
        <v>35</v>
      </c>
      <c r="B55" s="26">
        <v>634</v>
      </c>
      <c r="C55" s="26">
        <v>12333</v>
      </c>
      <c r="D55" s="26">
        <v>15058</v>
      </c>
      <c r="E55" s="26">
        <v>13967</v>
      </c>
      <c r="F55" s="26">
        <v>11260</v>
      </c>
      <c r="G55" s="27"/>
      <c r="H55" s="7"/>
      <c r="I55" s="28">
        <f t="shared" si="1"/>
        <v>-1634</v>
      </c>
      <c r="J55" s="27">
        <f t="shared" si="1"/>
        <v>3798</v>
      </c>
      <c r="K55" s="7"/>
      <c r="L55" s="124">
        <f t="shared" si="2"/>
        <v>0.40125097328129095</v>
      </c>
      <c r="M55" s="27">
        <f t="shared" ca="1" si="3"/>
        <v>1.9579999329477103E-5</v>
      </c>
      <c r="N55" s="44"/>
      <c r="O55" s="44"/>
      <c r="P55" s="7"/>
      <c r="Q55" s="28">
        <f t="shared" ca="1" si="4"/>
        <v>-1629.7598872145541</v>
      </c>
      <c r="R55" s="27">
        <f t="shared" ca="1" si="5"/>
        <v>3761.0463849047305</v>
      </c>
      <c r="S55" s="7"/>
      <c r="T55" s="28">
        <f t="shared" ca="1" si="6"/>
        <v>0.39597381645488688</v>
      </c>
      <c r="U55" s="27">
        <f t="shared" ca="1" si="7"/>
        <v>0.91780659300821377</v>
      </c>
      <c r="V55" s="7"/>
      <c r="W55" s="28">
        <f t="shared" ca="1" si="8"/>
        <v>0.39682604397908994</v>
      </c>
      <c r="X55" s="27">
        <f t="shared" ca="1" si="11"/>
        <v>196.8593587696372</v>
      </c>
      <c r="Y55" s="7"/>
      <c r="Z55" s="28">
        <f t="shared" si="12"/>
        <v>197.07300000000001</v>
      </c>
      <c r="AA55" s="27">
        <f t="shared" si="9"/>
        <v>3.4395727167827852</v>
      </c>
      <c r="AB55" s="7"/>
      <c r="AC55" s="28">
        <f t="shared" ca="1" si="0"/>
        <v>-0.21364123036281057</v>
      </c>
      <c r="AD55" s="27">
        <f t="shared" ca="1" si="10"/>
        <v>9.5957285172090678E-2</v>
      </c>
      <c r="AE55" s="7">
        <v>114</v>
      </c>
    </row>
    <row r="56" spans="1:31" s="26" customFormat="1" x14ac:dyDescent="0.25">
      <c r="A56" s="26">
        <v>36</v>
      </c>
      <c r="B56" s="26">
        <v>610</v>
      </c>
      <c r="C56" s="26">
        <v>12149</v>
      </c>
      <c r="D56" s="26">
        <v>14956</v>
      </c>
      <c r="E56" s="26">
        <v>14136</v>
      </c>
      <c r="F56" s="26">
        <v>11342</v>
      </c>
      <c r="G56" s="27"/>
      <c r="H56" s="7"/>
      <c r="I56" s="28">
        <f t="shared" si="1"/>
        <v>-1987</v>
      </c>
      <c r="J56" s="27">
        <f t="shared" si="1"/>
        <v>3614</v>
      </c>
      <c r="K56" s="7"/>
      <c r="L56" s="124">
        <f t="shared" si="2"/>
        <v>0.48723170167047108</v>
      </c>
      <c r="M56" s="27">
        <f t="shared" ca="1" si="3"/>
        <v>2.1910194085732283E-5</v>
      </c>
      <c r="N56" s="44"/>
      <c r="O56" s="44"/>
      <c r="P56" s="7"/>
      <c r="Q56" s="28">
        <f t="shared" ca="1" si="4"/>
        <v>-1982.7598872145541</v>
      </c>
      <c r="R56" s="27">
        <f t="shared" ca="1" si="5"/>
        <v>3577.0463849047305</v>
      </c>
      <c r="S56" s="7"/>
      <c r="T56" s="28">
        <f t="shared" ca="1" si="6"/>
        <v>0.48174028935996799</v>
      </c>
      <c r="U56" s="27">
        <f t="shared" ca="1" si="7"/>
        <v>0.87290514914639095</v>
      </c>
      <c r="V56" s="7"/>
      <c r="W56" s="28">
        <f t="shared" ca="1" si="8"/>
        <v>0.4825508690430711</v>
      </c>
      <c r="X56" s="27">
        <f t="shared" ca="1" si="11"/>
        <v>202.41173164496263</v>
      </c>
      <c r="Y56" s="7"/>
      <c r="Z56" s="28">
        <f t="shared" si="12"/>
        <v>202.56300000000002</v>
      </c>
      <c r="AA56" s="27">
        <f t="shared" si="9"/>
        <v>3.5353912927172737</v>
      </c>
      <c r="AB56" s="7"/>
      <c r="AC56" s="28">
        <f t="shared" ca="1" si="0"/>
        <v>-0.15126835503738789</v>
      </c>
      <c r="AD56" s="27">
        <f t="shared" ca="1" si="10"/>
        <v>7.4457540463583882E-2</v>
      </c>
      <c r="AE56" s="7">
        <v>113</v>
      </c>
    </row>
    <row r="57" spans="1:31" s="26" customFormat="1" x14ac:dyDescent="0.25">
      <c r="A57" s="26">
        <v>37</v>
      </c>
      <c r="B57" s="26">
        <v>607</v>
      </c>
      <c r="C57" s="26">
        <v>11986</v>
      </c>
      <c r="D57" s="26">
        <v>14858</v>
      </c>
      <c r="E57" s="26">
        <v>14309</v>
      </c>
      <c r="F57" s="26">
        <v>11455</v>
      </c>
      <c r="G57" s="27"/>
      <c r="H57" s="7"/>
      <c r="I57" s="28">
        <f t="shared" si="1"/>
        <v>-2323</v>
      </c>
      <c r="J57" s="27">
        <f t="shared" si="1"/>
        <v>3403</v>
      </c>
      <c r="K57" s="7"/>
      <c r="L57" s="124">
        <f t="shared" si="2"/>
        <v>0.56834830957052695</v>
      </c>
      <c r="M57" s="27">
        <f t="shared" ca="1" si="3"/>
        <v>1.7716781644214758E-5</v>
      </c>
      <c r="N57" s="44"/>
      <c r="O57" s="44"/>
      <c r="P57" s="7"/>
      <c r="Q57" s="28">
        <f t="shared" ca="1" si="4"/>
        <v>-2318.7598872145541</v>
      </c>
      <c r="R57" s="27">
        <f t="shared" ca="1" si="5"/>
        <v>3366.0463849047305</v>
      </c>
      <c r="S57" s="7"/>
      <c r="T57" s="28">
        <f t="shared" ca="1" si="6"/>
        <v>0.56337636555290638</v>
      </c>
      <c r="U57" s="27">
        <f t="shared" ca="1" si="7"/>
        <v>0.82141490645701809</v>
      </c>
      <c r="V57" s="7"/>
      <c r="W57" s="28">
        <f t="shared" ca="1" si="8"/>
        <v>0.56413917882366071</v>
      </c>
      <c r="X57" s="27">
        <f t="shared" ca="1" si="11"/>
        <v>207.95833952859925</v>
      </c>
      <c r="Y57" s="7"/>
      <c r="Z57" s="28">
        <f t="shared" si="12"/>
        <v>208.02600000000001</v>
      </c>
      <c r="AA57" s="27">
        <f t="shared" si="9"/>
        <v>3.6307386297537239</v>
      </c>
      <c r="AB57" s="7"/>
      <c r="AC57" s="28">
        <f t="shared" ca="1" si="0"/>
        <v>-6.7660471400756705E-2</v>
      </c>
      <c r="AD57" s="27">
        <f t="shared" ca="1" si="10"/>
        <v>1.851340521946554E-2</v>
      </c>
      <c r="AE57" s="7">
        <v>112</v>
      </c>
    </row>
    <row r="58" spans="1:31" s="26" customFormat="1" x14ac:dyDescent="0.25">
      <c r="A58" s="26">
        <v>38</v>
      </c>
      <c r="B58" s="26">
        <v>630</v>
      </c>
      <c r="C58" s="26">
        <v>11830</v>
      </c>
      <c r="D58" s="26">
        <v>14737</v>
      </c>
      <c r="E58" s="26">
        <v>14475</v>
      </c>
      <c r="F58" s="26">
        <v>11573</v>
      </c>
      <c r="G58" s="27"/>
      <c r="H58" s="7"/>
      <c r="I58" s="28">
        <f t="shared" si="1"/>
        <v>-2645</v>
      </c>
      <c r="J58" s="27">
        <f t="shared" si="1"/>
        <v>3164</v>
      </c>
      <c r="K58" s="7"/>
      <c r="L58" s="124">
        <f t="shared" si="2"/>
        <v>0.64706279073221129</v>
      </c>
      <c r="M58" s="27">
        <f t="shared" ca="1" si="3"/>
        <v>2.2497472943629922E-5</v>
      </c>
      <c r="N58" s="44"/>
      <c r="O58" s="44"/>
      <c r="P58" s="7"/>
      <c r="Q58" s="28">
        <f t="shared" ca="1" si="4"/>
        <v>-2640.7598872145541</v>
      </c>
      <c r="R58" s="27">
        <f t="shared" ca="1" si="5"/>
        <v>3127.0463849047305</v>
      </c>
      <c r="S58" s="7"/>
      <c r="T58" s="28">
        <f t="shared" ca="1" si="6"/>
        <v>0.64161093857113893</v>
      </c>
      <c r="U58" s="27">
        <f t="shared" ca="1" si="7"/>
        <v>0.76309183535388958</v>
      </c>
      <c r="V58" s="7"/>
      <c r="W58" s="28">
        <f t="shared" ca="1" si="8"/>
        <v>0.6423196406245687</v>
      </c>
      <c r="X58" s="27">
        <f t="shared" ca="1" si="11"/>
        <v>213.56589504264491</v>
      </c>
      <c r="Y58" s="7"/>
      <c r="Z58" s="28">
        <f t="shared" si="12"/>
        <v>213.696</v>
      </c>
      <c r="AA58" s="27">
        <f t="shared" si="9"/>
        <v>3.7296987983418024</v>
      </c>
      <c r="AB58" s="7"/>
      <c r="AC58" s="28">
        <f t="shared" ca="1" si="0"/>
        <v>-0.13010495735508698</v>
      </c>
      <c r="AD58" s="27">
        <f t="shared" ca="1" si="10"/>
        <v>6.7862872107809835E-2</v>
      </c>
      <c r="AE58" s="7">
        <v>111</v>
      </c>
    </row>
    <row r="59" spans="1:31" s="26" customFormat="1" x14ac:dyDescent="0.25">
      <c r="A59" s="26">
        <v>39</v>
      </c>
      <c r="B59" s="26">
        <v>621</v>
      </c>
      <c r="C59" s="26">
        <v>11685</v>
      </c>
      <c r="D59" s="26">
        <v>14597</v>
      </c>
      <c r="E59" s="26">
        <v>14623</v>
      </c>
      <c r="F59" s="26">
        <v>11715</v>
      </c>
      <c r="G59" s="27"/>
      <c r="H59" s="7"/>
      <c r="I59" s="28">
        <f t="shared" si="1"/>
        <v>-2938</v>
      </c>
      <c r="J59" s="27">
        <f t="shared" si="1"/>
        <v>2882</v>
      </c>
      <c r="K59" s="7"/>
      <c r="L59" s="124">
        <f t="shared" si="2"/>
        <v>0.71845302253128895</v>
      </c>
      <c r="M59" s="27">
        <f t="shared" ca="1" si="3"/>
        <v>2.5086430178862892E-5</v>
      </c>
      <c r="N59" s="44"/>
      <c r="O59" s="44"/>
      <c r="P59" s="7"/>
      <c r="Q59" s="28">
        <f t="shared" ca="1" si="4"/>
        <v>-2933.7598872145541</v>
      </c>
      <c r="R59" s="27">
        <f t="shared" ca="1" si="5"/>
        <v>2845.0463849047305</v>
      </c>
      <c r="S59" s="7"/>
      <c r="T59" s="28">
        <f t="shared" ca="1" si="6"/>
        <v>0.71279954072748108</v>
      </c>
      <c r="U59" s="27">
        <f t="shared" ca="1" si="7"/>
        <v>0.69427549204392203</v>
      </c>
      <c r="V59" s="7"/>
      <c r="W59" s="28">
        <f t="shared" ca="1" si="8"/>
        <v>0.71344438697069334</v>
      </c>
      <c r="X59" s="27">
        <f t="shared" ca="1" si="11"/>
        <v>219.25761387183707</v>
      </c>
      <c r="Y59" s="7"/>
      <c r="Z59" s="28">
        <f t="shared" si="12"/>
        <v>219.285</v>
      </c>
      <c r="AA59" s="27">
        <f t="shared" si="9"/>
        <v>3.8272452502357655</v>
      </c>
      <c r="AB59" s="7"/>
      <c r="AC59" s="28">
        <f t="shared" ca="1" si="0"/>
        <v>-2.7386128162930845E-2</v>
      </c>
      <c r="AD59" s="27">
        <f t="shared" ca="1" si="10"/>
        <v>7.4652248723509729E-2</v>
      </c>
      <c r="AE59" s="7">
        <v>110</v>
      </c>
    </row>
    <row r="60" spans="1:31" s="26" customFormat="1" x14ac:dyDescent="0.25">
      <c r="A60" s="26">
        <v>40</v>
      </c>
      <c r="B60" s="26">
        <v>623</v>
      </c>
      <c r="C60" s="26">
        <v>11550</v>
      </c>
      <c r="D60" s="26">
        <v>14443</v>
      </c>
      <c r="E60" s="26">
        <v>14754</v>
      </c>
      <c r="F60" s="26">
        <v>11865</v>
      </c>
      <c r="G60" s="27"/>
      <c r="H60" s="7"/>
      <c r="I60" s="28">
        <f t="shared" si="1"/>
        <v>-3204</v>
      </c>
      <c r="J60" s="27">
        <f t="shared" si="1"/>
        <v>2578</v>
      </c>
      <c r="K60" s="7"/>
      <c r="L60" s="124">
        <f t="shared" si="2"/>
        <v>0.78320164504481116</v>
      </c>
      <c r="M60" s="27">
        <f t="shared" ca="1" si="3"/>
        <v>2.7014426667418535E-5</v>
      </c>
      <c r="N60" s="44"/>
      <c r="O60" s="44"/>
      <c r="P60" s="7"/>
      <c r="Q60" s="28">
        <f t="shared" ca="1" si="4"/>
        <v>-3199.7598872145541</v>
      </c>
      <c r="R60" s="27">
        <f t="shared" ca="1" si="5"/>
        <v>2541.0463849047305</v>
      </c>
      <c r="S60" s="7"/>
      <c r="T60" s="28">
        <f t="shared" ca="1" si="6"/>
        <v>0.77742810104689064</v>
      </c>
      <c r="U60" s="27">
        <f t="shared" ca="1" si="7"/>
        <v>0.6200904978374322</v>
      </c>
      <c r="V60" s="7"/>
      <c r="W60" s="28">
        <f t="shared" ca="1" si="8"/>
        <v>0.77800410460077241</v>
      </c>
      <c r="X60" s="27">
        <f t="shared" ca="1" si="11"/>
        <v>224.92166517011628</v>
      </c>
      <c r="Y60" s="7"/>
      <c r="Z60" s="28">
        <f t="shared" si="12"/>
        <v>224.892</v>
      </c>
      <c r="AA60" s="27">
        <f t="shared" si="9"/>
        <v>3.9251058613950875</v>
      </c>
      <c r="AB60" s="7"/>
      <c r="AC60" s="28">
        <f t="shared" ca="1" si="0"/>
        <v>2.9665170116288664E-2</v>
      </c>
      <c r="AD60" s="27">
        <f t="shared" ca="1" si="10"/>
        <v>4.6367493778632252E-2</v>
      </c>
      <c r="AE60" s="7">
        <v>109</v>
      </c>
    </row>
    <row r="61" spans="1:31" s="26" customFormat="1" x14ac:dyDescent="0.25">
      <c r="A61" s="26">
        <v>41</v>
      </c>
      <c r="B61" s="26">
        <v>635</v>
      </c>
      <c r="C61" s="26">
        <v>11422</v>
      </c>
      <c r="D61" s="26">
        <v>14272</v>
      </c>
      <c r="E61" s="26">
        <v>14871</v>
      </c>
      <c r="F61" s="26">
        <v>12029</v>
      </c>
      <c r="G61" s="27"/>
      <c r="H61" s="7"/>
      <c r="I61" s="28">
        <f t="shared" si="1"/>
        <v>-3449</v>
      </c>
      <c r="J61" s="27">
        <f t="shared" si="1"/>
        <v>2243</v>
      </c>
      <c r="K61" s="7"/>
      <c r="L61" s="124">
        <f t="shared" si="2"/>
        <v>0.84147377580957783</v>
      </c>
      <c r="M61" s="27">
        <f t="shared" ca="1" si="3"/>
        <v>1.615423810553548E-5</v>
      </c>
      <c r="N61" s="44"/>
      <c r="O61" s="44"/>
      <c r="P61" s="7"/>
      <c r="Q61" s="28">
        <f t="shared" ca="1" si="4"/>
        <v>-3444.7598872145541</v>
      </c>
      <c r="R61" s="27">
        <f t="shared" ca="1" si="5"/>
        <v>2206.0463849047305</v>
      </c>
      <c r="S61" s="7"/>
      <c r="T61" s="28">
        <f t="shared" ca="1" si="6"/>
        <v>0.83695440660424147</v>
      </c>
      <c r="U61" s="27">
        <f t="shared" ca="1" si="7"/>
        <v>0.53834058645856997</v>
      </c>
      <c r="V61" s="7"/>
      <c r="W61" s="28">
        <f t="shared" ca="1" si="8"/>
        <v>0.83745454228743266</v>
      </c>
      <c r="X61" s="27">
        <f t="shared" ca="1" si="11"/>
        <v>230.74335603992711</v>
      </c>
      <c r="Y61" s="7"/>
      <c r="Z61" s="28">
        <f t="shared" si="12"/>
        <v>230.607</v>
      </c>
      <c r="AA61" s="27">
        <f t="shared" si="9"/>
        <v>4.0248514281465635</v>
      </c>
      <c r="AB61" s="7"/>
      <c r="AC61" s="28">
        <f t="shared" ca="1" si="0"/>
        <v>0.13635603992710799</v>
      </c>
      <c r="AD61" s="27">
        <f t="shared" ca="1" si="10"/>
        <v>7.0657861525091903E-4</v>
      </c>
      <c r="AE61" s="7">
        <v>108</v>
      </c>
    </row>
    <row r="62" spans="1:31" s="26" customFormat="1" x14ac:dyDescent="0.25">
      <c r="A62" s="26">
        <v>42</v>
      </c>
      <c r="B62" s="26">
        <v>640</v>
      </c>
      <c r="C62" s="26">
        <v>11322</v>
      </c>
      <c r="D62" s="26">
        <v>14091</v>
      </c>
      <c r="E62" s="26">
        <v>14976</v>
      </c>
      <c r="F62" s="26">
        <v>12203</v>
      </c>
      <c r="G62" s="27"/>
      <c r="H62" s="7"/>
      <c r="I62" s="28">
        <f t="shared" si="1"/>
        <v>-3654</v>
      </c>
      <c r="J62" s="27">
        <f t="shared" si="1"/>
        <v>1888</v>
      </c>
      <c r="K62" s="7"/>
      <c r="L62" s="124">
        <f t="shared" si="2"/>
        <v>0.89173131305174957</v>
      </c>
      <c r="M62" s="27">
        <f t="shared" ca="1" si="3"/>
        <v>2.0697483668434502E-5</v>
      </c>
      <c r="N62" s="44"/>
      <c r="O62" s="44"/>
      <c r="P62" s="7"/>
      <c r="Q62" s="28">
        <f t="shared" ca="1" si="4"/>
        <v>-3649.7598872145541</v>
      </c>
      <c r="R62" s="27">
        <f t="shared" ca="1" si="5"/>
        <v>1851.0463849047305</v>
      </c>
      <c r="S62" s="7"/>
      <c r="T62" s="28">
        <f t="shared" ca="1" si="6"/>
        <v>0.88676213166243312</v>
      </c>
      <c r="U62" s="27">
        <f t="shared" ca="1" si="7"/>
        <v>0.4517100833555967</v>
      </c>
      <c r="V62" s="7"/>
      <c r="W62" s="28">
        <f t="shared" ca="1" si="8"/>
        <v>0.88718186433037305</v>
      </c>
      <c r="X62" s="27">
        <f t="shared" ca="1" si="11"/>
        <v>236.49447338941468</v>
      </c>
      <c r="Y62" s="7"/>
      <c r="Z62" s="28">
        <f t="shared" si="12"/>
        <v>236.36699999999999</v>
      </c>
      <c r="AA62" s="27">
        <f t="shared" si="9"/>
        <v>4.1253823930614368</v>
      </c>
      <c r="AB62" s="7"/>
      <c r="AC62" s="28">
        <f t="shared" ca="1" si="0"/>
        <v>0.12747338941468911</v>
      </c>
      <c r="AD62" s="27">
        <f t="shared" ca="1" si="10"/>
        <v>5.3550005097463327E-2</v>
      </c>
      <c r="AE62" s="7">
        <v>107</v>
      </c>
    </row>
    <row r="63" spans="1:31" s="26" customFormat="1" x14ac:dyDescent="0.25">
      <c r="A63" s="26">
        <v>43</v>
      </c>
      <c r="B63" s="26">
        <v>624</v>
      </c>
      <c r="C63" s="26">
        <v>11238</v>
      </c>
      <c r="D63" s="26">
        <v>13905</v>
      </c>
      <c r="E63" s="26">
        <v>15058</v>
      </c>
      <c r="F63" s="26">
        <v>12386</v>
      </c>
      <c r="G63" s="27"/>
      <c r="H63" s="7"/>
      <c r="I63" s="28">
        <f t="shared" si="1"/>
        <v>-3820</v>
      </c>
      <c r="J63" s="27">
        <f t="shared" si="1"/>
        <v>1519</v>
      </c>
      <c r="K63" s="7"/>
      <c r="L63" s="124">
        <f t="shared" si="2"/>
        <v>0.9320581782288353</v>
      </c>
      <c r="M63" s="27">
        <f t="shared" ca="1" si="3"/>
        <v>2.1416381003051702E-5</v>
      </c>
      <c r="N63" s="44"/>
      <c r="O63" s="44"/>
      <c r="P63" s="7"/>
      <c r="Q63" s="28">
        <f t="shared" ca="1" si="4"/>
        <v>-3815.7598872145541</v>
      </c>
      <c r="R63" s="27">
        <f t="shared" ca="1" si="5"/>
        <v>1482.0463849047305</v>
      </c>
      <c r="S63" s="7"/>
      <c r="T63" s="28">
        <f t="shared" ca="1" si="6"/>
        <v>0.92709424073394431</v>
      </c>
      <c r="U63" s="27">
        <f t="shared" ca="1" si="7"/>
        <v>0.36166316604574555</v>
      </c>
      <c r="V63" s="7"/>
      <c r="W63" s="28">
        <f t="shared" ca="1" si="8"/>
        <v>0.927430394633738</v>
      </c>
      <c r="X63" s="27">
        <f t="shared" ca="1" si="11"/>
        <v>242.1735430170354</v>
      </c>
      <c r="Y63" s="7"/>
      <c r="Z63" s="28">
        <f t="shared" si="12"/>
        <v>241.983</v>
      </c>
      <c r="AA63" s="27">
        <f t="shared" si="9"/>
        <v>4.2234000838534387</v>
      </c>
      <c r="AB63" s="7"/>
      <c r="AC63" s="28">
        <f t="shared" ca="1" si="0"/>
        <v>0.19054301703539522</v>
      </c>
      <c r="AD63" s="27">
        <f t="shared" ca="1" si="10"/>
        <v>3.8718689787401672E-2</v>
      </c>
      <c r="AE63" s="7">
        <v>106</v>
      </c>
    </row>
    <row r="64" spans="1:31" s="26" customFormat="1" x14ac:dyDescent="0.25">
      <c r="A64" s="26">
        <v>44</v>
      </c>
      <c r="B64" s="26">
        <v>621</v>
      </c>
      <c r="C64" s="26">
        <v>11181</v>
      </c>
      <c r="D64" s="26">
        <v>13728</v>
      </c>
      <c r="E64" s="26">
        <v>15132</v>
      </c>
      <c r="F64" s="26">
        <v>12578</v>
      </c>
      <c r="G64" s="27"/>
      <c r="H64" s="7"/>
      <c r="I64" s="28">
        <f t="shared" si="1"/>
        <v>-3951</v>
      </c>
      <c r="J64" s="27">
        <f t="shared" si="1"/>
        <v>1150</v>
      </c>
      <c r="K64" s="7"/>
      <c r="L64" s="124">
        <f t="shared" si="2"/>
        <v>0.96330054047572755</v>
      </c>
      <c r="M64" s="27">
        <f t="shared" ca="1" si="3"/>
        <v>1.701873654638037E-5</v>
      </c>
      <c r="N64" s="44"/>
      <c r="O64" s="44"/>
      <c r="P64" s="7"/>
      <c r="Q64" s="28">
        <f t="shared" ca="1" si="4"/>
        <v>-3946.7598872145541</v>
      </c>
      <c r="R64" s="27">
        <f t="shared" ca="1" si="5"/>
        <v>1113.0463849047305</v>
      </c>
      <c r="S64" s="7"/>
      <c r="T64" s="28">
        <f t="shared" ca="1" si="6"/>
        <v>0.95892259186869111</v>
      </c>
      <c r="U64" s="27">
        <f t="shared" ca="1" si="7"/>
        <v>0.27161624873589441</v>
      </c>
      <c r="V64" s="7"/>
      <c r="W64" s="28">
        <f t="shared" ca="1" si="8"/>
        <v>0.95917516333583108</v>
      </c>
      <c r="X64" s="27">
        <f t="shared" ca="1" si="11"/>
        <v>247.66656988077216</v>
      </c>
      <c r="Y64" s="7"/>
      <c r="Z64" s="28">
        <f t="shared" si="12"/>
        <v>247.572</v>
      </c>
      <c r="AA64" s="27">
        <f t="shared" si="9"/>
        <v>4.3209465357474013</v>
      </c>
      <c r="AB64" s="7"/>
      <c r="AC64" s="28">
        <f t="shared" ca="1" si="0"/>
        <v>9.4569880772155557E-2</v>
      </c>
      <c r="AD64" s="27">
        <f t="shared" ca="1" si="10"/>
        <v>0.16114354956920351</v>
      </c>
      <c r="AE64" s="7">
        <v>105</v>
      </c>
    </row>
    <row r="65" spans="1:31" s="26" customFormat="1" x14ac:dyDescent="0.25">
      <c r="A65" s="26">
        <v>45</v>
      </c>
      <c r="B65" s="26">
        <v>605</v>
      </c>
      <c r="C65" s="26">
        <v>11139</v>
      </c>
      <c r="D65" s="26">
        <v>13533</v>
      </c>
      <c r="E65" s="26">
        <v>15180</v>
      </c>
      <c r="F65" s="26">
        <v>12772</v>
      </c>
      <c r="G65" s="27"/>
      <c r="H65" s="7"/>
      <c r="I65" s="28">
        <f t="shared" si="1"/>
        <v>-4041</v>
      </c>
      <c r="J65" s="27">
        <f t="shared" si="1"/>
        <v>761</v>
      </c>
      <c r="K65" s="7"/>
      <c r="L65" s="124">
        <f t="shared" si="2"/>
        <v>0.98492411847908323</v>
      </c>
      <c r="M65" s="27">
        <f t="shared" ca="1" si="3"/>
        <v>1.5763017685475098E-5</v>
      </c>
      <c r="N65" s="44"/>
      <c r="O65" s="44"/>
      <c r="P65" s="7"/>
      <c r="Q65" s="28">
        <f t="shared" ca="1" si="4"/>
        <v>-4036.7598872145541</v>
      </c>
      <c r="R65" s="27">
        <f t="shared" ca="1" si="5"/>
        <v>724.04638490473053</v>
      </c>
      <c r="S65" s="7"/>
      <c r="T65" s="28">
        <f t="shared" ca="1" si="6"/>
        <v>0.98078939799179954</v>
      </c>
      <c r="U65" s="27">
        <f t="shared" ca="1" si="7"/>
        <v>0.17668873970193205</v>
      </c>
      <c r="V65" s="7"/>
      <c r="W65" s="28">
        <f t="shared" ca="1" si="8"/>
        <v>0.98095385177702465</v>
      </c>
      <c r="X65" s="27">
        <f t="shared" ca="1" si="11"/>
        <v>253.26687103818188</v>
      </c>
      <c r="Y65" s="7"/>
      <c r="Z65" s="28">
        <f t="shared" si="12"/>
        <v>253.017</v>
      </c>
      <c r="AA65" s="27">
        <f t="shared" si="9"/>
        <v>4.4159797135184924</v>
      </c>
      <c r="AB65" s="7"/>
      <c r="AC65" s="28">
        <f t="shared" ca="1" si="0"/>
        <v>0.24987103818187961</v>
      </c>
      <c r="AD65" s="27">
        <f t="shared" ca="1" si="10"/>
        <v>-5.9233224685158348E-2</v>
      </c>
      <c r="AE65" s="7">
        <v>104</v>
      </c>
    </row>
    <row r="66" spans="1:31" s="26" customFormat="1" x14ac:dyDescent="0.25">
      <c r="A66" s="26">
        <v>46</v>
      </c>
      <c r="B66" s="26">
        <v>619</v>
      </c>
      <c r="C66" s="26">
        <v>11115</v>
      </c>
      <c r="D66" s="26">
        <v>13338</v>
      </c>
      <c r="E66" s="26">
        <v>15207</v>
      </c>
      <c r="F66" s="26">
        <v>12963</v>
      </c>
      <c r="G66" s="27"/>
      <c r="H66" s="7"/>
      <c r="I66" s="28">
        <f t="shared" si="1"/>
        <v>-4092</v>
      </c>
      <c r="J66" s="27">
        <f t="shared" si="1"/>
        <v>375</v>
      </c>
      <c r="K66" s="7"/>
      <c r="L66" s="124">
        <f t="shared" si="2"/>
        <v>0.99783952427611855</v>
      </c>
      <c r="M66" s="27">
        <f t="shared" ca="1" si="3"/>
        <v>2.0994031980800992E-5</v>
      </c>
      <c r="N66" s="44"/>
      <c r="O66" s="44"/>
      <c r="P66" s="7"/>
      <c r="Q66" s="28">
        <f t="shared" ca="1" si="4"/>
        <v>-4087.7598872145541</v>
      </c>
      <c r="R66" s="27">
        <f t="shared" ca="1" si="5"/>
        <v>338.04638490473053</v>
      </c>
      <c r="S66" s="7"/>
      <c r="T66" s="28">
        <f t="shared" ca="1" si="6"/>
        <v>0.99318058812822774</v>
      </c>
      <c r="U66" s="27">
        <f t="shared" ca="1" si="7"/>
        <v>8.2493319426586414E-2</v>
      </c>
      <c r="V66" s="7"/>
      <c r="W66" s="28">
        <f t="shared" ca="1" si="8"/>
        <v>0.99325759979171235</v>
      </c>
      <c r="X66" s="27">
        <f t="shared" ca="1" si="11"/>
        <v>258.72975941078141</v>
      </c>
      <c r="Y66" s="7"/>
      <c r="Z66" s="28">
        <f t="shared" si="12"/>
        <v>258.58800000000002</v>
      </c>
      <c r="AA66" s="27">
        <f t="shared" si="9"/>
        <v>4.5132120061470973</v>
      </c>
      <c r="AB66" s="7"/>
      <c r="AC66" s="28">
        <f t="shared" ca="1" si="0"/>
        <v>0.14175941078138976</v>
      </c>
      <c r="AD66" s="27">
        <f t="shared" ca="1" si="10"/>
        <v>3.1502111795646215E-2</v>
      </c>
      <c r="AE66" s="7">
        <v>103</v>
      </c>
    </row>
    <row r="67" spans="1:31" s="26" customFormat="1" x14ac:dyDescent="0.25">
      <c r="A67" s="26">
        <v>47</v>
      </c>
      <c r="B67" s="26">
        <v>639</v>
      </c>
      <c r="C67" s="26">
        <v>11092</v>
      </c>
      <c r="D67" s="26">
        <v>13127</v>
      </c>
      <c r="E67" s="26">
        <v>15205</v>
      </c>
      <c r="F67" s="26">
        <v>13160</v>
      </c>
      <c r="G67" s="27"/>
      <c r="H67" s="7"/>
      <c r="I67" s="28">
        <f t="shared" si="1"/>
        <v>-4113</v>
      </c>
      <c r="J67" s="27">
        <f t="shared" si="1"/>
        <v>-33</v>
      </c>
      <c r="K67" s="7"/>
      <c r="L67" s="124">
        <f t="shared" si="2"/>
        <v>1.0012749046434475</v>
      </c>
      <c r="M67" s="27">
        <f t="shared" ca="1" si="3"/>
        <v>9.0449323692788157E-6</v>
      </c>
      <c r="N67" s="44"/>
      <c r="O67" s="44"/>
      <c r="P67" s="7"/>
      <c r="Q67" s="28">
        <f t="shared" ca="1" si="4"/>
        <v>-4108.7598872145536</v>
      </c>
      <c r="R67" s="27">
        <f t="shared" ca="1" si="5"/>
        <v>-69.95361509526947</v>
      </c>
      <c r="S67" s="7"/>
      <c r="T67" s="28">
        <f t="shared" ca="1" si="6"/>
        <v>0.99828284289028624</v>
      </c>
      <c r="U67" s="27">
        <f t="shared" ca="1" si="7"/>
        <v>-1.7070751745281533E-2</v>
      </c>
      <c r="V67" s="7"/>
      <c r="W67" s="28">
        <f t="shared" ca="1" si="8"/>
        <v>0.99826742523881662</v>
      </c>
      <c r="X67" s="27">
        <f t="shared" ca="1" si="11"/>
        <v>264.4571506268951</v>
      </c>
      <c r="Y67" s="7"/>
      <c r="Z67" s="28">
        <f t="shared" si="12"/>
        <v>264.339</v>
      </c>
      <c r="AA67" s="27">
        <f t="shared" si="9"/>
        <v>4.6135858914292909</v>
      </c>
      <c r="AB67" s="7"/>
      <c r="AC67" s="28">
        <f t="shared" ca="1" si="0"/>
        <v>0.11815062689510114</v>
      </c>
      <c r="AD67" s="27">
        <f t="shared" ca="1" si="10"/>
        <v>8.8670214004309855E-2</v>
      </c>
      <c r="AE67" s="7">
        <v>102</v>
      </c>
    </row>
    <row r="68" spans="1:31" s="26" customFormat="1" x14ac:dyDescent="0.25">
      <c r="A68" s="26">
        <v>48</v>
      </c>
      <c r="B68" s="26">
        <v>632</v>
      </c>
      <c r="C68" s="26">
        <v>11114</v>
      </c>
      <c r="D68" s="26">
        <v>12930</v>
      </c>
      <c r="E68" s="26">
        <v>15205</v>
      </c>
      <c r="F68" s="26">
        <v>13373</v>
      </c>
      <c r="G68" s="27"/>
      <c r="H68" s="7"/>
      <c r="I68" s="28">
        <f t="shared" si="1"/>
        <v>-4091</v>
      </c>
      <c r="J68" s="27">
        <f t="shared" si="1"/>
        <v>-443</v>
      </c>
      <c r="K68" s="7"/>
      <c r="L68" s="124">
        <f t="shared" si="2"/>
        <v>0.99474953648706532</v>
      </c>
      <c r="M68" s="27">
        <f t="shared" ca="1" si="3"/>
        <v>3.6872349996176997E-6</v>
      </c>
      <c r="N68" s="44"/>
      <c r="O68" s="44"/>
      <c r="P68" s="7"/>
      <c r="Q68" s="28">
        <f t="shared" ca="1" si="4"/>
        <v>-4086.7598872145541</v>
      </c>
      <c r="R68" s="27">
        <f t="shared" ca="1" si="5"/>
        <v>-479.95361509526947</v>
      </c>
      <c r="S68" s="7"/>
      <c r="T68" s="28">
        <f t="shared" ca="1" si="6"/>
        <v>0.99293762361574878</v>
      </c>
      <c r="U68" s="27">
        <f t="shared" ca="1" si="7"/>
        <v>-0.11712288208956059</v>
      </c>
      <c r="V68" s="7"/>
      <c r="W68" s="28">
        <f t="shared" ca="1" si="8"/>
        <v>0.99282931905156024</v>
      </c>
      <c r="X68" s="27">
        <f t="shared" ca="1" si="11"/>
        <v>270.20548534645491</v>
      </c>
      <c r="Y68" s="7"/>
      <c r="Z68" s="28">
        <f t="shared" si="12"/>
        <v>270.02699999999999</v>
      </c>
      <c r="AA68" s="27">
        <f t="shared" si="9"/>
        <v>4.712860219282728</v>
      </c>
      <c r="AB68" s="7"/>
      <c r="AC68" s="28">
        <f t="shared" ca="1" si="0"/>
        <v>0.17848534645492009</v>
      </c>
      <c r="AD68" s="27">
        <f t="shared" ca="1" si="10"/>
        <v>-6.6050620348448774E-2</v>
      </c>
      <c r="AE68" s="7">
        <v>101</v>
      </c>
    </row>
    <row r="69" spans="1:31" s="26" customFormat="1" x14ac:dyDescent="0.25">
      <c r="A69" s="26">
        <v>49</v>
      </c>
      <c r="B69" s="26">
        <v>623</v>
      </c>
      <c r="C69" s="26">
        <v>11148</v>
      </c>
      <c r="D69" s="26">
        <v>12738</v>
      </c>
      <c r="E69" s="26">
        <v>15172</v>
      </c>
      <c r="F69" s="26">
        <v>13563</v>
      </c>
      <c r="G69" s="27"/>
      <c r="H69" s="7"/>
      <c r="I69" s="28">
        <f t="shared" si="1"/>
        <v>-4024</v>
      </c>
      <c r="J69" s="27">
        <f t="shared" si="1"/>
        <v>-825</v>
      </c>
      <c r="K69" s="7"/>
      <c r="L69" s="124">
        <f t="shared" si="2"/>
        <v>0.97872068450889316</v>
      </c>
      <c r="M69" s="27">
        <f t="shared" ca="1" si="3"/>
        <v>5.0919550734852953E-6</v>
      </c>
      <c r="N69" s="44"/>
      <c r="O69" s="44"/>
      <c r="P69" s="7"/>
      <c r="Q69" s="28">
        <f t="shared" ca="1" si="4"/>
        <v>-4019.7598872145541</v>
      </c>
      <c r="R69" s="27">
        <f t="shared" ca="1" si="5"/>
        <v>-861.95361509526947</v>
      </c>
      <c r="S69" s="7"/>
      <c r="T69" s="28">
        <f t="shared" ca="1" si="6"/>
        <v>0.97665900127965688</v>
      </c>
      <c r="U69" s="27">
        <f t="shared" ca="1" si="7"/>
        <v>-0.21034218402008401</v>
      </c>
      <c r="V69" s="7"/>
      <c r="W69" s="28">
        <f t="shared" ca="1" si="8"/>
        <v>0.9764641484304124</v>
      </c>
      <c r="X69" s="27">
        <f t="shared" ca="1" si="11"/>
        <v>275.63391267867019</v>
      </c>
      <c r="Y69" s="7"/>
      <c r="Z69" s="28">
        <f t="shared" si="12"/>
        <v>275.63400000000001</v>
      </c>
      <c r="AA69" s="27">
        <f t="shared" si="9"/>
        <v>4.8107208304420501</v>
      </c>
      <c r="AB69" s="7"/>
      <c r="AC69" s="28">
        <f t="shared" ca="1" si="0"/>
        <v>-8.7321329829137539E-5</v>
      </c>
      <c r="AD69" s="27">
        <f t="shared" ca="1" si="10"/>
        <v>7.0440968845502994E-2</v>
      </c>
      <c r="AE69" s="7">
        <v>100</v>
      </c>
    </row>
    <row r="70" spans="1:31" s="26" customFormat="1" x14ac:dyDescent="0.25">
      <c r="A70" s="26">
        <v>50</v>
      </c>
      <c r="B70" s="26">
        <v>637</v>
      </c>
      <c r="C70" s="26">
        <v>11202</v>
      </c>
      <c r="D70" s="26">
        <v>12535</v>
      </c>
      <c r="E70" s="26">
        <v>15115</v>
      </c>
      <c r="F70" s="26">
        <v>13756</v>
      </c>
      <c r="G70" s="27"/>
      <c r="H70" s="7"/>
      <c r="I70" s="28">
        <f t="shared" si="1"/>
        <v>-3913</v>
      </c>
      <c r="J70" s="27">
        <f t="shared" si="1"/>
        <v>-1221</v>
      </c>
      <c r="K70" s="7"/>
      <c r="L70" s="124">
        <f t="shared" si="2"/>
        <v>0.95264129766757166</v>
      </c>
      <c r="M70" s="27">
        <f t="shared" ca="1" si="3"/>
        <v>1.0471273277681212E-5</v>
      </c>
      <c r="N70" s="44"/>
      <c r="O70" s="44"/>
      <c r="P70" s="7"/>
      <c r="Q70" s="28">
        <f t="shared" ca="1" si="4"/>
        <v>-3908.7598872145541</v>
      </c>
      <c r="R70" s="27">
        <f t="shared" ca="1" si="5"/>
        <v>-1257.9536150952695</v>
      </c>
      <c r="S70" s="7"/>
      <c r="T70" s="28">
        <f t="shared" ca="1" si="6"/>
        <v>0.94968994039448973</v>
      </c>
      <c r="U70" s="27">
        <f t="shared" ca="1" si="7"/>
        <v>-0.30697790015748522</v>
      </c>
      <c r="V70" s="7"/>
      <c r="W70" s="28">
        <f t="shared" ca="1" si="8"/>
        <v>0.94940536298379308</v>
      </c>
      <c r="X70" s="27">
        <f t="shared" ca="1" si="11"/>
        <v>281.39540695876224</v>
      </c>
      <c r="Y70" s="7"/>
      <c r="Z70" s="28">
        <f t="shared" si="12"/>
        <v>281.36700000000002</v>
      </c>
      <c r="AA70" s="27">
        <f t="shared" si="9"/>
        <v>4.9107805564588851</v>
      </c>
      <c r="AB70" s="7"/>
      <c r="AC70" s="28">
        <f t="shared" ca="1" si="0"/>
        <v>2.8406958762218437E-2</v>
      </c>
      <c r="AD70" s="27">
        <f t="shared" ca="1" si="10"/>
        <v>0.15202502043757704</v>
      </c>
      <c r="AE70" s="7">
        <v>99</v>
      </c>
    </row>
    <row r="71" spans="1:31" s="26" customFormat="1" x14ac:dyDescent="0.25">
      <c r="A71" s="26">
        <v>51</v>
      </c>
      <c r="B71" s="26">
        <v>635</v>
      </c>
      <c r="C71" s="26">
        <v>11275</v>
      </c>
      <c r="D71" s="26">
        <v>12347</v>
      </c>
      <c r="E71" s="26">
        <v>15050</v>
      </c>
      <c r="F71" s="26">
        <v>13954</v>
      </c>
      <c r="G71" s="27"/>
      <c r="H71" s="7"/>
      <c r="I71" s="28">
        <f t="shared" si="1"/>
        <v>-3775</v>
      </c>
      <c r="J71" s="27">
        <f t="shared" si="1"/>
        <v>-1607</v>
      </c>
      <c r="K71" s="7"/>
      <c r="L71" s="124">
        <f t="shared" si="2"/>
        <v>0.91714996273004334</v>
      </c>
      <c r="M71" s="27">
        <f t="shared" ca="1" si="3"/>
        <v>1.8527684651122648E-6</v>
      </c>
      <c r="N71" s="44"/>
      <c r="O71" s="44"/>
      <c r="P71" s="7"/>
      <c r="Q71" s="28">
        <f t="shared" ca="1" si="4"/>
        <v>-3770.7598872145541</v>
      </c>
      <c r="R71" s="27">
        <f t="shared" ca="1" si="5"/>
        <v>-1643.9536150952695</v>
      </c>
      <c r="S71" s="7"/>
      <c r="T71" s="28">
        <f t="shared" ca="1" si="6"/>
        <v>0.91616083767239009</v>
      </c>
      <c r="U71" s="27">
        <f t="shared" ca="1" si="7"/>
        <v>-0.40117332043283088</v>
      </c>
      <c r="V71" s="7"/>
      <c r="W71" s="28">
        <f t="shared" ca="1" si="8"/>
        <v>0.91578879835161131</v>
      </c>
      <c r="X71" s="27">
        <f t="shared" ca="1" si="11"/>
        <v>287.13392077588242</v>
      </c>
      <c r="Y71" s="7"/>
      <c r="Z71" s="28">
        <f t="shared" si="12"/>
        <v>287.08199999999999</v>
      </c>
      <c r="AA71" s="27">
        <f t="shared" si="9"/>
        <v>5.0105261232103606</v>
      </c>
      <c r="AB71" s="7"/>
      <c r="AC71" s="28">
        <f t="shared" ca="1" si="0"/>
        <v>5.1920775882422276E-2</v>
      </c>
      <c r="AD71" s="27">
        <f t="shared" ca="1" si="10"/>
        <v>-3.384089980789895E-2</v>
      </c>
      <c r="AE71" s="7">
        <v>98</v>
      </c>
    </row>
    <row r="72" spans="1:31" s="26" customFormat="1" x14ac:dyDescent="0.25">
      <c r="A72" s="26">
        <v>52</v>
      </c>
      <c r="B72" s="26">
        <v>613</v>
      </c>
      <c r="C72" s="26">
        <v>11360</v>
      </c>
      <c r="D72" s="26">
        <v>12166</v>
      </c>
      <c r="E72" s="26">
        <v>14955</v>
      </c>
      <c r="F72" s="26">
        <v>14118</v>
      </c>
      <c r="G72" s="27"/>
      <c r="H72" s="7"/>
      <c r="I72" s="28">
        <f t="shared" si="1"/>
        <v>-3595</v>
      </c>
      <c r="J72" s="27">
        <f t="shared" si="1"/>
        <v>-1952</v>
      </c>
      <c r="K72" s="7"/>
      <c r="L72" s="124">
        <f t="shared" si="2"/>
        <v>0.87422680541188258</v>
      </c>
      <c r="M72" s="27">
        <f t="shared" ca="1" si="3"/>
        <v>5.0615872298632097E-6</v>
      </c>
      <c r="N72" s="44"/>
      <c r="O72" s="44"/>
      <c r="P72" s="7"/>
      <c r="Q72" s="28">
        <f t="shared" ca="1" si="4"/>
        <v>-3590.7598872145541</v>
      </c>
      <c r="R72" s="27">
        <f t="shared" ca="1" si="5"/>
        <v>-1988.9536150952695</v>
      </c>
      <c r="S72" s="7"/>
      <c r="T72" s="28">
        <f t="shared" ca="1" si="6"/>
        <v>0.87242722542617301</v>
      </c>
      <c r="U72" s="27">
        <f t="shared" ca="1" si="7"/>
        <v>-0.48536352767374863</v>
      </c>
      <c r="V72" s="7"/>
      <c r="W72" s="28">
        <f t="shared" ca="1" si="8"/>
        <v>0.87197700825883451</v>
      </c>
      <c r="X72" s="27">
        <f t="shared" ca="1" si="11"/>
        <v>292.57883862934341</v>
      </c>
      <c r="Y72" s="7"/>
      <c r="Z72" s="28">
        <f t="shared" si="12"/>
        <v>292.59899999999999</v>
      </c>
      <c r="AA72" s="27">
        <f t="shared" si="9"/>
        <v>5.1068159380428879</v>
      </c>
      <c r="AB72" s="7"/>
      <c r="AC72" s="28">
        <f t="shared" ca="1" si="0"/>
        <v>-2.0161370656580857E-2</v>
      </c>
      <c r="AD72" s="27">
        <f t="shared" ca="1" si="10"/>
        <v>-8.9584774830768765E-3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11461</v>
      </c>
      <c r="D73" s="26">
        <v>12001</v>
      </c>
      <c r="E73" s="26">
        <v>14854</v>
      </c>
      <c r="F73" s="26">
        <v>14284</v>
      </c>
      <c r="G73" s="27"/>
      <c r="H73" s="7"/>
      <c r="I73" s="28">
        <f t="shared" si="1"/>
        <v>-3393</v>
      </c>
      <c r="J73" s="27">
        <f t="shared" si="1"/>
        <v>-2283</v>
      </c>
      <c r="K73" s="7"/>
      <c r="L73" s="124">
        <f t="shared" si="2"/>
        <v>0.82328641980686512</v>
      </c>
      <c r="M73" s="27">
        <f t="shared" ca="1" si="3"/>
        <v>2.1460199780247655E-7</v>
      </c>
      <c r="N73" s="44"/>
      <c r="O73" s="44"/>
      <c r="P73" s="7"/>
      <c r="Q73" s="28">
        <f t="shared" ca="1" si="4"/>
        <v>-3388.7598872145541</v>
      </c>
      <c r="R73" s="27">
        <f t="shared" ca="1" si="5"/>
        <v>-2319.9536150952695</v>
      </c>
      <c r="S73" s="7"/>
      <c r="T73" s="28">
        <f t="shared" ca="1" si="6"/>
        <v>0.82334839390541847</v>
      </c>
      <c r="U73" s="27">
        <f t="shared" ca="1" si="7"/>
        <v>-0.56613732070778855</v>
      </c>
      <c r="V73" s="7"/>
      <c r="W73" s="28">
        <f t="shared" ca="1" si="8"/>
        <v>0.82282316825770152</v>
      </c>
      <c r="X73" s="27">
        <f t="shared" ca="1" si="11"/>
        <v>298.00709143632184</v>
      </c>
      <c r="Y73" s="7"/>
      <c r="Z73" s="28">
        <f t="shared" si="12"/>
        <v>298.10699999999997</v>
      </c>
      <c r="AA73" s="27">
        <f t="shared" si="9"/>
        <v>5.2029486732427355</v>
      </c>
      <c r="AB73" s="7"/>
      <c r="AC73" s="28">
        <f t="shared" ca="1" si="0"/>
        <v>-9.9908563678127393E-2</v>
      </c>
      <c r="AD73" s="27">
        <f t="shared" ca="1" si="10"/>
        <v>0.15325019459226041</v>
      </c>
      <c r="AE73" s="7">
        <v>96</v>
      </c>
    </row>
    <row r="74" spans="1:31" s="26" customFormat="1" x14ac:dyDescent="0.25">
      <c r="A74" s="26">
        <v>54</v>
      </c>
      <c r="B74" s="26">
        <v>632</v>
      </c>
      <c r="C74" s="26">
        <v>11589</v>
      </c>
      <c r="D74" s="26">
        <v>11844</v>
      </c>
      <c r="E74" s="26">
        <v>14734</v>
      </c>
      <c r="F74" s="26">
        <v>14457</v>
      </c>
      <c r="G74" s="27"/>
      <c r="H74" s="7"/>
      <c r="I74" s="28">
        <f t="shared" si="1"/>
        <v>-3145</v>
      </c>
      <c r="J74" s="27">
        <f t="shared" si="1"/>
        <v>-2613</v>
      </c>
      <c r="K74" s="7"/>
      <c r="L74" s="124">
        <f t="shared" si="2"/>
        <v>0.76270045785484863</v>
      </c>
      <c r="M74" s="27">
        <f t="shared" ca="1" si="3"/>
        <v>4.2963108315715405E-8</v>
      </c>
      <c r="N74" s="44"/>
      <c r="O74" s="44"/>
      <c r="P74" s="7"/>
      <c r="Q74" s="28">
        <f t="shared" ca="1" si="4"/>
        <v>-3140.7598872145541</v>
      </c>
      <c r="R74" s="27">
        <f t="shared" ca="1" si="5"/>
        <v>-2649.9536150952695</v>
      </c>
      <c r="S74" s="7"/>
      <c r="T74" s="28">
        <f t="shared" ca="1" si="6"/>
        <v>0.76309319481063054</v>
      </c>
      <c r="U74" s="27">
        <f t="shared" ca="1" si="7"/>
        <v>-0.64666708415562291</v>
      </c>
      <c r="V74" s="7"/>
      <c r="W74" s="28">
        <f t="shared" ca="1" si="8"/>
        <v>0.76249318241415265</v>
      </c>
      <c r="X74" s="27">
        <f t="shared" ca="1" si="11"/>
        <v>303.77859594740607</v>
      </c>
      <c r="Y74" s="7"/>
      <c r="Z74" s="28">
        <f t="shared" si="12"/>
        <v>303.79499999999996</v>
      </c>
      <c r="AA74" s="27">
        <f t="shared" si="9"/>
        <v>5.3022230010961726</v>
      </c>
      <c r="AB74" s="7"/>
      <c r="AC74" s="28">
        <f t="shared" ca="1" si="0"/>
        <v>-1.6404052593884444E-2</v>
      </c>
      <c r="AD74" s="27">
        <f t="shared" ca="1" si="10"/>
        <v>-2.1313519664545311E-2</v>
      </c>
      <c r="AE74" s="7">
        <v>95</v>
      </c>
    </row>
    <row r="75" spans="1:31" s="26" customFormat="1" x14ac:dyDescent="0.25">
      <c r="A75" s="26">
        <v>55</v>
      </c>
      <c r="B75" s="26">
        <v>621</v>
      </c>
      <c r="C75" s="26">
        <v>11735</v>
      </c>
      <c r="D75" s="26">
        <v>11702</v>
      </c>
      <c r="E75" s="26">
        <v>14603</v>
      </c>
      <c r="F75" s="26">
        <v>14609</v>
      </c>
      <c r="G75" s="27"/>
      <c r="H75" s="7"/>
      <c r="I75" s="28">
        <f t="shared" si="1"/>
        <v>-2868</v>
      </c>
      <c r="J75" s="27">
        <f t="shared" si="1"/>
        <v>-2907</v>
      </c>
      <c r="K75" s="7"/>
      <c r="L75" s="124">
        <f t="shared" si="2"/>
        <v>0.69584252592910778</v>
      </c>
      <c r="M75" s="27">
        <f t="shared" ca="1" si="3"/>
        <v>5.1430058682355785E-7</v>
      </c>
      <c r="N75" s="44"/>
      <c r="O75" s="44"/>
      <c r="P75" s="7"/>
      <c r="Q75" s="28">
        <f t="shared" ca="1" si="4"/>
        <v>-2863.7598872145541</v>
      </c>
      <c r="R75" s="27">
        <f t="shared" ca="1" si="5"/>
        <v>-2943.9536150952695</v>
      </c>
      <c r="S75" s="7"/>
      <c r="T75" s="28">
        <f t="shared" ca="1" si="6"/>
        <v>0.6957920248539522</v>
      </c>
      <c r="U75" s="27">
        <f t="shared" ca="1" si="7"/>
        <v>-0.71841178250005722</v>
      </c>
      <c r="V75" s="7"/>
      <c r="W75" s="28">
        <f t="shared" ca="1" si="8"/>
        <v>0.69512537839420052</v>
      </c>
      <c r="X75" s="27">
        <f t="shared" ca="1" si="11"/>
        <v>309.42126344974781</v>
      </c>
      <c r="Y75" s="7"/>
      <c r="Z75" s="28">
        <f t="shared" si="12"/>
        <v>309.38399999999996</v>
      </c>
      <c r="AA75" s="27">
        <f t="shared" si="9"/>
        <v>5.3997694529901352</v>
      </c>
      <c r="AB75" s="7"/>
      <c r="AC75" s="28">
        <f t="shared" ca="1" si="0"/>
        <v>3.7263449747854338E-2</v>
      </c>
      <c r="AD75" s="27">
        <f t="shared" ca="1" si="10"/>
        <v>-4.0402568349122703E-2</v>
      </c>
      <c r="AE75" s="7">
        <v>94</v>
      </c>
    </row>
    <row r="76" spans="1:31" s="26" customFormat="1" x14ac:dyDescent="0.25">
      <c r="A76" s="26">
        <v>56</v>
      </c>
      <c r="B76" s="26">
        <v>634</v>
      </c>
      <c r="C76" s="26">
        <v>11885</v>
      </c>
      <c r="D76" s="26">
        <v>11568</v>
      </c>
      <c r="E76" s="26">
        <v>14446</v>
      </c>
      <c r="F76" s="26">
        <v>14745</v>
      </c>
      <c r="G76" s="27"/>
      <c r="H76" s="7"/>
      <c r="I76" s="28">
        <f t="shared" si="1"/>
        <v>-2561</v>
      </c>
      <c r="J76" s="27">
        <f t="shared" si="1"/>
        <v>-3177</v>
      </c>
      <c r="K76" s="7"/>
      <c r="L76" s="124">
        <f t="shared" si="2"/>
        <v>0.62075782008186842</v>
      </c>
      <c r="M76" s="27">
        <f t="shared" ca="1" si="3"/>
        <v>8.0512402647043071E-8</v>
      </c>
      <c r="N76" s="44"/>
      <c r="O76" s="44"/>
      <c r="P76" s="7"/>
      <c r="Q76" s="28">
        <f t="shared" ca="1" si="4"/>
        <v>-2556.7598872145541</v>
      </c>
      <c r="R76" s="27">
        <f t="shared" ca="1" si="5"/>
        <v>-3213.9536150952695</v>
      </c>
      <c r="S76" s="7"/>
      <c r="T76" s="28">
        <f t="shared" ca="1" si="6"/>
        <v>0.62120191952290438</v>
      </c>
      <c r="U76" s="27">
        <f t="shared" ca="1" si="7"/>
        <v>-0.78429977077555801</v>
      </c>
      <c r="V76" s="7"/>
      <c r="W76" s="28">
        <f t="shared" ca="1" si="8"/>
        <v>0.62047407300673452</v>
      </c>
      <c r="X76" s="27">
        <f t="shared" ca="1" si="11"/>
        <v>315.1292927943623</v>
      </c>
      <c r="Y76" s="7"/>
      <c r="Z76" s="28">
        <f t="shared" si="12"/>
        <v>315.08999999999997</v>
      </c>
      <c r="AA76" s="27">
        <f t="shared" si="9"/>
        <v>5.4993579401089319</v>
      </c>
      <c r="AB76" s="7"/>
      <c r="AC76" s="28">
        <f t="shared" ca="1" si="0"/>
        <v>3.9292794362324912E-2</v>
      </c>
      <c r="AD76" s="27">
        <f t="shared" ca="1" si="10"/>
        <v>6.8322286017519218E-4</v>
      </c>
      <c r="AE76" s="7">
        <v>93</v>
      </c>
    </row>
    <row r="77" spans="1:31" s="26" customFormat="1" x14ac:dyDescent="0.25">
      <c r="A77" s="26">
        <v>57</v>
      </c>
      <c r="B77" s="26">
        <v>633</v>
      </c>
      <c r="C77" s="26">
        <v>12045</v>
      </c>
      <c r="D77" s="26">
        <v>11440</v>
      </c>
      <c r="E77" s="26">
        <v>14281</v>
      </c>
      <c r="F77" s="26">
        <v>14855</v>
      </c>
      <c r="G77" s="27"/>
      <c r="H77" s="7"/>
      <c r="I77" s="28">
        <f t="shared" si="1"/>
        <v>-2236</v>
      </c>
      <c r="J77" s="27">
        <f t="shared" si="1"/>
        <v>-3415</v>
      </c>
      <c r="K77" s="7"/>
      <c r="L77" s="124">
        <f t="shared" si="2"/>
        <v>0.53964751853479598</v>
      </c>
      <c r="M77" s="27">
        <f t="shared" ca="1" si="3"/>
        <v>3.2729712780930538E-6</v>
      </c>
      <c r="N77" s="44"/>
      <c r="O77" s="44"/>
      <c r="P77" s="7"/>
      <c r="Q77" s="28">
        <f t="shared" ca="1" si="4"/>
        <v>-2231.7598872145541</v>
      </c>
      <c r="R77" s="27">
        <f t="shared" ca="1" si="5"/>
        <v>-3451.9536150952695</v>
      </c>
      <c r="S77" s="7"/>
      <c r="T77" s="28">
        <f t="shared" ca="1" si="6"/>
        <v>0.54223845296723483</v>
      </c>
      <c r="U77" s="27">
        <f t="shared" ca="1" si="7"/>
        <v>-0.84237881229248102</v>
      </c>
      <c r="V77" s="7"/>
      <c r="W77" s="28">
        <f t="shared" ca="1" si="8"/>
        <v>0.54145665404052601</v>
      </c>
      <c r="X77" s="27">
        <f t="shared" ca="1" si="11"/>
        <v>320.74573360537897</v>
      </c>
      <c r="Y77" s="7"/>
      <c r="Z77" s="28">
        <f t="shared" si="12"/>
        <v>320.78699999999998</v>
      </c>
      <c r="AA77" s="27">
        <f t="shared" si="9"/>
        <v>5.5987893475950496</v>
      </c>
      <c r="AB77" s="7"/>
      <c r="AC77" s="28">
        <f t="shared" ca="1" si="0"/>
        <v>-4.1266394621004565E-2</v>
      </c>
      <c r="AD77" s="27">
        <f t="shared" ca="1" si="10"/>
        <v>-2.319244041359525E-3</v>
      </c>
      <c r="AE77" s="7">
        <v>92</v>
      </c>
    </row>
    <row r="78" spans="1:31" s="26" customFormat="1" x14ac:dyDescent="0.25">
      <c r="A78" s="26">
        <v>58</v>
      </c>
      <c r="B78" s="26">
        <v>646</v>
      </c>
      <c r="C78" s="26">
        <v>12231</v>
      </c>
      <c r="D78" s="26">
        <v>11344</v>
      </c>
      <c r="E78" s="26">
        <v>14103</v>
      </c>
      <c r="F78" s="26">
        <v>14964</v>
      </c>
      <c r="G78" s="27"/>
      <c r="H78" s="7"/>
      <c r="I78" s="28">
        <f t="shared" si="1"/>
        <v>-1872</v>
      </c>
      <c r="J78" s="27">
        <f t="shared" si="1"/>
        <v>-3620</v>
      </c>
      <c r="K78" s="7"/>
      <c r="L78" s="124">
        <f t="shared" si="2"/>
        <v>0.45137475270574046</v>
      </c>
      <c r="M78" s="27">
        <f t="shared" ca="1" si="3"/>
        <v>2.5482962135594288E-6</v>
      </c>
      <c r="N78" s="44"/>
      <c r="O78" s="44"/>
      <c r="P78" s="7"/>
      <c r="Q78" s="28">
        <f t="shared" ca="1" si="4"/>
        <v>-1867.7598872145541</v>
      </c>
      <c r="R78" s="27">
        <f t="shared" ca="1" si="5"/>
        <v>-3656.9536150952695</v>
      </c>
      <c r="S78" s="7"/>
      <c r="T78" s="28">
        <f t="shared" ca="1" si="6"/>
        <v>0.45379937042488488</v>
      </c>
      <c r="U78" s="27">
        <f t="shared" ca="1" si="7"/>
        <v>-0.89240487746462049</v>
      </c>
      <c r="V78" s="7"/>
      <c r="W78" s="28">
        <f t="shared" ca="1" si="8"/>
        <v>0.45297109108263911</v>
      </c>
      <c r="X78" s="27">
        <f t="shared" ca="1" si="11"/>
        <v>326.56581263086321</v>
      </c>
      <c r="Y78" s="7"/>
      <c r="Z78" s="28">
        <f t="shared" si="12"/>
        <v>326.601</v>
      </c>
      <c r="AA78" s="27">
        <f t="shared" si="9"/>
        <v>5.7002627903059997</v>
      </c>
      <c r="AB78" s="7"/>
      <c r="AC78" s="28">
        <f t="shared" ca="1" si="0"/>
        <v>-3.5187369136792768E-2</v>
      </c>
      <c r="AD78" s="27">
        <f t="shared" ca="1" si="10"/>
        <v>3.4124494316984055E-2</v>
      </c>
      <c r="AE78" s="7">
        <v>91</v>
      </c>
    </row>
    <row r="79" spans="1:31" s="26" customFormat="1" x14ac:dyDescent="0.25">
      <c r="A79" s="26">
        <v>59</v>
      </c>
      <c r="B79" s="26">
        <v>618</v>
      </c>
      <c r="C79" s="26">
        <v>12408</v>
      </c>
      <c r="D79" s="26">
        <v>11262</v>
      </c>
      <c r="E79" s="26">
        <v>13919</v>
      </c>
      <c r="F79" s="26">
        <v>15039</v>
      </c>
      <c r="G79" s="27"/>
      <c r="H79" s="7"/>
      <c r="I79" s="28">
        <f t="shared" si="1"/>
        <v>-1511</v>
      </c>
      <c r="J79" s="27">
        <f t="shared" si="1"/>
        <v>-3777</v>
      </c>
      <c r="K79" s="7"/>
      <c r="L79" s="124">
        <f t="shared" si="2"/>
        <v>0.3625634648120073</v>
      </c>
      <c r="M79" s="27">
        <f t="shared" ca="1" si="3"/>
        <v>7.085346721483484E-6</v>
      </c>
      <c r="N79" s="44"/>
      <c r="O79" s="44"/>
      <c r="P79" s="7"/>
      <c r="Q79" s="28">
        <f t="shared" ca="1" si="4"/>
        <v>-1506.7598872145541</v>
      </c>
      <c r="R79" s="27">
        <f t="shared" ca="1" si="5"/>
        <v>-3813.9536150952695</v>
      </c>
      <c r="S79" s="7"/>
      <c r="T79" s="28">
        <f t="shared" ca="1" si="6"/>
        <v>0.36608918141997193</v>
      </c>
      <c r="U79" s="27">
        <f t="shared" ca="1" si="7"/>
        <v>-0.93071752249889317</v>
      </c>
      <c r="V79" s="7"/>
      <c r="W79" s="28">
        <f t="shared" ca="1" si="8"/>
        <v>0.36522529627201439</v>
      </c>
      <c r="X79" s="27">
        <f t="shared" ca="1" si="11"/>
        <v>332.05179783048641</v>
      </c>
      <c r="Y79" s="7"/>
      <c r="Z79" s="28">
        <f t="shared" si="12"/>
        <v>332.16300000000001</v>
      </c>
      <c r="AA79" s="27">
        <f t="shared" si="9"/>
        <v>5.7973380033019248</v>
      </c>
      <c r="AB79" s="7"/>
      <c r="AC79" s="28">
        <f t="shared" ca="1" si="0"/>
        <v>-0.11120216951360362</v>
      </c>
      <c r="AD79" s="27">
        <f t="shared" ca="1" si="10"/>
        <v>3.9753398346817903E-2</v>
      </c>
      <c r="AE79" s="7">
        <v>90</v>
      </c>
    </row>
    <row r="80" spans="1:31" s="26" customFormat="1" x14ac:dyDescent="0.25">
      <c r="A80" s="26">
        <v>60</v>
      </c>
      <c r="B80" s="26">
        <v>622</v>
      </c>
      <c r="C80" s="26">
        <v>12607</v>
      </c>
      <c r="D80" s="26">
        <v>11202</v>
      </c>
      <c r="E80" s="26">
        <v>13740</v>
      </c>
      <c r="F80" s="26">
        <v>15115</v>
      </c>
      <c r="G80" s="27"/>
      <c r="H80" s="7"/>
      <c r="I80" s="28">
        <f t="shared" si="1"/>
        <v>-1133</v>
      </c>
      <c r="J80" s="27">
        <f t="shared" si="1"/>
        <v>-3913</v>
      </c>
      <c r="K80" s="7"/>
      <c r="L80" s="124">
        <f t="shared" si="2"/>
        <v>0.26972696390461914</v>
      </c>
      <c r="M80" s="27">
        <f t="shared" ca="1" si="3"/>
        <v>1.3154378722975379E-5</v>
      </c>
      <c r="N80" s="44"/>
      <c r="O80" s="44"/>
      <c r="P80" s="7"/>
      <c r="Q80" s="28">
        <f t="shared" ca="1" si="4"/>
        <v>-1128.7598872145541</v>
      </c>
      <c r="R80" s="27">
        <f t="shared" ca="1" si="5"/>
        <v>-3949.9536150952695</v>
      </c>
      <c r="S80" s="7"/>
      <c r="T80" s="28">
        <f t="shared" ca="1" si="6"/>
        <v>0.27424859570291626</v>
      </c>
      <c r="U80" s="27">
        <f t="shared" ca="1" si="7"/>
        <v>-0.96390554622284919</v>
      </c>
      <c r="V80" s="7"/>
      <c r="W80" s="28">
        <f t="shared" ca="1" si="8"/>
        <v>0.27335386047372273</v>
      </c>
      <c r="X80" s="27">
        <f t="shared" ca="1" si="11"/>
        <v>337.64466666262319</v>
      </c>
      <c r="Y80" s="7"/>
      <c r="Z80" s="28">
        <f t="shared" si="12"/>
        <v>337.76100000000002</v>
      </c>
      <c r="AA80" s="27">
        <f t="shared" si="9"/>
        <v>5.8950415348285672</v>
      </c>
      <c r="AB80" s="7"/>
      <c r="AC80" s="28">
        <f t="shared" ca="1" si="0"/>
        <v>-0.1163333373768296</v>
      </c>
      <c r="AD80" s="27">
        <f t="shared" ca="1" si="10"/>
        <v>6.4741683982333598E-2</v>
      </c>
      <c r="AE80" s="7">
        <v>89</v>
      </c>
    </row>
    <row r="81" spans="1:31" s="26" customFormat="1" x14ac:dyDescent="0.25">
      <c r="A81" s="26">
        <v>61</v>
      </c>
      <c r="B81" s="26">
        <v>609</v>
      </c>
      <c r="C81" s="26">
        <v>12796</v>
      </c>
      <c r="D81" s="26">
        <v>11157</v>
      </c>
      <c r="E81" s="26">
        <v>13542</v>
      </c>
      <c r="F81" s="26">
        <v>15159</v>
      </c>
      <c r="G81" s="27"/>
      <c r="H81" s="7"/>
      <c r="I81" s="28">
        <f t="shared" si="1"/>
        <v>-746</v>
      </c>
      <c r="J81" s="27">
        <f t="shared" si="1"/>
        <v>-4002</v>
      </c>
      <c r="K81" s="7"/>
      <c r="L81" s="124">
        <f t="shared" si="2"/>
        <v>0.17632752749468572</v>
      </c>
      <c r="M81" s="27">
        <f t="shared" ca="1" si="3"/>
        <v>8.8736270011344174E-6</v>
      </c>
      <c r="N81" s="44"/>
      <c r="O81" s="44"/>
      <c r="P81" s="7"/>
      <c r="Q81" s="28">
        <f t="shared" ca="1" si="4"/>
        <v>-741.75988721455394</v>
      </c>
      <c r="R81" s="27">
        <f t="shared" ca="1" si="5"/>
        <v>-4038.9536150952695</v>
      </c>
      <c r="S81" s="7"/>
      <c r="T81" s="28">
        <f t="shared" ca="1" si="6"/>
        <v>0.1802213293735497</v>
      </c>
      <c r="U81" s="27">
        <f t="shared" ca="1" si="7"/>
        <v>-0.98562417939514391</v>
      </c>
      <c r="V81" s="7"/>
      <c r="W81" s="28">
        <f t="shared" ca="1" si="8"/>
        <v>0.17930639086871522</v>
      </c>
      <c r="X81" s="27">
        <f t="shared" ca="1" si="11"/>
        <v>343.16688081428936</v>
      </c>
      <c r="Y81" s="7"/>
      <c r="Z81" s="28">
        <f t="shared" si="12"/>
        <v>343.24200000000002</v>
      </c>
      <c r="AA81" s="27">
        <f t="shared" si="9"/>
        <v>5.9907030311303764</v>
      </c>
      <c r="AB81" s="7"/>
      <c r="AC81" s="28">
        <f t="shared" ca="1" si="0"/>
        <v>-7.5119185710661895E-2</v>
      </c>
      <c r="AD81" s="27">
        <f t="shared" ca="1" si="10"/>
        <v>-3.3453974401879805E-2</v>
      </c>
      <c r="AE81" s="7">
        <v>88</v>
      </c>
    </row>
    <row r="82" spans="1:31" s="26" customFormat="1" x14ac:dyDescent="0.25">
      <c r="A82" s="26">
        <v>62</v>
      </c>
      <c r="B82" s="26">
        <v>619</v>
      </c>
      <c r="C82" s="26">
        <v>12996</v>
      </c>
      <c r="D82" s="26">
        <v>11135</v>
      </c>
      <c r="E82" s="26">
        <v>13349</v>
      </c>
      <c r="F82" s="26">
        <v>15186</v>
      </c>
      <c r="G82" s="27"/>
      <c r="H82" s="7"/>
      <c r="I82" s="28">
        <f t="shared" si="1"/>
        <v>-353</v>
      </c>
      <c r="J82" s="27">
        <f t="shared" si="1"/>
        <v>-4051</v>
      </c>
      <c r="K82" s="7"/>
      <c r="L82" s="124">
        <f t="shared" si="2"/>
        <v>7.9742943969136171E-2</v>
      </c>
      <c r="M82" s="27">
        <f t="shared" ca="1" si="3"/>
        <v>1.6542534801672387E-5</v>
      </c>
      <c r="N82" s="44"/>
      <c r="O82" s="44"/>
      <c r="P82" s="7"/>
      <c r="Q82" s="28">
        <f t="shared" ca="1" si="4"/>
        <v>-348.759887214554</v>
      </c>
      <c r="R82" s="27">
        <f t="shared" ca="1" si="5"/>
        <v>-4087.9536150952695</v>
      </c>
      <c r="S82" s="7"/>
      <c r="T82" s="28">
        <f t="shared" ca="1" si="6"/>
        <v>8.4736275969309299E-2</v>
      </c>
      <c r="U82" s="27">
        <f t="shared" ca="1" si="7"/>
        <v>-0.99758162911921633</v>
      </c>
      <c r="V82" s="7"/>
      <c r="W82" s="28">
        <f t="shared" ca="1" si="8"/>
        <v>8.3810195473736346E-2</v>
      </c>
      <c r="X82" s="27">
        <f t="shared" ca="1" si="11"/>
        <v>348.67513246293493</v>
      </c>
      <c r="Y82" s="7"/>
      <c r="Z82" s="28">
        <f t="shared" si="12"/>
        <v>348.81300000000005</v>
      </c>
      <c r="AA82" s="27">
        <f t="shared" si="9"/>
        <v>6.0879353237589813</v>
      </c>
      <c r="AB82" s="7"/>
      <c r="AC82" s="28">
        <f t="shared" ca="1" si="0"/>
        <v>-0.13786753706511945</v>
      </c>
      <c r="AD82" s="27">
        <f t="shared" ca="1" si="10"/>
        <v>-6.2119872560572276E-2</v>
      </c>
      <c r="AE82" s="7">
        <v>87</v>
      </c>
    </row>
    <row r="83" spans="1:31" s="26" customFormat="1" x14ac:dyDescent="0.25">
      <c r="A83" s="26">
        <v>63</v>
      </c>
      <c r="B83" s="26">
        <v>629</v>
      </c>
      <c r="C83" s="26">
        <v>13188</v>
      </c>
      <c r="D83" s="26">
        <v>11121</v>
      </c>
      <c r="E83" s="26">
        <v>13139</v>
      </c>
      <c r="F83" s="26">
        <v>15189</v>
      </c>
      <c r="G83" s="27"/>
      <c r="H83" s="7"/>
      <c r="I83" s="28">
        <f t="shared" si="1"/>
        <v>49</v>
      </c>
      <c r="J83" s="27">
        <f t="shared" si="1"/>
        <v>-4068</v>
      </c>
      <c r="K83" s="7"/>
      <c r="L83" s="124">
        <f t="shared" si="2"/>
        <v>-1.917224876552423E-2</v>
      </c>
      <c r="M83" s="27">
        <f t="shared" ca="1" si="3"/>
        <v>2.8162304762646996E-5</v>
      </c>
      <c r="N83" s="44"/>
      <c r="O83" s="44"/>
      <c r="P83" s="7"/>
      <c r="Q83" s="28">
        <f t="shared" ca="1" si="4"/>
        <v>53.240112785446023</v>
      </c>
      <c r="R83" s="27">
        <f t="shared" ca="1" si="5"/>
        <v>-4104.9536150952699</v>
      </c>
      <c r="S83" s="7"/>
      <c r="T83" s="28">
        <f t="shared" ca="1" si="6"/>
        <v>-1.2935458047241976E-2</v>
      </c>
      <c r="U83" s="27">
        <f t="shared" ca="1" si="7"/>
        <v>-1.001730132084711</v>
      </c>
      <c r="V83" s="7"/>
      <c r="W83" s="28">
        <f t="shared" ca="1" si="8"/>
        <v>-1.3865431945372342E-2</v>
      </c>
      <c r="X83" s="27">
        <f t="shared" ca="1" si="11"/>
        <v>354.27047453875508</v>
      </c>
      <c r="Y83" s="7"/>
      <c r="Z83" s="28">
        <f t="shared" si="12"/>
        <v>354.47400000000005</v>
      </c>
      <c r="AA83" s="27">
        <f t="shared" si="9"/>
        <v>6.1867384127143801</v>
      </c>
      <c r="AB83" s="7"/>
      <c r="AC83" s="28">
        <f t="shared" ca="1" si="0"/>
        <v>-0.20352546124496484</v>
      </c>
      <c r="AD83" s="27">
        <f t="shared" ca="1" si="10"/>
        <v>-3.8745731684969087E-2</v>
      </c>
      <c r="AE83" s="7">
        <v>86</v>
      </c>
    </row>
    <row r="84" spans="1:31" s="26" customFormat="1" x14ac:dyDescent="0.25">
      <c r="A84" s="26">
        <v>64</v>
      </c>
      <c r="B84" s="26">
        <v>631</v>
      </c>
      <c r="C84" s="26">
        <v>13404</v>
      </c>
      <c r="D84" s="26">
        <v>11138</v>
      </c>
      <c r="E84" s="26">
        <v>12943</v>
      </c>
      <c r="F84" s="26">
        <v>15185</v>
      </c>
      <c r="G84" s="27"/>
      <c r="H84" s="7"/>
      <c r="I84" s="28">
        <f t="shared" si="1"/>
        <v>461</v>
      </c>
      <c r="J84" s="27">
        <f t="shared" si="1"/>
        <v>-4047</v>
      </c>
      <c r="K84" s="7"/>
      <c r="L84" s="124">
        <f t="shared" si="2"/>
        <v>-0.11821624417019971</v>
      </c>
      <c r="M84" s="27">
        <f t="shared" ca="1" si="3"/>
        <v>1.8097770538042825E-5</v>
      </c>
      <c r="N84" s="44"/>
      <c r="O84" s="44"/>
      <c r="P84" s="7"/>
      <c r="Q84" s="28">
        <f t="shared" ca="1" si="4"/>
        <v>465.240112785446</v>
      </c>
      <c r="R84" s="27">
        <f t="shared" ca="1" si="5"/>
        <v>-4083.9536150952695</v>
      </c>
      <c r="S84" s="7"/>
      <c r="T84" s="28">
        <f t="shared" ca="1" si="6"/>
        <v>-0.11303683718858308</v>
      </c>
      <c r="U84" s="27">
        <f t="shared" ca="1" si="7"/>
        <v>-0.99660551077439408</v>
      </c>
      <c r="V84" s="7"/>
      <c r="W84" s="28">
        <f t="shared" ca="1" si="8"/>
        <v>-0.11396209671882443</v>
      </c>
      <c r="X84" s="27">
        <f ca="1">IF(MOD(ATAN2(U84,W84)*180/PI()-$J$9+360,360)&lt;355,MOD(ATAN2(U84,W84)*180/PI()-$J$9+360,360)+360,MOD(ATAN2(U84,W84)*180/PI()-$J$9+360,360))</f>
        <v>360.00091864085596</v>
      </c>
      <c r="Y84" s="7"/>
      <c r="Z84" s="28">
        <f t="shared" si="12"/>
        <v>360.15300000000002</v>
      </c>
      <c r="AA84" s="27">
        <f t="shared" si="9"/>
        <v>6.2858556609351375</v>
      </c>
      <c r="AB84" s="7"/>
      <c r="AC84" s="28">
        <f t="shared" ref="AC84:AC147" ca="1" si="13">X84-Z84</f>
        <v>-0.15208135914406284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13349</v>
      </c>
      <c r="D85" s="26">
        <v>11098</v>
      </c>
      <c r="E85" s="26">
        <v>12893</v>
      </c>
      <c r="F85" s="26">
        <v>15116</v>
      </c>
      <c r="G85" s="27"/>
      <c r="H85" s="7"/>
      <c r="I85" s="28">
        <f t="shared" ref="I85:J148" si="14">C85-E85</f>
        <v>456</v>
      </c>
      <c r="J85" s="27">
        <f t="shared" si="14"/>
        <v>-4018</v>
      </c>
      <c r="K85" s="7"/>
      <c r="L85" s="124">
        <f>$O$3*SIN(2*PI()/$O$4*($Z85+$O$5))+$O$6</f>
        <v>-0.11779525037297058</v>
      </c>
      <c r="M85" s="27">
        <f t="shared" ref="M85:M148" ca="1" si="15">(W85-L85)^2</f>
        <v>2.5548441604945953E-5</v>
      </c>
      <c r="N85" s="44"/>
      <c r="O85" s="44"/>
      <c r="P85" s="7"/>
      <c r="Q85" s="28">
        <f t="shared" ref="Q85:Q148" ca="1" si="16">I85-$J$4</f>
        <v>460.240112785446</v>
      </c>
      <c r="R85" s="27">
        <f t="shared" ref="R85:R148" ca="1" si="17">J85-$J$3</f>
        <v>-4054.9536150952695</v>
      </c>
      <c r="S85" s="7"/>
      <c r="T85" s="28">
        <f t="shared" ref="T85:T148" ca="1" si="18">Q85/$J$7</f>
        <v>-0.11182201462618815</v>
      </c>
      <c r="U85" s="27">
        <f t="shared" ref="U85:U148" ca="1" si="19">R85/$J$6</f>
        <v>-0.98952865277443292</v>
      </c>
      <c r="V85" s="7"/>
      <c r="W85" s="28">
        <f t="shared" ref="W85:W148" ca="1" si="20">(T85-U85*SIN(-$J$11*PI()/180))/(COS(-$J$11*PI()/180))</f>
        <v>-0.11274070374592815</v>
      </c>
      <c r="X85" s="27">
        <f ca="1">IF(MOD(ATAN2(U85,W85)*180/PI()-$J$9+360,360)&lt;355,MOD(ATAN2(U85,W85)*180/PI()-$J$9+360,360)+360,MOD(ATAN2(U85,W85)*180/PI()-$J$9+360,360))</f>
        <v>359.97736106994432</v>
      </c>
      <c r="Y85" s="7"/>
      <c r="Z85" s="28">
        <f t="shared" si="12"/>
        <v>360.15300000000002</v>
      </c>
      <c r="AA85" s="27">
        <f t="shared" ref="AA85:AA148" si="21">Z85*PI()/180</f>
        <v>6.2858556609351375</v>
      </c>
      <c r="AB85" s="7"/>
      <c r="AC85" s="28">
        <f t="shared" ca="1" si="13"/>
        <v>-0.17563893005569753</v>
      </c>
      <c r="AD85" s="27"/>
      <c r="AE85" s="7"/>
    </row>
    <row r="86" spans="1:31" s="26" customFormat="1" x14ac:dyDescent="0.25">
      <c r="A86" s="26">
        <v>1</v>
      </c>
      <c r="B86" s="26">
        <v>-606</v>
      </c>
      <c r="C86" s="26">
        <v>13138</v>
      </c>
      <c r="D86" s="26">
        <v>11081</v>
      </c>
      <c r="E86" s="26">
        <v>13076</v>
      </c>
      <c r="F86" s="26">
        <v>15124</v>
      </c>
      <c r="G86" s="27"/>
      <c r="H86" s="7"/>
      <c r="I86" s="28">
        <f t="shared" si="14"/>
        <v>62</v>
      </c>
      <c r="J86" s="27">
        <f t="shared" si="14"/>
        <v>-4043</v>
      </c>
      <c r="K86" s="7"/>
      <c r="L86" s="124">
        <f t="shared" ref="L86:L149" si="22">$O$3*SIN(2*PI()/$O$4*($Z86+$O$5))+$O$6</f>
        <v>-2.3020847361095345E-2</v>
      </c>
      <c r="M86" s="27">
        <f t="shared" ca="1" si="15"/>
        <v>3.6030475503967255E-5</v>
      </c>
      <c r="N86" s="44"/>
      <c r="O86" s="44"/>
      <c r="P86" s="7"/>
      <c r="Q86" s="28">
        <f t="shared" ca="1" si="16"/>
        <v>66.240112785446016</v>
      </c>
      <c r="R86" s="27">
        <f t="shared" ca="1" si="17"/>
        <v>-4079.9536150952695</v>
      </c>
      <c r="S86" s="7"/>
      <c r="T86" s="28">
        <f t="shared" ca="1" si="18"/>
        <v>-1.6093996709468757E-2</v>
      </c>
      <c r="U86" s="27">
        <f t="shared" ca="1" si="19"/>
        <v>-0.99562939242957182</v>
      </c>
      <c r="V86" s="7"/>
      <c r="W86" s="28">
        <f t="shared" ca="1" si="20"/>
        <v>-1.7018308273012098E-2</v>
      </c>
      <c r="X86" s="27">
        <f ca="1">MOD(ATAN2(U86,W86)*180/PI()-$J$9+360,360)</f>
        <v>354.45672880707008</v>
      </c>
      <c r="Y86" s="7"/>
      <c r="Z86" s="28">
        <f t="shared" ref="Z86:Z149" si="23">360/40000*B86+Z85</f>
        <v>354.69900000000001</v>
      </c>
      <c r="AA86" s="27">
        <f t="shared" si="21"/>
        <v>6.1906654035313675</v>
      </c>
      <c r="AB86" s="7"/>
      <c r="AC86" s="28">
        <f t="shared" ca="1" si="13"/>
        <v>-0.24227119292993393</v>
      </c>
      <c r="AD86" s="27"/>
      <c r="AE86" s="7"/>
    </row>
    <row r="87" spans="1:31" s="26" customFormat="1" x14ac:dyDescent="0.25">
      <c r="A87" s="26">
        <v>2</v>
      </c>
      <c r="B87" s="26">
        <v>-621</v>
      </c>
      <c r="C87" s="26">
        <v>12949</v>
      </c>
      <c r="D87" s="26">
        <v>11089</v>
      </c>
      <c r="E87" s="26">
        <v>13284</v>
      </c>
      <c r="F87" s="26">
        <v>15127</v>
      </c>
      <c r="G87" s="27"/>
      <c r="H87" s="7"/>
      <c r="I87" s="28">
        <f t="shared" si="14"/>
        <v>-335</v>
      </c>
      <c r="J87" s="27">
        <f t="shared" si="14"/>
        <v>-4038</v>
      </c>
      <c r="K87" s="7"/>
      <c r="L87" s="124">
        <f t="shared" si="22"/>
        <v>7.4309897594434016E-2</v>
      </c>
      <c r="M87" s="27">
        <f t="shared" ca="1" si="15"/>
        <v>2.631566770465733E-5</v>
      </c>
      <c r="N87" s="44"/>
      <c r="O87" s="44"/>
      <c r="P87" s="7"/>
      <c r="Q87" s="28">
        <f t="shared" ca="1" si="16"/>
        <v>-330.759887214554</v>
      </c>
      <c r="R87" s="27">
        <f t="shared" ca="1" si="17"/>
        <v>-4074.9536150952695</v>
      </c>
      <c r="S87" s="7"/>
      <c r="T87" s="28">
        <f t="shared" ca="1" si="18"/>
        <v>8.0362914744687597E-2</v>
      </c>
      <c r="U87" s="27">
        <f t="shared" ca="1" si="19"/>
        <v>-0.99440924449854406</v>
      </c>
      <c r="V87" s="7"/>
      <c r="W87" s="28">
        <f t="shared" ca="1" si="20"/>
        <v>7.9439777486269431E-2</v>
      </c>
      <c r="X87" s="27">
        <f ca="1">MOD(ATAN2(U87,W87)*180/PI()-$J$9+360,360)</f>
        <v>348.91001259037432</v>
      </c>
      <c r="Y87" s="7"/>
      <c r="Z87" s="28">
        <f t="shared" si="23"/>
        <v>349.11</v>
      </c>
      <c r="AA87" s="27">
        <f t="shared" si="21"/>
        <v>6.0931189516374031</v>
      </c>
      <c r="AB87" s="7"/>
      <c r="AC87" s="28">
        <f t="shared" ca="1" si="13"/>
        <v>-0.19998740962569173</v>
      </c>
      <c r="AD87" s="27"/>
      <c r="AE87" s="7"/>
    </row>
    <row r="88" spans="1:31" s="26" customFormat="1" x14ac:dyDescent="0.25">
      <c r="A88" s="26">
        <v>3</v>
      </c>
      <c r="B88" s="26">
        <v>-626</v>
      </c>
      <c r="C88" s="26">
        <v>12755</v>
      </c>
      <c r="D88" s="26">
        <v>11115</v>
      </c>
      <c r="E88" s="26">
        <v>13484</v>
      </c>
      <c r="F88" s="26">
        <v>15104</v>
      </c>
      <c r="G88" s="27"/>
      <c r="H88" s="7"/>
      <c r="I88" s="28">
        <f t="shared" si="14"/>
        <v>-729</v>
      </c>
      <c r="J88" s="27">
        <f t="shared" si="14"/>
        <v>-3989</v>
      </c>
      <c r="K88" s="7"/>
      <c r="L88" s="124">
        <f t="shared" si="22"/>
        <v>0.17170765339438571</v>
      </c>
      <c r="M88" s="27">
        <f t="shared" ca="1" si="15"/>
        <v>1.2049813330973433E-5</v>
      </c>
      <c r="N88" s="44"/>
      <c r="O88" s="44"/>
      <c r="P88" s="7"/>
      <c r="Q88" s="28">
        <f t="shared" ca="1" si="16"/>
        <v>-724.75988721455394</v>
      </c>
      <c r="R88" s="27">
        <f t="shared" ca="1" si="17"/>
        <v>-4025.9536150952695</v>
      </c>
      <c r="S88" s="7"/>
      <c r="T88" s="28">
        <f t="shared" ca="1" si="18"/>
        <v>0.17609093266140699</v>
      </c>
      <c r="U88" s="27">
        <f t="shared" ca="1" si="19"/>
        <v>-0.98245179477447164</v>
      </c>
      <c r="V88" s="7"/>
      <c r="W88" s="28">
        <f t="shared" ca="1" si="20"/>
        <v>0.17517893749842753</v>
      </c>
      <c r="X88" s="27">
        <f t="shared" ref="X88:X148" ca="1" si="24">MOD(ATAN2(U88,W88)*180/PI()-$J$9+360,360)</f>
        <v>343.36742683988746</v>
      </c>
      <c r="Y88" s="7"/>
      <c r="Z88" s="28">
        <f t="shared" si="23"/>
        <v>343.476</v>
      </c>
      <c r="AA88" s="27">
        <f t="shared" si="21"/>
        <v>5.9947871015800436</v>
      </c>
      <c r="AB88" s="7"/>
      <c r="AC88" s="28">
        <f t="shared" ca="1" si="13"/>
        <v>-0.1085731601125417</v>
      </c>
      <c r="AD88" s="27"/>
      <c r="AE88" s="7"/>
    </row>
    <row r="89" spans="1:31" s="26" customFormat="1" x14ac:dyDescent="0.25">
      <c r="A89" s="26">
        <v>4</v>
      </c>
      <c r="B89" s="26">
        <v>-613</v>
      </c>
      <c r="C89" s="26">
        <v>12559</v>
      </c>
      <c r="D89" s="26">
        <v>11153</v>
      </c>
      <c r="E89" s="26">
        <v>13669</v>
      </c>
      <c r="F89" s="26">
        <v>15054</v>
      </c>
      <c r="G89" s="27"/>
      <c r="H89" s="7"/>
      <c r="I89" s="28">
        <f t="shared" si="14"/>
        <v>-1110</v>
      </c>
      <c r="J89" s="27">
        <f t="shared" si="14"/>
        <v>-3901</v>
      </c>
      <c r="K89" s="7"/>
      <c r="L89" s="124">
        <f t="shared" si="22"/>
        <v>0.2654816520219288</v>
      </c>
      <c r="M89" s="27">
        <f t="shared" ca="1" si="15"/>
        <v>5.2291836263486053E-6</v>
      </c>
      <c r="N89" s="44"/>
      <c r="O89" s="44"/>
      <c r="P89" s="7"/>
      <c r="Q89" s="28">
        <f t="shared" ca="1" si="16"/>
        <v>-1105.7598872145541</v>
      </c>
      <c r="R89" s="27">
        <f t="shared" ca="1" si="17"/>
        <v>-3937.9536150952695</v>
      </c>
      <c r="S89" s="7"/>
      <c r="T89" s="28">
        <f t="shared" ca="1" si="18"/>
        <v>0.26866041191589962</v>
      </c>
      <c r="U89" s="27">
        <f t="shared" ca="1" si="19"/>
        <v>-0.96097719118838254</v>
      </c>
      <c r="V89" s="7"/>
      <c r="W89" s="28">
        <f t="shared" ca="1" si="20"/>
        <v>0.26776839285253218</v>
      </c>
      <c r="X89" s="27">
        <f t="shared" ca="1" si="24"/>
        <v>337.90740834660551</v>
      </c>
      <c r="Y89" s="7"/>
      <c r="Z89" s="28">
        <f t="shared" si="23"/>
        <v>337.959</v>
      </c>
      <c r="AA89" s="27">
        <f t="shared" si="21"/>
        <v>5.8984972867475154</v>
      </c>
      <c r="AB89" s="7"/>
      <c r="AC89" s="28">
        <f t="shared" ca="1" si="13"/>
        <v>-5.1591653394496007E-2</v>
      </c>
      <c r="AD89" s="27"/>
      <c r="AE89" s="7"/>
    </row>
    <row r="90" spans="1:31" s="26" customFormat="1" x14ac:dyDescent="0.25">
      <c r="A90" s="26">
        <v>5</v>
      </c>
      <c r="B90" s="26">
        <v>-619</v>
      </c>
      <c r="C90" s="26">
        <v>12375</v>
      </c>
      <c r="D90" s="26">
        <v>11217</v>
      </c>
      <c r="E90" s="26">
        <v>13866</v>
      </c>
      <c r="F90" s="26">
        <v>14995</v>
      </c>
      <c r="G90" s="27"/>
      <c r="H90" s="7"/>
      <c r="I90" s="28">
        <f t="shared" si="14"/>
        <v>-1491</v>
      </c>
      <c r="J90" s="27">
        <f t="shared" si="14"/>
        <v>-3778</v>
      </c>
      <c r="K90" s="7"/>
      <c r="L90" s="124">
        <f t="shared" si="22"/>
        <v>0.35767448500098359</v>
      </c>
      <c r="M90" s="27">
        <f t="shared" ca="1" si="15"/>
        <v>7.2430546725962748E-6</v>
      </c>
      <c r="N90" s="44"/>
      <c r="O90" s="44"/>
      <c r="P90" s="7"/>
      <c r="Q90" s="28">
        <f t="shared" ca="1" si="16"/>
        <v>-1486.7598872145541</v>
      </c>
      <c r="R90" s="27">
        <f t="shared" ca="1" si="17"/>
        <v>-3814.9536150952695</v>
      </c>
      <c r="S90" s="7"/>
      <c r="T90" s="28">
        <f t="shared" ca="1" si="18"/>
        <v>0.36122989117039228</v>
      </c>
      <c r="U90" s="27">
        <f t="shared" ca="1" si="19"/>
        <v>-0.93096155208509879</v>
      </c>
      <c r="V90" s="7"/>
      <c r="W90" s="28">
        <f t="shared" ca="1" si="20"/>
        <v>0.36036577738060277</v>
      </c>
      <c r="X90" s="27">
        <f t="shared" ca="1" si="24"/>
        <v>332.31655122883319</v>
      </c>
      <c r="Y90" s="7"/>
      <c r="Z90" s="28">
        <f t="shared" si="23"/>
        <v>332.38799999999998</v>
      </c>
      <c r="AA90" s="27">
        <f t="shared" si="21"/>
        <v>5.8012649941189114</v>
      </c>
      <c r="AB90" s="7"/>
      <c r="AC90" s="28">
        <f t="shared" ca="1" si="13"/>
        <v>-7.1448771166785718E-2</v>
      </c>
      <c r="AD90" s="27"/>
      <c r="AE90" s="7"/>
    </row>
    <row r="91" spans="1:31" s="26" customFormat="1" x14ac:dyDescent="0.25">
      <c r="A91" s="26">
        <v>6</v>
      </c>
      <c r="B91" s="26">
        <v>-622</v>
      </c>
      <c r="C91" s="26">
        <v>12187</v>
      </c>
      <c r="D91" s="26">
        <v>11293</v>
      </c>
      <c r="E91" s="26">
        <v>14037</v>
      </c>
      <c r="F91" s="26">
        <v>14905</v>
      </c>
      <c r="G91" s="27"/>
      <c r="H91" s="7"/>
      <c r="I91" s="28">
        <f t="shared" si="14"/>
        <v>-1850</v>
      </c>
      <c r="J91" s="27">
        <f t="shared" si="14"/>
        <v>-3612</v>
      </c>
      <c r="K91" s="7"/>
      <c r="L91" s="124">
        <f t="shared" si="22"/>
        <v>0.44690828276129313</v>
      </c>
      <c r="M91" s="27">
        <f t="shared" ca="1" si="15"/>
        <v>5.1753510252446341E-7</v>
      </c>
      <c r="N91" s="44"/>
      <c r="O91" s="44"/>
      <c r="P91" s="7"/>
      <c r="Q91" s="28">
        <f t="shared" ca="1" si="16"/>
        <v>-1845.7598872145541</v>
      </c>
      <c r="R91" s="27">
        <f t="shared" ca="1" si="17"/>
        <v>-3648.9536150952695</v>
      </c>
      <c r="S91" s="7"/>
      <c r="T91" s="28">
        <f t="shared" ca="1" si="18"/>
        <v>0.44845415115034726</v>
      </c>
      <c r="U91" s="27">
        <f t="shared" ca="1" si="19"/>
        <v>-0.89045264077497599</v>
      </c>
      <c r="V91" s="7"/>
      <c r="W91" s="28">
        <f t="shared" ca="1" si="20"/>
        <v>0.44762768188731739</v>
      </c>
      <c r="X91" s="27">
        <f t="shared" ca="1" si="24"/>
        <v>326.78893712518015</v>
      </c>
      <c r="Y91" s="7"/>
      <c r="Z91" s="28">
        <f t="shared" si="23"/>
        <v>326.78999999999996</v>
      </c>
      <c r="AA91" s="27">
        <f t="shared" si="21"/>
        <v>5.703561462592269</v>
      </c>
      <c r="AB91" s="7"/>
      <c r="AC91" s="28">
        <f t="shared" ca="1" si="13"/>
        <v>-1.0628748198087123E-3</v>
      </c>
      <c r="AD91" s="27"/>
      <c r="AE91" s="7"/>
    </row>
    <row r="92" spans="1:31" s="26" customFormat="1" x14ac:dyDescent="0.25">
      <c r="A92" s="26">
        <v>7</v>
      </c>
      <c r="B92" s="26">
        <v>-643</v>
      </c>
      <c r="C92" s="26">
        <v>12005</v>
      </c>
      <c r="D92" s="26">
        <v>11395</v>
      </c>
      <c r="E92" s="26">
        <v>14217</v>
      </c>
      <c r="F92" s="26">
        <v>14801</v>
      </c>
      <c r="G92" s="27"/>
      <c r="H92" s="7"/>
      <c r="I92" s="28">
        <f t="shared" si="14"/>
        <v>-2212</v>
      </c>
      <c r="J92" s="27">
        <f t="shared" si="14"/>
        <v>-3406</v>
      </c>
      <c r="K92" s="7"/>
      <c r="L92" s="124">
        <f t="shared" si="22"/>
        <v>0.53466224110752503</v>
      </c>
      <c r="M92" s="27">
        <f t="shared" ca="1" si="15"/>
        <v>9.3180611934829929E-7</v>
      </c>
      <c r="N92" s="44"/>
      <c r="O92" s="44"/>
      <c r="P92" s="7"/>
      <c r="Q92" s="28">
        <f t="shared" ca="1" si="16"/>
        <v>-2207.7598872145541</v>
      </c>
      <c r="R92" s="27">
        <f t="shared" ca="1" si="17"/>
        <v>-3442.9536150952695</v>
      </c>
      <c r="S92" s="7"/>
      <c r="T92" s="28">
        <f t="shared" ca="1" si="18"/>
        <v>0.53640730466773923</v>
      </c>
      <c r="U92" s="27">
        <f t="shared" ca="1" si="19"/>
        <v>-0.840182546016631</v>
      </c>
      <c r="V92" s="7"/>
      <c r="W92" s="28">
        <f t="shared" ca="1" si="20"/>
        <v>0.53562754215867348</v>
      </c>
      <c r="X92" s="27">
        <f t="shared" ca="1" si="24"/>
        <v>320.95941436133762</v>
      </c>
      <c r="Y92" s="7"/>
      <c r="Z92" s="28">
        <f t="shared" si="23"/>
        <v>321.00299999999999</v>
      </c>
      <c r="AA92" s="27">
        <f t="shared" si="21"/>
        <v>5.6025592587793573</v>
      </c>
      <c r="AB92" s="7"/>
      <c r="AC92" s="28">
        <f t="shared" ca="1" si="13"/>
        <v>-4.358563866236409E-2</v>
      </c>
      <c r="AD92" s="27"/>
      <c r="AE92" s="7"/>
    </row>
    <row r="93" spans="1:31" s="26" customFormat="1" x14ac:dyDescent="0.25">
      <c r="A93" s="26">
        <v>8</v>
      </c>
      <c r="B93" s="26">
        <v>-633</v>
      </c>
      <c r="C93" s="26">
        <v>11849</v>
      </c>
      <c r="D93" s="26">
        <v>11513</v>
      </c>
      <c r="E93" s="26">
        <v>14391</v>
      </c>
      <c r="F93" s="26">
        <v>14691</v>
      </c>
      <c r="G93" s="27"/>
      <c r="H93" s="7"/>
      <c r="I93" s="28">
        <f t="shared" si="14"/>
        <v>-2542</v>
      </c>
      <c r="J93" s="27">
        <f t="shared" si="14"/>
        <v>-3178</v>
      </c>
      <c r="K93" s="7"/>
      <c r="L93" s="124">
        <f t="shared" si="22"/>
        <v>0.61573019372823401</v>
      </c>
      <c r="M93" s="27">
        <f t="shared" ca="1" si="15"/>
        <v>1.6211656711885141E-8</v>
      </c>
      <c r="N93" s="44"/>
      <c r="O93" s="44"/>
      <c r="P93" s="7"/>
      <c r="Q93" s="28">
        <f t="shared" ca="1" si="16"/>
        <v>-2537.7598872145541</v>
      </c>
      <c r="R93" s="27">
        <f t="shared" ca="1" si="17"/>
        <v>-3214.9536150952695</v>
      </c>
      <c r="S93" s="7"/>
      <c r="T93" s="28">
        <f t="shared" ca="1" si="18"/>
        <v>0.61658559378580369</v>
      </c>
      <c r="U93" s="27">
        <f t="shared" ca="1" si="19"/>
        <v>-0.78454380036176352</v>
      </c>
      <c r="V93" s="7"/>
      <c r="W93" s="28">
        <f t="shared" ca="1" si="20"/>
        <v>0.61585751873250216</v>
      </c>
      <c r="X93" s="27">
        <f t="shared" ca="1" si="24"/>
        <v>315.34597601722248</v>
      </c>
      <c r="Y93" s="7"/>
      <c r="Z93" s="28">
        <f t="shared" si="23"/>
        <v>315.30599999999998</v>
      </c>
      <c r="AA93" s="27">
        <f t="shared" si="21"/>
        <v>5.5031278512932404</v>
      </c>
      <c r="AB93" s="7"/>
      <c r="AC93" s="28">
        <f t="shared" ca="1" si="13"/>
        <v>3.9976017222500104E-2</v>
      </c>
      <c r="AD93" s="27"/>
      <c r="AE93" s="7"/>
    </row>
    <row r="94" spans="1:31" s="26" customFormat="1" x14ac:dyDescent="0.25">
      <c r="A94" s="26">
        <v>9</v>
      </c>
      <c r="B94" s="26">
        <v>-640</v>
      </c>
      <c r="C94" s="26">
        <v>11690</v>
      </c>
      <c r="D94" s="26">
        <v>11650</v>
      </c>
      <c r="E94" s="26">
        <v>14542</v>
      </c>
      <c r="F94" s="26">
        <v>14553</v>
      </c>
      <c r="G94" s="27"/>
      <c r="H94" s="7"/>
      <c r="I94" s="28">
        <f t="shared" si="14"/>
        <v>-2852</v>
      </c>
      <c r="J94" s="27">
        <f t="shared" si="14"/>
        <v>-2903</v>
      </c>
      <c r="K94" s="7"/>
      <c r="L94" s="124">
        <f t="shared" si="22"/>
        <v>0.69150509431431195</v>
      </c>
      <c r="M94" s="27">
        <f t="shared" ca="1" si="15"/>
        <v>7.0885656494243327E-8</v>
      </c>
      <c r="N94" s="44"/>
      <c r="O94" s="44"/>
      <c r="P94" s="7"/>
      <c r="Q94" s="28">
        <f t="shared" ca="1" si="16"/>
        <v>-2847.7598872145541</v>
      </c>
      <c r="R94" s="27">
        <f t="shared" ca="1" si="17"/>
        <v>-2939.9536150952695</v>
      </c>
      <c r="S94" s="7"/>
      <c r="T94" s="28">
        <f t="shared" ca="1" si="18"/>
        <v>0.6919045926542885</v>
      </c>
      <c r="U94" s="27">
        <f t="shared" ca="1" si="19"/>
        <v>-0.71743566415523496</v>
      </c>
      <c r="V94" s="7"/>
      <c r="W94" s="28">
        <f t="shared" ca="1" si="20"/>
        <v>0.69123885071064373</v>
      </c>
      <c r="X94" s="27">
        <f t="shared" ca="1" si="24"/>
        <v>309.54286088139872</v>
      </c>
      <c r="Y94" s="7"/>
      <c r="Z94" s="28">
        <f t="shared" si="23"/>
        <v>309.54599999999999</v>
      </c>
      <c r="AA94" s="27">
        <f t="shared" si="21"/>
        <v>5.4025968863783671</v>
      </c>
      <c r="AB94" s="7"/>
      <c r="AC94" s="28">
        <f t="shared" ca="1" si="13"/>
        <v>-3.1391186012683647E-3</v>
      </c>
      <c r="AD94" s="27"/>
      <c r="AE94" s="7"/>
    </row>
    <row r="95" spans="1:31" s="26" customFormat="1" x14ac:dyDescent="0.25">
      <c r="A95" s="26">
        <v>10</v>
      </c>
      <c r="B95" s="26">
        <v>-615</v>
      </c>
      <c r="C95" s="26">
        <v>11553</v>
      </c>
      <c r="D95" s="26">
        <v>11793</v>
      </c>
      <c r="E95" s="26">
        <v>14680</v>
      </c>
      <c r="F95" s="26">
        <v>14409</v>
      </c>
      <c r="G95" s="27"/>
      <c r="H95" s="7"/>
      <c r="I95" s="28">
        <f t="shared" si="14"/>
        <v>-3127</v>
      </c>
      <c r="J95" s="27">
        <f t="shared" si="14"/>
        <v>-2616</v>
      </c>
      <c r="K95" s="7"/>
      <c r="L95" s="124">
        <f t="shared" si="22"/>
        <v>0.75774649703300423</v>
      </c>
      <c r="M95" s="27">
        <f t="shared" ca="1" si="15"/>
        <v>1.3886252853079664E-7</v>
      </c>
      <c r="N95" s="44"/>
      <c r="O95" s="44"/>
      <c r="P95" s="7"/>
      <c r="Q95" s="28">
        <f t="shared" ca="1" si="16"/>
        <v>-3122.7598872145541</v>
      </c>
      <c r="R95" s="27">
        <f t="shared" ca="1" si="17"/>
        <v>-2652.9536150952695</v>
      </c>
      <c r="S95" s="7"/>
      <c r="T95" s="28">
        <f t="shared" ca="1" si="18"/>
        <v>0.75871983358600892</v>
      </c>
      <c r="U95" s="27">
        <f t="shared" ca="1" si="19"/>
        <v>-0.64739917291423965</v>
      </c>
      <c r="V95" s="7"/>
      <c r="W95" s="28">
        <f t="shared" ca="1" si="20"/>
        <v>0.7581191396614444</v>
      </c>
      <c r="X95" s="27">
        <f t="shared" ca="1" si="24"/>
        <v>303.97328242774154</v>
      </c>
      <c r="Y95" s="7"/>
      <c r="Z95" s="28">
        <f t="shared" si="23"/>
        <v>304.01099999999997</v>
      </c>
      <c r="AA95" s="27">
        <f t="shared" si="21"/>
        <v>5.3059929122804803</v>
      </c>
      <c r="AB95" s="7"/>
      <c r="AC95" s="28">
        <f t="shared" ca="1" si="13"/>
        <v>-3.7717572258429755E-2</v>
      </c>
      <c r="AD95" s="27"/>
      <c r="AE95" s="7"/>
    </row>
    <row r="96" spans="1:31" s="26" customFormat="1" x14ac:dyDescent="0.25">
      <c r="A96" s="26">
        <v>11</v>
      </c>
      <c r="B96" s="26">
        <v>-634</v>
      </c>
      <c r="C96" s="26">
        <v>11433</v>
      </c>
      <c r="D96" s="26">
        <v>11954</v>
      </c>
      <c r="E96" s="26">
        <v>14805</v>
      </c>
      <c r="F96" s="26">
        <v>14253</v>
      </c>
      <c r="G96" s="27"/>
      <c r="H96" s="7"/>
      <c r="I96" s="28">
        <f t="shared" si="14"/>
        <v>-3372</v>
      </c>
      <c r="J96" s="27">
        <f t="shared" si="14"/>
        <v>-2299</v>
      </c>
      <c r="K96" s="7"/>
      <c r="L96" s="124">
        <f t="shared" si="22"/>
        <v>0.81862749637900911</v>
      </c>
      <c r="M96" s="27">
        <f t="shared" ca="1" si="15"/>
        <v>8.2848196614463204E-7</v>
      </c>
      <c r="N96" s="44"/>
      <c r="O96" s="44"/>
      <c r="P96" s="7"/>
      <c r="Q96" s="28">
        <f t="shared" ca="1" si="16"/>
        <v>-3367.7598872145541</v>
      </c>
      <c r="R96" s="27">
        <f t="shared" ca="1" si="17"/>
        <v>-2335.9536150952695</v>
      </c>
      <c r="S96" s="7"/>
      <c r="T96" s="28">
        <f t="shared" ca="1" si="18"/>
        <v>0.81824613914335975</v>
      </c>
      <c r="U96" s="27">
        <f t="shared" ca="1" si="19"/>
        <v>-0.57004179408707745</v>
      </c>
      <c r="V96" s="7"/>
      <c r="W96" s="28">
        <f t="shared" ca="1" si="20"/>
        <v>0.81771728653169662</v>
      </c>
      <c r="X96" s="27">
        <f t="shared" ca="1" si="24"/>
        <v>298.35834163091408</v>
      </c>
      <c r="Y96" s="7"/>
      <c r="Z96" s="28">
        <f t="shared" si="23"/>
        <v>298.30499999999995</v>
      </c>
      <c r="AA96" s="27">
        <f t="shared" si="21"/>
        <v>5.2064044251616837</v>
      </c>
      <c r="AB96" s="7"/>
      <c r="AC96" s="28">
        <f t="shared" ca="1" si="13"/>
        <v>5.334163091413302E-2</v>
      </c>
      <c r="AD96" s="27"/>
      <c r="AE96" s="7"/>
    </row>
    <row r="97" spans="1:31" s="26" customFormat="1" x14ac:dyDescent="0.25">
      <c r="A97" s="26">
        <v>12</v>
      </c>
      <c r="B97" s="26">
        <v>-610</v>
      </c>
      <c r="C97" s="26">
        <v>11318</v>
      </c>
      <c r="D97" s="26">
        <v>12114</v>
      </c>
      <c r="E97" s="26">
        <v>14897</v>
      </c>
      <c r="F97" s="26">
        <v>14074</v>
      </c>
      <c r="G97" s="27"/>
      <c r="H97" s="7"/>
      <c r="I97" s="28">
        <f t="shared" si="14"/>
        <v>-3579</v>
      </c>
      <c r="J97" s="27">
        <f t="shared" si="14"/>
        <v>-1960</v>
      </c>
      <c r="K97" s="7"/>
      <c r="L97" s="124">
        <f t="shared" si="22"/>
        <v>0.86954869907765053</v>
      </c>
      <c r="M97" s="27">
        <f t="shared" ca="1" si="15"/>
        <v>2.1343371409200452E-6</v>
      </c>
      <c r="N97" s="44"/>
      <c r="O97" s="44"/>
      <c r="P97" s="7"/>
      <c r="Q97" s="28">
        <f t="shared" ca="1" si="16"/>
        <v>-3574.7598872145541</v>
      </c>
      <c r="R97" s="27">
        <f t="shared" ca="1" si="17"/>
        <v>-1996.9536150952695</v>
      </c>
      <c r="S97" s="7"/>
      <c r="T97" s="28">
        <f t="shared" ca="1" si="18"/>
        <v>0.86853979322650932</v>
      </c>
      <c r="U97" s="27">
        <f t="shared" ca="1" si="19"/>
        <v>-0.48731576436339308</v>
      </c>
      <c r="V97" s="7"/>
      <c r="W97" s="28">
        <f t="shared" ca="1" si="20"/>
        <v>0.86808776200134641</v>
      </c>
      <c r="X97" s="27">
        <f t="shared" ca="1" si="24"/>
        <v>292.78588015186028</v>
      </c>
      <c r="Y97" s="7"/>
      <c r="Z97" s="28">
        <f t="shared" si="23"/>
        <v>292.81499999999994</v>
      </c>
      <c r="AA97" s="27">
        <f t="shared" si="21"/>
        <v>5.1105858492271956</v>
      </c>
      <c r="AB97" s="7"/>
      <c r="AC97" s="28">
        <f t="shared" ca="1" si="13"/>
        <v>-2.9119848139657734E-2</v>
      </c>
      <c r="AD97" s="27"/>
      <c r="AE97" s="7"/>
    </row>
    <row r="98" spans="1:31" s="26" customFormat="1" x14ac:dyDescent="0.25">
      <c r="A98" s="26">
        <v>13</v>
      </c>
      <c r="B98" s="26">
        <v>-613</v>
      </c>
      <c r="C98" s="26">
        <v>11240</v>
      </c>
      <c r="D98" s="26">
        <v>12299</v>
      </c>
      <c r="E98" s="26">
        <v>14994</v>
      </c>
      <c r="F98" s="26">
        <v>13911</v>
      </c>
      <c r="G98" s="27"/>
      <c r="H98" s="7"/>
      <c r="I98" s="28">
        <f t="shared" si="14"/>
        <v>-3754</v>
      </c>
      <c r="J98" s="27">
        <f t="shared" si="14"/>
        <v>-1612</v>
      </c>
      <c r="K98" s="7"/>
      <c r="L98" s="124">
        <f t="shared" si="22"/>
        <v>0.91267888167412536</v>
      </c>
      <c r="M98" s="27">
        <f t="shared" ca="1" si="15"/>
        <v>3.9739346910974307E-6</v>
      </c>
      <c r="N98" s="44"/>
      <c r="O98" s="44"/>
      <c r="P98" s="7"/>
      <c r="Q98" s="28">
        <f t="shared" ca="1" si="16"/>
        <v>-3749.7598872145541</v>
      </c>
      <c r="R98" s="27">
        <f t="shared" ca="1" si="17"/>
        <v>-1648.9536150952695</v>
      </c>
      <c r="S98" s="7"/>
      <c r="T98" s="28">
        <f t="shared" ca="1" si="18"/>
        <v>0.91105858291033137</v>
      </c>
      <c r="U98" s="27">
        <f t="shared" ca="1" si="19"/>
        <v>-0.4023934683638587</v>
      </c>
      <c r="V98" s="7"/>
      <c r="W98" s="28">
        <f t="shared" ca="1" si="20"/>
        <v>0.9106854086517101</v>
      </c>
      <c r="X98" s="27">
        <f t="shared" ca="1" si="24"/>
        <v>287.31607987607447</v>
      </c>
      <c r="Y98" s="7"/>
      <c r="Z98" s="28">
        <f t="shared" si="23"/>
        <v>287.29799999999994</v>
      </c>
      <c r="AA98" s="27">
        <f t="shared" si="21"/>
        <v>5.0142960343946674</v>
      </c>
      <c r="AB98" s="7"/>
      <c r="AC98" s="28">
        <f t="shared" ca="1" si="13"/>
        <v>1.8079876074523327E-2</v>
      </c>
      <c r="AD98" s="27"/>
      <c r="AE98" s="7"/>
    </row>
    <row r="99" spans="1:31" s="26" customFormat="1" x14ac:dyDescent="0.25">
      <c r="A99" s="26">
        <v>14</v>
      </c>
      <c r="B99" s="26">
        <v>-640</v>
      </c>
      <c r="C99" s="26">
        <v>11165</v>
      </c>
      <c r="D99" s="26">
        <v>12482</v>
      </c>
      <c r="E99" s="26">
        <v>15065</v>
      </c>
      <c r="F99" s="26">
        <v>13723</v>
      </c>
      <c r="G99" s="27"/>
      <c r="H99" s="7"/>
      <c r="I99" s="28">
        <f t="shared" si="14"/>
        <v>-3900</v>
      </c>
      <c r="J99" s="27">
        <f t="shared" si="14"/>
        <v>-1241</v>
      </c>
      <c r="K99" s="7"/>
      <c r="L99" s="124">
        <f t="shared" si="22"/>
        <v>0.94867595416095152</v>
      </c>
      <c r="M99" s="27">
        <f t="shared" ca="1" si="15"/>
        <v>5.9227114946091027E-6</v>
      </c>
      <c r="N99" s="44"/>
      <c r="O99" s="44"/>
      <c r="P99" s="7"/>
      <c r="Q99" s="28">
        <f t="shared" ca="1" si="16"/>
        <v>-3895.7598872145541</v>
      </c>
      <c r="R99" s="27">
        <f t="shared" ca="1" si="17"/>
        <v>-1277.9536150952695</v>
      </c>
      <c r="S99" s="7"/>
      <c r="T99" s="28">
        <f t="shared" ca="1" si="18"/>
        <v>0.94653140173226291</v>
      </c>
      <c r="U99" s="27">
        <f t="shared" ca="1" si="19"/>
        <v>-0.31185849188159642</v>
      </c>
      <c r="V99" s="7"/>
      <c r="W99" s="28">
        <f t="shared" ca="1" si="20"/>
        <v>0.94624229200391141</v>
      </c>
      <c r="X99" s="27">
        <f t="shared" ca="1" si="24"/>
        <v>281.71843197919975</v>
      </c>
      <c r="Y99" s="7"/>
      <c r="Z99" s="28">
        <f t="shared" si="23"/>
        <v>281.53799999999995</v>
      </c>
      <c r="AA99" s="27">
        <f t="shared" si="21"/>
        <v>4.9137650694797941</v>
      </c>
      <c r="AB99" s="7"/>
      <c r="AC99" s="28">
        <f t="shared" ca="1" si="13"/>
        <v>0.18043197919979548</v>
      </c>
      <c r="AD99" s="27"/>
      <c r="AE99" s="7"/>
    </row>
    <row r="100" spans="1:31" s="26" customFormat="1" x14ac:dyDescent="0.25">
      <c r="A100" s="26">
        <v>15</v>
      </c>
      <c r="B100" s="26">
        <v>-633</v>
      </c>
      <c r="C100" s="26">
        <v>11111</v>
      </c>
      <c r="D100" s="26">
        <v>12683</v>
      </c>
      <c r="E100" s="26">
        <v>15120</v>
      </c>
      <c r="F100" s="26">
        <v>13525</v>
      </c>
      <c r="G100" s="27"/>
      <c r="H100" s="7"/>
      <c r="I100" s="28">
        <f t="shared" si="14"/>
        <v>-4009</v>
      </c>
      <c r="J100" s="27">
        <f t="shared" si="14"/>
        <v>-842</v>
      </c>
      <c r="K100" s="7"/>
      <c r="L100" s="124">
        <f t="shared" si="22"/>
        <v>0.97485192116786301</v>
      </c>
      <c r="M100" s="27">
        <f t="shared" ca="1" si="15"/>
        <v>4.145675959728847E-6</v>
      </c>
      <c r="N100" s="44"/>
      <c r="O100" s="44"/>
      <c r="P100" s="7"/>
      <c r="Q100" s="28">
        <f t="shared" ca="1" si="16"/>
        <v>-4004.7598872145541</v>
      </c>
      <c r="R100" s="27">
        <f t="shared" ca="1" si="17"/>
        <v>-878.95361509526947</v>
      </c>
      <c r="S100" s="7"/>
      <c r="T100" s="28">
        <f t="shared" ca="1" si="18"/>
        <v>0.97301453359247214</v>
      </c>
      <c r="U100" s="27">
        <f t="shared" ca="1" si="19"/>
        <v>-0.21449068698557849</v>
      </c>
      <c r="V100" s="7"/>
      <c r="W100" s="28">
        <f t="shared" ca="1" si="20"/>
        <v>0.97281582785965515</v>
      </c>
      <c r="X100" s="27">
        <f t="shared" ca="1" si="24"/>
        <v>275.91135364751563</v>
      </c>
      <c r="Y100" s="7"/>
      <c r="Z100" s="28">
        <f t="shared" si="23"/>
        <v>275.84099999999995</v>
      </c>
      <c r="AA100" s="27">
        <f t="shared" si="21"/>
        <v>4.8143336619936781</v>
      </c>
      <c r="AB100" s="7"/>
      <c r="AC100" s="28">
        <f t="shared" ca="1" si="13"/>
        <v>7.0353647515673856E-2</v>
      </c>
      <c r="AD100" s="27"/>
      <c r="AE100" s="7"/>
    </row>
    <row r="101" spans="1:31" s="26" customFormat="1" x14ac:dyDescent="0.25">
      <c r="A101" s="26">
        <v>16</v>
      </c>
      <c r="B101" s="26">
        <v>-629</v>
      </c>
      <c r="C101" s="26">
        <v>11074</v>
      </c>
      <c r="D101" s="26">
        <v>12880</v>
      </c>
      <c r="E101" s="26">
        <v>15146</v>
      </c>
      <c r="F101" s="26">
        <v>13327</v>
      </c>
      <c r="G101" s="27"/>
      <c r="H101" s="7"/>
      <c r="I101" s="28">
        <f t="shared" si="14"/>
        <v>-4072</v>
      </c>
      <c r="J101" s="27">
        <f t="shared" si="14"/>
        <v>-447</v>
      </c>
      <c r="K101" s="7"/>
      <c r="L101" s="124">
        <f t="shared" si="22"/>
        <v>0.99131848419160173</v>
      </c>
      <c r="M101" s="27">
        <f t="shared" ca="1" si="15"/>
        <v>9.6497151060315279E-6</v>
      </c>
      <c r="N101" s="44"/>
      <c r="O101" s="44"/>
      <c r="P101" s="7"/>
      <c r="Q101" s="28">
        <f t="shared" ca="1" si="16"/>
        <v>-4067.7598872145541</v>
      </c>
      <c r="R101" s="27">
        <f t="shared" ca="1" si="17"/>
        <v>-483.95361509526947</v>
      </c>
      <c r="S101" s="7"/>
      <c r="T101" s="28">
        <f t="shared" ca="1" si="18"/>
        <v>0.98832129787864809</v>
      </c>
      <c r="U101" s="27">
        <f t="shared" ca="1" si="19"/>
        <v>-0.11809900043438283</v>
      </c>
      <c r="V101" s="7"/>
      <c r="W101" s="28">
        <f t="shared" ca="1" si="20"/>
        <v>0.98821208513384506</v>
      </c>
      <c r="X101" s="27">
        <f t="shared" ca="1" si="24"/>
        <v>270.29243472610642</v>
      </c>
      <c r="Y101" s="7"/>
      <c r="Z101" s="28">
        <f t="shared" si="23"/>
        <v>270.17999999999995</v>
      </c>
      <c r="AA101" s="27">
        <f t="shared" si="21"/>
        <v>4.7155305730382784</v>
      </c>
      <c r="AB101" s="7"/>
      <c r="AC101" s="28">
        <f t="shared" ca="1" si="13"/>
        <v>0.11243472610647132</v>
      </c>
      <c r="AD101" s="27"/>
      <c r="AE101" s="7"/>
    </row>
    <row r="102" spans="1:31" s="26" customFormat="1" x14ac:dyDescent="0.25">
      <c r="A102" s="26">
        <v>17</v>
      </c>
      <c r="B102" s="26">
        <v>-635</v>
      </c>
      <c r="C102" s="26">
        <v>11061</v>
      </c>
      <c r="D102" s="26">
        <v>13075</v>
      </c>
      <c r="E102" s="26">
        <v>15158</v>
      </c>
      <c r="F102" s="26">
        <v>13123</v>
      </c>
      <c r="G102" s="27"/>
      <c r="H102" s="7"/>
      <c r="I102" s="28">
        <f t="shared" si="14"/>
        <v>-4097</v>
      </c>
      <c r="J102" s="27">
        <f t="shared" si="14"/>
        <v>-48</v>
      </c>
      <c r="K102" s="7"/>
      <c r="L102" s="124">
        <f t="shared" si="22"/>
        <v>0.99812799045116485</v>
      </c>
      <c r="M102" s="27">
        <f t="shared" ca="1" si="15"/>
        <v>1.4072981737179647E-5</v>
      </c>
      <c r="N102" s="44"/>
      <c r="O102" s="44"/>
      <c r="P102" s="7"/>
      <c r="Q102" s="28">
        <f t="shared" ca="1" si="16"/>
        <v>-4092.7598872145541</v>
      </c>
      <c r="R102" s="27">
        <f t="shared" ca="1" si="17"/>
        <v>-84.95361509526947</v>
      </c>
      <c r="S102" s="7"/>
      <c r="T102" s="28">
        <f t="shared" ca="1" si="18"/>
        <v>0.99439541069062265</v>
      </c>
      <c r="U102" s="27">
        <f t="shared" ca="1" si="19"/>
        <v>-2.0731195538364913E-2</v>
      </c>
      <c r="V102" s="7"/>
      <c r="W102" s="28">
        <f t="shared" ca="1" si="20"/>
        <v>0.99437659314653559</v>
      </c>
      <c r="X102" s="27">
        <f t="shared" ca="1" si="24"/>
        <v>264.67182084089939</v>
      </c>
      <c r="Y102" s="7"/>
      <c r="Z102" s="28">
        <f t="shared" si="23"/>
        <v>264.46499999999997</v>
      </c>
      <c r="AA102" s="27">
        <f t="shared" si="21"/>
        <v>4.6157850062868029</v>
      </c>
      <c r="AB102" s="7"/>
      <c r="AC102" s="28">
        <f t="shared" ca="1" si="13"/>
        <v>0.206820840899411</v>
      </c>
      <c r="AD102" s="27"/>
      <c r="AE102" s="7"/>
    </row>
    <row r="103" spans="1:31" s="26" customFormat="1" x14ac:dyDescent="0.25">
      <c r="A103" s="26">
        <v>18</v>
      </c>
      <c r="B103" s="26">
        <v>-627</v>
      </c>
      <c r="C103" s="26">
        <v>11068</v>
      </c>
      <c r="D103" s="26">
        <v>13280</v>
      </c>
      <c r="E103" s="26">
        <v>15147</v>
      </c>
      <c r="F103" s="26">
        <v>12925</v>
      </c>
      <c r="G103" s="27"/>
      <c r="H103" s="7"/>
      <c r="I103" s="28">
        <f t="shared" si="14"/>
        <v>-4079</v>
      </c>
      <c r="J103" s="27">
        <f t="shared" si="14"/>
        <v>355</v>
      </c>
      <c r="K103" s="7"/>
      <c r="L103" s="124">
        <f t="shared" si="22"/>
        <v>0.99511049750307157</v>
      </c>
      <c r="M103" s="27">
        <f t="shared" ca="1" si="15"/>
        <v>2.5159941911508744E-5</v>
      </c>
      <c r="N103" s="44"/>
      <c r="O103" s="44"/>
      <c r="P103" s="7"/>
      <c r="Q103" s="28">
        <f t="shared" ca="1" si="16"/>
        <v>-4074.7598872145541</v>
      </c>
      <c r="R103" s="27">
        <f t="shared" ca="1" si="17"/>
        <v>318.04638490473053</v>
      </c>
      <c r="S103" s="7"/>
      <c r="T103" s="28">
        <f t="shared" ca="1" si="18"/>
        <v>0.99002204946600092</v>
      </c>
      <c r="U103" s="27">
        <f t="shared" ca="1" si="19"/>
        <v>7.7612727702475237E-2</v>
      </c>
      <c r="V103" s="7"/>
      <c r="W103" s="28">
        <f t="shared" ca="1" si="20"/>
        <v>0.99009452881183069</v>
      </c>
      <c r="X103" s="27">
        <f t="shared" ca="1" si="24"/>
        <v>258.99526152257704</v>
      </c>
      <c r="Y103" s="7"/>
      <c r="Z103" s="28">
        <f t="shared" si="23"/>
        <v>258.822</v>
      </c>
      <c r="AA103" s="27">
        <f t="shared" si="21"/>
        <v>4.5172960765967636</v>
      </c>
      <c r="AB103" s="7"/>
      <c r="AC103" s="28">
        <f t="shared" ca="1" si="13"/>
        <v>0.17326152257703598</v>
      </c>
      <c r="AD103" s="27"/>
      <c r="AE103" s="7"/>
    </row>
    <row r="104" spans="1:31" s="26" customFormat="1" x14ac:dyDescent="0.25">
      <c r="A104" s="26">
        <v>19</v>
      </c>
      <c r="B104" s="26">
        <v>-621</v>
      </c>
      <c r="C104" s="26">
        <v>11098</v>
      </c>
      <c r="D104" s="26">
        <v>13479</v>
      </c>
      <c r="E104" s="26">
        <v>15124</v>
      </c>
      <c r="F104" s="26">
        <v>12732</v>
      </c>
      <c r="G104" s="27"/>
      <c r="H104" s="7"/>
      <c r="I104" s="28">
        <f t="shared" si="14"/>
        <v>-4026</v>
      </c>
      <c r="J104" s="27">
        <f t="shared" si="14"/>
        <v>747</v>
      </c>
      <c r="K104" s="7"/>
      <c r="L104" s="124">
        <f t="shared" si="22"/>
        <v>0.98260927953310806</v>
      </c>
      <c r="M104" s="27">
        <f t="shared" ca="1" si="15"/>
        <v>2.8122537460409443E-5</v>
      </c>
      <c r="N104" s="44"/>
      <c r="O104" s="44"/>
      <c r="P104" s="7"/>
      <c r="Q104" s="28">
        <f t="shared" ca="1" si="16"/>
        <v>-4021.7598872145541</v>
      </c>
      <c r="R104" s="27">
        <f t="shared" ca="1" si="17"/>
        <v>710.04638490473053</v>
      </c>
      <c r="S104" s="7"/>
      <c r="T104" s="28">
        <f t="shared" ca="1" si="18"/>
        <v>0.9771449303046148</v>
      </c>
      <c r="U104" s="27">
        <f t="shared" ca="1" si="19"/>
        <v>0.17327232549505422</v>
      </c>
      <c r="V104" s="7"/>
      <c r="W104" s="28">
        <f t="shared" ca="1" si="20"/>
        <v>0.97730621084975033</v>
      </c>
      <c r="X104" s="27">
        <f t="shared" ca="1" si="24"/>
        <v>253.42363781349673</v>
      </c>
      <c r="Y104" s="7"/>
      <c r="Z104" s="28">
        <f t="shared" si="23"/>
        <v>253.233</v>
      </c>
      <c r="AA104" s="27">
        <f t="shared" si="21"/>
        <v>4.4197496247028001</v>
      </c>
      <c r="AB104" s="7"/>
      <c r="AC104" s="28">
        <f t="shared" ca="1" si="13"/>
        <v>0.19063781349672126</v>
      </c>
      <c r="AD104" s="27"/>
      <c r="AE104" s="7"/>
    </row>
    <row r="105" spans="1:31" s="26" customFormat="1" x14ac:dyDescent="0.25">
      <c r="A105" s="26">
        <v>20</v>
      </c>
      <c r="B105" s="26">
        <v>-609</v>
      </c>
      <c r="C105" s="26">
        <v>11138</v>
      </c>
      <c r="D105" s="26">
        <v>13662</v>
      </c>
      <c r="E105" s="26">
        <v>15079</v>
      </c>
      <c r="F105" s="26">
        <v>12540</v>
      </c>
      <c r="G105" s="27"/>
      <c r="H105" s="7"/>
      <c r="I105" s="28">
        <f t="shared" si="14"/>
        <v>-3941</v>
      </c>
      <c r="J105" s="27">
        <f t="shared" si="14"/>
        <v>1122</v>
      </c>
      <c r="K105" s="7"/>
      <c r="L105" s="124">
        <f t="shared" si="22"/>
        <v>0.96126991789766847</v>
      </c>
      <c r="M105" s="27">
        <f t="shared" ca="1" si="15"/>
        <v>2.0527641853231116E-5</v>
      </c>
      <c r="N105" s="44"/>
      <c r="O105" s="44"/>
      <c r="P105" s="7"/>
      <c r="Q105" s="28">
        <f t="shared" ca="1" si="16"/>
        <v>-3936.7598872145541</v>
      </c>
      <c r="R105" s="27">
        <f t="shared" ca="1" si="17"/>
        <v>1085.0463849047305</v>
      </c>
      <c r="S105" s="7"/>
      <c r="T105" s="28">
        <f t="shared" ca="1" si="18"/>
        <v>0.95649294674390128</v>
      </c>
      <c r="U105" s="27">
        <f t="shared" ca="1" si="19"/>
        <v>0.26478342032213875</v>
      </c>
      <c r="V105" s="7"/>
      <c r="W105" s="28">
        <f t="shared" ca="1" si="20"/>
        <v>0.9567391738248664</v>
      </c>
      <c r="X105" s="27">
        <f t="shared" ca="1" si="24"/>
        <v>248.00771343034137</v>
      </c>
      <c r="Y105" s="7"/>
      <c r="Z105" s="28">
        <f t="shared" si="23"/>
        <v>247.75200000000001</v>
      </c>
      <c r="AA105" s="27">
        <f t="shared" si="21"/>
        <v>4.3240881284009918</v>
      </c>
      <c r="AB105" s="7"/>
      <c r="AC105" s="28">
        <f t="shared" ca="1" si="13"/>
        <v>0.25571343034135907</v>
      </c>
      <c r="AD105" s="27"/>
      <c r="AE105" s="7"/>
    </row>
    <row r="106" spans="1:31" s="26" customFormat="1" x14ac:dyDescent="0.25">
      <c r="A106" s="26">
        <v>21</v>
      </c>
      <c r="B106" s="26">
        <v>-610</v>
      </c>
      <c r="C106" s="26">
        <v>11193</v>
      </c>
      <c r="D106" s="26">
        <v>13844</v>
      </c>
      <c r="E106" s="26">
        <v>15011</v>
      </c>
      <c r="F106" s="26">
        <v>12350</v>
      </c>
      <c r="G106" s="27"/>
      <c r="H106" s="7"/>
      <c r="I106" s="28">
        <f t="shared" si="14"/>
        <v>-3818</v>
      </c>
      <c r="J106" s="27">
        <f t="shared" si="14"/>
        <v>1494</v>
      </c>
      <c r="K106" s="7"/>
      <c r="L106" s="124">
        <f t="shared" si="22"/>
        <v>0.93107899933375748</v>
      </c>
      <c r="M106" s="27">
        <f t="shared" ca="1" si="15"/>
        <v>1.7141236416018927E-5</v>
      </c>
      <c r="N106" s="44"/>
      <c r="O106" s="44"/>
      <c r="P106" s="7"/>
      <c r="Q106" s="28">
        <f t="shared" ca="1" si="16"/>
        <v>-3813.7598872145541</v>
      </c>
      <c r="R106" s="27">
        <f t="shared" ca="1" si="17"/>
        <v>1457.0463849047305</v>
      </c>
      <c r="S106" s="7"/>
      <c r="T106" s="28">
        <f t="shared" ca="1" si="18"/>
        <v>0.92660831170898628</v>
      </c>
      <c r="U106" s="27">
        <f t="shared" ca="1" si="19"/>
        <v>0.35556242639060659</v>
      </c>
      <c r="V106" s="7"/>
      <c r="W106" s="28">
        <f t="shared" ca="1" si="20"/>
        <v>0.9269388017036897</v>
      </c>
      <c r="X106" s="27">
        <f t="shared" ca="1" si="24"/>
        <v>242.4912617068228</v>
      </c>
      <c r="Y106" s="7"/>
      <c r="Z106" s="28">
        <f t="shared" si="23"/>
        <v>242.262</v>
      </c>
      <c r="AA106" s="27">
        <f t="shared" si="21"/>
        <v>4.2282695524665019</v>
      </c>
      <c r="AB106" s="7"/>
      <c r="AC106" s="28">
        <f t="shared" ca="1" si="13"/>
        <v>0.2292617068227969</v>
      </c>
      <c r="AD106" s="27"/>
      <c r="AE106" s="7"/>
    </row>
    <row r="107" spans="1:31" s="26" customFormat="1" x14ac:dyDescent="0.25">
      <c r="A107" s="26">
        <v>22</v>
      </c>
      <c r="B107" s="26">
        <v>-631</v>
      </c>
      <c r="C107" s="26">
        <v>11269</v>
      </c>
      <c r="D107" s="26">
        <v>14031</v>
      </c>
      <c r="E107" s="26">
        <v>14920</v>
      </c>
      <c r="F107" s="26">
        <v>12166</v>
      </c>
      <c r="G107" s="27"/>
      <c r="H107" s="7"/>
      <c r="I107" s="28">
        <f t="shared" si="14"/>
        <v>-3651</v>
      </c>
      <c r="J107" s="27">
        <f t="shared" si="14"/>
        <v>1865</v>
      </c>
      <c r="K107" s="7"/>
      <c r="L107" s="124">
        <f t="shared" si="22"/>
        <v>0.89085969170768187</v>
      </c>
      <c r="M107" s="27">
        <f t="shared" ca="1" si="15"/>
        <v>1.946514246269422E-5</v>
      </c>
      <c r="N107" s="44"/>
      <c r="O107" s="44"/>
      <c r="P107" s="7"/>
      <c r="Q107" s="28">
        <f t="shared" ca="1" si="16"/>
        <v>-3646.7598872145541</v>
      </c>
      <c r="R107" s="27">
        <f t="shared" ca="1" si="17"/>
        <v>1828.0463849047305</v>
      </c>
      <c r="S107" s="7"/>
      <c r="T107" s="28">
        <f t="shared" ca="1" si="18"/>
        <v>0.88603323812499613</v>
      </c>
      <c r="U107" s="27">
        <f t="shared" ca="1" si="19"/>
        <v>0.44609740287286886</v>
      </c>
      <c r="V107" s="7"/>
      <c r="W107" s="28">
        <f t="shared" ca="1" si="20"/>
        <v>0.88644775987880076</v>
      </c>
      <c r="X107" s="27">
        <f t="shared" ca="1" si="24"/>
        <v>236.76402339451215</v>
      </c>
      <c r="Y107" s="7"/>
      <c r="Z107" s="28">
        <f t="shared" si="23"/>
        <v>236.583</v>
      </c>
      <c r="AA107" s="27">
        <f t="shared" si="21"/>
        <v>4.1291523042457445</v>
      </c>
      <c r="AB107" s="7"/>
      <c r="AC107" s="28">
        <f t="shared" ca="1" si="13"/>
        <v>0.18102339451215244</v>
      </c>
      <c r="AD107" s="27"/>
      <c r="AE107" s="7"/>
    </row>
    <row r="108" spans="1:31" s="26" customFormat="1" x14ac:dyDescent="0.25">
      <c r="A108" s="26">
        <v>23</v>
      </c>
      <c r="B108" s="26">
        <v>-638</v>
      </c>
      <c r="C108" s="26">
        <v>11389</v>
      </c>
      <c r="D108" s="26">
        <v>14219</v>
      </c>
      <c r="E108" s="26">
        <v>14833</v>
      </c>
      <c r="F108" s="26">
        <v>11999</v>
      </c>
      <c r="G108" s="27"/>
      <c r="H108" s="7"/>
      <c r="I108" s="28">
        <f t="shared" si="14"/>
        <v>-3444</v>
      </c>
      <c r="J108" s="27">
        <f t="shared" si="14"/>
        <v>2220</v>
      </c>
      <c r="K108" s="7"/>
      <c r="L108" s="124">
        <f t="shared" si="22"/>
        <v>0.84130010302278735</v>
      </c>
      <c r="M108" s="27">
        <f t="shared" ca="1" si="15"/>
        <v>2.5660246840957788E-5</v>
      </c>
      <c r="N108" s="44"/>
      <c r="O108" s="44"/>
      <c r="P108" s="7"/>
      <c r="Q108" s="28">
        <f t="shared" ca="1" si="16"/>
        <v>-3439.7598872145541</v>
      </c>
      <c r="R108" s="27">
        <f t="shared" ca="1" si="17"/>
        <v>2183.0463849047305</v>
      </c>
      <c r="S108" s="7"/>
      <c r="T108" s="28">
        <f t="shared" ca="1" si="18"/>
        <v>0.83573958404184656</v>
      </c>
      <c r="U108" s="27">
        <f t="shared" ca="1" si="19"/>
        <v>0.53272790597584219</v>
      </c>
      <c r="V108" s="7"/>
      <c r="W108" s="28">
        <f t="shared" ca="1" si="20"/>
        <v>0.83623450860150195</v>
      </c>
      <c r="X108" s="27">
        <f t="shared" ca="1" si="24"/>
        <v>230.97806261854237</v>
      </c>
      <c r="Y108" s="7"/>
      <c r="Z108" s="28">
        <f t="shared" si="23"/>
        <v>230.84100000000001</v>
      </c>
      <c r="AA108" s="27">
        <f t="shared" si="21"/>
        <v>4.0289354985962307</v>
      </c>
      <c r="AB108" s="7"/>
      <c r="AC108" s="28">
        <f t="shared" ca="1" si="13"/>
        <v>0.1370626185423589</v>
      </c>
      <c r="AD108" s="27"/>
      <c r="AE108" s="7"/>
    </row>
    <row r="109" spans="1:31" s="26" customFormat="1" x14ac:dyDescent="0.25">
      <c r="A109" s="26">
        <v>24</v>
      </c>
      <c r="B109" s="26">
        <v>-640</v>
      </c>
      <c r="C109" s="26">
        <v>11500</v>
      </c>
      <c r="D109" s="26">
        <v>14388</v>
      </c>
      <c r="E109" s="26">
        <v>14707</v>
      </c>
      <c r="F109" s="26">
        <v>11829</v>
      </c>
      <c r="G109" s="27"/>
      <c r="H109" s="7"/>
      <c r="I109" s="28">
        <f t="shared" si="14"/>
        <v>-3207</v>
      </c>
      <c r="J109" s="27">
        <f t="shared" si="14"/>
        <v>2559</v>
      </c>
      <c r="K109" s="7"/>
      <c r="L109" s="124">
        <f t="shared" si="22"/>
        <v>0.78309892872630638</v>
      </c>
      <c r="M109" s="27">
        <f t="shared" ca="1" si="15"/>
        <v>1.9098951182055746E-5</v>
      </c>
      <c r="N109" s="44"/>
      <c r="O109" s="44"/>
      <c r="P109" s="7"/>
      <c r="Q109" s="28">
        <f t="shared" ca="1" si="16"/>
        <v>-3202.7598872145541</v>
      </c>
      <c r="R109" s="27">
        <f t="shared" ca="1" si="17"/>
        <v>2522.0463849047305</v>
      </c>
      <c r="S109" s="7"/>
      <c r="T109" s="28">
        <f t="shared" ca="1" si="18"/>
        <v>0.77815699458432752</v>
      </c>
      <c r="U109" s="27">
        <f t="shared" ca="1" si="19"/>
        <v>0.61545393569952656</v>
      </c>
      <c r="V109" s="7"/>
      <c r="W109" s="28">
        <f t="shared" ca="1" si="20"/>
        <v>0.77872869404358558</v>
      </c>
      <c r="X109" s="27">
        <f t="shared" ca="1" si="24"/>
        <v>225.15703266389494</v>
      </c>
      <c r="Y109" s="7"/>
      <c r="Z109" s="28">
        <f t="shared" si="23"/>
        <v>225.08100000000002</v>
      </c>
      <c r="AA109" s="27">
        <f t="shared" si="21"/>
        <v>3.9284045336813569</v>
      </c>
      <c r="AB109" s="7"/>
      <c r="AC109" s="28">
        <f t="shared" ca="1" si="13"/>
        <v>7.6032663894920915E-2</v>
      </c>
      <c r="AD109" s="27"/>
      <c r="AE109" s="7"/>
    </row>
    <row r="110" spans="1:31" s="26" customFormat="1" x14ac:dyDescent="0.25">
      <c r="A110" s="26">
        <v>25</v>
      </c>
      <c r="B110" s="26">
        <v>-620</v>
      </c>
      <c r="C110" s="26">
        <v>11632</v>
      </c>
      <c r="D110" s="26">
        <v>14534</v>
      </c>
      <c r="E110" s="26">
        <v>14576</v>
      </c>
      <c r="F110" s="26">
        <v>11675</v>
      </c>
      <c r="G110" s="27"/>
      <c r="H110" s="7"/>
      <c r="I110" s="28">
        <f t="shared" si="14"/>
        <v>-2944</v>
      </c>
      <c r="J110" s="27">
        <f t="shared" si="14"/>
        <v>2859</v>
      </c>
      <c r="K110" s="7"/>
      <c r="L110" s="124">
        <f t="shared" si="22"/>
        <v>0.7191651932297275</v>
      </c>
      <c r="M110" s="27">
        <f t="shared" ca="1" si="15"/>
        <v>1.8217780128074477E-5</v>
      </c>
      <c r="N110" s="44"/>
      <c r="O110" s="44"/>
      <c r="P110" s="7"/>
      <c r="Q110" s="28">
        <f t="shared" ca="1" si="16"/>
        <v>-2939.7598872145541</v>
      </c>
      <c r="R110" s="27">
        <f t="shared" ca="1" si="17"/>
        <v>2822.0463849047305</v>
      </c>
      <c r="S110" s="7"/>
      <c r="T110" s="28">
        <f t="shared" ca="1" si="18"/>
        <v>0.71425732780235496</v>
      </c>
      <c r="U110" s="27">
        <f t="shared" ca="1" si="19"/>
        <v>0.68866281156119413</v>
      </c>
      <c r="V110" s="7"/>
      <c r="W110" s="28">
        <f t="shared" ca="1" si="20"/>
        <v>0.71489696407373382</v>
      </c>
      <c r="X110" s="27">
        <f t="shared" ca="1" si="24"/>
        <v>219.54826612056058</v>
      </c>
      <c r="Y110" s="7"/>
      <c r="Z110" s="28">
        <f t="shared" si="23"/>
        <v>219.501</v>
      </c>
      <c r="AA110" s="27">
        <f t="shared" si="21"/>
        <v>3.8310151614200731</v>
      </c>
      <c r="AB110" s="7"/>
      <c r="AC110" s="28">
        <f t="shared" ca="1" si="13"/>
        <v>4.7266120560578884E-2</v>
      </c>
      <c r="AD110" s="27"/>
      <c r="AE110" s="7"/>
    </row>
    <row r="111" spans="1:31" s="26" customFormat="1" x14ac:dyDescent="0.25">
      <c r="A111" s="26">
        <v>26</v>
      </c>
      <c r="B111" s="26">
        <v>-625</v>
      </c>
      <c r="C111" s="26">
        <v>11778</v>
      </c>
      <c r="D111" s="26">
        <v>14674</v>
      </c>
      <c r="E111" s="26">
        <v>14425</v>
      </c>
      <c r="F111" s="26">
        <v>11535</v>
      </c>
      <c r="G111" s="27"/>
      <c r="H111" s="7"/>
      <c r="I111" s="28">
        <f t="shared" si="14"/>
        <v>-2647</v>
      </c>
      <c r="J111" s="27">
        <f t="shared" si="14"/>
        <v>3139</v>
      </c>
      <c r="K111" s="7"/>
      <c r="L111" s="124">
        <f t="shared" si="22"/>
        <v>0.6478157563868272</v>
      </c>
      <c r="M111" s="27">
        <f t="shared" ca="1" si="15"/>
        <v>2.5158753465486419E-5</v>
      </c>
      <c r="N111" s="44"/>
      <c r="O111" s="44"/>
      <c r="P111" s="7"/>
      <c r="Q111" s="28">
        <f t="shared" ca="1" si="16"/>
        <v>-2642.7598872145541</v>
      </c>
      <c r="R111" s="27">
        <f t="shared" ca="1" si="17"/>
        <v>3102.0463849047305</v>
      </c>
      <c r="S111" s="7"/>
      <c r="T111" s="28">
        <f t="shared" ca="1" si="18"/>
        <v>0.64209686759609697</v>
      </c>
      <c r="U111" s="27">
        <f t="shared" ca="1" si="19"/>
        <v>0.75699109569875056</v>
      </c>
      <c r="V111" s="7"/>
      <c r="W111" s="28">
        <f t="shared" ca="1" si="20"/>
        <v>0.64279990616323734</v>
      </c>
      <c r="X111" s="27">
        <f t="shared" ca="1" si="24"/>
        <v>213.81375791475273</v>
      </c>
      <c r="Y111" s="7"/>
      <c r="Z111" s="28">
        <f t="shared" si="23"/>
        <v>213.876</v>
      </c>
      <c r="AA111" s="27">
        <f t="shared" si="21"/>
        <v>3.732840390995392</v>
      </c>
      <c r="AB111" s="7"/>
      <c r="AC111" s="28">
        <f t="shared" ca="1" si="13"/>
        <v>-6.2242085247277146E-2</v>
      </c>
      <c r="AD111" s="27"/>
      <c r="AE111" s="7"/>
    </row>
    <row r="112" spans="1:31" s="26" customFormat="1" x14ac:dyDescent="0.25">
      <c r="A112" s="26">
        <v>27</v>
      </c>
      <c r="B112" s="26">
        <v>-632</v>
      </c>
      <c r="C112" s="26">
        <v>11931</v>
      </c>
      <c r="D112" s="26">
        <v>14798</v>
      </c>
      <c r="E112" s="26">
        <v>14260</v>
      </c>
      <c r="F112" s="26">
        <v>11409</v>
      </c>
      <c r="G112" s="27"/>
      <c r="H112" s="7"/>
      <c r="I112" s="28">
        <f t="shared" si="14"/>
        <v>-2329</v>
      </c>
      <c r="J112" s="27">
        <f t="shared" si="14"/>
        <v>3389</v>
      </c>
      <c r="K112" s="7"/>
      <c r="L112" s="124">
        <f t="shared" si="22"/>
        <v>0.5693228479443011</v>
      </c>
      <c r="M112" s="27">
        <f t="shared" ca="1" si="15"/>
        <v>1.3905836926795304E-5</v>
      </c>
      <c r="N112" s="44"/>
      <c r="O112" s="44"/>
      <c r="P112" s="7"/>
      <c r="Q112" s="28">
        <f t="shared" ca="1" si="16"/>
        <v>-2324.7598872145541</v>
      </c>
      <c r="R112" s="27">
        <f t="shared" ca="1" si="17"/>
        <v>3352.0463849047305</v>
      </c>
      <c r="S112" s="7"/>
      <c r="T112" s="28">
        <f t="shared" ca="1" si="18"/>
        <v>0.56483415262778025</v>
      </c>
      <c r="U112" s="27">
        <f t="shared" ca="1" si="19"/>
        <v>0.81799849225014032</v>
      </c>
      <c r="V112" s="7"/>
      <c r="W112" s="28">
        <f t="shared" ca="1" si="20"/>
        <v>0.56559379485714945</v>
      </c>
      <c r="X112" s="27">
        <f t="shared" ca="1" si="24"/>
        <v>208.13885293381873</v>
      </c>
      <c r="Y112" s="7"/>
      <c r="Z112" s="28">
        <f t="shared" si="23"/>
        <v>208.18800000000002</v>
      </c>
      <c r="AA112" s="27">
        <f t="shared" si="21"/>
        <v>3.6335660631419553</v>
      </c>
      <c r="AB112" s="7"/>
      <c r="AC112" s="28">
        <f t="shared" ca="1" si="13"/>
        <v>-4.9147066181291166E-2</v>
      </c>
      <c r="AD112" s="27"/>
      <c r="AE112" s="7"/>
    </row>
    <row r="113" spans="1:31" s="26" customFormat="1" x14ac:dyDescent="0.25">
      <c r="A113" s="26">
        <v>28</v>
      </c>
      <c r="B113" s="26">
        <v>-605</v>
      </c>
      <c r="C113" s="26">
        <v>12097</v>
      </c>
      <c r="D113" s="26">
        <v>14893</v>
      </c>
      <c r="E113" s="26">
        <v>14092</v>
      </c>
      <c r="F113" s="26">
        <v>11302</v>
      </c>
      <c r="G113" s="27"/>
      <c r="H113" s="7"/>
      <c r="I113" s="28">
        <f t="shared" si="14"/>
        <v>-1995</v>
      </c>
      <c r="J113" s="27">
        <f t="shared" si="14"/>
        <v>3591</v>
      </c>
      <c r="K113" s="7"/>
      <c r="L113" s="124">
        <f t="shared" si="22"/>
        <v>0.48891783426730773</v>
      </c>
      <c r="M113" s="27">
        <f t="shared" ca="1" si="15"/>
        <v>1.9611248112412142E-5</v>
      </c>
      <c r="N113" s="44"/>
      <c r="O113" s="44"/>
      <c r="P113" s="7"/>
      <c r="Q113" s="28">
        <f t="shared" ca="1" si="16"/>
        <v>-1990.7598872145541</v>
      </c>
      <c r="R113" s="27">
        <f t="shared" ca="1" si="17"/>
        <v>3554.0463849047305</v>
      </c>
      <c r="S113" s="7"/>
      <c r="T113" s="28">
        <f t="shared" ca="1" si="18"/>
        <v>0.48368400545979984</v>
      </c>
      <c r="U113" s="27">
        <f t="shared" ca="1" si="19"/>
        <v>0.86729246866366316</v>
      </c>
      <c r="V113" s="7"/>
      <c r="W113" s="28">
        <f t="shared" ca="1" si="20"/>
        <v>0.48448937538046999</v>
      </c>
      <c r="X113" s="27">
        <f t="shared" ca="1" si="24"/>
        <v>202.66618918542622</v>
      </c>
      <c r="Y113" s="7"/>
      <c r="Z113" s="28">
        <f t="shared" si="23"/>
        <v>202.74300000000002</v>
      </c>
      <c r="AA113" s="27">
        <f t="shared" si="21"/>
        <v>3.5385328853708637</v>
      </c>
      <c r="AB113" s="7"/>
      <c r="AC113" s="28">
        <f t="shared" ca="1" si="13"/>
        <v>-7.6810814573804009E-2</v>
      </c>
      <c r="AD113" s="27"/>
      <c r="AE113" s="7"/>
    </row>
    <row r="114" spans="1:31" s="26" customFormat="1" x14ac:dyDescent="0.25">
      <c r="A114" s="26">
        <v>29</v>
      </c>
      <c r="B114" s="26">
        <v>-604</v>
      </c>
      <c r="C114" s="26">
        <v>12267</v>
      </c>
      <c r="D114" s="26">
        <v>14986</v>
      </c>
      <c r="E114" s="26">
        <v>13915</v>
      </c>
      <c r="F114" s="26">
        <v>11215</v>
      </c>
      <c r="G114" s="27"/>
      <c r="H114" s="7"/>
      <c r="I114" s="28">
        <f t="shared" si="14"/>
        <v>-1648</v>
      </c>
      <c r="J114" s="27">
        <f t="shared" si="14"/>
        <v>3771</v>
      </c>
      <c r="K114" s="7"/>
      <c r="L114" s="124">
        <f t="shared" si="22"/>
        <v>0.40424216229789034</v>
      </c>
      <c r="M114" s="27">
        <f t="shared" ca="1" si="15"/>
        <v>1.6166273509464437E-5</v>
      </c>
      <c r="N114" s="44"/>
      <c r="O114" s="44"/>
      <c r="P114" s="7"/>
      <c r="Q114" s="28">
        <f t="shared" ca="1" si="16"/>
        <v>-1643.7598872145541</v>
      </c>
      <c r="R114" s="27">
        <f t="shared" ca="1" si="17"/>
        <v>3734.0463849047305</v>
      </c>
      <c r="S114" s="7"/>
      <c r="T114" s="28">
        <f t="shared" ca="1" si="18"/>
        <v>0.39937531962959266</v>
      </c>
      <c r="U114" s="27">
        <f t="shared" ca="1" si="19"/>
        <v>0.91121779418066373</v>
      </c>
      <c r="V114" s="7"/>
      <c r="W114" s="28">
        <f t="shared" ca="1" si="20"/>
        <v>0.4002214318282537</v>
      </c>
      <c r="X114" s="27">
        <f t="shared" ca="1" si="24"/>
        <v>197.1893160548093</v>
      </c>
      <c r="Y114" s="7"/>
      <c r="Z114" s="28">
        <f t="shared" si="23"/>
        <v>197.30700000000002</v>
      </c>
      <c r="AA114" s="27">
        <f t="shared" si="21"/>
        <v>3.4436567872324519</v>
      </c>
      <c r="AB114" s="7"/>
      <c r="AC114" s="28">
        <f t="shared" ca="1" si="13"/>
        <v>-0.1176839451907199</v>
      </c>
      <c r="AD114" s="27"/>
      <c r="AE114" s="7"/>
    </row>
    <row r="115" spans="1:31" s="26" customFormat="1" x14ac:dyDescent="0.25">
      <c r="A115" s="26">
        <v>30</v>
      </c>
      <c r="B115" s="26">
        <v>-630</v>
      </c>
      <c r="C115" s="26">
        <v>12466</v>
      </c>
      <c r="D115" s="26">
        <v>15070</v>
      </c>
      <c r="E115" s="26">
        <v>13737</v>
      </c>
      <c r="F115" s="26">
        <v>11147</v>
      </c>
      <c r="G115" s="27"/>
      <c r="H115" s="7"/>
      <c r="I115" s="28">
        <f t="shared" si="14"/>
        <v>-1271</v>
      </c>
      <c r="J115" s="27">
        <f t="shared" si="14"/>
        <v>3923</v>
      </c>
      <c r="K115" s="7"/>
      <c r="L115" s="124">
        <f t="shared" si="22"/>
        <v>0.312058004040351</v>
      </c>
      <c r="M115" s="27">
        <f t="shared" ca="1" si="15"/>
        <v>1.1558623849221609E-5</v>
      </c>
      <c r="N115" s="44"/>
      <c r="O115" s="44"/>
      <c r="P115" s="7"/>
      <c r="Q115" s="28">
        <f t="shared" ca="1" si="16"/>
        <v>-1266.7598872145541</v>
      </c>
      <c r="R115" s="27">
        <f t="shared" ca="1" si="17"/>
        <v>3886.0463849047305</v>
      </c>
      <c r="S115" s="7"/>
      <c r="T115" s="28">
        <f t="shared" ca="1" si="18"/>
        <v>0.30777769842501596</v>
      </c>
      <c r="U115" s="27">
        <f t="shared" ca="1" si="19"/>
        <v>0.94831029128390865</v>
      </c>
      <c r="V115" s="7"/>
      <c r="W115" s="28">
        <f t="shared" ca="1" si="20"/>
        <v>0.30865820642148872</v>
      </c>
      <c r="X115" s="27">
        <f t="shared" ca="1" si="24"/>
        <v>191.5066179378457</v>
      </c>
      <c r="Y115" s="7"/>
      <c r="Z115" s="28">
        <f t="shared" si="23"/>
        <v>191.63700000000003</v>
      </c>
      <c r="AA115" s="27">
        <f t="shared" si="21"/>
        <v>3.3446966186443734</v>
      </c>
      <c r="AB115" s="7"/>
      <c r="AC115" s="28">
        <f t="shared" ca="1" si="13"/>
        <v>-0.13038206215432524</v>
      </c>
      <c r="AD115" s="27"/>
      <c r="AE115" s="7"/>
    </row>
    <row r="116" spans="1:31" s="26" customFormat="1" x14ac:dyDescent="0.25">
      <c r="A116" s="26">
        <v>31</v>
      </c>
      <c r="B116" s="26">
        <v>-639</v>
      </c>
      <c r="C116" s="26">
        <v>12661</v>
      </c>
      <c r="D116" s="26">
        <v>15121</v>
      </c>
      <c r="E116" s="26">
        <v>13529</v>
      </c>
      <c r="F116" s="26">
        <v>11089</v>
      </c>
      <c r="G116" s="27"/>
      <c r="H116" s="7"/>
      <c r="I116" s="28">
        <f t="shared" si="14"/>
        <v>-868</v>
      </c>
      <c r="J116" s="27">
        <f t="shared" si="14"/>
        <v>4032</v>
      </c>
      <c r="K116" s="7"/>
      <c r="L116" s="124">
        <f t="shared" si="22"/>
        <v>0.21544141156859387</v>
      </c>
      <c r="M116" s="27">
        <f t="shared" ca="1" si="15"/>
        <v>2.1839285723990158E-5</v>
      </c>
      <c r="N116" s="44"/>
      <c r="O116" s="44"/>
      <c r="P116" s="7"/>
      <c r="Q116" s="28">
        <f t="shared" ca="1" si="16"/>
        <v>-863.75988721455394</v>
      </c>
      <c r="R116" s="27">
        <f t="shared" ca="1" si="17"/>
        <v>3995.0463849047305</v>
      </c>
      <c r="S116" s="7"/>
      <c r="T116" s="28">
        <f t="shared" ca="1" si="18"/>
        <v>0.20986299989598567</v>
      </c>
      <c r="U116" s="27">
        <f t="shared" ca="1" si="19"/>
        <v>0.97490951618031452</v>
      </c>
      <c r="V116" s="7"/>
      <c r="W116" s="28">
        <f t="shared" ca="1" si="20"/>
        <v>0.21076815941147778</v>
      </c>
      <c r="X116" s="27">
        <f t="shared" ca="1" si="24"/>
        <v>185.67663901349215</v>
      </c>
      <c r="Y116" s="7"/>
      <c r="Z116" s="28">
        <f t="shared" si="23"/>
        <v>185.88600000000002</v>
      </c>
      <c r="AA116" s="27">
        <f t="shared" si="21"/>
        <v>3.2443227333621798</v>
      </c>
      <c r="AB116" s="7"/>
      <c r="AC116" s="28">
        <f t="shared" ca="1" si="13"/>
        <v>-0.20936098650787471</v>
      </c>
      <c r="AD116" s="27"/>
      <c r="AE116" s="7"/>
    </row>
    <row r="117" spans="1:31" s="26" customFormat="1" x14ac:dyDescent="0.25">
      <c r="A117" s="26">
        <v>32</v>
      </c>
      <c r="B117" s="26">
        <v>-632</v>
      </c>
      <c r="C117" s="26">
        <v>12862</v>
      </c>
      <c r="D117" s="26">
        <v>15159</v>
      </c>
      <c r="E117" s="26">
        <v>13333</v>
      </c>
      <c r="F117" s="26">
        <v>11056</v>
      </c>
      <c r="G117" s="27"/>
      <c r="H117" s="7"/>
      <c r="I117" s="28">
        <f t="shared" si="14"/>
        <v>-471</v>
      </c>
      <c r="J117" s="27">
        <f t="shared" si="14"/>
        <v>4103</v>
      </c>
      <c r="K117" s="7"/>
      <c r="L117" s="124">
        <f t="shared" si="22"/>
        <v>0.11774637708412714</v>
      </c>
      <c r="M117" s="27">
        <f t="shared" ca="1" si="15"/>
        <v>1.1690147687477228E-5</v>
      </c>
      <c r="N117" s="44"/>
      <c r="O117" s="44"/>
      <c r="P117" s="7"/>
      <c r="Q117" s="28">
        <f t="shared" ca="1" si="16"/>
        <v>-466.759887214554</v>
      </c>
      <c r="R117" s="27">
        <f t="shared" ca="1" si="17"/>
        <v>4066.0463849047305</v>
      </c>
      <c r="S117" s="7"/>
      <c r="T117" s="28">
        <f t="shared" ca="1" si="18"/>
        <v>0.11340608844182933</v>
      </c>
      <c r="U117" s="27">
        <f t="shared" ca="1" si="19"/>
        <v>0.99223561680090921</v>
      </c>
      <c r="V117" s="7"/>
      <c r="W117" s="28">
        <f t="shared" ca="1" si="20"/>
        <v>0.11432729128709349</v>
      </c>
      <c r="X117" s="27">
        <f t="shared" ca="1" si="24"/>
        <v>180.05021165598282</v>
      </c>
      <c r="Y117" s="7"/>
      <c r="Z117" s="28">
        <f t="shared" si="23"/>
        <v>180.19800000000004</v>
      </c>
      <c r="AA117" s="27">
        <f t="shared" si="21"/>
        <v>3.1450484055087422</v>
      </c>
      <c r="AB117" s="7"/>
      <c r="AC117" s="28">
        <f t="shared" ca="1" si="13"/>
        <v>-0.14778834401721497</v>
      </c>
      <c r="AD117" s="27"/>
      <c r="AE117" s="7"/>
    </row>
    <row r="118" spans="1:31" s="26" customFormat="1" x14ac:dyDescent="0.25">
      <c r="A118" s="26">
        <v>33</v>
      </c>
      <c r="B118" s="26">
        <v>-631</v>
      </c>
      <c r="C118" s="26">
        <v>13061</v>
      </c>
      <c r="D118" s="26">
        <v>15167</v>
      </c>
      <c r="E118" s="26">
        <v>13123</v>
      </c>
      <c r="F118" s="26">
        <v>11041</v>
      </c>
      <c r="G118" s="27"/>
      <c r="H118" s="7"/>
      <c r="I118" s="28">
        <f t="shared" si="14"/>
        <v>-62</v>
      </c>
      <c r="J118" s="27">
        <f t="shared" si="14"/>
        <v>4126</v>
      </c>
      <c r="K118" s="7"/>
      <c r="L118" s="124">
        <f t="shared" si="22"/>
        <v>1.9049320161090951E-2</v>
      </c>
      <c r="M118" s="27">
        <f t="shared" ca="1" si="15"/>
        <v>1.6722756434900916E-5</v>
      </c>
      <c r="N118" s="44"/>
      <c r="O118" s="44"/>
      <c r="P118" s="7"/>
      <c r="Q118" s="28">
        <f t="shared" ca="1" si="16"/>
        <v>-57.759887214553977</v>
      </c>
      <c r="R118" s="27">
        <f t="shared" ca="1" si="17"/>
        <v>4089.0463849047305</v>
      </c>
      <c r="S118" s="7"/>
      <c r="T118" s="28">
        <f t="shared" ca="1" si="18"/>
        <v>1.4033602837925166E-2</v>
      </c>
      <c r="U118" s="27">
        <f t="shared" ca="1" si="19"/>
        <v>0.997848297283637</v>
      </c>
      <c r="V118" s="7"/>
      <c r="W118" s="28">
        <f t="shared" ca="1" si="20"/>
        <v>1.4959973460834183E-2</v>
      </c>
      <c r="X118" s="27">
        <f t="shared" ca="1" si="24"/>
        <v>174.33639383060222</v>
      </c>
      <c r="Y118" s="7"/>
      <c r="Z118" s="28">
        <f t="shared" si="23"/>
        <v>174.51900000000003</v>
      </c>
      <c r="AA118" s="27">
        <f t="shared" si="21"/>
        <v>3.0459311572879844</v>
      </c>
      <c r="AB118" s="7"/>
      <c r="AC118" s="28">
        <f t="shared" ca="1" si="13"/>
        <v>-0.18260616939781471</v>
      </c>
      <c r="AD118" s="27"/>
      <c r="AE118" s="7"/>
    </row>
    <row r="119" spans="1:31" s="26" customFormat="1" x14ac:dyDescent="0.25">
      <c r="A119" s="26">
        <v>34</v>
      </c>
      <c r="B119" s="26">
        <v>-625</v>
      </c>
      <c r="C119" s="26">
        <v>13265</v>
      </c>
      <c r="D119" s="26">
        <v>15166</v>
      </c>
      <c r="E119" s="26">
        <v>12926</v>
      </c>
      <c r="F119" s="26">
        <v>11048</v>
      </c>
      <c r="G119" s="27"/>
      <c r="H119" s="7"/>
      <c r="I119" s="28">
        <f t="shared" si="14"/>
        <v>339</v>
      </c>
      <c r="J119" s="27">
        <f t="shared" si="14"/>
        <v>4118</v>
      </c>
      <c r="K119" s="7"/>
      <c r="L119" s="124">
        <f t="shared" si="22"/>
        <v>-7.8895301151784628E-2</v>
      </c>
      <c r="M119" s="27">
        <f t="shared" ca="1" si="15"/>
        <v>1.2783122322847185E-5</v>
      </c>
      <c r="N119" s="44"/>
      <c r="O119" s="44"/>
      <c r="P119" s="7"/>
      <c r="Q119" s="28">
        <f t="shared" ca="1" si="16"/>
        <v>343.240112785446</v>
      </c>
      <c r="R119" s="27">
        <f t="shared" ca="1" si="17"/>
        <v>4081.0463849047305</v>
      </c>
      <c r="S119" s="7"/>
      <c r="T119" s="28">
        <f t="shared" ca="1" si="18"/>
        <v>-8.3395166666147116E-2</v>
      </c>
      <c r="U119" s="27">
        <f t="shared" ca="1" si="19"/>
        <v>0.99589606059399249</v>
      </c>
      <c r="V119" s="7"/>
      <c r="W119" s="28">
        <f t="shared" ca="1" si="20"/>
        <v>-8.2470650410646926E-2</v>
      </c>
      <c r="X119" s="27">
        <f t="shared" ca="1" si="24"/>
        <v>168.74357570521443</v>
      </c>
      <c r="Y119" s="7"/>
      <c r="Z119" s="28">
        <f t="shared" si="23"/>
        <v>168.89400000000003</v>
      </c>
      <c r="AA119" s="27">
        <f t="shared" si="21"/>
        <v>2.9477563868633037</v>
      </c>
      <c r="AB119" s="7"/>
      <c r="AC119" s="28">
        <f t="shared" ca="1" si="13"/>
        <v>-0.15042429478560848</v>
      </c>
      <c r="AD119" s="27"/>
      <c r="AE119" s="7"/>
    </row>
    <row r="120" spans="1:31" s="26" customFormat="1" x14ac:dyDescent="0.25">
      <c r="A120" s="26">
        <v>35</v>
      </c>
      <c r="B120" s="26">
        <v>-615</v>
      </c>
      <c r="C120" s="26">
        <v>13457</v>
      </c>
      <c r="D120" s="26">
        <v>15139</v>
      </c>
      <c r="E120" s="26">
        <v>12729</v>
      </c>
      <c r="F120" s="26">
        <v>11069</v>
      </c>
      <c r="G120" s="27"/>
      <c r="H120" s="7"/>
      <c r="I120" s="28">
        <f t="shared" si="14"/>
        <v>728</v>
      </c>
      <c r="J120" s="27">
        <f t="shared" si="14"/>
        <v>4070</v>
      </c>
      <c r="K120" s="7"/>
      <c r="L120" s="124">
        <f t="shared" si="22"/>
        <v>-0.17453408074070031</v>
      </c>
      <c r="M120" s="27">
        <f t="shared" ca="1" si="15"/>
        <v>6.054946300500937E-6</v>
      </c>
      <c r="N120" s="44"/>
      <c r="O120" s="44"/>
      <c r="P120" s="7"/>
      <c r="Q120" s="28">
        <f t="shared" ca="1" si="16"/>
        <v>732.24011278544606</v>
      </c>
      <c r="R120" s="27">
        <f t="shared" ca="1" si="17"/>
        <v>4033.0463849047305</v>
      </c>
      <c r="S120" s="7"/>
      <c r="T120" s="28">
        <f t="shared" ca="1" si="18"/>
        <v>-0.17790836202047161</v>
      </c>
      <c r="U120" s="27">
        <f t="shared" ca="1" si="19"/>
        <v>0.98418264045612569</v>
      </c>
      <c r="V120" s="7"/>
      <c r="W120" s="28">
        <f t="shared" ca="1" si="20"/>
        <v>-0.17699476078908144</v>
      </c>
      <c r="X120" s="27">
        <f t="shared" ca="1" si="24"/>
        <v>163.28240908338387</v>
      </c>
      <c r="Y120" s="7"/>
      <c r="Z120" s="28">
        <f t="shared" si="23"/>
        <v>163.35900000000004</v>
      </c>
      <c r="AA120" s="27">
        <f t="shared" si="21"/>
        <v>2.8511524127654173</v>
      </c>
      <c r="AB120" s="7"/>
      <c r="AC120" s="28">
        <f t="shared" ca="1" si="13"/>
        <v>-7.6590916616169125E-2</v>
      </c>
      <c r="AD120" s="27"/>
      <c r="AE120" s="7"/>
    </row>
    <row r="121" spans="1:31" s="26" customFormat="1" x14ac:dyDescent="0.25">
      <c r="A121" s="26">
        <v>36</v>
      </c>
      <c r="B121" s="26">
        <v>-610</v>
      </c>
      <c r="C121" s="26">
        <v>13655</v>
      </c>
      <c r="D121" s="26">
        <v>15106</v>
      </c>
      <c r="E121" s="26">
        <v>12545</v>
      </c>
      <c r="F121" s="26">
        <v>11122</v>
      </c>
      <c r="G121" s="27"/>
      <c r="H121" s="7"/>
      <c r="I121" s="28">
        <f t="shared" si="14"/>
        <v>1110</v>
      </c>
      <c r="J121" s="27">
        <f t="shared" si="14"/>
        <v>3984</v>
      </c>
      <c r="K121" s="7"/>
      <c r="L121" s="124">
        <f t="shared" si="22"/>
        <v>-0.26778736989704505</v>
      </c>
      <c r="M121" s="27">
        <f t="shared" ca="1" si="15"/>
        <v>4.1589801045358256E-6</v>
      </c>
      <c r="N121" s="44"/>
      <c r="O121" s="44"/>
      <c r="P121" s="7"/>
      <c r="Q121" s="28">
        <f t="shared" ca="1" si="16"/>
        <v>1114.2401127854459</v>
      </c>
      <c r="R121" s="27">
        <f t="shared" ca="1" si="17"/>
        <v>3947.0463849047305</v>
      </c>
      <c r="S121" s="7"/>
      <c r="T121" s="28">
        <f t="shared" ca="1" si="18"/>
        <v>-0.27072080578744318</v>
      </c>
      <c r="U121" s="27">
        <f t="shared" ca="1" si="19"/>
        <v>0.96319609604244771</v>
      </c>
      <c r="V121" s="7"/>
      <c r="W121" s="28">
        <f t="shared" ca="1" si="20"/>
        <v>-0.26982672766471011</v>
      </c>
      <c r="X121" s="27">
        <f t="shared" ca="1" si="24"/>
        <v>157.82794904807167</v>
      </c>
      <c r="Y121" s="7"/>
      <c r="Z121" s="28">
        <f t="shared" si="23"/>
        <v>157.86900000000003</v>
      </c>
      <c r="AA121" s="27">
        <f t="shared" si="21"/>
        <v>2.7553338368309288</v>
      </c>
      <c r="AB121" s="7"/>
      <c r="AC121" s="28">
        <f t="shared" ca="1" si="13"/>
        <v>-4.1050951928355062E-2</v>
      </c>
      <c r="AD121" s="27"/>
      <c r="AE121" s="7"/>
    </row>
    <row r="122" spans="1:31" s="26" customFormat="1" x14ac:dyDescent="0.25">
      <c r="A122" s="26">
        <v>37</v>
      </c>
      <c r="B122" s="26">
        <v>-611</v>
      </c>
      <c r="C122" s="26">
        <v>13839</v>
      </c>
      <c r="D122" s="26">
        <v>15034</v>
      </c>
      <c r="E122" s="26">
        <v>12355</v>
      </c>
      <c r="F122" s="26">
        <v>11179</v>
      </c>
      <c r="G122" s="27"/>
      <c r="H122" s="7"/>
      <c r="I122" s="28">
        <f t="shared" si="14"/>
        <v>1484</v>
      </c>
      <c r="J122" s="27">
        <f t="shared" si="14"/>
        <v>3855</v>
      </c>
      <c r="K122" s="7"/>
      <c r="L122" s="124">
        <f t="shared" si="22"/>
        <v>-0.35872712962553116</v>
      </c>
      <c r="M122" s="27">
        <f t="shared" ca="1" si="15"/>
        <v>3.9903639461890063E-6</v>
      </c>
      <c r="N122" s="44"/>
      <c r="O122" s="44"/>
      <c r="P122" s="7"/>
      <c r="Q122" s="28">
        <f t="shared" ca="1" si="16"/>
        <v>1488.2401127854459</v>
      </c>
      <c r="R122" s="27">
        <f t="shared" ca="1" si="17"/>
        <v>3818.0463849047305</v>
      </c>
      <c r="S122" s="7"/>
      <c r="T122" s="28">
        <f t="shared" ca="1" si="18"/>
        <v>-0.36158953345458295</v>
      </c>
      <c r="U122" s="27">
        <f t="shared" ca="1" si="19"/>
        <v>0.93171627942193058</v>
      </c>
      <c r="V122" s="7"/>
      <c r="W122" s="28">
        <f t="shared" ca="1" si="20"/>
        <v>-0.36072471915949178</v>
      </c>
      <c r="X122" s="27">
        <f t="shared" ca="1" si="24"/>
        <v>152.31297905843792</v>
      </c>
      <c r="Y122" s="7"/>
      <c r="Z122" s="28">
        <f t="shared" si="23"/>
        <v>152.37000000000003</v>
      </c>
      <c r="AA122" s="27">
        <f t="shared" si="21"/>
        <v>2.6593581812637606</v>
      </c>
      <c r="AB122" s="7"/>
      <c r="AC122" s="28">
        <f t="shared" ca="1" si="13"/>
        <v>-5.7020941562115013E-2</v>
      </c>
      <c r="AD122" s="27"/>
      <c r="AE122" s="7"/>
    </row>
    <row r="123" spans="1:31" s="26" customFormat="1" x14ac:dyDescent="0.25">
      <c r="A123" s="26">
        <v>38</v>
      </c>
      <c r="B123" s="26">
        <v>-621</v>
      </c>
      <c r="C123" s="26">
        <v>14027</v>
      </c>
      <c r="D123" s="26">
        <v>14962</v>
      </c>
      <c r="E123" s="26">
        <v>12175</v>
      </c>
      <c r="F123" s="26">
        <v>11270</v>
      </c>
      <c r="G123" s="27"/>
      <c r="H123" s="7"/>
      <c r="I123" s="28">
        <f t="shared" si="14"/>
        <v>1852</v>
      </c>
      <c r="J123" s="27">
        <f t="shared" si="14"/>
        <v>3692</v>
      </c>
      <c r="K123" s="7"/>
      <c r="L123" s="124">
        <f t="shared" si="22"/>
        <v>-0.44776351358411398</v>
      </c>
      <c r="M123" s="27">
        <f t="shared" ca="1" si="15"/>
        <v>5.8038205958883331E-6</v>
      </c>
      <c r="N123" s="44"/>
      <c r="O123" s="44"/>
      <c r="P123" s="7"/>
      <c r="Q123" s="28">
        <f t="shared" ca="1" si="16"/>
        <v>1856.2401127854459</v>
      </c>
      <c r="R123" s="27">
        <f t="shared" ca="1" si="17"/>
        <v>3655.0463849047305</v>
      </c>
      <c r="S123" s="7"/>
      <c r="T123" s="28">
        <f t="shared" ca="1" si="18"/>
        <v>-0.45100047404684879</v>
      </c>
      <c r="U123" s="27">
        <f t="shared" ca="1" si="19"/>
        <v>0.89193945687042453</v>
      </c>
      <c r="V123" s="7"/>
      <c r="W123" s="28">
        <f t="shared" ca="1" si="20"/>
        <v>-0.45017262557733645</v>
      </c>
      <c r="X123" s="27">
        <f t="shared" ca="1" si="24"/>
        <v>146.69683651625962</v>
      </c>
      <c r="Y123" s="7"/>
      <c r="Z123" s="28">
        <f t="shared" si="23"/>
        <v>146.78100000000003</v>
      </c>
      <c r="AA123" s="27">
        <f t="shared" si="21"/>
        <v>2.5618117293697975</v>
      </c>
      <c r="AB123" s="7"/>
      <c r="AC123" s="28">
        <f t="shared" ca="1" si="13"/>
        <v>-8.4163483740411493E-2</v>
      </c>
      <c r="AD123" s="27"/>
      <c r="AE123" s="7"/>
    </row>
    <row r="124" spans="1:31" s="26" customFormat="1" x14ac:dyDescent="0.25">
      <c r="A124" s="26">
        <v>39</v>
      </c>
      <c r="B124" s="26">
        <v>-641</v>
      </c>
      <c r="C124" s="26">
        <v>14199</v>
      </c>
      <c r="D124" s="26">
        <v>14858</v>
      </c>
      <c r="E124" s="26">
        <v>11991</v>
      </c>
      <c r="F124" s="26">
        <v>11367</v>
      </c>
      <c r="G124" s="27"/>
      <c r="H124" s="7"/>
      <c r="I124" s="28">
        <f t="shared" si="14"/>
        <v>2208</v>
      </c>
      <c r="J124" s="27">
        <f t="shared" si="14"/>
        <v>3491</v>
      </c>
      <c r="K124" s="7"/>
      <c r="L124" s="124">
        <f t="shared" si="22"/>
        <v>-0.53518836827418437</v>
      </c>
      <c r="M124" s="27">
        <f t="shared" ca="1" si="15"/>
        <v>2.326226292360681E-6</v>
      </c>
      <c r="N124" s="44"/>
      <c r="O124" s="44"/>
      <c r="P124" s="7"/>
      <c r="Q124" s="28">
        <f t="shared" ca="1" si="16"/>
        <v>2212.2401127854459</v>
      </c>
      <c r="R124" s="27">
        <f t="shared" ca="1" si="17"/>
        <v>3454.0463849047305</v>
      </c>
      <c r="S124" s="7"/>
      <c r="T124" s="28">
        <f t="shared" ca="1" si="18"/>
        <v>-0.53749584048936683</v>
      </c>
      <c r="U124" s="27">
        <f t="shared" ca="1" si="19"/>
        <v>0.8428895100431073</v>
      </c>
      <c r="V124" s="7"/>
      <c r="W124" s="28">
        <f t="shared" ca="1" si="20"/>
        <v>-0.5367135654064793</v>
      </c>
      <c r="X124" s="27">
        <f t="shared" ca="1" si="24"/>
        <v>140.99034317523609</v>
      </c>
      <c r="Y124" s="7"/>
      <c r="Z124" s="28">
        <f t="shared" si="23"/>
        <v>141.01200000000003</v>
      </c>
      <c r="AA124" s="27">
        <f t="shared" si="21"/>
        <v>2.4611236848222444</v>
      </c>
      <c r="AB124" s="7"/>
      <c r="AC124" s="28">
        <f t="shared" ca="1" si="13"/>
        <v>-2.1656824763937266E-2</v>
      </c>
      <c r="AD124" s="27"/>
      <c r="AE124" s="7"/>
    </row>
    <row r="125" spans="1:31" s="26" customFormat="1" x14ac:dyDescent="0.25">
      <c r="A125" s="26">
        <v>40</v>
      </c>
      <c r="B125" s="26">
        <v>-631</v>
      </c>
      <c r="C125" s="26">
        <v>14374</v>
      </c>
      <c r="D125" s="26">
        <v>14741</v>
      </c>
      <c r="E125" s="26">
        <v>11831</v>
      </c>
      <c r="F125" s="26">
        <v>11489</v>
      </c>
      <c r="G125" s="27"/>
      <c r="H125" s="7"/>
      <c r="I125" s="28">
        <f t="shared" si="14"/>
        <v>2543</v>
      </c>
      <c r="J125" s="27">
        <f t="shared" si="14"/>
        <v>3252</v>
      </c>
      <c r="K125" s="7"/>
      <c r="L125" s="124">
        <f t="shared" si="22"/>
        <v>-0.61595331323029912</v>
      </c>
      <c r="M125" s="27">
        <f t="shared" ca="1" si="15"/>
        <v>4.8732499026909072E-6</v>
      </c>
      <c r="N125" s="44"/>
      <c r="O125" s="44"/>
      <c r="P125" s="7"/>
      <c r="Q125" s="28">
        <f t="shared" ca="1" si="16"/>
        <v>2547.2401127854459</v>
      </c>
      <c r="R125" s="27">
        <f t="shared" ca="1" si="17"/>
        <v>3215.0463849047305</v>
      </c>
      <c r="S125" s="7"/>
      <c r="T125" s="28">
        <f t="shared" ca="1" si="18"/>
        <v>-0.6188889521698262</v>
      </c>
      <c r="U125" s="27">
        <f t="shared" ca="1" si="19"/>
        <v>0.78456643893997868</v>
      </c>
      <c r="V125" s="7"/>
      <c r="W125" s="28">
        <f t="shared" ca="1" si="20"/>
        <v>-0.6181608570923075</v>
      </c>
      <c r="X125" s="27">
        <f t="shared" ca="1" si="24"/>
        <v>135.24284824904629</v>
      </c>
      <c r="Y125" s="7"/>
      <c r="Z125" s="28">
        <f t="shared" si="23"/>
        <v>135.33300000000003</v>
      </c>
      <c r="AA125" s="27">
        <f t="shared" si="21"/>
        <v>2.3620064366014861</v>
      </c>
      <c r="AB125" s="7"/>
      <c r="AC125" s="28">
        <f t="shared" ca="1" si="13"/>
        <v>-9.0151750953737064E-2</v>
      </c>
      <c r="AD125" s="27"/>
      <c r="AE125" s="7"/>
    </row>
    <row r="126" spans="1:31" s="26" customFormat="1" x14ac:dyDescent="0.25">
      <c r="A126" s="26">
        <v>41</v>
      </c>
      <c r="B126" s="26">
        <v>-634</v>
      </c>
      <c r="C126" s="26">
        <v>14518</v>
      </c>
      <c r="D126" s="26">
        <v>14599</v>
      </c>
      <c r="E126" s="26">
        <v>11673</v>
      </c>
      <c r="F126" s="26">
        <v>11618</v>
      </c>
      <c r="G126" s="27"/>
      <c r="H126" s="7"/>
      <c r="I126" s="28">
        <f t="shared" si="14"/>
        <v>2845</v>
      </c>
      <c r="J126" s="27">
        <f t="shared" si="14"/>
        <v>2981</v>
      </c>
      <c r="K126" s="7"/>
      <c r="L126" s="124">
        <f t="shared" si="22"/>
        <v>-0.69100564355680494</v>
      </c>
      <c r="M126" s="27">
        <f t="shared" ca="1" si="15"/>
        <v>3.5037210974599415E-7</v>
      </c>
      <c r="N126" s="44"/>
      <c r="O126" s="44"/>
      <c r="P126" s="7"/>
      <c r="Q126" s="28">
        <f t="shared" ca="1" si="16"/>
        <v>2849.2401127854459</v>
      </c>
      <c r="R126" s="27">
        <f t="shared" ca="1" si="17"/>
        <v>2944.0463849047305</v>
      </c>
      <c r="S126" s="7"/>
      <c r="T126" s="28">
        <f t="shared" ca="1" si="18"/>
        <v>-0.69226423493847922</v>
      </c>
      <c r="U126" s="27">
        <f t="shared" ca="1" si="19"/>
        <v>0.71843442107827238</v>
      </c>
      <c r="V126" s="7"/>
      <c r="W126" s="28">
        <f t="shared" ca="1" si="20"/>
        <v>-0.69159756594170518</v>
      </c>
      <c r="X126" s="27">
        <f t="shared" ca="1" si="24"/>
        <v>129.56783394042799</v>
      </c>
      <c r="Y126" s="7"/>
      <c r="Z126" s="28">
        <f t="shared" si="23"/>
        <v>129.62700000000004</v>
      </c>
      <c r="AA126" s="27">
        <f t="shared" si="21"/>
        <v>2.2624179494826899</v>
      </c>
      <c r="AB126" s="7"/>
      <c r="AC126" s="28">
        <f t="shared" ca="1" si="13"/>
        <v>-5.9166059572049789E-2</v>
      </c>
      <c r="AD126" s="27"/>
      <c r="AE126" s="7"/>
    </row>
    <row r="127" spans="1:31" s="26" customFormat="1" x14ac:dyDescent="0.25">
      <c r="A127" s="26">
        <v>42</v>
      </c>
      <c r="B127" s="26">
        <v>-611</v>
      </c>
      <c r="C127" s="26">
        <v>14657</v>
      </c>
      <c r="D127" s="26">
        <v>14457</v>
      </c>
      <c r="E127" s="26">
        <v>11537</v>
      </c>
      <c r="F127" s="26">
        <v>11764</v>
      </c>
      <c r="G127" s="27"/>
      <c r="H127" s="7"/>
      <c r="I127" s="28">
        <f t="shared" si="14"/>
        <v>3120</v>
      </c>
      <c r="J127" s="27">
        <f t="shared" si="14"/>
        <v>2693</v>
      </c>
      <c r="K127" s="7"/>
      <c r="L127" s="124">
        <f t="shared" si="22"/>
        <v>-0.75685757862850966</v>
      </c>
      <c r="M127" s="27">
        <f t="shared" ca="1" si="15"/>
        <v>2.6260293631284774E-6</v>
      </c>
      <c r="N127" s="44"/>
      <c r="O127" s="44"/>
      <c r="P127" s="7"/>
      <c r="Q127" s="28">
        <f t="shared" ca="1" si="16"/>
        <v>3124.2401127854459</v>
      </c>
      <c r="R127" s="27">
        <f t="shared" ca="1" si="17"/>
        <v>2656.0463849047305</v>
      </c>
      <c r="S127" s="7"/>
      <c r="T127" s="28">
        <f t="shared" ca="1" si="18"/>
        <v>-0.75907947587019953</v>
      </c>
      <c r="U127" s="27">
        <f t="shared" ca="1" si="19"/>
        <v>0.64815390025107145</v>
      </c>
      <c r="V127" s="7"/>
      <c r="W127" s="28">
        <f t="shared" ca="1" si="20"/>
        <v>-0.75847808144033335</v>
      </c>
      <c r="X127" s="27">
        <f t="shared" ca="1" si="24"/>
        <v>123.99285631633745</v>
      </c>
      <c r="Y127" s="7"/>
      <c r="Z127" s="28">
        <f t="shared" si="23"/>
        <v>124.12800000000004</v>
      </c>
      <c r="AA127" s="27">
        <f t="shared" si="21"/>
        <v>2.1664422939155221</v>
      </c>
      <c r="AB127" s="7"/>
      <c r="AC127" s="28">
        <f t="shared" ca="1" si="13"/>
        <v>-0.13514368366259077</v>
      </c>
      <c r="AD127" s="27"/>
      <c r="AE127" s="7"/>
    </row>
    <row r="128" spans="1:31" s="26" customFormat="1" x14ac:dyDescent="0.25">
      <c r="A128" s="26">
        <v>43</v>
      </c>
      <c r="B128" s="26">
        <v>-633</v>
      </c>
      <c r="C128" s="26">
        <v>14783</v>
      </c>
      <c r="D128" s="26">
        <v>14291</v>
      </c>
      <c r="E128" s="26">
        <v>11413</v>
      </c>
      <c r="F128" s="26">
        <v>11921</v>
      </c>
      <c r="G128" s="27"/>
      <c r="H128" s="7"/>
      <c r="I128" s="28">
        <f t="shared" si="14"/>
        <v>3370</v>
      </c>
      <c r="J128" s="27">
        <f t="shared" si="14"/>
        <v>2370</v>
      </c>
      <c r="K128" s="7"/>
      <c r="L128" s="124">
        <f t="shared" si="22"/>
        <v>-0.81771968049399091</v>
      </c>
      <c r="M128" s="27">
        <f t="shared" ca="1" si="15"/>
        <v>2.4734802488277926E-6</v>
      </c>
      <c r="N128" s="44"/>
      <c r="O128" s="44"/>
      <c r="P128" s="7"/>
      <c r="Q128" s="28">
        <f t="shared" ca="1" si="16"/>
        <v>3374.2401127854459</v>
      </c>
      <c r="R128" s="27">
        <f t="shared" ca="1" si="17"/>
        <v>2333.0463849047305</v>
      </c>
      <c r="S128" s="7"/>
      <c r="T128" s="28">
        <f t="shared" ca="1" si="18"/>
        <v>-0.81982060398994538</v>
      </c>
      <c r="U128" s="27">
        <f t="shared" ca="1" si="19"/>
        <v>0.56933234390667598</v>
      </c>
      <c r="V128" s="7"/>
      <c r="W128" s="28">
        <f t="shared" ca="1" si="20"/>
        <v>-0.81929241068344738</v>
      </c>
      <c r="X128" s="27">
        <f t="shared" ca="1" si="24"/>
        <v>118.27318864399621</v>
      </c>
      <c r="Y128" s="7"/>
      <c r="Z128" s="28">
        <f t="shared" si="23"/>
        <v>118.43100000000004</v>
      </c>
      <c r="AA128" s="27">
        <f t="shared" si="21"/>
        <v>2.0670108864294052</v>
      </c>
      <c r="AB128" s="7"/>
      <c r="AC128" s="28">
        <f t="shared" ca="1" si="13"/>
        <v>-0.15781135600383323</v>
      </c>
      <c r="AD128" s="27"/>
      <c r="AE128" s="7"/>
    </row>
    <row r="129" spans="1:31" s="26" customFormat="1" x14ac:dyDescent="0.25">
      <c r="A129" s="26">
        <v>44</v>
      </c>
      <c r="B129" s="26">
        <v>-606</v>
      </c>
      <c r="C129" s="26">
        <v>14887</v>
      </c>
      <c r="D129" s="26">
        <v>14140</v>
      </c>
      <c r="E129" s="26">
        <v>11316</v>
      </c>
      <c r="F129" s="26">
        <v>12096</v>
      </c>
      <c r="G129" s="27"/>
      <c r="H129" s="7"/>
      <c r="I129" s="28">
        <f t="shared" si="14"/>
        <v>3571</v>
      </c>
      <c r="J129" s="27">
        <f t="shared" si="14"/>
        <v>2044</v>
      </c>
      <c r="K129" s="7"/>
      <c r="L129" s="124">
        <f t="shared" si="22"/>
        <v>-0.86841779523430462</v>
      </c>
      <c r="M129" s="27">
        <f t="shared" ca="1" si="15"/>
        <v>4.6501431641214664E-8</v>
      </c>
      <c r="N129" s="44"/>
      <c r="O129" s="44"/>
      <c r="P129" s="7"/>
      <c r="Q129" s="28">
        <f t="shared" ca="1" si="16"/>
        <v>3575.2401127854459</v>
      </c>
      <c r="R129" s="27">
        <f t="shared" ca="1" si="17"/>
        <v>2007.0463849047305</v>
      </c>
      <c r="S129" s="7"/>
      <c r="T129" s="28">
        <f t="shared" ca="1" si="18"/>
        <v>-0.86865647099822096</v>
      </c>
      <c r="U129" s="27">
        <f t="shared" ca="1" si="19"/>
        <v>0.48977869880366381</v>
      </c>
      <c r="V129" s="7"/>
      <c r="W129" s="28">
        <f t="shared" ca="1" si="20"/>
        <v>-0.86820215332826312</v>
      </c>
      <c r="X129" s="27">
        <f t="shared" ca="1" si="24"/>
        <v>112.90610631949676</v>
      </c>
      <c r="Y129" s="7"/>
      <c r="Z129" s="28">
        <f t="shared" si="23"/>
        <v>112.97700000000005</v>
      </c>
      <c r="AA129" s="27">
        <f t="shared" si="21"/>
        <v>1.9718206290256344</v>
      </c>
      <c r="AB129" s="7"/>
      <c r="AC129" s="28">
        <f t="shared" ca="1" si="13"/>
        <v>-7.0893680503289147E-2</v>
      </c>
      <c r="AD129" s="27"/>
      <c r="AE129" s="7"/>
    </row>
    <row r="130" spans="1:31" s="26" customFormat="1" x14ac:dyDescent="0.25">
      <c r="A130" s="26">
        <v>45</v>
      </c>
      <c r="B130" s="26">
        <v>-608</v>
      </c>
      <c r="C130" s="26">
        <v>14981</v>
      </c>
      <c r="D130" s="26">
        <v>13960</v>
      </c>
      <c r="E130" s="26">
        <v>11232</v>
      </c>
      <c r="F130" s="26">
        <v>12268</v>
      </c>
      <c r="G130" s="27"/>
      <c r="H130" s="7"/>
      <c r="I130" s="28">
        <f t="shared" si="14"/>
        <v>3749</v>
      </c>
      <c r="J130" s="27">
        <f t="shared" si="14"/>
        <v>1692</v>
      </c>
      <c r="K130" s="7"/>
      <c r="L130" s="124">
        <f t="shared" si="22"/>
        <v>-0.91137376197830655</v>
      </c>
      <c r="M130" s="27">
        <f t="shared" ca="1" si="15"/>
        <v>2.428549569846243E-8</v>
      </c>
      <c r="N130" s="44"/>
      <c r="O130" s="44"/>
      <c r="P130" s="7"/>
      <c r="Q130" s="28">
        <f t="shared" ca="1" si="16"/>
        <v>3753.2401127854459</v>
      </c>
      <c r="R130" s="27">
        <f t="shared" ca="1" si="17"/>
        <v>1655.0463849047305</v>
      </c>
      <c r="S130" s="7"/>
      <c r="T130" s="28">
        <f t="shared" ca="1" si="18"/>
        <v>-0.91190415421948001</v>
      </c>
      <c r="U130" s="27">
        <f t="shared" ca="1" si="19"/>
        <v>0.40388028445930718</v>
      </c>
      <c r="V130" s="7"/>
      <c r="W130" s="28">
        <f t="shared" ca="1" si="20"/>
        <v>-0.91152960002147465</v>
      </c>
      <c r="X130" s="27">
        <f t="shared" ca="1" si="24"/>
        <v>107.37462755087267</v>
      </c>
      <c r="Y130" s="7"/>
      <c r="Z130" s="28">
        <f t="shared" si="23"/>
        <v>107.50500000000005</v>
      </c>
      <c r="AA130" s="27">
        <f t="shared" si="21"/>
        <v>1.8763162123565049</v>
      </c>
      <c r="AB130" s="7"/>
      <c r="AC130" s="28">
        <f t="shared" ca="1" si="13"/>
        <v>-0.13037244912737833</v>
      </c>
      <c r="AD130" s="27"/>
      <c r="AE130" s="7"/>
    </row>
    <row r="131" spans="1:31" s="26" customFormat="1" x14ac:dyDescent="0.25">
      <c r="A131" s="26">
        <v>46</v>
      </c>
      <c r="B131" s="26">
        <v>-630</v>
      </c>
      <c r="C131" s="26">
        <v>15046</v>
      </c>
      <c r="D131" s="26">
        <v>13765</v>
      </c>
      <c r="E131" s="26">
        <v>11151</v>
      </c>
      <c r="F131" s="26">
        <v>12446</v>
      </c>
      <c r="G131" s="27"/>
      <c r="H131" s="7"/>
      <c r="I131" s="28">
        <f t="shared" si="14"/>
        <v>3895</v>
      </c>
      <c r="J131" s="27">
        <f t="shared" si="14"/>
        <v>1319</v>
      </c>
      <c r="K131" s="7"/>
      <c r="L131" s="124">
        <f t="shared" si="22"/>
        <v>-0.9471093121348314</v>
      </c>
      <c r="M131" s="27">
        <f t="shared" ca="1" si="15"/>
        <v>5.0067040657318796E-10</v>
      </c>
      <c r="N131" s="44"/>
      <c r="O131" s="44"/>
      <c r="P131" s="7"/>
      <c r="Q131" s="28">
        <f t="shared" ca="1" si="16"/>
        <v>3899.2401127854459</v>
      </c>
      <c r="R131" s="27">
        <f t="shared" ca="1" si="17"/>
        <v>1282.0463849047305</v>
      </c>
      <c r="S131" s="7"/>
      <c r="T131" s="28">
        <f t="shared" ca="1" si="18"/>
        <v>-0.94737697304141155</v>
      </c>
      <c r="U131" s="27">
        <f t="shared" ca="1" si="19"/>
        <v>0.31285724880463378</v>
      </c>
      <c r="V131" s="7"/>
      <c r="W131" s="28">
        <f t="shared" ca="1" si="20"/>
        <v>-0.94708693646933129</v>
      </c>
      <c r="X131" s="27">
        <f t="shared" ca="1" si="24"/>
        <v>101.7577340082787</v>
      </c>
      <c r="Y131" s="7"/>
      <c r="Z131" s="28">
        <f t="shared" si="23"/>
        <v>101.83500000000005</v>
      </c>
      <c r="AA131" s="27">
        <f t="shared" si="21"/>
        <v>1.7773560437684264</v>
      </c>
      <c r="AB131" s="7"/>
      <c r="AC131" s="28">
        <f t="shared" ca="1" si="13"/>
        <v>-7.7265991721347405E-2</v>
      </c>
      <c r="AD131" s="27"/>
      <c r="AE131" s="7"/>
    </row>
    <row r="132" spans="1:31" s="26" customFormat="1" x14ac:dyDescent="0.25">
      <c r="A132" s="26">
        <v>47</v>
      </c>
      <c r="B132" s="26">
        <v>-639</v>
      </c>
      <c r="C132" s="26">
        <v>15105</v>
      </c>
      <c r="D132" s="26">
        <v>13578</v>
      </c>
      <c r="E132" s="26">
        <v>11107</v>
      </c>
      <c r="F132" s="26">
        <v>12650</v>
      </c>
      <c r="G132" s="27"/>
      <c r="H132" s="7"/>
      <c r="I132" s="28">
        <f t="shared" si="14"/>
        <v>3998</v>
      </c>
      <c r="J132" s="27">
        <f t="shared" si="14"/>
        <v>928</v>
      </c>
      <c r="K132" s="7"/>
      <c r="L132" s="124">
        <f t="shared" si="22"/>
        <v>-0.97387851338373754</v>
      </c>
      <c r="M132" s="27">
        <f t="shared" ca="1" si="15"/>
        <v>2.8144798092446068E-6</v>
      </c>
      <c r="N132" s="44"/>
      <c r="O132" s="44"/>
      <c r="P132" s="7"/>
      <c r="Q132" s="28">
        <f t="shared" ca="1" si="16"/>
        <v>4002.2401127854459</v>
      </c>
      <c r="R132" s="27">
        <f t="shared" ca="1" si="17"/>
        <v>891.04638490473053</v>
      </c>
      <c r="S132" s="7"/>
      <c r="T132" s="28">
        <f t="shared" ca="1" si="18"/>
        <v>-0.97240231782674691</v>
      </c>
      <c r="U132" s="27">
        <f t="shared" ca="1" si="19"/>
        <v>0.21744168059826036</v>
      </c>
      <c r="V132" s="7"/>
      <c r="W132" s="28">
        <f t="shared" ca="1" si="20"/>
        <v>-0.97220087223937901</v>
      </c>
      <c r="X132" s="27">
        <f t="shared" ca="1" si="24"/>
        <v>96.084709248264687</v>
      </c>
      <c r="Y132" s="7"/>
      <c r="Z132" s="28">
        <f t="shared" si="23"/>
        <v>96.084000000000046</v>
      </c>
      <c r="AA132" s="27">
        <f t="shared" si="21"/>
        <v>1.6769821584862323</v>
      </c>
      <c r="AB132" s="7"/>
      <c r="AC132" s="28">
        <f t="shared" ca="1" si="13"/>
        <v>7.0924826464136004E-4</v>
      </c>
      <c r="AD132" s="27"/>
      <c r="AE132" s="7"/>
    </row>
    <row r="133" spans="1:31" s="26" customFormat="1" x14ac:dyDescent="0.25">
      <c r="A133" s="26">
        <v>48</v>
      </c>
      <c r="B133" s="26">
        <v>-626</v>
      </c>
      <c r="C133" s="26">
        <v>15141</v>
      </c>
      <c r="D133" s="26">
        <v>13376</v>
      </c>
      <c r="E133" s="26">
        <v>11076</v>
      </c>
      <c r="F133" s="26">
        <v>12848</v>
      </c>
      <c r="G133" s="27"/>
      <c r="H133" s="7"/>
      <c r="I133" s="28">
        <f t="shared" si="14"/>
        <v>4065</v>
      </c>
      <c r="J133" s="27">
        <f t="shared" si="14"/>
        <v>528</v>
      </c>
      <c r="K133" s="7"/>
      <c r="L133" s="124">
        <f t="shared" si="22"/>
        <v>-0.99058967652381413</v>
      </c>
      <c r="M133" s="27">
        <f t="shared" ca="1" si="15"/>
        <v>4.078605638968886E-6</v>
      </c>
      <c r="N133" s="44"/>
      <c r="O133" s="44"/>
      <c r="P133" s="7"/>
      <c r="Q133" s="28">
        <f t="shared" ca="1" si="16"/>
        <v>4069.2401127854459</v>
      </c>
      <c r="R133" s="27">
        <f t="shared" ca="1" si="17"/>
        <v>491.04638490473053</v>
      </c>
      <c r="S133" s="7"/>
      <c r="T133" s="28">
        <f t="shared" ca="1" si="18"/>
        <v>-0.9886809401628387</v>
      </c>
      <c r="U133" s="27">
        <f t="shared" ca="1" si="19"/>
        <v>0.11982984611603689</v>
      </c>
      <c r="V133" s="7"/>
      <c r="W133" s="28">
        <f t="shared" ca="1" si="20"/>
        <v>-0.9885701207214237</v>
      </c>
      <c r="X133" s="27">
        <f t="shared" ca="1" si="24"/>
        <v>90.38887443419469</v>
      </c>
      <c r="Y133" s="7"/>
      <c r="Z133" s="28">
        <f t="shared" si="23"/>
        <v>90.450000000000045</v>
      </c>
      <c r="AA133" s="27">
        <f t="shared" si="21"/>
        <v>1.5786503084288717</v>
      </c>
      <c r="AB133" s="7"/>
      <c r="AC133" s="28">
        <f t="shared" ca="1" si="13"/>
        <v>-6.1125565805355109E-2</v>
      </c>
      <c r="AD133" s="27"/>
      <c r="AE133" s="7"/>
    </row>
    <row r="134" spans="1:31" s="26" customFormat="1" x14ac:dyDescent="0.25">
      <c r="A134" s="26">
        <v>49</v>
      </c>
      <c r="B134" s="26">
        <v>-638</v>
      </c>
      <c r="C134" s="26">
        <v>15157</v>
      </c>
      <c r="D134" s="26">
        <v>13172</v>
      </c>
      <c r="E134" s="26">
        <v>11062</v>
      </c>
      <c r="F134" s="26">
        <v>13054</v>
      </c>
      <c r="G134" s="27"/>
      <c r="H134" s="7"/>
      <c r="I134" s="28">
        <f t="shared" si="14"/>
        <v>4095</v>
      </c>
      <c r="J134" s="27">
        <f t="shared" si="14"/>
        <v>118</v>
      </c>
      <c r="K134" s="7"/>
      <c r="L134" s="124">
        <f t="shared" si="22"/>
        <v>-0.99776455062956981</v>
      </c>
      <c r="M134" s="27">
        <f t="shared" ca="1" si="15"/>
        <v>3.2855433514305659E-6</v>
      </c>
      <c r="N134" s="44"/>
      <c r="O134" s="44"/>
      <c r="P134" s="7"/>
      <c r="Q134" s="28">
        <f t="shared" ca="1" si="16"/>
        <v>4099.2401127854464</v>
      </c>
      <c r="R134" s="27">
        <f t="shared" ca="1" si="17"/>
        <v>81.04638490473053</v>
      </c>
      <c r="S134" s="7"/>
      <c r="T134" s="28">
        <f t="shared" ca="1" si="18"/>
        <v>-0.99596987553720839</v>
      </c>
      <c r="U134" s="27">
        <f t="shared" ca="1" si="19"/>
        <v>1.9777715771757829E-2</v>
      </c>
      <c r="V134" s="7"/>
      <c r="W134" s="28">
        <f t="shared" ca="1" si="20"/>
        <v>-0.99595194384611385</v>
      </c>
      <c r="X134" s="27">
        <f t="shared" ca="1" si="24"/>
        <v>84.615102481256315</v>
      </c>
      <c r="Y134" s="7"/>
      <c r="Z134" s="28">
        <f t="shared" si="23"/>
        <v>84.708000000000041</v>
      </c>
      <c r="AA134" s="27">
        <f t="shared" si="21"/>
        <v>1.4784335027793571</v>
      </c>
      <c r="AB134" s="7"/>
      <c r="AC134" s="28">
        <f t="shared" ca="1" si="13"/>
        <v>-9.2897518743725982E-2</v>
      </c>
      <c r="AD134" s="27"/>
      <c r="AE134" s="7"/>
    </row>
    <row r="135" spans="1:31" s="26" customFormat="1" x14ac:dyDescent="0.25">
      <c r="A135" s="26">
        <v>50</v>
      </c>
      <c r="B135" s="26">
        <v>-625</v>
      </c>
      <c r="C135" s="26">
        <v>15143</v>
      </c>
      <c r="D135" s="26">
        <v>12969</v>
      </c>
      <c r="E135" s="26">
        <v>11065</v>
      </c>
      <c r="F135" s="26">
        <v>13244</v>
      </c>
      <c r="G135" s="27"/>
      <c r="H135" s="7"/>
      <c r="I135" s="28">
        <f t="shared" si="14"/>
        <v>4078</v>
      </c>
      <c r="J135" s="27">
        <f t="shared" si="14"/>
        <v>-275</v>
      </c>
      <c r="K135" s="7"/>
      <c r="L135" s="124">
        <f t="shared" si="22"/>
        <v>-0.99507608500545186</v>
      </c>
      <c r="M135" s="27">
        <f t="shared" ca="1" si="15"/>
        <v>1.0020430484429701E-5</v>
      </c>
      <c r="N135" s="44"/>
      <c r="O135" s="44"/>
      <c r="P135" s="7"/>
      <c r="Q135" s="28">
        <f t="shared" ca="1" si="16"/>
        <v>4082.2401127854459</v>
      </c>
      <c r="R135" s="27">
        <f t="shared" ca="1" si="17"/>
        <v>-311.95361509526947</v>
      </c>
      <c r="S135" s="7"/>
      <c r="T135" s="28">
        <f t="shared" ca="1" si="18"/>
        <v>-0.99183947882506551</v>
      </c>
      <c r="U135" s="27">
        <f t="shared" ca="1" si="19"/>
        <v>-7.6125911607026739E-2</v>
      </c>
      <c r="V135" s="7"/>
      <c r="W135" s="28">
        <f t="shared" ca="1" si="20"/>
        <v>-0.99191057865031218</v>
      </c>
      <c r="X135" s="27">
        <f t="shared" ca="1" si="24"/>
        <v>79.088804776279403</v>
      </c>
      <c r="Y135" s="7"/>
      <c r="Z135" s="28">
        <f t="shared" si="23"/>
        <v>79.083000000000041</v>
      </c>
      <c r="AA135" s="27">
        <f t="shared" si="21"/>
        <v>1.3802587323546762</v>
      </c>
      <c r="AB135" s="7"/>
      <c r="AC135" s="28">
        <f t="shared" ca="1" si="13"/>
        <v>5.804776279362045E-3</v>
      </c>
      <c r="AD135" s="27"/>
      <c r="AE135" s="7"/>
    </row>
    <row r="136" spans="1:31" s="26" customFormat="1" x14ac:dyDescent="0.25">
      <c r="A136" s="26">
        <v>51</v>
      </c>
      <c r="B136" s="26">
        <v>-619</v>
      </c>
      <c r="C136" s="26">
        <v>15123</v>
      </c>
      <c r="D136" s="26">
        <v>12784</v>
      </c>
      <c r="E136" s="26">
        <v>11102</v>
      </c>
      <c r="F136" s="26">
        <v>13448</v>
      </c>
      <c r="G136" s="27"/>
      <c r="H136" s="7"/>
      <c r="I136" s="28">
        <f t="shared" si="14"/>
        <v>4021</v>
      </c>
      <c r="J136" s="27">
        <f t="shared" si="14"/>
        <v>-664</v>
      </c>
      <c r="K136" s="7"/>
      <c r="L136" s="124">
        <f t="shared" si="22"/>
        <v>-0.9829592834678238</v>
      </c>
      <c r="M136" s="27">
        <f t="shared" ca="1" si="15"/>
        <v>2.3131875971851508E-5</v>
      </c>
      <c r="N136" s="44"/>
      <c r="O136" s="44"/>
      <c r="P136" s="7"/>
      <c r="Q136" s="28">
        <f t="shared" ca="1" si="16"/>
        <v>4025.2401127854459</v>
      </c>
      <c r="R136" s="27">
        <f t="shared" ca="1" si="17"/>
        <v>-700.95361509526947</v>
      </c>
      <c r="S136" s="7"/>
      <c r="T136" s="28">
        <f t="shared" ca="1" si="18"/>
        <v>-0.97799050161376344</v>
      </c>
      <c r="U136" s="27">
        <f t="shared" ca="1" si="19"/>
        <v>-0.17105342064098905</v>
      </c>
      <c r="V136" s="7"/>
      <c r="W136" s="28">
        <f t="shared" ca="1" si="20"/>
        <v>-0.97814972257603217</v>
      </c>
      <c r="X136" s="27">
        <f t="shared" ca="1" si="24"/>
        <v>73.558199445593459</v>
      </c>
      <c r="Y136" s="7"/>
      <c r="Z136" s="28">
        <f t="shared" si="23"/>
        <v>73.512000000000043</v>
      </c>
      <c r="AA136" s="27">
        <f t="shared" si="21"/>
        <v>1.2830264397260722</v>
      </c>
      <c r="AB136" s="7"/>
      <c r="AC136" s="28">
        <f t="shared" ca="1" si="13"/>
        <v>4.6199445593416044E-2</v>
      </c>
      <c r="AD136" s="27"/>
      <c r="AE136" s="7"/>
    </row>
    <row r="137" spans="1:31" s="26" customFormat="1" x14ac:dyDescent="0.25">
      <c r="A137" s="26">
        <v>52</v>
      </c>
      <c r="B137" s="26">
        <v>-605</v>
      </c>
      <c r="C137" s="26">
        <v>15074</v>
      </c>
      <c r="D137" s="26">
        <v>12583</v>
      </c>
      <c r="E137" s="26">
        <v>11137</v>
      </c>
      <c r="F137" s="26">
        <v>13628</v>
      </c>
      <c r="G137" s="27"/>
      <c r="H137" s="7"/>
      <c r="I137" s="28">
        <f t="shared" si="14"/>
        <v>3937</v>
      </c>
      <c r="J137" s="27">
        <f t="shared" si="14"/>
        <v>-1045</v>
      </c>
      <c r="K137" s="7"/>
      <c r="L137" s="124">
        <f t="shared" si="22"/>
        <v>-0.96213429354029201</v>
      </c>
      <c r="M137" s="27">
        <f t="shared" ca="1" si="15"/>
        <v>1.8552696188885933E-5</v>
      </c>
      <c r="N137" s="44"/>
      <c r="O137" s="44"/>
      <c r="P137" s="7"/>
      <c r="Q137" s="28">
        <f t="shared" ca="1" si="16"/>
        <v>3941.2401127854459</v>
      </c>
      <c r="R137" s="27">
        <f t="shared" ca="1" si="17"/>
        <v>-1081.9536150952695</v>
      </c>
      <c r="S137" s="7"/>
      <c r="T137" s="28">
        <f t="shared" ca="1" si="18"/>
        <v>-0.95758148256552889</v>
      </c>
      <c r="U137" s="27">
        <f t="shared" ca="1" si="19"/>
        <v>-0.2640286929853069</v>
      </c>
      <c r="V137" s="7"/>
      <c r="W137" s="28">
        <f t="shared" ca="1" si="20"/>
        <v>-0.95782700945529298</v>
      </c>
      <c r="X137" s="27">
        <f t="shared" ca="1" si="24"/>
        <v>68.066392756670268</v>
      </c>
      <c r="Y137" s="7"/>
      <c r="Z137" s="28">
        <f t="shared" si="23"/>
        <v>68.06700000000005</v>
      </c>
      <c r="AA137" s="27">
        <f t="shared" si="21"/>
        <v>1.1879932619549811</v>
      </c>
      <c r="AB137" s="7"/>
      <c r="AC137" s="28">
        <f t="shared" ca="1" si="13"/>
        <v>-6.072433297816815E-4</v>
      </c>
      <c r="AD137" s="27"/>
      <c r="AE137" s="7"/>
    </row>
    <row r="138" spans="1:31" s="26" customFormat="1" x14ac:dyDescent="0.25">
      <c r="A138" s="26">
        <v>53</v>
      </c>
      <c r="B138" s="26">
        <v>-613</v>
      </c>
      <c r="C138" s="26">
        <v>15018</v>
      </c>
      <c r="D138" s="26">
        <v>12404</v>
      </c>
      <c r="E138" s="26">
        <v>11204</v>
      </c>
      <c r="F138" s="26">
        <v>13816</v>
      </c>
      <c r="G138" s="27"/>
      <c r="H138" s="7"/>
      <c r="I138" s="28">
        <f t="shared" si="14"/>
        <v>3814</v>
      </c>
      <c r="J138" s="27">
        <f t="shared" si="14"/>
        <v>-1412</v>
      </c>
      <c r="K138" s="7"/>
      <c r="L138" s="124">
        <f t="shared" si="22"/>
        <v>-0.93217147092584729</v>
      </c>
      <c r="M138" s="27">
        <f t="shared" ca="1" si="15"/>
        <v>1.7189036816697976E-5</v>
      </c>
      <c r="N138" s="44"/>
      <c r="O138" s="44"/>
      <c r="P138" s="7"/>
      <c r="Q138" s="28">
        <f t="shared" ca="1" si="16"/>
        <v>3818.2401127854459</v>
      </c>
      <c r="R138" s="27">
        <f t="shared" ca="1" si="17"/>
        <v>-1448.9536150952695</v>
      </c>
      <c r="S138" s="7"/>
      <c r="T138" s="28">
        <f t="shared" ca="1" si="18"/>
        <v>-0.92769684753061399</v>
      </c>
      <c r="U138" s="27">
        <f t="shared" ca="1" si="19"/>
        <v>-0.35358755112274692</v>
      </c>
      <c r="V138" s="7"/>
      <c r="W138" s="28">
        <f t="shared" ca="1" si="20"/>
        <v>-0.92802550459497846</v>
      </c>
      <c r="X138" s="27">
        <f t="shared" ca="1" si="24"/>
        <v>62.620095770478201</v>
      </c>
      <c r="Y138" s="7"/>
      <c r="Z138" s="28">
        <f t="shared" si="23"/>
        <v>62.550000000000054</v>
      </c>
      <c r="AA138" s="27">
        <f t="shared" si="21"/>
        <v>1.091703447122454</v>
      </c>
      <c r="AB138" s="7"/>
      <c r="AC138" s="28">
        <f t="shared" ca="1" si="13"/>
        <v>7.0095770478147301E-2</v>
      </c>
      <c r="AD138" s="27"/>
      <c r="AE138" s="7"/>
    </row>
    <row r="139" spans="1:31" s="26" customFormat="1" x14ac:dyDescent="0.25">
      <c r="A139" s="26">
        <v>54</v>
      </c>
      <c r="B139" s="26">
        <v>-632</v>
      </c>
      <c r="C139" s="26">
        <v>14936</v>
      </c>
      <c r="D139" s="26">
        <v>12218</v>
      </c>
      <c r="E139" s="26">
        <v>11286</v>
      </c>
      <c r="F139" s="26">
        <v>14001</v>
      </c>
      <c r="G139" s="27"/>
      <c r="H139" s="7"/>
      <c r="I139" s="28">
        <f t="shared" si="14"/>
        <v>3650</v>
      </c>
      <c r="J139" s="27">
        <f t="shared" si="14"/>
        <v>-1783</v>
      </c>
      <c r="K139" s="7"/>
      <c r="L139" s="124">
        <f t="shared" si="22"/>
        <v>-0.89223376970667367</v>
      </c>
      <c r="M139" s="27">
        <f t="shared" ca="1" si="15"/>
        <v>1.5764180065910479E-5</v>
      </c>
      <c r="N139" s="44"/>
      <c r="O139" s="44"/>
      <c r="P139" s="7"/>
      <c r="Q139" s="28">
        <f t="shared" ca="1" si="16"/>
        <v>3654.2401127854459</v>
      </c>
      <c r="R139" s="27">
        <f t="shared" ca="1" si="17"/>
        <v>-1819.9536150952695</v>
      </c>
      <c r="S139" s="7"/>
      <c r="T139" s="28">
        <f t="shared" ca="1" si="18"/>
        <v>-0.88785066748406072</v>
      </c>
      <c r="U139" s="27">
        <f t="shared" ca="1" si="19"/>
        <v>-0.4441225276050092</v>
      </c>
      <c r="V139" s="7"/>
      <c r="W139" s="28">
        <f t="shared" ca="1" si="20"/>
        <v>-0.88826335662162692</v>
      </c>
      <c r="X139" s="27">
        <f t="shared" ca="1" si="24"/>
        <v>56.912887568326823</v>
      </c>
      <c r="Y139" s="7"/>
      <c r="Z139" s="28">
        <f t="shared" si="23"/>
        <v>56.862000000000052</v>
      </c>
      <c r="AA139" s="27">
        <f t="shared" si="21"/>
        <v>0.99242911926901656</v>
      </c>
      <c r="AB139" s="7"/>
      <c r="AC139" s="28">
        <f t="shared" ca="1" si="13"/>
        <v>5.088756832677177E-2</v>
      </c>
      <c r="AD139" s="27"/>
      <c r="AE139" s="7"/>
    </row>
    <row r="140" spans="1:31" s="26" customFormat="1" x14ac:dyDescent="0.25">
      <c r="A140" s="26">
        <v>55</v>
      </c>
      <c r="B140" s="26">
        <v>-635</v>
      </c>
      <c r="C140" s="26">
        <v>14832</v>
      </c>
      <c r="D140" s="26">
        <v>12036</v>
      </c>
      <c r="E140" s="26">
        <v>11385</v>
      </c>
      <c r="F140" s="26">
        <v>14176</v>
      </c>
      <c r="G140" s="27"/>
      <c r="H140" s="7"/>
      <c r="I140" s="28">
        <f t="shared" si="14"/>
        <v>3447</v>
      </c>
      <c r="J140" s="27">
        <f t="shared" si="14"/>
        <v>-2140</v>
      </c>
      <c r="K140" s="7"/>
      <c r="L140" s="124">
        <f t="shared" si="22"/>
        <v>-0.8432505648718428</v>
      </c>
      <c r="M140" s="27">
        <f t="shared" ca="1" si="15"/>
        <v>1.7877235198226287E-5</v>
      </c>
      <c r="N140" s="44"/>
      <c r="O140" s="44"/>
      <c r="P140" s="7"/>
      <c r="Q140" s="28">
        <f t="shared" ca="1" si="16"/>
        <v>3451.2401127854459</v>
      </c>
      <c r="R140" s="27">
        <f t="shared" ca="1" si="17"/>
        <v>-2176.9536150952695</v>
      </c>
      <c r="S140" s="7"/>
      <c r="T140" s="28">
        <f t="shared" ca="1" si="18"/>
        <v>-0.83852887145082711</v>
      </c>
      <c r="U140" s="27">
        <f t="shared" ca="1" si="19"/>
        <v>-0.53124108988039365</v>
      </c>
      <c r="V140" s="7"/>
      <c r="W140" s="28">
        <f t="shared" ca="1" si="20"/>
        <v>-0.83902241690870027</v>
      </c>
      <c r="X140" s="27">
        <f t="shared" ca="1" si="24"/>
        <v>51.136836008519026</v>
      </c>
      <c r="Y140" s="7"/>
      <c r="Z140" s="28">
        <f t="shared" si="23"/>
        <v>51.147000000000048</v>
      </c>
      <c r="AA140" s="27">
        <f t="shared" si="21"/>
        <v>0.89268355251754061</v>
      </c>
      <c r="AB140" s="7"/>
      <c r="AC140" s="28">
        <f t="shared" ca="1" si="13"/>
        <v>-1.0163991481022094E-2</v>
      </c>
      <c r="AD140" s="27"/>
      <c r="AE140" s="7"/>
    </row>
    <row r="141" spans="1:31" s="26" customFormat="1" x14ac:dyDescent="0.25">
      <c r="A141" s="26">
        <v>56</v>
      </c>
      <c r="B141" s="26">
        <v>-638</v>
      </c>
      <c r="C141" s="26">
        <v>14721</v>
      </c>
      <c r="D141" s="26">
        <v>11879</v>
      </c>
      <c r="E141" s="26">
        <v>11515</v>
      </c>
      <c r="F141" s="26">
        <v>14355</v>
      </c>
      <c r="G141" s="27"/>
      <c r="H141" s="7"/>
      <c r="I141" s="28">
        <f t="shared" si="14"/>
        <v>3206</v>
      </c>
      <c r="J141" s="27">
        <f t="shared" si="14"/>
        <v>-2476</v>
      </c>
      <c r="K141" s="7"/>
      <c r="L141" s="124">
        <f t="shared" si="22"/>
        <v>-0.78558699693597267</v>
      </c>
      <c r="M141" s="27">
        <f t="shared" ca="1" si="15"/>
        <v>2.5431170190388174E-5</v>
      </c>
      <c r="N141" s="44"/>
      <c r="O141" s="44"/>
      <c r="P141" s="7"/>
      <c r="Q141" s="28">
        <f t="shared" ca="1" si="16"/>
        <v>3210.2401127854459</v>
      </c>
      <c r="R141" s="27">
        <f t="shared" ca="1" si="17"/>
        <v>-2512.9536150952695</v>
      </c>
      <c r="S141" s="7"/>
      <c r="T141" s="28">
        <f t="shared" ca="1" si="18"/>
        <v>-0.77997442394339211</v>
      </c>
      <c r="U141" s="27">
        <f t="shared" ca="1" si="19"/>
        <v>-0.61323503084546138</v>
      </c>
      <c r="V141" s="7"/>
      <c r="W141" s="28">
        <f t="shared" ca="1" si="20"/>
        <v>-0.78054406423858436</v>
      </c>
      <c r="X141" s="27">
        <f t="shared" ca="1" si="24"/>
        <v>45.322490766359067</v>
      </c>
      <c r="Y141" s="7"/>
      <c r="Z141" s="28">
        <f t="shared" si="23"/>
        <v>45.405000000000051</v>
      </c>
      <c r="AA141" s="27">
        <f t="shared" si="21"/>
        <v>0.7924667468680261</v>
      </c>
      <c r="AB141" s="7"/>
      <c r="AC141" s="28">
        <f t="shared" ca="1" si="13"/>
        <v>-8.2509233640983837E-2</v>
      </c>
      <c r="AD141" s="27"/>
      <c r="AE141" s="7"/>
    </row>
    <row r="142" spans="1:31" s="26" customFormat="1" x14ac:dyDescent="0.25">
      <c r="A142" s="26">
        <v>57</v>
      </c>
      <c r="B142" s="26">
        <v>-627</v>
      </c>
      <c r="C142" s="26">
        <v>14583</v>
      </c>
      <c r="D142" s="26">
        <v>11716</v>
      </c>
      <c r="E142" s="26">
        <v>11645</v>
      </c>
      <c r="F142" s="26">
        <v>14498</v>
      </c>
      <c r="G142" s="27"/>
      <c r="H142" s="7"/>
      <c r="I142" s="28">
        <f t="shared" si="14"/>
        <v>2938</v>
      </c>
      <c r="J142" s="27">
        <f t="shared" si="14"/>
        <v>-2782</v>
      </c>
      <c r="K142" s="7"/>
      <c r="L142" s="124">
        <f t="shared" si="22"/>
        <v>-0.7212263509205773</v>
      </c>
      <c r="M142" s="27">
        <f t="shared" ca="1" si="15"/>
        <v>3.2804032314010842E-5</v>
      </c>
      <c r="N142" s="44"/>
      <c r="O142" s="44"/>
      <c r="P142" s="7"/>
      <c r="Q142" s="28">
        <f t="shared" ca="1" si="16"/>
        <v>2942.2401127854459</v>
      </c>
      <c r="R142" s="27">
        <f t="shared" ca="1" si="17"/>
        <v>-2818.9536150952695</v>
      </c>
      <c r="S142" s="7"/>
      <c r="T142" s="28">
        <f t="shared" ca="1" si="18"/>
        <v>-0.71485993459902464</v>
      </c>
      <c r="U142" s="27">
        <f t="shared" ca="1" si="19"/>
        <v>-0.68790808422436234</v>
      </c>
      <c r="V142" s="7"/>
      <c r="W142" s="28">
        <f t="shared" ca="1" si="20"/>
        <v>-0.71549887046980221</v>
      </c>
      <c r="X142" s="27">
        <f t="shared" ca="1" si="24"/>
        <v>39.603748537689455</v>
      </c>
      <c r="Y142" s="7"/>
      <c r="Z142" s="28">
        <f t="shared" si="23"/>
        <v>39.76200000000005</v>
      </c>
      <c r="AA142" s="27">
        <f t="shared" si="21"/>
        <v>0.69397781717798623</v>
      </c>
      <c r="AB142" s="7"/>
      <c r="AC142" s="28">
        <f t="shared" ca="1" si="13"/>
        <v>-0.15825146231059506</v>
      </c>
      <c r="AD142" s="27"/>
      <c r="AE142" s="7"/>
    </row>
    <row r="143" spans="1:31" s="26" customFormat="1" x14ac:dyDescent="0.25">
      <c r="A143" s="26">
        <v>58</v>
      </c>
      <c r="B143" s="26">
        <v>-623</v>
      </c>
      <c r="C143" s="26">
        <v>14432</v>
      </c>
      <c r="D143" s="26">
        <v>11577</v>
      </c>
      <c r="E143" s="26">
        <v>11789</v>
      </c>
      <c r="F143" s="26">
        <v>14634</v>
      </c>
      <c r="G143" s="27"/>
      <c r="H143" s="7"/>
      <c r="I143" s="28">
        <f t="shared" si="14"/>
        <v>2643</v>
      </c>
      <c r="J143" s="27">
        <f t="shared" si="14"/>
        <v>-3057</v>
      </c>
      <c r="K143" s="7"/>
      <c r="L143" s="124">
        <f t="shared" si="22"/>
        <v>-0.65034487077108039</v>
      </c>
      <c r="M143" s="27">
        <f t="shared" ca="1" si="15"/>
        <v>4.1709144399513515E-5</v>
      </c>
      <c r="N143" s="44"/>
      <c r="O143" s="44"/>
      <c r="P143" s="7"/>
      <c r="Q143" s="28">
        <f t="shared" ca="1" si="16"/>
        <v>2647.2401127854459</v>
      </c>
      <c r="R143" s="27">
        <f t="shared" ca="1" si="17"/>
        <v>-3093.9536150952695</v>
      </c>
      <c r="S143" s="7"/>
      <c r="T143" s="28">
        <f t="shared" ca="1" si="18"/>
        <v>-0.64318540341772457</v>
      </c>
      <c r="U143" s="27">
        <f t="shared" ca="1" si="19"/>
        <v>-0.75501622043089101</v>
      </c>
      <c r="V143" s="7"/>
      <c r="W143" s="28">
        <f t="shared" ca="1" si="20"/>
        <v>-0.64388660905452588</v>
      </c>
      <c r="X143" s="27">
        <f t="shared" ca="1" si="24"/>
        <v>33.935396930307377</v>
      </c>
      <c r="Y143" s="7"/>
      <c r="Z143" s="28">
        <f t="shared" si="23"/>
        <v>34.155000000000051</v>
      </c>
      <c r="AA143" s="27">
        <f t="shared" si="21"/>
        <v>0.59611720601866414</v>
      </c>
      <c r="AB143" s="7"/>
      <c r="AC143" s="28">
        <f t="shared" ca="1" si="13"/>
        <v>-0.21960306969267407</v>
      </c>
      <c r="AD143" s="27"/>
      <c r="AE143" s="7"/>
    </row>
    <row r="144" spans="1:31" s="26" customFormat="1" x14ac:dyDescent="0.25">
      <c r="A144" s="26">
        <v>59</v>
      </c>
      <c r="B144" s="26">
        <v>-628</v>
      </c>
      <c r="C144" s="26">
        <v>14272</v>
      </c>
      <c r="D144" s="26">
        <v>11452</v>
      </c>
      <c r="E144" s="26">
        <v>11945</v>
      </c>
      <c r="F144" s="26">
        <v>14757</v>
      </c>
      <c r="G144" s="27"/>
      <c r="H144" s="7"/>
      <c r="I144" s="28">
        <f t="shared" si="14"/>
        <v>2327</v>
      </c>
      <c r="J144" s="27">
        <f t="shared" si="14"/>
        <v>-3305</v>
      </c>
      <c r="K144" s="7"/>
      <c r="L144" s="124">
        <f t="shared" si="22"/>
        <v>-0.57259215103454375</v>
      </c>
      <c r="M144" s="27">
        <f t="shared" ca="1" si="15"/>
        <v>2.9443398434991447E-5</v>
      </c>
      <c r="N144" s="44"/>
      <c r="O144" s="44"/>
      <c r="P144" s="7"/>
      <c r="Q144" s="28">
        <f t="shared" ca="1" si="16"/>
        <v>2331.2401127854459</v>
      </c>
      <c r="R144" s="27">
        <f t="shared" ca="1" si="17"/>
        <v>-3341.9536150952695</v>
      </c>
      <c r="S144" s="7"/>
      <c r="T144" s="28">
        <f t="shared" ca="1" si="18"/>
        <v>-0.56640861747436588</v>
      </c>
      <c r="U144" s="27">
        <f t="shared" ca="1" si="19"/>
        <v>-0.81553555780986953</v>
      </c>
      <c r="V144" s="7"/>
      <c r="W144" s="28">
        <f t="shared" ca="1" si="20"/>
        <v>-0.56716597388714141</v>
      </c>
      <c r="X144" s="27">
        <f t="shared" ca="1" si="24"/>
        <v>28.294232692031414</v>
      </c>
      <c r="Y144" s="7"/>
      <c r="Z144" s="28">
        <f t="shared" si="23"/>
        <v>28.50300000000005</v>
      </c>
      <c r="AA144" s="27">
        <f t="shared" si="21"/>
        <v>0.49747119669594458</v>
      </c>
      <c r="AB144" s="7"/>
      <c r="AC144" s="28">
        <f t="shared" ca="1" si="13"/>
        <v>-0.20876730796863541</v>
      </c>
      <c r="AD144" s="27"/>
      <c r="AE144" s="7"/>
    </row>
    <row r="145" spans="1:31" s="26" customFormat="1" x14ac:dyDescent="0.25">
      <c r="A145" s="26">
        <v>60</v>
      </c>
      <c r="B145" s="26">
        <v>-612</v>
      </c>
      <c r="C145" s="26">
        <v>14114</v>
      </c>
      <c r="D145" s="26">
        <v>11347</v>
      </c>
      <c r="E145" s="26">
        <v>12124</v>
      </c>
      <c r="F145" s="26">
        <v>14864</v>
      </c>
      <c r="G145" s="27"/>
      <c r="H145" s="7"/>
      <c r="I145" s="28">
        <f t="shared" si="14"/>
        <v>1990</v>
      </c>
      <c r="J145" s="27">
        <f t="shared" si="14"/>
        <v>-3517</v>
      </c>
      <c r="K145" s="7"/>
      <c r="L145" s="124">
        <f t="shared" si="22"/>
        <v>-0.49145214363314377</v>
      </c>
      <c r="M145" s="27">
        <f t="shared" ca="1" si="15"/>
        <v>3.7420351116121079E-5</v>
      </c>
      <c r="N145" s="44"/>
      <c r="O145" s="44"/>
      <c r="P145" s="7"/>
      <c r="Q145" s="28">
        <f t="shared" ca="1" si="16"/>
        <v>1994.2401127854459</v>
      </c>
      <c r="R145" s="27">
        <f t="shared" ca="1" si="17"/>
        <v>-3553.9536150952695</v>
      </c>
      <c r="S145" s="7"/>
      <c r="T145" s="28">
        <f t="shared" ca="1" si="18"/>
        <v>-0.48452957676894848</v>
      </c>
      <c r="U145" s="27">
        <f t="shared" ca="1" si="19"/>
        <v>-0.867269830085448</v>
      </c>
      <c r="V145" s="7"/>
      <c r="W145" s="28">
        <f t="shared" ca="1" si="20"/>
        <v>-0.48533492603720024</v>
      </c>
      <c r="X145" s="27">
        <f t="shared" ca="1" si="24"/>
        <v>22.70938273482443</v>
      </c>
      <c r="Y145" s="7"/>
      <c r="Z145" s="28">
        <f t="shared" si="23"/>
        <v>22.995000000000051</v>
      </c>
      <c r="AA145" s="27">
        <f t="shared" si="21"/>
        <v>0.40133846149609698</v>
      </c>
      <c r="AB145" s="7"/>
      <c r="AC145" s="28">
        <f t="shared" ca="1" si="13"/>
        <v>-0.28561726517562036</v>
      </c>
      <c r="AD145" s="27"/>
      <c r="AE145" s="7"/>
    </row>
    <row r="146" spans="1:31" s="26" customFormat="1" x14ac:dyDescent="0.25">
      <c r="A146" s="26">
        <v>61</v>
      </c>
      <c r="B146" s="26">
        <v>-605</v>
      </c>
      <c r="C146" s="26">
        <v>13938</v>
      </c>
      <c r="D146" s="26">
        <v>11258</v>
      </c>
      <c r="E146" s="26">
        <v>12290</v>
      </c>
      <c r="F146" s="26">
        <v>14954</v>
      </c>
      <c r="G146" s="27"/>
      <c r="H146" s="7"/>
      <c r="I146" s="28">
        <f t="shared" si="14"/>
        <v>1648</v>
      </c>
      <c r="J146" s="27">
        <f t="shared" si="14"/>
        <v>-3696</v>
      </c>
      <c r="K146" s="7"/>
      <c r="L146" s="124">
        <f t="shared" si="22"/>
        <v>-0.40677198276398085</v>
      </c>
      <c r="M146" s="27">
        <f t="shared" ca="1" si="15"/>
        <v>2.0163725756544319E-5</v>
      </c>
      <c r="N146" s="44"/>
      <c r="O146" s="44"/>
      <c r="P146" s="7"/>
      <c r="Q146" s="28">
        <f t="shared" ca="1" si="16"/>
        <v>1652.2401127854459</v>
      </c>
      <c r="R146" s="27">
        <f t="shared" ca="1" si="17"/>
        <v>-3732.9536150952695</v>
      </c>
      <c r="S146" s="7"/>
      <c r="T146" s="28">
        <f t="shared" ca="1" si="18"/>
        <v>-0.40143571350113622</v>
      </c>
      <c r="U146" s="27">
        <f t="shared" ca="1" si="19"/>
        <v>-0.91095112601624295</v>
      </c>
      <c r="V146" s="7"/>
      <c r="W146" s="28">
        <f t="shared" ca="1" si="20"/>
        <v>-0.40228157902305239</v>
      </c>
      <c r="X146" s="27">
        <f t="shared" ca="1" si="24"/>
        <v>17.304012442358101</v>
      </c>
      <c r="Y146" s="7"/>
      <c r="Z146" s="28">
        <f t="shared" si="23"/>
        <v>17.55000000000005</v>
      </c>
      <c r="AA146" s="27">
        <f t="shared" si="21"/>
        <v>0.30630528372500571</v>
      </c>
      <c r="AB146" s="7"/>
      <c r="AC146" s="28">
        <f t="shared" ca="1" si="13"/>
        <v>-0.24598755764194991</v>
      </c>
      <c r="AD146" s="27"/>
      <c r="AE146" s="7"/>
    </row>
    <row r="147" spans="1:31" s="26" customFormat="1" x14ac:dyDescent="0.25">
      <c r="A147" s="26">
        <v>62</v>
      </c>
      <c r="B147" s="26">
        <v>-630</v>
      </c>
      <c r="C147" s="26">
        <v>13755</v>
      </c>
      <c r="D147" s="26">
        <v>11189</v>
      </c>
      <c r="E147" s="26">
        <v>12483</v>
      </c>
      <c r="F147" s="26">
        <v>15030</v>
      </c>
      <c r="G147" s="27"/>
      <c r="H147" s="7"/>
      <c r="I147" s="28">
        <f t="shared" si="14"/>
        <v>1272</v>
      </c>
      <c r="J147" s="27">
        <f t="shared" si="14"/>
        <v>-3841</v>
      </c>
      <c r="K147" s="7"/>
      <c r="L147" s="124">
        <f t="shared" si="22"/>
        <v>-0.31469836169479021</v>
      </c>
      <c r="M147" s="27">
        <f t="shared" ca="1" si="15"/>
        <v>1.3977349013783562E-5</v>
      </c>
      <c r="N147" s="44"/>
      <c r="O147" s="44"/>
      <c r="P147" s="7"/>
      <c r="Q147" s="28">
        <f t="shared" ca="1" si="16"/>
        <v>1276.2401127854459</v>
      </c>
      <c r="R147" s="27">
        <f t="shared" ca="1" si="17"/>
        <v>-3877.9536150952695</v>
      </c>
      <c r="S147" s="7"/>
      <c r="T147" s="28">
        <f t="shared" ca="1" si="18"/>
        <v>-0.31008105680903847</v>
      </c>
      <c r="U147" s="27">
        <f t="shared" ca="1" si="19"/>
        <v>-0.94633541601604898</v>
      </c>
      <c r="V147" s="7"/>
      <c r="W147" s="28">
        <f t="shared" ca="1" si="20"/>
        <v>-0.31095973239867331</v>
      </c>
      <c r="X147" s="27">
        <f t="shared" ca="1" si="24"/>
        <v>11.667657213496</v>
      </c>
      <c r="Y147" s="7"/>
      <c r="Z147" s="28">
        <f t="shared" si="23"/>
        <v>11.880000000000051</v>
      </c>
      <c r="AA147" s="27">
        <f t="shared" si="21"/>
        <v>0.20734511513692722</v>
      </c>
      <c r="AB147" s="7"/>
      <c r="AC147" s="28">
        <f t="shared" ca="1" si="13"/>
        <v>-0.21234278650405081</v>
      </c>
      <c r="AD147" s="27"/>
      <c r="AE147" s="7"/>
    </row>
    <row r="148" spans="1:31" s="26" customFormat="1" x14ac:dyDescent="0.25">
      <c r="A148" s="26">
        <v>63</v>
      </c>
      <c r="B148" s="26">
        <v>-636</v>
      </c>
      <c r="C148" s="26">
        <v>13556</v>
      </c>
      <c r="D148" s="26">
        <v>11135</v>
      </c>
      <c r="E148" s="26">
        <v>12678</v>
      </c>
      <c r="F148" s="26">
        <v>15088</v>
      </c>
      <c r="G148" s="27"/>
      <c r="H148" s="7"/>
      <c r="I148" s="28">
        <f t="shared" si="14"/>
        <v>878</v>
      </c>
      <c r="J148" s="27">
        <f t="shared" si="14"/>
        <v>-3953</v>
      </c>
      <c r="K148" s="7"/>
      <c r="L148" s="124">
        <f t="shared" si="22"/>
        <v>-0.21862357768912086</v>
      </c>
      <c r="M148" s="27">
        <f t="shared" ca="1" si="15"/>
        <v>1.1333531663175841E-5</v>
      </c>
      <c r="N148" s="44"/>
      <c r="O148" s="44"/>
      <c r="P148" s="7"/>
      <c r="Q148" s="28">
        <f t="shared" ca="1" si="16"/>
        <v>882.24011278544606</v>
      </c>
      <c r="R148" s="27">
        <f t="shared" ca="1" si="17"/>
        <v>-3989.9536150952695</v>
      </c>
      <c r="S148" s="7"/>
      <c r="T148" s="28">
        <f t="shared" ca="1" si="18"/>
        <v>-0.2143530388923191</v>
      </c>
      <c r="U148" s="27">
        <f t="shared" ca="1" si="19"/>
        <v>-0.9736667296710716</v>
      </c>
      <c r="V148" s="7"/>
      <c r="W148" s="28">
        <f t="shared" ca="1" si="20"/>
        <v>-0.21525704658675809</v>
      </c>
      <c r="X148" s="27">
        <f t="shared" ca="1" si="24"/>
        <v>5.9438274306069729</v>
      </c>
      <c r="Y148" s="7"/>
      <c r="Z148" s="28">
        <f t="shared" si="23"/>
        <v>6.1560000000000512</v>
      </c>
      <c r="AA148" s="27">
        <f t="shared" si="21"/>
        <v>0.10744246875277182</v>
      </c>
      <c r="AB148" s="7"/>
      <c r="AC148" s="28">
        <f t="shared" ref="AC148:AC149" ca="1" si="25">X148-Z148</f>
        <v>-0.21217256939307827</v>
      </c>
      <c r="AD148" s="27"/>
      <c r="AE148" s="7"/>
    </row>
    <row r="149" spans="1:31" s="26" customFormat="1" x14ac:dyDescent="0.25">
      <c r="A149" s="26">
        <v>64</v>
      </c>
      <c r="B149" s="26">
        <v>-637</v>
      </c>
      <c r="C149" s="26">
        <v>13349</v>
      </c>
      <c r="D149" s="26">
        <v>11096</v>
      </c>
      <c r="E149" s="26">
        <v>12877</v>
      </c>
      <c r="F149" s="26">
        <v>15116</v>
      </c>
      <c r="G149" s="27"/>
      <c r="H149" s="7"/>
      <c r="I149" s="28">
        <f t="shared" ref="I149:J149" si="26">C149-E149</f>
        <v>472</v>
      </c>
      <c r="J149" s="27">
        <f t="shared" si="26"/>
        <v>-4020</v>
      </c>
      <c r="K149" s="7"/>
      <c r="L149" s="124">
        <f t="shared" si="22"/>
        <v>-0.12020984484799611</v>
      </c>
      <c r="M149" s="27">
        <f t="shared" ref="M149" ca="1" si="27">(W149-L149)^2</f>
        <v>1.2825381154711832E-5</v>
      </c>
      <c r="N149" s="44"/>
      <c r="O149" s="44"/>
      <c r="P149" s="7"/>
      <c r="Q149" s="28">
        <f t="shared" ref="Q149" ca="1" si="28">I149-$J$4</f>
        <v>476.240112785446</v>
      </c>
      <c r="R149" s="27">
        <f t="shared" ref="R149" ca="1" si="29">J149-$J$3</f>
        <v>-4056.9536150952695</v>
      </c>
      <c r="S149" s="7"/>
      <c r="T149" s="28">
        <f t="shared" ref="T149" ca="1" si="30">Q149/$J$7</f>
        <v>-0.11570944682585189</v>
      </c>
      <c r="U149" s="27">
        <f t="shared" ref="U149" ca="1" si="31">R149/$J$6</f>
        <v>-0.99001671194684393</v>
      </c>
      <c r="V149" s="7"/>
      <c r="W149" s="28">
        <f t="shared" ref="W149" ca="1" si="32">(T149-U149*SIN(-$J$11*PI()/180))/(COS(-$J$11*PI()/180))</f>
        <v>-0.1166285907164506</v>
      </c>
      <c r="X149" s="27">
        <f ca="1">IF(MOD(ATAN2(U149,W149)*180/PI()-$J$9+360,360)&gt;5,MOD(ATAN2(U149,W149)*180/PI()-$J$9+360,360)-360,MOD(ATAN2(U149,W149)*180/PI()-$J$9+360,360))</f>
        <v>0.19621028549636321</v>
      </c>
      <c r="Y149" s="7"/>
      <c r="Z149" s="28">
        <f t="shared" si="23"/>
        <v>0.42300000000005156</v>
      </c>
      <c r="AA149" s="27">
        <f t="shared" ref="AA149" si="33">Z149*PI()/180</f>
        <v>7.3827427359369141E-3</v>
      </c>
      <c r="AB149" s="7"/>
      <c r="AC149" s="28">
        <f t="shared" ca="1" si="25"/>
        <v>-0.22678971450368834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40017</v>
      </c>
    </row>
    <row r="155" spans="1:31" x14ac:dyDescent="0.25">
      <c r="A155" t="s">
        <v>177</v>
      </c>
      <c r="B155">
        <v>40017</v>
      </c>
    </row>
    <row r="156" spans="1:31" x14ac:dyDescent="0.25">
      <c r="A156" s="31" t="s">
        <v>188</v>
      </c>
      <c r="B156" s="31">
        <v>-39970</v>
      </c>
    </row>
    <row r="157" spans="1:31" x14ac:dyDescent="0.25">
      <c r="A157" t="s">
        <v>183</v>
      </c>
      <c r="B157">
        <v>-39970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I1:J2"/>
    <mergeCell ref="L1:O2"/>
    <mergeCell ref="Q1:R1"/>
    <mergeCell ref="T7:T8"/>
    <mergeCell ref="U7:U8"/>
    <mergeCell ref="Z18:AA18"/>
    <mergeCell ref="AC18:AD18"/>
    <mergeCell ref="I12:J13"/>
    <mergeCell ref="I18:J18"/>
    <mergeCell ref="L18:O18"/>
    <mergeCell ref="Q18:R18"/>
    <mergeCell ref="T18:U18"/>
    <mergeCell ref="W18:X18"/>
    <mergeCell ref="L9:O10"/>
  </mergeCells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6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11.954563034315633</v>
      </c>
      <c r="L3" s="102" t="s">
        <v>1</v>
      </c>
      <c r="M3" s="103">
        <v>1.0019483792408914</v>
      </c>
      <c r="N3" s="104" t="s">
        <v>18</v>
      </c>
      <c r="O3" s="102">
        <v>0.99849517633595486</v>
      </c>
      <c r="Q3" s="101" t="s">
        <v>194</v>
      </c>
      <c r="R3" s="101">
        <f ca="1">MAX(AC21:AC149)</f>
        <v>0.29004046190971167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-57.273243094487668</v>
      </c>
      <c r="L4" s="104" t="s">
        <v>5</v>
      </c>
      <c r="M4" s="106">
        <v>359.94869348766917</v>
      </c>
      <c r="N4" s="104" t="s">
        <v>21</v>
      </c>
      <c r="O4" s="104">
        <v>359.94077669412292</v>
      </c>
      <c r="Q4" s="105" t="s">
        <v>195</v>
      </c>
      <c r="R4" s="105">
        <f ca="1">MIN(AC21:AC149)</f>
        <v>-0.30045985273871523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-172.26058939371589</v>
      </c>
      <c r="N5" s="107" t="s">
        <v>24</v>
      </c>
      <c r="O5" s="107">
        <v>-172.2240535807089</v>
      </c>
      <c r="Q5" s="8"/>
      <c r="R5" s="8"/>
      <c r="T5" s="45" t="s">
        <v>55</v>
      </c>
      <c r="U5" s="47">
        <v>11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3860.3980717826757</v>
      </c>
      <c r="L6" s="107" t="s">
        <v>12</v>
      </c>
      <c r="M6" s="108">
        <v>4.843384037992275E-5</v>
      </c>
      <c r="N6" s="107" t="s">
        <v>26</v>
      </c>
      <c r="O6" s="107">
        <v>5.5525583665395964E-5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-3864.6910819134464</v>
      </c>
      <c r="L7" s="109" t="s">
        <v>15</v>
      </c>
      <c r="M7" s="110">
        <f ca="1">SUM(M20:M84)</f>
        <v>5.833818690967761E-4</v>
      </c>
      <c r="N7" s="109" t="s">
        <v>15</v>
      </c>
      <c r="O7" s="89">
        <f ca="1">SUM(M85:M149)</f>
        <v>5.9319495865021153E-4</v>
      </c>
      <c r="Q7" s="101" t="s">
        <v>194</v>
      </c>
      <c r="R7" s="101">
        <f ca="1">MAX(AD21:AD83)</f>
        <v>0.22539158350446087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-0.12359008703069208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-172.27330256786846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-171.99253834118869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-0.28076422667979273</v>
      </c>
      <c r="L11" s="113" t="s">
        <v>208</v>
      </c>
      <c r="M11" s="114">
        <f>(M6+O6)/2</f>
        <v>5.1979712022659357E-5</v>
      </c>
      <c r="N11" s="115"/>
      <c r="O11" s="115"/>
      <c r="Q11" s="101" t="s">
        <v>194</v>
      </c>
      <c r="R11" s="101">
        <f ca="1">MAX(W20:W149)</f>
        <v>0.99634381578679776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1.0002217777884232</v>
      </c>
      <c r="N12" s="118"/>
      <c r="O12" s="118"/>
      <c r="Q12" s="105" t="s">
        <v>195</v>
      </c>
      <c r="R12" s="105">
        <f ca="1">MIN(W20:W149)</f>
        <v>-0.99985043509988936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-172.24232148721239</v>
      </c>
      <c r="N13" s="121"/>
      <c r="O13" s="121"/>
    </row>
    <row r="14" spans="1:24" x14ac:dyDescent="0.25">
      <c r="I14" s="9" t="s">
        <v>145</v>
      </c>
      <c r="L14" s="9"/>
      <c r="M14" s="9"/>
      <c r="N14" s="9"/>
      <c r="O14" s="9"/>
    </row>
    <row r="15" spans="1:24" x14ac:dyDescent="0.25">
      <c r="I15" s="9" t="s">
        <v>146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13391</v>
      </c>
      <c r="D20" s="26">
        <v>11256</v>
      </c>
      <c r="E20" s="26">
        <v>12934</v>
      </c>
      <c r="F20" s="26">
        <v>15085</v>
      </c>
      <c r="G20" s="27"/>
      <c r="H20" s="7"/>
      <c r="I20" s="28">
        <f>C20-E20</f>
        <v>457</v>
      </c>
      <c r="J20" s="27">
        <f>D20-F20</f>
        <v>-3829</v>
      </c>
      <c r="K20" s="7"/>
      <c r="L20" s="124">
        <f>$M$3*SIN(2*PI()/$M$4*($Z20+$M$5))+$M$6</f>
        <v>-0.13445626662683524</v>
      </c>
      <c r="M20" s="27">
        <f ca="1">(W20-L20)^2</f>
        <v>3.9195080968749812E-5</v>
      </c>
      <c r="N20" s="44"/>
      <c r="O20" s="44"/>
      <c r="P20" s="7"/>
      <c r="Q20" s="28">
        <f ca="1">I20-$J$4</f>
        <v>514.27324309448773</v>
      </c>
      <c r="R20" s="27">
        <f ca="1">J20-$J$3</f>
        <v>-3840.9545630343155</v>
      </c>
      <c r="S20" s="7"/>
      <c r="T20" s="28">
        <f ca="1">Q20/$J$7</f>
        <v>-0.13306968970980884</v>
      </c>
      <c r="U20" s="27">
        <f ca="1">R20/$J$6</f>
        <v>-0.99496334098535555</v>
      </c>
      <c r="V20" s="7"/>
      <c r="W20" s="28">
        <f ca="1">(T20-U20*SIN(-$J$11*PI()/180))/(COS(-$J$11*PI()/180))</f>
        <v>-0.12819566913388381</v>
      </c>
      <c r="X20" s="27">
        <f ca="1">IF(MOD(ATAN2(U20,W20)*180/PI()-$J$9+360,360)&gt;5,MOD(ATAN2(U20,W20)*180/PI()-$J$9+360,360)-360,MOD(ATAN2(U20,W20)*180/PI()-$J$9+360,360))</f>
        <v>-0.38489338180420418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-0.38489338180420418</v>
      </c>
      <c r="AD20" s="27">
        <f ca="1">INDIRECT("AC"&amp;AE20)-AC20</f>
        <v>0.1585860059974209</v>
      </c>
      <c r="AE20" s="7">
        <v>149</v>
      </c>
    </row>
    <row r="21" spans="1:31" s="26" customFormat="1" x14ac:dyDescent="0.25">
      <c r="A21" s="26">
        <v>1</v>
      </c>
      <c r="B21" s="26">
        <v>586</v>
      </c>
      <c r="C21" s="26">
        <v>13569</v>
      </c>
      <c r="D21" s="26">
        <v>11286</v>
      </c>
      <c r="E21" s="26">
        <v>12750</v>
      </c>
      <c r="F21" s="26">
        <v>15052</v>
      </c>
      <c r="G21" s="27"/>
      <c r="H21" s="7"/>
      <c r="I21" s="28">
        <f t="shared" ref="I21:J84" si="1">C21-E21</f>
        <v>819</v>
      </c>
      <c r="J21" s="27">
        <f t="shared" si="1"/>
        <v>-3766</v>
      </c>
      <c r="K21" s="7"/>
      <c r="L21" s="124">
        <f t="shared" ref="L21:L84" si="2">$M$3*SIN(2*PI()/$M$4*($Z21+$M$5))+$M$6</f>
        <v>-0.22516384673376591</v>
      </c>
      <c r="M21" s="27">
        <f t="shared" ref="M21:M84" ca="1" si="3">(W21-L21)^2</f>
        <v>1.0358966206990848E-5</v>
      </c>
      <c r="N21" s="44"/>
      <c r="O21" s="44"/>
      <c r="P21" s="7"/>
      <c r="Q21" s="28">
        <f t="shared" ref="Q21:Q84" ca="1" si="4">I21-$J$4</f>
        <v>876.27324309448773</v>
      </c>
      <c r="R21" s="27">
        <f t="shared" ref="R21:R84" ca="1" si="5">J21-$J$3</f>
        <v>-3777.9545630343155</v>
      </c>
      <c r="S21" s="7"/>
      <c r="T21" s="28">
        <f t="shared" ref="T21:T84" ca="1" si="6">Q21/$J$7</f>
        <v>-0.22673823716348274</v>
      </c>
      <c r="U21" s="27">
        <f t="shared" ref="U21:U84" ca="1" si="7">R21/$J$6</f>
        <v>-0.97864378045596501</v>
      </c>
      <c r="V21" s="7"/>
      <c r="W21" s="28">
        <f t="shared" ref="W21:W84" ca="1" si="8">(T21-U21*SIN(-$J$11*PI()/180))/(COS(-$J$11*PI()/180))</f>
        <v>-0.22194531194181619</v>
      </c>
      <c r="X21" s="27">
        <f ca="1">MOD(ATAN2(U21,W21)*180/PI()-$J$9+360,360)</f>
        <v>5.0511931142967796</v>
      </c>
      <c r="Y21" s="7"/>
      <c r="Z21" s="28">
        <f>360/40000*B21+Z20</f>
        <v>5.274</v>
      </c>
      <c r="AA21" s="27">
        <f t="shared" ref="AA21:AA84" si="9">Z21*PI()/180</f>
        <v>9.2048664750180934E-2</v>
      </c>
      <c r="AB21" s="7"/>
      <c r="AC21" s="28">
        <f t="shared" ca="1" si="0"/>
        <v>-0.22280688570322038</v>
      </c>
      <c r="AD21" s="27">
        <f t="shared" ref="AD21:AD83" ca="1" si="10">INDIRECT("AC"&amp;AE21)-AC21</f>
        <v>-2.5992495805423843E-2</v>
      </c>
      <c r="AE21" s="7">
        <v>148</v>
      </c>
    </row>
    <row r="22" spans="1:31" s="26" customFormat="1" x14ac:dyDescent="0.25">
      <c r="A22" s="26">
        <v>2</v>
      </c>
      <c r="B22" s="26">
        <v>644</v>
      </c>
      <c r="C22" s="26">
        <v>13755</v>
      </c>
      <c r="D22" s="26">
        <v>11342</v>
      </c>
      <c r="E22" s="26">
        <v>12562</v>
      </c>
      <c r="F22" s="26">
        <v>15001</v>
      </c>
      <c r="G22" s="27"/>
      <c r="H22" s="7"/>
      <c r="I22" s="28">
        <f t="shared" si="1"/>
        <v>1193</v>
      </c>
      <c r="J22" s="27">
        <f t="shared" si="1"/>
        <v>-3659</v>
      </c>
      <c r="K22" s="7"/>
      <c r="L22" s="124">
        <f t="shared" si="2"/>
        <v>-0.32262058451590137</v>
      </c>
      <c r="M22" s="27">
        <f t="shared" ca="1" si="3"/>
        <v>1.4173005155986332E-5</v>
      </c>
      <c r="N22" s="44"/>
      <c r="O22" s="44"/>
      <c r="P22" s="7"/>
      <c r="Q22" s="28">
        <f t="shared" ca="1" si="4"/>
        <v>1250.2732430944877</v>
      </c>
      <c r="R22" s="27">
        <f t="shared" ca="1" si="5"/>
        <v>-3670.9545630343155</v>
      </c>
      <c r="S22" s="7"/>
      <c r="T22" s="28">
        <f t="shared" ca="1" si="6"/>
        <v>-0.32351181933937789</v>
      </c>
      <c r="U22" s="27">
        <f t="shared" ca="1" si="7"/>
        <v>-0.95092643162033341</v>
      </c>
      <c r="V22" s="7"/>
      <c r="W22" s="28">
        <f t="shared" ca="1" si="8"/>
        <v>-0.31885587932744552</v>
      </c>
      <c r="X22" s="27">
        <f t="shared" ref="X22:X83" ca="1" si="11">MOD(ATAN2(U22,W22)*180/PI()-$J$9+360,360)</f>
        <v>10.810160014359781</v>
      </c>
      <c r="Y22" s="7"/>
      <c r="Z22" s="28">
        <f t="shared" ref="Z22:Z85" si="12">360/40000*B22+Z21</f>
        <v>11.07</v>
      </c>
      <c r="AA22" s="27">
        <f t="shared" si="9"/>
        <v>0.19320794819577228</v>
      </c>
      <c r="AB22" s="7"/>
      <c r="AC22" s="28">
        <f t="shared" ca="1" si="0"/>
        <v>-0.2598399856402196</v>
      </c>
      <c r="AD22" s="27">
        <f t="shared" ca="1" si="10"/>
        <v>2.3187938073180092E-2</v>
      </c>
      <c r="AE22" s="7">
        <v>147</v>
      </c>
    </row>
    <row r="23" spans="1:31" s="26" customFormat="1" x14ac:dyDescent="0.25">
      <c r="A23" s="26">
        <v>3</v>
      </c>
      <c r="B23" s="26">
        <v>626</v>
      </c>
      <c r="C23" s="26">
        <v>13917</v>
      </c>
      <c r="D23" s="26">
        <v>11397</v>
      </c>
      <c r="E23" s="26">
        <v>12375</v>
      </c>
      <c r="F23" s="26">
        <v>14909</v>
      </c>
      <c r="G23" s="27"/>
      <c r="H23" s="7"/>
      <c r="I23" s="28">
        <f t="shared" si="1"/>
        <v>1542</v>
      </c>
      <c r="J23" s="27">
        <f t="shared" si="1"/>
        <v>-3512</v>
      </c>
      <c r="K23" s="7"/>
      <c r="L23" s="124">
        <f t="shared" si="2"/>
        <v>-0.41419907231822717</v>
      </c>
      <c r="M23" s="27">
        <f t="shared" ca="1" si="3"/>
        <v>2.3529780820557264E-5</v>
      </c>
      <c r="N23" s="44"/>
      <c r="O23" s="44"/>
      <c r="P23" s="7"/>
      <c r="Q23" s="28">
        <f t="shared" ca="1" si="4"/>
        <v>1599.2732430944877</v>
      </c>
      <c r="R23" s="27">
        <f t="shared" ca="1" si="5"/>
        <v>-3523.9545630343155</v>
      </c>
      <c r="S23" s="7"/>
      <c r="T23" s="28">
        <f t="shared" ca="1" si="6"/>
        <v>-0.41381657917731213</v>
      </c>
      <c r="U23" s="27">
        <f t="shared" ca="1" si="7"/>
        <v>-0.91284745705175541</v>
      </c>
      <c r="V23" s="7"/>
      <c r="W23" s="28">
        <f t="shared" ca="1" si="8"/>
        <v>-0.40934832177624325</v>
      </c>
      <c r="X23" s="27">
        <f t="shared" ca="1" si="11"/>
        <v>16.426204958862627</v>
      </c>
      <c r="Y23" s="7"/>
      <c r="Z23" s="28">
        <f t="shared" si="12"/>
        <v>16.704000000000001</v>
      </c>
      <c r="AA23" s="27">
        <f t="shared" si="9"/>
        <v>0.29153979825313281</v>
      </c>
      <c r="AB23" s="7"/>
      <c r="AC23" s="28">
        <f t="shared" ca="1" si="0"/>
        <v>-0.27779504113737374</v>
      </c>
      <c r="AD23" s="27">
        <f t="shared" ca="1" si="10"/>
        <v>-2.2664811601341484E-2</v>
      </c>
      <c r="AE23" s="7">
        <v>146</v>
      </c>
    </row>
    <row r="24" spans="1:31" s="26" customFormat="1" x14ac:dyDescent="0.25">
      <c r="A24" s="26">
        <v>4</v>
      </c>
      <c r="B24" s="26">
        <v>631</v>
      </c>
      <c r="C24" s="26">
        <v>14101</v>
      </c>
      <c r="D24" s="26">
        <v>11496</v>
      </c>
      <c r="E24" s="26">
        <v>12213</v>
      </c>
      <c r="F24" s="26">
        <v>14836</v>
      </c>
      <c r="G24" s="27"/>
      <c r="H24" s="7"/>
      <c r="I24" s="28">
        <f t="shared" si="1"/>
        <v>1888</v>
      </c>
      <c r="J24" s="27">
        <f t="shared" si="1"/>
        <v>-3340</v>
      </c>
      <c r="K24" s="7"/>
      <c r="L24" s="124">
        <f t="shared" si="2"/>
        <v>-0.50245528102205861</v>
      </c>
      <c r="M24" s="27">
        <f t="shared" ca="1" si="3"/>
        <v>1.1283219454792312E-5</v>
      </c>
      <c r="N24" s="44"/>
      <c r="O24" s="44"/>
      <c r="P24" s="7"/>
      <c r="Q24" s="28">
        <f t="shared" ca="1" si="4"/>
        <v>1945.2732430944877</v>
      </c>
      <c r="R24" s="27">
        <f t="shared" ca="1" si="5"/>
        <v>-3351.9545630343155</v>
      </c>
      <c r="S24" s="7"/>
      <c r="T24" s="28">
        <f t="shared" ca="1" si="6"/>
        <v>-0.50334508033469105</v>
      </c>
      <c r="U24" s="27">
        <f t="shared" ca="1" si="7"/>
        <v>-0.86829246640008595</v>
      </c>
      <c r="V24" s="7"/>
      <c r="W24" s="28">
        <f t="shared" ca="1" si="8"/>
        <v>-0.49909623064214581</v>
      </c>
      <c r="X24" s="27">
        <f t="shared" ca="1" si="11"/>
        <v>22.163677160626094</v>
      </c>
      <c r="Y24" s="7"/>
      <c r="Z24" s="28">
        <f t="shared" si="12"/>
        <v>22.382999999999999</v>
      </c>
      <c r="AA24" s="27">
        <f t="shared" si="9"/>
        <v>0.39065704647389077</v>
      </c>
      <c r="AB24" s="7"/>
      <c r="AC24" s="28">
        <f t="shared" ca="1" si="0"/>
        <v>-0.21932283937390551</v>
      </c>
      <c r="AD24" s="27">
        <f t="shared" ca="1" si="10"/>
        <v>6.3127034105434632E-3</v>
      </c>
      <c r="AE24" s="7">
        <v>145</v>
      </c>
    </row>
    <row r="25" spans="1:31" s="26" customFormat="1" x14ac:dyDescent="0.25">
      <c r="A25" s="26">
        <v>5</v>
      </c>
      <c r="B25" s="26">
        <v>628</v>
      </c>
      <c r="C25" s="26">
        <v>14258</v>
      </c>
      <c r="D25" s="26">
        <v>11604</v>
      </c>
      <c r="E25" s="26">
        <v>12052</v>
      </c>
      <c r="F25" s="26">
        <v>14732</v>
      </c>
      <c r="G25" s="27"/>
      <c r="H25" s="7"/>
      <c r="I25" s="28">
        <f t="shared" si="1"/>
        <v>2206</v>
      </c>
      <c r="J25" s="27">
        <f t="shared" si="1"/>
        <v>-3128</v>
      </c>
      <c r="K25" s="7"/>
      <c r="L25" s="124">
        <f t="shared" si="2"/>
        <v>-0.58539425195749073</v>
      </c>
      <c r="M25" s="27">
        <f t="shared" ca="1" si="3"/>
        <v>1.4021320592506232E-5</v>
      </c>
      <c r="N25" s="44"/>
      <c r="O25" s="44"/>
      <c r="P25" s="7"/>
      <c r="Q25" s="28">
        <f t="shared" ca="1" si="4"/>
        <v>2263.2732430944875</v>
      </c>
      <c r="R25" s="27">
        <f t="shared" ca="1" si="5"/>
        <v>-3139.9545630343155</v>
      </c>
      <c r="S25" s="7"/>
      <c r="T25" s="28">
        <f t="shared" ca="1" si="6"/>
        <v>-0.58562850047355375</v>
      </c>
      <c r="U25" s="27">
        <f t="shared" ca="1" si="7"/>
        <v>-0.81337585001547008</v>
      </c>
      <c r="V25" s="7"/>
      <c r="W25" s="28">
        <f t="shared" ca="1" si="8"/>
        <v>-0.58164974657059298</v>
      </c>
      <c r="X25" s="27">
        <f t="shared" ca="1" si="11"/>
        <v>27.842079677465222</v>
      </c>
      <c r="Y25" s="7"/>
      <c r="Z25" s="28">
        <f t="shared" si="12"/>
        <v>28.034999999999997</v>
      </c>
      <c r="AA25" s="27">
        <f t="shared" si="9"/>
        <v>0.48930305579661021</v>
      </c>
      <c r="AB25" s="7"/>
      <c r="AC25" s="28">
        <f t="shared" ca="1" si="0"/>
        <v>-0.19292032253477487</v>
      </c>
      <c r="AD25" s="27">
        <f t="shared" ca="1" si="10"/>
        <v>2.554893523468138E-2</v>
      </c>
      <c r="AE25" s="7">
        <v>144</v>
      </c>
    </row>
    <row r="26" spans="1:31" s="26" customFormat="1" x14ac:dyDescent="0.25">
      <c r="A26" s="26">
        <v>6</v>
      </c>
      <c r="B26" s="26">
        <v>622</v>
      </c>
      <c r="C26" s="26">
        <v>14411</v>
      </c>
      <c r="D26" s="26">
        <v>11715</v>
      </c>
      <c r="E26" s="26">
        <v>11905</v>
      </c>
      <c r="F26" s="26">
        <v>14613</v>
      </c>
      <c r="G26" s="27"/>
      <c r="H26" s="7"/>
      <c r="I26" s="28">
        <f t="shared" si="1"/>
        <v>2506</v>
      </c>
      <c r="J26" s="27">
        <f t="shared" si="1"/>
        <v>-2898</v>
      </c>
      <c r="K26" s="7"/>
      <c r="L26" s="124">
        <f t="shared" si="2"/>
        <v>-0.66193059312582525</v>
      </c>
      <c r="M26" s="27">
        <f t="shared" ca="1" si="3"/>
        <v>5.5794684583510031E-6</v>
      </c>
      <c r="N26" s="44"/>
      <c r="O26" s="44"/>
      <c r="P26" s="7"/>
      <c r="Q26" s="28">
        <f t="shared" ca="1" si="4"/>
        <v>2563.2732430944875</v>
      </c>
      <c r="R26" s="27">
        <f t="shared" ca="1" si="5"/>
        <v>-2909.9545630343155</v>
      </c>
      <c r="S26" s="7"/>
      <c r="T26" s="28">
        <f t="shared" ca="1" si="6"/>
        <v>-0.66325436852908459</v>
      </c>
      <c r="U26" s="27">
        <f t="shared" ca="1" si="7"/>
        <v>-0.75379650205102833</v>
      </c>
      <c r="V26" s="7"/>
      <c r="W26" s="28">
        <f t="shared" ca="1" si="8"/>
        <v>-0.65956850327606276</v>
      </c>
      <c r="X26" s="27">
        <f t="shared" ca="1" si="11"/>
        <v>33.459079813703283</v>
      </c>
      <c r="Y26" s="7"/>
      <c r="Z26" s="28">
        <f t="shared" si="12"/>
        <v>33.632999999999996</v>
      </c>
      <c r="AA26" s="27">
        <f t="shared" si="9"/>
        <v>0.58700658732325273</v>
      </c>
      <c r="AB26" s="7"/>
      <c r="AC26" s="28">
        <f t="shared" ca="1" si="0"/>
        <v>-0.17392018629671213</v>
      </c>
      <c r="AD26" s="27">
        <f t="shared" ca="1" si="10"/>
        <v>2.2743402072904928E-2</v>
      </c>
      <c r="AE26" s="7">
        <v>143</v>
      </c>
    </row>
    <row r="27" spans="1:31" s="26" customFormat="1" x14ac:dyDescent="0.25">
      <c r="A27" s="26">
        <v>7</v>
      </c>
      <c r="B27" s="26">
        <v>606</v>
      </c>
      <c r="C27" s="26">
        <v>14542</v>
      </c>
      <c r="D27" s="26">
        <v>11845</v>
      </c>
      <c r="E27" s="26">
        <v>11772</v>
      </c>
      <c r="F27" s="26">
        <v>14485</v>
      </c>
      <c r="G27" s="27"/>
      <c r="H27" s="7"/>
      <c r="I27" s="28">
        <f t="shared" si="1"/>
        <v>2770</v>
      </c>
      <c r="J27" s="27">
        <f t="shared" si="1"/>
        <v>-2640</v>
      </c>
      <c r="K27" s="7"/>
      <c r="L27" s="124">
        <f t="shared" si="2"/>
        <v>-0.73042941753224599</v>
      </c>
      <c r="M27" s="27">
        <f t="shared" ca="1" si="3"/>
        <v>4.9365330385149408E-6</v>
      </c>
      <c r="N27" s="44"/>
      <c r="O27" s="44"/>
      <c r="P27" s="7"/>
      <c r="Q27" s="28">
        <f t="shared" ca="1" si="4"/>
        <v>2827.2732430944875</v>
      </c>
      <c r="R27" s="27">
        <f t="shared" ca="1" si="5"/>
        <v>-2651.9545630343155</v>
      </c>
      <c r="S27" s="7"/>
      <c r="T27" s="28">
        <f t="shared" ca="1" si="6"/>
        <v>-0.73156513241795174</v>
      </c>
      <c r="U27" s="27">
        <f t="shared" ca="1" si="7"/>
        <v>-0.68696401607352409</v>
      </c>
      <c r="V27" s="7"/>
      <c r="W27" s="28">
        <f t="shared" ca="1" si="8"/>
        <v>-0.72820758652190454</v>
      </c>
      <c r="X27" s="27">
        <f t="shared" ca="1" si="11"/>
        <v>38.942650522132112</v>
      </c>
      <c r="Y27" s="7"/>
      <c r="Z27" s="28">
        <f t="shared" si="12"/>
        <v>39.086999999999996</v>
      </c>
      <c r="AA27" s="27">
        <f t="shared" si="9"/>
        <v>0.68219684472702358</v>
      </c>
      <c r="AB27" s="7"/>
      <c r="AC27" s="28">
        <f t="shared" ca="1" si="0"/>
        <v>-0.14434947786788399</v>
      </c>
      <c r="AD27" s="27">
        <f t="shared" ca="1" si="10"/>
        <v>3.0712421455717731E-2</v>
      </c>
      <c r="AE27" s="7">
        <v>142</v>
      </c>
    </row>
    <row r="28" spans="1:31" s="26" customFormat="1" x14ac:dyDescent="0.25">
      <c r="A28" s="26">
        <v>8</v>
      </c>
      <c r="B28" s="26">
        <v>624</v>
      </c>
      <c r="C28" s="26">
        <v>14657</v>
      </c>
      <c r="D28" s="26">
        <v>11992</v>
      </c>
      <c r="E28" s="26">
        <v>11648</v>
      </c>
      <c r="F28" s="26">
        <v>14333</v>
      </c>
      <c r="G28" s="27"/>
      <c r="H28" s="7"/>
      <c r="I28" s="28">
        <f t="shared" si="1"/>
        <v>3009</v>
      </c>
      <c r="J28" s="27">
        <f t="shared" si="1"/>
        <v>-2341</v>
      </c>
      <c r="K28" s="7"/>
      <c r="L28" s="124">
        <f t="shared" si="2"/>
        <v>-0.7940433349196474</v>
      </c>
      <c r="M28" s="27">
        <f t="shared" ca="1" si="3"/>
        <v>1.3057531936224261E-5</v>
      </c>
      <c r="N28" s="44"/>
      <c r="O28" s="44"/>
      <c r="P28" s="7"/>
      <c r="Q28" s="28">
        <f t="shared" ca="1" si="4"/>
        <v>3066.2732430944875</v>
      </c>
      <c r="R28" s="27">
        <f t="shared" ca="1" si="5"/>
        <v>-2352.9545630343155</v>
      </c>
      <c r="S28" s="7"/>
      <c r="T28" s="28">
        <f t="shared" ca="1" si="6"/>
        <v>-0.79340707396885801</v>
      </c>
      <c r="U28" s="27">
        <f t="shared" ca="1" si="7"/>
        <v>-0.60951086371974983</v>
      </c>
      <c r="V28" s="7"/>
      <c r="W28" s="28">
        <f t="shared" ca="1" si="8"/>
        <v>-0.7904298142076237</v>
      </c>
      <c r="X28" s="27">
        <f t="shared" ca="1" si="11"/>
        <v>44.637011726733135</v>
      </c>
      <c r="Y28" s="7"/>
      <c r="Z28" s="28">
        <f t="shared" si="12"/>
        <v>44.702999999999996</v>
      </c>
      <c r="AA28" s="27">
        <f t="shared" si="9"/>
        <v>0.78021453551902498</v>
      </c>
      <c r="AB28" s="7"/>
      <c r="AC28" s="28">
        <f t="shared" ca="1" si="0"/>
        <v>-6.5988273266860631E-2</v>
      </c>
      <c r="AD28" s="27">
        <f t="shared" ca="1" si="10"/>
        <v>-1.7859623456075724E-3</v>
      </c>
      <c r="AE28" s="7">
        <v>141</v>
      </c>
    </row>
    <row r="29" spans="1:31" s="26" customFormat="1" x14ac:dyDescent="0.25">
      <c r="A29" s="26">
        <v>9</v>
      </c>
      <c r="B29" s="26">
        <v>619</v>
      </c>
      <c r="C29" s="26">
        <v>14772</v>
      </c>
      <c r="D29" s="26">
        <v>12148</v>
      </c>
      <c r="E29" s="26">
        <v>11544</v>
      </c>
      <c r="F29" s="26">
        <v>14187</v>
      </c>
      <c r="G29" s="27"/>
      <c r="H29" s="7"/>
      <c r="I29" s="28">
        <f t="shared" si="1"/>
        <v>3228</v>
      </c>
      <c r="J29" s="27">
        <f t="shared" si="1"/>
        <v>-2039</v>
      </c>
      <c r="K29" s="7"/>
      <c r="L29" s="124">
        <f t="shared" si="2"/>
        <v>-0.8496151237357048</v>
      </c>
      <c r="M29" s="27">
        <f t="shared" ca="1" si="3"/>
        <v>4.5556365365751324E-6</v>
      </c>
      <c r="N29" s="44"/>
      <c r="O29" s="44"/>
      <c r="P29" s="7"/>
      <c r="Q29" s="28">
        <f t="shared" ca="1" si="4"/>
        <v>3285.2732430944875</v>
      </c>
      <c r="R29" s="27">
        <f t="shared" ca="1" si="5"/>
        <v>-2050.9545630343155</v>
      </c>
      <c r="S29" s="7"/>
      <c r="T29" s="28">
        <f t="shared" ca="1" si="6"/>
        <v>-0.85007395764939553</v>
      </c>
      <c r="U29" s="27">
        <f t="shared" ca="1" si="7"/>
        <v>-0.53128058943600454</v>
      </c>
      <c r="V29" s="7"/>
      <c r="W29" s="28">
        <f t="shared" ca="1" si="8"/>
        <v>-0.84748073001931246</v>
      </c>
      <c r="X29" s="27">
        <f t="shared" ca="1" si="11"/>
        <v>50.189949987229397</v>
      </c>
      <c r="Y29" s="7"/>
      <c r="Z29" s="28">
        <f t="shared" si="12"/>
        <v>50.273999999999994</v>
      </c>
      <c r="AA29" s="27">
        <f t="shared" si="9"/>
        <v>0.87744682814762909</v>
      </c>
      <c r="AB29" s="7"/>
      <c r="AC29" s="28">
        <f t="shared" ca="1" si="0"/>
        <v>-8.4050012770596538E-2</v>
      </c>
      <c r="AD29" s="27">
        <f t="shared" ca="1" si="10"/>
        <v>6.6687310222732776E-3</v>
      </c>
      <c r="AE29" s="7">
        <v>140</v>
      </c>
    </row>
    <row r="30" spans="1:31" s="26" customFormat="1" x14ac:dyDescent="0.25">
      <c r="A30" s="26">
        <v>10</v>
      </c>
      <c r="B30" s="26">
        <v>640</v>
      </c>
      <c r="C30" s="26">
        <v>14866</v>
      </c>
      <c r="D30" s="26">
        <v>12317</v>
      </c>
      <c r="E30" s="26">
        <v>11447</v>
      </c>
      <c r="F30" s="26">
        <v>14017</v>
      </c>
      <c r="G30" s="27"/>
      <c r="H30" s="7"/>
      <c r="I30" s="28">
        <f t="shared" si="1"/>
        <v>3419</v>
      </c>
      <c r="J30" s="27">
        <f t="shared" si="1"/>
        <v>-1700</v>
      </c>
      <c r="K30" s="7"/>
      <c r="L30" s="124">
        <f t="shared" si="2"/>
        <v>-0.89862468284906871</v>
      </c>
      <c r="M30" s="27">
        <f t="shared" ca="1" si="3"/>
        <v>1.6672957938336888E-6</v>
      </c>
      <c r="N30" s="44"/>
      <c r="O30" s="44"/>
      <c r="P30" s="7"/>
      <c r="Q30" s="28">
        <f t="shared" ca="1" si="4"/>
        <v>3476.2732430944875</v>
      </c>
      <c r="R30" s="27">
        <f t="shared" ca="1" si="5"/>
        <v>-1711.9545630343157</v>
      </c>
      <c r="S30" s="7"/>
      <c r="T30" s="28">
        <f t="shared" ca="1" si="6"/>
        <v>-0.89949576031141676</v>
      </c>
      <c r="U30" s="27">
        <f t="shared" ca="1" si="7"/>
        <v>-0.44346581134928398</v>
      </c>
      <c r="V30" s="7"/>
      <c r="W30" s="28">
        <f t="shared" ca="1" si="8"/>
        <v>-0.89733344476341848</v>
      </c>
      <c r="X30" s="27">
        <f t="shared" ca="1" si="11"/>
        <v>55.974534177503529</v>
      </c>
      <c r="Y30" s="7"/>
      <c r="Z30" s="28">
        <f t="shared" si="12"/>
        <v>56.033999999999992</v>
      </c>
      <c r="AA30" s="27">
        <f t="shared" si="9"/>
        <v>0.97797779306250243</v>
      </c>
      <c r="AB30" s="7"/>
      <c r="AC30" s="28">
        <f t="shared" ca="1" si="0"/>
        <v>-5.9465822496463261E-2</v>
      </c>
      <c r="AD30" s="27">
        <f t="shared" ca="1" si="10"/>
        <v>9.166537376422923E-2</v>
      </c>
      <c r="AE30" s="7">
        <v>139</v>
      </c>
    </row>
    <row r="31" spans="1:31" s="26" customFormat="1" x14ac:dyDescent="0.25">
      <c r="A31" s="26">
        <v>11</v>
      </c>
      <c r="B31" s="26">
        <v>628</v>
      </c>
      <c r="C31" s="26">
        <v>14943</v>
      </c>
      <c r="D31" s="26">
        <v>12489</v>
      </c>
      <c r="E31" s="26">
        <v>11373</v>
      </c>
      <c r="F31" s="26">
        <v>13840</v>
      </c>
      <c r="G31" s="27"/>
      <c r="H31" s="7"/>
      <c r="I31" s="28">
        <f t="shared" si="1"/>
        <v>3570</v>
      </c>
      <c r="J31" s="27">
        <f t="shared" si="1"/>
        <v>-1351</v>
      </c>
      <c r="K31" s="7"/>
      <c r="L31" s="124">
        <f t="shared" si="2"/>
        <v>-0.93789425850256658</v>
      </c>
      <c r="M31" s="27">
        <f t="shared" ca="1" si="3"/>
        <v>1.0933739601261077E-6</v>
      </c>
      <c r="N31" s="44"/>
      <c r="O31" s="44"/>
      <c r="P31" s="7"/>
      <c r="Q31" s="28">
        <f t="shared" ca="1" si="4"/>
        <v>3627.2732430944875</v>
      </c>
      <c r="R31" s="27">
        <f t="shared" ca="1" si="5"/>
        <v>-1362.9545630343157</v>
      </c>
      <c r="S31" s="7"/>
      <c r="T31" s="28">
        <f t="shared" ca="1" si="6"/>
        <v>-0.93856744723270069</v>
      </c>
      <c r="U31" s="27">
        <f t="shared" ca="1" si="7"/>
        <v>-0.35306062682932671</v>
      </c>
      <c r="V31" s="7"/>
      <c r="W31" s="28">
        <f t="shared" ca="1" si="8"/>
        <v>-0.93684861326630042</v>
      </c>
      <c r="X31" s="27">
        <f t="shared" ca="1" si="11"/>
        <v>61.623890746858137</v>
      </c>
      <c r="Y31" s="7"/>
      <c r="Z31" s="28">
        <f t="shared" si="12"/>
        <v>61.685999999999993</v>
      </c>
      <c r="AA31" s="27">
        <f t="shared" si="9"/>
        <v>1.0766238023852219</v>
      </c>
      <c r="AB31" s="7"/>
      <c r="AC31" s="28">
        <f t="shared" ca="1" si="0"/>
        <v>-6.2109253141855447E-2</v>
      </c>
      <c r="AD31" s="27">
        <f t="shared" ca="1" si="10"/>
        <v>5.9162769015728145E-2</v>
      </c>
      <c r="AE31" s="7">
        <v>138</v>
      </c>
    </row>
    <row r="32" spans="1:31" s="26" customFormat="1" x14ac:dyDescent="0.25">
      <c r="A32" s="26">
        <v>12</v>
      </c>
      <c r="B32" s="26">
        <v>638</v>
      </c>
      <c r="C32" s="26">
        <v>14987</v>
      </c>
      <c r="D32" s="26">
        <v>12672</v>
      </c>
      <c r="E32" s="26">
        <v>11307</v>
      </c>
      <c r="F32" s="26">
        <v>13645</v>
      </c>
      <c r="G32" s="27"/>
      <c r="H32" s="7"/>
      <c r="I32" s="28">
        <f t="shared" si="1"/>
        <v>3680</v>
      </c>
      <c r="J32" s="27">
        <f t="shared" si="1"/>
        <v>-973</v>
      </c>
      <c r="K32" s="7"/>
      <c r="L32" s="124">
        <f t="shared" si="2"/>
        <v>-0.96844603166941057</v>
      </c>
      <c r="M32" s="27">
        <f t="shared" ca="1" si="3"/>
        <v>7.0460197764049204E-6</v>
      </c>
      <c r="N32" s="44"/>
      <c r="O32" s="44"/>
      <c r="P32" s="7"/>
      <c r="Q32" s="28">
        <f t="shared" ca="1" si="4"/>
        <v>3737.2732430944875</v>
      </c>
      <c r="R32" s="27">
        <f t="shared" ca="1" si="5"/>
        <v>-984.95456303431558</v>
      </c>
      <c r="S32" s="7"/>
      <c r="T32" s="28">
        <f t="shared" ca="1" si="6"/>
        <v>-0.9670302655197287</v>
      </c>
      <c r="U32" s="27">
        <f t="shared" ca="1" si="7"/>
        <v>-0.25514326365298329</v>
      </c>
      <c r="V32" s="7"/>
      <c r="W32" s="28">
        <f t="shared" ca="1" si="8"/>
        <v>-0.96579159768522393</v>
      </c>
      <c r="X32" s="27">
        <f t="shared" ca="1" si="11"/>
        <v>67.474959734929939</v>
      </c>
      <c r="Y32" s="7"/>
      <c r="Z32" s="28">
        <f t="shared" si="12"/>
        <v>67.427999999999997</v>
      </c>
      <c r="AA32" s="27">
        <f t="shared" si="9"/>
        <v>1.1768406080347364</v>
      </c>
      <c r="AB32" s="7"/>
      <c r="AC32" s="28">
        <f t="shared" ca="1" si="0"/>
        <v>4.6959734929941988E-2</v>
      </c>
      <c r="AD32" s="27">
        <f t="shared" ca="1" si="10"/>
        <v>-4.1806866440424528E-2</v>
      </c>
      <c r="AE32" s="7">
        <v>137</v>
      </c>
    </row>
    <row r="33" spans="1:31" s="26" customFormat="1" x14ac:dyDescent="0.25">
      <c r="A33" s="26">
        <v>13</v>
      </c>
      <c r="B33" s="26">
        <v>621</v>
      </c>
      <c r="C33" s="26">
        <v>15036</v>
      </c>
      <c r="D33" s="26">
        <v>12857</v>
      </c>
      <c r="E33" s="26">
        <v>11272</v>
      </c>
      <c r="F33" s="26">
        <v>13469</v>
      </c>
      <c r="G33" s="27"/>
      <c r="H33" s="7"/>
      <c r="I33" s="28">
        <f t="shared" si="1"/>
        <v>3764</v>
      </c>
      <c r="J33" s="27">
        <f t="shared" si="1"/>
        <v>-612</v>
      </c>
      <c r="K33" s="7"/>
      <c r="L33" s="124">
        <f t="shared" si="2"/>
        <v>-0.98884922304497591</v>
      </c>
      <c r="M33" s="27">
        <f t="shared" ca="1" si="3"/>
        <v>7.4628234858874876E-7</v>
      </c>
      <c r="N33" s="44"/>
      <c r="O33" s="44"/>
      <c r="P33" s="7"/>
      <c r="Q33" s="28">
        <f t="shared" ca="1" si="4"/>
        <v>3821.2732430944875</v>
      </c>
      <c r="R33" s="27">
        <f t="shared" ca="1" si="5"/>
        <v>-623.95456303431558</v>
      </c>
      <c r="S33" s="7"/>
      <c r="T33" s="28">
        <f t="shared" ca="1" si="6"/>
        <v>-0.98876550857527734</v>
      </c>
      <c r="U33" s="27">
        <f t="shared" ca="1" si="7"/>
        <v>-0.16162959141314212</v>
      </c>
      <c r="V33" s="7"/>
      <c r="W33" s="28">
        <f t="shared" ca="1" si="8"/>
        <v>-0.98798534669468685</v>
      </c>
      <c r="X33" s="27">
        <f t="shared" ca="1" si="11"/>
        <v>72.982294875678178</v>
      </c>
      <c r="Y33" s="7"/>
      <c r="Z33" s="28">
        <f t="shared" si="12"/>
        <v>73.016999999999996</v>
      </c>
      <c r="AA33" s="27">
        <f t="shared" si="9"/>
        <v>1.2743870599286995</v>
      </c>
      <c r="AB33" s="7"/>
      <c r="AC33" s="28">
        <f t="shared" ca="1" si="0"/>
        <v>-3.4705124321817493E-2</v>
      </c>
      <c r="AD33" s="27">
        <f t="shared" ca="1" si="10"/>
        <v>-1.2939121240222562E-2</v>
      </c>
      <c r="AE33" s="7">
        <v>136</v>
      </c>
    </row>
    <row r="34" spans="1:31" s="26" customFormat="1" x14ac:dyDescent="0.25">
      <c r="A34" s="26">
        <v>14</v>
      </c>
      <c r="B34" s="26">
        <v>629</v>
      </c>
      <c r="C34" s="26">
        <v>15063</v>
      </c>
      <c r="D34" s="26">
        <v>13049</v>
      </c>
      <c r="E34" s="26">
        <v>11255</v>
      </c>
      <c r="F34" s="26">
        <v>13283</v>
      </c>
      <c r="G34" s="27"/>
      <c r="H34" s="7"/>
      <c r="I34" s="28">
        <f t="shared" si="1"/>
        <v>3808</v>
      </c>
      <c r="J34" s="27">
        <f t="shared" si="1"/>
        <v>-234</v>
      </c>
      <c r="K34" s="7"/>
      <c r="L34" s="124">
        <f t="shared" si="2"/>
        <v>-0.99992729727109819</v>
      </c>
      <c r="M34" s="27">
        <f t="shared" ca="1" si="3"/>
        <v>5.9077933629363812E-9</v>
      </c>
      <c r="N34" s="44"/>
      <c r="O34" s="44"/>
      <c r="P34" s="7"/>
      <c r="Q34" s="28">
        <f t="shared" ca="1" si="4"/>
        <v>3865.2732430944875</v>
      </c>
      <c r="R34" s="27">
        <f t="shared" ca="1" si="5"/>
        <v>-245.95456303431564</v>
      </c>
      <c r="S34" s="7"/>
      <c r="T34" s="28">
        <f t="shared" ca="1" si="6"/>
        <v>-1.0001506358900885</v>
      </c>
      <c r="U34" s="27">
        <f t="shared" ca="1" si="7"/>
        <v>-6.3712228236798743E-2</v>
      </c>
      <c r="V34" s="7"/>
      <c r="W34" s="28">
        <f t="shared" ca="1" si="8"/>
        <v>-0.99985043509988936</v>
      </c>
      <c r="X34" s="27">
        <f t="shared" ca="1" si="11"/>
        <v>78.627244289129692</v>
      </c>
      <c r="Y34" s="7"/>
      <c r="Z34" s="28">
        <f t="shared" si="12"/>
        <v>78.677999999999997</v>
      </c>
      <c r="AA34" s="27">
        <f t="shared" si="9"/>
        <v>1.3731901488840985</v>
      </c>
      <c r="AB34" s="7"/>
      <c r="AC34" s="28">
        <f t="shared" ca="1" si="0"/>
        <v>-5.0755710870305393E-2</v>
      </c>
      <c r="AD34" s="27">
        <f t="shared" ca="1" si="10"/>
        <v>-6.9641648515528232E-4</v>
      </c>
      <c r="AE34" s="7">
        <v>135</v>
      </c>
    </row>
    <row r="35" spans="1:31" s="26" customFormat="1" x14ac:dyDescent="0.25">
      <c r="A35" s="26">
        <v>15</v>
      </c>
      <c r="B35" s="26">
        <v>599</v>
      </c>
      <c r="C35" s="26">
        <v>15055</v>
      </c>
      <c r="D35" s="26">
        <v>13226</v>
      </c>
      <c r="E35" s="26">
        <v>11249</v>
      </c>
      <c r="F35" s="26">
        <v>13099</v>
      </c>
      <c r="G35" s="27"/>
      <c r="H35" s="7"/>
      <c r="I35" s="28">
        <f t="shared" si="1"/>
        <v>3806</v>
      </c>
      <c r="J35" s="27">
        <f t="shared" si="1"/>
        <v>127</v>
      </c>
      <c r="K35" s="7"/>
      <c r="L35" s="124">
        <f t="shared" si="2"/>
        <v>-1.001407826807607</v>
      </c>
      <c r="M35" s="27">
        <f t="shared" ca="1" si="3"/>
        <v>2.6135854044496303E-6</v>
      </c>
      <c r="N35" s="44"/>
      <c r="O35" s="44"/>
      <c r="P35" s="7"/>
      <c r="Q35" s="28">
        <f t="shared" ca="1" si="4"/>
        <v>3863.2732430944875</v>
      </c>
      <c r="R35" s="27">
        <f t="shared" ca="1" si="5"/>
        <v>115.04543696568436</v>
      </c>
      <c r="S35" s="7"/>
      <c r="T35" s="28">
        <f t="shared" ca="1" si="6"/>
        <v>-0.99963313010305166</v>
      </c>
      <c r="U35" s="27">
        <f t="shared" ca="1" si="7"/>
        <v>2.9801444003042424E-2</v>
      </c>
      <c r="V35" s="7"/>
      <c r="W35" s="28">
        <f t="shared" ca="1" si="8"/>
        <v>-0.99979116809147373</v>
      </c>
      <c r="X35" s="27">
        <f t="shared" ca="1" si="11"/>
        <v>83.980650648769767</v>
      </c>
      <c r="Y35" s="7"/>
      <c r="Z35" s="28">
        <f t="shared" si="12"/>
        <v>84.069000000000003</v>
      </c>
      <c r="AA35" s="27">
        <f t="shared" si="9"/>
        <v>1.4672808488591129</v>
      </c>
      <c r="AB35" s="7"/>
      <c r="AC35" s="28">
        <f t="shared" ca="1" si="0"/>
        <v>-8.8349351230235129E-2</v>
      </c>
      <c r="AD35" s="27">
        <f t="shared" ca="1" si="10"/>
        <v>2.221247335712917E-2</v>
      </c>
      <c r="AE35" s="7">
        <v>134</v>
      </c>
    </row>
    <row r="36" spans="1:31" s="26" customFormat="1" x14ac:dyDescent="0.25">
      <c r="A36" s="26">
        <v>16</v>
      </c>
      <c r="B36" s="26">
        <v>616</v>
      </c>
      <c r="C36" s="26">
        <v>15045</v>
      </c>
      <c r="D36" s="26">
        <v>13411</v>
      </c>
      <c r="E36" s="26">
        <v>11267</v>
      </c>
      <c r="F36" s="26">
        <v>12908</v>
      </c>
      <c r="G36" s="27"/>
      <c r="H36" s="7"/>
      <c r="I36" s="28">
        <f t="shared" si="1"/>
        <v>3778</v>
      </c>
      <c r="J36" s="27">
        <f t="shared" si="1"/>
        <v>503</v>
      </c>
      <c r="K36" s="7"/>
      <c r="L36" s="124">
        <f t="shared" si="2"/>
        <v>-0.99368806454441483</v>
      </c>
      <c r="M36" s="27">
        <f t="shared" ca="1" si="3"/>
        <v>4.4193087436845338E-7</v>
      </c>
      <c r="N36" s="44"/>
      <c r="O36" s="44"/>
      <c r="P36" s="7"/>
      <c r="Q36" s="28">
        <f t="shared" ca="1" si="4"/>
        <v>3835.2732430944875</v>
      </c>
      <c r="R36" s="27">
        <f t="shared" ca="1" si="5"/>
        <v>491.04543696568436</v>
      </c>
      <c r="S36" s="7"/>
      <c r="T36" s="28">
        <f t="shared" ca="1" si="6"/>
        <v>-0.99238804908453537</v>
      </c>
      <c r="U36" s="27">
        <f t="shared" ca="1" si="7"/>
        <v>0.12720072589273848</v>
      </c>
      <c r="V36" s="7"/>
      <c r="W36" s="28">
        <f t="shared" ca="1" si="8"/>
        <v>-0.99302328572828991</v>
      </c>
      <c r="X36" s="27">
        <f t="shared" ca="1" si="11"/>
        <v>89.572820569312512</v>
      </c>
      <c r="Y36" s="7"/>
      <c r="Z36" s="28">
        <f t="shared" si="12"/>
        <v>89.613</v>
      </c>
      <c r="AA36" s="27">
        <f t="shared" si="9"/>
        <v>1.5640419025896783</v>
      </c>
      <c r="AB36" s="7"/>
      <c r="AC36" s="28">
        <f t="shared" ca="1" si="0"/>
        <v>-4.0179430687487638E-2</v>
      </c>
      <c r="AD36" s="27">
        <f t="shared" ca="1" si="10"/>
        <v>-3.1031245769867155E-2</v>
      </c>
      <c r="AE36" s="7">
        <v>133</v>
      </c>
    </row>
    <row r="37" spans="1:31" s="26" customFormat="1" x14ac:dyDescent="0.25">
      <c r="A37" s="26">
        <v>17</v>
      </c>
      <c r="B37" s="26">
        <v>631</v>
      </c>
      <c r="C37" s="26">
        <v>14998</v>
      </c>
      <c r="D37" s="26">
        <v>13593</v>
      </c>
      <c r="E37" s="26">
        <v>11292</v>
      </c>
      <c r="F37" s="26">
        <v>12719</v>
      </c>
      <c r="G37" s="27"/>
      <c r="H37" s="7"/>
      <c r="I37" s="28">
        <f t="shared" si="1"/>
        <v>3706</v>
      </c>
      <c r="J37" s="27">
        <f t="shared" si="1"/>
        <v>874</v>
      </c>
      <c r="K37" s="7"/>
      <c r="L37" s="124">
        <f t="shared" si="2"/>
        <v>-0.97613960611319117</v>
      </c>
      <c r="M37" s="27">
        <f t="shared" ca="1" si="3"/>
        <v>1.6277004459952175E-6</v>
      </c>
      <c r="N37" s="44"/>
      <c r="O37" s="44"/>
      <c r="P37" s="7"/>
      <c r="Q37" s="28">
        <f t="shared" ca="1" si="4"/>
        <v>3763.2732430944875</v>
      </c>
      <c r="R37" s="27">
        <f t="shared" ca="1" si="5"/>
        <v>862.04543696568442</v>
      </c>
      <c r="S37" s="7"/>
      <c r="T37" s="28">
        <f t="shared" ca="1" si="6"/>
        <v>-0.97375784075120797</v>
      </c>
      <c r="U37" s="27">
        <f t="shared" ca="1" si="7"/>
        <v>0.22330480456581628</v>
      </c>
      <c r="V37" s="7"/>
      <c r="W37" s="28">
        <f t="shared" ca="1" si="8"/>
        <v>-0.97486379247241317</v>
      </c>
      <c r="X37" s="27">
        <f t="shared" ca="1" si="11"/>
        <v>95.175044347616904</v>
      </c>
      <c r="Y37" s="7"/>
      <c r="Z37" s="28">
        <f t="shared" si="12"/>
        <v>95.292000000000002</v>
      </c>
      <c r="AA37" s="27">
        <f t="shared" si="9"/>
        <v>1.6631591508104366</v>
      </c>
      <c r="AB37" s="7"/>
      <c r="AC37" s="28">
        <f t="shared" ca="1" si="0"/>
        <v>-0.11695565238309769</v>
      </c>
      <c r="AD37" s="27">
        <f t="shared" ca="1" si="10"/>
        <v>9.588197575965296E-3</v>
      </c>
      <c r="AE37" s="7">
        <v>132</v>
      </c>
    </row>
    <row r="38" spans="1:31" s="26" customFormat="1" x14ac:dyDescent="0.25">
      <c r="A38" s="26">
        <v>18</v>
      </c>
      <c r="B38" s="26">
        <v>631</v>
      </c>
      <c r="C38" s="26">
        <v>14950</v>
      </c>
      <c r="D38" s="26">
        <v>13786</v>
      </c>
      <c r="E38" s="26">
        <v>11351</v>
      </c>
      <c r="F38" s="26">
        <v>12542</v>
      </c>
      <c r="G38" s="27"/>
      <c r="H38" s="7"/>
      <c r="I38" s="28">
        <f t="shared" si="1"/>
        <v>3599</v>
      </c>
      <c r="J38" s="27">
        <f t="shared" si="1"/>
        <v>1244</v>
      </c>
      <c r="K38" s="7"/>
      <c r="L38" s="124">
        <f t="shared" si="2"/>
        <v>-0.94900597210973425</v>
      </c>
      <c r="M38" s="27">
        <f t="shared" ca="1" si="3"/>
        <v>1.8479745512100468E-6</v>
      </c>
      <c r="N38" s="44"/>
      <c r="O38" s="44"/>
      <c r="P38" s="7"/>
      <c r="Q38" s="28">
        <f t="shared" ca="1" si="4"/>
        <v>3656.2732430944875</v>
      </c>
      <c r="R38" s="27">
        <f t="shared" ca="1" si="5"/>
        <v>1232.0454369656843</v>
      </c>
      <c r="S38" s="7"/>
      <c r="T38" s="28">
        <f t="shared" ca="1" si="6"/>
        <v>-0.94607128114473538</v>
      </c>
      <c r="U38" s="27">
        <f t="shared" ca="1" si="7"/>
        <v>0.31914984259557039</v>
      </c>
      <c r="V38" s="7"/>
      <c r="W38" s="28">
        <f t="shared" ca="1" si="8"/>
        <v>-0.94764656983255136</v>
      </c>
      <c r="X38" s="27">
        <f t="shared" ca="1" si="11"/>
        <v>100.88587644184872</v>
      </c>
      <c r="Y38" s="7"/>
      <c r="Z38" s="28">
        <f t="shared" si="12"/>
        <v>100.971</v>
      </c>
      <c r="AA38" s="27">
        <f t="shared" si="9"/>
        <v>1.7622763990311945</v>
      </c>
      <c r="AB38" s="7"/>
      <c r="AC38" s="28">
        <f t="shared" ca="1" si="0"/>
        <v>-8.5123558151281031E-2</v>
      </c>
      <c r="AD38" s="27">
        <f t="shared" ca="1" si="10"/>
        <v>-4.3123976715122581E-3</v>
      </c>
      <c r="AE38" s="7">
        <v>131</v>
      </c>
    </row>
    <row r="39" spans="1:31" s="26" customFormat="1" x14ac:dyDescent="0.25">
      <c r="A39" s="26">
        <v>19</v>
      </c>
      <c r="B39" s="26">
        <v>635</v>
      </c>
      <c r="C39" s="26">
        <v>14889</v>
      </c>
      <c r="D39" s="26">
        <v>13964</v>
      </c>
      <c r="E39" s="26">
        <v>11420</v>
      </c>
      <c r="F39" s="26">
        <v>12364</v>
      </c>
      <c r="G39" s="27"/>
      <c r="H39" s="7"/>
      <c r="I39" s="28">
        <f t="shared" si="1"/>
        <v>3469</v>
      </c>
      <c r="J39" s="27">
        <f t="shared" si="1"/>
        <v>1600</v>
      </c>
      <c r="K39" s="7"/>
      <c r="L39" s="124">
        <f t="shared" si="2"/>
        <v>-0.91229350272150322</v>
      </c>
      <c r="M39" s="27">
        <f t="shared" ca="1" si="3"/>
        <v>4.6945247232970846E-6</v>
      </c>
      <c r="N39" s="44"/>
      <c r="O39" s="44"/>
      <c r="P39" s="7"/>
      <c r="Q39" s="28">
        <f t="shared" ca="1" si="4"/>
        <v>3526.2732430944875</v>
      </c>
      <c r="R39" s="27">
        <f t="shared" ca="1" si="5"/>
        <v>1588.0454369656843</v>
      </c>
      <c r="S39" s="7"/>
      <c r="T39" s="28">
        <f t="shared" ca="1" si="6"/>
        <v>-0.9124334049873386</v>
      </c>
      <c r="U39" s="27">
        <f t="shared" ca="1" si="7"/>
        <v>0.41136831161879323</v>
      </c>
      <c r="V39" s="7"/>
      <c r="W39" s="28">
        <f t="shared" ca="1" si="8"/>
        <v>-0.91446018791397976</v>
      </c>
      <c r="X39" s="27">
        <f t="shared" ca="1" si="11"/>
        <v>106.49381682185515</v>
      </c>
      <c r="Y39" s="7"/>
      <c r="Z39" s="28">
        <f t="shared" si="12"/>
        <v>106.68600000000001</v>
      </c>
      <c r="AA39" s="27">
        <f t="shared" si="9"/>
        <v>1.8620219657826707</v>
      </c>
      <c r="AB39" s="7"/>
      <c r="AC39" s="28">
        <f t="shared" ca="1" si="0"/>
        <v>-0.19218317814485886</v>
      </c>
      <c r="AD39" s="27">
        <f t="shared" ca="1" si="10"/>
        <v>1.8837081371813724E-2</v>
      </c>
      <c r="AE39" s="7">
        <v>130</v>
      </c>
    </row>
    <row r="40" spans="1:31" s="26" customFormat="1" x14ac:dyDescent="0.25">
      <c r="A40" s="26">
        <v>20</v>
      </c>
      <c r="B40" s="26">
        <v>628</v>
      </c>
      <c r="C40" s="26">
        <v>14801</v>
      </c>
      <c r="D40" s="26">
        <v>14137</v>
      </c>
      <c r="E40" s="26">
        <v>11513</v>
      </c>
      <c r="F40" s="26">
        <v>12196</v>
      </c>
      <c r="G40" s="27"/>
      <c r="H40" s="7"/>
      <c r="I40" s="28">
        <f t="shared" si="1"/>
        <v>3288</v>
      </c>
      <c r="J40" s="27">
        <f t="shared" si="1"/>
        <v>1941</v>
      </c>
      <c r="K40" s="7"/>
      <c r="L40" s="124">
        <f t="shared" si="2"/>
        <v>-0.86706151986770563</v>
      </c>
      <c r="M40" s="27">
        <f t="shared" ca="1" si="3"/>
        <v>9.9338989255835931E-7</v>
      </c>
      <c r="N40" s="44"/>
      <c r="O40" s="44"/>
      <c r="P40" s="7"/>
      <c r="Q40" s="28">
        <f t="shared" ca="1" si="4"/>
        <v>3345.2732430944875</v>
      </c>
      <c r="R40" s="27">
        <f t="shared" ca="1" si="5"/>
        <v>1929.0454369656843</v>
      </c>
      <c r="S40" s="7"/>
      <c r="T40" s="28">
        <f t="shared" ca="1" si="6"/>
        <v>-0.8655991312605017</v>
      </c>
      <c r="U40" s="27">
        <f t="shared" ca="1" si="7"/>
        <v>0.49970117099216121</v>
      </c>
      <c r="V40" s="7"/>
      <c r="W40" s="28">
        <f t="shared" ca="1" si="8"/>
        <v>-0.86805820933416866</v>
      </c>
      <c r="X40" s="27">
        <f t="shared" ca="1" si="11"/>
        <v>112.20035676115066</v>
      </c>
      <c r="Y40" s="7"/>
      <c r="Z40" s="28">
        <f t="shared" si="12"/>
        <v>112.33800000000001</v>
      </c>
      <c r="AA40" s="27">
        <f t="shared" si="9"/>
        <v>1.9606679751053901</v>
      </c>
      <c r="AB40" s="7"/>
      <c r="AC40" s="28">
        <f t="shared" ca="1" si="0"/>
        <v>-0.13764323884934981</v>
      </c>
      <c r="AD40" s="27">
        <f t="shared" ca="1" si="10"/>
        <v>5.4535650931740065E-2</v>
      </c>
      <c r="AE40" s="7">
        <v>129</v>
      </c>
    </row>
    <row r="41" spans="1:31" s="26" customFormat="1" x14ac:dyDescent="0.25">
      <c r="A41" s="26">
        <v>21</v>
      </c>
      <c r="B41" s="26">
        <v>631</v>
      </c>
      <c r="C41" s="26">
        <v>14689</v>
      </c>
      <c r="D41" s="26">
        <v>14296</v>
      </c>
      <c r="E41" s="26">
        <v>11616</v>
      </c>
      <c r="F41" s="26">
        <v>12032</v>
      </c>
      <c r="G41" s="27"/>
      <c r="H41" s="7"/>
      <c r="I41" s="28">
        <f t="shared" si="1"/>
        <v>3073</v>
      </c>
      <c r="J41" s="27">
        <f t="shared" si="1"/>
        <v>2264</v>
      </c>
      <c r="K41" s="7"/>
      <c r="L41" s="124">
        <f t="shared" si="2"/>
        <v>-0.81312030032047256</v>
      </c>
      <c r="M41" s="27">
        <f t="shared" ca="1" si="3"/>
        <v>8.1009884366707679E-8</v>
      </c>
      <c r="N41" s="44"/>
      <c r="O41" s="44"/>
      <c r="P41" s="7"/>
      <c r="Q41" s="28">
        <f t="shared" ca="1" si="4"/>
        <v>3130.2732430944875</v>
      </c>
      <c r="R41" s="27">
        <f t="shared" ca="1" si="5"/>
        <v>2252.0454369656845</v>
      </c>
      <c r="S41" s="7"/>
      <c r="T41" s="28">
        <f t="shared" ca="1" si="6"/>
        <v>-0.80996725915403789</v>
      </c>
      <c r="U41" s="27">
        <f t="shared" ca="1" si="7"/>
        <v>0.58337129878570337</v>
      </c>
      <c r="V41" s="7"/>
      <c r="W41" s="28">
        <f t="shared" ca="1" si="8"/>
        <v>-0.81283567796652489</v>
      </c>
      <c r="X41" s="27">
        <f t="shared" ca="1" si="11"/>
        <v>117.9402658636364</v>
      </c>
      <c r="Y41" s="7"/>
      <c r="Z41" s="28">
        <f t="shared" si="12"/>
        <v>118.01700000000001</v>
      </c>
      <c r="AA41" s="27">
        <f t="shared" si="9"/>
        <v>2.059785223326148</v>
      </c>
      <c r="AB41" s="7"/>
      <c r="AC41" s="28">
        <f t="shared" ca="1" si="0"/>
        <v>-7.6734136363612038E-2</v>
      </c>
      <c r="AD41" s="27">
        <f t="shared" ca="1" si="10"/>
        <v>5.1524674981763496E-2</v>
      </c>
      <c r="AE41" s="7">
        <v>128</v>
      </c>
    </row>
    <row r="42" spans="1:31" s="26" customFormat="1" x14ac:dyDescent="0.25">
      <c r="A42" s="26">
        <v>22</v>
      </c>
      <c r="B42" s="26">
        <v>611</v>
      </c>
      <c r="C42" s="26">
        <v>14568</v>
      </c>
      <c r="D42" s="26">
        <v>14434</v>
      </c>
      <c r="E42" s="26">
        <v>11725</v>
      </c>
      <c r="F42" s="26">
        <v>11881</v>
      </c>
      <c r="G42" s="27"/>
      <c r="H42" s="7"/>
      <c r="I42" s="28">
        <f t="shared" si="1"/>
        <v>2843</v>
      </c>
      <c r="J42" s="27">
        <f t="shared" si="1"/>
        <v>2553</v>
      </c>
      <c r="K42" s="7"/>
      <c r="L42" s="124">
        <f t="shared" si="2"/>
        <v>-0.75327396858528384</v>
      </c>
      <c r="M42" s="27">
        <f t="shared" ca="1" si="3"/>
        <v>1.7195884087659396E-7</v>
      </c>
      <c r="N42" s="44"/>
      <c r="O42" s="44"/>
      <c r="P42" s="7"/>
      <c r="Q42" s="28">
        <f t="shared" ca="1" si="4"/>
        <v>2900.2732430944875</v>
      </c>
      <c r="R42" s="27">
        <f t="shared" ca="1" si="5"/>
        <v>2541.0454369656845</v>
      </c>
      <c r="S42" s="7"/>
      <c r="T42" s="28">
        <f t="shared" ca="1" si="6"/>
        <v>-0.75045409364479754</v>
      </c>
      <c r="U42" s="27">
        <f t="shared" ca="1" si="7"/>
        <v>0.65823404470624103</v>
      </c>
      <c r="V42" s="7"/>
      <c r="W42" s="28">
        <f t="shared" ca="1" si="8"/>
        <v>-0.75368864778765188</v>
      </c>
      <c r="X42" s="27">
        <f t="shared" ca="1" si="11"/>
        <v>123.4056430312686</v>
      </c>
      <c r="Y42" s="7"/>
      <c r="Z42" s="28">
        <f t="shared" si="12"/>
        <v>123.51600000000001</v>
      </c>
      <c r="AA42" s="27">
        <f t="shared" si="9"/>
        <v>2.1557608788933162</v>
      </c>
      <c r="AB42" s="7"/>
      <c r="AC42" s="28">
        <f t="shared" ca="1" si="0"/>
        <v>-0.11035696873140921</v>
      </c>
      <c r="AD42" s="27">
        <f t="shared" ca="1" si="10"/>
        <v>1.306196399259818E-2</v>
      </c>
      <c r="AE42" s="7">
        <v>127</v>
      </c>
    </row>
    <row r="43" spans="1:31" s="26" customFormat="1" x14ac:dyDescent="0.25">
      <c r="A43" s="26">
        <v>23</v>
      </c>
      <c r="B43" s="26">
        <v>609</v>
      </c>
      <c r="C43" s="26">
        <v>14449</v>
      </c>
      <c r="D43" s="26">
        <v>14578</v>
      </c>
      <c r="E43" s="26">
        <v>11864</v>
      </c>
      <c r="F43" s="26">
        <v>11749</v>
      </c>
      <c r="G43" s="27"/>
      <c r="H43" s="7"/>
      <c r="I43" s="28">
        <f t="shared" si="1"/>
        <v>2585</v>
      </c>
      <c r="J43" s="27">
        <f t="shared" si="1"/>
        <v>2829</v>
      </c>
      <c r="K43" s="7"/>
      <c r="L43" s="124">
        <f t="shared" si="2"/>
        <v>-0.68672115039048776</v>
      </c>
      <c r="M43" s="27">
        <f t="shared" ca="1" si="3"/>
        <v>3.1225443953208848E-7</v>
      </c>
      <c r="N43" s="44"/>
      <c r="O43" s="44"/>
      <c r="P43" s="7"/>
      <c r="Q43" s="28">
        <f t="shared" ca="1" si="4"/>
        <v>2642.2732430944875</v>
      </c>
      <c r="R43" s="27">
        <f t="shared" ca="1" si="5"/>
        <v>2817.0454369656845</v>
      </c>
      <c r="S43" s="7"/>
      <c r="T43" s="28">
        <f t="shared" ca="1" si="6"/>
        <v>-0.68369584711704101</v>
      </c>
      <c r="U43" s="27">
        <f t="shared" ca="1" si="7"/>
        <v>0.72972926226357115</v>
      </c>
      <c r="V43" s="7"/>
      <c r="W43" s="28">
        <f t="shared" ca="1" si="8"/>
        <v>-0.68727994770573908</v>
      </c>
      <c r="X43" s="27">
        <f t="shared" ca="1" si="11"/>
        <v>128.98919783729912</v>
      </c>
      <c r="Y43" s="7"/>
      <c r="Z43" s="28">
        <f t="shared" si="12"/>
        <v>128.99700000000001</v>
      </c>
      <c r="AA43" s="27">
        <f t="shared" si="9"/>
        <v>2.2514223751951254</v>
      </c>
      <c r="AB43" s="7"/>
      <c r="AC43" s="28">
        <f t="shared" ca="1" si="0"/>
        <v>-7.8021627008979522E-3</v>
      </c>
      <c r="AD43" s="27">
        <f t="shared" ca="1" si="10"/>
        <v>-3.7218009837147292E-2</v>
      </c>
      <c r="AE43" s="7">
        <v>126</v>
      </c>
    </row>
    <row r="44" spans="1:31" s="26" customFormat="1" x14ac:dyDescent="0.25">
      <c r="A44" s="26">
        <v>24</v>
      </c>
      <c r="B44" s="26">
        <v>625</v>
      </c>
      <c r="C44" s="26">
        <v>14302</v>
      </c>
      <c r="D44" s="26">
        <v>14703</v>
      </c>
      <c r="E44" s="26">
        <v>12007</v>
      </c>
      <c r="F44" s="26">
        <v>11631</v>
      </c>
      <c r="G44" s="27"/>
      <c r="H44" s="7"/>
      <c r="I44" s="28">
        <f t="shared" si="1"/>
        <v>2295</v>
      </c>
      <c r="J44" s="27">
        <f t="shared" si="1"/>
        <v>3072</v>
      </c>
      <c r="K44" s="7"/>
      <c r="L44" s="124">
        <f t="shared" si="2"/>
        <v>-0.61189433186734543</v>
      </c>
      <c r="M44" s="27">
        <f t="shared" ca="1" si="3"/>
        <v>4.2880798458909932E-7</v>
      </c>
      <c r="N44" s="44"/>
      <c r="O44" s="44"/>
      <c r="P44" s="7"/>
      <c r="Q44" s="28">
        <f t="shared" ca="1" si="4"/>
        <v>2352.2732430944875</v>
      </c>
      <c r="R44" s="27">
        <f t="shared" ca="1" si="5"/>
        <v>3060.0454369656845</v>
      </c>
      <c r="S44" s="7"/>
      <c r="T44" s="28">
        <f t="shared" ca="1" si="6"/>
        <v>-0.60865750799669449</v>
      </c>
      <c r="U44" s="27">
        <f t="shared" ca="1" si="7"/>
        <v>0.79267613859122044</v>
      </c>
      <c r="V44" s="7"/>
      <c r="W44" s="28">
        <f t="shared" ca="1" si="8"/>
        <v>-0.61254916618577193</v>
      </c>
      <c r="X44" s="27">
        <f t="shared" ca="1" si="11"/>
        <v>134.57785394526195</v>
      </c>
      <c r="Y44" s="7"/>
      <c r="Z44" s="28">
        <f t="shared" si="12"/>
        <v>134.62200000000001</v>
      </c>
      <c r="AA44" s="27">
        <f t="shared" si="9"/>
        <v>2.3495971456198066</v>
      </c>
      <c r="AB44" s="7"/>
      <c r="AC44" s="28">
        <f t="shared" ca="1" si="0"/>
        <v>-4.4146054738064322E-2</v>
      </c>
      <c r="AD44" s="27">
        <f t="shared" ca="1" si="10"/>
        <v>6.9567852911944783E-2</v>
      </c>
      <c r="AE44" s="7">
        <v>125</v>
      </c>
    </row>
    <row r="45" spans="1:31" s="26" customFormat="1" x14ac:dyDescent="0.25">
      <c r="A45" s="26">
        <v>25</v>
      </c>
      <c r="B45" s="26">
        <v>619</v>
      </c>
      <c r="C45" s="26">
        <v>14146</v>
      </c>
      <c r="D45" s="26">
        <v>14805</v>
      </c>
      <c r="E45" s="26">
        <v>12159</v>
      </c>
      <c r="F45" s="26">
        <v>11523</v>
      </c>
      <c r="G45" s="27"/>
      <c r="H45" s="7"/>
      <c r="I45" s="28">
        <f t="shared" si="1"/>
        <v>1987</v>
      </c>
      <c r="J45" s="27">
        <f t="shared" si="1"/>
        <v>3282</v>
      </c>
      <c r="K45" s="7"/>
      <c r="L45" s="124">
        <f t="shared" si="2"/>
        <v>-0.53197303436450172</v>
      </c>
      <c r="M45" s="27">
        <f t="shared" ca="1" si="3"/>
        <v>1.3129787908862774E-6</v>
      </c>
      <c r="N45" s="44"/>
      <c r="O45" s="44"/>
      <c r="P45" s="7"/>
      <c r="Q45" s="28">
        <f t="shared" ca="1" si="4"/>
        <v>2044.2732430944877</v>
      </c>
      <c r="R45" s="27">
        <f t="shared" ca="1" si="5"/>
        <v>3270.0454369656845</v>
      </c>
      <c r="S45" s="7"/>
      <c r="T45" s="28">
        <f t="shared" ca="1" si="6"/>
        <v>-0.52896161679301623</v>
      </c>
      <c r="U45" s="27">
        <f t="shared" ca="1" si="7"/>
        <v>0.84707467368918898</v>
      </c>
      <c r="V45" s="7"/>
      <c r="W45" s="28">
        <f t="shared" ca="1" si="8"/>
        <v>-0.53311888723066136</v>
      </c>
      <c r="X45" s="27">
        <f t="shared" ca="1" si="11"/>
        <v>140.08844053215512</v>
      </c>
      <c r="Y45" s="7"/>
      <c r="Z45" s="28">
        <f t="shared" si="12"/>
        <v>140.19300000000001</v>
      </c>
      <c r="AA45" s="27">
        <f t="shared" si="9"/>
        <v>2.4468294382484106</v>
      </c>
      <c r="AB45" s="7"/>
      <c r="AC45" s="28">
        <f t="shared" ca="1" si="0"/>
        <v>-0.10455946784489356</v>
      </c>
      <c r="AD45" s="27">
        <f t="shared" ca="1" si="10"/>
        <v>4.6833835739363394E-2</v>
      </c>
      <c r="AE45" s="7">
        <v>124</v>
      </c>
    </row>
    <row r="46" spans="1:31" s="26" customFormat="1" x14ac:dyDescent="0.25">
      <c r="A46" s="26">
        <v>26</v>
      </c>
      <c r="B46" s="26">
        <v>627</v>
      </c>
      <c r="C46" s="26">
        <v>13982</v>
      </c>
      <c r="D46" s="26">
        <v>14894</v>
      </c>
      <c r="E46" s="26">
        <v>12325</v>
      </c>
      <c r="F46" s="26">
        <v>11419</v>
      </c>
      <c r="G46" s="27"/>
      <c r="H46" s="7"/>
      <c r="I46" s="28">
        <f t="shared" si="1"/>
        <v>1657</v>
      </c>
      <c r="J46" s="27">
        <f t="shared" si="1"/>
        <v>3475</v>
      </c>
      <c r="K46" s="7"/>
      <c r="L46" s="124">
        <f t="shared" si="2"/>
        <v>-0.44589716378574962</v>
      </c>
      <c r="M46" s="27">
        <f t="shared" ca="1" si="3"/>
        <v>4.3148972735158868E-6</v>
      </c>
      <c r="N46" s="44"/>
      <c r="O46" s="44"/>
      <c r="P46" s="7"/>
      <c r="Q46" s="28">
        <f t="shared" ca="1" si="4"/>
        <v>1714.2732430944877</v>
      </c>
      <c r="R46" s="27">
        <f t="shared" ca="1" si="5"/>
        <v>3463.0454369656845</v>
      </c>
      <c r="S46" s="7"/>
      <c r="T46" s="28">
        <f t="shared" ca="1" si="6"/>
        <v>-0.4435731619319323</v>
      </c>
      <c r="U46" s="27">
        <f t="shared" ca="1" si="7"/>
        <v>0.89706951785065536</v>
      </c>
      <c r="V46" s="7"/>
      <c r="W46" s="28">
        <f t="shared" ca="1" si="8"/>
        <v>-0.44797439686692175</v>
      </c>
      <c r="X46" s="27">
        <f t="shared" ca="1" si="11"/>
        <v>145.7368907787943</v>
      </c>
      <c r="Y46" s="7"/>
      <c r="Z46" s="28">
        <f t="shared" si="12"/>
        <v>145.83600000000001</v>
      </c>
      <c r="AA46" s="27">
        <f t="shared" si="9"/>
        <v>2.5453183679384508</v>
      </c>
      <c r="AB46" s="7"/>
      <c r="AC46" s="28">
        <f t="shared" ca="1" si="0"/>
        <v>-9.9109221205708309E-2</v>
      </c>
      <c r="AD46" s="27">
        <f t="shared" ca="1" si="10"/>
        <v>0.18404232257827857</v>
      </c>
      <c r="AE46" s="7">
        <v>123</v>
      </c>
    </row>
    <row r="47" spans="1:31" s="26" customFormat="1" x14ac:dyDescent="0.25">
      <c r="A47" s="26">
        <v>27</v>
      </c>
      <c r="B47" s="26">
        <v>638</v>
      </c>
      <c r="C47" s="26">
        <v>13808</v>
      </c>
      <c r="D47" s="26">
        <v>14989</v>
      </c>
      <c r="E47" s="26">
        <v>12510</v>
      </c>
      <c r="F47" s="26">
        <v>11353</v>
      </c>
      <c r="G47" s="27"/>
      <c r="H47" s="7"/>
      <c r="I47" s="28">
        <f t="shared" si="1"/>
        <v>1298</v>
      </c>
      <c r="J47" s="27">
        <f t="shared" si="1"/>
        <v>3636</v>
      </c>
      <c r="K47" s="7"/>
      <c r="L47" s="124">
        <f t="shared" si="2"/>
        <v>-0.35387851780678969</v>
      </c>
      <c r="M47" s="27">
        <f t="shared" ca="1" si="3"/>
        <v>1.9792118289162082E-6</v>
      </c>
      <c r="N47" s="44"/>
      <c r="O47" s="44"/>
      <c r="P47" s="7"/>
      <c r="Q47" s="28">
        <f t="shared" ca="1" si="4"/>
        <v>1355.2732430944877</v>
      </c>
      <c r="R47" s="27">
        <f t="shared" ca="1" si="5"/>
        <v>3624.0454369656845</v>
      </c>
      <c r="S47" s="7"/>
      <c r="T47" s="28">
        <f t="shared" ca="1" si="6"/>
        <v>-0.35068087315881369</v>
      </c>
      <c r="U47" s="27">
        <f t="shared" ca="1" si="7"/>
        <v>0.93877506142576461</v>
      </c>
      <c r="V47" s="7"/>
      <c r="W47" s="28">
        <f t="shared" ca="1" si="8"/>
        <v>-0.35528536244246067</v>
      </c>
      <c r="X47" s="27">
        <f t="shared" ca="1" si="11"/>
        <v>151.54383696854114</v>
      </c>
      <c r="Y47" s="7"/>
      <c r="Z47" s="28">
        <f t="shared" si="12"/>
        <v>151.578</v>
      </c>
      <c r="AA47" s="27">
        <f t="shared" si="9"/>
        <v>2.6455351735879651</v>
      </c>
      <c r="AB47" s="7"/>
      <c r="AC47" s="28">
        <f t="shared" ca="1" si="0"/>
        <v>-3.4163031458859905E-2</v>
      </c>
      <c r="AD47" s="27">
        <f t="shared" ca="1" si="10"/>
        <v>6.4599021322976569E-2</v>
      </c>
      <c r="AE47" s="7">
        <v>122</v>
      </c>
    </row>
    <row r="48" spans="1:31" s="26" customFormat="1" x14ac:dyDescent="0.25">
      <c r="A48" s="26">
        <v>28</v>
      </c>
      <c r="B48" s="26">
        <v>630</v>
      </c>
      <c r="C48" s="26">
        <v>13614</v>
      </c>
      <c r="D48" s="26">
        <v>15032</v>
      </c>
      <c r="E48" s="26">
        <v>12683</v>
      </c>
      <c r="F48" s="26">
        <v>11281</v>
      </c>
      <c r="G48" s="27"/>
      <c r="H48" s="7"/>
      <c r="I48" s="28">
        <f t="shared" si="1"/>
        <v>931</v>
      </c>
      <c r="J48" s="27">
        <f t="shared" si="1"/>
        <v>3751</v>
      </c>
      <c r="K48" s="7"/>
      <c r="L48" s="124">
        <f t="shared" si="2"/>
        <v>-0.25952367872406018</v>
      </c>
      <c r="M48" s="27">
        <f t="shared" ca="1" si="3"/>
        <v>8.9153245546687858E-7</v>
      </c>
      <c r="N48" s="44"/>
      <c r="O48" s="44"/>
      <c r="P48" s="7"/>
      <c r="Q48" s="28">
        <f t="shared" ca="1" si="4"/>
        <v>988.27324309448773</v>
      </c>
      <c r="R48" s="27">
        <f t="shared" ca="1" si="5"/>
        <v>3739.0454369656845</v>
      </c>
      <c r="S48" s="7"/>
      <c r="T48" s="28">
        <f t="shared" ca="1" si="6"/>
        <v>-0.2557185612375476</v>
      </c>
      <c r="U48" s="27">
        <f t="shared" ca="1" si="7"/>
        <v>0.96856473540798549</v>
      </c>
      <c r="V48" s="7"/>
      <c r="W48" s="28">
        <f t="shared" ca="1" si="8"/>
        <v>-0.26046788868771598</v>
      </c>
      <c r="X48" s="27">
        <f t="shared" ca="1" si="11"/>
        <v>157.22133749997863</v>
      </c>
      <c r="Y48" s="7"/>
      <c r="Z48" s="28">
        <f t="shared" si="12"/>
        <v>157.24799999999999</v>
      </c>
      <c r="AA48" s="27">
        <f t="shared" si="9"/>
        <v>2.7444953421760432</v>
      </c>
      <c r="AB48" s="7"/>
      <c r="AC48" s="28">
        <f t="shared" ca="1" si="0"/>
        <v>-2.6662500021359392E-2</v>
      </c>
      <c r="AD48" s="27">
        <f t="shared" ca="1" si="10"/>
        <v>-1.7327914049587889E-2</v>
      </c>
      <c r="AE48" s="7">
        <v>121</v>
      </c>
    </row>
    <row r="49" spans="1:31" s="26" customFormat="1" x14ac:dyDescent="0.25">
      <c r="A49" s="26">
        <v>29</v>
      </c>
      <c r="B49" s="26">
        <v>622</v>
      </c>
      <c r="C49" s="26">
        <v>13440</v>
      </c>
      <c r="D49" s="26">
        <v>15085</v>
      </c>
      <c r="E49" s="26">
        <v>12874</v>
      </c>
      <c r="F49" s="26">
        <v>11252</v>
      </c>
      <c r="G49" s="27"/>
      <c r="H49" s="7"/>
      <c r="I49" s="28">
        <f t="shared" si="1"/>
        <v>566</v>
      </c>
      <c r="J49" s="27">
        <f t="shared" si="1"/>
        <v>3833</v>
      </c>
      <c r="K49" s="7"/>
      <c r="L49" s="124">
        <f t="shared" si="2"/>
        <v>-0.16387059803629969</v>
      </c>
      <c r="M49" s="27">
        <f t="shared" ca="1" si="3"/>
        <v>5.0870071833725167E-6</v>
      </c>
      <c r="N49" s="44"/>
      <c r="O49" s="44"/>
      <c r="P49" s="7"/>
      <c r="Q49" s="28">
        <f t="shared" ca="1" si="4"/>
        <v>623.27324309448773</v>
      </c>
      <c r="R49" s="27">
        <f t="shared" ca="1" si="5"/>
        <v>3821.0454369656845</v>
      </c>
      <c r="S49" s="7"/>
      <c r="T49" s="28">
        <f t="shared" ca="1" si="6"/>
        <v>-0.16127375510331837</v>
      </c>
      <c r="U49" s="27">
        <f t="shared" ca="1" si="7"/>
        <v>0.98980606816052552</v>
      </c>
      <c r="V49" s="7"/>
      <c r="W49" s="28">
        <f t="shared" ca="1" si="8"/>
        <v>-0.16612603750198537</v>
      </c>
      <c r="X49" s="27">
        <f t="shared" ca="1" si="11"/>
        <v>162.74575236114595</v>
      </c>
      <c r="Y49" s="7"/>
      <c r="Z49" s="28">
        <f t="shared" si="12"/>
        <v>162.846</v>
      </c>
      <c r="AA49" s="27">
        <f t="shared" si="9"/>
        <v>2.842198873702686</v>
      </c>
      <c r="AB49" s="7"/>
      <c r="AC49" s="28">
        <f t="shared" ca="1" si="0"/>
        <v>-0.10024763885405719</v>
      </c>
      <c r="AD49" s="27">
        <f t="shared" ca="1" si="10"/>
        <v>9.5449251128684409E-2</v>
      </c>
      <c r="AE49" s="7">
        <v>120</v>
      </c>
    </row>
    <row r="50" spans="1:31" s="26" customFormat="1" x14ac:dyDescent="0.25">
      <c r="A50" s="26">
        <v>30</v>
      </c>
      <c r="B50" s="26">
        <v>621</v>
      </c>
      <c r="C50" s="26">
        <v>13244</v>
      </c>
      <c r="D50" s="26">
        <v>15103</v>
      </c>
      <c r="E50" s="26">
        <v>13057</v>
      </c>
      <c r="F50" s="26">
        <v>11225</v>
      </c>
      <c r="G50" s="27"/>
      <c r="H50" s="7"/>
      <c r="I50" s="28">
        <f t="shared" si="1"/>
        <v>187</v>
      </c>
      <c r="J50" s="27">
        <f t="shared" si="1"/>
        <v>3878</v>
      </c>
      <c r="K50" s="7"/>
      <c r="L50" s="124">
        <f t="shared" si="2"/>
        <v>-6.6810606609388506E-2</v>
      </c>
      <c r="M50" s="27">
        <f t="shared" ca="1" si="3"/>
        <v>1.7004910218190015E-6</v>
      </c>
      <c r="N50" s="44"/>
      <c r="O50" s="44"/>
      <c r="P50" s="7"/>
      <c r="Q50" s="28">
        <f t="shared" ca="1" si="4"/>
        <v>244.27324309448767</v>
      </c>
      <c r="R50" s="27">
        <f t="shared" ca="1" si="5"/>
        <v>3866.0454369656845</v>
      </c>
      <c r="S50" s="7"/>
      <c r="T50" s="28">
        <f t="shared" ca="1" si="6"/>
        <v>-6.3206408459831054E-2</v>
      </c>
      <c r="U50" s="27">
        <f t="shared" ca="1" si="7"/>
        <v>1.0014628971100903</v>
      </c>
      <c r="V50" s="7"/>
      <c r="W50" s="28">
        <f t="shared" ca="1" si="8"/>
        <v>-6.811463537510612E-2</v>
      </c>
      <c r="X50" s="27">
        <f t="shared" ca="1" si="11"/>
        <v>168.3823149143285</v>
      </c>
      <c r="Y50" s="7"/>
      <c r="Z50" s="28">
        <f t="shared" si="12"/>
        <v>168.435</v>
      </c>
      <c r="AA50" s="27">
        <f t="shared" si="9"/>
        <v>2.9397453255966486</v>
      </c>
      <c r="AB50" s="7"/>
      <c r="AC50" s="28">
        <f t="shared" ca="1" si="0"/>
        <v>-5.2685085671498655E-2</v>
      </c>
      <c r="AD50" s="27">
        <f t="shared" ca="1" si="10"/>
        <v>1.6605559813854143E-2</v>
      </c>
      <c r="AE50" s="7">
        <v>119</v>
      </c>
    </row>
    <row r="51" spans="1:31" s="26" customFormat="1" x14ac:dyDescent="0.25">
      <c r="A51" s="26">
        <v>31</v>
      </c>
      <c r="B51" s="26">
        <v>602</v>
      </c>
      <c r="C51" s="26">
        <v>13068</v>
      </c>
      <c r="D51" s="26">
        <v>15106</v>
      </c>
      <c r="E51" s="26">
        <v>13246</v>
      </c>
      <c r="F51" s="26">
        <v>11227</v>
      </c>
      <c r="G51" s="27"/>
      <c r="H51" s="7"/>
      <c r="I51" s="28">
        <f t="shared" si="1"/>
        <v>-178</v>
      </c>
      <c r="J51" s="27">
        <f t="shared" si="1"/>
        <v>3879</v>
      </c>
      <c r="K51" s="7"/>
      <c r="L51" s="124">
        <f t="shared" si="2"/>
        <v>2.7895775742183482E-2</v>
      </c>
      <c r="M51" s="27">
        <f t="shared" ca="1" si="3"/>
        <v>2.4515430569300943E-6</v>
      </c>
      <c r="N51" s="44"/>
      <c r="O51" s="44"/>
      <c r="P51" s="7"/>
      <c r="Q51" s="28">
        <f t="shared" ca="1" si="4"/>
        <v>-120.72675690551233</v>
      </c>
      <c r="R51" s="27">
        <f t="shared" ca="1" si="5"/>
        <v>3867.0454369656845</v>
      </c>
      <c r="S51" s="7"/>
      <c r="T51" s="28">
        <f t="shared" ca="1" si="6"/>
        <v>3.1238397674398163E-2</v>
      </c>
      <c r="U51" s="27">
        <f t="shared" ca="1" si="7"/>
        <v>1.0017219377534139</v>
      </c>
      <c r="V51" s="7"/>
      <c r="W51" s="28">
        <f t="shared" ca="1" si="8"/>
        <v>2.6330035324064919E-2</v>
      </c>
      <c r="X51" s="27">
        <f t="shared" ca="1" si="11"/>
        <v>173.77896253236599</v>
      </c>
      <c r="Y51" s="7"/>
      <c r="Z51" s="28">
        <f t="shared" si="12"/>
        <v>173.85300000000001</v>
      </c>
      <c r="AA51" s="27">
        <f t="shared" si="9"/>
        <v>3.0343072644697018</v>
      </c>
      <c r="AB51" s="7"/>
      <c r="AC51" s="28">
        <f t="shared" ca="1" si="0"/>
        <v>-7.4037467634013865E-2</v>
      </c>
      <c r="AD51" s="27">
        <f t="shared" ca="1" si="10"/>
        <v>9.3068260357227928E-2</v>
      </c>
      <c r="AE51" s="7">
        <v>118</v>
      </c>
    </row>
    <row r="52" spans="1:31" s="26" customFormat="1" x14ac:dyDescent="0.25">
      <c r="A52" s="26">
        <v>32</v>
      </c>
      <c r="B52" s="26">
        <v>608</v>
      </c>
      <c r="C52" s="26">
        <v>12881</v>
      </c>
      <c r="D52" s="26">
        <v>15091</v>
      </c>
      <c r="E52" s="26">
        <v>13424</v>
      </c>
      <c r="F52" s="26">
        <v>11238</v>
      </c>
      <c r="G52" s="27"/>
      <c r="H52" s="7"/>
      <c r="I52" s="28">
        <f t="shared" si="1"/>
        <v>-543</v>
      </c>
      <c r="J52" s="27">
        <f t="shared" si="1"/>
        <v>3853</v>
      </c>
      <c r="K52" s="7"/>
      <c r="L52" s="124">
        <f t="shared" si="2"/>
        <v>0.12329059439059221</v>
      </c>
      <c r="M52" s="27">
        <f t="shared" ca="1" si="3"/>
        <v>6.1584139820576375E-6</v>
      </c>
      <c r="N52" s="44"/>
      <c r="O52" s="44"/>
      <c r="P52" s="7"/>
      <c r="Q52" s="28">
        <f t="shared" ca="1" si="4"/>
        <v>-485.72675690551233</v>
      </c>
      <c r="R52" s="27">
        <f t="shared" ca="1" si="5"/>
        <v>3841.0454369656845</v>
      </c>
      <c r="S52" s="7"/>
      <c r="T52" s="28">
        <f t="shared" ca="1" si="6"/>
        <v>0.12568320380862738</v>
      </c>
      <c r="U52" s="27">
        <f t="shared" ca="1" si="7"/>
        <v>0.99498688102699873</v>
      </c>
      <c r="V52" s="7"/>
      <c r="W52" s="28">
        <f t="shared" ca="1" si="8"/>
        <v>0.12080897919438277</v>
      </c>
      <c r="X52" s="27">
        <f t="shared" ca="1" si="11"/>
        <v>179.1961354082822</v>
      </c>
      <c r="Y52" s="7"/>
      <c r="Z52" s="28">
        <f t="shared" si="12"/>
        <v>179.32500000000002</v>
      </c>
      <c r="AA52" s="27">
        <f t="shared" si="9"/>
        <v>3.1298116811388317</v>
      </c>
      <c r="AB52" s="7"/>
      <c r="AC52" s="28">
        <f t="shared" ca="1" si="0"/>
        <v>-0.12886459171781439</v>
      </c>
      <c r="AD52" s="27">
        <f t="shared" ca="1" si="10"/>
        <v>7.8870548026287679E-2</v>
      </c>
      <c r="AE52" s="7">
        <v>117</v>
      </c>
    </row>
    <row r="53" spans="1:31" s="26" customFormat="1" x14ac:dyDescent="0.25">
      <c r="A53" s="26">
        <v>33</v>
      </c>
      <c r="B53" s="26">
        <v>646</v>
      </c>
      <c r="C53" s="26">
        <v>12688</v>
      </c>
      <c r="D53" s="26">
        <v>15055</v>
      </c>
      <c r="E53" s="26">
        <v>13616</v>
      </c>
      <c r="F53" s="26">
        <v>11272</v>
      </c>
      <c r="G53" s="27"/>
      <c r="H53" s="7"/>
      <c r="I53" s="28">
        <f t="shared" si="1"/>
        <v>-928</v>
      </c>
      <c r="J53" s="27">
        <f t="shared" si="1"/>
        <v>3783</v>
      </c>
      <c r="K53" s="7"/>
      <c r="L53" s="124">
        <f t="shared" si="2"/>
        <v>0.22339679164103002</v>
      </c>
      <c r="M53" s="27">
        <f t="shared" ca="1" si="3"/>
        <v>8.2822853693724244E-6</v>
      </c>
      <c r="N53" s="44"/>
      <c r="O53" s="44"/>
      <c r="P53" s="7"/>
      <c r="Q53" s="28">
        <f t="shared" ca="1" si="4"/>
        <v>-870.72675690551227</v>
      </c>
      <c r="R53" s="27">
        <f t="shared" ca="1" si="5"/>
        <v>3771.0454369656845</v>
      </c>
      <c r="S53" s="7"/>
      <c r="T53" s="28">
        <f t="shared" ca="1" si="6"/>
        <v>0.22530306781322529</v>
      </c>
      <c r="U53" s="27">
        <f t="shared" ca="1" si="7"/>
        <v>0.97685403599434251</v>
      </c>
      <c r="V53" s="7"/>
      <c r="W53" s="28">
        <f t="shared" ca="1" si="8"/>
        <v>0.22051889564406063</v>
      </c>
      <c r="X53" s="27">
        <f t="shared" ca="1" si="11"/>
        <v>184.99425125424659</v>
      </c>
      <c r="Y53" s="7"/>
      <c r="Z53" s="28">
        <f t="shared" si="12"/>
        <v>185.13900000000001</v>
      </c>
      <c r="AA53" s="27">
        <f t="shared" si="9"/>
        <v>3.2312851238497817</v>
      </c>
      <c r="AB53" s="7"/>
      <c r="AC53" s="28">
        <f t="shared" ca="1" si="0"/>
        <v>-0.14474874575341801</v>
      </c>
      <c r="AD53" s="27">
        <f t="shared" ca="1" si="10"/>
        <v>1.8574498603470602E-2</v>
      </c>
      <c r="AE53" s="7">
        <v>116</v>
      </c>
    </row>
    <row r="54" spans="1:31" s="26" customFormat="1" x14ac:dyDescent="0.25">
      <c r="A54" s="26">
        <v>34</v>
      </c>
      <c r="B54" s="26">
        <v>633</v>
      </c>
      <c r="C54" s="26">
        <v>12502</v>
      </c>
      <c r="D54" s="26">
        <v>14997</v>
      </c>
      <c r="E54" s="26">
        <v>13800</v>
      </c>
      <c r="F54" s="26">
        <v>11324</v>
      </c>
      <c r="G54" s="27"/>
      <c r="H54" s="7"/>
      <c r="I54" s="28">
        <f t="shared" si="1"/>
        <v>-1298</v>
      </c>
      <c r="J54" s="27">
        <f t="shared" si="1"/>
        <v>3673</v>
      </c>
      <c r="K54" s="7"/>
      <c r="L54" s="124">
        <f t="shared" si="2"/>
        <v>0.3192655139360363</v>
      </c>
      <c r="M54" s="27">
        <f t="shared" ca="1" si="3"/>
        <v>8.2212187707776451E-6</v>
      </c>
      <c r="N54" s="44"/>
      <c r="O54" s="44"/>
      <c r="P54" s="7"/>
      <c r="Q54" s="28">
        <f t="shared" ca="1" si="4"/>
        <v>-1240.7267569055123</v>
      </c>
      <c r="R54" s="27">
        <f t="shared" ca="1" si="5"/>
        <v>3661.0454369656845</v>
      </c>
      <c r="S54" s="7"/>
      <c r="T54" s="28">
        <f t="shared" ca="1" si="6"/>
        <v>0.32104163841504668</v>
      </c>
      <c r="U54" s="27">
        <f t="shared" ca="1" si="7"/>
        <v>0.94835956522873999</v>
      </c>
      <c r="V54" s="7"/>
      <c r="W54" s="28">
        <f t="shared" ca="1" si="8"/>
        <v>0.31639824715898579</v>
      </c>
      <c r="X54" s="27">
        <f t="shared" ca="1" si="11"/>
        <v>190.72338737752216</v>
      </c>
      <c r="Y54" s="7"/>
      <c r="Z54" s="28">
        <f t="shared" si="12"/>
        <v>190.83600000000001</v>
      </c>
      <c r="AA54" s="27">
        <f t="shared" si="9"/>
        <v>3.3307165313358991</v>
      </c>
      <c r="AB54" s="7"/>
      <c r="AC54" s="28">
        <f t="shared" ca="1" si="0"/>
        <v>-0.11261262247785453</v>
      </c>
      <c r="AD54" s="27">
        <f t="shared" ca="1" si="10"/>
        <v>4.0475346521020583E-2</v>
      </c>
      <c r="AE54" s="7">
        <v>115</v>
      </c>
    </row>
    <row r="55" spans="1:31" s="26" customFormat="1" x14ac:dyDescent="0.25">
      <c r="A55" s="26">
        <v>35</v>
      </c>
      <c r="B55" s="26">
        <v>628</v>
      </c>
      <c r="C55" s="26">
        <v>12326</v>
      </c>
      <c r="D55" s="26">
        <v>14931</v>
      </c>
      <c r="E55" s="26">
        <v>13976</v>
      </c>
      <c r="F55" s="26">
        <v>11395</v>
      </c>
      <c r="G55" s="27"/>
      <c r="H55" s="7"/>
      <c r="I55" s="28">
        <f t="shared" si="1"/>
        <v>-1650</v>
      </c>
      <c r="J55" s="27">
        <f t="shared" si="1"/>
        <v>3536</v>
      </c>
      <c r="K55" s="7"/>
      <c r="L55" s="124">
        <f t="shared" si="2"/>
        <v>0.41126238942273896</v>
      </c>
      <c r="M55" s="27">
        <f t="shared" ca="1" si="3"/>
        <v>1.301857021132054E-5</v>
      </c>
      <c r="N55" s="44"/>
      <c r="O55" s="44"/>
      <c r="P55" s="7"/>
      <c r="Q55" s="28">
        <f t="shared" ca="1" si="4"/>
        <v>-1592.7267569055123</v>
      </c>
      <c r="R55" s="27">
        <f t="shared" ca="1" si="5"/>
        <v>3524.0454369656845</v>
      </c>
      <c r="S55" s="7"/>
      <c r="T55" s="28">
        <f t="shared" ca="1" si="6"/>
        <v>0.41212265693353622</v>
      </c>
      <c r="U55" s="27">
        <f t="shared" ca="1" si="7"/>
        <v>0.91287099709339858</v>
      </c>
      <c r="V55" s="7"/>
      <c r="W55" s="28">
        <f t="shared" ca="1" si="8"/>
        <v>0.40765426384131576</v>
      </c>
      <c r="X55" s="27">
        <f t="shared" ca="1" si="11"/>
        <v>196.33706623789976</v>
      </c>
      <c r="Y55" s="7"/>
      <c r="Z55" s="28">
        <f t="shared" si="12"/>
        <v>196.488</v>
      </c>
      <c r="AA55" s="27">
        <f t="shared" si="9"/>
        <v>3.4293625406586186</v>
      </c>
      <c r="AB55" s="7"/>
      <c r="AC55" s="28">
        <f t="shared" ca="1" si="0"/>
        <v>-0.15093376210023735</v>
      </c>
      <c r="AD55" s="27">
        <f t="shared" ca="1" si="10"/>
        <v>8.9242456040068419E-2</v>
      </c>
      <c r="AE55" s="7">
        <v>114</v>
      </c>
    </row>
    <row r="56" spans="1:31" s="26" customFormat="1" x14ac:dyDescent="0.25">
      <c r="A56" s="26">
        <v>36</v>
      </c>
      <c r="B56" s="26">
        <v>625</v>
      </c>
      <c r="C56" s="26">
        <v>12162</v>
      </c>
      <c r="D56" s="26">
        <v>14846</v>
      </c>
      <c r="E56" s="26">
        <v>14153</v>
      </c>
      <c r="F56" s="26">
        <v>11487</v>
      </c>
      <c r="G56" s="27"/>
      <c r="H56" s="7"/>
      <c r="I56" s="28">
        <f t="shared" si="1"/>
        <v>-1991</v>
      </c>
      <c r="J56" s="27">
        <f t="shared" si="1"/>
        <v>3359</v>
      </c>
      <c r="K56" s="7"/>
      <c r="L56" s="124">
        <f t="shared" si="2"/>
        <v>0.49885034008645507</v>
      </c>
      <c r="M56" s="27">
        <f t="shared" ca="1" si="3"/>
        <v>7.4835100777121299E-6</v>
      </c>
      <c r="N56" s="44"/>
      <c r="O56" s="44"/>
      <c r="P56" s="7"/>
      <c r="Q56" s="28">
        <f t="shared" ca="1" si="4"/>
        <v>-1933.7267569055123</v>
      </c>
      <c r="R56" s="27">
        <f t="shared" ca="1" si="5"/>
        <v>3347.0454369656845</v>
      </c>
      <c r="S56" s="7"/>
      <c r="T56" s="28">
        <f t="shared" ca="1" si="6"/>
        <v>0.50035739362332299</v>
      </c>
      <c r="U56" s="27">
        <f t="shared" ca="1" si="7"/>
        <v>0.86702080322511077</v>
      </c>
      <c r="V56" s="7"/>
      <c r="W56" s="28">
        <f t="shared" ca="1" si="8"/>
        <v>0.49611473958972457</v>
      </c>
      <c r="X56" s="27">
        <f t="shared" ca="1" si="11"/>
        <v>202.05176311445166</v>
      </c>
      <c r="Y56" s="7"/>
      <c r="Z56" s="28">
        <f t="shared" si="12"/>
        <v>202.113</v>
      </c>
      <c r="AA56" s="27">
        <f t="shared" si="9"/>
        <v>3.5275373110832993</v>
      </c>
      <c r="AB56" s="7"/>
      <c r="AC56" s="28">
        <f t="shared" ca="1" si="0"/>
        <v>-6.1236885548339615E-2</v>
      </c>
      <c r="AD56" s="27">
        <f t="shared" ca="1" si="10"/>
        <v>2.3598468884046042E-2</v>
      </c>
      <c r="AE56" s="7">
        <v>113</v>
      </c>
    </row>
    <row r="57" spans="1:31" s="26" customFormat="1" x14ac:dyDescent="0.25">
      <c r="A57" s="26">
        <v>37</v>
      </c>
      <c r="B57" s="26">
        <v>634</v>
      </c>
      <c r="C57" s="26">
        <v>11999</v>
      </c>
      <c r="D57" s="26">
        <v>14735</v>
      </c>
      <c r="E57" s="26">
        <v>14309</v>
      </c>
      <c r="F57" s="26">
        <v>11595</v>
      </c>
      <c r="G57" s="27"/>
      <c r="H57" s="7"/>
      <c r="I57" s="28">
        <f t="shared" si="1"/>
        <v>-2310</v>
      </c>
      <c r="J57" s="27">
        <f t="shared" si="1"/>
        <v>3140</v>
      </c>
      <c r="K57" s="7"/>
      <c r="L57" s="124">
        <f t="shared" si="2"/>
        <v>0.58278619276122212</v>
      </c>
      <c r="M57" s="27">
        <f t="shared" ca="1" si="3"/>
        <v>1.4824776252645283E-5</v>
      </c>
      <c r="N57" s="44"/>
      <c r="O57" s="44"/>
      <c r="P57" s="7"/>
      <c r="Q57" s="28">
        <f t="shared" ca="1" si="4"/>
        <v>-2252.7267569055125</v>
      </c>
      <c r="R57" s="27">
        <f t="shared" ca="1" si="5"/>
        <v>3128.0454369656845</v>
      </c>
      <c r="S57" s="7"/>
      <c r="T57" s="28">
        <f t="shared" ca="1" si="6"/>
        <v>0.58289956665570419</v>
      </c>
      <c r="U57" s="27">
        <f t="shared" ca="1" si="7"/>
        <v>0.81029090233722934</v>
      </c>
      <c r="V57" s="7"/>
      <c r="W57" s="28">
        <f t="shared" ca="1" si="8"/>
        <v>0.57893589715534388</v>
      </c>
      <c r="X57" s="27">
        <f t="shared" ca="1" si="11"/>
        <v>207.81831574969397</v>
      </c>
      <c r="Y57" s="7"/>
      <c r="Z57" s="28">
        <f t="shared" si="12"/>
        <v>207.81899999999999</v>
      </c>
      <c r="AA57" s="27">
        <f t="shared" si="9"/>
        <v>3.627125798202095</v>
      </c>
      <c r="AB57" s="7"/>
      <c r="AC57" s="28">
        <f t="shared" ca="1" si="0"/>
        <v>-6.8425030602270454E-4</v>
      </c>
      <c r="AD57" s="27">
        <f t="shared" ca="1" si="10"/>
        <v>6.8760110640653238E-3</v>
      </c>
      <c r="AE57" s="7">
        <v>112</v>
      </c>
    </row>
    <row r="58" spans="1:31" s="26" customFormat="1" x14ac:dyDescent="0.25">
      <c r="A58" s="26">
        <v>38</v>
      </c>
      <c r="B58" s="26">
        <v>609</v>
      </c>
      <c r="C58" s="26">
        <v>11849</v>
      </c>
      <c r="D58" s="26">
        <v>14616</v>
      </c>
      <c r="E58" s="26">
        <v>14453</v>
      </c>
      <c r="F58" s="26">
        <v>11703</v>
      </c>
      <c r="G58" s="27"/>
      <c r="H58" s="7"/>
      <c r="I58" s="28">
        <f t="shared" si="1"/>
        <v>-2604</v>
      </c>
      <c r="J58" s="27">
        <f t="shared" si="1"/>
        <v>2913</v>
      </c>
      <c r="K58" s="7"/>
      <c r="L58" s="124">
        <f t="shared" si="2"/>
        <v>0.65798284725935674</v>
      </c>
      <c r="M58" s="27">
        <f t="shared" ca="1" si="3"/>
        <v>7.2067417495378597E-6</v>
      </c>
      <c r="N58" s="44"/>
      <c r="O58" s="44"/>
      <c r="P58" s="7"/>
      <c r="Q58" s="28">
        <f t="shared" ca="1" si="4"/>
        <v>-2546.7267569055125</v>
      </c>
      <c r="R58" s="27">
        <f t="shared" ca="1" si="5"/>
        <v>2901.0454369656845</v>
      </c>
      <c r="S58" s="7"/>
      <c r="T58" s="28">
        <f t="shared" ca="1" si="6"/>
        <v>0.65897291735012442</v>
      </c>
      <c r="U58" s="27">
        <f t="shared" ca="1" si="7"/>
        <v>0.75148867630275862</v>
      </c>
      <c r="V58" s="7"/>
      <c r="W58" s="28">
        <f t="shared" ca="1" si="8"/>
        <v>0.65529830972943881</v>
      </c>
      <c r="X58" s="27">
        <f t="shared" ca="1" si="11"/>
        <v>213.36173872417874</v>
      </c>
      <c r="Y58" s="7"/>
      <c r="Z58" s="28">
        <f t="shared" si="12"/>
        <v>213.29999999999998</v>
      </c>
      <c r="AA58" s="27">
        <f t="shared" si="9"/>
        <v>3.7227872945039047</v>
      </c>
      <c r="AB58" s="7"/>
      <c r="AC58" s="28">
        <f t="shared" ca="1" si="0"/>
        <v>6.1738724178752591E-2</v>
      </c>
      <c r="AD58" s="27">
        <f t="shared" ca="1" si="10"/>
        <v>2.4533981775533675E-2</v>
      </c>
      <c r="AE58" s="7">
        <v>111</v>
      </c>
    </row>
    <row r="59" spans="1:31" s="26" customFormat="1" x14ac:dyDescent="0.25">
      <c r="A59" s="26">
        <v>39</v>
      </c>
      <c r="B59" s="26">
        <v>610</v>
      </c>
      <c r="C59" s="26">
        <v>11725</v>
      </c>
      <c r="D59" s="26">
        <v>14503</v>
      </c>
      <c r="E59" s="26">
        <v>14594</v>
      </c>
      <c r="F59" s="26">
        <v>11843</v>
      </c>
      <c r="G59" s="27"/>
      <c r="H59" s="7"/>
      <c r="I59" s="28">
        <f t="shared" si="1"/>
        <v>-2869</v>
      </c>
      <c r="J59" s="27">
        <f t="shared" si="1"/>
        <v>2660</v>
      </c>
      <c r="K59" s="7"/>
      <c r="L59" s="124">
        <f t="shared" si="2"/>
        <v>0.72726982962311304</v>
      </c>
      <c r="M59" s="27">
        <f t="shared" ca="1" si="3"/>
        <v>9.4865695927671058E-6</v>
      </c>
      <c r="N59" s="44"/>
      <c r="O59" s="44"/>
      <c r="P59" s="7"/>
      <c r="Q59" s="28">
        <f t="shared" ca="1" si="4"/>
        <v>-2811.7267569055125</v>
      </c>
      <c r="R59" s="27">
        <f t="shared" ca="1" si="5"/>
        <v>2648.0454369656845</v>
      </c>
      <c r="S59" s="7"/>
      <c r="T59" s="28">
        <f t="shared" ca="1" si="6"/>
        <v>0.72754243413251007</v>
      </c>
      <c r="U59" s="27">
        <f t="shared" ca="1" si="7"/>
        <v>0.68595139354187262</v>
      </c>
      <c r="V59" s="7"/>
      <c r="W59" s="28">
        <f t="shared" ca="1" si="8"/>
        <v>0.72418980209194272</v>
      </c>
      <c r="X59" s="27">
        <f t="shared" ca="1" si="11"/>
        <v>218.82659571834358</v>
      </c>
      <c r="Y59" s="7"/>
      <c r="Z59" s="28">
        <f t="shared" si="12"/>
        <v>218.79</v>
      </c>
      <c r="AA59" s="27">
        <f t="shared" si="9"/>
        <v>3.8186058704383932</v>
      </c>
      <c r="AB59" s="7"/>
      <c r="AC59" s="28">
        <f t="shared" ca="1" si="0"/>
        <v>3.6595718343590988E-2</v>
      </c>
      <c r="AD59" s="27">
        <f t="shared" ca="1" si="10"/>
        <v>0.11374251009604563</v>
      </c>
      <c r="AE59" s="7">
        <v>110</v>
      </c>
    </row>
    <row r="60" spans="1:31" s="26" customFormat="1" x14ac:dyDescent="0.25">
      <c r="A60" s="26">
        <v>40</v>
      </c>
      <c r="B60" s="26">
        <v>614</v>
      </c>
      <c r="C60" s="26">
        <v>11594</v>
      </c>
      <c r="D60" s="26">
        <v>14353</v>
      </c>
      <c r="E60" s="26">
        <v>14706</v>
      </c>
      <c r="F60" s="26">
        <v>11980</v>
      </c>
      <c r="G60" s="27"/>
      <c r="H60" s="7"/>
      <c r="I60" s="28">
        <f t="shared" si="1"/>
        <v>-3112</v>
      </c>
      <c r="J60" s="27">
        <f t="shared" si="1"/>
        <v>2373</v>
      </c>
      <c r="K60" s="7"/>
      <c r="L60" s="124">
        <f t="shared" si="2"/>
        <v>0.79027050562848267</v>
      </c>
      <c r="M60" s="27">
        <f t="shared" ca="1" si="3"/>
        <v>8.0581289553143611E-6</v>
      </c>
      <c r="N60" s="44"/>
      <c r="O60" s="44"/>
      <c r="P60" s="7"/>
      <c r="Q60" s="28">
        <f t="shared" ca="1" si="4"/>
        <v>-3054.7267569055125</v>
      </c>
      <c r="R60" s="27">
        <f t="shared" ca="1" si="5"/>
        <v>2361.0454369656845</v>
      </c>
      <c r="S60" s="7"/>
      <c r="T60" s="28">
        <f t="shared" ca="1" si="6"/>
        <v>0.79041938725749006</v>
      </c>
      <c r="U60" s="27">
        <f t="shared" ca="1" si="7"/>
        <v>0.61160672890798229</v>
      </c>
      <c r="V60" s="7"/>
      <c r="W60" s="28">
        <f t="shared" ca="1" si="8"/>
        <v>0.78743182125798383</v>
      </c>
      <c r="X60" s="27">
        <f t="shared" ca="1" si="11"/>
        <v>224.4364325991038</v>
      </c>
      <c r="Y60" s="7"/>
      <c r="Z60" s="28">
        <f t="shared" si="12"/>
        <v>224.316</v>
      </c>
      <c r="AA60" s="27">
        <f t="shared" si="9"/>
        <v>3.9150527649036002</v>
      </c>
      <c r="AB60" s="7"/>
      <c r="AC60" s="28">
        <f t="shared" ca="1" si="0"/>
        <v>0.12043259910379334</v>
      </c>
      <c r="AD60" s="27">
        <f t="shared" ca="1" si="10"/>
        <v>2.8568105804225752E-2</v>
      </c>
      <c r="AE60" s="7">
        <v>109</v>
      </c>
    </row>
    <row r="61" spans="1:31" s="26" customFormat="1" x14ac:dyDescent="0.25">
      <c r="A61" s="26">
        <v>41</v>
      </c>
      <c r="B61" s="26">
        <v>630</v>
      </c>
      <c r="C61" s="26">
        <v>11494</v>
      </c>
      <c r="D61" s="26">
        <v>14200</v>
      </c>
      <c r="E61" s="26">
        <v>14829</v>
      </c>
      <c r="F61" s="26">
        <v>12147</v>
      </c>
      <c r="G61" s="27"/>
      <c r="H61" s="7"/>
      <c r="I61" s="28">
        <f t="shared" si="1"/>
        <v>-3335</v>
      </c>
      <c r="J61" s="27">
        <f t="shared" si="1"/>
        <v>2053</v>
      </c>
      <c r="K61" s="7"/>
      <c r="L61" s="124">
        <f t="shared" si="2"/>
        <v>0.8472713443938148</v>
      </c>
      <c r="M61" s="27">
        <f t="shared" ca="1" si="3"/>
        <v>2.9954420567623642E-6</v>
      </c>
      <c r="N61" s="44"/>
      <c r="O61" s="44"/>
      <c r="P61" s="7"/>
      <c r="Q61" s="28">
        <f t="shared" ca="1" si="4"/>
        <v>-3277.7267569055125</v>
      </c>
      <c r="R61" s="27">
        <f t="shared" ca="1" si="5"/>
        <v>2041.0454369656843</v>
      </c>
      <c r="S61" s="7"/>
      <c r="T61" s="28">
        <f t="shared" ca="1" si="6"/>
        <v>0.84812128251210128</v>
      </c>
      <c r="U61" s="27">
        <f t="shared" ca="1" si="7"/>
        <v>0.52871372304441111</v>
      </c>
      <c r="V61" s="7"/>
      <c r="W61" s="28">
        <f t="shared" ca="1" si="8"/>
        <v>0.84554060985126867</v>
      </c>
      <c r="X61" s="27">
        <f t="shared" ca="1" si="11"/>
        <v>230.25569797886692</v>
      </c>
      <c r="Y61" s="7"/>
      <c r="Z61" s="28">
        <f t="shared" si="12"/>
        <v>229.98599999999999</v>
      </c>
      <c r="AA61" s="27">
        <f t="shared" si="9"/>
        <v>4.0140129334916788</v>
      </c>
      <c r="AB61" s="7"/>
      <c r="AC61" s="28">
        <f t="shared" ca="1" si="0"/>
        <v>0.26969797886692959</v>
      </c>
      <c r="AD61" s="27">
        <f t="shared" ca="1" si="10"/>
        <v>-0.12359008703069208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11394</v>
      </c>
      <c r="D62" s="26">
        <v>14024</v>
      </c>
      <c r="E62" s="26">
        <v>14907</v>
      </c>
      <c r="F62" s="26">
        <v>12300</v>
      </c>
      <c r="G62" s="27"/>
      <c r="H62" s="7"/>
      <c r="I62" s="28">
        <f t="shared" si="1"/>
        <v>-3513</v>
      </c>
      <c r="J62" s="27">
        <f t="shared" si="1"/>
        <v>1724</v>
      </c>
      <c r="K62" s="7"/>
      <c r="L62" s="124">
        <f t="shared" si="2"/>
        <v>0.89626134213387076</v>
      </c>
      <c r="M62" s="27">
        <f t="shared" ca="1" si="3"/>
        <v>1.801611393961845E-5</v>
      </c>
      <c r="N62" s="44"/>
      <c r="O62" s="44"/>
      <c r="P62" s="7"/>
      <c r="Q62" s="28">
        <f t="shared" ca="1" si="4"/>
        <v>-3455.7267569055125</v>
      </c>
      <c r="R62" s="27">
        <f t="shared" ca="1" si="5"/>
        <v>1712.0454369656843</v>
      </c>
      <c r="S62" s="7"/>
      <c r="T62" s="28">
        <f t="shared" ca="1" si="6"/>
        <v>0.89417929755838299</v>
      </c>
      <c r="U62" s="27">
        <f t="shared" ca="1" si="7"/>
        <v>0.44348935139092704</v>
      </c>
      <c r="V62" s="7"/>
      <c r="W62" s="28">
        <f t="shared" ca="1" si="8"/>
        <v>0.89201680282558082</v>
      </c>
      <c r="X62" s="27">
        <f t="shared" ca="1" si="11"/>
        <v>235.83783989902167</v>
      </c>
      <c r="Y62" s="7"/>
      <c r="Z62" s="28">
        <f t="shared" si="12"/>
        <v>235.69199999999998</v>
      </c>
      <c r="AA62" s="27">
        <f t="shared" si="9"/>
        <v>4.1136014206104745</v>
      </c>
      <c r="AB62" s="7"/>
      <c r="AC62" s="28">
        <f t="shared" ca="1" si="0"/>
        <v>0.14583989902169492</v>
      </c>
      <c r="AD62" s="27">
        <f t="shared" ca="1" si="10"/>
        <v>5.2862414404785341E-2</v>
      </c>
      <c r="AE62" s="7">
        <v>107</v>
      </c>
    </row>
    <row r="63" spans="1:31" s="26" customFormat="1" x14ac:dyDescent="0.25">
      <c r="A63" s="26">
        <v>43</v>
      </c>
      <c r="B63" s="26">
        <v>640</v>
      </c>
      <c r="C63" s="26">
        <v>11311</v>
      </c>
      <c r="D63" s="26">
        <v>13841</v>
      </c>
      <c r="E63" s="26">
        <v>14977</v>
      </c>
      <c r="F63" s="26">
        <v>12477</v>
      </c>
      <c r="G63" s="27"/>
      <c r="H63" s="7"/>
      <c r="I63" s="28">
        <f t="shared" si="1"/>
        <v>-3666</v>
      </c>
      <c r="J63" s="27">
        <f t="shared" si="1"/>
        <v>1364</v>
      </c>
      <c r="K63" s="7"/>
      <c r="L63" s="124">
        <f t="shared" si="2"/>
        <v>0.93670341034588345</v>
      </c>
      <c r="M63" s="27">
        <f t="shared" ca="1" si="3"/>
        <v>2.1529264744642184E-5</v>
      </c>
      <c r="N63" s="44"/>
      <c r="O63" s="44"/>
      <c r="P63" s="7"/>
      <c r="Q63" s="28">
        <f t="shared" ca="1" si="4"/>
        <v>-3608.7267569055125</v>
      </c>
      <c r="R63" s="27">
        <f t="shared" ca="1" si="5"/>
        <v>1352.0454369656843</v>
      </c>
      <c r="S63" s="7"/>
      <c r="T63" s="28">
        <f t="shared" ca="1" si="6"/>
        <v>0.93376849026670372</v>
      </c>
      <c r="U63" s="27">
        <f t="shared" ca="1" si="7"/>
        <v>0.35023471979440951</v>
      </c>
      <c r="V63" s="7"/>
      <c r="W63" s="28">
        <f t="shared" ca="1" si="8"/>
        <v>0.93206344647267902</v>
      </c>
      <c r="X63" s="27">
        <f t="shared" ca="1" si="11"/>
        <v>241.67895278232663</v>
      </c>
      <c r="Y63" s="7"/>
      <c r="Z63" s="28">
        <f t="shared" si="12"/>
        <v>241.45199999999997</v>
      </c>
      <c r="AA63" s="27">
        <f t="shared" si="9"/>
        <v>4.2141323855253479</v>
      </c>
      <c r="AB63" s="7"/>
      <c r="AC63" s="28">
        <f t="shared" ca="1" si="0"/>
        <v>0.22695278232666283</v>
      </c>
      <c r="AD63" s="27">
        <f t="shared" ca="1" si="10"/>
        <v>2.180219598540134E-2</v>
      </c>
      <c r="AE63" s="7">
        <v>106</v>
      </c>
    </row>
    <row r="64" spans="1:31" s="26" customFormat="1" x14ac:dyDescent="0.25">
      <c r="A64" s="26">
        <v>44</v>
      </c>
      <c r="B64" s="26">
        <v>633</v>
      </c>
      <c r="C64" s="26">
        <v>11268</v>
      </c>
      <c r="D64" s="26">
        <v>13667</v>
      </c>
      <c r="E64" s="26">
        <v>15047</v>
      </c>
      <c r="F64" s="26">
        <v>12668</v>
      </c>
      <c r="G64" s="27"/>
      <c r="H64" s="7"/>
      <c r="I64" s="28">
        <f t="shared" si="1"/>
        <v>-3779</v>
      </c>
      <c r="J64" s="27">
        <f t="shared" si="1"/>
        <v>999</v>
      </c>
      <c r="K64" s="7"/>
      <c r="L64" s="124">
        <f t="shared" si="2"/>
        <v>0.96739800349528415</v>
      </c>
      <c r="M64" s="27">
        <f t="shared" ca="1" si="3"/>
        <v>3.1717244456561684E-5</v>
      </c>
      <c r="N64" s="44"/>
      <c r="O64" s="44"/>
      <c r="P64" s="7"/>
      <c r="Q64" s="28">
        <f t="shared" ca="1" si="4"/>
        <v>-3721.7267569055125</v>
      </c>
      <c r="R64" s="27">
        <f t="shared" ca="1" si="5"/>
        <v>987.04543696568442</v>
      </c>
      <c r="S64" s="7"/>
      <c r="T64" s="28">
        <f t="shared" ca="1" si="6"/>
        <v>0.96300756723428693</v>
      </c>
      <c r="U64" s="27">
        <f t="shared" ca="1" si="7"/>
        <v>0.25568488498127373</v>
      </c>
      <c r="V64" s="7"/>
      <c r="W64" s="28">
        <f t="shared" ca="1" si="8"/>
        <v>0.96176619699500721</v>
      </c>
      <c r="X64" s="27">
        <f t="shared" ca="1" si="11"/>
        <v>247.38561596424074</v>
      </c>
      <c r="Y64" s="7"/>
      <c r="Z64" s="28">
        <f t="shared" si="12"/>
        <v>247.14899999999997</v>
      </c>
      <c r="AA64" s="27">
        <f t="shared" si="9"/>
        <v>4.3135637930114648</v>
      </c>
      <c r="AB64" s="7"/>
      <c r="AC64" s="28">
        <f t="shared" ca="1" si="0"/>
        <v>0.23661596424076947</v>
      </c>
      <c r="AD64" s="27">
        <f t="shared" ca="1" si="10"/>
        <v>-2.0509438864081631E-2</v>
      </c>
      <c r="AE64" s="7">
        <v>105</v>
      </c>
    </row>
    <row r="65" spans="1:31" s="26" customFormat="1" x14ac:dyDescent="0.25">
      <c r="A65" s="26">
        <v>45</v>
      </c>
      <c r="B65" s="26">
        <v>620</v>
      </c>
      <c r="C65" s="26">
        <v>11224</v>
      </c>
      <c r="D65" s="26">
        <v>13491</v>
      </c>
      <c r="E65" s="26">
        <v>15086</v>
      </c>
      <c r="F65" s="26">
        <v>12851</v>
      </c>
      <c r="G65" s="27"/>
      <c r="H65" s="7"/>
      <c r="I65" s="28">
        <f t="shared" si="1"/>
        <v>-3862</v>
      </c>
      <c r="J65" s="27">
        <f t="shared" si="1"/>
        <v>640</v>
      </c>
      <c r="K65" s="7"/>
      <c r="L65" s="124">
        <f t="shared" si="2"/>
        <v>0.98819756304590634</v>
      </c>
      <c r="M65" s="27">
        <f t="shared" ca="1" si="3"/>
        <v>2.024020733975108E-5</v>
      </c>
      <c r="N65" s="44"/>
      <c r="O65" s="44"/>
      <c r="P65" s="7"/>
      <c r="Q65" s="28">
        <f t="shared" ca="1" si="4"/>
        <v>-3804.7267569055125</v>
      </c>
      <c r="R65" s="27">
        <f t="shared" ca="1" si="5"/>
        <v>628.04543696568442</v>
      </c>
      <c r="S65" s="7"/>
      <c r="T65" s="28">
        <f t="shared" ca="1" si="6"/>
        <v>0.98448405739631717</v>
      </c>
      <c r="U65" s="27">
        <f t="shared" ca="1" si="7"/>
        <v>0.16268929402807988</v>
      </c>
      <c r="V65" s="7"/>
      <c r="W65" s="28">
        <f t="shared" ca="1" si="8"/>
        <v>0.98369865125084399</v>
      </c>
      <c r="X65" s="27">
        <f t="shared" ca="1" si="11"/>
        <v>252.88242797303587</v>
      </c>
      <c r="Y65" s="7"/>
      <c r="Z65" s="28">
        <f t="shared" si="12"/>
        <v>252.72899999999998</v>
      </c>
      <c r="AA65" s="27">
        <f t="shared" si="9"/>
        <v>4.4109531652727485</v>
      </c>
      <c r="AB65" s="7"/>
      <c r="AC65" s="28">
        <f t="shared" ca="1" si="0"/>
        <v>0.15342797303588895</v>
      </c>
      <c r="AD65" s="27">
        <f t="shared" ca="1" si="10"/>
        <v>0.13661248887382271</v>
      </c>
      <c r="AE65" s="7">
        <v>104</v>
      </c>
    </row>
    <row r="66" spans="1:31" s="26" customFormat="1" x14ac:dyDescent="0.25">
      <c r="A66" s="26">
        <v>46</v>
      </c>
      <c r="B66" s="26">
        <v>632</v>
      </c>
      <c r="C66" s="26">
        <v>11204</v>
      </c>
      <c r="D66" s="26">
        <v>13299</v>
      </c>
      <c r="E66" s="26">
        <v>15113</v>
      </c>
      <c r="F66" s="26">
        <v>13040</v>
      </c>
      <c r="G66" s="27"/>
      <c r="H66" s="7"/>
      <c r="I66" s="28">
        <f t="shared" si="1"/>
        <v>-3909</v>
      </c>
      <c r="J66" s="27">
        <f t="shared" si="1"/>
        <v>259</v>
      </c>
      <c r="K66" s="7"/>
      <c r="L66" s="124">
        <f t="shared" si="2"/>
        <v>0.99975756316514985</v>
      </c>
      <c r="M66" s="27">
        <f t="shared" ca="1" si="3"/>
        <v>1.1653671163205797E-5</v>
      </c>
      <c r="N66" s="44"/>
      <c r="O66" s="44"/>
      <c r="P66" s="7"/>
      <c r="Q66" s="28">
        <f t="shared" ca="1" si="4"/>
        <v>-3851.7267569055125</v>
      </c>
      <c r="R66" s="27">
        <f t="shared" ca="1" si="5"/>
        <v>247.04543696568436</v>
      </c>
      <c r="S66" s="7"/>
      <c r="T66" s="28">
        <f t="shared" ca="1" si="6"/>
        <v>0.99664544339168371</v>
      </c>
      <c r="U66" s="27">
        <f t="shared" ca="1" si="7"/>
        <v>6.3994808921765511E-2</v>
      </c>
      <c r="V66" s="7"/>
      <c r="W66" s="28">
        <f t="shared" ca="1" si="8"/>
        <v>0.99634381578679776</v>
      </c>
      <c r="X66" s="27">
        <f t="shared" ca="1" si="11"/>
        <v>258.59826320717889</v>
      </c>
      <c r="Y66" s="7"/>
      <c r="Z66" s="28">
        <f t="shared" si="12"/>
        <v>258.41699999999997</v>
      </c>
      <c r="AA66" s="27">
        <f t="shared" si="9"/>
        <v>4.5102274931261865</v>
      </c>
      <c r="AB66" s="7"/>
      <c r="AC66" s="28">
        <f t="shared" ca="1" si="0"/>
        <v>0.18126320717891531</v>
      </c>
      <c r="AD66" s="27">
        <f t="shared" ca="1" si="10"/>
        <v>6.8220250319086517E-3</v>
      </c>
      <c r="AE66" s="7">
        <v>103</v>
      </c>
    </row>
    <row r="67" spans="1:31" s="26" customFormat="1" x14ac:dyDescent="0.25">
      <c r="A67" s="26">
        <v>47</v>
      </c>
      <c r="B67" s="26">
        <v>600</v>
      </c>
      <c r="C67" s="26">
        <v>11200</v>
      </c>
      <c r="D67" s="26">
        <v>13114</v>
      </c>
      <c r="E67" s="26">
        <v>15107</v>
      </c>
      <c r="F67" s="26">
        <v>13216</v>
      </c>
      <c r="G67" s="27"/>
      <c r="H67" s="7"/>
      <c r="I67" s="28">
        <f t="shared" si="1"/>
        <v>-3907</v>
      </c>
      <c r="J67" s="27">
        <f t="shared" si="1"/>
        <v>-102</v>
      </c>
      <c r="K67" s="7"/>
      <c r="L67" s="124">
        <f t="shared" si="2"/>
        <v>1.0016209376511298</v>
      </c>
      <c r="M67" s="27">
        <f t="shared" ca="1" si="3"/>
        <v>2.847704620118641E-5</v>
      </c>
      <c r="N67" s="44"/>
      <c r="O67" s="44"/>
      <c r="P67" s="7"/>
      <c r="Q67" s="28">
        <f t="shared" ca="1" si="4"/>
        <v>-3849.7267569055125</v>
      </c>
      <c r="R67" s="27">
        <f t="shared" ca="1" si="5"/>
        <v>-113.95456303431564</v>
      </c>
      <c r="S67" s="7"/>
      <c r="T67" s="28">
        <f t="shared" ca="1" si="6"/>
        <v>0.9961279376046468</v>
      </c>
      <c r="U67" s="27">
        <f t="shared" ca="1" si="7"/>
        <v>-2.9518863318075662E-2</v>
      </c>
      <c r="V67" s="7"/>
      <c r="W67" s="28">
        <f t="shared" ca="1" si="8"/>
        <v>0.99628454877838202</v>
      </c>
      <c r="X67" s="27">
        <f t="shared" ca="1" si="11"/>
        <v>263.97041975038837</v>
      </c>
      <c r="Y67" s="7"/>
      <c r="Z67" s="28">
        <f t="shared" si="12"/>
        <v>263.81699999999995</v>
      </c>
      <c r="AA67" s="27">
        <f t="shared" si="9"/>
        <v>4.6044752727338798</v>
      </c>
      <c r="AB67" s="7"/>
      <c r="AC67" s="28">
        <f t="shared" ca="1" si="0"/>
        <v>0.15341975038842293</v>
      </c>
      <c r="AD67" s="27">
        <f t="shared" ca="1" si="10"/>
        <v>9.2668562257927078E-3</v>
      </c>
      <c r="AE67" s="7">
        <v>102</v>
      </c>
    </row>
    <row r="68" spans="1:31" s="26" customFormat="1" x14ac:dyDescent="0.25">
      <c r="A68" s="26">
        <v>48</v>
      </c>
      <c r="B68" s="26">
        <v>620</v>
      </c>
      <c r="C68" s="26">
        <v>11216</v>
      </c>
      <c r="D68" s="26">
        <v>12932</v>
      </c>
      <c r="E68" s="26">
        <v>15099</v>
      </c>
      <c r="F68" s="26">
        <v>13407</v>
      </c>
      <c r="G68" s="27"/>
      <c r="H68" s="7"/>
      <c r="I68" s="28">
        <f t="shared" si="1"/>
        <v>-3883</v>
      </c>
      <c r="J68" s="27">
        <f t="shared" si="1"/>
        <v>-475</v>
      </c>
      <c r="K68" s="7"/>
      <c r="L68" s="124">
        <f t="shared" si="2"/>
        <v>0.99420480148722101</v>
      </c>
      <c r="M68" s="27">
        <f t="shared" ca="1" si="3"/>
        <v>1.3373058044972734E-5</v>
      </c>
      <c r="N68" s="44"/>
      <c r="O68" s="44"/>
      <c r="P68" s="7"/>
      <c r="Q68" s="28">
        <f t="shared" ca="1" si="4"/>
        <v>-3825.7267569055125</v>
      </c>
      <c r="R68" s="27">
        <f t="shared" ca="1" si="5"/>
        <v>-486.95456303431564</v>
      </c>
      <c r="S68" s="7"/>
      <c r="T68" s="28">
        <f t="shared" ca="1" si="6"/>
        <v>0.98991786816020433</v>
      </c>
      <c r="U68" s="27">
        <f t="shared" ca="1" si="7"/>
        <v>-0.12614102327780075</v>
      </c>
      <c r="V68" s="7"/>
      <c r="W68" s="28">
        <f t="shared" ca="1" si="8"/>
        <v>0.9905478822859024</v>
      </c>
      <c r="X68" s="27">
        <f t="shared" ca="1" si="11"/>
        <v>269.5305551658189</v>
      </c>
      <c r="Y68" s="7"/>
      <c r="Z68" s="28">
        <f t="shared" si="12"/>
        <v>269.39699999999993</v>
      </c>
      <c r="AA68" s="27">
        <f t="shared" si="9"/>
        <v>4.7018646449951627</v>
      </c>
      <c r="AB68" s="7"/>
      <c r="AC68" s="28">
        <f t="shared" ca="1" si="0"/>
        <v>0.13355516581896154</v>
      </c>
      <c r="AD68" s="27">
        <f t="shared" ca="1" si="10"/>
        <v>1.8839485823036739E-3</v>
      </c>
      <c r="AE68" s="7">
        <v>101</v>
      </c>
    </row>
    <row r="69" spans="1:31" s="26" customFormat="1" x14ac:dyDescent="0.25">
      <c r="A69" s="26">
        <v>49</v>
      </c>
      <c r="B69" s="26">
        <v>624</v>
      </c>
      <c r="C69" s="26">
        <v>11247</v>
      </c>
      <c r="D69" s="26">
        <v>12745</v>
      </c>
      <c r="E69" s="26">
        <v>15060</v>
      </c>
      <c r="F69" s="26">
        <v>13590</v>
      </c>
      <c r="G69" s="27"/>
      <c r="H69" s="7"/>
      <c r="I69" s="28">
        <f t="shared" si="1"/>
        <v>-3813</v>
      </c>
      <c r="J69" s="27">
        <f t="shared" si="1"/>
        <v>-845</v>
      </c>
      <c r="K69" s="7"/>
      <c r="L69" s="124">
        <f t="shared" si="2"/>
        <v>0.97722521884345959</v>
      </c>
      <c r="M69" s="27">
        <f t="shared" ca="1" si="3"/>
        <v>1.8667473664035443E-5</v>
      </c>
      <c r="N69" s="44"/>
      <c r="O69" s="44"/>
      <c r="P69" s="7"/>
      <c r="Q69" s="28">
        <f t="shared" ca="1" si="4"/>
        <v>-3755.7267569055125</v>
      </c>
      <c r="R69" s="27">
        <f t="shared" ca="1" si="5"/>
        <v>-856.95456303431558</v>
      </c>
      <c r="S69" s="7"/>
      <c r="T69" s="28">
        <f t="shared" ca="1" si="6"/>
        <v>0.97180516561391384</v>
      </c>
      <c r="U69" s="27">
        <f t="shared" ca="1" si="7"/>
        <v>-0.22198606130755485</v>
      </c>
      <c r="V69" s="7"/>
      <c r="W69" s="28">
        <f t="shared" ca="1" si="8"/>
        <v>0.97290463165373231</v>
      </c>
      <c r="X69" s="27">
        <f t="shared" ca="1" si="11"/>
        <v>275.12635511839778</v>
      </c>
      <c r="Y69" s="7"/>
      <c r="Z69" s="28">
        <f t="shared" si="12"/>
        <v>275.01299999999992</v>
      </c>
      <c r="AA69" s="27">
        <f t="shared" si="9"/>
        <v>4.7998823357871645</v>
      </c>
      <c r="AB69" s="7"/>
      <c r="AC69" s="28">
        <f t="shared" ca="1" si="0"/>
        <v>0.1133551183978625</v>
      </c>
      <c r="AD69" s="27">
        <f t="shared" ca="1" si="10"/>
        <v>-1.8926633029082041E-2</v>
      </c>
      <c r="AE69" s="7">
        <v>100</v>
      </c>
    </row>
    <row r="70" spans="1:31" s="26" customFormat="1" x14ac:dyDescent="0.25">
      <c r="A70" s="26">
        <v>50</v>
      </c>
      <c r="B70" s="26">
        <v>638</v>
      </c>
      <c r="C70" s="26">
        <v>11306</v>
      </c>
      <c r="D70" s="26">
        <v>12563</v>
      </c>
      <c r="E70" s="26">
        <v>15007</v>
      </c>
      <c r="F70" s="26">
        <v>13776</v>
      </c>
      <c r="G70" s="27"/>
      <c r="H70" s="7"/>
      <c r="I70" s="28">
        <f t="shared" si="1"/>
        <v>-3701</v>
      </c>
      <c r="J70" s="27">
        <f t="shared" si="1"/>
        <v>-1213</v>
      </c>
      <c r="K70" s="7"/>
      <c r="L70" s="124">
        <f t="shared" si="2"/>
        <v>0.95016497338968042</v>
      </c>
      <c r="M70" s="27">
        <f t="shared" ca="1" si="3"/>
        <v>3.3337726401992738E-5</v>
      </c>
      <c r="N70" s="44"/>
      <c r="O70" s="44"/>
      <c r="P70" s="7"/>
      <c r="Q70" s="28">
        <f t="shared" ca="1" si="4"/>
        <v>-3643.7267569055125</v>
      </c>
      <c r="R70" s="27">
        <f t="shared" ca="1" si="5"/>
        <v>-1224.9545630343157</v>
      </c>
      <c r="S70" s="7"/>
      <c r="T70" s="28">
        <f t="shared" ca="1" si="6"/>
        <v>0.94282484153984891</v>
      </c>
      <c r="U70" s="27">
        <f t="shared" ca="1" si="7"/>
        <v>-0.31731301805066164</v>
      </c>
      <c r="V70" s="7"/>
      <c r="W70" s="28">
        <f t="shared" ca="1" si="8"/>
        <v>0.94439109025941248</v>
      </c>
      <c r="X70" s="27">
        <f t="shared" ca="1" si="11"/>
        <v>280.84552088123689</v>
      </c>
      <c r="Y70" s="7"/>
      <c r="Z70" s="28">
        <f t="shared" si="12"/>
        <v>280.75499999999994</v>
      </c>
      <c r="AA70" s="27">
        <f t="shared" si="9"/>
        <v>4.9000991414366792</v>
      </c>
      <c r="AB70" s="7"/>
      <c r="AC70" s="28">
        <f t="shared" ca="1" si="0"/>
        <v>9.052088123695512E-2</v>
      </c>
      <c r="AD70" s="27">
        <f t="shared" ca="1" si="10"/>
        <v>-9.3313199861313478E-2</v>
      </c>
      <c r="AE70" s="7">
        <v>99</v>
      </c>
    </row>
    <row r="71" spans="1:31" s="26" customFormat="1" x14ac:dyDescent="0.25">
      <c r="A71" s="26">
        <v>51</v>
      </c>
      <c r="B71" s="26">
        <v>638</v>
      </c>
      <c r="C71" s="26">
        <v>11378</v>
      </c>
      <c r="D71" s="26">
        <v>12384</v>
      </c>
      <c r="E71" s="26">
        <v>14943</v>
      </c>
      <c r="F71" s="26">
        <v>13953</v>
      </c>
      <c r="G71" s="27"/>
      <c r="H71" s="7"/>
      <c r="I71" s="28">
        <f t="shared" si="1"/>
        <v>-3565</v>
      </c>
      <c r="J71" s="27">
        <f t="shared" si="1"/>
        <v>-1569</v>
      </c>
      <c r="K71" s="7"/>
      <c r="L71" s="124">
        <f t="shared" si="2"/>
        <v>0.91356758764461665</v>
      </c>
      <c r="M71" s="27">
        <f t="shared" ca="1" si="3"/>
        <v>1.5330477010807797E-5</v>
      </c>
      <c r="N71" s="44"/>
      <c r="O71" s="44"/>
      <c r="P71" s="7"/>
      <c r="Q71" s="28">
        <f t="shared" ca="1" si="4"/>
        <v>-3507.7267569055125</v>
      </c>
      <c r="R71" s="27">
        <f t="shared" ca="1" si="5"/>
        <v>-1580.9545630343157</v>
      </c>
      <c r="S71" s="7"/>
      <c r="T71" s="28">
        <f t="shared" ca="1" si="6"/>
        <v>0.90763444802134163</v>
      </c>
      <c r="U71" s="27">
        <f t="shared" ca="1" si="7"/>
        <v>-0.40953148707388454</v>
      </c>
      <c r="V71" s="7"/>
      <c r="W71" s="28">
        <f t="shared" ca="1" si="8"/>
        <v>0.90965217233959372</v>
      </c>
      <c r="X71" s="27">
        <f t="shared" ca="1" si="11"/>
        <v>286.51089498781107</v>
      </c>
      <c r="Y71" s="7"/>
      <c r="Z71" s="28">
        <f t="shared" si="12"/>
        <v>286.49699999999996</v>
      </c>
      <c r="AA71" s="27">
        <f t="shared" si="9"/>
        <v>5.000315947086194</v>
      </c>
      <c r="AB71" s="7"/>
      <c r="AC71" s="28">
        <f t="shared" ca="1" si="0"/>
        <v>1.3894987811113424E-2</v>
      </c>
      <c r="AD71" s="27">
        <f t="shared" ca="1" si="10"/>
        <v>4.0061201794230783E-2</v>
      </c>
      <c r="AE71" s="7">
        <v>98</v>
      </c>
    </row>
    <row r="72" spans="1:31" s="26" customFormat="1" x14ac:dyDescent="0.25">
      <c r="A72" s="26">
        <v>52</v>
      </c>
      <c r="B72" s="26">
        <v>626</v>
      </c>
      <c r="C72" s="26">
        <v>11456</v>
      </c>
      <c r="D72" s="26">
        <v>12211</v>
      </c>
      <c r="E72" s="26">
        <v>14848</v>
      </c>
      <c r="F72" s="26">
        <v>14115</v>
      </c>
      <c r="G72" s="27"/>
      <c r="H72" s="7"/>
      <c r="I72" s="28">
        <f t="shared" si="1"/>
        <v>-3392</v>
      </c>
      <c r="J72" s="27">
        <f t="shared" si="1"/>
        <v>-1904</v>
      </c>
      <c r="K72" s="7"/>
      <c r="L72" s="124">
        <f t="shared" si="2"/>
        <v>0.86874319915900511</v>
      </c>
      <c r="M72" s="27">
        <f t="shared" ca="1" si="3"/>
        <v>1.1768835621688592E-5</v>
      </c>
      <c r="N72" s="44"/>
      <c r="O72" s="44"/>
      <c r="P72" s="7"/>
      <c r="Q72" s="28">
        <f t="shared" ca="1" si="4"/>
        <v>-3334.7267569055125</v>
      </c>
      <c r="R72" s="27">
        <f t="shared" ca="1" si="5"/>
        <v>-1915.9545630343157</v>
      </c>
      <c r="S72" s="7"/>
      <c r="T72" s="28">
        <f t="shared" ca="1" si="6"/>
        <v>0.86287019744265214</v>
      </c>
      <c r="U72" s="27">
        <f t="shared" ca="1" si="7"/>
        <v>-0.49631010258731056</v>
      </c>
      <c r="V72" s="7"/>
      <c r="W72" s="28">
        <f t="shared" ca="1" si="8"/>
        <v>0.86531262550119092</v>
      </c>
      <c r="X72" s="27">
        <f t="shared" ca="1" si="11"/>
        <v>292.11022984195029</v>
      </c>
      <c r="Y72" s="7"/>
      <c r="Z72" s="28">
        <f t="shared" si="12"/>
        <v>292.13099999999997</v>
      </c>
      <c r="AA72" s="27">
        <f t="shared" si="9"/>
        <v>5.0986477971435544</v>
      </c>
      <c r="AB72" s="7"/>
      <c r="AC72" s="28">
        <f t="shared" ca="1" si="0"/>
        <v>-2.0770158049685961E-2</v>
      </c>
      <c r="AD72" s="27">
        <f t="shared" ca="1" si="10"/>
        <v>-8.2385959871089653E-4</v>
      </c>
      <c r="AE72" s="7">
        <v>97</v>
      </c>
    </row>
    <row r="73" spans="1:31" s="26" customFormat="1" x14ac:dyDescent="0.25">
      <c r="A73" s="26">
        <v>53</v>
      </c>
      <c r="B73" s="26">
        <v>644</v>
      </c>
      <c r="C73" s="26">
        <v>11562</v>
      </c>
      <c r="D73" s="26">
        <v>12046</v>
      </c>
      <c r="E73" s="26">
        <v>14743</v>
      </c>
      <c r="F73" s="26">
        <v>14277</v>
      </c>
      <c r="G73" s="27"/>
      <c r="H73" s="7"/>
      <c r="I73" s="28">
        <f t="shared" si="1"/>
        <v>-3181</v>
      </c>
      <c r="J73" s="27">
        <f t="shared" si="1"/>
        <v>-2231</v>
      </c>
      <c r="K73" s="7"/>
      <c r="L73" s="124">
        <f t="shared" si="2"/>
        <v>0.8138741548938081</v>
      </c>
      <c r="M73" s="27">
        <f t="shared" ca="1" si="3"/>
        <v>7.5293123798893221E-6</v>
      </c>
      <c r="N73" s="44"/>
      <c r="O73" s="44"/>
      <c r="P73" s="7"/>
      <c r="Q73" s="28">
        <f t="shared" ca="1" si="4"/>
        <v>-3123.7267569055125</v>
      </c>
      <c r="R73" s="27">
        <f t="shared" ca="1" si="5"/>
        <v>-2242.9545630343155</v>
      </c>
      <c r="S73" s="7"/>
      <c r="T73" s="28">
        <f t="shared" ca="1" si="6"/>
        <v>0.80827333691026215</v>
      </c>
      <c r="U73" s="27">
        <f t="shared" ca="1" si="7"/>
        <v>-0.5810163929541472</v>
      </c>
      <c r="V73" s="7"/>
      <c r="W73" s="28">
        <f t="shared" ca="1" si="8"/>
        <v>0.81113019564121536</v>
      </c>
      <c r="X73" s="27">
        <f t="shared" ca="1" si="11"/>
        <v>297.8875067375111</v>
      </c>
      <c r="Y73" s="7"/>
      <c r="Z73" s="28">
        <f t="shared" si="12"/>
        <v>297.92699999999996</v>
      </c>
      <c r="AA73" s="27">
        <f t="shared" si="9"/>
        <v>5.199807080589145</v>
      </c>
      <c r="AB73" s="7"/>
      <c r="AC73" s="28">
        <f t="shared" ca="1" si="0"/>
        <v>-3.9493262488861092E-2</v>
      </c>
      <c r="AD73" s="27">
        <f t="shared" ca="1" si="10"/>
        <v>7.4080875426091097E-2</v>
      </c>
      <c r="AE73" s="7">
        <v>96</v>
      </c>
    </row>
    <row r="74" spans="1:31" s="26" customFormat="1" x14ac:dyDescent="0.25">
      <c r="A74" s="26">
        <v>54</v>
      </c>
      <c r="B74" s="26">
        <v>612</v>
      </c>
      <c r="C74" s="26">
        <v>11682</v>
      </c>
      <c r="D74" s="26">
        <v>11906</v>
      </c>
      <c r="E74" s="26">
        <v>14635</v>
      </c>
      <c r="F74" s="26">
        <v>14433</v>
      </c>
      <c r="G74" s="27"/>
      <c r="H74" s="7"/>
      <c r="I74" s="28">
        <f t="shared" si="1"/>
        <v>-2953</v>
      </c>
      <c r="J74" s="27">
        <f t="shared" si="1"/>
        <v>-2527</v>
      </c>
      <c r="K74" s="7"/>
      <c r="L74" s="124">
        <f t="shared" si="2"/>
        <v>0.75400871377384915</v>
      </c>
      <c r="M74" s="27">
        <f t="shared" ca="1" si="3"/>
        <v>2.2474527437357149E-6</v>
      </c>
      <c r="N74" s="44"/>
      <c r="O74" s="44"/>
      <c r="P74" s="7"/>
      <c r="Q74" s="28">
        <f t="shared" ca="1" si="4"/>
        <v>-2895.7267569055125</v>
      </c>
      <c r="R74" s="27">
        <f t="shared" ca="1" si="5"/>
        <v>-2538.9545630343155</v>
      </c>
      <c r="S74" s="7"/>
      <c r="T74" s="28">
        <f t="shared" ca="1" si="6"/>
        <v>0.74927767718805871</v>
      </c>
      <c r="U74" s="27">
        <f t="shared" ca="1" si="7"/>
        <v>-0.65769242337795053</v>
      </c>
      <c r="V74" s="7"/>
      <c r="W74" s="28">
        <f t="shared" ca="1" si="8"/>
        <v>0.75250956309972206</v>
      </c>
      <c r="X74" s="27">
        <f t="shared" ca="1" si="11"/>
        <v>303.42672058990365</v>
      </c>
      <c r="Y74" s="7"/>
      <c r="Z74" s="28">
        <f t="shared" si="12"/>
        <v>303.43499999999995</v>
      </c>
      <c r="AA74" s="27">
        <f t="shared" si="9"/>
        <v>5.2959398157889925</v>
      </c>
      <c r="AB74" s="7"/>
      <c r="AC74" s="28">
        <f t="shared" ca="1" si="0"/>
        <v>-8.2794100962928496E-3</v>
      </c>
      <c r="AD74" s="27">
        <f t="shared" ca="1" si="10"/>
        <v>1.2937187509749037E-2</v>
      </c>
      <c r="AE74" s="7">
        <v>95</v>
      </c>
    </row>
    <row r="75" spans="1:31" s="26" customFormat="1" x14ac:dyDescent="0.25">
      <c r="A75" s="26">
        <v>55</v>
      </c>
      <c r="B75" s="26">
        <v>606</v>
      </c>
      <c r="C75" s="26">
        <v>11807</v>
      </c>
      <c r="D75" s="26">
        <v>11773</v>
      </c>
      <c r="E75" s="26">
        <v>14506</v>
      </c>
      <c r="F75" s="26">
        <v>14560</v>
      </c>
      <c r="G75" s="27"/>
      <c r="H75" s="7"/>
      <c r="I75" s="28">
        <f t="shared" si="1"/>
        <v>-2699</v>
      </c>
      <c r="J75" s="27">
        <f t="shared" si="1"/>
        <v>-2787</v>
      </c>
      <c r="K75" s="7"/>
      <c r="L75" s="124">
        <f t="shared" si="2"/>
        <v>0.6878659876531259</v>
      </c>
      <c r="M75" s="27">
        <f t="shared" ca="1" si="3"/>
        <v>5.6311616139015971E-7</v>
      </c>
      <c r="N75" s="44"/>
      <c r="O75" s="44"/>
      <c r="P75" s="7"/>
      <c r="Q75" s="28">
        <f t="shared" ca="1" si="4"/>
        <v>-2641.7267569055125</v>
      </c>
      <c r="R75" s="27">
        <f t="shared" ca="1" si="5"/>
        <v>-2798.9545630343155</v>
      </c>
      <c r="S75" s="7"/>
      <c r="T75" s="28">
        <f t="shared" ca="1" si="6"/>
        <v>0.68355444223437589</v>
      </c>
      <c r="U75" s="27">
        <f t="shared" ca="1" si="7"/>
        <v>-0.72504299064210209</v>
      </c>
      <c r="V75" s="7"/>
      <c r="W75" s="28">
        <f t="shared" ca="1" si="8"/>
        <v>0.68711557699129455</v>
      </c>
      <c r="X75" s="27">
        <f t="shared" ca="1" si="11"/>
        <v>308.81176892457336</v>
      </c>
      <c r="Y75" s="7"/>
      <c r="Z75" s="28">
        <f t="shared" si="12"/>
        <v>308.88899999999995</v>
      </c>
      <c r="AA75" s="27">
        <f t="shared" si="9"/>
        <v>5.3911300731927634</v>
      </c>
      <c r="AB75" s="7"/>
      <c r="AC75" s="28">
        <f t="shared" ca="1" si="0"/>
        <v>-7.7231075426595908E-2</v>
      </c>
      <c r="AD75" s="27">
        <f t="shared" ca="1" si="10"/>
        <v>3.9236930561685313E-2</v>
      </c>
      <c r="AE75" s="7">
        <v>94</v>
      </c>
    </row>
    <row r="76" spans="1:31" s="26" customFormat="1" x14ac:dyDescent="0.25">
      <c r="A76" s="26">
        <v>56</v>
      </c>
      <c r="B76" s="26">
        <v>624</v>
      </c>
      <c r="C76" s="26">
        <v>11955</v>
      </c>
      <c r="D76" s="26">
        <v>11646</v>
      </c>
      <c r="E76" s="26">
        <v>14363</v>
      </c>
      <c r="F76" s="26">
        <v>14684</v>
      </c>
      <c r="G76" s="27"/>
      <c r="H76" s="7"/>
      <c r="I76" s="28">
        <f t="shared" si="1"/>
        <v>-2408</v>
      </c>
      <c r="J76" s="27">
        <f t="shared" si="1"/>
        <v>-3038</v>
      </c>
      <c r="K76" s="7"/>
      <c r="L76" s="124">
        <f t="shared" si="2"/>
        <v>0.61325546290348165</v>
      </c>
      <c r="M76" s="27">
        <f t="shared" ca="1" si="3"/>
        <v>1.2527617930741547E-6</v>
      </c>
      <c r="N76" s="44"/>
      <c r="O76" s="44"/>
      <c r="P76" s="7"/>
      <c r="Q76" s="28">
        <f t="shared" ca="1" si="4"/>
        <v>-2350.7267569055125</v>
      </c>
      <c r="R76" s="27">
        <f t="shared" ca="1" si="5"/>
        <v>-3049.9545630343155</v>
      </c>
      <c r="S76" s="7"/>
      <c r="T76" s="28">
        <f t="shared" ca="1" si="6"/>
        <v>0.60825735022051097</v>
      </c>
      <c r="U76" s="27">
        <f t="shared" ca="1" si="7"/>
        <v>-0.79006219211634066</v>
      </c>
      <c r="V76" s="7"/>
      <c r="W76" s="28">
        <f t="shared" ca="1" si="8"/>
        <v>0.61213619448479284</v>
      </c>
      <c r="X76" s="27">
        <f t="shared" ca="1" si="11"/>
        <v>314.50495903331114</v>
      </c>
      <c r="Y76" s="7"/>
      <c r="Z76" s="28">
        <f t="shared" si="12"/>
        <v>314.50499999999994</v>
      </c>
      <c r="AA76" s="27">
        <f t="shared" si="9"/>
        <v>5.4891477639847652</v>
      </c>
      <c r="AB76" s="7"/>
      <c r="AC76" s="28">
        <f t="shared" ca="1" si="0"/>
        <v>-4.0966688800381235E-5</v>
      </c>
      <c r="AD76" s="27">
        <f t="shared" ca="1" si="10"/>
        <v>5.1323916918818213E-2</v>
      </c>
      <c r="AE76" s="7">
        <v>93</v>
      </c>
    </row>
    <row r="77" spans="1:31" s="26" customFormat="1" x14ac:dyDescent="0.25">
      <c r="A77" s="26">
        <v>57</v>
      </c>
      <c r="B77" s="26">
        <v>631</v>
      </c>
      <c r="C77" s="26">
        <v>12099</v>
      </c>
      <c r="D77" s="26">
        <v>11539</v>
      </c>
      <c r="E77" s="26">
        <v>14203</v>
      </c>
      <c r="F77" s="26">
        <v>14792</v>
      </c>
      <c r="G77" s="27"/>
      <c r="H77" s="7"/>
      <c r="I77" s="28">
        <f t="shared" si="1"/>
        <v>-2104</v>
      </c>
      <c r="J77" s="27">
        <f t="shared" si="1"/>
        <v>-3253</v>
      </c>
      <c r="K77" s="7"/>
      <c r="L77" s="124">
        <f t="shared" si="2"/>
        <v>0.53182306999775086</v>
      </c>
      <c r="M77" s="27">
        <f t="shared" ca="1" si="3"/>
        <v>3.7026088167909968E-6</v>
      </c>
      <c r="N77" s="44"/>
      <c r="O77" s="44"/>
      <c r="P77" s="7"/>
      <c r="Q77" s="28">
        <f t="shared" ca="1" si="4"/>
        <v>-2046.7267569055123</v>
      </c>
      <c r="R77" s="27">
        <f t="shared" ca="1" si="5"/>
        <v>-3264.9545630343155</v>
      </c>
      <c r="S77" s="7"/>
      <c r="T77" s="28">
        <f t="shared" ca="1" si="6"/>
        <v>0.52959647059090631</v>
      </c>
      <c r="U77" s="27">
        <f t="shared" ca="1" si="7"/>
        <v>-0.84575593043092756</v>
      </c>
      <c r="V77" s="7"/>
      <c r="W77" s="28">
        <f t="shared" ca="1" si="8"/>
        <v>0.53374728641405933</v>
      </c>
      <c r="X77" s="27">
        <f t="shared" ca="1" si="11"/>
        <v>320.01772887598941</v>
      </c>
      <c r="Y77" s="7"/>
      <c r="Z77" s="28">
        <f t="shared" si="12"/>
        <v>320.18399999999991</v>
      </c>
      <c r="AA77" s="27">
        <f t="shared" si="9"/>
        <v>5.5882650122055226</v>
      </c>
      <c r="AB77" s="7"/>
      <c r="AC77" s="28">
        <f t="shared" ca="1" si="0"/>
        <v>-0.16627112401050681</v>
      </c>
      <c r="AD77" s="27">
        <f t="shared" ca="1" si="10"/>
        <v>0.22539158350446087</v>
      </c>
      <c r="AE77" s="7">
        <v>92</v>
      </c>
    </row>
    <row r="78" spans="1:31" s="26" customFormat="1" x14ac:dyDescent="0.25">
      <c r="A78" s="26">
        <v>58</v>
      </c>
      <c r="B78" s="26">
        <v>632</v>
      </c>
      <c r="C78" s="26">
        <v>12267</v>
      </c>
      <c r="D78" s="26">
        <v>11437</v>
      </c>
      <c r="E78" s="26">
        <v>14032</v>
      </c>
      <c r="F78" s="26">
        <v>14876</v>
      </c>
      <c r="G78" s="27"/>
      <c r="H78" s="7"/>
      <c r="I78" s="28">
        <f t="shared" si="1"/>
        <v>-1765</v>
      </c>
      <c r="J78" s="27">
        <f t="shared" si="1"/>
        <v>-3439</v>
      </c>
      <c r="K78" s="7"/>
      <c r="L78" s="124">
        <f t="shared" si="2"/>
        <v>0.44502816252692468</v>
      </c>
      <c r="M78" s="27">
        <f t="shared" ca="1" si="3"/>
        <v>1.5300301735500366E-6</v>
      </c>
      <c r="N78" s="44"/>
      <c r="O78" s="44"/>
      <c r="P78" s="7"/>
      <c r="Q78" s="28">
        <f t="shared" ca="1" si="4"/>
        <v>-1707.7267569055123</v>
      </c>
      <c r="R78" s="27">
        <f t="shared" ca="1" si="5"/>
        <v>-3450.9545630343155</v>
      </c>
      <c r="S78" s="7"/>
      <c r="T78" s="28">
        <f t="shared" ca="1" si="6"/>
        <v>0.4418792396881564</v>
      </c>
      <c r="U78" s="27">
        <f t="shared" ca="1" si="7"/>
        <v>-0.89393749008912826</v>
      </c>
      <c r="V78" s="7"/>
      <c r="W78" s="28">
        <f t="shared" ca="1" si="8"/>
        <v>0.44626510641148454</v>
      </c>
      <c r="X78" s="27">
        <f t="shared" ca="1" si="11"/>
        <v>325.74434180328319</v>
      </c>
      <c r="Y78" s="7"/>
      <c r="Z78" s="28">
        <f t="shared" si="12"/>
        <v>325.8719999999999</v>
      </c>
      <c r="AA78" s="27">
        <f t="shared" si="9"/>
        <v>5.6875393400589598</v>
      </c>
      <c r="AB78" s="7"/>
      <c r="AC78" s="28">
        <f t="shared" ca="1" si="0"/>
        <v>-0.12765819671670897</v>
      </c>
      <c r="AD78" s="27">
        <f t="shared" ca="1" si="10"/>
        <v>5.7248032000643434E-2</v>
      </c>
      <c r="AE78" s="7">
        <v>91</v>
      </c>
    </row>
    <row r="79" spans="1:31" s="26" customFormat="1" x14ac:dyDescent="0.25">
      <c r="A79" s="26">
        <v>59</v>
      </c>
      <c r="B79" s="26">
        <v>638</v>
      </c>
      <c r="C79" s="26">
        <v>12458</v>
      </c>
      <c r="D79" s="26">
        <v>11366</v>
      </c>
      <c r="E79" s="26">
        <v>13867</v>
      </c>
      <c r="F79" s="26">
        <v>14972</v>
      </c>
      <c r="G79" s="27"/>
      <c r="H79" s="7"/>
      <c r="I79" s="28">
        <f t="shared" si="1"/>
        <v>-1409</v>
      </c>
      <c r="J79" s="27">
        <f t="shared" si="1"/>
        <v>-3606</v>
      </c>
      <c r="K79" s="7"/>
      <c r="L79" s="124">
        <f t="shared" si="2"/>
        <v>0.35296639285773873</v>
      </c>
      <c r="M79" s="27">
        <f t="shared" ca="1" si="3"/>
        <v>1.942018922403366E-6</v>
      </c>
      <c r="N79" s="44"/>
      <c r="O79" s="44"/>
      <c r="P79" s="7"/>
      <c r="Q79" s="28">
        <f t="shared" ca="1" si="4"/>
        <v>-1351.7267569055123</v>
      </c>
      <c r="R79" s="27">
        <f t="shared" ca="1" si="5"/>
        <v>-3617.9545630343155</v>
      </c>
      <c r="S79" s="7"/>
      <c r="T79" s="28">
        <f t="shared" ca="1" si="6"/>
        <v>0.34976320959559309</v>
      </c>
      <c r="U79" s="27">
        <f t="shared" ca="1" si="7"/>
        <v>-0.93719727752417947</v>
      </c>
      <c r="V79" s="7"/>
      <c r="W79" s="28">
        <f t="shared" ca="1" si="8"/>
        <v>0.35435995624790201</v>
      </c>
      <c r="X79" s="27">
        <f t="shared" ca="1" si="11"/>
        <v>331.56139428886706</v>
      </c>
      <c r="Y79" s="7"/>
      <c r="Z79" s="28">
        <f t="shared" si="12"/>
        <v>331.61399999999992</v>
      </c>
      <c r="AA79" s="27">
        <f t="shared" si="9"/>
        <v>5.7877561457084745</v>
      </c>
      <c r="AB79" s="7"/>
      <c r="AC79" s="28">
        <f t="shared" ca="1" si="0"/>
        <v>-5.2605711132855504E-2</v>
      </c>
      <c r="AD79" s="27">
        <f t="shared" ca="1" si="10"/>
        <v>-3.954896328571067E-2</v>
      </c>
      <c r="AE79" s="7">
        <v>90</v>
      </c>
    </row>
    <row r="80" spans="1:31" s="26" customFormat="1" x14ac:dyDescent="0.25">
      <c r="A80" s="26">
        <v>60</v>
      </c>
      <c r="B80" s="26">
        <v>628</v>
      </c>
      <c r="C80" s="26">
        <v>12637</v>
      </c>
      <c r="D80" s="26">
        <v>11311</v>
      </c>
      <c r="E80" s="26">
        <v>13686</v>
      </c>
      <c r="F80" s="26">
        <v>15031</v>
      </c>
      <c r="G80" s="27"/>
      <c r="H80" s="7"/>
      <c r="I80" s="28">
        <f t="shared" si="1"/>
        <v>-1049</v>
      </c>
      <c r="J80" s="27">
        <f t="shared" si="1"/>
        <v>-3720</v>
      </c>
      <c r="K80" s="7"/>
      <c r="L80" s="124">
        <f t="shared" si="2"/>
        <v>0.25888305078868257</v>
      </c>
      <c r="M80" s="27">
        <f t="shared" ca="1" si="3"/>
        <v>6.0982046841076223E-6</v>
      </c>
      <c r="N80" s="44"/>
      <c r="O80" s="44"/>
      <c r="P80" s="7"/>
      <c r="Q80" s="28">
        <f t="shared" ca="1" si="4"/>
        <v>-991.72675690551227</v>
      </c>
      <c r="R80" s="27">
        <f t="shared" ca="1" si="5"/>
        <v>-3731.9545630343155</v>
      </c>
      <c r="S80" s="7"/>
      <c r="T80" s="28">
        <f t="shared" ca="1" si="6"/>
        <v>0.25661216792895608</v>
      </c>
      <c r="U80" s="27">
        <f t="shared" ca="1" si="7"/>
        <v>-0.96672791086307663</v>
      </c>
      <c r="V80" s="7"/>
      <c r="W80" s="28">
        <f t="shared" ca="1" si="8"/>
        <v>0.26135250511790342</v>
      </c>
      <c r="X80" s="27">
        <f t="shared" ca="1" si="11"/>
        <v>337.14516989809681</v>
      </c>
      <c r="Y80" s="7"/>
      <c r="Z80" s="28">
        <f t="shared" si="12"/>
        <v>337.26599999999991</v>
      </c>
      <c r="AA80" s="27">
        <f t="shared" si="9"/>
        <v>5.8864021550311945</v>
      </c>
      <c r="AB80" s="7"/>
      <c r="AC80" s="28">
        <f t="shared" ca="1" si="0"/>
        <v>-0.12083010190309551</v>
      </c>
      <c r="AD80" s="27">
        <f t="shared" ca="1" si="10"/>
        <v>-7.2388253075644116E-2</v>
      </c>
      <c r="AE80" s="7">
        <v>89</v>
      </c>
    </row>
    <row r="81" spans="1:31" s="26" customFormat="1" x14ac:dyDescent="0.25">
      <c r="A81" s="26">
        <v>61</v>
      </c>
      <c r="B81" s="26">
        <v>634</v>
      </c>
      <c r="C81" s="26">
        <v>12813</v>
      </c>
      <c r="D81" s="26">
        <v>11260</v>
      </c>
      <c r="E81" s="26">
        <v>13488</v>
      </c>
      <c r="F81" s="26">
        <v>15065</v>
      </c>
      <c r="G81" s="27"/>
      <c r="H81" s="7"/>
      <c r="I81" s="28">
        <f t="shared" si="1"/>
        <v>-675</v>
      </c>
      <c r="J81" s="27">
        <f t="shared" si="1"/>
        <v>-3805</v>
      </c>
      <c r="K81" s="7"/>
      <c r="L81" s="124">
        <f t="shared" si="2"/>
        <v>0.16135024703323364</v>
      </c>
      <c r="M81" s="27">
        <f t="shared" ca="1" si="3"/>
        <v>1.1124966720338492E-5</v>
      </c>
      <c r="N81" s="44"/>
      <c r="O81" s="44"/>
      <c r="P81" s="7"/>
      <c r="Q81" s="28">
        <f t="shared" ca="1" si="4"/>
        <v>-617.72675690551227</v>
      </c>
      <c r="R81" s="27">
        <f t="shared" ca="1" si="5"/>
        <v>-3816.9545630343155</v>
      </c>
      <c r="S81" s="7"/>
      <c r="T81" s="28">
        <f t="shared" ca="1" si="6"/>
        <v>0.15983858575306095</v>
      </c>
      <c r="U81" s="27">
        <f t="shared" ca="1" si="7"/>
        <v>-0.9887463655455877</v>
      </c>
      <c r="V81" s="7"/>
      <c r="W81" s="28">
        <f t="shared" ca="1" si="8"/>
        <v>0.16468565806042931</v>
      </c>
      <c r="X81" s="27">
        <f t="shared" ca="1" si="11"/>
        <v>342.81692325989138</v>
      </c>
      <c r="Y81" s="7"/>
      <c r="Z81" s="28">
        <f t="shared" si="12"/>
        <v>342.97199999999992</v>
      </c>
      <c r="AA81" s="27">
        <f t="shared" si="9"/>
        <v>5.9859906421499902</v>
      </c>
      <c r="AB81" s="7"/>
      <c r="AC81" s="28">
        <f t="shared" ca="1" si="0"/>
        <v>-0.15507674010854089</v>
      </c>
      <c r="AD81" s="27">
        <f t="shared" ca="1" si="10"/>
        <v>2.6915809541264935E-2</v>
      </c>
      <c r="AE81" s="7">
        <v>88</v>
      </c>
    </row>
    <row r="82" spans="1:31" s="26" customFormat="1" x14ac:dyDescent="0.25">
      <c r="A82" s="26">
        <v>62</v>
      </c>
      <c r="B82" s="26">
        <v>626</v>
      </c>
      <c r="C82" s="26">
        <v>13014</v>
      </c>
      <c r="D82" s="26">
        <v>11244</v>
      </c>
      <c r="E82" s="26">
        <v>13309</v>
      </c>
      <c r="F82" s="26">
        <v>15100</v>
      </c>
      <c r="G82" s="27"/>
      <c r="H82" s="7"/>
      <c r="I82" s="28">
        <f t="shared" si="1"/>
        <v>-295</v>
      </c>
      <c r="J82" s="27">
        <f t="shared" si="1"/>
        <v>-3856</v>
      </c>
      <c r="K82" s="7"/>
      <c r="L82" s="124">
        <f t="shared" si="2"/>
        <v>6.3475328818175761E-2</v>
      </c>
      <c r="M82" s="27">
        <f t="shared" ca="1" si="3"/>
        <v>8.6894504106926966E-6</v>
      </c>
      <c r="N82" s="44"/>
      <c r="O82" s="44"/>
      <c r="P82" s="7"/>
      <c r="Q82" s="28">
        <f t="shared" ca="1" si="4"/>
        <v>-237.72675690551233</v>
      </c>
      <c r="R82" s="27">
        <f t="shared" ca="1" si="5"/>
        <v>-3867.9545630343155</v>
      </c>
      <c r="S82" s="7"/>
      <c r="T82" s="28">
        <f t="shared" ca="1" si="6"/>
        <v>6.15124862160552E-2</v>
      </c>
      <c r="U82" s="27">
        <f t="shared" ca="1" si="7"/>
        <v>-1.0019574383550944</v>
      </c>
      <c r="V82" s="7"/>
      <c r="W82" s="28">
        <f t="shared" ca="1" si="8"/>
        <v>6.6423116193596976E-2</v>
      </c>
      <c r="X82" s="27">
        <f t="shared" ca="1" si="11"/>
        <v>348.48052302635347</v>
      </c>
      <c r="Y82" s="7"/>
      <c r="Z82" s="28">
        <f t="shared" si="12"/>
        <v>348.60599999999994</v>
      </c>
      <c r="AA82" s="27">
        <f t="shared" si="9"/>
        <v>6.0843224922073507</v>
      </c>
      <c r="AB82" s="7"/>
      <c r="AC82" s="28">
        <f t="shared" ca="1" si="0"/>
        <v>-0.12547697364647092</v>
      </c>
      <c r="AD82" s="27">
        <f t="shared" ca="1" si="10"/>
        <v>-4.6603091396832497E-2</v>
      </c>
      <c r="AE82" s="7">
        <v>87</v>
      </c>
    </row>
    <row r="83" spans="1:31" s="26" customFormat="1" x14ac:dyDescent="0.25">
      <c r="A83" s="26">
        <v>63</v>
      </c>
      <c r="B83" s="26">
        <v>604</v>
      </c>
      <c r="C83" s="26">
        <v>13192</v>
      </c>
      <c r="D83" s="26">
        <v>11242</v>
      </c>
      <c r="E83" s="26">
        <v>13124</v>
      </c>
      <c r="F83" s="26">
        <v>15099</v>
      </c>
      <c r="G83" s="27"/>
      <c r="H83" s="7"/>
      <c r="I83" s="28">
        <f t="shared" si="1"/>
        <v>68</v>
      </c>
      <c r="J83" s="27">
        <f t="shared" si="1"/>
        <v>-3857</v>
      </c>
      <c r="K83" s="7"/>
      <c r="L83" s="124">
        <f t="shared" si="2"/>
        <v>-3.1551494052288721E-2</v>
      </c>
      <c r="M83" s="27">
        <f t="shared" ca="1" si="3"/>
        <v>1.638186402636875E-5</v>
      </c>
      <c r="N83" s="44"/>
      <c r="O83" s="44"/>
      <c r="P83" s="7"/>
      <c r="Q83" s="28">
        <f t="shared" ca="1" si="4"/>
        <v>125.27324309448767</v>
      </c>
      <c r="R83" s="27">
        <f t="shared" ca="1" si="5"/>
        <v>-3868.9545630343155</v>
      </c>
      <c r="S83" s="7"/>
      <c r="T83" s="28">
        <f t="shared" ca="1" si="6"/>
        <v>-3.2414814131137143E-2</v>
      </c>
      <c r="U83" s="27">
        <f t="shared" ca="1" si="7"/>
        <v>-1.002216478998418</v>
      </c>
      <c r="V83" s="7"/>
      <c r="W83" s="28">
        <f t="shared" ca="1" si="8"/>
        <v>-2.7504042505158262E-2</v>
      </c>
      <c r="X83" s="27">
        <f t="shared" ca="1" si="11"/>
        <v>353.84528841743918</v>
      </c>
      <c r="Y83" s="7"/>
      <c r="Z83" s="28">
        <f t="shared" si="12"/>
        <v>354.04199999999992</v>
      </c>
      <c r="AA83" s="27">
        <f t="shared" si="9"/>
        <v>6.1791985903457629</v>
      </c>
      <c r="AB83" s="7"/>
      <c r="AC83" s="28">
        <f t="shared" ca="1" si="0"/>
        <v>-0.19671158256073795</v>
      </c>
      <c r="AD83" s="27">
        <f t="shared" ca="1" si="10"/>
        <v>1.5805032113462403E-2</v>
      </c>
      <c r="AE83" s="7">
        <v>86</v>
      </c>
    </row>
    <row r="84" spans="1:31" s="26" customFormat="1" x14ac:dyDescent="0.25">
      <c r="A84" s="26">
        <v>64</v>
      </c>
      <c r="B84" s="26">
        <v>615</v>
      </c>
      <c r="C84" s="26">
        <v>13375</v>
      </c>
      <c r="D84" s="26">
        <v>11255</v>
      </c>
      <c r="E84" s="26">
        <v>12940</v>
      </c>
      <c r="F84" s="26">
        <v>15079</v>
      </c>
      <c r="G84" s="27"/>
      <c r="H84" s="7"/>
      <c r="I84" s="28">
        <f t="shared" si="1"/>
        <v>435</v>
      </c>
      <c r="J84" s="27">
        <f t="shared" si="1"/>
        <v>-3824</v>
      </c>
      <c r="K84" s="7"/>
      <c r="L84" s="124">
        <f t="shared" si="2"/>
        <v>-0.12801148226388609</v>
      </c>
      <c r="M84" s="27">
        <f t="shared" ca="1" si="3"/>
        <v>3.0273085163989819E-5</v>
      </c>
      <c r="N84" s="44"/>
      <c r="O84" s="44"/>
      <c r="P84" s="7"/>
      <c r="Q84" s="28">
        <f t="shared" ca="1" si="4"/>
        <v>492.27324309448767</v>
      </c>
      <c r="R84" s="27">
        <f t="shared" ca="1" si="5"/>
        <v>-3835.9545630343155</v>
      </c>
      <c r="S84" s="7"/>
      <c r="T84" s="28">
        <f t="shared" ca="1" si="6"/>
        <v>-0.12737712605240323</v>
      </c>
      <c r="U84" s="27">
        <f t="shared" ca="1" si="7"/>
        <v>-0.9936681377687373</v>
      </c>
      <c r="V84" s="7"/>
      <c r="W84" s="28">
        <f t="shared" ca="1" si="8"/>
        <v>-0.12250938401285587</v>
      </c>
      <c r="X84" s="27">
        <f ca="1">IF(MOD(ATAN2(U84,W84)*180/PI()-$J$9+360,360)&lt;355,MOD(ATAN2(U84,W84)*180/PI()-$J$9+360,360)+360,MOD(ATAN2(U84,W84)*180/PI()-$J$9+360,360))</f>
        <v>359.30183247014054</v>
      </c>
      <c r="Y84" s="7"/>
      <c r="Z84" s="28">
        <f t="shared" si="12"/>
        <v>359.57699999999994</v>
      </c>
      <c r="AA84" s="27">
        <f t="shared" si="9"/>
        <v>6.2758025644436497</v>
      </c>
      <c r="AB84" s="7"/>
      <c r="AC84" s="28">
        <f t="shared" ref="AC84:AC147" ca="1" si="13">X84-Z84</f>
        <v>-0.27516752985940229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13334</v>
      </c>
      <c r="D85" s="26">
        <v>11211</v>
      </c>
      <c r="E85" s="26">
        <v>12890</v>
      </c>
      <c r="F85" s="26">
        <v>15027</v>
      </c>
      <c r="G85" s="27"/>
      <c r="H85" s="7"/>
      <c r="I85" s="28">
        <f t="shared" ref="I85:J148" si="14">C85-E85</f>
        <v>444</v>
      </c>
      <c r="J85" s="27">
        <f t="shared" si="14"/>
        <v>-3816</v>
      </c>
      <c r="K85" s="7"/>
      <c r="L85" s="124">
        <f>$O$3*SIN(2*PI()/$O$4*($Z85+$O$5))+$O$6</f>
        <v>-0.1282658141236904</v>
      </c>
      <c r="M85" s="27">
        <f t="shared" ref="M85:M148" ca="1" si="15">(W85-L85)^2</f>
        <v>1.1679108687145216E-5</v>
      </c>
      <c r="N85" s="44"/>
      <c r="O85" s="44"/>
      <c r="P85" s="7"/>
      <c r="Q85" s="28">
        <f t="shared" ref="Q85:Q148" ca="1" si="16">I85-$J$4</f>
        <v>501.27324309448767</v>
      </c>
      <c r="R85" s="27">
        <f t="shared" ref="R85:R148" ca="1" si="17">J85-$J$3</f>
        <v>-3827.9545630343155</v>
      </c>
      <c r="S85" s="7"/>
      <c r="T85" s="28">
        <f t="shared" ref="T85:T148" ca="1" si="18">Q85/$J$7</f>
        <v>-0.12970590209406915</v>
      </c>
      <c r="U85" s="27">
        <f t="shared" ref="U85:U148" ca="1" si="19">R85/$J$6</f>
        <v>-0.99159581262214802</v>
      </c>
      <c r="V85" s="7"/>
      <c r="W85" s="28">
        <f t="shared" ref="W85:W148" ca="1" si="20">(T85-U85*SIN(-$J$11*PI()/180))/(COS(-$J$11*PI()/180))</f>
        <v>-0.12484834302840002</v>
      </c>
      <c r="X85" s="27">
        <f ca="1">IF(MOD(ATAN2(U85,W85)*180/PI()-$J$9+360,360)&lt;355,MOD(ATAN2(U85,W85)*180/PI()-$J$9+360,360)+360,MOD(ATAN2(U85,W85)*180/PI()-$J$9+360,360))</f>
        <v>359.44945190467445</v>
      </c>
      <c r="Y85" s="7"/>
      <c r="Z85" s="28">
        <f t="shared" si="12"/>
        <v>359.57699999999994</v>
      </c>
      <c r="AA85" s="27">
        <f t="shared" ref="AA85:AA148" si="21">Z85*PI()/180</f>
        <v>6.2758025644436497</v>
      </c>
      <c r="AB85" s="7"/>
      <c r="AC85" s="28">
        <f t="shared" ca="1" si="13"/>
        <v>-0.12754809532549416</v>
      </c>
      <c r="AD85" s="27"/>
      <c r="AE85" s="7"/>
    </row>
    <row r="86" spans="1:31" s="26" customFormat="1" x14ac:dyDescent="0.25">
      <c r="A86" s="26">
        <v>1</v>
      </c>
      <c r="B86" s="26">
        <v>-590</v>
      </c>
      <c r="C86" s="26">
        <v>13150</v>
      </c>
      <c r="D86" s="26">
        <v>11193</v>
      </c>
      <c r="E86" s="26">
        <v>13066</v>
      </c>
      <c r="F86" s="26">
        <v>15042</v>
      </c>
      <c r="G86" s="27"/>
      <c r="H86" s="7"/>
      <c r="I86" s="28">
        <f t="shared" si="14"/>
        <v>84</v>
      </c>
      <c r="J86" s="27">
        <f t="shared" si="14"/>
        <v>-3849</v>
      </c>
      <c r="K86" s="7"/>
      <c r="L86" s="124">
        <f t="shared" ref="L86:L149" si="22">$O$3*SIN(2*PI()/$O$4*($Z86+$O$5))+$O$6</f>
        <v>-3.6061065472227281E-2</v>
      </c>
      <c r="M86" s="27">
        <f t="shared" ca="1" si="15"/>
        <v>1.9419639019920558E-5</v>
      </c>
      <c r="N86" s="44"/>
      <c r="O86" s="44"/>
      <c r="P86" s="7"/>
      <c r="Q86" s="28">
        <f t="shared" ca="1" si="16"/>
        <v>141.27324309448767</v>
      </c>
      <c r="R86" s="27">
        <f t="shared" ca="1" si="17"/>
        <v>-3860.9545630343155</v>
      </c>
      <c r="S86" s="7"/>
      <c r="T86" s="28">
        <f t="shared" ca="1" si="18"/>
        <v>-3.6554860427432119E-2</v>
      </c>
      <c r="U86" s="27">
        <f t="shared" ca="1" si="19"/>
        <v>-1.0001441538518288</v>
      </c>
      <c r="V86" s="7"/>
      <c r="W86" s="28">
        <f t="shared" ca="1" si="20"/>
        <v>-3.1654293522157644E-2</v>
      </c>
      <c r="X86" s="27">
        <f ca="1">MOD(ATAN2(U86,W86)*180/PI()-$J$9+360,360)</f>
        <v>354.08609344955266</v>
      </c>
      <c r="Y86" s="7"/>
      <c r="Z86" s="28">
        <f t="shared" ref="Z86:Z149" si="23">360/40000*B86+Z85</f>
        <v>354.26699999999994</v>
      </c>
      <c r="AA86" s="27">
        <f t="shared" si="21"/>
        <v>6.1831255811627504</v>
      </c>
      <c r="AB86" s="7"/>
      <c r="AC86" s="28">
        <f t="shared" ca="1" si="13"/>
        <v>-0.18090655044727555</v>
      </c>
      <c r="AD86" s="27"/>
      <c r="AE86" s="7"/>
    </row>
    <row r="87" spans="1:31" s="26" customFormat="1" x14ac:dyDescent="0.25">
      <c r="A87" s="26">
        <v>2</v>
      </c>
      <c r="B87" s="26">
        <v>-606</v>
      </c>
      <c r="C87" s="26">
        <v>12969</v>
      </c>
      <c r="D87" s="26">
        <v>11200</v>
      </c>
      <c r="E87" s="26">
        <v>13252</v>
      </c>
      <c r="F87" s="26">
        <v>15037</v>
      </c>
      <c r="G87" s="27"/>
      <c r="H87" s="7"/>
      <c r="I87" s="28">
        <f t="shared" si="14"/>
        <v>-283</v>
      </c>
      <c r="J87" s="27">
        <f t="shared" si="14"/>
        <v>-3837</v>
      </c>
      <c r="K87" s="7"/>
      <c r="L87" s="124">
        <f t="shared" si="22"/>
        <v>5.8959486622297289E-2</v>
      </c>
      <c r="M87" s="27">
        <f t="shared" ca="1" si="15"/>
        <v>1.878736501050225E-5</v>
      </c>
      <c r="N87" s="44"/>
      <c r="O87" s="44"/>
      <c r="P87" s="7"/>
      <c r="Q87" s="28">
        <f t="shared" ca="1" si="16"/>
        <v>-225.72675690551233</v>
      </c>
      <c r="R87" s="27">
        <f t="shared" ca="1" si="17"/>
        <v>-3848.9545630343155</v>
      </c>
      <c r="S87" s="7"/>
      <c r="T87" s="28">
        <f t="shared" ca="1" si="18"/>
        <v>5.8407451493833966E-2</v>
      </c>
      <c r="U87" s="27">
        <f t="shared" ca="1" si="19"/>
        <v>-0.99703566613194483</v>
      </c>
      <c r="V87" s="7"/>
      <c r="W87" s="28">
        <f t="shared" ca="1" si="20"/>
        <v>6.3293926033628614E-2</v>
      </c>
      <c r="X87" s="27">
        <f ca="1">MOD(ATAN2(U87,W87)*180/PI()-$J$9+360,360)</f>
        <v>348.64091993495663</v>
      </c>
      <c r="Y87" s="7"/>
      <c r="Z87" s="28">
        <f t="shared" si="23"/>
        <v>348.81299999999993</v>
      </c>
      <c r="AA87" s="27">
        <f t="shared" si="21"/>
        <v>6.0879353237589786</v>
      </c>
      <c r="AB87" s="7"/>
      <c r="AC87" s="28">
        <f t="shared" ca="1" si="13"/>
        <v>-0.17208006504330342</v>
      </c>
      <c r="AD87" s="27"/>
      <c r="AE87" s="7"/>
    </row>
    <row r="88" spans="1:31" s="26" customFormat="1" x14ac:dyDescent="0.25">
      <c r="A88" s="26">
        <v>3</v>
      </c>
      <c r="B88" s="26">
        <v>-634</v>
      </c>
      <c r="C88" s="26">
        <v>12782</v>
      </c>
      <c r="D88" s="26">
        <v>11222</v>
      </c>
      <c r="E88" s="26">
        <v>13444</v>
      </c>
      <c r="F88" s="26">
        <v>15015</v>
      </c>
      <c r="G88" s="27"/>
      <c r="H88" s="7"/>
      <c r="I88" s="28">
        <f t="shared" si="14"/>
        <v>-662</v>
      </c>
      <c r="J88" s="27">
        <f t="shared" si="14"/>
        <v>-3793</v>
      </c>
      <c r="K88" s="7"/>
      <c r="L88" s="124">
        <f t="shared" si="22"/>
        <v>0.15778522366913719</v>
      </c>
      <c r="M88" s="27">
        <f t="shared" ca="1" si="15"/>
        <v>1.2400073918795465E-5</v>
      </c>
      <c r="N88" s="44"/>
      <c r="O88" s="44"/>
      <c r="P88" s="7"/>
      <c r="Q88" s="28">
        <f t="shared" ca="1" si="16"/>
        <v>-604.72675690551227</v>
      </c>
      <c r="R88" s="27">
        <f t="shared" ca="1" si="17"/>
        <v>-3804.9545630343155</v>
      </c>
      <c r="S88" s="7"/>
      <c r="T88" s="28">
        <f t="shared" ca="1" si="18"/>
        <v>0.15647479813732126</v>
      </c>
      <c r="U88" s="27">
        <f t="shared" ca="1" si="19"/>
        <v>-0.98563787782570378</v>
      </c>
      <c r="V88" s="7"/>
      <c r="W88" s="28">
        <f t="shared" ca="1" si="20"/>
        <v>0.16130659753721702</v>
      </c>
      <c r="X88" s="27">
        <f t="shared" ref="X88:X148" ca="1" si="24">MOD(ATAN2(U88,W88)*180/PI()-$J$9+360,360)</f>
        <v>342.97883906943264</v>
      </c>
      <c r="Y88" s="7"/>
      <c r="Z88" s="28">
        <f t="shared" si="23"/>
        <v>343.10699999999991</v>
      </c>
      <c r="AA88" s="27">
        <f t="shared" si="21"/>
        <v>5.988346836640182</v>
      </c>
      <c r="AB88" s="7"/>
      <c r="AC88" s="28">
        <f t="shared" ca="1" si="13"/>
        <v>-0.12816093056727595</v>
      </c>
      <c r="AD88" s="27"/>
      <c r="AE88" s="7"/>
    </row>
    <row r="89" spans="1:31" s="26" customFormat="1" x14ac:dyDescent="0.25">
      <c r="A89" s="26">
        <v>4</v>
      </c>
      <c r="B89" s="26">
        <v>-628</v>
      </c>
      <c r="C89" s="26">
        <v>12591</v>
      </c>
      <c r="D89" s="26">
        <v>11264</v>
      </c>
      <c r="E89" s="26">
        <v>13630</v>
      </c>
      <c r="F89" s="26">
        <v>14977</v>
      </c>
      <c r="G89" s="27"/>
      <c r="H89" s="7"/>
      <c r="I89" s="28">
        <f t="shared" si="14"/>
        <v>-1039</v>
      </c>
      <c r="J89" s="27">
        <f t="shared" si="14"/>
        <v>-3713</v>
      </c>
      <c r="K89" s="7"/>
      <c r="L89" s="124">
        <f t="shared" si="22"/>
        <v>0.25413727857174301</v>
      </c>
      <c r="M89" s="27">
        <f t="shared" ca="1" si="15"/>
        <v>2.1333137067953495E-5</v>
      </c>
      <c r="N89" s="44"/>
      <c r="O89" s="44"/>
      <c r="P89" s="7"/>
      <c r="Q89" s="28">
        <f t="shared" ca="1" si="16"/>
        <v>-981.72675690551227</v>
      </c>
      <c r="R89" s="27">
        <f t="shared" ca="1" si="17"/>
        <v>-3724.9545630343155</v>
      </c>
      <c r="S89" s="7"/>
      <c r="T89" s="28">
        <f t="shared" ca="1" si="18"/>
        <v>0.2540246389937717</v>
      </c>
      <c r="U89" s="27">
        <f t="shared" ca="1" si="19"/>
        <v>-0.96491462635981107</v>
      </c>
      <c r="V89" s="7"/>
      <c r="W89" s="28">
        <f t="shared" ca="1" si="20"/>
        <v>0.25875605947886055</v>
      </c>
      <c r="X89" s="27">
        <f t="shared" ca="1" si="24"/>
        <v>337.26178164502119</v>
      </c>
      <c r="Y89" s="7"/>
      <c r="Z89" s="28">
        <f t="shared" si="23"/>
        <v>337.45499999999993</v>
      </c>
      <c r="AA89" s="27">
        <f t="shared" si="21"/>
        <v>5.8897008273174629</v>
      </c>
      <c r="AB89" s="7"/>
      <c r="AC89" s="28">
        <f t="shared" ca="1" si="13"/>
        <v>-0.19321835497873963</v>
      </c>
      <c r="AD89" s="27"/>
      <c r="AE89" s="7"/>
    </row>
    <row r="90" spans="1:31" s="26" customFormat="1" x14ac:dyDescent="0.25">
      <c r="A90" s="26">
        <v>5</v>
      </c>
      <c r="B90" s="26">
        <v>-633</v>
      </c>
      <c r="C90" s="26">
        <v>12413</v>
      </c>
      <c r="D90" s="26">
        <v>11325</v>
      </c>
      <c r="E90" s="26">
        <v>13810</v>
      </c>
      <c r="F90" s="26">
        <v>14919</v>
      </c>
      <c r="G90" s="27"/>
      <c r="H90" s="7"/>
      <c r="I90" s="28">
        <f t="shared" si="14"/>
        <v>-1397</v>
      </c>
      <c r="J90" s="27">
        <f t="shared" si="14"/>
        <v>-3594</v>
      </c>
      <c r="K90" s="7"/>
      <c r="L90" s="124">
        <f t="shared" si="22"/>
        <v>0.34875311708740331</v>
      </c>
      <c r="M90" s="27">
        <f t="shared" ca="1" si="15"/>
        <v>6.1828545034590084E-6</v>
      </c>
      <c r="N90" s="44"/>
      <c r="O90" s="44"/>
      <c r="P90" s="7"/>
      <c r="Q90" s="28">
        <f t="shared" ca="1" si="16"/>
        <v>-1339.7267569055123</v>
      </c>
      <c r="R90" s="27">
        <f t="shared" ca="1" si="17"/>
        <v>-3605.9545630343155</v>
      </c>
      <c r="S90" s="7"/>
      <c r="T90" s="28">
        <f t="shared" ca="1" si="18"/>
        <v>0.34665817487337186</v>
      </c>
      <c r="U90" s="27">
        <f t="shared" ca="1" si="19"/>
        <v>-0.93408878980429555</v>
      </c>
      <c r="V90" s="7"/>
      <c r="W90" s="28">
        <f t="shared" ca="1" si="20"/>
        <v>0.35123965172489763</v>
      </c>
      <c r="X90" s="27">
        <f t="shared" ca="1" si="24"/>
        <v>331.66584532558136</v>
      </c>
      <c r="Y90" s="7"/>
      <c r="Z90" s="28">
        <f t="shared" si="23"/>
        <v>331.75799999999992</v>
      </c>
      <c r="AA90" s="27">
        <f t="shared" si="21"/>
        <v>5.790269419831346</v>
      </c>
      <c r="AB90" s="7"/>
      <c r="AC90" s="28">
        <f t="shared" ca="1" si="13"/>
        <v>-9.2154674418566174E-2</v>
      </c>
      <c r="AD90" s="27"/>
      <c r="AE90" s="7"/>
    </row>
    <row r="91" spans="1:31" s="26" customFormat="1" x14ac:dyDescent="0.25">
      <c r="A91" s="26">
        <v>6</v>
      </c>
      <c r="B91" s="26">
        <v>-630</v>
      </c>
      <c r="C91" s="26">
        <v>12223</v>
      </c>
      <c r="D91" s="26">
        <v>11391</v>
      </c>
      <c r="E91" s="26">
        <v>13966</v>
      </c>
      <c r="F91" s="26">
        <v>14827</v>
      </c>
      <c r="G91" s="27"/>
      <c r="H91" s="7"/>
      <c r="I91" s="28">
        <f t="shared" si="14"/>
        <v>-1743</v>
      </c>
      <c r="J91" s="27">
        <f t="shared" si="14"/>
        <v>-3436</v>
      </c>
      <c r="K91" s="7"/>
      <c r="L91" s="124">
        <f t="shared" si="22"/>
        <v>0.43950069639382033</v>
      </c>
      <c r="M91" s="27">
        <f t="shared" ca="1" si="15"/>
        <v>1.1405596709164407E-6</v>
      </c>
      <c r="N91" s="44"/>
      <c r="O91" s="44"/>
      <c r="P91" s="7"/>
      <c r="Q91" s="28">
        <f t="shared" ca="1" si="16"/>
        <v>-1685.7267569055123</v>
      </c>
      <c r="R91" s="27">
        <f t="shared" ca="1" si="17"/>
        <v>-3447.9545630343155</v>
      </c>
      <c r="S91" s="7"/>
      <c r="T91" s="28">
        <f t="shared" ca="1" si="18"/>
        <v>0.43618667603075079</v>
      </c>
      <c r="U91" s="27">
        <f t="shared" ca="1" si="19"/>
        <v>-0.89316036815915723</v>
      </c>
      <c r="V91" s="7"/>
      <c r="W91" s="28">
        <f t="shared" ca="1" si="20"/>
        <v>0.44056866627678354</v>
      </c>
      <c r="X91" s="27">
        <f t="shared" ca="1" si="24"/>
        <v>326.01758983528384</v>
      </c>
      <c r="Y91" s="7"/>
      <c r="Z91" s="28">
        <f t="shared" si="23"/>
        <v>326.08799999999991</v>
      </c>
      <c r="AA91" s="27">
        <f t="shared" si="21"/>
        <v>5.6913092512432675</v>
      </c>
      <c r="AB91" s="7"/>
      <c r="AC91" s="28">
        <f t="shared" ca="1" si="13"/>
        <v>-7.0410164716065538E-2</v>
      </c>
      <c r="AD91" s="27"/>
      <c r="AE91" s="7"/>
    </row>
    <row r="92" spans="1:31" s="26" customFormat="1" x14ac:dyDescent="0.25">
      <c r="A92" s="26">
        <v>7</v>
      </c>
      <c r="B92" s="26">
        <v>-634</v>
      </c>
      <c r="C92" s="26">
        <v>12079</v>
      </c>
      <c r="D92" s="26">
        <v>11493</v>
      </c>
      <c r="E92" s="26">
        <v>14150</v>
      </c>
      <c r="F92" s="26">
        <v>14747</v>
      </c>
      <c r="G92" s="27"/>
      <c r="H92" s="7"/>
      <c r="I92" s="28">
        <f t="shared" si="14"/>
        <v>-2071</v>
      </c>
      <c r="J92" s="27">
        <f t="shared" si="14"/>
        <v>-3254</v>
      </c>
      <c r="K92" s="7"/>
      <c r="L92" s="124">
        <f t="shared" si="22"/>
        <v>0.52648012493408791</v>
      </c>
      <c r="M92" s="27">
        <f t="shared" ca="1" si="15"/>
        <v>1.6142138289012421E-6</v>
      </c>
      <c r="N92" s="44"/>
      <c r="O92" s="44"/>
      <c r="P92" s="7"/>
      <c r="Q92" s="28">
        <f t="shared" ca="1" si="16"/>
        <v>-2013.7267569055123</v>
      </c>
      <c r="R92" s="27">
        <f t="shared" ca="1" si="17"/>
        <v>-3265.9545630343155</v>
      </c>
      <c r="S92" s="7"/>
      <c r="T92" s="28">
        <f t="shared" ca="1" si="18"/>
        <v>0.52105762510479792</v>
      </c>
      <c r="U92" s="27">
        <f t="shared" ca="1" si="19"/>
        <v>-0.84601497107425117</v>
      </c>
      <c r="V92" s="7"/>
      <c r="W92" s="28">
        <f t="shared" ca="1" si="20"/>
        <v>0.52520960778390802</v>
      </c>
      <c r="X92" s="27">
        <f t="shared" ca="1" si="24"/>
        <v>320.44112045949385</v>
      </c>
      <c r="Y92" s="7"/>
      <c r="Z92" s="28">
        <f t="shared" si="23"/>
        <v>320.38199999999989</v>
      </c>
      <c r="AA92" s="27">
        <f t="shared" si="21"/>
        <v>5.5917207641244708</v>
      </c>
      <c r="AB92" s="7"/>
      <c r="AC92" s="28">
        <f t="shared" ca="1" si="13"/>
        <v>5.9120459493954058E-2</v>
      </c>
      <c r="AD92" s="27"/>
      <c r="AE92" s="7"/>
    </row>
    <row r="93" spans="1:31" s="26" customFormat="1" x14ac:dyDescent="0.25">
      <c r="A93" s="26">
        <v>8</v>
      </c>
      <c r="B93" s="26">
        <v>-625</v>
      </c>
      <c r="C93" s="26">
        <v>11917</v>
      </c>
      <c r="D93" s="26">
        <v>11599</v>
      </c>
      <c r="E93" s="26">
        <v>14300</v>
      </c>
      <c r="F93" s="26">
        <v>14638</v>
      </c>
      <c r="G93" s="27"/>
      <c r="H93" s="7"/>
      <c r="I93" s="28">
        <f t="shared" si="14"/>
        <v>-2383</v>
      </c>
      <c r="J93" s="27">
        <f t="shared" si="14"/>
        <v>-3039</v>
      </c>
      <c r="K93" s="7"/>
      <c r="L93" s="124">
        <f t="shared" si="22"/>
        <v>0.60712083112935755</v>
      </c>
      <c r="M93" s="27">
        <f t="shared" ca="1" si="15"/>
        <v>2.1090802323808888E-6</v>
      </c>
      <c r="N93" s="44"/>
      <c r="O93" s="44"/>
      <c r="P93" s="7"/>
      <c r="Q93" s="28">
        <f t="shared" ca="1" si="16"/>
        <v>-2325.7267569055125</v>
      </c>
      <c r="R93" s="27">
        <f t="shared" ca="1" si="17"/>
        <v>-3050.9545630343155</v>
      </c>
      <c r="S93" s="7"/>
      <c r="T93" s="28">
        <f t="shared" ca="1" si="18"/>
        <v>0.60178852788255</v>
      </c>
      <c r="U93" s="27">
        <f t="shared" ca="1" si="19"/>
        <v>-0.79032123275966437</v>
      </c>
      <c r="V93" s="7"/>
      <c r="W93" s="28">
        <f t="shared" ca="1" si="20"/>
        <v>0.60566856385630452</v>
      </c>
      <c r="X93" s="27">
        <f t="shared" ca="1" si="24"/>
        <v>314.80828295022991</v>
      </c>
      <c r="Y93" s="7"/>
      <c r="Z93" s="28">
        <f t="shared" si="23"/>
        <v>314.75699999999989</v>
      </c>
      <c r="AA93" s="27">
        <f t="shared" si="21"/>
        <v>5.4935459936997892</v>
      </c>
      <c r="AB93" s="7"/>
      <c r="AC93" s="28">
        <f t="shared" ca="1" si="13"/>
        <v>5.1282950230017832E-2</v>
      </c>
      <c r="AD93" s="27"/>
      <c r="AE93" s="7"/>
    </row>
    <row r="94" spans="1:31" s="26" customFormat="1" x14ac:dyDescent="0.25">
      <c r="A94" s="26">
        <v>9</v>
      </c>
      <c r="B94" s="26">
        <v>-630</v>
      </c>
      <c r="C94" s="26">
        <v>11771</v>
      </c>
      <c r="D94" s="26">
        <v>11726</v>
      </c>
      <c r="E94" s="26">
        <v>14449</v>
      </c>
      <c r="F94" s="26">
        <v>14514</v>
      </c>
      <c r="G94" s="27"/>
      <c r="H94" s="7"/>
      <c r="I94" s="28">
        <f t="shared" si="14"/>
        <v>-2678</v>
      </c>
      <c r="J94" s="27">
        <f t="shared" si="14"/>
        <v>-2788</v>
      </c>
      <c r="K94" s="7"/>
      <c r="L94" s="124">
        <f t="shared" si="22"/>
        <v>0.68248601796056507</v>
      </c>
      <c r="M94" s="27">
        <f t="shared" ca="1" si="15"/>
        <v>6.4488544293033311E-7</v>
      </c>
      <c r="N94" s="44"/>
      <c r="O94" s="44"/>
      <c r="P94" s="7"/>
      <c r="Q94" s="28">
        <f t="shared" ca="1" si="16"/>
        <v>-2620.7267569055125</v>
      </c>
      <c r="R94" s="27">
        <f t="shared" ca="1" si="17"/>
        <v>-2799.9545630343155</v>
      </c>
      <c r="S94" s="7"/>
      <c r="T94" s="28">
        <f t="shared" ca="1" si="18"/>
        <v>0.67812063147048873</v>
      </c>
      <c r="U94" s="27">
        <f t="shared" ca="1" si="19"/>
        <v>-0.7253020312854257</v>
      </c>
      <c r="V94" s="7"/>
      <c r="W94" s="28">
        <f t="shared" ca="1" si="20"/>
        <v>0.68168297036363801</v>
      </c>
      <c r="X94" s="27">
        <f t="shared" ca="1" si="24"/>
        <v>309.04900585513496</v>
      </c>
      <c r="Y94" s="7"/>
      <c r="Z94" s="28">
        <f t="shared" si="23"/>
        <v>309.08699999999988</v>
      </c>
      <c r="AA94" s="27">
        <f t="shared" si="21"/>
        <v>5.3945858251117107</v>
      </c>
      <c r="AB94" s="7"/>
      <c r="AC94" s="28">
        <f t="shared" ca="1" si="13"/>
        <v>-3.7994144864910595E-2</v>
      </c>
      <c r="AD94" s="27"/>
      <c r="AE94" s="7"/>
    </row>
    <row r="95" spans="1:31" s="26" customFormat="1" x14ac:dyDescent="0.25">
      <c r="A95" s="26">
        <v>10</v>
      </c>
      <c r="B95" s="26">
        <v>-607</v>
      </c>
      <c r="C95" s="26">
        <v>11644</v>
      </c>
      <c r="D95" s="26">
        <v>11855</v>
      </c>
      <c r="E95" s="26">
        <v>14573</v>
      </c>
      <c r="F95" s="26">
        <v>14379</v>
      </c>
      <c r="G95" s="27"/>
      <c r="H95" s="7"/>
      <c r="I95" s="28">
        <f t="shared" si="14"/>
        <v>-2929</v>
      </c>
      <c r="J95" s="27">
        <f t="shared" si="14"/>
        <v>-2524</v>
      </c>
      <c r="K95" s="7"/>
      <c r="L95" s="124">
        <f t="shared" si="22"/>
        <v>0.74878921011839139</v>
      </c>
      <c r="M95" s="27">
        <f t="shared" ca="1" si="15"/>
        <v>6.2180367397627938E-6</v>
      </c>
      <c r="N95" s="44"/>
      <c r="O95" s="44"/>
      <c r="P95" s="7"/>
      <c r="Q95" s="28">
        <f t="shared" ca="1" si="16"/>
        <v>-2871.7267569055125</v>
      </c>
      <c r="R95" s="27">
        <f t="shared" ca="1" si="17"/>
        <v>-2535.9545630343155</v>
      </c>
      <c r="S95" s="7"/>
      <c r="T95" s="28">
        <f t="shared" ca="1" si="18"/>
        <v>0.74306760774361624</v>
      </c>
      <c r="U95" s="27">
        <f t="shared" ca="1" si="19"/>
        <v>-0.6569153014479796</v>
      </c>
      <c r="V95" s="7"/>
      <c r="W95" s="28">
        <f t="shared" ca="1" si="20"/>
        <v>0.74629561096460528</v>
      </c>
      <c r="X95" s="27">
        <f t="shared" ca="1" si="24"/>
        <v>303.62865777741331</v>
      </c>
      <c r="Y95" s="7"/>
      <c r="Z95" s="28">
        <f t="shared" si="23"/>
        <v>303.62399999999985</v>
      </c>
      <c r="AA95" s="27">
        <f t="shared" si="21"/>
        <v>5.299238488075261</v>
      </c>
      <c r="AB95" s="7"/>
      <c r="AC95" s="28">
        <f t="shared" ca="1" si="13"/>
        <v>4.6577774134561878E-3</v>
      </c>
      <c r="AD95" s="27"/>
      <c r="AE95" s="7"/>
    </row>
    <row r="96" spans="1:31" s="26" customFormat="1" x14ac:dyDescent="0.25">
      <c r="A96" s="26">
        <v>11</v>
      </c>
      <c r="B96" s="26">
        <v>-622</v>
      </c>
      <c r="C96" s="26">
        <v>11524</v>
      </c>
      <c r="D96" s="26">
        <v>12001</v>
      </c>
      <c r="E96" s="26">
        <v>14692</v>
      </c>
      <c r="F96" s="26">
        <v>14237</v>
      </c>
      <c r="G96" s="27"/>
      <c r="H96" s="7"/>
      <c r="I96" s="28">
        <f t="shared" si="14"/>
        <v>-3168</v>
      </c>
      <c r="J96" s="27">
        <f t="shared" si="14"/>
        <v>-2236</v>
      </c>
      <c r="K96" s="7"/>
      <c r="L96" s="124">
        <f t="shared" si="22"/>
        <v>0.80966792441502022</v>
      </c>
      <c r="M96" s="27">
        <f t="shared" ca="1" si="15"/>
        <v>3.5918205383805802E-6</v>
      </c>
      <c r="N96" s="44"/>
      <c r="O96" s="44"/>
      <c r="P96" s="7"/>
      <c r="Q96" s="28">
        <f t="shared" ca="1" si="16"/>
        <v>-3110.7267569055125</v>
      </c>
      <c r="R96" s="27">
        <f t="shared" ca="1" si="17"/>
        <v>-2247.9545630343155</v>
      </c>
      <c r="S96" s="7"/>
      <c r="T96" s="28">
        <f t="shared" ca="1" si="18"/>
        <v>0.80490954929452241</v>
      </c>
      <c r="U96" s="27">
        <f t="shared" ca="1" si="19"/>
        <v>-0.58231159617076556</v>
      </c>
      <c r="V96" s="7"/>
      <c r="W96" s="28">
        <f t="shared" ca="1" si="20"/>
        <v>0.80777271452205834</v>
      </c>
      <c r="X96" s="27">
        <f t="shared" ca="1" si="24"/>
        <v>298.06058761293707</v>
      </c>
      <c r="Y96" s="7"/>
      <c r="Z96" s="28">
        <f t="shared" si="23"/>
        <v>298.02599999999984</v>
      </c>
      <c r="AA96" s="27">
        <f t="shared" si="21"/>
        <v>5.2015349565486177</v>
      </c>
      <c r="AB96" s="7"/>
      <c r="AC96" s="28">
        <f t="shared" ca="1" si="13"/>
        <v>3.4587612937230006E-2</v>
      </c>
      <c r="AD96" s="27"/>
      <c r="AE96" s="7"/>
    </row>
    <row r="97" spans="1:31" s="26" customFormat="1" x14ac:dyDescent="0.25">
      <c r="A97" s="26">
        <v>12</v>
      </c>
      <c r="B97" s="26">
        <v>-628</v>
      </c>
      <c r="C97" s="26">
        <v>11421</v>
      </c>
      <c r="D97" s="26">
        <v>12161</v>
      </c>
      <c r="E97" s="26">
        <v>14796</v>
      </c>
      <c r="F97" s="26">
        <v>14074</v>
      </c>
      <c r="G97" s="27"/>
      <c r="H97" s="7"/>
      <c r="I97" s="28">
        <f t="shared" si="14"/>
        <v>-3375</v>
      </c>
      <c r="J97" s="27">
        <f t="shared" si="14"/>
        <v>-1913</v>
      </c>
      <c r="K97" s="7"/>
      <c r="L97" s="124">
        <f t="shared" si="22"/>
        <v>0.86329510457301195</v>
      </c>
      <c r="M97" s="27">
        <f t="shared" ca="1" si="15"/>
        <v>5.6164576954783982E-6</v>
      </c>
      <c r="N97" s="44"/>
      <c r="O97" s="44"/>
      <c r="P97" s="7"/>
      <c r="Q97" s="28">
        <f t="shared" ca="1" si="16"/>
        <v>-3317.7267569055125</v>
      </c>
      <c r="R97" s="27">
        <f t="shared" ca="1" si="17"/>
        <v>-1924.9545630343157</v>
      </c>
      <c r="S97" s="7"/>
      <c r="T97" s="28">
        <f t="shared" ca="1" si="18"/>
        <v>0.8584713982528388</v>
      </c>
      <c r="U97" s="27">
        <f t="shared" ca="1" si="19"/>
        <v>-0.49864146837722351</v>
      </c>
      <c r="V97" s="7"/>
      <c r="W97" s="28">
        <f t="shared" ca="1" si="20"/>
        <v>0.86092519788803923</v>
      </c>
      <c r="X97" s="27">
        <f t="shared" ca="1" si="24"/>
        <v>292.35240598235146</v>
      </c>
      <c r="Y97" s="7"/>
      <c r="Z97" s="28">
        <f t="shared" si="23"/>
        <v>292.37399999999985</v>
      </c>
      <c r="AA97" s="27">
        <f t="shared" si="21"/>
        <v>5.1028889472258978</v>
      </c>
      <c r="AB97" s="7"/>
      <c r="AC97" s="28">
        <f t="shared" ca="1" si="13"/>
        <v>-2.1594017648396857E-2</v>
      </c>
      <c r="AD97" s="27"/>
      <c r="AE97" s="7"/>
    </row>
    <row r="98" spans="1:31" s="26" customFormat="1" x14ac:dyDescent="0.25">
      <c r="A98" s="26">
        <v>13</v>
      </c>
      <c r="B98" s="26">
        <v>-633</v>
      </c>
      <c r="C98" s="26">
        <v>11336</v>
      </c>
      <c r="D98" s="26">
        <v>12333</v>
      </c>
      <c r="E98" s="26">
        <v>14885</v>
      </c>
      <c r="F98" s="26">
        <v>13911</v>
      </c>
      <c r="G98" s="27"/>
      <c r="H98" s="7"/>
      <c r="I98" s="28">
        <f t="shared" si="14"/>
        <v>-3549</v>
      </c>
      <c r="J98" s="27">
        <f t="shared" si="14"/>
        <v>-1578</v>
      </c>
      <c r="K98" s="7"/>
      <c r="L98" s="124">
        <f t="shared" si="22"/>
        <v>0.90885131116395612</v>
      </c>
      <c r="M98" s="27">
        <f t="shared" ca="1" si="15"/>
        <v>1.1074322306644304E-5</v>
      </c>
      <c r="N98" s="44"/>
      <c r="O98" s="44"/>
      <c r="P98" s="7"/>
      <c r="Q98" s="28">
        <f t="shared" ca="1" si="16"/>
        <v>-3491.7267569055125</v>
      </c>
      <c r="R98" s="27">
        <f t="shared" ca="1" si="17"/>
        <v>-1589.9545630343157</v>
      </c>
      <c r="S98" s="7"/>
      <c r="T98" s="28">
        <f t="shared" ca="1" si="18"/>
        <v>0.90349440172504669</v>
      </c>
      <c r="U98" s="27">
        <f t="shared" ca="1" si="19"/>
        <v>-0.41186285286379748</v>
      </c>
      <c r="V98" s="7"/>
      <c r="W98" s="28">
        <f t="shared" ca="1" si="20"/>
        <v>0.90552350072664989</v>
      </c>
      <c r="X98" s="27">
        <f t="shared" ca="1" si="24"/>
        <v>286.73095618960519</v>
      </c>
      <c r="Y98" s="7"/>
      <c r="Z98" s="28">
        <f t="shared" si="23"/>
        <v>286.67699999999985</v>
      </c>
      <c r="AA98" s="27">
        <f t="shared" si="21"/>
        <v>5.0034575397397818</v>
      </c>
      <c r="AB98" s="7"/>
      <c r="AC98" s="28">
        <f t="shared" ca="1" si="13"/>
        <v>5.3956189605344207E-2</v>
      </c>
      <c r="AD98" s="27"/>
      <c r="AE98" s="7"/>
    </row>
    <row r="99" spans="1:31" s="26" customFormat="1" x14ac:dyDescent="0.25">
      <c r="A99" s="26">
        <v>14</v>
      </c>
      <c r="B99" s="26">
        <v>-634</v>
      </c>
      <c r="C99" s="26">
        <v>11262</v>
      </c>
      <c r="D99" s="26">
        <v>12511</v>
      </c>
      <c r="E99" s="26">
        <v>14955</v>
      </c>
      <c r="F99" s="26">
        <v>13730</v>
      </c>
      <c r="G99" s="27"/>
      <c r="H99" s="7"/>
      <c r="I99" s="28">
        <f t="shared" si="14"/>
        <v>-3693</v>
      </c>
      <c r="J99" s="27">
        <f t="shared" si="14"/>
        <v>-1219</v>
      </c>
      <c r="K99" s="7"/>
      <c r="L99" s="124">
        <f t="shared" si="22"/>
        <v>0.94547753504893406</v>
      </c>
      <c r="M99" s="27">
        <f t="shared" ca="1" si="15"/>
        <v>9.9154234070395868E-6</v>
      </c>
      <c r="N99" s="44"/>
      <c r="O99" s="44"/>
      <c r="P99" s="7"/>
      <c r="Q99" s="28">
        <f t="shared" ca="1" si="16"/>
        <v>-3635.7267569055125</v>
      </c>
      <c r="R99" s="27">
        <f t="shared" ca="1" si="17"/>
        <v>-1230.9545630343157</v>
      </c>
      <c r="S99" s="7"/>
      <c r="T99" s="28">
        <f t="shared" ca="1" si="18"/>
        <v>0.9407548183917015</v>
      </c>
      <c r="U99" s="27">
        <f t="shared" ca="1" si="19"/>
        <v>-0.31886726191060361</v>
      </c>
      <c r="V99" s="7"/>
      <c r="W99" s="28">
        <f t="shared" ca="1" si="20"/>
        <v>0.9423286585180044</v>
      </c>
      <c r="X99" s="27">
        <f t="shared" ca="1" si="24"/>
        <v>280.96820768137547</v>
      </c>
      <c r="Y99" s="7"/>
      <c r="Z99" s="28">
        <f t="shared" si="23"/>
        <v>280.97099999999983</v>
      </c>
      <c r="AA99" s="27">
        <f t="shared" si="21"/>
        <v>4.9038690526209852</v>
      </c>
      <c r="AB99" s="7"/>
      <c r="AC99" s="28">
        <f t="shared" ca="1" si="13"/>
        <v>-2.7923186243583586E-3</v>
      </c>
      <c r="AD99" s="27"/>
      <c r="AE99" s="7"/>
    </row>
    <row r="100" spans="1:31" s="26" customFormat="1" x14ac:dyDescent="0.25">
      <c r="A100" s="26">
        <v>15</v>
      </c>
      <c r="B100" s="26">
        <v>-635</v>
      </c>
      <c r="C100" s="26">
        <v>11203</v>
      </c>
      <c r="D100" s="26">
        <v>12683</v>
      </c>
      <c r="E100" s="26">
        <v>15001</v>
      </c>
      <c r="F100" s="26">
        <v>13540</v>
      </c>
      <c r="G100" s="27"/>
      <c r="H100" s="7"/>
      <c r="I100" s="28">
        <f t="shared" si="14"/>
        <v>-3798</v>
      </c>
      <c r="J100" s="27">
        <f t="shared" si="14"/>
        <v>-857</v>
      </c>
      <c r="K100" s="7"/>
      <c r="L100" s="124">
        <f t="shared" si="22"/>
        <v>0.97276728604922647</v>
      </c>
      <c r="M100" s="27">
        <f t="shared" ca="1" si="15"/>
        <v>1.3903665143592586E-5</v>
      </c>
      <c r="N100" s="44"/>
      <c r="O100" s="44"/>
      <c r="P100" s="7"/>
      <c r="Q100" s="28">
        <f t="shared" ca="1" si="16"/>
        <v>-3740.7267569055125</v>
      </c>
      <c r="R100" s="27">
        <f t="shared" ca="1" si="17"/>
        <v>-868.95456303431558</v>
      </c>
      <c r="S100" s="7"/>
      <c r="T100" s="28">
        <f t="shared" ca="1" si="18"/>
        <v>0.96792387221113729</v>
      </c>
      <c r="U100" s="27">
        <f t="shared" ca="1" si="19"/>
        <v>-0.22509454902743878</v>
      </c>
      <c r="V100" s="7"/>
      <c r="W100" s="28">
        <f t="shared" ca="1" si="20"/>
        <v>0.96903852417112368</v>
      </c>
      <c r="X100" s="27">
        <f t="shared" ca="1" si="24"/>
        <v>275.35042848536864</v>
      </c>
      <c r="Y100" s="7"/>
      <c r="Z100" s="28">
        <f t="shared" si="23"/>
        <v>275.25599999999986</v>
      </c>
      <c r="AA100" s="27">
        <f t="shared" si="21"/>
        <v>4.8041234858695088</v>
      </c>
      <c r="AB100" s="7"/>
      <c r="AC100" s="28">
        <f t="shared" ca="1" si="13"/>
        <v>9.4428485368780457E-2</v>
      </c>
      <c r="AD100" s="27"/>
      <c r="AE100" s="7"/>
    </row>
    <row r="101" spans="1:31" s="26" customFormat="1" x14ac:dyDescent="0.25">
      <c r="A101" s="26">
        <v>16</v>
      </c>
      <c r="B101" s="26">
        <v>-632</v>
      </c>
      <c r="C101" s="26">
        <v>11172</v>
      </c>
      <c r="D101" s="26">
        <v>12874</v>
      </c>
      <c r="E101" s="26">
        <v>15034</v>
      </c>
      <c r="F101" s="26">
        <v>13358</v>
      </c>
      <c r="G101" s="27"/>
      <c r="H101" s="7"/>
      <c r="I101" s="28">
        <f t="shared" si="14"/>
        <v>-3862</v>
      </c>
      <c r="J101" s="27">
        <f t="shared" si="14"/>
        <v>-484</v>
      </c>
      <c r="K101" s="7"/>
      <c r="L101" s="124">
        <f t="shared" si="22"/>
        <v>0.99032401994742281</v>
      </c>
      <c r="M101" s="27">
        <f t="shared" ca="1" si="15"/>
        <v>2.702533045538504E-5</v>
      </c>
      <c r="N101" s="44"/>
      <c r="O101" s="44"/>
      <c r="P101" s="7"/>
      <c r="Q101" s="28">
        <f t="shared" ca="1" si="16"/>
        <v>-3804.7267569055125</v>
      </c>
      <c r="R101" s="27">
        <f t="shared" ca="1" si="17"/>
        <v>-495.95456303431564</v>
      </c>
      <c r="S101" s="7"/>
      <c r="T101" s="28">
        <f t="shared" ca="1" si="18"/>
        <v>0.98448405739631717</v>
      </c>
      <c r="U101" s="27">
        <f t="shared" ca="1" si="19"/>
        <v>-0.12847238906771369</v>
      </c>
      <c r="V101" s="7"/>
      <c r="W101" s="28">
        <f t="shared" ca="1" si="20"/>
        <v>0.98512543067191882</v>
      </c>
      <c r="X101" s="27">
        <f t="shared" ca="1" si="24"/>
        <v>269.70343911440114</v>
      </c>
      <c r="Y101" s="7"/>
      <c r="Z101" s="28">
        <f t="shared" si="23"/>
        <v>269.56799999999987</v>
      </c>
      <c r="AA101" s="27">
        <f t="shared" si="21"/>
        <v>4.7048491580160725</v>
      </c>
      <c r="AB101" s="7"/>
      <c r="AC101" s="28">
        <f t="shared" ca="1" si="13"/>
        <v>0.13543911440126521</v>
      </c>
      <c r="AD101" s="27"/>
      <c r="AE101" s="7"/>
    </row>
    <row r="102" spans="1:31" s="26" customFormat="1" x14ac:dyDescent="0.25">
      <c r="A102" s="26">
        <v>17</v>
      </c>
      <c r="B102" s="26">
        <v>-616</v>
      </c>
      <c r="C102" s="26">
        <v>11153</v>
      </c>
      <c r="D102" s="26">
        <v>13051</v>
      </c>
      <c r="E102" s="26">
        <v>15044</v>
      </c>
      <c r="F102" s="26">
        <v>13167</v>
      </c>
      <c r="G102" s="27"/>
      <c r="H102" s="7"/>
      <c r="I102" s="28">
        <f t="shared" si="14"/>
        <v>-3891</v>
      </c>
      <c r="J102" s="27">
        <f t="shared" si="14"/>
        <v>-116</v>
      </c>
      <c r="K102" s="7"/>
      <c r="L102" s="124">
        <f t="shared" si="22"/>
        <v>0.99804973162031629</v>
      </c>
      <c r="M102" s="27">
        <f t="shared" ca="1" si="15"/>
        <v>3.4662745402498766E-5</v>
      </c>
      <c r="N102" s="44"/>
      <c r="O102" s="44"/>
      <c r="P102" s="7"/>
      <c r="Q102" s="28">
        <f t="shared" ca="1" si="16"/>
        <v>-3833.7267569055125</v>
      </c>
      <c r="R102" s="27">
        <f t="shared" ca="1" si="17"/>
        <v>-127.95456303431564</v>
      </c>
      <c r="S102" s="7"/>
      <c r="T102" s="28">
        <f t="shared" ca="1" si="18"/>
        <v>0.99198789130835185</v>
      </c>
      <c r="U102" s="27">
        <f t="shared" ca="1" si="19"/>
        <v>-3.3145432324606899E-2</v>
      </c>
      <c r="V102" s="7"/>
      <c r="W102" s="28">
        <f t="shared" ca="1" si="20"/>
        <v>0.99216222404898369</v>
      </c>
      <c r="X102" s="27">
        <f t="shared" ca="1" si="24"/>
        <v>264.1866866066141</v>
      </c>
      <c r="Y102" s="7"/>
      <c r="Z102" s="28">
        <f t="shared" si="23"/>
        <v>264.02399999999989</v>
      </c>
      <c r="AA102" s="27">
        <f t="shared" si="21"/>
        <v>4.608088104285506</v>
      </c>
      <c r="AB102" s="7"/>
      <c r="AC102" s="28">
        <f t="shared" ca="1" si="13"/>
        <v>0.16268660661421563</v>
      </c>
      <c r="AD102" s="27"/>
      <c r="AE102" s="7"/>
    </row>
    <row r="103" spans="1:31" s="26" customFormat="1" x14ac:dyDescent="0.25">
      <c r="A103" s="26">
        <v>18</v>
      </c>
      <c r="B103" s="26">
        <v>-609</v>
      </c>
      <c r="C103" s="26">
        <v>11163</v>
      </c>
      <c r="D103" s="26">
        <v>13247</v>
      </c>
      <c r="E103" s="26">
        <v>15055</v>
      </c>
      <c r="F103" s="26">
        <v>12998</v>
      </c>
      <c r="G103" s="27"/>
      <c r="H103" s="7"/>
      <c r="I103" s="28">
        <f t="shared" si="14"/>
        <v>-3892</v>
      </c>
      <c r="J103" s="27">
        <f t="shared" si="14"/>
        <v>249</v>
      </c>
      <c r="K103" s="7"/>
      <c r="L103" s="124">
        <f t="shared" si="22"/>
        <v>0.99650656964481443</v>
      </c>
      <c r="M103" s="27">
        <f t="shared" ca="1" si="15"/>
        <v>2.0692601243119013E-5</v>
      </c>
      <c r="N103" s="44"/>
      <c r="O103" s="44"/>
      <c r="P103" s="7"/>
      <c r="Q103" s="28">
        <f t="shared" ca="1" si="16"/>
        <v>-3834.7267569055125</v>
      </c>
      <c r="R103" s="27">
        <f t="shared" ca="1" si="17"/>
        <v>237.04543696568436</v>
      </c>
      <c r="S103" s="7"/>
      <c r="T103" s="28">
        <f t="shared" ca="1" si="18"/>
        <v>0.99224664420187025</v>
      </c>
      <c r="U103" s="27">
        <f t="shared" ca="1" si="19"/>
        <v>6.1404402488528916E-2</v>
      </c>
      <c r="V103" s="7"/>
      <c r="W103" s="28">
        <f t="shared" ca="1" si="20"/>
        <v>0.99195765755035503</v>
      </c>
      <c r="X103" s="27">
        <f t="shared" ca="1" si="24"/>
        <v>258.73108523221072</v>
      </c>
      <c r="Y103" s="7"/>
      <c r="Z103" s="28">
        <f t="shared" si="23"/>
        <v>258.54299999999989</v>
      </c>
      <c r="AA103" s="27">
        <f t="shared" si="21"/>
        <v>4.5124266079836977</v>
      </c>
      <c r="AB103" s="7"/>
      <c r="AC103" s="28">
        <f t="shared" ca="1" si="13"/>
        <v>0.18808523221082396</v>
      </c>
      <c r="AD103" s="27"/>
      <c r="AE103" s="7"/>
    </row>
    <row r="104" spans="1:31" s="26" customFormat="1" x14ac:dyDescent="0.25">
      <c r="A104" s="26">
        <v>19</v>
      </c>
      <c r="B104" s="26">
        <v>-625</v>
      </c>
      <c r="C104" s="26">
        <v>11192</v>
      </c>
      <c r="D104" s="26">
        <v>13431</v>
      </c>
      <c r="E104" s="26">
        <v>15036</v>
      </c>
      <c r="F104" s="26">
        <v>12816</v>
      </c>
      <c r="G104" s="27"/>
      <c r="H104" s="7"/>
      <c r="I104" s="28">
        <f t="shared" si="14"/>
        <v>-3844</v>
      </c>
      <c r="J104" s="27">
        <f t="shared" si="14"/>
        <v>615</v>
      </c>
      <c r="K104" s="7"/>
      <c r="L104" s="124">
        <f t="shared" si="22"/>
        <v>0.98544653367861534</v>
      </c>
      <c r="M104" s="27">
        <f t="shared" ca="1" si="15"/>
        <v>4.0624765723258803E-5</v>
      </c>
      <c r="N104" s="44"/>
      <c r="O104" s="44"/>
      <c r="P104" s="7"/>
      <c r="Q104" s="28">
        <f t="shared" ca="1" si="16"/>
        <v>-3786.7267569055125</v>
      </c>
      <c r="R104" s="27">
        <f t="shared" ca="1" si="17"/>
        <v>603.04543696568442</v>
      </c>
      <c r="S104" s="7"/>
      <c r="T104" s="28">
        <f t="shared" ca="1" si="18"/>
        <v>0.97982650531298532</v>
      </c>
      <c r="U104" s="27">
        <f t="shared" ca="1" si="19"/>
        <v>0.1562132779449884</v>
      </c>
      <c r="V104" s="7"/>
      <c r="W104" s="28">
        <f t="shared" ca="1" si="20"/>
        <v>0.97907277766483047</v>
      </c>
      <c r="X104" s="27">
        <f t="shared" ca="1" si="24"/>
        <v>253.2080404619096</v>
      </c>
      <c r="Y104" s="7"/>
      <c r="Z104" s="28">
        <f t="shared" si="23"/>
        <v>252.91799999999989</v>
      </c>
      <c r="AA104" s="27">
        <f t="shared" si="21"/>
        <v>4.4142518375590161</v>
      </c>
      <c r="AB104" s="7"/>
      <c r="AC104" s="28">
        <f t="shared" ca="1" si="13"/>
        <v>0.29004046190971167</v>
      </c>
      <c r="AD104" s="27"/>
      <c r="AE104" s="7"/>
    </row>
    <row r="105" spans="1:31" s="26" customFormat="1" x14ac:dyDescent="0.25">
      <c r="A105" s="26">
        <v>20</v>
      </c>
      <c r="B105" s="26">
        <v>-628</v>
      </c>
      <c r="C105" s="26">
        <v>11223</v>
      </c>
      <c r="D105" s="26">
        <v>13617</v>
      </c>
      <c r="E105" s="26">
        <v>14997</v>
      </c>
      <c r="F105" s="26">
        <v>12626</v>
      </c>
      <c r="G105" s="27"/>
      <c r="H105" s="7"/>
      <c r="I105" s="28">
        <f t="shared" si="14"/>
        <v>-3774</v>
      </c>
      <c r="J105" s="27">
        <f t="shared" si="14"/>
        <v>991</v>
      </c>
      <c r="K105" s="7"/>
      <c r="L105" s="124">
        <f t="shared" si="22"/>
        <v>0.9647722588976001</v>
      </c>
      <c r="M105" s="27">
        <f t="shared" ca="1" si="15"/>
        <v>1.8401413613887158E-5</v>
      </c>
      <c r="N105" s="44"/>
      <c r="O105" s="44"/>
      <c r="P105" s="7"/>
      <c r="Q105" s="28">
        <f t="shared" ca="1" si="16"/>
        <v>-3716.7267569055125</v>
      </c>
      <c r="R105" s="27">
        <f t="shared" ca="1" si="17"/>
        <v>979.04543696568442</v>
      </c>
      <c r="S105" s="7"/>
      <c r="T105" s="28">
        <f t="shared" ca="1" si="18"/>
        <v>0.96171380276669483</v>
      </c>
      <c r="U105" s="27">
        <f t="shared" ca="1" si="19"/>
        <v>0.25361255983468445</v>
      </c>
      <c r="V105" s="7"/>
      <c r="W105" s="28">
        <f t="shared" ca="1" si="20"/>
        <v>0.96048257200764098</v>
      </c>
      <c r="X105" s="27">
        <f t="shared" ca="1" si="24"/>
        <v>247.48210652537659</v>
      </c>
      <c r="Y105" s="7"/>
      <c r="Z105" s="28">
        <f t="shared" si="23"/>
        <v>247.26599999999991</v>
      </c>
      <c r="AA105" s="27">
        <f t="shared" si="21"/>
        <v>4.315605828236297</v>
      </c>
      <c r="AB105" s="7"/>
      <c r="AC105" s="28">
        <f t="shared" ca="1" si="13"/>
        <v>0.21610652537668784</v>
      </c>
      <c r="AD105" s="27"/>
      <c r="AE105" s="7"/>
    </row>
    <row r="106" spans="1:31" s="26" customFormat="1" x14ac:dyDescent="0.25">
      <c r="A106" s="26">
        <v>21</v>
      </c>
      <c r="B106" s="26">
        <v>-627</v>
      </c>
      <c r="C106" s="26">
        <v>11269</v>
      </c>
      <c r="D106" s="26">
        <v>13786</v>
      </c>
      <c r="E106" s="26">
        <v>14929</v>
      </c>
      <c r="F106" s="26">
        <v>12438</v>
      </c>
      <c r="G106" s="27"/>
      <c r="H106" s="7"/>
      <c r="I106" s="28">
        <f t="shared" si="14"/>
        <v>-3660</v>
      </c>
      <c r="J106" s="27">
        <f t="shared" si="14"/>
        <v>1348</v>
      </c>
      <c r="K106" s="7"/>
      <c r="L106" s="124">
        <f t="shared" si="22"/>
        <v>0.93476999542793782</v>
      </c>
      <c r="M106" s="27">
        <f t="shared" ca="1" si="15"/>
        <v>1.7967212900073713E-5</v>
      </c>
      <c r="N106" s="44"/>
      <c r="O106" s="44"/>
      <c r="P106" s="7"/>
      <c r="Q106" s="28">
        <f t="shared" ca="1" si="16"/>
        <v>-3602.7267569055125</v>
      </c>
      <c r="R106" s="27">
        <f t="shared" ca="1" si="17"/>
        <v>1336.0454369656843</v>
      </c>
      <c r="S106" s="7"/>
      <c r="T106" s="28">
        <f t="shared" ca="1" si="18"/>
        <v>0.9322159729055931</v>
      </c>
      <c r="U106" s="27">
        <f t="shared" ca="1" si="19"/>
        <v>0.346090069501231</v>
      </c>
      <c r="V106" s="7"/>
      <c r="W106" s="28">
        <f t="shared" ca="1" si="20"/>
        <v>0.93053122049877801</v>
      </c>
      <c r="X106" s="27">
        <f t="shared" ca="1" si="24"/>
        <v>241.87175497831197</v>
      </c>
      <c r="Y106" s="7"/>
      <c r="Z106" s="28">
        <f t="shared" si="23"/>
        <v>241.62299999999991</v>
      </c>
      <c r="AA106" s="27">
        <f t="shared" si="21"/>
        <v>4.2171168985462568</v>
      </c>
      <c r="AB106" s="7"/>
      <c r="AC106" s="28">
        <f t="shared" ca="1" si="13"/>
        <v>0.24875497831206417</v>
      </c>
      <c r="AD106" s="27"/>
      <c r="AE106" s="7"/>
    </row>
    <row r="107" spans="1:31" s="26" customFormat="1" x14ac:dyDescent="0.25">
      <c r="A107" s="26">
        <v>22</v>
      </c>
      <c r="B107" s="26">
        <v>-641</v>
      </c>
      <c r="C107" s="26">
        <v>11353</v>
      </c>
      <c r="D107" s="26">
        <v>13973</v>
      </c>
      <c r="E107" s="26">
        <v>14862</v>
      </c>
      <c r="F107" s="26">
        <v>12267</v>
      </c>
      <c r="G107" s="27"/>
      <c r="H107" s="7"/>
      <c r="I107" s="28">
        <f t="shared" si="14"/>
        <v>-3509</v>
      </c>
      <c r="J107" s="27">
        <f t="shared" si="14"/>
        <v>1706</v>
      </c>
      <c r="K107" s="7"/>
      <c r="L107" s="124">
        <f t="shared" si="22"/>
        <v>0.89473234413415093</v>
      </c>
      <c r="M107" s="27">
        <f t="shared" ca="1" si="15"/>
        <v>1.3895870517875254E-5</v>
      </c>
      <c r="N107" s="44"/>
      <c r="O107" s="44"/>
      <c r="P107" s="7"/>
      <c r="Q107" s="28">
        <f t="shared" ca="1" si="16"/>
        <v>-3451.7267569055125</v>
      </c>
      <c r="R107" s="27">
        <f t="shared" ca="1" si="17"/>
        <v>1694.0454369656843</v>
      </c>
      <c r="S107" s="7"/>
      <c r="T107" s="28">
        <f t="shared" ca="1" si="18"/>
        <v>0.89314428598430917</v>
      </c>
      <c r="U107" s="27">
        <f t="shared" ca="1" si="19"/>
        <v>0.43882661981110116</v>
      </c>
      <c r="V107" s="7"/>
      <c r="W107" s="28">
        <f t="shared" ca="1" si="20"/>
        <v>0.89100462760551369</v>
      </c>
      <c r="X107" s="27">
        <f t="shared" ca="1" si="24"/>
        <v>236.05270231342638</v>
      </c>
      <c r="Y107" s="7"/>
      <c r="Z107" s="28">
        <f t="shared" si="23"/>
        <v>235.8539999999999</v>
      </c>
      <c r="AA107" s="27">
        <f t="shared" si="21"/>
        <v>4.1164288539987046</v>
      </c>
      <c r="AB107" s="7"/>
      <c r="AC107" s="28">
        <f t="shared" ca="1" si="13"/>
        <v>0.19870231342648026</v>
      </c>
      <c r="AD107" s="27"/>
      <c r="AE107" s="7"/>
    </row>
    <row r="108" spans="1:31" s="26" customFormat="1" x14ac:dyDescent="0.25">
      <c r="A108" s="26">
        <v>23</v>
      </c>
      <c r="B108" s="26">
        <v>-625</v>
      </c>
      <c r="C108" s="26">
        <v>11446</v>
      </c>
      <c r="D108" s="26">
        <v>14140</v>
      </c>
      <c r="E108" s="26">
        <v>14772</v>
      </c>
      <c r="F108" s="26">
        <v>12102</v>
      </c>
      <c r="G108" s="27"/>
      <c r="H108" s="7"/>
      <c r="I108" s="28">
        <f t="shared" si="14"/>
        <v>-3326</v>
      </c>
      <c r="J108" s="27">
        <f t="shared" si="14"/>
        <v>2038</v>
      </c>
      <c r="K108" s="7"/>
      <c r="L108" s="124">
        <f t="shared" si="22"/>
        <v>0.84696124887823721</v>
      </c>
      <c r="M108" s="27">
        <f t="shared" ca="1" si="15"/>
        <v>1.3915901903298386E-5</v>
      </c>
      <c r="N108" s="44"/>
      <c r="O108" s="44"/>
      <c r="P108" s="7"/>
      <c r="Q108" s="28">
        <f t="shared" ca="1" si="16"/>
        <v>-3268.7267569055125</v>
      </c>
      <c r="R108" s="27">
        <f t="shared" ca="1" si="17"/>
        <v>2026.0454369656843</v>
      </c>
      <c r="S108" s="7"/>
      <c r="T108" s="28">
        <f t="shared" ca="1" si="18"/>
        <v>0.84579250647043536</v>
      </c>
      <c r="U108" s="27">
        <f t="shared" ca="1" si="19"/>
        <v>0.52482811339455626</v>
      </c>
      <c r="V108" s="7"/>
      <c r="W108" s="28">
        <f t="shared" ca="1" si="20"/>
        <v>0.84323084650003477</v>
      </c>
      <c r="X108" s="27">
        <f t="shared" ca="1" si="24"/>
        <v>230.37510789183614</v>
      </c>
      <c r="Y108" s="7"/>
      <c r="Z108" s="28">
        <f t="shared" si="23"/>
        <v>230.2289999999999</v>
      </c>
      <c r="AA108" s="27">
        <f t="shared" si="21"/>
        <v>4.018254083574023</v>
      </c>
      <c r="AB108" s="7"/>
      <c r="AC108" s="28">
        <f t="shared" ca="1" si="13"/>
        <v>0.14610789183623751</v>
      </c>
      <c r="AD108" s="27"/>
      <c r="AE108" s="7"/>
    </row>
    <row r="109" spans="1:31" s="26" customFormat="1" x14ac:dyDescent="0.25">
      <c r="A109" s="26">
        <v>24</v>
      </c>
      <c r="B109" s="26">
        <v>-631</v>
      </c>
      <c r="C109" s="26">
        <v>11558</v>
      </c>
      <c r="D109" s="26">
        <v>14301</v>
      </c>
      <c r="E109" s="26">
        <v>14665</v>
      </c>
      <c r="F109" s="26">
        <v>11954</v>
      </c>
      <c r="G109" s="27"/>
      <c r="H109" s="7"/>
      <c r="I109" s="28">
        <f t="shared" si="14"/>
        <v>-3107</v>
      </c>
      <c r="J109" s="27">
        <f t="shared" si="14"/>
        <v>2347</v>
      </c>
      <c r="K109" s="7"/>
      <c r="L109" s="124">
        <f t="shared" si="22"/>
        <v>0.79045652896300456</v>
      </c>
      <c r="M109" s="27">
        <f t="shared" ca="1" si="15"/>
        <v>1.8365372356776527E-5</v>
      </c>
      <c r="N109" s="44"/>
      <c r="O109" s="44"/>
      <c r="P109" s="7"/>
      <c r="Q109" s="28">
        <f t="shared" ca="1" si="16"/>
        <v>-3049.7267569055125</v>
      </c>
      <c r="R109" s="27">
        <f t="shared" ca="1" si="17"/>
        <v>2335.0454369656845</v>
      </c>
      <c r="S109" s="7"/>
      <c r="T109" s="28">
        <f t="shared" ca="1" si="18"/>
        <v>0.78912562278989784</v>
      </c>
      <c r="U109" s="27">
        <f t="shared" ca="1" si="19"/>
        <v>0.60487167218156712</v>
      </c>
      <c r="V109" s="7"/>
      <c r="W109" s="28">
        <f t="shared" ca="1" si="20"/>
        <v>0.78617104505138191</v>
      </c>
      <c r="X109" s="27">
        <f t="shared" ca="1" si="24"/>
        <v>224.69900070490792</v>
      </c>
      <c r="Y109" s="7"/>
      <c r="Z109" s="28">
        <f t="shared" si="23"/>
        <v>224.5499999999999</v>
      </c>
      <c r="AA109" s="27">
        <f t="shared" si="21"/>
        <v>3.9191368353532652</v>
      </c>
      <c r="AB109" s="7"/>
      <c r="AC109" s="28">
        <f t="shared" ca="1" si="13"/>
        <v>0.14900070490801909</v>
      </c>
      <c r="AD109" s="27"/>
      <c r="AE109" s="7"/>
    </row>
    <row r="110" spans="1:31" s="26" customFormat="1" x14ac:dyDescent="0.25">
      <c r="A110" s="26">
        <v>25</v>
      </c>
      <c r="B110" s="26">
        <v>-614</v>
      </c>
      <c r="C110" s="26">
        <v>11667</v>
      </c>
      <c r="D110" s="26">
        <v>14428</v>
      </c>
      <c r="E110" s="26">
        <v>14538</v>
      </c>
      <c r="F110" s="26">
        <v>11798</v>
      </c>
      <c r="G110" s="27"/>
      <c r="H110" s="7"/>
      <c r="I110" s="28">
        <f t="shared" si="14"/>
        <v>-2871</v>
      </c>
      <c r="J110" s="27">
        <f t="shared" si="14"/>
        <v>2630</v>
      </c>
      <c r="K110" s="7"/>
      <c r="L110" s="124">
        <f t="shared" si="22"/>
        <v>0.72801839960464254</v>
      </c>
      <c r="M110" s="27">
        <f t="shared" ca="1" si="15"/>
        <v>1.0712556565288175E-5</v>
      </c>
      <c r="N110" s="44"/>
      <c r="O110" s="44"/>
      <c r="P110" s="7"/>
      <c r="Q110" s="28">
        <f t="shared" ca="1" si="16"/>
        <v>-2813.7267569055125</v>
      </c>
      <c r="R110" s="27">
        <f t="shared" ca="1" si="17"/>
        <v>2618.0454369656845</v>
      </c>
      <c r="S110" s="7"/>
      <c r="T110" s="28">
        <f t="shared" ca="1" si="18"/>
        <v>0.72805993991954687</v>
      </c>
      <c r="U110" s="27">
        <f t="shared" ca="1" si="19"/>
        <v>0.67818017424216281</v>
      </c>
      <c r="V110" s="7"/>
      <c r="W110" s="28">
        <f t="shared" ca="1" si="20"/>
        <v>0.7247453953936327</v>
      </c>
      <c r="X110" s="27">
        <f t="shared" ca="1" si="24"/>
        <v>219.17433822843952</v>
      </c>
      <c r="Y110" s="7"/>
      <c r="Z110" s="28">
        <f t="shared" si="23"/>
        <v>219.02399999999989</v>
      </c>
      <c r="AA110" s="27">
        <f t="shared" si="21"/>
        <v>3.8226899408880581</v>
      </c>
      <c r="AB110" s="7"/>
      <c r="AC110" s="28">
        <f t="shared" ca="1" si="13"/>
        <v>0.15033822843963662</v>
      </c>
      <c r="AD110" s="27"/>
      <c r="AE110" s="7"/>
    </row>
    <row r="111" spans="1:31" s="26" customFormat="1" x14ac:dyDescent="0.25">
      <c r="A111" s="26">
        <v>26</v>
      </c>
      <c r="B111" s="26">
        <v>-606</v>
      </c>
      <c r="C111" s="26">
        <v>11807</v>
      </c>
      <c r="D111" s="26">
        <v>14569</v>
      </c>
      <c r="E111" s="26">
        <v>14417</v>
      </c>
      <c r="F111" s="26">
        <v>11679</v>
      </c>
      <c r="G111" s="27"/>
      <c r="H111" s="7"/>
      <c r="I111" s="28">
        <f t="shared" si="14"/>
        <v>-2610</v>
      </c>
      <c r="J111" s="27">
        <f t="shared" si="14"/>
        <v>2890</v>
      </c>
      <c r="K111" s="7"/>
      <c r="L111" s="124">
        <f t="shared" si="22"/>
        <v>0.65975433811026274</v>
      </c>
      <c r="M111" s="27">
        <f t="shared" ca="1" si="15"/>
        <v>8.2615816073905793E-6</v>
      </c>
      <c r="N111" s="44"/>
      <c r="O111" s="44"/>
      <c r="P111" s="7"/>
      <c r="Q111" s="28">
        <f t="shared" ca="1" si="16"/>
        <v>-2552.7267569055125</v>
      </c>
      <c r="R111" s="27">
        <f t="shared" ca="1" si="17"/>
        <v>2878.0454369656845</v>
      </c>
      <c r="S111" s="7"/>
      <c r="T111" s="28">
        <f t="shared" ca="1" si="18"/>
        <v>0.66052543471123504</v>
      </c>
      <c r="U111" s="27">
        <f t="shared" ca="1" si="19"/>
        <v>0.74553074150631438</v>
      </c>
      <c r="V111" s="7"/>
      <c r="W111" s="28">
        <f t="shared" ca="1" si="20"/>
        <v>0.65688004139499645</v>
      </c>
      <c r="X111" s="27">
        <f t="shared" ca="1" si="24"/>
        <v>213.65627270595417</v>
      </c>
      <c r="Y111" s="7"/>
      <c r="Z111" s="28">
        <f t="shared" si="23"/>
        <v>213.56999999999988</v>
      </c>
      <c r="AA111" s="27">
        <f t="shared" si="21"/>
        <v>3.7274996834842873</v>
      </c>
      <c r="AB111" s="7"/>
      <c r="AC111" s="28">
        <f t="shared" ca="1" si="13"/>
        <v>8.6272705954286266E-2</v>
      </c>
      <c r="AD111" s="27"/>
      <c r="AE111" s="7"/>
    </row>
    <row r="112" spans="1:31" s="26" customFormat="1" x14ac:dyDescent="0.25">
      <c r="A112" s="26">
        <v>27</v>
      </c>
      <c r="B112" s="26">
        <v>-621</v>
      </c>
      <c r="C112" s="26">
        <v>11950</v>
      </c>
      <c r="D112" s="26">
        <v>14683</v>
      </c>
      <c r="E112" s="26">
        <v>14266</v>
      </c>
      <c r="F112" s="26">
        <v>11554</v>
      </c>
      <c r="G112" s="27"/>
      <c r="H112" s="7"/>
      <c r="I112" s="28">
        <f t="shared" si="14"/>
        <v>-2316</v>
      </c>
      <c r="J112" s="27">
        <f t="shared" si="14"/>
        <v>3129</v>
      </c>
      <c r="K112" s="7"/>
      <c r="L112" s="124">
        <f t="shared" si="22"/>
        <v>0.58360743893004019</v>
      </c>
      <c r="M112" s="27">
        <f t="shared" ca="1" si="15"/>
        <v>9.641289731934487E-6</v>
      </c>
      <c r="N112" s="44"/>
      <c r="O112" s="44"/>
      <c r="P112" s="7"/>
      <c r="Q112" s="28">
        <f t="shared" ca="1" si="16"/>
        <v>-2258.7267569055125</v>
      </c>
      <c r="R112" s="27">
        <f t="shared" ca="1" si="17"/>
        <v>3117.0454369656845</v>
      </c>
      <c r="S112" s="7"/>
      <c r="T112" s="28">
        <f t="shared" ca="1" si="18"/>
        <v>0.58445208401681481</v>
      </c>
      <c r="U112" s="27">
        <f t="shared" ca="1" si="19"/>
        <v>0.80744145526066913</v>
      </c>
      <c r="V112" s="7"/>
      <c r="W112" s="28">
        <f t="shared" ca="1" si="20"/>
        <v>0.58050239630039169</v>
      </c>
      <c r="X112" s="27">
        <f t="shared" ca="1" si="24"/>
        <v>207.98719176075792</v>
      </c>
      <c r="Y112" s="7"/>
      <c r="Z112" s="28">
        <f t="shared" si="23"/>
        <v>207.98099999999988</v>
      </c>
      <c r="AA112" s="27">
        <f t="shared" si="21"/>
        <v>3.6299532315903247</v>
      </c>
      <c r="AB112" s="7"/>
      <c r="AC112" s="28">
        <f t="shared" ca="1" si="13"/>
        <v>6.1917607580426193E-3</v>
      </c>
      <c r="AD112" s="27"/>
      <c r="AE112" s="7"/>
    </row>
    <row r="113" spans="1:31" s="26" customFormat="1" x14ac:dyDescent="0.25">
      <c r="A113" s="26">
        <v>28</v>
      </c>
      <c r="B113" s="26">
        <v>-630</v>
      </c>
      <c r="C113" s="26">
        <v>12111</v>
      </c>
      <c r="D113" s="26">
        <v>14788</v>
      </c>
      <c r="E113" s="26">
        <v>14107</v>
      </c>
      <c r="F113" s="26">
        <v>11450</v>
      </c>
      <c r="G113" s="27"/>
      <c r="H113" s="7"/>
      <c r="I113" s="28">
        <f t="shared" si="14"/>
        <v>-1996</v>
      </c>
      <c r="J113" s="27">
        <f t="shared" si="14"/>
        <v>3338</v>
      </c>
      <c r="K113" s="7"/>
      <c r="L113" s="124">
        <f t="shared" si="22"/>
        <v>0.50068940060597222</v>
      </c>
      <c r="M113" s="27">
        <f t="shared" ca="1" si="15"/>
        <v>1.0589974521112178E-5</v>
      </c>
      <c r="N113" s="44"/>
      <c r="O113" s="44"/>
      <c r="P113" s="7"/>
      <c r="Q113" s="28">
        <f t="shared" ca="1" si="16"/>
        <v>-1938.7267569055123</v>
      </c>
      <c r="R113" s="27">
        <f t="shared" ca="1" si="17"/>
        <v>3326.0454369656845</v>
      </c>
      <c r="S113" s="7"/>
      <c r="T113" s="28">
        <f t="shared" ca="1" si="18"/>
        <v>0.50165115809091521</v>
      </c>
      <c r="U113" s="27">
        <f t="shared" ca="1" si="19"/>
        <v>0.86158094971531396</v>
      </c>
      <c r="V113" s="7"/>
      <c r="W113" s="28">
        <f t="shared" ca="1" si="20"/>
        <v>0.49743517650165608</v>
      </c>
      <c r="X113" s="27">
        <f t="shared" ca="1" si="24"/>
        <v>202.2733615833356</v>
      </c>
      <c r="Y113" s="7"/>
      <c r="Z113" s="28">
        <f t="shared" si="23"/>
        <v>202.31099999999989</v>
      </c>
      <c r="AA113" s="27">
        <f t="shared" si="21"/>
        <v>3.5309930630022461</v>
      </c>
      <c r="AB113" s="7"/>
      <c r="AC113" s="28">
        <f t="shared" ca="1" si="13"/>
        <v>-3.7638416664293572E-2</v>
      </c>
      <c r="AD113" s="27"/>
      <c r="AE113" s="7"/>
    </row>
    <row r="114" spans="1:31" s="26" customFormat="1" x14ac:dyDescent="0.25">
      <c r="A114" s="26">
        <v>29</v>
      </c>
      <c r="B114" s="26">
        <v>-632</v>
      </c>
      <c r="C114" s="26">
        <v>12280</v>
      </c>
      <c r="D114" s="26">
        <v>14877</v>
      </c>
      <c r="E114" s="26">
        <v>13937</v>
      </c>
      <c r="F114" s="26">
        <v>11362</v>
      </c>
      <c r="G114" s="27"/>
      <c r="H114" s="7"/>
      <c r="I114" s="28">
        <f t="shared" si="14"/>
        <v>-1657</v>
      </c>
      <c r="J114" s="27">
        <f t="shared" si="14"/>
        <v>3515</v>
      </c>
      <c r="K114" s="7"/>
      <c r="L114" s="124">
        <f t="shared" si="22"/>
        <v>0.41258529701212804</v>
      </c>
      <c r="M114" s="27">
        <f t="shared" ca="1" si="15"/>
        <v>9.5671702299642936E-6</v>
      </c>
      <c r="N114" s="44"/>
      <c r="O114" s="44"/>
      <c r="P114" s="7"/>
      <c r="Q114" s="28">
        <f t="shared" ca="1" si="16"/>
        <v>-1599.7267569055123</v>
      </c>
      <c r="R114" s="27">
        <f t="shared" ca="1" si="17"/>
        <v>3503.0454369656845</v>
      </c>
      <c r="S114" s="7"/>
      <c r="T114" s="28">
        <f t="shared" ca="1" si="18"/>
        <v>0.4139339271881653</v>
      </c>
      <c r="U114" s="27">
        <f t="shared" ca="1" si="19"/>
        <v>0.90743114358360177</v>
      </c>
      <c r="V114" s="7"/>
      <c r="W114" s="28">
        <f t="shared" ca="1" si="20"/>
        <v>0.40949221275366299</v>
      </c>
      <c r="X114" s="27">
        <f t="shared" ca="1" si="24"/>
        <v>196.56130869393974</v>
      </c>
      <c r="Y114" s="7"/>
      <c r="Z114" s="28">
        <f t="shared" si="23"/>
        <v>196.62299999999991</v>
      </c>
      <c r="AA114" s="27">
        <f t="shared" si="21"/>
        <v>3.4317187351488085</v>
      </c>
      <c r="AB114" s="7"/>
      <c r="AC114" s="28">
        <f t="shared" ca="1" si="13"/>
        <v>-6.1691306060168927E-2</v>
      </c>
      <c r="AD114" s="27"/>
      <c r="AE114" s="7"/>
    </row>
    <row r="115" spans="1:31" s="26" customFormat="1" x14ac:dyDescent="0.25">
      <c r="A115" s="26">
        <v>30</v>
      </c>
      <c r="B115" s="26">
        <v>-626</v>
      </c>
      <c r="C115" s="26">
        <v>12456</v>
      </c>
      <c r="D115" s="26">
        <v>14948</v>
      </c>
      <c r="E115" s="26">
        <v>13764</v>
      </c>
      <c r="F115" s="26">
        <v>11286</v>
      </c>
      <c r="G115" s="27"/>
      <c r="H115" s="7"/>
      <c r="I115" s="28">
        <f t="shared" si="14"/>
        <v>-1308</v>
      </c>
      <c r="J115" s="27">
        <f t="shared" si="14"/>
        <v>3662</v>
      </c>
      <c r="K115" s="7"/>
      <c r="L115" s="124">
        <f t="shared" si="22"/>
        <v>0.32130886445024404</v>
      </c>
      <c r="M115" s="27">
        <f t="shared" ca="1" si="15"/>
        <v>5.3319157722222841E-6</v>
      </c>
      <c r="N115" s="44"/>
      <c r="O115" s="44"/>
      <c r="P115" s="7"/>
      <c r="Q115" s="28">
        <f t="shared" ca="1" si="16"/>
        <v>-1250.7267569055123</v>
      </c>
      <c r="R115" s="27">
        <f t="shared" ca="1" si="17"/>
        <v>3650.0454369656845</v>
      </c>
      <c r="S115" s="7"/>
      <c r="T115" s="28">
        <f t="shared" ca="1" si="18"/>
        <v>0.32362916735023106</v>
      </c>
      <c r="U115" s="27">
        <f t="shared" ca="1" si="19"/>
        <v>0.94551011815217978</v>
      </c>
      <c r="V115" s="7"/>
      <c r="W115" s="28">
        <f t="shared" ca="1" si="20"/>
        <v>0.31899977030486532</v>
      </c>
      <c r="X115" s="27">
        <f t="shared" ca="1" si="24"/>
        <v>190.91686272404309</v>
      </c>
      <c r="Y115" s="7"/>
      <c r="Z115" s="28">
        <f t="shared" si="23"/>
        <v>190.98899999999992</v>
      </c>
      <c r="AA115" s="27">
        <f t="shared" si="21"/>
        <v>3.3333868850914485</v>
      </c>
      <c r="AB115" s="7"/>
      <c r="AC115" s="28">
        <f t="shared" ca="1" si="13"/>
        <v>-7.2137275956833946E-2</v>
      </c>
      <c r="AD115" s="27"/>
      <c r="AE115" s="7"/>
    </row>
    <row r="116" spans="1:31" s="26" customFormat="1" x14ac:dyDescent="0.25">
      <c r="A116" s="26">
        <v>31</v>
      </c>
      <c r="B116" s="26">
        <v>-632</v>
      </c>
      <c r="C116" s="26">
        <v>12639</v>
      </c>
      <c r="D116" s="26">
        <v>15002</v>
      </c>
      <c r="E116" s="26">
        <v>13576</v>
      </c>
      <c r="F116" s="26">
        <v>11234</v>
      </c>
      <c r="G116" s="27"/>
      <c r="H116" s="7"/>
      <c r="I116" s="28">
        <f t="shared" si="14"/>
        <v>-937</v>
      </c>
      <c r="J116" s="27">
        <f t="shared" si="14"/>
        <v>3768</v>
      </c>
      <c r="K116" s="7"/>
      <c r="L116" s="124">
        <f t="shared" si="22"/>
        <v>0.22601096834446585</v>
      </c>
      <c r="M116" s="27">
        <f t="shared" ca="1" si="15"/>
        <v>9.886170017182646E-6</v>
      </c>
      <c r="N116" s="44"/>
      <c r="O116" s="44"/>
      <c r="P116" s="7"/>
      <c r="Q116" s="28">
        <f t="shared" ca="1" si="16"/>
        <v>-879.72675690551227</v>
      </c>
      <c r="R116" s="27">
        <f t="shared" ca="1" si="17"/>
        <v>3756.0454369656845</v>
      </c>
      <c r="S116" s="7"/>
      <c r="T116" s="28">
        <f t="shared" ca="1" si="18"/>
        <v>0.22763184385489124</v>
      </c>
      <c r="U116" s="27">
        <f t="shared" ca="1" si="19"/>
        <v>0.97296842634448766</v>
      </c>
      <c r="V116" s="7"/>
      <c r="W116" s="28">
        <f t="shared" ca="1" si="20"/>
        <v>0.22286674029656878</v>
      </c>
      <c r="X116" s="27">
        <f t="shared" ca="1" si="24"/>
        <v>185.17482575284998</v>
      </c>
      <c r="Y116" s="7"/>
      <c r="Z116" s="28">
        <f t="shared" si="23"/>
        <v>185.30099999999993</v>
      </c>
      <c r="AA116" s="27">
        <f t="shared" si="21"/>
        <v>3.2341125572380114</v>
      </c>
      <c r="AB116" s="7"/>
      <c r="AC116" s="28">
        <f t="shared" ca="1" si="13"/>
        <v>-0.1261742471499474</v>
      </c>
      <c r="AD116" s="27"/>
      <c r="AE116" s="7"/>
    </row>
    <row r="117" spans="1:31" s="26" customFormat="1" x14ac:dyDescent="0.25">
      <c r="A117" s="26">
        <v>32</v>
      </c>
      <c r="B117" s="26">
        <v>-633</v>
      </c>
      <c r="C117" s="26">
        <v>12821</v>
      </c>
      <c r="D117" s="26">
        <v>15032</v>
      </c>
      <c r="E117" s="26">
        <v>13386</v>
      </c>
      <c r="F117" s="26">
        <v>11197</v>
      </c>
      <c r="G117" s="27"/>
      <c r="H117" s="7"/>
      <c r="I117" s="28">
        <f t="shared" si="14"/>
        <v>-565</v>
      </c>
      <c r="J117" s="27">
        <f t="shared" si="14"/>
        <v>3835</v>
      </c>
      <c r="K117" s="7"/>
      <c r="L117" s="124">
        <f t="shared" si="22"/>
        <v>0.12833172179618321</v>
      </c>
      <c r="M117" s="27">
        <f t="shared" ca="1" si="15"/>
        <v>3.2661952732426803E-6</v>
      </c>
      <c r="N117" s="44"/>
      <c r="O117" s="44"/>
      <c r="P117" s="7"/>
      <c r="Q117" s="28">
        <f t="shared" ca="1" si="16"/>
        <v>-507.72675690551233</v>
      </c>
      <c r="R117" s="27">
        <f t="shared" ca="1" si="17"/>
        <v>3823.0454369656845</v>
      </c>
      <c r="S117" s="7"/>
      <c r="T117" s="28">
        <f t="shared" ca="1" si="18"/>
        <v>0.13137576746603297</v>
      </c>
      <c r="U117" s="27">
        <f t="shared" ca="1" si="19"/>
        <v>0.99032414944717284</v>
      </c>
      <c r="V117" s="7"/>
      <c r="W117" s="28">
        <f t="shared" ca="1" si="20"/>
        <v>0.12652445997972089</v>
      </c>
      <c r="X117" s="27">
        <f t="shared" ca="1" si="24"/>
        <v>179.5540059563084</v>
      </c>
      <c r="Y117" s="7"/>
      <c r="Z117" s="28">
        <f t="shared" si="23"/>
        <v>179.60399999999993</v>
      </c>
      <c r="AA117" s="27">
        <f t="shared" si="21"/>
        <v>3.1346811497518945</v>
      </c>
      <c r="AB117" s="7"/>
      <c r="AC117" s="28">
        <f t="shared" ca="1" si="13"/>
        <v>-4.9994043691526713E-2</v>
      </c>
      <c r="AD117" s="27"/>
      <c r="AE117" s="7"/>
    </row>
    <row r="118" spans="1:31" s="26" customFormat="1" x14ac:dyDescent="0.25">
      <c r="A118" s="26">
        <v>33</v>
      </c>
      <c r="B118" s="26">
        <v>-611</v>
      </c>
      <c r="C118" s="26">
        <v>13012</v>
      </c>
      <c r="D118" s="26">
        <v>15054</v>
      </c>
      <c r="E118" s="26">
        <v>13213</v>
      </c>
      <c r="F118" s="26">
        <v>11184</v>
      </c>
      <c r="G118" s="27"/>
      <c r="H118" s="7"/>
      <c r="I118" s="28">
        <f t="shared" si="14"/>
        <v>-201</v>
      </c>
      <c r="J118" s="27">
        <f t="shared" si="14"/>
        <v>3870</v>
      </c>
      <c r="K118" s="7"/>
      <c r="L118" s="124">
        <f t="shared" si="22"/>
        <v>3.2834335190787781E-2</v>
      </c>
      <c r="M118" s="27">
        <f t="shared" ca="1" si="15"/>
        <v>2.9320868185546447E-7</v>
      </c>
      <c r="N118" s="44"/>
      <c r="O118" s="44"/>
      <c r="P118" s="7"/>
      <c r="Q118" s="28">
        <f t="shared" ca="1" si="16"/>
        <v>-143.72675690551233</v>
      </c>
      <c r="R118" s="27">
        <f t="shared" ca="1" si="17"/>
        <v>3858.0454369656845</v>
      </c>
      <c r="S118" s="7"/>
      <c r="T118" s="28">
        <f t="shared" ca="1" si="18"/>
        <v>3.7189714225322197E-2</v>
      </c>
      <c r="U118" s="27">
        <f t="shared" ca="1" si="19"/>
        <v>0.99939057196350101</v>
      </c>
      <c r="V118" s="7"/>
      <c r="W118" s="28">
        <f t="shared" ca="1" si="20"/>
        <v>3.2292847719228683E-2</v>
      </c>
      <c r="X118" s="27">
        <f t="shared" ca="1" si="24"/>
        <v>174.12403079272315</v>
      </c>
      <c r="Y118" s="7"/>
      <c r="Z118" s="28">
        <f t="shared" si="23"/>
        <v>174.10499999999993</v>
      </c>
      <c r="AA118" s="27">
        <f t="shared" si="21"/>
        <v>3.0387054941847262</v>
      </c>
      <c r="AB118" s="7"/>
      <c r="AC118" s="28">
        <f t="shared" ca="1" si="13"/>
        <v>1.9030792723214063E-2</v>
      </c>
      <c r="AD118" s="27"/>
      <c r="AE118" s="7"/>
    </row>
    <row r="119" spans="1:31" s="26" customFormat="1" x14ac:dyDescent="0.25">
      <c r="A119" s="26">
        <v>34</v>
      </c>
      <c r="B119" s="26">
        <v>-607</v>
      </c>
      <c r="C119" s="26">
        <v>13195</v>
      </c>
      <c r="D119" s="26">
        <v>15051</v>
      </c>
      <c r="E119" s="26">
        <v>13024</v>
      </c>
      <c r="F119" s="26">
        <v>11187</v>
      </c>
      <c r="G119" s="27"/>
      <c r="H119" s="7"/>
      <c r="I119" s="28">
        <f t="shared" si="14"/>
        <v>171</v>
      </c>
      <c r="J119" s="27">
        <f t="shared" si="14"/>
        <v>3864</v>
      </c>
      <c r="K119" s="7"/>
      <c r="L119" s="124">
        <f t="shared" si="22"/>
        <v>-6.2338617635005783E-2</v>
      </c>
      <c r="M119" s="27">
        <f t="shared" ca="1" si="15"/>
        <v>2.6184109204090267E-6</v>
      </c>
      <c r="N119" s="44"/>
      <c r="O119" s="44"/>
      <c r="P119" s="7"/>
      <c r="Q119" s="28">
        <f t="shared" ca="1" si="16"/>
        <v>228.27324309448767</v>
      </c>
      <c r="R119" s="27">
        <f t="shared" ca="1" si="17"/>
        <v>3852.0454369656845</v>
      </c>
      <c r="S119" s="7"/>
      <c r="T119" s="28">
        <f t="shared" ca="1" si="18"/>
        <v>-5.9066362163536071E-2</v>
      </c>
      <c r="U119" s="27">
        <f t="shared" ca="1" si="19"/>
        <v>0.99783632810355904</v>
      </c>
      <c r="V119" s="7"/>
      <c r="W119" s="28">
        <f t="shared" ca="1" si="20"/>
        <v>-6.3956768097851877E-2</v>
      </c>
      <c r="X119" s="27">
        <f t="shared" ca="1" si="24"/>
        <v>168.60592047414229</v>
      </c>
      <c r="Y119" s="7"/>
      <c r="Z119" s="28">
        <f t="shared" si="23"/>
        <v>168.64199999999994</v>
      </c>
      <c r="AA119" s="27">
        <f t="shared" si="21"/>
        <v>2.9433581571482761</v>
      </c>
      <c r="AB119" s="7"/>
      <c r="AC119" s="28">
        <f t="shared" ca="1" si="13"/>
        <v>-3.6079525857644512E-2</v>
      </c>
      <c r="AD119" s="27"/>
      <c r="AE119" s="7"/>
    </row>
    <row r="120" spans="1:31" s="26" customFormat="1" x14ac:dyDescent="0.25">
      <c r="A120" s="26">
        <v>35</v>
      </c>
      <c r="B120" s="26">
        <v>-624</v>
      </c>
      <c r="C120" s="26">
        <v>13382</v>
      </c>
      <c r="D120" s="26">
        <v>15031</v>
      </c>
      <c r="E120" s="26">
        <v>12836</v>
      </c>
      <c r="F120" s="26">
        <v>11205</v>
      </c>
      <c r="G120" s="27"/>
      <c r="H120" s="7"/>
      <c r="I120" s="28">
        <f t="shared" si="14"/>
        <v>546</v>
      </c>
      <c r="J120" s="27">
        <f t="shared" si="14"/>
        <v>3826</v>
      </c>
      <c r="K120" s="7"/>
      <c r="L120" s="124">
        <f t="shared" si="22"/>
        <v>-0.15957762017021981</v>
      </c>
      <c r="M120" s="27">
        <f t="shared" ca="1" si="15"/>
        <v>1.8616192615654023E-6</v>
      </c>
      <c r="N120" s="44"/>
      <c r="O120" s="44"/>
      <c r="P120" s="7"/>
      <c r="Q120" s="28">
        <f t="shared" ca="1" si="16"/>
        <v>603.27324309448773</v>
      </c>
      <c r="R120" s="27">
        <f t="shared" ca="1" si="17"/>
        <v>3814.0454369656845</v>
      </c>
      <c r="S120" s="7"/>
      <c r="T120" s="28">
        <f t="shared" ca="1" si="18"/>
        <v>-0.15609869723294967</v>
      </c>
      <c r="U120" s="27">
        <f t="shared" ca="1" si="19"/>
        <v>0.98799278365725995</v>
      </c>
      <c r="V120" s="7"/>
      <c r="W120" s="28">
        <f t="shared" ca="1" si="20"/>
        <v>-0.16094203186086359</v>
      </c>
      <c r="X120" s="27">
        <f t="shared" ca="1" si="24"/>
        <v>163.02120161227458</v>
      </c>
      <c r="Y120" s="7"/>
      <c r="Z120" s="28">
        <f t="shared" si="23"/>
        <v>163.02599999999995</v>
      </c>
      <c r="AA120" s="27">
        <f t="shared" si="21"/>
        <v>2.8453404663562747</v>
      </c>
      <c r="AB120" s="7"/>
      <c r="AC120" s="28">
        <f t="shared" ca="1" si="13"/>
        <v>-4.7983877253727769E-3</v>
      </c>
      <c r="AD120" s="27"/>
      <c r="AE120" s="7"/>
    </row>
    <row r="121" spans="1:31" s="26" customFormat="1" x14ac:dyDescent="0.25">
      <c r="A121" s="26">
        <v>36</v>
      </c>
      <c r="B121" s="26">
        <v>-622</v>
      </c>
      <c r="C121" s="26">
        <v>13559</v>
      </c>
      <c r="D121" s="26">
        <v>14979</v>
      </c>
      <c r="E121" s="26">
        <v>12642</v>
      </c>
      <c r="F121" s="26">
        <v>11238</v>
      </c>
      <c r="G121" s="27"/>
      <c r="H121" s="7"/>
      <c r="I121" s="28">
        <f t="shared" si="14"/>
        <v>917</v>
      </c>
      <c r="J121" s="27">
        <f t="shared" si="14"/>
        <v>3741</v>
      </c>
      <c r="K121" s="7"/>
      <c r="L121" s="124">
        <f t="shared" si="22"/>
        <v>-0.25498035711151074</v>
      </c>
      <c r="M121" s="27">
        <f t="shared" ca="1" si="15"/>
        <v>3.4308441625948053E-6</v>
      </c>
      <c r="N121" s="44"/>
      <c r="O121" s="44"/>
      <c r="P121" s="7"/>
      <c r="Q121" s="28">
        <f t="shared" ca="1" si="16"/>
        <v>974.27324309448773</v>
      </c>
      <c r="R121" s="27">
        <f t="shared" ca="1" si="17"/>
        <v>3729.0454369656845</v>
      </c>
      <c r="S121" s="7"/>
      <c r="T121" s="28">
        <f t="shared" ca="1" si="18"/>
        <v>-0.25209602072828952</v>
      </c>
      <c r="U121" s="27">
        <f t="shared" ca="1" si="19"/>
        <v>0.96597432897474889</v>
      </c>
      <c r="V121" s="7"/>
      <c r="W121" s="28">
        <f t="shared" ca="1" si="20"/>
        <v>-0.25683261091771409</v>
      </c>
      <c r="X121" s="27">
        <f t="shared" ca="1" si="24"/>
        <v>157.38400958592899</v>
      </c>
      <c r="Y121" s="7"/>
      <c r="Z121" s="28">
        <f t="shared" si="23"/>
        <v>157.42799999999994</v>
      </c>
      <c r="AA121" s="27">
        <f t="shared" si="21"/>
        <v>2.7476369348296319</v>
      </c>
      <c r="AB121" s="7"/>
      <c r="AC121" s="28">
        <f t="shared" ca="1" si="13"/>
        <v>-4.3990414070947281E-2</v>
      </c>
      <c r="AD121" s="27"/>
      <c r="AE121" s="7"/>
    </row>
    <row r="122" spans="1:31" s="26" customFormat="1" x14ac:dyDescent="0.25">
      <c r="A122" s="26">
        <v>37</v>
      </c>
      <c r="B122" s="26">
        <v>-630</v>
      </c>
      <c r="C122" s="26">
        <v>13746</v>
      </c>
      <c r="D122" s="26">
        <v>14932</v>
      </c>
      <c r="E122" s="26">
        <v>12469</v>
      </c>
      <c r="F122" s="26">
        <v>11305</v>
      </c>
      <c r="G122" s="27"/>
      <c r="H122" s="7"/>
      <c r="I122" s="28">
        <f t="shared" si="14"/>
        <v>1277</v>
      </c>
      <c r="J122" s="27">
        <f t="shared" si="14"/>
        <v>3627</v>
      </c>
      <c r="K122" s="7"/>
      <c r="L122" s="124">
        <f t="shared" si="22"/>
        <v>-0.34912565171335258</v>
      </c>
      <c r="M122" s="27">
        <f t="shared" ca="1" si="15"/>
        <v>5.1038212584050103E-7</v>
      </c>
      <c r="N122" s="44"/>
      <c r="O122" s="44"/>
      <c r="P122" s="7"/>
      <c r="Q122" s="28">
        <f t="shared" ca="1" si="16"/>
        <v>1334.2732430944877</v>
      </c>
      <c r="R122" s="27">
        <f t="shared" ca="1" si="17"/>
        <v>3615.0454369656845</v>
      </c>
      <c r="S122" s="7"/>
      <c r="T122" s="28">
        <f t="shared" ca="1" si="18"/>
        <v>-0.34524706239492653</v>
      </c>
      <c r="U122" s="27">
        <f t="shared" ca="1" si="19"/>
        <v>0.93644369563585161</v>
      </c>
      <c r="V122" s="7"/>
      <c r="W122" s="28">
        <f t="shared" ca="1" si="20"/>
        <v>-0.34984006204771267</v>
      </c>
      <c r="X122" s="27">
        <f t="shared" ca="1" si="24"/>
        <v>151.78843598986407</v>
      </c>
      <c r="Y122" s="7"/>
      <c r="Z122" s="28">
        <f t="shared" si="23"/>
        <v>151.75799999999995</v>
      </c>
      <c r="AA122" s="27">
        <f t="shared" si="21"/>
        <v>2.6486767662415538</v>
      </c>
      <c r="AB122" s="7"/>
      <c r="AC122" s="28">
        <f t="shared" ca="1" si="13"/>
        <v>3.0435989864116664E-2</v>
      </c>
      <c r="AD122" s="27"/>
      <c r="AE122" s="7"/>
    </row>
    <row r="123" spans="1:31" s="26" customFormat="1" x14ac:dyDescent="0.25">
      <c r="A123" s="26">
        <v>38</v>
      </c>
      <c r="B123" s="26">
        <v>-629</v>
      </c>
      <c r="C123" s="26">
        <v>13916</v>
      </c>
      <c r="D123" s="26">
        <v>14850</v>
      </c>
      <c r="E123" s="26">
        <v>12293</v>
      </c>
      <c r="F123" s="26">
        <v>11376</v>
      </c>
      <c r="G123" s="27"/>
      <c r="H123" s="7"/>
      <c r="I123" s="28">
        <f t="shared" si="14"/>
        <v>1623</v>
      </c>
      <c r="J123" s="27">
        <f t="shared" si="14"/>
        <v>3474</v>
      </c>
      <c r="K123" s="7"/>
      <c r="L123" s="124">
        <f t="shared" si="22"/>
        <v>-0.43971221160504509</v>
      </c>
      <c r="M123" s="27">
        <f t="shared" ca="1" si="15"/>
        <v>2.8814148781376396E-7</v>
      </c>
      <c r="N123" s="44"/>
      <c r="O123" s="44"/>
      <c r="P123" s="7"/>
      <c r="Q123" s="28">
        <f t="shared" ca="1" si="16"/>
        <v>1680.2732430944877</v>
      </c>
      <c r="R123" s="27">
        <f t="shared" ca="1" si="17"/>
        <v>3462.0454369656845</v>
      </c>
      <c r="S123" s="7"/>
      <c r="T123" s="28">
        <f t="shared" ca="1" si="18"/>
        <v>-0.43477556355230546</v>
      </c>
      <c r="U123" s="27">
        <f t="shared" ca="1" si="19"/>
        <v>0.89681047720733165</v>
      </c>
      <c r="V123" s="7"/>
      <c r="W123" s="28">
        <f t="shared" ca="1" si="20"/>
        <v>-0.43917542348314431</v>
      </c>
      <c r="X123" s="27">
        <f t="shared" ca="1" si="24"/>
        <v>146.18193310137252</v>
      </c>
      <c r="Y123" s="7"/>
      <c r="Z123" s="28">
        <f t="shared" si="23"/>
        <v>146.09699999999995</v>
      </c>
      <c r="AA123" s="27">
        <f t="shared" si="21"/>
        <v>2.549873677286155</v>
      </c>
      <c r="AB123" s="7"/>
      <c r="AC123" s="28">
        <f t="shared" ca="1" si="13"/>
        <v>8.4933101372570263E-2</v>
      </c>
      <c r="AD123" s="27"/>
      <c r="AE123" s="7"/>
    </row>
    <row r="124" spans="1:31" s="26" customFormat="1" x14ac:dyDescent="0.25">
      <c r="A124" s="26">
        <v>39</v>
      </c>
      <c r="B124" s="26">
        <v>-638</v>
      </c>
      <c r="C124" s="26">
        <v>14092</v>
      </c>
      <c r="D124" s="26">
        <v>14757</v>
      </c>
      <c r="E124" s="26">
        <v>12121</v>
      </c>
      <c r="F124" s="26">
        <v>11474</v>
      </c>
      <c r="G124" s="27"/>
      <c r="H124" s="7"/>
      <c r="I124" s="28">
        <f t="shared" si="14"/>
        <v>1971</v>
      </c>
      <c r="J124" s="27">
        <f t="shared" si="14"/>
        <v>3283</v>
      </c>
      <c r="K124" s="7"/>
      <c r="L124" s="124">
        <f t="shared" si="22"/>
        <v>-0.52720727517281762</v>
      </c>
      <c r="M124" s="27">
        <f t="shared" ca="1" si="15"/>
        <v>3.1427681851697072E-6</v>
      </c>
      <c r="N124" s="44"/>
      <c r="O124" s="44"/>
      <c r="P124" s="7"/>
      <c r="Q124" s="28">
        <f t="shared" ca="1" si="16"/>
        <v>2028.2732430944877</v>
      </c>
      <c r="R124" s="27">
        <f t="shared" ca="1" si="17"/>
        <v>3271.0454369656845</v>
      </c>
      <c r="S124" s="7"/>
      <c r="T124" s="28">
        <f t="shared" ca="1" si="18"/>
        <v>-0.52482157049672129</v>
      </c>
      <c r="U124" s="27">
        <f t="shared" ca="1" si="19"/>
        <v>0.8473337143325127</v>
      </c>
      <c r="V124" s="7"/>
      <c r="W124" s="28">
        <f t="shared" ca="1" si="20"/>
        <v>-0.52898006060404434</v>
      </c>
      <c r="X124" s="27">
        <f t="shared" ca="1" si="24"/>
        <v>140.29727436789443</v>
      </c>
      <c r="Y124" s="7"/>
      <c r="Z124" s="28">
        <f t="shared" si="23"/>
        <v>140.35499999999996</v>
      </c>
      <c r="AA124" s="27">
        <f t="shared" si="21"/>
        <v>2.4496568716366403</v>
      </c>
      <c r="AB124" s="7"/>
      <c r="AC124" s="28">
        <f t="shared" ca="1" si="13"/>
        <v>-5.7725632105530167E-2</v>
      </c>
      <c r="AD124" s="27"/>
      <c r="AE124" s="7"/>
    </row>
    <row r="125" spans="1:31" s="26" customFormat="1" x14ac:dyDescent="0.25">
      <c r="A125" s="26">
        <v>40</v>
      </c>
      <c r="B125" s="26">
        <v>-619</v>
      </c>
      <c r="C125" s="26">
        <v>14235</v>
      </c>
      <c r="D125" s="26">
        <v>14644</v>
      </c>
      <c r="E125" s="26">
        <v>11962</v>
      </c>
      <c r="F125" s="26">
        <v>11575</v>
      </c>
      <c r="G125" s="27"/>
      <c r="H125" s="7"/>
      <c r="I125" s="28">
        <f t="shared" si="14"/>
        <v>2273</v>
      </c>
      <c r="J125" s="27">
        <f t="shared" si="14"/>
        <v>3069</v>
      </c>
      <c r="K125" s="7"/>
      <c r="L125" s="124">
        <f t="shared" si="22"/>
        <v>-0.60704592070017382</v>
      </c>
      <c r="M125" s="27">
        <f t="shared" ca="1" si="15"/>
        <v>3.7324172441967425E-8</v>
      </c>
      <c r="N125" s="44"/>
      <c r="O125" s="44"/>
      <c r="P125" s="7"/>
      <c r="Q125" s="28">
        <f t="shared" ca="1" si="16"/>
        <v>2330.2732430944875</v>
      </c>
      <c r="R125" s="27">
        <f t="shared" ca="1" si="17"/>
        <v>3057.0454369656845</v>
      </c>
      <c r="S125" s="7"/>
      <c r="T125" s="28">
        <f t="shared" ca="1" si="18"/>
        <v>-0.60296494433928893</v>
      </c>
      <c r="U125" s="27">
        <f t="shared" ca="1" si="19"/>
        <v>0.79189901666124951</v>
      </c>
      <c r="V125" s="7"/>
      <c r="W125" s="28">
        <f t="shared" ca="1" si="20"/>
        <v>-0.60685272605107099</v>
      </c>
      <c r="X125" s="27">
        <f t="shared" ca="1" si="24"/>
        <v>134.80942179817384</v>
      </c>
      <c r="Y125" s="7"/>
      <c r="Z125" s="28">
        <f t="shared" si="23"/>
        <v>134.78399999999996</v>
      </c>
      <c r="AA125" s="27">
        <f t="shared" si="21"/>
        <v>2.3524245790080363</v>
      </c>
      <c r="AB125" s="7"/>
      <c r="AC125" s="28">
        <f t="shared" ca="1" si="13"/>
        <v>2.5421798173880461E-2</v>
      </c>
      <c r="AD125" s="27"/>
      <c r="AE125" s="7"/>
    </row>
    <row r="126" spans="1:31" s="26" customFormat="1" x14ac:dyDescent="0.25">
      <c r="A126" s="26">
        <v>41</v>
      </c>
      <c r="B126" s="26">
        <v>-624</v>
      </c>
      <c r="C126" s="26">
        <v>14383</v>
      </c>
      <c r="D126" s="26">
        <v>14522</v>
      </c>
      <c r="E126" s="26">
        <v>11816</v>
      </c>
      <c r="F126" s="26">
        <v>11699</v>
      </c>
      <c r="G126" s="27"/>
      <c r="H126" s="7"/>
      <c r="I126" s="28">
        <f t="shared" si="14"/>
        <v>2567</v>
      </c>
      <c r="J126" s="27">
        <f t="shared" si="14"/>
        <v>2823</v>
      </c>
      <c r="K126" s="7"/>
      <c r="L126" s="124">
        <f t="shared" si="22"/>
        <v>-0.68172084595304405</v>
      </c>
      <c r="M126" s="27">
        <f t="shared" ca="1" si="15"/>
        <v>7.9901696480116719E-7</v>
      </c>
      <c r="N126" s="44"/>
      <c r="O126" s="44"/>
      <c r="P126" s="7"/>
      <c r="Q126" s="28">
        <f t="shared" ca="1" si="16"/>
        <v>2624.2732430944875</v>
      </c>
      <c r="R126" s="27">
        <f t="shared" ca="1" si="17"/>
        <v>2811.0454369656845</v>
      </c>
      <c r="S126" s="7"/>
      <c r="T126" s="28">
        <f t="shared" ca="1" si="18"/>
        <v>-0.67903829503370916</v>
      </c>
      <c r="U126" s="27">
        <f t="shared" ca="1" si="19"/>
        <v>0.72817501840362919</v>
      </c>
      <c r="V126" s="7"/>
      <c r="W126" s="28">
        <f t="shared" ca="1" si="20"/>
        <v>-0.68261472344174212</v>
      </c>
      <c r="X126" s="27">
        <f t="shared" ca="1" si="24"/>
        <v>129.1229798274619</v>
      </c>
      <c r="Y126" s="7"/>
      <c r="Z126" s="28">
        <f t="shared" si="23"/>
        <v>129.16799999999995</v>
      </c>
      <c r="AA126" s="27">
        <f t="shared" si="21"/>
        <v>2.2544068882160349</v>
      </c>
      <c r="AB126" s="7"/>
      <c r="AC126" s="28">
        <f t="shared" ca="1" si="13"/>
        <v>-4.5020172538045244E-2</v>
      </c>
      <c r="AD126" s="27"/>
      <c r="AE126" s="7"/>
    </row>
    <row r="127" spans="1:31" s="26" customFormat="1" x14ac:dyDescent="0.25">
      <c r="A127" s="26">
        <v>42</v>
      </c>
      <c r="B127" s="26">
        <v>-604</v>
      </c>
      <c r="C127" s="26">
        <v>14514</v>
      </c>
      <c r="D127" s="26">
        <v>14388</v>
      </c>
      <c r="E127" s="26">
        <v>11691</v>
      </c>
      <c r="F127" s="26">
        <v>11832</v>
      </c>
      <c r="G127" s="27"/>
      <c r="H127" s="7"/>
      <c r="I127" s="28">
        <f t="shared" si="14"/>
        <v>2823</v>
      </c>
      <c r="J127" s="27">
        <f t="shared" si="14"/>
        <v>2556</v>
      </c>
      <c r="K127" s="7"/>
      <c r="L127" s="124">
        <f t="shared" si="22"/>
        <v>-0.74777352168260558</v>
      </c>
      <c r="M127" s="27">
        <f t="shared" ca="1" si="15"/>
        <v>5.5325961026174851E-7</v>
      </c>
      <c r="N127" s="44"/>
      <c r="O127" s="44"/>
      <c r="P127" s="7"/>
      <c r="Q127" s="28">
        <f t="shared" ca="1" si="16"/>
        <v>2880.2732430944875</v>
      </c>
      <c r="R127" s="27">
        <f t="shared" ca="1" si="17"/>
        <v>2544.0454369656845</v>
      </c>
      <c r="S127" s="7"/>
      <c r="T127" s="28">
        <f t="shared" ca="1" si="18"/>
        <v>-0.74527903577442889</v>
      </c>
      <c r="U127" s="27">
        <f t="shared" ca="1" si="19"/>
        <v>0.65901116663621206</v>
      </c>
      <c r="V127" s="7"/>
      <c r="W127" s="28">
        <f t="shared" ca="1" si="20"/>
        <v>-0.74851733591362146</v>
      </c>
      <c r="X127" s="27">
        <f t="shared" ca="1" si="24"/>
        <v>123.63470499526113</v>
      </c>
      <c r="Y127" s="7"/>
      <c r="Z127" s="28">
        <f t="shared" si="23"/>
        <v>123.73199999999994</v>
      </c>
      <c r="AA127" s="27">
        <f t="shared" si="21"/>
        <v>2.1595307900776231</v>
      </c>
      <c r="AB127" s="7"/>
      <c r="AC127" s="28">
        <f t="shared" ca="1" si="13"/>
        <v>-9.7295004738811031E-2</v>
      </c>
      <c r="AD127" s="27"/>
      <c r="AE127" s="7"/>
    </row>
    <row r="128" spans="1:31" s="26" customFormat="1" x14ac:dyDescent="0.25">
      <c r="A128" s="26">
        <v>43</v>
      </c>
      <c r="B128" s="26">
        <v>-615</v>
      </c>
      <c r="C128" s="26">
        <v>14636</v>
      </c>
      <c r="D128" s="26">
        <v>14253</v>
      </c>
      <c r="E128" s="26">
        <v>11580</v>
      </c>
      <c r="F128" s="26">
        <v>11982</v>
      </c>
      <c r="G128" s="27"/>
      <c r="H128" s="7"/>
      <c r="I128" s="28">
        <f t="shared" si="14"/>
        <v>3056</v>
      </c>
      <c r="J128" s="27">
        <f t="shared" si="14"/>
        <v>2271</v>
      </c>
      <c r="K128" s="7"/>
      <c r="L128" s="124">
        <f t="shared" si="22"/>
        <v>-0.80811205853277723</v>
      </c>
      <c r="M128" s="27">
        <f t="shared" ca="1" si="15"/>
        <v>1.1132436923693673E-7</v>
      </c>
      <c r="N128" s="44"/>
      <c r="O128" s="44"/>
      <c r="P128" s="7"/>
      <c r="Q128" s="28">
        <f t="shared" ca="1" si="16"/>
        <v>3113.2732430944875</v>
      </c>
      <c r="R128" s="27">
        <f t="shared" ca="1" si="17"/>
        <v>2259.0454369656845</v>
      </c>
      <c r="S128" s="7"/>
      <c r="T128" s="28">
        <f t="shared" ca="1" si="18"/>
        <v>-0.80556845996422444</v>
      </c>
      <c r="U128" s="27">
        <f t="shared" ca="1" si="19"/>
        <v>0.58518458328896905</v>
      </c>
      <c r="V128" s="7"/>
      <c r="W128" s="28">
        <f t="shared" ca="1" si="20"/>
        <v>-0.80844571159995471</v>
      </c>
      <c r="X128" s="27">
        <f t="shared" ca="1" si="24"/>
        <v>118.1717905386181</v>
      </c>
      <c r="Y128" s="7"/>
      <c r="Z128" s="28">
        <f t="shared" si="23"/>
        <v>118.19699999999995</v>
      </c>
      <c r="AA128" s="27">
        <f t="shared" si="21"/>
        <v>2.0629268159797367</v>
      </c>
      <c r="AB128" s="7"/>
      <c r="AC128" s="28">
        <f t="shared" ca="1" si="13"/>
        <v>-2.5209461381848541E-2</v>
      </c>
      <c r="AD128" s="27"/>
      <c r="AE128" s="7"/>
    </row>
    <row r="129" spans="1:31" s="26" customFormat="1" x14ac:dyDescent="0.25">
      <c r="A129" s="26">
        <v>44</v>
      </c>
      <c r="B129" s="26">
        <v>-630</v>
      </c>
      <c r="C129" s="26">
        <v>14734</v>
      </c>
      <c r="D129" s="26">
        <v>14092</v>
      </c>
      <c r="E129" s="26">
        <v>11465</v>
      </c>
      <c r="F129" s="26">
        <v>12143</v>
      </c>
      <c r="G129" s="27"/>
      <c r="H129" s="7"/>
      <c r="I129" s="28">
        <f t="shared" si="14"/>
        <v>3269</v>
      </c>
      <c r="J129" s="27">
        <f t="shared" si="14"/>
        <v>1949</v>
      </c>
      <c r="K129" s="7"/>
      <c r="L129" s="124">
        <f t="shared" si="22"/>
        <v>-0.86210121662939043</v>
      </c>
      <c r="M129" s="27">
        <f t="shared" ca="1" si="15"/>
        <v>1.1041464146613641E-6</v>
      </c>
      <c r="N129" s="44"/>
      <c r="O129" s="44"/>
      <c r="P129" s="7"/>
      <c r="Q129" s="28">
        <f t="shared" ca="1" si="16"/>
        <v>3326.2732430944875</v>
      </c>
      <c r="R129" s="27">
        <f t="shared" ca="1" si="17"/>
        <v>1937.0454369656843</v>
      </c>
      <c r="S129" s="7"/>
      <c r="T129" s="28">
        <f t="shared" ca="1" si="18"/>
        <v>-0.86068282628365134</v>
      </c>
      <c r="U129" s="27">
        <f t="shared" ca="1" si="19"/>
        <v>0.50177349613875044</v>
      </c>
      <c r="V129" s="7"/>
      <c r="W129" s="28">
        <f t="shared" ca="1" si="20"/>
        <v>-0.86315200034389183</v>
      </c>
      <c r="X129" s="27">
        <f t="shared" ca="1" si="24"/>
        <v>112.44389241208233</v>
      </c>
      <c r="Y129" s="7"/>
      <c r="Z129" s="28">
        <f t="shared" si="23"/>
        <v>112.52699999999994</v>
      </c>
      <c r="AA129" s="27">
        <f t="shared" si="21"/>
        <v>1.9639666473916584</v>
      </c>
      <c r="AB129" s="7"/>
      <c r="AC129" s="28">
        <f t="shared" ca="1" si="13"/>
        <v>-8.3107587917609749E-2</v>
      </c>
      <c r="AD129" s="27"/>
      <c r="AE129" s="7"/>
    </row>
    <row r="130" spans="1:31" s="26" customFormat="1" x14ac:dyDescent="0.25">
      <c r="A130" s="26">
        <v>45</v>
      </c>
      <c r="B130" s="26">
        <v>-631</v>
      </c>
      <c r="C130" s="26">
        <v>14822</v>
      </c>
      <c r="D130" s="26">
        <v>13910</v>
      </c>
      <c r="E130" s="26">
        <v>11376</v>
      </c>
      <c r="F130" s="26">
        <v>12307</v>
      </c>
      <c r="G130" s="27"/>
      <c r="H130" s="7"/>
      <c r="I130" s="28">
        <f t="shared" si="14"/>
        <v>3446</v>
      </c>
      <c r="J130" s="27">
        <f t="shared" si="14"/>
        <v>1603</v>
      </c>
      <c r="K130" s="7"/>
      <c r="L130" s="124">
        <f t="shared" si="22"/>
        <v>-0.90771663430949101</v>
      </c>
      <c r="M130" s="27">
        <f t="shared" ca="1" si="15"/>
        <v>6.3357417858687248E-7</v>
      </c>
      <c r="N130" s="44"/>
      <c r="O130" s="44"/>
      <c r="P130" s="7"/>
      <c r="Q130" s="28">
        <f t="shared" ca="1" si="16"/>
        <v>3503.2732430944875</v>
      </c>
      <c r="R130" s="27">
        <f t="shared" ca="1" si="17"/>
        <v>1591.0454369656843</v>
      </c>
      <c r="S130" s="7"/>
      <c r="T130" s="28">
        <f t="shared" ca="1" si="18"/>
        <v>-0.90648208843641453</v>
      </c>
      <c r="U130" s="27">
        <f t="shared" ca="1" si="19"/>
        <v>0.41214543354876421</v>
      </c>
      <c r="V130" s="7"/>
      <c r="W130" s="28">
        <f t="shared" ca="1" si="20"/>
        <v>-0.90851260803932565</v>
      </c>
      <c r="X130" s="27">
        <f t="shared" ca="1" si="24"/>
        <v>106.6746539032269</v>
      </c>
      <c r="Y130" s="7"/>
      <c r="Z130" s="28">
        <f t="shared" si="23"/>
        <v>106.84799999999994</v>
      </c>
      <c r="AA130" s="27">
        <f t="shared" si="21"/>
        <v>1.8648493991709001</v>
      </c>
      <c r="AB130" s="7"/>
      <c r="AC130" s="28">
        <f t="shared" ca="1" si="13"/>
        <v>-0.17334609677304513</v>
      </c>
      <c r="AD130" s="27"/>
      <c r="AE130" s="7"/>
    </row>
    <row r="131" spans="1:31" s="26" customFormat="1" x14ac:dyDescent="0.25">
      <c r="A131" s="26">
        <v>46</v>
      </c>
      <c r="B131" s="26">
        <v>-629</v>
      </c>
      <c r="C131" s="26">
        <v>14898</v>
      </c>
      <c r="D131" s="26">
        <v>13743</v>
      </c>
      <c r="E131" s="26">
        <v>11311</v>
      </c>
      <c r="F131" s="26">
        <v>12488</v>
      </c>
      <c r="G131" s="27"/>
      <c r="H131" s="7"/>
      <c r="I131" s="28">
        <f t="shared" si="14"/>
        <v>3587</v>
      </c>
      <c r="J131" s="27">
        <f t="shared" si="14"/>
        <v>1255</v>
      </c>
      <c r="K131" s="7"/>
      <c r="L131" s="124">
        <f t="shared" si="22"/>
        <v>-0.94431641500060681</v>
      </c>
      <c r="M131" s="27">
        <f t="shared" ca="1" si="15"/>
        <v>5.7142977327186474E-8</v>
      </c>
      <c r="N131" s="44"/>
      <c r="O131" s="44"/>
      <c r="P131" s="7"/>
      <c r="Q131" s="28">
        <f t="shared" ca="1" si="16"/>
        <v>3644.2732430944875</v>
      </c>
      <c r="R131" s="27">
        <f t="shared" ca="1" si="17"/>
        <v>1243.0454369656843</v>
      </c>
      <c r="S131" s="7"/>
      <c r="T131" s="28">
        <f t="shared" ca="1" si="18"/>
        <v>-0.94296624642251414</v>
      </c>
      <c r="U131" s="27">
        <f t="shared" ca="1" si="19"/>
        <v>0.3219992896721306</v>
      </c>
      <c r="V131" s="7"/>
      <c r="W131" s="28">
        <f t="shared" ca="1" si="20"/>
        <v>-0.94455546097385712</v>
      </c>
      <c r="X131" s="27">
        <f t="shared" ca="1" si="24"/>
        <v>101.09756404417715</v>
      </c>
      <c r="Y131" s="7"/>
      <c r="Z131" s="28">
        <f t="shared" si="23"/>
        <v>101.18699999999994</v>
      </c>
      <c r="AA131" s="27">
        <f t="shared" si="21"/>
        <v>1.7660463102155013</v>
      </c>
      <c r="AB131" s="7"/>
      <c r="AC131" s="28">
        <f t="shared" ca="1" si="13"/>
        <v>-8.9435955822793289E-2</v>
      </c>
      <c r="AD131" s="27"/>
      <c r="AE131" s="7"/>
    </row>
    <row r="132" spans="1:31" s="26" customFormat="1" x14ac:dyDescent="0.25">
      <c r="A132" s="26">
        <v>47</v>
      </c>
      <c r="B132" s="26">
        <v>-640</v>
      </c>
      <c r="C132" s="26">
        <v>14946</v>
      </c>
      <c r="D132" s="26">
        <v>13552</v>
      </c>
      <c r="E132" s="26">
        <v>11253</v>
      </c>
      <c r="F132" s="26">
        <v>12671</v>
      </c>
      <c r="G132" s="27"/>
      <c r="H132" s="7"/>
      <c r="I132" s="28">
        <f t="shared" si="14"/>
        <v>3693</v>
      </c>
      <c r="J132" s="27">
        <f t="shared" si="14"/>
        <v>881</v>
      </c>
      <c r="K132" s="7"/>
      <c r="L132" s="124">
        <f t="shared" si="22"/>
        <v>-0.97209685788018174</v>
      </c>
      <c r="M132" s="27">
        <f t="shared" ca="1" si="15"/>
        <v>3.4575314170476905E-7</v>
      </c>
      <c r="N132" s="44"/>
      <c r="O132" s="44"/>
      <c r="P132" s="7"/>
      <c r="Q132" s="28">
        <f t="shared" ca="1" si="16"/>
        <v>3750.2732430944875</v>
      </c>
      <c r="R132" s="27">
        <f t="shared" ca="1" si="17"/>
        <v>869.04543696568442</v>
      </c>
      <c r="S132" s="7"/>
      <c r="T132" s="28">
        <f t="shared" ca="1" si="18"/>
        <v>-0.97039405313546834</v>
      </c>
      <c r="U132" s="27">
        <f t="shared" ca="1" si="19"/>
        <v>0.2251180890690819</v>
      </c>
      <c r="V132" s="7"/>
      <c r="W132" s="28">
        <f t="shared" ca="1" si="20"/>
        <v>-0.97150885010667465</v>
      </c>
      <c r="X132" s="27">
        <f t="shared" ca="1" si="24"/>
        <v>95.319632545192803</v>
      </c>
      <c r="Y132" s="7"/>
      <c r="Z132" s="28">
        <f t="shared" si="23"/>
        <v>95.426999999999936</v>
      </c>
      <c r="AA132" s="27">
        <f t="shared" si="21"/>
        <v>1.6655153453006277</v>
      </c>
      <c r="AB132" s="7"/>
      <c r="AC132" s="28">
        <f t="shared" ca="1" si="13"/>
        <v>-0.10736745480713239</v>
      </c>
      <c r="AD132" s="27"/>
      <c r="AE132" s="7"/>
    </row>
    <row r="133" spans="1:31" s="26" customFormat="1" x14ac:dyDescent="0.25">
      <c r="A133" s="26">
        <v>48</v>
      </c>
      <c r="B133" s="26">
        <v>-629</v>
      </c>
      <c r="C133" s="26">
        <v>14993</v>
      </c>
      <c r="D133" s="26">
        <v>13374</v>
      </c>
      <c r="E133" s="26">
        <v>11225</v>
      </c>
      <c r="F133" s="26">
        <v>12864</v>
      </c>
      <c r="G133" s="27"/>
      <c r="H133" s="7"/>
      <c r="I133" s="28">
        <f t="shared" si="14"/>
        <v>3768</v>
      </c>
      <c r="J133" s="27">
        <f t="shared" si="14"/>
        <v>510</v>
      </c>
      <c r="K133" s="7"/>
      <c r="L133" s="124">
        <f t="shared" si="22"/>
        <v>-0.98983271124081162</v>
      </c>
      <c r="M133" s="27">
        <f t="shared" ca="1" si="15"/>
        <v>3.7442175974827077E-7</v>
      </c>
      <c r="N133" s="44"/>
      <c r="O133" s="44"/>
      <c r="P133" s="7"/>
      <c r="Q133" s="28">
        <f t="shared" ca="1" si="16"/>
        <v>3825.2732430944875</v>
      </c>
      <c r="R133" s="27">
        <f t="shared" ca="1" si="17"/>
        <v>498.04543696568436</v>
      </c>
      <c r="S133" s="7"/>
      <c r="T133" s="28">
        <f t="shared" ca="1" si="18"/>
        <v>-0.98980052014935105</v>
      </c>
      <c r="U133" s="27">
        <f t="shared" ca="1" si="19"/>
        <v>0.1290140103960041</v>
      </c>
      <c r="V133" s="7"/>
      <c r="W133" s="28">
        <f t="shared" ca="1" si="20"/>
        <v>-0.99044461136317496</v>
      </c>
      <c r="X133" s="27">
        <f t="shared" ca="1" si="24"/>
        <v>89.694789323542579</v>
      </c>
      <c r="Y133" s="7"/>
      <c r="Z133" s="28">
        <f t="shared" si="23"/>
        <v>89.765999999999934</v>
      </c>
      <c r="AA133" s="27">
        <f t="shared" si="21"/>
        <v>1.5667122563452287</v>
      </c>
      <c r="AB133" s="7"/>
      <c r="AC133" s="28">
        <f t="shared" ca="1" si="13"/>
        <v>-7.1210676457354793E-2</v>
      </c>
      <c r="AD133" s="27"/>
      <c r="AE133" s="7"/>
    </row>
    <row r="134" spans="1:31" s="26" customFormat="1" x14ac:dyDescent="0.25">
      <c r="A134" s="26">
        <v>49</v>
      </c>
      <c r="B134" s="26">
        <v>-602</v>
      </c>
      <c r="C134" s="26">
        <v>14995</v>
      </c>
      <c r="D134" s="26">
        <v>13185</v>
      </c>
      <c r="E134" s="26">
        <v>11198</v>
      </c>
      <c r="F134" s="26">
        <v>13038</v>
      </c>
      <c r="G134" s="27"/>
      <c r="H134" s="7"/>
      <c r="I134" s="28">
        <f t="shared" si="14"/>
        <v>3797</v>
      </c>
      <c r="J134" s="27">
        <f t="shared" si="14"/>
        <v>147</v>
      </c>
      <c r="K134" s="7"/>
      <c r="L134" s="124">
        <f t="shared" si="22"/>
        <v>-0.9977629827895218</v>
      </c>
      <c r="M134" s="27">
        <f t="shared" ca="1" si="15"/>
        <v>7.5752194592532334E-8</v>
      </c>
      <c r="N134" s="44"/>
      <c r="O134" s="44"/>
      <c r="P134" s="7"/>
      <c r="Q134" s="28">
        <f t="shared" ca="1" si="16"/>
        <v>3854.2732430944875</v>
      </c>
      <c r="R134" s="27">
        <f t="shared" ca="1" si="17"/>
        <v>135.04543696568436</v>
      </c>
      <c r="S134" s="7"/>
      <c r="T134" s="28">
        <f t="shared" ca="1" si="18"/>
        <v>-0.99730435406138573</v>
      </c>
      <c r="U134" s="27">
        <f t="shared" ca="1" si="19"/>
        <v>3.4982256869515622E-2</v>
      </c>
      <c r="V134" s="7"/>
      <c r="W134" s="28">
        <f t="shared" ca="1" si="20"/>
        <v>-0.99748775162378556</v>
      </c>
      <c r="X134" s="27">
        <f t="shared" ca="1" si="24"/>
        <v>84.281863122126822</v>
      </c>
      <c r="Y134" s="7"/>
      <c r="Z134" s="28">
        <f t="shared" si="23"/>
        <v>84.347999999999928</v>
      </c>
      <c r="AA134" s="27">
        <f t="shared" si="21"/>
        <v>1.4721503174721757</v>
      </c>
      <c r="AB134" s="7"/>
      <c r="AC134" s="28">
        <f t="shared" ca="1" si="13"/>
        <v>-6.6136877873105959E-2</v>
      </c>
      <c r="AD134" s="27"/>
      <c r="AE134" s="7"/>
    </row>
    <row r="135" spans="1:31" s="26" customFormat="1" x14ac:dyDescent="0.25">
      <c r="A135" s="26">
        <v>50</v>
      </c>
      <c r="B135" s="26">
        <v>-612</v>
      </c>
      <c r="C135" s="26">
        <v>14997</v>
      </c>
      <c r="D135" s="26">
        <v>12998</v>
      </c>
      <c r="E135" s="26">
        <v>11207</v>
      </c>
      <c r="F135" s="26">
        <v>13220</v>
      </c>
      <c r="G135" s="27"/>
      <c r="H135" s="7"/>
      <c r="I135" s="28">
        <f t="shared" si="14"/>
        <v>3790</v>
      </c>
      <c r="J135" s="27">
        <f t="shared" si="14"/>
        <v>-222</v>
      </c>
      <c r="K135" s="7"/>
      <c r="L135" s="124">
        <f t="shared" si="22"/>
        <v>-0.99668272822572723</v>
      </c>
      <c r="M135" s="27">
        <f t="shared" ca="1" si="15"/>
        <v>2.1746475065770252E-6</v>
      </c>
      <c r="N135" s="44"/>
      <c r="O135" s="44"/>
      <c r="P135" s="7"/>
      <c r="Q135" s="28">
        <f t="shared" ca="1" si="16"/>
        <v>3847.2732430944875</v>
      </c>
      <c r="R135" s="27">
        <f t="shared" ca="1" si="17"/>
        <v>-233.95456303431564</v>
      </c>
      <c r="S135" s="7"/>
      <c r="T135" s="28">
        <f t="shared" ca="1" si="18"/>
        <v>-0.99549308380675661</v>
      </c>
      <c r="U135" s="27">
        <f t="shared" ca="1" si="19"/>
        <v>-6.0603740516914834E-2</v>
      </c>
      <c r="V135" s="7"/>
      <c r="W135" s="28">
        <f t="shared" ca="1" si="20"/>
        <v>-0.99520805961665704</v>
      </c>
      <c r="X135" s="27">
        <f t="shared" ca="1" si="24"/>
        <v>78.788547872644472</v>
      </c>
      <c r="Y135" s="7"/>
      <c r="Z135" s="28">
        <f t="shared" si="23"/>
        <v>78.839999999999932</v>
      </c>
      <c r="AA135" s="27">
        <f t="shared" si="21"/>
        <v>1.3760175822723282</v>
      </c>
      <c r="AB135" s="7"/>
      <c r="AC135" s="28">
        <f t="shared" ca="1" si="13"/>
        <v>-5.1452127355460675E-2</v>
      </c>
      <c r="AD135" s="27"/>
      <c r="AE135" s="7"/>
    </row>
    <row r="136" spans="1:31" s="26" customFormat="1" x14ac:dyDescent="0.25">
      <c r="A136" s="26">
        <v>51</v>
      </c>
      <c r="B136" s="26">
        <v>-621</v>
      </c>
      <c r="C136" s="26">
        <v>14983</v>
      </c>
      <c r="D136" s="26">
        <v>12820</v>
      </c>
      <c r="E136" s="26">
        <v>11231</v>
      </c>
      <c r="F136" s="26">
        <v>13415</v>
      </c>
      <c r="G136" s="27"/>
      <c r="H136" s="7"/>
      <c r="I136" s="28">
        <f t="shared" si="14"/>
        <v>3752</v>
      </c>
      <c r="J136" s="27">
        <f t="shared" si="14"/>
        <v>-595</v>
      </c>
      <c r="K136" s="7"/>
      <c r="L136" s="124">
        <f t="shared" si="22"/>
        <v>-0.98617556712113064</v>
      </c>
      <c r="M136" s="27">
        <f t="shared" ca="1" si="15"/>
        <v>1.6223448697568698E-6</v>
      </c>
      <c r="N136" s="44"/>
      <c r="O136" s="44"/>
      <c r="P136" s="7"/>
      <c r="Q136" s="28">
        <f t="shared" ca="1" si="16"/>
        <v>3809.2732430944875</v>
      </c>
      <c r="R136" s="27">
        <f t="shared" ca="1" si="17"/>
        <v>-606.95456303431558</v>
      </c>
      <c r="S136" s="7"/>
      <c r="T136" s="28">
        <f t="shared" ca="1" si="18"/>
        <v>-0.98566047385305611</v>
      </c>
      <c r="U136" s="27">
        <f t="shared" ca="1" si="19"/>
        <v>-0.1572259004766399</v>
      </c>
      <c r="V136" s="7"/>
      <c r="W136" s="28">
        <f t="shared" ca="1" si="20"/>
        <v>-0.98490185409624753</v>
      </c>
      <c r="X136" s="27">
        <f t="shared" ca="1" si="24"/>
        <v>73.203355754437894</v>
      </c>
      <c r="Y136" s="7"/>
      <c r="Z136" s="28">
        <f t="shared" si="23"/>
        <v>73.250999999999934</v>
      </c>
      <c r="AA136" s="27">
        <f t="shared" si="21"/>
        <v>1.2784711303783651</v>
      </c>
      <c r="AB136" s="7"/>
      <c r="AC136" s="28">
        <f t="shared" ca="1" si="13"/>
        <v>-4.7644245562040055E-2</v>
      </c>
      <c r="AD136" s="27"/>
      <c r="AE136" s="7"/>
    </row>
    <row r="137" spans="1:31" s="26" customFormat="1" x14ac:dyDescent="0.25">
      <c r="A137" s="26">
        <v>52</v>
      </c>
      <c r="B137" s="26">
        <v>-632</v>
      </c>
      <c r="C137" s="26">
        <v>14941</v>
      </c>
      <c r="D137" s="26">
        <v>12631</v>
      </c>
      <c r="E137" s="26">
        <v>11263</v>
      </c>
      <c r="F137" s="26">
        <v>13597</v>
      </c>
      <c r="G137" s="27"/>
      <c r="H137" s="7"/>
      <c r="I137" s="28">
        <f t="shared" si="14"/>
        <v>3678</v>
      </c>
      <c r="J137" s="27">
        <f t="shared" si="14"/>
        <v>-966</v>
      </c>
      <c r="K137" s="7"/>
      <c r="L137" s="124">
        <f t="shared" si="22"/>
        <v>-0.96585266756621846</v>
      </c>
      <c r="M137" s="27">
        <f t="shared" ca="1" si="15"/>
        <v>3.245538109364138E-7</v>
      </c>
      <c r="N137" s="44"/>
      <c r="O137" s="44"/>
      <c r="P137" s="7"/>
      <c r="Q137" s="28">
        <f t="shared" ca="1" si="16"/>
        <v>3735.2732430944875</v>
      </c>
      <c r="R137" s="27">
        <f t="shared" ca="1" si="17"/>
        <v>-977.95456303431558</v>
      </c>
      <c r="S137" s="7"/>
      <c r="T137" s="28">
        <f t="shared" ca="1" si="18"/>
        <v>-0.9665127597326918</v>
      </c>
      <c r="U137" s="27">
        <f t="shared" ca="1" si="19"/>
        <v>-0.25332997914971767</v>
      </c>
      <c r="V137" s="7"/>
      <c r="W137" s="28">
        <f t="shared" ca="1" si="20"/>
        <v>-0.96528297132177199</v>
      </c>
      <c r="X137" s="27">
        <f t="shared" ca="1" si="24"/>
        <v>67.568152868489449</v>
      </c>
      <c r="Y137" s="7"/>
      <c r="Z137" s="28">
        <f t="shared" si="23"/>
        <v>67.562999999999931</v>
      </c>
      <c r="AA137" s="27">
        <f t="shared" si="21"/>
        <v>1.1791968025249278</v>
      </c>
      <c r="AB137" s="7"/>
      <c r="AC137" s="28">
        <f t="shared" ca="1" si="13"/>
        <v>5.1528684895174592E-3</v>
      </c>
      <c r="AD137" s="27"/>
      <c r="AE137" s="7"/>
    </row>
    <row r="138" spans="1:31" s="26" customFormat="1" x14ac:dyDescent="0.25">
      <c r="A138" s="26">
        <v>53</v>
      </c>
      <c r="B138" s="26">
        <v>-628</v>
      </c>
      <c r="C138" s="26">
        <v>14888</v>
      </c>
      <c r="D138" s="26">
        <v>12446</v>
      </c>
      <c r="E138" s="26">
        <v>11325</v>
      </c>
      <c r="F138" s="26">
        <v>13774</v>
      </c>
      <c r="G138" s="27"/>
      <c r="H138" s="7"/>
      <c r="I138" s="28">
        <f t="shared" si="14"/>
        <v>3563</v>
      </c>
      <c r="J138" s="27">
        <f t="shared" si="14"/>
        <v>-1328</v>
      </c>
      <c r="K138" s="7"/>
      <c r="L138" s="124">
        <f t="shared" si="22"/>
        <v>-0.93623325105095867</v>
      </c>
      <c r="M138" s="27">
        <f t="shared" ca="1" si="15"/>
        <v>1.361268510979711E-6</v>
      </c>
      <c r="N138" s="44"/>
      <c r="O138" s="44"/>
      <c r="P138" s="7"/>
      <c r="Q138" s="28">
        <f t="shared" ca="1" si="16"/>
        <v>3620.2732430944875</v>
      </c>
      <c r="R138" s="27">
        <f t="shared" ca="1" si="17"/>
        <v>-1339.9545630343157</v>
      </c>
      <c r="S138" s="7"/>
      <c r="T138" s="28">
        <f t="shared" ca="1" si="18"/>
        <v>-0.93675617697807168</v>
      </c>
      <c r="U138" s="27">
        <f t="shared" ca="1" si="19"/>
        <v>-0.34710269203288252</v>
      </c>
      <c r="V138" s="7"/>
      <c r="W138" s="28">
        <f t="shared" ca="1" si="20"/>
        <v>-0.93506651692915554</v>
      </c>
      <c r="X138" s="27">
        <f t="shared" ca="1" si="24"/>
        <v>61.908053515873803</v>
      </c>
      <c r="Y138" s="7"/>
      <c r="Z138" s="28">
        <f t="shared" si="23"/>
        <v>61.91099999999993</v>
      </c>
      <c r="AA138" s="27">
        <f t="shared" si="21"/>
        <v>1.080550793202208</v>
      </c>
      <c r="AB138" s="7"/>
      <c r="AC138" s="28">
        <f t="shared" ca="1" si="13"/>
        <v>-2.9464841261273023E-3</v>
      </c>
      <c r="AD138" s="27"/>
      <c r="AE138" s="7"/>
    </row>
    <row r="139" spans="1:31" s="26" customFormat="1" x14ac:dyDescent="0.25">
      <c r="A139" s="26">
        <v>54</v>
      </c>
      <c r="B139" s="26">
        <v>-629</v>
      </c>
      <c r="C139" s="26">
        <v>14820</v>
      </c>
      <c r="D139" s="26">
        <v>12280</v>
      </c>
      <c r="E139" s="26">
        <v>11403</v>
      </c>
      <c r="F139" s="26">
        <v>13956</v>
      </c>
      <c r="G139" s="27"/>
      <c r="H139" s="7"/>
      <c r="I139" s="28">
        <f t="shared" si="14"/>
        <v>3417</v>
      </c>
      <c r="J139" s="27">
        <f t="shared" si="14"/>
        <v>-1676</v>
      </c>
      <c r="K139" s="7"/>
      <c r="L139" s="124">
        <f t="shared" si="22"/>
        <v>-0.89743842898901582</v>
      </c>
      <c r="M139" s="27">
        <f t="shared" ca="1" si="15"/>
        <v>3.5050092400495513E-7</v>
      </c>
      <c r="N139" s="44"/>
      <c r="O139" s="44"/>
      <c r="P139" s="7"/>
      <c r="Q139" s="28">
        <f t="shared" ca="1" si="16"/>
        <v>3474.2732430944875</v>
      </c>
      <c r="R139" s="27">
        <f t="shared" ca="1" si="17"/>
        <v>-1687.9545630343157</v>
      </c>
      <c r="S139" s="7"/>
      <c r="T139" s="28">
        <f t="shared" ca="1" si="18"/>
        <v>-0.89897825452437996</v>
      </c>
      <c r="U139" s="27">
        <f t="shared" ca="1" si="19"/>
        <v>-0.43724883590951613</v>
      </c>
      <c r="V139" s="7"/>
      <c r="W139" s="28">
        <f t="shared" ca="1" si="20"/>
        <v>-0.8968463978040222</v>
      </c>
      <c r="X139" s="27">
        <f t="shared" ca="1" si="24"/>
        <v>56.282199551267695</v>
      </c>
      <c r="Y139" s="7"/>
      <c r="Z139" s="28">
        <f t="shared" si="23"/>
        <v>56.249999999999929</v>
      </c>
      <c r="AA139" s="27">
        <f t="shared" si="21"/>
        <v>0.98174770424680902</v>
      </c>
      <c r="AB139" s="7"/>
      <c r="AC139" s="28">
        <f t="shared" ca="1" si="13"/>
        <v>3.2199551267765969E-2</v>
      </c>
      <c r="AD139" s="27"/>
      <c r="AE139" s="7"/>
    </row>
    <row r="140" spans="1:31" s="26" customFormat="1" x14ac:dyDescent="0.25">
      <c r="A140" s="26">
        <v>55</v>
      </c>
      <c r="B140" s="26">
        <v>-641</v>
      </c>
      <c r="C140" s="26">
        <v>14714</v>
      </c>
      <c r="D140" s="26">
        <v>12107</v>
      </c>
      <c r="E140" s="26">
        <v>11491</v>
      </c>
      <c r="F140" s="26">
        <v>14126</v>
      </c>
      <c r="G140" s="27"/>
      <c r="H140" s="7"/>
      <c r="I140" s="28">
        <f t="shared" si="14"/>
        <v>3223</v>
      </c>
      <c r="J140" s="27">
        <f t="shared" si="14"/>
        <v>-2019</v>
      </c>
      <c r="K140" s="7"/>
      <c r="L140" s="124">
        <f t="shared" si="22"/>
        <v>-0.84889705566670581</v>
      </c>
      <c r="M140" s="27">
        <f t="shared" ca="1" si="15"/>
        <v>7.2077113529819324E-6</v>
      </c>
      <c r="N140" s="44"/>
      <c r="O140" s="44"/>
      <c r="P140" s="7"/>
      <c r="Q140" s="28">
        <f t="shared" ca="1" si="16"/>
        <v>3280.2732430944875</v>
      </c>
      <c r="R140" s="27">
        <f t="shared" ca="1" si="17"/>
        <v>-2030.9545630343157</v>
      </c>
      <c r="S140" s="7"/>
      <c r="T140" s="28">
        <f t="shared" ca="1" si="18"/>
        <v>-0.84878019318180331</v>
      </c>
      <c r="U140" s="27">
        <f t="shared" ca="1" si="19"/>
        <v>-0.52609977656953144</v>
      </c>
      <c r="V140" s="7"/>
      <c r="W140" s="28">
        <f t="shared" ca="1" si="20"/>
        <v>-0.84621233755245584</v>
      </c>
      <c r="X140" s="27">
        <f t="shared" ca="1" si="24"/>
        <v>50.403618718251607</v>
      </c>
      <c r="Y140" s="7"/>
      <c r="Z140" s="28">
        <f t="shared" si="23"/>
        <v>50.480999999999931</v>
      </c>
      <c r="AA140" s="27">
        <f t="shared" si="21"/>
        <v>0.88105965969925626</v>
      </c>
      <c r="AB140" s="7"/>
      <c r="AC140" s="28">
        <f t="shared" ca="1" si="13"/>
        <v>-7.7381281748323261E-2</v>
      </c>
      <c r="AD140" s="27"/>
      <c r="AE140" s="7"/>
    </row>
    <row r="141" spans="1:31" s="26" customFormat="1" x14ac:dyDescent="0.25">
      <c r="A141" s="26">
        <v>56</v>
      </c>
      <c r="B141" s="26">
        <v>-624</v>
      </c>
      <c r="C141" s="26">
        <v>14613</v>
      </c>
      <c r="D141" s="26">
        <v>11951</v>
      </c>
      <c r="E141" s="26">
        <v>11602</v>
      </c>
      <c r="F141" s="26">
        <v>14280</v>
      </c>
      <c r="G141" s="27"/>
      <c r="H141" s="7"/>
      <c r="I141" s="28">
        <f t="shared" si="14"/>
        <v>3011</v>
      </c>
      <c r="J141" s="27">
        <f t="shared" si="14"/>
        <v>-2329</v>
      </c>
      <c r="K141" s="7"/>
      <c r="L141" s="124">
        <f t="shared" si="22"/>
        <v>-0.79337519512178556</v>
      </c>
      <c r="M141" s="27">
        <f t="shared" ca="1" si="15"/>
        <v>5.8208143659693358E-6</v>
      </c>
      <c r="N141" s="44"/>
      <c r="O141" s="44"/>
      <c r="P141" s="7"/>
      <c r="Q141" s="28">
        <f t="shared" ca="1" si="16"/>
        <v>3068.2732430944875</v>
      </c>
      <c r="R141" s="27">
        <f t="shared" ca="1" si="17"/>
        <v>-2340.9545630343155</v>
      </c>
      <c r="S141" s="7"/>
      <c r="T141" s="28">
        <f t="shared" ca="1" si="18"/>
        <v>-0.79392457975589481</v>
      </c>
      <c r="U141" s="27">
        <f t="shared" ca="1" si="19"/>
        <v>-0.60640237599986591</v>
      </c>
      <c r="V141" s="7"/>
      <c r="W141" s="28">
        <f t="shared" ca="1" si="20"/>
        <v>-0.79096255872854904</v>
      </c>
      <c r="X141" s="27">
        <f t="shared" ca="1" si="24"/>
        <v>44.797225764387463</v>
      </c>
      <c r="Y141" s="7"/>
      <c r="Z141" s="28">
        <f t="shared" si="23"/>
        <v>44.864999999999931</v>
      </c>
      <c r="AA141" s="27">
        <f t="shared" si="21"/>
        <v>0.78304196890725464</v>
      </c>
      <c r="AB141" s="7"/>
      <c r="AC141" s="28">
        <f t="shared" ca="1" si="13"/>
        <v>-6.7774235612468203E-2</v>
      </c>
      <c r="AD141" s="27"/>
      <c r="AE141" s="7"/>
    </row>
    <row r="142" spans="1:31" s="26" customFormat="1" x14ac:dyDescent="0.25">
      <c r="A142" s="26">
        <v>57</v>
      </c>
      <c r="B142" s="26">
        <v>-621</v>
      </c>
      <c r="C142" s="26">
        <v>14484</v>
      </c>
      <c r="D142" s="26">
        <v>11803</v>
      </c>
      <c r="E142" s="26">
        <v>11717</v>
      </c>
      <c r="F142" s="26">
        <v>14420</v>
      </c>
      <c r="G142" s="27"/>
      <c r="H142" s="7"/>
      <c r="I142" s="28">
        <f t="shared" si="14"/>
        <v>2767</v>
      </c>
      <c r="J142" s="27">
        <f t="shared" si="14"/>
        <v>-2617</v>
      </c>
      <c r="K142" s="7"/>
      <c r="L142" s="124">
        <f t="shared" si="22"/>
        <v>-0.73055492474110661</v>
      </c>
      <c r="M142" s="27">
        <f t="shared" ca="1" si="15"/>
        <v>9.5753766860858343E-6</v>
      </c>
      <c r="N142" s="44"/>
      <c r="O142" s="44"/>
      <c r="P142" s="7"/>
      <c r="Q142" s="28">
        <f t="shared" ca="1" si="16"/>
        <v>2824.2732430944875</v>
      </c>
      <c r="R142" s="27">
        <f t="shared" ca="1" si="17"/>
        <v>-2628.9545630343155</v>
      </c>
      <c r="S142" s="7"/>
      <c r="T142" s="28">
        <f t="shared" ca="1" si="18"/>
        <v>-0.73078887373739643</v>
      </c>
      <c r="U142" s="27">
        <f t="shared" ca="1" si="19"/>
        <v>-0.68100608127707996</v>
      </c>
      <c r="V142" s="7"/>
      <c r="W142" s="28">
        <f t="shared" ca="1" si="20"/>
        <v>-0.7274605141855911</v>
      </c>
      <c r="X142" s="27">
        <f t="shared" ca="1" si="24"/>
        <v>39.162362943587766</v>
      </c>
      <c r="Y142" s="7"/>
      <c r="Z142" s="28">
        <f t="shared" si="23"/>
        <v>39.275999999999932</v>
      </c>
      <c r="AA142" s="27">
        <f t="shared" si="21"/>
        <v>0.6854955170132917</v>
      </c>
      <c r="AB142" s="7"/>
      <c r="AC142" s="28">
        <f t="shared" ca="1" si="13"/>
        <v>-0.11363705641216626</v>
      </c>
      <c r="AD142" s="27"/>
      <c r="AE142" s="7"/>
    </row>
    <row r="143" spans="1:31" s="26" customFormat="1" x14ac:dyDescent="0.25">
      <c r="A143" s="26">
        <v>58</v>
      </c>
      <c r="B143" s="26">
        <v>-602</v>
      </c>
      <c r="C143" s="26">
        <v>14364</v>
      </c>
      <c r="D143" s="26">
        <v>11684</v>
      </c>
      <c r="E143" s="26">
        <v>11857</v>
      </c>
      <c r="F143" s="26">
        <v>14558</v>
      </c>
      <c r="G143" s="27"/>
      <c r="H143" s="7"/>
      <c r="I143" s="28">
        <f t="shared" si="14"/>
        <v>2507</v>
      </c>
      <c r="J143" s="27">
        <f t="shared" si="14"/>
        <v>-2874</v>
      </c>
      <c r="K143" s="7"/>
      <c r="L143" s="124">
        <f t="shared" si="22"/>
        <v>-0.6630172816415576</v>
      </c>
      <c r="M143" s="27">
        <f t="shared" ca="1" si="15"/>
        <v>9.9828024853326357E-6</v>
      </c>
      <c r="N143" s="44"/>
      <c r="O143" s="44"/>
      <c r="P143" s="7"/>
      <c r="Q143" s="28">
        <f t="shared" ca="1" si="16"/>
        <v>2564.2732430944875</v>
      </c>
      <c r="R143" s="27">
        <f t="shared" ca="1" si="17"/>
        <v>-2885.9545630343155</v>
      </c>
      <c r="S143" s="7"/>
      <c r="T143" s="28">
        <f t="shared" ca="1" si="18"/>
        <v>-0.66351312142260299</v>
      </c>
      <c r="U143" s="27">
        <f t="shared" ca="1" si="19"/>
        <v>-0.74757952661126048</v>
      </c>
      <c r="V143" s="7"/>
      <c r="W143" s="28">
        <f t="shared" ca="1" si="20"/>
        <v>-0.65985772431729006</v>
      </c>
      <c r="X143" s="27">
        <f t="shared" ca="1" si="24"/>
        <v>33.706823215776126</v>
      </c>
      <c r="Y143" s="7"/>
      <c r="Z143" s="28">
        <f t="shared" si="23"/>
        <v>33.857999999999933</v>
      </c>
      <c r="AA143" s="27">
        <f t="shared" si="21"/>
        <v>0.59093357814023884</v>
      </c>
      <c r="AB143" s="7"/>
      <c r="AC143" s="28">
        <f t="shared" ca="1" si="13"/>
        <v>-0.1511767842238072</v>
      </c>
      <c r="AD143" s="27"/>
      <c r="AE143" s="7"/>
    </row>
    <row r="144" spans="1:31" s="26" customFormat="1" x14ac:dyDescent="0.25">
      <c r="A144" s="26">
        <v>59</v>
      </c>
      <c r="B144" s="26">
        <v>-623</v>
      </c>
      <c r="C144" s="26">
        <v>14215</v>
      </c>
      <c r="D144" s="26">
        <v>11558</v>
      </c>
      <c r="E144" s="26">
        <v>12002</v>
      </c>
      <c r="F144" s="26">
        <v>14668</v>
      </c>
      <c r="G144" s="27"/>
      <c r="H144" s="7"/>
      <c r="I144" s="28">
        <f t="shared" si="14"/>
        <v>2213</v>
      </c>
      <c r="J144" s="27">
        <f t="shared" si="14"/>
        <v>-3110</v>
      </c>
      <c r="K144" s="7"/>
      <c r="L144" s="124">
        <f t="shared" si="22"/>
        <v>-0.58689114119380548</v>
      </c>
      <c r="M144" s="27">
        <f t="shared" ca="1" si="15"/>
        <v>1.1609378736958879E-5</v>
      </c>
      <c r="N144" s="44"/>
      <c r="O144" s="44"/>
      <c r="P144" s="7"/>
      <c r="Q144" s="28">
        <f t="shared" ca="1" si="16"/>
        <v>2270.2732430944875</v>
      </c>
      <c r="R144" s="27">
        <f t="shared" ca="1" si="17"/>
        <v>-3121.9545630343155</v>
      </c>
      <c r="S144" s="7"/>
      <c r="T144" s="28">
        <f t="shared" ca="1" si="18"/>
        <v>-0.58743977072818276</v>
      </c>
      <c r="U144" s="27">
        <f t="shared" ca="1" si="19"/>
        <v>-0.8087131184356442</v>
      </c>
      <c r="V144" s="7"/>
      <c r="W144" s="28">
        <f t="shared" ca="1" si="20"/>
        <v>-0.58348388735281287</v>
      </c>
      <c r="X144" s="27">
        <f t="shared" ca="1" si="24"/>
        <v>28.08362861269984</v>
      </c>
      <c r="Y144" s="7"/>
      <c r="Z144" s="28">
        <f t="shared" si="23"/>
        <v>28.250999999999934</v>
      </c>
      <c r="AA144" s="27">
        <f t="shared" si="21"/>
        <v>0.49307296698091685</v>
      </c>
      <c r="AB144" s="7"/>
      <c r="AC144" s="28">
        <f t="shared" ca="1" si="13"/>
        <v>-0.16737138730009349</v>
      </c>
      <c r="AD144" s="27"/>
      <c r="AE144" s="7"/>
    </row>
    <row r="145" spans="1:31" s="26" customFormat="1" x14ac:dyDescent="0.25">
      <c r="A145" s="26">
        <v>60</v>
      </c>
      <c r="B145" s="26">
        <v>-635</v>
      </c>
      <c r="C145" s="26">
        <v>14043</v>
      </c>
      <c r="D145" s="26">
        <v>11454</v>
      </c>
      <c r="E145" s="26">
        <v>12156</v>
      </c>
      <c r="F145" s="26">
        <v>14771</v>
      </c>
      <c r="G145" s="27"/>
      <c r="H145" s="7"/>
      <c r="I145" s="28">
        <f t="shared" si="14"/>
        <v>1887</v>
      </c>
      <c r="J145" s="27">
        <f t="shared" si="14"/>
        <v>-3317</v>
      </c>
      <c r="K145" s="7"/>
      <c r="L145" s="124">
        <f t="shared" si="22"/>
        <v>-0.50352203169128984</v>
      </c>
      <c r="M145" s="27">
        <f t="shared" ca="1" si="15"/>
        <v>2.1672389625336764E-5</v>
      </c>
      <c r="N145" s="44"/>
      <c r="O145" s="44"/>
      <c r="P145" s="7"/>
      <c r="Q145" s="28">
        <f t="shared" ca="1" si="16"/>
        <v>1944.2732430944877</v>
      </c>
      <c r="R145" s="27">
        <f t="shared" ca="1" si="17"/>
        <v>-3328.9545630343155</v>
      </c>
      <c r="S145" s="7"/>
      <c r="T145" s="28">
        <f t="shared" ca="1" si="18"/>
        <v>-0.50308632744117265</v>
      </c>
      <c r="U145" s="27">
        <f t="shared" ca="1" si="19"/>
        <v>-0.86233453160364171</v>
      </c>
      <c r="V145" s="7"/>
      <c r="W145" s="28">
        <f t="shared" ca="1" si="20"/>
        <v>-0.49886667030624821</v>
      </c>
      <c r="X145" s="27">
        <f t="shared" ca="1" si="24"/>
        <v>22.322989864036572</v>
      </c>
      <c r="Y145" s="7"/>
      <c r="Z145" s="28">
        <f t="shared" si="23"/>
        <v>22.535999999999934</v>
      </c>
      <c r="AA145" s="27">
        <f t="shared" si="21"/>
        <v>0.3933274002294409</v>
      </c>
      <c r="AB145" s="7"/>
      <c r="AC145" s="28">
        <f t="shared" ca="1" si="13"/>
        <v>-0.21301013596336205</v>
      </c>
      <c r="AD145" s="27"/>
      <c r="AE145" s="7"/>
    </row>
    <row r="146" spans="1:31" s="26" customFormat="1" x14ac:dyDescent="0.25">
      <c r="A146" s="26">
        <v>61</v>
      </c>
      <c r="B146" s="26">
        <v>-627</v>
      </c>
      <c r="C146" s="26">
        <v>13877</v>
      </c>
      <c r="D146" s="26">
        <v>11367</v>
      </c>
      <c r="E146" s="26">
        <v>12330</v>
      </c>
      <c r="F146" s="26">
        <v>14863</v>
      </c>
      <c r="G146" s="27"/>
      <c r="H146" s="7"/>
      <c r="I146" s="28">
        <f t="shared" si="14"/>
        <v>1547</v>
      </c>
      <c r="J146" s="27">
        <f t="shared" si="14"/>
        <v>-3496</v>
      </c>
      <c r="K146" s="7"/>
      <c r="L146" s="124">
        <f t="shared" si="22"/>
        <v>-0.41628622655469344</v>
      </c>
      <c r="M146" s="27">
        <f t="shared" ca="1" si="15"/>
        <v>3.162729234304383E-5</v>
      </c>
      <c r="N146" s="44"/>
      <c r="O146" s="44"/>
      <c r="P146" s="7"/>
      <c r="Q146" s="28">
        <f t="shared" ca="1" si="16"/>
        <v>1604.2732430944877</v>
      </c>
      <c r="R146" s="27">
        <f t="shared" ca="1" si="17"/>
        <v>-3507.9545630343155</v>
      </c>
      <c r="S146" s="7"/>
      <c r="T146" s="28">
        <f t="shared" ca="1" si="18"/>
        <v>-0.41511034364490429</v>
      </c>
      <c r="U146" s="27">
        <f t="shared" ca="1" si="19"/>
        <v>-0.90870280675857684</v>
      </c>
      <c r="V146" s="7"/>
      <c r="W146" s="28">
        <f t="shared" ca="1" si="20"/>
        <v>-0.41066241180462887</v>
      </c>
      <c r="X146" s="27">
        <f t="shared" ca="1" si="24"/>
        <v>16.592540147261218</v>
      </c>
      <c r="Y146" s="7"/>
      <c r="Z146" s="28">
        <f t="shared" si="23"/>
        <v>16.892999999999933</v>
      </c>
      <c r="AA146" s="27">
        <f t="shared" si="21"/>
        <v>0.29483847053940093</v>
      </c>
      <c r="AB146" s="7"/>
      <c r="AC146" s="28">
        <f t="shared" ca="1" si="13"/>
        <v>-0.30045985273871523</v>
      </c>
      <c r="AD146" s="27"/>
      <c r="AE146" s="7"/>
    </row>
    <row r="147" spans="1:31" s="26" customFormat="1" x14ac:dyDescent="0.25">
      <c r="A147" s="26">
        <v>62</v>
      </c>
      <c r="B147" s="26">
        <v>-629</v>
      </c>
      <c r="C147" s="26">
        <v>13703</v>
      </c>
      <c r="D147" s="26">
        <v>11294</v>
      </c>
      <c r="E147" s="26">
        <v>12504</v>
      </c>
      <c r="F147" s="26">
        <v>14932</v>
      </c>
      <c r="G147" s="27"/>
      <c r="H147" s="7"/>
      <c r="I147" s="28">
        <f t="shared" si="14"/>
        <v>1199</v>
      </c>
      <c r="J147" s="27">
        <f t="shared" si="14"/>
        <v>-3638</v>
      </c>
      <c r="K147" s="7"/>
      <c r="L147" s="124">
        <f t="shared" si="22"/>
        <v>-0.32471715187631151</v>
      </c>
      <c r="M147" s="27">
        <f t="shared" ca="1" si="15"/>
        <v>1.8336206015269174E-5</v>
      </c>
      <c r="N147" s="44"/>
      <c r="O147" s="44"/>
      <c r="P147" s="7"/>
      <c r="Q147" s="28">
        <f t="shared" ca="1" si="16"/>
        <v>1256.2732430944877</v>
      </c>
      <c r="R147" s="27">
        <f t="shared" ca="1" si="17"/>
        <v>-3649.9545630343155</v>
      </c>
      <c r="S147" s="7"/>
      <c r="T147" s="28">
        <f t="shared" ca="1" si="18"/>
        <v>-0.32506433670048851</v>
      </c>
      <c r="U147" s="27">
        <f t="shared" ca="1" si="19"/>
        <v>-0.94548657811053649</v>
      </c>
      <c r="V147" s="7"/>
      <c r="W147" s="28">
        <f t="shared" ca="1" si="20"/>
        <v>-0.32043507223958484</v>
      </c>
      <c r="X147" s="27">
        <f t="shared" ca="1" si="24"/>
        <v>10.995347952432894</v>
      </c>
      <c r="Y147" s="7"/>
      <c r="Z147" s="28">
        <f t="shared" si="23"/>
        <v>11.231999999999934</v>
      </c>
      <c r="AA147" s="27">
        <f t="shared" si="21"/>
        <v>0.19603538158400194</v>
      </c>
      <c r="AB147" s="7"/>
      <c r="AC147" s="28">
        <f t="shared" ca="1" si="13"/>
        <v>-0.2366520475670395</v>
      </c>
      <c r="AD147" s="27"/>
      <c r="AE147" s="7"/>
    </row>
    <row r="148" spans="1:31" s="26" customFormat="1" x14ac:dyDescent="0.25">
      <c r="A148" s="26">
        <v>63</v>
      </c>
      <c r="B148" s="26">
        <v>-642</v>
      </c>
      <c r="C148" s="26">
        <v>13520</v>
      </c>
      <c r="D148" s="26">
        <v>11245</v>
      </c>
      <c r="E148" s="26">
        <v>12695</v>
      </c>
      <c r="F148" s="26">
        <v>14991</v>
      </c>
      <c r="G148" s="27"/>
      <c r="H148" s="7"/>
      <c r="I148" s="28">
        <f t="shared" si="14"/>
        <v>825</v>
      </c>
      <c r="J148" s="27">
        <f t="shared" si="14"/>
        <v>-3746</v>
      </c>
      <c r="K148" s="7"/>
      <c r="L148" s="124">
        <f t="shared" si="22"/>
        <v>-0.22799424665884283</v>
      </c>
      <c r="M148" s="27">
        <f t="shared" ca="1" si="15"/>
        <v>1.9989940985960546E-5</v>
      </c>
      <c r="N148" s="44"/>
      <c r="O148" s="44"/>
      <c r="P148" s="7"/>
      <c r="Q148" s="28">
        <f t="shared" ca="1" si="16"/>
        <v>882.27324309448773</v>
      </c>
      <c r="R148" s="27">
        <f t="shared" ca="1" si="17"/>
        <v>-3757.9545630343155</v>
      </c>
      <c r="S148" s="7"/>
      <c r="T148" s="28">
        <f t="shared" ca="1" si="18"/>
        <v>-0.22829075452459335</v>
      </c>
      <c r="U148" s="27">
        <f t="shared" ca="1" si="19"/>
        <v>-0.9734629675894918</v>
      </c>
      <c r="V148" s="7"/>
      <c r="W148" s="28">
        <f t="shared" ca="1" si="20"/>
        <v>-0.22352323547724637</v>
      </c>
      <c r="X148" s="27">
        <f t="shared" ca="1" si="24"/>
        <v>5.2052006184912898</v>
      </c>
      <c r="Y148" s="7"/>
      <c r="Z148" s="28">
        <f t="shared" si="23"/>
        <v>5.453999999999934</v>
      </c>
      <c r="AA148" s="27">
        <f t="shared" si="21"/>
        <v>9.5190257403769588E-2</v>
      </c>
      <c r="AB148" s="7"/>
      <c r="AC148" s="28">
        <f t="shared" ref="AC148:AC149" ca="1" si="25">X148-Z148</f>
        <v>-0.24879938150864422</v>
      </c>
      <c r="AD148" s="27"/>
      <c r="AE148" s="7"/>
    </row>
    <row r="149" spans="1:31" s="26" customFormat="1" x14ac:dyDescent="0.25">
      <c r="A149" s="26">
        <v>64</v>
      </c>
      <c r="B149" s="26">
        <v>-632</v>
      </c>
      <c r="C149" s="26">
        <v>13337</v>
      </c>
      <c r="D149" s="26">
        <v>11213</v>
      </c>
      <c r="E149" s="26">
        <v>12887</v>
      </c>
      <c r="F149" s="26">
        <v>15028</v>
      </c>
      <c r="G149" s="27"/>
      <c r="H149" s="7"/>
      <c r="I149" s="28">
        <f t="shared" ref="I149:J149" si="26">C149-E149</f>
        <v>450</v>
      </c>
      <c r="J149" s="27">
        <f t="shared" si="26"/>
        <v>-3815</v>
      </c>
      <c r="K149" s="7"/>
      <c r="L149" s="124">
        <f t="shared" si="22"/>
        <v>-0.13050871981984649</v>
      </c>
      <c r="M149" s="27">
        <f t="shared" ref="M149" ca="1" si="27">(W149-L149)^2</f>
        <v>1.6863928774092992E-5</v>
      </c>
      <c r="N149" s="44"/>
      <c r="O149" s="44"/>
      <c r="P149" s="7"/>
      <c r="Q149" s="28">
        <f t="shared" ref="Q149" ca="1" si="28">I149-$J$4</f>
        <v>507.27324309448767</v>
      </c>
      <c r="R149" s="27">
        <f t="shared" ref="R149" ca="1" si="29">J149-$J$3</f>
        <v>-3826.9545630343155</v>
      </c>
      <c r="S149" s="7"/>
      <c r="T149" s="28">
        <f t="shared" ref="T149" ca="1" si="30">Q149/$J$7</f>
        <v>-0.13125841945517977</v>
      </c>
      <c r="U149" s="27">
        <f t="shared" ref="U149" ca="1" si="31">R149/$J$6</f>
        <v>-0.9913367719788243</v>
      </c>
      <c r="V149" s="7"/>
      <c r="W149" s="28">
        <f t="shared" ref="W149" ca="1" si="32">(T149-U149*SIN(-$J$11*PI()/180))/(COS(-$J$11*PI()/180))</f>
        <v>-0.12640214840635652</v>
      </c>
      <c r="X149" s="27">
        <f ca="1">IF(MOD(ATAN2(U149,W149)*180/PI()-$J$9+360,360)&gt;5,MOD(ATAN2(U149,W149)*180/PI()-$J$9+360,360)-360,MOD(ATAN2(U149,W149)*180/PI()-$J$9+360,360))</f>
        <v>-0.460307375806849</v>
      </c>
      <c r="Y149" s="7"/>
      <c r="Z149" s="28">
        <f t="shared" si="23"/>
        <v>-0.23400000000006571</v>
      </c>
      <c r="AA149" s="27">
        <f t="shared" ref="AA149" si="33">Z149*PI()/180</f>
        <v>-4.084070449667878E-3</v>
      </c>
      <c r="AB149" s="7"/>
      <c r="AC149" s="28">
        <f t="shared" ca="1" si="25"/>
        <v>-0.22630737580678328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39953</v>
      </c>
    </row>
    <row r="155" spans="1:31" x14ac:dyDescent="0.25">
      <c r="A155" t="s">
        <v>177</v>
      </c>
      <c r="B155">
        <v>39953</v>
      </c>
    </row>
    <row r="156" spans="1:31" x14ac:dyDescent="0.25">
      <c r="A156" s="31" t="s">
        <v>188</v>
      </c>
      <c r="B156" s="31">
        <v>-39979</v>
      </c>
    </row>
    <row r="157" spans="1:31" x14ac:dyDescent="0.25">
      <c r="A157" t="s">
        <v>183</v>
      </c>
      <c r="B157">
        <v>-39979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7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11.954563034315633</v>
      </c>
      <c r="L3" s="102" t="s">
        <v>1</v>
      </c>
      <c r="M3" s="103">
        <v>0.99807303462925756</v>
      </c>
      <c r="N3" s="104" t="s">
        <v>18</v>
      </c>
      <c r="O3" s="102">
        <v>0.99527804869339398</v>
      </c>
      <c r="Q3" s="101" t="s">
        <v>194</v>
      </c>
      <c r="R3" s="101">
        <f ca="1">MAX(AC21:AC149)</f>
        <v>0.26365053607676714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-57.273243094487668</v>
      </c>
      <c r="L4" s="104" t="s">
        <v>5</v>
      </c>
      <c r="M4" s="106">
        <v>360.01853119699229</v>
      </c>
      <c r="N4" s="104" t="s">
        <v>21</v>
      </c>
      <c r="O4" s="104">
        <v>359.98497926489227</v>
      </c>
      <c r="Q4" s="105" t="s">
        <v>195</v>
      </c>
      <c r="R4" s="105">
        <f ca="1">MIN(AC21:AC149)</f>
        <v>-0.29133757927673187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-172.37235605225459</v>
      </c>
      <c r="N5" s="107" t="s">
        <v>24</v>
      </c>
      <c r="O5" s="107">
        <v>-172.34292740340697</v>
      </c>
      <c r="Q5" s="8"/>
      <c r="R5" s="8"/>
      <c r="T5" s="45" t="s">
        <v>55</v>
      </c>
      <c r="U5" s="47">
        <v>11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3860.3980717826757</v>
      </c>
      <c r="L6" s="107" t="s">
        <v>12</v>
      </c>
      <c r="M6" s="108">
        <v>-4.5097988671778769E-4</v>
      </c>
      <c r="N6" s="107" t="s">
        <v>26</v>
      </c>
      <c r="O6" s="107">
        <v>-5.1448625996349169E-4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-3864.6910819134464</v>
      </c>
      <c r="L7" s="109" t="s">
        <v>15</v>
      </c>
      <c r="M7" s="110">
        <f ca="1">SUM(M20:M84)</f>
        <v>1.3975581732775835E-4</v>
      </c>
      <c r="N7" s="109" t="s">
        <v>15</v>
      </c>
      <c r="O7" s="89">
        <f ca="1">SUM(M85:M149)</f>
        <v>1.5758260642166966E-4</v>
      </c>
      <c r="Q7" s="101" t="s">
        <v>194</v>
      </c>
      <c r="R7" s="101">
        <f ca="1">MAX(AD21:AD83)</f>
        <v>0.15510190371611543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-0.19739774081193673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-172.27330256786846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-171.99253834118869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-0.28076422667979273</v>
      </c>
      <c r="L11" s="113" t="s">
        <v>208</v>
      </c>
      <c r="M11" s="114">
        <f>(M6+O6)/2</f>
        <v>-4.8273307334063971E-4</v>
      </c>
      <c r="N11" s="115"/>
      <c r="O11" s="115"/>
      <c r="Q11" s="101" t="s">
        <v>194</v>
      </c>
      <c r="R11" s="101">
        <f ca="1">MAX(W20:W149)</f>
        <v>0.99454775630585213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0.99667554166132577</v>
      </c>
      <c r="N12" s="118"/>
      <c r="O12" s="118"/>
      <c r="Q12" s="105" t="s">
        <v>195</v>
      </c>
      <c r="R12" s="105">
        <f ca="1">MIN(W20:W149)</f>
        <v>-0.99778078079514021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-172.35764172783078</v>
      </c>
      <c r="N13" s="121"/>
      <c r="O13" s="121"/>
    </row>
    <row r="14" spans="1:24" x14ac:dyDescent="0.25">
      <c r="I14" s="9" t="s">
        <v>145</v>
      </c>
      <c r="L14" s="9"/>
      <c r="M14" s="9"/>
      <c r="N14" s="9"/>
      <c r="O14" s="9"/>
    </row>
    <row r="15" spans="1:24" x14ac:dyDescent="0.25">
      <c r="I15" s="9" t="s">
        <v>146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13404</v>
      </c>
      <c r="D20" s="26">
        <v>11257</v>
      </c>
      <c r="E20" s="26">
        <v>12912</v>
      </c>
      <c r="F20" s="26">
        <v>15074</v>
      </c>
      <c r="G20" s="27"/>
      <c r="H20" s="7"/>
      <c r="I20" s="28">
        <f>C20-E20</f>
        <v>492</v>
      </c>
      <c r="J20" s="27">
        <f>D20-F20</f>
        <v>-3817</v>
      </c>
      <c r="K20" s="7"/>
      <c r="L20" s="124">
        <f>$M$3*SIN(2*PI()/$M$4*($Z20+$M$5))+$M$6</f>
        <v>-0.13308300618407667</v>
      </c>
      <c r="M20" s="27">
        <f ca="1">(W20-L20)^2</f>
        <v>1.750883076286249E-5</v>
      </c>
      <c r="N20" s="44"/>
      <c r="O20" s="44"/>
      <c r="P20" s="7"/>
      <c r="Q20" s="28">
        <f ca="1">I20-$J$4</f>
        <v>549.27324309448773</v>
      </c>
      <c r="R20" s="27">
        <f ca="1">J20-$J$3</f>
        <v>-3828.9545630343155</v>
      </c>
      <c r="S20" s="7"/>
      <c r="T20" s="28">
        <f ca="1">Q20/$J$7</f>
        <v>-0.14212604098295412</v>
      </c>
      <c r="U20" s="27">
        <f ca="1">R20/$J$6</f>
        <v>-0.99185485326547163</v>
      </c>
      <c r="V20" s="7"/>
      <c r="W20" s="28">
        <f ca="1">(T20-U20*SIN(-$J$11*PI()/180))/(COS(-$J$11*PI()/180))</f>
        <v>-0.13726736166166967</v>
      </c>
      <c r="X20" s="27">
        <f ca="1">IF(MOD(ATAN2(U20,W20)*180/PI()-$J$9+360,360)&gt;5,MOD(ATAN2(U20,W20)*180/PI()-$J$9+360,360)-360,MOD(ATAN2(U20,W20)*180/PI()-$J$9+360,360))</f>
        <v>0.1526790438521175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0.1526790438521175</v>
      </c>
      <c r="AD20" s="27">
        <f ca="1">INDIRECT("AC"&amp;AE20)-AC20</f>
        <v>-0.3352690409390231</v>
      </c>
      <c r="AE20" s="7">
        <v>149</v>
      </c>
    </row>
    <row r="21" spans="1:31" s="26" customFormat="1" x14ac:dyDescent="0.25">
      <c r="A21" s="26">
        <v>1</v>
      </c>
      <c r="B21" s="26">
        <v>656</v>
      </c>
      <c r="C21" s="26">
        <v>13581</v>
      </c>
      <c r="D21" s="26">
        <v>11289</v>
      </c>
      <c r="E21" s="26">
        <v>12729</v>
      </c>
      <c r="F21" s="26">
        <v>15030</v>
      </c>
      <c r="G21" s="27"/>
      <c r="H21" s="7"/>
      <c r="I21" s="28">
        <f t="shared" ref="I21:J84" si="1">C21-E21</f>
        <v>852</v>
      </c>
      <c r="J21" s="27">
        <f t="shared" si="1"/>
        <v>-3741</v>
      </c>
      <c r="K21" s="7"/>
      <c r="L21" s="124">
        <f t="shared" ref="L21:L84" si="2">$M$3*SIN(2*PI()/$M$4*($Z21+$M$5))+$M$6</f>
        <v>-0.23412757968614548</v>
      </c>
      <c r="M21" s="27">
        <f t="shared" ref="M21:M84" ca="1" si="3">(W21-L21)^2</f>
        <v>1.3043548521763975E-5</v>
      </c>
      <c r="N21" s="44"/>
      <c r="O21" s="44"/>
      <c r="P21" s="7"/>
      <c r="Q21" s="28">
        <f t="shared" ref="Q21:Q84" ca="1" si="4">I21-$J$4</f>
        <v>909.27324309448773</v>
      </c>
      <c r="R21" s="27">
        <f t="shared" ref="R21:R84" ca="1" si="5">J21-$J$3</f>
        <v>-3752.9545630343155</v>
      </c>
      <c r="S21" s="7"/>
      <c r="T21" s="28">
        <f t="shared" ref="T21:T84" ca="1" si="6">Q21/$J$7</f>
        <v>-0.23527708264959113</v>
      </c>
      <c r="U21" s="27">
        <f t="shared" ref="U21:U84" ca="1" si="7">R21/$J$6</f>
        <v>-0.97216776437287344</v>
      </c>
      <c r="V21" s="7"/>
      <c r="W21" s="28">
        <f t="shared" ref="W21:W84" ca="1" si="8">(T21-U21*SIN(-$J$11*PI()/180))/(COS(-$J$11*PI()/180))</f>
        <v>-0.23051599436640513</v>
      </c>
      <c r="X21" s="27">
        <f ca="1">MOD(ATAN2(U21,W21)*180/PI()-$J$9+360,360)</f>
        <v>5.612662420723268</v>
      </c>
      <c r="Y21" s="7"/>
      <c r="Z21" s="28">
        <f>360/40000*B21+Z20</f>
        <v>5.9039999999999999</v>
      </c>
      <c r="AA21" s="27">
        <f t="shared" ref="AA21:AA84" si="9">Z21*PI()/180</f>
        <v>0.10304423903774522</v>
      </c>
      <c r="AB21" s="7"/>
      <c r="AC21" s="28">
        <f t="shared" ca="1" si="0"/>
        <v>-0.29133757927673187</v>
      </c>
      <c r="AD21" s="27">
        <f t="shared" ref="AD21:AD83" ca="1" si="10">INDIRECT("AC"&amp;AE21)-AC21</f>
        <v>0.1352922998598789</v>
      </c>
      <c r="AE21" s="7">
        <v>148</v>
      </c>
    </row>
    <row r="22" spans="1:31" s="26" customFormat="1" x14ac:dyDescent="0.25">
      <c r="A22" s="26">
        <v>2</v>
      </c>
      <c r="B22" s="26">
        <v>643</v>
      </c>
      <c r="C22" s="26">
        <v>13774</v>
      </c>
      <c r="D22" s="26">
        <v>11348</v>
      </c>
      <c r="E22" s="26">
        <v>12542</v>
      </c>
      <c r="F22" s="26">
        <v>14982</v>
      </c>
      <c r="G22" s="27"/>
      <c r="H22" s="7"/>
      <c r="I22" s="28">
        <f t="shared" si="1"/>
        <v>1232</v>
      </c>
      <c r="J22" s="27">
        <f t="shared" si="1"/>
        <v>-3634</v>
      </c>
      <c r="K22" s="7"/>
      <c r="L22" s="124">
        <f t="shared" si="2"/>
        <v>-0.33077094241476368</v>
      </c>
      <c r="M22" s="27">
        <f t="shared" ca="1" si="3"/>
        <v>3.2107072908812268E-6</v>
      </c>
      <c r="N22" s="44"/>
      <c r="O22" s="44"/>
      <c r="P22" s="7"/>
      <c r="Q22" s="28">
        <f t="shared" ca="1" si="4"/>
        <v>1289.2732430944877</v>
      </c>
      <c r="R22" s="27">
        <f t="shared" ca="1" si="5"/>
        <v>-3645.9545630343155</v>
      </c>
      <c r="S22" s="7"/>
      <c r="T22" s="28">
        <f t="shared" ca="1" si="6"/>
        <v>-0.3336031821865969</v>
      </c>
      <c r="U22" s="27">
        <f t="shared" ca="1" si="7"/>
        <v>-0.94445041553724185</v>
      </c>
      <c r="V22" s="7"/>
      <c r="W22" s="28">
        <f t="shared" ca="1" si="8"/>
        <v>-0.32897909775328177</v>
      </c>
      <c r="X22" s="27">
        <f t="shared" ref="X22:X83" ca="1" si="11">MOD(ATAN2(U22,W22)*180/PI()-$J$9+360,360)</f>
        <v>11.477991442613302</v>
      </c>
      <c r="Y22" s="7"/>
      <c r="Z22" s="28">
        <f t="shared" ref="Z22:Z85" si="12">360/40000*B22+Z21</f>
        <v>11.690999999999999</v>
      </c>
      <c r="AA22" s="27">
        <f t="shared" si="9"/>
        <v>0.20404644285065704</v>
      </c>
      <c r="AB22" s="7"/>
      <c r="AC22" s="28">
        <f t="shared" ca="1" si="0"/>
        <v>-0.21300855738669711</v>
      </c>
      <c r="AD22" s="27">
        <f t="shared" ca="1" si="10"/>
        <v>-5.4209090568511087E-2</v>
      </c>
      <c r="AE22" s="7">
        <v>147</v>
      </c>
    </row>
    <row r="23" spans="1:31" s="26" customFormat="1" x14ac:dyDescent="0.25">
      <c r="A23" s="26">
        <v>3</v>
      </c>
      <c r="B23" s="26">
        <v>618</v>
      </c>
      <c r="C23" s="26">
        <v>13943</v>
      </c>
      <c r="D23" s="26">
        <v>11421</v>
      </c>
      <c r="E23" s="26">
        <v>12367</v>
      </c>
      <c r="F23" s="26">
        <v>14917</v>
      </c>
      <c r="G23" s="27"/>
      <c r="H23" s="7"/>
      <c r="I23" s="28">
        <f t="shared" si="1"/>
        <v>1576</v>
      </c>
      <c r="J23" s="27">
        <f t="shared" si="1"/>
        <v>-3496</v>
      </c>
      <c r="K23" s="7"/>
      <c r="L23" s="124">
        <f t="shared" si="2"/>
        <v>-0.42049578757995343</v>
      </c>
      <c r="M23" s="27">
        <f t="shared" ca="1" si="3"/>
        <v>5.4263455454747048E-6</v>
      </c>
      <c r="N23" s="44"/>
      <c r="O23" s="44"/>
      <c r="P23" s="7"/>
      <c r="Q23" s="28">
        <f t="shared" ca="1" si="4"/>
        <v>1633.2732430944877</v>
      </c>
      <c r="R23" s="27">
        <f t="shared" ca="1" si="5"/>
        <v>-3507.9545630343155</v>
      </c>
      <c r="S23" s="7"/>
      <c r="T23" s="28">
        <f t="shared" ca="1" si="6"/>
        <v>-0.42261417755693897</v>
      </c>
      <c r="U23" s="27">
        <f t="shared" ca="1" si="7"/>
        <v>-0.90870280675857684</v>
      </c>
      <c r="V23" s="7"/>
      <c r="W23" s="28">
        <f t="shared" ca="1" si="8"/>
        <v>-0.41816633581065776</v>
      </c>
      <c r="X23" s="27">
        <f t="shared" ca="1" si="11"/>
        <v>16.984217146148126</v>
      </c>
      <c r="Y23" s="7"/>
      <c r="Z23" s="28">
        <f t="shared" si="12"/>
        <v>17.253</v>
      </c>
      <c r="AA23" s="27">
        <f t="shared" si="9"/>
        <v>0.30112165584658168</v>
      </c>
      <c r="AB23" s="7"/>
      <c r="AC23" s="28">
        <f t="shared" ca="1" si="0"/>
        <v>-0.26878285385187439</v>
      </c>
      <c r="AD23" s="27">
        <f t="shared" ca="1" si="10"/>
        <v>0.1062950740830928</v>
      </c>
      <c r="AE23" s="7">
        <v>146</v>
      </c>
    </row>
    <row r="24" spans="1:31" s="26" customFormat="1" x14ac:dyDescent="0.25">
      <c r="A24" s="26">
        <v>4</v>
      </c>
      <c r="B24" s="26">
        <v>615</v>
      </c>
      <c r="C24" s="26">
        <v>14107</v>
      </c>
      <c r="D24" s="26">
        <v>11504</v>
      </c>
      <c r="E24" s="26">
        <v>12200</v>
      </c>
      <c r="F24" s="26">
        <v>14825</v>
      </c>
      <c r="G24" s="27"/>
      <c r="H24" s="7"/>
      <c r="I24" s="28">
        <f t="shared" si="1"/>
        <v>1907</v>
      </c>
      <c r="J24" s="27">
        <f t="shared" si="1"/>
        <v>-3321</v>
      </c>
      <c r="K24" s="7"/>
      <c r="L24" s="124">
        <f t="shared" si="2"/>
        <v>-0.50586032133726433</v>
      </c>
      <c r="M24" s="27">
        <f t="shared" ca="1" si="3"/>
        <v>3.3255480841652613E-6</v>
      </c>
      <c r="N24" s="44"/>
      <c r="O24" s="44"/>
      <c r="P24" s="7"/>
      <c r="Q24" s="28">
        <f t="shared" ca="1" si="4"/>
        <v>1964.2732430944877</v>
      </c>
      <c r="R24" s="27">
        <f t="shared" ca="1" si="5"/>
        <v>-3332.9545630343155</v>
      </c>
      <c r="S24" s="7"/>
      <c r="T24" s="28">
        <f t="shared" ca="1" si="6"/>
        <v>-0.5082613853115413</v>
      </c>
      <c r="U24" s="27">
        <f t="shared" ca="1" si="7"/>
        <v>-0.86337069417693635</v>
      </c>
      <c r="V24" s="7"/>
      <c r="W24" s="28">
        <f t="shared" ca="1" si="8"/>
        <v>-0.50403671280356932</v>
      </c>
      <c r="X24" s="27">
        <f t="shared" ca="1" si="11"/>
        <v>22.549729919145079</v>
      </c>
      <c r="Y24" s="7"/>
      <c r="Z24" s="28">
        <f t="shared" si="12"/>
        <v>22.788</v>
      </c>
      <c r="AA24" s="27">
        <f t="shared" si="9"/>
        <v>0.39772562994446781</v>
      </c>
      <c r="AB24" s="7"/>
      <c r="AC24" s="28">
        <f t="shared" ca="1" si="0"/>
        <v>-0.23827008085492096</v>
      </c>
      <c r="AD24" s="27">
        <f t="shared" ca="1" si="10"/>
        <v>5.627291780204402E-2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14265</v>
      </c>
      <c r="D25" s="26">
        <v>11604</v>
      </c>
      <c r="E25" s="26">
        <v>12045</v>
      </c>
      <c r="F25" s="26">
        <v>14723</v>
      </c>
      <c r="G25" s="27"/>
      <c r="H25" s="7"/>
      <c r="I25" s="28">
        <f t="shared" si="1"/>
        <v>2220</v>
      </c>
      <c r="J25" s="27">
        <f t="shared" si="1"/>
        <v>-3119</v>
      </c>
      <c r="K25" s="7"/>
      <c r="L25" s="124">
        <f t="shared" si="2"/>
        <v>-0.58613160783700713</v>
      </c>
      <c r="M25" s="27">
        <f t="shared" ca="1" si="3"/>
        <v>7.1885449446019724E-7</v>
      </c>
      <c r="N25" s="44"/>
      <c r="O25" s="44"/>
      <c r="P25" s="7"/>
      <c r="Q25" s="28">
        <f t="shared" ca="1" si="4"/>
        <v>2277.2732430944875</v>
      </c>
      <c r="R25" s="27">
        <f t="shared" ca="1" si="5"/>
        <v>-3130.9545630343155</v>
      </c>
      <c r="S25" s="7"/>
      <c r="T25" s="28">
        <f t="shared" ca="1" si="6"/>
        <v>-0.58925104098281178</v>
      </c>
      <c r="U25" s="27">
        <f t="shared" ca="1" si="7"/>
        <v>-0.81104448422555708</v>
      </c>
      <c r="V25" s="7"/>
      <c r="W25" s="28">
        <f t="shared" ca="1" si="8"/>
        <v>-0.58528375496388574</v>
      </c>
      <c r="X25" s="27">
        <f t="shared" ca="1" si="11"/>
        <v>28.089100928670177</v>
      </c>
      <c r="Y25" s="7"/>
      <c r="Z25" s="28">
        <f t="shared" si="12"/>
        <v>28.295999999999999</v>
      </c>
      <c r="AA25" s="27">
        <f t="shared" si="9"/>
        <v>0.49385836514431547</v>
      </c>
      <c r="AB25" s="7"/>
      <c r="AC25" s="28">
        <f t="shared" ca="1" si="0"/>
        <v>-0.20689907132982199</v>
      </c>
      <c r="AD25" s="27">
        <f t="shared" ca="1" si="10"/>
        <v>-1.9185891580594472E-2</v>
      </c>
      <c r="AE25" s="7">
        <v>144</v>
      </c>
    </row>
    <row r="26" spans="1:31" s="26" customFormat="1" x14ac:dyDescent="0.25">
      <c r="A26" s="26">
        <v>6</v>
      </c>
      <c r="B26" s="26">
        <v>627</v>
      </c>
      <c r="C26" s="26">
        <v>14411</v>
      </c>
      <c r="D26" s="26">
        <v>11720</v>
      </c>
      <c r="E26" s="26">
        <v>11894</v>
      </c>
      <c r="F26" s="26">
        <v>14601</v>
      </c>
      <c r="G26" s="27"/>
      <c r="H26" s="7"/>
      <c r="I26" s="28">
        <f t="shared" si="1"/>
        <v>2517</v>
      </c>
      <c r="J26" s="27">
        <f t="shared" si="1"/>
        <v>-2881</v>
      </c>
      <c r="K26" s="7"/>
      <c r="L26" s="124">
        <f t="shared" si="2"/>
        <v>-0.66275607177185036</v>
      </c>
      <c r="M26" s="27">
        <f t="shared" ca="1" si="3"/>
        <v>1.0219088411554134E-7</v>
      </c>
      <c r="N26" s="44"/>
      <c r="O26" s="44"/>
      <c r="P26" s="7"/>
      <c r="Q26" s="28">
        <f t="shared" ca="1" si="4"/>
        <v>2574.2732430944875</v>
      </c>
      <c r="R26" s="27">
        <f t="shared" ca="1" si="5"/>
        <v>-2892.9545630343155</v>
      </c>
      <c r="S26" s="7"/>
      <c r="T26" s="28">
        <f t="shared" ca="1" si="6"/>
        <v>-0.66610065035778732</v>
      </c>
      <c r="U26" s="27">
        <f t="shared" ca="1" si="7"/>
        <v>-0.74939281111452605</v>
      </c>
      <c r="V26" s="7"/>
      <c r="W26" s="28">
        <f t="shared" ca="1" si="8"/>
        <v>-0.662436398682405</v>
      </c>
      <c r="X26" s="27">
        <f t="shared" ca="1" si="11"/>
        <v>33.748832553623913</v>
      </c>
      <c r="Y26" s="7"/>
      <c r="Z26" s="28">
        <f t="shared" si="12"/>
        <v>33.939</v>
      </c>
      <c r="AA26" s="27">
        <f t="shared" si="9"/>
        <v>0.59234729483435544</v>
      </c>
      <c r="AB26" s="7"/>
      <c r="AC26" s="28">
        <f t="shared" ca="1" si="0"/>
        <v>-0.19016744637608696</v>
      </c>
      <c r="AD26" s="27">
        <f t="shared" ca="1" si="10"/>
        <v>0.11593281495642316</v>
      </c>
      <c r="AE26" s="7">
        <v>143</v>
      </c>
    </row>
    <row r="27" spans="1:31" s="26" customFormat="1" x14ac:dyDescent="0.25">
      <c r="A27" s="26">
        <v>7</v>
      </c>
      <c r="B27" s="26">
        <v>628</v>
      </c>
      <c r="C27" s="26">
        <v>14550</v>
      </c>
      <c r="D27" s="26">
        <v>11856</v>
      </c>
      <c r="E27" s="26">
        <v>11756</v>
      </c>
      <c r="F27" s="26">
        <v>14464</v>
      </c>
      <c r="G27" s="27"/>
      <c r="H27" s="7"/>
      <c r="I27" s="28">
        <f t="shared" si="1"/>
        <v>2794</v>
      </c>
      <c r="J27" s="27">
        <f t="shared" si="1"/>
        <v>-2608</v>
      </c>
      <c r="K27" s="7"/>
      <c r="L27" s="124">
        <f t="shared" si="2"/>
        <v>-0.73306845526116049</v>
      </c>
      <c r="M27" s="27">
        <f t="shared" ca="1" si="3"/>
        <v>1.931809001741766E-6</v>
      </c>
      <c r="N27" s="44"/>
      <c r="O27" s="44"/>
      <c r="P27" s="7"/>
      <c r="Q27" s="28">
        <f t="shared" ca="1" si="4"/>
        <v>2851.2732430944875</v>
      </c>
      <c r="R27" s="27">
        <f t="shared" ca="1" si="5"/>
        <v>-2619.9545630343155</v>
      </c>
      <c r="S27" s="7"/>
      <c r="T27" s="28">
        <f t="shared" ca="1" si="6"/>
        <v>-0.7377752018623942</v>
      </c>
      <c r="U27" s="27">
        <f t="shared" ca="1" si="7"/>
        <v>-0.67867471548716696</v>
      </c>
      <c r="V27" s="7"/>
      <c r="W27" s="28">
        <f t="shared" ca="1" si="8"/>
        <v>-0.73445835058158637</v>
      </c>
      <c r="X27" s="27">
        <f t="shared" ca="1" si="11"/>
        <v>39.533888143307991</v>
      </c>
      <c r="Y27" s="7"/>
      <c r="Z27" s="28">
        <f t="shared" si="12"/>
        <v>39.591000000000001</v>
      </c>
      <c r="AA27" s="27">
        <f t="shared" si="9"/>
        <v>0.69099330415707505</v>
      </c>
      <c r="AB27" s="7"/>
      <c r="AC27" s="28">
        <f t="shared" ca="1" si="0"/>
        <v>-5.7111856692010576E-2</v>
      </c>
      <c r="AD27" s="27">
        <f t="shared" ca="1" si="10"/>
        <v>1.689383408917422E-2</v>
      </c>
      <c r="AE27" s="7">
        <v>142</v>
      </c>
    </row>
    <row r="28" spans="1:31" s="26" customFormat="1" x14ac:dyDescent="0.25">
      <c r="A28" s="26">
        <v>8</v>
      </c>
      <c r="B28" s="26">
        <v>627</v>
      </c>
      <c r="C28" s="26">
        <v>14674</v>
      </c>
      <c r="D28" s="26">
        <v>12006</v>
      </c>
      <c r="E28" s="26">
        <v>11641</v>
      </c>
      <c r="F28" s="26">
        <v>14322</v>
      </c>
      <c r="G28" s="27"/>
      <c r="H28" s="7"/>
      <c r="I28" s="28">
        <f t="shared" si="1"/>
        <v>3033</v>
      </c>
      <c r="J28" s="27">
        <f t="shared" si="1"/>
        <v>-2316</v>
      </c>
      <c r="K28" s="7"/>
      <c r="L28" s="124">
        <f t="shared" si="2"/>
        <v>-0.79616360049029133</v>
      </c>
      <c r="M28" s="27">
        <f t="shared" ca="1" si="3"/>
        <v>2.5815762278091422E-7</v>
      </c>
      <c r="N28" s="44"/>
      <c r="O28" s="44"/>
      <c r="P28" s="7"/>
      <c r="Q28" s="28">
        <f t="shared" ca="1" si="4"/>
        <v>3090.2732430944875</v>
      </c>
      <c r="R28" s="27">
        <f t="shared" ca="1" si="5"/>
        <v>-2327.9545630343155</v>
      </c>
      <c r="S28" s="7"/>
      <c r="T28" s="28">
        <f t="shared" ca="1" si="6"/>
        <v>-0.79961714341330048</v>
      </c>
      <c r="U28" s="27">
        <f t="shared" ca="1" si="7"/>
        <v>-0.60303484763665838</v>
      </c>
      <c r="V28" s="7"/>
      <c r="W28" s="28">
        <f t="shared" ca="1" si="8"/>
        <v>-0.79667169263034165</v>
      </c>
      <c r="X28" s="27">
        <f t="shared" ca="1" si="11"/>
        <v>45.149667050830431</v>
      </c>
      <c r="Y28" s="7"/>
      <c r="Z28" s="28">
        <f t="shared" si="12"/>
        <v>45.234000000000002</v>
      </c>
      <c r="AA28" s="27">
        <f t="shared" si="9"/>
        <v>0.78948223384711502</v>
      </c>
      <c r="AB28" s="7"/>
      <c r="AC28" s="28">
        <f t="shared" ca="1" si="0"/>
        <v>-8.4332949169571236E-2</v>
      </c>
      <c r="AD28" s="27">
        <f t="shared" ca="1" si="10"/>
        <v>1.9556554270991455E-2</v>
      </c>
      <c r="AE28" s="7">
        <v>141</v>
      </c>
    </row>
    <row r="29" spans="1:31" s="26" customFormat="1" x14ac:dyDescent="0.25">
      <c r="A29" s="26">
        <v>9</v>
      </c>
      <c r="B29" s="26">
        <v>638</v>
      </c>
      <c r="C29" s="26">
        <v>14776</v>
      </c>
      <c r="D29" s="26">
        <v>12163</v>
      </c>
      <c r="E29" s="26">
        <v>11529</v>
      </c>
      <c r="F29" s="26">
        <v>14158</v>
      </c>
      <c r="G29" s="27"/>
      <c r="H29" s="7"/>
      <c r="I29" s="28">
        <f t="shared" si="1"/>
        <v>3247</v>
      </c>
      <c r="J29" s="27">
        <f t="shared" si="1"/>
        <v>-1995</v>
      </c>
      <c r="K29" s="7"/>
      <c r="L29" s="124">
        <f t="shared" si="2"/>
        <v>-0.85244678472998758</v>
      </c>
      <c r="M29" s="27">
        <f t="shared" ca="1" si="3"/>
        <v>3.7968623128056444E-11</v>
      </c>
      <c r="N29" s="44"/>
      <c r="O29" s="44"/>
      <c r="P29" s="7"/>
      <c r="Q29" s="28">
        <f t="shared" ca="1" si="4"/>
        <v>3304.2732430944875</v>
      </c>
      <c r="R29" s="27">
        <f t="shared" ca="1" si="5"/>
        <v>-2006.9545630343157</v>
      </c>
      <c r="S29" s="7"/>
      <c r="T29" s="28">
        <f t="shared" ca="1" si="6"/>
        <v>-0.85499026262624578</v>
      </c>
      <c r="U29" s="27">
        <f t="shared" ca="1" si="7"/>
        <v>-0.51988280112976359</v>
      </c>
      <c r="V29" s="7"/>
      <c r="W29" s="28">
        <f t="shared" ca="1" si="8"/>
        <v>-0.8524529465984646</v>
      </c>
      <c r="X29" s="27">
        <f t="shared" ca="1" si="11"/>
        <v>50.895671499367666</v>
      </c>
      <c r="Y29" s="7"/>
      <c r="Z29" s="28">
        <f t="shared" si="12"/>
        <v>50.975999999999999</v>
      </c>
      <c r="AA29" s="27">
        <f t="shared" si="9"/>
        <v>0.88969903949662932</v>
      </c>
      <c r="AB29" s="7"/>
      <c r="AC29" s="28">
        <f t="shared" ca="1" si="0"/>
        <v>-8.0328500632333544E-2</v>
      </c>
      <c r="AD29" s="27">
        <f t="shared" ca="1" si="10"/>
        <v>5.0846912498087704E-2</v>
      </c>
      <c r="AE29" s="7">
        <v>140</v>
      </c>
    </row>
    <row r="30" spans="1:31" s="26" customFormat="1" x14ac:dyDescent="0.25">
      <c r="A30" s="26">
        <v>10</v>
      </c>
      <c r="B30" s="26">
        <v>628</v>
      </c>
      <c r="C30" s="26">
        <v>14862</v>
      </c>
      <c r="D30" s="26">
        <v>12335</v>
      </c>
      <c r="E30" s="26">
        <v>11433</v>
      </c>
      <c r="F30" s="26">
        <v>13995</v>
      </c>
      <c r="G30" s="27"/>
      <c r="H30" s="7"/>
      <c r="I30" s="28">
        <f t="shared" si="1"/>
        <v>3429</v>
      </c>
      <c r="J30" s="27">
        <f t="shared" si="1"/>
        <v>-1660</v>
      </c>
      <c r="K30" s="7"/>
      <c r="L30" s="124">
        <f t="shared" si="2"/>
        <v>-0.89950138642484112</v>
      </c>
      <c r="M30" s="27">
        <f t="shared" ca="1" si="3"/>
        <v>2.2126995925133514E-7</v>
      </c>
      <c r="N30" s="44"/>
      <c r="O30" s="44"/>
      <c r="P30" s="7"/>
      <c r="Q30" s="28">
        <f t="shared" ca="1" si="4"/>
        <v>3486.2732430944875</v>
      </c>
      <c r="R30" s="27">
        <f t="shared" ca="1" si="5"/>
        <v>-1671.9545630343157</v>
      </c>
      <c r="S30" s="7"/>
      <c r="T30" s="28">
        <f t="shared" ca="1" si="6"/>
        <v>-0.90208328924660119</v>
      </c>
      <c r="U30" s="27">
        <f t="shared" ca="1" si="7"/>
        <v>-0.43310418561633757</v>
      </c>
      <c r="V30" s="7"/>
      <c r="W30" s="28">
        <f t="shared" ca="1" si="8"/>
        <v>-0.89997177983386312</v>
      </c>
      <c r="X30" s="27">
        <f t="shared" ca="1" si="11"/>
        <v>56.574490557984745</v>
      </c>
      <c r="Y30" s="7"/>
      <c r="Z30" s="28">
        <f t="shared" si="12"/>
        <v>56.628</v>
      </c>
      <c r="AA30" s="27">
        <f t="shared" si="9"/>
        <v>0.98834504881934893</v>
      </c>
      <c r="AB30" s="7"/>
      <c r="AC30" s="28">
        <f t="shared" ca="1" si="0"/>
        <v>-5.3509442015254649E-2</v>
      </c>
      <c r="AD30" s="27">
        <f t="shared" ca="1" si="10"/>
        <v>-1.3000975752404997E-2</v>
      </c>
      <c r="AE30" s="7">
        <v>139</v>
      </c>
    </row>
    <row r="31" spans="1:31" s="26" customFormat="1" x14ac:dyDescent="0.25">
      <c r="A31" s="26">
        <v>11</v>
      </c>
      <c r="B31" s="26">
        <v>631</v>
      </c>
      <c r="C31" s="26">
        <v>14939</v>
      </c>
      <c r="D31" s="26">
        <v>12505</v>
      </c>
      <c r="E31" s="26">
        <v>11359</v>
      </c>
      <c r="F31" s="26">
        <v>13810</v>
      </c>
      <c r="G31" s="27"/>
      <c r="H31" s="7"/>
      <c r="I31" s="28">
        <f t="shared" si="1"/>
        <v>3580</v>
      </c>
      <c r="J31" s="27">
        <f t="shared" si="1"/>
        <v>-1305</v>
      </c>
      <c r="K31" s="7"/>
      <c r="L31" s="124">
        <f t="shared" si="2"/>
        <v>-0.93797670709828107</v>
      </c>
      <c r="M31" s="27">
        <f t="shared" ca="1" si="3"/>
        <v>2.3038913864165543E-6</v>
      </c>
      <c r="N31" s="44"/>
      <c r="O31" s="44"/>
      <c r="P31" s="7"/>
      <c r="Q31" s="28">
        <f t="shared" ca="1" si="4"/>
        <v>3637.2732430944875</v>
      </c>
      <c r="R31" s="27">
        <f t="shared" ca="1" si="5"/>
        <v>-1316.9545630343157</v>
      </c>
      <c r="S31" s="7"/>
      <c r="T31" s="28">
        <f t="shared" ca="1" si="6"/>
        <v>-0.94115497616788502</v>
      </c>
      <c r="U31" s="27">
        <f t="shared" ca="1" si="7"/>
        <v>-0.34114475723643839</v>
      </c>
      <c r="V31" s="7"/>
      <c r="W31" s="28">
        <f t="shared" ca="1" si="8"/>
        <v>-0.93949456459699976</v>
      </c>
      <c r="X31" s="27">
        <f t="shared" ca="1" si="11"/>
        <v>62.316573553359831</v>
      </c>
      <c r="Y31" s="7"/>
      <c r="Z31" s="28">
        <f t="shared" si="12"/>
        <v>62.307000000000002</v>
      </c>
      <c r="AA31" s="27">
        <f t="shared" si="9"/>
        <v>1.0874622970401069</v>
      </c>
      <c r="AB31" s="7"/>
      <c r="AC31" s="28">
        <f t="shared" ca="1" si="0"/>
        <v>9.5735533598286793E-3</v>
      </c>
      <c r="AD31" s="27">
        <f t="shared" ca="1" si="10"/>
        <v>-1.5948679219995654E-2</v>
      </c>
      <c r="AE31" s="7">
        <v>138</v>
      </c>
    </row>
    <row r="32" spans="1:31" s="26" customFormat="1" x14ac:dyDescent="0.25">
      <c r="A32" s="26">
        <v>12</v>
      </c>
      <c r="B32" s="26">
        <v>620</v>
      </c>
      <c r="C32" s="26">
        <v>14996</v>
      </c>
      <c r="D32" s="26">
        <v>12683</v>
      </c>
      <c r="E32" s="26">
        <v>11306</v>
      </c>
      <c r="F32" s="26">
        <v>13633</v>
      </c>
      <c r="G32" s="27"/>
      <c r="H32" s="7"/>
      <c r="I32" s="28">
        <f t="shared" si="1"/>
        <v>3690</v>
      </c>
      <c r="J32" s="27">
        <f t="shared" si="1"/>
        <v>-950</v>
      </c>
      <c r="K32" s="7"/>
      <c r="L32" s="124">
        <f t="shared" si="2"/>
        <v>-0.96682030142203446</v>
      </c>
      <c r="M32" s="27">
        <f t="shared" ca="1" si="3"/>
        <v>2.5219089310381879E-6</v>
      </c>
      <c r="N32" s="44"/>
      <c r="O32" s="44"/>
      <c r="P32" s="7"/>
      <c r="Q32" s="28">
        <f t="shared" ca="1" si="4"/>
        <v>3747.2732430944875</v>
      </c>
      <c r="R32" s="27">
        <f t="shared" ca="1" si="5"/>
        <v>-961.95456303431558</v>
      </c>
      <c r="S32" s="7"/>
      <c r="T32" s="28">
        <f t="shared" ca="1" si="6"/>
        <v>-0.96961779445491303</v>
      </c>
      <c r="U32" s="27">
        <f t="shared" ca="1" si="7"/>
        <v>-0.24918532885653913</v>
      </c>
      <c r="V32" s="7"/>
      <c r="W32" s="28">
        <f t="shared" ca="1" si="8"/>
        <v>-0.96840835335161302</v>
      </c>
      <c r="X32" s="27">
        <f t="shared" ca="1" si="11"/>
        <v>67.843315475877944</v>
      </c>
      <c r="Y32" s="7"/>
      <c r="Z32" s="28">
        <f t="shared" si="12"/>
        <v>67.887</v>
      </c>
      <c r="AA32" s="27">
        <f t="shared" si="9"/>
        <v>1.1848516693013904</v>
      </c>
      <c r="AB32" s="7"/>
      <c r="AC32" s="28">
        <f t="shared" ca="1" si="0"/>
        <v>-4.36845241220567E-2</v>
      </c>
      <c r="AD32" s="27">
        <f t="shared" ca="1" si="10"/>
        <v>6.4726162850448077E-2</v>
      </c>
      <c r="AE32" s="7">
        <v>137</v>
      </c>
    </row>
    <row r="33" spans="1:31" s="26" customFormat="1" x14ac:dyDescent="0.25">
      <c r="A33" s="26">
        <v>13</v>
      </c>
      <c r="B33" s="26">
        <v>601</v>
      </c>
      <c r="C33" s="26">
        <v>15033</v>
      </c>
      <c r="D33" s="26">
        <v>12868</v>
      </c>
      <c r="E33" s="26">
        <v>11271</v>
      </c>
      <c r="F33" s="26">
        <v>13457</v>
      </c>
      <c r="G33" s="27"/>
      <c r="H33" s="7"/>
      <c r="I33" s="28">
        <f t="shared" si="1"/>
        <v>3762</v>
      </c>
      <c r="J33" s="27">
        <f t="shared" si="1"/>
        <v>-589</v>
      </c>
      <c r="K33" s="7"/>
      <c r="L33" s="124">
        <f t="shared" si="2"/>
        <v>-0.98604114100780527</v>
      </c>
      <c r="M33" s="27">
        <f t="shared" ca="1" si="3"/>
        <v>2.1196138017026608E-6</v>
      </c>
      <c r="N33" s="44"/>
      <c r="O33" s="44"/>
      <c r="P33" s="7"/>
      <c r="Q33" s="28">
        <f t="shared" ca="1" si="4"/>
        <v>3819.2732430944875</v>
      </c>
      <c r="R33" s="27">
        <f t="shared" ca="1" si="5"/>
        <v>-600.95456303431558</v>
      </c>
      <c r="S33" s="7"/>
      <c r="T33" s="28">
        <f t="shared" ca="1" si="6"/>
        <v>-0.98824800278824043</v>
      </c>
      <c r="U33" s="27">
        <f t="shared" ca="1" si="7"/>
        <v>-0.15567165661669796</v>
      </c>
      <c r="V33" s="7"/>
      <c r="W33" s="28">
        <f t="shared" ca="1" si="8"/>
        <v>-0.98749703035858116</v>
      </c>
      <c r="X33" s="27">
        <f t="shared" ca="1" si="11"/>
        <v>73.314768237091187</v>
      </c>
      <c r="Y33" s="7"/>
      <c r="Z33" s="28">
        <f t="shared" si="12"/>
        <v>73.296000000000006</v>
      </c>
      <c r="AA33" s="27">
        <f t="shared" si="9"/>
        <v>1.2792565285417639</v>
      </c>
      <c r="AB33" s="7"/>
      <c r="AC33" s="28">
        <f t="shared" ca="1" si="0"/>
        <v>1.876823709118014E-2</v>
      </c>
      <c r="AD33" s="27">
        <f t="shared" ca="1" si="10"/>
        <v>-4.7209630985065587E-3</v>
      </c>
      <c r="AE33" s="7">
        <v>136</v>
      </c>
    </row>
    <row r="34" spans="1:31" s="26" customFormat="1" x14ac:dyDescent="0.25">
      <c r="A34" s="26">
        <v>14</v>
      </c>
      <c r="B34" s="26">
        <v>615</v>
      </c>
      <c r="C34" s="26">
        <v>15042</v>
      </c>
      <c r="D34" s="26">
        <v>13046</v>
      </c>
      <c r="E34" s="26">
        <v>11248</v>
      </c>
      <c r="F34" s="26">
        <v>13274</v>
      </c>
      <c r="G34" s="27"/>
      <c r="H34" s="7"/>
      <c r="I34" s="28">
        <f t="shared" si="1"/>
        <v>3794</v>
      </c>
      <c r="J34" s="27">
        <f t="shared" si="1"/>
        <v>-228</v>
      </c>
      <c r="K34" s="7"/>
      <c r="L34" s="124">
        <f t="shared" si="2"/>
        <v>-0.99662334495941074</v>
      </c>
      <c r="M34" s="27">
        <f t="shared" ca="1" si="3"/>
        <v>1.5044903427045872E-7</v>
      </c>
      <c r="N34" s="44"/>
      <c r="O34" s="44"/>
      <c r="P34" s="7"/>
      <c r="Q34" s="28">
        <f t="shared" ca="1" si="4"/>
        <v>3851.2732430944875</v>
      </c>
      <c r="R34" s="27">
        <f t="shared" ca="1" si="5"/>
        <v>-239.95456303431564</v>
      </c>
      <c r="S34" s="7"/>
      <c r="T34" s="28">
        <f t="shared" ca="1" si="6"/>
        <v>-0.99652809538083043</v>
      </c>
      <c r="U34" s="27">
        <f t="shared" ca="1" si="7"/>
        <v>-6.2157984376856788E-2</v>
      </c>
      <c r="V34" s="7"/>
      <c r="W34" s="28">
        <f t="shared" ca="1" si="8"/>
        <v>-0.99623546735723389</v>
      </c>
      <c r="X34" s="27">
        <f t="shared" ca="1" si="11"/>
        <v>78.703082769228104</v>
      </c>
      <c r="Y34" s="7"/>
      <c r="Z34" s="28">
        <f t="shared" si="12"/>
        <v>78.831000000000003</v>
      </c>
      <c r="AA34" s="27">
        <f t="shared" si="9"/>
        <v>1.37586050263965</v>
      </c>
      <c r="AB34" s="7"/>
      <c r="AC34" s="28">
        <f t="shared" ca="1" si="0"/>
        <v>-0.12791723077189943</v>
      </c>
      <c r="AD34" s="27">
        <f t="shared" ca="1" si="10"/>
        <v>0.15510190371611543</v>
      </c>
      <c r="AE34" s="7">
        <v>135</v>
      </c>
    </row>
    <row r="35" spans="1:31" s="26" customFormat="1" x14ac:dyDescent="0.25">
      <c r="A35" s="26">
        <v>15</v>
      </c>
      <c r="B35" s="26">
        <v>637</v>
      </c>
      <c r="C35" s="26">
        <v>15051</v>
      </c>
      <c r="D35" s="26">
        <v>13240</v>
      </c>
      <c r="E35" s="26">
        <v>11253</v>
      </c>
      <c r="F35" s="26">
        <v>13085</v>
      </c>
      <c r="G35" s="27"/>
      <c r="H35" s="7"/>
      <c r="I35" s="28">
        <f t="shared" si="1"/>
        <v>3798</v>
      </c>
      <c r="J35" s="27">
        <f t="shared" si="1"/>
        <v>155</v>
      </c>
      <c r="K35" s="7"/>
      <c r="L35" s="124">
        <f t="shared" si="2"/>
        <v>-0.99779091437052547</v>
      </c>
      <c r="M35" s="27">
        <f t="shared" ca="1" si="3"/>
        <v>1.1731812038429896E-9</v>
      </c>
      <c r="N35" s="44"/>
      <c r="O35" s="44"/>
      <c r="P35" s="7"/>
      <c r="Q35" s="28">
        <f t="shared" ca="1" si="4"/>
        <v>3855.2732430944875</v>
      </c>
      <c r="R35" s="27">
        <f t="shared" ca="1" si="5"/>
        <v>143.04543696568436</v>
      </c>
      <c r="S35" s="7"/>
      <c r="T35" s="28">
        <f t="shared" ca="1" si="6"/>
        <v>-0.99756310695490413</v>
      </c>
      <c r="U35" s="27">
        <f t="shared" ca="1" si="7"/>
        <v>3.7054582016104898E-2</v>
      </c>
      <c r="V35" s="7"/>
      <c r="W35" s="28">
        <f t="shared" ca="1" si="8"/>
        <v>-0.99775666263766649</v>
      </c>
      <c r="X35" s="27">
        <f t="shared" ca="1" si="11"/>
        <v>84.400169753541491</v>
      </c>
      <c r="Y35" s="7"/>
      <c r="Z35" s="28">
        <f t="shared" si="12"/>
        <v>84.564000000000007</v>
      </c>
      <c r="AA35" s="27">
        <f t="shared" si="9"/>
        <v>1.4759202286564848</v>
      </c>
      <c r="AB35" s="7"/>
      <c r="AC35" s="28">
        <f t="shared" ca="1" si="0"/>
        <v>-0.16383024645851663</v>
      </c>
      <c r="AD35" s="27">
        <f t="shared" ca="1" si="10"/>
        <v>0.13812946938980986</v>
      </c>
      <c r="AE35" s="7">
        <v>134</v>
      </c>
    </row>
    <row r="36" spans="1:31" s="26" customFormat="1" x14ac:dyDescent="0.25">
      <c r="A36" s="26">
        <v>16</v>
      </c>
      <c r="B36" s="26">
        <v>623</v>
      </c>
      <c r="C36" s="26">
        <v>15025</v>
      </c>
      <c r="D36" s="26">
        <v>13427</v>
      </c>
      <c r="E36" s="26">
        <v>11265</v>
      </c>
      <c r="F36" s="26">
        <v>12888</v>
      </c>
      <c r="G36" s="27"/>
      <c r="H36" s="7"/>
      <c r="I36" s="28">
        <f t="shared" si="1"/>
        <v>3760</v>
      </c>
      <c r="J36" s="27">
        <f t="shared" si="1"/>
        <v>539</v>
      </c>
      <c r="K36" s="7"/>
      <c r="L36" s="124">
        <f t="shared" si="2"/>
        <v>-0.98928288527861585</v>
      </c>
      <c r="M36" s="27">
        <f t="shared" ca="1" si="3"/>
        <v>7.5952966709521014E-7</v>
      </c>
      <c r="N36" s="44"/>
      <c r="O36" s="44"/>
      <c r="P36" s="7"/>
      <c r="Q36" s="28">
        <f t="shared" ca="1" si="4"/>
        <v>3817.2732430944875</v>
      </c>
      <c r="R36" s="27">
        <f t="shared" ca="1" si="5"/>
        <v>527.04543696568442</v>
      </c>
      <c r="S36" s="7"/>
      <c r="T36" s="28">
        <f t="shared" ca="1" si="6"/>
        <v>-0.98773049700120352</v>
      </c>
      <c r="U36" s="27">
        <f t="shared" ca="1" si="7"/>
        <v>0.13652618905239025</v>
      </c>
      <c r="V36" s="7"/>
      <c r="W36" s="28">
        <f t="shared" ca="1" si="8"/>
        <v>-0.98841137528607692</v>
      </c>
      <c r="X36" s="27">
        <f t="shared" ca="1" si="11"/>
        <v>90.137627751176581</v>
      </c>
      <c r="Y36" s="7"/>
      <c r="Z36" s="28">
        <f t="shared" si="12"/>
        <v>90.171000000000006</v>
      </c>
      <c r="AA36" s="27">
        <f t="shared" si="9"/>
        <v>1.5737808398158071</v>
      </c>
      <c r="AB36" s="7"/>
      <c r="AC36" s="28">
        <f t="shared" ca="1" si="0"/>
        <v>-3.3372248823425821E-2</v>
      </c>
      <c r="AD36" s="27">
        <f t="shared" ca="1" si="10"/>
        <v>-6.2103057102220305E-2</v>
      </c>
      <c r="AE36" s="7">
        <v>133</v>
      </c>
    </row>
    <row r="37" spans="1:31" s="26" customFormat="1" x14ac:dyDescent="0.25">
      <c r="A37" s="26">
        <v>17</v>
      </c>
      <c r="B37" s="26">
        <v>641</v>
      </c>
      <c r="C37" s="26">
        <v>14992</v>
      </c>
      <c r="D37" s="26">
        <v>13621</v>
      </c>
      <c r="E37" s="26">
        <v>11305</v>
      </c>
      <c r="F37" s="26">
        <v>12701</v>
      </c>
      <c r="G37" s="27"/>
      <c r="H37" s="7"/>
      <c r="I37" s="28">
        <f t="shared" si="1"/>
        <v>3687</v>
      </c>
      <c r="J37" s="27">
        <f t="shared" si="1"/>
        <v>920</v>
      </c>
      <c r="K37" s="7"/>
      <c r="L37" s="124">
        <f t="shared" si="2"/>
        <v>-0.97065534456669178</v>
      </c>
      <c r="M37" s="27">
        <f t="shared" ca="1" si="3"/>
        <v>4.2188242633418237E-7</v>
      </c>
      <c r="N37" s="44"/>
      <c r="O37" s="44"/>
      <c r="P37" s="7"/>
      <c r="Q37" s="28">
        <f t="shared" ca="1" si="4"/>
        <v>3744.2732430944875</v>
      </c>
      <c r="R37" s="27">
        <f t="shared" ca="1" si="5"/>
        <v>908.04543696568442</v>
      </c>
      <c r="S37" s="7"/>
      <c r="T37" s="28">
        <f t="shared" ca="1" si="6"/>
        <v>-0.96884153577435772</v>
      </c>
      <c r="U37" s="27">
        <f t="shared" ca="1" si="7"/>
        <v>0.23522067415870462</v>
      </c>
      <c r="V37" s="7"/>
      <c r="W37" s="28">
        <f t="shared" ca="1" si="8"/>
        <v>-0.97000581979708389</v>
      </c>
      <c r="X37" s="27">
        <f t="shared" ca="1" si="11"/>
        <v>95.904076953803383</v>
      </c>
      <c r="Y37" s="7"/>
      <c r="Z37" s="28">
        <f t="shared" si="12"/>
        <v>95.940000000000012</v>
      </c>
      <c r="AA37" s="27">
        <f t="shared" si="9"/>
        <v>1.6744688843633599</v>
      </c>
      <c r="AB37" s="7"/>
      <c r="AC37" s="28">
        <f t="shared" ca="1" si="0"/>
        <v>-3.5923046196629116E-2</v>
      </c>
      <c r="AD37" s="27">
        <f t="shared" ca="1" si="10"/>
        <v>-2.7307351598793161E-2</v>
      </c>
      <c r="AE37" s="7">
        <v>132</v>
      </c>
    </row>
    <row r="38" spans="1:31" s="26" customFormat="1" x14ac:dyDescent="0.25">
      <c r="A38" s="26">
        <v>18</v>
      </c>
      <c r="B38" s="26">
        <v>631</v>
      </c>
      <c r="C38" s="26">
        <v>14944</v>
      </c>
      <c r="D38" s="26">
        <v>13802</v>
      </c>
      <c r="E38" s="26">
        <v>11357</v>
      </c>
      <c r="F38" s="26">
        <v>12519</v>
      </c>
      <c r="G38" s="27"/>
      <c r="H38" s="7"/>
      <c r="I38" s="28">
        <f t="shared" si="1"/>
        <v>3587</v>
      </c>
      <c r="J38" s="27">
        <f t="shared" si="1"/>
        <v>1283</v>
      </c>
      <c r="K38" s="7"/>
      <c r="L38" s="124">
        <f t="shared" si="2"/>
        <v>-0.94271913188005607</v>
      </c>
      <c r="M38" s="27">
        <f t="shared" ca="1" si="3"/>
        <v>3.5039034428397853E-6</v>
      </c>
      <c r="N38" s="44"/>
      <c r="O38" s="44"/>
      <c r="P38" s="7"/>
      <c r="Q38" s="28">
        <f t="shared" ca="1" si="4"/>
        <v>3644.2732430944875</v>
      </c>
      <c r="R38" s="27">
        <f t="shared" ca="1" si="5"/>
        <v>1271.0454369656843</v>
      </c>
      <c r="S38" s="7"/>
      <c r="T38" s="28">
        <f t="shared" ca="1" si="6"/>
        <v>-0.94296624642251414</v>
      </c>
      <c r="U38" s="27">
        <f t="shared" ca="1" si="7"/>
        <v>0.32925242768519308</v>
      </c>
      <c r="V38" s="7"/>
      <c r="W38" s="28">
        <f t="shared" ca="1" si="8"/>
        <v>-0.9445910035217131</v>
      </c>
      <c r="X38" s="27">
        <f t="shared" ca="1" si="11"/>
        <v>101.49012689481793</v>
      </c>
      <c r="Y38" s="7"/>
      <c r="Z38" s="28">
        <f t="shared" si="12"/>
        <v>101.61900000000001</v>
      </c>
      <c r="AA38" s="27">
        <f t="shared" si="9"/>
        <v>1.773586132584118</v>
      </c>
      <c r="AB38" s="7"/>
      <c r="AC38" s="28">
        <f t="shared" ca="1" si="0"/>
        <v>-0.12887310518208039</v>
      </c>
      <c r="AD38" s="27">
        <f t="shared" ca="1" si="10"/>
        <v>7.1491284065743343E-2</v>
      </c>
      <c r="AE38" s="7">
        <v>131</v>
      </c>
    </row>
    <row r="39" spans="1:31" s="26" customFormat="1" x14ac:dyDescent="0.25">
      <c r="A39" s="26">
        <v>19</v>
      </c>
      <c r="B39" s="26">
        <v>622</v>
      </c>
      <c r="C39" s="26">
        <v>14875</v>
      </c>
      <c r="D39" s="26">
        <v>13986</v>
      </c>
      <c r="E39" s="26">
        <v>11433</v>
      </c>
      <c r="F39" s="26">
        <v>12350</v>
      </c>
      <c r="G39" s="27"/>
      <c r="H39" s="7"/>
      <c r="I39" s="28">
        <f t="shared" si="1"/>
        <v>3442</v>
      </c>
      <c r="J39" s="27">
        <f t="shared" si="1"/>
        <v>1636</v>
      </c>
      <c r="K39" s="7"/>
      <c r="L39" s="124">
        <f t="shared" si="2"/>
        <v>-0.90612817949438074</v>
      </c>
      <c r="M39" s="27">
        <f t="shared" ca="1" si="3"/>
        <v>1.9356989263045372E-6</v>
      </c>
      <c r="N39" s="44"/>
      <c r="O39" s="44"/>
      <c r="P39" s="7"/>
      <c r="Q39" s="28">
        <f t="shared" ca="1" si="4"/>
        <v>3499.2732430944875</v>
      </c>
      <c r="R39" s="27">
        <f t="shared" ca="1" si="5"/>
        <v>1624.0454369656843</v>
      </c>
      <c r="S39" s="7"/>
      <c r="T39" s="28">
        <f t="shared" ca="1" si="6"/>
        <v>-0.90544707686234083</v>
      </c>
      <c r="U39" s="27">
        <f t="shared" ca="1" si="7"/>
        <v>0.420693774778445</v>
      </c>
      <c r="V39" s="7"/>
      <c r="W39" s="28">
        <f t="shared" ca="1" si="8"/>
        <v>-0.90751947346989581</v>
      </c>
      <c r="X39" s="27">
        <f t="shared" ca="1" si="11"/>
        <v>107.14406551863095</v>
      </c>
      <c r="Y39" s="7"/>
      <c r="Z39" s="28">
        <f t="shared" si="12"/>
        <v>107.21700000000001</v>
      </c>
      <c r="AA39" s="27">
        <f t="shared" si="9"/>
        <v>1.8712896641107604</v>
      </c>
      <c r="AB39" s="7"/>
      <c r="AC39" s="28">
        <f t="shared" ca="1" si="0"/>
        <v>-7.2934481369060222E-2</v>
      </c>
      <c r="AD39" s="27">
        <f t="shared" ca="1" si="10"/>
        <v>-7.8470630511020545E-2</v>
      </c>
      <c r="AE39" s="7">
        <v>130</v>
      </c>
    </row>
    <row r="40" spans="1:31" s="26" customFormat="1" x14ac:dyDescent="0.25">
      <c r="A40" s="26">
        <v>20</v>
      </c>
      <c r="B40" s="26">
        <v>617</v>
      </c>
      <c r="C40" s="26">
        <v>14783</v>
      </c>
      <c r="D40" s="26">
        <v>14143</v>
      </c>
      <c r="E40" s="26">
        <v>11515</v>
      </c>
      <c r="F40" s="26">
        <v>12177</v>
      </c>
      <c r="G40" s="27"/>
      <c r="H40" s="7"/>
      <c r="I40" s="28">
        <f t="shared" si="1"/>
        <v>3268</v>
      </c>
      <c r="J40" s="27">
        <f t="shared" si="1"/>
        <v>1966</v>
      </c>
      <c r="K40" s="7"/>
      <c r="L40" s="124">
        <f t="shared" si="2"/>
        <v>-0.86129634010992462</v>
      </c>
      <c r="M40" s="27">
        <f t="shared" ca="1" si="3"/>
        <v>2.6194892858742444E-6</v>
      </c>
      <c r="N40" s="44"/>
      <c r="O40" s="44"/>
      <c r="P40" s="7"/>
      <c r="Q40" s="28">
        <f t="shared" ca="1" si="4"/>
        <v>3325.2732430944875</v>
      </c>
      <c r="R40" s="27">
        <f t="shared" ca="1" si="5"/>
        <v>1954.0454369656843</v>
      </c>
      <c r="S40" s="7"/>
      <c r="T40" s="28">
        <f t="shared" ca="1" si="6"/>
        <v>-0.86042407339013294</v>
      </c>
      <c r="U40" s="27">
        <f t="shared" ca="1" si="7"/>
        <v>0.50617718707525272</v>
      </c>
      <c r="V40" s="7"/>
      <c r="W40" s="28">
        <f t="shared" ca="1" si="8"/>
        <v>-0.86291482374773942</v>
      </c>
      <c r="X40" s="27">
        <f t="shared" ca="1" si="11"/>
        <v>112.66876128679803</v>
      </c>
      <c r="Y40" s="7"/>
      <c r="Z40" s="28">
        <f t="shared" si="12"/>
        <v>112.77000000000001</v>
      </c>
      <c r="AA40" s="27">
        <f t="shared" si="9"/>
        <v>1.9682077974740058</v>
      </c>
      <c r="AB40" s="7"/>
      <c r="AC40" s="28">
        <f t="shared" ca="1" si="0"/>
        <v>-0.10123871320197964</v>
      </c>
      <c r="AD40" s="27">
        <f t="shared" ca="1" si="10"/>
        <v>2.3687506558104587E-2</v>
      </c>
      <c r="AE40" s="7">
        <v>129</v>
      </c>
    </row>
    <row r="41" spans="1:31" s="26" customFormat="1" x14ac:dyDescent="0.25">
      <c r="A41" s="26">
        <v>21</v>
      </c>
      <c r="B41" s="26">
        <v>610</v>
      </c>
      <c r="C41" s="26">
        <v>14684</v>
      </c>
      <c r="D41" s="26">
        <v>14300</v>
      </c>
      <c r="E41" s="26">
        <v>11621</v>
      </c>
      <c r="F41" s="26">
        <v>12027</v>
      </c>
      <c r="G41" s="27"/>
      <c r="H41" s="7"/>
      <c r="I41" s="28">
        <f t="shared" si="1"/>
        <v>3063</v>
      </c>
      <c r="J41" s="27">
        <f t="shared" si="1"/>
        <v>2273</v>
      </c>
      <c r="K41" s="7"/>
      <c r="L41" s="124">
        <f t="shared" si="2"/>
        <v>-0.80902944622403095</v>
      </c>
      <c r="M41" s="27">
        <f t="shared" ca="1" si="3"/>
        <v>1.5131364910024285E-6</v>
      </c>
      <c r="N41" s="44"/>
      <c r="O41" s="44"/>
      <c r="P41" s="7"/>
      <c r="Q41" s="28">
        <f t="shared" ca="1" si="4"/>
        <v>3120.2732430944875</v>
      </c>
      <c r="R41" s="27">
        <f t="shared" ca="1" si="5"/>
        <v>2261.0454369656845</v>
      </c>
      <c r="S41" s="7"/>
      <c r="T41" s="28">
        <f t="shared" ca="1" si="6"/>
        <v>-0.80737973021885356</v>
      </c>
      <c r="U41" s="27">
        <f t="shared" ca="1" si="7"/>
        <v>0.58570266457561637</v>
      </c>
      <c r="V41" s="7"/>
      <c r="W41" s="28">
        <f t="shared" ca="1" si="8"/>
        <v>-0.81025954235482822</v>
      </c>
      <c r="X41" s="27">
        <f t="shared" ca="1" si="11"/>
        <v>118.13489176278171</v>
      </c>
      <c r="Y41" s="7"/>
      <c r="Z41" s="28">
        <f t="shared" si="12"/>
        <v>118.26</v>
      </c>
      <c r="AA41" s="27">
        <f t="shared" si="9"/>
        <v>2.064026373408494</v>
      </c>
      <c r="AB41" s="7"/>
      <c r="AC41" s="28">
        <f t="shared" ca="1" si="0"/>
        <v>-0.12510823721829922</v>
      </c>
      <c r="AD41" s="27">
        <f t="shared" ca="1" si="10"/>
        <v>-7.0430763926054851E-3</v>
      </c>
      <c r="AE41" s="7">
        <v>128</v>
      </c>
    </row>
    <row r="42" spans="1:31" s="26" customFormat="1" x14ac:dyDescent="0.25">
      <c r="A42" s="26">
        <v>22</v>
      </c>
      <c r="B42" s="26">
        <v>624</v>
      </c>
      <c r="C42" s="26">
        <v>14567</v>
      </c>
      <c r="D42" s="26">
        <v>14449</v>
      </c>
      <c r="E42" s="26">
        <v>11739</v>
      </c>
      <c r="F42" s="26">
        <v>11875</v>
      </c>
      <c r="G42" s="27"/>
      <c r="H42" s="7"/>
      <c r="I42" s="28">
        <f t="shared" si="1"/>
        <v>2828</v>
      </c>
      <c r="J42" s="27">
        <f t="shared" si="1"/>
        <v>2574</v>
      </c>
      <c r="K42" s="7"/>
      <c r="L42" s="124">
        <f t="shared" si="2"/>
        <v>-0.74789261072165303</v>
      </c>
      <c r="M42" s="27">
        <f t="shared" ca="1" si="3"/>
        <v>3.7688552514817915E-6</v>
      </c>
      <c r="N42" s="44"/>
      <c r="O42" s="44"/>
      <c r="P42" s="7"/>
      <c r="Q42" s="28">
        <f t="shared" ca="1" si="4"/>
        <v>2885.2732430944875</v>
      </c>
      <c r="R42" s="27">
        <f t="shared" ca="1" si="5"/>
        <v>2562.0454369656845</v>
      </c>
      <c r="S42" s="7"/>
      <c r="T42" s="28">
        <f t="shared" ca="1" si="6"/>
        <v>-0.746572800242021</v>
      </c>
      <c r="U42" s="27">
        <f t="shared" ca="1" si="7"/>
        <v>0.66367389821603795</v>
      </c>
      <c r="V42" s="7"/>
      <c r="W42" s="28">
        <f t="shared" ca="1" si="8"/>
        <v>-0.7498339646954254</v>
      </c>
      <c r="X42" s="27">
        <f t="shared" ca="1" si="11"/>
        <v>123.78516647095012</v>
      </c>
      <c r="Y42" s="7"/>
      <c r="Z42" s="28">
        <f t="shared" si="12"/>
        <v>123.876</v>
      </c>
      <c r="AA42" s="27">
        <f t="shared" si="9"/>
        <v>2.1620440642004959</v>
      </c>
      <c r="AB42" s="7"/>
      <c r="AC42" s="28">
        <f t="shared" ca="1" si="0"/>
        <v>-9.0833529049888284E-2</v>
      </c>
      <c r="AD42" s="27">
        <f t="shared" ca="1" si="10"/>
        <v>3.2333781333051093E-2</v>
      </c>
      <c r="AE42" s="7">
        <v>127</v>
      </c>
    </row>
    <row r="43" spans="1:31" s="26" customFormat="1" x14ac:dyDescent="0.25">
      <c r="A43" s="26">
        <v>23</v>
      </c>
      <c r="B43" s="26">
        <v>618</v>
      </c>
      <c r="C43" s="26">
        <v>14430</v>
      </c>
      <c r="D43" s="26">
        <v>14585</v>
      </c>
      <c r="E43" s="26">
        <v>11874</v>
      </c>
      <c r="F43" s="26">
        <v>11747</v>
      </c>
      <c r="G43" s="27"/>
      <c r="H43" s="7"/>
      <c r="I43" s="28">
        <f t="shared" si="1"/>
        <v>2556</v>
      </c>
      <c r="J43" s="27">
        <f t="shared" si="1"/>
        <v>2838</v>
      </c>
      <c r="K43" s="7"/>
      <c r="L43" s="124">
        <f t="shared" si="2"/>
        <v>-0.68027022139411675</v>
      </c>
      <c r="M43" s="27">
        <f t="shared" ca="1" si="3"/>
        <v>2.3307006307848332E-7</v>
      </c>
      <c r="N43" s="44"/>
      <c r="O43" s="44"/>
      <c r="P43" s="7"/>
      <c r="Q43" s="28">
        <f t="shared" ca="1" si="4"/>
        <v>2613.2732430944875</v>
      </c>
      <c r="R43" s="27">
        <f t="shared" ca="1" si="5"/>
        <v>2826.0454369656845</v>
      </c>
      <c r="S43" s="7"/>
      <c r="T43" s="28">
        <f t="shared" ca="1" si="6"/>
        <v>-0.67619201320500633</v>
      </c>
      <c r="U43" s="27">
        <f t="shared" ca="1" si="7"/>
        <v>0.73206062805348404</v>
      </c>
      <c r="V43" s="7"/>
      <c r="W43" s="28">
        <f t="shared" ca="1" si="8"/>
        <v>-0.67978744809009251</v>
      </c>
      <c r="X43" s="27">
        <f t="shared" ca="1" si="11"/>
        <v>129.39369017464975</v>
      </c>
      <c r="Y43" s="7"/>
      <c r="Z43" s="28">
        <f t="shared" si="12"/>
        <v>129.43800000000002</v>
      </c>
      <c r="AA43" s="27">
        <f t="shared" si="9"/>
        <v>2.2591192771964206</v>
      </c>
      <c r="AB43" s="7"/>
      <c r="AC43" s="28">
        <f t="shared" ca="1" si="0"/>
        <v>-4.4309825350268284E-2</v>
      </c>
      <c r="AD43" s="27">
        <f t="shared" ca="1" si="10"/>
        <v>3.6840002299697971E-2</v>
      </c>
      <c r="AE43" s="7">
        <v>126</v>
      </c>
    </row>
    <row r="44" spans="1:31" s="26" customFormat="1" x14ac:dyDescent="0.25">
      <c r="A44" s="26">
        <v>24</v>
      </c>
      <c r="B44" s="26">
        <v>625</v>
      </c>
      <c r="C44" s="26">
        <v>14287</v>
      </c>
      <c r="D44" s="26">
        <v>14699</v>
      </c>
      <c r="E44" s="26">
        <v>12010</v>
      </c>
      <c r="F44" s="26">
        <v>11610</v>
      </c>
      <c r="G44" s="27"/>
      <c r="H44" s="7"/>
      <c r="I44" s="28">
        <f t="shared" si="1"/>
        <v>2277</v>
      </c>
      <c r="J44" s="27">
        <f t="shared" si="1"/>
        <v>3089</v>
      </c>
      <c r="K44" s="7"/>
      <c r="L44" s="124">
        <f t="shared" si="2"/>
        <v>-0.60537469103697283</v>
      </c>
      <c r="M44" s="27">
        <f t="shared" ca="1" si="3"/>
        <v>6.4437108827011867E-6</v>
      </c>
      <c r="N44" s="44"/>
      <c r="O44" s="44"/>
      <c r="P44" s="7"/>
      <c r="Q44" s="28">
        <f t="shared" ca="1" si="4"/>
        <v>2334.2732430944875</v>
      </c>
      <c r="R44" s="27">
        <f t="shared" ca="1" si="5"/>
        <v>3077.0454369656845</v>
      </c>
      <c r="S44" s="7"/>
      <c r="T44" s="28">
        <f t="shared" ca="1" si="6"/>
        <v>-0.60399995591336264</v>
      </c>
      <c r="U44" s="27">
        <f t="shared" ca="1" si="7"/>
        <v>0.79707982952772272</v>
      </c>
      <c r="V44" s="7"/>
      <c r="W44" s="28">
        <f t="shared" ca="1" si="8"/>
        <v>-0.60791313758608534</v>
      </c>
      <c r="X44" s="27">
        <f t="shared" ca="1" si="11"/>
        <v>134.94142954983101</v>
      </c>
      <c r="Y44" s="7"/>
      <c r="Z44" s="28">
        <f t="shared" si="12"/>
        <v>135.06300000000002</v>
      </c>
      <c r="AA44" s="27">
        <f t="shared" si="9"/>
        <v>2.3572940476211017</v>
      </c>
      <c r="AB44" s="7"/>
      <c r="AC44" s="28">
        <f t="shared" ca="1" si="0"/>
        <v>-0.1215704501690027</v>
      </c>
      <c r="AD44" s="27">
        <f t="shared" ca="1" si="10"/>
        <v>0.1373269129355208</v>
      </c>
      <c r="AE44" s="7">
        <v>125</v>
      </c>
    </row>
    <row r="45" spans="1:31" s="26" customFormat="1" x14ac:dyDescent="0.25">
      <c r="A45" s="26">
        <v>25</v>
      </c>
      <c r="B45" s="26">
        <v>640</v>
      </c>
      <c r="C45" s="26">
        <v>14126</v>
      </c>
      <c r="D45" s="26">
        <v>14812</v>
      </c>
      <c r="E45" s="26">
        <v>12177</v>
      </c>
      <c r="F45" s="26">
        <v>11507</v>
      </c>
      <c r="G45" s="27"/>
      <c r="H45" s="7"/>
      <c r="I45" s="28">
        <f t="shared" si="1"/>
        <v>1949</v>
      </c>
      <c r="J45" s="27">
        <f t="shared" si="1"/>
        <v>3305</v>
      </c>
      <c r="K45" s="7"/>
      <c r="L45" s="124">
        <f t="shared" si="2"/>
        <v>-0.52265147781713894</v>
      </c>
      <c r="M45" s="27">
        <f t="shared" ca="1" si="3"/>
        <v>4.4073276398250826E-7</v>
      </c>
      <c r="N45" s="44"/>
      <c r="O45" s="44"/>
      <c r="P45" s="7"/>
      <c r="Q45" s="28">
        <f t="shared" ca="1" si="4"/>
        <v>2006.2732430944877</v>
      </c>
      <c r="R45" s="27">
        <f t="shared" ca="1" si="5"/>
        <v>3293.0454369656845</v>
      </c>
      <c r="S45" s="7"/>
      <c r="T45" s="28">
        <f t="shared" ca="1" si="6"/>
        <v>-0.51912900683931562</v>
      </c>
      <c r="U45" s="27">
        <f t="shared" ca="1" si="7"/>
        <v>0.85303260848563323</v>
      </c>
      <c r="V45" s="7"/>
      <c r="W45" s="28">
        <f t="shared" ca="1" si="8"/>
        <v>-0.5233153548870717</v>
      </c>
      <c r="X45" s="27">
        <f t="shared" ca="1" si="11"/>
        <v>140.74517018379424</v>
      </c>
      <c r="Y45" s="7"/>
      <c r="Z45" s="28">
        <f t="shared" si="12"/>
        <v>140.82300000000001</v>
      </c>
      <c r="AA45" s="27">
        <f t="shared" si="9"/>
        <v>2.4578250125359746</v>
      </c>
      <c r="AB45" s="7"/>
      <c r="AC45" s="28">
        <f t="shared" ca="1" si="0"/>
        <v>-7.7829816205763791E-2</v>
      </c>
      <c r="AD45" s="27">
        <f t="shared" ca="1" si="10"/>
        <v>8.5578891698645521E-2</v>
      </c>
      <c r="AE45" s="7">
        <v>124</v>
      </c>
    </row>
    <row r="46" spans="1:31" s="26" customFormat="1" x14ac:dyDescent="0.25">
      <c r="A46" s="26">
        <v>26</v>
      </c>
      <c r="B46" s="26">
        <v>635</v>
      </c>
      <c r="C46" s="26">
        <v>13953</v>
      </c>
      <c r="D46" s="26">
        <v>14911</v>
      </c>
      <c r="E46" s="26">
        <v>12350</v>
      </c>
      <c r="F46" s="26">
        <v>11412</v>
      </c>
      <c r="G46" s="27"/>
      <c r="H46" s="7"/>
      <c r="I46" s="28">
        <f t="shared" si="1"/>
        <v>1603</v>
      </c>
      <c r="J46" s="27">
        <f t="shared" si="1"/>
        <v>3499</v>
      </c>
      <c r="K46" s="7"/>
      <c r="L46" s="124">
        <f t="shared" si="2"/>
        <v>-0.43536129117891909</v>
      </c>
      <c r="M46" s="27">
        <f t="shared" ca="1" si="3"/>
        <v>1.766914288250288E-6</v>
      </c>
      <c r="N46" s="44"/>
      <c r="O46" s="44"/>
      <c r="P46" s="7"/>
      <c r="Q46" s="28">
        <f t="shared" ca="1" si="4"/>
        <v>1660.2732430944877</v>
      </c>
      <c r="R46" s="27">
        <f t="shared" ca="1" si="5"/>
        <v>3487.0454369656845</v>
      </c>
      <c r="S46" s="7"/>
      <c r="T46" s="28">
        <f t="shared" ca="1" si="6"/>
        <v>-0.42960050568193675</v>
      </c>
      <c r="U46" s="27">
        <f t="shared" ca="1" si="7"/>
        <v>0.90328649329042321</v>
      </c>
      <c r="V46" s="7"/>
      <c r="W46" s="28">
        <f t="shared" ca="1" si="8"/>
        <v>-0.43403203789671502</v>
      </c>
      <c r="X46" s="27">
        <f t="shared" ca="1" si="11"/>
        <v>146.60886958641703</v>
      </c>
      <c r="Y46" s="7"/>
      <c r="Z46" s="28">
        <f t="shared" si="12"/>
        <v>146.53800000000001</v>
      </c>
      <c r="AA46" s="27">
        <f t="shared" si="9"/>
        <v>2.557570579287451</v>
      </c>
      <c r="AB46" s="7"/>
      <c r="AC46" s="28">
        <f t="shared" ca="1" si="0"/>
        <v>7.0869586417018127E-2</v>
      </c>
      <c r="AD46" s="27">
        <f t="shared" ca="1" si="10"/>
        <v>-2.8490340905307221E-3</v>
      </c>
      <c r="AE46" s="7">
        <v>123</v>
      </c>
    </row>
    <row r="47" spans="1:31" s="26" customFormat="1" x14ac:dyDescent="0.25">
      <c r="A47" s="26">
        <v>27</v>
      </c>
      <c r="B47" s="26">
        <v>621</v>
      </c>
      <c r="C47" s="26">
        <v>13781</v>
      </c>
      <c r="D47" s="26">
        <v>14982</v>
      </c>
      <c r="E47" s="26">
        <v>12519</v>
      </c>
      <c r="F47" s="26">
        <v>11339</v>
      </c>
      <c r="G47" s="27"/>
      <c r="H47" s="7"/>
      <c r="I47" s="28">
        <f t="shared" si="1"/>
        <v>1262</v>
      </c>
      <c r="J47" s="27">
        <f t="shared" si="1"/>
        <v>3643</v>
      </c>
      <c r="K47" s="7"/>
      <c r="L47" s="124">
        <f t="shared" si="2"/>
        <v>-0.34580815295592238</v>
      </c>
      <c r="M47" s="27">
        <f t="shared" ca="1" si="3"/>
        <v>2.919967229116409E-8</v>
      </c>
      <c r="N47" s="44"/>
      <c r="O47" s="44"/>
      <c r="P47" s="7"/>
      <c r="Q47" s="28">
        <f t="shared" ca="1" si="4"/>
        <v>1319.2732430944877</v>
      </c>
      <c r="R47" s="27">
        <f t="shared" ca="1" si="5"/>
        <v>3631.0454369656845</v>
      </c>
      <c r="S47" s="7"/>
      <c r="T47" s="28">
        <f t="shared" ca="1" si="6"/>
        <v>-0.34136576899214999</v>
      </c>
      <c r="U47" s="27">
        <f t="shared" ca="1" si="7"/>
        <v>0.94058834592903018</v>
      </c>
      <c r="V47" s="7"/>
      <c r="W47" s="28">
        <f t="shared" ca="1" si="8"/>
        <v>-0.34597903207194058</v>
      </c>
      <c r="X47" s="27">
        <f t="shared" ca="1" si="11"/>
        <v>152.07813652610719</v>
      </c>
      <c r="Y47" s="7"/>
      <c r="Z47" s="28">
        <f t="shared" si="12"/>
        <v>152.12700000000001</v>
      </c>
      <c r="AA47" s="27">
        <f t="shared" si="9"/>
        <v>2.6551170311814141</v>
      </c>
      <c r="AB47" s="7"/>
      <c r="AC47" s="28">
        <f t="shared" ca="1" si="0"/>
        <v>-4.886347389282264E-2</v>
      </c>
      <c r="AD47" s="27">
        <f t="shared" ca="1" si="10"/>
        <v>8.8943568119560723E-2</v>
      </c>
      <c r="AE47" s="7">
        <v>122</v>
      </c>
    </row>
    <row r="48" spans="1:31" s="26" customFormat="1" x14ac:dyDescent="0.25">
      <c r="A48" s="26">
        <v>28</v>
      </c>
      <c r="B48" s="26">
        <v>616</v>
      </c>
      <c r="C48" s="26">
        <v>13601</v>
      </c>
      <c r="D48" s="26">
        <v>15039</v>
      </c>
      <c r="E48" s="26">
        <v>12699</v>
      </c>
      <c r="F48" s="26">
        <v>11283</v>
      </c>
      <c r="G48" s="27"/>
      <c r="H48" s="7"/>
      <c r="I48" s="28">
        <f t="shared" si="1"/>
        <v>902</v>
      </c>
      <c r="J48" s="27">
        <f t="shared" si="1"/>
        <v>3756</v>
      </c>
      <c r="K48" s="7"/>
      <c r="L48" s="124">
        <f t="shared" si="2"/>
        <v>-0.25373004009683509</v>
      </c>
      <c r="M48" s="27">
        <f t="shared" ca="1" si="3"/>
        <v>5.7718744173055239E-7</v>
      </c>
      <c r="N48" s="44"/>
      <c r="O48" s="44"/>
      <c r="P48" s="7"/>
      <c r="Q48" s="28">
        <f t="shared" ca="1" si="4"/>
        <v>959.27324309448773</v>
      </c>
      <c r="R48" s="27">
        <f t="shared" ca="1" si="5"/>
        <v>3744.0454369656845</v>
      </c>
      <c r="S48" s="7"/>
      <c r="T48" s="28">
        <f t="shared" ca="1" si="6"/>
        <v>-0.24821472732551295</v>
      </c>
      <c r="U48" s="27">
        <f t="shared" ca="1" si="7"/>
        <v>0.96985993862460373</v>
      </c>
      <c r="V48" s="7"/>
      <c r="W48" s="28">
        <f t="shared" ca="1" si="8"/>
        <v>-0.25297031156523281</v>
      </c>
      <c r="X48" s="27">
        <f t="shared" ca="1" si="11"/>
        <v>157.65445462503635</v>
      </c>
      <c r="Y48" s="7"/>
      <c r="Z48" s="28">
        <f t="shared" si="12"/>
        <v>157.67100000000002</v>
      </c>
      <c r="AA48" s="27">
        <f t="shared" si="9"/>
        <v>2.7518780849119797</v>
      </c>
      <c r="AB48" s="7"/>
      <c r="AC48" s="28">
        <f t="shared" ca="1" si="0"/>
        <v>-1.6545374963669701E-2</v>
      </c>
      <c r="AD48" s="27">
        <f t="shared" ca="1" si="10"/>
        <v>0.11908223450851096</v>
      </c>
      <c r="AE48" s="7">
        <v>121</v>
      </c>
    </row>
    <row r="49" spans="1:31" s="26" customFormat="1" x14ac:dyDescent="0.25">
      <c r="A49" s="26">
        <v>29</v>
      </c>
      <c r="B49" s="26">
        <v>609</v>
      </c>
      <c r="C49" s="26">
        <v>13421</v>
      </c>
      <c r="D49" s="26">
        <v>15082</v>
      </c>
      <c r="E49" s="26">
        <v>12881</v>
      </c>
      <c r="F49" s="26">
        <v>11249</v>
      </c>
      <c r="G49" s="27"/>
      <c r="H49" s="7"/>
      <c r="I49" s="28">
        <f t="shared" si="1"/>
        <v>540</v>
      </c>
      <c r="J49" s="27">
        <f t="shared" si="1"/>
        <v>3833</v>
      </c>
      <c r="K49" s="7"/>
      <c r="L49" s="124">
        <f t="shared" si="2"/>
        <v>-0.16036594555707348</v>
      </c>
      <c r="M49" s="27">
        <f t="shared" ca="1" si="3"/>
        <v>9.3618021115813844E-7</v>
      </c>
      <c r="N49" s="44"/>
      <c r="O49" s="44"/>
      <c r="P49" s="7"/>
      <c r="Q49" s="28">
        <f t="shared" ca="1" si="4"/>
        <v>597.27324309448773</v>
      </c>
      <c r="R49" s="27">
        <f t="shared" ca="1" si="5"/>
        <v>3821.0454369656845</v>
      </c>
      <c r="S49" s="7"/>
      <c r="T49" s="28">
        <f t="shared" ca="1" si="6"/>
        <v>-0.15454617987183905</v>
      </c>
      <c r="U49" s="27">
        <f t="shared" ca="1" si="7"/>
        <v>0.98980606816052552</v>
      </c>
      <c r="V49" s="7"/>
      <c r="W49" s="28">
        <f t="shared" ca="1" si="8"/>
        <v>-0.15939838149658025</v>
      </c>
      <c r="X49" s="27">
        <f t="shared" ca="1" si="11"/>
        <v>163.12493415467623</v>
      </c>
      <c r="Y49" s="7"/>
      <c r="Z49" s="28">
        <f t="shared" si="12"/>
        <v>163.15200000000002</v>
      </c>
      <c r="AA49" s="27">
        <f t="shared" si="9"/>
        <v>2.8475395812137889</v>
      </c>
      <c r="AB49" s="7"/>
      <c r="AC49" s="28">
        <f t="shared" ca="1" si="0"/>
        <v>-2.7065845323789972E-2</v>
      </c>
      <c r="AD49" s="27">
        <f t="shared" ca="1" si="10"/>
        <v>-1.5731199943047613E-4</v>
      </c>
      <c r="AE49" s="7">
        <v>120</v>
      </c>
    </row>
    <row r="50" spans="1:31" s="26" customFormat="1" x14ac:dyDescent="0.25">
      <c r="A50" s="26">
        <v>30</v>
      </c>
      <c r="B50" s="26">
        <v>624</v>
      </c>
      <c r="C50" s="26">
        <v>13238</v>
      </c>
      <c r="D50" s="26">
        <v>15099</v>
      </c>
      <c r="E50" s="26">
        <v>13078</v>
      </c>
      <c r="F50" s="26">
        <v>11226</v>
      </c>
      <c r="G50" s="27"/>
      <c r="H50" s="7"/>
      <c r="I50" s="28">
        <f t="shared" si="1"/>
        <v>160</v>
      </c>
      <c r="J50" s="27">
        <f t="shared" si="1"/>
        <v>3873</v>
      </c>
      <c r="K50" s="7"/>
      <c r="L50" s="124">
        <f t="shared" si="2"/>
        <v>-6.319300987739683E-2</v>
      </c>
      <c r="M50" s="27">
        <f t="shared" ca="1" si="3"/>
        <v>4.2895935251770524E-6</v>
      </c>
      <c r="N50" s="44"/>
      <c r="O50" s="44"/>
      <c r="P50" s="7"/>
      <c r="Q50" s="28">
        <f t="shared" ca="1" si="4"/>
        <v>217.27324309448767</v>
      </c>
      <c r="R50" s="27">
        <f t="shared" ca="1" si="5"/>
        <v>3861.0454369656845</v>
      </c>
      <c r="S50" s="7"/>
      <c r="T50" s="28">
        <f t="shared" ca="1" si="6"/>
        <v>-5.6220080334833271E-2</v>
      </c>
      <c r="U50" s="27">
        <f t="shared" ca="1" si="7"/>
        <v>1.000167693893472</v>
      </c>
      <c r="V50" s="7"/>
      <c r="W50" s="28">
        <f t="shared" ca="1" si="8"/>
        <v>-6.1121876485947343E-2</v>
      </c>
      <c r="X50" s="27">
        <f t="shared" ca="1" si="11"/>
        <v>168.7762132981477</v>
      </c>
      <c r="Y50" s="7"/>
      <c r="Z50" s="28">
        <f t="shared" si="12"/>
        <v>168.76800000000003</v>
      </c>
      <c r="AA50" s="27">
        <f t="shared" si="9"/>
        <v>2.9455572720057908</v>
      </c>
      <c r="AB50" s="7"/>
      <c r="AC50" s="28">
        <f t="shared" ca="1" si="0"/>
        <v>8.2132981476661371E-3</v>
      </c>
      <c r="AD50" s="27">
        <f t="shared" ca="1" si="10"/>
        <v>-7.4399804327072161E-3</v>
      </c>
      <c r="AE50" s="7">
        <v>119</v>
      </c>
    </row>
    <row r="51" spans="1:31" s="26" customFormat="1" x14ac:dyDescent="0.25">
      <c r="A51" s="26">
        <v>31</v>
      </c>
      <c r="B51" s="26">
        <v>622</v>
      </c>
      <c r="C51" s="26">
        <v>13046</v>
      </c>
      <c r="D51" s="26">
        <v>15102</v>
      </c>
      <c r="E51" s="26">
        <v>13258</v>
      </c>
      <c r="F51" s="26">
        <v>11225</v>
      </c>
      <c r="G51" s="27"/>
      <c r="H51" s="7"/>
      <c r="I51" s="28">
        <f t="shared" si="1"/>
        <v>-212</v>
      </c>
      <c r="J51" s="27">
        <f t="shared" si="1"/>
        <v>3877</v>
      </c>
      <c r="K51" s="7"/>
      <c r="L51" s="124">
        <f t="shared" si="2"/>
        <v>3.42688271549179E-2</v>
      </c>
      <c r="M51" s="27">
        <f t="shared" ca="1" si="3"/>
        <v>7.4209770416657993E-7</v>
      </c>
      <c r="N51" s="44"/>
      <c r="O51" s="44"/>
      <c r="P51" s="7"/>
      <c r="Q51" s="28">
        <f t="shared" ca="1" si="4"/>
        <v>-154.72675690551233</v>
      </c>
      <c r="R51" s="27">
        <f t="shared" ca="1" si="5"/>
        <v>3865.0454369656845</v>
      </c>
      <c r="S51" s="7"/>
      <c r="T51" s="28">
        <f t="shared" ca="1" si="6"/>
        <v>4.0035996054024997E-2</v>
      </c>
      <c r="U51" s="27">
        <f t="shared" ca="1" si="7"/>
        <v>1.0012038564667667</v>
      </c>
      <c r="V51" s="7"/>
      <c r="W51" s="28">
        <f t="shared" ca="1" si="8"/>
        <v>3.5130278084551492E-2</v>
      </c>
      <c r="X51" s="27">
        <f t="shared" ca="1" si="11"/>
        <v>174.28287456858084</v>
      </c>
      <c r="Y51" s="7"/>
      <c r="Z51" s="28">
        <f t="shared" si="12"/>
        <v>174.36600000000004</v>
      </c>
      <c r="AA51" s="27">
        <f t="shared" si="9"/>
        <v>3.0432608035324336</v>
      </c>
      <c r="AB51" s="7"/>
      <c r="AC51" s="28">
        <f t="shared" ca="1" si="0"/>
        <v>-8.3125431419205142E-2</v>
      </c>
      <c r="AD51" s="27">
        <f t="shared" ca="1" si="10"/>
        <v>0.12746395952098055</v>
      </c>
      <c r="AE51" s="7">
        <v>118</v>
      </c>
    </row>
    <row r="52" spans="1:31" s="26" customFormat="1" x14ac:dyDescent="0.25">
      <c r="A52" s="26">
        <v>32</v>
      </c>
      <c r="B52" s="26">
        <v>628</v>
      </c>
      <c r="C52" s="26">
        <v>12851</v>
      </c>
      <c r="D52" s="26">
        <v>15083</v>
      </c>
      <c r="E52" s="26">
        <v>13445</v>
      </c>
      <c r="F52" s="26">
        <v>11241</v>
      </c>
      <c r="G52" s="27"/>
      <c r="H52" s="7"/>
      <c r="I52" s="28">
        <f t="shared" si="1"/>
        <v>-594</v>
      </c>
      <c r="J52" s="27">
        <f t="shared" si="1"/>
        <v>3842</v>
      </c>
      <c r="K52" s="7"/>
      <c r="L52" s="124">
        <f t="shared" si="2"/>
        <v>0.13233183800308074</v>
      </c>
      <c r="M52" s="27">
        <f t="shared" ca="1" si="3"/>
        <v>2.8481974424651197E-6</v>
      </c>
      <c r="N52" s="44"/>
      <c r="O52" s="44"/>
      <c r="P52" s="7"/>
      <c r="Q52" s="28">
        <f t="shared" ca="1" si="4"/>
        <v>-536.72675690551227</v>
      </c>
      <c r="R52" s="27">
        <f t="shared" ca="1" si="5"/>
        <v>3830.0454369656845</v>
      </c>
      <c r="S52" s="7"/>
      <c r="T52" s="28">
        <f t="shared" ca="1" si="6"/>
        <v>0.13887960137806762</v>
      </c>
      <c r="U52" s="27">
        <f t="shared" ca="1" si="7"/>
        <v>0.99213743395043852</v>
      </c>
      <c r="V52" s="7"/>
      <c r="W52" s="28">
        <f t="shared" ca="1" si="8"/>
        <v>0.13401949834878574</v>
      </c>
      <c r="X52" s="27">
        <f t="shared" ca="1" si="11"/>
        <v>179.96634116671271</v>
      </c>
      <c r="Y52" s="7"/>
      <c r="Z52" s="28">
        <f t="shared" si="12"/>
        <v>180.01800000000003</v>
      </c>
      <c r="AA52" s="27">
        <f t="shared" si="9"/>
        <v>3.1419068128551526</v>
      </c>
      <c r="AB52" s="7"/>
      <c r="AC52" s="28">
        <f t="shared" ca="1" si="0"/>
        <v>-5.1658833287319794E-2</v>
      </c>
      <c r="AD52" s="27">
        <f t="shared" ca="1" si="10"/>
        <v>-5.0742926622547202E-2</v>
      </c>
      <c r="AE52" s="7">
        <v>117</v>
      </c>
    </row>
    <row r="53" spans="1:31" s="26" customFormat="1" x14ac:dyDescent="0.25">
      <c r="A53" s="26">
        <v>33</v>
      </c>
      <c r="B53" s="26">
        <v>628</v>
      </c>
      <c r="C53" s="26">
        <v>12672</v>
      </c>
      <c r="D53" s="26">
        <v>15044</v>
      </c>
      <c r="E53" s="26">
        <v>13637</v>
      </c>
      <c r="F53" s="26">
        <v>11273</v>
      </c>
      <c r="G53" s="27"/>
      <c r="H53" s="7"/>
      <c r="I53" s="28">
        <f t="shared" si="1"/>
        <v>-965</v>
      </c>
      <c r="J53" s="27">
        <f t="shared" si="1"/>
        <v>3771</v>
      </c>
      <c r="K53" s="7"/>
      <c r="L53" s="124">
        <f t="shared" si="2"/>
        <v>0.22910391484200157</v>
      </c>
      <c r="M53" s="27">
        <f t="shared" ca="1" si="3"/>
        <v>1.0083881775108438E-6</v>
      </c>
      <c r="N53" s="44"/>
      <c r="O53" s="44"/>
      <c r="P53" s="7"/>
      <c r="Q53" s="28">
        <f t="shared" ca="1" si="4"/>
        <v>-907.72675690551227</v>
      </c>
      <c r="R53" s="27">
        <f t="shared" ca="1" si="5"/>
        <v>3759.0454369656845</v>
      </c>
      <c r="S53" s="7"/>
      <c r="T53" s="28">
        <f t="shared" ca="1" si="6"/>
        <v>0.23487692487340744</v>
      </c>
      <c r="U53" s="27">
        <f t="shared" ca="1" si="7"/>
        <v>0.97374554827445869</v>
      </c>
      <c r="V53" s="7"/>
      <c r="W53" s="28">
        <f t="shared" ca="1" si="8"/>
        <v>0.2301081001722623</v>
      </c>
      <c r="X53" s="27">
        <f t="shared" ca="1" si="11"/>
        <v>185.56908993052571</v>
      </c>
      <c r="Y53" s="7"/>
      <c r="Z53" s="28">
        <f t="shared" si="12"/>
        <v>185.67000000000002</v>
      </c>
      <c r="AA53" s="27">
        <f t="shared" si="9"/>
        <v>3.2405528221778721</v>
      </c>
      <c r="AB53" s="7"/>
      <c r="AC53" s="28">
        <f t="shared" ca="1" si="0"/>
        <v>-0.10091006947430969</v>
      </c>
      <c r="AD53" s="27">
        <f t="shared" ca="1" si="10"/>
        <v>4.514391931195405E-3</v>
      </c>
      <c r="AE53" s="7">
        <v>116</v>
      </c>
    </row>
    <row r="54" spans="1:31" s="26" customFormat="1" x14ac:dyDescent="0.25">
      <c r="A54" s="26">
        <v>34</v>
      </c>
      <c r="B54" s="26">
        <v>640</v>
      </c>
      <c r="C54" s="26">
        <v>12483</v>
      </c>
      <c r="D54" s="26">
        <v>14997</v>
      </c>
      <c r="E54" s="26">
        <v>13823</v>
      </c>
      <c r="F54" s="26">
        <v>11335</v>
      </c>
      <c r="G54" s="27"/>
      <c r="H54" s="7"/>
      <c r="I54" s="28">
        <f t="shared" si="1"/>
        <v>-1340</v>
      </c>
      <c r="J54" s="27">
        <f t="shared" si="1"/>
        <v>3662</v>
      </c>
      <c r="K54" s="7"/>
      <c r="L54" s="124">
        <f t="shared" si="2"/>
        <v>0.32542293121247295</v>
      </c>
      <c r="M54" s="27">
        <f t="shared" ca="1" si="3"/>
        <v>3.4485645028196747E-6</v>
      </c>
      <c r="N54" s="44"/>
      <c r="O54" s="44"/>
      <c r="P54" s="7"/>
      <c r="Q54" s="28">
        <f t="shared" ca="1" si="4"/>
        <v>-1282.7267569055123</v>
      </c>
      <c r="R54" s="27">
        <f t="shared" ca="1" si="5"/>
        <v>3650.0454369656845</v>
      </c>
      <c r="S54" s="7"/>
      <c r="T54" s="28">
        <f t="shared" ca="1" si="6"/>
        <v>0.331909259942821</v>
      </c>
      <c r="U54" s="27">
        <f t="shared" ca="1" si="7"/>
        <v>0.94551011815217978</v>
      </c>
      <c r="V54" s="7"/>
      <c r="W54" s="28">
        <f t="shared" ca="1" si="8"/>
        <v>0.32727996231151779</v>
      </c>
      <c r="X54" s="27">
        <f t="shared" ca="1" si="11"/>
        <v>191.36614511129028</v>
      </c>
      <c r="Y54" s="7"/>
      <c r="Z54" s="28">
        <f t="shared" si="12"/>
        <v>191.43</v>
      </c>
      <c r="AA54" s="27">
        <f t="shared" si="9"/>
        <v>3.341083787092745</v>
      </c>
      <c r="AB54" s="7"/>
      <c r="AC54" s="28">
        <f t="shared" ca="1" si="0"/>
        <v>-6.385488870972722E-2</v>
      </c>
      <c r="AD54" s="27">
        <f t="shared" ca="1" si="10"/>
        <v>2.9414594657907855E-2</v>
      </c>
      <c r="AE54" s="7">
        <v>115</v>
      </c>
    </row>
    <row r="55" spans="1:31" s="26" customFormat="1" x14ac:dyDescent="0.25">
      <c r="A55" s="26">
        <v>35</v>
      </c>
      <c r="B55" s="26">
        <v>631</v>
      </c>
      <c r="C55" s="26">
        <v>12310</v>
      </c>
      <c r="D55" s="26">
        <v>14928</v>
      </c>
      <c r="E55" s="26">
        <v>14004</v>
      </c>
      <c r="F55" s="26">
        <v>11411</v>
      </c>
      <c r="G55" s="27"/>
      <c r="H55" s="7"/>
      <c r="I55" s="28">
        <f t="shared" si="1"/>
        <v>-1694</v>
      </c>
      <c r="J55" s="27">
        <f t="shared" si="1"/>
        <v>3517</v>
      </c>
      <c r="K55" s="7"/>
      <c r="L55" s="124">
        <f t="shared" si="2"/>
        <v>0.4171705720330513</v>
      </c>
      <c r="M55" s="27">
        <f t="shared" ca="1" si="3"/>
        <v>3.5837290743882641E-6</v>
      </c>
      <c r="N55" s="44"/>
      <c r="O55" s="44"/>
      <c r="P55" s="7"/>
      <c r="Q55" s="28">
        <f t="shared" ca="1" si="4"/>
        <v>-1636.7267569055123</v>
      </c>
      <c r="R55" s="27">
        <f t="shared" ca="1" si="5"/>
        <v>3505.0454369656845</v>
      </c>
      <c r="S55" s="7"/>
      <c r="T55" s="28">
        <f t="shared" ca="1" si="6"/>
        <v>0.42350778424834745</v>
      </c>
      <c r="U55" s="27">
        <f t="shared" ca="1" si="7"/>
        <v>0.90794922487024909</v>
      </c>
      <c r="V55" s="7"/>
      <c r="W55" s="28">
        <f t="shared" ca="1" si="8"/>
        <v>0.41906364600793666</v>
      </c>
      <c r="X55" s="27">
        <f t="shared" ca="1" si="11"/>
        <v>197.04897156180289</v>
      </c>
      <c r="Y55" s="7"/>
      <c r="Z55" s="28">
        <f t="shared" si="12"/>
        <v>197.10900000000001</v>
      </c>
      <c r="AA55" s="27">
        <f t="shared" si="9"/>
        <v>3.4402010353135033</v>
      </c>
      <c r="AB55" s="7"/>
      <c r="AC55" s="28">
        <f t="shared" ca="1" si="0"/>
        <v>-6.0028438197122114E-2</v>
      </c>
      <c r="AD55" s="27">
        <f t="shared" ca="1" si="10"/>
        <v>4.5662542254632399E-2</v>
      </c>
      <c r="AE55" s="7">
        <v>114</v>
      </c>
    </row>
    <row r="56" spans="1:31" s="26" customFormat="1" x14ac:dyDescent="0.25">
      <c r="A56" s="26">
        <v>36</v>
      </c>
      <c r="B56" s="26">
        <v>605</v>
      </c>
      <c r="C56" s="26">
        <v>12147</v>
      </c>
      <c r="D56" s="26">
        <v>14832</v>
      </c>
      <c r="E56" s="26">
        <v>14160</v>
      </c>
      <c r="F56" s="26">
        <v>11494</v>
      </c>
      <c r="G56" s="27"/>
      <c r="H56" s="7"/>
      <c r="I56" s="28">
        <f t="shared" si="1"/>
        <v>-2013</v>
      </c>
      <c r="J56" s="27">
        <f t="shared" si="1"/>
        <v>3338</v>
      </c>
      <c r="K56" s="7"/>
      <c r="L56" s="124">
        <f t="shared" si="2"/>
        <v>0.50129988811857629</v>
      </c>
      <c r="M56" s="27">
        <f t="shared" ca="1" si="3"/>
        <v>2.8530595261195339E-7</v>
      </c>
      <c r="N56" s="44"/>
      <c r="O56" s="44"/>
      <c r="P56" s="7"/>
      <c r="Q56" s="28">
        <f t="shared" ca="1" si="4"/>
        <v>-1955.7267569055123</v>
      </c>
      <c r="R56" s="27">
        <f t="shared" ca="1" si="5"/>
        <v>3326.0454369656845</v>
      </c>
      <c r="S56" s="7"/>
      <c r="T56" s="28">
        <f t="shared" ca="1" si="6"/>
        <v>0.50604995728072855</v>
      </c>
      <c r="U56" s="27">
        <f t="shared" ca="1" si="7"/>
        <v>0.86158094971531396</v>
      </c>
      <c r="V56" s="7"/>
      <c r="W56" s="28">
        <f t="shared" ca="1" si="8"/>
        <v>0.5018340285051901</v>
      </c>
      <c r="X56" s="27">
        <f t="shared" ca="1" si="11"/>
        <v>202.49227151306866</v>
      </c>
      <c r="Y56" s="7"/>
      <c r="Z56" s="28">
        <f t="shared" si="12"/>
        <v>202.554</v>
      </c>
      <c r="AA56" s="27">
        <f t="shared" si="9"/>
        <v>3.5352342130845944</v>
      </c>
      <c r="AB56" s="7"/>
      <c r="AC56" s="28">
        <f t="shared" ca="1" si="0"/>
        <v>-6.1728486931343696E-2</v>
      </c>
      <c r="AD56" s="27">
        <f t="shared" ca="1" si="10"/>
        <v>8.3831841610845004E-2</v>
      </c>
      <c r="AE56" s="7">
        <v>113</v>
      </c>
    </row>
    <row r="57" spans="1:31" s="26" customFormat="1" x14ac:dyDescent="0.25">
      <c r="A57" s="26">
        <v>37</v>
      </c>
      <c r="B57" s="26">
        <v>607</v>
      </c>
      <c r="C57" s="26">
        <v>11992</v>
      </c>
      <c r="D57" s="26">
        <v>14736</v>
      </c>
      <c r="E57" s="26">
        <v>14315</v>
      </c>
      <c r="F57" s="26">
        <v>11600</v>
      </c>
      <c r="G57" s="27"/>
      <c r="H57" s="7"/>
      <c r="I57" s="28">
        <f t="shared" si="1"/>
        <v>-2323</v>
      </c>
      <c r="J57" s="27">
        <f t="shared" si="1"/>
        <v>3136</v>
      </c>
      <c r="K57" s="7"/>
      <c r="L57" s="124">
        <f t="shared" si="2"/>
        <v>0.58115644435524205</v>
      </c>
      <c r="M57" s="27">
        <f t="shared" ca="1" si="3"/>
        <v>1.3187268073212696E-6</v>
      </c>
      <c r="N57" s="44"/>
      <c r="O57" s="44"/>
      <c r="P57" s="7"/>
      <c r="Q57" s="28">
        <f t="shared" ca="1" si="4"/>
        <v>-2265.7267569055125</v>
      </c>
      <c r="R57" s="27">
        <f t="shared" ca="1" si="5"/>
        <v>3124.0454369656845</v>
      </c>
      <c r="S57" s="7"/>
      <c r="T57" s="28">
        <f t="shared" ca="1" si="6"/>
        <v>0.58626335427144383</v>
      </c>
      <c r="U57" s="27">
        <f t="shared" ca="1" si="7"/>
        <v>0.80925473976393469</v>
      </c>
      <c r="V57" s="7"/>
      <c r="W57" s="28">
        <f t="shared" ca="1" si="8"/>
        <v>0.58230480266488294</v>
      </c>
      <c r="X57" s="27">
        <f t="shared" ca="1" si="11"/>
        <v>208.01046487362362</v>
      </c>
      <c r="Y57" s="7"/>
      <c r="Z57" s="28">
        <f t="shared" si="12"/>
        <v>208.017</v>
      </c>
      <c r="AA57" s="27">
        <f t="shared" si="9"/>
        <v>3.6305815501210441</v>
      </c>
      <c r="AB57" s="7"/>
      <c r="AC57" s="28">
        <f t="shared" ca="1" si="0"/>
        <v>-6.5351263763773204E-3</v>
      </c>
      <c r="AD57" s="27">
        <f t="shared" ca="1" si="10"/>
        <v>2.6688156616359038E-2</v>
      </c>
      <c r="AE57" s="7">
        <v>112</v>
      </c>
    </row>
    <row r="58" spans="1:31" s="26" customFormat="1" x14ac:dyDescent="0.25">
      <c r="A58" s="26">
        <v>38</v>
      </c>
      <c r="B58" s="26">
        <v>628</v>
      </c>
      <c r="C58" s="26">
        <v>11848</v>
      </c>
      <c r="D58" s="26">
        <v>14620</v>
      </c>
      <c r="E58" s="26">
        <v>14470</v>
      </c>
      <c r="F58" s="26">
        <v>11719</v>
      </c>
      <c r="G58" s="27"/>
      <c r="H58" s="7"/>
      <c r="I58" s="28">
        <f t="shared" si="1"/>
        <v>-2622</v>
      </c>
      <c r="J58" s="27">
        <f t="shared" si="1"/>
        <v>2901</v>
      </c>
      <c r="K58" s="7"/>
      <c r="L58" s="124">
        <f t="shared" si="2"/>
        <v>0.6582071468409264</v>
      </c>
      <c r="M58" s="27">
        <f t="shared" ca="1" si="3"/>
        <v>3.1117080402432477E-6</v>
      </c>
      <c r="N58" s="44"/>
      <c r="O58" s="44"/>
      <c r="P58" s="7"/>
      <c r="Q58" s="28">
        <f t="shared" ca="1" si="4"/>
        <v>-2564.7267569055125</v>
      </c>
      <c r="R58" s="27">
        <f t="shared" ca="1" si="5"/>
        <v>2889.0454369656845</v>
      </c>
      <c r="S58" s="7"/>
      <c r="T58" s="28">
        <f t="shared" ca="1" si="6"/>
        <v>0.66363046943345627</v>
      </c>
      <c r="U58" s="27">
        <f t="shared" ca="1" si="7"/>
        <v>0.74838018858287469</v>
      </c>
      <c r="V58" s="7"/>
      <c r="W58" s="28">
        <f t="shared" ca="1" si="8"/>
        <v>0.65997115025369046</v>
      </c>
      <c r="X58" s="27">
        <f t="shared" ca="1" si="11"/>
        <v>213.68128222347968</v>
      </c>
      <c r="Y58" s="7"/>
      <c r="Z58" s="28">
        <f t="shared" si="12"/>
        <v>213.66899999999998</v>
      </c>
      <c r="AA58" s="27">
        <f t="shared" si="9"/>
        <v>3.7292275594437641</v>
      </c>
      <c r="AB58" s="7"/>
      <c r="AC58" s="28">
        <f t="shared" ca="1" si="0"/>
        <v>1.2282223479701315E-2</v>
      </c>
      <c r="AD58" s="27">
        <f t="shared" ca="1" si="10"/>
        <v>8.4964919076497836E-2</v>
      </c>
      <c r="AE58" s="7">
        <v>111</v>
      </c>
    </row>
    <row r="59" spans="1:31" s="26" customFormat="1" x14ac:dyDescent="0.25">
      <c r="A59" s="26">
        <v>39</v>
      </c>
      <c r="B59" s="26">
        <v>622</v>
      </c>
      <c r="C59" s="26">
        <v>11708</v>
      </c>
      <c r="D59" s="26">
        <v>14471</v>
      </c>
      <c r="E59" s="26">
        <v>14589</v>
      </c>
      <c r="F59" s="26">
        <v>11846</v>
      </c>
      <c r="G59" s="27"/>
      <c r="H59" s="7"/>
      <c r="I59" s="28">
        <f t="shared" si="1"/>
        <v>-2881</v>
      </c>
      <c r="J59" s="27">
        <f t="shared" si="1"/>
        <v>2625</v>
      </c>
      <c r="K59" s="7"/>
      <c r="L59" s="124">
        <f t="shared" si="2"/>
        <v>0.72821181270505453</v>
      </c>
      <c r="M59" s="27">
        <f t="shared" ca="1" si="3"/>
        <v>7.6127444312475595E-7</v>
      </c>
      <c r="N59" s="44"/>
      <c r="O59" s="44"/>
      <c r="P59" s="7"/>
      <c r="Q59" s="28">
        <f t="shared" ca="1" si="4"/>
        <v>-2823.7267569055125</v>
      </c>
      <c r="R59" s="27">
        <f t="shared" ca="1" si="5"/>
        <v>2613.0454369656845</v>
      </c>
      <c r="S59" s="7"/>
      <c r="T59" s="28">
        <f t="shared" ca="1" si="6"/>
        <v>0.73064746885473131</v>
      </c>
      <c r="U59" s="27">
        <f t="shared" ca="1" si="7"/>
        <v>0.67688497102554457</v>
      </c>
      <c r="V59" s="7"/>
      <c r="W59" s="28">
        <f t="shared" ca="1" si="8"/>
        <v>0.72733930227925736</v>
      </c>
      <c r="X59" s="27">
        <f t="shared" ca="1" si="11"/>
        <v>219.33107727443098</v>
      </c>
      <c r="Y59" s="7"/>
      <c r="Z59" s="28">
        <f t="shared" si="12"/>
        <v>219.267</v>
      </c>
      <c r="AA59" s="27">
        <f t="shared" si="9"/>
        <v>3.8269310909704064</v>
      </c>
      <c r="AB59" s="7"/>
      <c r="AC59" s="28">
        <f t="shared" ca="1" si="0"/>
        <v>6.4077274430985653E-2</v>
      </c>
      <c r="AD59" s="27">
        <f t="shared" ca="1" si="10"/>
        <v>9.9418689133727867E-2</v>
      </c>
      <c r="AE59" s="7">
        <v>110</v>
      </c>
    </row>
    <row r="60" spans="1:31" s="26" customFormat="1" x14ac:dyDescent="0.25">
      <c r="A60" s="26">
        <v>40</v>
      </c>
      <c r="B60" s="26">
        <v>633</v>
      </c>
      <c r="C60" s="26">
        <v>11586</v>
      </c>
      <c r="D60" s="26">
        <v>14331</v>
      </c>
      <c r="E60" s="26">
        <v>14720</v>
      </c>
      <c r="F60" s="26">
        <v>11998</v>
      </c>
      <c r="G60" s="27"/>
      <c r="H60" s="7"/>
      <c r="I60" s="28">
        <f t="shared" si="1"/>
        <v>-3134</v>
      </c>
      <c r="J60" s="27">
        <f t="shared" si="1"/>
        <v>2333</v>
      </c>
      <c r="K60" s="7"/>
      <c r="L60" s="124">
        <f t="shared" si="2"/>
        <v>0.79231576573484597</v>
      </c>
      <c r="M60" s="27">
        <f t="shared" ca="1" si="3"/>
        <v>7.3867595405550949E-7</v>
      </c>
      <c r="N60" s="44"/>
      <c r="O60" s="44"/>
      <c r="P60" s="7"/>
      <c r="Q60" s="28">
        <f t="shared" ca="1" si="4"/>
        <v>-3076.7267569055125</v>
      </c>
      <c r="R60" s="27">
        <f t="shared" ca="1" si="5"/>
        <v>2321.0454369656845</v>
      </c>
      <c r="S60" s="7"/>
      <c r="T60" s="28">
        <f t="shared" ca="1" si="6"/>
        <v>0.79611195091489562</v>
      </c>
      <c r="U60" s="27">
        <f t="shared" ca="1" si="7"/>
        <v>0.60124510317503588</v>
      </c>
      <c r="V60" s="7"/>
      <c r="W60" s="28">
        <f t="shared" ca="1" si="8"/>
        <v>0.79317522833092302</v>
      </c>
      <c r="X60" s="27">
        <f t="shared" ca="1" si="11"/>
        <v>225.11033661336296</v>
      </c>
      <c r="Y60" s="7"/>
      <c r="Z60" s="28">
        <f t="shared" si="12"/>
        <v>224.964</v>
      </c>
      <c r="AA60" s="27">
        <f t="shared" si="9"/>
        <v>3.9263624984565233</v>
      </c>
      <c r="AB60" s="7"/>
      <c r="AC60" s="28">
        <f t="shared" ca="1" si="0"/>
        <v>0.146336613362962</v>
      </c>
      <c r="AD60" s="27">
        <f t="shared" ca="1" si="10"/>
        <v>4.7353508896009089E-2</v>
      </c>
      <c r="AE60" s="7">
        <v>109</v>
      </c>
    </row>
    <row r="61" spans="1:31" s="26" customFormat="1" x14ac:dyDescent="0.25">
      <c r="A61" s="26">
        <v>41</v>
      </c>
      <c r="B61" s="26">
        <v>635</v>
      </c>
      <c r="C61" s="26">
        <v>11477</v>
      </c>
      <c r="D61" s="26">
        <v>14168</v>
      </c>
      <c r="E61" s="26">
        <v>14825</v>
      </c>
      <c r="F61" s="26">
        <v>12158</v>
      </c>
      <c r="G61" s="27"/>
      <c r="H61" s="7"/>
      <c r="I61" s="28">
        <f t="shared" si="1"/>
        <v>-3348</v>
      </c>
      <c r="J61" s="27">
        <f t="shared" si="1"/>
        <v>2010</v>
      </c>
      <c r="K61" s="7"/>
      <c r="L61" s="124">
        <f t="shared" si="2"/>
        <v>0.84875398819642633</v>
      </c>
      <c r="M61" s="27">
        <f t="shared" ca="1" si="3"/>
        <v>4.2038472055104212E-8</v>
      </c>
      <c r="N61" s="44"/>
      <c r="O61" s="44"/>
      <c r="P61" s="7"/>
      <c r="Q61" s="28">
        <f t="shared" ca="1" si="4"/>
        <v>-3290.7267569055125</v>
      </c>
      <c r="R61" s="27">
        <f t="shared" ca="1" si="5"/>
        <v>1998.0454369656843</v>
      </c>
      <c r="S61" s="7"/>
      <c r="T61" s="28">
        <f t="shared" ca="1" si="6"/>
        <v>0.85148507012784103</v>
      </c>
      <c r="U61" s="27">
        <f t="shared" ca="1" si="7"/>
        <v>0.51757497538149377</v>
      </c>
      <c r="V61" s="7"/>
      <c r="W61" s="28">
        <f t="shared" ca="1" si="8"/>
        <v>0.84895902105246435</v>
      </c>
      <c r="X61" s="27">
        <f t="shared" ca="1" si="11"/>
        <v>230.90437925249194</v>
      </c>
      <c r="Y61" s="7"/>
      <c r="Z61" s="28">
        <f t="shared" si="12"/>
        <v>230.679</v>
      </c>
      <c r="AA61" s="27">
        <f t="shared" si="9"/>
        <v>4.0261080652079988</v>
      </c>
      <c r="AB61" s="7"/>
      <c r="AC61" s="28">
        <f t="shared" ca="1" si="0"/>
        <v>0.22537925249193336</v>
      </c>
      <c r="AD61" s="27">
        <f t="shared" ca="1" si="10"/>
        <v>3.0015711640601239E-2</v>
      </c>
      <c r="AE61" s="7">
        <v>108</v>
      </c>
    </row>
    <row r="62" spans="1:31" s="26" customFormat="1" x14ac:dyDescent="0.25">
      <c r="A62" s="26">
        <v>42</v>
      </c>
      <c r="B62" s="26">
        <v>636</v>
      </c>
      <c r="C62" s="26">
        <v>11386</v>
      </c>
      <c r="D62" s="26">
        <v>13996</v>
      </c>
      <c r="E62" s="26">
        <v>14910</v>
      </c>
      <c r="F62" s="26">
        <v>12323</v>
      </c>
      <c r="G62" s="27"/>
      <c r="H62" s="7"/>
      <c r="I62" s="28">
        <f t="shared" si="1"/>
        <v>-3524</v>
      </c>
      <c r="J62" s="27">
        <f t="shared" si="1"/>
        <v>1673</v>
      </c>
      <c r="K62" s="7"/>
      <c r="L62" s="124">
        <f t="shared" si="2"/>
        <v>0.89681985690763766</v>
      </c>
      <c r="M62" s="27">
        <f t="shared" ca="1" si="3"/>
        <v>3.5796634990132155E-6</v>
      </c>
      <c r="N62" s="44"/>
      <c r="O62" s="44"/>
      <c r="P62" s="7"/>
      <c r="Q62" s="28">
        <f t="shared" ca="1" si="4"/>
        <v>-3466.7267569055125</v>
      </c>
      <c r="R62" s="27">
        <f t="shared" ca="1" si="5"/>
        <v>1661.0454369656843</v>
      </c>
      <c r="S62" s="7"/>
      <c r="T62" s="28">
        <f t="shared" ca="1" si="6"/>
        <v>0.89702557938708571</v>
      </c>
      <c r="U62" s="27">
        <f t="shared" ca="1" si="7"/>
        <v>0.43027827858142043</v>
      </c>
      <c r="V62" s="7"/>
      <c r="W62" s="28">
        <f t="shared" ca="1" si="8"/>
        <v>0.89492785704003375</v>
      </c>
      <c r="X62" s="27">
        <f t="shared" ca="1" si="11"/>
        <v>236.59521276855844</v>
      </c>
      <c r="Y62" s="7"/>
      <c r="Z62" s="28">
        <f t="shared" si="12"/>
        <v>236.40299999999999</v>
      </c>
      <c r="AA62" s="27">
        <f t="shared" si="9"/>
        <v>4.1260107115921549</v>
      </c>
      <c r="AB62" s="7"/>
      <c r="AC62" s="28">
        <f t="shared" ca="1" si="0"/>
        <v>0.19221276855844849</v>
      </c>
      <c r="AD62" s="27">
        <f t="shared" ca="1" si="10"/>
        <v>1.5084079325447419E-2</v>
      </c>
      <c r="AE62" s="7">
        <v>107</v>
      </c>
    </row>
    <row r="63" spans="1:31" s="26" customFormat="1" x14ac:dyDescent="0.25">
      <c r="A63" s="26">
        <v>43</v>
      </c>
      <c r="B63" s="26">
        <v>621</v>
      </c>
      <c r="C63" s="26">
        <v>11315</v>
      </c>
      <c r="D63" s="26">
        <v>13826</v>
      </c>
      <c r="E63" s="26">
        <v>14990</v>
      </c>
      <c r="F63" s="26">
        <v>12499</v>
      </c>
      <c r="G63" s="27"/>
      <c r="H63" s="7"/>
      <c r="I63" s="28">
        <f t="shared" si="1"/>
        <v>-3675</v>
      </c>
      <c r="J63" s="27">
        <f t="shared" si="1"/>
        <v>1327</v>
      </c>
      <c r="K63" s="7"/>
      <c r="L63" s="124">
        <f t="shared" si="2"/>
        <v>0.93512238191316233</v>
      </c>
      <c r="M63" s="27">
        <f t="shared" ca="1" si="3"/>
        <v>4.6671373457137917E-7</v>
      </c>
      <c r="N63" s="44"/>
      <c r="O63" s="44"/>
      <c r="P63" s="7"/>
      <c r="Q63" s="28">
        <f t="shared" ca="1" si="4"/>
        <v>-3617.7267569055125</v>
      </c>
      <c r="R63" s="27">
        <f t="shared" ca="1" si="5"/>
        <v>1315.0454369656843</v>
      </c>
      <c r="S63" s="7"/>
      <c r="T63" s="28">
        <f t="shared" ca="1" si="6"/>
        <v>0.93609726630836965</v>
      </c>
      <c r="U63" s="27">
        <f t="shared" ca="1" si="7"/>
        <v>0.34065021599143414</v>
      </c>
      <c r="V63" s="7"/>
      <c r="W63" s="28">
        <f t="shared" ca="1" si="8"/>
        <v>0.93443921741278824</v>
      </c>
      <c r="X63" s="27">
        <f t="shared" ca="1" si="11"/>
        <v>242.24395407796305</v>
      </c>
      <c r="Y63" s="7"/>
      <c r="Z63" s="28">
        <f t="shared" si="12"/>
        <v>241.99199999999999</v>
      </c>
      <c r="AA63" s="27">
        <f t="shared" si="9"/>
        <v>4.2235571634861184</v>
      </c>
      <c r="AB63" s="7"/>
      <c r="AC63" s="28">
        <f t="shared" ca="1" si="0"/>
        <v>0.25195407796306313</v>
      </c>
      <c r="AD63" s="27">
        <f t="shared" ca="1" si="10"/>
        <v>-8.6714266287572173E-2</v>
      </c>
      <c r="AE63" s="7">
        <v>106</v>
      </c>
    </row>
    <row r="64" spans="1:31" s="26" customFormat="1" x14ac:dyDescent="0.25">
      <c r="A64" s="26">
        <v>44</v>
      </c>
      <c r="B64" s="26">
        <v>625</v>
      </c>
      <c r="C64" s="26">
        <v>11262</v>
      </c>
      <c r="D64" s="26">
        <v>13658</v>
      </c>
      <c r="E64" s="26">
        <v>15053</v>
      </c>
      <c r="F64" s="26">
        <v>12685</v>
      </c>
      <c r="G64" s="27"/>
      <c r="H64" s="7"/>
      <c r="I64" s="28">
        <f t="shared" si="1"/>
        <v>-3791</v>
      </c>
      <c r="J64" s="27">
        <f t="shared" si="1"/>
        <v>973</v>
      </c>
      <c r="K64" s="7"/>
      <c r="L64" s="124">
        <f t="shared" si="2"/>
        <v>0.96469055062354481</v>
      </c>
      <c r="M64" s="27">
        <f t="shared" ca="1" si="3"/>
        <v>4.5677165263362371E-8</v>
      </c>
      <c r="N64" s="44"/>
      <c r="O64" s="44"/>
      <c r="P64" s="7"/>
      <c r="Q64" s="28">
        <f t="shared" ca="1" si="4"/>
        <v>-3733.7267569055125</v>
      </c>
      <c r="R64" s="27">
        <f t="shared" ca="1" si="5"/>
        <v>961.04543696568442</v>
      </c>
      <c r="S64" s="7"/>
      <c r="T64" s="28">
        <f t="shared" ca="1" si="6"/>
        <v>0.96611260195650817</v>
      </c>
      <c r="U64" s="27">
        <f t="shared" ca="1" si="7"/>
        <v>0.24894982825485859</v>
      </c>
      <c r="V64" s="7"/>
      <c r="W64" s="28">
        <f t="shared" ca="1" si="8"/>
        <v>0.96490427279193958</v>
      </c>
      <c r="X64" s="27">
        <f t="shared" ca="1" si="11"/>
        <v>247.80622224512331</v>
      </c>
      <c r="Y64" s="7"/>
      <c r="Z64" s="28">
        <f t="shared" si="12"/>
        <v>247.61699999999999</v>
      </c>
      <c r="AA64" s="27">
        <f t="shared" si="9"/>
        <v>4.3217319339107982</v>
      </c>
      <c r="AB64" s="7"/>
      <c r="AC64" s="28">
        <f t="shared" ca="1" si="0"/>
        <v>0.18922224512331809</v>
      </c>
      <c r="AD64" s="27">
        <f t="shared" ca="1" si="10"/>
        <v>7.2217725859957227E-2</v>
      </c>
      <c r="AE64" s="7">
        <v>105</v>
      </c>
    </row>
    <row r="65" spans="1:31" s="26" customFormat="1" x14ac:dyDescent="0.25">
      <c r="A65" s="26">
        <v>45</v>
      </c>
      <c r="B65" s="26">
        <v>598</v>
      </c>
      <c r="C65" s="26">
        <v>11218</v>
      </c>
      <c r="D65" s="26">
        <v>13469</v>
      </c>
      <c r="E65" s="26">
        <v>15079</v>
      </c>
      <c r="F65" s="26">
        <v>12855</v>
      </c>
      <c r="G65" s="27"/>
      <c r="H65" s="7"/>
      <c r="I65" s="28">
        <f t="shared" si="1"/>
        <v>-3861</v>
      </c>
      <c r="J65" s="27">
        <f t="shared" si="1"/>
        <v>614</v>
      </c>
      <c r="K65" s="7"/>
      <c r="L65" s="124">
        <f t="shared" si="2"/>
        <v>0.98428401234166951</v>
      </c>
      <c r="M65" s="27">
        <f t="shared" ca="1" si="3"/>
        <v>6.5790477991447038E-7</v>
      </c>
      <c r="N65" s="44"/>
      <c r="O65" s="44"/>
      <c r="P65" s="7"/>
      <c r="Q65" s="28">
        <f t="shared" ca="1" si="4"/>
        <v>-3803.7267569055125</v>
      </c>
      <c r="R65" s="27">
        <f t="shared" ca="1" si="5"/>
        <v>602.04543696568442</v>
      </c>
      <c r="S65" s="7"/>
      <c r="T65" s="28">
        <f t="shared" ca="1" si="6"/>
        <v>0.98422530450279877</v>
      </c>
      <c r="U65" s="27">
        <f t="shared" ca="1" si="7"/>
        <v>0.15595423730166474</v>
      </c>
      <c r="V65" s="7"/>
      <c r="W65" s="28">
        <f t="shared" ca="1" si="8"/>
        <v>0.98347289904507373</v>
      </c>
      <c r="X65" s="27">
        <f t="shared" ca="1" si="11"/>
        <v>253.26265053607676</v>
      </c>
      <c r="Y65" s="7"/>
      <c r="Z65" s="28">
        <f t="shared" si="12"/>
        <v>252.999</v>
      </c>
      <c r="AA65" s="27">
        <f t="shared" si="9"/>
        <v>4.4156655542531338</v>
      </c>
      <c r="AB65" s="7"/>
      <c r="AC65" s="28">
        <f t="shared" ca="1" si="0"/>
        <v>0.26365053607676714</v>
      </c>
      <c r="AD65" s="27">
        <f t="shared" ca="1" si="10"/>
        <v>-0.19739774081193673</v>
      </c>
      <c r="AE65" s="7">
        <v>104</v>
      </c>
    </row>
    <row r="66" spans="1:31" s="26" customFormat="1" x14ac:dyDescent="0.25">
      <c r="A66" s="26">
        <v>46</v>
      </c>
      <c r="B66" s="26">
        <v>617</v>
      </c>
      <c r="C66" s="26">
        <v>11207</v>
      </c>
      <c r="D66" s="26">
        <v>13294</v>
      </c>
      <c r="E66" s="26">
        <v>15109</v>
      </c>
      <c r="F66" s="26">
        <v>13047</v>
      </c>
      <c r="G66" s="27"/>
      <c r="H66" s="7"/>
      <c r="I66" s="28">
        <f t="shared" si="1"/>
        <v>-3902</v>
      </c>
      <c r="J66" s="27">
        <f t="shared" si="1"/>
        <v>247</v>
      </c>
      <c r="K66" s="7"/>
      <c r="L66" s="124">
        <f t="shared" si="2"/>
        <v>0.99539904474532681</v>
      </c>
      <c r="M66" s="27">
        <f t="shared" ca="1" si="3"/>
        <v>7.2469200718324355E-7</v>
      </c>
      <c r="N66" s="44"/>
      <c r="O66" s="44"/>
      <c r="P66" s="7"/>
      <c r="Q66" s="28">
        <f t="shared" ca="1" si="4"/>
        <v>-3844.7267569055125</v>
      </c>
      <c r="R66" s="27">
        <f t="shared" ca="1" si="5"/>
        <v>235.04543696568436</v>
      </c>
      <c r="S66" s="7"/>
      <c r="T66" s="28">
        <f t="shared" ca="1" si="6"/>
        <v>0.99483417313705458</v>
      </c>
      <c r="U66" s="27">
        <f t="shared" ca="1" si="7"/>
        <v>6.0886321201881595E-2</v>
      </c>
      <c r="V66" s="7"/>
      <c r="W66" s="28">
        <f t="shared" ca="1" si="8"/>
        <v>0.99454775630585213</v>
      </c>
      <c r="X66" s="27">
        <f t="shared" ca="1" si="11"/>
        <v>258.77002103541031</v>
      </c>
      <c r="Y66" s="7"/>
      <c r="Z66" s="28">
        <f t="shared" si="12"/>
        <v>258.55200000000002</v>
      </c>
      <c r="AA66" s="27">
        <f t="shared" si="9"/>
        <v>4.5125836876163792</v>
      </c>
      <c r="AB66" s="7"/>
      <c r="AC66" s="28">
        <f t="shared" ca="1" si="0"/>
        <v>0.21802103541028828</v>
      </c>
      <c r="AD66" s="27">
        <f t="shared" ca="1" si="10"/>
        <v>-2.2836521995714065E-2</v>
      </c>
      <c r="AE66" s="7">
        <v>103</v>
      </c>
    </row>
    <row r="67" spans="1:31" s="26" customFormat="1" x14ac:dyDescent="0.25">
      <c r="A67" s="26">
        <v>47</v>
      </c>
      <c r="B67" s="26">
        <v>640</v>
      </c>
      <c r="C67" s="26">
        <v>11206</v>
      </c>
      <c r="D67" s="26">
        <v>13101</v>
      </c>
      <c r="E67" s="26">
        <v>15102</v>
      </c>
      <c r="F67" s="26">
        <v>13236</v>
      </c>
      <c r="G67" s="27"/>
      <c r="H67" s="7"/>
      <c r="I67" s="28">
        <f t="shared" si="1"/>
        <v>-3896</v>
      </c>
      <c r="J67" s="27">
        <f t="shared" si="1"/>
        <v>-135</v>
      </c>
      <c r="K67" s="7"/>
      <c r="L67" s="124">
        <f t="shared" si="2"/>
        <v>0.99705298169090584</v>
      </c>
      <c r="M67" s="27">
        <f t="shared" ca="1" si="3"/>
        <v>1.276532488818576E-5</v>
      </c>
      <c r="N67" s="44"/>
      <c r="O67" s="44"/>
      <c r="P67" s="7"/>
      <c r="Q67" s="28">
        <f t="shared" ca="1" si="4"/>
        <v>-3838.7267569055125</v>
      </c>
      <c r="R67" s="27">
        <f t="shared" ca="1" si="5"/>
        <v>-146.95456303431564</v>
      </c>
      <c r="S67" s="7"/>
      <c r="T67" s="28">
        <f t="shared" ca="1" si="6"/>
        <v>0.99328165577594396</v>
      </c>
      <c r="U67" s="27">
        <f t="shared" ca="1" si="7"/>
        <v>-3.8067204547756431E-2</v>
      </c>
      <c r="V67" s="7"/>
      <c r="W67" s="28">
        <f t="shared" ca="1" si="8"/>
        <v>0.99348012220749682</v>
      </c>
      <c r="X67" s="27">
        <f t="shared" ca="1" si="11"/>
        <v>264.46763301040187</v>
      </c>
      <c r="Y67" s="7"/>
      <c r="Z67" s="28">
        <f t="shared" si="12"/>
        <v>264.31200000000001</v>
      </c>
      <c r="AA67" s="27">
        <f t="shared" si="9"/>
        <v>4.6131146525312525</v>
      </c>
      <c r="AB67" s="7"/>
      <c r="AC67" s="28">
        <f t="shared" ca="1" si="0"/>
        <v>0.15563301040185706</v>
      </c>
      <c r="AD67" s="27">
        <f t="shared" ca="1" si="10"/>
        <v>-3.9680233174067325E-2</v>
      </c>
      <c r="AE67" s="7">
        <v>102</v>
      </c>
    </row>
    <row r="68" spans="1:31" s="26" customFormat="1" x14ac:dyDescent="0.25">
      <c r="A68" s="26">
        <v>48</v>
      </c>
      <c r="B68" s="26">
        <v>632</v>
      </c>
      <c r="C68" s="26">
        <v>11219</v>
      </c>
      <c r="D68" s="26">
        <v>12911</v>
      </c>
      <c r="E68" s="26">
        <v>15091</v>
      </c>
      <c r="F68" s="26">
        <v>13427</v>
      </c>
      <c r="G68" s="27"/>
      <c r="H68" s="7"/>
      <c r="I68" s="28">
        <f t="shared" si="1"/>
        <v>-3872</v>
      </c>
      <c r="J68" s="27">
        <f t="shared" si="1"/>
        <v>-516</v>
      </c>
      <c r="K68" s="7"/>
      <c r="L68" s="124">
        <f t="shared" si="2"/>
        <v>0.98880233474408996</v>
      </c>
      <c r="M68" s="27">
        <f t="shared" ca="1" si="3"/>
        <v>1.0998220604760334E-6</v>
      </c>
      <c r="N68" s="44"/>
      <c r="O68" s="44"/>
      <c r="P68" s="7"/>
      <c r="Q68" s="28">
        <f t="shared" ca="1" si="4"/>
        <v>-3814.7267569055125</v>
      </c>
      <c r="R68" s="27">
        <f t="shared" ca="1" si="5"/>
        <v>-527.95456303431558</v>
      </c>
      <c r="S68" s="7"/>
      <c r="T68" s="28">
        <f t="shared" ca="1" si="6"/>
        <v>0.98707158633150149</v>
      </c>
      <c r="U68" s="27">
        <f t="shared" ca="1" si="7"/>
        <v>-0.13676168965407079</v>
      </c>
      <c r="V68" s="7"/>
      <c r="W68" s="28">
        <f t="shared" ca="1" si="8"/>
        <v>0.98775361072869028</v>
      </c>
      <c r="X68" s="27">
        <f t="shared" ca="1" si="11"/>
        <v>270.15620313127624</v>
      </c>
      <c r="Y68" s="7"/>
      <c r="Z68" s="28">
        <f t="shared" si="12"/>
        <v>270</v>
      </c>
      <c r="AA68" s="27">
        <f t="shared" si="9"/>
        <v>4.7123889803846897</v>
      </c>
      <c r="AB68" s="7"/>
      <c r="AC68" s="28">
        <f t="shared" ca="1" si="0"/>
        <v>0.15620313127624286</v>
      </c>
      <c r="AD68" s="27">
        <f t="shared" ca="1" si="10"/>
        <v>-5.165989403411686E-2</v>
      </c>
      <c r="AE68" s="7">
        <v>101</v>
      </c>
    </row>
    <row r="69" spans="1:31" s="26" customFormat="1" x14ac:dyDescent="0.25">
      <c r="A69" s="26">
        <v>49</v>
      </c>
      <c r="B69" s="26">
        <v>630</v>
      </c>
      <c r="C69" s="26">
        <v>11254</v>
      </c>
      <c r="D69" s="26">
        <v>12724</v>
      </c>
      <c r="E69" s="26">
        <v>15057</v>
      </c>
      <c r="F69" s="26">
        <v>13609</v>
      </c>
      <c r="G69" s="27"/>
      <c r="H69" s="7"/>
      <c r="I69" s="28">
        <f t="shared" si="1"/>
        <v>-3803</v>
      </c>
      <c r="J69" s="27">
        <f t="shared" si="1"/>
        <v>-885</v>
      </c>
      <c r="K69" s="7"/>
      <c r="L69" s="124">
        <f t="shared" si="2"/>
        <v>0.97088335120950109</v>
      </c>
      <c r="M69" s="27">
        <f t="shared" ca="1" si="3"/>
        <v>2.6574487867622267E-7</v>
      </c>
      <c r="N69" s="44"/>
      <c r="O69" s="44"/>
      <c r="P69" s="7"/>
      <c r="Q69" s="28">
        <f t="shared" ca="1" si="4"/>
        <v>-3745.7267569055125</v>
      </c>
      <c r="R69" s="27">
        <f t="shared" ca="1" si="5"/>
        <v>-896.95456303431558</v>
      </c>
      <c r="S69" s="7"/>
      <c r="T69" s="28">
        <f t="shared" ca="1" si="6"/>
        <v>0.9692176366787294</v>
      </c>
      <c r="U69" s="27">
        <f t="shared" ca="1" si="7"/>
        <v>-0.23234768704050124</v>
      </c>
      <c r="V69" s="7"/>
      <c r="W69" s="28">
        <f t="shared" ca="1" si="8"/>
        <v>0.97036784672001897</v>
      </c>
      <c r="X69" s="27">
        <f t="shared" ca="1" si="11"/>
        <v>275.73885074810096</v>
      </c>
      <c r="Y69" s="7"/>
      <c r="Z69" s="28">
        <f t="shared" si="12"/>
        <v>275.67</v>
      </c>
      <c r="AA69" s="27">
        <f t="shared" si="9"/>
        <v>4.8113491489727682</v>
      </c>
      <c r="AB69" s="7"/>
      <c r="AC69" s="28">
        <f t="shared" ca="1" si="0"/>
        <v>6.8850748100942383E-2</v>
      </c>
      <c r="AD69" s="27">
        <f t="shared" ca="1" si="10"/>
        <v>9.4691989477041716E-2</v>
      </c>
      <c r="AE69" s="7">
        <v>100</v>
      </c>
    </row>
    <row r="70" spans="1:31" s="26" customFormat="1" x14ac:dyDescent="0.25">
      <c r="A70" s="26">
        <v>50</v>
      </c>
      <c r="B70" s="26">
        <v>638</v>
      </c>
      <c r="C70" s="26">
        <v>11309</v>
      </c>
      <c r="D70" s="26">
        <v>12542</v>
      </c>
      <c r="E70" s="26">
        <v>15001</v>
      </c>
      <c r="F70" s="26">
        <v>13791</v>
      </c>
      <c r="G70" s="27"/>
      <c r="H70" s="7"/>
      <c r="I70" s="28">
        <f t="shared" si="1"/>
        <v>-3692</v>
      </c>
      <c r="J70" s="27">
        <f t="shared" si="1"/>
        <v>-1249</v>
      </c>
      <c r="K70" s="7"/>
      <c r="L70" s="124">
        <f t="shared" si="2"/>
        <v>0.94305244610017502</v>
      </c>
      <c r="M70" s="27">
        <f t="shared" ca="1" si="3"/>
        <v>8.920090004290255E-7</v>
      </c>
      <c r="N70" s="44"/>
      <c r="O70" s="44"/>
      <c r="P70" s="7"/>
      <c r="Q70" s="28">
        <f t="shared" ca="1" si="4"/>
        <v>-3634.7267569055125</v>
      </c>
      <c r="R70" s="27">
        <f t="shared" ca="1" si="5"/>
        <v>-1260.9545630343157</v>
      </c>
      <c r="S70" s="7"/>
      <c r="T70" s="28">
        <f t="shared" ca="1" si="6"/>
        <v>0.94049606549818299</v>
      </c>
      <c r="U70" s="27">
        <f t="shared" ca="1" si="7"/>
        <v>-0.32663848121031341</v>
      </c>
      <c r="V70" s="7"/>
      <c r="W70" s="28">
        <f t="shared" ca="1" si="8"/>
        <v>0.94210798381907057</v>
      </c>
      <c r="X70" s="27">
        <f t="shared" ca="1" si="11"/>
        <v>281.39525737734971</v>
      </c>
      <c r="Y70" s="7"/>
      <c r="Z70" s="28">
        <f t="shared" si="12"/>
        <v>281.41200000000003</v>
      </c>
      <c r="AA70" s="27">
        <f t="shared" si="9"/>
        <v>4.911565954622283</v>
      </c>
      <c r="AB70" s="7"/>
      <c r="AC70" s="28">
        <f t="shared" ca="1" si="0"/>
        <v>-1.6742622650326666E-2</v>
      </c>
      <c r="AD70" s="27">
        <f t="shared" ca="1" si="10"/>
        <v>0.13271173559343197</v>
      </c>
      <c r="AE70" s="7">
        <v>99</v>
      </c>
    </row>
    <row r="71" spans="1:31" s="26" customFormat="1" x14ac:dyDescent="0.25">
      <c r="A71" s="26">
        <v>51</v>
      </c>
      <c r="B71" s="26">
        <v>634</v>
      </c>
      <c r="C71" s="26">
        <v>11383</v>
      </c>
      <c r="D71" s="26">
        <v>12361</v>
      </c>
      <c r="E71" s="26">
        <v>14934</v>
      </c>
      <c r="F71" s="26">
        <v>13969</v>
      </c>
      <c r="G71" s="27"/>
      <c r="H71" s="7"/>
      <c r="I71" s="28">
        <f t="shared" si="1"/>
        <v>-3551</v>
      </c>
      <c r="J71" s="27">
        <f t="shared" si="1"/>
        <v>-1608</v>
      </c>
      <c r="K71" s="7"/>
      <c r="L71" s="124">
        <f t="shared" si="2"/>
        <v>0.90601706130109649</v>
      </c>
      <c r="M71" s="27">
        <f t="shared" ca="1" si="3"/>
        <v>3.8480592492361035E-9</v>
      </c>
      <c r="N71" s="44"/>
      <c r="O71" s="44"/>
      <c r="P71" s="7"/>
      <c r="Q71" s="28">
        <f t="shared" ca="1" si="4"/>
        <v>-3493.7267569055125</v>
      </c>
      <c r="R71" s="27">
        <f t="shared" ca="1" si="5"/>
        <v>-1619.9545630343157</v>
      </c>
      <c r="S71" s="7"/>
      <c r="T71" s="28">
        <f t="shared" ca="1" si="6"/>
        <v>0.90401190751208349</v>
      </c>
      <c r="U71" s="27">
        <f t="shared" ca="1" si="7"/>
        <v>-0.41963407216350729</v>
      </c>
      <c r="V71" s="7"/>
      <c r="W71" s="28">
        <f t="shared" ca="1" si="8"/>
        <v>0.90607909402833975</v>
      </c>
      <c r="X71" s="27">
        <f t="shared" ca="1" si="11"/>
        <v>287.12365895716675</v>
      </c>
      <c r="Y71" s="7"/>
      <c r="Z71" s="28">
        <f t="shared" si="12"/>
        <v>287.11800000000005</v>
      </c>
      <c r="AA71" s="27">
        <f t="shared" si="9"/>
        <v>5.0111544417410796</v>
      </c>
      <c r="AB71" s="7"/>
      <c r="AC71" s="28">
        <f t="shared" ca="1" si="0"/>
        <v>5.658957166701839E-3</v>
      </c>
      <c r="AD71" s="27">
        <f t="shared" ca="1" si="10"/>
        <v>1.1890562192888865E-3</v>
      </c>
      <c r="AE71" s="7">
        <v>98</v>
      </c>
    </row>
    <row r="72" spans="1:31" s="26" customFormat="1" x14ac:dyDescent="0.25">
      <c r="A72" s="26">
        <v>52</v>
      </c>
      <c r="B72" s="26">
        <v>610</v>
      </c>
      <c r="C72" s="26">
        <v>11469</v>
      </c>
      <c r="D72" s="26">
        <v>12196</v>
      </c>
      <c r="E72" s="26">
        <v>14838</v>
      </c>
      <c r="F72" s="26">
        <v>14131</v>
      </c>
      <c r="G72" s="27"/>
      <c r="H72" s="7"/>
      <c r="I72" s="28">
        <f t="shared" si="1"/>
        <v>-3369</v>
      </c>
      <c r="J72" s="27">
        <f t="shared" si="1"/>
        <v>-1935</v>
      </c>
      <c r="K72" s="7"/>
      <c r="L72" s="124">
        <f t="shared" si="2"/>
        <v>0.86190018228144061</v>
      </c>
      <c r="M72" s="27">
        <f t="shared" ca="1" si="3"/>
        <v>6.2479706999875784E-6</v>
      </c>
      <c r="N72" s="44"/>
      <c r="O72" s="44"/>
      <c r="P72" s="7"/>
      <c r="Q72" s="28">
        <f t="shared" ca="1" si="4"/>
        <v>-3311.7267569055125</v>
      </c>
      <c r="R72" s="27">
        <f t="shared" ca="1" si="5"/>
        <v>-1946.9545630343157</v>
      </c>
      <c r="S72" s="7"/>
      <c r="T72" s="28">
        <f t="shared" ca="1" si="6"/>
        <v>0.85691888089172819</v>
      </c>
      <c r="U72" s="27">
        <f t="shared" ca="1" si="7"/>
        <v>-0.50434036253034398</v>
      </c>
      <c r="V72" s="7"/>
      <c r="W72" s="28">
        <f t="shared" ca="1" si="8"/>
        <v>0.85940058817439291</v>
      </c>
      <c r="X72" s="27">
        <f t="shared" ca="1" si="11"/>
        <v>292.67990017420902</v>
      </c>
      <c r="Y72" s="7"/>
      <c r="Z72" s="28">
        <f t="shared" si="12"/>
        <v>292.60800000000006</v>
      </c>
      <c r="AA72" s="27">
        <f t="shared" si="9"/>
        <v>5.1069730176755694</v>
      </c>
      <c r="AB72" s="7"/>
      <c r="AC72" s="28">
        <f t="shared" ca="1" si="0"/>
        <v>7.1900174208963108E-2</v>
      </c>
      <c r="AD72" s="27">
        <f t="shared" ca="1" si="10"/>
        <v>-7.4158997271240423E-2</v>
      </c>
      <c r="AE72" s="7">
        <v>97</v>
      </c>
    </row>
    <row r="73" spans="1:31" s="26" customFormat="1" x14ac:dyDescent="0.25">
      <c r="A73" s="26">
        <v>53</v>
      </c>
      <c r="B73" s="26">
        <v>613</v>
      </c>
      <c r="C73" s="26">
        <v>11568</v>
      </c>
      <c r="D73" s="26">
        <v>12045</v>
      </c>
      <c r="E73" s="26">
        <v>14743</v>
      </c>
      <c r="F73" s="26">
        <v>14290</v>
      </c>
      <c r="G73" s="27"/>
      <c r="H73" s="7"/>
      <c r="I73" s="28">
        <f t="shared" si="1"/>
        <v>-3175</v>
      </c>
      <c r="J73" s="27">
        <f t="shared" si="1"/>
        <v>-2245</v>
      </c>
      <c r="K73" s="7"/>
      <c r="L73" s="124">
        <f t="shared" si="2"/>
        <v>0.80959809372882563</v>
      </c>
      <c r="M73" s="27">
        <f t="shared" ca="1" si="3"/>
        <v>7.0905833496516824E-12</v>
      </c>
      <c r="N73" s="44"/>
      <c r="O73" s="44"/>
      <c r="P73" s="7"/>
      <c r="Q73" s="28">
        <f t="shared" ca="1" si="4"/>
        <v>-3117.7267569055125</v>
      </c>
      <c r="R73" s="27">
        <f t="shared" ca="1" si="5"/>
        <v>-2256.9545630343155</v>
      </c>
      <c r="S73" s="7"/>
      <c r="T73" s="28">
        <f t="shared" ca="1" si="6"/>
        <v>0.80672081954915154</v>
      </c>
      <c r="U73" s="27">
        <f t="shared" ca="1" si="7"/>
        <v>-0.58464296196067844</v>
      </c>
      <c r="V73" s="7"/>
      <c r="W73" s="28">
        <f t="shared" ca="1" si="8"/>
        <v>0.80959543091389596</v>
      </c>
      <c r="X73" s="27">
        <f t="shared" ca="1" si="11"/>
        <v>298.10793922462676</v>
      </c>
      <c r="Y73" s="7"/>
      <c r="Z73" s="28">
        <f t="shared" si="12"/>
        <v>298.12500000000006</v>
      </c>
      <c r="AA73" s="27">
        <f t="shared" si="9"/>
        <v>5.2032628325080958</v>
      </c>
      <c r="AB73" s="7"/>
      <c r="AC73" s="28">
        <f t="shared" ca="1" si="0"/>
        <v>-1.7060775373295201E-2</v>
      </c>
      <c r="AD73" s="27">
        <f t="shared" ca="1" si="10"/>
        <v>5.9687041287929787E-2</v>
      </c>
      <c r="AE73" s="7">
        <v>96</v>
      </c>
    </row>
    <row r="74" spans="1:31" s="26" customFormat="1" x14ac:dyDescent="0.25">
      <c r="A74" s="26">
        <v>54</v>
      </c>
      <c r="B74" s="26">
        <v>626</v>
      </c>
      <c r="C74" s="26">
        <v>11684</v>
      </c>
      <c r="D74" s="26">
        <v>11890</v>
      </c>
      <c r="E74" s="26">
        <v>14621</v>
      </c>
      <c r="F74" s="26">
        <v>14431</v>
      </c>
      <c r="G74" s="27"/>
      <c r="H74" s="7"/>
      <c r="I74" s="28">
        <f t="shared" si="1"/>
        <v>-2937</v>
      </c>
      <c r="J74" s="27">
        <f t="shared" si="1"/>
        <v>-2541</v>
      </c>
      <c r="K74" s="7"/>
      <c r="L74" s="124">
        <f t="shared" si="2"/>
        <v>0.74844637184180118</v>
      </c>
      <c r="M74" s="27">
        <f t="shared" ca="1" si="3"/>
        <v>3.4967674489752416E-9</v>
      </c>
      <c r="N74" s="44"/>
      <c r="O74" s="44"/>
      <c r="P74" s="7"/>
      <c r="Q74" s="28">
        <f t="shared" ca="1" si="4"/>
        <v>-2879.7267569055125</v>
      </c>
      <c r="R74" s="27">
        <f t="shared" ca="1" si="5"/>
        <v>-2552.9545630343155</v>
      </c>
      <c r="S74" s="7"/>
      <c r="T74" s="28">
        <f t="shared" ca="1" si="6"/>
        <v>0.74513763089176366</v>
      </c>
      <c r="U74" s="27">
        <f t="shared" ca="1" si="7"/>
        <v>-0.66131899238448177</v>
      </c>
      <c r="V74" s="7"/>
      <c r="W74" s="28">
        <f t="shared" ca="1" si="8"/>
        <v>0.74838723837032373</v>
      </c>
      <c r="X74" s="27">
        <f t="shared" ca="1" si="11"/>
        <v>303.73901012124952</v>
      </c>
      <c r="Y74" s="7"/>
      <c r="Z74" s="28">
        <f t="shared" si="12"/>
        <v>303.75900000000007</v>
      </c>
      <c r="AA74" s="27">
        <f t="shared" si="9"/>
        <v>5.3015946825654563</v>
      </c>
      <c r="AB74" s="7"/>
      <c r="AC74" s="28">
        <f t="shared" ca="1" si="0"/>
        <v>-1.9989878750550361E-2</v>
      </c>
      <c r="AD74" s="27">
        <f t="shared" ca="1" si="10"/>
        <v>1.7374520313808262E-2</v>
      </c>
      <c r="AE74" s="7">
        <v>95</v>
      </c>
    </row>
    <row r="75" spans="1:31" s="26" customFormat="1" x14ac:dyDescent="0.25">
      <c r="A75" s="26">
        <v>55</v>
      </c>
      <c r="B75" s="26">
        <v>625</v>
      </c>
      <c r="C75" s="26">
        <v>11827</v>
      </c>
      <c r="D75" s="26">
        <v>11763</v>
      </c>
      <c r="E75" s="26">
        <v>14492</v>
      </c>
      <c r="F75" s="26">
        <v>14577</v>
      </c>
      <c r="G75" s="27"/>
      <c r="H75" s="7"/>
      <c r="I75" s="28">
        <f t="shared" si="1"/>
        <v>-2665</v>
      </c>
      <c r="J75" s="27">
        <f t="shared" si="1"/>
        <v>-2814</v>
      </c>
      <c r="K75" s="7"/>
      <c r="L75" s="124">
        <f t="shared" si="2"/>
        <v>0.6801746945811693</v>
      </c>
      <c r="M75" s="27">
        <f t="shared" ca="1" si="3"/>
        <v>3.3216827643722469E-6</v>
      </c>
      <c r="N75" s="44"/>
      <c r="O75" s="44"/>
      <c r="P75" s="7"/>
      <c r="Q75" s="28">
        <f t="shared" ca="1" si="4"/>
        <v>-2607.7267569055125</v>
      </c>
      <c r="R75" s="27">
        <f t="shared" ca="1" si="5"/>
        <v>-2825.9545630343155</v>
      </c>
      <c r="S75" s="7"/>
      <c r="T75" s="28">
        <f t="shared" ca="1" si="6"/>
        <v>0.6747568438547491</v>
      </c>
      <c r="U75" s="27">
        <f t="shared" ca="1" si="7"/>
        <v>-0.73203708801184086</v>
      </c>
      <c r="V75" s="7"/>
      <c r="W75" s="28">
        <f t="shared" ca="1" si="8"/>
        <v>0.67835214615537309</v>
      </c>
      <c r="X75" s="27">
        <f t="shared" ca="1" si="11"/>
        <v>309.45315212943933</v>
      </c>
      <c r="Y75" s="7"/>
      <c r="Z75" s="28">
        <f t="shared" si="12"/>
        <v>309.38400000000007</v>
      </c>
      <c r="AA75" s="27">
        <f t="shared" si="9"/>
        <v>5.3997694529901379</v>
      </c>
      <c r="AB75" s="7"/>
      <c r="AC75" s="28">
        <f t="shared" ca="1" si="0"/>
        <v>6.9152129439260079E-2</v>
      </c>
      <c r="AD75" s="27">
        <f t="shared" ca="1" si="10"/>
        <v>-4.9411325445134935E-2</v>
      </c>
      <c r="AE75" s="7">
        <v>94</v>
      </c>
    </row>
    <row r="76" spans="1:31" s="26" customFormat="1" x14ac:dyDescent="0.25">
      <c r="A76" s="26">
        <v>56</v>
      </c>
      <c r="B76" s="26">
        <v>631</v>
      </c>
      <c r="C76" s="26">
        <v>11966</v>
      </c>
      <c r="D76" s="26">
        <v>11634</v>
      </c>
      <c r="E76" s="26">
        <v>14346</v>
      </c>
      <c r="F76" s="26">
        <v>14693</v>
      </c>
      <c r="G76" s="27"/>
      <c r="H76" s="7"/>
      <c r="I76" s="28">
        <f t="shared" si="1"/>
        <v>-2380</v>
      </c>
      <c r="J76" s="27">
        <f t="shared" si="1"/>
        <v>-3059</v>
      </c>
      <c r="K76" s="7"/>
      <c r="L76" s="124">
        <f t="shared" si="2"/>
        <v>0.60460109632013759</v>
      </c>
      <c r="M76" s="27">
        <f t="shared" ca="1" si="3"/>
        <v>1.0022737271778926E-7</v>
      </c>
      <c r="N76" s="44"/>
      <c r="O76" s="44"/>
      <c r="P76" s="7"/>
      <c r="Q76" s="28">
        <f t="shared" ca="1" si="4"/>
        <v>-2322.7267569055125</v>
      </c>
      <c r="R76" s="27">
        <f t="shared" ca="1" si="5"/>
        <v>-3070.9545630343155</v>
      </c>
      <c r="S76" s="7"/>
      <c r="T76" s="28">
        <f t="shared" ca="1" si="6"/>
        <v>0.60101226920199469</v>
      </c>
      <c r="U76" s="27">
        <f t="shared" ca="1" si="7"/>
        <v>-0.79550204562613758</v>
      </c>
      <c r="V76" s="7"/>
      <c r="W76" s="28">
        <f t="shared" ca="1" si="8"/>
        <v>0.60491768338986374</v>
      </c>
      <c r="X76" s="27">
        <f t="shared" ca="1" si="11"/>
        <v>315.02312589156895</v>
      </c>
      <c r="Y76" s="7"/>
      <c r="Z76" s="28">
        <f t="shared" si="12"/>
        <v>315.06300000000005</v>
      </c>
      <c r="AA76" s="27">
        <f t="shared" si="9"/>
        <v>5.4988867012108953</v>
      </c>
      <c r="AB76" s="7"/>
      <c r="AC76" s="28">
        <f t="shared" ca="1" si="0"/>
        <v>-3.9874108431092736E-2</v>
      </c>
      <c r="AD76" s="27">
        <f t="shared" ca="1" si="10"/>
        <v>-3.0277883095095603E-3</v>
      </c>
      <c r="AE76" s="7">
        <v>93</v>
      </c>
    </row>
    <row r="77" spans="1:31" s="26" customFormat="1" x14ac:dyDescent="0.25">
      <c r="A77" s="26">
        <v>57</v>
      </c>
      <c r="B77" s="26">
        <v>644</v>
      </c>
      <c r="C77" s="26">
        <v>12125</v>
      </c>
      <c r="D77" s="26">
        <v>11517</v>
      </c>
      <c r="E77" s="26">
        <v>14182</v>
      </c>
      <c r="F77" s="26">
        <v>14806</v>
      </c>
      <c r="G77" s="27"/>
      <c r="H77" s="7"/>
      <c r="I77" s="28">
        <f t="shared" si="1"/>
        <v>-2057</v>
      </c>
      <c r="J77" s="27">
        <f t="shared" si="1"/>
        <v>-3289</v>
      </c>
      <c r="K77" s="7"/>
      <c r="L77" s="124">
        <f t="shared" si="2"/>
        <v>0.52135260639067504</v>
      </c>
      <c r="M77" s="27">
        <f t="shared" ca="1" si="3"/>
        <v>7.7754854776529985E-8</v>
      </c>
      <c r="N77" s="44"/>
      <c r="O77" s="44"/>
      <c r="P77" s="7"/>
      <c r="Q77" s="28">
        <f t="shared" ca="1" si="4"/>
        <v>-1999.7267569055123</v>
      </c>
      <c r="R77" s="27">
        <f t="shared" ca="1" si="5"/>
        <v>-3300.9545630343155</v>
      </c>
      <c r="S77" s="7"/>
      <c r="T77" s="28">
        <f t="shared" ca="1" si="6"/>
        <v>0.51743508459553977</v>
      </c>
      <c r="U77" s="27">
        <f t="shared" ca="1" si="7"/>
        <v>-0.85508139359057933</v>
      </c>
      <c r="V77" s="7"/>
      <c r="W77" s="28">
        <f t="shared" ca="1" si="8"/>
        <v>0.52163145196581751</v>
      </c>
      <c r="X77" s="27">
        <f t="shared" ca="1" si="11"/>
        <v>320.8885584989614</v>
      </c>
      <c r="Y77" s="7"/>
      <c r="Z77" s="28">
        <f t="shared" si="12"/>
        <v>320.85900000000004</v>
      </c>
      <c r="AA77" s="27">
        <f t="shared" si="9"/>
        <v>5.6000459846564867</v>
      </c>
      <c r="AB77" s="7"/>
      <c r="AC77" s="28">
        <f t="shared" ca="1" si="0"/>
        <v>2.9558498961364421E-2</v>
      </c>
      <c r="AD77" s="27">
        <f t="shared" ca="1" si="10"/>
        <v>-0.13248432073754657</v>
      </c>
      <c r="AE77" s="7">
        <v>92</v>
      </c>
    </row>
    <row r="78" spans="1:31" s="26" customFormat="1" x14ac:dyDescent="0.25">
      <c r="A78" s="26">
        <v>58</v>
      </c>
      <c r="B78" s="26">
        <v>638</v>
      </c>
      <c r="C78" s="26">
        <v>12295</v>
      </c>
      <c r="D78" s="26">
        <v>11430</v>
      </c>
      <c r="E78" s="26">
        <v>14012</v>
      </c>
      <c r="F78" s="26">
        <v>14899</v>
      </c>
      <c r="G78" s="27"/>
      <c r="H78" s="7"/>
      <c r="I78" s="28">
        <f t="shared" si="1"/>
        <v>-1717</v>
      </c>
      <c r="J78" s="27">
        <f t="shared" si="1"/>
        <v>-3469</v>
      </c>
      <c r="K78" s="7"/>
      <c r="L78" s="124">
        <f t="shared" si="2"/>
        <v>0.43361668870392911</v>
      </c>
      <c r="M78" s="27">
        <f t="shared" ca="1" si="3"/>
        <v>7.0868295909212704E-8</v>
      </c>
      <c r="N78" s="44"/>
      <c r="O78" s="44"/>
      <c r="P78" s="7"/>
      <c r="Q78" s="28">
        <f t="shared" ca="1" si="4"/>
        <v>-1659.7267569055123</v>
      </c>
      <c r="R78" s="27">
        <f t="shared" ca="1" si="5"/>
        <v>-3480.9545630343155</v>
      </c>
      <c r="S78" s="7"/>
      <c r="T78" s="28">
        <f t="shared" ca="1" si="6"/>
        <v>0.42945910079927146</v>
      </c>
      <c r="U78" s="27">
        <f t="shared" ca="1" si="7"/>
        <v>-0.90170870938883807</v>
      </c>
      <c r="V78" s="7"/>
      <c r="W78" s="28">
        <f t="shared" ca="1" si="8"/>
        <v>0.43388289970278004</v>
      </c>
      <c r="X78" s="27">
        <f t="shared" ca="1" si="11"/>
        <v>326.5774401538074</v>
      </c>
      <c r="Y78" s="7"/>
      <c r="Z78" s="28">
        <f t="shared" si="12"/>
        <v>326.60100000000006</v>
      </c>
      <c r="AA78" s="27">
        <f t="shared" si="9"/>
        <v>5.7002627903060015</v>
      </c>
      <c r="AB78" s="7"/>
      <c r="AC78" s="28">
        <f t="shared" ca="1" si="0"/>
        <v>-2.3559846192654277E-2</v>
      </c>
      <c r="AD78" s="27">
        <f t="shared" ca="1" si="10"/>
        <v>4.5577300872025717E-2</v>
      </c>
      <c r="AE78" s="7">
        <v>91</v>
      </c>
    </row>
    <row r="79" spans="1:31" s="26" customFormat="1" x14ac:dyDescent="0.25">
      <c r="A79" s="26">
        <v>59</v>
      </c>
      <c r="B79" s="26">
        <v>618</v>
      </c>
      <c r="C79" s="26">
        <v>12465</v>
      </c>
      <c r="D79" s="26">
        <v>11355</v>
      </c>
      <c r="E79" s="26">
        <v>13838</v>
      </c>
      <c r="F79" s="26">
        <v>14969</v>
      </c>
      <c r="G79" s="27"/>
      <c r="H79" s="7"/>
      <c r="I79" s="28">
        <f t="shared" si="1"/>
        <v>-1373</v>
      </c>
      <c r="J79" s="27">
        <f t="shared" si="1"/>
        <v>-3614</v>
      </c>
      <c r="K79" s="7"/>
      <c r="L79" s="124">
        <f t="shared" si="2"/>
        <v>0.34446924245623961</v>
      </c>
      <c r="M79" s="27">
        <f t="shared" ca="1" si="3"/>
        <v>3.4298919963128893E-7</v>
      </c>
      <c r="N79" s="44"/>
      <c r="O79" s="44"/>
      <c r="P79" s="7"/>
      <c r="Q79" s="28">
        <f t="shared" ca="1" si="4"/>
        <v>-1315.7267569055123</v>
      </c>
      <c r="R79" s="27">
        <f t="shared" ca="1" si="5"/>
        <v>-3625.9545630343155</v>
      </c>
      <c r="S79" s="7"/>
      <c r="T79" s="28">
        <f t="shared" ca="1" si="6"/>
        <v>0.34044810542892939</v>
      </c>
      <c r="U79" s="27">
        <f t="shared" ca="1" si="7"/>
        <v>-0.93926960267076864</v>
      </c>
      <c r="V79" s="7"/>
      <c r="W79" s="28">
        <f t="shared" ca="1" si="8"/>
        <v>0.34505489525409111</v>
      </c>
      <c r="X79" s="27">
        <f t="shared" ca="1" si="11"/>
        <v>332.10173104564626</v>
      </c>
      <c r="Y79" s="7"/>
      <c r="Z79" s="28">
        <f t="shared" si="12"/>
        <v>332.16300000000007</v>
      </c>
      <c r="AA79" s="27">
        <f t="shared" si="9"/>
        <v>5.7973380033019266</v>
      </c>
      <c r="AB79" s="7"/>
      <c r="AC79" s="28">
        <f t="shared" ca="1" si="0"/>
        <v>-6.1268954353806748E-2</v>
      </c>
      <c r="AD79" s="27">
        <f t="shared" ca="1" si="10"/>
        <v>-8.204784099899598E-2</v>
      </c>
      <c r="AE79" s="7">
        <v>90</v>
      </c>
    </row>
    <row r="80" spans="1:31" s="26" customFormat="1" x14ac:dyDescent="0.25">
      <c r="A80" s="26">
        <v>60</v>
      </c>
      <c r="B80" s="26">
        <v>624</v>
      </c>
      <c r="C80" s="26">
        <v>12644</v>
      </c>
      <c r="D80" s="26">
        <v>11299</v>
      </c>
      <c r="E80" s="26">
        <v>13657</v>
      </c>
      <c r="F80" s="26">
        <v>15026</v>
      </c>
      <c r="G80" s="27"/>
      <c r="H80" s="7"/>
      <c r="I80" s="28">
        <f t="shared" si="1"/>
        <v>-1013</v>
      </c>
      <c r="J80" s="27">
        <f t="shared" si="1"/>
        <v>-3727</v>
      </c>
      <c r="K80" s="7"/>
      <c r="L80" s="124">
        <f t="shared" si="2"/>
        <v>0.25116417239110111</v>
      </c>
      <c r="M80" s="27">
        <f t="shared" ca="1" si="3"/>
        <v>7.7792815648748394E-7</v>
      </c>
      <c r="N80" s="44"/>
      <c r="O80" s="44"/>
      <c r="P80" s="7"/>
      <c r="Q80" s="28">
        <f t="shared" ca="1" si="4"/>
        <v>-955.72675690551227</v>
      </c>
      <c r="R80" s="27">
        <f t="shared" ca="1" si="5"/>
        <v>-3738.9545630343155</v>
      </c>
      <c r="S80" s="7"/>
      <c r="T80" s="28">
        <f t="shared" ca="1" si="6"/>
        <v>0.24729706376229238</v>
      </c>
      <c r="U80" s="27">
        <f t="shared" ca="1" si="7"/>
        <v>-0.9685411953663422</v>
      </c>
      <c r="V80" s="7"/>
      <c r="W80" s="28">
        <f t="shared" ca="1" si="8"/>
        <v>0.25204617474738339</v>
      </c>
      <c r="X80" s="27">
        <f t="shared" ca="1" si="11"/>
        <v>337.68659389572349</v>
      </c>
      <c r="Y80" s="7"/>
      <c r="Z80" s="28">
        <f t="shared" si="12"/>
        <v>337.77900000000005</v>
      </c>
      <c r="AA80" s="27">
        <f t="shared" si="9"/>
        <v>5.8953556940939267</v>
      </c>
      <c r="AB80" s="7"/>
      <c r="AC80" s="28">
        <f t="shared" ca="1" si="0"/>
        <v>-9.2406104276562928E-2</v>
      </c>
      <c r="AD80" s="27">
        <f t="shared" ca="1" si="10"/>
        <v>8.6817536066519096E-4</v>
      </c>
      <c r="AE80" s="7">
        <v>89</v>
      </c>
    </row>
    <row r="81" spans="1:31" s="26" customFormat="1" x14ac:dyDescent="0.25">
      <c r="A81" s="26">
        <v>61</v>
      </c>
      <c r="B81" s="26">
        <v>608</v>
      </c>
      <c r="C81" s="26">
        <v>12829</v>
      </c>
      <c r="D81" s="26">
        <v>11259</v>
      </c>
      <c r="E81" s="26">
        <v>13481</v>
      </c>
      <c r="F81" s="26">
        <v>15065</v>
      </c>
      <c r="G81" s="27"/>
      <c r="H81" s="7"/>
      <c r="I81" s="28">
        <f t="shared" si="1"/>
        <v>-652</v>
      </c>
      <c r="J81" s="27">
        <f t="shared" si="1"/>
        <v>-3806</v>
      </c>
      <c r="K81" s="7"/>
      <c r="L81" s="124">
        <f t="shared" si="2"/>
        <v>0.15792092157732807</v>
      </c>
      <c r="M81" s="27">
        <f t="shared" ca="1" si="3"/>
        <v>6.6360224973188347E-7</v>
      </c>
      <c r="N81" s="44"/>
      <c r="O81" s="44"/>
      <c r="P81" s="7"/>
      <c r="Q81" s="28">
        <f t="shared" ca="1" si="4"/>
        <v>-594.72675690551227</v>
      </c>
      <c r="R81" s="27">
        <f t="shared" ca="1" si="5"/>
        <v>-3817.9545630343155</v>
      </c>
      <c r="S81" s="7"/>
      <c r="T81" s="28">
        <f t="shared" ca="1" si="6"/>
        <v>0.15388726920213691</v>
      </c>
      <c r="U81" s="27">
        <f t="shared" ca="1" si="7"/>
        <v>-0.98900540618891142</v>
      </c>
      <c r="V81" s="7"/>
      <c r="W81" s="28">
        <f t="shared" ca="1" si="8"/>
        <v>0.15873553943235696</v>
      </c>
      <c r="X81" s="27">
        <f t="shared" ca="1" si="11"/>
        <v>343.15508531865987</v>
      </c>
      <c r="Y81" s="7"/>
      <c r="Z81" s="28">
        <f t="shared" si="12"/>
        <v>343.25100000000003</v>
      </c>
      <c r="AA81" s="27">
        <f t="shared" si="9"/>
        <v>5.9908601107630561</v>
      </c>
      <c r="AB81" s="7"/>
      <c r="AC81" s="28">
        <f t="shared" ca="1" si="0"/>
        <v>-9.5914681340161678E-2</v>
      </c>
      <c r="AD81" s="27">
        <f t="shared" ca="1" si="10"/>
        <v>1.374076871206853E-2</v>
      </c>
      <c r="AE81" s="7">
        <v>88</v>
      </c>
    </row>
    <row r="82" spans="1:31" s="26" customFormat="1" x14ac:dyDescent="0.25">
      <c r="A82" s="26">
        <v>62</v>
      </c>
      <c r="B82" s="26">
        <v>616</v>
      </c>
      <c r="C82" s="26">
        <v>13014</v>
      </c>
      <c r="D82" s="26">
        <v>11239</v>
      </c>
      <c r="E82" s="26">
        <v>13295</v>
      </c>
      <c r="F82" s="26">
        <v>15085</v>
      </c>
      <c r="G82" s="27"/>
      <c r="H82" s="7"/>
      <c r="I82" s="28">
        <f t="shared" si="1"/>
        <v>-281</v>
      </c>
      <c r="J82" s="27">
        <f t="shared" si="1"/>
        <v>-3846</v>
      </c>
      <c r="K82" s="7"/>
      <c r="L82" s="124">
        <f t="shared" si="2"/>
        <v>6.1982746728094659E-2</v>
      </c>
      <c r="M82" s="27">
        <f t="shared" ca="1" si="3"/>
        <v>6.4817263816375534E-7</v>
      </c>
      <c r="N82" s="44"/>
      <c r="O82" s="44"/>
      <c r="P82" s="7"/>
      <c r="Q82" s="28">
        <f t="shared" ca="1" si="4"/>
        <v>-223.72675690551233</v>
      </c>
      <c r="R82" s="27">
        <f t="shared" ca="1" si="5"/>
        <v>-3857.9545630343155</v>
      </c>
      <c r="S82" s="7"/>
      <c r="T82" s="28">
        <f t="shared" ca="1" si="6"/>
        <v>5.7889945706797091E-2</v>
      </c>
      <c r="U82" s="27">
        <f t="shared" ca="1" si="7"/>
        <v>-0.99936703192185772</v>
      </c>
      <c r="V82" s="7"/>
      <c r="W82" s="28">
        <f t="shared" ca="1" si="8"/>
        <v>6.2787838423595088E-2</v>
      </c>
      <c r="X82" s="27">
        <f t="shared" ca="1" si="11"/>
        <v>348.67827115375599</v>
      </c>
      <c r="Y82" s="7"/>
      <c r="Z82" s="28">
        <f t="shared" si="12"/>
        <v>348.79500000000002</v>
      </c>
      <c r="AA82" s="27">
        <f t="shared" si="9"/>
        <v>6.0876211644936218</v>
      </c>
      <c r="AB82" s="7"/>
      <c r="AC82" s="28">
        <f t="shared" ca="1" si="0"/>
        <v>-0.11672884624402968</v>
      </c>
      <c r="AD82" s="27">
        <f t="shared" ca="1" si="10"/>
        <v>-5.0236617887549073E-2</v>
      </c>
      <c r="AE82" s="7">
        <v>87</v>
      </c>
    </row>
    <row r="83" spans="1:31" s="26" customFormat="1" x14ac:dyDescent="0.25">
      <c r="A83" s="26">
        <v>63</v>
      </c>
      <c r="B83" s="26">
        <v>639</v>
      </c>
      <c r="C83" s="26">
        <v>13201</v>
      </c>
      <c r="D83" s="26">
        <v>11239</v>
      </c>
      <c r="E83" s="26">
        <v>13099</v>
      </c>
      <c r="F83" s="26">
        <v>15090</v>
      </c>
      <c r="G83" s="27"/>
      <c r="H83" s="7"/>
      <c r="I83" s="28">
        <f t="shared" si="1"/>
        <v>102</v>
      </c>
      <c r="J83" s="27">
        <f t="shared" si="1"/>
        <v>-3851</v>
      </c>
      <c r="K83" s="7"/>
      <c r="L83" s="124">
        <f t="shared" si="2"/>
        <v>-3.8142810651833434E-2</v>
      </c>
      <c r="M83" s="27">
        <f t="shared" ca="1" si="3"/>
        <v>3.3615311263004836E-6</v>
      </c>
      <c r="N83" s="44"/>
      <c r="O83" s="44"/>
      <c r="P83" s="7"/>
      <c r="Q83" s="28">
        <f t="shared" ca="1" si="4"/>
        <v>159.27324309448767</v>
      </c>
      <c r="R83" s="27">
        <f t="shared" ca="1" si="5"/>
        <v>-3862.9545630343155</v>
      </c>
      <c r="S83" s="7"/>
      <c r="T83" s="28">
        <f t="shared" ca="1" si="6"/>
        <v>-4.121241251076397E-2</v>
      </c>
      <c r="U83" s="27">
        <f t="shared" ca="1" si="7"/>
        <v>-1.000662235138476</v>
      </c>
      <c r="V83" s="7"/>
      <c r="W83" s="28">
        <f t="shared" ca="1" si="8"/>
        <v>-3.6309362772481396E-2</v>
      </c>
      <c r="X83" s="27">
        <f t="shared" ca="1" si="11"/>
        <v>354.35138732728547</v>
      </c>
      <c r="Y83" s="7"/>
      <c r="Z83" s="28">
        <f t="shared" si="12"/>
        <v>354.54599999999999</v>
      </c>
      <c r="AA83" s="27">
        <f t="shared" si="9"/>
        <v>6.1879950497758163</v>
      </c>
      <c r="AB83" s="7"/>
      <c r="AC83" s="28">
        <f t="shared" ca="1" si="0"/>
        <v>-0.19461267271452698</v>
      </c>
      <c r="AD83" s="27">
        <f t="shared" ca="1" si="10"/>
        <v>5.6932622606893801E-2</v>
      </c>
      <c r="AE83" s="7">
        <v>86</v>
      </c>
    </row>
    <row r="84" spans="1:31" s="26" customFormat="1" x14ac:dyDescent="0.25">
      <c r="A84" s="26">
        <v>64</v>
      </c>
      <c r="B84" s="26">
        <v>624</v>
      </c>
      <c r="C84" s="26">
        <v>13395</v>
      </c>
      <c r="D84" s="26">
        <v>11255</v>
      </c>
      <c r="E84" s="26">
        <v>12917</v>
      </c>
      <c r="F84" s="26">
        <v>15072</v>
      </c>
      <c r="G84" s="27"/>
      <c r="H84" s="7"/>
      <c r="I84" s="28">
        <f t="shared" si="1"/>
        <v>478</v>
      </c>
      <c r="J84" s="27">
        <f t="shared" si="1"/>
        <v>-3817</v>
      </c>
      <c r="K84" s="7"/>
      <c r="L84" s="124">
        <f t="shared" si="2"/>
        <v>-0.1355594731065706</v>
      </c>
      <c r="M84" s="27">
        <f t="shared" ca="1" si="3"/>
        <v>3.6660586578696714E-6</v>
      </c>
      <c r="N84" s="44"/>
      <c r="O84" s="44"/>
      <c r="P84" s="7"/>
      <c r="Q84" s="28">
        <f t="shared" ca="1" si="4"/>
        <v>535.27324309448773</v>
      </c>
      <c r="R84" s="27">
        <f t="shared" ca="1" si="5"/>
        <v>-3828.9545630343155</v>
      </c>
      <c r="S84" s="7"/>
      <c r="T84" s="28">
        <f t="shared" ca="1" si="6"/>
        <v>-0.138503500473696</v>
      </c>
      <c r="U84" s="27">
        <f t="shared" ca="1" si="7"/>
        <v>-0.99185485326547163</v>
      </c>
      <c r="V84" s="7"/>
      <c r="W84" s="28">
        <f t="shared" ca="1" si="8"/>
        <v>-0.13364477765875921</v>
      </c>
      <c r="X84" s="27">
        <f ca="1">IF(MOD(ATAN2(U84,W84)*180/PI()-$J$9+360,360)&lt;355,MOD(ATAN2(U84,W84)*180/PI()-$J$9+360,360)+360,MOD(ATAN2(U84,W84)*180/PI()-$J$9+360,360))</f>
        <v>359.94724749255209</v>
      </c>
      <c r="Y84" s="7"/>
      <c r="Z84" s="28">
        <f t="shared" si="12"/>
        <v>360.16199999999998</v>
      </c>
      <c r="AA84" s="27">
        <f t="shared" si="9"/>
        <v>6.2860127405678163</v>
      </c>
      <c r="AB84" s="7"/>
      <c r="AC84" s="28">
        <f t="shared" ref="AC84:AC147" ca="1" si="13">X84-Z84</f>
        <v>-0.21475250744788354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13350</v>
      </c>
      <c r="D85" s="26">
        <v>11214</v>
      </c>
      <c r="E85" s="26">
        <v>12865</v>
      </c>
      <c r="F85" s="26">
        <v>15015</v>
      </c>
      <c r="G85" s="27"/>
      <c r="H85" s="7"/>
      <c r="I85" s="28">
        <f t="shared" ref="I85:J148" si="14">C85-E85</f>
        <v>485</v>
      </c>
      <c r="J85" s="27">
        <f t="shared" si="14"/>
        <v>-3801</v>
      </c>
      <c r="K85" s="7"/>
      <c r="L85" s="124">
        <f>$O$3*SIN(2*PI()/$O$4*($Z85+$O$5))+$O$6</f>
        <v>-0.13605231889953368</v>
      </c>
      <c r="M85" s="27">
        <f t="shared" ref="M85:M148" ca="1" si="15">(W85-L85)^2</f>
        <v>3.3170597588810325E-7</v>
      </c>
      <c r="N85" s="44"/>
      <c r="O85" s="44"/>
      <c r="P85" s="7"/>
      <c r="Q85" s="28">
        <f t="shared" ref="Q85:Q148" ca="1" si="16">I85-$J$4</f>
        <v>542.27324309448773</v>
      </c>
      <c r="R85" s="27">
        <f t="shared" ref="R85:R148" ca="1" si="17">J85-$J$3</f>
        <v>-3812.9545630343155</v>
      </c>
      <c r="S85" s="7"/>
      <c r="T85" s="28">
        <f t="shared" ref="T85:T148" ca="1" si="18">Q85/$J$7</f>
        <v>-0.14031477072832504</v>
      </c>
      <c r="U85" s="27">
        <f t="shared" ref="U85:U148" ca="1" si="19">R85/$J$6</f>
        <v>-0.98771020297229306</v>
      </c>
      <c r="V85" s="7"/>
      <c r="W85" s="28">
        <f t="shared" ref="W85:W148" ca="1" si="20">(T85-U85*SIN(-$J$11*PI()/180))/(COS(-$J$11*PI()/180))</f>
        <v>-0.13547637968756066</v>
      </c>
      <c r="X85" s="27">
        <f ca="1">IF(MOD(ATAN2(U85,W85)*180/PI()-$J$9+360,360)&lt;355,MOD(ATAN2(U85,W85)*180/PI()-$J$9+360,360)+360,MOD(ATAN2(U85,W85)*180/PI()-$J$9+360,360))</f>
        <v>360.08337572886956</v>
      </c>
      <c r="Y85" s="7"/>
      <c r="Z85" s="28">
        <f t="shared" si="12"/>
        <v>360.16199999999998</v>
      </c>
      <c r="AA85" s="27">
        <f t="shared" ref="AA85:AA148" si="21">Z85*PI()/180</f>
        <v>6.2860127405678163</v>
      </c>
      <c r="AB85" s="7"/>
      <c r="AC85" s="28">
        <f t="shared" ca="1" si="13"/>
        <v>-7.8624271130422585E-2</v>
      </c>
      <c r="AD85" s="27"/>
      <c r="AE85" s="7"/>
    </row>
    <row r="86" spans="1:31" s="26" customFormat="1" x14ac:dyDescent="0.25">
      <c r="A86" s="26">
        <v>1</v>
      </c>
      <c r="B86" s="26">
        <v>-605</v>
      </c>
      <c r="C86" s="26">
        <v>13166</v>
      </c>
      <c r="D86" s="26">
        <v>11201</v>
      </c>
      <c r="E86" s="26">
        <v>13049</v>
      </c>
      <c r="F86" s="26">
        <v>15043</v>
      </c>
      <c r="G86" s="27"/>
      <c r="H86" s="7"/>
      <c r="I86" s="28">
        <f t="shared" si="14"/>
        <v>117</v>
      </c>
      <c r="J86" s="27">
        <f t="shared" si="14"/>
        <v>-3842</v>
      </c>
      <c r="K86" s="7"/>
      <c r="L86" s="124">
        <f t="shared" ref="L86:L149" si="22">$O$3*SIN(2*PI()/$O$4*($Z86+$O$5))+$O$6</f>
        <v>-4.1874488289697434E-2</v>
      </c>
      <c r="M86" s="27">
        <f t="shared" ca="1" si="15"/>
        <v>2.796791728114646E-6</v>
      </c>
      <c r="N86" s="44"/>
      <c r="O86" s="44"/>
      <c r="P86" s="7"/>
      <c r="Q86" s="28">
        <f t="shared" ca="1" si="16"/>
        <v>174.27324309448767</v>
      </c>
      <c r="R86" s="27">
        <f t="shared" ca="1" si="17"/>
        <v>-3853.9545630343155</v>
      </c>
      <c r="S86" s="7"/>
      <c r="T86" s="28">
        <f t="shared" ca="1" si="18"/>
        <v>-4.5093705913540512E-2</v>
      </c>
      <c r="U86" s="27">
        <f t="shared" ca="1" si="19"/>
        <v>-0.99833086934856308</v>
      </c>
      <c r="V86" s="7"/>
      <c r="W86" s="28">
        <f t="shared" ca="1" si="20"/>
        <v>-4.0202127165982031E-2</v>
      </c>
      <c r="X86" s="27">
        <f ca="1">MOD(ATAN2(U86,W86)*180/PI()-$J$9+360,360)</f>
        <v>354.57931994989235</v>
      </c>
      <c r="Y86" s="7"/>
      <c r="Z86" s="28">
        <f t="shared" ref="Z86:Z149" si="23">360/40000*B86+Z85</f>
        <v>354.71699999999998</v>
      </c>
      <c r="AA86" s="27">
        <f t="shared" si="21"/>
        <v>6.1909795627967252</v>
      </c>
      <c r="AB86" s="7"/>
      <c r="AC86" s="28">
        <f t="shared" ca="1" si="13"/>
        <v>-0.13768005010763318</v>
      </c>
      <c r="AD86" s="27"/>
      <c r="AE86" s="7"/>
    </row>
    <row r="87" spans="1:31" s="26" customFormat="1" x14ac:dyDescent="0.25">
      <c r="A87" s="26">
        <v>2</v>
      </c>
      <c r="B87" s="26">
        <v>-622</v>
      </c>
      <c r="C87" s="26">
        <v>12973</v>
      </c>
      <c r="D87" s="26">
        <v>11193</v>
      </c>
      <c r="E87" s="26">
        <v>13235</v>
      </c>
      <c r="F87" s="26">
        <v>15030</v>
      </c>
      <c r="G87" s="27"/>
      <c r="H87" s="7"/>
      <c r="I87" s="28">
        <f t="shared" si="14"/>
        <v>-262</v>
      </c>
      <c r="J87" s="27">
        <f t="shared" si="14"/>
        <v>-3837</v>
      </c>
      <c r="K87" s="7"/>
      <c r="L87" s="124">
        <f t="shared" si="22"/>
        <v>5.5330491344367155E-2</v>
      </c>
      <c r="M87" s="27">
        <f t="shared" ca="1" si="15"/>
        <v>6.3986671403314932E-6</v>
      </c>
      <c r="N87" s="44"/>
      <c r="O87" s="44"/>
      <c r="P87" s="7"/>
      <c r="Q87" s="28">
        <f t="shared" ca="1" si="16"/>
        <v>-204.72675690551233</v>
      </c>
      <c r="R87" s="27">
        <f t="shared" ca="1" si="17"/>
        <v>-3848.9545630343155</v>
      </c>
      <c r="S87" s="7"/>
      <c r="T87" s="28">
        <f t="shared" ca="1" si="18"/>
        <v>5.2973640729946807E-2</v>
      </c>
      <c r="U87" s="27">
        <f t="shared" ca="1" si="19"/>
        <v>-0.99703566613194483</v>
      </c>
      <c r="V87" s="7"/>
      <c r="W87" s="28">
        <f t="shared" ca="1" si="20"/>
        <v>5.7860050029262901E-2</v>
      </c>
      <c r="X87" s="27">
        <f ca="1">MOD(ATAN2(U87,W87)*180/PI()-$J$9+360,360)</f>
        <v>348.95203453586839</v>
      </c>
      <c r="Y87" s="7"/>
      <c r="Z87" s="28">
        <f t="shared" si="23"/>
        <v>349.11899999999997</v>
      </c>
      <c r="AA87" s="27">
        <f t="shared" si="21"/>
        <v>6.0932760312700829</v>
      </c>
      <c r="AB87" s="7"/>
      <c r="AC87" s="28">
        <f t="shared" ca="1" si="13"/>
        <v>-0.16696546413157876</v>
      </c>
      <c r="AD87" s="27"/>
      <c r="AE87" s="7"/>
    </row>
    <row r="88" spans="1:31" s="26" customFormat="1" x14ac:dyDescent="0.25">
      <c r="A88" s="26">
        <v>3</v>
      </c>
      <c r="B88" s="26">
        <v>-626</v>
      </c>
      <c r="C88" s="26">
        <v>12798</v>
      </c>
      <c r="D88" s="26">
        <v>11222</v>
      </c>
      <c r="E88" s="26">
        <v>13432</v>
      </c>
      <c r="F88" s="26">
        <v>15021</v>
      </c>
      <c r="G88" s="27"/>
      <c r="H88" s="7"/>
      <c r="I88" s="28">
        <f t="shared" si="14"/>
        <v>-634</v>
      </c>
      <c r="J88" s="27">
        <f t="shared" si="14"/>
        <v>-3799</v>
      </c>
      <c r="K88" s="7"/>
      <c r="L88" s="124">
        <f t="shared" si="22"/>
        <v>0.15262071662729806</v>
      </c>
      <c r="M88" s="27">
        <f t="shared" ca="1" si="15"/>
        <v>2.0976573683150621E-6</v>
      </c>
      <c r="N88" s="44"/>
      <c r="O88" s="44"/>
      <c r="P88" s="7"/>
      <c r="Q88" s="28">
        <f t="shared" ca="1" si="16"/>
        <v>-576.72675690551227</v>
      </c>
      <c r="R88" s="27">
        <f t="shared" ca="1" si="17"/>
        <v>-3810.9545630343155</v>
      </c>
      <c r="S88" s="7"/>
      <c r="T88" s="28">
        <f t="shared" ca="1" si="18"/>
        <v>0.14922971711880506</v>
      </c>
      <c r="U88" s="27">
        <f t="shared" ca="1" si="19"/>
        <v>-0.98719212168564574</v>
      </c>
      <c r="V88" s="7"/>
      <c r="W88" s="28">
        <f t="shared" ca="1" si="20"/>
        <v>0.15406904579165093</v>
      </c>
      <c r="X88" s="27">
        <f t="shared" ref="X88:X148" ca="1" si="24">MOD(ATAN2(U88,W88)*180/PI()-$J$9+360,360)</f>
        <v>343.40282608737186</v>
      </c>
      <c r="Y88" s="7"/>
      <c r="Z88" s="28">
        <f t="shared" si="23"/>
        <v>343.48499999999996</v>
      </c>
      <c r="AA88" s="27">
        <f t="shared" si="21"/>
        <v>5.9949441812127224</v>
      </c>
      <c r="AB88" s="7"/>
      <c r="AC88" s="28">
        <f t="shared" ca="1" si="13"/>
        <v>-8.2173912628093149E-2</v>
      </c>
      <c r="AD88" s="27"/>
      <c r="AE88" s="7"/>
    </row>
    <row r="89" spans="1:31" s="26" customFormat="1" x14ac:dyDescent="0.25">
      <c r="A89" s="26">
        <v>4</v>
      </c>
      <c r="B89" s="26">
        <v>-617</v>
      </c>
      <c r="C89" s="26">
        <v>12606</v>
      </c>
      <c r="D89" s="26">
        <v>11259</v>
      </c>
      <c r="E89" s="26">
        <v>13606</v>
      </c>
      <c r="F89" s="26">
        <v>14977</v>
      </c>
      <c r="G89" s="27"/>
      <c r="H89" s="7"/>
      <c r="I89" s="28">
        <f t="shared" si="14"/>
        <v>-1000</v>
      </c>
      <c r="J89" s="27">
        <f t="shared" si="14"/>
        <v>-3718</v>
      </c>
      <c r="K89" s="7"/>
      <c r="L89" s="124">
        <f t="shared" si="22"/>
        <v>0.24706870272803855</v>
      </c>
      <c r="M89" s="27">
        <f t="shared" ca="1" si="15"/>
        <v>2.5671077307727471E-6</v>
      </c>
      <c r="N89" s="44"/>
      <c r="O89" s="44"/>
      <c r="P89" s="7"/>
      <c r="Q89" s="28">
        <f t="shared" ca="1" si="16"/>
        <v>-942.72675690551227</v>
      </c>
      <c r="R89" s="27">
        <f t="shared" ca="1" si="17"/>
        <v>-3729.9545630343155</v>
      </c>
      <c r="S89" s="7"/>
      <c r="T89" s="28">
        <f t="shared" ca="1" si="18"/>
        <v>0.24393327614655272</v>
      </c>
      <c r="U89" s="27">
        <f t="shared" ca="1" si="19"/>
        <v>-0.96620982957642931</v>
      </c>
      <c r="V89" s="7"/>
      <c r="W89" s="28">
        <f t="shared" ca="1" si="20"/>
        <v>0.24867092235429855</v>
      </c>
      <c r="X89" s="27">
        <f t="shared" ca="1" si="24"/>
        <v>337.84046207108406</v>
      </c>
      <c r="Y89" s="7"/>
      <c r="Z89" s="28">
        <f t="shared" si="23"/>
        <v>337.93199999999996</v>
      </c>
      <c r="AA89" s="27">
        <f t="shared" si="21"/>
        <v>5.898026047849477</v>
      </c>
      <c r="AB89" s="7"/>
      <c r="AC89" s="28">
        <f t="shared" ca="1" si="13"/>
        <v>-9.1537928915897737E-2</v>
      </c>
      <c r="AD89" s="27"/>
      <c r="AE89" s="7"/>
    </row>
    <row r="90" spans="1:31" s="26" customFormat="1" x14ac:dyDescent="0.25">
      <c r="A90" s="26">
        <v>5</v>
      </c>
      <c r="B90" s="26">
        <v>-614</v>
      </c>
      <c r="C90" s="26">
        <v>12429</v>
      </c>
      <c r="D90" s="26">
        <v>11311</v>
      </c>
      <c r="E90" s="26">
        <v>13789</v>
      </c>
      <c r="F90" s="26">
        <v>14921</v>
      </c>
      <c r="G90" s="27"/>
      <c r="H90" s="7"/>
      <c r="I90" s="28">
        <f t="shared" si="14"/>
        <v>-1360</v>
      </c>
      <c r="J90" s="27">
        <f t="shared" si="14"/>
        <v>-3610</v>
      </c>
      <c r="K90" s="7"/>
      <c r="L90" s="124">
        <f t="shared" si="22"/>
        <v>0.33875183071074139</v>
      </c>
      <c r="M90" s="27">
        <f t="shared" ca="1" si="15"/>
        <v>8.609289235692429E-6</v>
      </c>
      <c r="N90" s="44"/>
      <c r="O90" s="44"/>
      <c r="P90" s="7"/>
      <c r="Q90" s="28">
        <f t="shared" ca="1" si="16"/>
        <v>-1302.7267569055123</v>
      </c>
      <c r="R90" s="27">
        <f t="shared" ca="1" si="17"/>
        <v>-3621.9545630343155</v>
      </c>
      <c r="S90" s="7"/>
      <c r="T90" s="28">
        <f t="shared" ca="1" si="18"/>
        <v>0.33708431781318976</v>
      </c>
      <c r="U90" s="27">
        <f t="shared" ca="1" si="19"/>
        <v>-0.93823344009747411</v>
      </c>
      <c r="V90" s="7"/>
      <c r="W90" s="28">
        <f t="shared" ca="1" si="20"/>
        <v>0.341685989744552</v>
      </c>
      <c r="X90" s="27">
        <f t="shared" ca="1" si="24"/>
        <v>332.26268320464715</v>
      </c>
      <c r="Y90" s="7"/>
      <c r="Z90" s="28">
        <f t="shared" si="23"/>
        <v>332.40599999999995</v>
      </c>
      <c r="AA90" s="27">
        <f t="shared" si="21"/>
        <v>5.8015791533842709</v>
      </c>
      <c r="AB90" s="7"/>
      <c r="AC90" s="28">
        <f t="shared" ca="1" si="13"/>
        <v>-0.14331679535280273</v>
      </c>
      <c r="AD90" s="27"/>
      <c r="AE90" s="7"/>
    </row>
    <row r="91" spans="1:31" s="26" customFormat="1" x14ac:dyDescent="0.25">
      <c r="A91" s="26">
        <v>6</v>
      </c>
      <c r="B91" s="26">
        <v>-625</v>
      </c>
      <c r="C91" s="26">
        <v>12260</v>
      </c>
      <c r="D91" s="26">
        <v>11387</v>
      </c>
      <c r="E91" s="26">
        <v>13954</v>
      </c>
      <c r="F91" s="26">
        <v>14843</v>
      </c>
      <c r="G91" s="27"/>
      <c r="H91" s="7"/>
      <c r="I91" s="28">
        <f t="shared" si="14"/>
        <v>-1694</v>
      </c>
      <c r="J91" s="27">
        <f t="shared" si="14"/>
        <v>-3456</v>
      </c>
      <c r="K91" s="7"/>
      <c r="L91" s="124">
        <f t="shared" si="22"/>
        <v>0.428833463382784</v>
      </c>
      <c r="M91" s="27">
        <f t="shared" ca="1" si="15"/>
        <v>8.4355698229636103E-7</v>
      </c>
      <c r="N91" s="44"/>
      <c r="O91" s="44"/>
      <c r="P91" s="7"/>
      <c r="Q91" s="28">
        <f t="shared" ca="1" si="16"/>
        <v>-1636.7267569055123</v>
      </c>
      <c r="R91" s="27">
        <f t="shared" ca="1" si="17"/>
        <v>-3467.9545630343155</v>
      </c>
      <c r="S91" s="7"/>
      <c r="T91" s="28">
        <f t="shared" ca="1" si="18"/>
        <v>0.42350778424834745</v>
      </c>
      <c r="U91" s="27">
        <f t="shared" ca="1" si="19"/>
        <v>-0.89834118102563043</v>
      </c>
      <c r="V91" s="7"/>
      <c r="W91" s="28">
        <f t="shared" ca="1" si="20"/>
        <v>0.42791500980077979</v>
      </c>
      <c r="X91" s="27">
        <f t="shared" ca="1" si="24"/>
        <v>326.80301745467932</v>
      </c>
      <c r="Y91" s="7"/>
      <c r="Z91" s="28">
        <f t="shared" si="23"/>
        <v>326.78099999999995</v>
      </c>
      <c r="AA91" s="27">
        <f t="shared" si="21"/>
        <v>5.7034043829595893</v>
      </c>
      <c r="AB91" s="7"/>
      <c r="AC91" s="28">
        <f t="shared" ca="1" si="13"/>
        <v>2.201745467937144E-2</v>
      </c>
      <c r="AD91" s="27"/>
      <c r="AE91" s="7"/>
    </row>
    <row r="92" spans="1:31" s="26" customFormat="1" x14ac:dyDescent="0.25">
      <c r="A92" s="26">
        <v>7</v>
      </c>
      <c r="B92" s="26">
        <v>-644</v>
      </c>
      <c r="C92" s="26">
        <v>12086</v>
      </c>
      <c r="D92" s="26">
        <v>11486</v>
      </c>
      <c r="E92" s="26">
        <v>14132</v>
      </c>
      <c r="F92" s="26">
        <v>14756</v>
      </c>
      <c r="G92" s="27"/>
      <c r="H92" s="7"/>
      <c r="I92" s="28">
        <f t="shared" si="14"/>
        <v>-2046</v>
      </c>
      <c r="J92" s="27">
        <f t="shared" si="14"/>
        <v>-3270</v>
      </c>
      <c r="K92" s="7"/>
      <c r="L92" s="124">
        <f t="shared" si="22"/>
        <v>0.5173190119915011</v>
      </c>
      <c r="M92" s="27">
        <f t="shared" ca="1" si="15"/>
        <v>2.0793807692129991E-6</v>
      </c>
      <c r="N92" s="44"/>
      <c r="O92" s="44"/>
      <c r="P92" s="7"/>
      <c r="Q92" s="28">
        <f t="shared" ca="1" si="16"/>
        <v>-1988.7267569055123</v>
      </c>
      <c r="R92" s="27">
        <f t="shared" ca="1" si="17"/>
        <v>-3281.9545630343155</v>
      </c>
      <c r="S92" s="7"/>
      <c r="T92" s="28">
        <f t="shared" ca="1" si="18"/>
        <v>0.51458880276683694</v>
      </c>
      <c r="U92" s="27">
        <f t="shared" ca="1" si="19"/>
        <v>-0.85015962136742973</v>
      </c>
      <c r="V92" s="7"/>
      <c r="W92" s="28">
        <f t="shared" ca="1" si="20"/>
        <v>0.51876101780605699</v>
      </c>
      <c r="X92" s="27">
        <f t="shared" ca="1" si="24"/>
        <v>320.88207417822377</v>
      </c>
      <c r="Y92" s="7"/>
      <c r="Z92" s="28">
        <f t="shared" si="23"/>
        <v>320.98499999999996</v>
      </c>
      <c r="AA92" s="27">
        <f t="shared" si="21"/>
        <v>5.6022450995139979</v>
      </c>
      <c r="AB92" s="7"/>
      <c r="AC92" s="28">
        <f t="shared" ca="1" si="13"/>
        <v>-0.10292582177618215</v>
      </c>
      <c r="AD92" s="27"/>
      <c r="AE92" s="7"/>
    </row>
    <row r="93" spans="1:31" s="26" customFormat="1" x14ac:dyDescent="0.25">
      <c r="A93" s="26">
        <v>8</v>
      </c>
      <c r="B93" s="26">
        <v>-632</v>
      </c>
      <c r="C93" s="26">
        <v>11930</v>
      </c>
      <c r="D93" s="26">
        <v>11591</v>
      </c>
      <c r="E93" s="26">
        <v>14292</v>
      </c>
      <c r="F93" s="26">
        <v>14652</v>
      </c>
      <c r="G93" s="27"/>
      <c r="H93" s="7"/>
      <c r="I93" s="28">
        <f t="shared" si="14"/>
        <v>-2362</v>
      </c>
      <c r="J93" s="27">
        <f t="shared" si="14"/>
        <v>-3061</v>
      </c>
      <c r="K93" s="7"/>
      <c r="L93" s="124">
        <f t="shared" si="22"/>
        <v>0.5990130497263747</v>
      </c>
      <c r="M93" s="27">
        <f t="shared" ca="1" si="15"/>
        <v>1.5614112226493194E-6</v>
      </c>
      <c r="N93" s="44"/>
      <c r="O93" s="44"/>
      <c r="P93" s="7"/>
      <c r="Q93" s="28">
        <f t="shared" ca="1" si="16"/>
        <v>-2304.7267569055125</v>
      </c>
      <c r="R93" s="27">
        <f t="shared" ca="1" si="17"/>
        <v>-3072.9545630343155</v>
      </c>
      <c r="S93" s="7"/>
      <c r="T93" s="28">
        <f t="shared" ca="1" si="18"/>
        <v>0.59635471711866284</v>
      </c>
      <c r="U93" s="27">
        <f t="shared" ca="1" si="19"/>
        <v>-0.7960201269127849</v>
      </c>
      <c r="V93" s="7"/>
      <c r="W93" s="28">
        <f t="shared" ca="1" si="20"/>
        <v>0.60026261413954007</v>
      </c>
      <c r="X93" s="27">
        <f t="shared" ca="1" si="24"/>
        <v>315.25409810325937</v>
      </c>
      <c r="Y93" s="7"/>
      <c r="Z93" s="28">
        <f t="shared" si="23"/>
        <v>315.29699999999997</v>
      </c>
      <c r="AA93" s="27">
        <f t="shared" si="21"/>
        <v>5.5029707716605607</v>
      </c>
      <c r="AB93" s="7"/>
      <c r="AC93" s="28">
        <f t="shared" ca="1" si="13"/>
        <v>-4.2901896740602297E-2</v>
      </c>
      <c r="AD93" s="27"/>
      <c r="AE93" s="7"/>
    </row>
    <row r="94" spans="1:31" s="26" customFormat="1" x14ac:dyDescent="0.25">
      <c r="A94" s="26">
        <v>9</v>
      </c>
      <c r="B94" s="26">
        <v>-633</v>
      </c>
      <c r="C94" s="26">
        <v>11783</v>
      </c>
      <c r="D94" s="26">
        <v>11712</v>
      </c>
      <c r="E94" s="26">
        <v>14430</v>
      </c>
      <c r="F94" s="26">
        <v>14523</v>
      </c>
      <c r="G94" s="27"/>
      <c r="H94" s="7"/>
      <c r="I94" s="28">
        <f t="shared" si="14"/>
        <v>-2647</v>
      </c>
      <c r="J94" s="27">
        <f t="shared" si="14"/>
        <v>-2811</v>
      </c>
      <c r="K94" s="7"/>
      <c r="L94" s="124">
        <f t="shared" si="22"/>
        <v>0.6749177064887204</v>
      </c>
      <c r="M94" s="27">
        <f t="shared" ca="1" si="15"/>
        <v>1.5054712511041199E-6</v>
      </c>
      <c r="N94" s="44"/>
      <c r="O94" s="44"/>
      <c r="P94" s="7"/>
      <c r="Q94" s="28">
        <f t="shared" ca="1" si="16"/>
        <v>-2589.7267569055125</v>
      </c>
      <c r="R94" s="27">
        <f t="shared" ca="1" si="17"/>
        <v>-2822.9545630343155</v>
      </c>
      <c r="S94" s="7"/>
      <c r="T94" s="28">
        <f t="shared" ca="1" si="18"/>
        <v>0.67009929177141714</v>
      </c>
      <c r="U94" s="27">
        <f t="shared" ca="1" si="19"/>
        <v>-0.73125996608186994</v>
      </c>
      <c r="V94" s="7"/>
      <c r="W94" s="28">
        <f t="shared" ca="1" si="20"/>
        <v>0.67369073002150348</v>
      </c>
      <c r="X94" s="27">
        <f t="shared" ca="1" si="24"/>
        <v>309.61974080399409</v>
      </c>
      <c r="Y94" s="7"/>
      <c r="Z94" s="28">
        <f t="shared" si="23"/>
        <v>309.59999999999997</v>
      </c>
      <c r="AA94" s="27">
        <f t="shared" si="21"/>
        <v>5.4035393641744438</v>
      </c>
      <c r="AB94" s="7"/>
      <c r="AC94" s="28">
        <f t="shared" ca="1" si="13"/>
        <v>1.9740803994125145E-2</v>
      </c>
      <c r="AD94" s="27"/>
      <c r="AE94" s="7"/>
    </row>
    <row r="95" spans="1:31" s="26" customFormat="1" x14ac:dyDescent="0.25">
      <c r="A95" s="26">
        <v>10</v>
      </c>
      <c r="B95" s="26">
        <v>-622</v>
      </c>
      <c r="C95" s="26">
        <v>11653</v>
      </c>
      <c r="D95" s="26">
        <v>11846</v>
      </c>
      <c r="E95" s="26">
        <v>14567</v>
      </c>
      <c r="F95" s="26">
        <v>14390</v>
      </c>
      <c r="G95" s="27"/>
      <c r="H95" s="7"/>
      <c r="I95" s="28">
        <f t="shared" si="14"/>
        <v>-2914</v>
      </c>
      <c r="J95" s="27">
        <f t="shared" si="14"/>
        <v>-2544</v>
      </c>
      <c r="K95" s="7"/>
      <c r="L95" s="124">
        <f t="shared" si="22"/>
        <v>0.74300742480197524</v>
      </c>
      <c r="M95" s="27">
        <f t="shared" ca="1" si="15"/>
        <v>3.2235857857592381E-7</v>
      </c>
      <c r="N95" s="44"/>
      <c r="O95" s="44"/>
      <c r="P95" s="7"/>
      <c r="Q95" s="28">
        <f t="shared" ca="1" si="16"/>
        <v>-2856.7267569055125</v>
      </c>
      <c r="R95" s="27">
        <f t="shared" ca="1" si="17"/>
        <v>-2555.9545630343155</v>
      </c>
      <c r="S95" s="7"/>
      <c r="T95" s="28">
        <f t="shared" ca="1" si="18"/>
        <v>0.7391863143408397</v>
      </c>
      <c r="U95" s="27">
        <f t="shared" ca="1" si="19"/>
        <v>-0.6620961143144527</v>
      </c>
      <c r="V95" s="7"/>
      <c r="W95" s="28">
        <f t="shared" ca="1" si="20"/>
        <v>0.74243965849566962</v>
      </c>
      <c r="X95" s="27">
        <f t="shared" ca="1" si="24"/>
        <v>303.99938464156321</v>
      </c>
      <c r="Y95" s="7"/>
      <c r="Z95" s="28">
        <f t="shared" si="23"/>
        <v>304.00199999999995</v>
      </c>
      <c r="AA95" s="27">
        <f t="shared" si="21"/>
        <v>5.3058358326478006</v>
      </c>
      <c r="AB95" s="7"/>
      <c r="AC95" s="28">
        <f t="shared" ca="1" si="13"/>
        <v>-2.615358436742099E-3</v>
      </c>
      <c r="AD95" s="27"/>
      <c r="AE95" s="7"/>
    </row>
    <row r="96" spans="1:31" s="26" customFormat="1" x14ac:dyDescent="0.25">
      <c r="A96" s="26">
        <v>11</v>
      </c>
      <c r="B96" s="26">
        <v>-635</v>
      </c>
      <c r="C96" s="26">
        <v>11525</v>
      </c>
      <c r="D96" s="26">
        <v>11986</v>
      </c>
      <c r="E96" s="26">
        <v>14676</v>
      </c>
      <c r="F96" s="26">
        <v>14232</v>
      </c>
      <c r="G96" s="27"/>
      <c r="H96" s="7"/>
      <c r="I96" s="28">
        <f t="shared" si="14"/>
        <v>-3151</v>
      </c>
      <c r="J96" s="27">
        <f t="shared" si="14"/>
        <v>-2246</v>
      </c>
      <c r="K96" s="7"/>
      <c r="L96" s="124">
        <f t="shared" si="22"/>
        <v>0.80519943563164953</v>
      </c>
      <c r="M96" s="27">
        <f t="shared" ca="1" si="15"/>
        <v>3.2865315232759463E-6</v>
      </c>
      <c r="N96" s="44"/>
      <c r="O96" s="44"/>
      <c r="P96" s="7"/>
      <c r="Q96" s="28">
        <f t="shared" ca="1" si="16"/>
        <v>-3093.7267569055125</v>
      </c>
      <c r="R96" s="27">
        <f t="shared" ca="1" si="17"/>
        <v>-2257.9545630343155</v>
      </c>
      <c r="S96" s="7"/>
      <c r="T96" s="28">
        <f t="shared" ca="1" si="18"/>
        <v>0.80051075010470907</v>
      </c>
      <c r="U96" s="27">
        <f t="shared" ca="1" si="19"/>
        <v>-0.58490200260400216</v>
      </c>
      <c r="V96" s="7"/>
      <c r="W96" s="28">
        <f t="shared" ca="1" si="20"/>
        <v>0.80338655628561573</v>
      </c>
      <c r="X96" s="27">
        <f t="shared" ca="1" si="24"/>
        <v>298.32962626591461</v>
      </c>
      <c r="Y96" s="7"/>
      <c r="Z96" s="28">
        <f t="shared" si="23"/>
        <v>298.28699999999998</v>
      </c>
      <c r="AA96" s="27">
        <f t="shared" si="21"/>
        <v>5.2060902658963251</v>
      </c>
      <c r="AB96" s="7"/>
      <c r="AC96" s="28">
        <f t="shared" ca="1" si="13"/>
        <v>4.2626265914634587E-2</v>
      </c>
      <c r="AD96" s="27"/>
      <c r="AE96" s="7"/>
    </row>
    <row r="97" spans="1:31" s="26" customFormat="1" x14ac:dyDescent="0.25">
      <c r="A97" s="26">
        <v>12</v>
      </c>
      <c r="B97" s="26">
        <v>-609</v>
      </c>
      <c r="C97" s="26">
        <v>11426</v>
      </c>
      <c r="D97" s="26">
        <v>12147</v>
      </c>
      <c r="E97" s="26">
        <v>14782</v>
      </c>
      <c r="F97" s="26">
        <v>14084</v>
      </c>
      <c r="G97" s="27"/>
      <c r="H97" s="7"/>
      <c r="I97" s="28">
        <f t="shared" si="14"/>
        <v>-3356</v>
      </c>
      <c r="J97" s="27">
        <f t="shared" si="14"/>
        <v>-1937</v>
      </c>
      <c r="K97" s="7"/>
      <c r="L97" s="124">
        <f t="shared" si="22"/>
        <v>0.8573272215338843</v>
      </c>
      <c r="M97" s="27">
        <f t="shared" ca="1" si="15"/>
        <v>1.6587446461957307E-6</v>
      </c>
      <c r="N97" s="44"/>
      <c r="O97" s="44"/>
      <c r="P97" s="7"/>
      <c r="Q97" s="28">
        <f t="shared" ca="1" si="16"/>
        <v>-3298.7267569055125</v>
      </c>
      <c r="R97" s="27">
        <f t="shared" ca="1" si="17"/>
        <v>-1948.9545630343157</v>
      </c>
      <c r="S97" s="7"/>
      <c r="T97" s="28">
        <f t="shared" ca="1" si="18"/>
        <v>0.85355509327598844</v>
      </c>
      <c r="U97" s="27">
        <f t="shared" ca="1" si="19"/>
        <v>-0.5048584438169913</v>
      </c>
      <c r="V97" s="7"/>
      <c r="W97" s="28">
        <f t="shared" ca="1" si="20"/>
        <v>0.85603929892510855</v>
      </c>
      <c r="X97" s="27">
        <f t="shared" ca="1" si="24"/>
        <v>292.80374117693771</v>
      </c>
      <c r="Y97" s="7"/>
      <c r="Z97" s="28">
        <f t="shared" si="23"/>
        <v>292.80599999999998</v>
      </c>
      <c r="AA97" s="27">
        <f t="shared" si="21"/>
        <v>5.1104287695945159</v>
      </c>
      <c r="AB97" s="7"/>
      <c r="AC97" s="28">
        <f t="shared" ca="1" si="13"/>
        <v>-2.2588230622773153E-3</v>
      </c>
      <c r="AD97" s="27"/>
      <c r="AE97" s="7"/>
    </row>
    <row r="98" spans="1:31" s="26" customFormat="1" x14ac:dyDescent="0.25">
      <c r="A98" s="26">
        <v>13</v>
      </c>
      <c r="B98" s="26">
        <v>-610</v>
      </c>
      <c r="C98" s="26">
        <v>11342</v>
      </c>
      <c r="D98" s="26">
        <v>12312</v>
      </c>
      <c r="E98" s="26">
        <v>14872</v>
      </c>
      <c r="F98" s="26">
        <v>13925</v>
      </c>
      <c r="G98" s="27"/>
      <c r="H98" s="7"/>
      <c r="I98" s="28">
        <f t="shared" si="14"/>
        <v>-3530</v>
      </c>
      <c r="J98" s="27">
        <f t="shared" si="14"/>
        <v>-1613</v>
      </c>
      <c r="K98" s="7"/>
      <c r="L98" s="124">
        <f t="shared" si="22"/>
        <v>0.9016761543939853</v>
      </c>
      <c r="M98" s="27">
        <f t="shared" ca="1" si="15"/>
        <v>1.049783615775749E-6</v>
      </c>
      <c r="N98" s="44"/>
      <c r="O98" s="44"/>
      <c r="P98" s="7"/>
      <c r="Q98" s="28">
        <f t="shared" ca="1" si="16"/>
        <v>-3472.7267569055125</v>
      </c>
      <c r="R98" s="27">
        <f t="shared" ca="1" si="17"/>
        <v>-1624.9545630343157</v>
      </c>
      <c r="S98" s="7"/>
      <c r="T98" s="28">
        <f t="shared" ca="1" si="18"/>
        <v>0.89857809674819633</v>
      </c>
      <c r="U98" s="27">
        <f t="shared" ca="1" si="19"/>
        <v>-0.42092927538012559</v>
      </c>
      <c r="V98" s="7"/>
      <c r="W98" s="28">
        <f t="shared" ca="1" si="20"/>
        <v>0.90065156490751974</v>
      </c>
      <c r="X98" s="27">
        <f t="shared" ca="1" si="24"/>
        <v>287.32284801338596</v>
      </c>
      <c r="Y98" s="7"/>
      <c r="Z98" s="28">
        <f t="shared" si="23"/>
        <v>287.31599999999997</v>
      </c>
      <c r="AA98" s="27">
        <f t="shared" si="21"/>
        <v>5.0146101936600269</v>
      </c>
      <c r="AB98" s="7"/>
      <c r="AC98" s="28">
        <f t="shared" ca="1" si="13"/>
        <v>6.8480133859907255E-3</v>
      </c>
      <c r="AD98" s="27"/>
      <c r="AE98" s="7"/>
    </row>
    <row r="99" spans="1:31" s="26" customFormat="1" x14ac:dyDescent="0.25">
      <c r="A99" s="26">
        <v>14</v>
      </c>
      <c r="B99" s="26">
        <v>-641</v>
      </c>
      <c r="C99" s="26">
        <v>11269</v>
      </c>
      <c r="D99" s="26">
        <v>12483</v>
      </c>
      <c r="E99" s="26">
        <v>14938</v>
      </c>
      <c r="F99" s="26">
        <v>13743</v>
      </c>
      <c r="G99" s="27"/>
      <c r="H99" s="7"/>
      <c r="I99" s="28">
        <f t="shared" si="14"/>
        <v>-3669</v>
      </c>
      <c r="J99" s="27">
        <f t="shared" si="14"/>
        <v>-1260</v>
      </c>
      <c r="K99" s="7"/>
      <c r="L99" s="124">
        <f t="shared" si="22"/>
        <v>0.93935327776365862</v>
      </c>
      <c r="M99" s="27">
        <f t="shared" ca="1" si="15"/>
        <v>1.0129698995321687E-5</v>
      </c>
      <c r="N99" s="44"/>
      <c r="O99" s="44"/>
      <c r="P99" s="7"/>
      <c r="Q99" s="28">
        <f t="shared" ca="1" si="16"/>
        <v>-3611.7267569055125</v>
      </c>
      <c r="R99" s="27">
        <f t="shared" ca="1" si="17"/>
        <v>-1271.9545630343157</v>
      </c>
      <c r="S99" s="7"/>
      <c r="T99" s="28">
        <f t="shared" ca="1" si="18"/>
        <v>0.93454474894725903</v>
      </c>
      <c r="U99" s="27">
        <f t="shared" ca="1" si="19"/>
        <v>-0.32948792828687368</v>
      </c>
      <c r="V99" s="7"/>
      <c r="W99" s="28">
        <f t="shared" ca="1" si="20"/>
        <v>0.93617055895808976</v>
      </c>
      <c r="X99" s="27">
        <f t="shared" ca="1" si="24"/>
        <v>281.66296911294307</v>
      </c>
      <c r="Y99" s="7"/>
      <c r="Z99" s="28">
        <f t="shared" si="23"/>
        <v>281.54699999999997</v>
      </c>
      <c r="AA99" s="27">
        <f t="shared" si="21"/>
        <v>4.9139221491124738</v>
      </c>
      <c r="AB99" s="7"/>
      <c r="AC99" s="28">
        <f t="shared" ca="1" si="13"/>
        <v>0.1159691129431053</v>
      </c>
      <c r="AD99" s="27"/>
      <c r="AE99" s="7"/>
    </row>
    <row r="100" spans="1:31" s="26" customFormat="1" x14ac:dyDescent="0.25">
      <c r="A100" s="26">
        <v>15</v>
      </c>
      <c r="B100" s="26">
        <v>-626</v>
      </c>
      <c r="C100" s="26">
        <v>11219</v>
      </c>
      <c r="D100" s="26">
        <v>12671</v>
      </c>
      <c r="E100" s="26">
        <v>15000</v>
      </c>
      <c r="F100" s="26">
        <v>13574</v>
      </c>
      <c r="G100" s="27"/>
      <c r="H100" s="7"/>
      <c r="I100" s="28">
        <f t="shared" si="14"/>
        <v>-3781</v>
      </c>
      <c r="J100" s="27">
        <f t="shared" si="14"/>
        <v>-903</v>
      </c>
      <c r="K100" s="7"/>
      <c r="L100" s="124">
        <f t="shared" si="22"/>
        <v>0.96696145544489864</v>
      </c>
      <c r="M100" s="27">
        <f t="shared" ca="1" si="15"/>
        <v>5.1229431133890216E-6</v>
      </c>
      <c r="N100" s="44"/>
      <c r="O100" s="44"/>
      <c r="P100" s="7"/>
      <c r="Q100" s="28">
        <f t="shared" ca="1" si="16"/>
        <v>-3723.7267569055125</v>
      </c>
      <c r="R100" s="27">
        <f t="shared" ca="1" si="17"/>
        <v>-914.95456303431558</v>
      </c>
      <c r="S100" s="7"/>
      <c r="T100" s="28">
        <f t="shared" ca="1" si="18"/>
        <v>0.96352507302132384</v>
      </c>
      <c r="U100" s="27">
        <f t="shared" ca="1" si="19"/>
        <v>-0.23701041862032712</v>
      </c>
      <c r="V100" s="7"/>
      <c r="W100" s="28">
        <f t="shared" ca="1" si="20"/>
        <v>0.9646980634962099</v>
      </c>
      <c r="X100" s="27">
        <f t="shared" ca="1" si="24"/>
        <v>276.07654273757794</v>
      </c>
      <c r="Y100" s="7"/>
      <c r="Z100" s="28">
        <f t="shared" si="23"/>
        <v>275.91299999999995</v>
      </c>
      <c r="AA100" s="27">
        <f t="shared" si="21"/>
        <v>4.8155902990551134</v>
      </c>
      <c r="AB100" s="7"/>
      <c r="AC100" s="28">
        <f t="shared" ca="1" si="13"/>
        <v>0.1635427375779841</v>
      </c>
      <c r="AD100" s="27"/>
      <c r="AE100" s="7"/>
    </row>
    <row r="101" spans="1:31" s="26" customFormat="1" x14ac:dyDescent="0.25">
      <c r="A101" s="26">
        <v>16</v>
      </c>
      <c r="B101" s="26">
        <v>-642</v>
      </c>
      <c r="C101" s="26">
        <v>11175</v>
      </c>
      <c r="D101" s="26">
        <v>12855</v>
      </c>
      <c r="E101" s="26">
        <v>15028</v>
      </c>
      <c r="F101" s="26">
        <v>13374</v>
      </c>
      <c r="G101" s="27"/>
      <c r="H101" s="7"/>
      <c r="I101" s="28">
        <f t="shared" si="14"/>
        <v>-3853</v>
      </c>
      <c r="J101" s="27">
        <f t="shared" si="14"/>
        <v>-519</v>
      </c>
      <c r="K101" s="7"/>
      <c r="L101" s="124">
        <f t="shared" si="22"/>
        <v>0.98556415806388631</v>
      </c>
      <c r="M101" s="27">
        <f t="shared" ca="1" si="15"/>
        <v>7.4152910869667094E-6</v>
      </c>
      <c r="N101" s="44"/>
      <c r="O101" s="44"/>
      <c r="P101" s="7"/>
      <c r="Q101" s="28">
        <f t="shared" ca="1" si="16"/>
        <v>-3795.7267569055125</v>
      </c>
      <c r="R101" s="27">
        <f t="shared" ca="1" si="17"/>
        <v>-530.95456303431558</v>
      </c>
      <c r="S101" s="7"/>
      <c r="T101" s="28">
        <f t="shared" ca="1" si="18"/>
        <v>0.98215528135465124</v>
      </c>
      <c r="U101" s="27">
        <f t="shared" ca="1" si="19"/>
        <v>-0.13753881158404177</v>
      </c>
      <c r="V101" s="7"/>
      <c r="W101" s="28">
        <f t="shared" ca="1" si="20"/>
        <v>0.98284105485486783</v>
      </c>
      <c r="X101" s="27">
        <f t="shared" ca="1" si="24"/>
        <v>270.23954323724206</v>
      </c>
      <c r="Y101" s="7"/>
      <c r="Z101" s="28">
        <f t="shared" si="23"/>
        <v>270.13499999999993</v>
      </c>
      <c r="AA101" s="27">
        <f t="shared" si="21"/>
        <v>4.7147451748748814</v>
      </c>
      <c r="AB101" s="7"/>
      <c r="AC101" s="28">
        <f t="shared" ca="1" si="13"/>
        <v>0.104543237242126</v>
      </c>
      <c r="AD101" s="27"/>
      <c r="AE101" s="7"/>
    </row>
    <row r="102" spans="1:31" s="26" customFormat="1" x14ac:dyDescent="0.25">
      <c r="A102" s="26">
        <v>17</v>
      </c>
      <c r="B102" s="26">
        <v>-629</v>
      </c>
      <c r="C102" s="26">
        <v>11156</v>
      </c>
      <c r="D102" s="26">
        <v>13043</v>
      </c>
      <c r="E102" s="26">
        <v>15047</v>
      </c>
      <c r="F102" s="26">
        <v>13186</v>
      </c>
      <c r="G102" s="27"/>
      <c r="H102" s="7"/>
      <c r="I102" s="28">
        <f t="shared" si="14"/>
        <v>-3891</v>
      </c>
      <c r="J102" s="27">
        <f t="shared" si="14"/>
        <v>-143</v>
      </c>
      <c r="K102" s="7"/>
      <c r="L102" s="124">
        <f t="shared" si="22"/>
        <v>0.99407271706608069</v>
      </c>
      <c r="M102" s="27">
        <f t="shared" ca="1" si="15"/>
        <v>3.5202009103370174E-6</v>
      </c>
      <c r="N102" s="44"/>
      <c r="O102" s="44"/>
      <c r="P102" s="7"/>
      <c r="Q102" s="28">
        <f t="shared" ca="1" si="16"/>
        <v>-3833.7267569055125</v>
      </c>
      <c r="R102" s="27">
        <f t="shared" ca="1" si="17"/>
        <v>-154.95456303431564</v>
      </c>
      <c r="S102" s="7"/>
      <c r="T102" s="28">
        <f t="shared" ca="1" si="18"/>
        <v>0.99198789130835185</v>
      </c>
      <c r="U102" s="27">
        <f t="shared" ca="1" si="19"/>
        <v>-4.0139529694345713E-2</v>
      </c>
      <c r="V102" s="7"/>
      <c r="W102" s="28">
        <f t="shared" ca="1" si="20"/>
        <v>0.99219649722013059</v>
      </c>
      <c r="X102" s="27">
        <f t="shared" ca="1" si="24"/>
        <v>264.58995277722772</v>
      </c>
      <c r="Y102" s="7"/>
      <c r="Z102" s="28">
        <f t="shared" si="23"/>
        <v>264.47399999999993</v>
      </c>
      <c r="AA102" s="27">
        <f t="shared" si="21"/>
        <v>4.6159420859194817</v>
      </c>
      <c r="AB102" s="7"/>
      <c r="AC102" s="28">
        <f t="shared" ca="1" si="13"/>
        <v>0.11595277722778974</v>
      </c>
      <c r="AD102" s="27"/>
      <c r="AE102" s="7"/>
    </row>
    <row r="103" spans="1:31" s="26" customFormat="1" x14ac:dyDescent="0.25">
      <c r="A103" s="26">
        <v>18</v>
      </c>
      <c r="B103" s="26">
        <v>-632</v>
      </c>
      <c r="C103" s="26">
        <v>11164</v>
      </c>
      <c r="D103" s="26">
        <v>13234</v>
      </c>
      <c r="E103" s="26">
        <v>15052</v>
      </c>
      <c r="F103" s="26">
        <v>13002</v>
      </c>
      <c r="G103" s="27"/>
      <c r="H103" s="7"/>
      <c r="I103" s="28">
        <f t="shared" si="14"/>
        <v>-3888</v>
      </c>
      <c r="J103" s="27">
        <f t="shared" si="14"/>
        <v>232</v>
      </c>
      <c r="K103" s="7"/>
      <c r="L103" s="124">
        <f t="shared" si="22"/>
        <v>0.99285019348078096</v>
      </c>
      <c r="M103" s="27">
        <f t="shared" ca="1" si="15"/>
        <v>3.6327617700737649E-6</v>
      </c>
      <c r="N103" s="44"/>
      <c r="O103" s="44"/>
      <c r="P103" s="7"/>
      <c r="Q103" s="28">
        <f t="shared" ca="1" si="16"/>
        <v>-3830.7267569055125</v>
      </c>
      <c r="R103" s="27">
        <f t="shared" ca="1" si="17"/>
        <v>220.04543696568436</v>
      </c>
      <c r="S103" s="7"/>
      <c r="T103" s="28">
        <f t="shared" ca="1" si="18"/>
        <v>0.99121163262779655</v>
      </c>
      <c r="U103" s="27">
        <f t="shared" ca="1" si="19"/>
        <v>5.7000711552026698E-2</v>
      </c>
      <c r="V103" s="7"/>
      <c r="W103" s="28">
        <f t="shared" ca="1" si="20"/>
        <v>0.99094421295357882</v>
      </c>
      <c r="X103" s="27">
        <f t="shared" ca="1" si="24"/>
        <v>258.98118451341452</v>
      </c>
      <c r="Y103" s="7"/>
      <c r="Z103" s="28">
        <f t="shared" si="23"/>
        <v>258.78599999999994</v>
      </c>
      <c r="AA103" s="27">
        <f t="shared" si="21"/>
        <v>4.5166677580660446</v>
      </c>
      <c r="AB103" s="7"/>
      <c r="AC103" s="28">
        <f t="shared" ca="1" si="13"/>
        <v>0.19518451341457421</v>
      </c>
      <c r="AD103" s="27"/>
      <c r="AE103" s="7"/>
    </row>
    <row r="104" spans="1:31" s="26" customFormat="1" x14ac:dyDescent="0.25">
      <c r="A104" s="26">
        <v>19</v>
      </c>
      <c r="B104" s="26">
        <v>-619</v>
      </c>
      <c r="C104" s="26">
        <v>11176</v>
      </c>
      <c r="D104" s="26">
        <v>13421</v>
      </c>
      <c r="E104" s="26">
        <v>15026</v>
      </c>
      <c r="F104" s="26">
        <v>12810</v>
      </c>
      <c r="G104" s="27"/>
      <c r="H104" s="7"/>
      <c r="I104" s="28">
        <f t="shared" si="14"/>
        <v>-3850</v>
      </c>
      <c r="J104" s="27">
        <f t="shared" si="14"/>
        <v>611</v>
      </c>
      <c r="K104" s="7"/>
      <c r="L104" s="124">
        <f t="shared" si="22"/>
        <v>0.98216925496904905</v>
      </c>
      <c r="M104" s="27">
        <f t="shared" ca="1" si="15"/>
        <v>2.3681017830543169E-6</v>
      </c>
      <c r="N104" s="44"/>
      <c r="O104" s="44"/>
      <c r="P104" s="7"/>
      <c r="Q104" s="28">
        <f t="shared" ca="1" si="16"/>
        <v>-3792.7267569055125</v>
      </c>
      <c r="R104" s="27">
        <f t="shared" ca="1" si="17"/>
        <v>599.04543696568442</v>
      </c>
      <c r="S104" s="7"/>
      <c r="T104" s="28">
        <f t="shared" ca="1" si="18"/>
        <v>0.98137902267409594</v>
      </c>
      <c r="U104" s="27">
        <f t="shared" ca="1" si="19"/>
        <v>0.15517711537169376</v>
      </c>
      <c r="V104" s="7"/>
      <c r="W104" s="28">
        <f t="shared" ca="1" si="20"/>
        <v>0.98063039117291428</v>
      </c>
      <c r="X104" s="27">
        <f t="shared" ca="1" si="24"/>
        <v>253.28125279526478</v>
      </c>
      <c r="Y104" s="7"/>
      <c r="Z104" s="28">
        <f t="shared" si="23"/>
        <v>253.21499999999995</v>
      </c>
      <c r="AA104" s="27">
        <f t="shared" si="21"/>
        <v>4.4194354654374406</v>
      </c>
      <c r="AB104" s="7"/>
      <c r="AC104" s="28">
        <f t="shared" ca="1" si="13"/>
        <v>6.6252795264830411E-2</v>
      </c>
      <c r="AD104" s="27"/>
      <c r="AE104" s="7"/>
    </row>
    <row r="105" spans="1:31" s="26" customFormat="1" x14ac:dyDescent="0.25">
      <c r="A105" s="26">
        <v>20</v>
      </c>
      <c r="B105" s="26">
        <v>-606</v>
      </c>
      <c r="C105" s="26">
        <v>11220</v>
      </c>
      <c r="D105" s="26">
        <v>13598</v>
      </c>
      <c r="E105" s="26">
        <v>14999</v>
      </c>
      <c r="F105" s="26">
        <v>12643</v>
      </c>
      <c r="G105" s="27"/>
      <c r="H105" s="7"/>
      <c r="I105" s="28">
        <f t="shared" si="14"/>
        <v>-3779</v>
      </c>
      <c r="J105" s="27">
        <f t="shared" si="14"/>
        <v>955</v>
      </c>
      <c r="K105" s="7"/>
      <c r="L105" s="124">
        <f t="shared" si="22"/>
        <v>0.96271805565851098</v>
      </c>
      <c r="M105" s="27">
        <f t="shared" ca="1" si="15"/>
        <v>8.0282691027342262E-7</v>
      </c>
      <c r="N105" s="44"/>
      <c r="O105" s="44"/>
      <c r="P105" s="7"/>
      <c r="Q105" s="28">
        <f t="shared" ca="1" si="16"/>
        <v>-3721.7267569055125</v>
      </c>
      <c r="R105" s="27">
        <f t="shared" ca="1" si="17"/>
        <v>943.04543696568442</v>
      </c>
      <c r="S105" s="7"/>
      <c r="T105" s="28">
        <f t="shared" ca="1" si="18"/>
        <v>0.96300756723428693</v>
      </c>
      <c r="U105" s="27">
        <f t="shared" ca="1" si="19"/>
        <v>0.24428709667503273</v>
      </c>
      <c r="V105" s="7"/>
      <c r="W105" s="28">
        <f t="shared" ca="1" si="20"/>
        <v>0.96182204957020945</v>
      </c>
      <c r="X105" s="27">
        <f t="shared" ca="1" si="24"/>
        <v>248.02243997098321</v>
      </c>
      <c r="Y105" s="7"/>
      <c r="Z105" s="28">
        <f t="shared" si="23"/>
        <v>247.76099999999994</v>
      </c>
      <c r="AA105" s="27">
        <f t="shared" si="21"/>
        <v>4.3242452080336697</v>
      </c>
      <c r="AB105" s="7"/>
      <c r="AC105" s="28">
        <f t="shared" ca="1" si="13"/>
        <v>0.26143997098327532</v>
      </c>
      <c r="AD105" s="27"/>
      <c r="AE105" s="7"/>
    </row>
    <row r="106" spans="1:31" s="26" customFormat="1" x14ac:dyDescent="0.25">
      <c r="A106" s="26">
        <v>21</v>
      </c>
      <c r="B106" s="26">
        <v>-614</v>
      </c>
      <c r="C106" s="26">
        <v>11263</v>
      </c>
      <c r="D106" s="26">
        <v>13766</v>
      </c>
      <c r="E106" s="26">
        <v>14930</v>
      </c>
      <c r="F106" s="26">
        <v>12453</v>
      </c>
      <c r="G106" s="27"/>
      <c r="H106" s="7"/>
      <c r="I106" s="28">
        <f t="shared" si="14"/>
        <v>-3667</v>
      </c>
      <c r="J106" s="27">
        <f t="shared" si="14"/>
        <v>1313</v>
      </c>
      <c r="K106" s="7"/>
      <c r="L106" s="124">
        <f t="shared" si="22"/>
        <v>0.93411549039232777</v>
      </c>
      <c r="M106" s="27">
        <f t="shared" ca="1" si="15"/>
        <v>2.9878840905192832E-6</v>
      </c>
      <c r="N106" s="44"/>
      <c r="O106" s="44"/>
      <c r="P106" s="7"/>
      <c r="Q106" s="28">
        <f t="shared" ca="1" si="16"/>
        <v>-3609.7267569055125</v>
      </c>
      <c r="R106" s="27">
        <f t="shared" ca="1" si="17"/>
        <v>1301.0454369656843</v>
      </c>
      <c r="S106" s="7"/>
      <c r="T106" s="28">
        <f t="shared" ca="1" si="18"/>
        <v>0.93402724316022212</v>
      </c>
      <c r="U106" s="27">
        <f t="shared" ca="1" si="19"/>
        <v>0.33702364698490289</v>
      </c>
      <c r="V106" s="7"/>
      <c r="W106" s="28">
        <f t="shared" ca="1" si="20"/>
        <v>0.93238694068505312</v>
      </c>
      <c r="X106" s="27">
        <f t="shared" ca="1" si="24"/>
        <v>242.40023981167542</v>
      </c>
      <c r="Y106" s="7"/>
      <c r="Z106" s="28">
        <f t="shared" si="23"/>
        <v>242.23499999999993</v>
      </c>
      <c r="AA106" s="27">
        <f t="shared" si="21"/>
        <v>4.2277983135684627</v>
      </c>
      <c r="AB106" s="7"/>
      <c r="AC106" s="28">
        <f t="shared" ca="1" si="13"/>
        <v>0.16523981167549096</v>
      </c>
      <c r="AD106" s="27"/>
      <c r="AE106" s="7"/>
    </row>
    <row r="107" spans="1:31" s="26" customFormat="1" x14ac:dyDescent="0.25">
      <c r="A107" s="26">
        <v>22</v>
      </c>
      <c r="B107" s="26">
        <v>-628</v>
      </c>
      <c r="C107" s="26">
        <v>11337</v>
      </c>
      <c r="D107" s="26">
        <v>13944</v>
      </c>
      <c r="E107" s="26">
        <v>14864</v>
      </c>
      <c r="F107" s="26">
        <v>12284</v>
      </c>
      <c r="G107" s="27"/>
      <c r="H107" s="7"/>
      <c r="I107" s="28">
        <f t="shared" si="14"/>
        <v>-3527</v>
      </c>
      <c r="J107" s="27">
        <f t="shared" si="14"/>
        <v>1660</v>
      </c>
      <c r="K107" s="7"/>
      <c r="L107" s="124">
        <f t="shared" si="22"/>
        <v>0.89587600234859455</v>
      </c>
      <c r="M107" s="27">
        <f t="shared" ca="1" si="15"/>
        <v>2.4141518255847732E-8</v>
      </c>
      <c r="N107" s="44"/>
      <c r="O107" s="44"/>
      <c r="P107" s="7"/>
      <c r="Q107" s="28">
        <f t="shared" ca="1" si="16"/>
        <v>-3469.7267569055125</v>
      </c>
      <c r="R107" s="27">
        <f t="shared" ca="1" si="17"/>
        <v>1648.0454369656843</v>
      </c>
      <c r="S107" s="7"/>
      <c r="T107" s="28">
        <f t="shared" ca="1" si="18"/>
        <v>0.89780183806764102</v>
      </c>
      <c r="U107" s="27">
        <f t="shared" ca="1" si="19"/>
        <v>0.42691075021821284</v>
      </c>
      <c r="V107" s="7"/>
      <c r="W107" s="28">
        <f t="shared" ca="1" si="20"/>
        <v>0.89572062693787635</v>
      </c>
      <c r="X107" s="27">
        <f t="shared" ca="1" si="24"/>
        <v>236.79029684788384</v>
      </c>
      <c r="Y107" s="7"/>
      <c r="Z107" s="28">
        <f t="shared" si="23"/>
        <v>236.58299999999994</v>
      </c>
      <c r="AA107" s="27">
        <f t="shared" si="21"/>
        <v>4.1291523042457436</v>
      </c>
      <c r="AB107" s="7"/>
      <c r="AC107" s="28">
        <f t="shared" ca="1" si="13"/>
        <v>0.20729684788389591</v>
      </c>
      <c r="AD107" s="27"/>
      <c r="AE107" s="7"/>
    </row>
    <row r="108" spans="1:31" s="26" customFormat="1" x14ac:dyDescent="0.25">
      <c r="A108" s="26">
        <v>23</v>
      </c>
      <c r="B108" s="26">
        <v>-640</v>
      </c>
      <c r="C108" s="26">
        <v>11432</v>
      </c>
      <c r="D108" s="26">
        <v>14111</v>
      </c>
      <c r="E108" s="26">
        <v>14776</v>
      </c>
      <c r="F108" s="26">
        <v>12117</v>
      </c>
      <c r="G108" s="27"/>
      <c r="H108" s="7"/>
      <c r="I108" s="28">
        <f t="shared" si="14"/>
        <v>-3344</v>
      </c>
      <c r="J108" s="27">
        <f t="shared" si="14"/>
        <v>1994</v>
      </c>
      <c r="K108" s="7"/>
      <c r="L108" s="124">
        <f t="shared" si="22"/>
        <v>0.84794079429391611</v>
      </c>
      <c r="M108" s="27">
        <f t="shared" ca="1" si="15"/>
        <v>1.2339658898431184E-11</v>
      </c>
      <c r="N108" s="44"/>
      <c r="O108" s="44"/>
      <c r="P108" s="7"/>
      <c r="Q108" s="28">
        <f t="shared" ca="1" si="16"/>
        <v>-3286.7267569055125</v>
      </c>
      <c r="R108" s="27">
        <f t="shared" ca="1" si="17"/>
        <v>1982.0454369656843</v>
      </c>
      <c r="S108" s="7"/>
      <c r="T108" s="28">
        <f t="shared" ca="1" si="18"/>
        <v>0.85045005855376721</v>
      </c>
      <c r="U108" s="27">
        <f t="shared" ca="1" si="19"/>
        <v>0.51343032508831521</v>
      </c>
      <c r="V108" s="7"/>
      <c r="W108" s="28">
        <f t="shared" ca="1" si="20"/>
        <v>0.84794430707897905</v>
      </c>
      <c r="X108" s="27">
        <f t="shared" ca="1" si="24"/>
        <v>231.07839496413249</v>
      </c>
      <c r="Y108" s="7"/>
      <c r="Z108" s="28">
        <f t="shared" si="23"/>
        <v>230.82299999999995</v>
      </c>
      <c r="AA108" s="27">
        <f t="shared" si="21"/>
        <v>4.0286213393308703</v>
      </c>
      <c r="AB108" s="7"/>
      <c r="AC108" s="28">
        <f t="shared" ca="1" si="13"/>
        <v>0.2553949641325346</v>
      </c>
      <c r="AD108" s="27"/>
      <c r="AE108" s="7"/>
    </row>
    <row r="109" spans="1:31" s="26" customFormat="1" x14ac:dyDescent="0.25">
      <c r="A109" s="26">
        <v>24</v>
      </c>
      <c r="B109" s="26">
        <v>-637</v>
      </c>
      <c r="C109" s="26">
        <v>11542</v>
      </c>
      <c r="D109" s="26">
        <v>14278</v>
      </c>
      <c r="E109" s="26">
        <v>14674</v>
      </c>
      <c r="F109" s="26">
        <v>11961</v>
      </c>
      <c r="G109" s="27"/>
      <c r="H109" s="7"/>
      <c r="I109" s="28">
        <f t="shared" si="14"/>
        <v>-3132</v>
      </c>
      <c r="J109" s="27">
        <f t="shared" si="14"/>
        <v>2317</v>
      </c>
      <c r="K109" s="7"/>
      <c r="L109" s="124">
        <f t="shared" si="22"/>
        <v>0.79172119496217996</v>
      </c>
      <c r="M109" s="27">
        <f t="shared" ca="1" si="15"/>
        <v>9.1552631974646974E-7</v>
      </c>
      <c r="N109" s="44"/>
      <c r="O109" s="44"/>
      <c r="P109" s="7"/>
      <c r="Q109" s="28">
        <f t="shared" ca="1" si="16"/>
        <v>-3074.7267569055125</v>
      </c>
      <c r="R109" s="27">
        <f t="shared" ca="1" si="17"/>
        <v>2305.0454369656845</v>
      </c>
      <c r="S109" s="7"/>
      <c r="T109" s="28">
        <f t="shared" ca="1" si="18"/>
        <v>0.79559444512785871</v>
      </c>
      <c r="U109" s="27">
        <f t="shared" ca="1" si="19"/>
        <v>0.59710045288185731</v>
      </c>
      <c r="V109" s="7"/>
      <c r="W109" s="28">
        <f t="shared" ca="1" si="20"/>
        <v>0.79267802635785345</v>
      </c>
      <c r="X109" s="27">
        <f t="shared" ca="1" si="24"/>
        <v>225.28369012225892</v>
      </c>
      <c r="Y109" s="7"/>
      <c r="Z109" s="28">
        <f t="shared" si="23"/>
        <v>225.08999999999995</v>
      </c>
      <c r="AA109" s="27">
        <f t="shared" si="21"/>
        <v>3.9285616133140353</v>
      </c>
      <c r="AB109" s="7"/>
      <c r="AC109" s="28">
        <f t="shared" ca="1" si="13"/>
        <v>0.19369012225897109</v>
      </c>
      <c r="AD109" s="27"/>
      <c r="AE109" s="7"/>
    </row>
    <row r="110" spans="1:31" s="26" customFormat="1" x14ac:dyDescent="0.25">
      <c r="A110" s="26">
        <v>25</v>
      </c>
      <c r="B110" s="26">
        <v>-618</v>
      </c>
      <c r="C110" s="26">
        <v>11657</v>
      </c>
      <c r="D110" s="26">
        <v>14422</v>
      </c>
      <c r="E110" s="26">
        <v>14554</v>
      </c>
      <c r="F110" s="26">
        <v>11815</v>
      </c>
      <c r="G110" s="27"/>
      <c r="H110" s="7"/>
      <c r="I110" s="28">
        <f t="shared" si="14"/>
        <v>-2897</v>
      </c>
      <c r="J110" s="27">
        <f t="shared" si="14"/>
        <v>2607</v>
      </c>
      <c r="K110" s="7"/>
      <c r="L110" s="124">
        <f t="shared" si="22"/>
        <v>0.72959777957930172</v>
      </c>
      <c r="M110" s="27">
        <f t="shared" ca="1" si="15"/>
        <v>3.626996397789946E-6</v>
      </c>
      <c r="N110" s="44"/>
      <c r="O110" s="44"/>
      <c r="P110" s="7"/>
      <c r="Q110" s="28">
        <f t="shared" ca="1" si="16"/>
        <v>-2839.7267569055125</v>
      </c>
      <c r="R110" s="27">
        <f t="shared" ca="1" si="17"/>
        <v>2595.0454369656845</v>
      </c>
      <c r="S110" s="7"/>
      <c r="T110" s="28">
        <f t="shared" ca="1" si="18"/>
        <v>0.73478751515102625</v>
      </c>
      <c r="U110" s="27">
        <f t="shared" ca="1" si="19"/>
        <v>0.67222223944571868</v>
      </c>
      <c r="V110" s="7"/>
      <c r="W110" s="28">
        <f t="shared" ca="1" si="20"/>
        <v>0.7315022470633481</v>
      </c>
      <c r="X110" s="27">
        <f t="shared" ca="1" si="24"/>
        <v>219.69149596356465</v>
      </c>
      <c r="Y110" s="7"/>
      <c r="Z110" s="28">
        <f t="shared" si="23"/>
        <v>219.52799999999993</v>
      </c>
      <c r="AA110" s="27">
        <f t="shared" si="21"/>
        <v>3.8314864003181102</v>
      </c>
      <c r="AB110" s="7"/>
      <c r="AC110" s="28">
        <f t="shared" ca="1" si="13"/>
        <v>0.16349596356471352</v>
      </c>
      <c r="AD110" s="27"/>
      <c r="AE110" s="7"/>
    </row>
    <row r="111" spans="1:31" s="26" customFormat="1" x14ac:dyDescent="0.25">
      <c r="A111" s="26">
        <v>26</v>
      </c>
      <c r="B111" s="26">
        <v>-628</v>
      </c>
      <c r="C111" s="26">
        <v>11794</v>
      </c>
      <c r="D111" s="26">
        <v>14556</v>
      </c>
      <c r="E111" s="26">
        <v>14419</v>
      </c>
      <c r="F111" s="26">
        <v>11681</v>
      </c>
      <c r="G111" s="27"/>
      <c r="H111" s="7"/>
      <c r="I111" s="28">
        <f t="shared" si="14"/>
        <v>-2625</v>
      </c>
      <c r="J111" s="27">
        <f t="shared" si="14"/>
        <v>2875</v>
      </c>
      <c r="K111" s="7"/>
      <c r="L111" s="124">
        <f t="shared" si="22"/>
        <v>0.65942940223956681</v>
      </c>
      <c r="M111" s="27">
        <f t="shared" ca="1" si="15"/>
        <v>1.8252545248104391E-6</v>
      </c>
      <c r="N111" s="44"/>
      <c r="O111" s="44"/>
      <c r="P111" s="7"/>
      <c r="Q111" s="28">
        <f t="shared" ca="1" si="16"/>
        <v>-2567.7267569055125</v>
      </c>
      <c r="R111" s="27">
        <f t="shared" ca="1" si="17"/>
        <v>2863.0454369656845</v>
      </c>
      <c r="S111" s="7"/>
      <c r="T111" s="28">
        <f t="shared" ca="1" si="18"/>
        <v>0.66440672811401158</v>
      </c>
      <c r="U111" s="27">
        <f t="shared" ca="1" si="19"/>
        <v>0.74164513185645953</v>
      </c>
      <c r="V111" s="7"/>
      <c r="W111" s="28">
        <f t="shared" ca="1" si="20"/>
        <v>0.66078042204875187</v>
      </c>
      <c r="X111" s="27">
        <f t="shared" ca="1" si="24"/>
        <v>213.97324714255615</v>
      </c>
      <c r="Y111" s="7"/>
      <c r="Z111" s="28">
        <f t="shared" si="23"/>
        <v>213.87599999999995</v>
      </c>
      <c r="AA111" s="27">
        <f t="shared" si="21"/>
        <v>3.7328403909953916</v>
      </c>
      <c r="AB111" s="7"/>
      <c r="AC111" s="28">
        <f t="shared" ca="1" si="13"/>
        <v>9.7247142556199151E-2</v>
      </c>
      <c r="AD111" s="27"/>
      <c r="AE111" s="7"/>
    </row>
    <row r="112" spans="1:31" s="26" customFormat="1" x14ac:dyDescent="0.25">
      <c r="A112" s="26">
        <v>27</v>
      </c>
      <c r="B112" s="26">
        <v>-632</v>
      </c>
      <c r="C112" s="26">
        <v>11939</v>
      </c>
      <c r="D112" s="26">
        <v>14675</v>
      </c>
      <c r="E112" s="26">
        <v>14266</v>
      </c>
      <c r="F112" s="26">
        <v>11556</v>
      </c>
      <c r="G112" s="27"/>
      <c r="H112" s="7"/>
      <c r="I112" s="28">
        <f t="shared" si="14"/>
        <v>-2327</v>
      </c>
      <c r="J112" s="27">
        <f t="shared" si="14"/>
        <v>3119</v>
      </c>
      <c r="K112" s="7"/>
      <c r="L112" s="124">
        <f t="shared" si="22"/>
        <v>0.58233694997410845</v>
      </c>
      <c r="M112" s="27">
        <f t="shared" ca="1" si="15"/>
        <v>1.0495102919379751E-6</v>
      </c>
      <c r="N112" s="44"/>
      <c r="O112" s="44"/>
      <c r="P112" s="7"/>
      <c r="Q112" s="28">
        <f t="shared" ca="1" si="16"/>
        <v>-2269.7267569055125</v>
      </c>
      <c r="R112" s="27">
        <f t="shared" ca="1" si="17"/>
        <v>3107.0454369656845</v>
      </c>
      <c r="S112" s="7"/>
      <c r="T112" s="28">
        <f t="shared" ca="1" si="18"/>
        <v>0.58729836584551764</v>
      </c>
      <c r="U112" s="27">
        <f t="shared" ca="1" si="19"/>
        <v>0.80485104882743252</v>
      </c>
      <c r="V112" s="7"/>
      <c r="W112" s="28">
        <f t="shared" ca="1" si="20"/>
        <v>0.58336140606976994</v>
      </c>
      <c r="X112" s="27">
        <f t="shared" ca="1" si="24"/>
        <v>208.20815303023994</v>
      </c>
      <c r="Y112" s="7"/>
      <c r="Z112" s="28">
        <f t="shared" si="23"/>
        <v>208.18799999999996</v>
      </c>
      <c r="AA112" s="27">
        <f t="shared" si="21"/>
        <v>3.633566063141954</v>
      </c>
      <c r="AB112" s="7"/>
      <c r="AC112" s="28">
        <f t="shared" ca="1" si="13"/>
        <v>2.0153030239981717E-2</v>
      </c>
      <c r="AD112" s="27"/>
      <c r="AE112" s="7"/>
    </row>
    <row r="113" spans="1:31" s="26" customFormat="1" x14ac:dyDescent="0.25">
      <c r="A113" s="26">
        <v>28</v>
      </c>
      <c r="B113" s="26">
        <v>-605</v>
      </c>
      <c r="C113" s="26">
        <v>12090</v>
      </c>
      <c r="D113" s="26">
        <v>14771</v>
      </c>
      <c r="E113" s="26">
        <v>14113</v>
      </c>
      <c r="F113" s="26">
        <v>11452</v>
      </c>
      <c r="G113" s="27"/>
      <c r="H113" s="7"/>
      <c r="I113" s="28">
        <f t="shared" si="14"/>
        <v>-2023</v>
      </c>
      <c r="J113" s="27">
        <f t="shared" si="14"/>
        <v>3319</v>
      </c>
      <c r="K113" s="7"/>
      <c r="L113" s="124">
        <f t="shared" si="22"/>
        <v>0.50314990367514578</v>
      </c>
      <c r="M113" s="27">
        <f t="shared" ca="1" si="15"/>
        <v>1.6791053878484516E-6</v>
      </c>
      <c r="N113" s="44"/>
      <c r="O113" s="44"/>
      <c r="P113" s="7"/>
      <c r="Q113" s="28">
        <f t="shared" ca="1" si="16"/>
        <v>-1965.7267569055123</v>
      </c>
      <c r="R113" s="27">
        <f t="shared" ca="1" si="17"/>
        <v>3307.0454369656845</v>
      </c>
      <c r="S113" s="7"/>
      <c r="T113" s="28">
        <f t="shared" ca="1" si="18"/>
        <v>0.50863748621591298</v>
      </c>
      <c r="U113" s="27">
        <f t="shared" ca="1" si="19"/>
        <v>0.85665917749216447</v>
      </c>
      <c r="V113" s="7"/>
      <c r="W113" s="28">
        <f t="shared" ca="1" si="20"/>
        <v>0.50444570666474275</v>
      </c>
      <c r="X113" s="27">
        <f t="shared" ca="1" si="24"/>
        <v>202.76510335467947</v>
      </c>
      <c r="Y113" s="7"/>
      <c r="Z113" s="28">
        <f t="shared" si="23"/>
        <v>202.74299999999997</v>
      </c>
      <c r="AA113" s="27">
        <f t="shared" si="21"/>
        <v>3.5385328853708629</v>
      </c>
      <c r="AB113" s="7"/>
      <c r="AC113" s="28">
        <f t="shared" ca="1" si="13"/>
        <v>2.2103354679501308E-2</v>
      </c>
      <c r="AD113" s="27"/>
      <c r="AE113" s="7"/>
    </row>
    <row r="114" spans="1:31" s="26" customFormat="1" x14ac:dyDescent="0.25">
      <c r="A114" s="26">
        <v>29</v>
      </c>
      <c r="B114" s="26">
        <v>-603</v>
      </c>
      <c r="C114" s="26">
        <v>12255</v>
      </c>
      <c r="D114" s="26">
        <v>14863</v>
      </c>
      <c r="E114" s="26">
        <v>13956</v>
      </c>
      <c r="F114" s="26">
        <v>11371</v>
      </c>
      <c r="G114" s="27"/>
      <c r="H114" s="7"/>
      <c r="I114" s="28">
        <f t="shared" si="14"/>
        <v>-1701</v>
      </c>
      <c r="J114" s="27">
        <f t="shared" si="14"/>
        <v>3492</v>
      </c>
      <c r="K114" s="7"/>
      <c r="L114" s="124">
        <f t="shared" si="22"/>
        <v>0.41970062683490234</v>
      </c>
      <c r="M114" s="27">
        <f t="shared" ca="1" si="15"/>
        <v>1.4545459705086999E-6</v>
      </c>
      <c r="N114" s="44"/>
      <c r="O114" s="44"/>
      <c r="P114" s="7"/>
      <c r="Q114" s="28">
        <f t="shared" ca="1" si="16"/>
        <v>-1643.7267569055123</v>
      </c>
      <c r="R114" s="27">
        <f t="shared" ca="1" si="17"/>
        <v>3480.0454369656845</v>
      </c>
      <c r="S114" s="7"/>
      <c r="T114" s="28">
        <f t="shared" ca="1" si="18"/>
        <v>0.42531905450297647</v>
      </c>
      <c r="U114" s="27">
        <f t="shared" ca="1" si="19"/>
        <v>0.90147320878715753</v>
      </c>
      <c r="V114" s="7"/>
      <c r="W114" s="28">
        <f t="shared" ca="1" si="20"/>
        <v>0.42090667242712043</v>
      </c>
      <c r="X114" s="27">
        <f t="shared" ca="1" si="24"/>
        <v>197.30163410405748</v>
      </c>
      <c r="Y114" s="7"/>
      <c r="Z114" s="28">
        <f t="shared" si="23"/>
        <v>197.31599999999997</v>
      </c>
      <c r="AA114" s="27">
        <f t="shared" si="21"/>
        <v>3.4438138668651308</v>
      </c>
      <c r="AB114" s="7"/>
      <c r="AC114" s="28">
        <f t="shared" ca="1" si="13"/>
        <v>-1.4365895942489715E-2</v>
      </c>
      <c r="AD114" s="27"/>
      <c r="AE114" s="7"/>
    </row>
    <row r="115" spans="1:31" s="26" customFormat="1" x14ac:dyDescent="0.25">
      <c r="A115" s="26">
        <v>30</v>
      </c>
      <c r="B115" s="26">
        <v>-629</v>
      </c>
      <c r="C115" s="26">
        <v>12424</v>
      </c>
      <c r="D115" s="26">
        <v>14936</v>
      </c>
      <c r="E115" s="26">
        <v>13774</v>
      </c>
      <c r="F115" s="26">
        <v>11297</v>
      </c>
      <c r="G115" s="27"/>
      <c r="H115" s="7"/>
      <c r="I115" s="28">
        <f t="shared" si="14"/>
        <v>-1350</v>
      </c>
      <c r="J115" s="27">
        <f t="shared" si="14"/>
        <v>3639</v>
      </c>
      <c r="K115" s="7"/>
      <c r="L115" s="124">
        <f t="shared" si="22"/>
        <v>0.32865036236090328</v>
      </c>
      <c r="M115" s="27">
        <f t="shared" ca="1" si="15"/>
        <v>1.553402324036542E-6</v>
      </c>
      <c r="N115" s="44"/>
      <c r="O115" s="44"/>
      <c r="P115" s="7"/>
      <c r="Q115" s="28">
        <f t="shared" ca="1" si="16"/>
        <v>-1292.7267569055123</v>
      </c>
      <c r="R115" s="27">
        <f t="shared" ca="1" si="17"/>
        <v>3627.0454369656845</v>
      </c>
      <c r="S115" s="7"/>
      <c r="T115" s="28">
        <f t="shared" ca="1" si="18"/>
        <v>0.33449678887800538</v>
      </c>
      <c r="U115" s="27">
        <f t="shared" ca="1" si="19"/>
        <v>0.93955218335573554</v>
      </c>
      <c r="V115" s="7"/>
      <c r="W115" s="28">
        <f t="shared" ca="1" si="20"/>
        <v>0.32989671797790693</v>
      </c>
      <c r="X115" s="27">
        <f t="shared" ca="1" si="24"/>
        <v>191.62055970594815</v>
      </c>
      <c r="Y115" s="7"/>
      <c r="Z115" s="28">
        <f t="shared" si="23"/>
        <v>191.65499999999997</v>
      </c>
      <c r="AA115" s="27">
        <f t="shared" si="21"/>
        <v>3.3450107779097316</v>
      </c>
      <c r="AB115" s="7"/>
      <c r="AC115" s="28">
        <f t="shared" ca="1" si="13"/>
        <v>-3.4440294051819365E-2</v>
      </c>
      <c r="AD115" s="27"/>
      <c r="AE115" s="7"/>
    </row>
    <row r="116" spans="1:31" s="26" customFormat="1" x14ac:dyDescent="0.25">
      <c r="A116" s="26">
        <v>31</v>
      </c>
      <c r="B116" s="26">
        <v>-640</v>
      </c>
      <c r="C116" s="26">
        <v>12613</v>
      </c>
      <c r="D116" s="26">
        <v>14985</v>
      </c>
      <c r="E116" s="26">
        <v>13590</v>
      </c>
      <c r="F116" s="26">
        <v>11230</v>
      </c>
      <c r="G116" s="27"/>
      <c r="H116" s="7"/>
      <c r="I116" s="28">
        <f t="shared" si="14"/>
        <v>-977</v>
      </c>
      <c r="J116" s="27">
        <f t="shared" si="14"/>
        <v>3755</v>
      </c>
      <c r="K116" s="7"/>
      <c r="L116" s="124">
        <f t="shared" si="22"/>
        <v>0.23271756722347001</v>
      </c>
      <c r="M116" s="27">
        <f t="shared" ca="1" si="15"/>
        <v>2.6616826517813258E-7</v>
      </c>
      <c r="N116" s="44"/>
      <c r="O116" s="44"/>
      <c r="P116" s="7"/>
      <c r="Q116" s="28">
        <f t="shared" ca="1" si="16"/>
        <v>-919.72675690551227</v>
      </c>
      <c r="R116" s="27">
        <f t="shared" ca="1" si="17"/>
        <v>3743.0454369656845</v>
      </c>
      <c r="S116" s="7"/>
      <c r="T116" s="28">
        <f t="shared" ca="1" si="18"/>
        <v>0.23798195959562868</v>
      </c>
      <c r="U116" s="27">
        <f t="shared" ca="1" si="19"/>
        <v>0.96960089798128013</v>
      </c>
      <c r="V116" s="7"/>
      <c r="W116" s="28">
        <f t="shared" ca="1" si="20"/>
        <v>0.23323348220210324</v>
      </c>
      <c r="X116" s="27">
        <f t="shared" ca="1" si="24"/>
        <v>185.79860432245687</v>
      </c>
      <c r="Y116" s="7"/>
      <c r="Z116" s="28">
        <f t="shared" si="23"/>
        <v>185.89499999999998</v>
      </c>
      <c r="AA116" s="27">
        <f t="shared" si="21"/>
        <v>3.2444798129948587</v>
      </c>
      <c r="AB116" s="7"/>
      <c r="AC116" s="28">
        <f t="shared" ca="1" si="13"/>
        <v>-9.6395677543114289E-2</v>
      </c>
      <c r="AD116" s="27"/>
      <c r="AE116" s="7"/>
    </row>
    <row r="117" spans="1:31" s="26" customFormat="1" x14ac:dyDescent="0.25">
      <c r="A117" s="26">
        <v>32</v>
      </c>
      <c r="B117" s="26">
        <v>-632</v>
      </c>
      <c r="C117" s="26">
        <v>12802</v>
      </c>
      <c r="D117" s="26">
        <v>15024</v>
      </c>
      <c r="E117" s="26">
        <v>13403</v>
      </c>
      <c r="F117" s="26">
        <v>11199</v>
      </c>
      <c r="G117" s="27"/>
      <c r="H117" s="7"/>
      <c r="I117" s="28">
        <f t="shared" si="14"/>
        <v>-601</v>
      </c>
      <c r="J117" s="27">
        <f t="shared" si="14"/>
        <v>3825</v>
      </c>
      <c r="K117" s="7"/>
      <c r="L117" s="124">
        <f t="shared" si="22"/>
        <v>0.13566850525856347</v>
      </c>
      <c r="M117" s="27">
        <f t="shared" ca="1" si="15"/>
        <v>3.3806152791115433E-8</v>
      </c>
      <c r="N117" s="44"/>
      <c r="O117" s="44"/>
      <c r="P117" s="7"/>
      <c r="Q117" s="28">
        <f t="shared" ca="1" si="16"/>
        <v>-543.72675690551227</v>
      </c>
      <c r="R117" s="27">
        <f t="shared" ca="1" si="17"/>
        <v>3813.0454369656845</v>
      </c>
      <c r="S117" s="7"/>
      <c r="T117" s="28">
        <f t="shared" ca="1" si="18"/>
        <v>0.14069087163269667</v>
      </c>
      <c r="U117" s="27">
        <f t="shared" ca="1" si="19"/>
        <v>0.98773374301393624</v>
      </c>
      <c r="V117" s="7"/>
      <c r="W117" s="28">
        <f t="shared" ca="1" si="20"/>
        <v>0.13585236975429638</v>
      </c>
      <c r="X117" s="27">
        <f t="shared" ca="1" si="24"/>
        <v>180.10459824009013</v>
      </c>
      <c r="Y117" s="7"/>
      <c r="Z117" s="28">
        <f t="shared" si="23"/>
        <v>180.20699999999999</v>
      </c>
      <c r="AA117" s="27">
        <f t="shared" si="21"/>
        <v>3.1452054851414215</v>
      </c>
      <c r="AB117" s="7"/>
      <c r="AC117" s="28">
        <f t="shared" ca="1" si="13"/>
        <v>-0.102401759909867</v>
      </c>
      <c r="AD117" s="27"/>
      <c r="AE117" s="7"/>
    </row>
    <row r="118" spans="1:31" s="26" customFormat="1" x14ac:dyDescent="0.25">
      <c r="A118" s="26">
        <v>33</v>
      </c>
      <c r="B118" s="26">
        <v>-633</v>
      </c>
      <c r="C118" s="26">
        <v>12989</v>
      </c>
      <c r="D118" s="26">
        <v>15051</v>
      </c>
      <c r="E118" s="26">
        <v>13219</v>
      </c>
      <c r="F118" s="26">
        <v>11182</v>
      </c>
      <c r="G118" s="27"/>
      <c r="H118" s="7"/>
      <c r="I118" s="28">
        <f t="shared" si="14"/>
        <v>-230</v>
      </c>
      <c r="J118" s="27">
        <f t="shared" si="14"/>
        <v>3869</v>
      </c>
      <c r="K118" s="7"/>
      <c r="L118" s="124">
        <f t="shared" si="22"/>
        <v>3.7122064450704456E-2</v>
      </c>
      <c r="M118" s="27">
        <f t="shared" ca="1" si="15"/>
        <v>7.1608510381004979E-6</v>
      </c>
      <c r="N118" s="44"/>
      <c r="O118" s="44"/>
      <c r="P118" s="7"/>
      <c r="Q118" s="28">
        <f t="shared" ca="1" si="16"/>
        <v>-172.72675690551233</v>
      </c>
      <c r="R118" s="27">
        <f t="shared" ca="1" si="17"/>
        <v>3857.0454369656845</v>
      </c>
      <c r="S118" s="7"/>
      <c r="T118" s="28">
        <f t="shared" ca="1" si="18"/>
        <v>4.4693548137356848E-2</v>
      </c>
      <c r="U118" s="27">
        <f t="shared" ca="1" si="19"/>
        <v>0.99913153132017729</v>
      </c>
      <c r="V118" s="7"/>
      <c r="W118" s="28">
        <f t="shared" ca="1" si="20"/>
        <v>3.9798041101966664E-2</v>
      </c>
      <c r="X118" s="27">
        <f t="shared" ca="1" si="24"/>
        <v>174.55433852810177</v>
      </c>
      <c r="Y118" s="7"/>
      <c r="Z118" s="28">
        <f t="shared" si="23"/>
        <v>174.51</v>
      </c>
      <c r="AA118" s="27">
        <f t="shared" si="21"/>
        <v>3.0457740776553042</v>
      </c>
      <c r="AB118" s="7"/>
      <c r="AC118" s="28">
        <f t="shared" ca="1" si="13"/>
        <v>4.433852810177541E-2</v>
      </c>
      <c r="AD118" s="27"/>
      <c r="AE118" s="7"/>
    </row>
    <row r="119" spans="1:31" s="26" customFormat="1" x14ac:dyDescent="0.25">
      <c r="A119" s="26">
        <v>34</v>
      </c>
      <c r="B119" s="26">
        <v>-622</v>
      </c>
      <c r="C119" s="26">
        <v>13180</v>
      </c>
      <c r="D119" s="26">
        <v>15042</v>
      </c>
      <c r="E119" s="26">
        <v>13030</v>
      </c>
      <c r="F119" s="26">
        <v>11183</v>
      </c>
      <c r="G119" s="27"/>
      <c r="H119" s="7"/>
      <c r="I119" s="28">
        <f t="shared" si="14"/>
        <v>150</v>
      </c>
      <c r="J119" s="27">
        <f t="shared" si="14"/>
        <v>3859</v>
      </c>
      <c r="K119" s="7"/>
      <c r="L119" s="124">
        <f t="shared" si="22"/>
        <v>-6.0079582292825215E-2</v>
      </c>
      <c r="M119" s="27">
        <f t="shared" ca="1" si="15"/>
        <v>2.4430849224728715E-6</v>
      </c>
      <c r="N119" s="44"/>
      <c r="O119" s="44"/>
      <c r="P119" s="7"/>
      <c r="Q119" s="28">
        <f t="shared" ca="1" si="16"/>
        <v>207.27324309448767</v>
      </c>
      <c r="R119" s="27">
        <f t="shared" ca="1" si="17"/>
        <v>3847.0454369656845</v>
      </c>
      <c r="S119" s="7"/>
      <c r="T119" s="28">
        <f t="shared" ca="1" si="18"/>
        <v>-5.3632551399648912E-2</v>
      </c>
      <c r="U119" s="27">
        <f t="shared" ca="1" si="19"/>
        <v>0.99654112488694069</v>
      </c>
      <c r="V119" s="7"/>
      <c r="W119" s="28">
        <f t="shared" ca="1" si="20"/>
        <v>-5.8516545209940464E-2</v>
      </c>
      <c r="X119" s="27">
        <f t="shared" ca="1" si="24"/>
        <v>168.91277331771494</v>
      </c>
      <c r="Y119" s="7"/>
      <c r="Z119" s="28">
        <f t="shared" si="23"/>
        <v>168.91199999999998</v>
      </c>
      <c r="AA119" s="27">
        <f t="shared" si="21"/>
        <v>2.9480705461286614</v>
      </c>
      <c r="AB119" s="7"/>
      <c r="AC119" s="28">
        <f t="shared" ca="1" si="13"/>
        <v>7.7331771495892099E-4</v>
      </c>
      <c r="AD119" s="27"/>
      <c r="AE119" s="7"/>
    </row>
    <row r="120" spans="1:31" s="26" customFormat="1" x14ac:dyDescent="0.25">
      <c r="A120" s="26">
        <v>35</v>
      </c>
      <c r="B120" s="26">
        <v>-615</v>
      </c>
      <c r="C120" s="26">
        <v>13372</v>
      </c>
      <c r="D120" s="26">
        <v>15033</v>
      </c>
      <c r="E120" s="26">
        <v>12848</v>
      </c>
      <c r="F120" s="26">
        <v>11204</v>
      </c>
      <c r="G120" s="27"/>
      <c r="H120" s="7"/>
      <c r="I120" s="28">
        <f t="shared" si="14"/>
        <v>524</v>
      </c>
      <c r="J120" s="27">
        <f t="shared" si="14"/>
        <v>3829</v>
      </c>
      <c r="K120" s="7"/>
      <c r="L120" s="124">
        <f t="shared" si="22"/>
        <v>-0.15563208309211204</v>
      </c>
      <c r="M120" s="27">
        <f t="shared" ca="1" si="15"/>
        <v>1.4354634571513085E-7</v>
      </c>
      <c r="N120" s="44"/>
      <c r="O120" s="44"/>
      <c r="P120" s="7"/>
      <c r="Q120" s="28">
        <f t="shared" ca="1" si="16"/>
        <v>581.27324309448773</v>
      </c>
      <c r="R120" s="27">
        <f t="shared" ca="1" si="17"/>
        <v>3817.0454369656845</v>
      </c>
      <c r="S120" s="7"/>
      <c r="T120" s="28">
        <f t="shared" ca="1" si="18"/>
        <v>-0.15040613357554405</v>
      </c>
      <c r="U120" s="27">
        <f t="shared" ca="1" si="19"/>
        <v>0.98876990558723088</v>
      </c>
      <c r="V120" s="7"/>
      <c r="W120" s="28">
        <f t="shared" ca="1" si="20"/>
        <v>-0.1552532079864174</v>
      </c>
      <c r="X120" s="27">
        <f t="shared" ca="1" si="24"/>
        <v>163.34977684267676</v>
      </c>
      <c r="Y120" s="7"/>
      <c r="Z120" s="28">
        <f t="shared" si="23"/>
        <v>163.37699999999998</v>
      </c>
      <c r="AA120" s="27">
        <f t="shared" si="21"/>
        <v>2.851466572030775</v>
      </c>
      <c r="AB120" s="7"/>
      <c r="AC120" s="28">
        <f t="shared" ca="1" si="13"/>
        <v>-2.7223157323220448E-2</v>
      </c>
      <c r="AD120" s="27"/>
      <c r="AE120" s="7"/>
    </row>
    <row r="121" spans="1:31" s="26" customFormat="1" x14ac:dyDescent="0.25">
      <c r="A121" s="26">
        <v>36</v>
      </c>
      <c r="B121" s="26">
        <v>-611</v>
      </c>
      <c r="C121" s="26">
        <v>13542</v>
      </c>
      <c r="D121" s="26">
        <v>14990</v>
      </c>
      <c r="E121" s="26">
        <v>12664</v>
      </c>
      <c r="F121" s="26">
        <v>11239</v>
      </c>
      <c r="G121" s="27"/>
      <c r="H121" s="7"/>
      <c r="I121" s="28">
        <f t="shared" si="14"/>
        <v>878</v>
      </c>
      <c r="J121" s="27">
        <f t="shared" si="14"/>
        <v>3751</v>
      </c>
      <c r="K121" s="7"/>
      <c r="L121" s="124">
        <f t="shared" si="22"/>
        <v>-0.24913247750511566</v>
      </c>
      <c r="M121" s="27">
        <f t="shared" ca="1" si="15"/>
        <v>5.6580083073790867E-6</v>
      </c>
      <c r="N121" s="44"/>
      <c r="O121" s="44"/>
      <c r="P121" s="7"/>
      <c r="Q121" s="28">
        <f t="shared" ca="1" si="16"/>
        <v>935.27324309448773</v>
      </c>
      <c r="R121" s="27">
        <f t="shared" ca="1" si="17"/>
        <v>3739.0454369656845</v>
      </c>
      <c r="S121" s="7"/>
      <c r="T121" s="28">
        <f t="shared" ca="1" si="18"/>
        <v>-0.24200465788107048</v>
      </c>
      <c r="U121" s="27">
        <f t="shared" ca="1" si="19"/>
        <v>0.96856473540798549</v>
      </c>
      <c r="V121" s="7"/>
      <c r="W121" s="28">
        <f t="shared" ca="1" si="20"/>
        <v>-0.24675382067669777</v>
      </c>
      <c r="X121" s="27">
        <f t="shared" ca="1" si="24"/>
        <v>157.98053685954483</v>
      </c>
      <c r="Y121" s="7"/>
      <c r="Z121" s="28">
        <f t="shared" si="23"/>
        <v>157.87799999999999</v>
      </c>
      <c r="AA121" s="27">
        <f t="shared" si="21"/>
        <v>2.7554909164636072</v>
      </c>
      <c r="AB121" s="7"/>
      <c r="AC121" s="28">
        <f t="shared" ca="1" si="13"/>
        <v>0.10253685954484126</v>
      </c>
      <c r="AD121" s="27"/>
      <c r="AE121" s="7"/>
    </row>
    <row r="122" spans="1:31" s="26" customFormat="1" x14ac:dyDescent="0.25">
      <c r="A122" s="26">
        <v>37</v>
      </c>
      <c r="B122" s="26">
        <v>-611</v>
      </c>
      <c r="C122" s="26">
        <v>13719</v>
      </c>
      <c r="D122" s="26">
        <v>14927</v>
      </c>
      <c r="E122" s="26">
        <v>12484</v>
      </c>
      <c r="F122" s="26">
        <v>11291</v>
      </c>
      <c r="G122" s="27"/>
      <c r="H122" s="7"/>
      <c r="I122" s="28">
        <f t="shared" si="14"/>
        <v>1235</v>
      </c>
      <c r="J122" s="27">
        <f t="shared" si="14"/>
        <v>3636</v>
      </c>
      <c r="K122" s="7"/>
      <c r="L122" s="124">
        <f t="shared" si="22"/>
        <v>-0.34034433697863631</v>
      </c>
      <c r="M122" s="27">
        <f t="shared" ca="1" si="15"/>
        <v>1.8512392970874433E-6</v>
      </c>
      <c r="N122" s="44"/>
      <c r="O122" s="44"/>
      <c r="P122" s="7"/>
      <c r="Q122" s="28">
        <f t="shared" ca="1" si="16"/>
        <v>1292.2732430944877</v>
      </c>
      <c r="R122" s="27">
        <f t="shared" ca="1" si="17"/>
        <v>3624.0454369656845</v>
      </c>
      <c r="S122" s="7"/>
      <c r="T122" s="28">
        <f t="shared" ca="1" si="18"/>
        <v>-0.33437944086715221</v>
      </c>
      <c r="U122" s="27">
        <f t="shared" ca="1" si="19"/>
        <v>0.93877506142576461</v>
      </c>
      <c r="V122" s="7"/>
      <c r="W122" s="28">
        <f t="shared" ca="1" si="20"/>
        <v>-0.33898373442936358</v>
      </c>
      <c r="X122" s="27">
        <f t="shared" ca="1" si="24"/>
        <v>152.41908009422673</v>
      </c>
      <c r="Y122" s="7"/>
      <c r="Z122" s="28">
        <f t="shared" si="23"/>
        <v>152.37899999999999</v>
      </c>
      <c r="AA122" s="27">
        <f t="shared" si="21"/>
        <v>2.6595152608964394</v>
      </c>
      <c r="AB122" s="7"/>
      <c r="AC122" s="28">
        <f t="shared" ca="1" si="13"/>
        <v>4.0080094226738083E-2</v>
      </c>
      <c r="AD122" s="27"/>
      <c r="AE122" s="7"/>
    </row>
    <row r="123" spans="1:31" s="26" customFormat="1" x14ac:dyDescent="0.25">
      <c r="A123" s="26">
        <v>38</v>
      </c>
      <c r="B123" s="26">
        <v>-621</v>
      </c>
      <c r="C123" s="26">
        <v>13895</v>
      </c>
      <c r="D123" s="26">
        <v>14862</v>
      </c>
      <c r="E123" s="26">
        <v>12313</v>
      </c>
      <c r="F123" s="26">
        <v>11368</v>
      </c>
      <c r="G123" s="27"/>
      <c r="H123" s="7"/>
      <c r="I123" s="28">
        <f t="shared" si="14"/>
        <v>1582</v>
      </c>
      <c r="J123" s="27">
        <f t="shared" si="14"/>
        <v>3494</v>
      </c>
      <c r="K123" s="7"/>
      <c r="L123" s="124">
        <f t="shared" si="22"/>
        <v>-0.42983909008229199</v>
      </c>
      <c r="M123" s="27">
        <f t="shared" ca="1" si="15"/>
        <v>1.5556951089454292E-6</v>
      </c>
      <c r="N123" s="44"/>
      <c r="O123" s="44"/>
      <c r="P123" s="7"/>
      <c r="Q123" s="28">
        <f t="shared" ca="1" si="16"/>
        <v>1639.2732430944877</v>
      </c>
      <c r="R123" s="27">
        <f t="shared" ca="1" si="17"/>
        <v>3482.0454369656845</v>
      </c>
      <c r="S123" s="7"/>
      <c r="T123" s="28">
        <f t="shared" ca="1" si="18"/>
        <v>-0.42416669491804959</v>
      </c>
      <c r="U123" s="27">
        <f t="shared" ca="1" si="19"/>
        <v>0.90199129007380485</v>
      </c>
      <c r="V123" s="7"/>
      <c r="W123" s="28">
        <f t="shared" ca="1" si="20"/>
        <v>-0.42859181500880361</v>
      </c>
      <c r="X123" s="27">
        <f t="shared" ca="1" si="24"/>
        <v>146.85802055232648</v>
      </c>
      <c r="Y123" s="7"/>
      <c r="Z123" s="28">
        <f t="shared" si="23"/>
        <v>146.79</v>
      </c>
      <c r="AA123" s="27">
        <f t="shared" si="21"/>
        <v>2.5619688090024759</v>
      </c>
      <c r="AB123" s="7"/>
      <c r="AC123" s="28">
        <f t="shared" ca="1" si="13"/>
        <v>6.8020552326487405E-2</v>
      </c>
      <c r="AD123" s="27"/>
      <c r="AE123" s="7"/>
    </row>
    <row r="124" spans="1:31" s="26" customFormat="1" x14ac:dyDescent="0.25">
      <c r="A124" s="26">
        <v>39</v>
      </c>
      <c r="B124" s="26">
        <v>-639</v>
      </c>
      <c r="C124" s="26">
        <v>14065</v>
      </c>
      <c r="D124" s="26">
        <v>14764</v>
      </c>
      <c r="E124" s="26">
        <v>12138</v>
      </c>
      <c r="F124" s="26">
        <v>11456</v>
      </c>
      <c r="G124" s="27"/>
      <c r="H124" s="7"/>
      <c r="I124" s="28">
        <f t="shared" si="14"/>
        <v>1927</v>
      </c>
      <c r="J124" s="27">
        <f t="shared" si="14"/>
        <v>3308</v>
      </c>
      <c r="K124" s="7"/>
      <c r="L124" s="124">
        <f t="shared" si="22"/>
        <v>-0.51765813266249205</v>
      </c>
      <c r="M124" s="27">
        <f t="shared" ca="1" si="15"/>
        <v>9.9866427427696831E-10</v>
      </c>
      <c r="N124" s="44"/>
      <c r="O124" s="44"/>
      <c r="P124" s="7"/>
      <c r="Q124" s="28">
        <f t="shared" ca="1" si="16"/>
        <v>1984.2732430944877</v>
      </c>
      <c r="R124" s="27">
        <f t="shared" ca="1" si="17"/>
        <v>3296.0454369656845</v>
      </c>
      <c r="S124" s="7"/>
      <c r="T124" s="28">
        <f t="shared" ca="1" si="18"/>
        <v>-0.51343644318191006</v>
      </c>
      <c r="U124" s="27">
        <f t="shared" ca="1" si="19"/>
        <v>0.85380973041560415</v>
      </c>
      <c r="V124" s="7"/>
      <c r="W124" s="28">
        <f t="shared" ca="1" si="20"/>
        <v>-0.51762653101262568</v>
      </c>
      <c r="X124" s="27">
        <f t="shared" ca="1" si="24"/>
        <v>141.04674907549287</v>
      </c>
      <c r="Y124" s="7"/>
      <c r="Z124" s="28">
        <f t="shared" si="23"/>
        <v>141.03899999999999</v>
      </c>
      <c r="AA124" s="27">
        <f t="shared" si="21"/>
        <v>2.4615949237202823</v>
      </c>
      <c r="AB124" s="7"/>
      <c r="AC124" s="28">
        <f t="shared" ca="1" si="13"/>
        <v>7.7490754928817296E-3</v>
      </c>
      <c r="AD124" s="27"/>
      <c r="AE124" s="7"/>
    </row>
    <row r="125" spans="1:31" s="26" customFormat="1" x14ac:dyDescent="0.25">
      <c r="A125" s="26">
        <v>40</v>
      </c>
      <c r="B125" s="26">
        <v>-630</v>
      </c>
      <c r="C125" s="26">
        <v>14230</v>
      </c>
      <c r="D125" s="26">
        <v>14665</v>
      </c>
      <c r="E125" s="26">
        <v>11986</v>
      </c>
      <c r="F125" s="26">
        <v>11570</v>
      </c>
      <c r="G125" s="27"/>
      <c r="H125" s="7"/>
      <c r="I125" s="28">
        <f t="shared" si="14"/>
        <v>2244</v>
      </c>
      <c r="J125" s="27">
        <f t="shared" si="14"/>
        <v>3095</v>
      </c>
      <c r="K125" s="7"/>
      <c r="L125" s="124">
        <f t="shared" si="22"/>
        <v>-0.59914741105077374</v>
      </c>
      <c r="M125" s="27">
        <f t="shared" ca="1" si="15"/>
        <v>5.4940916972589953E-8</v>
      </c>
      <c r="N125" s="44"/>
      <c r="O125" s="44"/>
      <c r="P125" s="7"/>
      <c r="Q125" s="28">
        <f t="shared" ca="1" si="16"/>
        <v>2301.2732430944875</v>
      </c>
      <c r="R125" s="27">
        <f t="shared" ca="1" si="17"/>
        <v>3083.0454369656845</v>
      </c>
      <c r="S125" s="7"/>
      <c r="T125" s="28">
        <f t="shared" ca="1" si="18"/>
        <v>-0.59546111042725425</v>
      </c>
      <c r="U125" s="27">
        <f t="shared" ca="1" si="19"/>
        <v>0.79863407338766468</v>
      </c>
      <c r="V125" s="7"/>
      <c r="W125" s="28">
        <f t="shared" ca="1" si="20"/>
        <v>-0.59938180583947986</v>
      </c>
      <c r="X125" s="27">
        <f t="shared" ca="1" si="24"/>
        <v>135.38475646276652</v>
      </c>
      <c r="Y125" s="7"/>
      <c r="Z125" s="28">
        <f t="shared" si="23"/>
        <v>135.369</v>
      </c>
      <c r="AA125" s="27">
        <f t="shared" si="21"/>
        <v>2.3626347551322038</v>
      </c>
      <c r="AB125" s="7"/>
      <c r="AC125" s="28">
        <f t="shared" ca="1" si="13"/>
        <v>1.5756462766518098E-2</v>
      </c>
      <c r="AD125" s="27"/>
      <c r="AE125" s="7"/>
    </row>
    <row r="126" spans="1:31" s="26" customFormat="1" x14ac:dyDescent="0.25">
      <c r="A126" s="26">
        <v>41</v>
      </c>
      <c r="B126" s="26">
        <v>-636</v>
      </c>
      <c r="C126" s="26">
        <v>14377</v>
      </c>
      <c r="D126" s="26">
        <v>14539</v>
      </c>
      <c r="E126" s="26">
        <v>11836</v>
      </c>
      <c r="F126" s="26">
        <v>11693</v>
      </c>
      <c r="G126" s="27"/>
      <c r="H126" s="7"/>
      <c r="I126" s="28">
        <f t="shared" si="14"/>
        <v>2541</v>
      </c>
      <c r="J126" s="27">
        <f t="shared" si="14"/>
        <v>2846</v>
      </c>
      <c r="K126" s="7"/>
      <c r="L126" s="124">
        <f t="shared" si="22"/>
        <v>-0.67546820446283629</v>
      </c>
      <c r="M126" s="27">
        <f t="shared" ca="1" si="15"/>
        <v>2.007565429169988E-7</v>
      </c>
      <c r="N126" s="44"/>
      <c r="O126" s="44"/>
      <c r="P126" s="7"/>
      <c r="Q126" s="28">
        <f t="shared" ca="1" si="16"/>
        <v>2598.2732430944875</v>
      </c>
      <c r="R126" s="27">
        <f t="shared" ca="1" si="17"/>
        <v>2834.0454369656845</v>
      </c>
      <c r="S126" s="7"/>
      <c r="T126" s="28">
        <f t="shared" ca="1" si="18"/>
        <v>-0.67231071980222978</v>
      </c>
      <c r="U126" s="27">
        <f t="shared" ca="1" si="19"/>
        <v>0.73413295320007332</v>
      </c>
      <c r="V126" s="7"/>
      <c r="W126" s="28">
        <f t="shared" ca="1" si="20"/>
        <v>-0.67591626310064723</v>
      </c>
      <c r="X126" s="27">
        <f t="shared" ca="1" si="24"/>
        <v>129.63753017694944</v>
      </c>
      <c r="Y126" s="7"/>
      <c r="Z126" s="28">
        <f t="shared" si="23"/>
        <v>129.64500000000001</v>
      </c>
      <c r="AA126" s="27">
        <f t="shared" si="21"/>
        <v>2.262732108748049</v>
      </c>
      <c r="AB126" s="7"/>
      <c r="AC126" s="28">
        <f t="shared" ca="1" si="13"/>
        <v>-7.4698230505703123E-3</v>
      </c>
      <c r="AD126" s="27"/>
      <c r="AE126" s="7"/>
    </row>
    <row r="127" spans="1:31" s="26" customFormat="1" x14ac:dyDescent="0.25">
      <c r="A127" s="26">
        <v>42</v>
      </c>
      <c r="B127" s="26">
        <v>-615</v>
      </c>
      <c r="C127" s="26">
        <v>14502</v>
      </c>
      <c r="D127" s="26">
        <v>14398</v>
      </c>
      <c r="E127" s="26">
        <v>11701</v>
      </c>
      <c r="F127" s="26">
        <v>11824</v>
      </c>
      <c r="G127" s="27"/>
      <c r="H127" s="7"/>
      <c r="I127" s="28">
        <f t="shared" si="14"/>
        <v>2801</v>
      </c>
      <c r="J127" s="27">
        <f t="shared" si="14"/>
        <v>2574</v>
      </c>
      <c r="K127" s="7"/>
      <c r="L127" s="124">
        <f t="shared" si="22"/>
        <v>-0.74287479047449556</v>
      </c>
      <c r="M127" s="27">
        <f t="shared" ca="1" si="15"/>
        <v>7.4189691445250952E-10</v>
      </c>
      <c r="N127" s="44"/>
      <c r="O127" s="44"/>
      <c r="P127" s="7"/>
      <c r="Q127" s="28">
        <f t="shared" ca="1" si="16"/>
        <v>2858.2732430944875</v>
      </c>
      <c r="R127" s="27">
        <f t="shared" ca="1" si="17"/>
        <v>2562.0454369656845</v>
      </c>
      <c r="S127" s="7"/>
      <c r="T127" s="28">
        <f t="shared" ca="1" si="18"/>
        <v>-0.73958647211702322</v>
      </c>
      <c r="U127" s="27">
        <f t="shared" ca="1" si="19"/>
        <v>0.66367389821603795</v>
      </c>
      <c r="V127" s="7"/>
      <c r="W127" s="28">
        <f t="shared" ca="1" si="20"/>
        <v>-0.74284755268981228</v>
      </c>
      <c r="X127" s="27">
        <f t="shared" ca="1" si="24"/>
        <v>124.05150025228318</v>
      </c>
      <c r="Y127" s="7"/>
      <c r="Z127" s="28">
        <f t="shared" si="23"/>
        <v>124.11000000000001</v>
      </c>
      <c r="AA127" s="27">
        <f t="shared" si="21"/>
        <v>2.1661281346501626</v>
      </c>
      <c r="AB127" s="7"/>
      <c r="AC127" s="28">
        <f t="shared" ca="1" si="13"/>
        <v>-5.8499747716837192E-2</v>
      </c>
      <c r="AD127" s="27"/>
      <c r="AE127" s="7"/>
    </row>
    <row r="128" spans="1:31" s="26" customFormat="1" x14ac:dyDescent="0.25">
      <c r="A128" s="26">
        <v>43</v>
      </c>
      <c r="B128" s="26">
        <v>-629</v>
      </c>
      <c r="C128" s="26">
        <v>14630</v>
      </c>
      <c r="D128" s="26">
        <v>14256</v>
      </c>
      <c r="E128" s="26">
        <v>11581</v>
      </c>
      <c r="F128" s="26">
        <v>11978</v>
      </c>
      <c r="G128" s="27"/>
      <c r="H128" s="7"/>
      <c r="I128" s="28">
        <f t="shared" si="14"/>
        <v>3049</v>
      </c>
      <c r="J128" s="27">
        <f t="shared" si="14"/>
        <v>2278</v>
      </c>
      <c r="K128" s="7"/>
      <c r="L128" s="124">
        <f t="shared" si="22"/>
        <v>-0.80464994323958483</v>
      </c>
      <c r="M128" s="27">
        <f t="shared" ca="1" si="15"/>
        <v>3.9734920466132301E-6</v>
      </c>
      <c r="N128" s="44"/>
      <c r="O128" s="44"/>
      <c r="P128" s="7"/>
      <c r="Q128" s="28">
        <f t="shared" ca="1" si="16"/>
        <v>3106.2732430944875</v>
      </c>
      <c r="R128" s="27">
        <f t="shared" ca="1" si="17"/>
        <v>2266.0454369656845</v>
      </c>
      <c r="S128" s="7"/>
      <c r="T128" s="28">
        <f t="shared" ca="1" si="18"/>
        <v>-0.80375718970959542</v>
      </c>
      <c r="U128" s="27">
        <f t="shared" ca="1" si="19"/>
        <v>0.58699786779223462</v>
      </c>
      <c r="V128" s="7"/>
      <c r="W128" s="28">
        <f t="shared" ca="1" si="20"/>
        <v>-0.80664330523546346</v>
      </c>
      <c r="X128" s="27">
        <f t="shared" ca="1" si="24"/>
        <v>118.31684868638911</v>
      </c>
      <c r="Y128" s="7"/>
      <c r="Z128" s="28">
        <f t="shared" si="23"/>
        <v>118.44900000000001</v>
      </c>
      <c r="AA128" s="27">
        <f t="shared" si="21"/>
        <v>2.0673250456947634</v>
      </c>
      <c r="AB128" s="7"/>
      <c r="AC128" s="28">
        <f t="shared" ca="1" si="13"/>
        <v>-0.13215131361090471</v>
      </c>
      <c r="AD128" s="27"/>
      <c r="AE128" s="7"/>
    </row>
    <row r="129" spans="1:31" s="26" customFormat="1" x14ac:dyDescent="0.25">
      <c r="A129" s="26">
        <v>44</v>
      </c>
      <c r="B129" s="26">
        <v>-605</v>
      </c>
      <c r="C129" s="26">
        <v>14725</v>
      </c>
      <c r="D129" s="26">
        <v>14098</v>
      </c>
      <c r="E129" s="26">
        <v>11481</v>
      </c>
      <c r="F129" s="26">
        <v>12126</v>
      </c>
      <c r="G129" s="27"/>
      <c r="H129" s="7"/>
      <c r="I129" s="28">
        <f t="shared" si="14"/>
        <v>3244</v>
      </c>
      <c r="J129" s="27">
        <f t="shared" si="14"/>
        <v>1972</v>
      </c>
      <c r="K129" s="7"/>
      <c r="L129" s="124">
        <f t="shared" si="22"/>
        <v>-0.85667354297902654</v>
      </c>
      <c r="M129" s="27">
        <f t="shared" ca="1" si="15"/>
        <v>1.5017968674686876E-9</v>
      </c>
      <c r="N129" s="44"/>
      <c r="O129" s="44"/>
      <c r="P129" s="7"/>
      <c r="Q129" s="28">
        <f t="shared" ca="1" si="16"/>
        <v>3301.2732430944875</v>
      </c>
      <c r="R129" s="27">
        <f t="shared" ca="1" si="17"/>
        <v>1960.0454369656843</v>
      </c>
      <c r="S129" s="7"/>
      <c r="T129" s="28">
        <f t="shared" ca="1" si="18"/>
        <v>-0.85421400394569047</v>
      </c>
      <c r="U129" s="27">
        <f t="shared" ca="1" si="19"/>
        <v>0.50773143093519468</v>
      </c>
      <c r="V129" s="7"/>
      <c r="W129" s="28">
        <f t="shared" ca="1" si="20"/>
        <v>-0.85671229600300491</v>
      </c>
      <c r="X129" s="27">
        <f t="shared" ca="1" si="24"/>
        <v>112.92644879335614</v>
      </c>
      <c r="Y129" s="7"/>
      <c r="Z129" s="28">
        <f t="shared" si="23"/>
        <v>113.00400000000002</v>
      </c>
      <c r="AA129" s="27">
        <f t="shared" si="21"/>
        <v>1.9722918679236725</v>
      </c>
      <c r="AB129" s="7"/>
      <c r="AC129" s="28">
        <f t="shared" ca="1" si="13"/>
        <v>-7.7551206643875048E-2</v>
      </c>
      <c r="AD129" s="27"/>
      <c r="AE129" s="7"/>
    </row>
    <row r="130" spans="1:31" s="26" customFormat="1" x14ac:dyDescent="0.25">
      <c r="A130" s="26">
        <v>45</v>
      </c>
      <c r="B130" s="26">
        <v>-609</v>
      </c>
      <c r="C130" s="26">
        <v>14812</v>
      </c>
      <c r="D130" s="26">
        <v>13929</v>
      </c>
      <c r="E130" s="26">
        <v>11387</v>
      </c>
      <c r="F130" s="26">
        <v>12284</v>
      </c>
      <c r="G130" s="27"/>
      <c r="H130" s="7"/>
      <c r="I130" s="28">
        <f t="shared" si="14"/>
        <v>3425</v>
      </c>
      <c r="J130" s="27">
        <f t="shared" si="14"/>
        <v>1645</v>
      </c>
      <c r="K130" s="7"/>
      <c r="L130" s="124">
        <f t="shared" si="22"/>
        <v>-0.90123630967980528</v>
      </c>
      <c r="M130" s="27">
        <f t="shared" ca="1" si="15"/>
        <v>3.593815652553823E-6</v>
      </c>
      <c r="N130" s="44"/>
      <c r="O130" s="44"/>
      <c r="P130" s="7"/>
      <c r="Q130" s="28">
        <f t="shared" ca="1" si="16"/>
        <v>3482.2732430944875</v>
      </c>
      <c r="R130" s="27">
        <f t="shared" ca="1" si="17"/>
        <v>1633.0454369656843</v>
      </c>
      <c r="S130" s="7"/>
      <c r="T130" s="28">
        <f t="shared" ca="1" si="18"/>
        <v>-0.90104827767252738</v>
      </c>
      <c r="U130" s="27">
        <f t="shared" ca="1" si="19"/>
        <v>0.42302514056835794</v>
      </c>
      <c r="V130" s="7"/>
      <c r="W130" s="28">
        <f t="shared" ca="1" si="20"/>
        <v>-0.90313204585674389</v>
      </c>
      <c r="X130" s="27">
        <f t="shared" ca="1" si="24"/>
        <v>107.37159488811994</v>
      </c>
      <c r="Y130" s="7"/>
      <c r="Z130" s="28">
        <f t="shared" si="23"/>
        <v>107.52300000000002</v>
      </c>
      <c r="AA130" s="27">
        <f t="shared" si="21"/>
        <v>1.8766303716218633</v>
      </c>
      <c r="AB130" s="7"/>
      <c r="AC130" s="28">
        <f t="shared" ca="1" si="13"/>
        <v>-0.15140511188008077</v>
      </c>
      <c r="AD130" s="27"/>
      <c r="AE130" s="7"/>
    </row>
    <row r="131" spans="1:31" s="26" customFormat="1" x14ac:dyDescent="0.25">
      <c r="A131" s="26">
        <v>46</v>
      </c>
      <c r="B131" s="26">
        <v>-637</v>
      </c>
      <c r="C131" s="26">
        <v>14884</v>
      </c>
      <c r="D131" s="26">
        <v>13759</v>
      </c>
      <c r="E131" s="26">
        <v>11315</v>
      </c>
      <c r="F131" s="26">
        <v>12465</v>
      </c>
      <c r="G131" s="27"/>
      <c r="H131" s="7"/>
      <c r="I131" s="28">
        <f t="shared" si="14"/>
        <v>3569</v>
      </c>
      <c r="J131" s="27">
        <f t="shared" si="14"/>
        <v>1294</v>
      </c>
      <c r="K131" s="7"/>
      <c r="L131" s="124">
        <f t="shared" si="22"/>
        <v>-0.93902839476132383</v>
      </c>
      <c r="M131" s="27">
        <f t="shared" ca="1" si="15"/>
        <v>8.4449465032617301E-7</v>
      </c>
      <c r="N131" s="44"/>
      <c r="O131" s="44"/>
      <c r="P131" s="7"/>
      <c r="Q131" s="28">
        <f t="shared" ca="1" si="16"/>
        <v>3626.2732430944875</v>
      </c>
      <c r="R131" s="27">
        <f t="shared" ca="1" si="17"/>
        <v>1282.0454369656843</v>
      </c>
      <c r="S131" s="7"/>
      <c r="T131" s="28">
        <f t="shared" ca="1" si="18"/>
        <v>-0.93830869433918229</v>
      </c>
      <c r="U131" s="27">
        <f t="shared" ca="1" si="19"/>
        <v>0.33210187476175335</v>
      </c>
      <c r="V131" s="7"/>
      <c r="W131" s="28">
        <f t="shared" ca="1" si="20"/>
        <v>-0.93994735866177159</v>
      </c>
      <c r="X131" s="27">
        <f t="shared" ca="1" si="24"/>
        <v>101.73261817888368</v>
      </c>
      <c r="Y131" s="7"/>
      <c r="Z131" s="28">
        <f t="shared" si="23"/>
        <v>101.79000000000002</v>
      </c>
      <c r="AA131" s="27">
        <f t="shared" si="21"/>
        <v>1.7765706456050285</v>
      </c>
      <c r="AB131" s="7"/>
      <c r="AC131" s="28">
        <f t="shared" ca="1" si="13"/>
        <v>-5.7381821116337051E-2</v>
      </c>
      <c r="AD131" s="27"/>
      <c r="AE131" s="7"/>
    </row>
    <row r="132" spans="1:31" s="26" customFormat="1" x14ac:dyDescent="0.25">
      <c r="A132" s="26">
        <v>47</v>
      </c>
      <c r="B132" s="26">
        <v>-631</v>
      </c>
      <c r="C132" s="26">
        <v>14937</v>
      </c>
      <c r="D132" s="26">
        <v>13574</v>
      </c>
      <c r="E132" s="26">
        <v>11258</v>
      </c>
      <c r="F132" s="26">
        <v>12646</v>
      </c>
      <c r="G132" s="27"/>
      <c r="H132" s="7"/>
      <c r="I132" s="28">
        <f t="shared" si="14"/>
        <v>3679</v>
      </c>
      <c r="J132" s="27">
        <f t="shared" si="14"/>
        <v>928</v>
      </c>
      <c r="K132" s="7"/>
      <c r="L132" s="124">
        <f t="shared" si="22"/>
        <v>-0.9672084082453789</v>
      </c>
      <c r="M132" s="27">
        <f t="shared" ca="1" si="15"/>
        <v>5.4393363182417186E-7</v>
      </c>
      <c r="N132" s="44"/>
      <c r="O132" s="44"/>
      <c r="P132" s="7"/>
      <c r="Q132" s="28">
        <f t="shared" ca="1" si="16"/>
        <v>3736.2732430944875</v>
      </c>
      <c r="R132" s="27">
        <f t="shared" ca="1" si="17"/>
        <v>916.04543696568442</v>
      </c>
      <c r="S132" s="7"/>
      <c r="T132" s="28">
        <f t="shared" ca="1" si="18"/>
        <v>-0.96677151262621019</v>
      </c>
      <c r="U132" s="27">
        <f t="shared" ca="1" si="19"/>
        <v>0.23729299930529391</v>
      </c>
      <c r="V132" s="7"/>
      <c r="W132" s="28">
        <f t="shared" ca="1" si="20"/>
        <v>-0.96794592680909386</v>
      </c>
      <c r="X132" s="27">
        <f t="shared" ca="1" si="24"/>
        <v>96.047769602204596</v>
      </c>
      <c r="Y132" s="7"/>
      <c r="Z132" s="28">
        <f t="shared" si="23"/>
        <v>96.111000000000018</v>
      </c>
      <c r="AA132" s="27">
        <f t="shared" si="21"/>
        <v>1.6774533973842702</v>
      </c>
      <c r="AB132" s="7"/>
      <c r="AC132" s="28">
        <f t="shared" ca="1" si="13"/>
        <v>-6.3230397795422277E-2</v>
      </c>
      <c r="AD132" s="27"/>
      <c r="AE132" s="7"/>
    </row>
    <row r="133" spans="1:31" s="26" customFormat="1" x14ac:dyDescent="0.25">
      <c r="A133" s="26">
        <v>48</v>
      </c>
      <c r="B133" s="26">
        <v>-637</v>
      </c>
      <c r="C133" s="26">
        <v>14981</v>
      </c>
      <c r="D133" s="26">
        <v>13388</v>
      </c>
      <c r="E133" s="26">
        <v>11227</v>
      </c>
      <c r="F133" s="26">
        <v>12840</v>
      </c>
      <c r="G133" s="27"/>
      <c r="H133" s="7"/>
      <c r="I133" s="28">
        <f t="shared" si="14"/>
        <v>3754</v>
      </c>
      <c r="J133" s="27">
        <f t="shared" si="14"/>
        <v>548</v>
      </c>
      <c r="K133" s="7"/>
      <c r="L133" s="124">
        <f t="shared" si="22"/>
        <v>-0.98602988515178269</v>
      </c>
      <c r="M133" s="27">
        <f t="shared" ca="1" si="15"/>
        <v>7.0623606264107504E-7</v>
      </c>
      <c r="N133" s="44"/>
      <c r="O133" s="44"/>
      <c r="P133" s="7"/>
      <c r="Q133" s="28">
        <f t="shared" ca="1" si="16"/>
        <v>3811.2732430944875</v>
      </c>
      <c r="R133" s="27">
        <f t="shared" ca="1" si="17"/>
        <v>536.04543696568442</v>
      </c>
      <c r="S133" s="7"/>
      <c r="T133" s="28">
        <f t="shared" ca="1" si="18"/>
        <v>-0.98617797964009291</v>
      </c>
      <c r="U133" s="27">
        <f t="shared" ca="1" si="19"/>
        <v>0.13885755484230319</v>
      </c>
      <c r="V133" s="7"/>
      <c r="W133" s="28">
        <f t="shared" ca="1" si="20"/>
        <v>-0.98687026367521191</v>
      </c>
      <c r="X133" s="27">
        <f t="shared" ca="1" si="24"/>
        <v>90.282524694074368</v>
      </c>
      <c r="Y133" s="7"/>
      <c r="Z133" s="28">
        <f t="shared" si="23"/>
        <v>90.378000000000014</v>
      </c>
      <c r="AA133" s="27">
        <f t="shared" si="21"/>
        <v>1.5773936713674355</v>
      </c>
      <c r="AB133" s="7"/>
      <c r="AC133" s="28">
        <f t="shared" ca="1" si="13"/>
        <v>-9.5475305925646126E-2</v>
      </c>
      <c r="AD133" s="27"/>
      <c r="AE133" s="7"/>
    </row>
    <row r="134" spans="1:31" s="26" customFormat="1" x14ac:dyDescent="0.25">
      <c r="A134" s="26">
        <v>49</v>
      </c>
      <c r="B134" s="26">
        <v>-630</v>
      </c>
      <c r="C134" s="26">
        <v>15006</v>
      </c>
      <c r="D134" s="26">
        <v>13203</v>
      </c>
      <c r="E134" s="26">
        <v>11208</v>
      </c>
      <c r="F134" s="26">
        <v>13029</v>
      </c>
      <c r="G134" s="27"/>
      <c r="H134" s="7"/>
      <c r="I134" s="28">
        <f t="shared" si="14"/>
        <v>3798</v>
      </c>
      <c r="J134" s="27">
        <f t="shared" si="14"/>
        <v>174</v>
      </c>
      <c r="K134" s="7"/>
      <c r="L134" s="124">
        <f t="shared" si="22"/>
        <v>-0.99494734822270736</v>
      </c>
      <c r="M134" s="27">
        <f t="shared" ca="1" si="15"/>
        <v>8.0283401425234257E-6</v>
      </c>
      <c r="N134" s="44"/>
      <c r="O134" s="44"/>
      <c r="P134" s="7"/>
      <c r="Q134" s="28">
        <f t="shared" ca="1" si="16"/>
        <v>3855.2732430944875</v>
      </c>
      <c r="R134" s="27">
        <f t="shared" ca="1" si="17"/>
        <v>162.04543696568436</v>
      </c>
      <c r="S134" s="7"/>
      <c r="T134" s="28">
        <f t="shared" ca="1" si="18"/>
        <v>-0.99756310695490413</v>
      </c>
      <c r="U134" s="27">
        <f t="shared" ca="1" si="19"/>
        <v>4.1976354239254436E-2</v>
      </c>
      <c r="V134" s="7"/>
      <c r="W134" s="28">
        <f t="shared" ca="1" si="20"/>
        <v>-0.99778078079514021</v>
      </c>
      <c r="X134" s="27">
        <f t="shared" ca="1" si="24"/>
        <v>84.682299222931306</v>
      </c>
      <c r="Y134" s="7"/>
      <c r="Z134" s="28">
        <f t="shared" si="23"/>
        <v>84.708000000000013</v>
      </c>
      <c r="AA134" s="27">
        <f t="shared" si="21"/>
        <v>1.4784335027793569</v>
      </c>
      <c r="AB134" s="7"/>
      <c r="AC134" s="28">
        <f t="shared" ca="1" si="13"/>
        <v>-2.570077706870677E-2</v>
      </c>
      <c r="AD134" s="27"/>
      <c r="AE134" s="7"/>
    </row>
    <row r="135" spans="1:31" s="26" customFormat="1" x14ac:dyDescent="0.25">
      <c r="A135" s="26">
        <v>50</v>
      </c>
      <c r="B135" s="26">
        <v>-621</v>
      </c>
      <c r="C135" s="26">
        <v>14997</v>
      </c>
      <c r="D135" s="26">
        <v>13012</v>
      </c>
      <c r="E135" s="26">
        <v>11206</v>
      </c>
      <c r="F135" s="26">
        <v>13210</v>
      </c>
      <c r="G135" s="27"/>
      <c r="H135" s="7"/>
      <c r="I135" s="28">
        <f t="shared" si="14"/>
        <v>3791</v>
      </c>
      <c r="J135" s="27">
        <f t="shared" si="14"/>
        <v>-198</v>
      </c>
      <c r="K135" s="7"/>
      <c r="L135" s="124">
        <f t="shared" si="22"/>
        <v>-0.99421357112589726</v>
      </c>
      <c r="M135" s="27">
        <f t="shared" ca="1" si="15"/>
        <v>1.6479101625145066E-6</v>
      </c>
      <c r="N135" s="44"/>
      <c r="O135" s="44"/>
      <c r="P135" s="7"/>
      <c r="Q135" s="28">
        <f t="shared" ca="1" si="16"/>
        <v>3848.2732430944875</v>
      </c>
      <c r="R135" s="27">
        <f t="shared" ca="1" si="17"/>
        <v>-209.95456303431564</v>
      </c>
      <c r="S135" s="7"/>
      <c r="T135" s="28">
        <f t="shared" ca="1" si="18"/>
        <v>-0.99575183670027512</v>
      </c>
      <c r="U135" s="27">
        <f t="shared" ca="1" si="19"/>
        <v>-5.4386765077147001E-2</v>
      </c>
      <c r="V135" s="7"/>
      <c r="W135" s="28">
        <f t="shared" ca="1" si="20"/>
        <v>-0.99549728065788434</v>
      </c>
      <c r="X135" s="27">
        <f t="shared" ca="1" si="24"/>
        <v>79.14618467294423</v>
      </c>
      <c r="Y135" s="7"/>
      <c r="Z135" s="28">
        <f t="shared" si="23"/>
        <v>79.119000000000014</v>
      </c>
      <c r="AA135" s="27">
        <f t="shared" si="21"/>
        <v>1.3808870508853939</v>
      </c>
      <c r="AB135" s="7"/>
      <c r="AC135" s="28">
        <f t="shared" ca="1" si="13"/>
        <v>2.7184672944216004E-2</v>
      </c>
      <c r="AD135" s="27"/>
      <c r="AE135" s="7"/>
    </row>
    <row r="136" spans="1:31" s="26" customFormat="1" x14ac:dyDescent="0.25">
      <c r="A136" s="26">
        <v>51</v>
      </c>
      <c r="B136" s="26">
        <v>-622</v>
      </c>
      <c r="C136" s="26">
        <v>14987</v>
      </c>
      <c r="D136" s="26">
        <v>12830</v>
      </c>
      <c r="E136" s="26">
        <v>11225</v>
      </c>
      <c r="F136" s="26">
        <v>13404</v>
      </c>
      <c r="G136" s="27"/>
      <c r="H136" s="7"/>
      <c r="I136" s="28">
        <f t="shared" si="14"/>
        <v>3762</v>
      </c>
      <c r="J136" s="27">
        <f t="shared" si="14"/>
        <v>-574</v>
      </c>
      <c r="K136" s="7"/>
      <c r="L136" s="124">
        <f t="shared" si="22"/>
        <v>-0.9840071696602084</v>
      </c>
      <c r="M136" s="27">
        <f t="shared" ca="1" si="15"/>
        <v>1.2312388677083782E-5</v>
      </c>
      <c r="N136" s="44"/>
      <c r="O136" s="44"/>
      <c r="P136" s="7"/>
      <c r="Q136" s="28">
        <f t="shared" ca="1" si="16"/>
        <v>3819.2732430944875</v>
      </c>
      <c r="R136" s="27">
        <f t="shared" ca="1" si="17"/>
        <v>-585.95456303431558</v>
      </c>
      <c r="S136" s="7"/>
      <c r="T136" s="28">
        <f t="shared" ca="1" si="18"/>
        <v>-0.98824800278824043</v>
      </c>
      <c r="U136" s="27">
        <f t="shared" ca="1" si="19"/>
        <v>-0.15178604696684306</v>
      </c>
      <c r="V136" s="7"/>
      <c r="W136" s="28">
        <f t="shared" ca="1" si="20"/>
        <v>-0.98751607100921834</v>
      </c>
      <c r="X136" s="27">
        <f t="shared" ca="1" si="24"/>
        <v>73.535047273992689</v>
      </c>
      <c r="Y136" s="7"/>
      <c r="Z136" s="28">
        <f t="shared" si="23"/>
        <v>73.521000000000015</v>
      </c>
      <c r="AA136" s="27">
        <f t="shared" si="21"/>
        <v>1.2831835193587513</v>
      </c>
      <c r="AB136" s="7"/>
      <c r="AC136" s="28">
        <f t="shared" ca="1" si="13"/>
        <v>1.4047273992673581E-2</v>
      </c>
      <c r="AD136" s="27"/>
      <c r="AE136" s="7"/>
    </row>
    <row r="137" spans="1:31" s="26" customFormat="1" x14ac:dyDescent="0.25">
      <c r="A137" s="26">
        <v>52</v>
      </c>
      <c r="B137" s="26">
        <v>-608</v>
      </c>
      <c r="C137" s="26">
        <v>14951</v>
      </c>
      <c r="D137" s="26">
        <v>12651</v>
      </c>
      <c r="E137" s="26">
        <v>11266</v>
      </c>
      <c r="F137" s="26">
        <v>13584</v>
      </c>
      <c r="G137" s="27"/>
      <c r="H137" s="7"/>
      <c r="I137" s="28">
        <f t="shared" si="14"/>
        <v>3685</v>
      </c>
      <c r="J137" s="27">
        <f t="shared" si="14"/>
        <v>-933</v>
      </c>
      <c r="K137" s="7"/>
      <c r="L137" s="124">
        <f t="shared" si="22"/>
        <v>-0.96496195549856911</v>
      </c>
      <c r="M137" s="27">
        <f t="shared" ca="1" si="15"/>
        <v>4.7271337082580891E-6</v>
      </c>
      <c r="N137" s="44"/>
      <c r="O137" s="44"/>
      <c r="P137" s="7"/>
      <c r="Q137" s="28">
        <f t="shared" ca="1" si="16"/>
        <v>3742.2732430944875</v>
      </c>
      <c r="R137" s="27">
        <f t="shared" ca="1" si="17"/>
        <v>-944.95456303431558</v>
      </c>
      <c r="S137" s="7"/>
      <c r="T137" s="28">
        <f t="shared" ca="1" si="18"/>
        <v>-0.96832402998732081</v>
      </c>
      <c r="U137" s="27">
        <f t="shared" ca="1" si="19"/>
        <v>-0.2447816379200369</v>
      </c>
      <c r="V137" s="7"/>
      <c r="W137" s="28">
        <f t="shared" ca="1" si="20"/>
        <v>-0.96713615275462894</v>
      </c>
      <c r="X137" s="27">
        <f t="shared" ca="1" si="24"/>
        <v>68.070041638728412</v>
      </c>
      <c r="Y137" s="7"/>
      <c r="Z137" s="28">
        <f t="shared" si="23"/>
        <v>68.049000000000021</v>
      </c>
      <c r="AA137" s="27">
        <f t="shared" si="21"/>
        <v>1.1876791026896216</v>
      </c>
      <c r="AB137" s="7"/>
      <c r="AC137" s="28">
        <f t="shared" ca="1" si="13"/>
        <v>2.1041638728391376E-2</v>
      </c>
      <c r="AD137" s="27"/>
      <c r="AE137" s="7"/>
    </row>
    <row r="138" spans="1:31" s="26" customFormat="1" x14ac:dyDescent="0.25">
      <c r="A138" s="26">
        <v>53</v>
      </c>
      <c r="B138" s="26">
        <v>-609</v>
      </c>
      <c r="C138" s="26">
        <v>14888</v>
      </c>
      <c r="D138" s="26">
        <v>12471</v>
      </c>
      <c r="E138" s="26">
        <v>11315</v>
      </c>
      <c r="F138" s="26">
        <v>13756</v>
      </c>
      <c r="G138" s="27"/>
      <c r="H138" s="7"/>
      <c r="I138" s="28">
        <f t="shared" si="14"/>
        <v>3573</v>
      </c>
      <c r="J138" s="27">
        <f t="shared" si="14"/>
        <v>-1285</v>
      </c>
      <c r="K138" s="7"/>
      <c r="L138" s="124">
        <f t="shared" si="22"/>
        <v>-0.93707298141399442</v>
      </c>
      <c r="M138" s="27">
        <f t="shared" ca="1" si="15"/>
        <v>4.0408742963595785E-7</v>
      </c>
      <c r="N138" s="44"/>
      <c r="O138" s="44"/>
      <c r="P138" s="7"/>
      <c r="Q138" s="28">
        <f t="shared" ca="1" si="16"/>
        <v>3630.2732430944875</v>
      </c>
      <c r="R138" s="27">
        <f t="shared" ca="1" si="17"/>
        <v>-1296.9545630343157</v>
      </c>
      <c r="S138" s="7"/>
      <c r="T138" s="28">
        <f t="shared" ca="1" si="18"/>
        <v>-0.939343705913256</v>
      </c>
      <c r="U138" s="27">
        <f t="shared" ca="1" si="19"/>
        <v>-0.33596394436996518</v>
      </c>
      <c r="V138" s="7"/>
      <c r="W138" s="28">
        <f t="shared" ca="1" si="20"/>
        <v>-0.93770866012972742</v>
      </c>
      <c r="X138" s="27">
        <f t="shared" ca="1" si="24"/>
        <v>62.561624874139852</v>
      </c>
      <c r="Y138" s="7"/>
      <c r="Z138" s="28">
        <f t="shared" si="23"/>
        <v>62.568000000000019</v>
      </c>
      <c r="AA138" s="27">
        <f t="shared" si="21"/>
        <v>1.0920176063878124</v>
      </c>
      <c r="AB138" s="7"/>
      <c r="AC138" s="28">
        <f t="shared" ca="1" si="13"/>
        <v>-6.3751258601669747E-3</v>
      </c>
      <c r="AD138" s="27"/>
      <c r="AE138" s="7"/>
    </row>
    <row r="139" spans="1:31" s="26" customFormat="1" x14ac:dyDescent="0.25">
      <c r="A139" s="26">
        <v>54</v>
      </c>
      <c r="B139" s="26">
        <v>-636</v>
      </c>
      <c r="C139" s="26">
        <v>14817</v>
      </c>
      <c r="D139" s="26">
        <v>12291</v>
      </c>
      <c r="E139" s="26">
        <v>11392</v>
      </c>
      <c r="F139" s="26">
        <v>13934</v>
      </c>
      <c r="G139" s="27"/>
      <c r="H139" s="7"/>
      <c r="I139" s="28">
        <f t="shared" si="14"/>
        <v>3425</v>
      </c>
      <c r="J139" s="27">
        <f t="shared" si="14"/>
        <v>-1643</v>
      </c>
      <c r="K139" s="7"/>
      <c r="L139" s="124">
        <f t="shared" si="22"/>
        <v>-0.89880978567784509</v>
      </c>
      <c r="M139" s="27">
        <f t="shared" ca="1" si="15"/>
        <v>2.20669715509382E-8</v>
      </c>
      <c r="N139" s="44"/>
      <c r="O139" s="44"/>
      <c r="P139" s="7"/>
      <c r="Q139" s="28">
        <f t="shared" ca="1" si="16"/>
        <v>3482.2732430944875</v>
      </c>
      <c r="R139" s="27">
        <f t="shared" ca="1" si="17"/>
        <v>-1654.9545630343157</v>
      </c>
      <c r="S139" s="7"/>
      <c r="T139" s="28">
        <f t="shared" ca="1" si="18"/>
        <v>-0.90104827767252738</v>
      </c>
      <c r="U139" s="27">
        <f t="shared" ca="1" si="19"/>
        <v>-0.42870049467983534</v>
      </c>
      <c r="V139" s="7"/>
      <c r="W139" s="28">
        <f t="shared" ca="1" si="20"/>
        <v>-0.8989583352370869</v>
      </c>
      <c r="X139" s="27">
        <f t="shared" ca="1" si="24"/>
        <v>56.777489582232363</v>
      </c>
      <c r="Y139" s="7"/>
      <c r="Z139" s="28">
        <f t="shared" si="23"/>
        <v>56.844000000000023</v>
      </c>
      <c r="AA139" s="27">
        <f t="shared" si="21"/>
        <v>0.99211496000365718</v>
      </c>
      <c r="AB139" s="7"/>
      <c r="AC139" s="28">
        <f t="shared" ca="1" si="13"/>
        <v>-6.6510417767659646E-2</v>
      </c>
      <c r="AD139" s="27"/>
      <c r="AE139" s="7"/>
    </row>
    <row r="140" spans="1:31" s="26" customFormat="1" x14ac:dyDescent="0.25">
      <c r="A140" s="26">
        <v>55</v>
      </c>
      <c r="B140" s="26">
        <v>-629</v>
      </c>
      <c r="C140" s="26">
        <v>14725</v>
      </c>
      <c r="D140" s="26">
        <v>12121</v>
      </c>
      <c r="E140" s="26">
        <v>11476</v>
      </c>
      <c r="F140" s="26">
        <v>14097</v>
      </c>
      <c r="G140" s="27"/>
      <c r="H140" s="7"/>
      <c r="I140" s="28">
        <f t="shared" si="14"/>
        <v>3249</v>
      </c>
      <c r="J140" s="27">
        <f t="shared" si="14"/>
        <v>-1976</v>
      </c>
      <c r="K140" s="7"/>
      <c r="L140" s="124">
        <f t="shared" si="22"/>
        <v>-0.85215470314461172</v>
      </c>
      <c r="M140" s="27">
        <f t="shared" ca="1" si="15"/>
        <v>7.0538768370126647E-7</v>
      </c>
      <c r="N140" s="44"/>
      <c r="O140" s="44"/>
      <c r="P140" s="7"/>
      <c r="Q140" s="28">
        <f t="shared" ca="1" si="16"/>
        <v>3306.2732430944875</v>
      </c>
      <c r="R140" s="27">
        <f t="shared" ca="1" si="17"/>
        <v>-1987.9545630343157</v>
      </c>
      <c r="S140" s="7"/>
      <c r="T140" s="28">
        <f t="shared" ca="1" si="18"/>
        <v>-0.85550776841328269</v>
      </c>
      <c r="U140" s="27">
        <f t="shared" ca="1" si="19"/>
        <v>-0.5149610289066141</v>
      </c>
      <c r="V140" s="7"/>
      <c r="W140" s="28">
        <f t="shared" ca="1" si="20"/>
        <v>-0.85299457675635415</v>
      </c>
      <c r="X140" s="27">
        <f t="shared" ca="1" si="24"/>
        <v>51.153518411865775</v>
      </c>
      <c r="Y140" s="7"/>
      <c r="Z140" s="28">
        <f t="shared" si="23"/>
        <v>51.183000000000021</v>
      </c>
      <c r="AA140" s="27">
        <f t="shared" si="21"/>
        <v>0.89331187104825804</v>
      </c>
      <c r="AB140" s="7"/>
      <c r="AC140" s="28">
        <f t="shared" ca="1" si="13"/>
        <v>-2.948158813424584E-2</v>
      </c>
      <c r="AD140" s="27"/>
      <c r="AE140" s="7"/>
    </row>
    <row r="141" spans="1:31" s="26" customFormat="1" x14ac:dyDescent="0.25">
      <c r="A141" s="26">
        <v>56</v>
      </c>
      <c r="B141" s="26">
        <v>-636</v>
      </c>
      <c r="C141" s="26">
        <v>14613</v>
      </c>
      <c r="D141" s="26">
        <v>11965</v>
      </c>
      <c r="E141" s="26">
        <v>11582</v>
      </c>
      <c r="F141" s="26">
        <v>14259</v>
      </c>
      <c r="G141" s="27"/>
      <c r="H141" s="7"/>
      <c r="I141" s="28">
        <f t="shared" si="14"/>
        <v>3031</v>
      </c>
      <c r="J141" s="27">
        <f t="shared" si="14"/>
        <v>-2294</v>
      </c>
      <c r="K141" s="7"/>
      <c r="L141" s="124">
        <f t="shared" si="22"/>
        <v>-0.79653547379532241</v>
      </c>
      <c r="M141" s="27">
        <f t="shared" ca="1" si="15"/>
        <v>1.2486815032295719E-7</v>
      </c>
      <c r="N141" s="44"/>
      <c r="O141" s="44"/>
      <c r="P141" s="7"/>
      <c r="Q141" s="28">
        <f t="shared" ca="1" si="16"/>
        <v>3088.2732430944875</v>
      </c>
      <c r="R141" s="27">
        <f t="shared" ca="1" si="17"/>
        <v>-2305.9545630343155</v>
      </c>
      <c r="S141" s="7"/>
      <c r="T141" s="28">
        <f t="shared" ca="1" si="18"/>
        <v>-0.79909963762626357</v>
      </c>
      <c r="U141" s="27">
        <f t="shared" ca="1" si="19"/>
        <v>-0.59733595348353785</v>
      </c>
      <c r="V141" s="7"/>
      <c r="W141" s="28">
        <f t="shared" ca="1" si="20"/>
        <v>-0.79618210691752689</v>
      </c>
      <c r="X141" s="27">
        <f t="shared" ca="1" si="24"/>
        <v>45.394223605101445</v>
      </c>
      <c r="Y141" s="7"/>
      <c r="Z141" s="28">
        <f t="shared" si="23"/>
        <v>45.459000000000024</v>
      </c>
      <c r="AA141" s="27">
        <f t="shared" si="21"/>
        <v>0.7934092246641028</v>
      </c>
      <c r="AB141" s="7"/>
      <c r="AC141" s="28">
        <f t="shared" ca="1" si="13"/>
        <v>-6.4776394898579781E-2</v>
      </c>
      <c r="AD141" s="27"/>
      <c r="AE141" s="7"/>
    </row>
    <row r="142" spans="1:31" s="26" customFormat="1" x14ac:dyDescent="0.25">
      <c r="A142" s="26">
        <v>57</v>
      </c>
      <c r="B142" s="26">
        <v>-626</v>
      </c>
      <c r="C142" s="26">
        <v>14509</v>
      </c>
      <c r="D142" s="26">
        <v>11824</v>
      </c>
      <c r="E142" s="26">
        <v>11713</v>
      </c>
      <c r="F142" s="26">
        <v>14411</v>
      </c>
      <c r="G142" s="27"/>
      <c r="H142" s="7"/>
      <c r="I142" s="28">
        <f t="shared" si="14"/>
        <v>2796</v>
      </c>
      <c r="J142" s="27">
        <f t="shared" si="14"/>
        <v>-2587</v>
      </c>
      <c r="K142" s="7"/>
      <c r="L142" s="124">
        <f t="shared" si="22"/>
        <v>-0.73403509382468513</v>
      </c>
      <c r="M142" s="27">
        <f t="shared" ca="1" si="15"/>
        <v>9.3591242350954185E-7</v>
      </c>
      <c r="N142" s="44"/>
      <c r="O142" s="44"/>
      <c r="P142" s="7"/>
      <c r="Q142" s="28">
        <f t="shared" ca="1" si="16"/>
        <v>2853.2732430944875</v>
      </c>
      <c r="R142" s="27">
        <f t="shared" ca="1" si="17"/>
        <v>-2598.9545630343155</v>
      </c>
      <c r="S142" s="7"/>
      <c r="T142" s="28">
        <f t="shared" ca="1" si="18"/>
        <v>-0.73829270764943111</v>
      </c>
      <c r="U142" s="27">
        <f t="shared" ca="1" si="19"/>
        <v>-0.67323486197737015</v>
      </c>
      <c r="V142" s="7"/>
      <c r="W142" s="28">
        <f t="shared" ca="1" si="20"/>
        <v>-0.73500251949289408</v>
      </c>
      <c r="X142" s="27">
        <f t="shared" ca="1" si="24"/>
        <v>39.784781977397188</v>
      </c>
      <c r="Y142" s="7"/>
      <c r="Z142" s="28">
        <f t="shared" si="23"/>
        <v>39.825000000000024</v>
      </c>
      <c r="AA142" s="27">
        <f t="shared" si="21"/>
        <v>0.69507737460674213</v>
      </c>
      <c r="AB142" s="7"/>
      <c r="AC142" s="28">
        <f t="shared" ca="1" si="13"/>
        <v>-4.0218022602836356E-2</v>
      </c>
      <c r="AD142" s="27"/>
      <c r="AE142" s="7"/>
    </row>
    <row r="143" spans="1:31" s="26" customFormat="1" x14ac:dyDescent="0.25">
      <c r="A143" s="26">
        <v>58</v>
      </c>
      <c r="B143" s="26">
        <v>-624</v>
      </c>
      <c r="C143" s="26">
        <v>14371</v>
      </c>
      <c r="D143" s="26">
        <v>11693</v>
      </c>
      <c r="E143" s="26">
        <v>11847</v>
      </c>
      <c r="F143" s="26">
        <v>14543</v>
      </c>
      <c r="G143" s="27"/>
      <c r="H143" s="7"/>
      <c r="I143" s="28">
        <f t="shared" si="14"/>
        <v>2524</v>
      </c>
      <c r="J143" s="27">
        <f t="shared" si="14"/>
        <v>-2850</v>
      </c>
      <c r="K143" s="7"/>
      <c r="L143" s="124">
        <f t="shared" si="22"/>
        <v>-0.66468022848302444</v>
      </c>
      <c r="M143" s="27">
        <f t="shared" ca="1" si="15"/>
        <v>1.5459611226240514E-7</v>
      </c>
      <c r="N143" s="44"/>
      <c r="O143" s="44"/>
      <c r="P143" s="7"/>
      <c r="Q143" s="28">
        <f t="shared" ca="1" si="16"/>
        <v>2581.2732430944875</v>
      </c>
      <c r="R143" s="27">
        <f t="shared" ca="1" si="17"/>
        <v>-2861.9545630343155</v>
      </c>
      <c r="S143" s="7"/>
      <c r="T143" s="28">
        <f t="shared" ca="1" si="18"/>
        <v>-0.66791192061241644</v>
      </c>
      <c r="U143" s="27">
        <f t="shared" ca="1" si="19"/>
        <v>-0.74136255117149263</v>
      </c>
      <c r="V143" s="7"/>
      <c r="W143" s="28">
        <f t="shared" ca="1" si="20"/>
        <v>-0.66428704136184369</v>
      </c>
      <c r="X143" s="27">
        <f t="shared" ca="1" si="24"/>
        <v>34.134765368580361</v>
      </c>
      <c r="Y143" s="7"/>
      <c r="Z143" s="28">
        <f t="shared" si="23"/>
        <v>34.209000000000024</v>
      </c>
      <c r="AA143" s="27">
        <f t="shared" si="21"/>
        <v>0.59705968381474062</v>
      </c>
      <c r="AB143" s="7"/>
      <c r="AC143" s="28">
        <f t="shared" ca="1" si="13"/>
        <v>-7.4234631419663799E-2</v>
      </c>
      <c r="AD143" s="27"/>
      <c r="AE143" s="7"/>
    </row>
    <row r="144" spans="1:31" s="26" customFormat="1" x14ac:dyDescent="0.25">
      <c r="A144" s="26">
        <v>59</v>
      </c>
      <c r="B144" s="26">
        <v>-635</v>
      </c>
      <c r="C144" s="26">
        <v>14212</v>
      </c>
      <c r="D144" s="26">
        <v>11561</v>
      </c>
      <c r="E144" s="26">
        <v>11991</v>
      </c>
      <c r="F144" s="26">
        <v>14661</v>
      </c>
      <c r="G144" s="27"/>
      <c r="H144" s="7"/>
      <c r="I144" s="28">
        <f t="shared" si="14"/>
        <v>2221</v>
      </c>
      <c r="J144" s="27">
        <f t="shared" si="14"/>
        <v>-3100</v>
      </c>
      <c r="K144" s="7"/>
      <c r="L144" s="124">
        <f t="shared" si="22"/>
        <v>-0.58756109033200754</v>
      </c>
      <c r="M144" s="27">
        <f t="shared" ca="1" si="15"/>
        <v>3.9778755199506821E-6</v>
      </c>
      <c r="N144" s="44"/>
      <c r="O144" s="44"/>
      <c r="P144" s="7"/>
      <c r="Q144" s="28">
        <f t="shared" ca="1" si="16"/>
        <v>2278.2732430944875</v>
      </c>
      <c r="R144" s="27">
        <f t="shared" ca="1" si="17"/>
        <v>-3111.9545630343155</v>
      </c>
      <c r="S144" s="7"/>
      <c r="T144" s="28">
        <f t="shared" ca="1" si="18"/>
        <v>-0.58950979387633029</v>
      </c>
      <c r="U144" s="27">
        <f t="shared" ca="1" si="19"/>
        <v>-0.80612271200240759</v>
      </c>
      <c r="V144" s="7"/>
      <c r="W144" s="28">
        <f t="shared" ca="1" si="20"/>
        <v>-0.58556662912156732</v>
      </c>
      <c r="X144" s="27">
        <f t="shared" ca="1" si="24"/>
        <v>28.267915037089608</v>
      </c>
      <c r="Y144" s="7"/>
      <c r="Z144" s="28">
        <f t="shared" si="23"/>
        <v>28.494000000000025</v>
      </c>
      <c r="AA144" s="27">
        <f t="shared" si="21"/>
        <v>0.49731411706326462</v>
      </c>
      <c r="AB144" s="7"/>
      <c r="AC144" s="28">
        <f t="shared" ca="1" si="13"/>
        <v>-0.22608496291041646</v>
      </c>
      <c r="AD144" s="27"/>
      <c r="AE144" s="7"/>
    </row>
    <row r="145" spans="1:31" s="26" customFormat="1" x14ac:dyDescent="0.25">
      <c r="A145" s="26">
        <v>60</v>
      </c>
      <c r="B145" s="26">
        <v>-610</v>
      </c>
      <c r="C145" s="26">
        <v>14067</v>
      </c>
      <c r="D145" s="26">
        <v>11462</v>
      </c>
      <c r="E145" s="26">
        <v>12150</v>
      </c>
      <c r="F145" s="26">
        <v>14764</v>
      </c>
      <c r="G145" s="27"/>
      <c r="H145" s="7"/>
      <c r="I145" s="28">
        <f t="shared" si="14"/>
        <v>1917</v>
      </c>
      <c r="J145" s="27">
        <f t="shared" si="14"/>
        <v>-3302</v>
      </c>
      <c r="K145" s="7"/>
      <c r="L145" s="124">
        <f t="shared" si="22"/>
        <v>-0.5079719793705979</v>
      </c>
      <c r="M145" s="27">
        <f t="shared" ca="1" si="15"/>
        <v>1.7518862724046646E-6</v>
      </c>
      <c r="N145" s="44"/>
      <c r="O145" s="44"/>
      <c r="P145" s="7"/>
      <c r="Q145" s="28">
        <f t="shared" ca="1" si="16"/>
        <v>1974.2732430944877</v>
      </c>
      <c r="R145" s="27">
        <f t="shared" ca="1" si="17"/>
        <v>-3313.9545630343155</v>
      </c>
      <c r="S145" s="7"/>
      <c r="T145" s="28">
        <f t="shared" ca="1" si="18"/>
        <v>-0.51084891424672574</v>
      </c>
      <c r="U145" s="27">
        <f t="shared" ca="1" si="19"/>
        <v>-0.85844892195378686</v>
      </c>
      <c r="V145" s="7"/>
      <c r="W145" s="28">
        <f t="shared" ca="1" si="20"/>
        <v>-0.50664839096312198</v>
      </c>
      <c r="X145" s="27">
        <f t="shared" ca="1" si="24"/>
        <v>22.822002836947149</v>
      </c>
      <c r="Y145" s="7"/>
      <c r="Z145" s="28">
        <f t="shared" si="23"/>
        <v>23.004000000000026</v>
      </c>
      <c r="AA145" s="27">
        <f t="shared" si="21"/>
        <v>0.40149554112877606</v>
      </c>
      <c r="AB145" s="7"/>
      <c r="AC145" s="28">
        <f t="shared" ca="1" si="13"/>
        <v>-0.18199716305287694</v>
      </c>
      <c r="AD145" s="27"/>
      <c r="AE145" s="7"/>
    </row>
    <row r="146" spans="1:31" s="26" customFormat="1" x14ac:dyDescent="0.25">
      <c r="A146" s="26">
        <v>61</v>
      </c>
      <c r="B146" s="26">
        <v>-603</v>
      </c>
      <c r="C146" s="26">
        <v>13907</v>
      </c>
      <c r="D146" s="26">
        <v>11377</v>
      </c>
      <c r="E146" s="26">
        <v>12307</v>
      </c>
      <c r="F146" s="26">
        <v>14856</v>
      </c>
      <c r="G146" s="27"/>
      <c r="H146" s="7"/>
      <c r="I146" s="28">
        <f t="shared" si="14"/>
        <v>1600</v>
      </c>
      <c r="J146" s="27">
        <f t="shared" si="14"/>
        <v>-3479</v>
      </c>
      <c r="K146" s="7"/>
      <c r="L146" s="124">
        <f t="shared" si="22"/>
        <v>-0.42471725953799805</v>
      </c>
      <c r="M146" s="27">
        <f t="shared" ca="1" si="15"/>
        <v>1.0188884319992619E-7</v>
      </c>
      <c r="N146" s="44"/>
      <c r="O146" s="44"/>
      <c r="P146" s="7"/>
      <c r="Q146" s="28">
        <f t="shared" ca="1" si="16"/>
        <v>1657.2732430944877</v>
      </c>
      <c r="R146" s="27">
        <f t="shared" ca="1" si="17"/>
        <v>-3490.9545630343155</v>
      </c>
      <c r="S146" s="7"/>
      <c r="T146" s="28">
        <f t="shared" ca="1" si="18"/>
        <v>-0.42882424700138144</v>
      </c>
      <c r="U146" s="27">
        <f t="shared" ca="1" si="19"/>
        <v>-0.90429911582207467</v>
      </c>
      <c r="V146" s="7"/>
      <c r="W146" s="28">
        <f t="shared" ca="1" si="20"/>
        <v>-0.42439805921970258</v>
      </c>
      <c r="X146" s="27">
        <f t="shared" ca="1" si="24"/>
        <v>17.414512220231245</v>
      </c>
      <c r="Y146" s="7"/>
      <c r="Z146" s="28">
        <f t="shared" si="23"/>
        <v>17.577000000000027</v>
      </c>
      <c r="AA146" s="27">
        <f t="shared" si="21"/>
        <v>0.30677652262304378</v>
      </c>
      <c r="AB146" s="7"/>
      <c r="AC146" s="28">
        <f t="shared" ca="1" si="13"/>
        <v>-0.16248777976878159</v>
      </c>
      <c r="AD146" s="27"/>
      <c r="AE146" s="7"/>
    </row>
    <row r="147" spans="1:31" s="26" customFormat="1" x14ac:dyDescent="0.25">
      <c r="A147" s="26">
        <v>62</v>
      </c>
      <c r="B147" s="26">
        <v>-628</v>
      </c>
      <c r="C147" s="26">
        <v>13733</v>
      </c>
      <c r="D147" s="26">
        <v>11309</v>
      </c>
      <c r="E147" s="26">
        <v>12491</v>
      </c>
      <c r="F147" s="26">
        <v>14935</v>
      </c>
      <c r="G147" s="27"/>
      <c r="H147" s="7"/>
      <c r="I147" s="28">
        <f t="shared" si="14"/>
        <v>1242</v>
      </c>
      <c r="J147" s="27">
        <f t="shared" si="14"/>
        <v>-3626</v>
      </c>
      <c r="K147" s="7"/>
      <c r="L147" s="124">
        <f t="shared" si="22"/>
        <v>-0.33397913212115443</v>
      </c>
      <c r="M147" s="27">
        <f t="shared" ca="1" si="15"/>
        <v>5.7711382695731232E-6</v>
      </c>
      <c r="N147" s="44"/>
      <c r="O147" s="44"/>
      <c r="P147" s="7"/>
      <c r="Q147" s="28">
        <f t="shared" ca="1" si="16"/>
        <v>1299.2732430944877</v>
      </c>
      <c r="R147" s="27">
        <f t="shared" ca="1" si="17"/>
        <v>-3637.9545630343155</v>
      </c>
      <c r="S147" s="7"/>
      <c r="T147" s="28">
        <f t="shared" ca="1" si="18"/>
        <v>-0.33619071112178128</v>
      </c>
      <c r="U147" s="27">
        <f t="shared" ca="1" si="19"/>
        <v>-0.94237809039065257</v>
      </c>
      <c r="V147" s="7"/>
      <c r="W147" s="28">
        <f t="shared" ca="1" si="20"/>
        <v>-0.33157681276903384</v>
      </c>
      <c r="X147" s="27">
        <f t="shared" ca="1" si="24"/>
        <v>11.657782352044819</v>
      </c>
      <c r="Y147" s="7"/>
      <c r="Z147" s="28">
        <f t="shared" si="23"/>
        <v>11.925000000000027</v>
      </c>
      <c r="AA147" s="27">
        <f t="shared" si="21"/>
        <v>0.20813051330032428</v>
      </c>
      <c r="AB147" s="7"/>
      <c r="AC147" s="28">
        <f t="shared" ca="1" si="13"/>
        <v>-0.26721764795520819</v>
      </c>
      <c r="AD147" s="27"/>
      <c r="AE147" s="7"/>
    </row>
    <row r="148" spans="1:31" s="26" customFormat="1" x14ac:dyDescent="0.25">
      <c r="A148" s="26">
        <v>63</v>
      </c>
      <c r="B148" s="26">
        <v>-644</v>
      </c>
      <c r="C148" s="26">
        <v>13544</v>
      </c>
      <c r="D148" s="26">
        <v>11252</v>
      </c>
      <c r="E148" s="26">
        <v>12669</v>
      </c>
      <c r="F148" s="26">
        <v>14985</v>
      </c>
      <c r="G148" s="27"/>
      <c r="H148" s="7"/>
      <c r="I148" s="28">
        <f t="shared" si="14"/>
        <v>875</v>
      </c>
      <c r="J148" s="27">
        <f t="shared" si="14"/>
        <v>-3733</v>
      </c>
      <c r="K148" s="7"/>
      <c r="L148" s="124">
        <f t="shared" si="22"/>
        <v>-0.23756963986340018</v>
      </c>
      <c r="M148" s="27">
        <f t="shared" ca="1" si="15"/>
        <v>1.1926878236341742E-6</v>
      </c>
      <c r="N148" s="44"/>
      <c r="O148" s="44"/>
      <c r="P148" s="7"/>
      <c r="Q148" s="28">
        <f t="shared" ca="1" si="16"/>
        <v>932.27324309448773</v>
      </c>
      <c r="R148" s="27">
        <f t="shared" ca="1" si="17"/>
        <v>-3744.9545630343155</v>
      </c>
      <c r="S148" s="7"/>
      <c r="T148" s="28">
        <f t="shared" ca="1" si="18"/>
        <v>-0.24122839920051517</v>
      </c>
      <c r="U148" s="27">
        <f t="shared" ca="1" si="19"/>
        <v>-0.97009543922628416</v>
      </c>
      <c r="V148" s="7"/>
      <c r="W148" s="28">
        <f t="shared" ca="1" si="20"/>
        <v>-0.23647753738485974</v>
      </c>
      <c r="X148" s="27">
        <f t="shared" ca="1" si="24"/>
        <v>5.972954720583175</v>
      </c>
      <c r="Y148" s="7"/>
      <c r="Z148" s="28">
        <f t="shared" si="23"/>
        <v>6.129000000000028</v>
      </c>
      <c r="AA148" s="27">
        <f t="shared" si="21"/>
        <v>0.10697122985473294</v>
      </c>
      <c r="AB148" s="7"/>
      <c r="AC148" s="28">
        <f t="shared" ref="AC148:AC149" ca="1" si="25">X148-Z148</f>
        <v>-0.15604527941685298</v>
      </c>
      <c r="AD148" s="27"/>
      <c r="AE148" s="7"/>
    </row>
    <row r="149" spans="1:31" s="26" customFormat="1" x14ac:dyDescent="0.25">
      <c r="A149" s="26">
        <v>64</v>
      </c>
      <c r="B149" s="26">
        <v>-633</v>
      </c>
      <c r="C149" s="26">
        <v>13353</v>
      </c>
      <c r="D149" s="26">
        <v>11215</v>
      </c>
      <c r="E149" s="26">
        <v>12856</v>
      </c>
      <c r="F149" s="26">
        <v>15021</v>
      </c>
      <c r="G149" s="27"/>
      <c r="H149" s="7"/>
      <c r="I149" s="28">
        <f t="shared" ref="I149:J149" si="26">C149-E149</f>
        <v>497</v>
      </c>
      <c r="J149" s="27">
        <f t="shared" si="26"/>
        <v>-3806</v>
      </c>
      <c r="K149" s="7"/>
      <c r="L149" s="124">
        <f t="shared" si="22"/>
        <v>-0.14043909660618076</v>
      </c>
      <c r="M149" s="27">
        <f t="shared" ref="M149" ca="1" si="27">(W149-L149)^2</f>
        <v>3.4744654292411674E-6</v>
      </c>
      <c r="N149" s="44"/>
      <c r="O149" s="44"/>
      <c r="P149" s="7"/>
      <c r="Q149" s="28">
        <f t="shared" ref="Q149" ca="1" si="28">I149-$J$4</f>
        <v>554.27324309448773</v>
      </c>
      <c r="R149" s="27">
        <f t="shared" ref="R149" ca="1" si="29">J149-$J$3</f>
        <v>-3817.9545630343155</v>
      </c>
      <c r="S149" s="7"/>
      <c r="T149" s="28">
        <f t="shared" ref="T149" ca="1" si="30">Q149/$J$7</f>
        <v>-0.14341980545054628</v>
      </c>
      <c r="U149" s="27">
        <f t="shared" ref="U149" ca="1" si="31">R149/$J$6</f>
        <v>-0.98900540618891142</v>
      </c>
      <c r="V149" s="7"/>
      <c r="W149" s="28">
        <f t="shared" ref="W149" ca="1" si="32">(T149-U149*SIN(-$J$11*PI()/180))/(COS(-$J$11*PI()/180))</f>
        <v>-0.13857510480650964</v>
      </c>
      <c r="X149" s="27">
        <f ca="1">IF(MOD(ATAN2(U149,W149)*180/PI()-$J$9+360,360)&gt;5,MOD(ATAN2(U149,W149)*180/PI()-$J$9+360,360)-360,MOD(ATAN2(U149,W149)*180/PI()-$J$9+360,360))</f>
        <v>0.24941000291312321</v>
      </c>
      <c r="Y149" s="7"/>
      <c r="Z149" s="28">
        <f t="shared" si="23"/>
        <v>0.43200000000002881</v>
      </c>
      <c r="AA149" s="27">
        <f t="shared" ref="AA149" si="33">Z149*PI()/180</f>
        <v>7.5398223686160065E-3</v>
      </c>
      <c r="AB149" s="7"/>
      <c r="AC149" s="28">
        <f t="shared" ca="1" si="25"/>
        <v>-0.1825899970869056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40018</v>
      </c>
    </row>
    <row r="155" spans="1:31" x14ac:dyDescent="0.25">
      <c r="A155" t="s">
        <v>177</v>
      </c>
      <c r="B155">
        <v>40018</v>
      </c>
    </row>
    <row r="156" spans="1:31" x14ac:dyDescent="0.25">
      <c r="A156" s="31" t="s">
        <v>188</v>
      </c>
      <c r="B156" s="31">
        <v>-39970</v>
      </c>
    </row>
    <row r="157" spans="1:31" x14ac:dyDescent="0.25">
      <c r="A157" t="s">
        <v>183</v>
      </c>
      <c r="B157">
        <v>-39970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9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11.954563034315633</v>
      </c>
      <c r="L3" s="102" t="s">
        <v>1</v>
      </c>
      <c r="M3" s="103">
        <v>1.001113791297956</v>
      </c>
      <c r="N3" s="104" t="s">
        <v>18</v>
      </c>
      <c r="O3" s="102">
        <v>0.99778027450910967</v>
      </c>
      <c r="Q3" s="101" t="s">
        <v>194</v>
      </c>
      <c r="R3" s="101">
        <f ca="1">MAX(AC21:AC149)</f>
        <v>0.26250085849170546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-57.273243094487668</v>
      </c>
      <c r="L4" s="104" t="s">
        <v>5</v>
      </c>
      <c r="M4" s="106">
        <v>359.96961366506929</v>
      </c>
      <c r="N4" s="104" t="s">
        <v>21</v>
      </c>
      <c r="O4" s="104">
        <v>359.96012395711324</v>
      </c>
      <c r="Q4" s="105" t="s">
        <v>195</v>
      </c>
      <c r="R4" s="105">
        <f ca="1">MIN(AC21:AC149)</f>
        <v>-0.35503238240839607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-172.24669103748246</v>
      </c>
      <c r="N5" s="107" t="s">
        <v>24</v>
      </c>
      <c r="O5" s="107">
        <v>-172.25304987831996</v>
      </c>
      <c r="Q5" s="8"/>
      <c r="R5" s="8"/>
      <c r="T5" s="45" t="s">
        <v>55</v>
      </c>
      <c r="U5" s="47">
        <v>11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3860.3980717826757</v>
      </c>
      <c r="L6" s="107" t="s">
        <v>12</v>
      </c>
      <c r="M6" s="108">
        <v>-2.4539620468457148E-4</v>
      </c>
      <c r="N6" s="107" t="s">
        <v>26</v>
      </c>
      <c r="O6" s="107">
        <v>3.8934825505022883E-5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-3864.6910819134464</v>
      </c>
      <c r="L7" s="109" t="s">
        <v>15</v>
      </c>
      <c r="M7" s="110">
        <f ca="1">SUM(M20:M84)</f>
        <v>6.0558021823069153E-4</v>
      </c>
      <c r="N7" s="109" t="s">
        <v>15</v>
      </c>
      <c r="O7" s="89">
        <f ca="1">SUM(M85:M149)</f>
        <v>5.8457197203260283E-4</v>
      </c>
      <c r="Q7" s="101" t="s">
        <v>194</v>
      </c>
      <c r="R7" s="101">
        <f ca="1">MAX(AD21:AD83)</f>
        <v>0.19244163610215992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-0.18372400889035134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-172.27330256786846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-171.99253834118869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-0.28076422667979273</v>
      </c>
      <c r="L11" s="113" t="s">
        <v>208</v>
      </c>
      <c r="M11" s="114">
        <f>(M6+O6)/2</f>
        <v>-1.0323068958977429E-4</v>
      </c>
      <c r="N11" s="115"/>
      <c r="O11" s="115"/>
      <c r="Q11" s="101" t="s">
        <v>194</v>
      </c>
      <c r="R11" s="101">
        <f ca="1">MAX(W20:W149)</f>
        <v>0.99554763145574166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0.99944703290353276</v>
      </c>
      <c r="N12" s="118"/>
      <c r="O12" s="118"/>
      <c r="Q12" s="105" t="s">
        <v>195</v>
      </c>
      <c r="R12" s="105">
        <f ca="1">MIN(W20:W149)</f>
        <v>-0.9993443474898559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-172.24987045790121</v>
      </c>
      <c r="N13" s="121"/>
      <c r="O13" s="121"/>
    </row>
    <row r="14" spans="1:24" x14ac:dyDescent="0.25">
      <c r="I14" s="9" t="s">
        <v>145</v>
      </c>
      <c r="L14" s="9"/>
      <c r="M14" s="9"/>
      <c r="N14" s="9"/>
      <c r="O14" s="9"/>
    </row>
    <row r="15" spans="1:24" x14ac:dyDescent="0.25">
      <c r="I15" s="9" t="s">
        <v>146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13404</v>
      </c>
      <c r="D20" s="26">
        <v>11260</v>
      </c>
      <c r="E20" s="26">
        <v>12921</v>
      </c>
      <c r="F20" s="26">
        <v>15079</v>
      </c>
      <c r="G20" s="27"/>
      <c r="H20" s="7"/>
      <c r="I20" s="28">
        <f>C20-E20</f>
        <v>483</v>
      </c>
      <c r="J20" s="27">
        <f>D20-F20</f>
        <v>-3819</v>
      </c>
      <c r="K20" s="7"/>
      <c r="L20" s="124">
        <f>$M$3*SIN(2*PI()/$M$4*($Z20+$M$5))+$M$6</f>
        <v>-0.13505207582353346</v>
      </c>
      <c r="M20" s="27">
        <f ca="1">(W20-L20)^2</f>
        <v>1.3469208019076638E-8</v>
      </c>
      <c r="N20" s="44"/>
      <c r="O20" s="44"/>
      <c r="P20" s="7"/>
      <c r="Q20" s="28">
        <f ca="1">I20-$J$4</f>
        <v>540.27324309448773</v>
      </c>
      <c r="R20" s="27">
        <f ca="1">J20-$J$3</f>
        <v>-3830.9545630343155</v>
      </c>
      <c r="S20" s="7"/>
      <c r="T20" s="28">
        <f ca="1">Q20/$J$7</f>
        <v>-0.13979726494128819</v>
      </c>
      <c r="U20" s="27">
        <f ca="1">R20/$J$6</f>
        <v>-0.99237293455211895</v>
      </c>
      <c r="V20" s="7"/>
      <c r="W20" s="28">
        <f ca="1">(T20-U20*SIN(-$J$11*PI()/180))/(COS(-$J$11*PI()/180))</f>
        <v>-0.13493601890638038</v>
      </c>
      <c r="X20" s="27">
        <f ca="1">IF(MOD(ATAN2(U20,W20)*180/PI()-$J$9+360,360)&gt;5,MOD(ATAN2(U20,W20)*180/PI()-$J$9+360,360)-360,MOD(ATAN2(U20,W20)*180/PI()-$J$9+360,360))</f>
        <v>1.6499537883646553E-2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1.6499537883646553E-2</v>
      </c>
      <c r="AD20" s="27">
        <f ca="1">INDIRECT("AC"&amp;AE20)-AC20</f>
        <v>-0.19607591921026302</v>
      </c>
      <c r="AE20" s="7">
        <v>149</v>
      </c>
    </row>
    <row r="21" spans="1:31" s="26" customFormat="1" x14ac:dyDescent="0.25">
      <c r="A21" s="26">
        <v>1</v>
      </c>
      <c r="B21" s="26">
        <v>654</v>
      </c>
      <c r="C21" s="26">
        <v>13586</v>
      </c>
      <c r="D21" s="26">
        <v>11292</v>
      </c>
      <c r="E21" s="26">
        <v>12729</v>
      </c>
      <c r="F21" s="26">
        <v>15044</v>
      </c>
      <c r="G21" s="27"/>
      <c r="H21" s="7"/>
      <c r="I21" s="28">
        <f t="shared" ref="I21:J84" si="1">C21-E21</f>
        <v>857</v>
      </c>
      <c r="J21" s="27">
        <f t="shared" si="1"/>
        <v>-3752</v>
      </c>
      <c r="K21" s="7"/>
      <c r="L21" s="124">
        <f t="shared" ref="L21:L84" si="2">$M$3*SIN(2*PI()/$M$4*($Z21+$M$5))+$M$6</f>
        <v>-0.23607847097361737</v>
      </c>
      <c r="M21" s="27">
        <f t="shared" ref="M21:M84" ca="1" si="3">(W21-L21)^2</f>
        <v>1.8341174534041844E-5</v>
      </c>
      <c r="N21" s="44"/>
      <c r="O21" s="44"/>
      <c r="P21" s="7"/>
      <c r="Q21" s="28">
        <f t="shared" ref="Q21:Q84" ca="1" si="4">I21-$J$4</f>
        <v>914.27324309448773</v>
      </c>
      <c r="R21" s="27">
        <f t="shared" ref="R21:R84" ca="1" si="5">J21-$J$3</f>
        <v>-3763.9545630343155</v>
      </c>
      <c r="S21" s="7"/>
      <c r="T21" s="28">
        <f t="shared" ref="T21:T84" ca="1" si="6">Q21/$J$7</f>
        <v>-0.23657084711718332</v>
      </c>
      <c r="U21" s="27">
        <f t="shared" ref="U21:U84" ca="1" si="7">R21/$J$6</f>
        <v>-0.97501721144943376</v>
      </c>
      <c r="V21" s="7"/>
      <c r="W21" s="28">
        <f t="shared" ref="W21:W84" ca="1" si="8">(T21-U21*SIN(-$J$11*PI()/180))/(COS(-$J$11*PI()/180))</f>
        <v>-0.23179581122364401</v>
      </c>
      <c r="X21" s="27">
        <f ca="1">MOD(ATAN2(U21,W21)*180/PI()-$J$9+360,360)</f>
        <v>5.6462711708882694</v>
      </c>
      <c r="Y21" s="7"/>
      <c r="Z21" s="28">
        <f>360/40000*B21+Z20</f>
        <v>5.8859999999999992</v>
      </c>
      <c r="AA21" s="27">
        <f t="shared" ref="AA21:AA84" si="9">Z21*PI()/180</f>
        <v>0.10273007977238623</v>
      </c>
      <c r="AB21" s="7"/>
      <c r="AC21" s="28">
        <f t="shared" ca="1" si="0"/>
        <v>-0.23972882911172988</v>
      </c>
      <c r="AD21" s="27">
        <f t="shared" ref="AD21:AD83" ca="1" si="10">INDIRECT("AC"&amp;AE21)-AC21</f>
        <v>-6.4658091908667004E-3</v>
      </c>
      <c r="AE21" s="7">
        <v>148</v>
      </c>
    </row>
    <row r="22" spans="1:31" s="26" customFormat="1" x14ac:dyDescent="0.25">
      <c r="A22" s="26">
        <v>2</v>
      </c>
      <c r="B22" s="26">
        <v>642</v>
      </c>
      <c r="C22" s="26">
        <v>13779</v>
      </c>
      <c r="D22" s="26">
        <v>11351</v>
      </c>
      <c r="E22" s="26">
        <v>12546</v>
      </c>
      <c r="F22" s="26">
        <v>14988</v>
      </c>
      <c r="G22" s="27"/>
      <c r="H22" s="7"/>
      <c r="I22" s="28">
        <f t="shared" si="1"/>
        <v>1233</v>
      </c>
      <c r="J22" s="27">
        <f t="shared" si="1"/>
        <v>-3637</v>
      </c>
      <c r="K22" s="7"/>
      <c r="L22" s="124">
        <f t="shared" si="2"/>
        <v>-0.33283834738275164</v>
      </c>
      <c r="M22" s="27">
        <f t="shared" ca="1" si="3"/>
        <v>1.2990991172737243E-5</v>
      </c>
      <c r="N22" s="44"/>
      <c r="O22" s="44"/>
      <c r="P22" s="7"/>
      <c r="Q22" s="28">
        <f t="shared" ca="1" si="4"/>
        <v>1290.2732430944877</v>
      </c>
      <c r="R22" s="27">
        <f t="shared" ca="1" si="5"/>
        <v>-3648.9545630343155</v>
      </c>
      <c r="S22" s="7"/>
      <c r="T22" s="28">
        <f t="shared" ca="1" si="6"/>
        <v>-0.33386193508011536</v>
      </c>
      <c r="U22" s="27">
        <f t="shared" ca="1" si="7"/>
        <v>-0.94522753746721289</v>
      </c>
      <c r="V22" s="7"/>
      <c r="W22" s="28">
        <f t="shared" ca="1" si="8"/>
        <v>-0.32923404562336228</v>
      </c>
      <c r="X22" s="27">
        <f t="shared" ref="X22:X83" ca="1" si="11">MOD(ATAN2(U22,W22)*180/PI()-$J$9+360,360)</f>
        <v>11.477140260909323</v>
      </c>
      <c r="Y22" s="7"/>
      <c r="Z22" s="28">
        <f t="shared" ref="Z22:Z85" si="12">360/40000*B22+Z21</f>
        <v>11.663999999999998</v>
      </c>
      <c r="AA22" s="27">
        <f t="shared" si="9"/>
        <v>0.20357520395261858</v>
      </c>
      <c r="AB22" s="7"/>
      <c r="AC22" s="28">
        <f t="shared" ca="1" si="0"/>
        <v>-0.18685973909067499</v>
      </c>
      <c r="AD22" s="27">
        <f t="shared" ca="1" si="10"/>
        <v>-6.1599462474475786E-2</v>
      </c>
      <c r="AE22" s="7">
        <v>147</v>
      </c>
    </row>
    <row r="23" spans="1:31" s="26" customFormat="1" x14ac:dyDescent="0.25">
      <c r="A23" s="26">
        <v>3</v>
      </c>
      <c r="B23" s="26">
        <v>626</v>
      </c>
      <c r="C23" s="26">
        <v>13950</v>
      </c>
      <c r="D23" s="26">
        <v>11415</v>
      </c>
      <c r="E23" s="26">
        <v>12362</v>
      </c>
      <c r="F23" s="26">
        <v>14910</v>
      </c>
      <c r="G23" s="27"/>
      <c r="H23" s="7"/>
      <c r="I23" s="28">
        <f t="shared" si="1"/>
        <v>1588</v>
      </c>
      <c r="J23" s="27">
        <f t="shared" si="1"/>
        <v>-3495</v>
      </c>
      <c r="K23" s="7"/>
      <c r="L23" s="124">
        <f t="shared" si="2"/>
        <v>-0.42393965711954468</v>
      </c>
      <c r="M23" s="27">
        <f t="shared" ca="1" si="3"/>
        <v>7.1127819453322944E-6</v>
      </c>
      <c r="N23" s="44"/>
      <c r="O23" s="44"/>
      <c r="P23" s="7"/>
      <c r="Q23" s="28">
        <f t="shared" ca="1" si="4"/>
        <v>1645.2732430944877</v>
      </c>
      <c r="R23" s="27">
        <f t="shared" ca="1" si="5"/>
        <v>-3506.9545630343155</v>
      </c>
      <c r="S23" s="7"/>
      <c r="T23" s="28">
        <f t="shared" ca="1" si="6"/>
        <v>-0.42571921227916021</v>
      </c>
      <c r="U23" s="27">
        <f t="shared" ca="1" si="7"/>
        <v>-0.90844376611525324</v>
      </c>
      <c r="V23" s="7"/>
      <c r="W23" s="28">
        <f t="shared" ca="1" si="8"/>
        <v>-0.42127267718986161</v>
      </c>
      <c r="X23" s="27">
        <f t="shared" ca="1" si="11"/>
        <v>17.151874657227722</v>
      </c>
      <c r="Y23" s="7"/>
      <c r="Z23" s="28">
        <f t="shared" si="12"/>
        <v>17.297999999999998</v>
      </c>
      <c r="AA23" s="27">
        <f t="shared" si="9"/>
        <v>0.30190705400997908</v>
      </c>
      <c r="AB23" s="7"/>
      <c r="AC23" s="28">
        <f t="shared" ca="1" si="0"/>
        <v>-0.14612534277227596</v>
      </c>
      <c r="AD23" s="27">
        <f t="shared" ca="1" si="10"/>
        <v>-0.12612416639452917</v>
      </c>
      <c r="AE23" s="7">
        <v>146</v>
      </c>
    </row>
    <row r="24" spans="1:31" s="26" customFormat="1" x14ac:dyDescent="0.25">
      <c r="A24" s="26">
        <v>4</v>
      </c>
      <c r="B24" s="26">
        <v>610</v>
      </c>
      <c r="C24" s="26">
        <v>14106</v>
      </c>
      <c r="D24" s="26">
        <v>11500</v>
      </c>
      <c r="E24" s="26">
        <v>12204</v>
      </c>
      <c r="F24" s="26">
        <v>14828</v>
      </c>
      <c r="G24" s="27"/>
      <c r="H24" s="7"/>
      <c r="I24" s="28">
        <f t="shared" si="1"/>
        <v>1902</v>
      </c>
      <c r="J24" s="27">
        <f t="shared" si="1"/>
        <v>-3328</v>
      </c>
      <c r="K24" s="7"/>
      <c r="L24" s="124">
        <f t="shared" si="2"/>
        <v>-0.50878095500064624</v>
      </c>
      <c r="M24" s="27">
        <f t="shared" ca="1" si="3"/>
        <v>3.6565094365954524E-5</v>
      </c>
      <c r="N24" s="44"/>
      <c r="O24" s="44"/>
      <c r="P24" s="7"/>
      <c r="Q24" s="28">
        <f t="shared" ca="1" si="4"/>
        <v>1959.2732430944877</v>
      </c>
      <c r="R24" s="27">
        <f t="shared" ca="1" si="5"/>
        <v>-3339.9545630343155</v>
      </c>
      <c r="S24" s="7"/>
      <c r="T24" s="28">
        <f t="shared" ca="1" si="6"/>
        <v>-0.5069676208439492</v>
      </c>
      <c r="U24" s="27">
        <f t="shared" ca="1" si="7"/>
        <v>-0.86518397868020203</v>
      </c>
      <c r="V24" s="7"/>
      <c r="W24" s="28">
        <f t="shared" ca="1" si="8"/>
        <v>-0.50273404716556602</v>
      </c>
      <c r="X24" s="27">
        <f t="shared" ca="1" si="11"/>
        <v>22.432967617591601</v>
      </c>
      <c r="Y24" s="7"/>
      <c r="Z24" s="28">
        <f t="shared" si="12"/>
        <v>22.787999999999997</v>
      </c>
      <c r="AA24" s="27">
        <f t="shared" si="9"/>
        <v>0.39772562994446775</v>
      </c>
      <c r="AB24" s="7"/>
      <c r="AC24" s="28">
        <f t="shared" ca="1" si="0"/>
        <v>-0.35503238240839607</v>
      </c>
      <c r="AD24" s="27">
        <f t="shared" ca="1" si="10"/>
        <v>2.3008026018946026E-2</v>
      </c>
      <c r="AE24" s="7">
        <v>145</v>
      </c>
    </row>
    <row r="25" spans="1:31" s="26" customFormat="1" x14ac:dyDescent="0.25">
      <c r="A25" s="26">
        <v>5</v>
      </c>
      <c r="B25" s="26">
        <v>609</v>
      </c>
      <c r="C25" s="26">
        <v>14268</v>
      </c>
      <c r="D25" s="26">
        <v>11611</v>
      </c>
      <c r="E25" s="26">
        <v>12049</v>
      </c>
      <c r="F25" s="26">
        <v>14729</v>
      </c>
      <c r="G25" s="27"/>
      <c r="H25" s="7"/>
      <c r="I25" s="28">
        <f t="shared" si="1"/>
        <v>2219</v>
      </c>
      <c r="J25" s="27">
        <f t="shared" si="1"/>
        <v>-3118</v>
      </c>
      <c r="K25" s="7"/>
      <c r="L25" s="124">
        <f t="shared" si="2"/>
        <v>-0.58882886180058291</v>
      </c>
      <c r="M25" s="27">
        <f t="shared" ca="1" si="3"/>
        <v>1.4459717023524222E-5</v>
      </c>
      <c r="N25" s="44"/>
      <c r="O25" s="44"/>
      <c r="P25" s="7"/>
      <c r="Q25" s="28">
        <f t="shared" ca="1" si="4"/>
        <v>2276.2732430944875</v>
      </c>
      <c r="R25" s="27">
        <f t="shared" ca="1" si="5"/>
        <v>-3129.9545630343155</v>
      </c>
      <c r="S25" s="7"/>
      <c r="T25" s="28">
        <f t="shared" ca="1" si="6"/>
        <v>-0.58899228808929338</v>
      </c>
      <c r="U25" s="27">
        <f t="shared" ca="1" si="7"/>
        <v>-0.81078544358223348</v>
      </c>
      <c r="V25" s="7"/>
      <c r="W25" s="28">
        <f t="shared" ca="1" si="8"/>
        <v>-0.58502626834038707</v>
      </c>
      <c r="X25" s="27">
        <f t="shared" ca="1" si="11"/>
        <v>28.085822382237211</v>
      </c>
      <c r="Y25" s="7"/>
      <c r="Z25" s="28">
        <f t="shared" si="12"/>
        <v>28.268999999999998</v>
      </c>
      <c r="AA25" s="27">
        <f t="shared" si="9"/>
        <v>0.49338712624627701</v>
      </c>
      <c r="AB25" s="7"/>
      <c r="AC25" s="28">
        <f t="shared" ca="1" si="0"/>
        <v>-0.18317761776278729</v>
      </c>
      <c r="AD25" s="27">
        <f t="shared" ca="1" si="10"/>
        <v>-3.0298357266598686E-2</v>
      </c>
      <c r="AE25" s="7">
        <v>144</v>
      </c>
    </row>
    <row r="26" spans="1:31" s="26" customFormat="1" x14ac:dyDescent="0.25">
      <c r="A26" s="26">
        <v>6</v>
      </c>
      <c r="B26" s="26">
        <v>630</v>
      </c>
      <c r="C26" s="26">
        <v>14408</v>
      </c>
      <c r="D26" s="26">
        <v>11719</v>
      </c>
      <c r="E26" s="26">
        <v>11895</v>
      </c>
      <c r="F26" s="26">
        <v>14594</v>
      </c>
      <c r="G26" s="27"/>
      <c r="H26" s="7"/>
      <c r="I26" s="28">
        <f t="shared" si="1"/>
        <v>2513</v>
      </c>
      <c r="J26" s="27">
        <f t="shared" si="1"/>
        <v>-2875</v>
      </c>
      <c r="K26" s="7"/>
      <c r="L26" s="124">
        <f t="shared" si="2"/>
        <v>-0.66596399430730113</v>
      </c>
      <c r="M26" s="27">
        <f t="shared" ca="1" si="3"/>
        <v>2.0748055659469226E-5</v>
      </c>
      <c r="N26" s="44"/>
      <c r="O26" s="44"/>
      <c r="P26" s="7"/>
      <c r="Q26" s="28">
        <f t="shared" ca="1" si="4"/>
        <v>2570.2732430944875</v>
      </c>
      <c r="R26" s="27">
        <f t="shared" ca="1" si="5"/>
        <v>-2886.9545630343155</v>
      </c>
      <c r="S26" s="7"/>
      <c r="T26" s="28">
        <f t="shared" ca="1" si="6"/>
        <v>-0.66506563878371361</v>
      </c>
      <c r="U26" s="27">
        <f t="shared" ca="1" si="7"/>
        <v>-0.74783856725458409</v>
      </c>
      <c r="V26" s="7"/>
      <c r="W26" s="28">
        <f t="shared" ca="1" si="8"/>
        <v>-0.66140899094182826</v>
      </c>
      <c r="X26" s="27">
        <f t="shared" ca="1" si="11"/>
        <v>33.763731091750742</v>
      </c>
      <c r="Y26" s="7"/>
      <c r="Z26" s="28">
        <f t="shared" si="12"/>
        <v>33.939</v>
      </c>
      <c r="AA26" s="27">
        <f t="shared" si="9"/>
        <v>0.59234729483435544</v>
      </c>
      <c r="AB26" s="7"/>
      <c r="AC26" s="28">
        <f t="shared" ca="1" si="0"/>
        <v>-0.175268908249258</v>
      </c>
      <c r="AD26" s="27">
        <f t="shared" ca="1" si="10"/>
        <v>2.1581366235004396E-2</v>
      </c>
      <c r="AE26" s="7">
        <v>143</v>
      </c>
    </row>
    <row r="27" spans="1:31" s="26" customFormat="1" x14ac:dyDescent="0.25">
      <c r="A27" s="26">
        <v>7</v>
      </c>
      <c r="B27" s="26">
        <v>625</v>
      </c>
      <c r="C27" s="26">
        <v>14544</v>
      </c>
      <c r="D27" s="26">
        <v>11858</v>
      </c>
      <c r="E27" s="26">
        <v>11761</v>
      </c>
      <c r="F27" s="26">
        <v>14469</v>
      </c>
      <c r="G27" s="27"/>
      <c r="H27" s="7"/>
      <c r="I27" s="28">
        <f t="shared" si="1"/>
        <v>2783</v>
      </c>
      <c r="J27" s="27">
        <f t="shared" si="1"/>
        <v>-2611</v>
      </c>
      <c r="K27" s="7"/>
      <c r="L27" s="124">
        <f t="shared" si="2"/>
        <v>-0.73605091292896052</v>
      </c>
      <c r="M27" s="27">
        <f t="shared" ca="1" si="3"/>
        <v>1.9737463157694686E-5</v>
      </c>
      <c r="N27" s="44"/>
      <c r="O27" s="44"/>
      <c r="P27" s="7"/>
      <c r="Q27" s="28">
        <f t="shared" ca="1" si="4"/>
        <v>2840.2732430944875</v>
      </c>
      <c r="R27" s="27">
        <f t="shared" ca="1" si="5"/>
        <v>-2622.9545630343155</v>
      </c>
      <c r="S27" s="7"/>
      <c r="T27" s="28">
        <f t="shared" ca="1" si="6"/>
        <v>-0.73492892003369137</v>
      </c>
      <c r="U27" s="27">
        <f t="shared" ca="1" si="7"/>
        <v>-0.67945183741713799</v>
      </c>
      <c r="V27" s="7"/>
      <c r="W27" s="28">
        <f t="shared" ca="1" si="8"/>
        <v>-0.73160822644917212</v>
      </c>
      <c r="X27" s="27">
        <f t="shared" ca="1" si="11"/>
        <v>39.390137446942731</v>
      </c>
      <c r="Y27" s="7"/>
      <c r="Z27" s="28">
        <f t="shared" si="12"/>
        <v>39.564</v>
      </c>
      <c r="AA27" s="27">
        <f t="shared" si="9"/>
        <v>0.69052206525903659</v>
      </c>
      <c r="AB27" s="7"/>
      <c r="AC27" s="28">
        <f t="shared" ca="1" si="0"/>
        <v>-0.17386255305726905</v>
      </c>
      <c r="AD27" s="27">
        <f t="shared" ca="1" si="10"/>
        <v>8.850607382137099E-2</v>
      </c>
      <c r="AE27" s="7">
        <v>142</v>
      </c>
    </row>
    <row r="28" spans="1:31" s="26" customFormat="1" x14ac:dyDescent="0.25">
      <c r="A28" s="26">
        <v>8</v>
      </c>
      <c r="B28" s="26">
        <v>623</v>
      </c>
      <c r="C28" s="26">
        <v>14663</v>
      </c>
      <c r="D28" s="26">
        <v>11996</v>
      </c>
      <c r="E28" s="26">
        <v>11634</v>
      </c>
      <c r="F28" s="26">
        <v>14313</v>
      </c>
      <c r="G28" s="27"/>
      <c r="H28" s="7"/>
      <c r="I28" s="28">
        <f t="shared" si="1"/>
        <v>3029</v>
      </c>
      <c r="J28" s="27">
        <f t="shared" si="1"/>
        <v>-2317</v>
      </c>
      <c r="K28" s="7"/>
      <c r="L28" s="124">
        <f t="shared" si="2"/>
        <v>-0.79886079519204189</v>
      </c>
      <c r="M28" s="27">
        <f t="shared" ca="1" si="3"/>
        <v>1.0403178964872937E-5</v>
      </c>
      <c r="N28" s="44"/>
      <c r="O28" s="44"/>
      <c r="P28" s="7"/>
      <c r="Q28" s="28">
        <f t="shared" ca="1" si="4"/>
        <v>3086.2732430944875</v>
      </c>
      <c r="R28" s="27">
        <f t="shared" ca="1" si="5"/>
        <v>-2328.9545630343155</v>
      </c>
      <c r="S28" s="7"/>
      <c r="T28" s="28">
        <f t="shared" ca="1" si="6"/>
        <v>-0.79858213183922666</v>
      </c>
      <c r="U28" s="27">
        <f t="shared" ca="1" si="7"/>
        <v>-0.60329388827998198</v>
      </c>
      <c r="V28" s="7"/>
      <c r="W28" s="28">
        <f t="shared" ca="1" si="8"/>
        <v>-0.7956353992528008</v>
      </c>
      <c r="X28" s="27">
        <f t="shared" ca="1" si="11"/>
        <v>45.101926216544825</v>
      </c>
      <c r="Y28" s="7"/>
      <c r="Z28" s="28">
        <f t="shared" si="12"/>
        <v>45.170999999999999</v>
      </c>
      <c r="AA28" s="27">
        <f t="shared" si="9"/>
        <v>0.78838267641835857</v>
      </c>
      <c r="AB28" s="7"/>
      <c r="AC28" s="28">
        <f t="shared" ca="1" si="0"/>
        <v>-6.9073783455174009E-2</v>
      </c>
      <c r="AD28" s="27">
        <f t="shared" ca="1" si="10"/>
        <v>-4.7124744929973872E-3</v>
      </c>
      <c r="AE28" s="7">
        <v>141</v>
      </c>
    </row>
    <row r="29" spans="1:31" s="26" customFormat="1" x14ac:dyDescent="0.25">
      <c r="A29" s="26">
        <v>9</v>
      </c>
      <c r="B29" s="26">
        <v>646</v>
      </c>
      <c r="C29" s="26">
        <v>14780</v>
      </c>
      <c r="D29" s="26">
        <v>12169</v>
      </c>
      <c r="E29" s="26">
        <v>11529</v>
      </c>
      <c r="F29" s="26">
        <v>14164</v>
      </c>
      <c r="G29" s="27"/>
      <c r="H29" s="7"/>
      <c r="I29" s="28">
        <f t="shared" si="1"/>
        <v>3251</v>
      </c>
      <c r="J29" s="27">
        <f t="shared" si="1"/>
        <v>-1995</v>
      </c>
      <c r="K29" s="7"/>
      <c r="L29" s="124">
        <f t="shared" si="2"/>
        <v>-0.85591064123352623</v>
      </c>
      <c r="M29" s="27">
        <f t="shared" ca="1" si="3"/>
        <v>5.8693330019607442E-6</v>
      </c>
      <c r="N29" s="44"/>
      <c r="O29" s="44"/>
      <c r="P29" s="7"/>
      <c r="Q29" s="28">
        <f t="shared" ca="1" si="4"/>
        <v>3308.2732430944875</v>
      </c>
      <c r="R29" s="27">
        <f t="shared" ca="1" si="5"/>
        <v>-2006.9545630343157</v>
      </c>
      <c r="S29" s="7"/>
      <c r="T29" s="28">
        <f t="shared" ca="1" si="6"/>
        <v>-0.85602527420031949</v>
      </c>
      <c r="U29" s="27">
        <f t="shared" ca="1" si="7"/>
        <v>-0.51988280112976359</v>
      </c>
      <c r="V29" s="7"/>
      <c r="W29" s="28">
        <f t="shared" ca="1" si="8"/>
        <v>-0.85348797059929615</v>
      </c>
      <c r="X29" s="27">
        <f t="shared" ca="1" si="11"/>
        <v>50.926568697053369</v>
      </c>
      <c r="Y29" s="7"/>
      <c r="Z29" s="28">
        <f t="shared" si="12"/>
        <v>50.984999999999999</v>
      </c>
      <c r="AA29" s="27">
        <f t="shared" si="9"/>
        <v>0.88985611912930884</v>
      </c>
      <c r="AB29" s="7"/>
      <c r="AC29" s="28">
        <f t="shared" ca="1" si="0"/>
        <v>-5.8431302946630126E-2</v>
      </c>
      <c r="AD29" s="27">
        <f t="shared" ca="1" si="10"/>
        <v>0.1006480718806344</v>
      </c>
      <c r="AE29" s="7">
        <v>140</v>
      </c>
    </row>
    <row r="30" spans="1:31" s="26" customFormat="1" x14ac:dyDescent="0.25">
      <c r="A30" s="26">
        <v>10</v>
      </c>
      <c r="B30" s="26">
        <v>635</v>
      </c>
      <c r="C30" s="26">
        <v>14862</v>
      </c>
      <c r="D30" s="26">
        <v>12335</v>
      </c>
      <c r="E30" s="26">
        <v>11440</v>
      </c>
      <c r="F30" s="26">
        <v>13989</v>
      </c>
      <c r="G30" s="27"/>
      <c r="H30" s="7"/>
      <c r="I30" s="28">
        <f t="shared" si="1"/>
        <v>3422</v>
      </c>
      <c r="J30" s="27">
        <f t="shared" si="1"/>
        <v>-1654</v>
      </c>
      <c r="K30" s="7"/>
      <c r="L30" s="124">
        <f t="shared" si="2"/>
        <v>-0.90341094480018236</v>
      </c>
      <c r="M30" s="27">
        <f t="shared" ca="1" si="3"/>
        <v>2.7487378684425461E-5</v>
      </c>
      <c r="N30" s="44"/>
      <c r="O30" s="44"/>
      <c r="P30" s="7"/>
      <c r="Q30" s="28">
        <f t="shared" ca="1" si="4"/>
        <v>3479.2732430944875</v>
      </c>
      <c r="R30" s="27">
        <f t="shared" ca="1" si="5"/>
        <v>-1665.9545630343157</v>
      </c>
      <c r="S30" s="7"/>
      <c r="T30" s="28">
        <f t="shared" ca="1" si="6"/>
        <v>-0.90027201899197207</v>
      </c>
      <c r="U30" s="27">
        <f t="shared" ca="1" si="7"/>
        <v>-0.43154994175639561</v>
      </c>
      <c r="V30" s="7"/>
      <c r="W30" s="28">
        <f t="shared" ca="1" si="8"/>
        <v>-0.89816810409266268</v>
      </c>
      <c r="X30" s="27">
        <f t="shared" ca="1" si="11"/>
        <v>56.610045729284138</v>
      </c>
      <c r="Y30" s="7"/>
      <c r="Z30" s="28">
        <f t="shared" si="12"/>
        <v>56.7</v>
      </c>
      <c r="AA30" s="27">
        <f t="shared" si="9"/>
        <v>0.98960168588078479</v>
      </c>
      <c r="AB30" s="7"/>
      <c r="AC30" s="28">
        <f t="shared" ca="1" si="0"/>
        <v>-8.9954270715864482E-2</v>
      </c>
      <c r="AD30" s="27">
        <f t="shared" ca="1" si="10"/>
        <v>2.5287656528547586E-2</v>
      </c>
      <c r="AE30" s="7">
        <v>139</v>
      </c>
    </row>
    <row r="31" spans="1:31" s="26" customFormat="1" x14ac:dyDescent="0.25">
      <c r="A31" s="26">
        <v>11</v>
      </c>
      <c r="B31" s="26">
        <v>620</v>
      </c>
      <c r="C31" s="26">
        <v>14947</v>
      </c>
      <c r="D31" s="26">
        <v>12508</v>
      </c>
      <c r="E31" s="26">
        <v>11364</v>
      </c>
      <c r="F31" s="26">
        <v>13816</v>
      </c>
      <c r="G31" s="27"/>
      <c r="H31" s="7"/>
      <c r="I31" s="28">
        <f t="shared" si="1"/>
        <v>3583</v>
      </c>
      <c r="J31" s="27">
        <f t="shared" si="1"/>
        <v>-1308</v>
      </c>
      <c r="K31" s="7"/>
      <c r="L31" s="124">
        <f t="shared" si="2"/>
        <v>-0.94112813740074996</v>
      </c>
      <c r="M31" s="27">
        <f t="shared" ca="1" si="3"/>
        <v>7.4151548381706721E-7</v>
      </c>
      <c r="N31" s="44"/>
      <c r="O31" s="44"/>
      <c r="P31" s="7"/>
      <c r="Q31" s="28">
        <f t="shared" ca="1" si="4"/>
        <v>3640.2732430944875</v>
      </c>
      <c r="R31" s="27">
        <f t="shared" ca="1" si="5"/>
        <v>-1319.9545630343157</v>
      </c>
      <c r="S31" s="7"/>
      <c r="T31" s="28">
        <f t="shared" ca="1" si="6"/>
        <v>-0.94193123484844032</v>
      </c>
      <c r="U31" s="27">
        <f t="shared" ca="1" si="7"/>
        <v>-0.34192187916640937</v>
      </c>
      <c r="V31" s="7"/>
      <c r="W31" s="28">
        <f t="shared" ca="1" si="8"/>
        <v>-0.9402670244674961</v>
      </c>
      <c r="X31" s="27">
        <f t="shared" ca="1" si="11"/>
        <v>62.289840973167429</v>
      </c>
      <c r="Y31" s="7"/>
      <c r="Z31" s="28">
        <f t="shared" si="12"/>
        <v>62.28</v>
      </c>
      <c r="AA31" s="27">
        <f t="shared" si="9"/>
        <v>1.0869910581420685</v>
      </c>
      <c r="AB31" s="7"/>
      <c r="AC31" s="28">
        <f t="shared" ca="1" si="0"/>
        <v>9.8409731674280465E-3</v>
      </c>
      <c r="AD31" s="27">
        <f t="shared" ca="1" si="10"/>
        <v>-0.10697166054472973</v>
      </c>
      <c r="AE31" s="7">
        <v>138</v>
      </c>
    </row>
    <row r="32" spans="1:31" s="26" customFormat="1" x14ac:dyDescent="0.25">
      <c r="A32" s="26">
        <v>12</v>
      </c>
      <c r="B32" s="26">
        <v>622</v>
      </c>
      <c r="C32" s="26">
        <v>14998</v>
      </c>
      <c r="D32" s="26">
        <v>12688</v>
      </c>
      <c r="E32" s="26">
        <v>11310</v>
      </c>
      <c r="F32" s="26">
        <v>13639</v>
      </c>
      <c r="G32" s="27"/>
      <c r="H32" s="7"/>
      <c r="I32" s="28">
        <f t="shared" si="1"/>
        <v>3688</v>
      </c>
      <c r="J32" s="27">
        <f t="shared" si="1"/>
        <v>-951</v>
      </c>
      <c r="K32" s="7"/>
      <c r="L32" s="124">
        <f t="shared" si="2"/>
        <v>-0.97000504602312076</v>
      </c>
      <c r="M32" s="27">
        <f t="shared" ca="1" si="3"/>
        <v>4.4752304504382558E-6</v>
      </c>
      <c r="N32" s="44"/>
      <c r="O32" s="44"/>
      <c r="P32" s="7"/>
      <c r="Q32" s="28">
        <f t="shared" ca="1" si="4"/>
        <v>3745.2732430944875</v>
      </c>
      <c r="R32" s="27">
        <f t="shared" ca="1" si="5"/>
        <v>-962.95456303431558</v>
      </c>
      <c r="S32" s="7"/>
      <c r="T32" s="28">
        <f t="shared" ca="1" si="6"/>
        <v>-0.96910028866787612</v>
      </c>
      <c r="U32" s="27">
        <f t="shared" ca="1" si="7"/>
        <v>-0.24944436949986279</v>
      </c>
      <c r="V32" s="7"/>
      <c r="W32" s="28">
        <f t="shared" ca="1" si="8"/>
        <v>-0.96788957197448811</v>
      </c>
      <c r="X32" s="27">
        <f t="shared" ca="1" si="11"/>
        <v>67.821524097397401</v>
      </c>
      <c r="Y32" s="7"/>
      <c r="Z32" s="28">
        <f t="shared" si="12"/>
        <v>67.878</v>
      </c>
      <c r="AA32" s="27">
        <f t="shared" si="9"/>
        <v>1.1846945896687109</v>
      </c>
      <c r="AB32" s="7"/>
      <c r="AC32" s="28">
        <f t="shared" ca="1" si="0"/>
        <v>-5.6475902602599604E-2</v>
      </c>
      <c r="AD32" s="27">
        <f t="shared" ca="1" si="10"/>
        <v>9.7181391401647943E-2</v>
      </c>
      <c r="AE32" s="7">
        <v>137</v>
      </c>
    </row>
    <row r="33" spans="1:31" s="26" customFormat="1" x14ac:dyDescent="0.25">
      <c r="A33" s="26">
        <v>13</v>
      </c>
      <c r="B33" s="26">
        <v>601</v>
      </c>
      <c r="C33" s="26">
        <v>15026</v>
      </c>
      <c r="D33" s="26">
        <v>12860</v>
      </c>
      <c r="E33" s="26">
        <v>11266</v>
      </c>
      <c r="F33" s="26">
        <v>13455</v>
      </c>
      <c r="G33" s="27"/>
      <c r="H33" s="7"/>
      <c r="I33" s="28">
        <f t="shared" si="1"/>
        <v>3760</v>
      </c>
      <c r="J33" s="27">
        <f t="shared" si="1"/>
        <v>-595</v>
      </c>
      <c r="K33" s="7"/>
      <c r="L33" s="124">
        <f t="shared" si="2"/>
        <v>-0.98912100662813462</v>
      </c>
      <c r="M33" s="27">
        <f t="shared" ca="1" si="3"/>
        <v>4.6186502818292705E-6</v>
      </c>
      <c r="N33" s="44"/>
      <c r="O33" s="44"/>
      <c r="P33" s="7"/>
      <c r="Q33" s="28">
        <f t="shared" ca="1" si="4"/>
        <v>3817.2732430944875</v>
      </c>
      <c r="R33" s="27">
        <f t="shared" ca="1" si="5"/>
        <v>-606.95456303431558</v>
      </c>
      <c r="S33" s="7"/>
      <c r="T33" s="28">
        <f t="shared" ca="1" si="6"/>
        <v>-0.98773049700120352</v>
      </c>
      <c r="U33" s="27">
        <f t="shared" ca="1" si="7"/>
        <v>-0.1572259004766399</v>
      </c>
      <c r="V33" s="7"/>
      <c r="W33" s="28">
        <f t="shared" ca="1" si="8"/>
        <v>-0.98697190209791064</v>
      </c>
      <c r="X33" s="27">
        <f t="shared" ca="1" si="11"/>
        <v>73.22206357776389</v>
      </c>
      <c r="Y33" s="7"/>
      <c r="Z33" s="28">
        <f t="shared" si="12"/>
        <v>73.287000000000006</v>
      </c>
      <c r="AA33" s="27">
        <f t="shared" si="9"/>
        <v>1.2790994489090843</v>
      </c>
      <c r="AB33" s="7"/>
      <c r="AC33" s="28">
        <f t="shared" ca="1" si="0"/>
        <v>-6.4936422236115732E-2</v>
      </c>
      <c r="AD33" s="27">
        <f t="shared" ca="1" si="10"/>
        <v>-1.4972351845230492E-2</v>
      </c>
      <c r="AE33" s="7">
        <v>136</v>
      </c>
    </row>
    <row r="34" spans="1:31" s="26" customFormat="1" x14ac:dyDescent="0.25">
      <c r="A34" s="26">
        <v>14</v>
      </c>
      <c r="B34" s="26">
        <v>617</v>
      </c>
      <c r="C34" s="26">
        <v>15057</v>
      </c>
      <c r="D34" s="26">
        <v>13048</v>
      </c>
      <c r="E34" s="26">
        <v>11251</v>
      </c>
      <c r="F34" s="26">
        <v>13273</v>
      </c>
      <c r="G34" s="27"/>
      <c r="H34" s="7"/>
      <c r="I34" s="28">
        <f t="shared" si="1"/>
        <v>3806</v>
      </c>
      <c r="J34" s="27">
        <f t="shared" si="1"/>
        <v>-225</v>
      </c>
      <c r="K34" s="7"/>
      <c r="L34" s="124">
        <f t="shared" si="2"/>
        <v>-0.99958191849911837</v>
      </c>
      <c r="M34" s="27">
        <f t="shared" ca="1" si="3"/>
        <v>5.6439984441989391E-8</v>
      </c>
      <c r="N34" s="44"/>
      <c r="O34" s="44"/>
      <c r="P34" s="7"/>
      <c r="Q34" s="28">
        <f t="shared" ca="1" si="4"/>
        <v>3863.2732430944875</v>
      </c>
      <c r="R34" s="27">
        <f t="shared" ca="1" si="5"/>
        <v>-236.95456303431564</v>
      </c>
      <c r="S34" s="7"/>
      <c r="T34" s="28">
        <f t="shared" ca="1" si="6"/>
        <v>-0.99963313010305166</v>
      </c>
      <c r="U34" s="27">
        <f t="shared" ca="1" si="7"/>
        <v>-6.1380862446885814E-2</v>
      </c>
      <c r="V34" s="7"/>
      <c r="W34" s="28">
        <f t="shared" ca="1" si="8"/>
        <v>-0.9993443474898559</v>
      </c>
      <c r="X34" s="27">
        <f t="shared" ca="1" si="11"/>
        <v>78.758546286521778</v>
      </c>
      <c r="Y34" s="7"/>
      <c r="Z34" s="28">
        <f t="shared" si="12"/>
        <v>78.84</v>
      </c>
      <c r="AA34" s="27">
        <f t="shared" si="9"/>
        <v>1.3760175822723295</v>
      </c>
      <c r="AB34" s="7"/>
      <c r="AC34" s="28">
        <f t="shared" ca="1" si="0"/>
        <v>-8.1453713478225609E-2</v>
      </c>
      <c r="AD34" s="27">
        <f t="shared" ca="1" si="10"/>
        <v>1.7130030007933783E-2</v>
      </c>
      <c r="AE34" s="7">
        <v>135</v>
      </c>
    </row>
    <row r="35" spans="1:31" s="26" customFormat="1" x14ac:dyDescent="0.25">
      <c r="A35" s="26">
        <v>15</v>
      </c>
      <c r="B35" s="26">
        <v>635</v>
      </c>
      <c r="C35" s="26">
        <v>15050</v>
      </c>
      <c r="D35" s="26">
        <v>13239</v>
      </c>
      <c r="E35" s="26">
        <v>11246</v>
      </c>
      <c r="F35" s="26">
        <v>13076</v>
      </c>
      <c r="G35" s="27"/>
      <c r="H35" s="7"/>
      <c r="I35" s="28">
        <f t="shared" si="1"/>
        <v>3804</v>
      </c>
      <c r="J35" s="27">
        <f t="shared" si="1"/>
        <v>163</v>
      </c>
      <c r="K35" s="7"/>
      <c r="L35" s="124">
        <f t="shared" si="2"/>
        <v>-1.0005520495041644</v>
      </c>
      <c r="M35" s="27">
        <f t="shared" ca="1" si="3"/>
        <v>1.5195390624963313E-6</v>
      </c>
      <c r="N35" s="44"/>
      <c r="O35" s="44"/>
      <c r="P35" s="7"/>
      <c r="Q35" s="28">
        <f t="shared" ca="1" si="4"/>
        <v>3861.2732430944875</v>
      </c>
      <c r="R35" s="27">
        <f t="shared" ca="1" si="5"/>
        <v>151.04543696568436</v>
      </c>
      <c r="S35" s="7"/>
      <c r="T35" s="28">
        <f t="shared" ca="1" si="6"/>
        <v>-0.99911562431601475</v>
      </c>
      <c r="U35" s="27">
        <f t="shared" ca="1" si="7"/>
        <v>3.9126907162694173E-2</v>
      </c>
      <c r="V35" s="7"/>
      <c r="W35" s="28">
        <f t="shared" ca="1" si="8"/>
        <v>-0.99931935365258695</v>
      </c>
      <c r="X35" s="27">
        <f t="shared" ca="1" si="11"/>
        <v>84.515490839530344</v>
      </c>
      <c r="Y35" s="7"/>
      <c r="Z35" s="28">
        <f t="shared" si="12"/>
        <v>84.555000000000007</v>
      </c>
      <c r="AA35" s="27">
        <f t="shared" si="9"/>
        <v>1.4757631490238055</v>
      </c>
      <c r="AB35" s="7"/>
      <c r="AC35" s="28">
        <f t="shared" ca="1" si="0"/>
        <v>-3.9509160469663129E-2</v>
      </c>
      <c r="AD35" s="27">
        <f t="shared" ca="1" si="10"/>
        <v>1.7240632967386205E-2</v>
      </c>
      <c r="AE35" s="7">
        <v>134</v>
      </c>
    </row>
    <row r="36" spans="1:31" s="26" customFormat="1" x14ac:dyDescent="0.25">
      <c r="A36" s="26">
        <v>16</v>
      </c>
      <c r="B36" s="26">
        <v>629</v>
      </c>
      <c r="C36" s="26">
        <v>15038</v>
      </c>
      <c r="D36" s="26">
        <v>13433</v>
      </c>
      <c r="E36" s="26">
        <v>11267</v>
      </c>
      <c r="F36" s="26">
        <v>12893</v>
      </c>
      <c r="G36" s="27"/>
      <c r="H36" s="7"/>
      <c r="I36" s="28">
        <f t="shared" si="1"/>
        <v>3771</v>
      </c>
      <c r="J36" s="27">
        <f t="shared" si="1"/>
        <v>540</v>
      </c>
      <c r="K36" s="7"/>
      <c r="L36" s="124">
        <f t="shared" si="2"/>
        <v>-0.99170767425919482</v>
      </c>
      <c r="M36" s="27">
        <f t="shared" ca="1" si="3"/>
        <v>2.0134388954980022E-7</v>
      </c>
      <c r="N36" s="44"/>
      <c r="O36" s="44"/>
      <c r="P36" s="7"/>
      <c r="Q36" s="28">
        <f t="shared" ca="1" si="4"/>
        <v>3828.2732430944875</v>
      </c>
      <c r="R36" s="27">
        <f t="shared" ca="1" si="5"/>
        <v>528.04543696568442</v>
      </c>
      <c r="S36" s="7"/>
      <c r="T36" s="28">
        <f t="shared" ca="1" si="6"/>
        <v>-0.99057677882990636</v>
      </c>
      <c r="U36" s="27">
        <f t="shared" ca="1" si="7"/>
        <v>0.13678522969571391</v>
      </c>
      <c r="V36" s="7"/>
      <c r="W36" s="28">
        <f t="shared" ca="1" si="8"/>
        <v>-0.99125896066507291</v>
      </c>
      <c r="X36" s="27">
        <f t="shared" ca="1" si="11"/>
        <v>90.130010976710309</v>
      </c>
      <c r="Y36" s="7"/>
      <c r="Z36" s="28">
        <f t="shared" si="12"/>
        <v>90.216000000000008</v>
      </c>
      <c r="AA36" s="27">
        <f t="shared" si="9"/>
        <v>1.5745662379792043</v>
      </c>
      <c r="AB36" s="7"/>
      <c r="AC36" s="28">
        <f t="shared" ca="1" si="0"/>
        <v>-8.5989023289698707E-2</v>
      </c>
      <c r="AD36" s="27">
        <f t="shared" ca="1" si="10"/>
        <v>2.8829562680243725E-2</v>
      </c>
      <c r="AE36" s="7">
        <v>133</v>
      </c>
    </row>
    <row r="37" spans="1:31" s="26" customFormat="1" x14ac:dyDescent="0.25">
      <c r="A37" s="26">
        <v>17</v>
      </c>
      <c r="B37" s="26">
        <v>627</v>
      </c>
      <c r="C37" s="26">
        <v>14996</v>
      </c>
      <c r="D37" s="26">
        <v>13609</v>
      </c>
      <c r="E37" s="26">
        <v>11284</v>
      </c>
      <c r="F37" s="26">
        <v>12698</v>
      </c>
      <c r="G37" s="27"/>
      <c r="H37" s="7"/>
      <c r="I37" s="28">
        <f t="shared" si="1"/>
        <v>3712</v>
      </c>
      <c r="J37" s="27">
        <f t="shared" si="1"/>
        <v>911</v>
      </c>
      <c r="K37" s="7"/>
      <c r="L37" s="124">
        <f t="shared" si="2"/>
        <v>-0.97326487385325577</v>
      </c>
      <c r="M37" s="27">
        <f t="shared" ca="1" si="3"/>
        <v>1.0229900466792493E-5</v>
      </c>
      <c r="N37" s="44"/>
      <c r="O37" s="44"/>
      <c r="P37" s="7"/>
      <c r="Q37" s="28">
        <f t="shared" ca="1" si="4"/>
        <v>3769.2732430944875</v>
      </c>
      <c r="R37" s="27">
        <f t="shared" ca="1" si="5"/>
        <v>899.04543696568442</v>
      </c>
      <c r="S37" s="7"/>
      <c r="T37" s="28">
        <f t="shared" ca="1" si="6"/>
        <v>-0.97531035811231859</v>
      </c>
      <c r="U37" s="27">
        <f t="shared" ca="1" si="7"/>
        <v>0.23288930836879168</v>
      </c>
      <c r="V37" s="7"/>
      <c r="W37" s="28">
        <f t="shared" ca="1" si="8"/>
        <v>-0.9764632954118988</v>
      </c>
      <c r="X37" s="27">
        <f t="shared" ca="1" si="11"/>
        <v>95.687901449339222</v>
      </c>
      <c r="Y37" s="7"/>
      <c r="Z37" s="28">
        <f t="shared" si="12"/>
        <v>95.859000000000009</v>
      </c>
      <c r="AA37" s="27">
        <f t="shared" si="9"/>
        <v>1.6730551676692447</v>
      </c>
      <c r="AB37" s="7"/>
      <c r="AC37" s="28">
        <f t="shared" ca="1" si="0"/>
        <v>-0.17109855066078694</v>
      </c>
      <c r="AD37" s="27">
        <f t="shared" ca="1" si="10"/>
        <v>0.12775805647601146</v>
      </c>
      <c r="AE37" s="7">
        <v>132</v>
      </c>
    </row>
    <row r="38" spans="1:31" s="26" customFormat="1" x14ac:dyDescent="0.25">
      <c r="A38" s="26">
        <v>18</v>
      </c>
      <c r="B38" s="26">
        <v>635</v>
      </c>
      <c r="C38" s="26">
        <v>14948</v>
      </c>
      <c r="D38" s="26">
        <v>13805</v>
      </c>
      <c r="E38" s="26">
        <v>11360</v>
      </c>
      <c r="F38" s="26">
        <v>12521</v>
      </c>
      <c r="G38" s="27"/>
      <c r="H38" s="7"/>
      <c r="I38" s="28">
        <f t="shared" si="1"/>
        <v>3588</v>
      </c>
      <c r="J38" s="27">
        <f t="shared" si="1"/>
        <v>1284</v>
      </c>
      <c r="K38" s="7"/>
      <c r="L38" s="124">
        <f t="shared" si="2"/>
        <v>-0.94497422262232034</v>
      </c>
      <c r="M38" s="27">
        <f t="shared" ca="1" si="3"/>
        <v>1.5176693556653594E-8</v>
      </c>
      <c r="N38" s="44"/>
      <c r="O38" s="44"/>
      <c r="P38" s="7"/>
      <c r="Q38" s="28">
        <f t="shared" ca="1" si="4"/>
        <v>3645.2732430944875</v>
      </c>
      <c r="R38" s="27">
        <f t="shared" ca="1" si="5"/>
        <v>1272.0454369656843</v>
      </c>
      <c r="S38" s="7"/>
      <c r="T38" s="28">
        <f t="shared" ca="1" si="6"/>
        <v>-0.94322499931603254</v>
      </c>
      <c r="U38" s="27">
        <f t="shared" ca="1" si="7"/>
        <v>0.32951146832851674</v>
      </c>
      <c r="V38" s="7"/>
      <c r="W38" s="28">
        <f t="shared" ca="1" si="8"/>
        <v>-0.94485102889863015</v>
      </c>
      <c r="X38" s="27">
        <f t="shared" ca="1" si="11"/>
        <v>101.49923211718266</v>
      </c>
      <c r="Y38" s="7"/>
      <c r="Z38" s="28">
        <f t="shared" si="12"/>
        <v>101.57400000000001</v>
      </c>
      <c r="AA38" s="27">
        <f t="shared" si="9"/>
        <v>1.7728007344207204</v>
      </c>
      <c r="AB38" s="7"/>
      <c r="AC38" s="28">
        <f t="shared" ca="1" si="0"/>
        <v>-7.4767882817354803E-2</v>
      </c>
      <c r="AD38" s="27">
        <f t="shared" ca="1" si="10"/>
        <v>-3.5427575497834596E-2</v>
      </c>
      <c r="AE38" s="7">
        <v>131</v>
      </c>
    </row>
    <row r="39" spans="1:31" s="26" customFormat="1" x14ac:dyDescent="0.25">
      <c r="A39" s="26">
        <v>19</v>
      </c>
      <c r="B39" s="26">
        <v>635</v>
      </c>
      <c r="C39" s="26">
        <v>14877</v>
      </c>
      <c r="D39" s="26">
        <v>13984</v>
      </c>
      <c r="E39" s="26">
        <v>11433</v>
      </c>
      <c r="F39" s="26">
        <v>12349</v>
      </c>
      <c r="G39" s="27"/>
      <c r="H39" s="7"/>
      <c r="I39" s="28">
        <f t="shared" si="1"/>
        <v>3444</v>
      </c>
      <c r="J39" s="27">
        <f t="shared" si="1"/>
        <v>1635</v>
      </c>
      <c r="K39" s="7"/>
      <c r="L39" s="124">
        <f t="shared" si="2"/>
        <v>-0.90729050210169404</v>
      </c>
      <c r="M39" s="27">
        <f t="shared" ca="1" si="3"/>
        <v>5.5534389373606939E-7</v>
      </c>
      <c r="N39" s="44"/>
      <c r="O39" s="44"/>
      <c r="P39" s="7"/>
      <c r="Q39" s="28">
        <f t="shared" ca="1" si="4"/>
        <v>3501.2732430944875</v>
      </c>
      <c r="R39" s="27">
        <f t="shared" ca="1" si="5"/>
        <v>1623.0454369656843</v>
      </c>
      <c r="S39" s="7"/>
      <c r="T39" s="28">
        <f t="shared" ca="1" si="6"/>
        <v>-0.90596458264937774</v>
      </c>
      <c r="U39" s="27">
        <f t="shared" ca="1" si="7"/>
        <v>0.42043473413512134</v>
      </c>
      <c r="V39" s="7"/>
      <c r="W39" s="28">
        <f t="shared" ca="1" si="8"/>
        <v>-0.90803571609360245</v>
      </c>
      <c r="X39" s="27">
        <f t="shared" ca="1" si="11"/>
        <v>107.11817686369608</v>
      </c>
      <c r="Y39" s="7"/>
      <c r="Z39" s="28">
        <f t="shared" si="12"/>
        <v>107.28900000000002</v>
      </c>
      <c r="AA39" s="27">
        <f t="shared" si="9"/>
        <v>1.8725463011721966</v>
      </c>
      <c r="AB39" s="7"/>
      <c r="AC39" s="28">
        <f t="shared" ca="1" si="0"/>
        <v>-0.17082313630393742</v>
      </c>
      <c r="AD39" s="27">
        <f t="shared" ca="1" si="10"/>
        <v>3.9172243589931099E-2</v>
      </c>
      <c r="AE39" s="7">
        <v>130</v>
      </c>
    </row>
    <row r="40" spans="1:31" s="26" customFormat="1" x14ac:dyDescent="0.25">
      <c r="A40" s="26">
        <v>20</v>
      </c>
      <c r="B40" s="26">
        <v>610</v>
      </c>
      <c r="C40" s="26">
        <v>14784</v>
      </c>
      <c r="D40" s="26">
        <v>14140</v>
      </c>
      <c r="E40" s="26">
        <v>11513</v>
      </c>
      <c r="F40" s="26">
        <v>12176</v>
      </c>
      <c r="G40" s="27"/>
      <c r="H40" s="7"/>
      <c r="I40" s="28">
        <f t="shared" si="1"/>
        <v>3271</v>
      </c>
      <c r="J40" s="27">
        <f t="shared" si="1"/>
        <v>1964</v>
      </c>
      <c r="K40" s="7"/>
      <c r="L40" s="124">
        <f t="shared" si="2"/>
        <v>-0.86259213208734187</v>
      </c>
      <c r="M40" s="27">
        <f t="shared" ca="1" si="3"/>
        <v>1.2021388066289415E-6</v>
      </c>
      <c r="N40" s="44"/>
      <c r="O40" s="44"/>
      <c r="P40" s="7"/>
      <c r="Q40" s="28">
        <f t="shared" ca="1" si="4"/>
        <v>3328.2732430944875</v>
      </c>
      <c r="R40" s="27">
        <f t="shared" ca="1" si="5"/>
        <v>1952.0454369656843</v>
      </c>
      <c r="S40" s="7"/>
      <c r="T40" s="28">
        <f t="shared" ca="1" si="6"/>
        <v>-0.86120033207068825</v>
      </c>
      <c r="U40" s="27">
        <f t="shared" ca="1" si="7"/>
        <v>0.5056591057886054</v>
      </c>
      <c r="V40" s="7"/>
      <c r="W40" s="28">
        <f t="shared" ca="1" si="8"/>
        <v>-0.86368855299494485</v>
      </c>
      <c r="X40" s="27">
        <f t="shared" ca="1" si="11"/>
        <v>112.62076673759776</v>
      </c>
      <c r="Y40" s="7"/>
      <c r="Z40" s="28">
        <f t="shared" si="12"/>
        <v>112.77900000000001</v>
      </c>
      <c r="AA40" s="27">
        <f t="shared" si="9"/>
        <v>1.9683648771066851</v>
      </c>
      <c r="AB40" s="7"/>
      <c r="AC40" s="28">
        <f t="shared" ca="1" si="0"/>
        <v>-0.15823326240224844</v>
      </c>
      <c r="AD40" s="27">
        <f t="shared" ca="1" si="10"/>
        <v>0.12560200606570504</v>
      </c>
      <c r="AE40" s="7">
        <v>129</v>
      </c>
    </row>
    <row r="41" spans="1:31" s="26" customFormat="1" x14ac:dyDescent="0.25">
      <c r="A41" s="26">
        <v>21</v>
      </c>
      <c r="B41" s="26">
        <v>605</v>
      </c>
      <c r="C41" s="26">
        <v>14684</v>
      </c>
      <c r="D41" s="26">
        <v>14299</v>
      </c>
      <c r="E41" s="26">
        <v>11620</v>
      </c>
      <c r="F41" s="26">
        <v>12026</v>
      </c>
      <c r="G41" s="27"/>
      <c r="H41" s="7"/>
      <c r="I41" s="28">
        <f t="shared" si="1"/>
        <v>3064</v>
      </c>
      <c r="J41" s="27">
        <f t="shared" si="1"/>
        <v>2273</v>
      </c>
      <c r="K41" s="7"/>
      <c r="L41" s="124">
        <f t="shared" si="2"/>
        <v>-0.81044325160914521</v>
      </c>
      <c r="M41" s="27">
        <f t="shared" ca="1" si="3"/>
        <v>5.6320140688091317E-9</v>
      </c>
      <c r="N41" s="44"/>
      <c r="O41" s="44"/>
      <c r="P41" s="7"/>
      <c r="Q41" s="28">
        <f t="shared" ca="1" si="4"/>
        <v>3121.2732430944875</v>
      </c>
      <c r="R41" s="27">
        <f t="shared" ca="1" si="5"/>
        <v>2261.0454369656845</v>
      </c>
      <c r="S41" s="7"/>
      <c r="T41" s="28">
        <f t="shared" ca="1" si="6"/>
        <v>-0.80763848311237196</v>
      </c>
      <c r="U41" s="27">
        <f t="shared" ca="1" si="7"/>
        <v>0.58570266457561637</v>
      </c>
      <c r="V41" s="7"/>
      <c r="W41" s="28">
        <f t="shared" ca="1" si="8"/>
        <v>-0.81051829835503608</v>
      </c>
      <c r="X41" s="27">
        <f t="shared" ca="1" si="11"/>
        <v>118.12620642385491</v>
      </c>
      <c r="Y41" s="7"/>
      <c r="Z41" s="28">
        <f t="shared" si="12"/>
        <v>118.224</v>
      </c>
      <c r="AA41" s="27">
        <f t="shared" si="9"/>
        <v>2.0633980548777759</v>
      </c>
      <c r="AB41" s="7"/>
      <c r="AC41" s="28">
        <f t="shared" ca="1" si="0"/>
        <v>-9.7793576145093652E-2</v>
      </c>
      <c r="AD41" s="27">
        <f t="shared" ca="1" si="10"/>
        <v>-1.8079137703082893E-2</v>
      </c>
      <c r="AE41" s="7">
        <v>128</v>
      </c>
    </row>
    <row r="42" spans="1:31" s="26" customFormat="1" x14ac:dyDescent="0.25">
      <c r="A42" s="26">
        <v>22</v>
      </c>
      <c r="B42" s="26">
        <v>622</v>
      </c>
      <c r="C42" s="26">
        <v>14563</v>
      </c>
      <c r="D42" s="26">
        <v>14448</v>
      </c>
      <c r="E42" s="26">
        <v>11735</v>
      </c>
      <c r="F42" s="26">
        <v>11876</v>
      </c>
      <c r="G42" s="27"/>
      <c r="H42" s="7"/>
      <c r="I42" s="28">
        <f t="shared" si="1"/>
        <v>2828</v>
      </c>
      <c r="J42" s="27">
        <f t="shared" si="1"/>
        <v>2572</v>
      </c>
      <c r="K42" s="7"/>
      <c r="L42" s="124">
        <f t="shared" si="2"/>
        <v>-0.74921013405117409</v>
      </c>
      <c r="M42" s="27">
        <f t="shared" ca="1" si="3"/>
        <v>3.8600361361489692E-7</v>
      </c>
      <c r="N42" s="44"/>
      <c r="O42" s="44"/>
      <c r="P42" s="7"/>
      <c r="Q42" s="28">
        <f t="shared" ca="1" si="4"/>
        <v>2885.2732430944875</v>
      </c>
      <c r="R42" s="27">
        <f t="shared" ca="1" si="5"/>
        <v>2560.0454369656845</v>
      </c>
      <c r="S42" s="7"/>
      <c r="T42" s="28">
        <f t="shared" ca="1" si="6"/>
        <v>-0.746572800242021</v>
      </c>
      <c r="U42" s="27">
        <f t="shared" ca="1" si="7"/>
        <v>0.66315581692939063</v>
      </c>
      <c r="V42" s="7"/>
      <c r="W42" s="28">
        <f t="shared" ca="1" si="8"/>
        <v>-0.74983142594200713</v>
      </c>
      <c r="X42" s="27">
        <f t="shared" ca="1" si="11"/>
        <v>123.7630573955704</v>
      </c>
      <c r="Y42" s="7"/>
      <c r="Z42" s="28">
        <f t="shared" si="12"/>
        <v>123.822</v>
      </c>
      <c r="AA42" s="27">
        <f t="shared" si="9"/>
        <v>2.1611015864044187</v>
      </c>
      <c r="AB42" s="7"/>
      <c r="AC42" s="28">
        <f t="shared" ca="1" si="0"/>
        <v>-5.8942604429603307E-2</v>
      </c>
      <c r="AD42" s="27">
        <f t="shared" ca="1" si="10"/>
        <v>-7.0787437970210476E-2</v>
      </c>
      <c r="AE42" s="7">
        <v>127</v>
      </c>
    </row>
    <row r="43" spans="1:31" s="26" customFormat="1" x14ac:dyDescent="0.25">
      <c r="A43" s="26">
        <v>23</v>
      </c>
      <c r="B43" s="26">
        <v>632</v>
      </c>
      <c r="C43" s="26">
        <v>14432</v>
      </c>
      <c r="D43" s="26">
        <v>14583</v>
      </c>
      <c r="E43" s="26">
        <v>11874</v>
      </c>
      <c r="F43" s="26">
        <v>11739</v>
      </c>
      <c r="G43" s="27"/>
      <c r="H43" s="7"/>
      <c r="I43" s="28">
        <f t="shared" si="1"/>
        <v>2558</v>
      </c>
      <c r="J43" s="27">
        <f t="shared" si="1"/>
        <v>2844</v>
      </c>
      <c r="K43" s="7"/>
      <c r="L43" s="124">
        <f t="shared" si="2"/>
        <v>-0.67967769932786504</v>
      </c>
      <c r="M43" s="27">
        <f t="shared" ca="1" si="3"/>
        <v>4.0306883420382125E-7</v>
      </c>
      <c r="N43" s="44"/>
      <c r="O43" s="44"/>
      <c r="P43" s="7"/>
      <c r="Q43" s="28">
        <f t="shared" ca="1" si="4"/>
        <v>2615.2732430944875</v>
      </c>
      <c r="R43" s="27">
        <f t="shared" ca="1" si="5"/>
        <v>2832.0454369656845</v>
      </c>
      <c r="S43" s="7"/>
      <c r="T43" s="28">
        <f t="shared" ca="1" si="6"/>
        <v>-0.67670951899204324</v>
      </c>
      <c r="U43" s="27">
        <f t="shared" ca="1" si="7"/>
        <v>0.733614871913426</v>
      </c>
      <c r="V43" s="7"/>
      <c r="W43" s="28">
        <f t="shared" ca="1" si="8"/>
        <v>-0.68031257635076303</v>
      </c>
      <c r="X43" s="27">
        <f t="shared" ca="1" si="11"/>
        <v>129.43221891744878</v>
      </c>
      <c r="Y43" s="7"/>
      <c r="Z43" s="28">
        <f t="shared" si="12"/>
        <v>129.51</v>
      </c>
      <c r="AA43" s="27">
        <f t="shared" si="9"/>
        <v>2.2603759142578559</v>
      </c>
      <c r="AB43" s="7"/>
      <c r="AC43" s="28">
        <f t="shared" ca="1" si="0"/>
        <v>-7.7781082551211966E-2</v>
      </c>
      <c r="AD43" s="27">
        <f t="shared" ca="1" si="10"/>
        <v>7.0068488357406977E-2</v>
      </c>
      <c r="AE43" s="7">
        <v>126</v>
      </c>
    </row>
    <row r="44" spans="1:31" s="26" customFormat="1" x14ac:dyDescent="0.25">
      <c r="A44" s="26">
        <v>24</v>
      </c>
      <c r="B44" s="26">
        <v>625</v>
      </c>
      <c r="C44" s="26">
        <v>14279</v>
      </c>
      <c r="D44" s="26">
        <v>14704</v>
      </c>
      <c r="E44" s="26">
        <v>12013</v>
      </c>
      <c r="F44" s="26">
        <v>11614</v>
      </c>
      <c r="G44" s="27"/>
      <c r="H44" s="7"/>
      <c r="I44" s="28">
        <f t="shared" si="1"/>
        <v>2266</v>
      </c>
      <c r="J44" s="27">
        <f t="shared" si="1"/>
        <v>3090</v>
      </c>
      <c r="K44" s="7"/>
      <c r="L44" s="124">
        <f t="shared" si="2"/>
        <v>-0.60433179515041846</v>
      </c>
      <c r="M44" s="27">
        <f t="shared" ca="1" si="3"/>
        <v>5.4213151995517984E-7</v>
      </c>
      <c r="N44" s="44"/>
      <c r="O44" s="44"/>
      <c r="P44" s="7"/>
      <c r="Q44" s="28">
        <f t="shared" ca="1" si="4"/>
        <v>2323.2732430944875</v>
      </c>
      <c r="R44" s="27">
        <f t="shared" ca="1" si="5"/>
        <v>3078.0454369656845</v>
      </c>
      <c r="S44" s="7"/>
      <c r="T44" s="28">
        <f t="shared" ca="1" si="6"/>
        <v>-0.60115367408465992</v>
      </c>
      <c r="U44" s="27">
        <f t="shared" ca="1" si="7"/>
        <v>0.79733887017104632</v>
      </c>
      <c r="V44" s="7"/>
      <c r="W44" s="28">
        <f t="shared" ca="1" si="8"/>
        <v>-0.60506809096050784</v>
      </c>
      <c r="X44" s="27">
        <f t="shared" ca="1" si="11"/>
        <v>135.07991628559955</v>
      </c>
      <c r="Y44" s="7"/>
      <c r="Z44" s="28">
        <f t="shared" si="12"/>
        <v>135.13499999999999</v>
      </c>
      <c r="AA44" s="27">
        <f t="shared" si="9"/>
        <v>2.358550684682537</v>
      </c>
      <c r="AB44" s="7"/>
      <c r="AC44" s="28">
        <f t="shared" ca="1" si="0"/>
        <v>-5.5083714400439021E-2</v>
      </c>
      <c r="AD44" s="27">
        <f t="shared" ca="1" si="10"/>
        <v>-1.7823214048945601E-2</v>
      </c>
      <c r="AE44" s="7">
        <v>125</v>
      </c>
    </row>
    <row r="45" spans="1:31" s="26" customFormat="1" x14ac:dyDescent="0.25">
      <c r="A45" s="26">
        <v>25</v>
      </c>
      <c r="B45" s="26">
        <v>631</v>
      </c>
      <c r="C45" s="26">
        <v>14126</v>
      </c>
      <c r="D45" s="26">
        <v>14818</v>
      </c>
      <c r="E45" s="26">
        <v>12173</v>
      </c>
      <c r="F45" s="26">
        <v>11508</v>
      </c>
      <c r="G45" s="27"/>
      <c r="H45" s="7"/>
      <c r="I45" s="28">
        <f t="shared" si="1"/>
        <v>1953</v>
      </c>
      <c r="J45" s="27">
        <f t="shared" si="1"/>
        <v>3310</v>
      </c>
      <c r="K45" s="7"/>
      <c r="L45" s="124">
        <f t="shared" si="2"/>
        <v>-0.52236234611369725</v>
      </c>
      <c r="M45" s="27">
        <f t="shared" ca="1" si="3"/>
        <v>3.9775502192543604E-6</v>
      </c>
      <c r="N45" s="44"/>
      <c r="O45" s="44"/>
      <c r="P45" s="7"/>
      <c r="Q45" s="28">
        <f t="shared" ca="1" si="4"/>
        <v>2010.2732430944877</v>
      </c>
      <c r="R45" s="27">
        <f t="shared" ca="1" si="5"/>
        <v>3298.0454369656845</v>
      </c>
      <c r="S45" s="7"/>
      <c r="T45" s="28">
        <f t="shared" ca="1" si="6"/>
        <v>-0.52016401841338944</v>
      </c>
      <c r="U45" s="27">
        <f t="shared" ca="1" si="7"/>
        <v>0.85432781170225147</v>
      </c>
      <c r="V45" s="7"/>
      <c r="W45" s="28">
        <f t="shared" ca="1" si="8"/>
        <v>-0.52435672577144909</v>
      </c>
      <c r="X45" s="27">
        <f t="shared" ca="1" si="11"/>
        <v>140.73314622763792</v>
      </c>
      <c r="Y45" s="7"/>
      <c r="Z45" s="28">
        <f t="shared" si="12"/>
        <v>140.81399999999999</v>
      </c>
      <c r="AA45" s="27">
        <f t="shared" si="9"/>
        <v>2.4576679329032953</v>
      </c>
      <c r="AB45" s="7"/>
      <c r="AC45" s="28">
        <f t="shared" ca="1" si="0"/>
        <v>-8.0853772362075915E-2</v>
      </c>
      <c r="AD45" s="27">
        <f t="shared" ca="1" si="10"/>
        <v>9.5630400489028489E-3</v>
      </c>
      <c r="AE45" s="7">
        <v>124</v>
      </c>
    </row>
    <row r="46" spans="1:31" s="26" customFormat="1" x14ac:dyDescent="0.25">
      <c r="A46" s="26">
        <v>26</v>
      </c>
      <c r="B46" s="26">
        <v>635</v>
      </c>
      <c r="C46" s="26">
        <v>13967</v>
      </c>
      <c r="D46" s="26">
        <v>14910</v>
      </c>
      <c r="E46" s="26">
        <v>12346</v>
      </c>
      <c r="F46" s="26">
        <v>11416</v>
      </c>
      <c r="G46" s="27"/>
      <c r="H46" s="7"/>
      <c r="I46" s="28">
        <f t="shared" si="1"/>
        <v>1621</v>
      </c>
      <c r="J46" s="27">
        <f t="shared" si="1"/>
        <v>3494</v>
      </c>
      <c r="K46" s="7"/>
      <c r="L46" s="124">
        <f t="shared" si="2"/>
        <v>-0.43470017262856314</v>
      </c>
      <c r="M46" s="27">
        <f t="shared" ca="1" si="3"/>
        <v>1.58652958255557E-5</v>
      </c>
      <c r="N46" s="44"/>
      <c r="O46" s="44"/>
      <c r="P46" s="7"/>
      <c r="Q46" s="28">
        <f t="shared" ca="1" si="4"/>
        <v>1678.2732430944877</v>
      </c>
      <c r="R46" s="27">
        <f t="shared" ca="1" si="5"/>
        <v>3482.0454369656845</v>
      </c>
      <c r="S46" s="7"/>
      <c r="T46" s="28">
        <f t="shared" ca="1" si="6"/>
        <v>-0.4342580577652686</v>
      </c>
      <c r="U46" s="27">
        <f t="shared" ca="1" si="7"/>
        <v>0.90199129007380485</v>
      </c>
      <c r="V46" s="7"/>
      <c r="W46" s="28">
        <f t="shared" ca="1" si="8"/>
        <v>-0.43868329901691133</v>
      </c>
      <c r="X46" s="27">
        <f t="shared" ca="1" si="11"/>
        <v>146.33733940728956</v>
      </c>
      <c r="Y46" s="7"/>
      <c r="Z46" s="28">
        <f t="shared" si="12"/>
        <v>146.529</v>
      </c>
      <c r="AA46" s="27">
        <f t="shared" si="9"/>
        <v>2.5574134996547708</v>
      </c>
      <c r="AB46" s="7"/>
      <c r="AC46" s="28">
        <f t="shared" ca="1" si="0"/>
        <v>-0.19166059271043423</v>
      </c>
      <c r="AD46" s="27">
        <f t="shared" ca="1" si="10"/>
        <v>0.15367696255950136</v>
      </c>
      <c r="AE46" s="7">
        <v>123</v>
      </c>
    </row>
    <row r="47" spans="1:31" s="26" customFormat="1" x14ac:dyDescent="0.25">
      <c r="A47" s="26">
        <v>27</v>
      </c>
      <c r="B47" s="26">
        <v>622</v>
      </c>
      <c r="C47" s="26">
        <v>13780</v>
      </c>
      <c r="D47" s="26">
        <v>14981</v>
      </c>
      <c r="E47" s="26">
        <v>12516</v>
      </c>
      <c r="F47" s="26">
        <v>11340</v>
      </c>
      <c r="G47" s="27"/>
      <c r="H47" s="7"/>
      <c r="I47" s="28">
        <f t="shared" si="1"/>
        <v>1264</v>
      </c>
      <c r="J47" s="27">
        <f t="shared" si="1"/>
        <v>3641</v>
      </c>
      <c r="K47" s="7"/>
      <c r="L47" s="124">
        <f t="shared" si="2"/>
        <v>-0.34463880107245748</v>
      </c>
      <c r="M47" s="27">
        <f t="shared" ca="1" si="3"/>
        <v>3.4417827961594926E-6</v>
      </c>
      <c r="N47" s="44"/>
      <c r="O47" s="44"/>
      <c r="P47" s="7"/>
      <c r="Q47" s="28">
        <f t="shared" ca="1" si="4"/>
        <v>1321.2732430944877</v>
      </c>
      <c r="R47" s="27">
        <f t="shared" ca="1" si="5"/>
        <v>3629.0454369656845</v>
      </c>
      <c r="S47" s="7"/>
      <c r="T47" s="28">
        <f t="shared" ca="1" si="6"/>
        <v>-0.34188327477918684</v>
      </c>
      <c r="U47" s="27">
        <f t="shared" ca="1" si="7"/>
        <v>0.94007026464238286</v>
      </c>
      <c r="V47" s="7"/>
      <c r="W47" s="28">
        <f t="shared" ca="1" si="8"/>
        <v>-0.34649400531893804</v>
      </c>
      <c r="X47" s="27">
        <f t="shared" ca="1" si="11"/>
        <v>152.04026894051913</v>
      </c>
      <c r="Y47" s="7"/>
      <c r="Z47" s="28">
        <f t="shared" si="12"/>
        <v>152.12700000000001</v>
      </c>
      <c r="AA47" s="27">
        <f t="shared" si="9"/>
        <v>2.6551170311814141</v>
      </c>
      <c r="AB47" s="7"/>
      <c r="AC47" s="28">
        <f t="shared" ca="1" si="0"/>
        <v>-8.6731059480882777E-2</v>
      </c>
      <c r="AD47" s="27">
        <f t="shared" ca="1" si="10"/>
        <v>1.4231468715195206E-2</v>
      </c>
      <c r="AE47" s="7">
        <v>122</v>
      </c>
    </row>
    <row r="48" spans="1:31" s="26" customFormat="1" x14ac:dyDescent="0.25">
      <c r="A48" s="26">
        <v>28</v>
      </c>
      <c r="B48" s="26">
        <v>617</v>
      </c>
      <c r="C48" s="26">
        <v>13601</v>
      </c>
      <c r="D48" s="26">
        <v>15043</v>
      </c>
      <c r="E48" s="26">
        <v>12703</v>
      </c>
      <c r="F48" s="26">
        <v>11287</v>
      </c>
      <c r="G48" s="27"/>
      <c r="H48" s="7"/>
      <c r="I48" s="28">
        <f t="shared" si="1"/>
        <v>898</v>
      </c>
      <c r="J48" s="27">
        <f t="shared" si="1"/>
        <v>3756</v>
      </c>
      <c r="K48" s="7"/>
      <c r="L48" s="124">
        <f t="shared" si="2"/>
        <v>-0.25205305340341932</v>
      </c>
      <c r="M48" s="27">
        <f t="shared" ca="1" si="3"/>
        <v>1.3868792839616702E-8</v>
      </c>
      <c r="N48" s="44"/>
      <c r="O48" s="44"/>
      <c r="P48" s="7"/>
      <c r="Q48" s="28">
        <f t="shared" ca="1" si="4"/>
        <v>955.27324309448773</v>
      </c>
      <c r="R48" s="27">
        <f t="shared" ca="1" si="5"/>
        <v>3744.0454369656845</v>
      </c>
      <c r="S48" s="7"/>
      <c r="T48" s="28">
        <f t="shared" ca="1" si="6"/>
        <v>-0.24717971575143921</v>
      </c>
      <c r="U48" s="27">
        <f t="shared" ca="1" si="7"/>
        <v>0.96985993862460373</v>
      </c>
      <c r="V48" s="7"/>
      <c r="W48" s="28">
        <f t="shared" ca="1" si="8"/>
        <v>-0.25193528756440131</v>
      </c>
      <c r="X48" s="27">
        <f t="shared" ca="1" si="11"/>
        <v>157.71172002877086</v>
      </c>
      <c r="Y48" s="7"/>
      <c r="Z48" s="28">
        <f t="shared" si="12"/>
        <v>157.68</v>
      </c>
      <c r="AA48" s="27">
        <f t="shared" si="9"/>
        <v>2.752035164544659</v>
      </c>
      <c r="AB48" s="7"/>
      <c r="AC48" s="28">
        <f t="shared" ca="1" si="0"/>
        <v>3.1720028770848785E-2</v>
      </c>
      <c r="AD48" s="27">
        <f t="shared" ca="1" si="10"/>
        <v>-4.2502596656959213E-2</v>
      </c>
      <c r="AE48" s="7">
        <v>121</v>
      </c>
    </row>
    <row r="49" spans="1:31" s="26" customFormat="1" x14ac:dyDescent="0.25">
      <c r="A49" s="26">
        <v>29</v>
      </c>
      <c r="B49" s="26">
        <v>605</v>
      </c>
      <c r="C49" s="26">
        <v>13427</v>
      </c>
      <c r="D49" s="26">
        <v>15080</v>
      </c>
      <c r="E49" s="26">
        <v>12882</v>
      </c>
      <c r="F49" s="26">
        <v>11250</v>
      </c>
      <c r="G49" s="27"/>
      <c r="H49" s="7"/>
      <c r="I49" s="28">
        <f t="shared" si="1"/>
        <v>545</v>
      </c>
      <c r="J49" s="27">
        <f t="shared" si="1"/>
        <v>3830</v>
      </c>
      <c r="K49" s="7"/>
      <c r="L49" s="124">
        <f t="shared" si="2"/>
        <v>-0.1589671224353886</v>
      </c>
      <c r="M49" s="27">
        <f t="shared" ca="1" si="3"/>
        <v>2.9626359216304419E-6</v>
      </c>
      <c r="N49" s="44"/>
      <c r="O49" s="44"/>
      <c r="P49" s="7"/>
      <c r="Q49" s="28">
        <f t="shared" ca="1" si="4"/>
        <v>602.27324309448773</v>
      </c>
      <c r="R49" s="27">
        <f t="shared" ca="1" si="5"/>
        <v>3818.0454369656845</v>
      </c>
      <c r="S49" s="7"/>
      <c r="T49" s="28">
        <f t="shared" ca="1" si="6"/>
        <v>-0.15583994433943121</v>
      </c>
      <c r="U49" s="27">
        <f t="shared" ca="1" si="7"/>
        <v>0.9890289462305546</v>
      </c>
      <c r="V49" s="7"/>
      <c r="W49" s="28">
        <f t="shared" ca="1" si="8"/>
        <v>-0.16068835336749226</v>
      </c>
      <c r="X49" s="27">
        <f t="shared" ca="1" si="11"/>
        <v>163.0450446754619</v>
      </c>
      <c r="Y49" s="7"/>
      <c r="Z49" s="28">
        <f t="shared" si="12"/>
        <v>163.125</v>
      </c>
      <c r="AA49" s="27">
        <f t="shared" si="9"/>
        <v>2.8470683423157501</v>
      </c>
      <c r="AB49" s="7"/>
      <c r="AC49" s="28">
        <f t="shared" ca="1" si="0"/>
        <v>-7.9955324538104833E-2</v>
      </c>
      <c r="AD49" s="27">
        <f t="shared" ca="1" si="10"/>
        <v>0.14307974917795718</v>
      </c>
      <c r="AE49" s="7">
        <v>120</v>
      </c>
    </row>
    <row r="50" spans="1:31" s="26" customFormat="1" x14ac:dyDescent="0.25">
      <c r="A50" s="26">
        <v>30</v>
      </c>
      <c r="B50" s="26">
        <v>622</v>
      </c>
      <c r="C50" s="26">
        <v>13234</v>
      </c>
      <c r="D50" s="26">
        <v>15091</v>
      </c>
      <c r="E50" s="26">
        <v>13063</v>
      </c>
      <c r="F50" s="26">
        <v>11226</v>
      </c>
      <c r="G50" s="27"/>
      <c r="H50" s="7"/>
      <c r="I50" s="28">
        <f t="shared" si="1"/>
        <v>171</v>
      </c>
      <c r="J50" s="27">
        <f t="shared" si="1"/>
        <v>3865</v>
      </c>
      <c r="K50" s="7"/>
      <c r="L50" s="124">
        <f t="shared" si="2"/>
        <v>-6.17802882792765E-2</v>
      </c>
      <c r="M50" s="27">
        <f t="shared" ca="1" si="3"/>
        <v>4.7425915575623332E-6</v>
      </c>
      <c r="N50" s="44"/>
      <c r="O50" s="44"/>
      <c r="P50" s="7"/>
      <c r="Q50" s="28">
        <f t="shared" ca="1" si="4"/>
        <v>228.27324309448767</v>
      </c>
      <c r="R50" s="27">
        <f t="shared" ca="1" si="5"/>
        <v>3853.0454369656845</v>
      </c>
      <c r="S50" s="7"/>
      <c r="T50" s="28">
        <f t="shared" ca="1" si="6"/>
        <v>-5.9066362163536071E-2</v>
      </c>
      <c r="U50" s="27">
        <f t="shared" ca="1" si="7"/>
        <v>0.99809536874688265</v>
      </c>
      <c r="V50" s="7"/>
      <c r="W50" s="28">
        <f t="shared" ca="1" si="8"/>
        <v>-6.3958037474561011E-2</v>
      </c>
      <c r="X50" s="27">
        <f t="shared" ca="1" si="11"/>
        <v>168.60679712069555</v>
      </c>
      <c r="Y50" s="7"/>
      <c r="Z50" s="28">
        <f t="shared" si="12"/>
        <v>168.72300000000001</v>
      </c>
      <c r="AA50" s="27">
        <f t="shared" si="9"/>
        <v>2.9447718738423929</v>
      </c>
      <c r="AB50" s="7"/>
      <c r="AC50" s="28">
        <f t="shared" ca="1" si="0"/>
        <v>-0.11620287930446693</v>
      </c>
      <c r="AD50" s="27">
        <f t="shared" ca="1" si="10"/>
        <v>3.5212275765672985E-2</v>
      </c>
      <c r="AE50" s="7">
        <v>119</v>
      </c>
    </row>
    <row r="51" spans="1:31" s="26" customFormat="1" x14ac:dyDescent="0.25">
      <c r="A51" s="26">
        <v>31</v>
      </c>
      <c r="B51" s="26">
        <v>626</v>
      </c>
      <c r="C51" s="26">
        <v>13051</v>
      </c>
      <c r="D51" s="26">
        <v>15107</v>
      </c>
      <c r="E51" s="26">
        <v>13265</v>
      </c>
      <c r="F51" s="26">
        <v>11227</v>
      </c>
      <c r="G51" s="27"/>
      <c r="H51" s="7"/>
      <c r="I51" s="28">
        <f t="shared" si="1"/>
        <v>-214</v>
      </c>
      <c r="J51" s="27">
        <f t="shared" si="1"/>
        <v>3880</v>
      </c>
      <c r="K51" s="7"/>
      <c r="L51" s="124">
        <f t="shared" si="2"/>
        <v>3.6622240575399784E-2</v>
      </c>
      <c r="M51" s="27">
        <f t="shared" ca="1" si="3"/>
        <v>9.5698992869982201E-7</v>
      </c>
      <c r="N51" s="44"/>
      <c r="O51" s="44"/>
      <c r="P51" s="7"/>
      <c r="Q51" s="28">
        <f t="shared" ca="1" si="4"/>
        <v>-156.72675690551233</v>
      </c>
      <c r="R51" s="27">
        <f t="shared" ca="1" si="5"/>
        <v>3868.0454369656845</v>
      </c>
      <c r="S51" s="7"/>
      <c r="T51" s="28">
        <f t="shared" ca="1" si="6"/>
        <v>4.0553501841061872E-2</v>
      </c>
      <c r="U51" s="27">
        <f t="shared" ca="1" si="7"/>
        <v>1.0019809783967375</v>
      </c>
      <c r="V51" s="7"/>
      <c r="W51" s="28">
        <f t="shared" ca="1" si="8"/>
        <v>3.5643981954839851E-2</v>
      </c>
      <c r="X51" s="27">
        <f t="shared" ca="1" si="11"/>
        <v>174.31065552842449</v>
      </c>
      <c r="Y51" s="7"/>
      <c r="Z51" s="28">
        <f t="shared" si="12"/>
        <v>174.357</v>
      </c>
      <c r="AA51" s="27">
        <f t="shared" si="9"/>
        <v>3.0431037238997534</v>
      </c>
      <c r="AB51" s="7"/>
      <c r="AC51" s="28">
        <f t="shared" ca="1" si="0"/>
        <v>-4.6344471575508805E-2</v>
      </c>
      <c r="AD51" s="27">
        <f t="shared" ca="1" si="10"/>
        <v>3.2808648409485386E-2</v>
      </c>
      <c r="AE51" s="7">
        <v>118</v>
      </c>
    </row>
    <row r="52" spans="1:31" s="26" customFormat="1" x14ac:dyDescent="0.25">
      <c r="A52" s="26">
        <v>32</v>
      </c>
      <c r="B52" s="26">
        <v>630</v>
      </c>
      <c r="C52" s="26">
        <v>12846</v>
      </c>
      <c r="D52" s="26">
        <v>15075</v>
      </c>
      <c r="E52" s="26">
        <v>13444</v>
      </c>
      <c r="F52" s="26">
        <v>11239</v>
      </c>
      <c r="G52" s="27"/>
      <c r="H52" s="7"/>
      <c r="I52" s="28">
        <f t="shared" si="1"/>
        <v>-598</v>
      </c>
      <c r="J52" s="27">
        <f t="shared" si="1"/>
        <v>3836</v>
      </c>
      <c r="K52" s="7"/>
      <c r="L52" s="124">
        <f t="shared" si="2"/>
        <v>0.13529182389519481</v>
      </c>
      <c r="M52" s="27">
        <f t="shared" ca="1" si="3"/>
        <v>5.2755330293752486E-8</v>
      </c>
      <c r="N52" s="44"/>
      <c r="O52" s="44"/>
      <c r="P52" s="7"/>
      <c r="Q52" s="28">
        <f t="shared" ca="1" si="4"/>
        <v>-540.72675690551227</v>
      </c>
      <c r="R52" s="27">
        <f t="shared" ca="1" si="5"/>
        <v>3824.0454369656845</v>
      </c>
      <c r="S52" s="7"/>
      <c r="T52" s="28">
        <f t="shared" ca="1" si="6"/>
        <v>0.13991461295214136</v>
      </c>
      <c r="U52" s="27">
        <f t="shared" ca="1" si="7"/>
        <v>0.99058319009049656</v>
      </c>
      <c r="V52" s="7"/>
      <c r="W52" s="28">
        <f t="shared" ca="1" si="8"/>
        <v>0.13506213860987215</v>
      </c>
      <c r="X52" s="27">
        <f t="shared" ca="1" si="11"/>
        <v>180.03748125346488</v>
      </c>
      <c r="Y52" s="7"/>
      <c r="Z52" s="28">
        <f t="shared" si="12"/>
        <v>180.02699999999999</v>
      </c>
      <c r="AA52" s="27">
        <f t="shared" si="9"/>
        <v>3.1420638924878315</v>
      </c>
      <c r="AB52" s="7"/>
      <c r="AC52" s="28">
        <f t="shared" ca="1" si="0"/>
        <v>1.0481253464888596E-2</v>
      </c>
      <c r="AD52" s="27">
        <f t="shared" ca="1" si="10"/>
        <v>-0.13717994973910663</v>
      </c>
      <c r="AE52" s="7">
        <v>117</v>
      </c>
    </row>
    <row r="53" spans="1:31" s="26" customFormat="1" x14ac:dyDescent="0.25">
      <c r="A53" s="26">
        <v>33</v>
      </c>
      <c r="B53" s="26">
        <v>635</v>
      </c>
      <c r="C53" s="26">
        <v>12665</v>
      </c>
      <c r="D53" s="26">
        <v>15045</v>
      </c>
      <c r="E53" s="26">
        <v>13637</v>
      </c>
      <c r="F53" s="26">
        <v>11278</v>
      </c>
      <c r="G53" s="27"/>
      <c r="H53" s="7"/>
      <c r="I53" s="28">
        <f t="shared" si="1"/>
        <v>-972</v>
      </c>
      <c r="J53" s="27">
        <f t="shared" si="1"/>
        <v>3767</v>
      </c>
      <c r="K53" s="7"/>
      <c r="L53" s="124">
        <f t="shared" si="2"/>
        <v>0.23339963083631515</v>
      </c>
      <c r="M53" s="27">
        <f t="shared" ca="1" si="3"/>
        <v>2.1761004354663456E-6</v>
      </c>
      <c r="N53" s="44"/>
      <c r="O53" s="44"/>
      <c r="P53" s="7"/>
      <c r="Q53" s="28">
        <f t="shared" ca="1" si="4"/>
        <v>-914.72675690551227</v>
      </c>
      <c r="R53" s="27">
        <f t="shared" ca="1" si="5"/>
        <v>3755.0454369656845</v>
      </c>
      <c r="S53" s="7"/>
      <c r="T53" s="28">
        <f t="shared" ca="1" si="6"/>
        <v>0.23668819512803649</v>
      </c>
      <c r="U53" s="27">
        <f t="shared" ca="1" si="7"/>
        <v>0.97270938570116405</v>
      </c>
      <c r="V53" s="7"/>
      <c r="W53" s="28">
        <f t="shared" ca="1" si="8"/>
        <v>0.23192446968055408</v>
      </c>
      <c r="X53" s="27">
        <f t="shared" ca="1" si="11"/>
        <v>185.68402680639826</v>
      </c>
      <c r="Y53" s="7"/>
      <c r="Z53" s="28">
        <f t="shared" si="12"/>
        <v>185.74199999999999</v>
      </c>
      <c r="AA53" s="27">
        <f t="shared" si="9"/>
        <v>3.2418094592393074</v>
      </c>
      <c r="AB53" s="7"/>
      <c r="AC53" s="28">
        <f t="shared" ca="1" si="0"/>
        <v>-5.797319360172537E-2</v>
      </c>
      <c r="AD53" s="27">
        <f t="shared" ca="1" si="10"/>
        <v>-0.13611125029680693</v>
      </c>
      <c r="AE53" s="7">
        <v>116</v>
      </c>
    </row>
    <row r="54" spans="1:31" s="26" customFormat="1" x14ac:dyDescent="0.25">
      <c r="A54" s="26">
        <v>34</v>
      </c>
      <c r="B54" s="26">
        <v>631</v>
      </c>
      <c r="C54" s="26">
        <v>12494</v>
      </c>
      <c r="D54" s="26">
        <v>15002</v>
      </c>
      <c r="E54" s="26">
        <v>13829</v>
      </c>
      <c r="F54" s="26">
        <v>11333</v>
      </c>
      <c r="G54" s="27"/>
      <c r="H54" s="7"/>
      <c r="I54" s="28">
        <f t="shared" si="1"/>
        <v>-1335</v>
      </c>
      <c r="J54" s="27">
        <f t="shared" si="1"/>
        <v>3669</v>
      </c>
      <c r="K54" s="7"/>
      <c r="L54" s="124">
        <f t="shared" si="2"/>
        <v>0.32859029452467975</v>
      </c>
      <c r="M54" s="27">
        <f t="shared" ca="1" si="3"/>
        <v>6.8277577701951115E-6</v>
      </c>
      <c r="N54" s="44"/>
      <c r="O54" s="44"/>
      <c r="P54" s="7"/>
      <c r="Q54" s="28">
        <f t="shared" ca="1" si="4"/>
        <v>-1277.7267569055123</v>
      </c>
      <c r="R54" s="27">
        <f t="shared" ca="1" si="5"/>
        <v>3657.0454369656845</v>
      </c>
      <c r="S54" s="7"/>
      <c r="T54" s="28">
        <f t="shared" ca="1" si="6"/>
        <v>0.33061549547522884</v>
      </c>
      <c r="U54" s="27">
        <f t="shared" ca="1" si="7"/>
        <v>0.94732340265544535</v>
      </c>
      <c r="V54" s="7"/>
      <c r="W54" s="28">
        <f t="shared" ca="1" si="8"/>
        <v>0.32597729667351433</v>
      </c>
      <c r="X54" s="27">
        <f t="shared" ca="1" si="11"/>
        <v>191.26182198236188</v>
      </c>
      <c r="Y54" s="7"/>
      <c r="Z54" s="28">
        <f t="shared" si="12"/>
        <v>191.42099999999999</v>
      </c>
      <c r="AA54" s="27">
        <f t="shared" si="9"/>
        <v>3.3409267074600653</v>
      </c>
      <c r="AB54" s="7"/>
      <c r="AC54" s="28">
        <f t="shared" ca="1" si="0"/>
        <v>-0.15917801763811212</v>
      </c>
      <c r="AD54" s="27">
        <f t="shared" ca="1" si="10"/>
        <v>7.2534570287132283E-2</v>
      </c>
      <c r="AE54" s="7">
        <v>115</v>
      </c>
    </row>
    <row r="55" spans="1:31" s="26" customFormat="1" x14ac:dyDescent="0.25">
      <c r="A55" s="26">
        <v>35</v>
      </c>
      <c r="B55" s="26">
        <v>628</v>
      </c>
      <c r="C55" s="26">
        <v>12313</v>
      </c>
      <c r="D55" s="26">
        <v>14925</v>
      </c>
      <c r="E55" s="26">
        <v>14000</v>
      </c>
      <c r="F55" s="26">
        <v>11412</v>
      </c>
      <c r="G55" s="27"/>
      <c r="H55" s="7"/>
      <c r="I55" s="28">
        <f t="shared" si="1"/>
        <v>-1687</v>
      </c>
      <c r="J55" s="27">
        <f t="shared" si="1"/>
        <v>3513</v>
      </c>
      <c r="K55" s="7"/>
      <c r="L55" s="124">
        <f t="shared" si="2"/>
        <v>0.42012435272087945</v>
      </c>
      <c r="M55" s="27">
        <f t="shared" ca="1" si="3"/>
        <v>8.2192372103658336E-6</v>
      </c>
      <c r="N55" s="44"/>
      <c r="O55" s="44"/>
      <c r="P55" s="7"/>
      <c r="Q55" s="28">
        <f t="shared" ca="1" si="4"/>
        <v>-1629.7267569055123</v>
      </c>
      <c r="R55" s="27">
        <f t="shared" ca="1" si="5"/>
        <v>3501.0454369656845</v>
      </c>
      <c r="S55" s="7"/>
      <c r="T55" s="28">
        <f t="shared" ca="1" si="6"/>
        <v>0.42169651399371838</v>
      </c>
      <c r="U55" s="27">
        <f t="shared" ca="1" si="7"/>
        <v>0.90691306229695445</v>
      </c>
      <c r="V55" s="7"/>
      <c r="W55" s="28">
        <f t="shared" ca="1" si="8"/>
        <v>0.41725743151331796</v>
      </c>
      <c r="X55" s="27">
        <f t="shared" ca="1" si="11"/>
        <v>196.97976974057542</v>
      </c>
      <c r="Y55" s="7"/>
      <c r="Z55" s="28">
        <f t="shared" si="12"/>
        <v>197.07299999999998</v>
      </c>
      <c r="AA55" s="27">
        <f t="shared" si="9"/>
        <v>3.4395727167827848</v>
      </c>
      <c r="AB55" s="7"/>
      <c r="AC55" s="28">
        <f t="shared" ca="1" si="0"/>
        <v>-9.3230259424558426E-2</v>
      </c>
      <c r="AD55" s="27">
        <f t="shared" ca="1" si="10"/>
        <v>-5.8983578816196314E-3</v>
      </c>
      <c r="AE55" s="7">
        <v>114</v>
      </c>
    </row>
    <row r="56" spans="1:31" s="26" customFormat="1" x14ac:dyDescent="0.25">
      <c r="A56" s="26">
        <v>36</v>
      </c>
      <c r="B56" s="26">
        <v>609</v>
      </c>
      <c r="C56" s="26">
        <v>12147</v>
      </c>
      <c r="D56" s="26">
        <v>14832</v>
      </c>
      <c r="E56" s="26">
        <v>14159</v>
      </c>
      <c r="F56" s="26">
        <v>11495</v>
      </c>
      <c r="G56" s="27"/>
      <c r="H56" s="7"/>
      <c r="I56" s="28">
        <f t="shared" si="1"/>
        <v>-2012</v>
      </c>
      <c r="J56" s="27">
        <f t="shared" si="1"/>
        <v>3337</v>
      </c>
      <c r="K56" s="7"/>
      <c r="L56" s="124">
        <f t="shared" si="2"/>
        <v>0.50499301566922605</v>
      </c>
      <c r="M56" s="27">
        <f t="shared" ca="1" si="3"/>
        <v>1.1672293140911179E-5</v>
      </c>
      <c r="N56" s="44"/>
      <c r="O56" s="44"/>
      <c r="P56" s="7"/>
      <c r="Q56" s="28">
        <f t="shared" ca="1" si="4"/>
        <v>-1954.7267569055123</v>
      </c>
      <c r="R56" s="27">
        <f t="shared" ca="1" si="5"/>
        <v>3325.0454369656845</v>
      </c>
      <c r="S56" s="7"/>
      <c r="T56" s="28">
        <f t="shared" ca="1" si="6"/>
        <v>0.50579120438721015</v>
      </c>
      <c r="U56" s="27">
        <f t="shared" ca="1" si="7"/>
        <v>0.86132190907199035</v>
      </c>
      <c r="V56" s="7"/>
      <c r="W56" s="28">
        <f t="shared" ca="1" si="8"/>
        <v>0.50157654188169143</v>
      </c>
      <c r="X56" s="27">
        <f t="shared" ca="1" si="11"/>
        <v>202.48697609055898</v>
      </c>
      <c r="Y56" s="7"/>
      <c r="Z56" s="28">
        <f t="shared" si="12"/>
        <v>202.55399999999997</v>
      </c>
      <c r="AA56" s="27">
        <f t="shared" si="9"/>
        <v>3.5352342130845935</v>
      </c>
      <c r="AB56" s="7"/>
      <c r="AC56" s="28">
        <f t="shared" ca="1" si="0"/>
        <v>-6.7023909440990792E-2</v>
      </c>
      <c r="AD56" s="27">
        <f t="shared" ca="1" si="10"/>
        <v>6.8324901158405282E-3</v>
      </c>
      <c r="AE56" s="7">
        <v>113</v>
      </c>
    </row>
    <row r="57" spans="1:31" s="26" customFormat="1" x14ac:dyDescent="0.25">
      <c r="A57" s="26">
        <v>37</v>
      </c>
      <c r="B57" s="26">
        <v>605</v>
      </c>
      <c r="C57" s="26">
        <v>11987</v>
      </c>
      <c r="D57" s="26">
        <v>14729</v>
      </c>
      <c r="E57" s="26">
        <v>14307</v>
      </c>
      <c r="F57" s="26">
        <v>11590</v>
      </c>
      <c r="G57" s="27"/>
      <c r="H57" s="7"/>
      <c r="I57" s="28">
        <f t="shared" si="1"/>
        <v>-2320</v>
      </c>
      <c r="J57" s="27">
        <f t="shared" si="1"/>
        <v>3139</v>
      </c>
      <c r="K57" s="7"/>
      <c r="L57" s="124">
        <f t="shared" si="2"/>
        <v>0.58473053737265046</v>
      </c>
      <c r="M57" s="27">
        <f t="shared" ca="1" si="3"/>
        <v>1.0277223132363096E-5</v>
      </c>
      <c r="N57" s="44"/>
      <c r="O57" s="44"/>
      <c r="P57" s="7"/>
      <c r="Q57" s="28">
        <f t="shared" ca="1" si="4"/>
        <v>-2262.7267569055125</v>
      </c>
      <c r="R57" s="27">
        <f t="shared" ca="1" si="5"/>
        <v>3127.0454369656845</v>
      </c>
      <c r="S57" s="7"/>
      <c r="T57" s="28">
        <f t="shared" ca="1" si="6"/>
        <v>0.58548709559088852</v>
      </c>
      <c r="U57" s="27">
        <f t="shared" ca="1" si="7"/>
        <v>0.81003186169390562</v>
      </c>
      <c r="V57" s="7"/>
      <c r="W57" s="28">
        <f t="shared" ca="1" si="8"/>
        <v>0.5815247265341319</v>
      </c>
      <c r="X57" s="27">
        <f t="shared" ca="1" si="11"/>
        <v>207.94800199996916</v>
      </c>
      <c r="Y57" s="7"/>
      <c r="Z57" s="28">
        <f t="shared" si="12"/>
        <v>207.99899999999997</v>
      </c>
      <c r="AA57" s="27">
        <f t="shared" si="9"/>
        <v>3.6302673908556851</v>
      </c>
      <c r="AB57" s="7"/>
      <c r="AC57" s="28">
        <f t="shared" ca="1" si="0"/>
        <v>-5.0998000030801904E-2</v>
      </c>
      <c r="AD57" s="27">
        <f t="shared" ca="1" si="10"/>
        <v>3.2254287490246725E-2</v>
      </c>
      <c r="AE57" s="7">
        <v>112</v>
      </c>
    </row>
    <row r="58" spans="1:31" s="26" customFormat="1" x14ac:dyDescent="0.25">
      <c r="A58" s="26">
        <v>38</v>
      </c>
      <c r="B58" s="26">
        <v>631</v>
      </c>
      <c r="C58" s="26">
        <v>11841</v>
      </c>
      <c r="D58" s="26">
        <v>14615</v>
      </c>
      <c r="E58" s="26">
        <v>14463</v>
      </c>
      <c r="F58" s="26">
        <v>11719</v>
      </c>
      <c r="G58" s="27"/>
      <c r="H58" s="7"/>
      <c r="I58" s="28">
        <f t="shared" si="1"/>
        <v>-2622</v>
      </c>
      <c r="J58" s="27">
        <f t="shared" si="1"/>
        <v>2896</v>
      </c>
      <c r="K58" s="7"/>
      <c r="L58" s="124">
        <f t="shared" si="2"/>
        <v>0.66225909911822689</v>
      </c>
      <c r="M58" s="27">
        <f t="shared" ca="1" si="3"/>
        <v>5.2057075996606841E-6</v>
      </c>
      <c r="N58" s="44"/>
      <c r="O58" s="44"/>
      <c r="P58" s="7"/>
      <c r="Q58" s="28">
        <f t="shared" ca="1" si="4"/>
        <v>-2564.7267569055125</v>
      </c>
      <c r="R58" s="27">
        <f t="shared" ca="1" si="5"/>
        <v>2884.0454369656845</v>
      </c>
      <c r="S58" s="7"/>
      <c r="T58" s="28">
        <f t="shared" ca="1" si="6"/>
        <v>0.66363046943345627</v>
      </c>
      <c r="U58" s="27">
        <f t="shared" ca="1" si="7"/>
        <v>0.74708498536625634</v>
      </c>
      <c r="V58" s="7"/>
      <c r="W58" s="28">
        <f t="shared" ca="1" si="8"/>
        <v>0.65997749713723619</v>
      </c>
      <c r="X58" s="27">
        <f t="shared" ca="1" si="11"/>
        <v>213.73079452080185</v>
      </c>
      <c r="Y58" s="7"/>
      <c r="Z58" s="28">
        <f t="shared" si="12"/>
        <v>213.67799999999997</v>
      </c>
      <c r="AA58" s="27">
        <f t="shared" si="9"/>
        <v>3.7293846390764429</v>
      </c>
      <c r="AB58" s="7"/>
      <c r="AC58" s="28">
        <f t="shared" ca="1" si="0"/>
        <v>5.2794520801882072E-2</v>
      </c>
      <c r="AD58" s="27">
        <f t="shared" ca="1" si="10"/>
        <v>2.8749891200902766E-2</v>
      </c>
      <c r="AE58" s="7">
        <v>111</v>
      </c>
    </row>
    <row r="59" spans="1:31" s="26" customFormat="1" x14ac:dyDescent="0.25">
      <c r="A59" s="26">
        <v>39</v>
      </c>
      <c r="B59" s="26">
        <v>623</v>
      </c>
      <c r="C59" s="26">
        <v>11714</v>
      </c>
      <c r="D59" s="26">
        <v>14482</v>
      </c>
      <c r="E59" s="26">
        <v>14599</v>
      </c>
      <c r="F59" s="26">
        <v>11856</v>
      </c>
      <c r="G59" s="27"/>
      <c r="H59" s="7"/>
      <c r="I59" s="28">
        <f t="shared" si="1"/>
        <v>-2885</v>
      </c>
      <c r="J59" s="27">
        <f t="shared" si="1"/>
        <v>2626</v>
      </c>
      <c r="K59" s="7"/>
      <c r="L59" s="124">
        <f t="shared" si="2"/>
        <v>0.73242650139083776</v>
      </c>
      <c r="M59" s="27">
        <f t="shared" ca="1" si="3"/>
        <v>1.6430412212903938E-5</v>
      </c>
      <c r="N59" s="44"/>
      <c r="O59" s="44"/>
      <c r="P59" s="7"/>
      <c r="Q59" s="28">
        <f t="shared" ca="1" si="4"/>
        <v>-2827.7267569055125</v>
      </c>
      <c r="R59" s="27">
        <f t="shared" ca="1" si="5"/>
        <v>2614.0454369656845</v>
      </c>
      <c r="S59" s="7"/>
      <c r="T59" s="28">
        <f t="shared" ca="1" si="6"/>
        <v>0.73168248042880502</v>
      </c>
      <c r="U59" s="27">
        <f t="shared" ca="1" si="7"/>
        <v>0.67714401166886817</v>
      </c>
      <c r="V59" s="7"/>
      <c r="W59" s="28">
        <f t="shared" ca="1" si="8"/>
        <v>0.72837305690337972</v>
      </c>
      <c r="X59" s="27">
        <f t="shared" ca="1" si="11"/>
        <v>219.36072603427488</v>
      </c>
      <c r="Y59" s="7"/>
      <c r="Z59" s="28">
        <f t="shared" si="12"/>
        <v>219.28499999999997</v>
      </c>
      <c r="AA59" s="27">
        <f t="shared" si="9"/>
        <v>3.827245250235765</v>
      </c>
      <c r="AB59" s="7"/>
      <c r="AC59" s="28">
        <f t="shared" ca="1" si="0"/>
        <v>7.5726034274907761E-2</v>
      </c>
      <c r="AD59" s="27">
        <f t="shared" ca="1" si="10"/>
        <v>1.3519277960170939E-2</v>
      </c>
      <c r="AE59" s="7">
        <v>110</v>
      </c>
    </row>
    <row r="60" spans="1:31" s="26" customFormat="1" x14ac:dyDescent="0.25">
      <c r="A60" s="26">
        <v>40</v>
      </c>
      <c r="B60" s="26">
        <v>627</v>
      </c>
      <c r="C60" s="26">
        <v>11586</v>
      </c>
      <c r="D60" s="26">
        <v>14335</v>
      </c>
      <c r="E60" s="26">
        <v>14716</v>
      </c>
      <c r="F60" s="26">
        <v>11999</v>
      </c>
      <c r="G60" s="27"/>
      <c r="H60" s="7"/>
      <c r="I60" s="28">
        <f t="shared" si="1"/>
        <v>-3130</v>
      </c>
      <c r="J60" s="27">
        <f t="shared" si="1"/>
        <v>2336</v>
      </c>
      <c r="K60" s="7"/>
      <c r="L60" s="124">
        <f t="shared" si="2"/>
        <v>0.79596323193499152</v>
      </c>
      <c r="M60" s="27">
        <f t="shared" ca="1" si="3"/>
        <v>1.4644671742883556E-5</v>
      </c>
      <c r="N60" s="44"/>
      <c r="O60" s="44"/>
      <c r="P60" s="7"/>
      <c r="Q60" s="28">
        <f t="shared" ca="1" si="4"/>
        <v>-3072.7267569055125</v>
      </c>
      <c r="R60" s="27">
        <f t="shared" ca="1" si="5"/>
        <v>2324.0454369656845</v>
      </c>
      <c r="S60" s="7"/>
      <c r="T60" s="28">
        <f t="shared" ca="1" si="6"/>
        <v>0.79507693934082191</v>
      </c>
      <c r="U60" s="27">
        <f t="shared" ca="1" si="7"/>
        <v>0.60202222510500691</v>
      </c>
      <c r="V60" s="7"/>
      <c r="W60" s="28">
        <f t="shared" ca="1" si="8"/>
        <v>0.79213639619996401</v>
      </c>
      <c r="X60" s="27">
        <f t="shared" ca="1" si="11"/>
        <v>225.0385344252129</v>
      </c>
      <c r="Y60" s="7"/>
      <c r="Z60" s="28">
        <f t="shared" si="12"/>
        <v>224.92799999999997</v>
      </c>
      <c r="AA60" s="27">
        <f t="shared" si="9"/>
        <v>3.9257341799258048</v>
      </c>
      <c r="AB60" s="7"/>
      <c r="AC60" s="28">
        <f t="shared" ca="1" si="0"/>
        <v>0.11053442521293277</v>
      </c>
      <c r="AD60" s="27">
        <f t="shared" ca="1" si="10"/>
        <v>3.5185574633004535E-2</v>
      </c>
      <c r="AE60" s="7">
        <v>109</v>
      </c>
    </row>
    <row r="61" spans="1:31" s="26" customFormat="1" x14ac:dyDescent="0.25">
      <c r="A61" s="26">
        <v>41</v>
      </c>
      <c r="B61" s="26">
        <v>639</v>
      </c>
      <c r="C61" s="26">
        <v>11473</v>
      </c>
      <c r="D61" s="26">
        <v>14170</v>
      </c>
      <c r="E61" s="26">
        <v>14822</v>
      </c>
      <c r="F61" s="26">
        <v>12155</v>
      </c>
      <c r="G61" s="27"/>
      <c r="H61" s="7"/>
      <c r="I61" s="28">
        <f t="shared" si="1"/>
        <v>-3349</v>
      </c>
      <c r="J61" s="27">
        <f t="shared" si="1"/>
        <v>2015</v>
      </c>
      <c r="K61" s="7"/>
      <c r="L61" s="124">
        <f t="shared" si="2"/>
        <v>0.85277096659402263</v>
      </c>
      <c r="M61" s="27">
        <f t="shared" ca="1" si="3"/>
        <v>1.2670299560162451E-5</v>
      </c>
      <c r="N61" s="44"/>
      <c r="O61" s="44"/>
      <c r="P61" s="7"/>
      <c r="Q61" s="28">
        <f t="shared" ca="1" si="4"/>
        <v>-3291.7267569055125</v>
      </c>
      <c r="R61" s="27">
        <f t="shared" ca="1" si="5"/>
        <v>2003.0454369656843</v>
      </c>
      <c r="S61" s="7"/>
      <c r="T61" s="28">
        <f t="shared" ca="1" si="6"/>
        <v>0.85174382302135943</v>
      </c>
      <c r="U61" s="27">
        <f t="shared" ca="1" si="7"/>
        <v>0.51887017859811202</v>
      </c>
      <c r="V61" s="7"/>
      <c r="W61" s="28">
        <f t="shared" ca="1" si="8"/>
        <v>0.84921143016912648</v>
      </c>
      <c r="X61" s="27">
        <f t="shared" ca="1" si="11"/>
        <v>230.84827434639294</v>
      </c>
      <c r="Y61" s="7"/>
      <c r="Z61" s="28">
        <f t="shared" si="12"/>
        <v>230.67899999999997</v>
      </c>
      <c r="AA61" s="27">
        <f t="shared" si="9"/>
        <v>4.0261080652079988</v>
      </c>
      <c r="AB61" s="7"/>
      <c r="AC61" s="28">
        <f t="shared" ca="1" si="0"/>
        <v>0.16927434639296735</v>
      </c>
      <c r="AD61" s="27">
        <f t="shared" ca="1" si="10"/>
        <v>-3.822335321075343E-3</v>
      </c>
      <c r="AE61" s="7">
        <v>108</v>
      </c>
    </row>
    <row r="62" spans="1:31" s="26" customFormat="1" x14ac:dyDescent="0.25">
      <c r="A62" s="26">
        <v>42</v>
      </c>
      <c r="B62" s="26">
        <v>635</v>
      </c>
      <c r="C62" s="26">
        <v>11390</v>
      </c>
      <c r="D62" s="26">
        <v>14002</v>
      </c>
      <c r="E62" s="26">
        <v>14917</v>
      </c>
      <c r="F62" s="26">
        <v>12324</v>
      </c>
      <c r="G62" s="27"/>
      <c r="H62" s="7"/>
      <c r="I62" s="28">
        <f t="shared" si="1"/>
        <v>-3527</v>
      </c>
      <c r="J62" s="27">
        <f t="shared" si="1"/>
        <v>1678</v>
      </c>
      <c r="K62" s="7"/>
      <c r="L62" s="124">
        <f t="shared" si="2"/>
        <v>0.9007163159516911</v>
      </c>
      <c r="M62" s="27">
        <f t="shared" ca="1" si="3"/>
        <v>2.5185721595621787E-5</v>
      </c>
      <c r="N62" s="44"/>
      <c r="O62" s="44"/>
      <c r="P62" s="7"/>
      <c r="Q62" s="28">
        <f t="shared" ca="1" si="4"/>
        <v>-3469.7267569055125</v>
      </c>
      <c r="R62" s="27">
        <f t="shared" ca="1" si="5"/>
        <v>1666.0454369656843</v>
      </c>
      <c r="S62" s="7"/>
      <c r="T62" s="28">
        <f t="shared" ca="1" si="6"/>
        <v>0.89780183806764102</v>
      </c>
      <c r="U62" s="27">
        <f t="shared" ca="1" si="7"/>
        <v>0.43157348179803873</v>
      </c>
      <c r="V62" s="7"/>
      <c r="W62" s="28">
        <f t="shared" ca="1" si="8"/>
        <v>0.89569777815711171</v>
      </c>
      <c r="X62" s="27">
        <f t="shared" ca="1" si="11"/>
        <v>236.54717041409106</v>
      </c>
      <c r="Y62" s="7"/>
      <c r="Z62" s="28">
        <f t="shared" si="12"/>
        <v>236.39399999999998</v>
      </c>
      <c r="AA62" s="27">
        <f t="shared" si="9"/>
        <v>4.1258536319594752</v>
      </c>
      <c r="AB62" s="7"/>
      <c r="AC62" s="28">
        <f t="shared" ca="1" si="0"/>
        <v>0.15317041409107901</v>
      </c>
      <c r="AD62" s="27">
        <f t="shared" ca="1" si="10"/>
        <v>0.10177572880976982</v>
      </c>
      <c r="AE62" s="7">
        <v>107</v>
      </c>
    </row>
    <row r="63" spans="1:31" s="26" customFormat="1" x14ac:dyDescent="0.25">
      <c r="A63" s="26">
        <v>43</v>
      </c>
      <c r="B63" s="26">
        <v>625</v>
      </c>
      <c r="C63" s="26">
        <v>11309</v>
      </c>
      <c r="D63" s="26">
        <v>13824</v>
      </c>
      <c r="E63" s="26">
        <v>14983</v>
      </c>
      <c r="F63" s="26">
        <v>12495</v>
      </c>
      <c r="G63" s="27"/>
      <c r="H63" s="7"/>
      <c r="I63" s="28">
        <f t="shared" si="1"/>
        <v>-3674</v>
      </c>
      <c r="J63" s="27">
        <f t="shared" si="1"/>
        <v>1329</v>
      </c>
      <c r="K63" s="7"/>
      <c r="L63" s="124">
        <f t="shared" si="2"/>
        <v>0.9391613100301226</v>
      </c>
      <c r="M63" s="27">
        <f t="shared" ca="1" si="3"/>
        <v>2.4834149689049614E-5</v>
      </c>
      <c r="N63" s="44"/>
      <c r="O63" s="44"/>
      <c r="P63" s="7"/>
      <c r="Q63" s="28">
        <f t="shared" ca="1" si="4"/>
        <v>-3616.7267569055125</v>
      </c>
      <c r="R63" s="27">
        <f t="shared" ca="1" si="5"/>
        <v>1317.0454369656843</v>
      </c>
      <c r="S63" s="7"/>
      <c r="T63" s="28">
        <f t="shared" ca="1" si="6"/>
        <v>0.93583851341485114</v>
      </c>
      <c r="U63" s="27">
        <f t="shared" ca="1" si="7"/>
        <v>0.34116829727808146</v>
      </c>
      <c r="V63" s="7"/>
      <c r="W63" s="28">
        <f t="shared" ca="1" si="8"/>
        <v>0.934177922659162</v>
      </c>
      <c r="X63" s="27">
        <f t="shared" ca="1" si="11"/>
        <v>242.21075625924027</v>
      </c>
      <c r="Y63" s="7"/>
      <c r="Z63" s="28">
        <f t="shared" si="12"/>
        <v>242.01899999999998</v>
      </c>
      <c r="AA63" s="27">
        <f t="shared" si="9"/>
        <v>4.2240284023841559</v>
      </c>
      <c r="AB63" s="7"/>
      <c r="AC63" s="28">
        <f t="shared" ca="1" si="0"/>
        <v>0.19175625924029305</v>
      </c>
      <c r="AD63" s="27">
        <f t="shared" ca="1" si="10"/>
        <v>5.2988079773996333E-2</v>
      </c>
      <c r="AE63" s="7">
        <v>106</v>
      </c>
    </row>
    <row r="64" spans="1:31" s="26" customFormat="1" x14ac:dyDescent="0.25">
      <c r="A64" s="26">
        <v>44</v>
      </c>
      <c r="B64" s="26">
        <v>619</v>
      </c>
      <c r="C64" s="26">
        <v>11268</v>
      </c>
      <c r="D64" s="26">
        <v>13652</v>
      </c>
      <c r="E64" s="26">
        <v>15052</v>
      </c>
      <c r="F64" s="26">
        <v>12684</v>
      </c>
      <c r="G64" s="27"/>
      <c r="H64" s="7"/>
      <c r="I64" s="28">
        <f t="shared" si="1"/>
        <v>-3784</v>
      </c>
      <c r="J64" s="27">
        <f t="shared" si="1"/>
        <v>968</v>
      </c>
      <c r="K64" s="7"/>
      <c r="L64" s="124">
        <f t="shared" si="2"/>
        <v>0.96831955155786542</v>
      </c>
      <c r="M64" s="27">
        <f t="shared" ca="1" si="3"/>
        <v>2.7250737397363994E-5</v>
      </c>
      <c r="N64" s="44"/>
      <c r="O64" s="44"/>
      <c r="P64" s="7"/>
      <c r="Q64" s="28">
        <f t="shared" ca="1" si="4"/>
        <v>-3726.7267569055125</v>
      </c>
      <c r="R64" s="27">
        <f t="shared" ca="1" si="5"/>
        <v>956.04543696568442</v>
      </c>
      <c r="S64" s="7"/>
      <c r="T64" s="28">
        <f t="shared" ca="1" si="6"/>
        <v>0.96430133170187915</v>
      </c>
      <c r="U64" s="27">
        <f t="shared" ca="1" si="7"/>
        <v>0.24765462503824029</v>
      </c>
      <c r="V64" s="7"/>
      <c r="W64" s="28">
        <f t="shared" ca="1" si="8"/>
        <v>0.96309932767403017</v>
      </c>
      <c r="X64" s="27">
        <f t="shared" ca="1" si="11"/>
        <v>247.85250085849168</v>
      </c>
      <c r="Y64" s="7"/>
      <c r="Z64" s="28">
        <f t="shared" si="12"/>
        <v>247.58999999999997</v>
      </c>
      <c r="AA64" s="27">
        <f t="shared" si="9"/>
        <v>4.3212606950127599</v>
      </c>
      <c r="AB64" s="7"/>
      <c r="AC64" s="28">
        <f t="shared" ca="1" si="0"/>
        <v>0.26250085849170546</v>
      </c>
      <c r="AD64" s="27">
        <f t="shared" ca="1" si="10"/>
        <v>-2.0898196890328791E-2</v>
      </c>
      <c r="AE64" s="7">
        <v>105</v>
      </c>
    </row>
    <row r="65" spans="1:31" s="26" customFormat="1" x14ac:dyDescent="0.25">
      <c r="A65" s="26">
        <v>45</v>
      </c>
      <c r="B65" s="26">
        <v>609</v>
      </c>
      <c r="C65" s="26">
        <v>11221</v>
      </c>
      <c r="D65" s="26">
        <v>13469</v>
      </c>
      <c r="E65" s="26">
        <v>15082</v>
      </c>
      <c r="F65" s="26">
        <v>12857</v>
      </c>
      <c r="G65" s="27"/>
      <c r="H65" s="7"/>
      <c r="I65" s="28">
        <f t="shared" si="1"/>
        <v>-3861</v>
      </c>
      <c r="J65" s="27">
        <f t="shared" si="1"/>
        <v>612</v>
      </c>
      <c r="K65" s="7"/>
      <c r="L65" s="124">
        <f t="shared" si="2"/>
        <v>0.98807715489133552</v>
      </c>
      <c r="M65" s="27">
        <f t="shared" ca="1" si="3"/>
        <v>2.1175800202567158E-5</v>
      </c>
      <c r="N65" s="44"/>
      <c r="O65" s="44"/>
      <c r="P65" s="7"/>
      <c r="Q65" s="28">
        <f t="shared" ca="1" si="4"/>
        <v>-3803.7267569055125</v>
      </c>
      <c r="R65" s="27">
        <f t="shared" ca="1" si="5"/>
        <v>600.04543696568442</v>
      </c>
      <c r="S65" s="7"/>
      <c r="T65" s="28">
        <f t="shared" ca="1" si="6"/>
        <v>0.98422530450279877</v>
      </c>
      <c r="U65" s="27">
        <f t="shared" ca="1" si="7"/>
        <v>0.15543615601501742</v>
      </c>
      <c r="V65" s="7"/>
      <c r="W65" s="28">
        <f t="shared" ca="1" si="8"/>
        <v>0.98347543779849211</v>
      </c>
      <c r="X65" s="27">
        <f t="shared" ca="1" si="11"/>
        <v>253.29211808452658</v>
      </c>
      <c r="Y65" s="7"/>
      <c r="Z65" s="28">
        <f t="shared" si="12"/>
        <v>253.07099999999997</v>
      </c>
      <c r="AA65" s="27">
        <f t="shared" si="9"/>
        <v>4.4169221913145691</v>
      </c>
      <c r="AB65" s="7"/>
      <c r="AC65" s="28">
        <f t="shared" ca="1" si="0"/>
        <v>0.22111808452660853</v>
      </c>
      <c r="AD65" s="27">
        <f t="shared" ca="1" si="10"/>
        <v>2.2841226983899787E-2</v>
      </c>
      <c r="AE65" s="7">
        <v>104</v>
      </c>
    </row>
    <row r="66" spans="1:31" s="26" customFormat="1" x14ac:dyDescent="0.25">
      <c r="A66" s="26">
        <v>46</v>
      </c>
      <c r="B66" s="26">
        <v>610</v>
      </c>
      <c r="C66" s="26">
        <v>11210</v>
      </c>
      <c r="D66" s="26">
        <v>13298</v>
      </c>
      <c r="E66" s="26">
        <v>15111</v>
      </c>
      <c r="F66" s="26">
        <v>13050</v>
      </c>
      <c r="G66" s="27"/>
      <c r="H66" s="7"/>
      <c r="I66" s="28">
        <f t="shared" si="1"/>
        <v>-3901</v>
      </c>
      <c r="J66" s="27">
        <f t="shared" si="1"/>
        <v>248</v>
      </c>
      <c r="K66" s="7"/>
      <c r="L66" s="124">
        <f t="shared" si="2"/>
        <v>0.99880597047809239</v>
      </c>
      <c r="M66" s="27">
        <f t="shared" ca="1" si="3"/>
        <v>2.0414488623569253E-5</v>
      </c>
      <c r="N66" s="44"/>
      <c r="O66" s="44"/>
      <c r="P66" s="7"/>
      <c r="Q66" s="28">
        <f t="shared" ca="1" si="4"/>
        <v>-3843.7267569055125</v>
      </c>
      <c r="R66" s="27">
        <f t="shared" ca="1" si="5"/>
        <v>236.04543696568436</v>
      </c>
      <c r="S66" s="7"/>
      <c r="T66" s="28">
        <f t="shared" ca="1" si="6"/>
        <v>0.99457542024353618</v>
      </c>
      <c r="U66" s="27">
        <f t="shared" ca="1" si="7"/>
        <v>6.1145361845205255E-2</v>
      </c>
      <c r="V66" s="7"/>
      <c r="W66" s="28">
        <f t="shared" ca="1" si="8"/>
        <v>0.99428773092893508</v>
      </c>
      <c r="X66" s="27">
        <f t="shared" ca="1" si="11"/>
        <v>258.75423594126084</v>
      </c>
      <c r="Y66" s="7"/>
      <c r="Z66" s="28">
        <f t="shared" si="12"/>
        <v>258.56099999999998</v>
      </c>
      <c r="AA66" s="27">
        <f t="shared" si="9"/>
        <v>4.512740767249058</v>
      </c>
      <c r="AB66" s="7"/>
      <c r="AC66" s="28">
        <f t="shared" ca="1" si="0"/>
        <v>0.19323594126086618</v>
      </c>
      <c r="AD66" s="27">
        <f t="shared" ca="1" si="10"/>
        <v>-2.6185278923719579E-2</v>
      </c>
      <c r="AE66" s="7">
        <v>103</v>
      </c>
    </row>
    <row r="67" spans="1:31" s="26" customFormat="1" x14ac:dyDescent="0.25">
      <c r="A67" s="26">
        <v>47</v>
      </c>
      <c r="B67" s="26">
        <v>635</v>
      </c>
      <c r="C67" s="26">
        <v>11199</v>
      </c>
      <c r="D67" s="26">
        <v>13096</v>
      </c>
      <c r="E67" s="26">
        <v>15103</v>
      </c>
      <c r="F67" s="26">
        <v>13229</v>
      </c>
      <c r="G67" s="27"/>
      <c r="H67" s="7"/>
      <c r="I67" s="28">
        <f t="shared" si="1"/>
        <v>-3904</v>
      </c>
      <c r="J67" s="27">
        <f t="shared" si="1"/>
        <v>-133</v>
      </c>
      <c r="K67" s="7"/>
      <c r="L67" s="124">
        <f t="shared" si="2"/>
        <v>1.000235724666851</v>
      </c>
      <c r="M67" s="27">
        <f t="shared" ca="1" si="3"/>
        <v>2.1978217956049115E-5</v>
      </c>
      <c r="N67" s="44"/>
      <c r="O67" s="44"/>
      <c r="P67" s="7"/>
      <c r="Q67" s="28">
        <f t="shared" ca="1" si="4"/>
        <v>-3846.7267569055125</v>
      </c>
      <c r="R67" s="27">
        <f t="shared" ca="1" si="5"/>
        <v>-144.95456303431564</v>
      </c>
      <c r="S67" s="7"/>
      <c r="T67" s="28">
        <f t="shared" ca="1" si="6"/>
        <v>0.99535167892409149</v>
      </c>
      <c r="U67" s="27">
        <f t="shared" ca="1" si="7"/>
        <v>-3.7549123261109117E-2</v>
      </c>
      <c r="V67" s="7"/>
      <c r="W67" s="28">
        <f t="shared" ca="1" si="8"/>
        <v>0.99554763145574166</v>
      </c>
      <c r="X67" s="27">
        <f t="shared" ca="1" si="11"/>
        <v>264.43330667965677</v>
      </c>
      <c r="Y67" s="7"/>
      <c r="Z67" s="28">
        <f t="shared" si="12"/>
        <v>264.27599999999995</v>
      </c>
      <c r="AA67" s="27">
        <f t="shared" si="9"/>
        <v>4.6124863340005335</v>
      </c>
      <c r="AB67" s="7"/>
      <c r="AC67" s="28">
        <f t="shared" ca="1" si="0"/>
        <v>0.15730667965681278</v>
      </c>
      <c r="AD67" s="27">
        <f t="shared" ca="1" si="10"/>
        <v>0.10309603344813922</v>
      </c>
      <c r="AE67" s="7">
        <v>102</v>
      </c>
    </row>
    <row r="68" spans="1:31" s="26" customFormat="1" x14ac:dyDescent="0.25">
      <c r="A68" s="26">
        <v>48</v>
      </c>
      <c r="B68" s="26">
        <v>637</v>
      </c>
      <c r="C68" s="26">
        <v>11221</v>
      </c>
      <c r="D68" s="26">
        <v>12918</v>
      </c>
      <c r="E68" s="26">
        <v>15097</v>
      </c>
      <c r="F68" s="26">
        <v>13427</v>
      </c>
      <c r="G68" s="27"/>
      <c r="H68" s="7"/>
      <c r="I68" s="28">
        <f t="shared" si="1"/>
        <v>-3876</v>
      </c>
      <c r="J68" s="27">
        <f t="shared" si="1"/>
        <v>-509</v>
      </c>
      <c r="K68" s="7"/>
      <c r="L68" s="124">
        <f t="shared" si="2"/>
        <v>0.99167560798538035</v>
      </c>
      <c r="M68" s="27">
        <f t="shared" ca="1" si="3"/>
        <v>8.3859987271385797E-6</v>
      </c>
      <c r="N68" s="44"/>
      <c r="O68" s="44"/>
      <c r="P68" s="7"/>
      <c r="Q68" s="28">
        <f t="shared" ca="1" si="4"/>
        <v>-3818.7267569055125</v>
      </c>
      <c r="R68" s="27">
        <f t="shared" ca="1" si="5"/>
        <v>-520.95456303431558</v>
      </c>
      <c r="S68" s="7"/>
      <c r="T68" s="28">
        <f t="shared" ca="1" si="6"/>
        <v>0.98810659790557531</v>
      </c>
      <c r="U68" s="27">
        <f t="shared" ca="1" si="7"/>
        <v>-0.13494840515080517</v>
      </c>
      <c r="V68" s="7"/>
      <c r="W68" s="28">
        <f t="shared" ca="1" si="8"/>
        <v>0.98877974909255795</v>
      </c>
      <c r="X68" s="27">
        <f t="shared" ca="1" si="11"/>
        <v>270.04499941064239</v>
      </c>
      <c r="Y68" s="7"/>
      <c r="Z68" s="28">
        <f t="shared" si="12"/>
        <v>270.00899999999996</v>
      </c>
      <c r="AA68" s="27">
        <f t="shared" si="9"/>
        <v>4.7125460600173685</v>
      </c>
      <c r="AB68" s="7"/>
      <c r="AC68" s="28">
        <f t="shared" ca="1" si="0"/>
        <v>3.5999410642432395E-2</v>
      </c>
      <c r="AD68" s="27">
        <f t="shared" ca="1" si="10"/>
        <v>7.6966240273350195E-2</v>
      </c>
      <c r="AE68" s="7">
        <v>101</v>
      </c>
    </row>
    <row r="69" spans="1:31" s="26" customFormat="1" x14ac:dyDescent="0.25">
      <c r="A69" s="26">
        <v>49</v>
      </c>
      <c r="B69" s="26">
        <v>624</v>
      </c>
      <c r="C69" s="26">
        <v>11254</v>
      </c>
      <c r="D69" s="26">
        <v>12723</v>
      </c>
      <c r="E69" s="26">
        <v>15059</v>
      </c>
      <c r="F69" s="26">
        <v>13613</v>
      </c>
      <c r="G69" s="27"/>
      <c r="H69" s="7"/>
      <c r="I69" s="28">
        <f t="shared" si="1"/>
        <v>-3805</v>
      </c>
      <c r="J69" s="27">
        <f t="shared" si="1"/>
        <v>-890</v>
      </c>
      <c r="K69" s="7"/>
      <c r="L69" s="124">
        <f t="shared" si="2"/>
        <v>0.97366642313385088</v>
      </c>
      <c r="M69" s="27">
        <f t="shared" ca="1" si="3"/>
        <v>7.6990573705698277E-6</v>
      </c>
      <c r="N69" s="44"/>
      <c r="O69" s="44"/>
      <c r="P69" s="7"/>
      <c r="Q69" s="28">
        <f t="shared" ca="1" si="4"/>
        <v>-3747.7267569055125</v>
      </c>
      <c r="R69" s="27">
        <f t="shared" ca="1" si="5"/>
        <v>-901.95456303431558</v>
      </c>
      <c r="S69" s="7"/>
      <c r="T69" s="28">
        <f t="shared" ca="1" si="6"/>
        <v>0.96973514246576631</v>
      </c>
      <c r="U69" s="27">
        <f t="shared" ca="1" si="7"/>
        <v>-0.23364289025711954</v>
      </c>
      <c r="V69" s="7"/>
      <c r="W69" s="28">
        <f t="shared" ca="1" si="8"/>
        <v>0.97089170560398053</v>
      </c>
      <c r="X69" s="27">
        <f t="shared" ca="1" si="11"/>
        <v>275.80412193486882</v>
      </c>
      <c r="Y69" s="7"/>
      <c r="Z69" s="28">
        <f t="shared" si="12"/>
        <v>275.62499999999994</v>
      </c>
      <c r="AA69" s="27">
        <f t="shared" si="9"/>
        <v>4.8105637508093695</v>
      </c>
      <c r="AB69" s="7"/>
      <c r="AC69" s="28">
        <f t="shared" ca="1" si="0"/>
        <v>0.17912193486887418</v>
      </c>
      <c r="AD69" s="27">
        <f t="shared" ca="1" si="10"/>
        <v>-0.10070621653181888</v>
      </c>
      <c r="AE69" s="7">
        <v>100</v>
      </c>
    </row>
    <row r="70" spans="1:31" s="26" customFormat="1" x14ac:dyDescent="0.25">
      <c r="A70" s="26">
        <v>50</v>
      </c>
      <c r="B70" s="26">
        <v>642</v>
      </c>
      <c r="C70" s="26">
        <v>11302</v>
      </c>
      <c r="D70" s="26">
        <v>12540</v>
      </c>
      <c r="E70" s="26">
        <v>14992</v>
      </c>
      <c r="F70" s="26">
        <v>13785</v>
      </c>
      <c r="G70" s="27"/>
      <c r="H70" s="7"/>
      <c r="I70" s="28">
        <f t="shared" si="1"/>
        <v>-3690</v>
      </c>
      <c r="J70" s="27">
        <f t="shared" si="1"/>
        <v>-1245</v>
      </c>
      <c r="K70" s="7"/>
      <c r="L70" s="124">
        <f t="shared" si="2"/>
        <v>0.94538075135292632</v>
      </c>
      <c r="M70" s="27">
        <f t="shared" ca="1" si="3"/>
        <v>1.4404735069488112E-5</v>
      </c>
      <c r="N70" s="44"/>
      <c r="O70" s="44"/>
      <c r="P70" s="7"/>
      <c r="Q70" s="28">
        <f t="shared" ca="1" si="4"/>
        <v>-3632.7267569055125</v>
      </c>
      <c r="R70" s="27">
        <f t="shared" ca="1" si="5"/>
        <v>-1256.9545630343157</v>
      </c>
      <c r="S70" s="7"/>
      <c r="T70" s="28">
        <f t="shared" ca="1" si="6"/>
        <v>0.93997855971114619</v>
      </c>
      <c r="U70" s="27">
        <f t="shared" ca="1" si="7"/>
        <v>-0.32560231863701877</v>
      </c>
      <c r="V70" s="7"/>
      <c r="W70" s="28">
        <f t="shared" ca="1" si="8"/>
        <v>0.94158539431181831</v>
      </c>
      <c r="X70" s="27">
        <f t="shared" ca="1" si="11"/>
        <v>281.3488015853095</v>
      </c>
      <c r="Y70" s="7"/>
      <c r="Z70" s="28">
        <f t="shared" si="12"/>
        <v>281.40299999999996</v>
      </c>
      <c r="AA70" s="27">
        <f t="shared" si="9"/>
        <v>4.9114088749896023</v>
      </c>
      <c r="AB70" s="7"/>
      <c r="AC70" s="28">
        <f t="shared" ca="1" si="0"/>
        <v>-5.419841469046105E-2</v>
      </c>
      <c r="AD70" s="27">
        <f t="shared" ca="1" si="10"/>
        <v>0.19244163610215992</v>
      </c>
      <c r="AE70" s="7">
        <v>99</v>
      </c>
    </row>
    <row r="71" spans="1:31" s="26" customFormat="1" x14ac:dyDescent="0.25">
      <c r="A71" s="26">
        <v>51</v>
      </c>
      <c r="B71" s="26">
        <v>624</v>
      </c>
      <c r="C71" s="26">
        <v>11379</v>
      </c>
      <c r="D71" s="26">
        <v>12363</v>
      </c>
      <c r="E71" s="26">
        <v>14926</v>
      </c>
      <c r="F71" s="26">
        <v>13964</v>
      </c>
      <c r="G71" s="27"/>
      <c r="H71" s="7"/>
      <c r="I71" s="28">
        <f t="shared" si="1"/>
        <v>-3547</v>
      </c>
      <c r="J71" s="27">
        <f t="shared" si="1"/>
        <v>-1601</v>
      </c>
      <c r="K71" s="7"/>
      <c r="L71" s="124">
        <f t="shared" si="2"/>
        <v>0.90867505338228693</v>
      </c>
      <c r="M71" s="27">
        <f t="shared" ca="1" si="3"/>
        <v>1.3248646277049459E-5</v>
      </c>
      <c r="N71" s="44"/>
      <c r="O71" s="44"/>
      <c r="P71" s="7"/>
      <c r="Q71" s="28">
        <f t="shared" ca="1" si="4"/>
        <v>-3489.7267569055125</v>
      </c>
      <c r="R71" s="27">
        <f t="shared" ca="1" si="5"/>
        <v>-1612.9545630343157</v>
      </c>
      <c r="S71" s="7"/>
      <c r="T71" s="28">
        <f t="shared" ca="1" si="6"/>
        <v>0.90297689593800978</v>
      </c>
      <c r="U71" s="27">
        <f t="shared" ca="1" si="7"/>
        <v>-0.41782078766024167</v>
      </c>
      <c r="V71" s="7"/>
      <c r="W71" s="28">
        <f t="shared" ca="1" si="8"/>
        <v>0.90503518439054431</v>
      </c>
      <c r="X71" s="27">
        <f t="shared" ca="1" si="11"/>
        <v>287.05430075565846</v>
      </c>
      <c r="Y71" s="7"/>
      <c r="Z71" s="28">
        <f t="shared" si="12"/>
        <v>287.01899999999995</v>
      </c>
      <c r="AA71" s="27">
        <f t="shared" si="9"/>
        <v>5.0094265657816042</v>
      </c>
      <c r="AB71" s="7"/>
      <c r="AC71" s="28">
        <f t="shared" ca="1" si="0"/>
        <v>3.5300755658511207E-2</v>
      </c>
      <c r="AD71" s="27">
        <f t="shared" ca="1" si="10"/>
        <v>-2.6645348120780454E-2</v>
      </c>
      <c r="AE71" s="7">
        <v>98</v>
      </c>
    </row>
    <row r="72" spans="1:31" s="26" customFormat="1" x14ac:dyDescent="0.25">
      <c r="A72" s="26">
        <v>52</v>
      </c>
      <c r="B72" s="26">
        <v>620</v>
      </c>
      <c r="C72" s="26">
        <v>11460</v>
      </c>
      <c r="D72" s="26">
        <v>12193</v>
      </c>
      <c r="E72" s="26">
        <v>14834</v>
      </c>
      <c r="F72" s="26">
        <v>14125</v>
      </c>
      <c r="G72" s="27"/>
      <c r="H72" s="7"/>
      <c r="I72" s="28">
        <f t="shared" si="1"/>
        <v>-3374</v>
      </c>
      <c r="J72" s="27">
        <f t="shared" si="1"/>
        <v>-1932</v>
      </c>
      <c r="K72" s="7"/>
      <c r="L72" s="124">
        <f t="shared" si="2"/>
        <v>0.86356059512384808</v>
      </c>
      <c r="M72" s="27">
        <f t="shared" ca="1" si="3"/>
        <v>8.2371013520685895E-6</v>
      </c>
      <c r="N72" s="44"/>
      <c r="O72" s="44"/>
      <c r="P72" s="7"/>
      <c r="Q72" s="28">
        <f t="shared" ca="1" si="4"/>
        <v>-3316.7267569055125</v>
      </c>
      <c r="R72" s="27">
        <f t="shared" ca="1" si="5"/>
        <v>-1943.9545630343157</v>
      </c>
      <c r="S72" s="7"/>
      <c r="T72" s="28">
        <f t="shared" ca="1" si="6"/>
        <v>0.85821264535932029</v>
      </c>
      <c r="U72" s="27">
        <f t="shared" ca="1" si="7"/>
        <v>-0.50356324060037305</v>
      </c>
      <c r="V72" s="7"/>
      <c r="W72" s="28">
        <f t="shared" ca="1" si="8"/>
        <v>0.86069056004530486</v>
      </c>
      <c r="X72" s="27">
        <f t="shared" ca="1" si="11"/>
        <v>292.60387582973203</v>
      </c>
      <c r="Y72" s="7"/>
      <c r="Z72" s="28">
        <f t="shared" si="12"/>
        <v>292.59899999999993</v>
      </c>
      <c r="AA72" s="27">
        <f t="shared" si="9"/>
        <v>5.106815938042887</v>
      </c>
      <c r="AB72" s="7"/>
      <c r="AC72" s="28">
        <f t="shared" ca="1" si="0"/>
        <v>4.875829732100101E-3</v>
      </c>
      <c r="AD72" s="27">
        <f t="shared" ca="1" si="10"/>
        <v>-1.5312150427121196E-2</v>
      </c>
      <c r="AE72" s="7">
        <v>97</v>
      </c>
    </row>
    <row r="73" spans="1:31" s="26" customFormat="1" x14ac:dyDescent="0.25">
      <c r="A73" s="26">
        <v>53</v>
      </c>
      <c r="B73" s="26">
        <v>614</v>
      </c>
      <c r="C73" s="26">
        <v>11568</v>
      </c>
      <c r="D73" s="26">
        <v>12051</v>
      </c>
      <c r="E73" s="26">
        <v>14737</v>
      </c>
      <c r="F73" s="26">
        <v>14287</v>
      </c>
      <c r="G73" s="27"/>
      <c r="H73" s="7"/>
      <c r="I73" s="28">
        <f t="shared" si="1"/>
        <v>-3169</v>
      </c>
      <c r="J73" s="27">
        <f t="shared" si="1"/>
        <v>-2236</v>
      </c>
      <c r="K73" s="7"/>
      <c r="L73" s="124">
        <f t="shared" si="2"/>
        <v>0.81081181520002032</v>
      </c>
      <c r="M73" s="27">
        <f t="shared" ca="1" si="3"/>
        <v>7.7303165271150489E-6</v>
      </c>
      <c r="N73" s="44"/>
      <c r="O73" s="44"/>
      <c r="P73" s="7"/>
      <c r="Q73" s="28">
        <f t="shared" ca="1" si="4"/>
        <v>-3111.7267569055125</v>
      </c>
      <c r="R73" s="27">
        <f t="shared" ca="1" si="5"/>
        <v>-2247.9545630343155</v>
      </c>
      <c r="S73" s="7"/>
      <c r="T73" s="28">
        <f t="shared" ca="1" si="6"/>
        <v>0.80516830218804092</v>
      </c>
      <c r="U73" s="27">
        <f t="shared" ca="1" si="7"/>
        <v>-0.58231159617076556</v>
      </c>
      <c r="V73" s="7"/>
      <c r="W73" s="28">
        <f t="shared" ca="1" si="8"/>
        <v>0.80803147052226632</v>
      </c>
      <c r="X73" s="27">
        <f t="shared" ca="1" si="11"/>
        <v>298.05188303642717</v>
      </c>
      <c r="Y73" s="7"/>
      <c r="Z73" s="28">
        <f t="shared" si="12"/>
        <v>298.12499999999994</v>
      </c>
      <c r="AA73" s="27">
        <f t="shared" si="9"/>
        <v>5.2032628325080941</v>
      </c>
      <c r="AB73" s="7"/>
      <c r="AC73" s="28">
        <f t="shared" ca="1" si="0"/>
        <v>-7.311696357277242E-2</v>
      </c>
      <c r="AD73" s="27">
        <f t="shared" ca="1" si="10"/>
        <v>6.0098064252144923E-2</v>
      </c>
      <c r="AE73" s="7">
        <v>96</v>
      </c>
    </row>
    <row r="74" spans="1:31" s="26" customFormat="1" x14ac:dyDescent="0.25">
      <c r="A74" s="26">
        <v>54</v>
      </c>
      <c r="B74" s="26">
        <v>628</v>
      </c>
      <c r="C74" s="26">
        <v>11696</v>
      </c>
      <c r="D74" s="26">
        <v>11900</v>
      </c>
      <c r="E74" s="26">
        <v>14635</v>
      </c>
      <c r="F74" s="26">
        <v>14439</v>
      </c>
      <c r="G74" s="27"/>
      <c r="H74" s="7"/>
      <c r="I74" s="28">
        <f t="shared" si="1"/>
        <v>-2939</v>
      </c>
      <c r="J74" s="27">
        <f t="shared" si="1"/>
        <v>-2539</v>
      </c>
      <c r="K74" s="7"/>
      <c r="L74" s="124">
        <f t="shared" si="2"/>
        <v>0.74906485105104625</v>
      </c>
      <c r="M74" s="27">
        <f t="shared" ca="1" si="3"/>
        <v>2.6451585402377222E-8</v>
      </c>
      <c r="N74" s="44"/>
      <c r="O74" s="44"/>
      <c r="P74" s="7"/>
      <c r="Q74" s="28">
        <f t="shared" ca="1" si="4"/>
        <v>-2881.7267569055125</v>
      </c>
      <c r="R74" s="27">
        <f t="shared" ca="1" si="5"/>
        <v>-2550.9545630343155</v>
      </c>
      <c r="S74" s="7"/>
      <c r="T74" s="28">
        <f t="shared" ca="1" si="6"/>
        <v>0.74565513667880057</v>
      </c>
      <c r="U74" s="27">
        <f t="shared" ca="1" si="7"/>
        <v>-0.66080091109783445</v>
      </c>
      <c r="V74" s="7"/>
      <c r="W74" s="28">
        <f t="shared" ca="1" si="8"/>
        <v>0.74890221161732129</v>
      </c>
      <c r="X74" s="27">
        <f t="shared" ca="1" si="11"/>
        <v>303.69717647776019</v>
      </c>
      <c r="Y74" s="7"/>
      <c r="Z74" s="28">
        <f t="shared" si="12"/>
        <v>303.77699999999993</v>
      </c>
      <c r="AA74" s="27">
        <f t="shared" si="9"/>
        <v>5.3019088418308131</v>
      </c>
      <c r="AB74" s="7"/>
      <c r="AC74" s="28">
        <f t="shared" ca="1" si="0"/>
        <v>-7.9823522239735212E-2</v>
      </c>
      <c r="AD74" s="27">
        <f t="shared" ca="1" si="10"/>
        <v>7.2938133333764199E-3</v>
      </c>
      <c r="AE74" s="7">
        <v>95</v>
      </c>
    </row>
    <row r="75" spans="1:31" s="26" customFormat="1" x14ac:dyDescent="0.25">
      <c r="A75" s="26">
        <v>55</v>
      </c>
      <c r="B75" s="26">
        <v>621</v>
      </c>
      <c r="C75" s="26">
        <v>11821</v>
      </c>
      <c r="D75" s="26">
        <v>11762</v>
      </c>
      <c r="E75" s="26">
        <v>14490</v>
      </c>
      <c r="F75" s="26">
        <v>14572</v>
      </c>
      <c r="G75" s="27"/>
      <c r="H75" s="7"/>
      <c r="I75" s="28">
        <f t="shared" si="1"/>
        <v>-2669</v>
      </c>
      <c r="J75" s="27">
        <f t="shared" si="1"/>
        <v>-2810</v>
      </c>
      <c r="K75" s="7"/>
      <c r="L75" s="124">
        <f t="shared" si="2"/>
        <v>0.68083825806246112</v>
      </c>
      <c r="M75" s="27">
        <f t="shared" ca="1" si="3"/>
        <v>2.1204177102886698E-6</v>
      </c>
      <c r="N75" s="44"/>
      <c r="O75" s="44"/>
      <c r="P75" s="7"/>
      <c r="Q75" s="28">
        <f t="shared" ca="1" si="4"/>
        <v>-2611.7267569055125</v>
      </c>
      <c r="R75" s="27">
        <f t="shared" ca="1" si="5"/>
        <v>-2821.9545630343155</v>
      </c>
      <c r="S75" s="7"/>
      <c r="T75" s="28">
        <f t="shared" ca="1" si="6"/>
        <v>0.67579185542882281</v>
      </c>
      <c r="U75" s="27">
        <f t="shared" ca="1" si="7"/>
        <v>-0.73100092543854622</v>
      </c>
      <c r="V75" s="7"/>
      <c r="W75" s="28">
        <f t="shared" ca="1" si="8"/>
        <v>0.679382092649368</v>
      </c>
      <c r="X75" s="27">
        <f t="shared" ca="1" si="11"/>
        <v>309.36934438341973</v>
      </c>
      <c r="Y75" s="7"/>
      <c r="Z75" s="28">
        <f t="shared" si="12"/>
        <v>309.36599999999993</v>
      </c>
      <c r="AA75" s="27">
        <f t="shared" si="9"/>
        <v>5.3994552937247757</v>
      </c>
      <c r="AB75" s="7"/>
      <c r="AC75" s="28">
        <f t="shared" ca="1" si="0"/>
        <v>3.3443834198010336E-3</v>
      </c>
      <c r="AD75" s="27">
        <f t="shared" ca="1" si="10"/>
        <v>-5.6387265064131498E-2</v>
      </c>
      <c r="AE75" s="7">
        <v>94</v>
      </c>
    </row>
    <row r="76" spans="1:31" s="26" customFormat="1" x14ac:dyDescent="0.25">
      <c r="A76" s="26">
        <v>56</v>
      </c>
      <c r="B76" s="26">
        <v>632</v>
      </c>
      <c r="C76" s="26">
        <v>11965</v>
      </c>
      <c r="D76" s="26">
        <v>11640</v>
      </c>
      <c r="E76" s="26">
        <v>14347</v>
      </c>
      <c r="F76" s="26">
        <v>14695</v>
      </c>
      <c r="G76" s="27"/>
      <c r="H76" s="7"/>
      <c r="I76" s="28">
        <f t="shared" si="1"/>
        <v>-2382</v>
      </c>
      <c r="J76" s="27">
        <f t="shared" si="1"/>
        <v>-3055</v>
      </c>
      <c r="K76" s="7"/>
      <c r="L76" s="124">
        <f t="shared" si="2"/>
        <v>0.6047575840028786</v>
      </c>
      <c r="M76" s="27">
        <f t="shared" ca="1" si="3"/>
        <v>4.523018205069015E-7</v>
      </c>
      <c r="N76" s="44"/>
      <c r="O76" s="44"/>
      <c r="P76" s="7"/>
      <c r="Q76" s="28">
        <f t="shared" ca="1" si="4"/>
        <v>-2324.7267569055125</v>
      </c>
      <c r="R76" s="27">
        <f t="shared" ca="1" si="5"/>
        <v>-3066.9545630343155</v>
      </c>
      <c r="S76" s="7"/>
      <c r="T76" s="28">
        <f t="shared" ca="1" si="6"/>
        <v>0.6015297749890316</v>
      </c>
      <c r="U76" s="27">
        <f t="shared" ca="1" si="7"/>
        <v>-0.79446588305284294</v>
      </c>
      <c r="V76" s="7"/>
      <c r="W76" s="28">
        <f t="shared" ca="1" si="8"/>
        <v>0.60543011788344292</v>
      </c>
      <c r="X76" s="27">
        <f t="shared" ca="1" si="11"/>
        <v>314.96375229306238</v>
      </c>
      <c r="Y76" s="7"/>
      <c r="Z76" s="28">
        <f t="shared" si="12"/>
        <v>315.05399999999992</v>
      </c>
      <c r="AA76" s="27">
        <f t="shared" si="9"/>
        <v>5.4987296215782138</v>
      </c>
      <c r="AB76" s="7"/>
      <c r="AC76" s="28">
        <f t="shared" ca="1" si="0"/>
        <v>-9.0247706937532257E-2</v>
      </c>
      <c r="AD76" s="27">
        <f t="shared" ca="1" si="10"/>
        <v>4.4739796345822924E-2</v>
      </c>
      <c r="AE76" s="7">
        <v>93</v>
      </c>
    </row>
    <row r="77" spans="1:31" s="26" customFormat="1" x14ac:dyDescent="0.25">
      <c r="A77" s="26">
        <v>57</v>
      </c>
      <c r="B77" s="26">
        <v>648</v>
      </c>
      <c r="C77" s="26">
        <v>12136</v>
      </c>
      <c r="D77" s="26">
        <v>11526</v>
      </c>
      <c r="E77" s="26">
        <v>14179</v>
      </c>
      <c r="F77" s="26">
        <v>14802</v>
      </c>
      <c r="G77" s="27"/>
      <c r="H77" s="7"/>
      <c r="I77" s="28">
        <f t="shared" si="1"/>
        <v>-2043</v>
      </c>
      <c r="J77" s="27">
        <f t="shared" si="1"/>
        <v>-3276</v>
      </c>
      <c r="K77" s="7"/>
      <c r="L77" s="124">
        <f t="shared" si="2"/>
        <v>0.52057094263020198</v>
      </c>
      <c r="M77" s="27">
        <f t="shared" ca="1" si="3"/>
        <v>6.6490570990601994E-6</v>
      </c>
      <c r="N77" s="44"/>
      <c r="O77" s="44"/>
      <c r="P77" s="7"/>
      <c r="Q77" s="28">
        <f t="shared" ca="1" si="4"/>
        <v>-1985.7267569055123</v>
      </c>
      <c r="R77" s="27">
        <f t="shared" ca="1" si="5"/>
        <v>-3287.9545630343155</v>
      </c>
      <c r="S77" s="7"/>
      <c r="T77" s="28">
        <f t="shared" ca="1" si="6"/>
        <v>0.51381254408628163</v>
      </c>
      <c r="U77" s="27">
        <f t="shared" ca="1" si="7"/>
        <v>-0.85171386522737169</v>
      </c>
      <c r="V77" s="7"/>
      <c r="W77" s="28">
        <f t="shared" ca="1" si="8"/>
        <v>0.5179923660656881</v>
      </c>
      <c r="X77" s="27">
        <f t="shared" ca="1" si="11"/>
        <v>320.96631804643505</v>
      </c>
      <c r="Y77" s="7"/>
      <c r="Z77" s="28">
        <f t="shared" si="12"/>
        <v>320.88599999999991</v>
      </c>
      <c r="AA77" s="27">
        <f t="shared" si="9"/>
        <v>5.6005172235545224</v>
      </c>
      <c r="AB77" s="7"/>
      <c r="AC77" s="28">
        <f t="shared" ca="1" si="0"/>
        <v>8.0318046435138513E-2</v>
      </c>
      <c r="AD77" s="27">
        <f t="shared" ca="1" si="10"/>
        <v>-0.18372400889035134</v>
      </c>
      <c r="AE77" s="7">
        <v>92</v>
      </c>
    </row>
    <row r="78" spans="1:31" s="26" customFormat="1" x14ac:dyDescent="0.25">
      <c r="A78" s="26">
        <v>58</v>
      </c>
      <c r="B78" s="26">
        <v>633</v>
      </c>
      <c r="C78" s="26">
        <v>12286</v>
      </c>
      <c r="D78" s="26">
        <v>11425</v>
      </c>
      <c r="E78" s="26">
        <v>14004</v>
      </c>
      <c r="F78" s="26">
        <v>14888</v>
      </c>
      <c r="G78" s="27"/>
      <c r="H78" s="7"/>
      <c r="I78" s="28">
        <f t="shared" si="1"/>
        <v>-1718</v>
      </c>
      <c r="J78" s="27">
        <f t="shared" si="1"/>
        <v>-3463</v>
      </c>
      <c r="K78" s="7"/>
      <c r="L78" s="124">
        <f t="shared" si="2"/>
        <v>0.43311975708621198</v>
      </c>
      <c r="M78" s="27">
        <f t="shared" ca="1" si="3"/>
        <v>1.0287686987500434E-6</v>
      </c>
      <c r="N78" s="44"/>
      <c r="O78" s="44"/>
      <c r="P78" s="7"/>
      <c r="Q78" s="28">
        <f t="shared" ca="1" si="4"/>
        <v>-1660.7267569055123</v>
      </c>
      <c r="R78" s="27">
        <f t="shared" ca="1" si="5"/>
        <v>-3474.9545630343155</v>
      </c>
      <c r="S78" s="7"/>
      <c r="T78" s="28">
        <f t="shared" ca="1" si="6"/>
        <v>0.42971785369278992</v>
      </c>
      <c r="U78" s="27">
        <f t="shared" ca="1" si="7"/>
        <v>-0.90015446552889611</v>
      </c>
      <c r="V78" s="7"/>
      <c r="W78" s="28">
        <f t="shared" ca="1" si="8"/>
        <v>0.4341340394427331</v>
      </c>
      <c r="X78" s="27">
        <f t="shared" ca="1" si="11"/>
        <v>326.52582937401269</v>
      </c>
      <c r="Y78" s="7"/>
      <c r="Z78" s="28">
        <f t="shared" si="12"/>
        <v>326.58299999999991</v>
      </c>
      <c r="AA78" s="27">
        <f t="shared" si="9"/>
        <v>5.6999486310406393</v>
      </c>
      <c r="AB78" s="7"/>
      <c r="AC78" s="28">
        <f t="shared" ca="1" si="0"/>
        <v>-5.7170625987225776E-2</v>
      </c>
      <c r="AD78" s="27">
        <f t="shared" ca="1" si="10"/>
        <v>-1.984895147319321E-2</v>
      </c>
      <c r="AE78" s="7">
        <v>91</v>
      </c>
    </row>
    <row r="79" spans="1:31" s="26" customFormat="1" x14ac:dyDescent="0.25">
      <c r="A79" s="26">
        <v>59</v>
      </c>
      <c r="B79" s="26">
        <v>624</v>
      </c>
      <c r="C79" s="26">
        <v>12468</v>
      </c>
      <c r="D79" s="26">
        <v>11359</v>
      </c>
      <c r="E79" s="26">
        <v>13838</v>
      </c>
      <c r="F79" s="26">
        <v>14967</v>
      </c>
      <c r="G79" s="27"/>
      <c r="H79" s="7"/>
      <c r="I79" s="28">
        <f t="shared" si="1"/>
        <v>-1370</v>
      </c>
      <c r="J79" s="27">
        <f t="shared" si="1"/>
        <v>-3608</v>
      </c>
      <c r="K79" s="7"/>
      <c r="L79" s="124">
        <f t="shared" si="2"/>
        <v>0.34271697240376792</v>
      </c>
      <c r="M79" s="27">
        <f t="shared" ca="1" si="3"/>
        <v>2.4150359374830849E-6</v>
      </c>
      <c r="N79" s="44"/>
      <c r="O79" s="44"/>
      <c r="P79" s="7"/>
      <c r="Q79" s="28">
        <f t="shared" ca="1" si="4"/>
        <v>-1312.7267569055123</v>
      </c>
      <c r="R79" s="27">
        <f t="shared" ca="1" si="5"/>
        <v>-3619.9545630343155</v>
      </c>
      <c r="S79" s="7"/>
      <c r="T79" s="28">
        <f t="shared" ca="1" si="6"/>
        <v>0.33967184674837408</v>
      </c>
      <c r="U79" s="27">
        <f t="shared" ca="1" si="7"/>
        <v>-0.93771535881082679</v>
      </c>
      <c r="V79" s="7"/>
      <c r="W79" s="28">
        <f t="shared" ca="1" si="8"/>
        <v>0.34427101099321256</v>
      </c>
      <c r="X79" s="27">
        <f t="shared" ca="1" si="11"/>
        <v>332.11319405451036</v>
      </c>
      <c r="Y79" s="7"/>
      <c r="Z79" s="28">
        <f t="shared" si="12"/>
        <v>332.1989999999999</v>
      </c>
      <c r="AA79" s="27">
        <f t="shared" si="9"/>
        <v>5.7979663218326412</v>
      </c>
      <c r="AB79" s="7"/>
      <c r="AC79" s="28">
        <f t="shared" ca="1" si="0"/>
        <v>-8.5805945489539681E-2</v>
      </c>
      <c r="AD79" s="27">
        <f t="shared" ca="1" si="10"/>
        <v>4.1230484866900952E-2</v>
      </c>
      <c r="AE79" s="7">
        <v>90</v>
      </c>
    </row>
    <row r="80" spans="1:31" s="26" customFormat="1" x14ac:dyDescent="0.25">
      <c r="A80" s="26">
        <v>60</v>
      </c>
      <c r="B80" s="26">
        <v>624</v>
      </c>
      <c r="C80" s="26">
        <v>12650</v>
      </c>
      <c r="D80" s="26">
        <v>11298</v>
      </c>
      <c r="E80" s="26">
        <v>13659</v>
      </c>
      <c r="F80" s="26">
        <v>15026</v>
      </c>
      <c r="G80" s="27"/>
      <c r="H80" s="7"/>
      <c r="I80" s="28">
        <f t="shared" si="1"/>
        <v>-1009</v>
      </c>
      <c r="J80" s="27">
        <f t="shared" si="1"/>
        <v>-3728</v>
      </c>
      <c r="K80" s="7"/>
      <c r="L80" s="124">
        <f t="shared" si="2"/>
        <v>0.24902126962679647</v>
      </c>
      <c r="M80" s="27">
        <f t="shared" ca="1" si="3"/>
        <v>3.964680299570847E-6</v>
      </c>
      <c r="N80" s="44"/>
      <c r="O80" s="44"/>
      <c r="P80" s="7"/>
      <c r="Q80" s="28">
        <f t="shared" ca="1" si="4"/>
        <v>-951.72675690551227</v>
      </c>
      <c r="R80" s="27">
        <f t="shared" ca="1" si="5"/>
        <v>-3739.9545630343155</v>
      </c>
      <c r="S80" s="7"/>
      <c r="T80" s="28">
        <f t="shared" ca="1" si="6"/>
        <v>0.24626205218821864</v>
      </c>
      <c r="U80" s="27">
        <f t="shared" ca="1" si="7"/>
        <v>-0.96880023600966592</v>
      </c>
      <c r="V80" s="7"/>
      <c r="W80" s="28">
        <f t="shared" ca="1" si="8"/>
        <v>0.25101242012326097</v>
      </c>
      <c r="X80" s="27">
        <f t="shared" ca="1" si="11"/>
        <v>337.74760421914107</v>
      </c>
      <c r="Y80" s="7"/>
      <c r="Z80" s="28">
        <f t="shared" si="12"/>
        <v>337.81499999999988</v>
      </c>
      <c r="AA80" s="27">
        <f t="shared" si="9"/>
        <v>5.895984012624643</v>
      </c>
      <c r="AB80" s="7"/>
      <c r="AC80" s="28">
        <f t="shared" ca="1" si="0"/>
        <v>-6.7395780858817034E-2</v>
      </c>
      <c r="AD80" s="27">
        <f t="shared" ca="1" si="10"/>
        <v>-9.253210114684407E-2</v>
      </c>
      <c r="AE80" s="7">
        <v>89</v>
      </c>
    </row>
    <row r="81" spans="1:31" s="26" customFormat="1" x14ac:dyDescent="0.25">
      <c r="A81" s="26">
        <v>61</v>
      </c>
      <c r="B81" s="26">
        <v>606</v>
      </c>
      <c r="C81" s="26">
        <v>12837</v>
      </c>
      <c r="D81" s="26">
        <v>11272</v>
      </c>
      <c r="E81" s="26">
        <v>13492</v>
      </c>
      <c r="F81" s="26">
        <v>15079</v>
      </c>
      <c r="G81" s="27"/>
      <c r="H81" s="7"/>
      <c r="I81" s="28">
        <f t="shared" si="1"/>
        <v>-655</v>
      </c>
      <c r="J81" s="27">
        <f t="shared" si="1"/>
        <v>-3807</v>
      </c>
      <c r="K81" s="7"/>
      <c r="L81" s="124">
        <f t="shared" si="2"/>
        <v>0.15572913111736847</v>
      </c>
      <c r="M81" s="27">
        <f t="shared" ca="1" si="3"/>
        <v>1.4318245002436669E-5</v>
      </c>
      <c r="N81" s="44"/>
      <c r="O81" s="44"/>
      <c r="P81" s="7"/>
      <c r="Q81" s="28">
        <f t="shared" ca="1" si="4"/>
        <v>-597.72675690551227</v>
      </c>
      <c r="R81" s="27">
        <f t="shared" ca="1" si="5"/>
        <v>-3818.9545630343155</v>
      </c>
      <c r="S81" s="7"/>
      <c r="T81" s="28">
        <f t="shared" ca="1" si="6"/>
        <v>0.15466352788269222</v>
      </c>
      <c r="U81" s="27">
        <f t="shared" ca="1" si="7"/>
        <v>-0.98926444683223502</v>
      </c>
      <c r="V81" s="7"/>
      <c r="W81" s="28">
        <f t="shared" ca="1" si="8"/>
        <v>0.15951307680968974</v>
      </c>
      <c r="X81" s="27">
        <f t="shared" ca="1" si="11"/>
        <v>343.11353554157711</v>
      </c>
      <c r="Y81" s="7"/>
      <c r="Z81" s="28">
        <f t="shared" si="12"/>
        <v>343.26899999999989</v>
      </c>
      <c r="AA81" s="27">
        <f t="shared" si="9"/>
        <v>5.991174270028413</v>
      </c>
      <c r="AB81" s="7"/>
      <c r="AC81" s="28">
        <f t="shared" ca="1" si="0"/>
        <v>-0.15546445842278445</v>
      </c>
      <c r="AD81" s="27">
        <f t="shared" ca="1" si="10"/>
        <v>0.12186082348756599</v>
      </c>
      <c r="AE81" s="7">
        <v>88</v>
      </c>
    </row>
    <row r="82" spans="1:31" s="26" customFormat="1" x14ac:dyDescent="0.25">
      <c r="A82" s="26">
        <v>62</v>
      </c>
      <c r="B82" s="26">
        <v>614</v>
      </c>
      <c r="C82" s="26">
        <v>13013</v>
      </c>
      <c r="D82" s="26">
        <v>11242</v>
      </c>
      <c r="E82" s="26">
        <v>13299</v>
      </c>
      <c r="F82" s="26">
        <v>15086</v>
      </c>
      <c r="G82" s="27"/>
      <c r="H82" s="7"/>
      <c r="I82" s="28">
        <f t="shared" si="1"/>
        <v>-286</v>
      </c>
      <c r="J82" s="27">
        <f t="shared" si="1"/>
        <v>-3844</v>
      </c>
      <c r="K82" s="7"/>
      <c r="L82" s="124">
        <f t="shared" si="2"/>
        <v>5.9768674709025277E-2</v>
      </c>
      <c r="M82" s="27">
        <f t="shared" ca="1" si="3"/>
        <v>1.8579590938080773E-5</v>
      </c>
      <c r="N82" s="44"/>
      <c r="O82" s="44"/>
      <c r="P82" s="7"/>
      <c r="Q82" s="28">
        <f t="shared" ca="1" si="4"/>
        <v>-228.72675690551233</v>
      </c>
      <c r="R82" s="27">
        <f t="shared" ca="1" si="5"/>
        <v>-3855.9545630343155</v>
      </c>
      <c r="S82" s="7"/>
      <c r="T82" s="28">
        <f t="shared" ca="1" si="6"/>
        <v>5.9183710174389274E-2</v>
      </c>
      <c r="U82" s="27">
        <f t="shared" ca="1" si="7"/>
        <v>-0.9988489506352104</v>
      </c>
      <c r="V82" s="7"/>
      <c r="W82" s="28">
        <f t="shared" ca="1" si="8"/>
        <v>6.4079079671216274E-2</v>
      </c>
      <c r="X82" s="27">
        <f t="shared" ca="1" si="11"/>
        <v>348.60264098551363</v>
      </c>
      <c r="Y82" s="7"/>
      <c r="Z82" s="28">
        <f t="shared" si="12"/>
        <v>348.7949999999999</v>
      </c>
      <c r="AA82" s="27">
        <f t="shared" si="9"/>
        <v>6.08762116449362</v>
      </c>
      <c r="AB82" s="7"/>
      <c r="AC82" s="28">
        <f t="shared" ca="1" si="0"/>
        <v>-0.19235901448627146</v>
      </c>
      <c r="AD82" s="27">
        <f t="shared" ca="1" si="10"/>
        <v>4.2335848980030732E-2</v>
      </c>
      <c r="AE82" s="7">
        <v>87</v>
      </c>
    </row>
    <row r="83" spans="1:31" s="26" customFormat="1" x14ac:dyDescent="0.25">
      <c r="A83" s="26">
        <v>63</v>
      </c>
      <c r="B83" s="26">
        <v>636</v>
      </c>
      <c r="C83" s="26">
        <v>13201</v>
      </c>
      <c r="D83" s="26">
        <v>11234</v>
      </c>
      <c r="E83" s="26">
        <v>13099</v>
      </c>
      <c r="F83" s="26">
        <v>15084</v>
      </c>
      <c r="G83" s="27"/>
      <c r="H83" s="7"/>
      <c r="I83" s="28">
        <f t="shared" si="1"/>
        <v>102</v>
      </c>
      <c r="J83" s="27">
        <f t="shared" si="1"/>
        <v>-3850</v>
      </c>
      <c r="K83" s="7"/>
      <c r="L83" s="124">
        <f t="shared" si="2"/>
        <v>-4.0207061445823797E-2</v>
      </c>
      <c r="M83" s="27">
        <f t="shared" ca="1" si="3"/>
        <v>1.5182161263661958E-5</v>
      </c>
      <c r="N83" s="44"/>
      <c r="O83" s="44"/>
      <c r="P83" s="7"/>
      <c r="Q83" s="28">
        <f t="shared" ca="1" si="4"/>
        <v>159.27324309448767</v>
      </c>
      <c r="R83" s="27">
        <f t="shared" ca="1" si="5"/>
        <v>-3861.9545630343155</v>
      </c>
      <c r="S83" s="7"/>
      <c r="T83" s="28">
        <f t="shared" ca="1" si="6"/>
        <v>-4.121241251076397E-2</v>
      </c>
      <c r="U83" s="27">
        <f t="shared" ca="1" si="7"/>
        <v>-1.0004031944951524</v>
      </c>
      <c r="V83" s="7"/>
      <c r="W83" s="28">
        <f t="shared" ca="1" si="8"/>
        <v>-3.6310632149190537E-2</v>
      </c>
      <c r="X83" s="27">
        <f t="shared" ca="1" si="11"/>
        <v>354.35199755175734</v>
      </c>
      <c r="Y83" s="7"/>
      <c r="Z83" s="28">
        <f t="shared" si="12"/>
        <v>354.51899999999989</v>
      </c>
      <c r="AA83" s="27">
        <f t="shared" si="9"/>
        <v>6.1875238108777761</v>
      </c>
      <c r="AB83" s="7"/>
      <c r="AC83" s="28">
        <f t="shared" ca="1" si="0"/>
        <v>-0.16700244824255606</v>
      </c>
      <c r="AD83" s="27">
        <f t="shared" ca="1" si="10"/>
        <v>-0.10537750036269244</v>
      </c>
      <c r="AE83" s="7">
        <v>86</v>
      </c>
    </row>
    <row r="84" spans="1:31" s="26" customFormat="1" x14ac:dyDescent="0.25">
      <c r="A84" s="26">
        <v>64</v>
      </c>
      <c r="B84" s="26">
        <v>628</v>
      </c>
      <c r="C84" s="26">
        <v>13391</v>
      </c>
      <c r="D84" s="26">
        <v>11252</v>
      </c>
      <c r="E84" s="26">
        <v>12912</v>
      </c>
      <c r="F84" s="26">
        <v>15069</v>
      </c>
      <c r="G84" s="27"/>
      <c r="H84" s="7"/>
      <c r="I84" s="28">
        <f t="shared" si="1"/>
        <v>479</v>
      </c>
      <c r="J84" s="27">
        <f t="shared" si="1"/>
        <v>-3817</v>
      </c>
      <c r="K84" s="7"/>
      <c r="L84" s="124">
        <f t="shared" si="2"/>
        <v>-0.13853825168682271</v>
      </c>
      <c r="M84" s="27">
        <f t="shared" ca="1" si="3"/>
        <v>2.1480611197729856E-5</v>
      </c>
      <c r="N84" s="44"/>
      <c r="O84" s="44"/>
      <c r="P84" s="7"/>
      <c r="Q84" s="28">
        <f t="shared" ca="1" si="4"/>
        <v>536.27324309448773</v>
      </c>
      <c r="R84" s="27">
        <f t="shared" ca="1" si="5"/>
        <v>-3828.9545630343155</v>
      </c>
      <c r="S84" s="7"/>
      <c r="T84" s="28">
        <f t="shared" ca="1" si="6"/>
        <v>-0.13876225336721443</v>
      </c>
      <c r="U84" s="27">
        <f t="shared" ca="1" si="7"/>
        <v>-0.99185485326547163</v>
      </c>
      <c r="V84" s="7"/>
      <c r="W84" s="28">
        <f t="shared" ca="1" si="8"/>
        <v>-0.13390353365896709</v>
      </c>
      <c r="X84" s="27">
        <f ca="1">IF(MOD(ATAN2(U84,W84)*180/PI()-$J$9+360,360)&lt;355,MOD(ATAN2(U84,W84)*180/PI()-$J$9+360,360)+360,MOD(ATAN2(U84,W84)*180/PI()-$J$9+360,360))</f>
        <v>359.96192782303785</v>
      </c>
      <c r="Y84" s="7"/>
      <c r="Z84" s="28">
        <f t="shared" si="12"/>
        <v>360.17099999999988</v>
      </c>
      <c r="AA84" s="27">
        <f t="shared" si="9"/>
        <v>6.2861698202004943</v>
      </c>
      <c r="AB84" s="7"/>
      <c r="AC84" s="28">
        <f t="shared" ref="AC84:AC147" ca="1" si="13">X84-Z84</f>
        <v>-0.20907217696202451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13347</v>
      </c>
      <c r="D85" s="26">
        <v>11210</v>
      </c>
      <c r="E85" s="26">
        <v>12870</v>
      </c>
      <c r="F85" s="26">
        <v>15016</v>
      </c>
      <c r="G85" s="27"/>
      <c r="H85" s="7"/>
      <c r="I85" s="28">
        <f t="shared" ref="I85:J148" si="14">C85-E85</f>
        <v>477</v>
      </c>
      <c r="J85" s="27">
        <f t="shared" si="14"/>
        <v>-3806</v>
      </c>
      <c r="K85" s="7"/>
      <c r="L85" s="124">
        <f>$O$3*SIN(2*PI()/$O$4*($Z85+$O$5))+$O$6</f>
        <v>-0.13776920188565556</v>
      </c>
      <c r="M85" s="27">
        <f t="shared" ref="M85:M148" ca="1" si="15">(W85-L85)^2</f>
        <v>1.9090057921032942E-5</v>
      </c>
      <c r="N85" s="44"/>
      <c r="O85" s="44"/>
      <c r="P85" s="7"/>
      <c r="Q85" s="28">
        <f t="shared" ref="Q85:Q148" ca="1" si="16">I85-$J$4</f>
        <v>534.27324309448773</v>
      </c>
      <c r="R85" s="27">
        <f t="shared" ref="R85:R148" ca="1" si="17">J85-$J$3</f>
        <v>-3817.9545630343155</v>
      </c>
      <c r="S85" s="7"/>
      <c r="T85" s="28">
        <f t="shared" ref="T85:T148" ca="1" si="18">Q85/$J$7</f>
        <v>-0.13824474758017757</v>
      </c>
      <c r="U85" s="27">
        <f t="shared" ref="U85:U148" ca="1" si="19">R85/$J$6</f>
        <v>-0.98900540618891142</v>
      </c>
      <c r="V85" s="7"/>
      <c r="W85" s="28">
        <f t="shared" ref="W85:W148" ca="1" si="20">(T85-U85*SIN(-$J$11*PI()/180))/(COS(-$J$11*PI()/180))</f>
        <v>-0.13339998480235185</v>
      </c>
      <c r="X85" s="27">
        <f ca="1">IF(MOD(ATAN2(U85,W85)*180/PI()-$J$9+360,360)&lt;355,MOD(ATAN2(U85,W85)*180/PI()-$J$9+360,360)+360,MOD(ATAN2(U85,W85)*180/PI()-$J$9+360,360))</f>
        <v>359.95516482931907</v>
      </c>
      <c r="Y85" s="7"/>
      <c r="Z85" s="28">
        <f t="shared" si="12"/>
        <v>360.17099999999988</v>
      </c>
      <c r="AA85" s="27">
        <f t="shared" ref="AA85:AA148" si="21">Z85*PI()/180</f>
        <v>6.2861698202004943</v>
      </c>
      <c r="AB85" s="7"/>
      <c r="AC85" s="28">
        <f t="shared" ca="1" si="13"/>
        <v>-0.21583517068080482</v>
      </c>
      <c r="AD85" s="27"/>
      <c r="AE85" s="7"/>
    </row>
    <row r="86" spans="1:31" s="26" customFormat="1" x14ac:dyDescent="0.25">
      <c r="A86" s="26">
        <v>1</v>
      </c>
      <c r="B86" s="26">
        <v>-604</v>
      </c>
      <c r="C86" s="26">
        <v>13158</v>
      </c>
      <c r="D86" s="26">
        <v>11196</v>
      </c>
      <c r="E86" s="26">
        <v>13049</v>
      </c>
      <c r="F86" s="26">
        <v>15035</v>
      </c>
      <c r="G86" s="27"/>
      <c r="H86" s="7"/>
      <c r="I86" s="28">
        <f t="shared" si="14"/>
        <v>109</v>
      </c>
      <c r="J86" s="27">
        <f t="shared" si="14"/>
        <v>-3839</v>
      </c>
      <c r="K86" s="7"/>
      <c r="L86" s="124">
        <f t="shared" ref="L86:L149" si="22">$O$3*SIN(2*PI()/$O$4*($Z86+$O$5))+$O$6</f>
        <v>-4.3521301279394943E-2</v>
      </c>
      <c r="M86" s="27">
        <f t="shared" ca="1" si="15"/>
        <v>2.9002683789280113E-5</v>
      </c>
      <c r="N86" s="44"/>
      <c r="O86" s="44"/>
      <c r="P86" s="7"/>
      <c r="Q86" s="28">
        <f t="shared" ca="1" si="16"/>
        <v>166.27324309448767</v>
      </c>
      <c r="R86" s="27">
        <f t="shared" ca="1" si="17"/>
        <v>-3850.9545630343155</v>
      </c>
      <c r="S86" s="7"/>
      <c r="T86" s="28">
        <f t="shared" ca="1" si="18"/>
        <v>-4.3023682765393027E-2</v>
      </c>
      <c r="U86" s="27">
        <f t="shared" ca="1" si="19"/>
        <v>-0.99755374741859215</v>
      </c>
      <c r="V86" s="7"/>
      <c r="W86" s="28">
        <f t="shared" ca="1" si="20"/>
        <v>-3.8135887294446329E-2</v>
      </c>
      <c r="X86" s="27">
        <f ca="1">MOD(ATAN2(U86,W86)*180/PI()-$J$9+360,360)</f>
        <v>354.46262005139465</v>
      </c>
      <c r="Y86" s="7"/>
      <c r="Z86" s="28">
        <f t="shared" ref="Z86:Z149" si="23">360/40000*B86+Z85</f>
        <v>354.7349999999999</v>
      </c>
      <c r="AA86" s="27">
        <f t="shared" si="21"/>
        <v>6.1912937220620838</v>
      </c>
      <c r="AB86" s="7"/>
      <c r="AC86" s="28">
        <f t="shared" ca="1" si="13"/>
        <v>-0.2723799486052485</v>
      </c>
      <c r="AD86" s="27"/>
      <c r="AE86" s="7"/>
    </row>
    <row r="87" spans="1:31" s="26" customFormat="1" x14ac:dyDescent="0.25">
      <c r="A87" s="26">
        <v>2</v>
      </c>
      <c r="B87" s="26">
        <v>-631</v>
      </c>
      <c r="C87" s="26">
        <v>12978</v>
      </c>
      <c r="D87" s="26">
        <v>11201</v>
      </c>
      <c r="E87" s="26">
        <v>13243</v>
      </c>
      <c r="F87" s="26">
        <v>15036</v>
      </c>
      <c r="G87" s="27"/>
      <c r="H87" s="7"/>
      <c r="I87" s="28">
        <f t="shared" si="14"/>
        <v>-265</v>
      </c>
      <c r="J87" s="27">
        <f t="shared" si="14"/>
        <v>-3835</v>
      </c>
      <c r="K87" s="7"/>
      <c r="L87" s="124">
        <f t="shared" si="22"/>
        <v>5.5344681481889688E-2</v>
      </c>
      <c r="M87" s="27">
        <f t="shared" ca="1" si="15"/>
        <v>1.0818164302301824E-5</v>
      </c>
      <c r="N87" s="44"/>
      <c r="O87" s="44"/>
      <c r="P87" s="7"/>
      <c r="Q87" s="28">
        <f t="shared" ca="1" si="16"/>
        <v>-207.72675690551233</v>
      </c>
      <c r="R87" s="27">
        <f t="shared" ca="1" si="17"/>
        <v>-3846.9545630343155</v>
      </c>
      <c r="S87" s="7"/>
      <c r="T87" s="28">
        <f t="shared" ca="1" si="18"/>
        <v>5.3749899410502115E-2</v>
      </c>
      <c r="U87" s="27">
        <f t="shared" ca="1" si="19"/>
        <v>-0.99651758484529751</v>
      </c>
      <c r="V87" s="7"/>
      <c r="W87" s="28">
        <f t="shared" ca="1" si="20"/>
        <v>5.863377927646829E-2</v>
      </c>
      <c r="X87" s="27">
        <f ca="1">MOD(ATAN2(U87,W87)*180/PI()-$J$9+360,360)</f>
        <v>348.90597683449369</v>
      </c>
      <c r="Y87" s="7"/>
      <c r="Z87" s="28">
        <f t="shared" si="23"/>
        <v>349.05599999999993</v>
      </c>
      <c r="AA87" s="27">
        <f t="shared" si="21"/>
        <v>6.0921764738413255</v>
      </c>
      <c r="AB87" s="7"/>
      <c r="AC87" s="28">
        <f t="shared" ca="1" si="13"/>
        <v>-0.15002316550624073</v>
      </c>
      <c r="AD87" s="27"/>
      <c r="AE87" s="7"/>
    </row>
    <row r="88" spans="1:31" s="26" customFormat="1" x14ac:dyDescent="0.25">
      <c r="A88" s="26">
        <v>3</v>
      </c>
      <c r="B88" s="26">
        <v>-620</v>
      </c>
      <c r="C88" s="26">
        <v>12795</v>
      </c>
      <c r="D88" s="26">
        <v>11219</v>
      </c>
      <c r="E88" s="26">
        <v>13426</v>
      </c>
      <c r="F88" s="26">
        <v>15016</v>
      </c>
      <c r="G88" s="27"/>
      <c r="H88" s="7"/>
      <c r="I88" s="28">
        <f t="shared" si="14"/>
        <v>-631</v>
      </c>
      <c r="J88" s="27">
        <f t="shared" si="14"/>
        <v>-3797</v>
      </c>
      <c r="K88" s="7"/>
      <c r="L88" s="124">
        <f t="shared" si="22"/>
        <v>0.15196375303253173</v>
      </c>
      <c r="M88" s="27">
        <f t="shared" ca="1" si="15"/>
        <v>1.7595651216657544E-6</v>
      </c>
      <c r="N88" s="44"/>
      <c r="O88" s="44"/>
      <c r="P88" s="7"/>
      <c r="Q88" s="28">
        <f t="shared" ca="1" si="16"/>
        <v>-573.72675690551227</v>
      </c>
      <c r="R88" s="27">
        <f t="shared" ca="1" si="17"/>
        <v>-3808.9545630343155</v>
      </c>
      <c r="S88" s="7"/>
      <c r="T88" s="28">
        <f t="shared" ca="1" si="18"/>
        <v>0.14845345843824975</v>
      </c>
      <c r="U88" s="27">
        <f t="shared" ca="1" si="19"/>
        <v>-0.98667404039899842</v>
      </c>
      <c r="V88" s="7"/>
      <c r="W88" s="28">
        <f t="shared" ca="1" si="20"/>
        <v>0.15329023903760897</v>
      </c>
      <c r="X88" s="27">
        <f t="shared" ref="X88:X148" ca="1" si="24">MOD(ATAN2(U88,W88)*180/PI()-$J$9+360,360)</f>
        <v>343.44239636506472</v>
      </c>
      <c r="Y88" s="7"/>
      <c r="Z88" s="28">
        <f t="shared" si="23"/>
        <v>343.47599999999994</v>
      </c>
      <c r="AA88" s="27">
        <f t="shared" si="21"/>
        <v>5.9947871015800427</v>
      </c>
      <c r="AB88" s="7"/>
      <c r="AC88" s="28">
        <f t="shared" ca="1" si="13"/>
        <v>-3.3603634935218452E-2</v>
      </c>
      <c r="AD88" s="27"/>
      <c r="AE88" s="7"/>
    </row>
    <row r="89" spans="1:31" s="26" customFormat="1" x14ac:dyDescent="0.25">
      <c r="A89" s="26">
        <v>4</v>
      </c>
      <c r="B89" s="26">
        <v>-610</v>
      </c>
      <c r="C89" s="26">
        <v>12607</v>
      </c>
      <c r="D89" s="26">
        <v>11262</v>
      </c>
      <c r="E89" s="26">
        <v>13608</v>
      </c>
      <c r="F89" s="26">
        <v>14980</v>
      </c>
      <c r="G89" s="27"/>
      <c r="H89" s="7"/>
      <c r="I89" s="28">
        <f t="shared" si="14"/>
        <v>-1001</v>
      </c>
      <c r="J89" s="27">
        <f t="shared" si="14"/>
        <v>-3718</v>
      </c>
      <c r="K89" s="7"/>
      <c r="L89" s="124">
        <f t="shared" si="22"/>
        <v>0.24562372626391271</v>
      </c>
      <c r="M89" s="27">
        <f t="shared" ca="1" si="15"/>
        <v>1.0929319225300856E-5</v>
      </c>
      <c r="N89" s="44"/>
      <c r="O89" s="44"/>
      <c r="P89" s="7"/>
      <c r="Q89" s="28">
        <f t="shared" ca="1" si="16"/>
        <v>-943.72675690551227</v>
      </c>
      <c r="R89" s="27">
        <f t="shared" ca="1" si="17"/>
        <v>-3729.9545630343155</v>
      </c>
      <c r="S89" s="7"/>
      <c r="T89" s="28">
        <f t="shared" ca="1" si="18"/>
        <v>0.24419202904007115</v>
      </c>
      <c r="U89" s="27">
        <f t="shared" ca="1" si="19"/>
        <v>-0.96620982957642931</v>
      </c>
      <c r="V89" s="7"/>
      <c r="W89" s="28">
        <f t="shared" ca="1" si="20"/>
        <v>0.24892967835450641</v>
      </c>
      <c r="X89" s="27">
        <f t="shared" ca="1" si="24"/>
        <v>337.82607211799427</v>
      </c>
      <c r="Y89" s="7"/>
      <c r="Z89" s="28">
        <f t="shared" si="23"/>
        <v>337.98599999999993</v>
      </c>
      <c r="AA89" s="27">
        <f t="shared" si="21"/>
        <v>5.8989685256455537</v>
      </c>
      <c r="AB89" s="7"/>
      <c r="AC89" s="28">
        <f t="shared" ca="1" si="13"/>
        <v>-0.1599278820056611</v>
      </c>
      <c r="AD89" s="27"/>
      <c r="AE89" s="7"/>
    </row>
    <row r="90" spans="1:31" s="26" customFormat="1" x14ac:dyDescent="0.25">
      <c r="A90" s="26">
        <v>5</v>
      </c>
      <c r="B90" s="26">
        <v>-626</v>
      </c>
      <c r="C90" s="26">
        <v>12432</v>
      </c>
      <c r="D90" s="26">
        <v>11314</v>
      </c>
      <c r="E90" s="26">
        <v>13787</v>
      </c>
      <c r="F90" s="26">
        <v>14919</v>
      </c>
      <c r="G90" s="27"/>
      <c r="H90" s="7"/>
      <c r="I90" s="28">
        <f t="shared" si="14"/>
        <v>-1355</v>
      </c>
      <c r="J90" s="27">
        <f t="shared" si="14"/>
        <v>-3605</v>
      </c>
      <c r="K90" s="7"/>
      <c r="L90" s="124">
        <f t="shared" si="22"/>
        <v>0.33938969769001415</v>
      </c>
      <c r="M90" s="27">
        <f t="shared" ca="1" si="15"/>
        <v>9.9234504582669403E-7</v>
      </c>
      <c r="N90" s="44"/>
      <c r="O90" s="44"/>
      <c r="P90" s="7"/>
      <c r="Q90" s="28">
        <f t="shared" ca="1" si="16"/>
        <v>-1297.7267569055123</v>
      </c>
      <c r="R90" s="27">
        <f t="shared" ca="1" si="17"/>
        <v>-3616.9545630343155</v>
      </c>
      <c r="S90" s="7"/>
      <c r="T90" s="28">
        <f t="shared" ca="1" si="18"/>
        <v>0.33579055334559754</v>
      </c>
      <c r="U90" s="27">
        <f t="shared" ca="1" si="19"/>
        <v>-0.93693823688085576</v>
      </c>
      <c r="V90" s="7"/>
      <c r="W90" s="28">
        <f t="shared" ca="1" si="20"/>
        <v>0.34038586285996675</v>
      </c>
      <c r="X90" s="27">
        <f t="shared" ca="1" si="24"/>
        <v>332.30742453937728</v>
      </c>
      <c r="Y90" s="7"/>
      <c r="Z90" s="28">
        <f t="shared" si="23"/>
        <v>332.35199999999992</v>
      </c>
      <c r="AA90" s="27">
        <f t="shared" si="21"/>
        <v>5.8006366755881924</v>
      </c>
      <c r="AB90" s="7"/>
      <c r="AC90" s="28">
        <f t="shared" ca="1" si="13"/>
        <v>-4.457546062263873E-2</v>
      </c>
      <c r="AD90" s="27"/>
      <c r="AE90" s="7"/>
    </row>
    <row r="91" spans="1:31" s="26" customFormat="1" x14ac:dyDescent="0.25">
      <c r="A91" s="26">
        <v>6</v>
      </c>
      <c r="B91" s="26">
        <v>-623</v>
      </c>
      <c r="C91" s="26">
        <v>12254</v>
      </c>
      <c r="D91" s="26">
        <v>11386</v>
      </c>
      <c r="E91" s="26">
        <v>13959</v>
      </c>
      <c r="F91" s="26">
        <v>14844</v>
      </c>
      <c r="G91" s="27"/>
      <c r="H91" s="7"/>
      <c r="I91" s="28">
        <f t="shared" si="14"/>
        <v>-1705</v>
      </c>
      <c r="J91" s="27">
        <f t="shared" si="14"/>
        <v>-3458</v>
      </c>
      <c r="K91" s="7"/>
      <c r="L91" s="124">
        <f t="shared" si="22"/>
        <v>0.42945193144741572</v>
      </c>
      <c r="M91" s="27">
        <f t="shared" ca="1" si="15"/>
        <v>1.7211684826717936E-6</v>
      </c>
      <c r="N91" s="44"/>
      <c r="O91" s="44"/>
      <c r="P91" s="7"/>
      <c r="Q91" s="28">
        <f t="shared" ca="1" si="16"/>
        <v>-1647.7267569055123</v>
      </c>
      <c r="R91" s="27">
        <f t="shared" ca="1" si="17"/>
        <v>-3469.9545630343155</v>
      </c>
      <c r="S91" s="7"/>
      <c r="T91" s="28">
        <f t="shared" ca="1" si="18"/>
        <v>0.42635406607705023</v>
      </c>
      <c r="U91" s="27">
        <f t="shared" ca="1" si="19"/>
        <v>-0.89885926231227775</v>
      </c>
      <c r="V91" s="7"/>
      <c r="W91" s="28">
        <f t="shared" ca="1" si="20"/>
        <v>0.43076386455648485</v>
      </c>
      <c r="X91" s="27">
        <f t="shared" ca="1" si="24"/>
        <v>326.66798042253947</v>
      </c>
      <c r="Y91" s="7"/>
      <c r="Z91" s="28">
        <f t="shared" si="23"/>
        <v>326.74499999999989</v>
      </c>
      <c r="AA91" s="27">
        <f t="shared" si="21"/>
        <v>5.7027760644288703</v>
      </c>
      <c r="AB91" s="7"/>
      <c r="AC91" s="28">
        <f t="shared" ca="1" si="13"/>
        <v>-7.7019577460418986E-2</v>
      </c>
      <c r="AD91" s="27"/>
      <c r="AE91" s="7"/>
    </row>
    <row r="92" spans="1:31" s="26" customFormat="1" x14ac:dyDescent="0.25">
      <c r="A92" s="26">
        <v>7</v>
      </c>
      <c r="B92" s="26">
        <v>-634</v>
      </c>
      <c r="C92" s="26">
        <v>12080</v>
      </c>
      <c r="D92" s="26">
        <v>11478</v>
      </c>
      <c r="E92" s="26">
        <v>14123</v>
      </c>
      <c r="F92" s="26">
        <v>14750</v>
      </c>
      <c r="G92" s="27"/>
      <c r="H92" s="7"/>
      <c r="I92" s="28">
        <f t="shared" si="14"/>
        <v>-2043</v>
      </c>
      <c r="J92" s="27">
        <f t="shared" si="14"/>
        <v>-3272</v>
      </c>
      <c r="K92" s="7"/>
      <c r="L92" s="124">
        <f t="shared" si="22"/>
        <v>0.5168798321454342</v>
      </c>
      <c r="M92" s="27">
        <f t="shared" ca="1" si="15"/>
        <v>1.2264597076192483E-6</v>
      </c>
      <c r="N92" s="44"/>
      <c r="O92" s="44"/>
      <c r="P92" s="7"/>
      <c r="Q92" s="28">
        <f t="shared" ca="1" si="16"/>
        <v>-1985.7267569055123</v>
      </c>
      <c r="R92" s="27">
        <f t="shared" ca="1" si="17"/>
        <v>-3283.9545630343155</v>
      </c>
      <c r="S92" s="7"/>
      <c r="T92" s="28">
        <f t="shared" ca="1" si="18"/>
        <v>0.51381254408628163</v>
      </c>
      <c r="U92" s="27">
        <f t="shared" ca="1" si="19"/>
        <v>-0.85067770265407705</v>
      </c>
      <c r="V92" s="7"/>
      <c r="W92" s="28">
        <f t="shared" ca="1" si="20"/>
        <v>0.51798728855885157</v>
      </c>
      <c r="X92" s="27">
        <f t="shared" ca="1" si="24"/>
        <v>320.93559403754466</v>
      </c>
      <c r="Y92" s="7"/>
      <c r="Z92" s="28">
        <f t="shared" si="23"/>
        <v>321.03899999999987</v>
      </c>
      <c r="AA92" s="27">
        <f t="shared" si="21"/>
        <v>5.6031875773100728</v>
      </c>
      <c r="AB92" s="7"/>
      <c r="AC92" s="28">
        <f t="shared" ca="1" si="13"/>
        <v>-0.10340596245521283</v>
      </c>
      <c r="AD92" s="27"/>
      <c r="AE92" s="7"/>
    </row>
    <row r="93" spans="1:31" s="26" customFormat="1" x14ac:dyDescent="0.25">
      <c r="A93" s="26">
        <v>8</v>
      </c>
      <c r="B93" s="26">
        <v>-642</v>
      </c>
      <c r="C93" s="26">
        <v>11933</v>
      </c>
      <c r="D93" s="26">
        <v>11593</v>
      </c>
      <c r="E93" s="26">
        <v>14296</v>
      </c>
      <c r="F93" s="26">
        <v>14651</v>
      </c>
      <c r="G93" s="27"/>
      <c r="H93" s="7"/>
      <c r="I93" s="28">
        <f t="shared" si="14"/>
        <v>-2363</v>
      </c>
      <c r="J93" s="27">
        <f t="shared" si="14"/>
        <v>-3058</v>
      </c>
      <c r="K93" s="7"/>
      <c r="L93" s="124">
        <f t="shared" si="22"/>
        <v>0.6001871401470481</v>
      </c>
      <c r="M93" s="27">
        <f t="shared" ca="1" si="15"/>
        <v>1.0917860726586889E-7</v>
      </c>
      <c r="N93" s="44"/>
      <c r="O93" s="44"/>
      <c r="P93" s="7"/>
      <c r="Q93" s="28">
        <f t="shared" ca="1" si="16"/>
        <v>-2305.7267569055125</v>
      </c>
      <c r="R93" s="27">
        <f t="shared" ca="1" si="17"/>
        <v>-3069.9545630343155</v>
      </c>
      <c r="S93" s="7"/>
      <c r="T93" s="28">
        <f t="shared" ca="1" si="18"/>
        <v>0.59661347001218135</v>
      </c>
      <c r="U93" s="27">
        <f t="shared" ca="1" si="19"/>
        <v>-0.79524300498281386</v>
      </c>
      <c r="V93" s="7"/>
      <c r="W93" s="28">
        <f t="shared" ca="1" si="20"/>
        <v>0.60051756200962059</v>
      </c>
      <c r="X93" s="27">
        <f t="shared" ca="1" si="24"/>
        <v>315.21549208940814</v>
      </c>
      <c r="Y93" s="7"/>
      <c r="Z93" s="28">
        <f t="shared" si="23"/>
        <v>315.26099999999985</v>
      </c>
      <c r="AA93" s="27">
        <f t="shared" si="21"/>
        <v>5.5023424531298408</v>
      </c>
      <c r="AB93" s="7"/>
      <c r="AC93" s="28">
        <f t="shared" ca="1" si="13"/>
        <v>-4.5507910591709333E-2</v>
      </c>
      <c r="AD93" s="27"/>
      <c r="AE93" s="7"/>
    </row>
    <row r="94" spans="1:31" s="26" customFormat="1" x14ac:dyDescent="0.25">
      <c r="A94" s="26">
        <v>9</v>
      </c>
      <c r="B94" s="26">
        <v>-627</v>
      </c>
      <c r="C94" s="26">
        <v>11779</v>
      </c>
      <c r="D94" s="26">
        <v>11711</v>
      </c>
      <c r="E94" s="26">
        <v>14431</v>
      </c>
      <c r="F94" s="26">
        <v>14522</v>
      </c>
      <c r="G94" s="27"/>
      <c r="H94" s="7"/>
      <c r="I94" s="28">
        <f t="shared" si="14"/>
        <v>-2652</v>
      </c>
      <c r="J94" s="27">
        <f t="shared" si="14"/>
        <v>-2811</v>
      </c>
      <c r="K94" s="7"/>
      <c r="L94" s="124">
        <f t="shared" si="22"/>
        <v>0.67566661685881491</v>
      </c>
      <c r="M94" s="27">
        <f t="shared" ca="1" si="15"/>
        <v>4.6526973608886157E-7</v>
      </c>
      <c r="N94" s="44"/>
      <c r="O94" s="44"/>
      <c r="P94" s="7"/>
      <c r="Q94" s="28">
        <f t="shared" ca="1" si="16"/>
        <v>-2594.7267569055125</v>
      </c>
      <c r="R94" s="27">
        <f t="shared" ca="1" si="17"/>
        <v>-2822.9545630343155</v>
      </c>
      <c r="S94" s="7"/>
      <c r="T94" s="28">
        <f t="shared" ca="1" si="18"/>
        <v>0.67139305623900936</v>
      </c>
      <c r="U94" s="27">
        <f t="shared" ca="1" si="19"/>
        <v>-0.73125996608186994</v>
      </c>
      <c r="V94" s="7"/>
      <c r="W94" s="28">
        <f t="shared" ca="1" si="20"/>
        <v>0.67498451002254301</v>
      </c>
      <c r="X94" s="27">
        <f t="shared" ca="1" si="24"/>
        <v>309.56495711835555</v>
      </c>
      <c r="Y94" s="7"/>
      <c r="Z94" s="28">
        <f t="shared" si="23"/>
        <v>309.61799999999988</v>
      </c>
      <c r="AA94" s="27">
        <f t="shared" si="21"/>
        <v>5.4038535234398015</v>
      </c>
      <c r="AB94" s="7"/>
      <c r="AC94" s="28">
        <f t="shared" ca="1" si="13"/>
        <v>-5.3042881644330464E-2</v>
      </c>
      <c r="AD94" s="27"/>
      <c r="AE94" s="7"/>
    </row>
    <row r="95" spans="1:31" s="26" customFormat="1" x14ac:dyDescent="0.25">
      <c r="A95" s="26">
        <v>10</v>
      </c>
      <c r="B95" s="26">
        <v>-629</v>
      </c>
      <c r="C95" s="26">
        <v>11654</v>
      </c>
      <c r="D95" s="26">
        <v>11855</v>
      </c>
      <c r="E95" s="26">
        <v>14574</v>
      </c>
      <c r="F95" s="26">
        <v>14394</v>
      </c>
      <c r="G95" s="27"/>
      <c r="H95" s="7"/>
      <c r="I95" s="28">
        <f t="shared" si="14"/>
        <v>-2920</v>
      </c>
      <c r="J95" s="27">
        <f t="shared" si="14"/>
        <v>-2539</v>
      </c>
      <c r="K95" s="7"/>
      <c r="L95" s="124">
        <f t="shared" si="22"/>
        <v>0.74480496432649612</v>
      </c>
      <c r="M95" s="27">
        <f t="shared" ca="1" si="15"/>
        <v>6.7095218972026865E-7</v>
      </c>
      <c r="N95" s="44"/>
      <c r="O95" s="44"/>
      <c r="P95" s="7"/>
      <c r="Q95" s="28">
        <f t="shared" ca="1" si="16"/>
        <v>-2862.7267569055125</v>
      </c>
      <c r="R95" s="27">
        <f t="shared" ca="1" si="17"/>
        <v>-2550.9545630343155</v>
      </c>
      <c r="S95" s="7"/>
      <c r="T95" s="28">
        <f t="shared" ca="1" si="18"/>
        <v>0.74073883170195032</v>
      </c>
      <c r="U95" s="27">
        <f t="shared" ca="1" si="19"/>
        <v>-0.66080091109783445</v>
      </c>
      <c r="V95" s="7"/>
      <c r="W95" s="28">
        <f t="shared" ca="1" si="20"/>
        <v>0.74398584761337139</v>
      </c>
      <c r="X95" s="27">
        <f t="shared" ca="1" si="24"/>
        <v>303.88447029109352</v>
      </c>
      <c r="Y95" s="7"/>
      <c r="Z95" s="28">
        <f t="shared" si="23"/>
        <v>303.95699999999988</v>
      </c>
      <c r="AA95" s="27">
        <f t="shared" si="21"/>
        <v>5.3050504344844018</v>
      </c>
      <c r="AB95" s="7"/>
      <c r="AC95" s="28">
        <f t="shared" ca="1" si="13"/>
        <v>-7.2529708906358792E-2</v>
      </c>
      <c r="AD95" s="27"/>
      <c r="AE95" s="7"/>
    </row>
    <row r="96" spans="1:31" s="26" customFormat="1" x14ac:dyDescent="0.25">
      <c r="A96" s="26">
        <v>11</v>
      </c>
      <c r="B96" s="26">
        <v>-631</v>
      </c>
      <c r="C96" s="26">
        <v>11526</v>
      </c>
      <c r="D96" s="26">
        <v>11992</v>
      </c>
      <c r="E96" s="26">
        <v>14683</v>
      </c>
      <c r="F96" s="26">
        <v>14237</v>
      </c>
      <c r="G96" s="27"/>
      <c r="H96" s="7"/>
      <c r="I96" s="28">
        <f t="shared" si="14"/>
        <v>-3157</v>
      </c>
      <c r="J96" s="27">
        <f t="shared" si="14"/>
        <v>-2245</v>
      </c>
      <c r="K96" s="7"/>
      <c r="L96" s="124">
        <f t="shared" si="22"/>
        <v>0.80686165332914928</v>
      </c>
      <c r="M96" s="27">
        <f t="shared" ca="1" si="15"/>
        <v>3.701123481051838E-6</v>
      </c>
      <c r="N96" s="44"/>
      <c r="O96" s="44"/>
      <c r="P96" s="7"/>
      <c r="Q96" s="28">
        <f t="shared" ca="1" si="16"/>
        <v>-3099.7267569055125</v>
      </c>
      <c r="R96" s="27">
        <f t="shared" ca="1" si="17"/>
        <v>-2256.9545630343155</v>
      </c>
      <c r="S96" s="7"/>
      <c r="T96" s="28">
        <f t="shared" ca="1" si="18"/>
        <v>0.80206326746581968</v>
      </c>
      <c r="U96" s="27">
        <f t="shared" ca="1" si="19"/>
        <v>-0.58464296196067844</v>
      </c>
      <c r="V96" s="7"/>
      <c r="W96" s="28">
        <f t="shared" ca="1" si="20"/>
        <v>0.80493782291015392</v>
      </c>
      <c r="X96" s="27">
        <f t="shared" ca="1" si="24"/>
        <v>298.26498110067928</v>
      </c>
      <c r="Y96" s="7"/>
      <c r="Z96" s="28">
        <f t="shared" si="23"/>
        <v>298.27799999999991</v>
      </c>
      <c r="AA96" s="27">
        <f t="shared" si="21"/>
        <v>5.2059331862636444</v>
      </c>
      <c r="AB96" s="7"/>
      <c r="AC96" s="28">
        <f t="shared" ca="1" si="13"/>
        <v>-1.3018899320627497E-2</v>
      </c>
      <c r="AD96" s="27"/>
      <c r="AE96" s="7"/>
    </row>
    <row r="97" spans="1:31" s="26" customFormat="1" x14ac:dyDescent="0.25">
      <c r="A97" s="26">
        <v>12</v>
      </c>
      <c r="B97" s="26">
        <v>-608</v>
      </c>
      <c r="C97" s="26">
        <v>11427</v>
      </c>
      <c r="D97" s="26">
        <v>12147</v>
      </c>
      <c r="E97" s="26">
        <v>14779</v>
      </c>
      <c r="F97" s="26">
        <v>14081</v>
      </c>
      <c r="G97" s="27"/>
      <c r="H97" s="7"/>
      <c r="I97" s="28">
        <f t="shared" si="14"/>
        <v>-3352</v>
      </c>
      <c r="J97" s="27">
        <f t="shared" si="14"/>
        <v>-1934</v>
      </c>
      <c r="K97" s="7"/>
      <c r="L97" s="124">
        <f t="shared" si="22"/>
        <v>0.85916890048751382</v>
      </c>
      <c r="M97" s="27">
        <f t="shared" ca="1" si="15"/>
        <v>1.7375839455973662E-5</v>
      </c>
      <c r="N97" s="44"/>
      <c r="O97" s="44"/>
      <c r="P97" s="7"/>
      <c r="Q97" s="28">
        <f t="shared" ca="1" si="16"/>
        <v>-3294.7267569055125</v>
      </c>
      <c r="R97" s="27">
        <f t="shared" ca="1" si="17"/>
        <v>-1945.9545630343157</v>
      </c>
      <c r="S97" s="7"/>
      <c r="T97" s="28">
        <f t="shared" ca="1" si="18"/>
        <v>0.85252008170191473</v>
      </c>
      <c r="U97" s="27">
        <f t="shared" ca="1" si="19"/>
        <v>-0.50408132188702037</v>
      </c>
      <c r="V97" s="7"/>
      <c r="W97" s="28">
        <f t="shared" ca="1" si="20"/>
        <v>0.85500046679414965</v>
      </c>
      <c r="X97" s="27">
        <f t="shared" ca="1" si="24"/>
        <v>292.79556367930491</v>
      </c>
      <c r="Y97" s="7"/>
      <c r="Z97" s="28">
        <f t="shared" si="23"/>
        <v>292.80599999999993</v>
      </c>
      <c r="AA97" s="27">
        <f t="shared" si="21"/>
        <v>5.110428769594515</v>
      </c>
      <c r="AB97" s="7"/>
      <c r="AC97" s="28">
        <f t="shared" ca="1" si="13"/>
        <v>-1.0436320695021095E-2</v>
      </c>
      <c r="AD97" s="27"/>
      <c r="AE97" s="7"/>
    </row>
    <row r="98" spans="1:31" s="26" customFormat="1" x14ac:dyDescent="0.25">
      <c r="A98" s="26">
        <v>13</v>
      </c>
      <c r="B98" s="26">
        <v>-619</v>
      </c>
      <c r="C98" s="26">
        <v>11337</v>
      </c>
      <c r="D98" s="26">
        <v>12310</v>
      </c>
      <c r="E98" s="26">
        <v>14871</v>
      </c>
      <c r="F98" s="26">
        <v>13919</v>
      </c>
      <c r="G98" s="27"/>
      <c r="H98" s="7"/>
      <c r="I98" s="28">
        <f t="shared" si="14"/>
        <v>-3534</v>
      </c>
      <c r="J98" s="27">
        <f t="shared" si="14"/>
        <v>-1609</v>
      </c>
      <c r="K98" s="7"/>
      <c r="L98" s="124">
        <f t="shared" si="22"/>
        <v>0.90437406035046297</v>
      </c>
      <c r="M98" s="27">
        <f t="shared" ca="1" si="15"/>
        <v>7.2498198424815376E-6</v>
      </c>
      <c r="N98" s="44"/>
      <c r="O98" s="44"/>
      <c r="P98" s="7"/>
      <c r="Q98" s="28">
        <f t="shared" ca="1" si="16"/>
        <v>-3476.7267569055125</v>
      </c>
      <c r="R98" s="27">
        <f t="shared" ca="1" si="17"/>
        <v>-1620.9545630343157</v>
      </c>
      <c r="S98" s="7"/>
      <c r="T98" s="28">
        <f t="shared" ca="1" si="18"/>
        <v>0.89961310832227015</v>
      </c>
      <c r="U98" s="27">
        <f t="shared" ca="1" si="19"/>
        <v>-0.41989311280683095</v>
      </c>
      <c r="V98" s="7"/>
      <c r="W98" s="28">
        <f t="shared" ca="1" si="20"/>
        <v>0.90168151140151487</v>
      </c>
      <c r="X98" s="27">
        <f t="shared" ca="1" si="24"/>
        <v>287.24365540753763</v>
      </c>
      <c r="Y98" s="7"/>
      <c r="Z98" s="28">
        <f t="shared" si="23"/>
        <v>287.2349999999999</v>
      </c>
      <c r="AA98" s="27">
        <f t="shared" si="21"/>
        <v>5.0131964769659101</v>
      </c>
      <c r="AB98" s="7"/>
      <c r="AC98" s="28">
        <f t="shared" ca="1" si="13"/>
        <v>8.6554075377307527E-3</v>
      </c>
      <c r="AD98" s="27"/>
      <c r="AE98" s="7"/>
    </row>
    <row r="99" spans="1:31" s="26" customFormat="1" x14ac:dyDescent="0.25">
      <c r="A99" s="26">
        <v>14</v>
      </c>
      <c r="B99" s="26">
        <v>-633</v>
      </c>
      <c r="C99" s="26">
        <v>11274</v>
      </c>
      <c r="D99" s="26">
        <v>12488</v>
      </c>
      <c r="E99" s="26">
        <v>14946</v>
      </c>
      <c r="F99" s="26">
        <v>13750</v>
      </c>
      <c r="G99" s="27"/>
      <c r="H99" s="7"/>
      <c r="I99" s="28">
        <f t="shared" si="14"/>
        <v>-3672</v>
      </c>
      <c r="J99" s="27">
        <f t="shared" si="14"/>
        <v>-1262</v>
      </c>
      <c r="K99" s="7"/>
      <c r="L99" s="124">
        <f t="shared" si="22"/>
        <v>0.94176184760807968</v>
      </c>
      <c r="M99" s="27">
        <f t="shared" ca="1" si="15"/>
        <v>2.3159981998826893E-5</v>
      </c>
      <c r="N99" s="44"/>
      <c r="O99" s="44"/>
      <c r="P99" s="7"/>
      <c r="Q99" s="28">
        <f t="shared" ca="1" si="16"/>
        <v>-3614.7267569055125</v>
      </c>
      <c r="R99" s="27">
        <f t="shared" ca="1" si="17"/>
        <v>-1273.9545630343157</v>
      </c>
      <c r="S99" s="7"/>
      <c r="T99" s="28">
        <f t="shared" ca="1" si="18"/>
        <v>0.93532100762781434</v>
      </c>
      <c r="U99" s="27">
        <f t="shared" ca="1" si="19"/>
        <v>-0.330006009573521</v>
      </c>
      <c r="V99" s="7"/>
      <c r="W99" s="28">
        <f t="shared" ca="1" si="20"/>
        <v>0.93694936571213172</v>
      </c>
      <c r="X99" s="27">
        <f t="shared" ca="1" si="24"/>
        <v>281.6762432214116</v>
      </c>
      <c r="Y99" s="7"/>
      <c r="Z99" s="28">
        <f t="shared" si="23"/>
        <v>281.5379999999999</v>
      </c>
      <c r="AA99" s="27">
        <f t="shared" si="21"/>
        <v>4.9137650694797941</v>
      </c>
      <c r="AB99" s="7"/>
      <c r="AC99" s="28">
        <f t="shared" ca="1" si="13"/>
        <v>0.13824322141169887</v>
      </c>
      <c r="AD99" s="27"/>
      <c r="AE99" s="7"/>
    </row>
    <row r="100" spans="1:31" s="26" customFormat="1" x14ac:dyDescent="0.25">
      <c r="A100" s="26">
        <v>15</v>
      </c>
      <c r="B100" s="26">
        <v>-632</v>
      </c>
      <c r="C100" s="26">
        <v>11213</v>
      </c>
      <c r="D100" s="26">
        <v>12673</v>
      </c>
      <c r="E100" s="26">
        <v>14999</v>
      </c>
      <c r="F100" s="26">
        <v>13567</v>
      </c>
      <c r="G100" s="27"/>
      <c r="H100" s="7"/>
      <c r="I100" s="28">
        <f t="shared" si="14"/>
        <v>-3786</v>
      </c>
      <c r="J100" s="27">
        <f t="shared" si="14"/>
        <v>-894</v>
      </c>
      <c r="K100" s="7"/>
      <c r="L100" s="124">
        <f t="shared" si="22"/>
        <v>0.96980793270411569</v>
      </c>
      <c r="M100" s="27">
        <f t="shared" ca="1" si="15"/>
        <v>1.4649860337121555E-5</v>
      </c>
      <c r="N100" s="44"/>
      <c r="O100" s="44"/>
      <c r="P100" s="7"/>
      <c r="Q100" s="28">
        <f t="shared" ca="1" si="16"/>
        <v>-3728.7267569055125</v>
      </c>
      <c r="R100" s="27">
        <f t="shared" ca="1" si="17"/>
        <v>-905.95456303431558</v>
      </c>
      <c r="S100" s="7"/>
      <c r="T100" s="28">
        <f t="shared" ca="1" si="18"/>
        <v>0.96481883748891606</v>
      </c>
      <c r="U100" s="27">
        <f t="shared" ca="1" si="19"/>
        <v>-0.23467905283041418</v>
      </c>
      <c r="V100" s="7"/>
      <c r="W100" s="28">
        <f t="shared" ca="1" si="20"/>
        <v>0.96598041910686727</v>
      </c>
      <c r="X100" s="27">
        <f t="shared" ca="1" si="24"/>
        <v>275.92841571833696</v>
      </c>
      <c r="Y100" s="7"/>
      <c r="Z100" s="28">
        <f t="shared" si="23"/>
        <v>275.84999999999991</v>
      </c>
      <c r="AA100" s="27">
        <f t="shared" si="21"/>
        <v>4.814490741626356</v>
      </c>
      <c r="AB100" s="7"/>
      <c r="AC100" s="28">
        <f t="shared" ca="1" si="13"/>
        <v>7.8415718337055296E-2</v>
      </c>
      <c r="AD100" s="27"/>
      <c r="AE100" s="7"/>
    </row>
    <row r="101" spans="1:31" s="26" customFormat="1" x14ac:dyDescent="0.25">
      <c r="A101" s="26">
        <v>16</v>
      </c>
      <c r="B101" s="26">
        <v>-627</v>
      </c>
      <c r="C101" s="26">
        <v>11174</v>
      </c>
      <c r="D101" s="26">
        <v>12853</v>
      </c>
      <c r="E101" s="26">
        <v>15031</v>
      </c>
      <c r="F101" s="26">
        <v>13378</v>
      </c>
      <c r="G101" s="27"/>
      <c r="H101" s="7"/>
      <c r="I101" s="28">
        <f t="shared" si="14"/>
        <v>-3857</v>
      </c>
      <c r="J101" s="27">
        <f t="shared" si="14"/>
        <v>-525</v>
      </c>
      <c r="K101" s="7"/>
      <c r="L101" s="124">
        <f t="shared" si="22"/>
        <v>0.98819400254553103</v>
      </c>
      <c r="M101" s="27">
        <f t="shared" ca="1" si="15"/>
        <v>1.8578750137465233E-5</v>
      </c>
      <c r="N101" s="44"/>
      <c r="O101" s="44"/>
      <c r="P101" s="7"/>
      <c r="Q101" s="28">
        <f t="shared" ca="1" si="16"/>
        <v>-3799.7267569055125</v>
      </c>
      <c r="R101" s="27">
        <f t="shared" ca="1" si="17"/>
        <v>-536.95456303431558</v>
      </c>
      <c r="S101" s="7"/>
      <c r="T101" s="28">
        <f t="shared" ca="1" si="18"/>
        <v>0.98319029292872495</v>
      </c>
      <c r="U101" s="27">
        <f t="shared" ca="1" si="19"/>
        <v>-0.13909305544398373</v>
      </c>
      <c r="V101" s="7"/>
      <c r="W101" s="28">
        <f t="shared" ca="1" si="20"/>
        <v>0.98388369511595419</v>
      </c>
      <c r="X101" s="27">
        <f t="shared" ca="1" si="24"/>
        <v>270.31996565091572</v>
      </c>
      <c r="Y101" s="7"/>
      <c r="Z101" s="28">
        <f t="shared" si="23"/>
        <v>270.20699999999994</v>
      </c>
      <c r="AA101" s="27">
        <f t="shared" si="21"/>
        <v>4.7160018119363167</v>
      </c>
      <c r="AB101" s="7"/>
      <c r="AC101" s="28">
        <f t="shared" ca="1" si="13"/>
        <v>0.11296565091578259</v>
      </c>
      <c r="AD101" s="27"/>
      <c r="AE101" s="7"/>
    </row>
    <row r="102" spans="1:31" s="26" customFormat="1" x14ac:dyDescent="0.25">
      <c r="A102" s="26">
        <v>17</v>
      </c>
      <c r="B102" s="26">
        <v>-633</v>
      </c>
      <c r="C102" s="26">
        <v>11154</v>
      </c>
      <c r="D102" s="26">
        <v>13037</v>
      </c>
      <c r="E102" s="26">
        <v>15043</v>
      </c>
      <c r="F102" s="26">
        <v>13192</v>
      </c>
      <c r="G102" s="27"/>
      <c r="H102" s="7"/>
      <c r="I102" s="28">
        <f t="shared" si="14"/>
        <v>-3889</v>
      </c>
      <c r="J102" s="27">
        <f t="shared" si="14"/>
        <v>-155</v>
      </c>
      <c r="K102" s="7"/>
      <c r="L102" s="124">
        <f t="shared" si="22"/>
        <v>0.99703817296411856</v>
      </c>
      <c r="M102" s="27">
        <f t="shared" ca="1" si="15"/>
        <v>2.8557857434984841E-5</v>
      </c>
      <c r="N102" s="44"/>
      <c r="O102" s="44"/>
      <c r="P102" s="7"/>
      <c r="Q102" s="28">
        <f t="shared" ca="1" si="16"/>
        <v>-3831.7267569055125</v>
      </c>
      <c r="R102" s="27">
        <f t="shared" ca="1" si="17"/>
        <v>-166.95456303431564</v>
      </c>
      <c r="S102" s="7"/>
      <c r="T102" s="28">
        <f t="shared" ca="1" si="18"/>
        <v>0.99147038552131495</v>
      </c>
      <c r="U102" s="27">
        <f t="shared" ca="1" si="19"/>
        <v>-4.3248017414229629E-2</v>
      </c>
      <c r="V102" s="7"/>
      <c r="W102" s="28">
        <f t="shared" ca="1" si="20"/>
        <v>0.99169421774022448</v>
      </c>
      <c r="X102" s="27">
        <f t="shared" ca="1" si="24"/>
        <v>264.77040271310489</v>
      </c>
      <c r="Y102" s="7"/>
      <c r="Z102" s="28">
        <f t="shared" si="23"/>
        <v>264.50999999999993</v>
      </c>
      <c r="AA102" s="27">
        <f t="shared" si="21"/>
        <v>4.6165704044501998</v>
      </c>
      <c r="AB102" s="7"/>
      <c r="AC102" s="28">
        <f t="shared" ca="1" si="13"/>
        <v>0.260402713104952</v>
      </c>
      <c r="AD102" s="27"/>
      <c r="AE102" s="7"/>
    </row>
    <row r="103" spans="1:31" s="26" customFormat="1" x14ac:dyDescent="0.25">
      <c r="A103" s="26">
        <v>18</v>
      </c>
      <c r="B103" s="26">
        <v>-636</v>
      </c>
      <c r="C103" s="26">
        <v>11161</v>
      </c>
      <c r="D103" s="26">
        <v>13237</v>
      </c>
      <c r="E103" s="26">
        <v>15051</v>
      </c>
      <c r="F103" s="26">
        <v>13003</v>
      </c>
      <c r="G103" s="27"/>
      <c r="H103" s="7"/>
      <c r="I103" s="28">
        <f t="shared" si="14"/>
        <v>-3890</v>
      </c>
      <c r="J103" s="27">
        <f t="shared" si="14"/>
        <v>234</v>
      </c>
      <c r="K103" s="7"/>
      <c r="L103" s="124">
        <f t="shared" si="22"/>
        <v>0.99600309512807184</v>
      </c>
      <c r="M103" s="27">
        <f t="shared" ca="1" si="15"/>
        <v>2.0647108341373901E-5</v>
      </c>
      <c r="N103" s="44"/>
      <c r="O103" s="44"/>
      <c r="P103" s="7"/>
      <c r="Q103" s="28">
        <f t="shared" ca="1" si="16"/>
        <v>-3832.7267569055125</v>
      </c>
      <c r="R103" s="27">
        <f t="shared" ca="1" si="17"/>
        <v>222.04543696568436</v>
      </c>
      <c r="S103" s="7"/>
      <c r="T103" s="28">
        <f t="shared" ca="1" si="18"/>
        <v>0.99172913841483334</v>
      </c>
      <c r="U103" s="27">
        <f t="shared" ca="1" si="19"/>
        <v>5.7518792838674018E-2</v>
      </c>
      <c r="V103" s="7"/>
      <c r="W103" s="28">
        <f t="shared" ca="1" si="20"/>
        <v>0.99145918620057627</v>
      </c>
      <c r="X103" s="27">
        <f t="shared" ca="1" si="24"/>
        <v>258.95305066233709</v>
      </c>
      <c r="Y103" s="7"/>
      <c r="Z103" s="28">
        <f t="shared" si="23"/>
        <v>258.78599999999994</v>
      </c>
      <c r="AA103" s="27">
        <f t="shared" si="21"/>
        <v>4.5166677580660446</v>
      </c>
      <c r="AB103" s="7"/>
      <c r="AC103" s="28">
        <f t="shared" ca="1" si="13"/>
        <v>0.1670506623371466</v>
      </c>
      <c r="AD103" s="27"/>
      <c r="AE103" s="7"/>
    </row>
    <row r="104" spans="1:31" s="26" customFormat="1" x14ac:dyDescent="0.25">
      <c r="A104" s="26">
        <v>19</v>
      </c>
      <c r="B104" s="26">
        <v>-616</v>
      </c>
      <c r="C104" s="26">
        <v>11182</v>
      </c>
      <c r="D104" s="26">
        <v>13416</v>
      </c>
      <c r="E104" s="26">
        <v>15031</v>
      </c>
      <c r="F104" s="26">
        <v>12819</v>
      </c>
      <c r="G104" s="27"/>
      <c r="H104" s="7"/>
      <c r="I104" s="28">
        <f t="shared" si="14"/>
        <v>-3849</v>
      </c>
      <c r="J104" s="27">
        <f t="shared" si="14"/>
        <v>597</v>
      </c>
      <c r="K104" s="7"/>
      <c r="L104" s="124">
        <f t="shared" si="22"/>
        <v>0.98552921682663219</v>
      </c>
      <c r="M104" s="27">
        <f t="shared" ca="1" si="15"/>
        <v>2.641765074233176E-5</v>
      </c>
      <c r="N104" s="44"/>
      <c r="O104" s="44"/>
      <c r="P104" s="7"/>
      <c r="Q104" s="28">
        <f t="shared" ca="1" si="16"/>
        <v>-3791.7267569055125</v>
      </c>
      <c r="R104" s="27">
        <f t="shared" ca="1" si="17"/>
        <v>585.04543696568442</v>
      </c>
      <c r="S104" s="7"/>
      <c r="T104" s="28">
        <f t="shared" ca="1" si="18"/>
        <v>0.98112026978057754</v>
      </c>
      <c r="U104" s="27">
        <f t="shared" ca="1" si="19"/>
        <v>0.15155054636516252</v>
      </c>
      <c r="V104" s="7"/>
      <c r="W104" s="28">
        <f t="shared" ca="1" si="20"/>
        <v>0.98038940644663453</v>
      </c>
      <c r="X104" s="27">
        <f t="shared" ca="1" si="24"/>
        <v>253.48595931151044</v>
      </c>
      <c r="Y104" s="7"/>
      <c r="Z104" s="28">
        <f t="shared" si="23"/>
        <v>253.24199999999993</v>
      </c>
      <c r="AA104" s="27">
        <f t="shared" si="21"/>
        <v>4.4199067043354789</v>
      </c>
      <c r="AB104" s="7"/>
      <c r="AC104" s="28">
        <f t="shared" ca="1" si="13"/>
        <v>0.24395931151050831</v>
      </c>
      <c r="AD104" s="27"/>
      <c r="AE104" s="7"/>
    </row>
    <row r="105" spans="1:31" s="26" customFormat="1" x14ac:dyDescent="0.25">
      <c r="A105" s="26">
        <v>20</v>
      </c>
      <c r="B105" s="26">
        <v>-606</v>
      </c>
      <c r="C105" s="26">
        <v>11215</v>
      </c>
      <c r="D105" s="26">
        <v>13596</v>
      </c>
      <c r="E105" s="26">
        <v>14992</v>
      </c>
      <c r="F105" s="26">
        <v>12642</v>
      </c>
      <c r="G105" s="27"/>
      <c r="H105" s="7"/>
      <c r="I105" s="28">
        <f t="shared" si="14"/>
        <v>-3777</v>
      </c>
      <c r="J105" s="27">
        <f t="shared" si="14"/>
        <v>954</v>
      </c>
      <c r="K105" s="7"/>
      <c r="L105" s="124">
        <f t="shared" si="22"/>
        <v>0.96622615383210397</v>
      </c>
      <c r="M105" s="27">
        <f t="shared" ca="1" si="15"/>
        <v>2.4209813474644018E-5</v>
      </c>
      <c r="N105" s="44"/>
      <c r="O105" s="44"/>
      <c r="P105" s="7"/>
      <c r="Q105" s="28">
        <f t="shared" ca="1" si="16"/>
        <v>-3719.7267569055125</v>
      </c>
      <c r="R105" s="27">
        <f t="shared" ca="1" si="17"/>
        <v>942.04543696568442</v>
      </c>
      <c r="S105" s="7"/>
      <c r="T105" s="28">
        <f t="shared" ca="1" si="18"/>
        <v>0.96249006144725013</v>
      </c>
      <c r="U105" s="27">
        <f t="shared" ca="1" si="19"/>
        <v>0.24402805603170907</v>
      </c>
      <c r="V105" s="7"/>
      <c r="W105" s="28">
        <f t="shared" ca="1" si="20"/>
        <v>0.96130580694650292</v>
      </c>
      <c r="X105" s="27">
        <f t="shared" ca="1" si="24"/>
        <v>248.0296026616013</v>
      </c>
      <c r="Y105" s="7"/>
      <c r="Z105" s="28">
        <f t="shared" si="23"/>
        <v>247.78799999999993</v>
      </c>
      <c r="AA105" s="27">
        <f t="shared" si="21"/>
        <v>4.3247164469317081</v>
      </c>
      <c r="AB105" s="7"/>
      <c r="AC105" s="28">
        <f t="shared" ca="1" si="13"/>
        <v>0.24160266160137667</v>
      </c>
      <c r="AD105" s="27"/>
      <c r="AE105" s="7"/>
    </row>
    <row r="106" spans="1:31" s="26" customFormat="1" x14ac:dyDescent="0.25">
      <c r="A106" s="26">
        <v>21</v>
      </c>
      <c r="B106" s="26">
        <v>-619</v>
      </c>
      <c r="C106" s="26">
        <v>11271</v>
      </c>
      <c r="D106" s="26">
        <v>13773</v>
      </c>
      <c r="E106" s="26">
        <v>14939</v>
      </c>
      <c r="F106" s="26">
        <v>12464</v>
      </c>
      <c r="G106" s="27"/>
      <c r="H106" s="7"/>
      <c r="I106" s="28">
        <f t="shared" si="14"/>
        <v>-3668</v>
      </c>
      <c r="J106" s="27">
        <f t="shared" si="14"/>
        <v>1309</v>
      </c>
      <c r="K106" s="7"/>
      <c r="L106" s="124">
        <f t="shared" si="22"/>
        <v>0.93747702713073411</v>
      </c>
      <c r="M106" s="27">
        <f t="shared" ca="1" si="15"/>
        <v>2.3292717427698304E-5</v>
      </c>
      <c r="N106" s="44"/>
      <c r="O106" s="44"/>
      <c r="P106" s="7"/>
      <c r="Q106" s="28">
        <f t="shared" ca="1" si="16"/>
        <v>-3610.7267569055125</v>
      </c>
      <c r="R106" s="27">
        <f t="shared" ca="1" si="17"/>
        <v>1297.0454369656843</v>
      </c>
      <c r="S106" s="7"/>
      <c r="T106" s="28">
        <f t="shared" ca="1" si="18"/>
        <v>0.93428599605374052</v>
      </c>
      <c r="U106" s="27">
        <f t="shared" ca="1" si="19"/>
        <v>0.33598748441160825</v>
      </c>
      <c r="V106" s="7"/>
      <c r="W106" s="28">
        <f t="shared" ca="1" si="20"/>
        <v>0.93265077419209752</v>
      </c>
      <c r="X106" s="27">
        <f t="shared" ca="1" si="24"/>
        <v>242.46174433901422</v>
      </c>
      <c r="Y106" s="7"/>
      <c r="Z106" s="28">
        <f t="shared" si="23"/>
        <v>242.21699999999993</v>
      </c>
      <c r="AA106" s="27">
        <f t="shared" si="21"/>
        <v>4.2274841543031041</v>
      </c>
      <c r="AB106" s="7"/>
      <c r="AC106" s="28">
        <f t="shared" ca="1" si="13"/>
        <v>0.24474433901428938</v>
      </c>
      <c r="AD106" s="27"/>
      <c r="AE106" s="7"/>
    </row>
    <row r="107" spans="1:31" s="26" customFormat="1" x14ac:dyDescent="0.25">
      <c r="A107" s="26">
        <v>22</v>
      </c>
      <c r="B107" s="26">
        <v>-629</v>
      </c>
      <c r="C107" s="26">
        <v>11339</v>
      </c>
      <c r="D107" s="26">
        <v>13945</v>
      </c>
      <c r="E107" s="26">
        <v>14865</v>
      </c>
      <c r="F107" s="26">
        <v>12287</v>
      </c>
      <c r="G107" s="27"/>
      <c r="H107" s="7"/>
      <c r="I107" s="28">
        <f t="shared" si="14"/>
        <v>-3526</v>
      </c>
      <c r="J107" s="27">
        <f t="shared" si="14"/>
        <v>1658</v>
      </c>
      <c r="K107" s="7"/>
      <c r="L107" s="124">
        <f t="shared" si="22"/>
        <v>0.8991918737865312</v>
      </c>
      <c r="M107" s="27">
        <f t="shared" ca="1" si="15"/>
        <v>1.3893988582828294E-5</v>
      </c>
      <c r="N107" s="44"/>
      <c r="O107" s="44"/>
      <c r="P107" s="7"/>
      <c r="Q107" s="28">
        <f t="shared" ca="1" si="16"/>
        <v>-3468.7267569055125</v>
      </c>
      <c r="R107" s="27">
        <f t="shared" ca="1" si="17"/>
        <v>1646.0454369656843</v>
      </c>
      <c r="S107" s="7"/>
      <c r="T107" s="28">
        <f t="shared" ca="1" si="18"/>
        <v>0.89754308517412262</v>
      </c>
      <c r="U107" s="27">
        <f t="shared" ca="1" si="19"/>
        <v>0.42639266893156552</v>
      </c>
      <c r="V107" s="7"/>
      <c r="W107" s="28">
        <f t="shared" ca="1" si="20"/>
        <v>0.89546440969108665</v>
      </c>
      <c r="X107" s="27">
        <f t="shared" ca="1" si="24"/>
        <v>236.81094614290078</v>
      </c>
      <c r="Y107" s="7"/>
      <c r="Z107" s="28">
        <f t="shared" si="23"/>
        <v>236.55599999999993</v>
      </c>
      <c r="AA107" s="27">
        <f t="shared" si="21"/>
        <v>4.1286810653477053</v>
      </c>
      <c r="AB107" s="7"/>
      <c r="AC107" s="28">
        <f t="shared" ca="1" si="13"/>
        <v>0.25494614290084883</v>
      </c>
      <c r="AD107" s="27"/>
      <c r="AE107" s="7"/>
    </row>
    <row r="108" spans="1:31" s="26" customFormat="1" x14ac:dyDescent="0.25">
      <c r="A108" s="26">
        <v>23</v>
      </c>
      <c r="B108" s="26">
        <v>-635</v>
      </c>
      <c r="C108" s="26">
        <v>11439</v>
      </c>
      <c r="D108" s="26">
        <v>14120</v>
      </c>
      <c r="E108" s="26">
        <v>14782</v>
      </c>
      <c r="F108" s="26">
        <v>12121</v>
      </c>
      <c r="G108" s="27"/>
      <c r="H108" s="7"/>
      <c r="I108" s="28">
        <f t="shared" si="14"/>
        <v>-3343</v>
      </c>
      <c r="J108" s="27">
        <f t="shared" si="14"/>
        <v>1999</v>
      </c>
      <c r="K108" s="7"/>
      <c r="L108" s="124">
        <f t="shared" si="22"/>
        <v>0.85164463690952219</v>
      </c>
      <c r="M108" s="27">
        <f t="shared" ca="1" si="15"/>
        <v>1.5724656611614683E-5</v>
      </c>
      <c r="N108" s="44"/>
      <c r="O108" s="44"/>
      <c r="P108" s="7"/>
      <c r="Q108" s="28">
        <f t="shared" ca="1" si="16"/>
        <v>-3285.7267569055125</v>
      </c>
      <c r="R108" s="27">
        <f t="shared" ca="1" si="17"/>
        <v>1987.0454369656843</v>
      </c>
      <c r="S108" s="7"/>
      <c r="T108" s="28">
        <f t="shared" ca="1" si="18"/>
        <v>0.85019130566024881</v>
      </c>
      <c r="U108" s="27">
        <f t="shared" ca="1" si="19"/>
        <v>0.51472552830493346</v>
      </c>
      <c r="V108" s="7"/>
      <c r="W108" s="28">
        <f t="shared" ca="1" si="20"/>
        <v>0.84767920419522547</v>
      </c>
      <c r="X108" s="27">
        <f t="shared" ca="1" si="24"/>
        <v>231.00645201107181</v>
      </c>
      <c r="Y108" s="7"/>
      <c r="Z108" s="28">
        <f t="shared" si="23"/>
        <v>230.84099999999992</v>
      </c>
      <c r="AA108" s="27">
        <f t="shared" si="21"/>
        <v>4.0289354985962289</v>
      </c>
      <c r="AB108" s="7"/>
      <c r="AC108" s="28">
        <f t="shared" ca="1" si="13"/>
        <v>0.165452011071892</v>
      </c>
      <c r="AD108" s="27"/>
      <c r="AE108" s="7"/>
    </row>
    <row r="109" spans="1:31" s="26" customFormat="1" x14ac:dyDescent="0.25">
      <c r="A109" s="26">
        <v>24</v>
      </c>
      <c r="B109" s="26">
        <v>-630</v>
      </c>
      <c r="C109" s="26">
        <v>11535</v>
      </c>
      <c r="D109" s="26">
        <v>14269</v>
      </c>
      <c r="E109" s="26">
        <v>14664</v>
      </c>
      <c r="F109" s="26">
        <v>11957</v>
      </c>
      <c r="G109" s="27"/>
      <c r="H109" s="7"/>
      <c r="I109" s="28">
        <f t="shared" si="14"/>
        <v>-3129</v>
      </c>
      <c r="J109" s="27">
        <f t="shared" si="14"/>
        <v>2312</v>
      </c>
      <c r="K109" s="7"/>
      <c r="L109" s="124">
        <f t="shared" si="22"/>
        <v>0.79610251636822782</v>
      </c>
      <c r="M109" s="27">
        <f t="shared" ca="1" si="15"/>
        <v>1.7593084706096903E-5</v>
      </c>
      <c r="N109" s="44"/>
      <c r="O109" s="44"/>
      <c r="P109" s="7"/>
      <c r="Q109" s="28">
        <f t="shared" ca="1" si="16"/>
        <v>-3071.7267569055125</v>
      </c>
      <c r="R109" s="27">
        <f t="shared" ca="1" si="17"/>
        <v>2300.0454369656845</v>
      </c>
      <c r="S109" s="7"/>
      <c r="T109" s="28">
        <f t="shared" ca="1" si="18"/>
        <v>0.7948181864473034</v>
      </c>
      <c r="U109" s="27">
        <f t="shared" ca="1" si="19"/>
        <v>0.59580524966523907</v>
      </c>
      <c r="V109" s="7"/>
      <c r="W109" s="28">
        <f t="shared" ca="1" si="20"/>
        <v>0.79190810524077537</v>
      </c>
      <c r="X109" s="27">
        <f t="shared" ca="1" si="24"/>
        <v>225.31671999984587</v>
      </c>
      <c r="Y109" s="7"/>
      <c r="Z109" s="28">
        <f t="shared" si="23"/>
        <v>225.17099999999994</v>
      </c>
      <c r="AA109" s="27">
        <f t="shared" si="21"/>
        <v>3.9299753300081508</v>
      </c>
      <c r="AB109" s="7"/>
      <c r="AC109" s="28">
        <f t="shared" ca="1" si="13"/>
        <v>0.14571999984593731</v>
      </c>
      <c r="AD109" s="27"/>
      <c r="AE109" s="7"/>
    </row>
    <row r="110" spans="1:31" s="26" customFormat="1" x14ac:dyDescent="0.25">
      <c r="A110" s="26">
        <v>25</v>
      </c>
      <c r="B110" s="26">
        <v>-635</v>
      </c>
      <c r="C110" s="26">
        <v>11659</v>
      </c>
      <c r="D110" s="26">
        <v>14424</v>
      </c>
      <c r="E110" s="26">
        <v>14547</v>
      </c>
      <c r="F110" s="26">
        <v>11812</v>
      </c>
      <c r="G110" s="27"/>
      <c r="H110" s="7"/>
      <c r="I110" s="28">
        <f t="shared" si="14"/>
        <v>-2888</v>
      </c>
      <c r="J110" s="27">
        <f t="shared" si="14"/>
        <v>2612</v>
      </c>
      <c r="K110" s="7"/>
      <c r="L110" s="124">
        <f t="shared" si="22"/>
        <v>0.73223689086681187</v>
      </c>
      <c r="M110" s="27">
        <f t="shared" ca="1" si="15"/>
        <v>9.4236394318787241E-6</v>
      </c>
      <c r="N110" s="44"/>
      <c r="O110" s="44"/>
      <c r="P110" s="7"/>
      <c r="Q110" s="28">
        <f t="shared" ca="1" si="16"/>
        <v>-2830.7267569055125</v>
      </c>
      <c r="R110" s="27">
        <f t="shared" ca="1" si="17"/>
        <v>2600.0454369656845</v>
      </c>
      <c r="S110" s="7"/>
      <c r="T110" s="28">
        <f t="shared" ca="1" si="18"/>
        <v>0.73245873910936032</v>
      </c>
      <c r="U110" s="27">
        <f t="shared" ca="1" si="19"/>
        <v>0.67351744266233693</v>
      </c>
      <c r="V110" s="7"/>
      <c r="W110" s="28">
        <f t="shared" ca="1" si="20"/>
        <v>0.72916709617793141</v>
      </c>
      <c r="X110" s="27">
        <f t="shared" ca="1" si="24"/>
        <v>219.54524531223501</v>
      </c>
      <c r="Y110" s="7"/>
      <c r="Z110" s="28">
        <f t="shared" si="23"/>
        <v>219.45599999999993</v>
      </c>
      <c r="AA110" s="27">
        <f t="shared" si="21"/>
        <v>3.8302297632566744</v>
      </c>
      <c r="AB110" s="7"/>
      <c r="AC110" s="28">
        <f t="shared" ca="1" si="13"/>
        <v>8.92453122350787E-2</v>
      </c>
      <c r="AD110" s="27"/>
      <c r="AE110" s="7"/>
    </row>
    <row r="111" spans="1:31" s="26" customFormat="1" x14ac:dyDescent="0.25">
      <c r="A111" s="26">
        <v>26</v>
      </c>
      <c r="B111" s="26">
        <v>-618</v>
      </c>
      <c r="C111" s="26">
        <v>11791</v>
      </c>
      <c r="D111" s="26">
        <v>14555</v>
      </c>
      <c r="E111" s="26">
        <v>14418</v>
      </c>
      <c r="F111" s="26">
        <v>11678</v>
      </c>
      <c r="G111" s="27"/>
      <c r="H111" s="7"/>
      <c r="I111" s="28">
        <f t="shared" si="14"/>
        <v>-2627</v>
      </c>
      <c r="J111" s="27">
        <f t="shared" si="14"/>
        <v>2877</v>
      </c>
      <c r="K111" s="7"/>
      <c r="L111" s="124">
        <f t="shared" si="22"/>
        <v>0.6630845521504849</v>
      </c>
      <c r="M111" s="27">
        <f t="shared" ca="1" si="15"/>
        <v>3.2010822508468948E-6</v>
      </c>
      <c r="N111" s="44"/>
      <c r="O111" s="44"/>
      <c r="P111" s="7"/>
      <c r="Q111" s="28">
        <f t="shared" ca="1" si="16"/>
        <v>-2569.7267569055125</v>
      </c>
      <c r="R111" s="27">
        <f t="shared" ca="1" si="17"/>
        <v>2865.0454369656845</v>
      </c>
      <c r="S111" s="7"/>
      <c r="T111" s="28">
        <f t="shared" ca="1" si="18"/>
        <v>0.66492423390104849</v>
      </c>
      <c r="U111" s="27">
        <f t="shared" ca="1" si="19"/>
        <v>0.74216321314310685</v>
      </c>
      <c r="V111" s="7"/>
      <c r="W111" s="28">
        <f t="shared" ca="1" si="20"/>
        <v>0.66129539529574943</v>
      </c>
      <c r="X111" s="27">
        <f t="shared" ca="1" si="24"/>
        <v>213.97554441200271</v>
      </c>
      <c r="Y111" s="7"/>
      <c r="Z111" s="28">
        <f t="shared" si="23"/>
        <v>213.89399999999992</v>
      </c>
      <c r="AA111" s="27">
        <f t="shared" si="21"/>
        <v>3.7331545502607502</v>
      </c>
      <c r="AB111" s="7"/>
      <c r="AC111" s="28">
        <f t="shared" ca="1" si="13"/>
        <v>8.1544412002784838E-2</v>
      </c>
      <c r="AD111" s="27"/>
      <c r="AE111" s="7"/>
    </row>
    <row r="112" spans="1:31" s="26" customFormat="1" x14ac:dyDescent="0.25">
      <c r="A112" s="26">
        <v>27</v>
      </c>
      <c r="B112" s="26">
        <v>-632</v>
      </c>
      <c r="C112" s="26">
        <v>11939</v>
      </c>
      <c r="D112" s="26">
        <v>14676</v>
      </c>
      <c r="E112" s="26">
        <v>14265</v>
      </c>
      <c r="F112" s="26">
        <v>11556</v>
      </c>
      <c r="G112" s="27"/>
      <c r="H112" s="7"/>
      <c r="I112" s="28">
        <f t="shared" si="14"/>
        <v>-2326</v>
      </c>
      <c r="J112" s="27">
        <f t="shared" si="14"/>
        <v>3120</v>
      </c>
      <c r="K112" s="7"/>
      <c r="L112" s="124">
        <f t="shared" si="22"/>
        <v>0.58591254230984646</v>
      </c>
      <c r="M112" s="27">
        <f t="shared" ca="1" si="15"/>
        <v>7.902629636857924E-6</v>
      </c>
      <c r="N112" s="44"/>
      <c r="O112" s="44"/>
      <c r="P112" s="7"/>
      <c r="Q112" s="28">
        <f t="shared" ca="1" si="16"/>
        <v>-2268.7267569055125</v>
      </c>
      <c r="R112" s="27">
        <f t="shared" ca="1" si="17"/>
        <v>3108.0454369656845</v>
      </c>
      <c r="S112" s="7"/>
      <c r="T112" s="28">
        <f t="shared" ca="1" si="18"/>
        <v>0.58703961295199913</v>
      </c>
      <c r="U112" s="27">
        <f t="shared" ca="1" si="19"/>
        <v>0.80511008947075613</v>
      </c>
      <c r="V112" s="7"/>
      <c r="W112" s="28">
        <f t="shared" ca="1" si="20"/>
        <v>0.58310138069285289</v>
      </c>
      <c r="X112" s="27">
        <f t="shared" ca="1" si="24"/>
        <v>208.18725628745938</v>
      </c>
      <c r="Y112" s="7"/>
      <c r="Z112" s="28">
        <f t="shared" si="23"/>
        <v>208.20599999999993</v>
      </c>
      <c r="AA112" s="27">
        <f t="shared" si="21"/>
        <v>3.6338802224073126</v>
      </c>
      <c r="AB112" s="7"/>
      <c r="AC112" s="28">
        <f t="shared" ca="1" si="13"/>
        <v>-1.874371254055518E-2</v>
      </c>
      <c r="AD112" s="27"/>
      <c r="AE112" s="7"/>
    </row>
    <row r="113" spans="1:31" s="26" customFormat="1" x14ac:dyDescent="0.25">
      <c r="A113" s="26">
        <v>28</v>
      </c>
      <c r="B113" s="26">
        <v>-605</v>
      </c>
      <c r="C113" s="26">
        <v>12101</v>
      </c>
      <c r="D113" s="26">
        <v>14780</v>
      </c>
      <c r="E113" s="26">
        <v>14119</v>
      </c>
      <c r="F113" s="26">
        <v>11461</v>
      </c>
      <c r="G113" s="27"/>
      <c r="H113" s="7"/>
      <c r="I113" s="28">
        <f t="shared" si="14"/>
        <v>-2018</v>
      </c>
      <c r="J113" s="27">
        <f t="shared" si="14"/>
        <v>3319</v>
      </c>
      <c r="K113" s="7"/>
      <c r="L113" s="124">
        <f t="shared" si="22"/>
        <v>0.50662069384198904</v>
      </c>
      <c r="M113" s="27">
        <f t="shared" ca="1" si="15"/>
        <v>1.203234573715216E-5</v>
      </c>
      <c r="N113" s="44"/>
      <c r="O113" s="44"/>
      <c r="P113" s="7"/>
      <c r="Q113" s="28">
        <f t="shared" ca="1" si="16"/>
        <v>-1960.7267569055123</v>
      </c>
      <c r="R113" s="27">
        <f t="shared" ca="1" si="17"/>
        <v>3307.0454369656845</v>
      </c>
      <c r="S113" s="7"/>
      <c r="T113" s="28">
        <f t="shared" ca="1" si="18"/>
        <v>0.50734372174832076</v>
      </c>
      <c r="U113" s="27">
        <f t="shared" ca="1" si="19"/>
        <v>0.85665917749216447</v>
      </c>
      <c r="V113" s="7"/>
      <c r="W113" s="28">
        <f t="shared" ca="1" si="20"/>
        <v>0.50315192666370334</v>
      </c>
      <c r="X113" s="27">
        <f t="shared" ca="1" si="24"/>
        <v>202.70080858067479</v>
      </c>
      <c r="Y113" s="7"/>
      <c r="Z113" s="28">
        <f t="shared" si="23"/>
        <v>202.76099999999994</v>
      </c>
      <c r="AA113" s="27">
        <f t="shared" si="21"/>
        <v>3.5388470446362215</v>
      </c>
      <c r="AB113" s="7"/>
      <c r="AC113" s="28">
        <f t="shared" ca="1" si="13"/>
        <v>-6.0191419325150264E-2</v>
      </c>
      <c r="AD113" s="27"/>
      <c r="AE113" s="7"/>
    </row>
    <row r="114" spans="1:31" s="26" customFormat="1" x14ac:dyDescent="0.25">
      <c r="A114" s="26">
        <v>29</v>
      </c>
      <c r="B114" s="26">
        <v>-603</v>
      </c>
      <c r="C114" s="26">
        <v>12256</v>
      </c>
      <c r="D114" s="26">
        <v>14861</v>
      </c>
      <c r="E114" s="26">
        <v>13953</v>
      </c>
      <c r="F114" s="26">
        <v>11367</v>
      </c>
      <c r="G114" s="27"/>
      <c r="H114" s="7"/>
      <c r="I114" s="28">
        <f t="shared" si="14"/>
        <v>-1697</v>
      </c>
      <c r="J114" s="27">
        <f t="shared" si="14"/>
        <v>3494</v>
      </c>
      <c r="K114" s="7"/>
      <c r="L114" s="124">
        <f t="shared" si="22"/>
        <v>0.42304013251043437</v>
      </c>
      <c r="M114" s="27">
        <f t="shared" ca="1" si="15"/>
        <v>1.0055385836350945E-5</v>
      </c>
      <c r="N114" s="44"/>
      <c r="O114" s="44"/>
      <c r="P114" s="7"/>
      <c r="Q114" s="28">
        <f t="shared" ca="1" si="16"/>
        <v>-1639.7267569055123</v>
      </c>
      <c r="R114" s="27">
        <f t="shared" ca="1" si="17"/>
        <v>3482.0454369656845</v>
      </c>
      <c r="S114" s="7"/>
      <c r="T114" s="28">
        <f t="shared" ca="1" si="18"/>
        <v>0.42428404292890276</v>
      </c>
      <c r="U114" s="27">
        <f t="shared" ca="1" si="19"/>
        <v>0.90199129007380485</v>
      </c>
      <c r="V114" s="7"/>
      <c r="W114" s="28">
        <f t="shared" ca="1" si="20"/>
        <v>0.41986910967287061</v>
      </c>
      <c r="X114" s="27">
        <f t="shared" ca="1" si="24"/>
        <v>197.23487138269377</v>
      </c>
      <c r="Y114" s="7"/>
      <c r="Z114" s="28">
        <f t="shared" si="23"/>
        <v>197.33399999999995</v>
      </c>
      <c r="AA114" s="27">
        <f t="shared" si="21"/>
        <v>3.4441280261304894</v>
      </c>
      <c r="AB114" s="7"/>
      <c r="AC114" s="28">
        <f t="shared" ca="1" si="13"/>
        <v>-9.9128617306178057E-2</v>
      </c>
      <c r="AD114" s="27"/>
      <c r="AE114" s="7"/>
    </row>
    <row r="115" spans="1:31" s="26" customFormat="1" x14ac:dyDescent="0.25">
      <c r="A115" s="26">
        <v>30</v>
      </c>
      <c r="B115" s="26">
        <v>-632</v>
      </c>
      <c r="C115" s="26">
        <v>12429</v>
      </c>
      <c r="D115" s="26">
        <v>14936</v>
      </c>
      <c r="E115" s="26">
        <v>13775</v>
      </c>
      <c r="F115" s="26">
        <v>11296</v>
      </c>
      <c r="G115" s="27"/>
      <c r="H115" s="7"/>
      <c r="I115" s="28">
        <f t="shared" si="14"/>
        <v>-1346</v>
      </c>
      <c r="J115" s="27">
        <f t="shared" si="14"/>
        <v>3640</v>
      </c>
      <c r="K115" s="7"/>
      <c r="L115" s="124">
        <f t="shared" si="22"/>
        <v>0.33138224716173603</v>
      </c>
      <c r="M115" s="27">
        <f t="shared" ca="1" si="15"/>
        <v>6.3595890310339726E-6</v>
      </c>
      <c r="N115" s="44"/>
      <c r="O115" s="44"/>
      <c r="P115" s="7"/>
      <c r="Q115" s="28">
        <f t="shared" ca="1" si="16"/>
        <v>-1288.7267569055123</v>
      </c>
      <c r="R115" s="27">
        <f t="shared" ca="1" si="17"/>
        <v>3628.0454369656845</v>
      </c>
      <c r="S115" s="7"/>
      <c r="T115" s="28">
        <f t="shared" ca="1" si="18"/>
        <v>0.33346177730393162</v>
      </c>
      <c r="U115" s="27">
        <f t="shared" ca="1" si="19"/>
        <v>0.93981122399905925</v>
      </c>
      <c r="V115" s="7"/>
      <c r="W115" s="28">
        <f t="shared" ca="1" si="20"/>
        <v>0.32886042460036619</v>
      </c>
      <c r="X115" s="27">
        <f t="shared" ca="1" si="24"/>
        <v>191.55935655264898</v>
      </c>
      <c r="Y115" s="7"/>
      <c r="Z115" s="28">
        <f t="shared" si="23"/>
        <v>191.64599999999996</v>
      </c>
      <c r="AA115" s="27">
        <f t="shared" si="21"/>
        <v>3.3448536982770518</v>
      </c>
      <c r="AB115" s="7"/>
      <c r="AC115" s="28">
        <f t="shared" ca="1" si="13"/>
        <v>-8.6643447350979841E-2</v>
      </c>
      <c r="AD115" s="27"/>
      <c r="AE115" s="7"/>
    </row>
    <row r="116" spans="1:31" s="26" customFormat="1" x14ac:dyDescent="0.25">
      <c r="A116" s="26">
        <v>31</v>
      </c>
      <c r="B116" s="26">
        <v>-641</v>
      </c>
      <c r="C116" s="26">
        <v>12622</v>
      </c>
      <c r="D116" s="26">
        <v>14992</v>
      </c>
      <c r="E116" s="26">
        <v>13591</v>
      </c>
      <c r="F116" s="26">
        <v>11237</v>
      </c>
      <c r="G116" s="27"/>
      <c r="H116" s="7"/>
      <c r="I116" s="28">
        <f t="shared" si="14"/>
        <v>-969</v>
      </c>
      <c r="J116" s="27">
        <f t="shared" si="14"/>
        <v>3755</v>
      </c>
      <c r="K116" s="7"/>
      <c r="L116" s="124">
        <f t="shared" si="22"/>
        <v>0.23509000583779965</v>
      </c>
      <c r="M116" s="27">
        <f t="shared" ca="1" si="15"/>
        <v>1.541796482331641E-5</v>
      </c>
      <c r="N116" s="44"/>
      <c r="O116" s="44"/>
      <c r="P116" s="7"/>
      <c r="Q116" s="28">
        <f t="shared" ca="1" si="16"/>
        <v>-911.72675690551227</v>
      </c>
      <c r="R116" s="27">
        <f t="shared" ca="1" si="17"/>
        <v>3743.0454369656845</v>
      </c>
      <c r="S116" s="7"/>
      <c r="T116" s="28">
        <f t="shared" ca="1" si="18"/>
        <v>0.23591193644748118</v>
      </c>
      <c r="U116" s="27">
        <f t="shared" ca="1" si="19"/>
        <v>0.96960089798128013</v>
      </c>
      <c r="V116" s="7"/>
      <c r="W116" s="28">
        <f t="shared" ca="1" si="20"/>
        <v>0.23116343420044011</v>
      </c>
      <c r="X116" s="27">
        <f t="shared" ca="1" si="24"/>
        <v>185.68291555610142</v>
      </c>
      <c r="Y116" s="7"/>
      <c r="Z116" s="28">
        <f t="shared" si="23"/>
        <v>185.87699999999995</v>
      </c>
      <c r="AA116" s="27">
        <f t="shared" si="21"/>
        <v>3.2441656537294987</v>
      </c>
      <c r="AB116" s="7"/>
      <c r="AC116" s="28">
        <f t="shared" ca="1" si="13"/>
        <v>-0.1940844438985323</v>
      </c>
      <c r="AD116" s="27"/>
      <c r="AE116" s="7"/>
    </row>
    <row r="117" spans="1:31" s="26" customFormat="1" x14ac:dyDescent="0.25">
      <c r="A117" s="26">
        <v>32</v>
      </c>
      <c r="B117" s="26">
        <v>-628</v>
      </c>
      <c r="C117" s="26">
        <v>12805</v>
      </c>
      <c r="D117" s="26">
        <v>15031</v>
      </c>
      <c r="E117" s="26">
        <v>13406</v>
      </c>
      <c r="F117" s="26">
        <v>11203</v>
      </c>
      <c r="G117" s="27"/>
      <c r="H117" s="7"/>
      <c r="I117" s="28">
        <f t="shared" si="14"/>
        <v>-601</v>
      </c>
      <c r="J117" s="27">
        <f t="shared" si="14"/>
        <v>3828</v>
      </c>
      <c r="K117" s="7"/>
      <c r="L117" s="124">
        <f t="shared" si="22"/>
        <v>0.13843460145007061</v>
      </c>
      <c r="M117" s="27">
        <f t="shared" ca="1" si="15"/>
        <v>6.6876019811493696E-6</v>
      </c>
      <c r="N117" s="44"/>
      <c r="O117" s="44"/>
      <c r="P117" s="7"/>
      <c r="Q117" s="28">
        <f t="shared" ca="1" si="16"/>
        <v>-543.72675690551227</v>
      </c>
      <c r="R117" s="27">
        <f t="shared" ca="1" si="17"/>
        <v>3816.0454369656845</v>
      </c>
      <c r="S117" s="7"/>
      <c r="T117" s="28">
        <f t="shared" ca="1" si="18"/>
        <v>0.14069087163269667</v>
      </c>
      <c r="U117" s="27">
        <f t="shared" ca="1" si="19"/>
        <v>0.98851086494390727</v>
      </c>
      <c r="V117" s="7"/>
      <c r="W117" s="28">
        <f t="shared" ca="1" si="20"/>
        <v>0.13584856162416897</v>
      </c>
      <c r="X117" s="27">
        <f t="shared" ca="1" si="24"/>
        <v>180.09830130372575</v>
      </c>
      <c r="Y117" s="7"/>
      <c r="Z117" s="28">
        <f t="shared" si="23"/>
        <v>180.22499999999997</v>
      </c>
      <c r="AA117" s="27">
        <f t="shared" si="21"/>
        <v>3.1455196444067801</v>
      </c>
      <c r="AB117" s="7"/>
      <c r="AC117" s="28">
        <f t="shared" ca="1" si="13"/>
        <v>-0.12669869627421804</v>
      </c>
      <c r="AD117" s="27"/>
      <c r="AE117" s="7"/>
    </row>
    <row r="118" spans="1:31" s="26" customFormat="1" x14ac:dyDescent="0.25">
      <c r="A118" s="26">
        <v>33</v>
      </c>
      <c r="B118" s="26">
        <v>-633</v>
      </c>
      <c r="C118" s="26">
        <v>12988</v>
      </c>
      <c r="D118" s="26">
        <v>15044</v>
      </c>
      <c r="E118" s="26">
        <v>13215</v>
      </c>
      <c r="F118" s="26">
        <v>11182</v>
      </c>
      <c r="G118" s="27"/>
      <c r="H118" s="7"/>
      <c r="I118" s="28">
        <f t="shared" si="14"/>
        <v>-227</v>
      </c>
      <c r="J118" s="27">
        <f t="shared" si="14"/>
        <v>3862</v>
      </c>
      <c r="K118" s="7"/>
      <c r="L118" s="124">
        <f t="shared" si="22"/>
        <v>3.9650146329912164E-2</v>
      </c>
      <c r="M118" s="27">
        <f t="shared" ca="1" si="15"/>
        <v>3.837648761527905E-7</v>
      </c>
      <c r="N118" s="44"/>
      <c r="O118" s="44"/>
      <c r="P118" s="7"/>
      <c r="Q118" s="28">
        <f t="shared" ca="1" si="16"/>
        <v>-169.72675690551233</v>
      </c>
      <c r="R118" s="27">
        <f t="shared" ca="1" si="17"/>
        <v>3850.0454369656845</v>
      </c>
      <c r="S118" s="7"/>
      <c r="T118" s="28">
        <f t="shared" ca="1" si="18"/>
        <v>4.3917289456801539E-2</v>
      </c>
      <c r="U118" s="27">
        <f t="shared" ca="1" si="19"/>
        <v>0.99731824681691172</v>
      </c>
      <c r="V118" s="7"/>
      <c r="W118" s="28">
        <f t="shared" ca="1" si="20"/>
        <v>3.9030658738306981E-2</v>
      </c>
      <c r="X118" s="27">
        <f t="shared" ca="1" si="24"/>
        <v>174.51446417683394</v>
      </c>
      <c r="Y118" s="7"/>
      <c r="Z118" s="28">
        <f t="shared" si="23"/>
        <v>174.52799999999996</v>
      </c>
      <c r="AA118" s="27">
        <f t="shared" si="21"/>
        <v>3.0460882369206628</v>
      </c>
      <c r="AB118" s="7"/>
      <c r="AC118" s="28">
        <f t="shared" ca="1" si="13"/>
        <v>-1.353582316602342E-2</v>
      </c>
      <c r="AD118" s="27"/>
      <c r="AE118" s="7"/>
    </row>
    <row r="119" spans="1:31" s="26" customFormat="1" x14ac:dyDescent="0.25">
      <c r="A119" s="26">
        <v>34</v>
      </c>
      <c r="B119" s="26">
        <v>-628</v>
      </c>
      <c r="C119" s="26">
        <v>13185</v>
      </c>
      <c r="D119" s="26">
        <v>15044</v>
      </c>
      <c r="E119" s="26">
        <v>13027</v>
      </c>
      <c r="F119" s="26">
        <v>11184</v>
      </c>
      <c r="G119" s="27"/>
      <c r="H119" s="7"/>
      <c r="I119" s="28">
        <f t="shared" si="14"/>
        <v>158</v>
      </c>
      <c r="J119" s="27">
        <f t="shared" si="14"/>
        <v>3860</v>
      </c>
      <c r="K119" s="7"/>
      <c r="L119" s="124">
        <f t="shared" si="22"/>
        <v>-5.8743331141973762E-2</v>
      </c>
      <c r="M119" s="27">
        <f t="shared" ca="1" si="15"/>
        <v>3.4022962565333042E-6</v>
      </c>
      <c r="N119" s="44"/>
      <c r="O119" s="44"/>
      <c r="P119" s="7"/>
      <c r="Q119" s="28">
        <f t="shared" ca="1" si="16"/>
        <v>215.27324309448767</v>
      </c>
      <c r="R119" s="27">
        <f t="shared" ca="1" si="17"/>
        <v>3848.0454369656845</v>
      </c>
      <c r="S119" s="7"/>
      <c r="T119" s="28">
        <f t="shared" ca="1" si="18"/>
        <v>-5.5702574547796396E-2</v>
      </c>
      <c r="U119" s="27">
        <f t="shared" ca="1" si="19"/>
        <v>0.9968001655302644</v>
      </c>
      <c r="V119" s="7"/>
      <c r="W119" s="28">
        <f t="shared" ca="1" si="20"/>
        <v>-6.0587862588312724E-2</v>
      </c>
      <c r="X119" s="27">
        <f t="shared" ca="1" si="24"/>
        <v>168.79500939646118</v>
      </c>
      <c r="Y119" s="7"/>
      <c r="Z119" s="28">
        <f t="shared" si="23"/>
        <v>168.87599999999998</v>
      </c>
      <c r="AA119" s="27">
        <f t="shared" si="21"/>
        <v>2.9474422275979433</v>
      </c>
      <c r="AB119" s="7"/>
      <c r="AC119" s="28">
        <f t="shared" ca="1" si="13"/>
        <v>-8.0990603538793948E-2</v>
      </c>
      <c r="AD119" s="27"/>
      <c r="AE119" s="7"/>
    </row>
    <row r="120" spans="1:31" s="26" customFormat="1" x14ac:dyDescent="0.25">
      <c r="A120" s="26">
        <v>35</v>
      </c>
      <c r="B120" s="26">
        <v>-613</v>
      </c>
      <c r="C120" s="26">
        <v>13359</v>
      </c>
      <c r="D120" s="26">
        <v>15021</v>
      </c>
      <c r="E120" s="26">
        <v>12841</v>
      </c>
      <c r="F120" s="26">
        <v>11199</v>
      </c>
      <c r="G120" s="27"/>
      <c r="H120" s="7"/>
      <c r="I120" s="28">
        <f t="shared" si="14"/>
        <v>518</v>
      </c>
      <c r="J120" s="27">
        <f t="shared" si="14"/>
        <v>3822</v>
      </c>
      <c r="K120" s="7"/>
      <c r="L120" s="124">
        <f t="shared" si="22"/>
        <v>-0.15424261671815451</v>
      </c>
      <c r="M120" s="27">
        <f t="shared" ca="1" si="15"/>
        <v>3.0341409645752995E-7</v>
      </c>
      <c r="N120" s="44"/>
      <c r="O120" s="44"/>
      <c r="P120" s="7"/>
      <c r="Q120" s="28">
        <f t="shared" ca="1" si="16"/>
        <v>575.27324309448773</v>
      </c>
      <c r="R120" s="27">
        <f t="shared" ca="1" si="17"/>
        <v>3810.0454369656845</v>
      </c>
      <c r="S120" s="7"/>
      <c r="T120" s="28">
        <f t="shared" ca="1" si="18"/>
        <v>-0.14885361621443344</v>
      </c>
      <c r="U120" s="27">
        <f t="shared" ca="1" si="19"/>
        <v>0.98695662108396531</v>
      </c>
      <c r="V120" s="7"/>
      <c r="W120" s="28">
        <f t="shared" ca="1" si="20"/>
        <v>-0.15369178634820607</v>
      </c>
      <c r="X120" s="27">
        <f t="shared" ca="1" si="24"/>
        <v>163.42212442463983</v>
      </c>
      <c r="Y120" s="7"/>
      <c r="Z120" s="28">
        <f t="shared" si="23"/>
        <v>163.35899999999998</v>
      </c>
      <c r="AA120" s="27">
        <f t="shared" si="21"/>
        <v>2.8511524127654164</v>
      </c>
      <c r="AB120" s="7"/>
      <c r="AC120" s="28">
        <f t="shared" ca="1" si="13"/>
        <v>6.312442463985235E-2</v>
      </c>
      <c r="AD120" s="27"/>
      <c r="AE120" s="7"/>
    </row>
    <row r="121" spans="1:31" s="26" customFormat="1" x14ac:dyDescent="0.25">
      <c r="A121" s="26">
        <v>36</v>
      </c>
      <c r="B121" s="26">
        <v>-610</v>
      </c>
      <c r="C121" s="26">
        <v>13550</v>
      </c>
      <c r="D121" s="26">
        <v>14990</v>
      </c>
      <c r="E121" s="26">
        <v>12665</v>
      </c>
      <c r="F121" s="26">
        <v>11245</v>
      </c>
      <c r="G121" s="27"/>
      <c r="H121" s="7"/>
      <c r="I121" s="28">
        <f t="shared" si="14"/>
        <v>885</v>
      </c>
      <c r="J121" s="27">
        <f t="shared" si="14"/>
        <v>3745</v>
      </c>
      <c r="K121" s="7"/>
      <c r="L121" s="124">
        <f t="shared" si="22"/>
        <v>-0.24785676098459497</v>
      </c>
      <c r="M121" s="27">
        <f t="shared" ca="1" si="15"/>
        <v>4.9103014748655513E-7</v>
      </c>
      <c r="N121" s="44"/>
      <c r="O121" s="44"/>
      <c r="P121" s="7"/>
      <c r="Q121" s="28">
        <f t="shared" ca="1" si="16"/>
        <v>942.27324309448773</v>
      </c>
      <c r="R121" s="27">
        <f t="shared" ca="1" si="17"/>
        <v>3733.0454369656845</v>
      </c>
      <c r="S121" s="7"/>
      <c r="T121" s="28">
        <f t="shared" ca="1" si="18"/>
        <v>-0.24381592813569952</v>
      </c>
      <c r="U121" s="27">
        <f t="shared" ca="1" si="19"/>
        <v>0.96701049154804353</v>
      </c>
      <c r="V121" s="7"/>
      <c r="W121" s="28">
        <f t="shared" ca="1" si="20"/>
        <v>-0.24855749641789812</v>
      </c>
      <c r="X121" s="27">
        <f t="shared" ca="1" si="24"/>
        <v>157.85821743211386</v>
      </c>
      <c r="Y121" s="7"/>
      <c r="Z121" s="28">
        <f t="shared" si="23"/>
        <v>157.86899999999997</v>
      </c>
      <c r="AA121" s="27">
        <f t="shared" si="21"/>
        <v>2.7553338368309275</v>
      </c>
      <c r="AB121" s="7"/>
      <c r="AC121" s="28">
        <f t="shared" ca="1" si="13"/>
        <v>-1.0782567886110428E-2</v>
      </c>
      <c r="AD121" s="27"/>
      <c r="AE121" s="7"/>
    </row>
    <row r="122" spans="1:31" s="26" customFormat="1" x14ac:dyDescent="0.25">
      <c r="A122" s="26">
        <v>37</v>
      </c>
      <c r="B122" s="26">
        <v>-621</v>
      </c>
      <c r="C122" s="26">
        <v>13725</v>
      </c>
      <c r="D122" s="26">
        <v>14927</v>
      </c>
      <c r="E122" s="26">
        <v>12477</v>
      </c>
      <c r="F122" s="26">
        <v>11297</v>
      </c>
      <c r="G122" s="27"/>
      <c r="H122" s="7"/>
      <c r="I122" s="28">
        <f t="shared" si="14"/>
        <v>1248</v>
      </c>
      <c r="J122" s="27">
        <f t="shared" si="14"/>
        <v>3630</v>
      </c>
      <c r="K122" s="7"/>
      <c r="L122" s="124">
        <f t="shared" si="22"/>
        <v>-0.34081717295722591</v>
      </c>
      <c r="M122" s="27">
        <f t="shared" ca="1" si="15"/>
        <v>2.3188382630586987E-6</v>
      </c>
      <c r="N122" s="44"/>
      <c r="O122" s="44"/>
      <c r="P122" s="7"/>
      <c r="Q122" s="28">
        <f t="shared" ca="1" si="16"/>
        <v>1305.2732430944877</v>
      </c>
      <c r="R122" s="27">
        <f t="shared" ca="1" si="17"/>
        <v>3618.0454369656845</v>
      </c>
      <c r="S122" s="7"/>
      <c r="T122" s="28">
        <f t="shared" ca="1" si="18"/>
        <v>-0.3377432284828919</v>
      </c>
      <c r="U122" s="27">
        <f t="shared" ca="1" si="19"/>
        <v>0.93722081756582265</v>
      </c>
      <c r="V122" s="7"/>
      <c r="W122" s="28">
        <f t="shared" ca="1" si="20"/>
        <v>-0.34233994617181129</v>
      </c>
      <c r="X122" s="27">
        <f t="shared" ca="1" si="24"/>
        <v>152.20750040923429</v>
      </c>
      <c r="Y122" s="7"/>
      <c r="Z122" s="28">
        <f t="shared" si="23"/>
        <v>152.27999999999997</v>
      </c>
      <c r="AA122" s="27">
        <f t="shared" si="21"/>
        <v>2.6577873849369644</v>
      </c>
      <c r="AB122" s="7"/>
      <c r="AC122" s="28">
        <f t="shared" ca="1" si="13"/>
        <v>-7.2499590765687572E-2</v>
      </c>
      <c r="AD122" s="27"/>
      <c r="AE122" s="7"/>
    </row>
    <row r="123" spans="1:31" s="26" customFormat="1" x14ac:dyDescent="0.25">
      <c r="A123" s="26">
        <v>38</v>
      </c>
      <c r="B123" s="26">
        <v>-616</v>
      </c>
      <c r="C123" s="26">
        <v>13900</v>
      </c>
      <c r="D123" s="26">
        <v>14862</v>
      </c>
      <c r="E123" s="26">
        <v>12307</v>
      </c>
      <c r="F123" s="26">
        <v>11370</v>
      </c>
      <c r="G123" s="27"/>
      <c r="H123" s="7"/>
      <c r="I123" s="28">
        <f t="shared" si="14"/>
        <v>1593</v>
      </c>
      <c r="J123" s="27">
        <f t="shared" si="14"/>
        <v>3492</v>
      </c>
      <c r="K123" s="7"/>
      <c r="L123" s="124">
        <f t="shared" si="22"/>
        <v>-0.42982894292547064</v>
      </c>
      <c r="M123" s="27">
        <f t="shared" ca="1" si="15"/>
        <v>2.5813220766633608E-6</v>
      </c>
      <c r="N123" s="44"/>
      <c r="O123" s="44"/>
      <c r="P123" s="7"/>
      <c r="Q123" s="28">
        <f t="shared" ca="1" si="16"/>
        <v>1650.2732430944877</v>
      </c>
      <c r="R123" s="27">
        <f t="shared" ca="1" si="17"/>
        <v>3480.0454369656845</v>
      </c>
      <c r="S123" s="7"/>
      <c r="T123" s="28">
        <f t="shared" ca="1" si="18"/>
        <v>-0.42701297674675237</v>
      </c>
      <c r="U123" s="27">
        <f t="shared" ca="1" si="19"/>
        <v>0.90147320878715753</v>
      </c>
      <c r="V123" s="7"/>
      <c r="W123" s="28">
        <f t="shared" ca="1" si="20"/>
        <v>-0.43143559225767208</v>
      </c>
      <c r="X123" s="27">
        <f t="shared" ca="1" si="24"/>
        <v>146.69801636984903</v>
      </c>
      <c r="Y123" s="7"/>
      <c r="Z123" s="28">
        <f t="shared" si="23"/>
        <v>146.73599999999996</v>
      </c>
      <c r="AA123" s="27">
        <f t="shared" si="21"/>
        <v>2.5610263312063988</v>
      </c>
      <c r="AB123" s="7"/>
      <c r="AC123" s="28">
        <f t="shared" ca="1" si="13"/>
        <v>-3.7983630150932868E-2</v>
      </c>
      <c r="AD123" s="27"/>
      <c r="AE123" s="7"/>
    </row>
    <row r="124" spans="1:31" s="26" customFormat="1" x14ac:dyDescent="0.25">
      <c r="A124" s="26">
        <v>39</v>
      </c>
      <c r="B124" s="26">
        <v>-631</v>
      </c>
      <c r="C124" s="26">
        <v>14075</v>
      </c>
      <c r="D124" s="26">
        <v>14769</v>
      </c>
      <c r="E124" s="26">
        <v>12145</v>
      </c>
      <c r="F124" s="26">
        <v>11464</v>
      </c>
      <c r="G124" s="27"/>
      <c r="H124" s="7"/>
      <c r="I124" s="28">
        <f t="shared" si="14"/>
        <v>1930</v>
      </c>
      <c r="J124" s="27">
        <f t="shared" si="14"/>
        <v>3305</v>
      </c>
      <c r="K124" s="7"/>
      <c r="L124" s="124">
        <f t="shared" si="22"/>
        <v>-0.51683083448884637</v>
      </c>
      <c r="M124" s="27">
        <f t="shared" ca="1" si="15"/>
        <v>2.4591144769072751E-6</v>
      </c>
      <c r="N124" s="44"/>
      <c r="O124" s="44"/>
      <c r="P124" s="7"/>
      <c r="Q124" s="28">
        <f t="shared" ca="1" si="16"/>
        <v>1987.2732430944877</v>
      </c>
      <c r="R124" s="27">
        <f t="shared" ca="1" si="17"/>
        <v>3293.0454369656845</v>
      </c>
      <c r="S124" s="7"/>
      <c r="T124" s="28">
        <f t="shared" ca="1" si="18"/>
        <v>-0.51421270186246537</v>
      </c>
      <c r="U124" s="27">
        <f t="shared" ca="1" si="19"/>
        <v>0.85303260848563323</v>
      </c>
      <c r="V124" s="7"/>
      <c r="W124" s="28">
        <f t="shared" ca="1" si="20"/>
        <v>-0.51839899088312191</v>
      </c>
      <c r="X124" s="27">
        <f t="shared" ca="1" si="24"/>
        <v>140.98570926768679</v>
      </c>
      <c r="Y124" s="7"/>
      <c r="Z124" s="28">
        <f t="shared" si="23"/>
        <v>141.05699999999996</v>
      </c>
      <c r="AA124" s="27">
        <f t="shared" si="21"/>
        <v>2.4619090829856405</v>
      </c>
      <c r="AB124" s="7"/>
      <c r="AC124" s="28">
        <f t="shared" ca="1" si="13"/>
        <v>-7.1290732313173066E-2</v>
      </c>
      <c r="AD124" s="27"/>
      <c r="AE124" s="7"/>
    </row>
    <row r="125" spans="1:31" s="26" customFormat="1" x14ac:dyDescent="0.25">
      <c r="A125" s="26">
        <v>40</v>
      </c>
      <c r="B125" s="26">
        <v>-634</v>
      </c>
      <c r="C125" s="26">
        <v>14222</v>
      </c>
      <c r="D125" s="26">
        <v>14653</v>
      </c>
      <c r="E125" s="26">
        <v>11975</v>
      </c>
      <c r="F125" s="26">
        <v>11566</v>
      </c>
      <c r="G125" s="27"/>
      <c r="H125" s="7"/>
      <c r="I125" s="28">
        <f t="shared" si="14"/>
        <v>2247</v>
      </c>
      <c r="J125" s="27">
        <f t="shared" si="14"/>
        <v>3087</v>
      </c>
      <c r="K125" s="7"/>
      <c r="L125" s="124">
        <f t="shared" si="22"/>
        <v>-0.59913399563458647</v>
      </c>
      <c r="M125" s="27">
        <f t="shared" ca="1" si="15"/>
        <v>1.0280402389589256E-6</v>
      </c>
      <c r="N125" s="44"/>
      <c r="O125" s="44"/>
      <c r="P125" s="7"/>
      <c r="Q125" s="28">
        <f t="shared" ca="1" si="16"/>
        <v>2304.2732430944875</v>
      </c>
      <c r="R125" s="27">
        <f t="shared" ca="1" si="17"/>
        <v>3075.0454369656845</v>
      </c>
      <c r="S125" s="7"/>
      <c r="T125" s="28">
        <f t="shared" ca="1" si="18"/>
        <v>-0.59623736910780956</v>
      </c>
      <c r="U125" s="27">
        <f t="shared" ca="1" si="19"/>
        <v>0.7965617482410754</v>
      </c>
      <c r="V125" s="7"/>
      <c r="W125" s="28">
        <f t="shared" ca="1" si="20"/>
        <v>-0.60014791882643037</v>
      </c>
      <c r="X125" s="27">
        <f t="shared" ca="1" si="24"/>
        <v>135.27809307155059</v>
      </c>
      <c r="Y125" s="7"/>
      <c r="Z125" s="28">
        <f t="shared" si="23"/>
        <v>135.35099999999997</v>
      </c>
      <c r="AA125" s="27">
        <f t="shared" si="21"/>
        <v>2.3623205958668443</v>
      </c>
      <c r="AB125" s="7"/>
      <c r="AC125" s="28">
        <f t="shared" ca="1" si="13"/>
        <v>-7.2906928449384623E-2</v>
      </c>
      <c r="AD125" s="27"/>
      <c r="AE125" s="7"/>
    </row>
    <row r="126" spans="1:31" s="26" customFormat="1" x14ac:dyDescent="0.25">
      <c r="A126" s="26">
        <v>41</v>
      </c>
      <c r="B126" s="26">
        <v>-636</v>
      </c>
      <c r="C126" s="26">
        <v>14368</v>
      </c>
      <c r="D126" s="26">
        <v>14533</v>
      </c>
      <c r="E126" s="26">
        <v>11829</v>
      </c>
      <c r="F126" s="26">
        <v>11691</v>
      </c>
      <c r="G126" s="27"/>
      <c r="H126" s="7"/>
      <c r="I126" s="28">
        <f t="shared" si="14"/>
        <v>2539</v>
      </c>
      <c r="J126" s="27">
        <f t="shared" si="14"/>
        <v>2842</v>
      </c>
      <c r="K126" s="7"/>
      <c r="L126" s="124">
        <f t="shared" si="22"/>
        <v>-0.67572891809492019</v>
      </c>
      <c r="M126" s="27">
        <f t="shared" ca="1" si="15"/>
        <v>1.1238887580289495E-7</v>
      </c>
      <c r="N126" s="44"/>
      <c r="O126" s="44"/>
      <c r="P126" s="7"/>
      <c r="Q126" s="28">
        <f t="shared" ca="1" si="16"/>
        <v>2596.2732430944875</v>
      </c>
      <c r="R126" s="27">
        <f t="shared" ca="1" si="17"/>
        <v>2830.0454369656845</v>
      </c>
      <c r="S126" s="7"/>
      <c r="T126" s="28">
        <f t="shared" ca="1" si="18"/>
        <v>-0.67179321401519299</v>
      </c>
      <c r="U126" s="27">
        <f t="shared" ca="1" si="19"/>
        <v>0.73309679062677868</v>
      </c>
      <c r="V126" s="7"/>
      <c r="W126" s="28">
        <f t="shared" ca="1" si="20"/>
        <v>-0.67539367359339497</v>
      </c>
      <c r="X126" s="27">
        <f t="shared" ca="1" si="24"/>
        <v>129.61928740580618</v>
      </c>
      <c r="Y126" s="7"/>
      <c r="Z126" s="28">
        <f t="shared" si="23"/>
        <v>129.62699999999998</v>
      </c>
      <c r="AA126" s="27">
        <f t="shared" si="21"/>
        <v>2.262417949482689</v>
      </c>
      <c r="AB126" s="7"/>
      <c r="AC126" s="28">
        <f t="shared" ca="1" si="13"/>
        <v>-7.7125941938049891E-3</v>
      </c>
      <c r="AD126" s="27"/>
      <c r="AE126" s="7"/>
    </row>
    <row r="127" spans="1:31" s="26" customFormat="1" x14ac:dyDescent="0.25">
      <c r="A127" s="26">
        <v>42</v>
      </c>
      <c r="B127" s="26">
        <v>-621</v>
      </c>
      <c r="C127" s="26">
        <v>14509</v>
      </c>
      <c r="D127" s="26">
        <v>14395</v>
      </c>
      <c r="E127" s="26">
        <v>11698</v>
      </c>
      <c r="F127" s="26">
        <v>11825</v>
      </c>
      <c r="G127" s="27"/>
      <c r="H127" s="7"/>
      <c r="I127" s="28">
        <f t="shared" si="14"/>
        <v>2811</v>
      </c>
      <c r="J127" s="27">
        <f t="shared" si="14"/>
        <v>2570</v>
      </c>
      <c r="K127" s="7"/>
      <c r="L127" s="124">
        <f t="shared" si="22"/>
        <v>-0.74401895253526884</v>
      </c>
      <c r="M127" s="27">
        <f t="shared" ca="1" si="15"/>
        <v>1.9911542445269529E-6</v>
      </c>
      <c r="N127" s="44"/>
      <c r="O127" s="44"/>
      <c r="P127" s="7"/>
      <c r="Q127" s="28">
        <f t="shared" ca="1" si="16"/>
        <v>2868.2732430944875</v>
      </c>
      <c r="R127" s="27">
        <f t="shared" ca="1" si="17"/>
        <v>2558.0454369656845</v>
      </c>
      <c r="S127" s="7"/>
      <c r="T127" s="28">
        <f t="shared" ca="1" si="18"/>
        <v>-0.74217400105220765</v>
      </c>
      <c r="U127" s="27">
        <f t="shared" ca="1" si="19"/>
        <v>0.66263773564274331</v>
      </c>
      <c r="V127" s="7"/>
      <c r="W127" s="28">
        <f t="shared" ca="1" si="20"/>
        <v>-0.7454300351850548</v>
      </c>
      <c r="X127" s="27">
        <f t="shared" ca="1" si="24"/>
        <v>123.90826995760017</v>
      </c>
      <c r="Y127" s="7"/>
      <c r="Z127" s="28">
        <f t="shared" si="23"/>
        <v>124.03799999999998</v>
      </c>
      <c r="AA127" s="27">
        <f t="shared" si="21"/>
        <v>2.1648714975887264</v>
      </c>
      <c r="AB127" s="7"/>
      <c r="AC127" s="28">
        <f t="shared" ca="1" si="13"/>
        <v>-0.12973004239981378</v>
      </c>
      <c r="AD127" s="27"/>
      <c r="AE127" s="7"/>
    </row>
    <row r="128" spans="1:31" s="26" customFormat="1" x14ac:dyDescent="0.25">
      <c r="A128" s="26">
        <v>43</v>
      </c>
      <c r="B128" s="26">
        <v>-625</v>
      </c>
      <c r="C128" s="26">
        <v>14636</v>
      </c>
      <c r="D128" s="26">
        <v>14261</v>
      </c>
      <c r="E128" s="26">
        <v>11582</v>
      </c>
      <c r="F128" s="26">
        <v>11981</v>
      </c>
      <c r="G128" s="27"/>
      <c r="H128" s="7"/>
      <c r="I128" s="28">
        <f t="shared" si="14"/>
        <v>3054</v>
      </c>
      <c r="J128" s="27">
        <f t="shared" si="14"/>
        <v>2280</v>
      </c>
      <c r="K128" s="7"/>
      <c r="L128" s="124">
        <f t="shared" si="22"/>
        <v>-0.8056031496731032</v>
      </c>
      <c r="M128" s="27">
        <f t="shared" ca="1" si="15"/>
        <v>5.4591122331503693E-6</v>
      </c>
      <c r="N128" s="44"/>
      <c r="O128" s="44"/>
      <c r="P128" s="7"/>
      <c r="Q128" s="28">
        <f t="shared" ca="1" si="16"/>
        <v>3111.2732430944875</v>
      </c>
      <c r="R128" s="27">
        <f t="shared" ca="1" si="17"/>
        <v>2268.0454369656845</v>
      </c>
      <c r="S128" s="7"/>
      <c r="T128" s="28">
        <f t="shared" ca="1" si="18"/>
        <v>-0.80505095417718764</v>
      </c>
      <c r="U128" s="27">
        <f t="shared" ca="1" si="19"/>
        <v>0.58751594907888194</v>
      </c>
      <c r="V128" s="7"/>
      <c r="W128" s="28">
        <f t="shared" ca="1" si="20"/>
        <v>-0.80793962398992125</v>
      </c>
      <c r="X128" s="27">
        <f t="shared" ca="1" si="24"/>
        <v>118.29712728615181</v>
      </c>
      <c r="Y128" s="7"/>
      <c r="Z128" s="28">
        <f t="shared" si="23"/>
        <v>118.41299999999998</v>
      </c>
      <c r="AA128" s="27">
        <f t="shared" si="21"/>
        <v>2.0666967271640448</v>
      </c>
      <c r="AB128" s="7"/>
      <c r="AC128" s="28">
        <f t="shared" ca="1" si="13"/>
        <v>-0.11587271384817655</v>
      </c>
      <c r="AD128" s="27"/>
      <c r="AE128" s="7"/>
    </row>
    <row r="129" spans="1:31" s="26" customFormat="1" x14ac:dyDescent="0.25">
      <c r="A129" s="26">
        <v>44</v>
      </c>
      <c r="B129" s="26">
        <v>-602</v>
      </c>
      <c r="C129" s="26">
        <v>14719</v>
      </c>
      <c r="D129" s="26">
        <v>14097</v>
      </c>
      <c r="E129" s="26">
        <v>11473</v>
      </c>
      <c r="F129" s="26">
        <v>12121</v>
      </c>
      <c r="G129" s="27"/>
      <c r="H129" s="7"/>
      <c r="I129" s="28">
        <f t="shared" si="14"/>
        <v>3246</v>
      </c>
      <c r="J129" s="27">
        <f t="shared" si="14"/>
        <v>1976</v>
      </c>
      <c r="K129" s="7"/>
      <c r="L129" s="124">
        <f t="shared" si="22"/>
        <v>-0.85758992845470294</v>
      </c>
      <c r="M129" s="27">
        <f t="shared" ca="1" si="15"/>
        <v>1.2605549240056549E-7</v>
      </c>
      <c r="N129" s="44"/>
      <c r="O129" s="44"/>
      <c r="P129" s="7"/>
      <c r="Q129" s="28">
        <f t="shared" ca="1" si="16"/>
        <v>3303.2732430944875</v>
      </c>
      <c r="R129" s="27">
        <f t="shared" ca="1" si="17"/>
        <v>1964.0454369656843</v>
      </c>
      <c r="S129" s="7"/>
      <c r="T129" s="28">
        <f t="shared" ca="1" si="18"/>
        <v>-0.85473150973272738</v>
      </c>
      <c r="U129" s="27">
        <f t="shared" ca="1" si="19"/>
        <v>0.50876759350848932</v>
      </c>
      <c r="V129" s="7"/>
      <c r="W129" s="28">
        <f t="shared" ca="1" si="20"/>
        <v>-0.85723488551025739</v>
      </c>
      <c r="X129" s="27">
        <f t="shared" ca="1" si="24"/>
        <v>112.96236874366343</v>
      </c>
      <c r="Y129" s="7"/>
      <c r="Z129" s="28">
        <f t="shared" si="23"/>
        <v>112.99499999999998</v>
      </c>
      <c r="AA129" s="27">
        <f t="shared" si="21"/>
        <v>1.9721347882909921</v>
      </c>
      <c r="AB129" s="7"/>
      <c r="AC129" s="28">
        <f t="shared" ca="1" si="13"/>
        <v>-3.2631256336543402E-2</v>
      </c>
      <c r="AD129" s="27"/>
      <c r="AE129" s="7"/>
    </row>
    <row r="130" spans="1:31" s="26" customFormat="1" x14ac:dyDescent="0.25">
      <c r="A130" s="26">
        <v>45</v>
      </c>
      <c r="B130" s="26">
        <v>-608</v>
      </c>
      <c r="C130" s="26">
        <v>14811</v>
      </c>
      <c r="D130" s="26">
        <v>13932</v>
      </c>
      <c r="E130" s="26">
        <v>11387</v>
      </c>
      <c r="F130" s="26">
        <v>12286</v>
      </c>
      <c r="G130" s="27"/>
      <c r="H130" s="7"/>
      <c r="I130" s="28">
        <f t="shared" si="14"/>
        <v>3424</v>
      </c>
      <c r="J130" s="27">
        <f t="shared" si="14"/>
        <v>1646</v>
      </c>
      <c r="K130" s="7"/>
      <c r="L130" s="124">
        <f t="shared" si="22"/>
        <v>-0.90231361431865564</v>
      </c>
      <c r="M130" s="27">
        <f t="shared" ca="1" si="15"/>
        <v>3.1465919720378484E-7</v>
      </c>
      <c r="N130" s="44"/>
      <c r="O130" s="44"/>
      <c r="P130" s="7"/>
      <c r="Q130" s="28">
        <f t="shared" ca="1" si="16"/>
        <v>3481.2732430944875</v>
      </c>
      <c r="R130" s="27">
        <f t="shared" ca="1" si="17"/>
        <v>1634.0454369656843</v>
      </c>
      <c r="S130" s="7"/>
      <c r="T130" s="28">
        <f t="shared" ca="1" si="18"/>
        <v>-0.90078952477900898</v>
      </c>
      <c r="U130" s="27">
        <f t="shared" ca="1" si="19"/>
        <v>0.4232841812116816</v>
      </c>
      <c r="V130" s="7"/>
      <c r="W130" s="28">
        <f t="shared" ca="1" si="20"/>
        <v>-0.90287455923324511</v>
      </c>
      <c r="X130" s="27">
        <f t="shared" ca="1" si="24"/>
        <v>107.39134910728598</v>
      </c>
      <c r="Y130" s="7"/>
      <c r="Z130" s="28">
        <f t="shared" si="23"/>
        <v>107.52299999999998</v>
      </c>
      <c r="AA130" s="27">
        <f t="shared" si="21"/>
        <v>1.8766303716218626</v>
      </c>
      <c r="AB130" s="7"/>
      <c r="AC130" s="28">
        <f t="shared" ca="1" si="13"/>
        <v>-0.13165089271400632</v>
      </c>
      <c r="AD130" s="27"/>
      <c r="AE130" s="7"/>
    </row>
    <row r="131" spans="1:31" s="26" customFormat="1" x14ac:dyDescent="0.25">
      <c r="A131" s="26">
        <v>46</v>
      </c>
      <c r="B131" s="26">
        <v>-638</v>
      </c>
      <c r="C131" s="26">
        <v>14894</v>
      </c>
      <c r="D131" s="26">
        <v>13763</v>
      </c>
      <c r="E131" s="26">
        <v>11321</v>
      </c>
      <c r="F131" s="26">
        <v>12472</v>
      </c>
      <c r="G131" s="27"/>
      <c r="H131" s="7"/>
      <c r="I131" s="28">
        <f t="shared" si="14"/>
        <v>3573</v>
      </c>
      <c r="J131" s="27">
        <f t="shared" si="14"/>
        <v>1291</v>
      </c>
      <c r="K131" s="7"/>
      <c r="L131" s="124">
        <f t="shared" si="22"/>
        <v>-0.94039299788076836</v>
      </c>
      <c r="M131" s="27">
        <f t="shared" ca="1" si="15"/>
        <v>3.429000150248992E-7</v>
      </c>
      <c r="N131" s="44"/>
      <c r="O131" s="44"/>
      <c r="P131" s="7"/>
      <c r="Q131" s="28">
        <f t="shared" ca="1" si="16"/>
        <v>3630.2732430944875</v>
      </c>
      <c r="R131" s="27">
        <f t="shared" ca="1" si="17"/>
        <v>1279.0454369656843</v>
      </c>
      <c r="S131" s="7"/>
      <c r="T131" s="28">
        <f t="shared" ca="1" si="18"/>
        <v>-0.939343705913256</v>
      </c>
      <c r="U131" s="27">
        <f t="shared" ca="1" si="19"/>
        <v>0.33132475283178237</v>
      </c>
      <c r="V131" s="7"/>
      <c r="W131" s="28">
        <f t="shared" ca="1" si="20"/>
        <v>-0.9409785745324758</v>
      </c>
      <c r="X131" s="27">
        <f t="shared" ca="1" si="24"/>
        <v>101.67080454168479</v>
      </c>
      <c r="Y131" s="7"/>
      <c r="Z131" s="28">
        <f t="shared" si="23"/>
        <v>101.78099999999998</v>
      </c>
      <c r="AA131" s="27">
        <f t="shared" si="21"/>
        <v>1.7764135659723481</v>
      </c>
      <c r="AB131" s="7"/>
      <c r="AC131" s="28">
        <f t="shared" ca="1" si="13"/>
        <v>-0.1101954583151894</v>
      </c>
      <c r="AD131" s="27"/>
      <c r="AE131" s="7"/>
    </row>
    <row r="132" spans="1:31" s="26" customFormat="1" x14ac:dyDescent="0.25">
      <c r="A132" s="26">
        <v>47</v>
      </c>
      <c r="B132" s="26">
        <v>-629</v>
      </c>
      <c r="C132" s="26">
        <v>14940</v>
      </c>
      <c r="D132" s="26">
        <v>13577</v>
      </c>
      <c r="E132" s="26">
        <v>11261</v>
      </c>
      <c r="F132" s="26">
        <v>12647</v>
      </c>
      <c r="G132" s="27"/>
      <c r="H132" s="7"/>
      <c r="I132" s="28">
        <f t="shared" si="14"/>
        <v>3679</v>
      </c>
      <c r="J132" s="27">
        <f t="shared" si="14"/>
        <v>930</v>
      </c>
      <c r="K132" s="7"/>
      <c r="L132" s="124">
        <f t="shared" si="22"/>
        <v>-0.96869611482072338</v>
      </c>
      <c r="M132" s="27">
        <f t="shared" ca="1" si="15"/>
        <v>5.5897941330399402E-7</v>
      </c>
      <c r="N132" s="44"/>
      <c r="O132" s="44"/>
      <c r="P132" s="7"/>
      <c r="Q132" s="28">
        <f t="shared" ca="1" si="16"/>
        <v>3736.2732430944875</v>
      </c>
      <c r="R132" s="27">
        <f t="shared" ca="1" si="17"/>
        <v>918.04543696568442</v>
      </c>
      <c r="S132" s="7"/>
      <c r="T132" s="28">
        <f t="shared" ca="1" si="18"/>
        <v>-0.96677151262621019</v>
      </c>
      <c r="U132" s="27">
        <f t="shared" ca="1" si="19"/>
        <v>0.23781108059194123</v>
      </c>
      <c r="V132" s="7"/>
      <c r="W132" s="28">
        <f t="shared" ca="1" si="20"/>
        <v>-0.96794846556251202</v>
      </c>
      <c r="X132" s="27">
        <f t="shared" ca="1" si="24"/>
        <v>96.076659505815201</v>
      </c>
      <c r="Y132" s="7"/>
      <c r="Z132" s="28">
        <f t="shared" si="23"/>
        <v>96.119999999999976</v>
      </c>
      <c r="AA132" s="27">
        <f t="shared" si="21"/>
        <v>1.6776104770169491</v>
      </c>
      <c r="AB132" s="7"/>
      <c r="AC132" s="28">
        <f t="shared" ca="1" si="13"/>
        <v>-4.334049418477548E-2</v>
      </c>
      <c r="AD132" s="27"/>
      <c r="AE132" s="7"/>
    </row>
    <row r="133" spans="1:31" s="26" customFormat="1" x14ac:dyDescent="0.25">
      <c r="A133" s="26">
        <v>48</v>
      </c>
      <c r="B133" s="26">
        <v>-635</v>
      </c>
      <c r="C133" s="26">
        <v>14988</v>
      </c>
      <c r="D133" s="26">
        <v>13394</v>
      </c>
      <c r="E133" s="26">
        <v>11230</v>
      </c>
      <c r="F133" s="26">
        <v>12841</v>
      </c>
      <c r="G133" s="27"/>
      <c r="H133" s="7"/>
      <c r="I133" s="28">
        <f t="shared" si="14"/>
        <v>3758</v>
      </c>
      <c r="J133" s="27">
        <f t="shared" si="14"/>
        <v>553</v>
      </c>
      <c r="K133" s="7"/>
      <c r="L133" s="124">
        <f t="shared" si="22"/>
        <v>-0.98768164191917596</v>
      </c>
      <c r="M133" s="27">
        <f t="shared" ca="1" si="15"/>
        <v>5.289661464425145E-8</v>
      </c>
      <c r="N133" s="44"/>
      <c r="O133" s="44"/>
      <c r="P133" s="7"/>
      <c r="Q133" s="28">
        <f t="shared" ca="1" si="16"/>
        <v>3815.2732430944875</v>
      </c>
      <c r="R133" s="27">
        <f t="shared" ca="1" si="17"/>
        <v>541.04543696568442</v>
      </c>
      <c r="S133" s="7"/>
      <c r="T133" s="28">
        <f t="shared" ca="1" si="18"/>
        <v>-0.98721299121416672</v>
      </c>
      <c r="U133" s="27">
        <f t="shared" ca="1" si="19"/>
        <v>0.14015275805892149</v>
      </c>
      <c r="V133" s="7"/>
      <c r="W133" s="28">
        <f t="shared" ca="1" si="20"/>
        <v>-0.98791163455958919</v>
      </c>
      <c r="X133" s="27">
        <f t="shared" ca="1" si="24"/>
        <v>90.347840539390518</v>
      </c>
      <c r="Y133" s="7"/>
      <c r="Z133" s="28">
        <f t="shared" si="23"/>
        <v>90.404999999999973</v>
      </c>
      <c r="AA133" s="27">
        <f t="shared" si="21"/>
        <v>1.5778649102654732</v>
      </c>
      <c r="AB133" s="7"/>
      <c r="AC133" s="28">
        <f t="shared" ca="1" si="13"/>
        <v>-5.7159460609454982E-2</v>
      </c>
      <c r="AD133" s="27"/>
      <c r="AE133" s="7"/>
    </row>
    <row r="134" spans="1:31" s="26" customFormat="1" x14ac:dyDescent="0.25">
      <c r="A134" s="26">
        <v>49</v>
      </c>
      <c r="B134" s="26">
        <v>-626</v>
      </c>
      <c r="C134" s="26">
        <v>14990</v>
      </c>
      <c r="D134" s="26">
        <v>13196</v>
      </c>
      <c r="E134" s="26">
        <v>11203</v>
      </c>
      <c r="F134" s="26">
        <v>13018</v>
      </c>
      <c r="G134" s="27"/>
      <c r="H134" s="7"/>
      <c r="I134" s="28">
        <f t="shared" si="14"/>
        <v>3787</v>
      </c>
      <c r="J134" s="27">
        <f t="shared" si="14"/>
        <v>178</v>
      </c>
      <c r="K134" s="7"/>
      <c r="L134" s="124">
        <f t="shared" si="22"/>
        <v>-0.99678539000383826</v>
      </c>
      <c r="M134" s="27">
        <f t="shared" ca="1" si="15"/>
        <v>3.4071537469095752E-6</v>
      </c>
      <c r="N134" s="44"/>
      <c r="O134" s="44"/>
      <c r="P134" s="7"/>
      <c r="Q134" s="28">
        <f t="shared" ca="1" si="16"/>
        <v>3844.2732430944875</v>
      </c>
      <c r="R134" s="27">
        <f t="shared" ca="1" si="17"/>
        <v>166.04543696568436</v>
      </c>
      <c r="S134" s="7"/>
      <c r="T134" s="28">
        <f t="shared" ca="1" si="18"/>
        <v>-0.9947168251262013</v>
      </c>
      <c r="U134" s="27">
        <f t="shared" ca="1" si="19"/>
        <v>4.301251681254907E-2</v>
      </c>
      <c r="V134" s="7"/>
      <c r="W134" s="28">
        <f t="shared" ca="1" si="20"/>
        <v>-0.99493954229968995</v>
      </c>
      <c r="X134" s="27">
        <f t="shared" ca="1" si="24"/>
        <v>84.748731472497695</v>
      </c>
      <c r="Y134" s="7"/>
      <c r="Z134" s="28">
        <f t="shared" si="23"/>
        <v>84.770999999999972</v>
      </c>
      <c r="AA134" s="27">
        <f t="shared" si="21"/>
        <v>1.4795330602081125</v>
      </c>
      <c r="AB134" s="7"/>
      <c r="AC134" s="28">
        <f t="shared" ca="1" si="13"/>
        <v>-2.2268527502276925E-2</v>
      </c>
      <c r="AD134" s="27"/>
      <c r="AE134" s="7"/>
    </row>
    <row r="135" spans="1:31" s="26" customFormat="1" x14ac:dyDescent="0.25">
      <c r="A135" s="26">
        <v>50</v>
      </c>
      <c r="B135" s="26">
        <v>-626</v>
      </c>
      <c r="C135" s="26">
        <v>15002</v>
      </c>
      <c r="D135" s="26">
        <v>13009</v>
      </c>
      <c r="E135" s="26">
        <v>11210</v>
      </c>
      <c r="F135" s="26">
        <v>13212</v>
      </c>
      <c r="G135" s="27"/>
      <c r="H135" s="7"/>
      <c r="I135" s="28">
        <f t="shared" si="14"/>
        <v>3792</v>
      </c>
      <c r="J135" s="27">
        <f t="shared" si="14"/>
        <v>-203</v>
      </c>
      <c r="K135" s="7"/>
      <c r="L135" s="124">
        <f t="shared" si="22"/>
        <v>-0.99625632308538803</v>
      </c>
      <c r="M135" s="27">
        <f t="shared" ca="1" si="15"/>
        <v>2.5667731165416146E-7</v>
      </c>
      <c r="N135" s="44"/>
      <c r="O135" s="44"/>
      <c r="P135" s="7"/>
      <c r="Q135" s="28">
        <f t="shared" ca="1" si="16"/>
        <v>3849.2732430944875</v>
      </c>
      <c r="R135" s="27">
        <f t="shared" ca="1" si="17"/>
        <v>-214.95456303431564</v>
      </c>
      <c r="S135" s="7"/>
      <c r="T135" s="28">
        <f t="shared" ca="1" si="18"/>
        <v>-0.99601058959379352</v>
      </c>
      <c r="U135" s="27">
        <f t="shared" ca="1" si="19"/>
        <v>-5.5681968293765295E-2</v>
      </c>
      <c r="V135" s="7"/>
      <c r="W135" s="28">
        <f t="shared" ca="1" si="20"/>
        <v>-0.99574968977454659</v>
      </c>
      <c r="X135" s="27">
        <f t="shared" ca="1" si="24"/>
        <v>79.07267631652968</v>
      </c>
      <c r="Y135" s="7"/>
      <c r="Z135" s="28">
        <f t="shared" si="23"/>
        <v>79.136999999999972</v>
      </c>
      <c r="AA135" s="27">
        <f t="shared" si="21"/>
        <v>1.381201210150752</v>
      </c>
      <c r="AB135" s="7"/>
      <c r="AC135" s="28">
        <f t="shared" ca="1" si="13"/>
        <v>-6.4323683470291826E-2</v>
      </c>
      <c r="AD135" s="27"/>
      <c r="AE135" s="7"/>
    </row>
    <row r="136" spans="1:31" s="26" customFormat="1" x14ac:dyDescent="0.25">
      <c r="A136" s="26">
        <v>51</v>
      </c>
      <c r="B136" s="26">
        <v>-624</v>
      </c>
      <c r="C136" s="26">
        <v>14983</v>
      </c>
      <c r="D136" s="26">
        <v>12826</v>
      </c>
      <c r="E136" s="26">
        <v>11230</v>
      </c>
      <c r="F136" s="26">
        <v>13405</v>
      </c>
      <c r="G136" s="27"/>
      <c r="H136" s="7"/>
      <c r="I136" s="28">
        <f t="shared" si="14"/>
        <v>3753</v>
      </c>
      <c r="J136" s="27">
        <f t="shared" si="14"/>
        <v>-579</v>
      </c>
      <c r="K136" s="7"/>
      <c r="L136" s="124">
        <f t="shared" si="22"/>
        <v>-0.98614725472689746</v>
      </c>
      <c r="M136" s="27">
        <f t="shared" ca="1" si="15"/>
        <v>9.3380256514033403E-7</v>
      </c>
      <c r="N136" s="44"/>
      <c r="O136" s="44"/>
      <c r="P136" s="7"/>
      <c r="Q136" s="28">
        <f t="shared" ca="1" si="16"/>
        <v>3810.2732430944875</v>
      </c>
      <c r="R136" s="27">
        <f t="shared" ca="1" si="17"/>
        <v>-590.95456303431558</v>
      </c>
      <c r="S136" s="7"/>
      <c r="T136" s="28">
        <f t="shared" ca="1" si="18"/>
        <v>-0.98591922674657451</v>
      </c>
      <c r="U136" s="27">
        <f t="shared" ca="1" si="19"/>
        <v>-0.15308125018346136</v>
      </c>
      <c r="V136" s="7"/>
      <c r="W136" s="28">
        <f t="shared" ca="1" si="20"/>
        <v>-0.98518092012380165</v>
      </c>
      <c r="X136" s="27">
        <f t="shared" ca="1" si="24"/>
        <v>73.441091225918626</v>
      </c>
      <c r="Y136" s="7"/>
      <c r="Z136" s="28">
        <f t="shared" si="23"/>
        <v>73.520999999999972</v>
      </c>
      <c r="AA136" s="27">
        <f t="shared" si="21"/>
        <v>1.2831835193587506</v>
      </c>
      <c r="AB136" s="7"/>
      <c r="AC136" s="28">
        <f t="shared" ca="1" si="13"/>
        <v>-7.9908774081346223E-2</v>
      </c>
      <c r="AD136" s="27"/>
      <c r="AE136" s="7"/>
    </row>
    <row r="137" spans="1:31" s="26" customFormat="1" x14ac:dyDescent="0.25">
      <c r="A137" s="26">
        <v>52</v>
      </c>
      <c r="B137" s="26">
        <v>-609</v>
      </c>
      <c r="C137" s="26">
        <v>14945</v>
      </c>
      <c r="D137" s="26">
        <v>12645</v>
      </c>
      <c r="E137" s="26">
        <v>11265</v>
      </c>
      <c r="F137" s="26">
        <v>13576</v>
      </c>
      <c r="G137" s="27"/>
      <c r="H137" s="7"/>
      <c r="I137" s="28">
        <f t="shared" si="14"/>
        <v>3680</v>
      </c>
      <c r="J137" s="27">
        <f t="shared" si="14"/>
        <v>-931</v>
      </c>
      <c r="K137" s="7"/>
      <c r="L137" s="124">
        <f t="shared" si="22"/>
        <v>-0.96714935770710109</v>
      </c>
      <c r="M137" s="27">
        <f t="shared" ca="1" si="15"/>
        <v>1.7015798889375338E-6</v>
      </c>
      <c r="N137" s="44"/>
      <c r="O137" s="44"/>
      <c r="P137" s="7"/>
      <c r="Q137" s="28">
        <f t="shared" ca="1" si="16"/>
        <v>3737.2732430944875</v>
      </c>
      <c r="R137" s="27">
        <f t="shared" ca="1" si="17"/>
        <v>-942.95456303431558</v>
      </c>
      <c r="S137" s="7"/>
      <c r="T137" s="28">
        <f t="shared" ca="1" si="18"/>
        <v>-0.9670302655197287</v>
      </c>
      <c r="U137" s="27">
        <f t="shared" ca="1" si="19"/>
        <v>-0.24426355663338958</v>
      </c>
      <c r="V137" s="7"/>
      <c r="W137" s="28">
        <f t="shared" ca="1" si="20"/>
        <v>-0.96584491150700791</v>
      </c>
      <c r="X137" s="27">
        <f t="shared" ca="1" si="24"/>
        <v>68.080705488799026</v>
      </c>
      <c r="Y137" s="7"/>
      <c r="Z137" s="28">
        <f t="shared" si="23"/>
        <v>68.039999999999978</v>
      </c>
      <c r="AA137" s="27">
        <f t="shared" si="21"/>
        <v>1.1875220230569414</v>
      </c>
      <c r="AB137" s="7"/>
      <c r="AC137" s="28">
        <f t="shared" ca="1" si="13"/>
        <v>4.0705488799048339E-2</v>
      </c>
      <c r="AD137" s="27"/>
      <c r="AE137" s="7"/>
    </row>
    <row r="138" spans="1:31" s="26" customFormat="1" x14ac:dyDescent="0.25">
      <c r="A138" s="26">
        <v>53</v>
      </c>
      <c r="B138" s="26">
        <v>-622</v>
      </c>
      <c r="C138" s="26">
        <v>14890</v>
      </c>
      <c r="D138" s="26">
        <v>12462</v>
      </c>
      <c r="E138" s="26">
        <v>11321</v>
      </c>
      <c r="F138" s="26">
        <v>13761</v>
      </c>
      <c r="G138" s="27"/>
      <c r="H138" s="7"/>
      <c r="I138" s="28">
        <f t="shared" si="14"/>
        <v>3569</v>
      </c>
      <c r="J138" s="27">
        <f t="shared" si="14"/>
        <v>-1299</v>
      </c>
      <c r="K138" s="7"/>
      <c r="L138" s="124">
        <f t="shared" si="22"/>
        <v>-0.9386163175942609</v>
      </c>
      <c r="M138" s="27">
        <f t="shared" ca="1" si="15"/>
        <v>3.8433749430010594E-6</v>
      </c>
      <c r="N138" s="44"/>
      <c r="O138" s="44"/>
      <c r="P138" s="7"/>
      <c r="Q138" s="28">
        <f t="shared" ca="1" si="16"/>
        <v>3626.2732430944875</v>
      </c>
      <c r="R138" s="27">
        <f t="shared" ca="1" si="17"/>
        <v>-1310.9545630343157</v>
      </c>
      <c r="S138" s="7"/>
      <c r="T138" s="28">
        <f t="shared" ca="1" si="18"/>
        <v>-0.93830869433918229</v>
      </c>
      <c r="U138" s="27">
        <f t="shared" ca="1" si="19"/>
        <v>-0.33959051337649643</v>
      </c>
      <c r="V138" s="7"/>
      <c r="W138" s="28">
        <f t="shared" ca="1" si="20"/>
        <v>-0.93665586485496799</v>
      </c>
      <c r="X138" s="27">
        <f t="shared" ca="1" si="24"/>
        <v>62.344869312622677</v>
      </c>
      <c r="Y138" s="7"/>
      <c r="Z138" s="28">
        <f t="shared" si="23"/>
        <v>62.441999999999979</v>
      </c>
      <c r="AA138" s="27">
        <f t="shared" si="21"/>
        <v>1.0898184915302989</v>
      </c>
      <c r="AB138" s="7"/>
      <c r="AC138" s="28">
        <f t="shared" ca="1" si="13"/>
        <v>-9.7130687377301683E-2</v>
      </c>
      <c r="AD138" s="27"/>
      <c r="AE138" s="7"/>
    </row>
    <row r="139" spans="1:31" s="26" customFormat="1" x14ac:dyDescent="0.25">
      <c r="A139" s="26">
        <v>54</v>
      </c>
      <c r="B139" s="26">
        <v>-614</v>
      </c>
      <c r="C139" s="26">
        <v>14818</v>
      </c>
      <c r="D139" s="26">
        <v>12293</v>
      </c>
      <c r="E139" s="26">
        <v>11392</v>
      </c>
      <c r="F139" s="26">
        <v>13931</v>
      </c>
      <c r="G139" s="27"/>
      <c r="H139" s="7"/>
      <c r="I139" s="28">
        <f t="shared" si="14"/>
        <v>3426</v>
      </c>
      <c r="J139" s="27">
        <f t="shared" si="14"/>
        <v>-1638</v>
      </c>
      <c r="K139" s="7"/>
      <c r="L139" s="124">
        <f t="shared" si="22"/>
        <v>-0.90166563536400512</v>
      </c>
      <c r="M139" s="27">
        <f t="shared" ca="1" si="15"/>
        <v>5.9643273745209407E-6</v>
      </c>
      <c r="N139" s="44"/>
      <c r="O139" s="44"/>
      <c r="P139" s="7"/>
      <c r="Q139" s="28">
        <f t="shared" ca="1" si="16"/>
        <v>3483.2732430944875</v>
      </c>
      <c r="R139" s="27">
        <f t="shared" ca="1" si="17"/>
        <v>-1649.9545630343157</v>
      </c>
      <c r="S139" s="7"/>
      <c r="T139" s="28">
        <f t="shared" ca="1" si="18"/>
        <v>-0.90130703056604589</v>
      </c>
      <c r="U139" s="27">
        <f t="shared" ca="1" si="19"/>
        <v>-0.4274052914632171</v>
      </c>
      <c r="V139" s="7"/>
      <c r="W139" s="28">
        <f t="shared" ca="1" si="20"/>
        <v>-0.89922343812084049</v>
      </c>
      <c r="X139" s="27">
        <f t="shared" ca="1" si="24"/>
        <v>56.851333385812666</v>
      </c>
      <c r="Y139" s="7"/>
      <c r="Z139" s="28">
        <f t="shared" si="23"/>
        <v>56.915999999999983</v>
      </c>
      <c r="AA139" s="27">
        <f t="shared" si="21"/>
        <v>0.99337159706509226</v>
      </c>
      <c r="AB139" s="7"/>
      <c r="AC139" s="28">
        <f t="shared" ca="1" si="13"/>
        <v>-6.4666614187316895E-2</v>
      </c>
      <c r="AD139" s="27"/>
      <c r="AE139" s="7"/>
    </row>
    <row r="140" spans="1:31" s="26" customFormat="1" x14ac:dyDescent="0.25">
      <c r="A140" s="26">
        <v>55</v>
      </c>
      <c r="B140" s="26">
        <v>-637</v>
      </c>
      <c r="C140" s="26">
        <v>14722</v>
      </c>
      <c r="D140" s="26">
        <v>12124</v>
      </c>
      <c r="E140" s="26">
        <v>11477</v>
      </c>
      <c r="F140" s="26">
        <v>14092</v>
      </c>
      <c r="G140" s="27"/>
      <c r="H140" s="7"/>
      <c r="I140" s="28">
        <f t="shared" si="14"/>
        <v>3245</v>
      </c>
      <c r="J140" s="27">
        <f t="shared" si="14"/>
        <v>-1968</v>
      </c>
      <c r="K140" s="7"/>
      <c r="L140" s="124">
        <f t="shared" si="22"/>
        <v>-0.85447619972019029</v>
      </c>
      <c r="M140" s="27">
        <f t="shared" ca="1" si="15"/>
        <v>6.2825019004013531E-6</v>
      </c>
      <c r="N140" s="44"/>
      <c r="O140" s="44"/>
      <c r="P140" s="7"/>
      <c r="Q140" s="28">
        <f t="shared" ca="1" si="16"/>
        <v>3302.2732430944875</v>
      </c>
      <c r="R140" s="27">
        <f t="shared" ca="1" si="17"/>
        <v>-1979.9545630343157</v>
      </c>
      <c r="S140" s="7"/>
      <c r="T140" s="28">
        <f t="shared" ca="1" si="18"/>
        <v>-0.85447275683920887</v>
      </c>
      <c r="U140" s="27">
        <f t="shared" ca="1" si="19"/>
        <v>-0.51288870376002482</v>
      </c>
      <c r="V140" s="7"/>
      <c r="W140" s="28">
        <f t="shared" ca="1" si="20"/>
        <v>-0.85196970776919556</v>
      </c>
      <c r="X140" s="27">
        <f t="shared" ca="1" si="24"/>
        <v>51.22521676893399</v>
      </c>
      <c r="Y140" s="7"/>
      <c r="Z140" s="28">
        <f t="shared" si="23"/>
        <v>51.182999999999986</v>
      </c>
      <c r="AA140" s="27">
        <f t="shared" si="21"/>
        <v>0.89331187104825749</v>
      </c>
      <c r="AB140" s="7"/>
      <c r="AC140" s="28">
        <f t="shared" ca="1" si="13"/>
        <v>4.2216768934004278E-2</v>
      </c>
      <c r="AD140" s="27"/>
      <c r="AE140" s="7"/>
    </row>
    <row r="141" spans="1:31" s="26" customFormat="1" x14ac:dyDescent="0.25">
      <c r="A141" s="26">
        <v>56</v>
      </c>
      <c r="B141" s="26">
        <v>-639</v>
      </c>
      <c r="C141" s="26">
        <v>14626</v>
      </c>
      <c r="D141" s="26">
        <v>11965</v>
      </c>
      <c r="E141" s="26">
        <v>11591</v>
      </c>
      <c r="F141" s="26">
        <v>14265</v>
      </c>
      <c r="G141" s="27"/>
      <c r="H141" s="7"/>
      <c r="I141" s="28">
        <f t="shared" si="14"/>
        <v>3035</v>
      </c>
      <c r="J141" s="27">
        <f t="shared" si="14"/>
        <v>-2300</v>
      </c>
      <c r="K141" s="7"/>
      <c r="L141" s="124">
        <f t="shared" si="22"/>
        <v>-0.79854873926936532</v>
      </c>
      <c r="M141" s="27">
        <f t="shared" ca="1" si="15"/>
        <v>1.7935225594089982E-6</v>
      </c>
      <c r="N141" s="44"/>
      <c r="O141" s="44"/>
      <c r="P141" s="7"/>
      <c r="Q141" s="28">
        <f t="shared" ca="1" si="16"/>
        <v>3092.2732430944875</v>
      </c>
      <c r="R141" s="27">
        <f t="shared" ca="1" si="17"/>
        <v>-2311.9545630343155</v>
      </c>
      <c r="S141" s="7"/>
      <c r="T141" s="28">
        <f t="shared" ca="1" si="18"/>
        <v>-0.80013464920033728</v>
      </c>
      <c r="U141" s="27">
        <f t="shared" ca="1" si="19"/>
        <v>-0.59889019734347981</v>
      </c>
      <c r="V141" s="7"/>
      <c r="W141" s="28">
        <f t="shared" ca="1" si="20"/>
        <v>-0.79720951465810364</v>
      </c>
      <c r="X141" s="27">
        <f t="shared" ca="1" si="24"/>
        <v>45.358213742051817</v>
      </c>
      <c r="Y141" s="7"/>
      <c r="Z141" s="28">
        <f t="shared" si="23"/>
        <v>45.431999999999988</v>
      </c>
      <c r="AA141" s="27">
        <f t="shared" si="21"/>
        <v>0.79293798576606367</v>
      </c>
      <c r="AB141" s="7"/>
      <c r="AC141" s="28">
        <f t="shared" ca="1" si="13"/>
        <v>-7.3786257948171396E-2</v>
      </c>
      <c r="AD141" s="27"/>
      <c r="AE141" s="7"/>
    </row>
    <row r="142" spans="1:31" s="26" customFormat="1" x14ac:dyDescent="0.25">
      <c r="A142" s="26">
        <v>57</v>
      </c>
      <c r="B142" s="26">
        <v>-624</v>
      </c>
      <c r="C142" s="26">
        <v>14507</v>
      </c>
      <c r="D142" s="26">
        <v>11819</v>
      </c>
      <c r="E142" s="26">
        <v>11712</v>
      </c>
      <c r="F142" s="26">
        <v>14410</v>
      </c>
      <c r="G142" s="27"/>
      <c r="H142" s="7"/>
      <c r="I142" s="28">
        <f t="shared" si="14"/>
        <v>2795</v>
      </c>
      <c r="J142" s="27">
        <f t="shared" si="14"/>
        <v>-2591</v>
      </c>
      <c r="K142" s="7"/>
      <c r="L142" s="124">
        <f t="shared" si="22"/>
        <v>-0.73616959320278541</v>
      </c>
      <c r="M142" s="27">
        <f t="shared" ca="1" si="15"/>
        <v>2.0474954634790696E-6</v>
      </c>
      <c r="N142" s="44"/>
      <c r="O142" s="44"/>
      <c r="P142" s="7"/>
      <c r="Q142" s="28">
        <f t="shared" ca="1" si="16"/>
        <v>2852.2732430944875</v>
      </c>
      <c r="R142" s="27">
        <f t="shared" ca="1" si="17"/>
        <v>-2602.9545630343155</v>
      </c>
      <c r="S142" s="7"/>
      <c r="T142" s="28">
        <f t="shared" ca="1" si="18"/>
        <v>-0.7380339547559126</v>
      </c>
      <c r="U142" s="27">
        <f t="shared" ca="1" si="19"/>
        <v>-0.67427102455066479</v>
      </c>
      <c r="V142" s="7"/>
      <c r="W142" s="28">
        <f t="shared" ca="1" si="20"/>
        <v>-0.73473868598584957</v>
      </c>
      <c r="X142" s="27">
        <f t="shared" ca="1" si="24"/>
        <v>39.73064352076409</v>
      </c>
      <c r="Y142" s="7"/>
      <c r="Z142" s="28">
        <f t="shared" si="23"/>
        <v>39.815999999999988</v>
      </c>
      <c r="AA142" s="27">
        <f t="shared" si="21"/>
        <v>0.69492029497406205</v>
      </c>
      <c r="AB142" s="7"/>
      <c r="AC142" s="28">
        <f t="shared" ca="1" si="13"/>
        <v>-8.5356479235898064E-2</v>
      </c>
      <c r="AD142" s="27"/>
      <c r="AE142" s="7"/>
    </row>
    <row r="143" spans="1:31" s="26" customFormat="1" x14ac:dyDescent="0.25">
      <c r="A143" s="26">
        <v>58</v>
      </c>
      <c r="B143" s="26">
        <v>-627</v>
      </c>
      <c r="C143" s="26">
        <v>14368</v>
      </c>
      <c r="D143" s="26">
        <v>11689</v>
      </c>
      <c r="E143" s="26">
        <v>11849</v>
      </c>
      <c r="F143" s="26">
        <v>14545</v>
      </c>
      <c r="G143" s="27"/>
      <c r="H143" s="7"/>
      <c r="I143" s="28">
        <f t="shared" si="14"/>
        <v>2519</v>
      </c>
      <c r="J143" s="27">
        <f t="shared" si="14"/>
        <v>-2856</v>
      </c>
      <c r="K143" s="7"/>
      <c r="L143" s="124">
        <f t="shared" si="22"/>
        <v>-0.66637153463907073</v>
      </c>
      <c r="M143" s="27">
        <f t="shared" ca="1" si="15"/>
        <v>1.1464247967069205E-5</v>
      </c>
      <c r="N143" s="44"/>
      <c r="O143" s="44"/>
      <c r="P143" s="7"/>
      <c r="Q143" s="28">
        <f t="shared" ca="1" si="16"/>
        <v>2576.2732430944875</v>
      </c>
      <c r="R143" s="27">
        <f t="shared" ca="1" si="17"/>
        <v>-2867.9545630343155</v>
      </c>
      <c r="S143" s="7"/>
      <c r="T143" s="28">
        <f t="shared" ca="1" si="18"/>
        <v>-0.66661815614482423</v>
      </c>
      <c r="U143" s="27">
        <f t="shared" ca="1" si="19"/>
        <v>-0.7429167950314346</v>
      </c>
      <c r="V143" s="7"/>
      <c r="W143" s="28">
        <f t="shared" ca="1" si="20"/>
        <v>-0.66298564510054925</v>
      </c>
      <c r="X143" s="27">
        <f t="shared" ca="1" si="24"/>
        <v>34.019312457985734</v>
      </c>
      <c r="Y143" s="7"/>
      <c r="Z143" s="28">
        <f t="shared" si="23"/>
        <v>34.172999999999988</v>
      </c>
      <c r="AA143" s="27">
        <f t="shared" si="21"/>
        <v>0.59643136528402207</v>
      </c>
      <c r="AB143" s="7"/>
      <c r="AC143" s="28">
        <f t="shared" ca="1" si="13"/>
        <v>-0.15368754201425361</v>
      </c>
      <c r="AD143" s="27"/>
      <c r="AE143" s="7"/>
    </row>
    <row r="144" spans="1:31" s="26" customFormat="1" x14ac:dyDescent="0.25">
      <c r="A144" s="26">
        <v>59</v>
      </c>
      <c r="B144" s="26">
        <v>-634</v>
      </c>
      <c r="C144" s="26">
        <v>14210</v>
      </c>
      <c r="D144" s="26">
        <v>11558</v>
      </c>
      <c r="E144" s="26">
        <v>11988</v>
      </c>
      <c r="F144" s="26">
        <v>14661</v>
      </c>
      <c r="G144" s="27"/>
      <c r="H144" s="7"/>
      <c r="I144" s="28">
        <f t="shared" si="14"/>
        <v>2222</v>
      </c>
      <c r="J144" s="27">
        <f t="shared" si="14"/>
        <v>-3103</v>
      </c>
      <c r="K144" s="7"/>
      <c r="L144" s="124">
        <f t="shared" si="22"/>
        <v>-0.58922794837071035</v>
      </c>
      <c r="M144" s="27">
        <f t="shared" ca="1" si="15"/>
        <v>1.1603365972096312E-5</v>
      </c>
      <c r="N144" s="44"/>
      <c r="O144" s="44"/>
      <c r="P144" s="7"/>
      <c r="Q144" s="28">
        <f t="shared" ca="1" si="16"/>
        <v>2279.2732430944875</v>
      </c>
      <c r="R144" s="27">
        <f t="shared" ca="1" si="17"/>
        <v>-3114.9545630343155</v>
      </c>
      <c r="S144" s="7"/>
      <c r="T144" s="28">
        <f t="shared" ca="1" si="18"/>
        <v>-0.58976854676984869</v>
      </c>
      <c r="U144" s="27">
        <f t="shared" ca="1" si="19"/>
        <v>-0.80689983393237852</v>
      </c>
      <c r="V144" s="7"/>
      <c r="W144" s="28">
        <f t="shared" ca="1" si="20"/>
        <v>-0.58582157699164783</v>
      </c>
      <c r="X144" s="27">
        <f t="shared" ca="1" si="24"/>
        <v>28.253524024970602</v>
      </c>
      <c r="Y144" s="7"/>
      <c r="Z144" s="28">
        <f t="shared" si="23"/>
        <v>28.466999999999988</v>
      </c>
      <c r="AA144" s="27">
        <f t="shared" si="21"/>
        <v>0.49684287816522554</v>
      </c>
      <c r="AB144" s="7"/>
      <c r="AC144" s="28">
        <f t="shared" ca="1" si="13"/>
        <v>-0.21347597502938598</v>
      </c>
      <c r="AD144" s="27"/>
      <c r="AE144" s="7"/>
    </row>
    <row r="145" spans="1:31" s="26" customFormat="1" x14ac:dyDescent="0.25">
      <c r="A145" s="26">
        <v>60</v>
      </c>
      <c r="B145" s="26">
        <v>-604</v>
      </c>
      <c r="C145" s="26">
        <v>14059</v>
      </c>
      <c r="D145" s="26">
        <v>11457</v>
      </c>
      <c r="E145" s="26">
        <v>12151</v>
      </c>
      <c r="F145" s="26">
        <v>14760</v>
      </c>
      <c r="G145" s="27"/>
      <c r="H145" s="7"/>
      <c r="I145" s="28">
        <f t="shared" si="14"/>
        <v>1908</v>
      </c>
      <c r="J145" s="27">
        <f t="shared" si="14"/>
        <v>-3303</v>
      </c>
      <c r="K145" s="7"/>
      <c r="L145" s="124">
        <f t="shared" si="22"/>
        <v>-0.51029011623598064</v>
      </c>
      <c r="M145" s="27">
        <f t="shared" ca="1" si="15"/>
        <v>3.5662379133326511E-5</v>
      </c>
      <c r="N145" s="44"/>
      <c r="O145" s="44"/>
      <c r="P145" s="7"/>
      <c r="Q145" s="28">
        <f t="shared" ca="1" si="16"/>
        <v>1965.2732430944877</v>
      </c>
      <c r="R145" s="27">
        <f t="shared" ca="1" si="17"/>
        <v>-3314.9545630343155</v>
      </c>
      <c r="S145" s="7"/>
      <c r="T145" s="28">
        <f t="shared" ca="1" si="18"/>
        <v>-0.50852013820505981</v>
      </c>
      <c r="U145" s="27">
        <f t="shared" ca="1" si="19"/>
        <v>-0.85870796259711046</v>
      </c>
      <c r="V145" s="7"/>
      <c r="W145" s="28">
        <f t="shared" ca="1" si="20"/>
        <v>-0.50431831758454182</v>
      </c>
      <c r="X145" s="27">
        <f t="shared" ca="1" si="24"/>
        <v>22.698975643610538</v>
      </c>
      <c r="Y145" s="7"/>
      <c r="Z145" s="28">
        <f t="shared" si="23"/>
        <v>23.030999999999988</v>
      </c>
      <c r="AA145" s="27">
        <f t="shared" si="21"/>
        <v>0.4019667800268138</v>
      </c>
      <c r="AB145" s="7"/>
      <c r="AC145" s="28">
        <f t="shared" ca="1" si="13"/>
        <v>-0.33202435638945005</v>
      </c>
      <c r="AD145" s="27"/>
      <c r="AE145" s="7"/>
    </row>
    <row r="146" spans="1:31" s="26" customFormat="1" x14ac:dyDescent="0.25">
      <c r="A146" s="26">
        <v>61</v>
      </c>
      <c r="B146" s="26">
        <v>-612</v>
      </c>
      <c r="C146" s="26">
        <v>13891</v>
      </c>
      <c r="D146" s="26">
        <v>11373</v>
      </c>
      <c r="E146" s="26">
        <v>12306</v>
      </c>
      <c r="F146" s="26">
        <v>14846</v>
      </c>
      <c r="G146" s="27"/>
      <c r="H146" s="7"/>
      <c r="I146" s="28">
        <f t="shared" si="14"/>
        <v>1585</v>
      </c>
      <c r="J146" s="27">
        <f t="shared" si="14"/>
        <v>-3473</v>
      </c>
      <c r="K146" s="7"/>
      <c r="L146" s="124">
        <f t="shared" si="22"/>
        <v>-0.42562718701563201</v>
      </c>
      <c r="M146" s="27">
        <f t="shared" ca="1" si="15"/>
        <v>2.6039093826961824E-5</v>
      </c>
      <c r="N146" s="44"/>
      <c r="O146" s="44"/>
      <c r="P146" s="7"/>
      <c r="Q146" s="28">
        <f t="shared" ca="1" si="16"/>
        <v>1642.2732430944877</v>
      </c>
      <c r="R146" s="27">
        <f t="shared" ca="1" si="17"/>
        <v>-3484.9545630343155</v>
      </c>
      <c r="S146" s="7"/>
      <c r="T146" s="28">
        <f t="shared" ca="1" si="18"/>
        <v>-0.4249429535986049</v>
      </c>
      <c r="U146" s="27">
        <f t="shared" ca="1" si="19"/>
        <v>-0.90274487196213271</v>
      </c>
      <c r="V146" s="7"/>
      <c r="W146" s="28">
        <f t="shared" ca="1" si="20"/>
        <v>-0.42052433547683904</v>
      </c>
      <c r="X146" s="27">
        <f t="shared" ca="1" si="24"/>
        <v>17.250750490833184</v>
      </c>
      <c r="Y146" s="7"/>
      <c r="Z146" s="28">
        <f t="shared" si="23"/>
        <v>17.522999999999989</v>
      </c>
      <c r="AA146" s="27">
        <f t="shared" si="21"/>
        <v>0.30583404482696613</v>
      </c>
      <c r="AB146" s="7"/>
      <c r="AC146" s="28">
        <f t="shared" ca="1" si="13"/>
        <v>-0.27224950916680513</v>
      </c>
      <c r="AD146" s="27"/>
      <c r="AE146" s="7"/>
    </row>
    <row r="147" spans="1:31" s="26" customFormat="1" x14ac:dyDescent="0.25">
      <c r="A147" s="26">
        <v>62</v>
      </c>
      <c r="B147" s="26">
        <v>-632</v>
      </c>
      <c r="C147" s="26">
        <v>13720</v>
      </c>
      <c r="D147" s="26">
        <v>11307</v>
      </c>
      <c r="E147" s="26">
        <v>12487</v>
      </c>
      <c r="F147" s="26">
        <v>14922</v>
      </c>
      <c r="G147" s="27"/>
      <c r="H147" s="7"/>
      <c r="I147" s="28">
        <f t="shared" si="14"/>
        <v>1233</v>
      </c>
      <c r="J147" s="27">
        <f t="shared" si="14"/>
        <v>-3615</v>
      </c>
      <c r="K147" s="7"/>
      <c r="L147" s="124">
        <f t="shared" si="22"/>
        <v>-0.33408030011307671</v>
      </c>
      <c r="M147" s="27">
        <f t="shared" ca="1" si="15"/>
        <v>2.3216286663280471E-5</v>
      </c>
      <c r="N147" s="44"/>
      <c r="O147" s="44"/>
      <c r="P147" s="7"/>
      <c r="Q147" s="28">
        <f t="shared" ca="1" si="16"/>
        <v>1290.2732430944877</v>
      </c>
      <c r="R147" s="27">
        <f t="shared" ca="1" si="17"/>
        <v>-3626.9545630343155</v>
      </c>
      <c r="S147" s="7"/>
      <c r="T147" s="28">
        <f t="shared" ca="1" si="18"/>
        <v>-0.33386193508011536</v>
      </c>
      <c r="U147" s="27">
        <f t="shared" ca="1" si="19"/>
        <v>-0.93952864331409236</v>
      </c>
      <c r="V147" s="7"/>
      <c r="W147" s="28">
        <f t="shared" ca="1" si="20"/>
        <v>-0.3292619719109634</v>
      </c>
      <c r="X147" s="27">
        <f t="shared" ca="1" si="24"/>
        <v>11.586540798434839</v>
      </c>
      <c r="Y147" s="7"/>
      <c r="Z147" s="28">
        <f t="shared" si="23"/>
        <v>11.83499999999999</v>
      </c>
      <c r="AA147" s="27">
        <f t="shared" si="21"/>
        <v>0.20655971697352871</v>
      </c>
      <c r="AB147" s="7"/>
      <c r="AC147" s="28">
        <f t="shared" ca="1" si="13"/>
        <v>-0.24845920156515078</v>
      </c>
      <c r="AD147" s="27"/>
      <c r="AE147" s="7"/>
    </row>
    <row r="148" spans="1:31" s="26" customFormat="1" x14ac:dyDescent="0.25">
      <c r="A148" s="26">
        <v>63</v>
      </c>
      <c r="B148" s="26">
        <v>-632</v>
      </c>
      <c r="C148" s="26">
        <v>13538</v>
      </c>
      <c r="D148" s="26">
        <v>11248</v>
      </c>
      <c r="E148" s="26">
        <v>12668</v>
      </c>
      <c r="F148" s="26">
        <v>14981</v>
      </c>
      <c r="G148" s="27"/>
      <c r="H148" s="7"/>
      <c r="I148" s="28">
        <f t="shared" si="14"/>
        <v>870</v>
      </c>
      <c r="J148" s="27">
        <f t="shared" si="14"/>
        <v>-3733</v>
      </c>
      <c r="K148" s="7"/>
      <c r="L148" s="124">
        <f t="shared" si="22"/>
        <v>-0.23924251220638745</v>
      </c>
      <c r="M148" s="27">
        <f t="shared" ca="1" si="15"/>
        <v>1.6473490709712332E-5</v>
      </c>
      <c r="N148" s="44"/>
      <c r="O148" s="44"/>
      <c r="P148" s="7"/>
      <c r="Q148" s="28">
        <f t="shared" ca="1" si="16"/>
        <v>927.27324309448773</v>
      </c>
      <c r="R148" s="27">
        <f t="shared" ca="1" si="17"/>
        <v>-3744.9545630343155</v>
      </c>
      <c r="S148" s="7"/>
      <c r="T148" s="28">
        <f t="shared" ca="1" si="18"/>
        <v>-0.23993463473292298</v>
      </c>
      <c r="U148" s="27">
        <f t="shared" ca="1" si="19"/>
        <v>-0.97009543922628416</v>
      </c>
      <c r="V148" s="7"/>
      <c r="W148" s="28">
        <f t="shared" ca="1" si="20"/>
        <v>-0.23518375738382027</v>
      </c>
      <c r="X148" s="27">
        <f t="shared" ca="1" si="24"/>
        <v>5.9008053616973939</v>
      </c>
      <c r="Y148" s="7"/>
      <c r="Z148" s="28">
        <f t="shared" si="23"/>
        <v>6.1469999999999905</v>
      </c>
      <c r="AA148" s="27">
        <f t="shared" si="21"/>
        <v>0.10728538912009127</v>
      </c>
      <c r="AB148" s="7"/>
      <c r="AC148" s="28">
        <f t="shared" ref="AC148:AC149" ca="1" si="25">X148-Z148</f>
        <v>-0.24619463830259658</v>
      </c>
      <c r="AD148" s="27"/>
      <c r="AE148" s="7"/>
    </row>
    <row r="149" spans="1:31" s="26" customFormat="1" x14ac:dyDescent="0.25">
      <c r="A149" s="26">
        <v>64</v>
      </c>
      <c r="B149" s="26">
        <v>-640</v>
      </c>
      <c r="C149" s="26">
        <v>13349</v>
      </c>
      <c r="D149" s="26">
        <v>11214</v>
      </c>
      <c r="E149" s="26">
        <v>12855</v>
      </c>
      <c r="F149" s="26">
        <v>15019</v>
      </c>
      <c r="G149" s="27"/>
      <c r="H149" s="7"/>
      <c r="I149" s="28">
        <f t="shared" ref="I149:J149" si="26">C149-E149</f>
        <v>494</v>
      </c>
      <c r="J149" s="27">
        <f t="shared" si="26"/>
        <v>-3805</v>
      </c>
      <c r="K149" s="7"/>
      <c r="L149" s="124">
        <f t="shared" si="22"/>
        <v>-0.14080660748087737</v>
      </c>
      <c r="M149" s="27">
        <f t="shared" ref="M149" ca="1" si="27">(W149-L149)^2</f>
        <v>9.0390500565728828E-6</v>
      </c>
      <c r="N149" s="44"/>
      <c r="O149" s="44"/>
      <c r="P149" s="7"/>
      <c r="Q149" s="28">
        <f t="shared" ref="Q149" ca="1" si="28">I149-$J$4</f>
        <v>551.27324309448773</v>
      </c>
      <c r="R149" s="27">
        <f t="shared" ref="R149" ca="1" si="29">J149-$J$3</f>
        <v>-3816.9545630343155</v>
      </c>
      <c r="S149" s="7"/>
      <c r="T149" s="28">
        <f t="shared" ref="T149" ca="1" si="30">Q149/$J$7</f>
        <v>-0.14264354676999097</v>
      </c>
      <c r="U149" s="27">
        <f t="shared" ref="U149" ca="1" si="31">R149/$J$6</f>
        <v>-0.9887463655455877</v>
      </c>
      <c r="V149" s="7"/>
      <c r="W149" s="28">
        <f t="shared" ref="W149" ca="1" si="32">(T149-U149*SIN(-$J$11*PI()/180))/(COS(-$J$11*PI()/180))</f>
        <v>-0.13780010618259511</v>
      </c>
      <c r="X149" s="27">
        <f ca="1">IF(MOD(ATAN2(U149,W149)*180/PI()-$J$9+360,360)&gt;5,MOD(ATAN2(U149,W149)*180/PI()-$J$9+360,360)-360,MOD(ATAN2(U149,W149)*180/PI()-$J$9+360,360))</f>
        <v>0.20742361867337422</v>
      </c>
      <c r="Y149" s="7"/>
      <c r="Z149" s="28">
        <f t="shared" si="23"/>
        <v>0.38699999999999068</v>
      </c>
      <c r="AA149" s="27">
        <f t="shared" ref="AA149" si="33">Z149*PI()/180</f>
        <v>6.7544242052178932E-3</v>
      </c>
      <c r="AB149" s="7"/>
      <c r="AC149" s="28">
        <f t="shared" ca="1" si="25"/>
        <v>-0.17957638132661646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40019</v>
      </c>
    </row>
    <row r="155" spans="1:31" x14ac:dyDescent="0.25">
      <c r="A155" t="s">
        <v>177</v>
      </c>
      <c r="B155">
        <v>40019</v>
      </c>
    </row>
    <row r="156" spans="1:31" x14ac:dyDescent="0.25">
      <c r="A156" s="31" t="s">
        <v>188</v>
      </c>
      <c r="B156" s="31">
        <v>-39976</v>
      </c>
    </row>
    <row r="157" spans="1:31" x14ac:dyDescent="0.25">
      <c r="A157" t="s">
        <v>183</v>
      </c>
      <c r="B157">
        <v>-39976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I1:J2"/>
    <mergeCell ref="L1:O2"/>
    <mergeCell ref="Q1:R1"/>
    <mergeCell ref="T7:T8"/>
    <mergeCell ref="U7:U8"/>
    <mergeCell ref="Z18:AA18"/>
    <mergeCell ref="AC18:AD18"/>
    <mergeCell ref="I12:J13"/>
    <mergeCell ref="I18:J18"/>
    <mergeCell ref="L18:O18"/>
    <mergeCell ref="Q18:R18"/>
    <mergeCell ref="T18:U18"/>
    <mergeCell ref="W18:X18"/>
    <mergeCell ref="L9:O10"/>
  </mergeCells>
  <pageMargins left="0.7" right="0.7" top="0.78740157499999996" bottom="0.78740157499999996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8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36.84622673601266</v>
      </c>
      <c r="L3" s="102" t="s">
        <v>1</v>
      </c>
      <c r="M3" s="103">
        <v>1.0015431261437171</v>
      </c>
      <c r="N3" s="104" t="s">
        <v>18</v>
      </c>
      <c r="O3" s="102">
        <v>0.99824701431646912</v>
      </c>
      <c r="Q3" s="101" t="s">
        <v>194</v>
      </c>
      <c r="R3" s="101">
        <f ca="1">MAX(AC21:AC149)</f>
        <v>7.8333818157261703E-2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-42.612752176982418</v>
      </c>
      <c r="L4" s="104" t="s">
        <v>5</v>
      </c>
      <c r="M4" s="106">
        <v>360.01298001150298</v>
      </c>
      <c r="N4" s="104" t="s">
        <v>21</v>
      </c>
      <c r="O4" s="104">
        <v>359.9893839722846</v>
      </c>
      <c r="Q4" s="105" t="s">
        <v>195</v>
      </c>
      <c r="R4" s="105">
        <f ca="1">MIN(AC21:AC149)</f>
        <v>-0.25143761441404422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-172.50953067271305</v>
      </c>
      <c r="N5" s="107" t="s">
        <v>24</v>
      </c>
      <c r="O5" s="107">
        <v>-172.50008609395866</v>
      </c>
      <c r="Q5" s="8"/>
      <c r="R5" s="8"/>
      <c r="T5" s="45" t="s">
        <v>55</v>
      </c>
      <c r="U5" s="47">
        <v>5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3847.0206278555415</v>
      </c>
      <c r="L6" s="107" t="s">
        <v>12</v>
      </c>
      <c r="M6" s="108">
        <v>-1.7990263601326949E-4</v>
      </c>
      <c r="N6" s="107" t="s">
        <v>26</v>
      </c>
      <c r="O6" s="107">
        <v>-2.28000678592916E-5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-3877.6037653038748</v>
      </c>
      <c r="L7" s="109" t="s">
        <v>15</v>
      </c>
      <c r="M7" s="110">
        <f ca="1">SUM(M20:M84)</f>
        <v>1.7803568256066744E-4</v>
      </c>
      <c r="N7" s="109" t="s">
        <v>15</v>
      </c>
      <c r="O7" s="89">
        <f ca="1">SUM(M85:M149)</f>
        <v>1.8400628879038626E-4</v>
      </c>
      <c r="Q7" s="101" t="s">
        <v>194</v>
      </c>
      <c r="R7" s="101">
        <f ca="1">MAX(AD21:AD83)</f>
        <v>0.16876921353828322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-0.12758731584415273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-172.44177350750809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-172.01593343513363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-0.42584007237445576</v>
      </c>
      <c r="L11" s="113" t="s">
        <v>208</v>
      </c>
      <c r="M11" s="114">
        <f>(M6+O6)/2</f>
        <v>-1.0135135193628055E-4</v>
      </c>
      <c r="N11" s="115"/>
      <c r="O11" s="115"/>
      <c r="Q11" s="101" t="s">
        <v>194</v>
      </c>
      <c r="R11" s="101">
        <f ca="1">MAX(W20:W149)</f>
        <v>0.99809570096492972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0.99989507023009305</v>
      </c>
      <c r="N12" s="118"/>
      <c r="O12" s="118"/>
      <c r="Q12" s="105" t="s">
        <v>195</v>
      </c>
      <c r="R12" s="105">
        <f ca="1">MIN(W20:W149)</f>
        <v>-1.0004987215267649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-172.50480838333584</v>
      </c>
      <c r="N13" s="121"/>
      <c r="O13" s="121"/>
    </row>
    <row r="14" spans="1:24" x14ac:dyDescent="0.25">
      <c r="I14" s="9" t="s">
        <v>148</v>
      </c>
      <c r="L14" s="9"/>
      <c r="M14" s="9"/>
      <c r="N14" s="9"/>
      <c r="O14" s="9"/>
    </row>
    <row r="15" spans="1:24" x14ac:dyDescent="0.25">
      <c r="I15" s="9" t="s">
        <v>149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150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13412</v>
      </c>
      <c r="D20" s="26">
        <v>11266</v>
      </c>
      <c r="E20" s="26">
        <v>12928</v>
      </c>
      <c r="F20" s="26">
        <v>15055</v>
      </c>
      <c r="G20" s="27"/>
      <c r="H20" s="7"/>
      <c r="I20" s="28">
        <f>C20-E20</f>
        <v>484</v>
      </c>
      <c r="J20" s="27">
        <f>D20-F20</f>
        <v>-3789</v>
      </c>
      <c r="K20" s="7"/>
      <c r="L20" s="124">
        <f>$M$3*SIN(2*PI()/$M$4*($Z20+$M$5))+$M$6</f>
        <v>-0.13085013175340415</v>
      </c>
      <c r="M20" s="27">
        <f ca="1">(W20-L20)^2</f>
        <v>5.9005760383795271E-6</v>
      </c>
      <c r="N20" s="44"/>
      <c r="O20" s="44"/>
      <c r="P20" s="7"/>
      <c r="Q20" s="28">
        <f ca="1">I20-$J$4</f>
        <v>526.61275217698244</v>
      </c>
      <c r="R20" s="27">
        <f ca="1">J20-$J$3</f>
        <v>-3825.8462267360128</v>
      </c>
      <c r="S20" s="7"/>
      <c r="T20" s="28">
        <f ca="1">Q20/$J$7</f>
        <v>-0.13580880978325374</v>
      </c>
      <c r="U20" s="27">
        <f ca="1">R20/$J$6</f>
        <v>-0.99449589613161704</v>
      </c>
      <c r="V20" s="7"/>
      <c r="W20" s="28">
        <f ca="1">(T20-U20*SIN(-$J$11*PI()/180))/(COS(-$J$11*PI()/180))</f>
        <v>-0.12842102162037611</v>
      </c>
      <c r="X20" s="27">
        <f ca="1">IF(MOD(ATAN2(U20,W20)*180/PI()-$J$9+360,360)&gt;5,MOD(ATAN2(U20,W20)*180/PI()-$J$9+360,360)-360,MOD(ATAN2(U20,W20)*180/PI()-$J$9+360,360))</f>
        <v>-0.20023860621108724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-0.20023860621108724</v>
      </c>
      <c r="AD20" s="27">
        <f ca="1">INDIRECT("AC"&amp;AE20)-AC20</f>
        <v>1.4265282463104434E-2</v>
      </c>
      <c r="AE20" s="7">
        <v>149</v>
      </c>
    </row>
    <row r="21" spans="1:31" s="26" customFormat="1" x14ac:dyDescent="0.25">
      <c r="A21" s="26">
        <v>1</v>
      </c>
      <c r="B21" s="26">
        <v>596</v>
      </c>
      <c r="C21" s="26">
        <v>13581</v>
      </c>
      <c r="D21" s="26">
        <v>11287</v>
      </c>
      <c r="E21" s="26">
        <v>12734</v>
      </c>
      <c r="F21" s="26">
        <v>15010</v>
      </c>
      <c r="G21" s="27"/>
      <c r="H21" s="7"/>
      <c r="I21" s="28">
        <f t="shared" ref="I21:J84" si="1">C21-E21</f>
        <v>847</v>
      </c>
      <c r="J21" s="27">
        <f t="shared" si="1"/>
        <v>-3723</v>
      </c>
      <c r="K21" s="7"/>
      <c r="L21" s="124">
        <f t="shared" ref="L21:L84" si="2">$M$3*SIN(2*PI()/$M$4*($Z21+$M$5))+$M$6</f>
        <v>-0.22310135207612927</v>
      </c>
      <c r="M21" s="27">
        <f t="shared" ref="M21:M84" ca="1" si="3">(W21-L21)^2</f>
        <v>8.7556565600282535E-7</v>
      </c>
      <c r="N21" s="44"/>
      <c r="O21" s="44"/>
      <c r="P21" s="7"/>
      <c r="Q21" s="28">
        <f t="shared" ref="Q21:Q84" ca="1" si="4">I21-$J$4</f>
        <v>889.61275217698244</v>
      </c>
      <c r="R21" s="27">
        <f t="shared" ref="R21:R84" ca="1" si="5">J21-$J$3</f>
        <v>-3759.8462267360128</v>
      </c>
      <c r="S21" s="7"/>
      <c r="T21" s="28">
        <f t="shared" ref="T21:T84" ca="1" si="6">Q21/$J$7</f>
        <v>-0.22942332585321967</v>
      </c>
      <c r="U21" s="27">
        <f t="shared" ref="U21:U84" ca="1" si="7">R21/$J$6</f>
        <v>-0.9773397624935215</v>
      </c>
      <c r="V21" s="7"/>
      <c r="W21" s="28">
        <f t="shared" ref="W21:W84" ca="1" si="8">(T21-U21*SIN(-$J$11*PI()/180))/(COS(-$J$11*PI()/180))</f>
        <v>-0.22216563542243392</v>
      </c>
      <c r="X21" s="27">
        <f ca="1">MOD(ATAN2(U21,W21)*180/PI()-$J$9+360,360)</f>
        <v>5.2484344668552012</v>
      </c>
      <c r="Y21" s="7"/>
      <c r="Z21" s="28">
        <f>360/40000*B21+Z20</f>
        <v>5.3639999999999999</v>
      </c>
      <c r="AA21" s="27">
        <f t="shared" ref="AA21:AA84" si="9">Z21*PI()/180</f>
        <v>9.361946107697583E-2</v>
      </c>
      <c r="AB21" s="7"/>
      <c r="AC21" s="28">
        <f t="shared" ca="1" si="0"/>
        <v>-0.11556553314479867</v>
      </c>
      <c r="AD21" s="27">
        <f t="shared" ref="AD21:AD83" ca="1" si="10">INDIRECT("AC"&amp;AE21)-AC21</f>
        <v>-9.3990343472253102E-2</v>
      </c>
      <c r="AE21" s="7">
        <v>148</v>
      </c>
    </row>
    <row r="22" spans="1:31" s="26" customFormat="1" x14ac:dyDescent="0.25">
      <c r="A22" s="26">
        <v>2</v>
      </c>
      <c r="B22" s="26">
        <v>633</v>
      </c>
      <c r="C22" s="26">
        <v>13775</v>
      </c>
      <c r="D22" s="26">
        <v>11348</v>
      </c>
      <c r="E22" s="26">
        <v>12558</v>
      </c>
      <c r="F22" s="26">
        <v>14966</v>
      </c>
      <c r="G22" s="27"/>
      <c r="H22" s="7"/>
      <c r="I22" s="28">
        <f t="shared" si="1"/>
        <v>1217</v>
      </c>
      <c r="J22" s="27">
        <f t="shared" si="1"/>
        <v>-3618</v>
      </c>
      <c r="K22" s="7"/>
      <c r="L22" s="124">
        <f t="shared" si="2"/>
        <v>-0.31892373632151017</v>
      </c>
      <c r="M22" s="27">
        <f t="shared" ca="1" si="3"/>
        <v>1.2833504589003979E-6</v>
      </c>
      <c r="N22" s="44"/>
      <c r="O22" s="44"/>
      <c r="P22" s="7"/>
      <c r="Q22" s="28">
        <f t="shared" ca="1" si="4"/>
        <v>1259.6127521769824</v>
      </c>
      <c r="R22" s="27">
        <f t="shared" ca="1" si="5"/>
        <v>-3654.8462267360128</v>
      </c>
      <c r="S22" s="7"/>
      <c r="T22" s="28">
        <f t="shared" ca="1" si="6"/>
        <v>-0.32484308052508581</v>
      </c>
      <c r="U22" s="27">
        <f t="shared" ca="1" si="7"/>
        <v>-0.95004591352382395</v>
      </c>
      <c r="V22" s="7"/>
      <c r="W22" s="28">
        <f t="shared" ca="1" si="8"/>
        <v>-0.31779088573167036</v>
      </c>
      <c r="X22" s="27">
        <f t="shared" ref="X22:X83" ca="1" si="11">MOD(ATAN2(U22,W22)*180/PI()-$J$9+360,360)</f>
        <v>10.936890447928704</v>
      </c>
      <c r="Y22" s="7"/>
      <c r="Z22" s="28">
        <f t="shared" ref="Z22:Z85" si="12">360/40000*B22+Z21</f>
        <v>11.061</v>
      </c>
      <c r="AA22" s="27">
        <f t="shared" si="9"/>
        <v>0.19305086856309278</v>
      </c>
      <c r="AB22" s="7"/>
      <c r="AC22" s="28">
        <f t="shared" ca="1" si="0"/>
        <v>-0.12410955207129604</v>
      </c>
      <c r="AD22" s="27">
        <f t="shared" ca="1" si="10"/>
        <v>-9.1129869539736674E-2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13950</v>
      </c>
      <c r="D23" s="26">
        <v>11412</v>
      </c>
      <c r="E23" s="26">
        <v>12382</v>
      </c>
      <c r="F23" s="26">
        <v>14896</v>
      </c>
      <c r="G23" s="27"/>
      <c r="H23" s="7"/>
      <c r="I23" s="28">
        <f t="shared" si="1"/>
        <v>1568</v>
      </c>
      <c r="J23" s="27">
        <f t="shared" si="1"/>
        <v>-3484</v>
      </c>
      <c r="K23" s="7"/>
      <c r="L23" s="124">
        <f t="shared" si="2"/>
        <v>-0.41102384549212129</v>
      </c>
      <c r="M23" s="27">
        <f t="shared" ca="1" si="3"/>
        <v>6.0110785718110326E-6</v>
      </c>
      <c r="N23" s="44"/>
      <c r="O23" s="44"/>
      <c r="P23" s="7"/>
      <c r="Q23" s="28">
        <f t="shared" ca="1" si="4"/>
        <v>1610.6127521769824</v>
      </c>
      <c r="R23" s="27">
        <f t="shared" ca="1" si="5"/>
        <v>-3520.8462267360128</v>
      </c>
      <c r="S23" s="7"/>
      <c r="T23" s="28">
        <f t="shared" ca="1" si="6"/>
        <v>-0.41536290184893715</v>
      </c>
      <c r="U23" s="27">
        <f t="shared" ca="1" si="7"/>
        <v>-0.91521376341011473</v>
      </c>
      <c r="V23" s="7"/>
      <c r="W23" s="28">
        <f t="shared" ca="1" si="8"/>
        <v>-0.40857209538825445</v>
      </c>
      <c r="X23" s="27">
        <f t="shared" ca="1" si="11"/>
        <v>16.498837026591332</v>
      </c>
      <c r="Y23" s="7"/>
      <c r="Z23" s="28">
        <f t="shared" si="12"/>
        <v>16.722000000000001</v>
      </c>
      <c r="AA23" s="27">
        <f t="shared" si="9"/>
        <v>0.2918539575184918</v>
      </c>
      <c r="AB23" s="7"/>
      <c r="AC23" s="28">
        <f t="shared" ca="1" si="0"/>
        <v>-0.22316297340866953</v>
      </c>
      <c r="AD23" s="27">
        <f t="shared" ca="1" si="10"/>
        <v>4.4469765846621101E-2</v>
      </c>
      <c r="AE23" s="7">
        <v>146</v>
      </c>
    </row>
    <row r="24" spans="1:31" s="26" customFormat="1" x14ac:dyDescent="0.25">
      <c r="A24" s="26">
        <v>4</v>
      </c>
      <c r="B24" s="26">
        <v>630</v>
      </c>
      <c r="C24" s="26">
        <v>14114</v>
      </c>
      <c r="D24" s="26">
        <v>11498</v>
      </c>
      <c r="E24" s="26">
        <v>12206</v>
      </c>
      <c r="F24" s="26">
        <v>14803</v>
      </c>
      <c r="G24" s="27"/>
      <c r="H24" s="7"/>
      <c r="I24" s="28">
        <f t="shared" si="1"/>
        <v>1908</v>
      </c>
      <c r="J24" s="27">
        <f t="shared" si="1"/>
        <v>-3305</v>
      </c>
      <c r="K24" s="7"/>
      <c r="L24" s="124">
        <f t="shared" si="2"/>
        <v>-0.49925322553838264</v>
      </c>
      <c r="M24" s="27">
        <f t="shared" ca="1" si="3"/>
        <v>7.0217702787506815E-6</v>
      </c>
      <c r="N24" s="44"/>
      <c r="O24" s="44"/>
      <c r="P24" s="7"/>
      <c r="Q24" s="28">
        <f t="shared" ca="1" si="4"/>
        <v>1950.6127521769824</v>
      </c>
      <c r="R24" s="27">
        <f t="shared" ca="1" si="5"/>
        <v>-3341.8462267360128</v>
      </c>
      <c r="S24" s="7"/>
      <c r="T24" s="28">
        <f t="shared" ca="1" si="6"/>
        <v>-0.50304591965551682</v>
      </c>
      <c r="U24" s="27">
        <f t="shared" ca="1" si="7"/>
        <v>-0.86868424945224954</v>
      </c>
      <c r="V24" s="7"/>
      <c r="W24" s="28">
        <f t="shared" ca="1" si="8"/>
        <v>-0.49660336322521414</v>
      </c>
      <c r="X24" s="27">
        <f t="shared" ca="1" si="11"/>
        <v>22.197212706385983</v>
      </c>
      <c r="Y24" s="7"/>
      <c r="Z24" s="28">
        <f t="shared" si="12"/>
        <v>22.392000000000003</v>
      </c>
      <c r="AA24" s="27">
        <f t="shared" si="9"/>
        <v>0.39081412610657035</v>
      </c>
      <c r="AB24" s="7"/>
      <c r="AC24" s="28">
        <f t="shared" ca="1" si="0"/>
        <v>-0.19478729361402003</v>
      </c>
      <c r="AD24" s="27">
        <f t="shared" ca="1" si="10"/>
        <v>2.1502598083937841E-2</v>
      </c>
      <c r="AE24" s="7">
        <v>145</v>
      </c>
    </row>
    <row r="25" spans="1:31" s="26" customFormat="1" x14ac:dyDescent="0.25">
      <c r="A25" s="26">
        <v>5</v>
      </c>
      <c r="B25" s="26">
        <v>637</v>
      </c>
      <c r="C25" s="26">
        <v>14285</v>
      </c>
      <c r="D25" s="26">
        <v>11610</v>
      </c>
      <c r="E25" s="26">
        <v>12049</v>
      </c>
      <c r="F25" s="26">
        <v>14705</v>
      </c>
      <c r="G25" s="27"/>
      <c r="H25" s="7"/>
      <c r="I25" s="28">
        <f t="shared" si="1"/>
        <v>2236</v>
      </c>
      <c r="J25" s="27">
        <f t="shared" si="1"/>
        <v>-3095</v>
      </c>
      <c r="K25" s="7"/>
      <c r="L25" s="124">
        <f t="shared" si="2"/>
        <v>-0.58349498171349556</v>
      </c>
      <c r="M25" s="27">
        <f t="shared" ca="1" si="3"/>
        <v>3.5919302555229976E-6</v>
      </c>
      <c r="N25" s="44"/>
      <c r="O25" s="44"/>
      <c r="P25" s="7"/>
      <c r="Q25" s="28">
        <f t="shared" ca="1" si="4"/>
        <v>2278.6127521769822</v>
      </c>
      <c r="R25" s="27">
        <f t="shared" ca="1" si="5"/>
        <v>-3131.8462267360128</v>
      </c>
      <c r="S25" s="7"/>
      <c r="T25" s="28">
        <f t="shared" ca="1" si="6"/>
        <v>-0.58763424271598186</v>
      </c>
      <c r="U25" s="27">
        <f t="shared" ca="1" si="7"/>
        <v>-0.81409655151285454</v>
      </c>
      <c r="V25" s="7"/>
      <c r="W25" s="28">
        <f t="shared" ca="1" si="8"/>
        <v>-0.58159974287484673</v>
      </c>
      <c r="X25" s="27">
        <f t="shared" ca="1" si="11"/>
        <v>27.984214095926177</v>
      </c>
      <c r="Y25" s="7"/>
      <c r="Z25" s="28">
        <f t="shared" si="12"/>
        <v>28.125000000000004</v>
      </c>
      <c r="AA25" s="27">
        <f t="shared" si="9"/>
        <v>0.49087385212340523</v>
      </c>
      <c r="AB25" s="7"/>
      <c r="AC25" s="28">
        <f t="shared" ca="1" si="0"/>
        <v>-0.14078590407382663</v>
      </c>
      <c r="AD25" s="27">
        <f t="shared" ca="1" si="10"/>
        <v>-3.0344685564248408E-2</v>
      </c>
      <c r="AE25" s="7">
        <v>144</v>
      </c>
    </row>
    <row r="26" spans="1:31" s="26" customFormat="1" x14ac:dyDescent="0.25">
      <c r="A26" s="26">
        <v>6</v>
      </c>
      <c r="B26" s="26">
        <v>613</v>
      </c>
      <c r="C26" s="26">
        <v>14430</v>
      </c>
      <c r="D26" s="26">
        <v>11726</v>
      </c>
      <c r="E26" s="26">
        <v>11902</v>
      </c>
      <c r="F26" s="26">
        <v>14593</v>
      </c>
      <c r="G26" s="27"/>
      <c r="H26" s="7"/>
      <c r="I26" s="28">
        <f t="shared" si="1"/>
        <v>2528</v>
      </c>
      <c r="J26" s="27">
        <f t="shared" si="1"/>
        <v>-2867</v>
      </c>
      <c r="K26" s="7"/>
      <c r="L26" s="124">
        <f t="shared" si="2"/>
        <v>-0.6590630727931418</v>
      </c>
      <c r="M26" s="27">
        <f t="shared" ca="1" si="3"/>
        <v>2.946423455070551E-6</v>
      </c>
      <c r="N26" s="44"/>
      <c r="O26" s="44"/>
      <c r="P26" s="7"/>
      <c r="Q26" s="28">
        <f t="shared" ca="1" si="4"/>
        <v>2570.6127521769822</v>
      </c>
      <c r="R26" s="27">
        <f t="shared" ca="1" si="5"/>
        <v>-2903.8462267360128</v>
      </c>
      <c r="S26" s="7"/>
      <c r="T26" s="28">
        <f t="shared" ca="1" si="6"/>
        <v>-0.6629384815381032</v>
      </c>
      <c r="U26" s="27">
        <f t="shared" ca="1" si="7"/>
        <v>-0.75482990803579708</v>
      </c>
      <c r="V26" s="7"/>
      <c r="W26" s="28">
        <f t="shared" ca="1" si="8"/>
        <v>-0.65734655787766028</v>
      </c>
      <c r="X26" s="27">
        <f t="shared" ca="1" si="11"/>
        <v>33.492877537847448</v>
      </c>
      <c r="Y26" s="7"/>
      <c r="Z26" s="28">
        <f t="shared" si="12"/>
        <v>33.642000000000003</v>
      </c>
      <c r="AA26" s="27">
        <f t="shared" si="9"/>
        <v>0.58716366695593236</v>
      </c>
      <c r="AB26" s="7"/>
      <c r="AC26" s="28">
        <f t="shared" ca="1" si="0"/>
        <v>-0.14912246215255465</v>
      </c>
      <c r="AD26" s="27">
        <f t="shared" ca="1" si="10"/>
        <v>0.10473673136390005</v>
      </c>
      <c r="AE26" s="7">
        <v>143</v>
      </c>
    </row>
    <row r="27" spans="1:31" s="26" customFormat="1" x14ac:dyDescent="0.25">
      <c r="A27" s="26">
        <v>7</v>
      </c>
      <c r="B27" s="26">
        <v>614</v>
      </c>
      <c r="C27" s="26">
        <v>14564</v>
      </c>
      <c r="D27" s="26">
        <v>11848</v>
      </c>
      <c r="E27" s="26">
        <v>11763</v>
      </c>
      <c r="F27" s="26">
        <v>14450</v>
      </c>
      <c r="G27" s="27"/>
      <c r="H27" s="7"/>
      <c r="I27" s="28">
        <f t="shared" si="1"/>
        <v>2801</v>
      </c>
      <c r="J27" s="27">
        <f t="shared" si="1"/>
        <v>-2602</v>
      </c>
      <c r="K27" s="7"/>
      <c r="L27" s="124">
        <f t="shared" si="2"/>
        <v>-0.72863530926817521</v>
      </c>
      <c r="M27" s="27">
        <f t="shared" ca="1" si="3"/>
        <v>1.3728583463880579E-7</v>
      </c>
      <c r="N27" s="44"/>
      <c r="O27" s="44"/>
      <c r="P27" s="7"/>
      <c r="Q27" s="28">
        <f t="shared" ca="1" si="4"/>
        <v>2843.6127521769822</v>
      </c>
      <c r="R27" s="27">
        <f t="shared" ca="1" si="5"/>
        <v>-2638.8462267360128</v>
      </c>
      <c r="S27" s="7"/>
      <c r="T27" s="28">
        <f t="shared" ca="1" si="6"/>
        <v>-0.73334278701220978</v>
      </c>
      <c r="U27" s="27">
        <f t="shared" ca="1" si="7"/>
        <v>-0.68594543206465575</v>
      </c>
      <c r="V27" s="7"/>
      <c r="W27" s="28">
        <f t="shared" ca="1" si="8"/>
        <v>-0.72826478823687091</v>
      </c>
      <c r="X27" s="27">
        <f t="shared" ca="1" si="11"/>
        <v>39.155802370286722</v>
      </c>
      <c r="Y27" s="7"/>
      <c r="Z27" s="28">
        <f t="shared" si="12"/>
        <v>39.168000000000006</v>
      </c>
      <c r="AA27" s="27">
        <f t="shared" si="9"/>
        <v>0.68361056142113907</v>
      </c>
      <c r="AB27" s="7"/>
      <c r="AC27" s="28">
        <f t="shared" ca="1" si="0"/>
        <v>-1.2197629713284641E-2</v>
      </c>
      <c r="AD27" s="27">
        <f t="shared" ca="1" si="10"/>
        <v>-8.1766173117998164E-2</v>
      </c>
      <c r="AE27" s="7">
        <v>142</v>
      </c>
    </row>
    <row r="28" spans="1:31" s="26" customFormat="1" x14ac:dyDescent="0.25">
      <c r="A28" s="26">
        <v>8</v>
      </c>
      <c r="B28" s="26">
        <v>616</v>
      </c>
      <c r="C28" s="26">
        <v>14679</v>
      </c>
      <c r="D28" s="26">
        <v>11991</v>
      </c>
      <c r="E28" s="26">
        <v>11643</v>
      </c>
      <c r="F28" s="26">
        <v>14312</v>
      </c>
      <c r="G28" s="27"/>
      <c r="H28" s="7"/>
      <c r="I28" s="28">
        <f t="shared" si="1"/>
        <v>3036</v>
      </c>
      <c r="J28" s="27">
        <f t="shared" si="1"/>
        <v>-2321</v>
      </c>
      <c r="K28" s="7"/>
      <c r="L28" s="124">
        <f t="shared" si="2"/>
        <v>-0.79163003880910698</v>
      </c>
      <c r="M28" s="27">
        <f t="shared" ca="1" si="3"/>
        <v>4.9117444081009952E-6</v>
      </c>
      <c r="N28" s="44"/>
      <c r="O28" s="44"/>
      <c r="P28" s="7"/>
      <c r="Q28" s="28">
        <f t="shared" ca="1" si="4"/>
        <v>3078.6127521769822</v>
      </c>
      <c r="R28" s="27">
        <f t="shared" ca="1" si="5"/>
        <v>-2357.8462267360128</v>
      </c>
      <c r="S28" s="7"/>
      <c r="T28" s="28">
        <f t="shared" ca="1" si="6"/>
        <v>-0.79394722579028698</v>
      </c>
      <c r="U28" s="27">
        <f t="shared" ca="1" si="7"/>
        <v>-0.61290189339337009</v>
      </c>
      <c r="V28" s="7"/>
      <c r="W28" s="28">
        <f t="shared" ca="1" si="8"/>
        <v>-0.78941379324326799</v>
      </c>
      <c r="X28" s="27">
        <f t="shared" ca="1" si="11"/>
        <v>44.615962545864022</v>
      </c>
      <c r="Y28" s="7"/>
      <c r="Z28" s="28">
        <f t="shared" si="12"/>
        <v>44.712000000000003</v>
      </c>
      <c r="AA28" s="27">
        <f t="shared" si="9"/>
        <v>0.78037161515170461</v>
      </c>
      <c r="AB28" s="7"/>
      <c r="AC28" s="28">
        <f t="shared" ca="1" si="0"/>
        <v>-9.6037454135981193E-2</v>
      </c>
      <c r="AD28" s="27">
        <f t="shared" ca="1" si="10"/>
        <v>4.2565897076912051E-2</v>
      </c>
      <c r="AE28" s="7">
        <v>141</v>
      </c>
    </row>
    <row r="29" spans="1:31" s="26" customFormat="1" x14ac:dyDescent="0.25">
      <c r="A29" s="26">
        <v>9</v>
      </c>
      <c r="B29" s="26">
        <v>627</v>
      </c>
      <c r="C29" s="26">
        <v>14796</v>
      </c>
      <c r="D29" s="26">
        <v>12154</v>
      </c>
      <c r="E29" s="26">
        <v>11536</v>
      </c>
      <c r="F29" s="26">
        <v>14159</v>
      </c>
      <c r="G29" s="27"/>
      <c r="H29" s="7"/>
      <c r="I29" s="28">
        <f t="shared" si="1"/>
        <v>3260</v>
      </c>
      <c r="J29" s="27">
        <f t="shared" si="1"/>
        <v>-2005</v>
      </c>
      <c r="K29" s="7"/>
      <c r="L29" s="124">
        <f t="shared" si="2"/>
        <v>-0.8481430921750418</v>
      </c>
      <c r="M29" s="27">
        <f t="shared" ca="1" si="3"/>
        <v>1.2218922677156296E-7</v>
      </c>
      <c r="N29" s="44"/>
      <c r="O29" s="44"/>
      <c r="P29" s="7"/>
      <c r="Q29" s="28">
        <f t="shared" ca="1" si="4"/>
        <v>3302.6127521769822</v>
      </c>
      <c r="R29" s="27">
        <f t="shared" ca="1" si="5"/>
        <v>-2041.8462267360126</v>
      </c>
      <c r="S29" s="7"/>
      <c r="T29" s="28">
        <f t="shared" ca="1" si="6"/>
        <v>-0.8517148610510924</v>
      </c>
      <c r="U29" s="27">
        <f t="shared" ca="1" si="7"/>
        <v>-0.53076040506551847</v>
      </c>
      <c r="V29" s="7"/>
      <c r="W29" s="28">
        <f t="shared" ca="1" si="8"/>
        <v>-0.84779353641872879</v>
      </c>
      <c r="X29" s="27">
        <f t="shared" ca="1" si="11"/>
        <v>50.393185032870974</v>
      </c>
      <c r="Y29" s="7"/>
      <c r="Z29" s="28">
        <f t="shared" si="12"/>
        <v>50.355000000000004</v>
      </c>
      <c r="AA29" s="27">
        <f t="shared" si="9"/>
        <v>0.8788605448417447</v>
      </c>
      <c r="AB29" s="7"/>
      <c r="AC29" s="28">
        <f t="shared" ca="1" si="0"/>
        <v>3.8185032870970304E-2</v>
      </c>
      <c r="AD29" s="27">
        <f t="shared" ca="1" si="10"/>
        <v>-4.9099920962248689E-2</v>
      </c>
      <c r="AE29" s="7">
        <v>140</v>
      </c>
    </row>
    <row r="30" spans="1:31" s="26" customFormat="1" x14ac:dyDescent="0.25">
      <c r="A30" s="26">
        <v>10</v>
      </c>
      <c r="B30" s="26">
        <v>635</v>
      </c>
      <c r="C30" s="26">
        <v>14901</v>
      </c>
      <c r="D30" s="26">
        <v>12322</v>
      </c>
      <c r="E30" s="26">
        <v>11456</v>
      </c>
      <c r="F30" s="26">
        <v>13999</v>
      </c>
      <c r="G30" s="27"/>
      <c r="H30" s="7"/>
      <c r="I30" s="28">
        <f t="shared" si="1"/>
        <v>3445</v>
      </c>
      <c r="J30" s="27">
        <f t="shared" si="1"/>
        <v>-1677</v>
      </c>
      <c r="K30" s="7"/>
      <c r="L30" s="124">
        <f t="shared" si="2"/>
        <v>-0.8969990727290087</v>
      </c>
      <c r="M30" s="27">
        <f t="shared" ca="1" si="3"/>
        <v>7.4070954754439778E-7</v>
      </c>
      <c r="N30" s="44"/>
      <c r="O30" s="44"/>
      <c r="P30" s="7"/>
      <c r="Q30" s="28">
        <f t="shared" ca="1" si="4"/>
        <v>3487.6127521769822</v>
      </c>
      <c r="R30" s="27">
        <f t="shared" ca="1" si="5"/>
        <v>-1713.8462267360126</v>
      </c>
      <c r="S30" s="7"/>
      <c r="T30" s="28">
        <f t="shared" ca="1" si="6"/>
        <v>-0.89942473838702541</v>
      </c>
      <c r="U30" s="27">
        <f t="shared" ca="1" si="7"/>
        <v>-0.44549961971255869</v>
      </c>
      <c r="V30" s="7"/>
      <c r="W30" s="28">
        <f t="shared" ca="1" si="8"/>
        <v>-0.8961384278849851</v>
      </c>
      <c r="X30" s="27">
        <f t="shared" ca="1" si="11"/>
        <v>56.008305307743626</v>
      </c>
      <c r="Y30" s="7"/>
      <c r="Z30" s="28">
        <f t="shared" si="12"/>
        <v>56.070000000000007</v>
      </c>
      <c r="AA30" s="27">
        <f t="shared" si="9"/>
        <v>0.97860611159322075</v>
      </c>
      <c r="AB30" s="7"/>
      <c r="AC30" s="28">
        <f t="shared" ca="1" si="0"/>
        <v>-6.1694692256381245E-2</v>
      </c>
      <c r="AD30" s="27">
        <f t="shared" ca="1" si="10"/>
        <v>8.681039670911872E-2</v>
      </c>
      <c r="AE30" s="7">
        <v>139</v>
      </c>
    </row>
    <row r="31" spans="1:31" s="26" customFormat="1" x14ac:dyDescent="0.25">
      <c r="A31" s="26">
        <v>11</v>
      </c>
      <c r="B31" s="26">
        <v>634</v>
      </c>
      <c r="C31" s="26">
        <v>14958</v>
      </c>
      <c r="D31" s="26">
        <v>12494</v>
      </c>
      <c r="E31" s="26">
        <v>11366</v>
      </c>
      <c r="F31" s="26">
        <v>13812</v>
      </c>
      <c r="G31" s="27"/>
      <c r="H31" s="7"/>
      <c r="I31" s="28">
        <f t="shared" si="1"/>
        <v>3592</v>
      </c>
      <c r="J31" s="27">
        <f t="shared" si="1"/>
        <v>-1318</v>
      </c>
      <c r="K31" s="7"/>
      <c r="L31" s="124">
        <f t="shared" si="2"/>
        <v>-0.93688480555908327</v>
      </c>
      <c r="M31" s="27">
        <f t="shared" ca="1" si="3"/>
        <v>4.5870140052282654E-6</v>
      </c>
      <c r="N31" s="44"/>
      <c r="O31" s="44"/>
      <c r="P31" s="7"/>
      <c r="Q31" s="28">
        <f t="shared" ca="1" si="4"/>
        <v>3634.6127521769822</v>
      </c>
      <c r="R31" s="27">
        <f t="shared" ca="1" si="5"/>
        <v>-1354.8462267360126</v>
      </c>
      <c r="S31" s="7"/>
      <c r="T31" s="28">
        <f t="shared" ca="1" si="6"/>
        <v>-0.93733474902692893</v>
      </c>
      <c r="U31" s="27">
        <f t="shared" ca="1" si="7"/>
        <v>-0.35218065037806917</v>
      </c>
      <c r="V31" s="7"/>
      <c r="W31" s="28">
        <f t="shared" ca="1" si="8"/>
        <v>-0.93474307401539525</v>
      </c>
      <c r="X31" s="27">
        <f t="shared" ca="1" si="11"/>
        <v>61.797003638458648</v>
      </c>
      <c r="Y31" s="7"/>
      <c r="Z31" s="28">
        <f t="shared" si="12"/>
        <v>61.77600000000001</v>
      </c>
      <c r="AA31" s="27">
        <f t="shared" si="9"/>
        <v>1.0781945987120172</v>
      </c>
      <c r="AB31" s="7"/>
      <c r="AC31" s="28">
        <f t="shared" ca="1" si="0"/>
        <v>2.1003638458637397E-2</v>
      </c>
      <c r="AD31" s="27">
        <f t="shared" ca="1" si="10"/>
        <v>-1.9997960120875291E-2</v>
      </c>
      <c r="AE31" s="7">
        <v>138</v>
      </c>
    </row>
    <row r="32" spans="1:31" s="26" customFormat="1" x14ac:dyDescent="0.25">
      <c r="A32" s="26">
        <v>12</v>
      </c>
      <c r="B32" s="26">
        <v>634</v>
      </c>
      <c r="C32" s="26">
        <v>15027</v>
      </c>
      <c r="D32" s="26">
        <v>12683</v>
      </c>
      <c r="E32" s="26">
        <v>11315</v>
      </c>
      <c r="F32" s="26">
        <v>13643</v>
      </c>
      <c r="G32" s="27"/>
      <c r="H32" s="7"/>
      <c r="I32" s="28">
        <f t="shared" si="1"/>
        <v>3712</v>
      </c>
      <c r="J32" s="27">
        <f t="shared" si="1"/>
        <v>-960</v>
      </c>
      <c r="K32" s="7"/>
      <c r="L32" s="124">
        <f t="shared" si="2"/>
        <v>-0.96748876837896347</v>
      </c>
      <c r="M32" s="27">
        <f t="shared" ca="1" si="3"/>
        <v>1.2237575006705827E-6</v>
      </c>
      <c r="N32" s="44"/>
      <c r="O32" s="44"/>
      <c r="P32" s="7"/>
      <c r="Q32" s="28">
        <f t="shared" ca="1" si="4"/>
        <v>3754.6127521769822</v>
      </c>
      <c r="R32" s="27">
        <f t="shared" ca="1" si="5"/>
        <v>-996.84622673601268</v>
      </c>
      <c r="S32" s="7"/>
      <c r="T32" s="28">
        <f t="shared" ca="1" si="6"/>
        <v>-0.96828169648807472</v>
      </c>
      <c r="U32" s="27">
        <f t="shared" ca="1" si="7"/>
        <v>-0.25912162246233866</v>
      </c>
      <c r="V32" s="7"/>
      <c r="W32" s="28">
        <f t="shared" ca="1" si="8"/>
        <v>-0.96638253264428908</v>
      </c>
      <c r="X32" s="27">
        <f t="shared" ca="1" si="11"/>
        <v>67.431805611177936</v>
      </c>
      <c r="Y32" s="7"/>
      <c r="Z32" s="28">
        <f t="shared" si="12"/>
        <v>67.482000000000014</v>
      </c>
      <c r="AA32" s="27">
        <f t="shared" si="9"/>
        <v>1.1777830858308138</v>
      </c>
      <c r="AB32" s="7"/>
      <c r="AC32" s="28">
        <f t="shared" ca="1" si="0"/>
        <v>-5.019438882207794E-2</v>
      </c>
      <c r="AD32" s="27">
        <f t="shared" ca="1" si="10"/>
        <v>1.8146255072224449E-2</v>
      </c>
      <c r="AE32" s="7">
        <v>137</v>
      </c>
    </row>
    <row r="33" spans="1:31" s="26" customFormat="1" x14ac:dyDescent="0.25">
      <c r="A33" s="26">
        <v>13</v>
      </c>
      <c r="B33" s="26">
        <v>613</v>
      </c>
      <c r="C33" s="26">
        <v>15063</v>
      </c>
      <c r="D33" s="26">
        <v>12855</v>
      </c>
      <c r="E33" s="26">
        <v>11271</v>
      </c>
      <c r="F33" s="26">
        <v>13456</v>
      </c>
      <c r="G33" s="27"/>
      <c r="H33" s="7"/>
      <c r="I33" s="28">
        <f t="shared" si="1"/>
        <v>3792</v>
      </c>
      <c r="J33" s="27">
        <f t="shared" si="1"/>
        <v>-601</v>
      </c>
      <c r="K33" s="7"/>
      <c r="L33" s="124">
        <f t="shared" si="2"/>
        <v>-0.9879674292948788</v>
      </c>
      <c r="M33" s="27">
        <f t="shared" ca="1" si="3"/>
        <v>6.7309163002202649E-8</v>
      </c>
      <c r="N33" s="44"/>
      <c r="O33" s="44"/>
      <c r="P33" s="7"/>
      <c r="Q33" s="28">
        <f t="shared" ca="1" si="4"/>
        <v>3834.6127521769822</v>
      </c>
      <c r="R33" s="27">
        <f t="shared" ca="1" si="5"/>
        <v>-637.84622673601268</v>
      </c>
      <c r="S33" s="7"/>
      <c r="T33" s="28">
        <f t="shared" ca="1" si="6"/>
        <v>-0.98891299479550521</v>
      </c>
      <c r="U33" s="27">
        <f t="shared" ca="1" si="7"/>
        <v>-0.16580265312784911</v>
      </c>
      <c r="V33" s="7"/>
      <c r="W33" s="28">
        <f t="shared" ca="1" si="8"/>
        <v>-0.98770798919966951</v>
      </c>
      <c r="X33" s="27">
        <f t="shared" ca="1" si="11"/>
        <v>72.912601201213533</v>
      </c>
      <c r="Y33" s="7"/>
      <c r="Z33" s="28">
        <f t="shared" si="12"/>
        <v>72.999000000000009</v>
      </c>
      <c r="AA33" s="27">
        <f t="shared" si="9"/>
        <v>1.2740729006633407</v>
      </c>
      <c r="AB33" s="7"/>
      <c r="AC33" s="28">
        <f t="shared" ca="1" si="0"/>
        <v>-8.639879878647605E-2</v>
      </c>
      <c r="AD33" s="27">
        <f t="shared" ca="1" si="10"/>
        <v>3.5300881802101003E-2</v>
      </c>
      <c r="AE33" s="7">
        <v>136</v>
      </c>
    </row>
    <row r="34" spans="1:31" s="26" customFormat="1" x14ac:dyDescent="0.25">
      <c r="A34" s="26">
        <v>14</v>
      </c>
      <c r="B34" s="26">
        <v>634</v>
      </c>
      <c r="C34" s="26">
        <v>15084</v>
      </c>
      <c r="D34" s="26">
        <v>13052</v>
      </c>
      <c r="E34" s="26">
        <v>11253</v>
      </c>
      <c r="F34" s="26">
        <v>13269</v>
      </c>
      <c r="G34" s="27"/>
      <c r="H34" s="7"/>
      <c r="I34" s="28">
        <f t="shared" si="1"/>
        <v>3831</v>
      </c>
      <c r="J34" s="27">
        <f t="shared" si="1"/>
        <v>-217</v>
      </c>
      <c r="K34" s="7"/>
      <c r="L34" s="124">
        <f t="shared" si="2"/>
        <v>-0.99951977360606736</v>
      </c>
      <c r="M34" s="27">
        <f t="shared" ca="1" si="3"/>
        <v>1.0238611640098828E-6</v>
      </c>
      <c r="N34" s="44"/>
      <c r="O34" s="44"/>
      <c r="P34" s="7"/>
      <c r="Q34" s="28">
        <f t="shared" ca="1" si="4"/>
        <v>3873.6127521769822</v>
      </c>
      <c r="R34" s="27">
        <f t="shared" ca="1" si="5"/>
        <v>-253.84622673601265</v>
      </c>
      <c r="S34" s="7"/>
      <c r="T34" s="28">
        <f t="shared" ca="1" si="6"/>
        <v>-0.99897075272037761</v>
      </c>
      <c r="U34" s="27">
        <f t="shared" ca="1" si="7"/>
        <v>-6.5985148324383971E-2</v>
      </c>
      <c r="V34" s="7"/>
      <c r="W34" s="28">
        <f t="shared" ca="1" si="8"/>
        <v>-0.99850791335681854</v>
      </c>
      <c r="X34" s="27">
        <f t="shared" ca="1" si="11"/>
        <v>78.660950781665349</v>
      </c>
      <c r="Y34" s="7"/>
      <c r="Z34" s="28">
        <f t="shared" si="12"/>
        <v>78.705000000000013</v>
      </c>
      <c r="AA34" s="27">
        <f t="shared" si="9"/>
        <v>1.3736613877821373</v>
      </c>
      <c r="AB34" s="7"/>
      <c r="AC34" s="28">
        <f t="shared" ca="1" si="0"/>
        <v>-4.4049218334663465E-2</v>
      </c>
      <c r="AD34" s="27">
        <f t="shared" ca="1" si="10"/>
        <v>1.7891594486997064E-2</v>
      </c>
      <c r="AE34" s="7">
        <v>135</v>
      </c>
    </row>
    <row r="35" spans="1:31" s="26" customFormat="1" x14ac:dyDescent="0.25">
      <c r="A35" s="26">
        <v>15</v>
      </c>
      <c r="B35" s="26">
        <v>600</v>
      </c>
      <c r="C35" s="26">
        <v>15088</v>
      </c>
      <c r="D35" s="26">
        <v>13233</v>
      </c>
      <c r="E35" s="26">
        <v>11252</v>
      </c>
      <c r="F35" s="26">
        <v>13087</v>
      </c>
      <c r="G35" s="27"/>
      <c r="H35" s="7"/>
      <c r="I35" s="28">
        <f t="shared" si="1"/>
        <v>3836</v>
      </c>
      <c r="J35" s="27">
        <f t="shared" si="1"/>
        <v>146</v>
      </c>
      <c r="K35" s="7"/>
      <c r="L35" s="124">
        <f t="shared" si="2"/>
        <v>-1.0013331975415083</v>
      </c>
      <c r="M35" s="27">
        <f t="shared" ca="1" si="3"/>
        <v>6.9635021918202977E-7</v>
      </c>
      <c r="N35" s="44"/>
      <c r="O35" s="44"/>
      <c r="P35" s="7"/>
      <c r="Q35" s="28">
        <f t="shared" ca="1" si="4"/>
        <v>3878.6127521769822</v>
      </c>
      <c r="R35" s="27">
        <f t="shared" ca="1" si="5"/>
        <v>109.15377326398735</v>
      </c>
      <c r="S35" s="7"/>
      <c r="T35" s="28">
        <f t="shared" ca="1" si="6"/>
        <v>-1.000260208864592</v>
      </c>
      <c r="U35" s="27">
        <f t="shared" ca="1" si="7"/>
        <v>2.8373586685141672E-2</v>
      </c>
      <c r="V35" s="7"/>
      <c r="W35" s="28">
        <f t="shared" ca="1" si="8"/>
        <v>-1.0004987215267649</v>
      </c>
      <c r="X35" s="27">
        <f t="shared" ca="1" si="11"/>
        <v>84.066214516829916</v>
      </c>
      <c r="Y35" s="7"/>
      <c r="Z35" s="28">
        <f t="shared" si="12"/>
        <v>84.105000000000018</v>
      </c>
      <c r="AA35" s="27">
        <f t="shared" si="9"/>
        <v>1.4679091673898312</v>
      </c>
      <c r="AB35" s="7"/>
      <c r="AC35" s="28">
        <f t="shared" ca="1" si="0"/>
        <v>-3.8785483170101998E-2</v>
      </c>
      <c r="AD35" s="27">
        <f t="shared" ca="1" si="10"/>
        <v>-7.7965500844868529E-2</v>
      </c>
      <c r="AE35" s="7">
        <v>134</v>
      </c>
    </row>
    <row r="36" spans="1:31" s="26" customFormat="1" x14ac:dyDescent="0.25">
      <c r="A36" s="26">
        <v>16</v>
      </c>
      <c r="B36" s="26">
        <v>619</v>
      </c>
      <c r="C36" s="26">
        <v>15075</v>
      </c>
      <c r="D36" s="26">
        <v>13413</v>
      </c>
      <c r="E36" s="26">
        <v>11262</v>
      </c>
      <c r="F36" s="26">
        <v>12903</v>
      </c>
      <c r="G36" s="27"/>
      <c r="H36" s="7"/>
      <c r="I36" s="28">
        <f t="shared" si="1"/>
        <v>3813</v>
      </c>
      <c r="J36" s="27">
        <f t="shared" si="1"/>
        <v>510</v>
      </c>
      <c r="K36" s="7"/>
      <c r="L36" s="124">
        <f t="shared" si="2"/>
        <v>-0.99389233867570714</v>
      </c>
      <c r="M36" s="27">
        <f t="shared" ca="1" si="3"/>
        <v>1.8987990331507303E-6</v>
      </c>
      <c r="N36" s="44"/>
      <c r="O36" s="44"/>
      <c r="P36" s="7"/>
      <c r="Q36" s="28">
        <f t="shared" ca="1" si="4"/>
        <v>3855.6127521769822</v>
      </c>
      <c r="R36" s="27">
        <f t="shared" ca="1" si="5"/>
        <v>473.15377326398732</v>
      </c>
      <c r="S36" s="7"/>
      <c r="T36" s="28">
        <f t="shared" ca="1" si="6"/>
        <v>-0.99432871060120576</v>
      </c>
      <c r="U36" s="27">
        <f t="shared" ca="1" si="7"/>
        <v>0.12299226311342633</v>
      </c>
      <c r="V36" s="7"/>
      <c r="W36" s="28">
        <f t="shared" ca="1" si="8"/>
        <v>-0.99527030784559112</v>
      </c>
      <c r="X36" s="27">
        <f t="shared" ca="1" si="11"/>
        <v>89.486483789577221</v>
      </c>
      <c r="Y36" s="7"/>
      <c r="Z36" s="28">
        <f t="shared" si="12"/>
        <v>89.676000000000016</v>
      </c>
      <c r="AA36" s="27">
        <f t="shared" si="9"/>
        <v>1.5651414600184352</v>
      </c>
      <c r="AB36" s="7"/>
      <c r="AC36" s="28">
        <f t="shared" ca="1" si="0"/>
        <v>-0.18951621042279498</v>
      </c>
      <c r="AD36" s="27">
        <f t="shared" ca="1" si="10"/>
        <v>0.16876921353828322</v>
      </c>
      <c r="AE36" s="7">
        <v>133</v>
      </c>
    </row>
    <row r="37" spans="1:31" s="26" customFormat="1" x14ac:dyDescent="0.25">
      <c r="A37" s="26">
        <v>17</v>
      </c>
      <c r="B37" s="26">
        <v>634</v>
      </c>
      <c r="C37" s="26">
        <v>15046</v>
      </c>
      <c r="D37" s="26">
        <v>13611</v>
      </c>
      <c r="E37" s="26">
        <v>11309</v>
      </c>
      <c r="F37" s="26">
        <v>12717</v>
      </c>
      <c r="G37" s="27"/>
      <c r="H37" s="7"/>
      <c r="I37" s="28">
        <f t="shared" si="1"/>
        <v>3737</v>
      </c>
      <c r="J37" s="27">
        <f t="shared" si="1"/>
        <v>894</v>
      </c>
      <c r="K37" s="7"/>
      <c r="L37" s="124">
        <f t="shared" si="2"/>
        <v>-0.97654177075366566</v>
      </c>
      <c r="M37" s="27">
        <f t="shared" ca="1" si="3"/>
        <v>1.6860818773510788E-8</v>
      </c>
      <c r="N37" s="44"/>
      <c r="O37" s="44"/>
      <c r="P37" s="7"/>
      <c r="Q37" s="28">
        <f t="shared" ca="1" si="4"/>
        <v>3779.6127521769822</v>
      </c>
      <c r="R37" s="27">
        <f t="shared" ca="1" si="5"/>
        <v>857.15377326398732</v>
      </c>
      <c r="S37" s="7"/>
      <c r="T37" s="28">
        <f t="shared" ca="1" si="6"/>
        <v>-0.97472897720914675</v>
      </c>
      <c r="U37" s="27">
        <f t="shared" ca="1" si="7"/>
        <v>0.22280976791689147</v>
      </c>
      <c r="V37" s="7"/>
      <c r="W37" s="28">
        <f t="shared" ca="1" si="8"/>
        <v>-0.97641192153813661</v>
      </c>
      <c r="X37" s="27">
        <f t="shared" ca="1" si="11"/>
        <v>95.296134225763353</v>
      </c>
      <c r="Y37" s="7"/>
      <c r="Z37" s="28">
        <f t="shared" si="12"/>
        <v>95.382000000000019</v>
      </c>
      <c r="AA37" s="27">
        <f t="shared" si="9"/>
        <v>1.6647299471372319</v>
      </c>
      <c r="AB37" s="7"/>
      <c r="AC37" s="28">
        <f t="shared" ca="1" si="0"/>
        <v>-8.586577423666597E-2</v>
      </c>
      <c r="AD37" s="27">
        <f t="shared" ca="1" si="10"/>
        <v>-1.6756061694152891E-2</v>
      </c>
      <c r="AE37" s="7">
        <v>132</v>
      </c>
    </row>
    <row r="38" spans="1:31" s="26" customFormat="1" x14ac:dyDescent="0.25">
      <c r="A38" s="26">
        <v>18</v>
      </c>
      <c r="B38" s="26">
        <v>624</v>
      </c>
      <c r="C38" s="26">
        <v>14991</v>
      </c>
      <c r="D38" s="26">
        <v>13793</v>
      </c>
      <c r="E38" s="26">
        <v>11358</v>
      </c>
      <c r="F38" s="26">
        <v>12541</v>
      </c>
      <c r="G38" s="27"/>
      <c r="H38" s="7"/>
      <c r="I38" s="28">
        <f t="shared" si="1"/>
        <v>3633</v>
      </c>
      <c r="J38" s="27">
        <f t="shared" si="1"/>
        <v>1252</v>
      </c>
      <c r="K38" s="7"/>
      <c r="L38" s="124">
        <f t="shared" si="2"/>
        <v>-0.95001658413231649</v>
      </c>
      <c r="M38" s="27">
        <f t="shared" ca="1" si="3"/>
        <v>7.052488432301896E-8</v>
      </c>
      <c r="N38" s="44"/>
      <c r="O38" s="44"/>
      <c r="P38" s="7"/>
      <c r="Q38" s="28">
        <f t="shared" ca="1" si="4"/>
        <v>3675.6127521769822</v>
      </c>
      <c r="R38" s="27">
        <f t="shared" ca="1" si="5"/>
        <v>1215.1537732639874</v>
      </c>
      <c r="S38" s="7"/>
      <c r="T38" s="28">
        <f t="shared" ca="1" si="6"/>
        <v>-0.94790828940948713</v>
      </c>
      <c r="U38" s="27">
        <f t="shared" ca="1" si="7"/>
        <v>0.31586879583262201</v>
      </c>
      <c r="V38" s="7"/>
      <c r="W38" s="28">
        <f t="shared" ca="1" si="8"/>
        <v>-0.95028214934902044</v>
      </c>
      <c r="X38" s="27">
        <f t="shared" ca="1" si="11"/>
        <v>100.82830944428139</v>
      </c>
      <c r="Y38" s="7"/>
      <c r="Z38" s="28">
        <f t="shared" si="12"/>
        <v>100.99800000000002</v>
      </c>
      <c r="AA38" s="27">
        <f t="shared" si="9"/>
        <v>1.7627476379292335</v>
      </c>
      <c r="AB38" s="7"/>
      <c r="AC38" s="28">
        <f t="shared" ca="1" si="0"/>
        <v>-0.16969055571863123</v>
      </c>
      <c r="AD38" s="27">
        <f t="shared" ca="1" si="10"/>
        <v>4.3643904389753629E-2</v>
      </c>
      <c r="AE38" s="7">
        <v>131</v>
      </c>
    </row>
    <row r="39" spans="1:31" s="26" customFormat="1" x14ac:dyDescent="0.25">
      <c r="A39" s="26">
        <v>19</v>
      </c>
      <c r="B39" s="26">
        <v>631</v>
      </c>
      <c r="C39" s="26">
        <v>14913</v>
      </c>
      <c r="D39" s="26">
        <v>13966</v>
      </c>
      <c r="E39" s="26">
        <v>11424</v>
      </c>
      <c r="F39" s="26">
        <v>12356</v>
      </c>
      <c r="G39" s="27"/>
      <c r="H39" s="7"/>
      <c r="I39" s="28">
        <f t="shared" si="1"/>
        <v>3489</v>
      </c>
      <c r="J39" s="27">
        <f t="shared" si="1"/>
        <v>1610</v>
      </c>
      <c r="K39" s="7"/>
      <c r="L39" s="124">
        <f t="shared" si="2"/>
        <v>-0.91392350097007136</v>
      </c>
      <c r="M39" s="27">
        <f t="shared" ca="1" si="3"/>
        <v>7.5790753079206419E-9</v>
      </c>
      <c r="N39" s="44"/>
      <c r="O39" s="44"/>
      <c r="P39" s="7"/>
      <c r="Q39" s="28">
        <f t="shared" ca="1" si="4"/>
        <v>3531.6127521769822</v>
      </c>
      <c r="R39" s="27">
        <f t="shared" ca="1" si="5"/>
        <v>1573.1537732639874</v>
      </c>
      <c r="S39" s="7"/>
      <c r="T39" s="28">
        <f t="shared" ca="1" si="6"/>
        <v>-0.9107719524561122</v>
      </c>
      <c r="U39" s="27">
        <f t="shared" ca="1" si="7"/>
        <v>0.40892782374835257</v>
      </c>
      <c r="V39" s="7"/>
      <c r="W39" s="28">
        <f t="shared" ca="1" si="8"/>
        <v>-0.91383644308525946</v>
      </c>
      <c r="X39" s="27">
        <f t="shared" ca="1" si="11"/>
        <v>106.54955889001201</v>
      </c>
      <c r="Y39" s="7"/>
      <c r="Z39" s="28">
        <f t="shared" si="12"/>
        <v>106.67700000000002</v>
      </c>
      <c r="AA39" s="27">
        <f t="shared" si="9"/>
        <v>1.8618648861499913</v>
      </c>
      <c r="AB39" s="7"/>
      <c r="AC39" s="28">
        <f t="shared" ca="1" si="0"/>
        <v>-0.12744110998801261</v>
      </c>
      <c r="AD39" s="27">
        <f t="shared" ca="1" si="10"/>
        <v>1.5866324206811555E-2</v>
      </c>
      <c r="AE39" s="7">
        <v>130</v>
      </c>
    </row>
    <row r="40" spans="1:31" s="26" customFormat="1" x14ac:dyDescent="0.25">
      <c r="A40" s="26">
        <v>20</v>
      </c>
      <c r="B40" s="26">
        <v>637</v>
      </c>
      <c r="C40" s="26">
        <v>14832</v>
      </c>
      <c r="D40" s="26">
        <v>14140</v>
      </c>
      <c r="E40" s="26">
        <v>11519</v>
      </c>
      <c r="F40" s="26">
        <v>12189</v>
      </c>
      <c r="G40" s="27"/>
      <c r="H40" s="7"/>
      <c r="I40" s="28">
        <f t="shared" si="1"/>
        <v>3313</v>
      </c>
      <c r="J40" s="27">
        <f t="shared" si="1"/>
        <v>1951</v>
      </c>
      <c r="K40" s="7"/>
      <c r="L40" s="124">
        <f t="shared" si="2"/>
        <v>-0.86839141092692884</v>
      </c>
      <c r="M40" s="27">
        <f t="shared" ca="1" si="3"/>
        <v>5.0941710154004347E-7</v>
      </c>
      <c r="N40" s="44"/>
      <c r="O40" s="44"/>
      <c r="P40" s="7"/>
      <c r="Q40" s="28">
        <f t="shared" ca="1" si="4"/>
        <v>3355.6127521769822</v>
      </c>
      <c r="R40" s="27">
        <f t="shared" ca="1" si="5"/>
        <v>1914.1537732639874</v>
      </c>
      <c r="S40" s="7"/>
      <c r="T40" s="28">
        <f t="shared" ca="1" si="6"/>
        <v>-0.86538309617976505</v>
      </c>
      <c r="U40" s="27">
        <f t="shared" ca="1" si="7"/>
        <v>0.49756784754517969</v>
      </c>
      <c r="V40" s="7"/>
      <c r="W40" s="28">
        <f t="shared" ca="1" si="8"/>
        <v>-0.86910514554255291</v>
      </c>
      <c r="X40" s="27">
        <f t="shared" ca="1" si="11"/>
        <v>112.23316659567774</v>
      </c>
      <c r="Y40" s="7"/>
      <c r="Z40" s="28">
        <f t="shared" si="12"/>
        <v>112.41000000000003</v>
      </c>
      <c r="AA40" s="27">
        <f t="shared" si="9"/>
        <v>1.9619246121668261</v>
      </c>
      <c r="AB40" s="7"/>
      <c r="AC40" s="28">
        <f t="shared" ca="1" si="0"/>
        <v>-0.17683340432228078</v>
      </c>
      <c r="AD40" s="27">
        <f t="shared" ca="1" si="10"/>
        <v>-2.510755215311633E-3</v>
      </c>
      <c r="AE40" s="7">
        <v>129</v>
      </c>
    </row>
    <row r="41" spans="1:31" s="26" customFormat="1" x14ac:dyDescent="0.25">
      <c r="A41" s="26">
        <v>21</v>
      </c>
      <c r="B41" s="26">
        <v>628</v>
      </c>
      <c r="C41" s="26">
        <v>14724</v>
      </c>
      <c r="D41" s="26">
        <v>14304</v>
      </c>
      <c r="E41" s="26">
        <v>11627</v>
      </c>
      <c r="F41" s="26">
        <v>12028</v>
      </c>
      <c r="G41" s="27"/>
      <c r="H41" s="7"/>
      <c r="I41" s="28">
        <f t="shared" si="1"/>
        <v>3097</v>
      </c>
      <c r="J41" s="27">
        <f t="shared" si="1"/>
        <v>2276</v>
      </c>
      <c r="K41" s="7"/>
      <c r="L41" s="124">
        <f t="shared" si="2"/>
        <v>-0.81499880271094305</v>
      </c>
      <c r="M41" s="27">
        <f t="shared" ca="1" si="3"/>
        <v>9.4439680234442727E-7</v>
      </c>
      <c r="N41" s="44"/>
      <c r="O41" s="44"/>
      <c r="P41" s="7"/>
      <c r="Q41" s="28">
        <f t="shared" ca="1" si="4"/>
        <v>3139.6127521769822</v>
      </c>
      <c r="R41" s="27">
        <f t="shared" ca="1" si="5"/>
        <v>2239.1537732639872</v>
      </c>
      <c r="S41" s="7"/>
      <c r="T41" s="28">
        <f t="shared" ca="1" si="6"/>
        <v>-0.80967859074970272</v>
      </c>
      <c r="U41" s="27">
        <f t="shared" ca="1" si="7"/>
        <v>0.58204880864186237</v>
      </c>
      <c r="V41" s="7"/>
      <c r="W41" s="28">
        <f t="shared" ca="1" si="8"/>
        <v>-0.81402700190710287</v>
      </c>
      <c r="X41" s="27">
        <f t="shared" ca="1" si="11"/>
        <v>118.00744981268247</v>
      </c>
      <c r="Y41" s="7"/>
      <c r="Z41" s="28">
        <f t="shared" si="12"/>
        <v>118.06200000000003</v>
      </c>
      <c r="AA41" s="27">
        <f t="shared" si="9"/>
        <v>2.0605706214895458</v>
      </c>
      <c r="AB41" s="7"/>
      <c r="AC41" s="28">
        <f t="shared" ca="1" si="0"/>
        <v>-5.4550187317559562E-2</v>
      </c>
      <c r="AD41" s="27">
        <f t="shared" ca="1" si="10"/>
        <v>-5.0471920819376237E-2</v>
      </c>
      <c r="AE41" s="7">
        <v>128</v>
      </c>
    </row>
    <row r="42" spans="1:31" s="26" customFormat="1" x14ac:dyDescent="0.25">
      <c r="A42" s="26">
        <v>22</v>
      </c>
      <c r="B42" s="26">
        <v>612</v>
      </c>
      <c r="C42" s="26">
        <v>14609</v>
      </c>
      <c r="D42" s="26">
        <v>14446</v>
      </c>
      <c r="E42" s="26">
        <v>11738</v>
      </c>
      <c r="F42" s="26">
        <v>11881</v>
      </c>
      <c r="G42" s="27"/>
      <c r="H42" s="7"/>
      <c r="I42" s="28">
        <f t="shared" si="1"/>
        <v>2871</v>
      </c>
      <c r="J42" s="27">
        <f t="shared" si="1"/>
        <v>2565</v>
      </c>
      <c r="K42" s="7"/>
      <c r="L42" s="124">
        <f t="shared" si="2"/>
        <v>-0.75533994818774275</v>
      </c>
      <c r="M42" s="27">
        <f t="shared" ca="1" si="3"/>
        <v>9.2231922735964481E-7</v>
      </c>
      <c r="N42" s="44"/>
      <c r="O42" s="44"/>
      <c r="P42" s="7"/>
      <c r="Q42" s="28">
        <f t="shared" ca="1" si="4"/>
        <v>2913.6127521769822</v>
      </c>
      <c r="R42" s="27">
        <f t="shared" ca="1" si="5"/>
        <v>2528.1537732639872</v>
      </c>
      <c r="S42" s="7"/>
      <c r="T42" s="28">
        <f t="shared" ca="1" si="6"/>
        <v>-0.75139517303121151</v>
      </c>
      <c r="U42" s="27">
        <f t="shared" ca="1" si="7"/>
        <v>0.65717187866322024</v>
      </c>
      <c r="V42" s="7"/>
      <c r="W42" s="28">
        <f t="shared" ca="1" si="8"/>
        <v>-0.75630032271226932</v>
      </c>
      <c r="X42" s="27">
        <f t="shared" ca="1" si="11"/>
        <v>123.43012240705622</v>
      </c>
      <c r="Y42" s="7"/>
      <c r="Z42" s="28">
        <f t="shared" si="12"/>
        <v>123.57000000000002</v>
      </c>
      <c r="AA42" s="27">
        <f t="shared" si="9"/>
        <v>2.1567033566893934</v>
      </c>
      <c r="AB42" s="7"/>
      <c r="AC42" s="28">
        <f t="shared" ca="1" si="0"/>
        <v>-0.13987759294380453</v>
      </c>
      <c r="AD42" s="27">
        <f t="shared" ca="1" si="10"/>
        <v>-6.4137315060008859E-3</v>
      </c>
      <c r="AE42" s="7">
        <v>127</v>
      </c>
    </row>
    <row r="43" spans="1:31" s="26" customFormat="1" x14ac:dyDescent="0.25">
      <c r="A43" s="26">
        <v>23</v>
      </c>
      <c r="B43" s="26">
        <v>605</v>
      </c>
      <c r="C43" s="26">
        <v>14476</v>
      </c>
      <c r="D43" s="26">
        <v>14577</v>
      </c>
      <c r="E43" s="26">
        <v>11864</v>
      </c>
      <c r="F43" s="26">
        <v>11747</v>
      </c>
      <c r="G43" s="27"/>
      <c r="H43" s="7"/>
      <c r="I43" s="28">
        <f t="shared" si="1"/>
        <v>2612</v>
      </c>
      <c r="J43" s="27">
        <f t="shared" si="1"/>
        <v>2830</v>
      </c>
      <c r="K43" s="7"/>
      <c r="L43" s="124">
        <f t="shared" si="2"/>
        <v>-0.68950745773760247</v>
      </c>
      <c r="M43" s="27">
        <f t="shared" ca="1" si="3"/>
        <v>2.5925626927588628E-7</v>
      </c>
      <c r="N43" s="44"/>
      <c r="O43" s="44"/>
      <c r="P43" s="7"/>
      <c r="Q43" s="28">
        <f t="shared" ca="1" si="4"/>
        <v>2654.6127521769822</v>
      </c>
      <c r="R43" s="27">
        <f t="shared" ca="1" si="5"/>
        <v>2793.1537732639872</v>
      </c>
      <c r="S43" s="7"/>
      <c r="T43" s="28">
        <f t="shared" ca="1" si="6"/>
        <v>-0.68460134476090528</v>
      </c>
      <c r="U43" s="27">
        <f t="shared" ca="1" si="7"/>
        <v>0.72605635463436158</v>
      </c>
      <c r="V43" s="7"/>
      <c r="W43" s="28">
        <f t="shared" ca="1" si="8"/>
        <v>-0.69001662987870593</v>
      </c>
      <c r="X43" s="27">
        <f t="shared" ca="1" si="11"/>
        <v>128.89966337881361</v>
      </c>
      <c r="Y43" s="7"/>
      <c r="Z43" s="28">
        <f t="shared" si="12"/>
        <v>129.01500000000001</v>
      </c>
      <c r="AA43" s="27">
        <f t="shared" si="9"/>
        <v>2.2517365344604845</v>
      </c>
      <c r="AB43" s="7"/>
      <c r="AC43" s="28">
        <f t="shared" ca="1" si="0"/>
        <v>-0.11533662118640109</v>
      </c>
      <c r="AD43" s="27">
        <f t="shared" ca="1" si="10"/>
        <v>-5.5045217025622151E-3</v>
      </c>
      <c r="AE43" s="7">
        <v>126</v>
      </c>
    </row>
    <row r="44" spans="1:31" s="26" customFormat="1" x14ac:dyDescent="0.25">
      <c r="A44" s="26">
        <v>24</v>
      </c>
      <c r="B44" s="26">
        <v>620</v>
      </c>
      <c r="C44" s="26">
        <v>14326</v>
      </c>
      <c r="D44" s="26">
        <v>14703</v>
      </c>
      <c r="E44" s="26">
        <v>12009</v>
      </c>
      <c r="F44" s="26">
        <v>11623</v>
      </c>
      <c r="G44" s="27"/>
      <c r="H44" s="7"/>
      <c r="I44" s="28">
        <f t="shared" si="1"/>
        <v>2317</v>
      </c>
      <c r="J44" s="27">
        <f t="shared" si="1"/>
        <v>3080</v>
      </c>
      <c r="K44" s="7"/>
      <c r="L44" s="124">
        <f t="shared" si="2"/>
        <v>-0.61559457767942616</v>
      </c>
      <c r="M44" s="27">
        <f t="shared" ca="1" si="3"/>
        <v>1.3805340998103669E-6</v>
      </c>
      <c r="N44" s="44"/>
      <c r="O44" s="44"/>
      <c r="P44" s="7"/>
      <c r="Q44" s="28">
        <f t="shared" ca="1" si="4"/>
        <v>2359.6127521769822</v>
      </c>
      <c r="R44" s="27">
        <f t="shared" ca="1" si="5"/>
        <v>3043.1537732639872</v>
      </c>
      <c r="S44" s="7"/>
      <c r="T44" s="28">
        <f t="shared" ca="1" si="6"/>
        <v>-0.60852343225225525</v>
      </c>
      <c r="U44" s="27">
        <f t="shared" ca="1" si="7"/>
        <v>0.79104170932411744</v>
      </c>
      <c r="V44" s="7"/>
      <c r="W44" s="28">
        <f t="shared" ca="1" si="8"/>
        <v>-0.61441961636099462</v>
      </c>
      <c r="X44" s="27">
        <f t="shared" ca="1" si="11"/>
        <v>134.60449474970187</v>
      </c>
      <c r="Y44" s="7"/>
      <c r="Z44" s="28">
        <f t="shared" si="12"/>
        <v>134.59500000000003</v>
      </c>
      <c r="AA44" s="27">
        <f t="shared" si="9"/>
        <v>2.3491259067217682</v>
      </c>
      <c r="AB44" s="7"/>
      <c r="AC44" s="28">
        <f t="shared" ca="1" si="0"/>
        <v>9.4947497018438298E-3</v>
      </c>
      <c r="AD44" s="27">
        <f t="shared" ca="1" si="10"/>
        <v>-4.8006134871741324E-2</v>
      </c>
      <c r="AE44" s="7">
        <v>125</v>
      </c>
    </row>
    <row r="45" spans="1:31" s="26" customFormat="1" x14ac:dyDescent="0.25">
      <c r="A45" s="26">
        <v>25</v>
      </c>
      <c r="B45" s="26">
        <v>627</v>
      </c>
      <c r="C45" s="26">
        <v>14179</v>
      </c>
      <c r="D45" s="26">
        <v>14817</v>
      </c>
      <c r="E45" s="26">
        <v>12172</v>
      </c>
      <c r="F45" s="26">
        <v>11517</v>
      </c>
      <c r="G45" s="27"/>
      <c r="H45" s="7"/>
      <c r="I45" s="28">
        <f t="shared" si="1"/>
        <v>2007</v>
      </c>
      <c r="J45" s="27">
        <f t="shared" si="1"/>
        <v>3300</v>
      </c>
      <c r="K45" s="7"/>
      <c r="L45" s="124">
        <f t="shared" si="2"/>
        <v>-0.53491891724669705</v>
      </c>
      <c r="M45" s="27">
        <f t="shared" ca="1" si="3"/>
        <v>5.1754954807619906E-10</v>
      </c>
      <c r="N45" s="44"/>
      <c r="O45" s="44"/>
      <c r="P45" s="7"/>
      <c r="Q45" s="28">
        <f t="shared" ca="1" si="4"/>
        <v>2049.6127521769822</v>
      </c>
      <c r="R45" s="27">
        <f t="shared" ca="1" si="5"/>
        <v>3263.1537732639872</v>
      </c>
      <c r="S45" s="7"/>
      <c r="T45" s="28">
        <f t="shared" ca="1" si="6"/>
        <v>-0.52857715131096206</v>
      </c>
      <c r="U45" s="27">
        <f t="shared" ca="1" si="7"/>
        <v>0.84822882145110268</v>
      </c>
      <c r="V45" s="7"/>
      <c r="W45" s="28">
        <f t="shared" ca="1" si="8"/>
        <v>-0.53489616753135649</v>
      </c>
      <c r="X45" s="27">
        <f t="shared" ca="1" si="11"/>
        <v>140.20609411375221</v>
      </c>
      <c r="Y45" s="7"/>
      <c r="Z45" s="28">
        <f t="shared" si="12"/>
        <v>140.23800000000003</v>
      </c>
      <c r="AA45" s="27">
        <f t="shared" si="9"/>
        <v>2.4476148364118084</v>
      </c>
      <c r="AB45" s="7"/>
      <c r="AC45" s="28">
        <f t="shared" ca="1" si="0"/>
        <v>-3.1905886247812987E-2</v>
      </c>
      <c r="AD45" s="27">
        <f t="shared" ca="1" si="10"/>
        <v>-7.9080781896067265E-2</v>
      </c>
      <c r="AE45" s="7">
        <v>124</v>
      </c>
    </row>
    <row r="46" spans="1:31" s="26" customFormat="1" x14ac:dyDescent="0.25">
      <c r="A46" s="26">
        <v>26</v>
      </c>
      <c r="B46" s="26">
        <v>631</v>
      </c>
      <c r="C46" s="26">
        <v>14008</v>
      </c>
      <c r="D46" s="26">
        <v>14907</v>
      </c>
      <c r="E46" s="26">
        <v>12337</v>
      </c>
      <c r="F46" s="26">
        <v>11424</v>
      </c>
      <c r="G46" s="27"/>
      <c r="H46" s="7"/>
      <c r="I46" s="28">
        <f t="shared" si="1"/>
        <v>1671</v>
      </c>
      <c r="J46" s="27">
        <f t="shared" si="1"/>
        <v>3483</v>
      </c>
      <c r="K46" s="7"/>
      <c r="L46" s="124">
        <f t="shared" si="2"/>
        <v>-0.44849820299675508</v>
      </c>
      <c r="M46" s="27">
        <f t="shared" ca="1" si="3"/>
        <v>9.5403108005605054E-9</v>
      </c>
      <c r="N46" s="44"/>
      <c r="O46" s="44"/>
      <c r="P46" s="7"/>
      <c r="Q46" s="28">
        <f t="shared" ca="1" si="4"/>
        <v>1713.6127521769824</v>
      </c>
      <c r="R46" s="27">
        <f t="shared" ca="1" si="5"/>
        <v>3446.1537732639872</v>
      </c>
      <c r="S46" s="7"/>
      <c r="T46" s="28">
        <f t="shared" ca="1" si="6"/>
        <v>-0.44192569841975393</v>
      </c>
      <c r="U46" s="27">
        <f t="shared" ca="1" si="7"/>
        <v>0.89579810108400404</v>
      </c>
      <c r="V46" s="7"/>
      <c r="W46" s="28">
        <f t="shared" ca="1" si="8"/>
        <v>-0.44859587751134594</v>
      </c>
      <c r="X46" s="27">
        <f t="shared" ca="1" si="11"/>
        <v>145.84107785190008</v>
      </c>
      <c r="Y46" s="7"/>
      <c r="Z46" s="28">
        <f t="shared" si="12"/>
        <v>145.91700000000003</v>
      </c>
      <c r="AA46" s="27">
        <f t="shared" si="9"/>
        <v>2.5467320846325663</v>
      </c>
      <c r="AB46" s="7"/>
      <c r="AC46" s="28">
        <f t="shared" ca="1" si="0"/>
        <v>-7.5922148099948572E-2</v>
      </c>
      <c r="AD46" s="27">
        <f t="shared" ca="1" si="10"/>
        <v>2.5853362437544547E-2</v>
      </c>
      <c r="AE46" s="7">
        <v>123</v>
      </c>
    </row>
    <row r="47" spans="1:31" s="26" customFormat="1" x14ac:dyDescent="0.25">
      <c r="A47" s="26">
        <v>27</v>
      </c>
      <c r="B47" s="26">
        <v>633</v>
      </c>
      <c r="C47" s="26">
        <v>13828</v>
      </c>
      <c r="D47" s="26">
        <v>14992</v>
      </c>
      <c r="E47" s="26">
        <v>12516</v>
      </c>
      <c r="F47" s="26">
        <v>11349</v>
      </c>
      <c r="G47" s="27"/>
      <c r="H47" s="7"/>
      <c r="I47" s="28">
        <f t="shared" si="1"/>
        <v>1312</v>
      </c>
      <c r="J47" s="27">
        <f t="shared" si="1"/>
        <v>3643</v>
      </c>
      <c r="K47" s="7"/>
      <c r="L47" s="124">
        <f t="shared" si="2"/>
        <v>-0.35738310495520925</v>
      </c>
      <c r="M47" s="27">
        <f t="shared" ca="1" si="3"/>
        <v>1.1312781079996479E-6</v>
      </c>
      <c r="N47" s="44"/>
      <c r="O47" s="44"/>
      <c r="P47" s="7"/>
      <c r="Q47" s="28">
        <f t="shared" ca="1" si="4"/>
        <v>1354.6127521769824</v>
      </c>
      <c r="R47" s="27">
        <f t="shared" ca="1" si="5"/>
        <v>3606.1537732639872</v>
      </c>
      <c r="S47" s="7"/>
      <c r="T47" s="28">
        <f t="shared" ca="1" si="6"/>
        <v>-0.34934274726515951</v>
      </c>
      <c r="U47" s="27">
        <f t="shared" ca="1" si="7"/>
        <v>0.93738872808544793</v>
      </c>
      <c r="V47" s="7"/>
      <c r="W47" s="28">
        <f t="shared" ca="1" si="8"/>
        <v>-0.35631948937239766</v>
      </c>
      <c r="X47" s="27">
        <f t="shared" ca="1" si="11"/>
        <v>151.62901291720266</v>
      </c>
      <c r="Y47" s="7"/>
      <c r="Z47" s="28">
        <f t="shared" si="12"/>
        <v>151.61400000000003</v>
      </c>
      <c r="AA47" s="27">
        <f t="shared" si="9"/>
        <v>2.6461634921186836</v>
      </c>
      <c r="AB47" s="7"/>
      <c r="AC47" s="28">
        <f t="shared" ca="1" si="0"/>
        <v>1.5012917202625431E-2</v>
      </c>
      <c r="AD47" s="27">
        <f t="shared" ca="1" si="10"/>
        <v>2.1197160347696808E-2</v>
      </c>
      <c r="AE47" s="7">
        <v>122</v>
      </c>
    </row>
    <row r="48" spans="1:31" s="26" customFormat="1" x14ac:dyDescent="0.25">
      <c r="A48" s="26">
        <v>28</v>
      </c>
      <c r="B48" s="26">
        <v>624</v>
      </c>
      <c r="C48" s="26">
        <v>13653</v>
      </c>
      <c r="D48" s="26">
        <v>15046</v>
      </c>
      <c r="E48" s="26">
        <v>12698</v>
      </c>
      <c r="F48" s="26">
        <v>11288</v>
      </c>
      <c r="G48" s="27"/>
      <c r="H48" s="7"/>
      <c r="I48" s="28">
        <f t="shared" si="1"/>
        <v>955</v>
      </c>
      <c r="J48" s="27">
        <f t="shared" si="1"/>
        <v>3758</v>
      </c>
      <c r="K48" s="7"/>
      <c r="L48" s="124">
        <f t="shared" si="2"/>
        <v>-0.26410570900723523</v>
      </c>
      <c r="M48" s="27">
        <f t="shared" ca="1" si="3"/>
        <v>1.3413824140071488E-7</v>
      </c>
      <c r="N48" s="44"/>
      <c r="O48" s="44"/>
      <c r="P48" s="7"/>
      <c r="Q48" s="28">
        <f t="shared" ca="1" si="4"/>
        <v>997.61275217698244</v>
      </c>
      <c r="R48" s="27">
        <f t="shared" ca="1" si="5"/>
        <v>3721.1537732639872</v>
      </c>
      <c r="S48" s="7"/>
      <c r="T48" s="28">
        <f t="shared" ca="1" si="6"/>
        <v>-0.2572755785682509</v>
      </c>
      <c r="U48" s="27">
        <f t="shared" ca="1" si="7"/>
        <v>0.96728199124273562</v>
      </c>
      <c r="V48" s="7"/>
      <c r="W48" s="28">
        <f t="shared" ca="1" si="8"/>
        <v>-0.26447195788627886</v>
      </c>
      <c r="X48" s="27">
        <f t="shared" ca="1" si="11"/>
        <v>157.14984463722669</v>
      </c>
      <c r="Y48" s="7"/>
      <c r="Z48" s="28">
        <f t="shared" si="12"/>
        <v>157.23000000000002</v>
      </c>
      <c r="AA48" s="27">
        <f t="shared" si="9"/>
        <v>2.7441811829106846</v>
      </c>
      <c r="AB48" s="7"/>
      <c r="AC48" s="28">
        <f t="shared" ca="1" si="0"/>
        <v>-8.0155362773325578E-2</v>
      </c>
      <c r="AD48" s="27">
        <f t="shared" ca="1" si="10"/>
        <v>6.3559760764633211E-2</v>
      </c>
      <c r="AE48" s="7">
        <v>121</v>
      </c>
    </row>
    <row r="49" spans="1:31" s="26" customFormat="1" x14ac:dyDescent="0.25">
      <c r="A49" s="26">
        <v>29</v>
      </c>
      <c r="B49" s="26">
        <v>624</v>
      </c>
      <c r="C49" s="26">
        <v>13463</v>
      </c>
      <c r="D49" s="26">
        <v>15089</v>
      </c>
      <c r="E49" s="26">
        <v>12881</v>
      </c>
      <c r="F49" s="26">
        <v>11247</v>
      </c>
      <c r="G49" s="27"/>
      <c r="H49" s="7"/>
      <c r="I49" s="28">
        <f t="shared" si="1"/>
        <v>582</v>
      </c>
      <c r="J49" s="27">
        <f t="shared" si="1"/>
        <v>3842</v>
      </c>
      <c r="K49" s="7"/>
      <c r="L49" s="124">
        <f t="shared" si="2"/>
        <v>-0.16829486639887303</v>
      </c>
      <c r="M49" s="27">
        <f t="shared" ca="1" si="3"/>
        <v>2.0533266833643585E-8</v>
      </c>
      <c r="N49" s="44"/>
      <c r="O49" s="44"/>
      <c r="P49" s="7"/>
      <c r="Q49" s="28">
        <f t="shared" ca="1" si="4"/>
        <v>624.61275217698244</v>
      </c>
      <c r="R49" s="27">
        <f t="shared" ca="1" si="5"/>
        <v>3805.1537732639872</v>
      </c>
      <c r="S49" s="7"/>
      <c r="T49" s="28">
        <f t="shared" ca="1" si="6"/>
        <v>-0.16108215020985611</v>
      </c>
      <c r="U49" s="27">
        <f t="shared" ca="1" si="7"/>
        <v>0.98911707041849362</v>
      </c>
      <c r="V49" s="7"/>
      <c r="W49" s="28">
        <f t="shared" ca="1" si="8"/>
        <v>-0.16843816073523579</v>
      </c>
      <c r="X49" s="27">
        <f t="shared" ca="1" si="11"/>
        <v>162.77750025245678</v>
      </c>
      <c r="Y49" s="7"/>
      <c r="Z49" s="28">
        <f t="shared" si="12"/>
        <v>162.846</v>
      </c>
      <c r="AA49" s="27">
        <f t="shared" si="9"/>
        <v>2.842198873702686</v>
      </c>
      <c r="AB49" s="7"/>
      <c r="AC49" s="28">
        <f t="shared" ca="1" si="0"/>
        <v>-6.8499747543228295E-2</v>
      </c>
      <c r="AD49" s="27">
        <f t="shared" ca="1" si="10"/>
        <v>2.7860816841268843E-2</v>
      </c>
      <c r="AE49" s="7">
        <v>120</v>
      </c>
    </row>
    <row r="50" spans="1:31" s="26" customFormat="1" x14ac:dyDescent="0.25">
      <c r="A50" s="26">
        <v>30</v>
      </c>
      <c r="B50" s="26">
        <v>627</v>
      </c>
      <c r="C50" s="26">
        <v>13266</v>
      </c>
      <c r="D50" s="26">
        <v>15105</v>
      </c>
      <c r="E50" s="26">
        <v>13070</v>
      </c>
      <c r="F50" s="26">
        <v>11221</v>
      </c>
      <c r="G50" s="27"/>
      <c r="H50" s="7"/>
      <c r="I50" s="28">
        <f t="shared" si="1"/>
        <v>196</v>
      </c>
      <c r="J50" s="27">
        <f t="shared" si="1"/>
        <v>3884</v>
      </c>
      <c r="K50" s="7"/>
      <c r="L50" s="124">
        <f t="shared" si="2"/>
        <v>-7.0399493839816848E-2</v>
      </c>
      <c r="M50" s="27">
        <f t="shared" ca="1" si="3"/>
        <v>2.0419063258093453E-6</v>
      </c>
      <c r="N50" s="44"/>
      <c r="O50" s="44"/>
      <c r="P50" s="7"/>
      <c r="Q50" s="28">
        <f t="shared" ca="1" si="4"/>
        <v>238.61275217698241</v>
      </c>
      <c r="R50" s="27">
        <f t="shared" ca="1" si="5"/>
        <v>3847.1537732639872</v>
      </c>
      <c r="S50" s="7"/>
      <c r="T50" s="28">
        <f t="shared" ca="1" si="6"/>
        <v>-6.153613587650391E-2</v>
      </c>
      <c r="U50" s="27">
        <f t="shared" ca="1" si="7"/>
        <v>1.0000346100063726</v>
      </c>
      <c r="V50" s="7"/>
      <c r="W50" s="28">
        <f t="shared" ca="1" si="8"/>
        <v>-6.8970540962423985E-2</v>
      </c>
      <c r="X50" s="27">
        <f t="shared" ca="1" si="11"/>
        <v>168.49643691997835</v>
      </c>
      <c r="Y50" s="7"/>
      <c r="Z50" s="28">
        <f t="shared" si="12"/>
        <v>168.489</v>
      </c>
      <c r="AA50" s="27">
        <f t="shared" si="9"/>
        <v>2.9406878033927262</v>
      </c>
      <c r="AB50" s="7"/>
      <c r="AC50" s="28">
        <f t="shared" ca="1" si="0"/>
        <v>7.4369199783461681E-3</v>
      </c>
      <c r="AD50" s="27">
        <f t="shared" ca="1" si="10"/>
        <v>6.7919292867770764E-3</v>
      </c>
      <c r="AE50" s="7">
        <v>119</v>
      </c>
    </row>
    <row r="51" spans="1:31" s="26" customFormat="1" x14ac:dyDescent="0.25">
      <c r="A51" s="26">
        <v>31</v>
      </c>
      <c r="B51" s="26">
        <v>603</v>
      </c>
      <c r="C51" s="26">
        <v>13084</v>
      </c>
      <c r="D51" s="26">
        <v>15106</v>
      </c>
      <c r="E51" s="26">
        <v>13246</v>
      </c>
      <c r="F51" s="26">
        <v>11214</v>
      </c>
      <c r="G51" s="27"/>
      <c r="H51" s="7"/>
      <c r="I51" s="28">
        <f t="shared" si="1"/>
        <v>-162</v>
      </c>
      <c r="J51" s="27">
        <f t="shared" si="1"/>
        <v>3892</v>
      </c>
      <c r="K51" s="7"/>
      <c r="L51" s="124">
        <f t="shared" si="2"/>
        <v>2.440214269165715E-2</v>
      </c>
      <c r="M51" s="27">
        <f t="shared" ca="1" si="3"/>
        <v>1.1247232341055141E-6</v>
      </c>
      <c r="N51" s="44"/>
      <c r="O51" s="44"/>
      <c r="P51" s="7"/>
      <c r="Q51" s="28">
        <f t="shared" ca="1" si="4"/>
        <v>-119.38724782301759</v>
      </c>
      <c r="R51" s="27">
        <f t="shared" ca="1" si="5"/>
        <v>3855.1537732639872</v>
      </c>
      <c r="S51" s="7"/>
      <c r="T51" s="28">
        <f t="shared" ca="1" si="6"/>
        <v>3.0788924049247619E-2</v>
      </c>
      <c r="U51" s="27">
        <f t="shared" ca="1" si="7"/>
        <v>1.0021141413564447</v>
      </c>
      <c r="V51" s="7"/>
      <c r="W51" s="28">
        <f t="shared" ca="1" si="8"/>
        <v>2.3341612996596463E-2</v>
      </c>
      <c r="X51" s="27">
        <f t="shared" ca="1" si="11"/>
        <v>173.77608671369194</v>
      </c>
      <c r="Y51" s="7"/>
      <c r="Z51" s="28">
        <f t="shared" si="12"/>
        <v>173.916</v>
      </c>
      <c r="AA51" s="27">
        <f t="shared" si="9"/>
        <v>3.0354068218984582</v>
      </c>
      <c r="AB51" s="7"/>
      <c r="AC51" s="28">
        <f t="shared" ca="1" si="0"/>
        <v>-0.1399132863080581</v>
      </c>
      <c r="AD51" s="27">
        <f t="shared" ca="1" si="10"/>
        <v>7.7214834176260183E-2</v>
      </c>
      <c r="AE51" s="7">
        <v>118</v>
      </c>
    </row>
    <row r="52" spans="1:31" s="26" customFormat="1" x14ac:dyDescent="0.25">
      <c r="A52" s="26">
        <v>32</v>
      </c>
      <c r="B52" s="26">
        <v>614</v>
      </c>
      <c r="C52" s="26">
        <v>12901</v>
      </c>
      <c r="D52" s="26">
        <v>15101</v>
      </c>
      <c r="E52" s="26">
        <v>13439</v>
      </c>
      <c r="F52" s="26">
        <v>11233</v>
      </c>
      <c r="G52" s="27"/>
      <c r="H52" s="7"/>
      <c r="I52" s="28">
        <f t="shared" si="1"/>
        <v>-538</v>
      </c>
      <c r="J52" s="27">
        <f t="shared" si="1"/>
        <v>3868</v>
      </c>
      <c r="K52" s="7"/>
      <c r="L52" s="124">
        <f t="shared" si="2"/>
        <v>0.12070142641435892</v>
      </c>
      <c r="M52" s="27">
        <f t="shared" ca="1" si="3"/>
        <v>1.1810569336603998E-7</v>
      </c>
      <c r="N52" s="44"/>
      <c r="O52" s="44"/>
      <c r="P52" s="7"/>
      <c r="Q52" s="28">
        <f t="shared" ca="1" si="4"/>
        <v>-495.38724782301756</v>
      </c>
      <c r="R52" s="27">
        <f t="shared" ca="1" si="5"/>
        <v>3831.1537732639872</v>
      </c>
      <c r="S52" s="7"/>
      <c r="T52" s="28">
        <f t="shared" ca="1" si="6"/>
        <v>0.127756026094171</v>
      </c>
      <c r="U52" s="27">
        <f t="shared" ca="1" si="7"/>
        <v>0.99587554730622818</v>
      </c>
      <c r="V52" s="7"/>
      <c r="W52" s="28">
        <f t="shared" ca="1" si="8"/>
        <v>0.12035776132540452</v>
      </c>
      <c r="X52" s="27">
        <f t="shared" ca="1" si="11"/>
        <v>179.33290380097287</v>
      </c>
      <c r="Y52" s="7"/>
      <c r="Z52" s="28">
        <f t="shared" si="12"/>
        <v>179.44200000000001</v>
      </c>
      <c r="AA52" s="27">
        <f t="shared" si="9"/>
        <v>3.1318537163636653</v>
      </c>
      <c r="AB52" s="7"/>
      <c r="AC52" s="28">
        <f t="shared" ca="1" si="0"/>
        <v>-0.1090961990271353</v>
      </c>
      <c r="AD52" s="27">
        <f t="shared" ca="1" si="10"/>
        <v>4.3740235160584007E-2</v>
      </c>
      <c r="AE52" s="7">
        <v>117</v>
      </c>
    </row>
    <row r="53" spans="1:31" s="26" customFormat="1" x14ac:dyDescent="0.25">
      <c r="A53" s="26">
        <v>33</v>
      </c>
      <c r="B53" s="26">
        <v>637</v>
      </c>
      <c r="C53" s="26">
        <v>12706</v>
      </c>
      <c r="D53" s="26">
        <v>15062</v>
      </c>
      <c r="E53" s="26">
        <v>13628</v>
      </c>
      <c r="F53" s="26">
        <v>11263</v>
      </c>
      <c r="G53" s="27"/>
      <c r="H53" s="7"/>
      <c r="I53" s="28">
        <f t="shared" si="1"/>
        <v>-922</v>
      </c>
      <c r="J53" s="27">
        <f t="shared" si="1"/>
        <v>3799</v>
      </c>
      <c r="K53" s="7"/>
      <c r="L53" s="124">
        <f t="shared" si="2"/>
        <v>0.21940888768038763</v>
      </c>
      <c r="M53" s="27">
        <f t="shared" ca="1" si="3"/>
        <v>1.3259255274274992E-8</v>
      </c>
      <c r="N53" s="44"/>
      <c r="O53" s="44"/>
      <c r="P53" s="7"/>
      <c r="Q53" s="28">
        <f t="shared" ca="1" si="4"/>
        <v>-879.38724782301756</v>
      </c>
      <c r="R53" s="27">
        <f t="shared" ca="1" si="5"/>
        <v>3762.1537732639872</v>
      </c>
      <c r="S53" s="7"/>
      <c r="T53" s="28">
        <f t="shared" ca="1" si="6"/>
        <v>0.22678625796983745</v>
      </c>
      <c r="U53" s="27">
        <f t="shared" ca="1" si="7"/>
        <v>0.97793958941185555</v>
      </c>
      <c r="V53" s="7"/>
      <c r="W53" s="28">
        <f t="shared" ca="1" si="8"/>
        <v>0.21952403652004429</v>
      </c>
      <c r="X53" s="27">
        <f t="shared" ca="1" si="11"/>
        <v>185.09358134434569</v>
      </c>
      <c r="Y53" s="7"/>
      <c r="Z53" s="28">
        <f t="shared" si="12"/>
        <v>185.17500000000001</v>
      </c>
      <c r="AA53" s="27">
        <f t="shared" si="9"/>
        <v>3.2319134423804998</v>
      </c>
      <c r="AB53" s="7"/>
      <c r="AC53" s="28">
        <f t="shared" ca="1" si="0"/>
        <v>-8.1418655654317718E-2</v>
      </c>
      <c r="AD53" s="27">
        <f t="shared" ca="1" si="10"/>
        <v>-1.8927846716337626E-2</v>
      </c>
      <c r="AE53" s="7">
        <v>116</v>
      </c>
    </row>
    <row r="54" spans="1:31" s="26" customFormat="1" x14ac:dyDescent="0.25">
      <c r="A54" s="26">
        <v>34</v>
      </c>
      <c r="B54" s="26">
        <v>635</v>
      </c>
      <c r="C54" s="26">
        <v>12535</v>
      </c>
      <c r="D54" s="26">
        <v>15022</v>
      </c>
      <c r="E54" s="26">
        <v>13828</v>
      </c>
      <c r="F54" s="26">
        <v>11325</v>
      </c>
      <c r="G54" s="27"/>
      <c r="H54" s="7"/>
      <c r="I54" s="28">
        <f t="shared" si="1"/>
        <v>-1293</v>
      </c>
      <c r="J54" s="27">
        <f t="shared" si="1"/>
        <v>3697</v>
      </c>
      <c r="K54" s="7"/>
      <c r="L54" s="124">
        <f t="shared" si="2"/>
        <v>0.31562126233647742</v>
      </c>
      <c r="M54" s="27">
        <f t="shared" ca="1" si="3"/>
        <v>4.8344205927349334E-8</v>
      </c>
      <c r="N54" s="44"/>
      <c r="O54" s="44"/>
      <c r="P54" s="7"/>
      <c r="Q54" s="28">
        <f t="shared" ca="1" si="4"/>
        <v>-1250.3872478230176</v>
      </c>
      <c r="R54" s="27">
        <f t="shared" ca="1" si="5"/>
        <v>3660.1537732639872</v>
      </c>
      <c r="S54" s="7"/>
      <c r="T54" s="28">
        <f t="shared" ca="1" si="6"/>
        <v>0.32246390387054641</v>
      </c>
      <c r="U54" s="27">
        <f t="shared" ca="1" si="7"/>
        <v>0.9514255646984352</v>
      </c>
      <c r="V54" s="7"/>
      <c r="W54" s="28">
        <f t="shared" ca="1" si="8"/>
        <v>0.31540138917775323</v>
      </c>
      <c r="X54" s="27">
        <f t="shared" ca="1" si="11"/>
        <v>190.78233932298747</v>
      </c>
      <c r="Y54" s="7"/>
      <c r="Z54" s="28">
        <f t="shared" si="12"/>
        <v>190.89000000000001</v>
      </c>
      <c r="AA54" s="27">
        <f t="shared" si="9"/>
        <v>3.3316590091319762</v>
      </c>
      <c r="AB54" s="7"/>
      <c r="AC54" s="28">
        <f t="shared" ca="1" si="0"/>
        <v>-0.10766067701254656</v>
      </c>
      <c r="AD54" s="27">
        <f t="shared" ca="1" si="10"/>
        <v>-3.8062915622106175E-2</v>
      </c>
      <c r="AE54" s="7">
        <v>115</v>
      </c>
    </row>
    <row r="55" spans="1:31" s="26" customFormat="1" x14ac:dyDescent="0.25">
      <c r="A55" s="26">
        <v>35</v>
      </c>
      <c r="B55" s="26">
        <v>620</v>
      </c>
      <c r="C55" s="26">
        <v>12354</v>
      </c>
      <c r="D55" s="26">
        <v>14949</v>
      </c>
      <c r="E55" s="26">
        <v>13996</v>
      </c>
      <c r="F55" s="26">
        <v>11386</v>
      </c>
      <c r="G55" s="27"/>
      <c r="H55" s="7"/>
      <c r="I55" s="28">
        <f t="shared" si="1"/>
        <v>-1642</v>
      </c>
      <c r="J55" s="27">
        <f t="shared" si="1"/>
        <v>3563</v>
      </c>
      <c r="K55" s="7"/>
      <c r="L55" s="124">
        <f t="shared" si="2"/>
        <v>0.40653922542207849</v>
      </c>
      <c r="M55" s="27">
        <f t="shared" ca="1" si="3"/>
        <v>7.6112239950510835E-7</v>
      </c>
      <c r="N55" s="44"/>
      <c r="O55" s="44"/>
      <c r="P55" s="7"/>
      <c r="Q55" s="28">
        <f t="shared" ca="1" si="4"/>
        <v>-1599.3872478230176</v>
      </c>
      <c r="R55" s="27">
        <f t="shared" ca="1" si="5"/>
        <v>3526.1537732639872</v>
      </c>
      <c r="S55" s="7"/>
      <c r="T55" s="28">
        <f t="shared" ca="1" si="6"/>
        <v>0.412467942736712</v>
      </c>
      <c r="U55" s="27">
        <f t="shared" ca="1" si="7"/>
        <v>0.91659341458472599</v>
      </c>
      <c r="V55" s="7"/>
      <c r="W55" s="28">
        <f t="shared" ca="1" si="8"/>
        <v>0.40566680213060519</v>
      </c>
      <c r="X55" s="27">
        <f t="shared" ca="1" si="11"/>
        <v>196.31504302659539</v>
      </c>
      <c r="Y55" s="7"/>
      <c r="Z55" s="28">
        <f t="shared" si="12"/>
        <v>196.47000000000003</v>
      </c>
      <c r="AA55" s="27">
        <f t="shared" si="9"/>
        <v>3.42904838139326</v>
      </c>
      <c r="AB55" s="7"/>
      <c r="AC55" s="28">
        <f t="shared" ca="1" si="0"/>
        <v>-0.15495697340463721</v>
      </c>
      <c r="AD55" s="27">
        <f t="shared" ca="1" si="10"/>
        <v>7.8668364696625304E-2</v>
      </c>
      <c r="AE55" s="7">
        <v>114</v>
      </c>
    </row>
    <row r="56" spans="1:31" s="26" customFormat="1" x14ac:dyDescent="0.25">
      <c r="A56" s="26">
        <v>36</v>
      </c>
      <c r="B56" s="26">
        <v>633</v>
      </c>
      <c r="C56" s="26">
        <v>12172</v>
      </c>
      <c r="D56" s="26">
        <v>14855</v>
      </c>
      <c r="E56" s="26">
        <v>14156</v>
      </c>
      <c r="F56" s="26">
        <v>11472</v>
      </c>
      <c r="G56" s="27"/>
      <c r="H56" s="7"/>
      <c r="I56" s="28">
        <f t="shared" si="1"/>
        <v>-1984</v>
      </c>
      <c r="J56" s="27">
        <f t="shared" si="1"/>
        <v>3383</v>
      </c>
      <c r="K56" s="7"/>
      <c r="L56" s="124">
        <f t="shared" si="2"/>
        <v>0.49538116122054393</v>
      </c>
      <c r="M56" s="27">
        <f t="shared" ca="1" si="3"/>
        <v>1.3580698685506404E-6</v>
      </c>
      <c r="N56" s="44"/>
      <c r="O56" s="44"/>
      <c r="P56" s="7"/>
      <c r="Q56" s="28">
        <f t="shared" ca="1" si="4"/>
        <v>-1941.3872478230176</v>
      </c>
      <c r="R56" s="27">
        <f t="shared" ca="1" si="5"/>
        <v>3346.1537732639872</v>
      </c>
      <c r="S56" s="7"/>
      <c r="T56" s="28">
        <f t="shared" ca="1" si="6"/>
        <v>0.50066674300097747</v>
      </c>
      <c r="U56" s="27">
        <f t="shared" ca="1" si="7"/>
        <v>0.86980395920810172</v>
      </c>
      <c r="V56" s="7"/>
      <c r="W56" s="28">
        <f t="shared" ca="1" si="8"/>
        <v>0.49421579867242826</v>
      </c>
      <c r="X56" s="27">
        <f t="shared" ca="1" si="11"/>
        <v>202.04667260081419</v>
      </c>
      <c r="Y56" s="7"/>
      <c r="Z56" s="28">
        <f t="shared" si="12"/>
        <v>202.16700000000003</v>
      </c>
      <c r="AA56" s="27">
        <f t="shared" si="9"/>
        <v>3.5284797888793769</v>
      </c>
      <c r="AB56" s="7"/>
      <c r="AC56" s="28">
        <f t="shared" ca="1" si="0"/>
        <v>-0.12032739918583957</v>
      </c>
      <c r="AD56" s="27">
        <f t="shared" ca="1" si="10"/>
        <v>4.8006021943507449E-2</v>
      </c>
      <c r="AE56" s="7">
        <v>113</v>
      </c>
    </row>
    <row r="57" spans="1:31" s="26" customFormat="1" x14ac:dyDescent="0.25">
      <c r="A57" s="26">
        <v>37</v>
      </c>
      <c r="B57" s="26">
        <v>628</v>
      </c>
      <c r="C57" s="26">
        <v>12015</v>
      </c>
      <c r="D57" s="26">
        <v>14753</v>
      </c>
      <c r="E57" s="26">
        <v>14316</v>
      </c>
      <c r="F57" s="26">
        <v>11575</v>
      </c>
      <c r="G57" s="27"/>
      <c r="H57" s="7"/>
      <c r="I57" s="28">
        <f t="shared" si="1"/>
        <v>-2301</v>
      </c>
      <c r="J57" s="27">
        <f t="shared" si="1"/>
        <v>3178</v>
      </c>
      <c r="K57" s="7"/>
      <c r="L57" s="124">
        <f t="shared" si="2"/>
        <v>0.57868635321737394</v>
      </c>
      <c r="M57" s="27">
        <f t="shared" ca="1" si="3"/>
        <v>5.3857263335034913E-6</v>
      </c>
      <c r="N57" s="44"/>
      <c r="O57" s="44"/>
      <c r="P57" s="7"/>
      <c r="Q57" s="28">
        <f t="shared" ca="1" si="4"/>
        <v>-2258.3872478230178</v>
      </c>
      <c r="R57" s="27">
        <f t="shared" ca="1" si="5"/>
        <v>3141.1537732639872</v>
      </c>
      <c r="S57" s="7"/>
      <c r="T57" s="28">
        <f t="shared" ca="1" si="6"/>
        <v>0.58241826254417095</v>
      </c>
      <c r="U57" s="27">
        <f t="shared" ca="1" si="7"/>
        <v>0.81651596836250184</v>
      </c>
      <c r="V57" s="7"/>
      <c r="W57" s="28">
        <f t="shared" ca="1" si="8"/>
        <v>0.57636563644587779</v>
      </c>
      <c r="X57" s="27">
        <f t="shared" ca="1" si="11"/>
        <v>207.65943314412095</v>
      </c>
      <c r="Y57" s="7"/>
      <c r="Z57" s="28">
        <f t="shared" si="12"/>
        <v>207.81900000000002</v>
      </c>
      <c r="AA57" s="27">
        <f t="shared" si="9"/>
        <v>3.6271257982020959</v>
      </c>
      <c r="AB57" s="7"/>
      <c r="AC57" s="28">
        <f t="shared" ca="1" si="0"/>
        <v>-0.1595668558790635</v>
      </c>
      <c r="AD57" s="27">
        <f t="shared" ca="1" si="10"/>
        <v>7.045984059584498E-2</v>
      </c>
      <c r="AE57" s="7">
        <v>112</v>
      </c>
    </row>
    <row r="58" spans="1:31" s="26" customFormat="1" x14ac:dyDescent="0.25">
      <c r="A58" s="26">
        <v>38</v>
      </c>
      <c r="B58" s="26">
        <v>617</v>
      </c>
      <c r="C58" s="26">
        <v>11861</v>
      </c>
      <c r="D58" s="26">
        <v>14631</v>
      </c>
      <c r="E58" s="26">
        <v>14463</v>
      </c>
      <c r="F58" s="26">
        <v>11685</v>
      </c>
      <c r="G58" s="27"/>
      <c r="H58" s="7"/>
      <c r="I58" s="28">
        <f t="shared" si="1"/>
        <v>-2602</v>
      </c>
      <c r="J58" s="27">
        <f t="shared" si="1"/>
        <v>2946</v>
      </c>
      <c r="K58" s="7"/>
      <c r="L58" s="124">
        <f t="shared" si="2"/>
        <v>0.65505576772471352</v>
      </c>
      <c r="M58" s="27">
        <f t="shared" ca="1" si="3"/>
        <v>3.7761406568909575E-7</v>
      </c>
      <c r="N58" s="44"/>
      <c r="O58" s="44"/>
      <c r="P58" s="7"/>
      <c r="Q58" s="28">
        <f t="shared" ca="1" si="4"/>
        <v>-2559.3872478230178</v>
      </c>
      <c r="R58" s="27">
        <f t="shared" ca="1" si="5"/>
        <v>2909.1537732639872</v>
      </c>
      <c r="S58" s="7"/>
      <c r="T58" s="28">
        <f t="shared" ca="1" si="6"/>
        <v>0.66004352242587816</v>
      </c>
      <c r="U58" s="27">
        <f t="shared" ca="1" si="7"/>
        <v>0.75620955921040833</v>
      </c>
      <c r="V58" s="7"/>
      <c r="W58" s="28">
        <f t="shared" ca="1" si="8"/>
        <v>0.65444126462001095</v>
      </c>
      <c r="X58" s="27">
        <f t="shared" ca="1" si="11"/>
        <v>213.3154444742388</v>
      </c>
      <c r="Y58" s="7"/>
      <c r="Z58" s="28">
        <f t="shared" si="12"/>
        <v>213.37200000000001</v>
      </c>
      <c r="AA58" s="27">
        <f t="shared" si="9"/>
        <v>3.7240439315653413</v>
      </c>
      <c r="AB58" s="7"/>
      <c r="AC58" s="28">
        <f t="shared" ca="1" si="0"/>
        <v>-5.6555525761211811E-2</v>
      </c>
      <c r="AD58" s="27">
        <f t="shared" ca="1" si="10"/>
        <v>1.5246013209008424E-2</v>
      </c>
      <c r="AE58" s="7">
        <v>111</v>
      </c>
    </row>
    <row r="59" spans="1:31" s="26" customFormat="1" x14ac:dyDescent="0.25">
      <c r="A59" s="26">
        <v>39</v>
      </c>
      <c r="B59" s="26">
        <v>610</v>
      </c>
      <c r="C59" s="26">
        <v>11737</v>
      </c>
      <c r="D59" s="26">
        <v>14516</v>
      </c>
      <c r="E59" s="26">
        <v>14606</v>
      </c>
      <c r="F59" s="26">
        <v>11824</v>
      </c>
      <c r="G59" s="27"/>
      <c r="H59" s="7"/>
      <c r="I59" s="28">
        <f t="shared" si="1"/>
        <v>-2869</v>
      </c>
      <c r="J59" s="27">
        <f t="shared" si="1"/>
        <v>2692</v>
      </c>
      <c r="K59" s="7"/>
      <c r="L59" s="124">
        <f t="shared" si="2"/>
        <v>0.7245160658637475</v>
      </c>
      <c r="M59" s="27">
        <f t="shared" ca="1" si="3"/>
        <v>5.2593390721216945E-7</v>
      </c>
      <c r="N59" s="44"/>
      <c r="O59" s="44"/>
      <c r="P59" s="7"/>
      <c r="Q59" s="28">
        <f t="shared" ca="1" si="4"/>
        <v>-2826.3872478230178</v>
      </c>
      <c r="R59" s="27">
        <f t="shared" ca="1" si="5"/>
        <v>2655.1537732639872</v>
      </c>
      <c r="S59" s="7"/>
      <c r="T59" s="28">
        <f t="shared" ca="1" si="6"/>
        <v>0.72890048052692757</v>
      </c>
      <c r="U59" s="27">
        <f t="shared" ca="1" si="7"/>
        <v>0.6901844388456162</v>
      </c>
      <c r="V59" s="7"/>
      <c r="W59" s="28">
        <f t="shared" ca="1" si="8"/>
        <v>0.7237908528555822</v>
      </c>
      <c r="X59" s="27">
        <f t="shared" ca="1" si="11"/>
        <v>218.80328474311955</v>
      </c>
      <c r="Y59" s="7"/>
      <c r="Z59" s="28">
        <f t="shared" si="12"/>
        <v>218.86200000000002</v>
      </c>
      <c r="AA59" s="27">
        <f t="shared" si="9"/>
        <v>3.8198625074998298</v>
      </c>
      <c r="AB59" s="7"/>
      <c r="AC59" s="28">
        <f t="shared" ca="1" si="0"/>
        <v>-5.8715256880475408E-2</v>
      </c>
      <c r="AD59" s="27">
        <f t="shared" ca="1" si="10"/>
        <v>2.3800380158007783E-2</v>
      </c>
      <c r="AE59" s="7">
        <v>110</v>
      </c>
    </row>
    <row r="60" spans="1:31" s="26" customFormat="1" x14ac:dyDescent="0.25">
      <c r="A60" s="26">
        <v>40</v>
      </c>
      <c r="B60" s="26">
        <v>613</v>
      </c>
      <c r="C60" s="26">
        <v>11610</v>
      </c>
      <c r="D60" s="26">
        <v>14366</v>
      </c>
      <c r="E60" s="26">
        <v>14723</v>
      </c>
      <c r="F60" s="26">
        <v>11959</v>
      </c>
      <c r="G60" s="27"/>
      <c r="H60" s="7"/>
      <c r="I60" s="28">
        <f t="shared" si="1"/>
        <v>-3113</v>
      </c>
      <c r="J60" s="27">
        <f t="shared" si="1"/>
        <v>2407</v>
      </c>
      <c r="K60" s="7"/>
      <c r="L60" s="124">
        <f t="shared" si="2"/>
        <v>0.78761986080989665</v>
      </c>
      <c r="M60" s="27">
        <f t="shared" ca="1" si="3"/>
        <v>1.2333425918678463E-7</v>
      </c>
      <c r="N60" s="44"/>
      <c r="O60" s="44"/>
      <c r="P60" s="7"/>
      <c r="Q60" s="28">
        <f t="shared" ca="1" si="4"/>
        <v>-3070.3872478230178</v>
      </c>
      <c r="R60" s="27">
        <f t="shared" ca="1" si="5"/>
        <v>2370.1537732639872</v>
      </c>
      <c r="S60" s="7"/>
      <c r="T60" s="28">
        <f t="shared" ca="1" si="6"/>
        <v>0.79182594036459053</v>
      </c>
      <c r="U60" s="27">
        <f t="shared" ca="1" si="7"/>
        <v>0.61610113449929449</v>
      </c>
      <c r="V60" s="7"/>
      <c r="W60" s="28">
        <f t="shared" ca="1" si="8"/>
        <v>0.78726867103329889</v>
      </c>
      <c r="X60" s="27">
        <f t="shared" ca="1" si="11"/>
        <v>224.39573176325882</v>
      </c>
      <c r="Y60" s="7"/>
      <c r="Z60" s="28">
        <f t="shared" si="12"/>
        <v>224.37900000000002</v>
      </c>
      <c r="AA60" s="27">
        <f t="shared" si="9"/>
        <v>3.9161523223323571</v>
      </c>
      <c r="AB60" s="7"/>
      <c r="AC60" s="28">
        <f t="shared" ca="1" si="0"/>
        <v>1.6731763258803767E-2</v>
      </c>
      <c r="AD60" s="27">
        <f t="shared" ca="1" si="10"/>
        <v>-3.9375619798818207E-2</v>
      </c>
      <c r="AE60" s="7">
        <v>109</v>
      </c>
    </row>
    <row r="61" spans="1:31" s="26" customFormat="1" x14ac:dyDescent="0.25">
      <c r="A61" s="26">
        <v>41</v>
      </c>
      <c r="B61" s="26">
        <v>629</v>
      </c>
      <c r="C61" s="26">
        <v>11497</v>
      </c>
      <c r="D61" s="26">
        <v>14211</v>
      </c>
      <c r="E61" s="26">
        <v>14828</v>
      </c>
      <c r="F61" s="26">
        <v>12111</v>
      </c>
      <c r="G61" s="27"/>
      <c r="H61" s="7"/>
      <c r="I61" s="28">
        <f t="shared" si="1"/>
        <v>-3331</v>
      </c>
      <c r="J61" s="27">
        <f t="shared" si="1"/>
        <v>2100</v>
      </c>
      <c r="K61" s="7"/>
      <c r="L61" s="124">
        <f t="shared" si="2"/>
        <v>0.84477958902499595</v>
      </c>
      <c r="M61" s="27">
        <f t="shared" ca="1" si="3"/>
        <v>4.8435049137284151E-7</v>
      </c>
      <c r="N61" s="44"/>
      <c r="O61" s="44"/>
      <c r="P61" s="7"/>
      <c r="Q61" s="28">
        <f t="shared" ca="1" si="4"/>
        <v>-3288.3872478230178</v>
      </c>
      <c r="R61" s="27">
        <f t="shared" ca="1" si="5"/>
        <v>2063.1537732639872</v>
      </c>
      <c r="S61" s="7"/>
      <c r="T61" s="28">
        <f t="shared" ca="1" si="6"/>
        <v>0.84804622825233866</v>
      </c>
      <c r="U61" s="27">
        <f t="shared" ca="1" si="7"/>
        <v>0.53629911894027416</v>
      </c>
      <c r="V61" s="7"/>
      <c r="W61" s="28">
        <f t="shared" ca="1" si="8"/>
        <v>0.84408363608738246</v>
      </c>
      <c r="X61" s="27">
        <f t="shared" ca="1" si="11"/>
        <v>230.0114257508634</v>
      </c>
      <c r="Y61" s="7"/>
      <c r="Z61" s="28">
        <f t="shared" si="12"/>
        <v>230.04000000000002</v>
      </c>
      <c r="AA61" s="27">
        <f t="shared" si="9"/>
        <v>4.0149554112877563</v>
      </c>
      <c r="AB61" s="7"/>
      <c r="AC61" s="28">
        <f t="shared" ca="1" si="0"/>
        <v>-2.8574249136624985E-2</v>
      </c>
      <c r="AD61" s="27">
        <f t="shared" ca="1" si="10"/>
        <v>-5.7884981059714846E-3</v>
      </c>
      <c r="AE61" s="7">
        <v>108</v>
      </c>
    </row>
    <row r="62" spans="1:31" s="26" customFormat="1" x14ac:dyDescent="0.25">
      <c r="A62" s="26">
        <v>42</v>
      </c>
      <c r="B62" s="26">
        <v>643</v>
      </c>
      <c r="C62" s="26">
        <v>11408</v>
      </c>
      <c r="D62" s="26">
        <v>14042</v>
      </c>
      <c r="E62" s="26">
        <v>14923</v>
      </c>
      <c r="F62" s="26">
        <v>12284</v>
      </c>
      <c r="G62" s="27"/>
      <c r="H62" s="7"/>
      <c r="I62" s="28">
        <f t="shared" si="1"/>
        <v>-3515</v>
      </c>
      <c r="J62" s="27">
        <f t="shared" si="1"/>
        <v>1758</v>
      </c>
      <c r="K62" s="7"/>
      <c r="L62" s="124">
        <f t="shared" si="2"/>
        <v>0.89468931646686123</v>
      </c>
      <c r="M62" s="27">
        <f t="shared" ca="1" si="3"/>
        <v>6.2082661484136129E-6</v>
      </c>
      <c r="N62" s="44"/>
      <c r="O62" s="44"/>
      <c r="P62" s="7"/>
      <c r="Q62" s="28">
        <f t="shared" ca="1" si="4"/>
        <v>-3472.3872478230178</v>
      </c>
      <c r="R62" s="27">
        <f t="shared" ca="1" si="5"/>
        <v>1721.1537732639874</v>
      </c>
      <c r="S62" s="7"/>
      <c r="T62" s="28">
        <f t="shared" ca="1" si="6"/>
        <v>0.89549821435942889</v>
      </c>
      <c r="U62" s="27">
        <f t="shared" ca="1" si="7"/>
        <v>0.44739915372468808</v>
      </c>
      <c r="V62" s="7"/>
      <c r="W62" s="28">
        <f t="shared" ca="1" si="8"/>
        <v>0.89219767721760912</v>
      </c>
      <c r="X62" s="27">
        <f t="shared" ca="1" si="11"/>
        <v>235.80995764023669</v>
      </c>
      <c r="Y62" s="7"/>
      <c r="Z62" s="28">
        <f t="shared" si="12"/>
        <v>235.82700000000003</v>
      </c>
      <c r="AA62" s="27">
        <f t="shared" si="9"/>
        <v>4.115957615100668</v>
      </c>
      <c r="AB62" s="7"/>
      <c r="AC62" s="28">
        <f t="shared" ca="1" si="0"/>
        <v>-1.7042359763337345E-2</v>
      </c>
      <c r="AD62" s="27">
        <f t="shared" ca="1" si="10"/>
        <v>7.2775184474892285E-2</v>
      </c>
      <c r="AE62" s="7">
        <v>107</v>
      </c>
    </row>
    <row r="63" spans="1:31" s="26" customFormat="1" x14ac:dyDescent="0.25">
      <c r="A63" s="26">
        <v>43</v>
      </c>
      <c r="B63" s="26">
        <v>634</v>
      </c>
      <c r="C63" s="26">
        <v>11333</v>
      </c>
      <c r="D63" s="26">
        <v>13854</v>
      </c>
      <c r="E63" s="26">
        <v>14997</v>
      </c>
      <c r="F63" s="26">
        <v>12454</v>
      </c>
      <c r="G63" s="27"/>
      <c r="H63" s="7"/>
      <c r="I63" s="28">
        <f t="shared" si="1"/>
        <v>-3664</v>
      </c>
      <c r="J63" s="27">
        <f t="shared" si="1"/>
        <v>1400</v>
      </c>
      <c r="K63" s="7"/>
      <c r="L63" s="124">
        <f t="shared" si="2"/>
        <v>0.93497252425352206</v>
      </c>
      <c r="M63" s="27">
        <f t="shared" ca="1" si="3"/>
        <v>1.3368794428649864E-5</v>
      </c>
      <c r="N63" s="44"/>
      <c r="O63" s="44"/>
      <c r="P63" s="7"/>
      <c r="Q63" s="28">
        <f t="shared" ca="1" si="4"/>
        <v>-3621.3872478230178</v>
      </c>
      <c r="R63" s="27">
        <f t="shared" ca="1" si="5"/>
        <v>1363.1537732639874</v>
      </c>
      <c r="S63" s="7"/>
      <c r="T63" s="28">
        <f t="shared" ca="1" si="6"/>
        <v>0.9339240074570182</v>
      </c>
      <c r="U63" s="27">
        <f t="shared" ca="1" si="7"/>
        <v>0.35434012580895752</v>
      </c>
      <c r="V63" s="7"/>
      <c r="W63" s="28">
        <f t="shared" ca="1" si="8"/>
        <v>0.93131618805062033</v>
      </c>
      <c r="X63" s="27">
        <f t="shared" ca="1" si="11"/>
        <v>241.61133381815728</v>
      </c>
      <c r="Y63" s="7"/>
      <c r="Z63" s="28">
        <f t="shared" si="12"/>
        <v>241.53300000000002</v>
      </c>
      <c r="AA63" s="27">
        <f t="shared" si="9"/>
        <v>4.2155461022194638</v>
      </c>
      <c r="AB63" s="7"/>
      <c r="AC63" s="28">
        <f t="shared" ca="1" si="0"/>
        <v>7.8333818157261703E-2</v>
      </c>
      <c r="AD63" s="27">
        <f t="shared" ca="1" si="10"/>
        <v>-4.934230150121266E-2</v>
      </c>
      <c r="AE63" s="7">
        <v>106</v>
      </c>
    </row>
    <row r="64" spans="1:31" s="26" customFormat="1" x14ac:dyDescent="0.25">
      <c r="A64" s="26">
        <v>44</v>
      </c>
      <c r="B64" s="26">
        <v>623</v>
      </c>
      <c r="C64" s="26">
        <v>11271</v>
      </c>
      <c r="D64" s="26">
        <v>13683</v>
      </c>
      <c r="E64" s="26">
        <v>15052</v>
      </c>
      <c r="F64" s="26">
        <v>12632</v>
      </c>
      <c r="G64" s="27"/>
      <c r="H64" s="7"/>
      <c r="I64" s="28">
        <f t="shared" si="1"/>
        <v>-3781</v>
      </c>
      <c r="J64" s="27">
        <f t="shared" si="1"/>
        <v>1051</v>
      </c>
      <c r="K64" s="7"/>
      <c r="L64" s="124">
        <f t="shared" si="2"/>
        <v>0.96553205656013774</v>
      </c>
      <c r="M64" s="27">
        <f t="shared" ca="1" si="3"/>
        <v>1.1340008744069735E-5</v>
      </c>
      <c r="N64" s="44"/>
      <c r="O64" s="44"/>
      <c r="P64" s="7"/>
      <c r="Q64" s="28">
        <f t="shared" ca="1" si="4"/>
        <v>-3738.3872478230178</v>
      </c>
      <c r="R64" s="27">
        <f t="shared" ca="1" si="5"/>
        <v>1014.1537732639873</v>
      </c>
      <c r="S64" s="7"/>
      <c r="T64" s="28">
        <f t="shared" ca="1" si="6"/>
        <v>0.96409728123163529</v>
      </c>
      <c r="U64" s="27">
        <f t="shared" ca="1" si="7"/>
        <v>0.26362057066205818</v>
      </c>
      <c r="V64" s="7"/>
      <c r="W64" s="28">
        <f t="shared" ca="1" si="8"/>
        <v>0.96216456361373537</v>
      </c>
      <c r="X64" s="27">
        <f t="shared" ca="1" si="11"/>
        <v>247.11949677218558</v>
      </c>
      <c r="Y64" s="7"/>
      <c r="Z64" s="28">
        <f t="shared" si="12"/>
        <v>247.14000000000001</v>
      </c>
      <c r="AA64" s="27">
        <f t="shared" si="9"/>
        <v>4.3134067133787859</v>
      </c>
      <c r="AB64" s="7"/>
      <c r="AC64" s="28">
        <f t="shared" ca="1" si="0"/>
        <v>-2.0503227814430147E-2</v>
      </c>
      <c r="AD64" s="27">
        <f t="shared" ca="1" si="10"/>
        <v>4.4631926116039722E-2</v>
      </c>
      <c r="AE64" s="7">
        <v>105</v>
      </c>
    </row>
    <row r="65" spans="1:31" s="26" customFormat="1" x14ac:dyDescent="0.25">
      <c r="A65" s="26">
        <v>45</v>
      </c>
      <c r="B65" s="26">
        <v>628</v>
      </c>
      <c r="C65" s="26">
        <v>11230</v>
      </c>
      <c r="D65" s="26">
        <v>13498</v>
      </c>
      <c r="E65" s="26">
        <v>15094</v>
      </c>
      <c r="F65" s="26">
        <v>12817</v>
      </c>
      <c r="G65" s="27"/>
      <c r="H65" s="7"/>
      <c r="I65" s="28">
        <f t="shared" si="1"/>
        <v>-3864</v>
      </c>
      <c r="J65" s="27">
        <f t="shared" si="1"/>
        <v>681</v>
      </c>
      <c r="K65" s="7"/>
      <c r="L65" s="124">
        <f t="shared" si="2"/>
        <v>0.98698441155907901</v>
      </c>
      <c r="M65" s="27">
        <f t="shared" ca="1" si="3"/>
        <v>7.2869996471565418E-6</v>
      </c>
      <c r="N65" s="44"/>
      <c r="O65" s="44"/>
      <c r="P65" s="7"/>
      <c r="Q65" s="28">
        <f t="shared" ca="1" si="4"/>
        <v>-3821.3872478230178</v>
      </c>
      <c r="R65" s="27">
        <f t="shared" ca="1" si="5"/>
        <v>644.15377326398732</v>
      </c>
      <c r="S65" s="7"/>
      <c r="T65" s="28">
        <f t="shared" ca="1" si="6"/>
        <v>0.98550225322559448</v>
      </c>
      <c r="U65" s="27">
        <f t="shared" ca="1" si="7"/>
        <v>0.16744224572121941</v>
      </c>
      <c r="V65" s="7"/>
      <c r="W65" s="28">
        <f t="shared" ca="1" si="8"/>
        <v>0.98428496723715708</v>
      </c>
      <c r="X65" s="27">
        <f t="shared" ca="1" si="11"/>
        <v>252.78728994634935</v>
      </c>
      <c r="Y65" s="7"/>
      <c r="Z65" s="28">
        <f t="shared" si="12"/>
        <v>252.792</v>
      </c>
      <c r="AA65" s="27">
        <f t="shared" si="9"/>
        <v>4.4120527227015058</v>
      </c>
      <c r="AB65" s="7"/>
      <c r="AC65" s="28">
        <f t="shared" ca="1" si="0"/>
        <v>-4.7100536506547996E-3</v>
      </c>
      <c r="AD65" s="27">
        <f t="shared" ca="1" si="10"/>
        <v>3.7802298666974821E-2</v>
      </c>
      <c r="AE65" s="7">
        <v>104</v>
      </c>
    </row>
    <row r="66" spans="1:31" s="26" customFormat="1" x14ac:dyDescent="0.25">
      <c r="A66" s="26">
        <v>46</v>
      </c>
      <c r="B66" s="26">
        <v>622</v>
      </c>
      <c r="C66" s="26">
        <v>11218</v>
      </c>
      <c r="D66" s="26">
        <v>13318</v>
      </c>
      <c r="E66" s="26">
        <v>15125</v>
      </c>
      <c r="F66" s="26">
        <v>13012</v>
      </c>
      <c r="G66" s="27"/>
      <c r="H66" s="7"/>
      <c r="I66" s="28">
        <f t="shared" si="1"/>
        <v>-3907</v>
      </c>
      <c r="J66" s="27">
        <f t="shared" si="1"/>
        <v>306</v>
      </c>
      <c r="K66" s="7"/>
      <c r="L66" s="124">
        <f t="shared" si="2"/>
        <v>0.99877170027438256</v>
      </c>
      <c r="M66" s="27">
        <f t="shared" ca="1" si="3"/>
        <v>7.1428093762353216E-6</v>
      </c>
      <c r="N66" s="44"/>
      <c r="O66" s="44"/>
      <c r="P66" s="7"/>
      <c r="Q66" s="28">
        <f t="shared" ca="1" si="4"/>
        <v>-3864.3872478230178</v>
      </c>
      <c r="R66" s="27">
        <f t="shared" ca="1" si="5"/>
        <v>269.15377326398732</v>
      </c>
      <c r="S66" s="7"/>
      <c r="T66" s="28">
        <f t="shared" ca="1" si="6"/>
        <v>0.99659157606583837</v>
      </c>
      <c r="U66" s="27">
        <f t="shared" ca="1" si="7"/>
        <v>6.9964213686585466E-2</v>
      </c>
      <c r="V66" s="7"/>
      <c r="W66" s="28">
        <f t="shared" ca="1" si="8"/>
        <v>0.99609909679158992</v>
      </c>
      <c r="X66" s="27">
        <f t="shared" ca="1" si="11"/>
        <v>258.42401913660842</v>
      </c>
      <c r="Y66" s="7"/>
      <c r="Z66" s="28">
        <f t="shared" si="12"/>
        <v>258.39</v>
      </c>
      <c r="AA66" s="27">
        <f t="shared" si="9"/>
        <v>4.5097562542281482</v>
      </c>
      <c r="AB66" s="7"/>
      <c r="AC66" s="28">
        <f t="shared" ca="1" si="0"/>
        <v>3.4019136608435474E-2</v>
      </c>
      <c r="AD66" s="27">
        <f t="shared" ca="1" si="10"/>
        <v>7.6174432103925938E-3</v>
      </c>
      <c r="AE66" s="7">
        <v>103</v>
      </c>
    </row>
    <row r="67" spans="1:31" s="26" customFormat="1" x14ac:dyDescent="0.25">
      <c r="A67" s="26">
        <v>47</v>
      </c>
      <c r="B67" s="26">
        <v>613</v>
      </c>
      <c r="C67" s="26">
        <v>11202</v>
      </c>
      <c r="D67" s="26">
        <v>13126</v>
      </c>
      <c r="E67" s="26">
        <v>15114</v>
      </c>
      <c r="F67" s="26">
        <v>13186</v>
      </c>
      <c r="G67" s="27"/>
      <c r="H67" s="7"/>
      <c r="I67" s="28">
        <f t="shared" si="1"/>
        <v>-3912</v>
      </c>
      <c r="J67" s="27">
        <f t="shared" si="1"/>
        <v>-60</v>
      </c>
      <c r="K67" s="7"/>
      <c r="L67" s="124">
        <f t="shared" si="2"/>
        <v>1.0010667356176666</v>
      </c>
      <c r="M67" s="27">
        <f t="shared" ca="1" si="3"/>
        <v>8.8270469077631627E-6</v>
      </c>
      <c r="N67" s="44"/>
      <c r="O67" s="44"/>
      <c r="P67" s="7"/>
      <c r="Q67" s="28">
        <f t="shared" ca="1" si="4"/>
        <v>-3869.3872478230178</v>
      </c>
      <c r="R67" s="27">
        <f t="shared" ca="1" si="5"/>
        <v>-96.846226736012653</v>
      </c>
      <c r="S67" s="7"/>
      <c r="T67" s="28">
        <f t="shared" ca="1" si="6"/>
        <v>0.99788103221005275</v>
      </c>
      <c r="U67" s="27">
        <f t="shared" ca="1" si="7"/>
        <v>-2.5174345579217234E-2</v>
      </c>
      <c r="V67" s="7"/>
      <c r="W67" s="28">
        <f t="shared" ca="1" si="8"/>
        <v>0.99809570096492972</v>
      </c>
      <c r="X67" s="27">
        <f t="shared" ca="1" si="11"/>
        <v>263.88660289885047</v>
      </c>
      <c r="Y67" s="7"/>
      <c r="Z67" s="28">
        <f t="shared" si="12"/>
        <v>263.90699999999998</v>
      </c>
      <c r="AA67" s="27">
        <f t="shared" si="9"/>
        <v>4.6060460690606746</v>
      </c>
      <c r="AB67" s="7"/>
      <c r="AC67" s="28">
        <f t="shared" ca="1" si="0"/>
        <v>-2.0397101149512764E-2</v>
      </c>
      <c r="AD67" s="27">
        <f t="shared" ca="1" si="10"/>
        <v>-1.2271744910037796E-2</v>
      </c>
      <c r="AE67" s="7">
        <v>102</v>
      </c>
    </row>
    <row r="68" spans="1:31" s="26" customFormat="1" x14ac:dyDescent="0.25">
      <c r="A68" s="26">
        <v>48</v>
      </c>
      <c r="B68" s="26">
        <v>617</v>
      </c>
      <c r="C68" s="26">
        <v>11219</v>
      </c>
      <c r="D68" s="26">
        <v>12949</v>
      </c>
      <c r="E68" s="26">
        <v>15104</v>
      </c>
      <c r="F68" s="26">
        <v>13372</v>
      </c>
      <c r="G68" s="27"/>
      <c r="H68" s="7"/>
      <c r="I68" s="28">
        <f t="shared" si="1"/>
        <v>-3885</v>
      </c>
      <c r="J68" s="27">
        <f t="shared" si="1"/>
        <v>-423</v>
      </c>
      <c r="K68" s="7"/>
      <c r="L68" s="124">
        <f t="shared" si="2"/>
        <v>0.99401040898560056</v>
      </c>
      <c r="M68" s="27">
        <f t="shared" ca="1" si="3"/>
        <v>4.7377926433871392E-6</v>
      </c>
      <c r="N68" s="44"/>
      <c r="O68" s="44"/>
      <c r="P68" s="7"/>
      <c r="Q68" s="28">
        <f t="shared" ca="1" si="4"/>
        <v>-3842.3872478230178</v>
      </c>
      <c r="R68" s="27">
        <f t="shared" ca="1" si="5"/>
        <v>-459.84622673601268</v>
      </c>
      <c r="S68" s="7"/>
      <c r="T68" s="28">
        <f t="shared" ca="1" si="6"/>
        <v>0.99091796903129503</v>
      </c>
      <c r="U68" s="27">
        <f t="shared" ca="1" si="7"/>
        <v>-0.11953308058874289</v>
      </c>
      <c r="V68" s="7"/>
      <c r="W68" s="28">
        <f t="shared" ca="1" si="8"/>
        <v>0.99183376187516048</v>
      </c>
      <c r="X68" s="27">
        <f t="shared" ca="1" si="11"/>
        <v>269.31376084763872</v>
      </c>
      <c r="Y68" s="7"/>
      <c r="Z68" s="28">
        <f t="shared" si="12"/>
        <v>269.45999999999998</v>
      </c>
      <c r="AA68" s="27">
        <f t="shared" si="9"/>
        <v>4.70296420242392</v>
      </c>
      <c r="AB68" s="7"/>
      <c r="AC68" s="28">
        <f t="shared" ca="1" si="0"/>
        <v>-0.14623915236126095</v>
      </c>
      <c r="AD68" s="27">
        <f t="shared" ca="1" si="10"/>
        <v>5.1716146770161231E-2</v>
      </c>
      <c r="AE68" s="7">
        <v>101</v>
      </c>
    </row>
    <row r="69" spans="1:31" s="26" customFormat="1" x14ac:dyDescent="0.25">
      <c r="A69" s="26">
        <v>49</v>
      </c>
      <c r="B69" s="26">
        <v>627</v>
      </c>
      <c r="C69" s="26">
        <v>11254</v>
      </c>
      <c r="D69" s="26">
        <v>12761</v>
      </c>
      <c r="E69" s="26">
        <v>15070</v>
      </c>
      <c r="F69" s="26">
        <v>13560</v>
      </c>
      <c r="G69" s="27"/>
      <c r="H69" s="7"/>
      <c r="I69" s="28">
        <f t="shared" si="1"/>
        <v>-3816</v>
      </c>
      <c r="J69" s="27">
        <f t="shared" si="1"/>
        <v>-799</v>
      </c>
      <c r="K69" s="7"/>
      <c r="L69" s="124">
        <f t="shared" si="2"/>
        <v>0.97728181385963397</v>
      </c>
      <c r="M69" s="27">
        <f t="shared" ca="1" si="3"/>
        <v>6.3333049434262844E-6</v>
      </c>
      <c r="N69" s="44"/>
      <c r="O69" s="44"/>
      <c r="P69" s="7"/>
      <c r="Q69" s="28">
        <f t="shared" ca="1" si="4"/>
        <v>-3773.3872478230178</v>
      </c>
      <c r="R69" s="27">
        <f t="shared" ca="1" si="5"/>
        <v>-835.84622673601268</v>
      </c>
      <c r="S69" s="7"/>
      <c r="T69" s="28">
        <f t="shared" ca="1" si="6"/>
        <v>0.97312347424113621</v>
      </c>
      <c r="U69" s="27">
        <f t="shared" ca="1" si="7"/>
        <v>-0.21727105404213584</v>
      </c>
      <c r="V69" s="7"/>
      <c r="W69" s="28">
        <f t="shared" ca="1" si="8"/>
        <v>0.97476520802171929</v>
      </c>
      <c r="X69" s="27">
        <f t="shared" ca="1" si="11"/>
        <v>275.00735204001649</v>
      </c>
      <c r="Y69" s="7"/>
      <c r="Z69" s="28">
        <f t="shared" si="12"/>
        <v>275.10299999999995</v>
      </c>
      <c r="AA69" s="27">
        <f t="shared" si="9"/>
        <v>4.8014531321139593</v>
      </c>
      <c r="AB69" s="7"/>
      <c r="AC69" s="28">
        <f t="shared" ca="1" si="0"/>
        <v>-9.5647959983466535E-2</v>
      </c>
      <c r="AD69" s="27">
        <f t="shared" ca="1" si="10"/>
        <v>3.1658378403278675E-2</v>
      </c>
      <c r="AE69" s="7">
        <v>100</v>
      </c>
    </row>
    <row r="70" spans="1:31" s="26" customFormat="1" x14ac:dyDescent="0.25">
      <c r="A70" s="26">
        <v>50</v>
      </c>
      <c r="B70" s="26">
        <v>639</v>
      </c>
      <c r="C70" s="26">
        <v>11317</v>
      </c>
      <c r="D70" s="26">
        <v>12582</v>
      </c>
      <c r="E70" s="26">
        <v>15026</v>
      </c>
      <c r="F70" s="26">
        <v>13752</v>
      </c>
      <c r="G70" s="27"/>
      <c r="H70" s="7"/>
      <c r="I70" s="28">
        <f t="shared" si="1"/>
        <v>-3709</v>
      </c>
      <c r="J70" s="27">
        <f t="shared" si="1"/>
        <v>-1170</v>
      </c>
      <c r="K70" s="7"/>
      <c r="L70" s="124">
        <f t="shared" si="2"/>
        <v>0.95048778329181038</v>
      </c>
      <c r="M70" s="27">
        <f t="shared" ca="1" si="3"/>
        <v>6.7648186589242736E-6</v>
      </c>
      <c r="N70" s="44"/>
      <c r="O70" s="44"/>
      <c r="P70" s="7"/>
      <c r="Q70" s="28">
        <f t="shared" ca="1" si="4"/>
        <v>-3666.3872478230178</v>
      </c>
      <c r="R70" s="27">
        <f t="shared" ca="1" si="5"/>
        <v>-1206.8462267360126</v>
      </c>
      <c r="S70" s="7"/>
      <c r="T70" s="28">
        <f t="shared" ca="1" si="6"/>
        <v>0.94552911275494789</v>
      </c>
      <c r="U70" s="27">
        <f t="shared" ca="1" si="7"/>
        <v>-0.31370932040173366</v>
      </c>
      <c r="V70" s="7"/>
      <c r="W70" s="28">
        <f t="shared" ca="1" si="8"/>
        <v>0.94788685679171003</v>
      </c>
      <c r="X70" s="27">
        <f t="shared" ca="1" si="11"/>
        <v>280.75407100570624</v>
      </c>
      <c r="Y70" s="7"/>
      <c r="Z70" s="28">
        <f t="shared" si="12"/>
        <v>280.85399999999993</v>
      </c>
      <c r="AA70" s="27">
        <f t="shared" si="9"/>
        <v>4.9018270173961529</v>
      </c>
      <c r="AB70" s="7"/>
      <c r="AC70" s="28">
        <f t="shared" ca="1" si="0"/>
        <v>-9.9928994293691176E-2</v>
      </c>
      <c r="AD70" s="27">
        <f t="shared" ca="1" si="10"/>
        <v>8.4784232749939292E-3</v>
      </c>
      <c r="AE70" s="7">
        <v>99</v>
      </c>
    </row>
    <row r="71" spans="1:31" s="26" customFormat="1" x14ac:dyDescent="0.25">
      <c r="A71" s="26">
        <v>51</v>
      </c>
      <c r="B71" s="26">
        <v>632</v>
      </c>
      <c r="C71" s="26">
        <v>11385</v>
      </c>
      <c r="D71" s="26">
        <v>12403</v>
      </c>
      <c r="E71" s="26">
        <v>14952</v>
      </c>
      <c r="F71" s="26">
        <v>13926</v>
      </c>
      <c r="G71" s="27"/>
      <c r="H71" s="7"/>
      <c r="I71" s="28">
        <f t="shared" si="1"/>
        <v>-3567</v>
      </c>
      <c r="J71" s="27">
        <f t="shared" si="1"/>
        <v>-1523</v>
      </c>
      <c r="K71" s="7"/>
      <c r="L71" s="124">
        <f t="shared" si="2"/>
        <v>0.91457353798397278</v>
      </c>
      <c r="M71" s="27">
        <f t="shared" ca="1" si="3"/>
        <v>6.8971930436188339E-6</v>
      </c>
      <c r="N71" s="44"/>
      <c r="O71" s="44"/>
      <c r="P71" s="7"/>
      <c r="Q71" s="28">
        <f t="shared" ca="1" si="4"/>
        <v>-3524.3872478230178</v>
      </c>
      <c r="R71" s="27">
        <f t="shared" ca="1" si="5"/>
        <v>-1559.8462267360126</v>
      </c>
      <c r="S71" s="7"/>
      <c r="T71" s="28">
        <f t="shared" ca="1" si="6"/>
        <v>0.90890855825925876</v>
      </c>
      <c r="U71" s="27">
        <f t="shared" ca="1" si="7"/>
        <v>-0.40546864122366905</v>
      </c>
      <c r="V71" s="7"/>
      <c r="W71" s="28">
        <f t="shared" ca="1" si="8"/>
        <v>0.91194728722602547</v>
      </c>
      <c r="X71" s="27">
        <f t="shared" ca="1" si="11"/>
        <v>286.41258995024657</v>
      </c>
      <c r="Y71" s="7"/>
      <c r="Z71" s="28">
        <f t="shared" si="12"/>
        <v>286.54199999999992</v>
      </c>
      <c r="AA71" s="27">
        <f t="shared" si="9"/>
        <v>5.00110134524959</v>
      </c>
      <c r="AB71" s="7"/>
      <c r="AC71" s="28">
        <f t="shared" ca="1" si="0"/>
        <v>-0.12941004975334636</v>
      </c>
      <c r="AD71" s="27">
        <f t="shared" ca="1" si="10"/>
        <v>3.043978166300576E-2</v>
      </c>
      <c r="AE71" s="7">
        <v>98</v>
      </c>
    </row>
    <row r="72" spans="1:31" s="26" customFormat="1" x14ac:dyDescent="0.25">
      <c r="A72" s="26">
        <v>52</v>
      </c>
      <c r="B72" s="26">
        <v>635</v>
      </c>
      <c r="C72" s="26">
        <v>11462</v>
      </c>
      <c r="D72" s="26">
        <v>12221</v>
      </c>
      <c r="E72" s="26">
        <v>14854</v>
      </c>
      <c r="F72" s="26">
        <v>14087</v>
      </c>
      <c r="G72" s="27"/>
      <c r="H72" s="7"/>
      <c r="I72" s="28">
        <f t="shared" si="1"/>
        <v>-3392</v>
      </c>
      <c r="J72" s="27">
        <f t="shared" si="1"/>
        <v>-1866</v>
      </c>
      <c r="K72" s="7"/>
      <c r="L72" s="124">
        <f t="shared" si="2"/>
        <v>0.86941804603457229</v>
      </c>
      <c r="M72" s="27">
        <f t="shared" ca="1" si="3"/>
        <v>3.7647407952789991E-6</v>
      </c>
      <c r="N72" s="44"/>
      <c r="O72" s="44"/>
      <c r="P72" s="7"/>
      <c r="Q72" s="28">
        <f t="shared" ca="1" si="4"/>
        <v>-3349.3872478230178</v>
      </c>
      <c r="R72" s="27">
        <f t="shared" ca="1" si="5"/>
        <v>-1902.8462267360126</v>
      </c>
      <c r="S72" s="7"/>
      <c r="T72" s="28">
        <f t="shared" ca="1" si="6"/>
        <v>0.86377759321175451</v>
      </c>
      <c r="U72" s="27">
        <f t="shared" ca="1" si="7"/>
        <v>-0.49462854785801419</v>
      </c>
      <c r="V72" s="7"/>
      <c r="W72" s="28">
        <f t="shared" ca="1" si="8"/>
        <v>0.86747775203744737</v>
      </c>
      <c r="X72" s="27">
        <f t="shared" ca="1" si="11"/>
        <v>292.13319983466931</v>
      </c>
      <c r="Y72" s="7"/>
      <c r="Z72" s="28">
        <f t="shared" si="12"/>
        <v>292.25699999999989</v>
      </c>
      <c r="AA72" s="27">
        <f t="shared" si="9"/>
        <v>5.1008469120010655</v>
      </c>
      <c r="AB72" s="7"/>
      <c r="AC72" s="28">
        <f t="shared" ca="1" si="0"/>
        <v>-0.12380016533057869</v>
      </c>
      <c r="AD72" s="27">
        <f t="shared" ca="1" si="10"/>
        <v>-6.78564615442383E-2</v>
      </c>
      <c r="AE72" s="7">
        <v>97</v>
      </c>
    </row>
    <row r="73" spans="1:31" s="26" customFormat="1" x14ac:dyDescent="0.25">
      <c r="A73" s="26">
        <v>53</v>
      </c>
      <c r="B73" s="26">
        <v>633</v>
      </c>
      <c r="C73" s="26">
        <v>11576</v>
      </c>
      <c r="D73" s="26">
        <v>12064</v>
      </c>
      <c r="E73" s="26">
        <v>14759</v>
      </c>
      <c r="F73" s="26">
        <v>14252</v>
      </c>
      <c r="G73" s="27"/>
      <c r="H73" s="7"/>
      <c r="I73" s="28">
        <f t="shared" si="1"/>
        <v>-3183</v>
      </c>
      <c r="J73" s="27">
        <f t="shared" si="1"/>
        <v>-2188</v>
      </c>
      <c r="K73" s="7"/>
      <c r="L73" s="124">
        <f t="shared" si="2"/>
        <v>0.81580104268197129</v>
      </c>
      <c r="M73" s="27">
        <f t="shared" ca="1" si="3"/>
        <v>2.5662175956415191E-6</v>
      </c>
      <c r="N73" s="44"/>
      <c r="O73" s="44"/>
      <c r="P73" s="7"/>
      <c r="Q73" s="28">
        <f t="shared" ca="1" si="4"/>
        <v>-3140.3872478230178</v>
      </c>
      <c r="R73" s="27">
        <f t="shared" ca="1" si="5"/>
        <v>-2224.8462267360128</v>
      </c>
      <c r="S73" s="7"/>
      <c r="T73" s="28">
        <f t="shared" ca="1" si="6"/>
        <v>0.80987832638359225</v>
      </c>
      <c r="U73" s="27">
        <f t="shared" ca="1" si="7"/>
        <v>-0.57832968469841994</v>
      </c>
      <c r="V73" s="7"/>
      <c r="W73" s="28">
        <f t="shared" ca="1" si="8"/>
        <v>0.81419910086166647</v>
      </c>
      <c r="X73" s="27">
        <f t="shared" ca="1" si="11"/>
        <v>297.82814170634526</v>
      </c>
      <c r="Y73" s="7"/>
      <c r="Z73" s="28">
        <f t="shared" si="12"/>
        <v>297.95399999999989</v>
      </c>
      <c r="AA73" s="27">
        <f t="shared" si="9"/>
        <v>5.2002783194871824</v>
      </c>
      <c r="AB73" s="7"/>
      <c r="AC73" s="28">
        <f t="shared" ca="1" si="0"/>
        <v>-0.12585829365463042</v>
      </c>
      <c r="AD73" s="27">
        <f t="shared" ca="1" si="10"/>
        <v>-2.3751119234361795E-2</v>
      </c>
      <c r="AE73" s="7">
        <v>96</v>
      </c>
    </row>
    <row r="74" spans="1:31" s="26" customFormat="1" x14ac:dyDescent="0.25">
      <c r="A74" s="26">
        <v>54</v>
      </c>
      <c r="B74" s="26">
        <v>611</v>
      </c>
      <c r="C74" s="26">
        <v>11693</v>
      </c>
      <c r="D74" s="26">
        <v>11923</v>
      </c>
      <c r="E74" s="26">
        <v>14642</v>
      </c>
      <c r="F74" s="26">
        <v>14404</v>
      </c>
      <c r="G74" s="27"/>
      <c r="H74" s="7"/>
      <c r="I74" s="28">
        <f t="shared" si="1"/>
        <v>-2949</v>
      </c>
      <c r="J74" s="27">
        <f t="shared" si="1"/>
        <v>-2481</v>
      </c>
      <c r="K74" s="7"/>
      <c r="L74" s="124">
        <f t="shared" si="2"/>
        <v>0.75639629628174554</v>
      </c>
      <c r="M74" s="27">
        <f t="shared" ca="1" si="3"/>
        <v>3.917760808575714E-6</v>
      </c>
      <c r="N74" s="44"/>
      <c r="O74" s="44"/>
      <c r="P74" s="7"/>
      <c r="Q74" s="28">
        <f t="shared" ca="1" si="4"/>
        <v>-2906.3872478230178</v>
      </c>
      <c r="R74" s="27">
        <f t="shared" ca="1" si="5"/>
        <v>-2517.8462267360128</v>
      </c>
      <c r="S74" s="7"/>
      <c r="T74" s="28">
        <f t="shared" ca="1" si="6"/>
        <v>0.74953177883435806</v>
      </c>
      <c r="U74" s="27">
        <f t="shared" ca="1" si="7"/>
        <v>-0.65449252039481387</v>
      </c>
      <c r="V74" s="7"/>
      <c r="W74" s="28">
        <f t="shared" ca="1" si="8"/>
        <v>0.7544169628564289</v>
      </c>
      <c r="X74" s="27">
        <f t="shared" ca="1" si="11"/>
        <v>303.38496345678288</v>
      </c>
      <c r="Y74" s="7"/>
      <c r="Z74" s="28">
        <f t="shared" si="12"/>
        <v>303.45299999999992</v>
      </c>
      <c r="AA74" s="27">
        <f t="shared" si="9"/>
        <v>5.2962539750543511</v>
      </c>
      <c r="AB74" s="7"/>
      <c r="AC74" s="28">
        <f t="shared" ca="1" si="0"/>
        <v>-6.8036543217033341E-2</v>
      </c>
      <c r="AD74" s="27">
        <f t="shared" ca="1" si="10"/>
        <v>-1.2773171779997483E-2</v>
      </c>
      <c r="AE74" s="7">
        <v>95</v>
      </c>
    </row>
    <row r="75" spans="1:31" s="26" customFormat="1" x14ac:dyDescent="0.25">
      <c r="A75" s="26">
        <v>55</v>
      </c>
      <c r="B75" s="26">
        <v>609</v>
      </c>
      <c r="C75" s="26">
        <v>11823</v>
      </c>
      <c r="D75" s="26">
        <v>11789</v>
      </c>
      <c r="E75" s="26">
        <v>14517</v>
      </c>
      <c r="F75" s="26">
        <v>14537</v>
      </c>
      <c r="G75" s="27"/>
      <c r="H75" s="7"/>
      <c r="I75" s="28">
        <f t="shared" si="1"/>
        <v>-2694</v>
      </c>
      <c r="J75" s="27">
        <f t="shared" si="1"/>
        <v>-2748</v>
      </c>
      <c r="K75" s="7"/>
      <c r="L75" s="124">
        <f t="shared" si="2"/>
        <v>0.69025628540326334</v>
      </c>
      <c r="M75" s="27">
        <f t="shared" ca="1" si="3"/>
        <v>1.1827823395701549E-6</v>
      </c>
      <c r="N75" s="44"/>
      <c r="O75" s="44"/>
      <c r="P75" s="7"/>
      <c r="Q75" s="28">
        <f t="shared" ca="1" si="4"/>
        <v>-2651.3872478230178</v>
      </c>
      <c r="R75" s="27">
        <f t="shared" ca="1" si="5"/>
        <v>-2784.8462267360128</v>
      </c>
      <c r="S75" s="7"/>
      <c r="T75" s="28">
        <f t="shared" ca="1" si="6"/>
        <v>0.68376951547942333</v>
      </c>
      <c r="U75" s="27">
        <f t="shared" ca="1" si="7"/>
        <v>-0.72389687920347323</v>
      </c>
      <c r="V75" s="7"/>
      <c r="W75" s="28">
        <f t="shared" ca="1" si="8"/>
        <v>0.68916872743259228</v>
      </c>
      <c r="X75" s="27">
        <f t="shared" ca="1" si="11"/>
        <v>308.84961759668681</v>
      </c>
      <c r="Y75" s="7"/>
      <c r="Z75" s="28">
        <f t="shared" si="12"/>
        <v>308.93399999999991</v>
      </c>
      <c r="AA75" s="27">
        <f t="shared" si="9"/>
        <v>5.3919154713561603</v>
      </c>
      <c r="AB75" s="7"/>
      <c r="AC75" s="28">
        <f t="shared" ca="1" si="0"/>
        <v>-8.4382403313099985E-2</v>
      </c>
      <c r="AD75" s="27">
        <f t="shared" ca="1" si="10"/>
        <v>-2.205890403780586E-2</v>
      </c>
      <c r="AE75" s="7">
        <v>94</v>
      </c>
    </row>
    <row r="76" spans="1:31" s="26" customFormat="1" x14ac:dyDescent="0.25">
      <c r="A76" s="26">
        <v>56</v>
      </c>
      <c r="B76" s="26">
        <v>632</v>
      </c>
      <c r="C76" s="26">
        <v>11969</v>
      </c>
      <c r="D76" s="26">
        <v>11661</v>
      </c>
      <c r="E76" s="26">
        <v>14367</v>
      </c>
      <c r="F76" s="26">
        <v>14662</v>
      </c>
      <c r="G76" s="27"/>
      <c r="H76" s="7"/>
      <c r="I76" s="28">
        <f t="shared" si="1"/>
        <v>-2398</v>
      </c>
      <c r="J76" s="27">
        <f t="shared" si="1"/>
        <v>-3001</v>
      </c>
      <c r="K76" s="7"/>
      <c r="L76" s="124">
        <f t="shared" si="2"/>
        <v>0.61495189190312871</v>
      </c>
      <c r="M76" s="27">
        <f t="shared" ca="1" si="3"/>
        <v>2.6643390976439313E-6</v>
      </c>
      <c r="N76" s="44"/>
      <c r="O76" s="44"/>
      <c r="P76" s="7"/>
      <c r="Q76" s="28">
        <f t="shared" ca="1" si="4"/>
        <v>-2355.3872478230178</v>
      </c>
      <c r="R76" s="27">
        <f t="shared" ca="1" si="5"/>
        <v>-3037.8462267360128</v>
      </c>
      <c r="S76" s="7"/>
      <c r="T76" s="28">
        <f t="shared" ca="1" si="6"/>
        <v>0.60743371174193039</v>
      </c>
      <c r="U76" s="27">
        <f t="shared" ca="1" si="7"/>
        <v>-0.7896620581495063</v>
      </c>
      <c r="V76" s="7"/>
      <c r="W76" s="28">
        <f t="shared" ca="1" si="8"/>
        <v>0.61331961156640835</v>
      </c>
      <c r="X76" s="27">
        <f t="shared" ca="1" si="11"/>
        <v>314.60577997867256</v>
      </c>
      <c r="Y76" s="7"/>
      <c r="Z76" s="28">
        <f t="shared" si="12"/>
        <v>314.6219999999999</v>
      </c>
      <c r="AA76" s="27">
        <f t="shared" si="9"/>
        <v>5.4911897992095975</v>
      </c>
      <c r="AB76" s="7"/>
      <c r="AC76" s="28">
        <f t="shared" ca="1" si="0"/>
        <v>-1.6220021327342238E-2</v>
      </c>
      <c r="AD76" s="27">
        <f t="shared" ca="1" si="10"/>
        <v>-0.12758731584415273</v>
      </c>
      <c r="AE76" s="7">
        <v>93</v>
      </c>
    </row>
    <row r="77" spans="1:31" s="26" customFormat="1" x14ac:dyDescent="0.25">
      <c r="A77" s="26">
        <v>57</v>
      </c>
      <c r="B77" s="26">
        <v>622</v>
      </c>
      <c r="C77" s="26">
        <v>12110</v>
      </c>
      <c r="D77" s="26">
        <v>11545</v>
      </c>
      <c r="E77" s="26">
        <v>14206</v>
      </c>
      <c r="F77" s="26">
        <v>14760</v>
      </c>
      <c r="G77" s="27"/>
      <c r="H77" s="7"/>
      <c r="I77" s="28">
        <f t="shared" si="1"/>
        <v>-2096</v>
      </c>
      <c r="J77" s="27">
        <f t="shared" si="1"/>
        <v>-3215</v>
      </c>
      <c r="K77" s="7"/>
      <c r="L77" s="124">
        <f t="shared" si="2"/>
        <v>0.53492101715533791</v>
      </c>
      <c r="M77" s="27">
        <f t="shared" ca="1" si="3"/>
        <v>8.5884774966811717E-7</v>
      </c>
      <c r="N77" s="44"/>
      <c r="O77" s="44"/>
      <c r="P77" s="7"/>
      <c r="Q77" s="28">
        <f t="shared" ca="1" si="4"/>
        <v>-2053.3872478230178</v>
      </c>
      <c r="R77" s="27">
        <f t="shared" ca="1" si="5"/>
        <v>-3251.8462267360128</v>
      </c>
      <c r="S77" s="7"/>
      <c r="T77" s="28">
        <f t="shared" ca="1" si="6"/>
        <v>0.52955056063138017</v>
      </c>
      <c r="U77" s="27">
        <f t="shared" ca="1" si="7"/>
        <v>-0.84528952176393735</v>
      </c>
      <c r="V77" s="7"/>
      <c r="W77" s="28">
        <f t="shared" ca="1" si="8"/>
        <v>0.5358477575449121</v>
      </c>
      <c r="X77" s="27">
        <f t="shared" ca="1" si="11"/>
        <v>320.07025756047665</v>
      </c>
      <c r="Y77" s="7"/>
      <c r="Z77" s="28">
        <f t="shared" si="12"/>
        <v>320.21999999999991</v>
      </c>
      <c r="AA77" s="27">
        <f t="shared" si="9"/>
        <v>5.5888933307362407</v>
      </c>
      <c r="AB77" s="7"/>
      <c r="AC77" s="28">
        <f t="shared" ca="1" si="0"/>
        <v>-0.1497424395232656</v>
      </c>
      <c r="AD77" s="27">
        <f t="shared" ca="1" si="10"/>
        <v>0.10226837709552683</v>
      </c>
      <c r="AE77" s="7">
        <v>92</v>
      </c>
    </row>
    <row r="78" spans="1:31" s="26" customFormat="1" x14ac:dyDescent="0.25">
      <c r="A78" s="26">
        <v>58</v>
      </c>
      <c r="B78" s="26">
        <v>639</v>
      </c>
      <c r="C78" s="26">
        <v>12288</v>
      </c>
      <c r="D78" s="26">
        <v>11452</v>
      </c>
      <c r="E78" s="26">
        <v>14034</v>
      </c>
      <c r="F78" s="26">
        <v>14851</v>
      </c>
      <c r="G78" s="27"/>
      <c r="H78" s="7"/>
      <c r="I78" s="28">
        <f t="shared" si="1"/>
        <v>-1746</v>
      </c>
      <c r="J78" s="27">
        <f t="shared" si="1"/>
        <v>-3399</v>
      </c>
      <c r="K78" s="7"/>
      <c r="L78" s="124">
        <f t="shared" si="2"/>
        <v>0.44739563374097824</v>
      </c>
      <c r="M78" s="27">
        <f t="shared" ca="1" si="3"/>
        <v>2.1222987007495318E-6</v>
      </c>
      <c r="N78" s="44"/>
      <c r="O78" s="44"/>
      <c r="P78" s="7"/>
      <c r="Q78" s="28">
        <f t="shared" ca="1" si="4"/>
        <v>-1703.3872478230176</v>
      </c>
      <c r="R78" s="27">
        <f t="shared" ca="1" si="5"/>
        <v>-3435.8462267360128</v>
      </c>
      <c r="S78" s="7"/>
      <c r="T78" s="28">
        <f t="shared" ca="1" si="6"/>
        <v>0.43928863053637168</v>
      </c>
      <c r="U78" s="27">
        <f t="shared" ca="1" si="7"/>
        <v>-0.89311874281559778</v>
      </c>
      <c r="V78" s="7"/>
      <c r="W78" s="28">
        <f t="shared" ca="1" si="8"/>
        <v>0.44593882259990691</v>
      </c>
      <c r="X78" s="27">
        <f t="shared" ca="1" si="11"/>
        <v>325.90857897533681</v>
      </c>
      <c r="Y78" s="7"/>
      <c r="Z78" s="28">
        <f t="shared" si="12"/>
        <v>325.97099999999989</v>
      </c>
      <c r="AA78" s="27">
        <f t="shared" si="9"/>
        <v>5.6892672160184334</v>
      </c>
      <c r="AB78" s="7"/>
      <c r="AC78" s="28">
        <f t="shared" ca="1" si="0"/>
        <v>-6.2421024663080971E-2</v>
      </c>
      <c r="AD78" s="27">
        <f t="shared" ca="1" si="10"/>
        <v>-9.6016325695700289E-3</v>
      </c>
      <c r="AE78" s="7">
        <v>91</v>
      </c>
    </row>
    <row r="79" spans="1:31" s="26" customFormat="1" x14ac:dyDescent="0.25">
      <c r="A79" s="26">
        <v>59</v>
      </c>
      <c r="B79" s="26">
        <v>634</v>
      </c>
      <c r="C79" s="26">
        <v>12464</v>
      </c>
      <c r="D79" s="26">
        <v>11373</v>
      </c>
      <c r="E79" s="26">
        <v>13866</v>
      </c>
      <c r="F79" s="26">
        <v>14944</v>
      </c>
      <c r="G79" s="27"/>
      <c r="H79" s="7"/>
      <c r="I79" s="28">
        <f t="shared" si="1"/>
        <v>-1402</v>
      </c>
      <c r="J79" s="27">
        <f t="shared" si="1"/>
        <v>-3571</v>
      </c>
      <c r="K79" s="7"/>
      <c r="L79" s="124">
        <f t="shared" si="2"/>
        <v>0.35610031314988605</v>
      </c>
      <c r="M79" s="27">
        <f t="shared" ca="1" si="3"/>
        <v>2.1134780406076675E-6</v>
      </c>
      <c r="N79" s="44"/>
      <c r="O79" s="44"/>
      <c r="P79" s="7"/>
      <c r="Q79" s="28">
        <f t="shared" ca="1" si="4"/>
        <v>-1359.3872478230176</v>
      </c>
      <c r="R79" s="27">
        <f t="shared" ca="1" si="5"/>
        <v>-3607.8462267360128</v>
      </c>
      <c r="S79" s="7"/>
      <c r="T79" s="28">
        <f t="shared" ca="1" si="6"/>
        <v>0.35057404781442048</v>
      </c>
      <c r="U79" s="27">
        <f t="shared" ca="1" si="7"/>
        <v>-0.93782866684214983</v>
      </c>
      <c r="V79" s="7"/>
      <c r="W79" s="28">
        <f t="shared" ca="1" si="8"/>
        <v>0.35755409375252445</v>
      </c>
      <c r="X79" s="27">
        <f t="shared" ca="1" si="11"/>
        <v>331.57205688693489</v>
      </c>
      <c r="Y79" s="7"/>
      <c r="Z79" s="28">
        <f t="shared" si="12"/>
        <v>331.67699999999991</v>
      </c>
      <c r="AA79" s="27">
        <f t="shared" si="9"/>
        <v>5.7888557031372301</v>
      </c>
      <c r="AB79" s="7"/>
      <c r="AC79" s="28">
        <f t="shared" ca="1" si="0"/>
        <v>-0.10494311306501913</v>
      </c>
      <c r="AD79" s="27">
        <f t="shared" ca="1" si="10"/>
        <v>3.9912931601406854E-3</v>
      </c>
      <c r="AE79" s="7">
        <v>90</v>
      </c>
    </row>
    <row r="80" spans="1:31" s="26" customFormat="1" x14ac:dyDescent="0.25">
      <c r="A80" s="26">
        <v>60</v>
      </c>
      <c r="B80" s="26">
        <v>627</v>
      </c>
      <c r="C80" s="26">
        <v>12644</v>
      </c>
      <c r="D80" s="26">
        <v>11315</v>
      </c>
      <c r="E80" s="26">
        <v>13678</v>
      </c>
      <c r="F80" s="26">
        <v>14995</v>
      </c>
      <c r="G80" s="27"/>
      <c r="H80" s="7"/>
      <c r="I80" s="28">
        <f t="shared" si="1"/>
        <v>-1034</v>
      </c>
      <c r="J80" s="27">
        <f t="shared" si="1"/>
        <v>-3680</v>
      </c>
      <c r="K80" s="7"/>
      <c r="L80" s="124">
        <f t="shared" si="2"/>
        <v>0.2623374981028167</v>
      </c>
      <c r="M80" s="27">
        <f t="shared" ca="1" si="3"/>
        <v>2.7101424616353044E-7</v>
      </c>
      <c r="N80" s="44"/>
      <c r="O80" s="44"/>
      <c r="P80" s="7"/>
      <c r="Q80" s="28">
        <f t="shared" ca="1" si="4"/>
        <v>-991.38724782301756</v>
      </c>
      <c r="R80" s="27">
        <f t="shared" ca="1" si="5"/>
        <v>-3716.8462267360128</v>
      </c>
      <c r="S80" s="7"/>
      <c r="T80" s="28">
        <f t="shared" ca="1" si="6"/>
        <v>0.25567007560024019</v>
      </c>
      <c r="U80" s="27">
        <f t="shared" ca="1" si="7"/>
        <v>-0.96616228148688343</v>
      </c>
      <c r="V80" s="7"/>
      <c r="W80" s="28">
        <f t="shared" ca="1" si="8"/>
        <v>0.26285808838909136</v>
      </c>
      <c r="X80" s="27">
        <f t="shared" ca="1" si="11"/>
        <v>337.22202626275941</v>
      </c>
      <c r="Y80" s="7"/>
      <c r="Z80" s="28">
        <f t="shared" si="12"/>
        <v>337.31999999999988</v>
      </c>
      <c r="AA80" s="27">
        <f t="shared" si="9"/>
        <v>5.8873446328272694</v>
      </c>
      <c r="AB80" s="7"/>
      <c r="AC80" s="28">
        <f t="shared" ca="1" si="0"/>
        <v>-9.7973737240465653E-2</v>
      </c>
      <c r="AD80" s="27">
        <f t="shared" ca="1" si="10"/>
        <v>1.762285328499047E-2</v>
      </c>
      <c r="AE80" s="7">
        <v>89</v>
      </c>
    </row>
    <row r="81" spans="1:31" s="26" customFormat="1" x14ac:dyDescent="0.25">
      <c r="A81" s="26">
        <v>61</v>
      </c>
      <c r="B81" s="26">
        <v>633</v>
      </c>
      <c r="C81" s="26">
        <v>12837</v>
      </c>
      <c r="D81" s="26">
        <v>11278</v>
      </c>
      <c r="E81" s="26">
        <v>13497</v>
      </c>
      <c r="F81" s="26">
        <v>15042</v>
      </c>
      <c r="G81" s="27"/>
      <c r="H81" s="7"/>
      <c r="I81" s="28">
        <f t="shared" si="1"/>
        <v>-660</v>
      </c>
      <c r="J81" s="27">
        <f t="shared" si="1"/>
        <v>-3764</v>
      </c>
      <c r="K81" s="7"/>
      <c r="L81" s="124">
        <f t="shared" si="2"/>
        <v>0.16509960393700759</v>
      </c>
      <c r="M81" s="27">
        <f t="shared" ca="1" si="3"/>
        <v>2.1514698214207176E-6</v>
      </c>
      <c r="N81" s="44"/>
      <c r="O81" s="44"/>
      <c r="P81" s="7"/>
      <c r="Q81" s="28">
        <f t="shared" ca="1" si="4"/>
        <v>-617.38724782301756</v>
      </c>
      <c r="R81" s="27">
        <f t="shared" ca="1" si="5"/>
        <v>-3800.8462267360128</v>
      </c>
      <c r="S81" s="7"/>
      <c r="T81" s="28">
        <f t="shared" ca="1" si="6"/>
        <v>0.15921875601300253</v>
      </c>
      <c r="U81" s="27">
        <f t="shared" ca="1" si="7"/>
        <v>-0.98799736066264143</v>
      </c>
      <c r="V81" s="7"/>
      <c r="W81" s="28">
        <f t="shared" ca="1" si="8"/>
        <v>0.16656639288618219</v>
      </c>
      <c r="X81" s="27">
        <f t="shared" ca="1" si="11"/>
        <v>342.87226895314461</v>
      </c>
      <c r="Y81" s="7"/>
      <c r="Z81" s="28">
        <f t="shared" si="12"/>
        <v>343.01699999999988</v>
      </c>
      <c r="AA81" s="27">
        <f t="shared" si="9"/>
        <v>5.9867760403133872</v>
      </c>
      <c r="AB81" s="7"/>
      <c r="AC81" s="28">
        <f t="shared" ca="1" si="0"/>
        <v>-0.14473104685527005</v>
      </c>
      <c r="AD81" s="27">
        <f t="shared" ca="1" si="10"/>
        <v>-1.4904697736142225E-3</v>
      </c>
      <c r="AE81" s="7">
        <v>88</v>
      </c>
    </row>
    <row r="82" spans="1:31" s="26" customFormat="1" x14ac:dyDescent="0.25">
      <c r="A82" s="26">
        <v>62</v>
      </c>
      <c r="B82" s="26">
        <v>629</v>
      </c>
      <c r="C82" s="26">
        <v>13030</v>
      </c>
      <c r="D82" s="26">
        <v>11255</v>
      </c>
      <c r="E82" s="26">
        <v>13311</v>
      </c>
      <c r="F82" s="26">
        <v>15069</v>
      </c>
      <c r="G82" s="27"/>
      <c r="H82" s="7"/>
      <c r="I82" s="28">
        <f t="shared" si="1"/>
        <v>-281</v>
      </c>
      <c r="J82" s="27">
        <f t="shared" si="1"/>
        <v>-3814</v>
      </c>
      <c r="K82" s="7"/>
      <c r="L82" s="124">
        <f t="shared" si="2"/>
        <v>6.6856987504983215E-2</v>
      </c>
      <c r="M82" s="27">
        <f t="shared" ca="1" si="3"/>
        <v>4.2540303329646559E-6</v>
      </c>
      <c r="N82" s="44"/>
      <c r="O82" s="44"/>
      <c r="P82" s="7"/>
      <c r="Q82" s="28">
        <f t="shared" ca="1" si="4"/>
        <v>-238.38724782301759</v>
      </c>
      <c r="R82" s="27">
        <f t="shared" ca="1" si="5"/>
        <v>-3850.8462267360128</v>
      </c>
      <c r="S82" s="7"/>
      <c r="T82" s="28">
        <f t="shared" ca="1" si="6"/>
        <v>6.14779802815505E-2</v>
      </c>
      <c r="U82" s="27">
        <f t="shared" ca="1" si="7"/>
        <v>-1.0009944316005925</v>
      </c>
      <c r="V82" s="7"/>
      <c r="W82" s="28">
        <f t="shared" ca="1" si="8"/>
        <v>6.8919517585482565E-2</v>
      </c>
      <c r="X82" s="27">
        <f t="shared" ca="1" si="11"/>
        <v>348.50311477768309</v>
      </c>
      <c r="Y82" s="7"/>
      <c r="Z82" s="28">
        <f t="shared" si="12"/>
        <v>348.67799999999988</v>
      </c>
      <c r="AA82" s="27">
        <f t="shared" si="9"/>
        <v>6.0855791292687869</v>
      </c>
      <c r="AB82" s="7"/>
      <c r="AC82" s="28">
        <f t="shared" ca="1" si="0"/>
        <v>-0.17488522231678871</v>
      </c>
      <c r="AD82" s="27">
        <f t="shared" ca="1" si="10"/>
        <v>4.3849169438715307E-2</v>
      </c>
      <c r="AE82" s="7">
        <v>87</v>
      </c>
    </row>
    <row r="83" spans="1:31" s="26" customFormat="1" x14ac:dyDescent="0.25">
      <c r="A83" s="26">
        <v>63</v>
      </c>
      <c r="B83" s="26">
        <v>598</v>
      </c>
      <c r="C83" s="26">
        <v>13198</v>
      </c>
      <c r="D83" s="26">
        <v>11243</v>
      </c>
      <c r="E83" s="26">
        <v>13119</v>
      </c>
      <c r="F83" s="26">
        <v>15062</v>
      </c>
      <c r="G83" s="27"/>
      <c r="H83" s="7"/>
      <c r="I83" s="28">
        <f t="shared" si="1"/>
        <v>79</v>
      </c>
      <c r="J83" s="27">
        <f t="shared" si="1"/>
        <v>-3819</v>
      </c>
      <c r="K83" s="7"/>
      <c r="L83" s="124">
        <f t="shared" si="2"/>
        <v>-2.7164769763284319E-2</v>
      </c>
      <c r="M83" s="27">
        <f t="shared" ca="1" si="3"/>
        <v>1.0566014729372263E-5</v>
      </c>
      <c r="N83" s="44"/>
      <c r="O83" s="44"/>
      <c r="P83" s="7"/>
      <c r="Q83" s="28">
        <f t="shared" ca="1" si="4"/>
        <v>121.61275217698241</v>
      </c>
      <c r="R83" s="27">
        <f t="shared" ca="1" si="5"/>
        <v>-3855.8462267360128</v>
      </c>
      <c r="S83" s="7"/>
      <c r="T83" s="28">
        <f t="shared" ca="1" si="6"/>
        <v>-3.1362862101886789E-2</v>
      </c>
      <c r="U83" s="27">
        <f t="shared" ca="1" si="7"/>
        <v>-1.0022941386943878</v>
      </c>
      <c r="V83" s="7"/>
      <c r="W83" s="28">
        <f t="shared" ca="1" si="8"/>
        <v>-2.3914229080663617E-2</v>
      </c>
      <c r="X83" s="27">
        <f t="shared" ca="1" si="11"/>
        <v>353.80856238558584</v>
      </c>
      <c r="Y83" s="7"/>
      <c r="Z83" s="28">
        <f t="shared" si="12"/>
        <v>354.05999999999989</v>
      </c>
      <c r="AA83" s="27">
        <f t="shared" si="9"/>
        <v>6.1795127496111215</v>
      </c>
      <c r="AB83" s="7"/>
      <c r="AC83" s="28">
        <f t="shared" ca="1" si="0"/>
        <v>-0.25143761441404422</v>
      </c>
      <c r="AD83" s="27">
        <f t="shared" ca="1" si="10"/>
        <v>4.7143062614793507E-2</v>
      </c>
      <c r="AE83" s="7">
        <v>86</v>
      </c>
    </row>
    <row r="84" spans="1:31" s="26" customFormat="1" x14ac:dyDescent="0.25">
      <c r="A84" s="26">
        <v>64</v>
      </c>
      <c r="B84" s="26">
        <v>615</v>
      </c>
      <c r="C84" s="26">
        <v>13393</v>
      </c>
      <c r="D84" s="26">
        <v>11260</v>
      </c>
      <c r="E84" s="26">
        <v>12933</v>
      </c>
      <c r="F84" s="26">
        <v>15050</v>
      </c>
      <c r="G84" s="27"/>
      <c r="H84" s="7"/>
      <c r="I84" s="28">
        <f t="shared" si="1"/>
        <v>460</v>
      </c>
      <c r="J84" s="27">
        <f t="shared" si="1"/>
        <v>-3790</v>
      </c>
      <c r="K84" s="7"/>
      <c r="L84" s="124">
        <f t="shared" si="2"/>
        <v>-0.12360304770356807</v>
      </c>
      <c r="M84" s="27">
        <f t="shared" ca="1" si="3"/>
        <v>1.8865531498082584E-6</v>
      </c>
      <c r="N84" s="44"/>
      <c r="O84" s="44"/>
      <c r="P84" s="7"/>
      <c r="Q84" s="28">
        <f t="shared" ca="1" si="4"/>
        <v>502.61275217698244</v>
      </c>
      <c r="R84" s="27">
        <f t="shared" ca="1" si="5"/>
        <v>-3826.8462267360128</v>
      </c>
      <c r="S84" s="7"/>
      <c r="T84" s="28">
        <f t="shared" ca="1" si="6"/>
        <v>-0.12961942029102461</v>
      </c>
      <c r="U84" s="27">
        <f t="shared" ca="1" si="7"/>
        <v>-0.99475583755037611</v>
      </c>
      <c r="V84" s="7"/>
      <c r="W84" s="28">
        <f t="shared" ca="1" si="8"/>
        <v>-0.12222952917445816</v>
      </c>
      <c r="X84" s="27">
        <f ca="1">IF(MOD(ATAN2(U84,W84)*180/PI()-$J$9+360,360)&lt;355,MOD(ATAN2(U84,W84)*180/PI()-$J$9+360,360)+360,MOD(ATAN2(U84,W84)*180/PI()-$J$9+360,360))</f>
        <v>359.4468161742335</v>
      </c>
      <c r="Y84" s="7"/>
      <c r="Z84" s="28">
        <f t="shared" si="12"/>
        <v>359.59499999999991</v>
      </c>
      <c r="AA84" s="27">
        <f t="shared" si="9"/>
        <v>6.2761167237090074</v>
      </c>
      <c r="AB84" s="7"/>
      <c r="AC84" s="28">
        <f t="shared" ref="AC84:AC147" ca="1" si="13">X84-Z84</f>
        <v>-0.14818382576640943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13346</v>
      </c>
      <c r="D85" s="26">
        <v>11218</v>
      </c>
      <c r="E85" s="26">
        <v>12888</v>
      </c>
      <c r="F85" s="26">
        <v>14995</v>
      </c>
      <c r="G85" s="27"/>
      <c r="H85" s="7"/>
      <c r="I85" s="28">
        <f t="shared" ref="I85:J148" si="14">C85-E85</f>
        <v>458</v>
      </c>
      <c r="J85" s="27">
        <f t="shared" si="14"/>
        <v>-3777</v>
      </c>
      <c r="K85" s="7"/>
      <c r="L85" s="124">
        <f>$O$3*SIN(2*PI()/$O$4*($Z85+$O$5))+$O$6</f>
        <v>-0.123415062047907</v>
      </c>
      <c r="M85" s="27">
        <f t="shared" ref="M85:M148" ca="1" si="15">(W85-L85)^2</f>
        <v>2.8096919070279918E-6</v>
      </c>
      <c r="N85" s="44"/>
      <c r="O85" s="44"/>
      <c r="P85" s="7"/>
      <c r="Q85" s="28">
        <f t="shared" ref="Q85:Q148" ca="1" si="16">I85-$J$4</f>
        <v>500.61275217698244</v>
      </c>
      <c r="R85" s="27">
        <f t="shared" ref="R85:R148" ca="1" si="17">J85-$J$3</f>
        <v>-3813.8462267360128</v>
      </c>
      <c r="S85" s="7"/>
      <c r="T85" s="28">
        <f t="shared" ref="T85:T148" ca="1" si="18">Q85/$J$7</f>
        <v>-0.12910363783333884</v>
      </c>
      <c r="U85" s="27">
        <f t="shared" ref="U85:U148" ca="1" si="19">R85/$J$6</f>
        <v>-0.99137659910650877</v>
      </c>
      <c r="V85" s="7"/>
      <c r="W85" s="28">
        <f t="shared" ref="W85:W148" ca="1" si="20">(T85-U85*SIN(-$J$11*PI()/180))/(COS(-$J$11*PI()/180))</f>
        <v>-0.12173884848543115</v>
      </c>
      <c r="X85" s="27">
        <f ca="1">IF(MOD(ATAN2(U85,W85)*180/PI()-$J$9+360,360)&lt;355,MOD(ATAN2(U85,W85)*180/PI()-$J$9+360,360)+360,MOD(ATAN2(U85,W85)*180/PI()-$J$9+360,360))</f>
        <v>359.44251982496894</v>
      </c>
      <c r="Y85" s="7"/>
      <c r="Z85" s="28">
        <f t="shared" si="12"/>
        <v>359.59499999999991</v>
      </c>
      <c r="AA85" s="27">
        <f t="shared" ref="AA85:AA148" si="21">Z85*PI()/180</f>
        <v>6.2761167237090074</v>
      </c>
      <c r="AB85" s="7"/>
      <c r="AC85" s="28">
        <f t="shared" ca="1" si="13"/>
        <v>-0.15248017503097344</v>
      </c>
      <c r="AD85" s="27"/>
      <c r="AE85" s="7"/>
    </row>
    <row r="86" spans="1:31" s="26" customFormat="1" x14ac:dyDescent="0.25">
      <c r="A86" s="26">
        <v>1</v>
      </c>
      <c r="B86" s="26">
        <v>-590</v>
      </c>
      <c r="C86" s="26">
        <v>13164</v>
      </c>
      <c r="D86" s="26">
        <v>11205</v>
      </c>
      <c r="E86" s="26">
        <v>13067</v>
      </c>
      <c r="F86" s="26">
        <v>15011</v>
      </c>
      <c r="G86" s="27"/>
      <c r="H86" s="7"/>
      <c r="I86" s="28">
        <f t="shared" si="14"/>
        <v>97</v>
      </c>
      <c r="J86" s="27">
        <f t="shared" si="14"/>
        <v>-3806</v>
      </c>
      <c r="K86" s="7"/>
      <c r="L86" s="124">
        <f t="shared" ref="L86:L149" si="22">$O$3*SIN(2*PI()/$O$4*($Z86+$O$5))+$O$6</f>
        <v>-3.1209138967159454E-2</v>
      </c>
      <c r="M86" s="27">
        <f t="shared" ca="1" si="15"/>
        <v>6.9044054585052268E-6</v>
      </c>
      <c r="N86" s="44"/>
      <c r="O86" s="44"/>
      <c r="P86" s="7"/>
      <c r="Q86" s="28">
        <f t="shared" ca="1" si="16"/>
        <v>139.61275217698241</v>
      </c>
      <c r="R86" s="27">
        <f t="shared" ca="1" si="17"/>
        <v>-3842.8462267360128</v>
      </c>
      <c r="S86" s="7"/>
      <c r="T86" s="28">
        <f t="shared" ca="1" si="18"/>
        <v>-3.6004904221058655E-2</v>
      </c>
      <c r="U86" s="27">
        <f t="shared" ca="1" si="19"/>
        <v>-0.99891490025052043</v>
      </c>
      <c r="V86" s="7"/>
      <c r="W86" s="28">
        <f t="shared" ca="1" si="20"/>
        <v>-2.8581515428958971E-2</v>
      </c>
      <c r="X86" s="27">
        <f ca="1">MOD(ATAN2(U86,W86)*180/PI()-$J$9+360,360)</f>
        <v>354.08070544820066</v>
      </c>
      <c r="Y86" s="7"/>
      <c r="Z86" s="28">
        <f t="shared" ref="Z86:Z149" si="23">360/40000*B86+Z85</f>
        <v>354.28499999999991</v>
      </c>
      <c r="AA86" s="27">
        <f t="shared" si="21"/>
        <v>6.183439740428109</v>
      </c>
      <c r="AB86" s="7"/>
      <c r="AC86" s="28">
        <f t="shared" ca="1" si="13"/>
        <v>-0.20429455179925071</v>
      </c>
      <c r="AD86" s="27"/>
      <c r="AE86" s="7"/>
    </row>
    <row r="87" spans="1:31" s="26" customFormat="1" x14ac:dyDescent="0.25">
      <c r="A87" s="26">
        <v>2</v>
      </c>
      <c r="B87" s="26">
        <v>-602</v>
      </c>
      <c r="C87" s="26">
        <v>12986</v>
      </c>
      <c r="D87" s="26">
        <v>11211</v>
      </c>
      <c r="E87" s="26">
        <v>13250</v>
      </c>
      <c r="F87" s="26">
        <v>15005</v>
      </c>
      <c r="G87" s="27"/>
      <c r="H87" s="7"/>
      <c r="I87" s="28">
        <f t="shared" si="14"/>
        <v>-264</v>
      </c>
      <c r="J87" s="27">
        <f t="shared" si="14"/>
        <v>-3794</v>
      </c>
      <c r="K87" s="7"/>
      <c r="L87" s="124">
        <f t="shared" si="22"/>
        <v>6.3142515458737447E-2</v>
      </c>
      <c r="M87" s="27">
        <f t="shared" ca="1" si="15"/>
        <v>1.8335600595749575E-6</v>
      </c>
      <c r="N87" s="44"/>
      <c r="O87" s="44"/>
      <c r="P87" s="7"/>
      <c r="Q87" s="28">
        <f t="shared" ca="1" si="16"/>
        <v>-221.38724782301759</v>
      </c>
      <c r="R87" s="27">
        <f t="shared" ca="1" si="17"/>
        <v>-3830.8462267360128</v>
      </c>
      <c r="S87" s="7"/>
      <c r="T87" s="28">
        <f t="shared" ca="1" si="18"/>
        <v>5.7093829391221519E-2</v>
      </c>
      <c r="U87" s="27">
        <f t="shared" ca="1" si="19"/>
        <v>-0.99579560322541216</v>
      </c>
      <c r="V87" s="7"/>
      <c r="W87" s="28">
        <f t="shared" ca="1" si="20"/>
        <v>6.4496605581135125E-2</v>
      </c>
      <c r="X87" s="27">
        <f ca="1">MOD(ATAN2(U87,W87)*180/PI()-$J$9+360,360)</f>
        <v>348.73596394712183</v>
      </c>
      <c r="Y87" s="7"/>
      <c r="Z87" s="28">
        <f t="shared" si="23"/>
        <v>348.8669999999999</v>
      </c>
      <c r="AA87" s="27">
        <f t="shared" si="21"/>
        <v>6.0888778015550553</v>
      </c>
      <c r="AB87" s="7"/>
      <c r="AC87" s="28">
        <f t="shared" ca="1" si="13"/>
        <v>-0.13103605287807341</v>
      </c>
      <c r="AD87" s="27"/>
      <c r="AE87" s="7"/>
    </row>
    <row r="88" spans="1:31" s="26" customFormat="1" x14ac:dyDescent="0.25">
      <c r="A88" s="26">
        <v>3</v>
      </c>
      <c r="B88" s="26">
        <v>-629</v>
      </c>
      <c r="C88" s="26">
        <v>12797</v>
      </c>
      <c r="D88" s="26">
        <v>11237</v>
      </c>
      <c r="E88" s="26">
        <v>13443</v>
      </c>
      <c r="F88" s="26">
        <v>14994</v>
      </c>
      <c r="G88" s="27"/>
      <c r="H88" s="7"/>
      <c r="I88" s="28">
        <f t="shared" si="14"/>
        <v>-646</v>
      </c>
      <c r="J88" s="27">
        <f t="shared" si="14"/>
        <v>-3757</v>
      </c>
      <c r="K88" s="7"/>
      <c r="L88" s="124">
        <f t="shared" si="22"/>
        <v>0.16110949248737341</v>
      </c>
      <c r="M88" s="27">
        <f t="shared" ca="1" si="15"/>
        <v>3.3591538780426682E-6</v>
      </c>
      <c r="N88" s="44"/>
      <c r="O88" s="44"/>
      <c r="P88" s="7"/>
      <c r="Q88" s="28">
        <f t="shared" ca="1" si="16"/>
        <v>-603.38724782301756</v>
      </c>
      <c r="R88" s="27">
        <f t="shared" ca="1" si="17"/>
        <v>-3793.8462267360128</v>
      </c>
      <c r="S88" s="7"/>
      <c r="T88" s="28">
        <f t="shared" ca="1" si="18"/>
        <v>0.15560827880920219</v>
      </c>
      <c r="U88" s="27">
        <f t="shared" ca="1" si="19"/>
        <v>-0.98617777073132828</v>
      </c>
      <c r="V88" s="7"/>
      <c r="W88" s="28">
        <f t="shared" ca="1" si="20"/>
        <v>0.16294229195213836</v>
      </c>
      <c r="X88" s="27">
        <f t="shared" ref="X88:X148" ca="1" si="24">MOD(ATAN2(U88,W88)*180/PI()-$J$9+360,360)</f>
        <v>343.05977848337102</v>
      </c>
      <c r="Y88" s="7"/>
      <c r="Z88" s="28">
        <f t="shared" si="23"/>
        <v>343.2059999999999</v>
      </c>
      <c r="AA88" s="27">
        <f t="shared" si="21"/>
        <v>5.9900747125996565</v>
      </c>
      <c r="AB88" s="7"/>
      <c r="AC88" s="28">
        <f t="shared" ca="1" si="13"/>
        <v>-0.14622151662888427</v>
      </c>
      <c r="AD88" s="27"/>
      <c r="AE88" s="7"/>
    </row>
    <row r="89" spans="1:31" s="26" customFormat="1" x14ac:dyDescent="0.25">
      <c r="A89" s="26">
        <v>4</v>
      </c>
      <c r="B89" s="26">
        <v>-624</v>
      </c>
      <c r="C89" s="26">
        <v>12616</v>
      </c>
      <c r="D89" s="26">
        <v>11276</v>
      </c>
      <c r="E89" s="26">
        <v>13628</v>
      </c>
      <c r="F89" s="26">
        <v>14949</v>
      </c>
      <c r="G89" s="27"/>
      <c r="H89" s="7"/>
      <c r="I89" s="28">
        <f t="shared" si="14"/>
        <v>-1012</v>
      </c>
      <c r="J89" s="27">
        <f t="shared" si="14"/>
        <v>-3673</v>
      </c>
      <c r="K89" s="7"/>
      <c r="L89" s="124">
        <f t="shared" si="22"/>
        <v>0.25674709033989496</v>
      </c>
      <c r="M89" s="27">
        <f t="shared" ca="1" si="15"/>
        <v>1.7953041851561164E-7</v>
      </c>
      <c r="N89" s="44"/>
      <c r="O89" s="44"/>
      <c r="P89" s="7"/>
      <c r="Q89" s="28">
        <f t="shared" ca="1" si="16"/>
        <v>-969.38724782301756</v>
      </c>
      <c r="R89" s="27">
        <f t="shared" ca="1" si="17"/>
        <v>-3709.8462267360128</v>
      </c>
      <c r="S89" s="7"/>
      <c r="T89" s="28">
        <f t="shared" ca="1" si="18"/>
        <v>0.24999646856569677</v>
      </c>
      <c r="U89" s="27">
        <f t="shared" ca="1" si="19"/>
        <v>-0.96434269155557029</v>
      </c>
      <c r="V89" s="7"/>
      <c r="W89" s="28">
        <f t="shared" ca="1" si="20"/>
        <v>0.2571708006401186</v>
      </c>
      <c r="X89" s="27">
        <f t="shared" ca="1" si="24"/>
        <v>337.50964911604444</v>
      </c>
      <c r="Y89" s="7"/>
      <c r="Z89" s="28">
        <f t="shared" si="23"/>
        <v>337.58999999999992</v>
      </c>
      <c r="AA89" s="27">
        <f t="shared" si="21"/>
        <v>5.8920570218076556</v>
      </c>
      <c r="AB89" s="7"/>
      <c r="AC89" s="28">
        <f t="shared" ca="1" si="13"/>
        <v>-8.0350883955475183E-2</v>
      </c>
      <c r="AD89" s="27"/>
      <c r="AE89" s="7"/>
    </row>
    <row r="90" spans="1:31" s="26" customFormat="1" x14ac:dyDescent="0.25">
      <c r="A90" s="26">
        <v>5</v>
      </c>
      <c r="B90" s="26">
        <v>-635</v>
      </c>
      <c r="C90" s="26">
        <v>12425</v>
      </c>
      <c r="D90" s="26">
        <v>11329</v>
      </c>
      <c r="E90" s="26">
        <v>13806</v>
      </c>
      <c r="F90" s="26">
        <v>14883</v>
      </c>
      <c r="G90" s="27"/>
      <c r="H90" s="7"/>
      <c r="I90" s="28">
        <f t="shared" si="14"/>
        <v>-1381</v>
      </c>
      <c r="J90" s="27">
        <f t="shared" si="14"/>
        <v>-3554</v>
      </c>
      <c r="K90" s="7"/>
      <c r="L90" s="124">
        <f t="shared" si="22"/>
        <v>0.35153452402340934</v>
      </c>
      <c r="M90" s="27">
        <f t="shared" ca="1" si="15"/>
        <v>3.2588150574600003E-7</v>
      </c>
      <c r="N90" s="44"/>
      <c r="O90" s="44"/>
      <c r="P90" s="7"/>
      <c r="Q90" s="28">
        <f t="shared" ca="1" si="16"/>
        <v>-1338.3872478230176</v>
      </c>
      <c r="R90" s="27">
        <f t="shared" ca="1" si="17"/>
        <v>-3590.8462267360128</v>
      </c>
      <c r="S90" s="7"/>
      <c r="T90" s="28">
        <f t="shared" ca="1" si="18"/>
        <v>0.34515833200871998</v>
      </c>
      <c r="U90" s="27">
        <f t="shared" ca="1" si="19"/>
        <v>-0.93340966272324644</v>
      </c>
      <c r="V90" s="7"/>
      <c r="W90" s="28">
        <f t="shared" ca="1" si="20"/>
        <v>0.3521053843441061</v>
      </c>
      <c r="X90" s="27">
        <f t="shared" ca="1" si="24"/>
        <v>331.77404818009506</v>
      </c>
      <c r="Y90" s="7"/>
      <c r="Z90" s="28">
        <f t="shared" si="23"/>
        <v>331.87499999999994</v>
      </c>
      <c r="AA90" s="27">
        <f t="shared" si="21"/>
        <v>5.7923114550561801</v>
      </c>
      <c r="AB90" s="7"/>
      <c r="AC90" s="28">
        <f t="shared" ca="1" si="13"/>
        <v>-0.10095181990487845</v>
      </c>
      <c r="AD90" s="27"/>
      <c r="AE90" s="7"/>
    </row>
    <row r="91" spans="1:31" s="26" customFormat="1" x14ac:dyDescent="0.25">
      <c r="A91" s="26">
        <v>6</v>
      </c>
      <c r="B91" s="26">
        <v>-638</v>
      </c>
      <c r="C91" s="26">
        <v>12241</v>
      </c>
      <c r="D91" s="26">
        <v>11402</v>
      </c>
      <c r="E91" s="26">
        <v>13976</v>
      </c>
      <c r="F91" s="26">
        <v>14802</v>
      </c>
      <c r="G91" s="27"/>
      <c r="H91" s="7"/>
      <c r="I91" s="28">
        <f t="shared" si="14"/>
        <v>-1735</v>
      </c>
      <c r="J91" s="27">
        <f t="shared" si="14"/>
        <v>-3400</v>
      </c>
      <c r="K91" s="7"/>
      <c r="L91" s="124">
        <f t="shared" si="22"/>
        <v>0.44324849684386658</v>
      </c>
      <c r="M91" s="27">
        <f t="shared" ca="1" si="15"/>
        <v>2.0916134163937205E-8</v>
      </c>
      <c r="N91" s="44"/>
      <c r="O91" s="44"/>
      <c r="P91" s="7"/>
      <c r="Q91" s="28">
        <f t="shared" ca="1" si="16"/>
        <v>-1692.3872478230176</v>
      </c>
      <c r="R91" s="27">
        <f t="shared" ca="1" si="17"/>
        <v>-3436.8462267360128</v>
      </c>
      <c r="S91" s="7"/>
      <c r="T91" s="28">
        <f t="shared" ca="1" si="18"/>
        <v>0.43645182701910001</v>
      </c>
      <c r="U91" s="27">
        <f t="shared" ca="1" si="19"/>
        <v>-0.89337868423435673</v>
      </c>
      <c r="V91" s="7"/>
      <c r="W91" s="28">
        <f t="shared" ca="1" si="20"/>
        <v>0.44310387273051083</v>
      </c>
      <c r="X91" s="27">
        <f t="shared" ca="1" si="24"/>
        <v>326.06097734276727</v>
      </c>
      <c r="Y91" s="7"/>
      <c r="Z91" s="28">
        <f t="shared" si="23"/>
        <v>326.13299999999992</v>
      </c>
      <c r="AA91" s="27">
        <f t="shared" si="21"/>
        <v>5.6920946494066662</v>
      </c>
      <c r="AB91" s="7"/>
      <c r="AC91" s="28">
        <f t="shared" ca="1" si="13"/>
        <v>-7.2022657232651E-2</v>
      </c>
      <c r="AD91" s="27"/>
      <c r="AE91" s="7"/>
    </row>
    <row r="92" spans="1:31" s="26" customFormat="1" x14ac:dyDescent="0.25">
      <c r="A92" s="26">
        <v>7</v>
      </c>
      <c r="B92" s="26">
        <v>-635</v>
      </c>
      <c r="C92" s="26">
        <v>12086</v>
      </c>
      <c r="D92" s="26">
        <v>11504</v>
      </c>
      <c r="E92" s="26">
        <v>14158</v>
      </c>
      <c r="F92" s="26">
        <v>14719</v>
      </c>
      <c r="G92" s="27"/>
      <c r="H92" s="7"/>
      <c r="I92" s="28">
        <f t="shared" si="14"/>
        <v>-2072</v>
      </c>
      <c r="J92" s="27">
        <f t="shared" si="14"/>
        <v>-3215</v>
      </c>
      <c r="K92" s="7"/>
      <c r="L92" s="124">
        <f t="shared" si="22"/>
        <v>0.53011543074893919</v>
      </c>
      <c r="M92" s="27">
        <f t="shared" ca="1" si="15"/>
        <v>2.0906260960766629E-7</v>
      </c>
      <c r="N92" s="44"/>
      <c r="O92" s="44"/>
      <c r="P92" s="7"/>
      <c r="Q92" s="28">
        <f t="shared" ca="1" si="16"/>
        <v>-2029.3872478230176</v>
      </c>
      <c r="R92" s="27">
        <f t="shared" ca="1" si="17"/>
        <v>-3251.8462267360128</v>
      </c>
      <c r="S92" s="7"/>
      <c r="T92" s="28">
        <f t="shared" ca="1" si="18"/>
        <v>0.52336117113915104</v>
      </c>
      <c r="U92" s="27">
        <f t="shared" ca="1" si="19"/>
        <v>-0.84528952176393735</v>
      </c>
      <c r="V92" s="7"/>
      <c r="W92" s="28">
        <f t="shared" ca="1" si="20"/>
        <v>0.52965819710012529</v>
      </c>
      <c r="X92" s="27">
        <f t="shared" ca="1" si="24"/>
        <v>320.37052593757221</v>
      </c>
      <c r="Y92" s="7"/>
      <c r="Z92" s="28">
        <f t="shared" si="23"/>
        <v>320.41799999999995</v>
      </c>
      <c r="AA92" s="27">
        <f t="shared" si="21"/>
        <v>5.5923490826551898</v>
      </c>
      <c r="AB92" s="7"/>
      <c r="AC92" s="28">
        <f t="shared" ca="1" si="13"/>
        <v>-4.7474062427738772E-2</v>
      </c>
      <c r="AD92" s="27"/>
      <c r="AE92" s="7"/>
    </row>
    <row r="93" spans="1:31" s="26" customFormat="1" x14ac:dyDescent="0.25">
      <c r="A93" s="26">
        <v>8</v>
      </c>
      <c r="B93" s="26">
        <v>-624</v>
      </c>
      <c r="C93" s="26">
        <v>11927</v>
      </c>
      <c r="D93" s="26">
        <v>11619</v>
      </c>
      <c r="E93" s="26">
        <v>14312</v>
      </c>
      <c r="F93" s="26">
        <v>14609</v>
      </c>
      <c r="G93" s="27"/>
      <c r="H93" s="7"/>
      <c r="I93" s="28">
        <f t="shared" si="14"/>
        <v>-2385</v>
      </c>
      <c r="J93" s="27">
        <f t="shared" si="14"/>
        <v>-2990</v>
      </c>
      <c r="K93" s="7"/>
      <c r="L93" s="124">
        <f t="shared" si="22"/>
        <v>0.61034800558848268</v>
      </c>
      <c r="M93" s="27">
        <f t="shared" ca="1" si="15"/>
        <v>1.6186509082737353E-7</v>
      </c>
      <c r="N93" s="44"/>
      <c r="O93" s="44"/>
      <c r="P93" s="7"/>
      <c r="Q93" s="28">
        <f t="shared" ca="1" si="16"/>
        <v>-2342.3872478230178</v>
      </c>
      <c r="R93" s="27">
        <f t="shared" ca="1" si="17"/>
        <v>-3026.8462267360128</v>
      </c>
      <c r="S93" s="7"/>
      <c r="T93" s="28">
        <f t="shared" ca="1" si="18"/>
        <v>0.60408112576697293</v>
      </c>
      <c r="U93" s="27">
        <f t="shared" ca="1" si="19"/>
        <v>-0.78680270254315698</v>
      </c>
      <c r="V93" s="7"/>
      <c r="W93" s="28">
        <f t="shared" ca="1" si="20"/>
        <v>0.60994568097970592</v>
      </c>
      <c r="X93" s="27">
        <f t="shared" ca="1" si="24"/>
        <v>314.65819266282847</v>
      </c>
      <c r="Y93" s="7"/>
      <c r="Z93" s="28">
        <f t="shared" si="23"/>
        <v>314.80199999999996</v>
      </c>
      <c r="AA93" s="27">
        <f t="shared" si="21"/>
        <v>5.4943313918631889</v>
      </c>
      <c r="AB93" s="7"/>
      <c r="AC93" s="28">
        <f t="shared" ca="1" si="13"/>
        <v>-0.14380733717149496</v>
      </c>
      <c r="AD93" s="27"/>
      <c r="AE93" s="7"/>
    </row>
    <row r="94" spans="1:31" s="26" customFormat="1" x14ac:dyDescent="0.25">
      <c r="A94" s="26">
        <v>9</v>
      </c>
      <c r="B94" s="26">
        <v>-628</v>
      </c>
      <c r="C94" s="26">
        <v>11783</v>
      </c>
      <c r="D94" s="26">
        <v>11741</v>
      </c>
      <c r="E94" s="26">
        <v>14458</v>
      </c>
      <c r="F94" s="26">
        <v>14488</v>
      </c>
      <c r="G94" s="27"/>
      <c r="H94" s="7"/>
      <c r="I94" s="28">
        <f t="shared" si="14"/>
        <v>-2675</v>
      </c>
      <c r="J94" s="27">
        <f t="shared" si="14"/>
        <v>-2747</v>
      </c>
      <c r="K94" s="7"/>
      <c r="L94" s="124">
        <f t="shared" si="22"/>
        <v>0.6851770850239024</v>
      </c>
      <c r="M94" s="27">
        <f t="shared" ca="1" si="15"/>
        <v>8.2875219413677372E-7</v>
      </c>
      <c r="N94" s="44"/>
      <c r="O94" s="44"/>
      <c r="P94" s="7"/>
      <c r="Q94" s="28">
        <f t="shared" ca="1" si="16"/>
        <v>-2632.3872478230178</v>
      </c>
      <c r="R94" s="27">
        <f t="shared" ca="1" si="17"/>
        <v>-2783.8462267360128</v>
      </c>
      <c r="S94" s="7"/>
      <c r="T94" s="28">
        <f t="shared" ca="1" si="18"/>
        <v>0.67886958213140858</v>
      </c>
      <c r="U94" s="27">
        <f t="shared" ca="1" si="19"/>
        <v>-0.72363693778471427</v>
      </c>
      <c r="V94" s="7"/>
      <c r="W94" s="28">
        <f t="shared" ca="1" si="20"/>
        <v>0.68426672674600475</v>
      </c>
      <c r="X94" s="27">
        <f t="shared" ca="1" si="24"/>
        <v>309.04355869264907</v>
      </c>
      <c r="Y94" s="7"/>
      <c r="Z94" s="28">
        <f t="shared" si="23"/>
        <v>309.14999999999998</v>
      </c>
      <c r="AA94" s="27">
        <f t="shared" si="21"/>
        <v>5.3956853825404698</v>
      </c>
      <c r="AB94" s="7"/>
      <c r="AC94" s="28">
        <f t="shared" ca="1" si="13"/>
        <v>-0.10644130735090584</v>
      </c>
      <c r="AD94" s="27"/>
      <c r="AE94" s="7"/>
    </row>
    <row r="95" spans="1:31" s="26" customFormat="1" x14ac:dyDescent="0.25">
      <c r="A95" s="26">
        <v>10</v>
      </c>
      <c r="B95" s="26">
        <v>-609</v>
      </c>
      <c r="C95" s="26">
        <v>11650</v>
      </c>
      <c r="D95" s="26">
        <v>11868</v>
      </c>
      <c r="E95" s="26">
        <v>14585</v>
      </c>
      <c r="F95" s="26">
        <v>14355</v>
      </c>
      <c r="G95" s="27"/>
      <c r="H95" s="7"/>
      <c r="I95" s="28">
        <f t="shared" si="14"/>
        <v>-2935</v>
      </c>
      <c r="J95" s="27">
        <f t="shared" si="14"/>
        <v>-2487</v>
      </c>
      <c r="K95" s="7"/>
      <c r="L95" s="124">
        <f t="shared" si="22"/>
        <v>0.75138540863331693</v>
      </c>
      <c r="M95" s="27">
        <f t="shared" ca="1" si="15"/>
        <v>3.2197759502028039E-7</v>
      </c>
      <c r="N95" s="44"/>
      <c r="O95" s="44"/>
      <c r="P95" s="7"/>
      <c r="Q95" s="28">
        <f t="shared" ca="1" si="16"/>
        <v>-2892.3872478230178</v>
      </c>
      <c r="R95" s="27">
        <f t="shared" ca="1" si="17"/>
        <v>-2523.8462267360128</v>
      </c>
      <c r="S95" s="7"/>
      <c r="T95" s="28">
        <f t="shared" ca="1" si="18"/>
        <v>0.7459213016305577</v>
      </c>
      <c r="U95" s="27">
        <f t="shared" ca="1" si="19"/>
        <v>-0.65605216890736806</v>
      </c>
      <c r="V95" s="7"/>
      <c r="W95" s="28">
        <f t="shared" ca="1" si="20"/>
        <v>0.75081797793709026</v>
      </c>
      <c r="X95" s="27">
        <f t="shared" ca="1" si="24"/>
        <v>303.58819028500295</v>
      </c>
      <c r="Y95" s="7"/>
      <c r="Z95" s="28">
        <f t="shared" si="23"/>
        <v>303.66899999999998</v>
      </c>
      <c r="AA95" s="27">
        <f t="shared" si="21"/>
        <v>5.3000238862386606</v>
      </c>
      <c r="AB95" s="7"/>
      <c r="AC95" s="28">
        <f t="shared" ca="1" si="13"/>
        <v>-8.0809714997030824E-2</v>
      </c>
      <c r="AD95" s="27"/>
      <c r="AE95" s="7"/>
    </row>
    <row r="96" spans="1:31" s="26" customFormat="1" x14ac:dyDescent="0.25">
      <c r="A96" s="26">
        <v>11</v>
      </c>
      <c r="B96" s="26">
        <v>-614</v>
      </c>
      <c r="C96" s="26">
        <v>11528</v>
      </c>
      <c r="D96" s="26">
        <v>12013</v>
      </c>
      <c r="E96" s="26">
        <v>14696</v>
      </c>
      <c r="F96" s="26">
        <v>14204</v>
      </c>
      <c r="G96" s="27"/>
      <c r="H96" s="7"/>
      <c r="I96" s="28">
        <f t="shared" si="14"/>
        <v>-3168</v>
      </c>
      <c r="J96" s="27">
        <f t="shared" si="14"/>
        <v>-2191</v>
      </c>
      <c r="K96" s="7"/>
      <c r="L96" s="124">
        <f t="shared" si="22"/>
        <v>0.81117952040180008</v>
      </c>
      <c r="M96" s="27">
        <f t="shared" ca="1" si="15"/>
        <v>7.1081561140211314E-7</v>
      </c>
      <c r="N96" s="44"/>
      <c r="O96" s="44"/>
      <c r="P96" s="7"/>
      <c r="Q96" s="28">
        <f t="shared" ca="1" si="16"/>
        <v>-3125.3872478230178</v>
      </c>
      <c r="R96" s="27">
        <f t="shared" ca="1" si="17"/>
        <v>-2227.8462267360128</v>
      </c>
      <c r="S96" s="7"/>
      <c r="T96" s="28">
        <f t="shared" ca="1" si="18"/>
        <v>0.8060099579509491</v>
      </c>
      <c r="U96" s="27">
        <f t="shared" ca="1" si="19"/>
        <v>-0.57910950895469704</v>
      </c>
      <c r="V96" s="7"/>
      <c r="W96" s="28">
        <f t="shared" ca="1" si="20"/>
        <v>0.81033642158706831</v>
      </c>
      <c r="X96" s="27">
        <f t="shared" ca="1" si="24"/>
        <v>297.99339058711098</v>
      </c>
      <c r="Y96" s="7"/>
      <c r="Z96" s="28">
        <f t="shared" si="23"/>
        <v>298.14299999999997</v>
      </c>
      <c r="AA96" s="27">
        <f t="shared" si="21"/>
        <v>5.2035769917734536</v>
      </c>
      <c r="AB96" s="7"/>
      <c r="AC96" s="28">
        <f t="shared" ca="1" si="13"/>
        <v>-0.14960941288899221</v>
      </c>
      <c r="AD96" s="27"/>
      <c r="AE96" s="7"/>
    </row>
    <row r="97" spans="1:31" s="26" customFormat="1" x14ac:dyDescent="0.25">
      <c r="A97" s="26">
        <v>12</v>
      </c>
      <c r="B97" s="26">
        <v>-634</v>
      </c>
      <c r="C97" s="26">
        <v>11423</v>
      </c>
      <c r="D97" s="26">
        <v>12174</v>
      </c>
      <c r="E97" s="26">
        <v>14798</v>
      </c>
      <c r="F97" s="26">
        <v>14039</v>
      </c>
      <c r="G97" s="27"/>
      <c r="H97" s="7"/>
      <c r="I97" s="28">
        <f t="shared" si="14"/>
        <v>-3375</v>
      </c>
      <c r="J97" s="27">
        <f t="shared" si="14"/>
        <v>-1865</v>
      </c>
      <c r="K97" s="7"/>
      <c r="L97" s="124">
        <f t="shared" si="22"/>
        <v>0.86500276017909494</v>
      </c>
      <c r="M97" s="27">
        <f t="shared" ca="1" si="15"/>
        <v>3.6527317848471137E-6</v>
      </c>
      <c r="N97" s="44"/>
      <c r="O97" s="44"/>
      <c r="P97" s="7"/>
      <c r="Q97" s="28">
        <f t="shared" ca="1" si="16"/>
        <v>-3332.3872478230178</v>
      </c>
      <c r="R97" s="27">
        <f t="shared" ca="1" si="17"/>
        <v>-1901.8462267360126</v>
      </c>
      <c r="S97" s="7"/>
      <c r="T97" s="28">
        <f t="shared" ca="1" si="18"/>
        <v>0.85939344232142545</v>
      </c>
      <c r="U97" s="27">
        <f t="shared" ca="1" si="19"/>
        <v>-0.49436860643925518</v>
      </c>
      <c r="V97" s="7"/>
      <c r="W97" s="28">
        <f t="shared" ca="1" si="20"/>
        <v>0.86309154805459198</v>
      </c>
      <c r="X97" s="27">
        <f t="shared" ca="1" si="24"/>
        <v>292.24534337312514</v>
      </c>
      <c r="Y97" s="7"/>
      <c r="Z97" s="28">
        <f t="shared" si="23"/>
        <v>292.43699999999995</v>
      </c>
      <c r="AA97" s="27">
        <f t="shared" si="21"/>
        <v>5.103988504654656</v>
      </c>
      <c r="AB97" s="7"/>
      <c r="AC97" s="28">
        <f t="shared" ca="1" si="13"/>
        <v>-0.19165662687481699</v>
      </c>
      <c r="AD97" s="27"/>
      <c r="AE97" s="7"/>
    </row>
    <row r="98" spans="1:31" s="26" customFormat="1" x14ac:dyDescent="0.25">
      <c r="A98" s="26">
        <v>13</v>
      </c>
      <c r="B98" s="26">
        <v>-632</v>
      </c>
      <c r="C98" s="26">
        <v>11347</v>
      </c>
      <c r="D98" s="26">
        <v>12348</v>
      </c>
      <c r="E98" s="26">
        <v>14895</v>
      </c>
      <c r="F98" s="26">
        <v>13880</v>
      </c>
      <c r="G98" s="27"/>
      <c r="H98" s="7"/>
      <c r="I98" s="28">
        <f t="shared" si="14"/>
        <v>-3548</v>
      </c>
      <c r="J98" s="27">
        <f t="shared" si="14"/>
        <v>-1532</v>
      </c>
      <c r="K98" s="7"/>
      <c r="L98" s="124">
        <f t="shared" si="22"/>
        <v>0.91012459958946557</v>
      </c>
      <c r="M98" s="27">
        <f t="shared" ca="1" si="15"/>
        <v>9.3635573969894434E-6</v>
      </c>
      <c r="N98" s="44"/>
      <c r="O98" s="44"/>
      <c r="P98" s="7"/>
      <c r="Q98" s="28">
        <f t="shared" ca="1" si="16"/>
        <v>-3505.3872478230178</v>
      </c>
      <c r="R98" s="27">
        <f t="shared" ca="1" si="17"/>
        <v>-1568.8462267360126</v>
      </c>
      <c r="S98" s="7"/>
      <c r="T98" s="28">
        <f t="shared" ca="1" si="18"/>
        <v>0.90400862491124401</v>
      </c>
      <c r="U98" s="27">
        <f t="shared" ca="1" si="19"/>
        <v>-0.40780811399250028</v>
      </c>
      <c r="V98" s="7"/>
      <c r="W98" s="28">
        <f t="shared" ca="1" si="20"/>
        <v>0.90706460655074972</v>
      </c>
      <c r="X98" s="27">
        <f t="shared" ca="1" si="24"/>
        <v>286.65002973190963</v>
      </c>
      <c r="Y98" s="7"/>
      <c r="Z98" s="28">
        <f t="shared" si="23"/>
        <v>286.74899999999997</v>
      </c>
      <c r="AA98" s="27">
        <f t="shared" si="21"/>
        <v>5.0047141768012198</v>
      </c>
      <c r="AB98" s="7"/>
      <c r="AC98" s="28">
        <f t="shared" ca="1" si="13"/>
        <v>-9.8970268090340596E-2</v>
      </c>
      <c r="AD98" s="27"/>
      <c r="AE98" s="7"/>
    </row>
    <row r="99" spans="1:31" s="26" customFormat="1" x14ac:dyDescent="0.25">
      <c r="A99" s="26">
        <v>14</v>
      </c>
      <c r="B99" s="26">
        <v>-634</v>
      </c>
      <c r="C99" s="26">
        <v>11268</v>
      </c>
      <c r="D99" s="26">
        <v>12523</v>
      </c>
      <c r="E99" s="26">
        <v>14965</v>
      </c>
      <c r="F99" s="26">
        <v>13703</v>
      </c>
      <c r="G99" s="27"/>
      <c r="H99" s="7"/>
      <c r="I99" s="28">
        <f t="shared" si="14"/>
        <v>-3697</v>
      </c>
      <c r="J99" s="27">
        <f t="shared" si="14"/>
        <v>-1180</v>
      </c>
      <c r="K99" s="7"/>
      <c r="L99" s="124">
        <f t="shared" si="22"/>
        <v>0.9463832140675067</v>
      </c>
      <c r="M99" s="27">
        <f t="shared" ca="1" si="15"/>
        <v>2.470610212056735E-6</v>
      </c>
      <c r="N99" s="44"/>
      <c r="O99" s="44"/>
      <c r="P99" s="7"/>
      <c r="Q99" s="28">
        <f t="shared" ca="1" si="16"/>
        <v>-3654.3872478230178</v>
      </c>
      <c r="R99" s="27">
        <f t="shared" ca="1" si="17"/>
        <v>-1216.8462267360126</v>
      </c>
      <c r="S99" s="7"/>
      <c r="T99" s="28">
        <f t="shared" ca="1" si="18"/>
        <v>0.94243441800883332</v>
      </c>
      <c r="U99" s="27">
        <f t="shared" ca="1" si="19"/>
        <v>-0.31630873458932385</v>
      </c>
      <c r="V99" s="7"/>
      <c r="W99" s="28">
        <f t="shared" ca="1" si="20"/>
        <v>0.94481139658062829</v>
      </c>
      <c r="X99" s="27">
        <f t="shared" ca="1" si="24"/>
        <v>280.95154942898125</v>
      </c>
      <c r="Y99" s="7"/>
      <c r="Z99" s="28">
        <f t="shared" si="23"/>
        <v>281.04299999999995</v>
      </c>
      <c r="AA99" s="27">
        <f t="shared" si="21"/>
        <v>4.9051256896824222</v>
      </c>
      <c r="AB99" s="7"/>
      <c r="AC99" s="28">
        <f t="shared" ca="1" si="13"/>
        <v>-9.1450571018697246E-2</v>
      </c>
      <c r="AD99" s="27"/>
      <c r="AE99" s="7"/>
    </row>
    <row r="100" spans="1:31" s="26" customFormat="1" x14ac:dyDescent="0.25">
      <c r="A100" s="26">
        <v>15</v>
      </c>
      <c r="B100" s="26">
        <v>-634</v>
      </c>
      <c r="C100" s="26">
        <v>11218</v>
      </c>
      <c r="D100" s="26">
        <v>12704</v>
      </c>
      <c r="E100" s="26">
        <v>15015</v>
      </c>
      <c r="F100" s="26">
        <v>13517</v>
      </c>
      <c r="G100" s="27"/>
      <c r="H100" s="7"/>
      <c r="I100" s="28">
        <f t="shared" si="14"/>
        <v>-3797</v>
      </c>
      <c r="J100" s="27">
        <f t="shared" si="14"/>
        <v>-813</v>
      </c>
      <c r="K100" s="7"/>
      <c r="L100" s="124">
        <f t="shared" si="22"/>
        <v>0.97326270222646483</v>
      </c>
      <c r="M100" s="27">
        <f t="shared" ca="1" si="15"/>
        <v>1.1360370518318065E-5</v>
      </c>
      <c r="N100" s="44"/>
      <c r="O100" s="44"/>
      <c r="P100" s="7"/>
      <c r="Q100" s="28">
        <f t="shared" ca="1" si="16"/>
        <v>-3754.3872478230178</v>
      </c>
      <c r="R100" s="27">
        <f t="shared" ca="1" si="17"/>
        <v>-849.84622673601268</v>
      </c>
      <c r="S100" s="7"/>
      <c r="T100" s="28">
        <f t="shared" ca="1" si="18"/>
        <v>0.96822354089312146</v>
      </c>
      <c r="U100" s="27">
        <f t="shared" ca="1" si="19"/>
        <v>-0.22091023390476217</v>
      </c>
      <c r="V100" s="7"/>
      <c r="W100" s="28">
        <f t="shared" ca="1" si="20"/>
        <v>0.96989218735209948</v>
      </c>
      <c r="X100" s="27">
        <f t="shared" ca="1" si="24"/>
        <v>275.27301041841974</v>
      </c>
      <c r="Y100" s="7"/>
      <c r="Z100" s="28">
        <f t="shared" si="23"/>
        <v>275.33699999999993</v>
      </c>
      <c r="AA100" s="27">
        <f t="shared" si="21"/>
        <v>4.8055372025636256</v>
      </c>
      <c r="AB100" s="7"/>
      <c r="AC100" s="28">
        <f t="shared" ca="1" si="13"/>
        <v>-6.398958158018786E-2</v>
      </c>
      <c r="AD100" s="27"/>
      <c r="AE100" s="7"/>
    </row>
    <row r="101" spans="1:31" s="26" customFormat="1" x14ac:dyDescent="0.25">
      <c r="A101" s="26">
        <v>16</v>
      </c>
      <c r="B101" s="26">
        <v>-629</v>
      </c>
      <c r="C101" s="26">
        <v>11180</v>
      </c>
      <c r="D101" s="26">
        <v>12892</v>
      </c>
      <c r="E101" s="26">
        <v>15048</v>
      </c>
      <c r="F101" s="26">
        <v>13331</v>
      </c>
      <c r="G101" s="27"/>
      <c r="H101" s="7"/>
      <c r="I101" s="28">
        <f t="shared" si="14"/>
        <v>-3868</v>
      </c>
      <c r="J101" s="27">
        <f t="shared" si="14"/>
        <v>-439</v>
      </c>
      <c r="K101" s="7"/>
      <c r="L101" s="124">
        <f t="shared" si="22"/>
        <v>0.99039900821281446</v>
      </c>
      <c r="M101" s="27">
        <f t="shared" ca="1" si="15"/>
        <v>8.518262741867707E-6</v>
      </c>
      <c r="N101" s="44"/>
      <c r="O101" s="44"/>
      <c r="P101" s="7"/>
      <c r="Q101" s="28">
        <f t="shared" ca="1" si="16"/>
        <v>-3825.3872478230178</v>
      </c>
      <c r="R101" s="27">
        <f t="shared" ca="1" si="17"/>
        <v>-475.84622673601268</v>
      </c>
      <c r="S101" s="7"/>
      <c r="T101" s="28">
        <f t="shared" ca="1" si="18"/>
        <v>0.98653381814096597</v>
      </c>
      <c r="U101" s="27">
        <f t="shared" ca="1" si="19"/>
        <v>-0.12369214328888727</v>
      </c>
      <c r="V101" s="7"/>
      <c r="W101" s="28">
        <f t="shared" ca="1" si="20"/>
        <v>0.98748040191153508</v>
      </c>
      <c r="X101" s="27">
        <f t="shared" ca="1" si="24"/>
        <v>269.58147699440883</v>
      </c>
      <c r="Y101" s="7"/>
      <c r="Z101" s="28">
        <f t="shared" si="23"/>
        <v>269.67599999999993</v>
      </c>
      <c r="AA101" s="27">
        <f t="shared" si="21"/>
        <v>4.7067341136082268</v>
      </c>
      <c r="AB101" s="7"/>
      <c r="AC101" s="28">
        <f t="shared" ca="1" si="13"/>
        <v>-9.4523005591099718E-2</v>
      </c>
      <c r="AD101" s="27"/>
      <c r="AE101" s="7"/>
    </row>
    <row r="102" spans="1:31" s="26" customFormat="1" x14ac:dyDescent="0.25">
      <c r="A102" s="26">
        <v>17</v>
      </c>
      <c r="B102" s="26">
        <v>-624</v>
      </c>
      <c r="C102" s="26">
        <v>11160</v>
      </c>
      <c r="D102" s="26">
        <v>13068</v>
      </c>
      <c r="E102" s="26">
        <v>15056</v>
      </c>
      <c r="F102" s="26">
        <v>13137</v>
      </c>
      <c r="G102" s="27"/>
      <c r="H102" s="7"/>
      <c r="I102" s="28">
        <f t="shared" si="14"/>
        <v>-3896</v>
      </c>
      <c r="J102" s="27">
        <f t="shared" si="14"/>
        <v>-69</v>
      </c>
      <c r="K102" s="7"/>
      <c r="L102" s="124">
        <f t="shared" si="22"/>
        <v>0.99785298750297569</v>
      </c>
      <c r="M102" s="27">
        <f t="shared" ca="1" si="15"/>
        <v>1.4948060397585391E-5</v>
      </c>
      <c r="N102" s="44"/>
      <c r="O102" s="44"/>
      <c r="P102" s="7"/>
      <c r="Q102" s="28">
        <f t="shared" ca="1" si="16"/>
        <v>-3853.3872478230178</v>
      </c>
      <c r="R102" s="27">
        <f t="shared" ca="1" si="17"/>
        <v>-105.84622673601265</v>
      </c>
      <c r="S102" s="7"/>
      <c r="T102" s="28">
        <f t="shared" ca="1" si="18"/>
        <v>0.9937547725485667</v>
      </c>
      <c r="U102" s="27">
        <f t="shared" ca="1" si="19"/>
        <v>-2.7513818348048447E-2</v>
      </c>
      <c r="V102" s="7"/>
      <c r="W102" s="28">
        <f t="shared" ca="1" si="20"/>
        <v>0.99398671534525251</v>
      </c>
      <c r="X102" s="27">
        <f t="shared" ca="1" si="24"/>
        <v>264.02733115394039</v>
      </c>
      <c r="Y102" s="7"/>
      <c r="Z102" s="28">
        <f t="shared" si="23"/>
        <v>264.05999999999995</v>
      </c>
      <c r="AA102" s="27">
        <f t="shared" si="21"/>
        <v>4.6087164228162258</v>
      </c>
      <c r="AB102" s="7"/>
      <c r="AC102" s="28">
        <f t="shared" ca="1" si="13"/>
        <v>-3.266884605955056E-2</v>
      </c>
      <c r="AD102" s="27"/>
      <c r="AE102" s="7"/>
    </row>
    <row r="103" spans="1:31" s="26" customFormat="1" x14ac:dyDescent="0.25">
      <c r="A103" s="26">
        <v>18</v>
      </c>
      <c r="B103" s="26">
        <v>-609</v>
      </c>
      <c r="C103" s="26">
        <v>11174</v>
      </c>
      <c r="D103" s="26">
        <v>13261</v>
      </c>
      <c r="E103" s="26">
        <v>15069</v>
      </c>
      <c r="F103" s="26">
        <v>12969</v>
      </c>
      <c r="G103" s="27"/>
      <c r="H103" s="7"/>
      <c r="I103" s="28">
        <f t="shared" si="14"/>
        <v>-3895</v>
      </c>
      <c r="J103" s="27">
        <f t="shared" si="14"/>
        <v>292</v>
      </c>
      <c r="K103" s="7"/>
      <c r="L103" s="124">
        <f t="shared" si="22"/>
        <v>0.99589052119065435</v>
      </c>
      <c r="M103" s="27">
        <f t="shared" ca="1" si="15"/>
        <v>8.1747764954685761E-6</v>
      </c>
      <c r="N103" s="44"/>
      <c r="O103" s="44"/>
      <c r="P103" s="7"/>
      <c r="Q103" s="28">
        <f t="shared" ca="1" si="16"/>
        <v>-3852.3872478230178</v>
      </c>
      <c r="R103" s="27">
        <f t="shared" ca="1" si="17"/>
        <v>255.15377326398735</v>
      </c>
      <c r="S103" s="7"/>
      <c r="T103" s="28">
        <f t="shared" ca="1" si="18"/>
        <v>0.9934968813197238</v>
      </c>
      <c r="U103" s="27">
        <f t="shared" ca="1" si="19"/>
        <v>6.6325033823959142E-2</v>
      </c>
      <c r="V103" s="7"/>
      <c r="W103" s="28">
        <f t="shared" ca="1" si="20"/>
        <v>0.99303136458503294</v>
      </c>
      <c r="X103" s="27">
        <f t="shared" ca="1" si="24"/>
        <v>258.62063657981878</v>
      </c>
      <c r="Y103" s="7"/>
      <c r="Z103" s="28">
        <f t="shared" si="23"/>
        <v>258.57899999999995</v>
      </c>
      <c r="AA103" s="27">
        <f t="shared" si="21"/>
        <v>4.5130549265144158</v>
      </c>
      <c r="AB103" s="7"/>
      <c r="AC103" s="28">
        <f t="shared" ca="1" si="13"/>
        <v>4.1636579818828068E-2</v>
      </c>
      <c r="AD103" s="27"/>
      <c r="AE103" s="7"/>
    </row>
    <row r="104" spans="1:31" s="26" customFormat="1" x14ac:dyDescent="0.25">
      <c r="A104" s="26">
        <v>19</v>
      </c>
      <c r="B104" s="26">
        <v>-616</v>
      </c>
      <c r="C104" s="26">
        <v>11192</v>
      </c>
      <c r="D104" s="26">
        <v>13444</v>
      </c>
      <c r="E104" s="26">
        <v>15038</v>
      </c>
      <c r="F104" s="26">
        <v>12785</v>
      </c>
      <c r="G104" s="27"/>
      <c r="H104" s="7"/>
      <c r="I104" s="28">
        <f t="shared" si="14"/>
        <v>-3846</v>
      </c>
      <c r="J104" s="27">
        <f t="shared" si="14"/>
        <v>659</v>
      </c>
      <c r="K104" s="7"/>
      <c r="L104" s="124">
        <f t="shared" si="22"/>
        <v>0.98464087532835654</v>
      </c>
      <c r="M104" s="27">
        <f t="shared" ca="1" si="15"/>
        <v>2.4557717632981857E-5</v>
      </c>
      <c r="N104" s="44"/>
      <c r="O104" s="44"/>
      <c r="P104" s="7"/>
      <c r="Q104" s="28">
        <f t="shared" ca="1" si="16"/>
        <v>-3803.3872478230178</v>
      </c>
      <c r="R104" s="27">
        <f t="shared" ca="1" si="17"/>
        <v>622.15377326398732</v>
      </c>
      <c r="S104" s="7"/>
      <c r="T104" s="28">
        <f t="shared" ca="1" si="18"/>
        <v>0.98086021110642263</v>
      </c>
      <c r="U104" s="27">
        <f t="shared" ca="1" si="19"/>
        <v>0.16172353450852087</v>
      </c>
      <c r="V104" s="7"/>
      <c r="W104" s="28">
        <f t="shared" ca="1" si="20"/>
        <v>0.97968530092845274</v>
      </c>
      <c r="X104" s="27">
        <f t="shared" ca="1" si="24"/>
        <v>253.06809224501626</v>
      </c>
      <c r="Y104" s="7"/>
      <c r="Z104" s="28">
        <f t="shared" si="23"/>
        <v>253.03499999999994</v>
      </c>
      <c r="AA104" s="27">
        <f t="shared" si="21"/>
        <v>4.4162938727838501</v>
      </c>
      <c r="AB104" s="7"/>
      <c r="AC104" s="28">
        <f t="shared" ca="1" si="13"/>
        <v>3.3092245016320021E-2</v>
      </c>
      <c r="AD104" s="27"/>
      <c r="AE104" s="7"/>
    </row>
    <row r="105" spans="1:31" s="26" customFormat="1" x14ac:dyDescent="0.25">
      <c r="A105" s="26">
        <v>20</v>
      </c>
      <c r="B105" s="26">
        <v>-636</v>
      </c>
      <c r="C105" s="26">
        <v>11230</v>
      </c>
      <c r="D105" s="26">
        <v>13628</v>
      </c>
      <c r="E105" s="26">
        <v>15007</v>
      </c>
      <c r="F105" s="26">
        <v>12593</v>
      </c>
      <c r="G105" s="27"/>
      <c r="H105" s="7"/>
      <c r="I105" s="28">
        <f t="shared" si="14"/>
        <v>-3777</v>
      </c>
      <c r="J105" s="27">
        <f t="shared" si="14"/>
        <v>1035</v>
      </c>
      <c r="K105" s="7"/>
      <c r="L105" s="124">
        <f t="shared" si="22"/>
        <v>0.96336194207682135</v>
      </c>
      <c r="M105" s="27">
        <f t="shared" ca="1" si="15"/>
        <v>4.8314671149599663E-6</v>
      </c>
      <c r="N105" s="44"/>
      <c r="O105" s="44"/>
      <c r="P105" s="7"/>
      <c r="Q105" s="28">
        <f t="shared" ca="1" si="16"/>
        <v>-3734.3872478230178</v>
      </c>
      <c r="R105" s="27">
        <f t="shared" ca="1" si="17"/>
        <v>998.15377326398732</v>
      </c>
      <c r="S105" s="7"/>
      <c r="T105" s="28">
        <f t="shared" ca="1" si="18"/>
        <v>0.96306571631626381</v>
      </c>
      <c r="U105" s="27">
        <f t="shared" ca="1" si="19"/>
        <v>0.25946150796191381</v>
      </c>
      <c r="V105" s="7"/>
      <c r="W105" s="28">
        <f t="shared" ca="1" si="20"/>
        <v>0.96116388222436966</v>
      </c>
      <c r="X105" s="27">
        <f t="shared" ca="1" si="24"/>
        <v>247.33512869830156</v>
      </c>
      <c r="Y105" s="7"/>
      <c r="Z105" s="28">
        <f t="shared" si="23"/>
        <v>247.31099999999995</v>
      </c>
      <c r="AA105" s="27">
        <f t="shared" si="21"/>
        <v>4.3163912263996957</v>
      </c>
      <c r="AB105" s="7"/>
      <c r="AC105" s="28">
        <f t="shared" ca="1" si="13"/>
        <v>2.4128698301609575E-2</v>
      </c>
      <c r="AD105" s="27"/>
      <c r="AE105" s="7"/>
    </row>
    <row r="106" spans="1:31" s="26" customFormat="1" x14ac:dyDescent="0.25">
      <c r="A106" s="26">
        <v>21</v>
      </c>
      <c r="B106" s="26">
        <v>-626</v>
      </c>
      <c r="C106" s="26">
        <v>11285</v>
      </c>
      <c r="D106" s="26">
        <v>13806</v>
      </c>
      <c r="E106" s="26">
        <v>14943</v>
      </c>
      <c r="F106" s="26">
        <v>12415</v>
      </c>
      <c r="G106" s="27"/>
      <c r="H106" s="7"/>
      <c r="I106" s="28">
        <f t="shared" si="14"/>
        <v>-3658</v>
      </c>
      <c r="J106" s="27">
        <f t="shared" si="14"/>
        <v>1391</v>
      </c>
      <c r="K106" s="7"/>
      <c r="L106" s="124">
        <f t="shared" si="22"/>
        <v>0.9330338669238204</v>
      </c>
      <c r="M106" s="27">
        <f t="shared" ca="1" si="15"/>
        <v>1.0547431710286134E-5</v>
      </c>
      <c r="N106" s="44"/>
      <c r="O106" s="44"/>
      <c r="P106" s="7"/>
      <c r="Q106" s="28">
        <f t="shared" ca="1" si="16"/>
        <v>-3615.3872478230178</v>
      </c>
      <c r="R106" s="27">
        <f t="shared" ca="1" si="17"/>
        <v>1354.1537732639874</v>
      </c>
      <c r="S106" s="7"/>
      <c r="T106" s="28">
        <f t="shared" ca="1" si="18"/>
        <v>0.93237666008396092</v>
      </c>
      <c r="U106" s="27">
        <f t="shared" ca="1" si="19"/>
        <v>0.35200065304012634</v>
      </c>
      <c r="V106" s="7"/>
      <c r="W106" s="28">
        <f t="shared" ca="1" si="20"/>
        <v>0.92978618594960416</v>
      </c>
      <c r="X106" s="27">
        <f t="shared" ca="1" si="24"/>
        <v>241.70599151665601</v>
      </c>
      <c r="Y106" s="7"/>
      <c r="Z106" s="28">
        <f t="shared" si="23"/>
        <v>241.67699999999996</v>
      </c>
      <c r="AA106" s="27">
        <f t="shared" si="21"/>
        <v>4.2180593763423353</v>
      </c>
      <c r="AB106" s="7"/>
      <c r="AC106" s="28">
        <f t="shared" ca="1" si="13"/>
        <v>2.8991516656049043E-2</v>
      </c>
      <c r="AD106" s="27"/>
      <c r="AE106" s="7"/>
    </row>
    <row r="107" spans="1:31" s="26" customFormat="1" x14ac:dyDescent="0.25">
      <c r="A107" s="26">
        <v>22</v>
      </c>
      <c r="B107" s="26">
        <v>-635</v>
      </c>
      <c r="C107" s="26">
        <v>11365</v>
      </c>
      <c r="D107" s="26">
        <v>13990</v>
      </c>
      <c r="E107" s="26">
        <v>14881</v>
      </c>
      <c r="F107" s="26">
        <v>12247</v>
      </c>
      <c r="G107" s="27"/>
      <c r="H107" s="7"/>
      <c r="I107" s="28">
        <f t="shared" si="14"/>
        <v>-3516</v>
      </c>
      <c r="J107" s="27">
        <f t="shared" si="14"/>
        <v>1743</v>
      </c>
      <c r="K107" s="7"/>
      <c r="L107" s="124">
        <f t="shared" si="22"/>
        <v>0.89306104468862568</v>
      </c>
      <c r="M107" s="27">
        <f t="shared" ca="1" si="15"/>
        <v>3.3233968493550267E-7</v>
      </c>
      <c r="N107" s="44"/>
      <c r="O107" s="44"/>
      <c r="P107" s="7"/>
      <c r="Q107" s="28">
        <f t="shared" ca="1" si="16"/>
        <v>-3473.3872478230178</v>
      </c>
      <c r="R107" s="27">
        <f t="shared" ca="1" si="17"/>
        <v>1706.1537732639874</v>
      </c>
      <c r="S107" s="7"/>
      <c r="T107" s="28">
        <f t="shared" ca="1" si="18"/>
        <v>0.89575610558827179</v>
      </c>
      <c r="U107" s="27">
        <f t="shared" ca="1" si="19"/>
        <v>0.44350003244330272</v>
      </c>
      <c r="V107" s="7"/>
      <c r="W107" s="28">
        <f t="shared" ca="1" si="20"/>
        <v>0.89248455558644291</v>
      </c>
      <c r="X107" s="27">
        <f t="shared" ca="1" si="24"/>
        <v>236.01773282471152</v>
      </c>
      <c r="Y107" s="7"/>
      <c r="Z107" s="28">
        <f t="shared" si="23"/>
        <v>235.96199999999996</v>
      </c>
      <c r="AA107" s="27">
        <f t="shared" si="21"/>
        <v>4.1183138095908589</v>
      </c>
      <c r="AB107" s="7"/>
      <c r="AC107" s="28">
        <f t="shared" ca="1" si="13"/>
        <v>5.573282471155494E-2</v>
      </c>
      <c r="AD107" s="27"/>
      <c r="AE107" s="7"/>
    </row>
    <row r="108" spans="1:31" s="26" customFormat="1" x14ac:dyDescent="0.25">
      <c r="A108" s="26">
        <v>23</v>
      </c>
      <c r="B108" s="26">
        <v>-638</v>
      </c>
      <c r="C108" s="26">
        <v>11455</v>
      </c>
      <c r="D108" s="26">
        <v>14152</v>
      </c>
      <c r="E108" s="26">
        <v>14776</v>
      </c>
      <c r="F108" s="26">
        <v>12072</v>
      </c>
      <c r="G108" s="27"/>
      <c r="H108" s="7"/>
      <c r="I108" s="28">
        <f t="shared" si="14"/>
        <v>-3321</v>
      </c>
      <c r="J108" s="27">
        <f t="shared" si="14"/>
        <v>2080</v>
      </c>
      <c r="K108" s="7"/>
      <c r="L108" s="124">
        <f t="shared" si="22"/>
        <v>0.84395848365192438</v>
      </c>
      <c r="M108" s="27">
        <f t="shared" ca="1" si="15"/>
        <v>5.8331478591032493E-6</v>
      </c>
      <c r="N108" s="44"/>
      <c r="O108" s="44"/>
      <c r="P108" s="7"/>
      <c r="Q108" s="28">
        <f t="shared" ca="1" si="16"/>
        <v>-3278.3872478230178</v>
      </c>
      <c r="R108" s="27">
        <f t="shared" ca="1" si="17"/>
        <v>2043.1537732639874</v>
      </c>
      <c r="S108" s="7"/>
      <c r="T108" s="28">
        <f t="shared" ca="1" si="18"/>
        <v>0.84546731596390989</v>
      </c>
      <c r="U108" s="27">
        <f t="shared" ca="1" si="19"/>
        <v>0.53110029056509378</v>
      </c>
      <c r="V108" s="7"/>
      <c r="W108" s="28">
        <f t="shared" ca="1" si="20"/>
        <v>0.84154329259134486</v>
      </c>
      <c r="X108" s="27">
        <f t="shared" ca="1" si="24"/>
        <v>230.18563725275737</v>
      </c>
      <c r="Y108" s="7"/>
      <c r="Z108" s="28">
        <f t="shared" si="23"/>
        <v>230.21999999999997</v>
      </c>
      <c r="AA108" s="27">
        <f t="shared" si="21"/>
        <v>4.0180970039413451</v>
      </c>
      <c r="AB108" s="7"/>
      <c r="AC108" s="28">
        <f t="shared" ca="1" si="13"/>
        <v>-3.436274724259647E-2</v>
      </c>
      <c r="AD108" s="27"/>
      <c r="AE108" s="7"/>
    </row>
    <row r="109" spans="1:31" s="26" customFormat="1" x14ac:dyDescent="0.25">
      <c r="A109" s="26">
        <v>24</v>
      </c>
      <c r="B109" s="26">
        <v>-625</v>
      </c>
      <c r="C109" s="26">
        <v>11565</v>
      </c>
      <c r="D109" s="26">
        <v>14312</v>
      </c>
      <c r="E109" s="26">
        <v>14674</v>
      </c>
      <c r="F109" s="26">
        <v>11923</v>
      </c>
      <c r="G109" s="27"/>
      <c r="H109" s="7"/>
      <c r="I109" s="28">
        <f t="shared" si="14"/>
        <v>-3109</v>
      </c>
      <c r="J109" s="27">
        <f t="shared" si="14"/>
        <v>2389</v>
      </c>
      <c r="K109" s="7"/>
      <c r="L109" s="124">
        <f t="shared" si="22"/>
        <v>0.78764003814726502</v>
      </c>
      <c r="M109" s="27">
        <f t="shared" ca="1" si="15"/>
        <v>1.8719288289663786E-6</v>
      </c>
      <c r="N109" s="44"/>
      <c r="O109" s="44"/>
      <c r="P109" s="7"/>
      <c r="Q109" s="28">
        <f t="shared" ca="1" si="16"/>
        <v>-3066.3872478230178</v>
      </c>
      <c r="R109" s="27">
        <f t="shared" ca="1" si="17"/>
        <v>2352.1537732639872</v>
      </c>
      <c r="S109" s="7"/>
      <c r="T109" s="28">
        <f t="shared" ca="1" si="18"/>
        <v>0.79079437544921904</v>
      </c>
      <c r="U109" s="27">
        <f t="shared" ca="1" si="19"/>
        <v>0.61142218896163203</v>
      </c>
      <c r="V109" s="7"/>
      <c r="W109" s="28">
        <f t="shared" ca="1" si="20"/>
        <v>0.78627185364619567</v>
      </c>
      <c r="X109" s="27">
        <f t="shared" ca="1" si="24"/>
        <v>224.57235614345996</v>
      </c>
      <c r="Y109" s="7"/>
      <c r="Z109" s="28">
        <f t="shared" si="23"/>
        <v>224.59499999999997</v>
      </c>
      <c r="AA109" s="27">
        <f t="shared" si="21"/>
        <v>3.9199222335166644</v>
      </c>
      <c r="AB109" s="7"/>
      <c r="AC109" s="28">
        <f t="shared" ca="1" si="13"/>
        <v>-2.264385654001444E-2</v>
      </c>
      <c r="AD109" s="27"/>
      <c r="AE109" s="7"/>
    </row>
    <row r="110" spans="1:31" s="26" customFormat="1" x14ac:dyDescent="0.25">
      <c r="A110" s="26">
        <v>25</v>
      </c>
      <c r="B110" s="26">
        <v>-619</v>
      </c>
      <c r="C110" s="26">
        <v>11683</v>
      </c>
      <c r="D110" s="26">
        <v>14447</v>
      </c>
      <c r="E110" s="26">
        <v>14551</v>
      </c>
      <c r="F110" s="26">
        <v>11773</v>
      </c>
      <c r="G110" s="27"/>
      <c r="H110" s="7"/>
      <c r="I110" s="28">
        <f t="shared" si="14"/>
        <v>-2868</v>
      </c>
      <c r="J110" s="27">
        <f t="shared" si="14"/>
        <v>2674</v>
      </c>
      <c r="K110" s="7"/>
      <c r="L110" s="124">
        <f t="shared" si="22"/>
        <v>0.7243831830247629</v>
      </c>
      <c r="M110" s="27">
        <f t="shared" ca="1" si="15"/>
        <v>6.6496278087457694E-7</v>
      </c>
      <c r="N110" s="44"/>
      <c r="O110" s="44"/>
      <c r="P110" s="7"/>
      <c r="Q110" s="28">
        <f t="shared" ca="1" si="16"/>
        <v>-2825.3872478230178</v>
      </c>
      <c r="R110" s="27">
        <f t="shared" ca="1" si="17"/>
        <v>2637.1537732639872</v>
      </c>
      <c r="S110" s="7"/>
      <c r="T110" s="28">
        <f t="shared" ca="1" si="18"/>
        <v>0.72864258929808468</v>
      </c>
      <c r="U110" s="27">
        <f t="shared" ca="1" si="19"/>
        <v>0.68550549330795385</v>
      </c>
      <c r="V110" s="7"/>
      <c r="W110" s="28">
        <f t="shared" ca="1" si="20"/>
        <v>0.72356773052407719</v>
      </c>
      <c r="X110" s="27">
        <f t="shared" ca="1" si="24"/>
        <v>218.9890851232775</v>
      </c>
      <c r="Y110" s="7"/>
      <c r="Z110" s="28">
        <f t="shared" si="23"/>
        <v>219.02399999999997</v>
      </c>
      <c r="AA110" s="27">
        <f t="shared" si="21"/>
        <v>3.8226899408880595</v>
      </c>
      <c r="AB110" s="7"/>
      <c r="AC110" s="28">
        <f t="shared" ca="1" si="13"/>
        <v>-3.4914876722467625E-2</v>
      </c>
      <c r="AD110" s="27"/>
      <c r="AE110" s="7"/>
    </row>
    <row r="111" spans="1:31" s="26" customFormat="1" x14ac:dyDescent="0.25">
      <c r="A111" s="26">
        <v>26</v>
      </c>
      <c r="B111" s="26">
        <v>-605</v>
      </c>
      <c r="C111" s="26">
        <v>11817</v>
      </c>
      <c r="D111" s="26">
        <v>14583</v>
      </c>
      <c r="E111" s="26">
        <v>14423</v>
      </c>
      <c r="F111" s="26">
        <v>11655</v>
      </c>
      <c r="G111" s="27"/>
      <c r="H111" s="7"/>
      <c r="I111" s="28">
        <f t="shared" si="14"/>
        <v>-2606</v>
      </c>
      <c r="J111" s="27">
        <f t="shared" si="14"/>
        <v>2928</v>
      </c>
      <c r="K111" s="7"/>
      <c r="L111" s="124">
        <f t="shared" si="22"/>
        <v>0.65593910001473754</v>
      </c>
      <c r="M111" s="27">
        <f t="shared" ca="1" si="15"/>
        <v>1.8616288059364345E-7</v>
      </c>
      <c r="N111" s="44"/>
      <c r="O111" s="44"/>
      <c r="P111" s="7"/>
      <c r="Q111" s="28">
        <f t="shared" ca="1" si="16"/>
        <v>-2563.3872478230178</v>
      </c>
      <c r="R111" s="27">
        <f t="shared" ca="1" si="17"/>
        <v>2891.1537732639872</v>
      </c>
      <c r="S111" s="7"/>
      <c r="T111" s="28">
        <f t="shared" ca="1" si="18"/>
        <v>0.66107508734124976</v>
      </c>
      <c r="U111" s="27">
        <f t="shared" ca="1" si="19"/>
        <v>0.75153061367274587</v>
      </c>
      <c r="V111" s="7"/>
      <c r="W111" s="28">
        <f t="shared" ca="1" si="20"/>
        <v>0.65550763404783674</v>
      </c>
      <c r="X111" s="27">
        <f t="shared" ca="1" si="24"/>
        <v>213.53769048744778</v>
      </c>
      <c r="Y111" s="7"/>
      <c r="Z111" s="28">
        <f t="shared" si="23"/>
        <v>213.57899999999998</v>
      </c>
      <c r="AA111" s="27">
        <f t="shared" si="21"/>
        <v>3.7276567631169688</v>
      </c>
      <c r="AB111" s="7"/>
      <c r="AC111" s="28">
        <f t="shared" ca="1" si="13"/>
        <v>-4.1309512552203387E-2</v>
      </c>
      <c r="AD111" s="27"/>
      <c r="AE111" s="7"/>
    </row>
    <row r="112" spans="1:31" s="26" customFormat="1" x14ac:dyDescent="0.25">
      <c r="A112" s="26">
        <v>27</v>
      </c>
      <c r="B112" s="26">
        <v>-611</v>
      </c>
      <c r="C112" s="26">
        <v>11960</v>
      </c>
      <c r="D112" s="26">
        <v>14693</v>
      </c>
      <c r="E112" s="26">
        <v>14274</v>
      </c>
      <c r="F112" s="26">
        <v>11535</v>
      </c>
      <c r="G112" s="27"/>
      <c r="H112" s="7"/>
      <c r="I112" s="28">
        <f t="shared" si="14"/>
        <v>-2314</v>
      </c>
      <c r="J112" s="27">
        <f t="shared" si="14"/>
        <v>3158</v>
      </c>
      <c r="K112" s="7"/>
      <c r="L112" s="124">
        <f t="shared" si="22"/>
        <v>0.58081000102273883</v>
      </c>
      <c r="M112" s="27">
        <f t="shared" ca="1" si="15"/>
        <v>1.1089058359478639E-6</v>
      </c>
      <c r="N112" s="44"/>
      <c r="O112" s="44"/>
      <c r="P112" s="7"/>
      <c r="Q112" s="28">
        <f t="shared" ca="1" si="16"/>
        <v>-2271.3872478230178</v>
      </c>
      <c r="R112" s="27">
        <f t="shared" ca="1" si="17"/>
        <v>3121.1537732639872</v>
      </c>
      <c r="S112" s="7"/>
      <c r="T112" s="28">
        <f t="shared" ca="1" si="18"/>
        <v>0.58577084851912842</v>
      </c>
      <c r="U112" s="27">
        <f t="shared" ca="1" si="19"/>
        <v>0.81131713998732136</v>
      </c>
      <c r="V112" s="7"/>
      <c r="W112" s="28">
        <f t="shared" ca="1" si="20"/>
        <v>0.57975695504276081</v>
      </c>
      <c r="X112" s="27">
        <f t="shared" ca="1" si="24"/>
        <v>207.99089298471677</v>
      </c>
      <c r="Y112" s="7"/>
      <c r="Z112" s="28">
        <f t="shared" si="23"/>
        <v>208.07999999999998</v>
      </c>
      <c r="AA112" s="27">
        <f t="shared" si="21"/>
        <v>3.6316811075498006</v>
      </c>
      <c r="AB112" s="7"/>
      <c r="AC112" s="28">
        <f t="shared" ca="1" si="13"/>
        <v>-8.9107015283218516E-2</v>
      </c>
      <c r="AD112" s="27"/>
      <c r="AE112" s="7"/>
    </row>
    <row r="113" spans="1:31" s="26" customFormat="1" x14ac:dyDescent="0.25">
      <c r="A113" s="26">
        <v>28</v>
      </c>
      <c r="B113" s="26">
        <v>-635</v>
      </c>
      <c r="C113" s="26">
        <v>12127</v>
      </c>
      <c r="D113" s="26">
        <v>14803</v>
      </c>
      <c r="E113" s="26">
        <v>14122</v>
      </c>
      <c r="F113" s="26">
        <v>11434</v>
      </c>
      <c r="G113" s="27"/>
      <c r="H113" s="7"/>
      <c r="I113" s="28">
        <f t="shared" si="14"/>
        <v>-1995</v>
      </c>
      <c r="J113" s="27">
        <f t="shared" si="14"/>
        <v>3369</v>
      </c>
      <c r="K113" s="7"/>
      <c r="L113" s="124">
        <f t="shared" si="22"/>
        <v>0.49707438203355725</v>
      </c>
      <c r="M113" s="27">
        <f t="shared" ca="1" si="15"/>
        <v>2.8585332085350672E-11</v>
      </c>
      <c r="N113" s="44"/>
      <c r="O113" s="44"/>
      <c r="P113" s="7"/>
      <c r="Q113" s="28">
        <f t="shared" ca="1" si="16"/>
        <v>-1952.3872478230176</v>
      </c>
      <c r="R113" s="27">
        <f t="shared" ca="1" si="17"/>
        <v>3332.1537732639872</v>
      </c>
      <c r="S113" s="7"/>
      <c r="T113" s="28">
        <f t="shared" ca="1" si="18"/>
        <v>0.50350354651824913</v>
      </c>
      <c r="U113" s="27">
        <f t="shared" ca="1" si="19"/>
        <v>0.86616477934547531</v>
      </c>
      <c r="V113" s="7"/>
      <c r="W113" s="28">
        <f t="shared" ca="1" si="20"/>
        <v>0.49707972855879196</v>
      </c>
      <c r="X113" s="27">
        <f t="shared" ca="1" si="24"/>
        <v>202.29267862275765</v>
      </c>
      <c r="Y113" s="7"/>
      <c r="Z113" s="28">
        <f t="shared" si="23"/>
        <v>202.36499999999998</v>
      </c>
      <c r="AA113" s="27">
        <f t="shared" si="21"/>
        <v>3.5319355407983246</v>
      </c>
      <c r="AB113" s="7"/>
      <c r="AC113" s="28">
        <f t="shared" ca="1" si="13"/>
        <v>-7.2321377242332119E-2</v>
      </c>
      <c r="AD113" s="27"/>
      <c r="AE113" s="7"/>
    </row>
    <row r="114" spans="1:31" s="26" customFormat="1" x14ac:dyDescent="0.25">
      <c r="A114" s="26">
        <v>29</v>
      </c>
      <c r="B114" s="26">
        <v>-630</v>
      </c>
      <c r="C114" s="26">
        <v>12294</v>
      </c>
      <c r="D114" s="26">
        <v>14889</v>
      </c>
      <c r="E114" s="26">
        <v>13948</v>
      </c>
      <c r="F114" s="26">
        <v>11349</v>
      </c>
      <c r="G114" s="27"/>
      <c r="H114" s="7"/>
      <c r="I114" s="28">
        <f t="shared" si="14"/>
        <v>-1654</v>
      </c>
      <c r="J114" s="27">
        <f t="shared" si="14"/>
        <v>3540</v>
      </c>
      <c r="K114" s="7"/>
      <c r="L114" s="124">
        <f t="shared" si="22"/>
        <v>0.40911215595497047</v>
      </c>
      <c r="M114" s="27">
        <f t="shared" ca="1" si="15"/>
        <v>9.372021541152931E-8</v>
      </c>
      <c r="N114" s="44"/>
      <c r="O114" s="44"/>
      <c r="P114" s="7"/>
      <c r="Q114" s="28">
        <f t="shared" ca="1" si="16"/>
        <v>-1611.3872478230176</v>
      </c>
      <c r="R114" s="27">
        <f t="shared" ca="1" si="17"/>
        <v>3503.1537732639872</v>
      </c>
      <c r="S114" s="7"/>
      <c r="T114" s="28">
        <f t="shared" ca="1" si="18"/>
        <v>0.41556263748282662</v>
      </c>
      <c r="U114" s="27">
        <f t="shared" ca="1" si="19"/>
        <v>0.9106147619532684</v>
      </c>
      <c r="V114" s="7"/>
      <c r="W114" s="28">
        <f t="shared" ca="1" si="20"/>
        <v>0.40880601837901559</v>
      </c>
      <c r="X114" s="27">
        <f t="shared" ca="1" si="24"/>
        <v>196.61871139129198</v>
      </c>
      <c r="Y114" s="7"/>
      <c r="Z114" s="28">
        <f t="shared" si="23"/>
        <v>196.69499999999999</v>
      </c>
      <c r="AA114" s="27">
        <f t="shared" si="21"/>
        <v>3.4329753722102465</v>
      </c>
      <c r="AB114" s="7"/>
      <c r="AC114" s="28">
        <f t="shared" ca="1" si="13"/>
        <v>-7.6288608708011907E-2</v>
      </c>
      <c r="AD114" s="27"/>
      <c r="AE114" s="7"/>
    </row>
    <row r="115" spans="1:31" s="26" customFormat="1" x14ac:dyDescent="0.25">
      <c r="A115" s="26">
        <v>30</v>
      </c>
      <c r="B115" s="26">
        <v>-626</v>
      </c>
      <c r="C115" s="26">
        <v>12476</v>
      </c>
      <c r="D115" s="26">
        <v>14958</v>
      </c>
      <c r="E115" s="26">
        <v>13773</v>
      </c>
      <c r="F115" s="26">
        <v>11277</v>
      </c>
      <c r="G115" s="27"/>
      <c r="H115" s="7"/>
      <c r="I115" s="28">
        <f t="shared" si="14"/>
        <v>-1297</v>
      </c>
      <c r="J115" s="27">
        <f t="shared" si="14"/>
        <v>3681</v>
      </c>
      <c r="K115" s="7"/>
      <c r="L115" s="124">
        <f t="shared" si="22"/>
        <v>0.31774092826311262</v>
      </c>
      <c r="M115" s="27">
        <f t="shared" ca="1" si="15"/>
        <v>1.6308149682523366E-6</v>
      </c>
      <c r="N115" s="44"/>
      <c r="O115" s="44"/>
      <c r="P115" s="7"/>
      <c r="Q115" s="28">
        <f t="shared" ca="1" si="16"/>
        <v>-1254.3872478230176</v>
      </c>
      <c r="R115" s="27">
        <f t="shared" ca="1" si="17"/>
        <v>3644.1537732639872</v>
      </c>
      <c r="S115" s="7"/>
      <c r="T115" s="28">
        <f t="shared" ca="1" si="18"/>
        <v>0.32349546878591795</v>
      </c>
      <c r="U115" s="27">
        <f t="shared" ca="1" si="19"/>
        <v>0.94726650199829077</v>
      </c>
      <c r="V115" s="7"/>
      <c r="W115" s="28">
        <f t="shared" ca="1" si="20"/>
        <v>0.31646389460331648</v>
      </c>
      <c r="X115" s="27">
        <f t="shared" ca="1" si="24"/>
        <v>190.91527640736535</v>
      </c>
      <c r="Y115" s="7"/>
      <c r="Z115" s="28">
        <f t="shared" si="23"/>
        <v>191.06100000000001</v>
      </c>
      <c r="AA115" s="27">
        <f t="shared" si="21"/>
        <v>3.3346435221528861</v>
      </c>
      <c r="AB115" s="7"/>
      <c r="AC115" s="28">
        <f t="shared" ca="1" si="13"/>
        <v>-0.14572359263465273</v>
      </c>
      <c r="AD115" s="27"/>
      <c r="AE115" s="7"/>
    </row>
    <row r="116" spans="1:31" s="26" customFormat="1" x14ac:dyDescent="0.25">
      <c r="A116" s="26">
        <v>31</v>
      </c>
      <c r="B116" s="26">
        <v>-631</v>
      </c>
      <c r="C116" s="26">
        <v>12656</v>
      </c>
      <c r="D116" s="26">
        <v>15016</v>
      </c>
      <c r="E116" s="26">
        <v>13588</v>
      </c>
      <c r="F116" s="26">
        <v>11230</v>
      </c>
      <c r="G116" s="27"/>
      <c r="H116" s="7"/>
      <c r="I116" s="28">
        <f t="shared" si="14"/>
        <v>-932</v>
      </c>
      <c r="J116" s="27">
        <f t="shared" si="14"/>
        <v>3786</v>
      </c>
      <c r="K116" s="7"/>
      <c r="L116" s="124">
        <f t="shared" si="22"/>
        <v>0.22253524705872865</v>
      </c>
      <c r="M116" s="27">
        <f t="shared" ca="1" si="15"/>
        <v>1.6573937065099685E-7</v>
      </c>
      <c r="N116" s="44"/>
      <c r="O116" s="44"/>
      <c r="P116" s="7"/>
      <c r="Q116" s="28">
        <f t="shared" ca="1" si="16"/>
        <v>-889.38724782301756</v>
      </c>
      <c r="R116" s="27">
        <f t="shared" ca="1" si="17"/>
        <v>3749.1537732639872</v>
      </c>
      <c r="S116" s="7"/>
      <c r="T116" s="28">
        <f t="shared" ca="1" si="18"/>
        <v>0.22936517025826625</v>
      </c>
      <c r="U116" s="27">
        <f t="shared" ca="1" si="19"/>
        <v>0.97456035096798832</v>
      </c>
      <c r="V116" s="7"/>
      <c r="W116" s="28">
        <f t="shared" ca="1" si="20"/>
        <v>0.2221281360534107</v>
      </c>
      <c r="X116" s="27">
        <f t="shared" ca="1" si="24"/>
        <v>185.28165349762935</v>
      </c>
      <c r="Y116" s="7"/>
      <c r="Z116" s="28">
        <f t="shared" si="23"/>
        <v>185.38200000000001</v>
      </c>
      <c r="AA116" s="27">
        <f t="shared" si="21"/>
        <v>3.2355262739321278</v>
      </c>
      <c r="AB116" s="7"/>
      <c r="AC116" s="28">
        <f t="shared" ca="1" si="13"/>
        <v>-0.10034650237065534</v>
      </c>
      <c r="AD116" s="27"/>
      <c r="AE116" s="7"/>
    </row>
    <row r="117" spans="1:31" s="26" customFormat="1" x14ac:dyDescent="0.25">
      <c r="A117" s="26">
        <v>32</v>
      </c>
      <c r="B117" s="26">
        <v>-638</v>
      </c>
      <c r="C117" s="26">
        <v>12841</v>
      </c>
      <c r="D117" s="26">
        <v>15035</v>
      </c>
      <c r="E117" s="26">
        <v>13393</v>
      </c>
      <c r="F117" s="26">
        <v>11186</v>
      </c>
      <c r="G117" s="27"/>
      <c r="H117" s="7"/>
      <c r="I117" s="28">
        <f t="shared" si="14"/>
        <v>-552</v>
      </c>
      <c r="J117" s="27">
        <f t="shared" si="14"/>
        <v>3849</v>
      </c>
      <c r="K117" s="7"/>
      <c r="L117" s="124">
        <f t="shared" si="22"/>
        <v>0.12405569051145389</v>
      </c>
      <c r="M117" s="27">
        <f t="shared" ca="1" si="15"/>
        <v>2.5648388863023271E-9</v>
      </c>
      <c r="N117" s="44"/>
      <c r="O117" s="44"/>
      <c r="P117" s="7"/>
      <c r="Q117" s="28">
        <f t="shared" ca="1" si="16"/>
        <v>-509.38724782301756</v>
      </c>
      <c r="R117" s="27">
        <f t="shared" ca="1" si="17"/>
        <v>3812.1537732639872</v>
      </c>
      <c r="S117" s="7"/>
      <c r="T117" s="28">
        <f t="shared" ca="1" si="18"/>
        <v>0.13136650329797134</v>
      </c>
      <c r="U117" s="27">
        <f t="shared" ca="1" si="19"/>
        <v>0.99093666034980676</v>
      </c>
      <c r="V117" s="7"/>
      <c r="W117" s="28">
        <f t="shared" ca="1" si="20"/>
        <v>0.12400504627302243</v>
      </c>
      <c r="X117" s="27">
        <f t="shared" ca="1" si="24"/>
        <v>179.57464403613346</v>
      </c>
      <c r="Y117" s="7"/>
      <c r="Z117" s="28">
        <f t="shared" si="23"/>
        <v>179.64000000000001</v>
      </c>
      <c r="AA117" s="27">
        <f t="shared" si="21"/>
        <v>3.1353094682826135</v>
      </c>
      <c r="AB117" s="7"/>
      <c r="AC117" s="28">
        <f t="shared" ca="1" si="13"/>
        <v>-6.5355963866551292E-2</v>
      </c>
      <c r="AD117" s="27"/>
      <c r="AE117" s="7"/>
    </row>
    <row r="118" spans="1:31" s="26" customFormat="1" x14ac:dyDescent="0.25">
      <c r="A118" s="26">
        <v>33</v>
      </c>
      <c r="B118" s="26">
        <v>-613</v>
      </c>
      <c r="C118" s="26">
        <v>13029</v>
      </c>
      <c r="D118" s="26">
        <v>15059</v>
      </c>
      <c r="E118" s="26">
        <v>13210</v>
      </c>
      <c r="F118" s="26">
        <v>11175</v>
      </c>
      <c r="G118" s="27"/>
      <c r="H118" s="7"/>
      <c r="I118" s="28">
        <f t="shared" si="14"/>
        <v>-181</v>
      </c>
      <c r="J118" s="27">
        <f t="shared" si="14"/>
        <v>3884</v>
      </c>
      <c r="K118" s="7"/>
      <c r="L118" s="124">
        <f t="shared" si="22"/>
        <v>2.82497900843959E-2</v>
      </c>
      <c r="M118" s="27">
        <f t="shared" ca="1" si="15"/>
        <v>5.3987324308492213E-11</v>
      </c>
      <c r="N118" s="44"/>
      <c r="O118" s="44"/>
      <c r="P118" s="7"/>
      <c r="Q118" s="28">
        <f t="shared" ca="1" si="16"/>
        <v>-138.38724782301759</v>
      </c>
      <c r="R118" s="27">
        <f t="shared" ca="1" si="17"/>
        <v>3847.1537732639872</v>
      </c>
      <c r="S118" s="7"/>
      <c r="T118" s="28">
        <f t="shared" ca="1" si="18"/>
        <v>3.5688857397262366E-2</v>
      </c>
      <c r="U118" s="27">
        <f t="shared" ca="1" si="19"/>
        <v>1.0000346100063726</v>
      </c>
      <c r="V118" s="7"/>
      <c r="W118" s="28">
        <f t="shared" ca="1" si="20"/>
        <v>2.8257137691102066E-2</v>
      </c>
      <c r="X118" s="27">
        <f t="shared" ca="1" si="24"/>
        <v>174.06030154786822</v>
      </c>
      <c r="Y118" s="7"/>
      <c r="Z118" s="28">
        <f t="shared" si="23"/>
        <v>174.12300000000002</v>
      </c>
      <c r="AA118" s="27">
        <f t="shared" si="21"/>
        <v>3.0390196534500871</v>
      </c>
      <c r="AB118" s="7"/>
      <c r="AC118" s="28">
        <f t="shared" ca="1" si="13"/>
        <v>-6.2698452131797922E-2</v>
      </c>
      <c r="AD118" s="27"/>
      <c r="AE118" s="7"/>
    </row>
    <row r="119" spans="1:31" s="26" customFormat="1" x14ac:dyDescent="0.25">
      <c r="A119" s="26">
        <v>34</v>
      </c>
      <c r="B119" s="26">
        <v>-603</v>
      </c>
      <c r="C119" s="26">
        <v>13209</v>
      </c>
      <c r="D119" s="26">
        <v>15055</v>
      </c>
      <c r="E119" s="26">
        <v>13028</v>
      </c>
      <c r="F119" s="26">
        <v>11179</v>
      </c>
      <c r="G119" s="27"/>
      <c r="H119" s="7"/>
      <c r="I119" s="28">
        <f t="shared" si="14"/>
        <v>181</v>
      </c>
      <c r="J119" s="27">
        <f t="shared" si="14"/>
        <v>3876</v>
      </c>
      <c r="K119" s="7"/>
      <c r="L119" s="124">
        <f t="shared" si="22"/>
        <v>-6.6253507567724523E-2</v>
      </c>
      <c r="M119" s="27">
        <f t="shared" ca="1" si="15"/>
        <v>1.3616506911514707E-6</v>
      </c>
      <c r="N119" s="44"/>
      <c r="O119" s="44"/>
      <c r="P119" s="7"/>
      <c r="Q119" s="28">
        <f t="shared" ca="1" si="16"/>
        <v>223.61275217698241</v>
      </c>
      <c r="R119" s="27">
        <f t="shared" ca="1" si="17"/>
        <v>3839.1537732639872</v>
      </c>
      <c r="S119" s="7"/>
      <c r="T119" s="28">
        <f t="shared" ca="1" si="18"/>
        <v>-5.7667767443860686E-2</v>
      </c>
      <c r="U119" s="27">
        <f t="shared" ca="1" si="19"/>
        <v>0.9979550786563004</v>
      </c>
      <c r="V119" s="7"/>
      <c r="W119" s="28">
        <f t="shared" ca="1" si="20"/>
        <v>-6.5086609675382837E-2</v>
      </c>
      <c r="X119" s="27">
        <f t="shared" ca="1" si="24"/>
        <v>168.71022884926515</v>
      </c>
      <c r="Y119" s="7"/>
      <c r="Z119" s="28">
        <f t="shared" si="23"/>
        <v>168.69600000000003</v>
      </c>
      <c r="AA119" s="27">
        <f t="shared" si="21"/>
        <v>2.9443006349443546</v>
      </c>
      <c r="AB119" s="7"/>
      <c r="AC119" s="28">
        <f t="shared" ca="1" si="13"/>
        <v>1.4228849265123245E-2</v>
      </c>
      <c r="AD119" s="27"/>
      <c r="AE119" s="7"/>
    </row>
    <row r="120" spans="1:31" s="26" customFormat="1" x14ac:dyDescent="0.25">
      <c r="A120" s="26">
        <v>35</v>
      </c>
      <c r="B120" s="26">
        <v>-614</v>
      </c>
      <c r="C120" s="26">
        <v>13405</v>
      </c>
      <c r="D120" s="26">
        <v>15038</v>
      </c>
      <c r="E120" s="26">
        <v>12848</v>
      </c>
      <c r="F120" s="26">
        <v>11201</v>
      </c>
      <c r="G120" s="27"/>
      <c r="H120" s="7"/>
      <c r="I120" s="28">
        <f t="shared" si="14"/>
        <v>557</v>
      </c>
      <c r="J120" s="27">
        <f t="shared" si="14"/>
        <v>3837</v>
      </c>
      <c r="K120" s="7"/>
      <c r="L120" s="124">
        <f t="shared" si="22"/>
        <v>-0.16186533095161579</v>
      </c>
      <c r="M120" s="27">
        <f t="shared" ca="1" si="15"/>
        <v>1.3389031196004999E-8</v>
      </c>
      <c r="N120" s="44"/>
      <c r="O120" s="44"/>
      <c r="P120" s="7"/>
      <c r="Q120" s="28">
        <f t="shared" ca="1" si="16"/>
        <v>599.61275217698244</v>
      </c>
      <c r="R120" s="27">
        <f t="shared" ca="1" si="17"/>
        <v>3800.1537732639872</v>
      </c>
      <c r="S120" s="7"/>
      <c r="T120" s="28">
        <f t="shared" ca="1" si="18"/>
        <v>-0.15463486948878408</v>
      </c>
      <c r="U120" s="27">
        <f t="shared" ca="1" si="19"/>
        <v>0.98781736332469849</v>
      </c>
      <c r="V120" s="7"/>
      <c r="W120" s="28">
        <f t="shared" ca="1" si="20"/>
        <v>-0.16198104193292701</v>
      </c>
      <c r="X120" s="27">
        <f t="shared" ca="1" si="24"/>
        <v>163.12936106929806</v>
      </c>
      <c r="Y120" s="7"/>
      <c r="Z120" s="28">
        <f t="shared" si="23"/>
        <v>163.17000000000002</v>
      </c>
      <c r="AA120" s="27">
        <f t="shared" si="21"/>
        <v>2.8478537404791475</v>
      </c>
      <c r="AB120" s="7"/>
      <c r="AC120" s="28">
        <f t="shared" ca="1" si="13"/>
        <v>-4.0638930701959453E-2</v>
      </c>
      <c r="AD120" s="27"/>
      <c r="AE120" s="7"/>
    </row>
    <row r="121" spans="1:31" s="26" customFormat="1" x14ac:dyDescent="0.25">
      <c r="A121" s="26">
        <v>36</v>
      </c>
      <c r="B121" s="26">
        <v>-628</v>
      </c>
      <c r="C121" s="26">
        <v>13591</v>
      </c>
      <c r="D121" s="26">
        <v>14997</v>
      </c>
      <c r="E121" s="26">
        <v>12662</v>
      </c>
      <c r="F121" s="26">
        <v>11244</v>
      </c>
      <c r="G121" s="27"/>
      <c r="H121" s="7"/>
      <c r="I121" s="28">
        <f t="shared" si="14"/>
        <v>929</v>
      </c>
      <c r="J121" s="27">
        <f t="shared" si="14"/>
        <v>3753</v>
      </c>
      <c r="K121" s="7"/>
      <c r="L121" s="124">
        <f t="shared" si="22"/>
        <v>-0.25809408875378459</v>
      </c>
      <c r="M121" s="27">
        <f t="shared" ca="1" si="15"/>
        <v>1.1366878852318723E-7</v>
      </c>
      <c r="N121" s="44"/>
      <c r="O121" s="44"/>
      <c r="P121" s="7"/>
      <c r="Q121" s="28">
        <f t="shared" ca="1" si="16"/>
        <v>971.61275217698244</v>
      </c>
      <c r="R121" s="27">
        <f t="shared" ca="1" si="17"/>
        <v>3716.1537732639872</v>
      </c>
      <c r="S121" s="7"/>
      <c r="T121" s="28">
        <f t="shared" ca="1" si="18"/>
        <v>-0.25057040661833596</v>
      </c>
      <c r="U121" s="27">
        <f t="shared" ca="1" si="19"/>
        <v>0.9659822841489405</v>
      </c>
      <c r="V121" s="7"/>
      <c r="W121" s="28">
        <f t="shared" ca="1" si="20"/>
        <v>-0.25775694073210392</v>
      </c>
      <c r="X121" s="27">
        <f t="shared" ca="1" si="24"/>
        <v>157.50140439799134</v>
      </c>
      <c r="Y121" s="7"/>
      <c r="Z121" s="28">
        <f t="shared" si="23"/>
        <v>157.51800000000003</v>
      </c>
      <c r="AA121" s="27">
        <f t="shared" si="21"/>
        <v>2.7492077311564285</v>
      </c>
      <c r="AB121" s="7"/>
      <c r="AC121" s="28">
        <f t="shared" ca="1" si="13"/>
        <v>-1.6595602008692367E-2</v>
      </c>
      <c r="AD121" s="27"/>
      <c r="AE121" s="7"/>
    </row>
    <row r="122" spans="1:31" s="26" customFormat="1" x14ac:dyDescent="0.25">
      <c r="A122" s="26">
        <v>37</v>
      </c>
      <c r="B122" s="26">
        <v>-629</v>
      </c>
      <c r="C122" s="26">
        <v>13766</v>
      </c>
      <c r="D122" s="26">
        <v>14938</v>
      </c>
      <c r="E122" s="26">
        <v>12475</v>
      </c>
      <c r="F122" s="26">
        <v>11300</v>
      </c>
      <c r="G122" s="27"/>
      <c r="H122" s="7"/>
      <c r="I122" s="28">
        <f t="shared" si="14"/>
        <v>1291</v>
      </c>
      <c r="J122" s="27">
        <f t="shared" si="14"/>
        <v>3638</v>
      </c>
      <c r="K122" s="7"/>
      <c r="L122" s="124">
        <f t="shared" si="22"/>
        <v>-0.35196017838635979</v>
      </c>
      <c r="M122" s="27">
        <f t="shared" ca="1" si="15"/>
        <v>1.1368131655464725E-6</v>
      </c>
      <c r="N122" s="44"/>
      <c r="O122" s="44"/>
      <c r="P122" s="7"/>
      <c r="Q122" s="28">
        <f t="shared" ca="1" si="16"/>
        <v>1333.6127521769824</v>
      </c>
      <c r="R122" s="27">
        <f t="shared" ca="1" si="17"/>
        <v>3601.1537732639872</v>
      </c>
      <c r="S122" s="7"/>
      <c r="T122" s="28">
        <f t="shared" ca="1" si="18"/>
        <v>-0.34392703145945902</v>
      </c>
      <c r="U122" s="27">
        <f t="shared" ca="1" si="19"/>
        <v>0.93608902099165281</v>
      </c>
      <c r="V122" s="7"/>
      <c r="W122" s="28">
        <f t="shared" ca="1" si="20"/>
        <v>-0.35089396397755335</v>
      </c>
      <c r="X122" s="27">
        <f t="shared" ca="1" si="24"/>
        <v>151.89321007755035</v>
      </c>
      <c r="Y122" s="7"/>
      <c r="Z122" s="28">
        <f t="shared" si="23"/>
        <v>151.85700000000003</v>
      </c>
      <c r="AA122" s="27">
        <f t="shared" si="21"/>
        <v>2.6504046422010297</v>
      </c>
      <c r="AB122" s="7"/>
      <c r="AC122" s="28">
        <f t="shared" ca="1" si="13"/>
        <v>3.6210077550322239E-2</v>
      </c>
      <c r="AD122" s="27"/>
      <c r="AE122" s="7"/>
    </row>
    <row r="123" spans="1:31" s="26" customFormat="1" x14ac:dyDescent="0.25">
      <c r="A123" s="26">
        <v>38</v>
      </c>
      <c r="B123" s="26">
        <v>-632</v>
      </c>
      <c r="C123" s="26">
        <v>13948</v>
      </c>
      <c r="D123" s="26">
        <v>14858</v>
      </c>
      <c r="E123" s="26">
        <v>12299</v>
      </c>
      <c r="F123" s="26">
        <v>11377</v>
      </c>
      <c r="G123" s="27"/>
      <c r="H123" s="7"/>
      <c r="I123" s="28">
        <f t="shared" si="14"/>
        <v>1649</v>
      </c>
      <c r="J123" s="27">
        <f t="shared" si="14"/>
        <v>3481</v>
      </c>
      <c r="K123" s="7"/>
      <c r="L123" s="124">
        <f t="shared" si="22"/>
        <v>-0.44281489360808063</v>
      </c>
      <c r="M123" s="27">
        <f t="shared" ca="1" si="15"/>
        <v>1.0682495799276508E-8</v>
      </c>
      <c r="N123" s="44"/>
      <c r="O123" s="44"/>
      <c r="P123" s="7"/>
      <c r="Q123" s="28">
        <f t="shared" ca="1" si="16"/>
        <v>1691.6127521769824</v>
      </c>
      <c r="R123" s="27">
        <f t="shared" ca="1" si="17"/>
        <v>3444.1537732639872</v>
      </c>
      <c r="S123" s="7"/>
      <c r="T123" s="28">
        <f t="shared" ca="1" si="18"/>
        <v>-0.43625209138521054</v>
      </c>
      <c r="U123" s="27">
        <f t="shared" ca="1" si="19"/>
        <v>0.89527821824648601</v>
      </c>
      <c r="V123" s="7"/>
      <c r="W123" s="28">
        <f t="shared" ca="1" si="20"/>
        <v>-0.44291824976802902</v>
      </c>
      <c r="X123" s="27">
        <f t="shared" ca="1" si="24"/>
        <v>146.11893121433764</v>
      </c>
      <c r="Y123" s="7"/>
      <c r="Z123" s="28">
        <f t="shared" si="23"/>
        <v>146.16900000000004</v>
      </c>
      <c r="AA123" s="27">
        <f t="shared" si="21"/>
        <v>2.5511303143475925</v>
      </c>
      <c r="AB123" s="7"/>
      <c r="AC123" s="28">
        <f t="shared" ca="1" si="13"/>
        <v>-5.0068785662404025E-2</v>
      </c>
      <c r="AD123" s="27"/>
      <c r="AE123" s="7"/>
    </row>
    <row r="124" spans="1:31" s="26" customFormat="1" x14ac:dyDescent="0.25">
      <c r="A124" s="26">
        <v>39</v>
      </c>
      <c r="B124" s="26">
        <v>-640</v>
      </c>
      <c r="C124" s="26">
        <v>14119</v>
      </c>
      <c r="D124" s="26">
        <v>14765</v>
      </c>
      <c r="E124" s="26">
        <v>12125</v>
      </c>
      <c r="F124" s="26">
        <v>11474</v>
      </c>
      <c r="G124" s="27"/>
      <c r="H124" s="7"/>
      <c r="I124" s="28">
        <f t="shared" si="14"/>
        <v>1994</v>
      </c>
      <c r="J124" s="27">
        <f t="shared" si="14"/>
        <v>3291</v>
      </c>
      <c r="K124" s="7"/>
      <c r="L124" s="124">
        <f t="shared" si="22"/>
        <v>-0.53037224617105849</v>
      </c>
      <c r="M124" s="27">
        <f t="shared" ca="1" si="15"/>
        <v>1.3313808437701843E-6</v>
      </c>
      <c r="N124" s="44"/>
      <c r="O124" s="44"/>
      <c r="P124" s="7"/>
      <c r="Q124" s="28">
        <f t="shared" ca="1" si="16"/>
        <v>2036.6127521769824</v>
      </c>
      <c r="R124" s="27">
        <f t="shared" ca="1" si="17"/>
        <v>3254.1537732639872</v>
      </c>
      <c r="S124" s="7"/>
      <c r="T124" s="28">
        <f t="shared" ca="1" si="18"/>
        <v>-0.52522456533600459</v>
      </c>
      <c r="U124" s="27">
        <f t="shared" ca="1" si="19"/>
        <v>0.8458893486822715</v>
      </c>
      <c r="V124" s="7"/>
      <c r="W124" s="28">
        <f t="shared" ca="1" si="20"/>
        <v>-0.53152610094691644</v>
      </c>
      <c r="X124" s="27">
        <f t="shared" ca="1" si="24"/>
        <v>140.29801333185617</v>
      </c>
      <c r="Y124" s="7"/>
      <c r="Z124" s="28">
        <f t="shared" si="23"/>
        <v>140.40900000000005</v>
      </c>
      <c r="AA124" s="27">
        <f t="shared" si="21"/>
        <v>2.4505993494327187</v>
      </c>
      <c r="AB124" s="7"/>
      <c r="AC124" s="28">
        <f t="shared" ca="1" si="13"/>
        <v>-0.11098666814388025</v>
      </c>
      <c r="AD124" s="27"/>
      <c r="AE124" s="7"/>
    </row>
    <row r="125" spans="1:31" s="26" customFormat="1" x14ac:dyDescent="0.25">
      <c r="A125" s="26">
        <v>40</v>
      </c>
      <c r="B125" s="26">
        <v>-618</v>
      </c>
      <c r="C125" s="26">
        <v>14271</v>
      </c>
      <c r="D125" s="26">
        <v>14654</v>
      </c>
      <c r="E125" s="26">
        <v>11973</v>
      </c>
      <c r="F125" s="26">
        <v>11576</v>
      </c>
      <c r="G125" s="27"/>
      <c r="H125" s="7"/>
      <c r="I125" s="28">
        <f t="shared" si="14"/>
        <v>2298</v>
      </c>
      <c r="J125" s="27">
        <f t="shared" si="14"/>
        <v>3078</v>
      </c>
      <c r="K125" s="7"/>
      <c r="L125" s="124">
        <f t="shared" si="22"/>
        <v>-0.60984623419118111</v>
      </c>
      <c r="M125" s="27">
        <f t="shared" ca="1" si="15"/>
        <v>1.0926364488725162E-7</v>
      </c>
      <c r="N125" s="44"/>
      <c r="O125" s="44"/>
      <c r="P125" s="7"/>
      <c r="Q125" s="28">
        <f t="shared" ca="1" si="16"/>
        <v>2340.6127521769822</v>
      </c>
      <c r="R125" s="27">
        <f t="shared" ca="1" si="17"/>
        <v>3041.1537732639872</v>
      </c>
      <c r="S125" s="7"/>
      <c r="T125" s="28">
        <f t="shared" ca="1" si="18"/>
        <v>-0.6036234989042405</v>
      </c>
      <c r="U125" s="27">
        <f t="shared" ca="1" si="19"/>
        <v>0.79052182648659941</v>
      </c>
      <c r="V125" s="7"/>
      <c r="W125" s="28">
        <f t="shared" ca="1" si="20"/>
        <v>-0.60951568367327613</v>
      </c>
      <c r="X125" s="27">
        <f t="shared" ca="1" si="24"/>
        <v>134.80848861483014</v>
      </c>
      <c r="Y125" s="7"/>
      <c r="Z125" s="28">
        <f t="shared" si="23"/>
        <v>134.84700000000004</v>
      </c>
      <c r="AA125" s="27">
        <f t="shared" si="21"/>
        <v>2.353524136436794</v>
      </c>
      <c r="AB125" s="7"/>
      <c r="AC125" s="28">
        <f t="shared" ca="1" si="13"/>
        <v>-3.8511385169897494E-2</v>
      </c>
      <c r="AD125" s="27"/>
      <c r="AE125" s="7"/>
    </row>
    <row r="126" spans="1:31" s="26" customFormat="1" x14ac:dyDescent="0.25">
      <c r="A126" s="26">
        <v>41</v>
      </c>
      <c r="B126" s="26">
        <v>-626</v>
      </c>
      <c r="C126" s="26">
        <v>14423</v>
      </c>
      <c r="D126" s="26">
        <v>14532</v>
      </c>
      <c r="E126" s="26">
        <v>11828</v>
      </c>
      <c r="F126" s="26">
        <v>11701</v>
      </c>
      <c r="G126" s="27"/>
      <c r="H126" s="7"/>
      <c r="I126" s="28">
        <f t="shared" si="14"/>
        <v>2595</v>
      </c>
      <c r="J126" s="27">
        <f t="shared" si="14"/>
        <v>2831</v>
      </c>
      <c r="K126" s="7"/>
      <c r="L126" s="124">
        <f t="shared" si="22"/>
        <v>-0.68449134992260863</v>
      </c>
      <c r="M126" s="27">
        <f t="shared" ca="1" si="15"/>
        <v>1.3063117876062727E-6</v>
      </c>
      <c r="N126" s="44"/>
      <c r="O126" s="44"/>
      <c r="P126" s="7"/>
      <c r="Q126" s="28">
        <f t="shared" ca="1" si="16"/>
        <v>2637.6127521769822</v>
      </c>
      <c r="R126" s="27">
        <f t="shared" ca="1" si="17"/>
        <v>2794.1537732639872</v>
      </c>
      <c r="S126" s="7"/>
      <c r="T126" s="28">
        <f t="shared" ca="1" si="18"/>
        <v>-0.68021719387057622</v>
      </c>
      <c r="U126" s="27">
        <f t="shared" ca="1" si="19"/>
        <v>0.72631629605312054</v>
      </c>
      <c r="V126" s="7"/>
      <c r="W126" s="28">
        <f t="shared" ca="1" si="20"/>
        <v>-0.68563428989811315</v>
      </c>
      <c r="X126" s="27">
        <f t="shared" ca="1" si="24"/>
        <v>129.09215885711109</v>
      </c>
      <c r="Y126" s="7"/>
      <c r="Z126" s="28">
        <f t="shared" si="23"/>
        <v>129.21300000000005</v>
      </c>
      <c r="AA126" s="27">
        <f t="shared" si="21"/>
        <v>2.255192286379434</v>
      </c>
      <c r="AB126" s="7"/>
      <c r="AC126" s="28">
        <f t="shared" ca="1" si="13"/>
        <v>-0.1208411428889633</v>
      </c>
      <c r="AD126" s="27"/>
      <c r="AE126" s="7"/>
    </row>
    <row r="127" spans="1:31" s="26" customFormat="1" x14ac:dyDescent="0.25">
      <c r="A127" s="26">
        <v>42</v>
      </c>
      <c r="B127" s="26">
        <v>-603</v>
      </c>
      <c r="C127" s="26">
        <v>14556</v>
      </c>
      <c r="D127" s="26">
        <v>14406</v>
      </c>
      <c r="E127" s="26">
        <v>11702</v>
      </c>
      <c r="F127" s="26">
        <v>11837</v>
      </c>
      <c r="G127" s="27"/>
      <c r="H127" s="7"/>
      <c r="I127" s="28">
        <f t="shared" si="14"/>
        <v>2854</v>
      </c>
      <c r="J127" s="27">
        <f t="shared" si="14"/>
        <v>2569</v>
      </c>
      <c r="K127" s="7"/>
      <c r="L127" s="124">
        <f t="shared" si="22"/>
        <v>-0.75014844603586162</v>
      </c>
      <c r="M127" s="27">
        <f t="shared" ca="1" si="15"/>
        <v>3.1518061928788929E-6</v>
      </c>
      <c r="N127" s="44"/>
      <c r="O127" s="44"/>
      <c r="P127" s="7"/>
      <c r="Q127" s="28">
        <f t="shared" ca="1" si="16"/>
        <v>2896.6127521769822</v>
      </c>
      <c r="R127" s="27">
        <f t="shared" ca="1" si="17"/>
        <v>2532.1537732639872</v>
      </c>
      <c r="S127" s="7"/>
      <c r="T127" s="28">
        <f t="shared" ca="1" si="18"/>
        <v>-0.74701102214088255</v>
      </c>
      <c r="U127" s="27">
        <f t="shared" ca="1" si="19"/>
        <v>0.6582116443382563</v>
      </c>
      <c r="V127" s="7"/>
      <c r="W127" s="28">
        <f t="shared" ca="1" si="20"/>
        <v>-0.7519237787350701</v>
      </c>
      <c r="X127" s="27">
        <f t="shared" ca="1" si="24"/>
        <v>123.63970867555025</v>
      </c>
      <c r="Y127" s="7"/>
      <c r="Z127" s="28">
        <f t="shared" si="23"/>
        <v>123.78600000000006</v>
      </c>
      <c r="AA127" s="27">
        <f t="shared" si="21"/>
        <v>2.160473267873702</v>
      </c>
      <c r="AB127" s="7"/>
      <c r="AC127" s="28">
        <f t="shared" ca="1" si="13"/>
        <v>-0.14629132444980542</v>
      </c>
      <c r="AD127" s="27"/>
      <c r="AE127" s="7"/>
    </row>
    <row r="128" spans="1:31" s="26" customFormat="1" x14ac:dyDescent="0.25">
      <c r="A128" s="26">
        <v>43</v>
      </c>
      <c r="B128" s="26">
        <v>-608</v>
      </c>
      <c r="C128" s="26">
        <v>14667</v>
      </c>
      <c r="D128" s="26">
        <v>14260</v>
      </c>
      <c r="E128" s="26">
        <v>11585</v>
      </c>
      <c r="F128" s="26">
        <v>11978</v>
      </c>
      <c r="G128" s="27"/>
      <c r="H128" s="7"/>
      <c r="I128" s="28">
        <f t="shared" si="14"/>
        <v>3082</v>
      </c>
      <c r="J128" s="27">
        <f t="shared" si="14"/>
        <v>2282</v>
      </c>
      <c r="K128" s="7"/>
      <c r="L128" s="124">
        <f t="shared" si="22"/>
        <v>-0.80953929841190542</v>
      </c>
      <c r="M128" s="27">
        <f t="shared" ca="1" si="15"/>
        <v>3.9793415499811715E-7</v>
      </c>
      <c r="N128" s="44"/>
      <c r="O128" s="44"/>
      <c r="P128" s="7"/>
      <c r="Q128" s="28">
        <f t="shared" ca="1" si="16"/>
        <v>3124.6127521769822</v>
      </c>
      <c r="R128" s="27">
        <f t="shared" ca="1" si="17"/>
        <v>2245.1537732639872</v>
      </c>
      <c r="S128" s="7"/>
      <c r="T128" s="28">
        <f t="shared" ca="1" si="18"/>
        <v>-0.80581022231705945</v>
      </c>
      <c r="U128" s="27">
        <f t="shared" ca="1" si="19"/>
        <v>0.58360845715441645</v>
      </c>
      <c r="V128" s="7"/>
      <c r="W128" s="28">
        <f t="shared" ca="1" si="20"/>
        <v>-0.81017011863589805</v>
      </c>
      <c r="X128" s="27">
        <f t="shared" ca="1" si="24"/>
        <v>118.20897789186313</v>
      </c>
      <c r="Y128" s="7"/>
      <c r="Z128" s="28">
        <f t="shared" si="23"/>
        <v>118.31400000000006</v>
      </c>
      <c r="AA128" s="27">
        <f t="shared" si="21"/>
        <v>2.0649688512045721</v>
      </c>
      <c r="AB128" s="7"/>
      <c r="AC128" s="28">
        <f t="shared" ca="1" si="13"/>
        <v>-0.1050221081369358</v>
      </c>
      <c r="AD128" s="27"/>
      <c r="AE128" s="7"/>
    </row>
    <row r="129" spans="1:31" s="26" customFormat="1" x14ac:dyDescent="0.25">
      <c r="A129" s="26">
        <v>44</v>
      </c>
      <c r="B129" s="26">
        <v>-641</v>
      </c>
      <c r="C129" s="26">
        <v>14770</v>
      </c>
      <c r="D129" s="26">
        <v>14087</v>
      </c>
      <c r="E129" s="26">
        <v>11475</v>
      </c>
      <c r="F129" s="26">
        <v>12136</v>
      </c>
      <c r="G129" s="27"/>
      <c r="H129" s="7"/>
      <c r="I129" s="28">
        <f t="shared" si="14"/>
        <v>3295</v>
      </c>
      <c r="J129" s="27">
        <f t="shared" si="14"/>
        <v>1951</v>
      </c>
      <c r="K129" s="7"/>
      <c r="L129" s="124">
        <f t="shared" si="22"/>
        <v>-0.8641539701822778</v>
      </c>
      <c r="M129" s="27">
        <f t="shared" ca="1" si="15"/>
        <v>9.548410651657339E-8</v>
      </c>
      <c r="N129" s="44"/>
      <c r="O129" s="44"/>
      <c r="P129" s="7"/>
      <c r="Q129" s="28">
        <f t="shared" ca="1" si="16"/>
        <v>3337.6127521769822</v>
      </c>
      <c r="R129" s="27">
        <f t="shared" ca="1" si="17"/>
        <v>1914.1537732639874</v>
      </c>
      <c r="S129" s="7"/>
      <c r="T129" s="28">
        <f t="shared" ca="1" si="18"/>
        <v>-0.8607410540605932</v>
      </c>
      <c r="U129" s="27">
        <f t="shared" ca="1" si="19"/>
        <v>0.49756784754517969</v>
      </c>
      <c r="V129" s="7"/>
      <c r="W129" s="28">
        <f t="shared" ca="1" si="20"/>
        <v>-0.86446297520896276</v>
      </c>
      <c r="X129" s="27">
        <f t="shared" ca="1" si="24"/>
        <v>112.36565584046247</v>
      </c>
      <c r="Y129" s="7"/>
      <c r="Z129" s="28">
        <f t="shared" si="23"/>
        <v>112.54500000000006</v>
      </c>
      <c r="AA129" s="27">
        <f t="shared" si="21"/>
        <v>1.9642808066570192</v>
      </c>
      <c r="AB129" s="7"/>
      <c r="AC129" s="28">
        <f t="shared" ca="1" si="13"/>
        <v>-0.17934415953759242</v>
      </c>
      <c r="AD129" s="27"/>
      <c r="AE129" s="7"/>
    </row>
    <row r="130" spans="1:31" s="26" customFormat="1" x14ac:dyDescent="0.25">
      <c r="A130" s="26">
        <v>45</v>
      </c>
      <c r="B130" s="26">
        <v>-621</v>
      </c>
      <c r="C130" s="26">
        <v>14852</v>
      </c>
      <c r="D130" s="26">
        <v>13918</v>
      </c>
      <c r="E130" s="26">
        <v>11387</v>
      </c>
      <c r="F130" s="26">
        <v>12297</v>
      </c>
      <c r="G130" s="27"/>
      <c r="H130" s="7"/>
      <c r="I130" s="28">
        <f t="shared" si="14"/>
        <v>3465</v>
      </c>
      <c r="J130" s="27">
        <f t="shared" si="14"/>
        <v>1621</v>
      </c>
      <c r="K130" s="7"/>
      <c r="L130" s="124">
        <f t="shared" si="22"/>
        <v>-0.90872111939282041</v>
      </c>
      <c r="M130" s="27">
        <f t="shared" ca="1" si="15"/>
        <v>1.1087768624725777E-6</v>
      </c>
      <c r="N130" s="44"/>
      <c r="O130" s="44"/>
      <c r="P130" s="7"/>
      <c r="Q130" s="28">
        <f t="shared" ca="1" si="16"/>
        <v>3507.6127521769822</v>
      </c>
      <c r="R130" s="27">
        <f t="shared" ca="1" si="17"/>
        <v>1584.1537732639874</v>
      </c>
      <c r="S130" s="7"/>
      <c r="T130" s="28">
        <f t="shared" ca="1" si="18"/>
        <v>-0.90458256296388306</v>
      </c>
      <c r="U130" s="27">
        <f t="shared" ca="1" si="19"/>
        <v>0.41178717935470183</v>
      </c>
      <c r="V130" s="7"/>
      <c r="W130" s="28">
        <f t="shared" ca="1" si="20"/>
        <v>-0.90766813465291551</v>
      </c>
      <c r="X130" s="27">
        <f t="shared" ca="1" si="24"/>
        <v>106.84442521421886</v>
      </c>
      <c r="Y130" s="7"/>
      <c r="Z130" s="28">
        <f t="shared" si="23"/>
        <v>106.95600000000006</v>
      </c>
      <c r="AA130" s="27">
        <f t="shared" si="21"/>
        <v>1.8667343547630562</v>
      </c>
      <c r="AB130" s="7"/>
      <c r="AC130" s="28">
        <f t="shared" ca="1" si="13"/>
        <v>-0.11157478578120106</v>
      </c>
      <c r="AD130" s="27"/>
      <c r="AE130" s="7"/>
    </row>
    <row r="131" spans="1:31" s="26" customFormat="1" x14ac:dyDescent="0.25">
      <c r="A131" s="26">
        <v>46</v>
      </c>
      <c r="B131" s="26">
        <v>-635</v>
      </c>
      <c r="C131" s="26">
        <v>14929</v>
      </c>
      <c r="D131" s="26">
        <v>13746</v>
      </c>
      <c r="E131" s="26">
        <v>11318</v>
      </c>
      <c r="F131" s="26">
        <v>12481</v>
      </c>
      <c r="G131" s="27"/>
      <c r="H131" s="7"/>
      <c r="I131" s="28">
        <f t="shared" si="14"/>
        <v>3611</v>
      </c>
      <c r="J131" s="27">
        <f t="shared" si="14"/>
        <v>1265</v>
      </c>
      <c r="K131" s="7"/>
      <c r="L131" s="124">
        <f t="shared" si="22"/>
        <v>-0.94535561048481143</v>
      </c>
      <c r="M131" s="27">
        <f t="shared" ca="1" si="15"/>
        <v>5.2144120878172298E-7</v>
      </c>
      <c r="N131" s="44"/>
      <c r="O131" s="44"/>
      <c r="P131" s="7"/>
      <c r="Q131" s="28">
        <f t="shared" ca="1" si="16"/>
        <v>3653.6127521769822</v>
      </c>
      <c r="R131" s="27">
        <f t="shared" ca="1" si="17"/>
        <v>1228.1537732639874</v>
      </c>
      <c r="S131" s="7"/>
      <c r="T131" s="28">
        <f t="shared" ca="1" si="18"/>
        <v>-0.94223468237494368</v>
      </c>
      <c r="U131" s="27">
        <f t="shared" ca="1" si="19"/>
        <v>0.31924803427648935</v>
      </c>
      <c r="V131" s="7"/>
      <c r="W131" s="28">
        <f t="shared" ca="1" si="20"/>
        <v>-0.94463350162267101</v>
      </c>
      <c r="X131" s="27">
        <f t="shared" ca="1" si="24"/>
        <v>101.11495334867118</v>
      </c>
      <c r="Y131" s="7"/>
      <c r="Z131" s="28">
        <f t="shared" si="23"/>
        <v>101.24100000000006</v>
      </c>
      <c r="AA131" s="27">
        <f t="shared" si="21"/>
        <v>1.76698878801158</v>
      </c>
      <c r="AB131" s="7"/>
      <c r="AC131" s="28">
        <f t="shared" ca="1" si="13"/>
        <v>-0.1260466513288776</v>
      </c>
      <c r="AD131" s="27"/>
      <c r="AE131" s="7"/>
    </row>
    <row r="132" spans="1:31" s="26" customFormat="1" x14ac:dyDescent="0.25">
      <c r="A132" s="26">
        <v>47</v>
      </c>
      <c r="B132" s="26">
        <v>-630</v>
      </c>
      <c r="C132" s="26">
        <v>14981</v>
      </c>
      <c r="D132" s="26">
        <v>13563</v>
      </c>
      <c r="E132" s="26">
        <v>11261</v>
      </c>
      <c r="F132" s="26">
        <v>12661</v>
      </c>
      <c r="G132" s="27"/>
      <c r="H132" s="7"/>
      <c r="I132" s="28">
        <f t="shared" si="14"/>
        <v>3720</v>
      </c>
      <c r="J132" s="27">
        <f t="shared" si="14"/>
        <v>902</v>
      </c>
      <c r="K132" s="7"/>
      <c r="L132" s="124">
        <f t="shared" si="22"/>
        <v>-0.97241507176452269</v>
      </c>
      <c r="M132" s="27">
        <f t="shared" ca="1" si="15"/>
        <v>1.383588532436332E-7</v>
      </c>
      <c r="N132" s="44"/>
      <c r="O132" s="44"/>
      <c r="P132" s="7"/>
      <c r="Q132" s="28">
        <f t="shared" ca="1" si="16"/>
        <v>3762.6127521769822</v>
      </c>
      <c r="R132" s="27">
        <f t="shared" ca="1" si="17"/>
        <v>865.15377326398732</v>
      </c>
      <c r="S132" s="7"/>
      <c r="T132" s="28">
        <f t="shared" ca="1" si="18"/>
        <v>-0.9703448263188178</v>
      </c>
      <c r="U132" s="27">
        <f t="shared" ca="1" si="19"/>
        <v>0.22488929926696366</v>
      </c>
      <c r="V132" s="7"/>
      <c r="W132" s="28">
        <f t="shared" ca="1" si="20"/>
        <v>-0.97204310556546203</v>
      </c>
      <c r="X132" s="27">
        <f t="shared" ca="1" si="24"/>
        <v>95.468378164069236</v>
      </c>
      <c r="Y132" s="7"/>
      <c r="Z132" s="28">
        <f t="shared" si="23"/>
        <v>95.571000000000055</v>
      </c>
      <c r="AA132" s="27">
        <f t="shared" si="21"/>
        <v>1.6680286194235014</v>
      </c>
      <c r="AB132" s="7"/>
      <c r="AC132" s="28">
        <f t="shared" ca="1" si="13"/>
        <v>-0.10262183593081886</v>
      </c>
      <c r="AD132" s="27"/>
      <c r="AE132" s="7"/>
    </row>
    <row r="133" spans="1:31" s="26" customFormat="1" x14ac:dyDescent="0.25">
      <c r="A133" s="26">
        <v>48</v>
      </c>
      <c r="B133" s="26">
        <v>-628</v>
      </c>
      <c r="C133" s="26">
        <v>15016</v>
      </c>
      <c r="D133" s="26">
        <v>13378</v>
      </c>
      <c r="E133" s="26">
        <v>11226</v>
      </c>
      <c r="F133" s="26">
        <v>12843</v>
      </c>
      <c r="G133" s="27"/>
      <c r="H133" s="7"/>
      <c r="I133" s="28">
        <f t="shared" si="14"/>
        <v>3790</v>
      </c>
      <c r="J133" s="27">
        <f t="shared" si="14"/>
        <v>535</v>
      </c>
      <c r="K133" s="7"/>
      <c r="L133" s="124">
        <f t="shared" si="22"/>
        <v>-0.98991855872198187</v>
      </c>
      <c r="M133" s="27">
        <f t="shared" ca="1" si="15"/>
        <v>2.8261231907279926E-7</v>
      </c>
      <c r="N133" s="44"/>
      <c r="O133" s="44"/>
      <c r="P133" s="7"/>
      <c r="Q133" s="28">
        <f t="shared" ca="1" si="16"/>
        <v>3832.6127521769822</v>
      </c>
      <c r="R133" s="27">
        <f t="shared" ca="1" si="17"/>
        <v>498.15377326398732</v>
      </c>
      <c r="S133" s="7"/>
      <c r="T133" s="28">
        <f t="shared" ca="1" si="18"/>
        <v>-0.98839721233781952</v>
      </c>
      <c r="U133" s="27">
        <f t="shared" ca="1" si="19"/>
        <v>0.12949079858240192</v>
      </c>
      <c r="V133" s="7"/>
      <c r="W133" s="28">
        <f t="shared" ca="1" si="20"/>
        <v>-0.98938694578094977</v>
      </c>
      <c r="X133" s="27">
        <f t="shared" ca="1" si="24"/>
        <v>89.898253003115542</v>
      </c>
      <c r="Y133" s="7"/>
      <c r="Z133" s="28">
        <f t="shared" si="23"/>
        <v>89.919000000000054</v>
      </c>
      <c r="AA133" s="27">
        <f t="shared" si="21"/>
        <v>1.5693826101007819</v>
      </c>
      <c r="AB133" s="7"/>
      <c r="AC133" s="28">
        <f t="shared" ca="1" si="13"/>
        <v>-2.0746996884511759E-2</v>
      </c>
      <c r="AD133" s="27"/>
      <c r="AE133" s="7"/>
    </row>
    <row r="134" spans="1:31" s="26" customFormat="1" x14ac:dyDescent="0.25">
      <c r="A134" s="26">
        <v>49</v>
      </c>
      <c r="B134" s="26">
        <v>-620</v>
      </c>
      <c r="C134" s="26">
        <v>15032</v>
      </c>
      <c r="D134" s="26">
        <v>13187</v>
      </c>
      <c r="E134" s="26">
        <v>11212</v>
      </c>
      <c r="F134" s="26">
        <v>13031</v>
      </c>
      <c r="G134" s="27"/>
      <c r="H134" s="7"/>
      <c r="I134" s="28">
        <f t="shared" si="14"/>
        <v>3820</v>
      </c>
      <c r="J134" s="27">
        <f t="shared" si="14"/>
        <v>156</v>
      </c>
      <c r="K134" s="7"/>
      <c r="L134" s="124">
        <f t="shared" si="22"/>
        <v>-0.99775716611173559</v>
      </c>
      <c r="M134" s="27">
        <f t="shared" ca="1" si="15"/>
        <v>1.8645853438077039E-6</v>
      </c>
      <c r="N134" s="44"/>
      <c r="O134" s="44"/>
      <c r="P134" s="7"/>
      <c r="Q134" s="28">
        <f t="shared" ca="1" si="16"/>
        <v>3862.6127521769822</v>
      </c>
      <c r="R134" s="27">
        <f t="shared" ca="1" si="17"/>
        <v>119.15377326398735</v>
      </c>
      <c r="S134" s="7"/>
      <c r="T134" s="28">
        <f t="shared" ca="1" si="18"/>
        <v>-0.99613394920310594</v>
      </c>
      <c r="U134" s="27">
        <f t="shared" ca="1" si="19"/>
        <v>3.0973000872731908E-2</v>
      </c>
      <c r="V134" s="7"/>
      <c r="W134" s="28">
        <f t="shared" ca="1" si="20"/>
        <v>-0.99639166790821876</v>
      </c>
      <c r="X134" s="27">
        <f t="shared" ca="1" si="24"/>
        <v>84.222249015985085</v>
      </c>
      <c r="Y134" s="7"/>
      <c r="Z134" s="28">
        <f t="shared" si="23"/>
        <v>84.339000000000055</v>
      </c>
      <c r="AA134" s="27">
        <f t="shared" si="21"/>
        <v>1.4719932378394986</v>
      </c>
      <c r="AB134" s="7"/>
      <c r="AC134" s="28">
        <f t="shared" ca="1" si="13"/>
        <v>-0.11675098401497053</v>
      </c>
      <c r="AD134" s="27"/>
      <c r="AE134" s="7"/>
    </row>
    <row r="135" spans="1:31" s="26" customFormat="1" x14ac:dyDescent="0.25">
      <c r="A135" s="26">
        <v>50</v>
      </c>
      <c r="B135" s="26">
        <v>-609</v>
      </c>
      <c r="C135" s="26">
        <v>15037</v>
      </c>
      <c r="D135" s="26">
        <v>13012</v>
      </c>
      <c r="E135" s="26">
        <v>11214</v>
      </c>
      <c r="F135" s="26">
        <v>13217</v>
      </c>
      <c r="G135" s="27"/>
      <c r="H135" s="7"/>
      <c r="I135" s="28">
        <f t="shared" si="14"/>
        <v>3823</v>
      </c>
      <c r="J135" s="27">
        <f t="shared" si="14"/>
        <v>-205</v>
      </c>
      <c r="K135" s="7"/>
      <c r="L135" s="124">
        <f t="shared" si="22"/>
        <v>-0.99625063436668992</v>
      </c>
      <c r="M135" s="27">
        <f t="shared" ca="1" si="15"/>
        <v>4.7208942208051836E-8</v>
      </c>
      <c r="N135" s="44"/>
      <c r="O135" s="44"/>
      <c r="P135" s="7"/>
      <c r="Q135" s="28">
        <f t="shared" ca="1" si="16"/>
        <v>3865.6127521769822</v>
      </c>
      <c r="R135" s="27">
        <f t="shared" ca="1" si="17"/>
        <v>-241.84622673601265</v>
      </c>
      <c r="S135" s="7"/>
      <c r="T135" s="28">
        <f t="shared" ca="1" si="18"/>
        <v>-0.99690762288963453</v>
      </c>
      <c r="U135" s="27">
        <f t="shared" ca="1" si="19"/>
        <v>-6.2865851299275688E-2</v>
      </c>
      <c r="V135" s="7"/>
      <c r="W135" s="28">
        <f t="shared" ca="1" si="20"/>
        <v>-0.99646791055546369</v>
      </c>
      <c r="X135" s="27">
        <f t="shared" ca="1" si="24"/>
        <v>78.831842376152395</v>
      </c>
      <c r="Y135" s="7"/>
      <c r="Z135" s="28">
        <f t="shared" si="23"/>
        <v>78.858000000000061</v>
      </c>
      <c r="AA135" s="27">
        <f t="shared" si="21"/>
        <v>1.3763317415376894</v>
      </c>
      <c r="AB135" s="7"/>
      <c r="AC135" s="28">
        <f t="shared" ca="1" si="13"/>
        <v>-2.61576238476664E-2</v>
      </c>
      <c r="AD135" s="27"/>
      <c r="AE135" s="7"/>
    </row>
    <row r="136" spans="1:31" s="26" customFormat="1" x14ac:dyDescent="0.25">
      <c r="A136" s="26">
        <v>51</v>
      </c>
      <c r="B136" s="26">
        <v>-630</v>
      </c>
      <c r="C136" s="26">
        <v>15003</v>
      </c>
      <c r="D136" s="26">
        <v>12814</v>
      </c>
      <c r="E136" s="26">
        <v>11234</v>
      </c>
      <c r="F136" s="26">
        <v>13396</v>
      </c>
      <c r="G136" s="27"/>
      <c r="H136" s="7"/>
      <c r="I136" s="28">
        <f t="shared" si="14"/>
        <v>3769</v>
      </c>
      <c r="J136" s="27">
        <f t="shared" si="14"/>
        <v>-582</v>
      </c>
      <c r="K136" s="7"/>
      <c r="L136" s="124">
        <f t="shared" si="22"/>
        <v>-0.98510626344446728</v>
      </c>
      <c r="M136" s="27">
        <f t="shared" ca="1" si="15"/>
        <v>1.0845352742793642E-5</v>
      </c>
      <c r="N136" s="44"/>
      <c r="O136" s="44"/>
      <c r="P136" s="7"/>
      <c r="Q136" s="28">
        <f t="shared" ca="1" si="16"/>
        <v>3811.6127521769822</v>
      </c>
      <c r="R136" s="27">
        <f t="shared" ca="1" si="17"/>
        <v>-618.84622673601268</v>
      </c>
      <c r="S136" s="7"/>
      <c r="T136" s="28">
        <f t="shared" ca="1" si="18"/>
        <v>-0.98298149653211897</v>
      </c>
      <c r="U136" s="27">
        <f t="shared" ca="1" si="19"/>
        <v>-0.16086376617142767</v>
      </c>
      <c r="V136" s="7"/>
      <c r="W136" s="28">
        <f t="shared" ca="1" si="20"/>
        <v>-0.98181303512824114</v>
      </c>
      <c r="X136" s="27">
        <f t="shared" ca="1" si="24"/>
        <v>73.136902083015684</v>
      </c>
      <c r="Y136" s="7"/>
      <c r="Z136" s="28">
        <f t="shared" si="23"/>
        <v>73.188000000000059</v>
      </c>
      <c r="AA136" s="27">
        <f t="shared" si="21"/>
        <v>1.2773715729496109</v>
      </c>
      <c r="AB136" s="7"/>
      <c r="AC136" s="28">
        <f t="shared" ca="1" si="13"/>
        <v>-5.1097916984375047E-2</v>
      </c>
      <c r="AD136" s="27"/>
      <c r="AE136" s="7"/>
    </row>
    <row r="137" spans="1:31" s="26" customFormat="1" x14ac:dyDescent="0.25">
      <c r="A137" s="26">
        <v>52</v>
      </c>
      <c r="B137" s="26">
        <v>-615</v>
      </c>
      <c r="C137" s="26">
        <v>14970</v>
      </c>
      <c r="D137" s="26">
        <v>12636</v>
      </c>
      <c r="E137" s="26">
        <v>11269</v>
      </c>
      <c r="F137" s="26">
        <v>13580</v>
      </c>
      <c r="G137" s="27"/>
      <c r="H137" s="7"/>
      <c r="I137" s="28">
        <f t="shared" si="14"/>
        <v>3701</v>
      </c>
      <c r="J137" s="27">
        <f t="shared" si="14"/>
        <v>-944</v>
      </c>
      <c r="K137" s="7"/>
      <c r="L137" s="124">
        <f t="shared" si="22"/>
        <v>-0.96492767104753441</v>
      </c>
      <c r="M137" s="27">
        <f t="shared" ca="1" si="15"/>
        <v>1.8254935185494626E-6</v>
      </c>
      <c r="N137" s="44"/>
      <c r="O137" s="44"/>
      <c r="P137" s="7"/>
      <c r="Q137" s="28">
        <f t="shared" ca="1" si="16"/>
        <v>3743.6127521769822</v>
      </c>
      <c r="R137" s="27">
        <f t="shared" ca="1" si="17"/>
        <v>-980.84622673601268</v>
      </c>
      <c r="S137" s="7"/>
      <c r="T137" s="28">
        <f t="shared" ca="1" si="18"/>
        <v>-0.96544489297080305</v>
      </c>
      <c r="U137" s="27">
        <f t="shared" ca="1" si="19"/>
        <v>-0.25496255976219429</v>
      </c>
      <c r="V137" s="7"/>
      <c r="W137" s="28">
        <f t="shared" ca="1" si="20"/>
        <v>-0.96357656279186077</v>
      </c>
      <c r="X137" s="27">
        <f t="shared" ca="1" si="24"/>
        <v>67.620951866250209</v>
      </c>
      <c r="Y137" s="7"/>
      <c r="Z137" s="28">
        <f t="shared" si="23"/>
        <v>67.653000000000063</v>
      </c>
      <c r="AA137" s="27">
        <f t="shared" si="21"/>
        <v>1.1807675988517248</v>
      </c>
      <c r="AB137" s="7"/>
      <c r="AC137" s="28">
        <f t="shared" ca="1" si="13"/>
        <v>-3.2048133749853491E-2</v>
      </c>
      <c r="AD137" s="27"/>
      <c r="AE137" s="7"/>
    </row>
    <row r="138" spans="1:31" s="26" customFormat="1" x14ac:dyDescent="0.25">
      <c r="A138" s="26">
        <v>53</v>
      </c>
      <c r="B138" s="26">
        <v>-623</v>
      </c>
      <c r="C138" s="26">
        <v>14921</v>
      </c>
      <c r="D138" s="26">
        <v>12463</v>
      </c>
      <c r="E138" s="26">
        <v>11324</v>
      </c>
      <c r="F138" s="26">
        <v>13765</v>
      </c>
      <c r="G138" s="27"/>
      <c r="H138" s="7"/>
      <c r="I138" s="28">
        <f t="shared" si="14"/>
        <v>3597</v>
      </c>
      <c r="J138" s="27">
        <f t="shared" si="14"/>
        <v>-1302</v>
      </c>
      <c r="K138" s="7"/>
      <c r="L138" s="124">
        <f t="shared" si="22"/>
        <v>-0.9353130291058851</v>
      </c>
      <c r="M138" s="27">
        <f t="shared" ca="1" si="15"/>
        <v>5.6317323172941623E-7</v>
      </c>
      <c r="N138" s="44"/>
      <c r="O138" s="44"/>
      <c r="P138" s="7"/>
      <c r="Q138" s="28">
        <f t="shared" ca="1" si="16"/>
        <v>3639.6127521769822</v>
      </c>
      <c r="R138" s="27">
        <f t="shared" ca="1" si="17"/>
        <v>-1338.8462267360126</v>
      </c>
      <c r="S138" s="7"/>
      <c r="T138" s="28">
        <f t="shared" ca="1" si="18"/>
        <v>-0.93862420517114342</v>
      </c>
      <c r="U138" s="27">
        <f t="shared" ca="1" si="19"/>
        <v>-0.34802158767792479</v>
      </c>
      <c r="V138" s="7"/>
      <c r="W138" s="28">
        <f t="shared" ca="1" si="20"/>
        <v>-0.93606347779282473</v>
      </c>
      <c r="X138" s="27">
        <f t="shared" ca="1" si="24"/>
        <v>62.047005678337825</v>
      </c>
      <c r="Y138" s="7"/>
      <c r="Z138" s="28">
        <f t="shared" si="23"/>
        <v>62.046000000000063</v>
      </c>
      <c r="AA138" s="27">
        <f t="shared" si="21"/>
        <v>1.0829069876924029</v>
      </c>
      <c r="AB138" s="7"/>
      <c r="AC138" s="28">
        <f t="shared" ca="1" si="13"/>
        <v>1.0056783377621059E-3</v>
      </c>
      <c r="AD138" s="27"/>
      <c r="AE138" s="7"/>
    </row>
    <row r="139" spans="1:31" s="26" customFormat="1" x14ac:dyDescent="0.25">
      <c r="A139" s="26">
        <v>54</v>
      </c>
      <c r="B139" s="26">
        <v>-643</v>
      </c>
      <c r="C139" s="26">
        <v>14837</v>
      </c>
      <c r="D139" s="26">
        <v>12279</v>
      </c>
      <c r="E139" s="26">
        <v>11397</v>
      </c>
      <c r="F139" s="26">
        <v>13933</v>
      </c>
      <c r="G139" s="27"/>
      <c r="H139" s="7"/>
      <c r="I139" s="28">
        <f t="shared" si="14"/>
        <v>3440</v>
      </c>
      <c r="J139" s="27">
        <f t="shared" si="14"/>
        <v>-1654</v>
      </c>
      <c r="K139" s="7"/>
      <c r="L139" s="124">
        <f t="shared" si="22"/>
        <v>-0.89536560659054576</v>
      </c>
      <c r="M139" s="27">
        <f t="shared" ca="1" si="15"/>
        <v>2.2300536525885939E-7</v>
      </c>
      <c r="N139" s="44"/>
      <c r="O139" s="44"/>
      <c r="P139" s="7"/>
      <c r="Q139" s="28">
        <f t="shared" ca="1" si="16"/>
        <v>3482.6127521769822</v>
      </c>
      <c r="R139" s="27">
        <f t="shared" ca="1" si="17"/>
        <v>-1690.8462267360126</v>
      </c>
      <c r="S139" s="7"/>
      <c r="T139" s="28">
        <f t="shared" ca="1" si="18"/>
        <v>-0.89813528224281103</v>
      </c>
      <c r="U139" s="27">
        <f t="shared" ca="1" si="19"/>
        <v>-0.43952096708110117</v>
      </c>
      <c r="V139" s="7"/>
      <c r="W139" s="28">
        <f t="shared" ca="1" si="20"/>
        <v>-0.89489337215167153</v>
      </c>
      <c r="X139" s="27">
        <f t="shared" ca="1" si="24"/>
        <v>56.284115704452802</v>
      </c>
      <c r="Y139" s="7"/>
      <c r="Z139" s="28">
        <f t="shared" si="23"/>
        <v>56.259000000000064</v>
      </c>
      <c r="AA139" s="27">
        <f t="shared" si="21"/>
        <v>0.98190478387949098</v>
      </c>
      <c r="AB139" s="7"/>
      <c r="AC139" s="28">
        <f t="shared" ca="1" si="13"/>
        <v>2.5115704452737475E-2</v>
      </c>
      <c r="AD139" s="27"/>
      <c r="AE139" s="7"/>
    </row>
    <row r="140" spans="1:31" s="26" customFormat="1" x14ac:dyDescent="0.25">
      <c r="A140" s="26">
        <v>55</v>
      </c>
      <c r="B140" s="26">
        <v>-636</v>
      </c>
      <c r="C140" s="26">
        <v>14744</v>
      </c>
      <c r="D140" s="26">
        <v>12110</v>
      </c>
      <c r="E140" s="26">
        <v>11490</v>
      </c>
      <c r="F140" s="26">
        <v>14101</v>
      </c>
      <c r="G140" s="27"/>
      <c r="H140" s="7"/>
      <c r="I140" s="28">
        <f t="shared" si="14"/>
        <v>3254</v>
      </c>
      <c r="J140" s="27">
        <f t="shared" si="14"/>
        <v>-1991</v>
      </c>
      <c r="K140" s="7"/>
      <c r="L140" s="124">
        <f t="shared" si="22"/>
        <v>-0.84687329325199223</v>
      </c>
      <c r="M140" s="27">
        <f t="shared" ca="1" si="15"/>
        <v>3.6011872413527815E-7</v>
      </c>
      <c r="N140" s="44"/>
      <c r="O140" s="44"/>
      <c r="P140" s="7"/>
      <c r="Q140" s="28">
        <f t="shared" ca="1" si="16"/>
        <v>3296.6127521769822</v>
      </c>
      <c r="R140" s="27">
        <f t="shared" ca="1" si="17"/>
        <v>-2027.8462267360126</v>
      </c>
      <c r="S140" s="7"/>
      <c r="T140" s="28">
        <f t="shared" ca="1" si="18"/>
        <v>-0.85016751367803511</v>
      </c>
      <c r="U140" s="27">
        <f t="shared" ca="1" si="19"/>
        <v>-0.52712122520289217</v>
      </c>
      <c r="V140" s="7"/>
      <c r="W140" s="28">
        <f t="shared" ca="1" si="20"/>
        <v>-0.84627319432336856</v>
      </c>
      <c r="X140" s="27">
        <f t="shared" ca="1" si="24"/>
        <v>50.524085111908789</v>
      </c>
      <c r="Y140" s="7"/>
      <c r="Z140" s="28">
        <f t="shared" si="23"/>
        <v>50.535000000000068</v>
      </c>
      <c r="AA140" s="27">
        <f t="shared" si="21"/>
        <v>0.88200213749533563</v>
      </c>
      <c r="AB140" s="7"/>
      <c r="AC140" s="28">
        <f t="shared" ca="1" si="13"/>
        <v>-1.0914888091278385E-2</v>
      </c>
      <c r="AD140" s="27"/>
      <c r="AE140" s="7"/>
    </row>
    <row r="141" spans="1:31" s="26" customFormat="1" x14ac:dyDescent="0.25">
      <c r="A141" s="26">
        <v>56</v>
      </c>
      <c r="B141" s="26">
        <v>-621</v>
      </c>
      <c r="C141" s="26">
        <v>14642</v>
      </c>
      <c r="D141" s="26">
        <v>11960</v>
      </c>
      <c r="E141" s="26">
        <v>11603</v>
      </c>
      <c r="F141" s="26">
        <v>14260</v>
      </c>
      <c r="G141" s="27"/>
      <c r="H141" s="7"/>
      <c r="I141" s="28">
        <f t="shared" si="14"/>
        <v>3039</v>
      </c>
      <c r="J141" s="27">
        <f t="shared" si="14"/>
        <v>-2300</v>
      </c>
      <c r="K141" s="7"/>
      <c r="L141" s="124">
        <f t="shared" si="22"/>
        <v>-0.79137145228014505</v>
      </c>
      <c r="M141" s="27">
        <f t="shared" ca="1" si="15"/>
        <v>1.3073451685308143E-6</v>
      </c>
      <c r="N141" s="44"/>
      <c r="O141" s="44"/>
      <c r="P141" s="7"/>
      <c r="Q141" s="28">
        <f t="shared" ca="1" si="16"/>
        <v>3081.6127521769822</v>
      </c>
      <c r="R141" s="27">
        <f t="shared" ca="1" si="17"/>
        <v>-2336.8462267360128</v>
      </c>
      <c r="S141" s="7"/>
      <c r="T141" s="28">
        <f t="shared" ca="1" si="18"/>
        <v>-0.79472089947681557</v>
      </c>
      <c r="U141" s="27">
        <f t="shared" ca="1" si="19"/>
        <v>-0.60744312359943065</v>
      </c>
      <c r="V141" s="7"/>
      <c r="W141" s="28">
        <f t="shared" ca="1" si="20"/>
        <v>-0.79022806032262094</v>
      </c>
      <c r="X141" s="27">
        <f t="shared" ca="1" si="24"/>
        <v>44.892528442941</v>
      </c>
      <c r="Y141" s="7"/>
      <c r="Z141" s="28">
        <f t="shared" si="23"/>
        <v>44.946000000000069</v>
      </c>
      <c r="AA141" s="27">
        <f t="shared" si="21"/>
        <v>0.78445568560137258</v>
      </c>
      <c r="AB141" s="7"/>
      <c r="AC141" s="28">
        <f t="shared" ca="1" si="13"/>
        <v>-5.3471557059069141E-2</v>
      </c>
      <c r="AD141" s="27"/>
      <c r="AE141" s="7"/>
    </row>
    <row r="142" spans="1:31" s="26" customFormat="1" x14ac:dyDescent="0.25">
      <c r="A142" s="26">
        <v>57</v>
      </c>
      <c r="B142" s="26">
        <v>-625</v>
      </c>
      <c r="C142" s="26">
        <v>14514</v>
      </c>
      <c r="D142" s="26">
        <v>11813</v>
      </c>
      <c r="E142" s="26">
        <v>11720</v>
      </c>
      <c r="F142" s="26">
        <v>14402</v>
      </c>
      <c r="G142" s="27"/>
      <c r="H142" s="7"/>
      <c r="I142" s="28">
        <f t="shared" si="14"/>
        <v>2794</v>
      </c>
      <c r="J142" s="27">
        <f t="shared" si="14"/>
        <v>-2589</v>
      </c>
      <c r="K142" s="7"/>
      <c r="L142" s="124">
        <f t="shared" si="22"/>
        <v>-0.72791611581842608</v>
      </c>
      <c r="M142" s="27">
        <f t="shared" ca="1" si="15"/>
        <v>2.0491923356402583E-6</v>
      </c>
      <c r="N142" s="44"/>
      <c r="O142" s="44"/>
      <c r="P142" s="7"/>
      <c r="Q142" s="28">
        <f t="shared" ca="1" si="16"/>
        <v>2836.6127521769822</v>
      </c>
      <c r="R142" s="27">
        <f t="shared" ca="1" si="17"/>
        <v>-2625.8462267360128</v>
      </c>
      <c r="S142" s="7"/>
      <c r="T142" s="28">
        <f t="shared" ca="1" si="18"/>
        <v>-0.7315375484103096</v>
      </c>
      <c r="U142" s="27">
        <f t="shared" ca="1" si="19"/>
        <v>-0.68256619362078852</v>
      </c>
      <c r="V142" s="7"/>
      <c r="W142" s="28">
        <f t="shared" ca="1" si="20"/>
        <v>-0.72648461578851331</v>
      </c>
      <c r="X142" s="27">
        <f t="shared" ca="1" si="24"/>
        <v>39.227036197168786</v>
      </c>
      <c r="Y142" s="7"/>
      <c r="Z142" s="28">
        <f t="shared" si="23"/>
        <v>39.321000000000069</v>
      </c>
      <c r="AA142" s="27">
        <f t="shared" si="21"/>
        <v>0.68628091517669154</v>
      </c>
      <c r="AB142" s="7"/>
      <c r="AC142" s="28">
        <f t="shared" ca="1" si="13"/>
        <v>-9.3963802831282806E-2</v>
      </c>
      <c r="AD142" s="27"/>
      <c r="AE142" s="7"/>
    </row>
    <row r="143" spans="1:31" s="26" customFormat="1" x14ac:dyDescent="0.25">
      <c r="A143" s="26">
        <v>58</v>
      </c>
      <c r="B143" s="26">
        <v>-604</v>
      </c>
      <c r="C143" s="26">
        <v>14388</v>
      </c>
      <c r="D143" s="26">
        <v>11688</v>
      </c>
      <c r="E143" s="26">
        <v>11851</v>
      </c>
      <c r="F143" s="26">
        <v>14530</v>
      </c>
      <c r="G143" s="27"/>
      <c r="H143" s="7"/>
      <c r="I143" s="28">
        <f t="shared" si="14"/>
        <v>2537</v>
      </c>
      <c r="J143" s="27">
        <f t="shared" si="14"/>
        <v>-2842</v>
      </c>
      <c r="K143" s="7"/>
      <c r="L143" s="124">
        <f t="shared" si="22"/>
        <v>-0.65992477621981904</v>
      </c>
      <c r="M143" s="27">
        <f t="shared" ca="1" si="15"/>
        <v>4.3611283321182823E-8</v>
      </c>
      <c r="N143" s="44"/>
      <c r="O143" s="44"/>
      <c r="P143" s="7"/>
      <c r="Q143" s="28">
        <f t="shared" ca="1" si="16"/>
        <v>2579.6127521769822</v>
      </c>
      <c r="R143" s="27">
        <f t="shared" ca="1" si="17"/>
        <v>-2878.8462267360128</v>
      </c>
      <c r="S143" s="7"/>
      <c r="T143" s="28">
        <f t="shared" ca="1" si="18"/>
        <v>-0.66525950259768918</v>
      </c>
      <c r="U143" s="27">
        <f t="shared" ca="1" si="19"/>
        <v>-0.74833137256682147</v>
      </c>
      <c r="V143" s="7"/>
      <c r="W143" s="28">
        <f t="shared" ca="1" si="20"/>
        <v>-0.65971594307273462</v>
      </c>
      <c r="X143" s="27">
        <f t="shared" ca="1" si="24"/>
        <v>33.840614269211414</v>
      </c>
      <c r="Y143" s="7"/>
      <c r="Z143" s="28">
        <f t="shared" si="23"/>
        <v>33.885000000000069</v>
      </c>
      <c r="AA143" s="27">
        <f t="shared" si="21"/>
        <v>0.59140481703827974</v>
      </c>
      <c r="AB143" s="7"/>
      <c r="AC143" s="28">
        <f t="shared" ca="1" si="13"/>
        <v>-4.4385730788654598E-2</v>
      </c>
      <c r="AD143" s="27"/>
      <c r="AE143" s="7"/>
    </row>
    <row r="144" spans="1:31" s="26" customFormat="1" x14ac:dyDescent="0.25">
      <c r="A144" s="26">
        <v>59</v>
      </c>
      <c r="B144" s="26">
        <v>-618</v>
      </c>
      <c r="C144" s="26">
        <v>14238</v>
      </c>
      <c r="D144" s="26">
        <v>11565</v>
      </c>
      <c r="E144" s="26">
        <v>11999</v>
      </c>
      <c r="F144" s="26">
        <v>14645</v>
      </c>
      <c r="G144" s="27"/>
      <c r="H144" s="7"/>
      <c r="I144" s="28">
        <f t="shared" si="14"/>
        <v>2239</v>
      </c>
      <c r="J144" s="27">
        <f t="shared" si="14"/>
        <v>-3080</v>
      </c>
      <c r="K144" s="7"/>
      <c r="L144" s="124">
        <f t="shared" si="22"/>
        <v>-0.5842187349456277</v>
      </c>
      <c r="M144" s="27">
        <f t="shared" ca="1" si="15"/>
        <v>3.2990074380049325E-6</v>
      </c>
      <c r="N144" s="44"/>
      <c r="O144" s="44"/>
      <c r="P144" s="7"/>
      <c r="Q144" s="28">
        <f t="shared" ca="1" si="16"/>
        <v>2281.6127521769822</v>
      </c>
      <c r="R144" s="27">
        <f t="shared" ca="1" si="17"/>
        <v>-3116.8462267360128</v>
      </c>
      <c r="S144" s="7"/>
      <c r="T144" s="28">
        <f t="shared" ca="1" si="18"/>
        <v>-0.58840791640251044</v>
      </c>
      <c r="U144" s="27">
        <f t="shared" ca="1" si="19"/>
        <v>-0.81019743023146917</v>
      </c>
      <c r="V144" s="7"/>
      <c r="W144" s="28">
        <f t="shared" ca="1" si="20"/>
        <v>-0.58240241794741265</v>
      </c>
      <c r="X144" s="27">
        <f t="shared" ca="1" si="24"/>
        <v>28.151869410361996</v>
      </c>
      <c r="Y144" s="7"/>
      <c r="Z144" s="28">
        <f t="shared" si="23"/>
        <v>28.323000000000071</v>
      </c>
      <c r="AA144" s="27">
        <f t="shared" si="21"/>
        <v>0.49432960404235521</v>
      </c>
      <c r="AB144" s="7"/>
      <c r="AC144" s="28">
        <f t="shared" ca="1" si="13"/>
        <v>-0.17113058963807504</v>
      </c>
      <c r="AD144" s="27"/>
      <c r="AE144" s="7"/>
    </row>
    <row r="145" spans="1:31" s="26" customFormat="1" x14ac:dyDescent="0.25">
      <c r="A145" s="26">
        <v>60</v>
      </c>
      <c r="B145" s="26">
        <v>-631</v>
      </c>
      <c r="C145" s="26">
        <v>14068</v>
      </c>
      <c r="D145" s="26">
        <v>11462</v>
      </c>
      <c r="E145" s="26">
        <v>12151</v>
      </c>
      <c r="F145" s="26">
        <v>14746</v>
      </c>
      <c r="G145" s="27"/>
      <c r="H145" s="7"/>
      <c r="I145" s="28">
        <f t="shared" si="14"/>
        <v>1917</v>
      </c>
      <c r="J145" s="27">
        <f t="shared" si="14"/>
        <v>-3284</v>
      </c>
      <c r="K145" s="7"/>
      <c r="L145" s="124">
        <f t="shared" si="22"/>
        <v>-0.50124959104238398</v>
      </c>
      <c r="M145" s="27">
        <f t="shared" ca="1" si="15"/>
        <v>5.2192629480152415E-6</v>
      </c>
      <c r="N145" s="44"/>
      <c r="O145" s="44"/>
      <c r="P145" s="7"/>
      <c r="Q145" s="28">
        <f t="shared" ca="1" si="16"/>
        <v>1959.6127521769824</v>
      </c>
      <c r="R145" s="27">
        <f t="shared" ca="1" si="17"/>
        <v>-3320.8462267360128</v>
      </c>
      <c r="S145" s="7"/>
      <c r="T145" s="28">
        <f t="shared" ca="1" si="18"/>
        <v>-0.5053669407151028</v>
      </c>
      <c r="U145" s="27">
        <f t="shared" ca="1" si="19"/>
        <v>-0.86322547965830998</v>
      </c>
      <c r="V145" s="7"/>
      <c r="W145" s="28">
        <f t="shared" ca="1" si="20"/>
        <v>-0.4989650204157639</v>
      </c>
      <c r="X145" s="27">
        <f t="shared" ca="1" si="24"/>
        <v>22.470715304469991</v>
      </c>
      <c r="Y145" s="7"/>
      <c r="Z145" s="28">
        <f t="shared" si="23"/>
        <v>22.644000000000073</v>
      </c>
      <c r="AA145" s="27">
        <f t="shared" si="21"/>
        <v>0.39521235582159725</v>
      </c>
      <c r="AB145" s="7"/>
      <c r="AC145" s="28">
        <f t="shared" ca="1" si="13"/>
        <v>-0.17328469553008219</v>
      </c>
      <c r="AD145" s="27"/>
      <c r="AE145" s="7"/>
    </row>
    <row r="146" spans="1:31" s="26" customFormat="1" x14ac:dyDescent="0.25">
      <c r="A146" s="26">
        <v>61</v>
      </c>
      <c r="B146" s="26">
        <v>-632</v>
      </c>
      <c r="C146" s="26">
        <v>13900</v>
      </c>
      <c r="D146" s="26">
        <v>11367</v>
      </c>
      <c r="E146" s="26">
        <v>12321</v>
      </c>
      <c r="F146" s="26">
        <v>14830</v>
      </c>
      <c r="G146" s="27"/>
      <c r="H146" s="7"/>
      <c r="I146" s="28">
        <f t="shared" si="14"/>
        <v>1579</v>
      </c>
      <c r="J146" s="27">
        <f t="shared" si="14"/>
        <v>-3463</v>
      </c>
      <c r="K146" s="7"/>
      <c r="L146" s="124">
        <f t="shared" si="22"/>
        <v>-0.41321728037098726</v>
      </c>
      <c r="M146" s="27">
        <f t="shared" ca="1" si="15"/>
        <v>3.1248732010758315E-6</v>
      </c>
      <c r="N146" s="44"/>
      <c r="O146" s="44"/>
      <c r="P146" s="7"/>
      <c r="Q146" s="28">
        <f t="shared" ca="1" si="16"/>
        <v>1621.6127521769824</v>
      </c>
      <c r="R146" s="27">
        <f t="shared" ca="1" si="17"/>
        <v>-3499.8462267360128</v>
      </c>
      <c r="S146" s="7"/>
      <c r="T146" s="28">
        <f t="shared" ca="1" si="18"/>
        <v>-0.41819970536620882</v>
      </c>
      <c r="U146" s="27">
        <f t="shared" ca="1" si="19"/>
        <v>-0.90975499361617529</v>
      </c>
      <c r="V146" s="7"/>
      <c r="W146" s="28">
        <f t="shared" ca="1" si="20"/>
        <v>-0.41144954928253635</v>
      </c>
      <c r="X146" s="27">
        <f t="shared" ca="1" si="24"/>
        <v>16.777306792438026</v>
      </c>
      <c r="Y146" s="7"/>
      <c r="Z146" s="28">
        <f t="shared" si="23"/>
        <v>16.956000000000074</v>
      </c>
      <c r="AA146" s="27">
        <f t="shared" si="21"/>
        <v>0.29593802796815982</v>
      </c>
      <c r="AB146" s="7"/>
      <c r="AC146" s="28">
        <f t="shared" ca="1" si="13"/>
        <v>-0.17869320756204843</v>
      </c>
      <c r="AD146" s="27"/>
      <c r="AE146" s="7"/>
    </row>
    <row r="147" spans="1:31" s="26" customFormat="1" x14ac:dyDescent="0.25">
      <c r="A147" s="26">
        <v>62</v>
      </c>
      <c r="B147" s="26">
        <v>-628</v>
      </c>
      <c r="C147" s="26">
        <v>13727</v>
      </c>
      <c r="D147" s="26">
        <v>11304</v>
      </c>
      <c r="E147" s="26">
        <v>12504</v>
      </c>
      <c r="F147" s="26">
        <v>14908</v>
      </c>
      <c r="G147" s="27"/>
      <c r="H147" s="7"/>
      <c r="I147" s="28">
        <f t="shared" si="14"/>
        <v>1223</v>
      </c>
      <c r="J147" s="27">
        <f t="shared" si="14"/>
        <v>-3604</v>
      </c>
      <c r="K147" s="7"/>
      <c r="L147" s="124">
        <f t="shared" si="22"/>
        <v>-0.32170971812764476</v>
      </c>
      <c r="M147" s="27">
        <f t="shared" ca="1" si="15"/>
        <v>5.4961844882447447E-6</v>
      </c>
      <c r="N147" s="44"/>
      <c r="O147" s="44"/>
      <c r="P147" s="7"/>
      <c r="Q147" s="28">
        <f t="shared" ca="1" si="16"/>
        <v>1265.6127521769824</v>
      </c>
      <c r="R147" s="27">
        <f t="shared" ca="1" si="17"/>
        <v>-3640.8462267360128</v>
      </c>
      <c r="S147" s="7"/>
      <c r="T147" s="28">
        <f t="shared" ca="1" si="18"/>
        <v>-0.3263904278981431</v>
      </c>
      <c r="U147" s="27">
        <f t="shared" ca="1" si="19"/>
        <v>-0.94640673366119765</v>
      </c>
      <c r="V147" s="7"/>
      <c r="W147" s="28">
        <f t="shared" ca="1" si="20"/>
        <v>-0.31936532385870348</v>
      </c>
      <c r="X147" s="27">
        <f t="shared" ca="1" si="24"/>
        <v>11.088760578389042</v>
      </c>
      <c r="Y147" s="7"/>
      <c r="Z147" s="28">
        <f t="shared" si="23"/>
        <v>11.304000000000075</v>
      </c>
      <c r="AA147" s="27">
        <f t="shared" si="21"/>
        <v>0.19729201864544033</v>
      </c>
      <c r="AB147" s="7"/>
      <c r="AC147" s="28">
        <f t="shared" ca="1" si="13"/>
        <v>-0.21523942161103271</v>
      </c>
      <c r="AD147" s="27"/>
      <c r="AE147" s="7"/>
    </row>
    <row r="148" spans="1:31" s="26" customFormat="1" x14ac:dyDescent="0.25">
      <c r="A148" s="26">
        <v>63</v>
      </c>
      <c r="B148" s="26">
        <v>-637</v>
      </c>
      <c r="C148" s="26">
        <v>13540</v>
      </c>
      <c r="D148" s="26">
        <v>11251</v>
      </c>
      <c r="E148" s="26">
        <v>12688</v>
      </c>
      <c r="F148" s="26">
        <v>14962</v>
      </c>
      <c r="G148" s="27"/>
      <c r="H148" s="7"/>
      <c r="I148" s="28">
        <f t="shared" si="14"/>
        <v>852</v>
      </c>
      <c r="J148" s="27">
        <f t="shared" si="14"/>
        <v>-3711</v>
      </c>
      <c r="K148" s="7"/>
      <c r="L148" s="124">
        <f t="shared" si="22"/>
        <v>-0.22569964596335401</v>
      </c>
      <c r="M148" s="27">
        <f t="shared" ca="1" si="15"/>
        <v>4.9343281515942458E-6</v>
      </c>
      <c r="N148" s="44"/>
      <c r="O148" s="44"/>
      <c r="P148" s="7"/>
      <c r="Q148" s="28">
        <f t="shared" ca="1" si="16"/>
        <v>894.61275217698244</v>
      </c>
      <c r="R148" s="27">
        <f t="shared" ca="1" si="17"/>
        <v>-3747.8462267360128</v>
      </c>
      <c r="S148" s="7"/>
      <c r="T148" s="28">
        <f t="shared" ca="1" si="18"/>
        <v>-0.23071278199743409</v>
      </c>
      <c r="U148" s="27">
        <f t="shared" ca="1" si="19"/>
        <v>-0.97422046546841323</v>
      </c>
      <c r="V148" s="7"/>
      <c r="W148" s="28">
        <f t="shared" ca="1" si="20"/>
        <v>-0.22347831119533856</v>
      </c>
      <c r="X148" s="27">
        <f t="shared" ca="1" si="24"/>
        <v>5.3614441233830235</v>
      </c>
      <c r="Y148" s="7"/>
      <c r="Z148" s="28">
        <f t="shared" si="23"/>
        <v>5.5710000000000752</v>
      </c>
      <c r="AA148" s="27">
        <f t="shared" si="21"/>
        <v>9.7232292628605402E-2</v>
      </c>
      <c r="AB148" s="7"/>
      <c r="AC148" s="28">
        <f t="shared" ref="AC148:AC149" ca="1" si="25">X148-Z148</f>
        <v>-0.20955587661705177</v>
      </c>
      <c r="AD148" s="27"/>
      <c r="AE148" s="7"/>
    </row>
    <row r="149" spans="1:31" s="26" customFormat="1" x14ac:dyDescent="0.25">
      <c r="A149" s="26">
        <v>64</v>
      </c>
      <c r="B149" s="26">
        <v>-633</v>
      </c>
      <c r="C149" s="26">
        <v>13361</v>
      </c>
      <c r="D149" s="26">
        <v>11222</v>
      </c>
      <c r="E149" s="26">
        <v>12886</v>
      </c>
      <c r="F149" s="26">
        <v>15001</v>
      </c>
      <c r="G149" s="27"/>
      <c r="H149" s="7"/>
      <c r="I149" s="28">
        <f t="shared" ref="I149:J149" si="26">C149-E149</f>
        <v>475</v>
      </c>
      <c r="J149" s="27">
        <f t="shared" si="26"/>
        <v>-3779</v>
      </c>
      <c r="K149" s="7"/>
      <c r="L149" s="124">
        <f t="shared" si="22"/>
        <v>-0.128053940794912</v>
      </c>
      <c r="M149" s="27">
        <f t="shared" ref="M149" ca="1" si="27">(W149-L149)^2</f>
        <v>3.7430034568218348E-6</v>
      </c>
      <c r="N149" s="44"/>
      <c r="O149" s="44"/>
      <c r="P149" s="7"/>
      <c r="Q149" s="28">
        <f t="shared" ref="Q149" ca="1" si="28">I149-$J$4</f>
        <v>517.61275217698244</v>
      </c>
      <c r="R149" s="27">
        <f t="shared" ref="R149" ca="1" si="29">J149-$J$3</f>
        <v>-3815.8462267360128</v>
      </c>
      <c r="S149" s="7"/>
      <c r="T149" s="28">
        <f t="shared" ref="T149" ca="1" si="30">Q149/$J$7</f>
        <v>-0.13348778872366782</v>
      </c>
      <c r="U149" s="27">
        <f t="shared" ref="U149" ca="1" si="31">R149/$J$6</f>
        <v>-0.9918964819440268</v>
      </c>
      <c r="V149" s="7"/>
      <c r="W149" s="28">
        <f t="shared" ref="W149" ca="1" si="32">(T149-U149*SIN(-$J$11*PI()/180))/(COS(-$J$11*PI()/180))</f>
        <v>-0.1261192564648928</v>
      </c>
      <c r="X149" s="27">
        <f ca="1">IF(MOD(ATAN2(U149,W149)*180/PI()-$J$9+360,360)&gt;5,MOD(ATAN2(U149,W149)*180/PI()-$J$9+360,360)-360,MOD(ATAN2(U149,W149)*180/PI()-$J$9+360,360))</f>
        <v>-0.31197332374790676</v>
      </c>
      <c r="Y149" s="7"/>
      <c r="Z149" s="28">
        <f t="shared" si="23"/>
        <v>-0.12599999999992395</v>
      </c>
      <c r="AA149" s="27">
        <f t="shared" ref="AA149" si="33">Z149*PI()/180</f>
        <v>-2.1991148575115282E-3</v>
      </c>
      <c r="AB149" s="7"/>
      <c r="AC149" s="28">
        <f t="shared" ca="1" si="25"/>
        <v>-0.18597332374798281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39955</v>
      </c>
    </row>
    <row r="155" spans="1:31" x14ac:dyDescent="0.25">
      <c r="A155" t="s">
        <v>177</v>
      </c>
      <c r="B155">
        <v>39955</v>
      </c>
    </row>
    <row r="156" spans="1:31" x14ac:dyDescent="0.25">
      <c r="A156" s="31" t="s">
        <v>188</v>
      </c>
      <c r="B156" s="31">
        <v>-39969</v>
      </c>
    </row>
    <row r="157" spans="1:31" x14ac:dyDescent="0.25">
      <c r="A157" t="s">
        <v>183</v>
      </c>
      <c r="B157">
        <v>-39969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9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36.84622673601266</v>
      </c>
      <c r="L3" s="102" t="s">
        <v>1</v>
      </c>
      <c r="M3" s="103">
        <v>0.99950287006789618</v>
      </c>
      <c r="N3" s="104" t="s">
        <v>18</v>
      </c>
      <c r="O3" s="102">
        <v>0.996764046415342</v>
      </c>
      <c r="Q3" s="101" t="s">
        <v>194</v>
      </c>
      <c r="R3" s="101">
        <f ca="1">MAX(AC21:AC149)</f>
        <v>7.5989582519525811E-2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-42.612752176982418</v>
      </c>
      <c r="L4" s="104" t="s">
        <v>5</v>
      </c>
      <c r="M4" s="106">
        <v>360.03206928028533</v>
      </c>
      <c r="N4" s="104" t="s">
        <v>21</v>
      </c>
      <c r="O4" s="104">
        <v>359.95961145861321</v>
      </c>
      <c r="Q4" s="105" t="s">
        <v>195</v>
      </c>
      <c r="R4" s="105">
        <f ca="1">MIN(AC21:AC149)</f>
        <v>-0.28673341172435585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-172.55051602387317</v>
      </c>
      <c r="N5" s="107" t="s">
        <v>24</v>
      </c>
      <c r="O5" s="107">
        <v>-172.53990946437136</v>
      </c>
      <c r="Q5" s="8"/>
      <c r="R5" s="8"/>
      <c r="T5" s="45" t="s">
        <v>55</v>
      </c>
      <c r="U5" s="47">
        <v>5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3847.0206278555415</v>
      </c>
      <c r="L6" s="107" t="s">
        <v>12</v>
      </c>
      <c r="M6" s="108">
        <v>-2.8513143921817289E-4</v>
      </c>
      <c r="N6" s="107" t="s">
        <v>26</v>
      </c>
      <c r="O6" s="107">
        <v>-1.2815905483661499E-4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-3877.6037653038748</v>
      </c>
      <c r="L7" s="109" t="s">
        <v>15</v>
      </c>
      <c r="M7" s="110">
        <f ca="1">SUM(M20:M84)</f>
        <v>1.32019986008345E-4</v>
      </c>
      <c r="N7" s="109" t="s">
        <v>15</v>
      </c>
      <c r="O7" s="89">
        <f ca="1">SUM(M85:M149)</f>
        <v>9.5236373874316754E-5</v>
      </c>
      <c r="Q7" s="101" t="s">
        <v>194</v>
      </c>
      <c r="R7" s="101">
        <f ca="1">MAX(AD21:AD83)</f>
        <v>0.13324138045832257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-0.11881484842070478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-172.44177350750809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-172.01593343513363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-0.42584007237445576</v>
      </c>
      <c r="L11" s="113" t="s">
        <v>208</v>
      </c>
      <c r="M11" s="114">
        <f>(M6+O6)/2</f>
        <v>-2.0664524702739394E-4</v>
      </c>
      <c r="N11" s="115"/>
      <c r="O11" s="115"/>
      <c r="Q11" s="101" t="s">
        <v>194</v>
      </c>
      <c r="R11" s="101">
        <f ca="1">MAX(W20:W149)</f>
        <v>0.99637824715589884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0.99813345824161903</v>
      </c>
      <c r="N12" s="118"/>
      <c r="O12" s="118"/>
      <c r="Q12" s="105" t="s">
        <v>195</v>
      </c>
      <c r="R12" s="105">
        <f ca="1">MIN(W20:W149)</f>
        <v>-0.99955882677559471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-172.54521274412227</v>
      </c>
      <c r="N13" s="121"/>
      <c r="O13" s="121"/>
    </row>
    <row r="14" spans="1:24" x14ac:dyDescent="0.25">
      <c r="I14" s="9" t="s">
        <v>148</v>
      </c>
      <c r="L14" s="9"/>
      <c r="M14" s="9"/>
      <c r="N14" s="9"/>
      <c r="O14" s="9"/>
    </row>
    <row r="15" spans="1:24" x14ac:dyDescent="0.25">
      <c r="I15" s="9" t="s">
        <v>149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150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13419</v>
      </c>
      <c r="D20" s="26">
        <v>11264</v>
      </c>
      <c r="E20" s="26">
        <v>12914</v>
      </c>
      <c r="F20" s="26">
        <v>15049</v>
      </c>
      <c r="G20" s="27"/>
      <c r="H20" s="7"/>
      <c r="I20" s="28">
        <f>C20-E20</f>
        <v>505</v>
      </c>
      <c r="J20" s="27">
        <f>D20-F20</f>
        <v>-3785</v>
      </c>
      <c r="K20" s="7"/>
      <c r="L20" s="124">
        <f>$M$3*SIN(2*PI()/$M$4*($Z20+$M$5))+$M$6</f>
        <v>-0.13013854115466844</v>
      </c>
      <c r="M20" s="27">
        <f ca="1">(W20-L20)^2</f>
        <v>1.3734983451482511E-5</v>
      </c>
      <c r="N20" s="44"/>
      <c r="O20" s="44"/>
      <c r="P20" s="7"/>
      <c r="Q20" s="28">
        <f ca="1">I20-$J$4</f>
        <v>547.61275217698244</v>
      </c>
      <c r="R20" s="27">
        <f ca="1">J20-$J$3</f>
        <v>-3821.8462267360128</v>
      </c>
      <c r="S20" s="7"/>
      <c r="T20" s="28">
        <f ca="1">Q20/$J$7</f>
        <v>-0.14122452558895426</v>
      </c>
      <c r="U20" s="27">
        <f ca="1">R20/$J$6</f>
        <v>-0.99345613045658099</v>
      </c>
      <c r="V20" s="7"/>
      <c r="W20" s="28">
        <f ca="1">(T20-U20*SIN(-$J$11*PI()/180))/(COS(-$J$11*PI()/180))</f>
        <v>-0.13384461501408929</v>
      </c>
      <c r="X20" s="27">
        <f ca="1">IF(MOD(ATAN2(U20,W20)*180/PI()-$J$9+360,360)&gt;5,MOD(ATAN2(U20,W20)*180/PI()-$J$9+360,360)-360,MOD(ATAN2(U20,W20)*180/PI()-$J$9+360,360))</f>
        <v>0.11481651105805213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0.11481651105805213</v>
      </c>
      <c r="AD20" s="27">
        <f ca="1">INDIRECT("AC"&amp;AE20)-AC20</f>
        <v>-0.24489131800285424</v>
      </c>
      <c r="AE20" s="7">
        <v>149</v>
      </c>
    </row>
    <row r="21" spans="1:31" s="26" customFormat="1" x14ac:dyDescent="0.25">
      <c r="A21" s="26">
        <v>1</v>
      </c>
      <c r="B21" s="26">
        <v>653</v>
      </c>
      <c r="C21" s="26">
        <v>13604</v>
      </c>
      <c r="D21" s="26">
        <v>11306</v>
      </c>
      <c r="E21" s="26">
        <v>12727</v>
      </c>
      <c r="F21" s="26">
        <v>15019</v>
      </c>
      <c r="G21" s="27"/>
      <c r="H21" s="7"/>
      <c r="I21" s="28">
        <f t="shared" ref="I21:J84" si="1">C21-E21</f>
        <v>877</v>
      </c>
      <c r="J21" s="27">
        <f t="shared" si="1"/>
        <v>-3713</v>
      </c>
      <c r="K21" s="7"/>
      <c r="L21" s="124">
        <f t="shared" ref="L21:L84" si="2">$M$3*SIN(2*PI()/$M$4*($Z21+$M$5))+$M$6</f>
        <v>-0.23092209504869055</v>
      </c>
      <c r="M21" s="27">
        <f t="shared" ref="M21:M84" ca="1" si="3">(W21-L21)^2</f>
        <v>1.0003781536660428E-6</v>
      </c>
      <c r="N21" s="44"/>
      <c r="O21" s="44"/>
      <c r="P21" s="7"/>
      <c r="Q21" s="28">
        <f t="shared" ref="Q21:Q84" ca="1" si="4">I21-$J$4</f>
        <v>919.61275217698244</v>
      </c>
      <c r="R21" s="27">
        <f t="shared" ref="R21:R84" ca="1" si="5">J21-$J$3</f>
        <v>-3749.8462267360128</v>
      </c>
      <c r="S21" s="7"/>
      <c r="T21" s="28">
        <f t="shared" ref="T21:T84" ca="1" si="6">Q21/$J$7</f>
        <v>-0.23716006271850612</v>
      </c>
      <c r="U21" s="27">
        <f t="shared" ref="U21:U84" ca="1" si="7">R21/$J$6</f>
        <v>-0.97474034830593126</v>
      </c>
      <c r="V21" s="7"/>
      <c r="W21" s="28">
        <f t="shared" ref="W21:W84" ca="1" si="8">(T21-U21*SIN(-$J$11*PI()/180))/(COS(-$J$11*PI()/180))</f>
        <v>-0.22992190598972917</v>
      </c>
      <c r="X21" s="27">
        <f ca="1">MOD(ATAN2(U21,W21)*180/PI()-$J$9+360,360)</f>
        <v>5.7141053751544746</v>
      </c>
      <c r="Y21" s="7"/>
      <c r="Z21" s="28">
        <f>360/40000*B21+Z20</f>
        <v>5.8769999999999998</v>
      </c>
      <c r="AA21" s="27">
        <f t="shared" ref="AA21:AA84" si="9">Z21*PI()/180</f>
        <v>0.10257300013970674</v>
      </c>
      <c r="AB21" s="7"/>
      <c r="AC21" s="28">
        <f t="shared" ca="1" si="0"/>
        <v>-0.16289462484552519</v>
      </c>
      <c r="AD21" s="27">
        <f t="shared" ref="AD21:AD83" ca="1" si="10">INDIRECT("AC"&amp;AE21)-AC21</f>
        <v>-4.5960803706012854E-2</v>
      </c>
      <c r="AE21" s="7">
        <v>148</v>
      </c>
    </row>
    <row r="22" spans="1:31" s="26" customFormat="1" x14ac:dyDescent="0.25">
      <c r="A22" s="26">
        <v>2</v>
      </c>
      <c r="B22" s="26">
        <v>644</v>
      </c>
      <c r="C22" s="26">
        <v>13797</v>
      </c>
      <c r="D22" s="26">
        <v>11359</v>
      </c>
      <c r="E22" s="26">
        <v>12547</v>
      </c>
      <c r="F22" s="26">
        <v>14962</v>
      </c>
      <c r="G22" s="27"/>
      <c r="H22" s="7"/>
      <c r="I22" s="28">
        <f t="shared" si="1"/>
        <v>1250</v>
      </c>
      <c r="J22" s="27">
        <f t="shared" si="1"/>
        <v>-3603</v>
      </c>
      <c r="K22" s="7"/>
      <c r="L22" s="124">
        <f t="shared" si="2"/>
        <v>-0.32794714307992451</v>
      </c>
      <c r="M22" s="27">
        <f t="shared" ca="1" si="3"/>
        <v>2.6134981171556189E-6</v>
      </c>
      <c r="N22" s="44"/>
      <c r="O22" s="44"/>
      <c r="P22" s="7"/>
      <c r="Q22" s="28">
        <f t="shared" ca="1" si="4"/>
        <v>1292.6127521769824</v>
      </c>
      <c r="R22" s="27">
        <f t="shared" ca="1" si="5"/>
        <v>-3639.8462267360128</v>
      </c>
      <c r="S22" s="7"/>
      <c r="T22" s="28">
        <f t="shared" ca="1" si="6"/>
        <v>-0.33335349107690088</v>
      </c>
      <c r="U22" s="27">
        <f t="shared" ca="1" si="7"/>
        <v>-0.94614679224243858</v>
      </c>
      <c r="V22" s="7"/>
      <c r="W22" s="28">
        <f t="shared" ca="1" si="8"/>
        <v>-0.32633051136021973</v>
      </c>
      <c r="X22" s="27">
        <f t="shared" ref="X22:X83" ca="1" si="11">MOD(ATAN2(U22,W22)*180/PI()-$J$9+360,360)</f>
        <v>11.471330153108966</v>
      </c>
      <c r="Y22" s="7"/>
      <c r="Z22" s="28">
        <f t="shared" ref="Z22:Z85" si="12">360/40000*B22+Z21</f>
        <v>11.672999999999998</v>
      </c>
      <c r="AA22" s="27">
        <f t="shared" si="9"/>
        <v>0.20373228358529805</v>
      </c>
      <c r="AB22" s="7"/>
      <c r="AC22" s="28">
        <f t="shared" ca="1" si="0"/>
        <v>-0.20166984689103273</v>
      </c>
      <c r="AD22" s="27">
        <f t="shared" ca="1" si="10"/>
        <v>-1.1471005040597504E-2</v>
      </c>
      <c r="AE22" s="7">
        <v>147</v>
      </c>
    </row>
    <row r="23" spans="1:31" s="26" customFormat="1" x14ac:dyDescent="0.25">
      <c r="A23" s="26">
        <v>3</v>
      </c>
      <c r="B23" s="26">
        <v>627</v>
      </c>
      <c r="C23" s="26">
        <v>13960</v>
      </c>
      <c r="D23" s="26">
        <v>11422</v>
      </c>
      <c r="E23" s="26">
        <v>12361</v>
      </c>
      <c r="F23" s="26">
        <v>14885</v>
      </c>
      <c r="G23" s="27"/>
      <c r="H23" s="7"/>
      <c r="I23" s="28">
        <f t="shared" si="1"/>
        <v>1599</v>
      </c>
      <c r="J23" s="27">
        <f t="shared" si="1"/>
        <v>-3463</v>
      </c>
      <c r="K23" s="7"/>
      <c r="L23" s="124">
        <f t="shared" si="2"/>
        <v>-0.41920104073442582</v>
      </c>
      <c r="M23" s="27">
        <f t="shared" ca="1" si="3"/>
        <v>6.726368888955705E-6</v>
      </c>
      <c r="N23" s="44"/>
      <c r="O23" s="44"/>
      <c r="P23" s="7"/>
      <c r="Q23" s="28">
        <f t="shared" ca="1" si="4"/>
        <v>1641.6127521769824</v>
      </c>
      <c r="R23" s="27">
        <f t="shared" ca="1" si="5"/>
        <v>-3499.8462267360128</v>
      </c>
      <c r="S23" s="7"/>
      <c r="T23" s="28">
        <f t="shared" ca="1" si="6"/>
        <v>-0.42335752994306647</v>
      </c>
      <c r="U23" s="27">
        <f t="shared" ca="1" si="7"/>
        <v>-0.90975499361617529</v>
      </c>
      <c r="V23" s="7"/>
      <c r="W23" s="28">
        <f t="shared" ca="1" si="8"/>
        <v>-0.41660751631985871</v>
      </c>
      <c r="X23" s="27">
        <f t="shared" ca="1" si="11"/>
        <v>17.046415519322522</v>
      </c>
      <c r="Y23" s="7"/>
      <c r="Z23" s="28">
        <f t="shared" si="12"/>
        <v>17.315999999999999</v>
      </c>
      <c r="AA23" s="27">
        <f t="shared" si="9"/>
        <v>0.30222121327533807</v>
      </c>
      <c r="AB23" s="7"/>
      <c r="AC23" s="28">
        <f t="shared" ca="1" si="0"/>
        <v>-0.26958448067747653</v>
      </c>
      <c r="AD23" s="27">
        <f t="shared" ca="1" si="10"/>
        <v>0.11149874194220999</v>
      </c>
      <c r="AE23" s="7">
        <v>146</v>
      </c>
    </row>
    <row r="24" spans="1:31" s="26" customFormat="1" x14ac:dyDescent="0.25">
      <c r="A24" s="26">
        <v>4</v>
      </c>
      <c r="B24" s="26">
        <v>610</v>
      </c>
      <c r="C24" s="26">
        <v>14137</v>
      </c>
      <c r="D24" s="26">
        <v>11510</v>
      </c>
      <c r="E24" s="26">
        <v>12199</v>
      </c>
      <c r="F24" s="26">
        <v>14802</v>
      </c>
      <c r="G24" s="27"/>
      <c r="H24" s="7"/>
      <c r="I24" s="28">
        <f t="shared" si="1"/>
        <v>1938</v>
      </c>
      <c r="J24" s="27">
        <f t="shared" si="1"/>
        <v>-3292</v>
      </c>
      <c r="K24" s="7"/>
      <c r="L24" s="124">
        <f t="shared" si="2"/>
        <v>-0.50409227760342279</v>
      </c>
      <c r="M24" s="27">
        <f t="shared" ca="1" si="3"/>
        <v>7.4612120256647706E-8</v>
      </c>
      <c r="N24" s="44"/>
      <c r="O24" s="44"/>
      <c r="P24" s="7"/>
      <c r="Q24" s="28">
        <f t="shared" ca="1" si="4"/>
        <v>1980.6127521769824</v>
      </c>
      <c r="R24" s="27">
        <f t="shared" ca="1" si="5"/>
        <v>-3328.8462267360128</v>
      </c>
      <c r="S24" s="7"/>
      <c r="T24" s="28">
        <f t="shared" ca="1" si="6"/>
        <v>-0.51078265652080324</v>
      </c>
      <c r="U24" s="27">
        <f t="shared" ca="1" si="7"/>
        <v>-0.8653050110083822</v>
      </c>
      <c r="V24" s="7"/>
      <c r="W24" s="28">
        <f t="shared" ca="1" si="8"/>
        <v>-0.50436542979590282</v>
      </c>
      <c r="X24" s="27">
        <f t="shared" ca="1" si="11"/>
        <v>22.678651517407388</v>
      </c>
      <c r="Y24" s="7"/>
      <c r="Z24" s="28">
        <f t="shared" si="12"/>
        <v>22.805999999999997</v>
      </c>
      <c r="AA24" s="27">
        <f t="shared" si="9"/>
        <v>0.39803978920982674</v>
      </c>
      <c r="AB24" s="7"/>
      <c r="AC24" s="28">
        <f t="shared" ca="1" si="0"/>
        <v>-0.127348482592609</v>
      </c>
      <c r="AD24" s="27">
        <f t="shared" ca="1" si="10"/>
        <v>-0.11881484842070478</v>
      </c>
      <c r="AE24" s="7">
        <v>145</v>
      </c>
    </row>
    <row r="25" spans="1:31" s="26" customFormat="1" x14ac:dyDescent="0.25">
      <c r="A25" s="26">
        <v>5</v>
      </c>
      <c r="B25" s="26">
        <v>614</v>
      </c>
      <c r="C25" s="26">
        <v>14295</v>
      </c>
      <c r="D25" s="26">
        <v>11612</v>
      </c>
      <c r="E25" s="26">
        <v>12039</v>
      </c>
      <c r="F25" s="26">
        <v>14700</v>
      </c>
      <c r="G25" s="27"/>
      <c r="H25" s="7"/>
      <c r="I25" s="28">
        <f t="shared" si="1"/>
        <v>2256</v>
      </c>
      <c r="J25" s="27">
        <f t="shared" si="1"/>
        <v>-3088</v>
      </c>
      <c r="K25" s="7"/>
      <c r="L25" s="124">
        <f t="shared" si="2"/>
        <v>-0.58487178061915268</v>
      </c>
      <c r="M25" s="27">
        <f t="shared" ca="1" si="3"/>
        <v>3.60792284243116E-6</v>
      </c>
      <c r="N25" s="44"/>
      <c r="O25" s="44"/>
      <c r="P25" s="7"/>
      <c r="Q25" s="28">
        <f t="shared" ca="1" si="4"/>
        <v>2298.6127521769822</v>
      </c>
      <c r="R25" s="27">
        <f t="shared" ca="1" si="5"/>
        <v>-3124.8462267360128</v>
      </c>
      <c r="S25" s="7"/>
      <c r="T25" s="28">
        <f t="shared" ca="1" si="6"/>
        <v>-0.59279206729283951</v>
      </c>
      <c r="U25" s="27">
        <f t="shared" ca="1" si="7"/>
        <v>-0.81227696158154139</v>
      </c>
      <c r="V25" s="7"/>
      <c r="W25" s="28">
        <f t="shared" ca="1" si="8"/>
        <v>-0.58677123392008723</v>
      </c>
      <c r="X25" s="27">
        <f t="shared" ca="1" si="11"/>
        <v>28.285302334230778</v>
      </c>
      <c r="Y25" s="7"/>
      <c r="Z25" s="28">
        <f t="shared" si="12"/>
        <v>28.331999999999997</v>
      </c>
      <c r="AA25" s="27">
        <f t="shared" si="9"/>
        <v>0.49448668367503334</v>
      </c>
      <c r="AB25" s="7"/>
      <c r="AC25" s="28">
        <f t="shared" ca="1" si="0"/>
        <v>-4.6697665769219299E-2</v>
      </c>
      <c r="AD25" s="27">
        <f t="shared" ca="1" si="10"/>
        <v>-5.746738415721353E-2</v>
      </c>
      <c r="AE25" s="7">
        <v>144</v>
      </c>
    </row>
    <row r="26" spans="1:31" s="26" customFormat="1" x14ac:dyDescent="0.25">
      <c r="A26" s="26">
        <v>6</v>
      </c>
      <c r="B26" s="26">
        <v>629</v>
      </c>
      <c r="C26" s="26">
        <v>14438</v>
      </c>
      <c r="D26" s="26">
        <v>11739</v>
      </c>
      <c r="E26" s="26">
        <v>11901</v>
      </c>
      <c r="F26" s="26">
        <v>14581</v>
      </c>
      <c r="G26" s="27"/>
      <c r="H26" s="7"/>
      <c r="I26" s="28">
        <f t="shared" si="1"/>
        <v>2537</v>
      </c>
      <c r="J26" s="27">
        <f t="shared" si="1"/>
        <v>-2842</v>
      </c>
      <c r="K26" s="7"/>
      <c r="L26" s="124">
        <f t="shared" si="2"/>
        <v>-0.66198535316114115</v>
      </c>
      <c r="M26" s="27">
        <f t="shared" ca="1" si="3"/>
        <v>5.1502221493613417E-6</v>
      </c>
      <c r="N26" s="44"/>
      <c r="O26" s="44"/>
      <c r="P26" s="7"/>
      <c r="Q26" s="28">
        <f t="shared" ca="1" si="4"/>
        <v>2579.6127521769822</v>
      </c>
      <c r="R26" s="27">
        <f t="shared" ca="1" si="5"/>
        <v>-2878.8462267360128</v>
      </c>
      <c r="S26" s="7"/>
      <c r="T26" s="28">
        <f t="shared" ca="1" si="6"/>
        <v>-0.66525950259768918</v>
      </c>
      <c r="U26" s="27">
        <f t="shared" ca="1" si="7"/>
        <v>-0.74833137256682147</v>
      </c>
      <c r="V26" s="7"/>
      <c r="W26" s="28">
        <f t="shared" ca="1" si="8"/>
        <v>-0.65971594307273462</v>
      </c>
      <c r="X26" s="27">
        <f t="shared" ca="1" si="11"/>
        <v>33.840614269211414</v>
      </c>
      <c r="Y26" s="7"/>
      <c r="Z26" s="28">
        <f t="shared" si="12"/>
        <v>33.992999999999995</v>
      </c>
      <c r="AA26" s="27">
        <f t="shared" si="9"/>
        <v>0.59328977263043237</v>
      </c>
      <c r="AB26" s="7"/>
      <c r="AC26" s="28">
        <f t="shared" ca="1" si="0"/>
        <v>-0.15238573078858053</v>
      </c>
      <c r="AD26" s="27">
        <f t="shared" ca="1" si="10"/>
        <v>-3.9625417470368518E-2</v>
      </c>
      <c r="AE26" s="7">
        <v>143</v>
      </c>
    </row>
    <row r="27" spans="1:31" s="26" customFormat="1" x14ac:dyDescent="0.25">
      <c r="A27" s="26">
        <v>7</v>
      </c>
      <c r="B27" s="26">
        <v>624</v>
      </c>
      <c r="C27" s="26">
        <v>14576</v>
      </c>
      <c r="D27" s="26">
        <v>11868</v>
      </c>
      <c r="E27" s="26">
        <v>11772</v>
      </c>
      <c r="F27" s="26">
        <v>14449</v>
      </c>
      <c r="G27" s="27"/>
      <c r="H27" s="7"/>
      <c r="I27" s="28">
        <f t="shared" si="1"/>
        <v>2804</v>
      </c>
      <c r="J27" s="27">
        <f t="shared" si="1"/>
        <v>-2581</v>
      </c>
      <c r="K27" s="7"/>
      <c r="L27" s="124">
        <f t="shared" si="2"/>
        <v>-0.73211138124490127</v>
      </c>
      <c r="M27" s="27">
        <f t="shared" ca="1" si="3"/>
        <v>9.1950005377286743E-6</v>
      </c>
      <c r="N27" s="44"/>
      <c r="O27" s="44"/>
      <c r="P27" s="7"/>
      <c r="Q27" s="28">
        <f t="shared" ca="1" si="4"/>
        <v>2846.6127521769822</v>
      </c>
      <c r="R27" s="27">
        <f t="shared" ca="1" si="5"/>
        <v>-2617.8462267360128</v>
      </c>
      <c r="S27" s="7"/>
      <c r="T27" s="28">
        <f t="shared" ca="1" si="6"/>
        <v>-0.73411646069873848</v>
      </c>
      <c r="U27" s="27">
        <f t="shared" ca="1" si="7"/>
        <v>-0.6804866622707163</v>
      </c>
      <c r="V27" s="7"/>
      <c r="W27" s="28">
        <f t="shared" ca="1" si="8"/>
        <v>-0.72907905531622397</v>
      </c>
      <c r="X27" s="27">
        <f t="shared" ca="1" si="11"/>
        <v>39.416166677249294</v>
      </c>
      <c r="Y27" s="7"/>
      <c r="Z27" s="28">
        <f t="shared" si="12"/>
        <v>39.608999999999995</v>
      </c>
      <c r="AA27" s="27">
        <f t="shared" si="9"/>
        <v>0.69130746342243388</v>
      </c>
      <c r="AB27" s="7"/>
      <c r="AC27" s="28">
        <f t="shared" ca="1" si="0"/>
        <v>-0.19283332275070109</v>
      </c>
      <c r="AD27" s="27">
        <f t="shared" ca="1" si="10"/>
        <v>0.13324138045832257</v>
      </c>
      <c r="AE27" s="7">
        <v>142</v>
      </c>
    </row>
    <row r="28" spans="1:31" s="26" customFormat="1" x14ac:dyDescent="0.25">
      <c r="A28" s="26">
        <v>8</v>
      </c>
      <c r="B28" s="26">
        <v>623</v>
      </c>
      <c r="C28" s="26">
        <v>14697</v>
      </c>
      <c r="D28" s="26">
        <v>12011</v>
      </c>
      <c r="E28" s="26">
        <v>11634</v>
      </c>
      <c r="F28" s="26">
        <v>14303</v>
      </c>
      <c r="G28" s="27"/>
      <c r="H28" s="7"/>
      <c r="I28" s="28">
        <f t="shared" si="1"/>
        <v>3063</v>
      </c>
      <c r="J28" s="27">
        <f t="shared" si="1"/>
        <v>-2292</v>
      </c>
      <c r="K28" s="7"/>
      <c r="L28" s="124">
        <f t="shared" si="2"/>
        <v>-0.79511811678941502</v>
      </c>
      <c r="M28" s="27">
        <f t="shared" ca="1" si="3"/>
        <v>1.7291197675215181E-6</v>
      </c>
      <c r="N28" s="44"/>
      <c r="O28" s="44"/>
      <c r="P28" s="7"/>
      <c r="Q28" s="28">
        <f t="shared" ca="1" si="4"/>
        <v>3105.6127521769822</v>
      </c>
      <c r="R28" s="27">
        <f t="shared" ca="1" si="5"/>
        <v>-2328.8462267360128</v>
      </c>
      <c r="S28" s="7"/>
      <c r="T28" s="28">
        <f t="shared" ca="1" si="6"/>
        <v>-0.8009102889690447</v>
      </c>
      <c r="U28" s="27">
        <f t="shared" ca="1" si="7"/>
        <v>-0.60536359224935843</v>
      </c>
      <c r="V28" s="7"/>
      <c r="W28" s="28">
        <f t="shared" ca="1" si="8"/>
        <v>-0.79643307677645703</v>
      </c>
      <c r="X28" s="27">
        <f t="shared" ca="1" si="11"/>
        <v>45.203544490315721</v>
      </c>
      <c r="Y28" s="7"/>
      <c r="Z28" s="28">
        <f t="shared" si="12"/>
        <v>45.215999999999994</v>
      </c>
      <c r="AA28" s="27">
        <f t="shared" si="9"/>
        <v>0.78916807458175586</v>
      </c>
      <c r="AB28" s="7"/>
      <c r="AC28" s="28">
        <f t="shared" ca="1" si="0"/>
        <v>-1.245550968427267E-2</v>
      </c>
      <c r="AD28" s="27">
        <f t="shared" ca="1" si="10"/>
        <v>-2.7691655821804773E-2</v>
      </c>
      <c r="AE28" s="7">
        <v>141</v>
      </c>
    </row>
    <row r="29" spans="1:31" s="26" customFormat="1" x14ac:dyDescent="0.25">
      <c r="A29" s="26">
        <v>9</v>
      </c>
      <c r="B29" s="26">
        <v>635</v>
      </c>
      <c r="C29" s="26">
        <v>14793</v>
      </c>
      <c r="D29" s="26">
        <v>12165</v>
      </c>
      <c r="E29" s="26">
        <v>11525</v>
      </c>
      <c r="F29" s="26">
        <v>14136</v>
      </c>
      <c r="G29" s="27"/>
      <c r="H29" s="7"/>
      <c r="I29" s="28">
        <f t="shared" si="1"/>
        <v>3268</v>
      </c>
      <c r="J29" s="27">
        <f t="shared" si="1"/>
        <v>-1971</v>
      </c>
      <c r="K29" s="7"/>
      <c r="L29" s="124">
        <f t="shared" si="2"/>
        <v>-0.85150926823444051</v>
      </c>
      <c r="M29" s="27">
        <f t="shared" ca="1" si="3"/>
        <v>2.5181150188728803E-6</v>
      </c>
      <c r="N29" s="44"/>
      <c r="O29" s="44"/>
      <c r="P29" s="7"/>
      <c r="Q29" s="28">
        <f t="shared" ca="1" si="4"/>
        <v>3310.6127521769822</v>
      </c>
      <c r="R29" s="27">
        <f t="shared" ca="1" si="5"/>
        <v>-2007.8462267360126</v>
      </c>
      <c r="S29" s="7"/>
      <c r="T29" s="28">
        <f t="shared" ca="1" si="6"/>
        <v>-0.85377799088183537</v>
      </c>
      <c r="U29" s="27">
        <f t="shared" ca="1" si="7"/>
        <v>-0.52192239682771169</v>
      </c>
      <c r="V29" s="7"/>
      <c r="W29" s="28">
        <f t="shared" ca="1" si="8"/>
        <v>-0.84992241127211754</v>
      </c>
      <c r="X29" s="27">
        <f t="shared" ca="1" si="11"/>
        <v>50.888419901340967</v>
      </c>
      <c r="Y29" s="7"/>
      <c r="Z29" s="28">
        <f t="shared" si="12"/>
        <v>50.930999999999997</v>
      </c>
      <c r="AA29" s="27">
        <f t="shared" si="9"/>
        <v>0.88891364133323192</v>
      </c>
      <c r="AB29" s="7"/>
      <c r="AC29" s="28">
        <f t="shared" ca="1" si="0"/>
        <v>-4.2580098659030341E-2</v>
      </c>
      <c r="AD29" s="27">
        <f t="shared" ca="1" si="10"/>
        <v>1.4822279111520231E-2</v>
      </c>
      <c r="AE29" s="7">
        <v>140</v>
      </c>
    </row>
    <row r="30" spans="1:31" s="26" customFormat="1" x14ac:dyDescent="0.25">
      <c r="A30" s="26">
        <v>10</v>
      </c>
      <c r="B30" s="26">
        <v>633</v>
      </c>
      <c r="C30" s="26">
        <v>14903</v>
      </c>
      <c r="D30" s="26">
        <v>12339</v>
      </c>
      <c r="E30" s="26">
        <v>11446</v>
      </c>
      <c r="F30" s="26">
        <v>13982</v>
      </c>
      <c r="G30" s="27"/>
      <c r="H30" s="7"/>
      <c r="I30" s="28">
        <f t="shared" si="1"/>
        <v>3457</v>
      </c>
      <c r="J30" s="27">
        <f t="shared" si="1"/>
        <v>-1643</v>
      </c>
      <c r="K30" s="7"/>
      <c r="L30" s="124">
        <f t="shared" si="2"/>
        <v>-0.89930280397002216</v>
      </c>
      <c r="M30" s="27">
        <f t="shared" ca="1" si="3"/>
        <v>1.5271089851507595E-11</v>
      </c>
      <c r="N30" s="44"/>
      <c r="O30" s="44"/>
      <c r="P30" s="7"/>
      <c r="Q30" s="28">
        <f t="shared" ca="1" si="4"/>
        <v>3499.6127521769822</v>
      </c>
      <c r="R30" s="27">
        <f t="shared" ca="1" si="5"/>
        <v>-1679.8462267360126</v>
      </c>
      <c r="S30" s="7"/>
      <c r="T30" s="28">
        <f t="shared" ca="1" si="6"/>
        <v>-0.90251943313313998</v>
      </c>
      <c r="U30" s="27">
        <f t="shared" ca="1" si="7"/>
        <v>-0.43666161147475191</v>
      </c>
      <c r="V30" s="7"/>
      <c r="W30" s="28">
        <f t="shared" ca="1" si="8"/>
        <v>-0.89929889614583836</v>
      </c>
      <c r="X30" s="27">
        <f t="shared" ca="1" si="11"/>
        <v>56.542519531207859</v>
      </c>
      <c r="Y30" s="7"/>
      <c r="Z30" s="28">
        <f t="shared" si="12"/>
        <v>56.628</v>
      </c>
      <c r="AA30" s="27">
        <f t="shared" si="9"/>
        <v>0.98834504881934893</v>
      </c>
      <c r="AB30" s="7"/>
      <c r="AC30" s="28">
        <f t="shared" ca="1" si="0"/>
        <v>-8.5480468792141551E-2</v>
      </c>
      <c r="AD30" s="27">
        <f t="shared" ca="1" si="10"/>
        <v>7.8106909153888182E-2</v>
      </c>
      <c r="AE30" s="7">
        <v>139</v>
      </c>
    </row>
    <row r="31" spans="1:31" s="26" customFormat="1" x14ac:dyDescent="0.25">
      <c r="A31" s="26">
        <v>11</v>
      </c>
      <c r="B31" s="26">
        <v>630</v>
      </c>
      <c r="C31" s="26">
        <v>14971</v>
      </c>
      <c r="D31" s="26">
        <v>12515</v>
      </c>
      <c r="E31" s="26">
        <v>11367</v>
      </c>
      <c r="F31" s="26">
        <v>13800</v>
      </c>
      <c r="G31" s="27"/>
      <c r="H31" s="7"/>
      <c r="I31" s="28">
        <f t="shared" si="1"/>
        <v>3604</v>
      </c>
      <c r="J31" s="27">
        <f t="shared" si="1"/>
        <v>-1285</v>
      </c>
      <c r="K31" s="7"/>
      <c r="L31" s="124">
        <f t="shared" si="2"/>
        <v>-0.93805416069078962</v>
      </c>
      <c r="M31" s="27">
        <f t="shared" ca="1" si="3"/>
        <v>2.327162932179256E-8</v>
      </c>
      <c r="N31" s="44"/>
      <c r="O31" s="44"/>
      <c r="P31" s="7"/>
      <c r="Q31" s="28">
        <f t="shared" ca="1" si="4"/>
        <v>3646.6127521769822</v>
      </c>
      <c r="R31" s="27">
        <f t="shared" ca="1" si="5"/>
        <v>-1321.8462267360126</v>
      </c>
      <c r="S31" s="7"/>
      <c r="T31" s="28">
        <f t="shared" ca="1" si="6"/>
        <v>-0.94042944377304349</v>
      </c>
      <c r="U31" s="27">
        <f t="shared" ca="1" si="7"/>
        <v>-0.34360258355902135</v>
      </c>
      <c r="V31" s="7"/>
      <c r="W31" s="28">
        <f t="shared" ca="1" si="8"/>
        <v>-0.93790161027511731</v>
      </c>
      <c r="X31" s="27">
        <f t="shared" ca="1" si="11"/>
        <v>62.321339729469742</v>
      </c>
      <c r="Y31" s="7"/>
      <c r="Z31" s="28">
        <f t="shared" si="12"/>
        <v>62.298000000000002</v>
      </c>
      <c r="AA31" s="27">
        <f t="shared" si="9"/>
        <v>1.0873052174074274</v>
      </c>
      <c r="AB31" s="7"/>
      <c r="AC31" s="28">
        <f t="shared" ca="1" si="0"/>
        <v>2.3339729469739723E-2</v>
      </c>
      <c r="AD31" s="27">
        <f t="shared" ca="1" si="10"/>
        <v>-5.3484443155127792E-2</v>
      </c>
      <c r="AE31" s="7">
        <v>138</v>
      </c>
    </row>
    <row r="32" spans="1:31" s="26" customFormat="1" x14ac:dyDescent="0.25">
      <c r="A32" s="26">
        <v>12</v>
      </c>
      <c r="B32" s="26">
        <v>618</v>
      </c>
      <c r="C32" s="26">
        <v>15032</v>
      </c>
      <c r="D32" s="26">
        <v>12692</v>
      </c>
      <c r="E32" s="26">
        <v>11314</v>
      </c>
      <c r="F32" s="26">
        <v>13622</v>
      </c>
      <c r="G32" s="27"/>
      <c r="H32" s="7"/>
      <c r="I32" s="28">
        <f t="shared" si="1"/>
        <v>3718</v>
      </c>
      <c r="J32" s="27">
        <f t="shared" si="1"/>
        <v>-930</v>
      </c>
      <c r="K32" s="7"/>
      <c r="L32" s="124">
        <f t="shared" si="2"/>
        <v>-0.9671552368678259</v>
      </c>
      <c r="M32" s="27">
        <f t="shared" ca="1" si="3"/>
        <v>6.9329923074904379E-7</v>
      </c>
      <c r="N32" s="44"/>
      <c r="O32" s="44"/>
      <c r="P32" s="7"/>
      <c r="Q32" s="28">
        <f t="shared" ca="1" si="4"/>
        <v>3760.6127521769822</v>
      </c>
      <c r="R32" s="27">
        <f t="shared" ca="1" si="5"/>
        <v>-966.84622673601268</v>
      </c>
      <c r="S32" s="7"/>
      <c r="T32" s="28">
        <f t="shared" ca="1" si="6"/>
        <v>-0.969829043861132</v>
      </c>
      <c r="U32" s="27">
        <f t="shared" ca="1" si="7"/>
        <v>-0.25132337989956793</v>
      </c>
      <c r="V32" s="7"/>
      <c r="W32" s="28">
        <f t="shared" ca="1" si="8"/>
        <v>-0.96798788278942105</v>
      </c>
      <c r="X32" s="27">
        <f t="shared" ca="1" si="11"/>
        <v>67.887156351888507</v>
      </c>
      <c r="Y32" s="7"/>
      <c r="Z32" s="28">
        <f t="shared" si="12"/>
        <v>67.86</v>
      </c>
      <c r="AA32" s="27">
        <f t="shared" si="9"/>
        <v>1.1843804304033521</v>
      </c>
      <c r="AB32" s="7"/>
      <c r="AC32" s="28">
        <f t="shared" ca="1" si="0"/>
        <v>2.7156351888507402E-2</v>
      </c>
      <c r="AD32" s="27">
        <f t="shared" ca="1" si="10"/>
        <v>-3.2379487369311732E-2</v>
      </c>
      <c r="AE32" s="7">
        <v>137</v>
      </c>
    </row>
    <row r="33" spans="1:31" s="26" customFormat="1" x14ac:dyDescent="0.25">
      <c r="A33" s="26">
        <v>13</v>
      </c>
      <c r="B33" s="26">
        <v>603</v>
      </c>
      <c r="C33" s="26">
        <v>15061</v>
      </c>
      <c r="D33" s="26">
        <v>12866</v>
      </c>
      <c r="E33" s="26">
        <v>11273</v>
      </c>
      <c r="F33" s="26">
        <v>13447</v>
      </c>
      <c r="G33" s="27"/>
      <c r="H33" s="7"/>
      <c r="I33" s="28">
        <f t="shared" si="1"/>
        <v>3788</v>
      </c>
      <c r="J33" s="27">
        <f t="shared" si="1"/>
        <v>-581</v>
      </c>
      <c r="K33" s="7"/>
      <c r="L33" s="124">
        <f t="shared" si="2"/>
        <v>-0.98677772215299719</v>
      </c>
      <c r="M33" s="27">
        <f t="shared" ca="1" si="3"/>
        <v>3.92957699297895E-9</v>
      </c>
      <c r="N33" s="44"/>
      <c r="O33" s="44"/>
      <c r="P33" s="7"/>
      <c r="Q33" s="28">
        <f t="shared" ca="1" si="4"/>
        <v>3830.6127521769822</v>
      </c>
      <c r="R33" s="27">
        <f t="shared" ca="1" si="5"/>
        <v>-617.84622673601268</v>
      </c>
      <c r="S33" s="7"/>
      <c r="T33" s="28">
        <f t="shared" ca="1" si="6"/>
        <v>-0.98788142988013372</v>
      </c>
      <c r="U33" s="27">
        <f t="shared" ca="1" si="7"/>
        <v>-0.16060382475266866</v>
      </c>
      <c r="V33" s="7"/>
      <c r="W33" s="28">
        <f t="shared" ca="1" si="8"/>
        <v>-0.98671503581482867</v>
      </c>
      <c r="X33" s="27">
        <f t="shared" ca="1" si="11"/>
        <v>73.197029960418661</v>
      </c>
      <c r="Y33" s="7"/>
      <c r="Z33" s="28">
        <f t="shared" si="12"/>
        <v>73.287000000000006</v>
      </c>
      <c r="AA33" s="27">
        <f t="shared" si="9"/>
        <v>1.2790994489090843</v>
      </c>
      <c r="AB33" s="7"/>
      <c r="AC33" s="28">
        <f t="shared" ca="1" si="0"/>
        <v>-8.9970039581345418E-2</v>
      </c>
      <c r="AD33" s="27">
        <f t="shared" ca="1" si="10"/>
        <v>7.542423528431641E-2</v>
      </c>
      <c r="AE33" s="7">
        <v>136</v>
      </c>
    </row>
    <row r="34" spans="1:31" s="26" customFormat="1" x14ac:dyDescent="0.25">
      <c r="A34" s="26">
        <v>14</v>
      </c>
      <c r="B34" s="26">
        <v>620</v>
      </c>
      <c r="C34" s="26">
        <v>15085</v>
      </c>
      <c r="D34" s="26">
        <v>13053</v>
      </c>
      <c r="E34" s="26">
        <v>11250</v>
      </c>
      <c r="F34" s="26">
        <v>13260</v>
      </c>
      <c r="G34" s="27"/>
      <c r="H34" s="7"/>
      <c r="I34" s="28">
        <f t="shared" si="1"/>
        <v>3835</v>
      </c>
      <c r="J34" s="27">
        <f t="shared" si="1"/>
        <v>-207</v>
      </c>
      <c r="K34" s="7"/>
      <c r="L34" s="124">
        <f t="shared" si="2"/>
        <v>-0.99773251301387889</v>
      </c>
      <c r="M34" s="27">
        <f t="shared" ca="1" si="3"/>
        <v>3.3354219562326087E-6</v>
      </c>
      <c r="N34" s="44"/>
      <c r="O34" s="44"/>
      <c r="P34" s="7"/>
      <c r="Q34" s="28">
        <f t="shared" ca="1" si="4"/>
        <v>3877.6127521769822</v>
      </c>
      <c r="R34" s="27">
        <f t="shared" ca="1" si="5"/>
        <v>-243.84622673601265</v>
      </c>
      <c r="S34" s="7"/>
      <c r="T34" s="28">
        <f t="shared" ca="1" si="6"/>
        <v>-1.0000023176357491</v>
      </c>
      <c r="U34" s="27">
        <f t="shared" ca="1" si="7"/>
        <v>-6.3385734136793728E-2</v>
      </c>
      <c r="V34" s="7"/>
      <c r="W34" s="28">
        <f t="shared" ca="1" si="8"/>
        <v>-0.99955882677559471</v>
      </c>
      <c r="X34" s="27">
        <f t="shared" ca="1" si="11"/>
        <v>78.813294057268763</v>
      </c>
      <c r="Y34" s="7"/>
      <c r="Z34" s="28">
        <f t="shared" si="12"/>
        <v>78.867000000000004</v>
      </c>
      <c r="AA34" s="27">
        <f t="shared" si="9"/>
        <v>1.3764888211703679</v>
      </c>
      <c r="AB34" s="7"/>
      <c r="AC34" s="28">
        <f t="shared" ca="1" si="0"/>
        <v>-5.3705942731241407E-2</v>
      </c>
      <c r="AD34" s="27">
        <f t="shared" ca="1" si="10"/>
        <v>5.6293422484628763E-2</v>
      </c>
      <c r="AE34" s="7">
        <v>135</v>
      </c>
    </row>
    <row r="35" spans="1:31" s="26" customFormat="1" x14ac:dyDescent="0.25">
      <c r="A35" s="26">
        <v>15</v>
      </c>
      <c r="B35" s="26">
        <v>636</v>
      </c>
      <c r="C35" s="26">
        <v>15083</v>
      </c>
      <c r="D35" s="26">
        <v>13248</v>
      </c>
      <c r="E35" s="26">
        <v>11255</v>
      </c>
      <c r="F35" s="26">
        <v>13072</v>
      </c>
      <c r="G35" s="27"/>
      <c r="H35" s="7"/>
      <c r="I35" s="28">
        <f t="shared" si="1"/>
        <v>3828</v>
      </c>
      <c r="J35" s="27">
        <f t="shared" si="1"/>
        <v>176</v>
      </c>
      <c r="K35" s="7"/>
      <c r="L35" s="124">
        <f t="shared" si="2"/>
        <v>-0.99914935925945791</v>
      </c>
      <c r="M35" s="27">
        <f t="shared" ca="1" si="3"/>
        <v>4.3015826031365061E-7</v>
      </c>
      <c r="N35" s="44"/>
      <c r="O35" s="44"/>
      <c r="P35" s="7"/>
      <c r="Q35" s="28">
        <f t="shared" ca="1" si="4"/>
        <v>3870.6127521769822</v>
      </c>
      <c r="R35" s="27">
        <f t="shared" ca="1" si="5"/>
        <v>139.15377326398735</v>
      </c>
      <c r="S35" s="7"/>
      <c r="T35" s="28">
        <f t="shared" ca="1" si="6"/>
        <v>-0.99819707903384902</v>
      </c>
      <c r="U35" s="27">
        <f t="shared" ca="1" si="7"/>
        <v>3.6171829247912388E-2</v>
      </c>
      <c r="V35" s="7"/>
      <c r="W35" s="28">
        <f t="shared" ca="1" si="8"/>
        <v>-0.99849349474577109</v>
      </c>
      <c r="X35" s="27">
        <f t="shared" ca="1" si="11"/>
        <v>84.516486325875803</v>
      </c>
      <c r="Y35" s="7"/>
      <c r="Z35" s="28">
        <f t="shared" si="12"/>
        <v>84.591000000000008</v>
      </c>
      <c r="AA35" s="27">
        <f t="shared" si="9"/>
        <v>1.4763914675545233</v>
      </c>
      <c r="AB35" s="7"/>
      <c r="AC35" s="28">
        <f t="shared" ca="1" si="0"/>
        <v>-7.4513674124204954E-2</v>
      </c>
      <c r="AD35" s="27">
        <f t="shared" ca="1" si="10"/>
        <v>5.3847987028774469E-2</v>
      </c>
      <c r="AE35" s="7">
        <v>134</v>
      </c>
    </row>
    <row r="36" spans="1:31" s="26" customFormat="1" x14ac:dyDescent="0.25">
      <c r="A36" s="26">
        <v>16</v>
      </c>
      <c r="B36" s="26">
        <v>626</v>
      </c>
      <c r="C36" s="26">
        <v>15078</v>
      </c>
      <c r="D36" s="26">
        <v>13441</v>
      </c>
      <c r="E36" s="26">
        <v>11276</v>
      </c>
      <c r="F36" s="26">
        <v>12891</v>
      </c>
      <c r="G36" s="27"/>
      <c r="H36" s="7"/>
      <c r="I36" s="28">
        <f t="shared" si="1"/>
        <v>3802</v>
      </c>
      <c r="J36" s="27">
        <f t="shared" si="1"/>
        <v>550</v>
      </c>
      <c r="K36" s="7"/>
      <c r="L36" s="124">
        <f t="shared" si="2"/>
        <v>-0.99081813369757754</v>
      </c>
      <c r="M36" s="27">
        <f t="shared" ca="1" si="3"/>
        <v>2.864801067682569E-6</v>
      </c>
      <c r="N36" s="44"/>
      <c r="O36" s="44"/>
      <c r="P36" s="7"/>
      <c r="Q36" s="28">
        <f t="shared" ca="1" si="4"/>
        <v>3844.6127521769822</v>
      </c>
      <c r="R36" s="27">
        <f t="shared" ca="1" si="5"/>
        <v>513.15377326398732</v>
      </c>
      <c r="S36" s="7"/>
      <c r="T36" s="28">
        <f t="shared" ca="1" si="6"/>
        <v>-0.99149190708393409</v>
      </c>
      <c r="U36" s="27">
        <f t="shared" ca="1" si="7"/>
        <v>0.13338991986378729</v>
      </c>
      <c r="V36" s="7"/>
      <c r="W36" s="28">
        <f t="shared" ca="1" si="8"/>
        <v>-0.99251070602031077</v>
      </c>
      <c r="X36" s="27">
        <f t="shared" ca="1" si="11"/>
        <v>90.096256900426852</v>
      </c>
      <c r="Y36" s="7"/>
      <c r="Z36" s="28">
        <f t="shared" si="12"/>
        <v>90.225000000000009</v>
      </c>
      <c r="AA36" s="27">
        <f t="shared" si="9"/>
        <v>1.574723317611884</v>
      </c>
      <c r="AB36" s="7"/>
      <c r="AC36" s="28">
        <f t="shared" ca="1" si="0"/>
        <v>-0.12874309957315688</v>
      </c>
      <c r="AD36" s="27">
        <f t="shared" ca="1" si="10"/>
        <v>6.7983881532839519E-2</v>
      </c>
      <c r="AE36" s="7">
        <v>133</v>
      </c>
    </row>
    <row r="37" spans="1:31" s="26" customFormat="1" x14ac:dyDescent="0.25">
      <c r="A37" s="26">
        <v>17</v>
      </c>
      <c r="B37" s="26">
        <v>628</v>
      </c>
      <c r="C37" s="26">
        <v>15031</v>
      </c>
      <c r="D37" s="26">
        <v>13624</v>
      </c>
      <c r="E37" s="26">
        <v>11304</v>
      </c>
      <c r="F37" s="26">
        <v>12699</v>
      </c>
      <c r="G37" s="27"/>
      <c r="H37" s="7"/>
      <c r="I37" s="28">
        <f t="shared" si="1"/>
        <v>3727</v>
      </c>
      <c r="J37" s="27">
        <f t="shared" si="1"/>
        <v>925</v>
      </c>
      <c r="K37" s="7"/>
      <c r="L37" s="124">
        <f t="shared" si="2"/>
        <v>-0.97284635188970991</v>
      </c>
      <c r="M37" s="27">
        <f t="shared" ca="1" si="3"/>
        <v>1.0951165494700318E-6</v>
      </c>
      <c r="N37" s="44"/>
      <c r="O37" s="44"/>
      <c r="P37" s="7"/>
      <c r="Q37" s="28">
        <f t="shared" ca="1" si="4"/>
        <v>3769.6127521769822</v>
      </c>
      <c r="R37" s="27">
        <f t="shared" ca="1" si="5"/>
        <v>888.15377326398732</v>
      </c>
      <c r="S37" s="7"/>
      <c r="T37" s="28">
        <f t="shared" ca="1" si="6"/>
        <v>-0.97215006492071798</v>
      </c>
      <c r="U37" s="27">
        <f t="shared" ca="1" si="7"/>
        <v>0.23086795189842121</v>
      </c>
      <c r="V37" s="7"/>
      <c r="W37" s="28">
        <f t="shared" ca="1" si="8"/>
        <v>-0.97389283005454186</v>
      </c>
      <c r="X37" s="27">
        <f t="shared" ca="1" si="11"/>
        <v>95.777953838078361</v>
      </c>
      <c r="Y37" s="7"/>
      <c r="Z37" s="28">
        <f t="shared" si="12"/>
        <v>95.87700000000001</v>
      </c>
      <c r="AA37" s="27">
        <f t="shared" si="9"/>
        <v>1.6733693269346035</v>
      </c>
      <c r="AB37" s="7"/>
      <c r="AC37" s="28">
        <f t="shared" ca="1" si="0"/>
        <v>-9.9046161921648945E-2</v>
      </c>
      <c r="AD37" s="27">
        <f t="shared" ca="1" si="10"/>
        <v>1.4133581631639913E-2</v>
      </c>
      <c r="AE37" s="7">
        <v>132</v>
      </c>
    </row>
    <row r="38" spans="1:31" s="26" customFormat="1" x14ac:dyDescent="0.25">
      <c r="A38" s="26">
        <v>18</v>
      </c>
      <c r="B38" s="26">
        <v>639</v>
      </c>
      <c r="C38" s="26">
        <v>14981</v>
      </c>
      <c r="D38" s="26">
        <v>13815</v>
      </c>
      <c r="E38" s="26">
        <v>11360</v>
      </c>
      <c r="F38" s="26">
        <v>12516</v>
      </c>
      <c r="G38" s="27"/>
      <c r="H38" s="7"/>
      <c r="I38" s="28">
        <f t="shared" si="1"/>
        <v>3621</v>
      </c>
      <c r="J38" s="27">
        <f t="shared" si="1"/>
        <v>1299</v>
      </c>
      <c r="K38" s="7"/>
      <c r="L38" s="124">
        <f t="shared" si="2"/>
        <v>-0.94485670880868577</v>
      </c>
      <c r="M38" s="27">
        <f t="shared" ca="1" si="3"/>
        <v>5.8634897005374815E-6</v>
      </c>
      <c r="N38" s="44"/>
      <c r="O38" s="44"/>
      <c r="P38" s="7"/>
      <c r="Q38" s="28">
        <f t="shared" ca="1" si="4"/>
        <v>3663.6127521769822</v>
      </c>
      <c r="R38" s="27">
        <f t="shared" ca="1" si="5"/>
        <v>1262.1537732639874</v>
      </c>
      <c r="S38" s="7"/>
      <c r="T38" s="28">
        <f t="shared" ca="1" si="6"/>
        <v>-0.94481359466337256</v>
      </c>
      <c r="U38" s="27">
        <f t="shared" ca="1" si="7"/>
        <v>0.32808604251429613</v>
      </c>
      <c r="V38" s="7"/>
      <c r="W38" s="28">
        <f t="shared" ca="1" si="8"/>
        <v>-0.94727817317979213</v>
      </c>
      <c r="X38" s="27">
        <f t="shared" ca="1" si="11"/>
        <v>101.54509844906909</v>
      </c>
      <c r="Y38" s="7"/>
      <c r="Z38" s="28">
        <f t="shared" si="12"/>
        <v>101.62800000000001</v>
      </c>
      <c r="AA38" s="27">
        <f t="shared" si="9"/>
        <v>1.7737432122167973</v>
      </c>
      <c r="AB38" s="7"/>
      <c r="AC38" s="28">
        <f t="shared" ca="1" si="0"/>
        <v>-8.2901550930927215E-2</v>
      </c>
      <c r="AD38" s="27">
        <f t="shared" ca="1" si="10"/>
        <v>-6.1466409385772636E-2</v>
      </c>
      <c r="AE38" s="7">
        <v>131</v>
      </c>
    </row>
    <row r="39" spans="1:31" s="26" customFormat="1" x14ac:dyDescent="0.25">
      <c r="A39" s="26">
        <v>19</v>
      </c>
      <c r="B39" s="26">
        <v>626</v>
      </c>
      <c r="C39" s="26">
        <v>14903</v>
      </c>
      <c r="D39" s="26">
        <v>13983</v>
      </c>
      <c r="E39" s="26">
        <v>11437</v>
      </c>
      <c r="F39" s="26">
        <v>12339</v>
      </c>
      <c r="G39" s="27"/>
      <c r="H39" s="7"/>
      <c r="I39" s="28">
        <f t="shared" si="1"/>
        <v>3466</v>
      </c>
      <c r="J39" s="27">
        <f t="shared" si="1"/>
        <v>1644</v>
      </c>
      <c r="K39" s="7"/>
      <c r="L39" s="124">
        <f t="shared" si="2"/>
        <v>-0.90821551612579987</v>
      </c>
      <c r="M39" s="27">
        <f t="shared" ca="1" si="3"/>
        <v>6.0048078768513338E-8</v>
      </c>
      <c r="N39" s="44"/>
      <c r="O39" s="44"/>
      <c r="P39" s="7"/>
      <c r="Q39" s="28">
        <f t="shared" ca="1" si="4"/>
        <v>3508.6127521769822</v>
      </c>
      <c r="R39" s="27">
        <f t="shared" ca="1" si="5"/>
        <v>1607.1537732639874</v>
      </c>
      <c r="S39" s="7"/>
      <c r="T39" s="28">
        <f t="shared" ca="1" si="6"/>
        <v>-0.90484045419272596</v>
      </c>
      <c r="U39" s="27">
        <f t="shared" ca="1" si="7"/>
        <v>0.41776583198615935</v>
      </c>
      <c r="V39" s="7"/>
      <c r="W39" s="28">
        <f t="shared" ca="1" si="8"/>
        <v>-0.9079704690307987</v>
      </c>
      <c r="X39" s="27">
        <f t="shared" ca="1" si="11"/>
        <v>107.14938136380414</v>
      </c>
      <c r="Y39" s="7"/>
      <c r="Z39" s="28">
        <f t="shared" si="12"/>
        <v>107.26200000000001</v>
      </c>
      <c r="AA39" s="27">
        <f t="shared" si="9"/>
        <v>1.872075062274158</v>
      </c>
      <c r="AB39" s="7"/>
      <c r="AC39" s="28">
        <f t="shared" ca="1" si="0"/>
        <v>-0.11261863619587587</v>
      </c>
      <c r="AD39" s="27">
        <f t="shared" ca="1" si="10"/>
        <v>4.73126618532973E-2</v>
      </c>
      <c r="AE39" s="7">
        <v>130</v>
      </c>
    </row>
    <row r="40" spans="1:31" s="26" customFormat="1" x14ac:dyDescent="0.25">
      <c r="A40" s="26">
        <v>20</v>
      </c>
      <c r="B40" s="26">
        <v>613</v>
      </c>
      <c r="C40" s="26">
        <v>14818</v>
      </c>
      <c r="D40" s="26">
        <v>14144</v>
      </c>
      <c r="E40" s="26">
        <v>11520</v>
      </c>
      <c r="F40" s="26">
        <v>12171</v>
      </c>
      <c r="G40" s="27"/>
      <c r="H40" s="7"/>
      <c r="I40" s="28">
        <f t="shared" si="1"/>
        <v>3298</v>
      </c>
      <c r="J40" s="27">
        <f t="shared" si="1"/>
        <v>1973</v>
      </c>
      <c r="K40" s="7"/>
      <c r="L40" s="124">
        <f t="shared" si="2"/>
        <v>-0.8638334610502556</v>
      </c>
      <c r="M40" s="27">
        <f t="shared" ca="1" si="3"/>
        <v>2.0900867699729807E-6</v>
      </c>
      <c r="N40" s="44"/>
      <c r="O40" s="44"/>
      <c r="P40" s="7"/>
      <c r="Q40" s="28">
        <f t="shared" ca="1" si="4"/>
        <v>3340.6127521769822</v>
      </c>
      <c r="R40" s="27">
        <f t="shared" ca="1" si="5"/>
        <v>1936.1537732639874</v>
      </c>
      <c r="S40" s="7"/>
      <c r="T40" s="28">
        <f t="shared" ca="1" si="6"/>
        <v>-0.8615147277471219</v>
      </c>
      <c r="U40" s="27">
        <f t="shared" ca="1" si="7"/>
        <v>0.5032865587578782</v>
      </c>
      <c r="V40" s="7"/>
      <c r="W40" s="28">
        <f t="shared" ca="1" si="8"/>
        <v>-0.8652791742894469</v>
      </c>
      <c r="X40" s="27">
        <f t="shared" ca="1" si="11"/>
        <v>112.62604478151997</v>
      </c>
      <c r="Y40" s="7"/>
      <c r="Z40" s="28">
        <f t="shared" si="12"/>
        <v>112.77900000000001</v>
      </c>
      <c r="AA40" s="27">
        <f t="shared" si="9"/>
        <v>1.9683648771066851</v>
      </c>
      <c r="AB40" s="7"/>
      <c r="AC40" s="28">
        <f t="shared" ca="1" si="0"/>
        <v>-0.15295521848004512</v>
      </c>
      <c r="AD40" s="27">
        <f t="shared" ca="1" si="10"/>
        <v>9.3661693334652796E-2</v>
      </c>
      <c r="AE40" s="7">
        <v>129</v>
      </c>
    </row>
    <row r="41" spans="1:31" s="26" customFormat="1" x14ac:dyDescent="0.25">
      <c r="A41" s="26">
        <v>21</v>
      </c>
      <c r="B41" s="26">
        <v>611</v>
      </c>
      <c r="C41" s="26">
        <v>14721</v>
      </c>
      <c r="D41" s="26">
        <v>14313</v>
      </c>
      <c r="E41" s="26">
        <v>11629</v>
      </c>
      <c r="F41" s="26">
        <v>12024</v>
      </c>
      <c r="G41" s="27"/>
      <c r="H41" s="7"/>
      <c r="I41" s="28">
        <f t="shared" si="1"/>
        <v>3092</v>
      </c>
      <c r="J41" s="27">
        <f t="shared" si="1"/>
        <v>2289</v>
      </c>
      <c r="K41" s="7"/>
      <c r="L41" s="124">
        <f t="shared" si="2"/>
        <v>-0.81163583001805983</v>
      </c>
      <c r="M41" s="27">
        <f t="shared" ca="1" si="3"/>
        <v>1.2696695510745616E-6</v>
      </c>
      <c r="N41" s="44"/>
      <c r="O41" s="44"/>
      <c r="P41" s="7"/>
      <c r="Q41" s="28">
        <f t="shared" ca="1" si="4"/>
        <v>3134.6127521769822</v>
      </c>
      <c r="R41" s="27">
        <f t="shared" ca="1" si="5"/>
        <v>2252.1537732639872</v>
      </c>
      <c r="S41" s="7"/>
      <c r="T41" s="28">
        <f t="shared" ca="1" si="6"/>
        <v>-0.80838913460548834</v>
      </c>
      <c r="U41" s="27">
        <f t="shared" ca="1" si="7"/>
        <v>0.5854280470857296</v>
      </c>
      <c r="V41" s="7"/>
      <c r="W41" s="28">
        <f t="shared" ca="1" si="8"/>
        <v>-0.81276262616247752</v>
      </c>
      <c r="X41" s="27">
        <f t="shared" ca="1" si="11"/>
        <v>118.2067532905437</v>
      </c>
      <c r="Y41" s="7"/>
      <c r="Z41" s="28">
        <f t="shared" si="12"/>
        <v>118.27800000000001</v>
      </c>
      <c r="AA41" s="27">
        <f t="shared" si="9"/>
        <v>2.0643405326738531</v>
      </c>
      <c r="AB41" s="7"/>
      <c r="AC41" s="28">
        <f t="shared" ca="1" si="0"/>
        <v>-7.1246709456303847E-2</v>
      </c>
      <c r="AD41" s="27">
        <f t="shared" ca="1" si="10"/>
        <v>-6.4978844955732029E-2</v>
      </c>
      <c r="AE41" s="7">
        <v>128</v>
      </c>
    </row>
    <row r="42" spans="1:31" s="26" customFormat="1" x14ac:dyDescent="0.25">
      <c r="A42" s="26">
        <v>22</v>
      </c>
      <c r="B42" s="26">
        <v>623</v>
      </c>
      <c r="C42" s="26">
        <v>14603</v>
      </c>
      <c r="D42" s="26">
        <v>14455</v>
      </c>
      <c r="E42" s="26">
        <v>11749</v>
      </c>
      <c r="F42" s="26">
        <v>11882</v>
      </c>
      <c r="G42" s="27"/>
      <c r="H42" s="7"/>
      <c r="I42" s="28">
        <f t="shared" si="1"/>
        <v>2854</v>
      </c>
      <c r="J42" s="27">
        <f t="shared" si="1"/>
        <v>2573</v>
      </c>
      <c r="K42" s="7"/>
      <c r="L42" s="124">
        <f t="shared" si="2"/>
        <v>-0.75072867768262663</v>
      </c>
      <c r="M42" s="27">
        <f t="shared" ca="1" si="3"/>
        <v>1.4467977402868006E-6</v>
      </c>
      <c r="N42" s="44"/>
      <c r="O42" s="44"/>
      <c r="P42" s="7"/>
      <c r="Q42" s="28">
        <f t="shared" ca="1" si="4"/>
        <v>2896.6127521769822</v>
      </c>
      <c r="R42" s="27">
        <f t="shared" ca="1" si="5"/>
        <v>2536.1537732639872</v>
      </c>
      <c r="S42" s="7"/>
      <c r="T42" s="28">
        <f t="shared" ca="1" si="6"/>
        <v>-0.74701102214088255</v>
      </c>
      <c r="U42" s="27">
        <f t="shared" ca="1" si="7"/>
        <v>0.65925141001329246</v>
      </c>
      <c r="V42" s="7"/>
      <c r="W42" s="28">
        <f t="shared" ca="1" si="8"/>
        <v>-0.75193150673959475</v>
      </c>
      <c r="X42" s="27">
        <f t="shared" ca="1" si="11"/>
        <v>123.68424265653647</v>
      </c>
      <c r="Y42" s="7"/>
      <c r="Z42" s="28">
        <f t="shared" si="12"/>
        <v>123.88500000000001</v>
      </c>
      <c r="AA42" s="27">
        <f t="shared" si="9"/>
        <v>2.1622011438331752</v>
      </c>
      <c r="AB42" s="7"/>
      <c r="AC42" s="28">
        <f t="shared" ca="1" si="0"/>
        <v>-0.20075734346353613</v>
      </c>
      <c r="AD42" s="27">
        <f t="shared" ca="1" si="10"/>
        <v>7.8579189824509399E-2</v>
      </c>
      <c r="AE42" s="7">
        <v>127</v>
      </c>
    </row>
    <row r="43" spans="1:31" s="26" customFormat="1" x14ac:dyDescent="0.25">
      <c r="A43" s="26">
        <v>23</v>
      </c>
      <c r="B43" s="26">
        <v>617</v>
      </c>
      <c r="C43" s="26">
        <v>14468</v>
      </c>
      <c r="D43" s="26">
        <v>14589</v>
      </c>
      <c r="E43" s="26">
        <v>11874</v>
      </c>
      <c r="F43" s="26">
        <v>11742</v>
      </c>
      <c r="G43" s="27"/>
      <c r="H43" s="7"/>
      <c r="I43" s="28">
        <f t="shared" si="1"/>
        <v>2594</v>
      </c>
      <c r="J43" s="27">
        <f t="shared" si="1"/>
        <v>2847</v>
      </c>
      <c r="K43" s="7"/>
      <c r="L43" s="124">
        <f t="shared" si="2"/>
        <v>-0.68332972916459223</v>
      </c>
      <c r="M43" s="27">
        <f t="shared" ca="1" si="3"/>
        <v>4.3163153865112591E-6</v>
      </c>
      <c r="N43" s="44"/>
      <c r="O43" s="44"/>
      <c r="P43" s="7"/>
      <c r="Q43" s="28">
        <f t="shared" ca="1" si="4"/>
        <v>2636.6127521769822</v>
      </c>
      <c r="R43" s="27">
        <f t="shared" ca="1" si="5"/>
        <v>2810.1537732639872</v>
      </c>
      <c r="S43" s="7"/>
      <c r="T43" s="28">
        <f t="shared" ca="1" si="6"/>
        <v>-0.67995930264173332</v>
      </c>
      <c r="U43" s="27">
        <f t="shared" ca="1" si="7"/>
        <v>0.73047535875326497</v>
      </c>
      <c r="V43" s="7"/>
      <c r="W43" s="28">
        <f t="shared" ca="1" si="8"/>
        <v>-0.68540730356434576</v>
      </c>
      <c r="X43" s="27">
        <f t="shared" ca="1" si="11"/>
        <v>129.26490326092141</v>
      </c>
      <c r="Y43" s="7"/>
      <c r="Z43" s="28">
        <f t="shared" si="12"/>
        <v>129.43800000000002</v>
      </c>
      <c r="AA43" s="27">
        <f t="shared" si="9"/>
        <v>2.2591192771964206</v>
      </c>
      <c r="AB43" s="7"/>
      <c r="AC43" s="28">
        <f t="shared" ca="1" si="0"/>
        <v>-0.17309673907860201</v>
      </c>
      <c r="AD43" s="27">
        <f t="shared" ca="1" si="10"/>
        <v>5.7523386161363987E-2</v>
      </c>
      <c r="AE43" s="7">
        <v>126</v>
      </c>
    </row>
    <row r="44" spans="1:31" s="26" customFormat="1" x14ac:dyDescent="0.25">
      <c r="A44" s="26">
        <v>24</v>
      </c>
      <c r="B44" s="26">
        <v>634</v>
      </c>
      <c r="C44" s="26">
        <v>14317</v>
      </c>
      <c r="D44" s="26">
        <v>14712</v>
      </c>
      <c r="E44" s="26">
        <v>12025</v>
      </c>
      <c r="F44" s="26">
        <v>11615</v>
      </c>
      <c r="G44" s="27"/>
      <c r="H44" s="7"/>
      <c r="I44" s="28">
        <f t="shared" si="1"/>
        <v>2292</v>
      </c>
      <c r="J44" s="27">
        <f t="shared" si="1"/>
        <v>3097</v>
      </c>
      <c r="K44" s="7"/>
      <c r="L44" s="124">
        <f t="shared" si="2"/>
        <v>-0.60740315157119962</v>
      </c>
      <c r="M44" s="27">
        <f t="shared" ca="1" si="3"/>
        <v>3.6222343739231887E-7</v>
      </c>
      <c r="N44" s="44"/>
      <c r="O44" s="44"/>
      <c r="P44" s="7"/>
      <c r="Q44" s="28">
        <f t="shared" ca="1" si="4"/>
        <v>2334.6127521769822</v>
      </c>
      <c r="R44" s="27">
        <f t="shared" ca="1" si="5"/>
        <v>3060.1537732639872</v>
      </c>
      <c r="S44" s="7"/>
      <c r="T44" s="28">
        <f t="shared" ca="1" si="6"/>
        <v>-0.60207615153118321</v>
      </c>
      <c r="U44" s="27">
        <f t="shared" ca="1" si="7"/>
        <v>0.79546071344302083</v>
      </c>
      <c r="V44" s="7"/>
      <c r="W44" s="28">
        <f t="shared" ca="1" si="8"/>
        <v>-0.60800500158357174</v>
      </c>
      <c r="X44" s="27">
        <f t="shared" ca="1" si="11"/>
        <v>135.04953089330758</v>
      </c>
      <c r="Y44" s="7"/>
      <c r="Z44" s="28">
        <f t="shared" si="12"/>
        <v>135.14400000000001</v>
      </c>
      <c r="AA44" s="27">
        <f t="shared" si="9"/>
        <v>2.3587077643152168</v>
      </c>
      <c r="AB44" s="7"/>
      <c r="AC44" s="28">
        <f t="shared" ca="1" si="0"/>
        <v>-9.446910669242925E-2</v>
      </c>
      <c r="AD44" s="27">
        <f t="shared" ca="1" si="10"/>
        <v>3.26745519389533E-2</v>
      </c>
      <c r="AE44" s="7">
        <v>125</v>
      </c>
    </row>
    <row r="45" spans="1:31" s="26" customFormat="1" x14ac:dyDescent="0.25">
      <c r="A45" s="26">
        <v>25</v>
      </c>
      <c r="B45" s="26">
        <v>636</v>
      </c>
      <c r="C45" s="26">
        <v>14155</v>
      </c>
      <c r="D45" s="26">
        <v>14821</v>
      </c>
      <c r="E45" s="26">
        <v>12185</v>
      </c>
      <c r="F45" s="26">
        <v>11510</v>
      </c>
      <c r="G45" s="27"/>
      <c r="H45" s="7"/>
      <c r="I45" s="28">
        <f t="shared" si="1"/>
        <v>1970</v>
      </c>
      <c r="J45" s="27">
        <f t="shared" si="1"/>
        <v>3311</v>
      </c>
      <c r="K45" s="7"/>
      <c r="L45" s="124">
        <f t="shared" si="2"/>
        <v>-0.52519413803579118</v>
      </c>
      <c r="M45" s="27">
        <f t="shared" ca="1" si="3"/>
        <v>3.2776382809556667E-8</v>
      </c>
      <c r="N45" s="44"/>
      <c r="O45" s="44"/>
      <c r="P45" s="7"/>
      <c r="Q45" s="28">
        <f t="shared" ca="1" si="4"/>
        <v>2012.6127521769824</v>
      </c>
      <c r="R45" s="27">
        <f t="shared" ca="1" si="5"/>
        <v>3274.1537732639872</v>
      </c>
      <c r="S45" s="7"/>
      <c r="T45" s="28">
        <f t="shared" ca="1" si="6"/>
        <v>-0.51903517584377545</v>
      </c>
      <c r="U45" s="27">
        <f t="shared" ca="1" si="7"/>
        <v>0.85108817705745199</v>
      </c>
      <c r="V45" s="7"/>
      <c r="W45" s="28">
        <f t="shared" ca="1" si="8"/>
        <v>-0.52537518052475318</v>
      </c>
      <c r="X45" s="27">
        <f t="shared" ca="1" si="11"/>
        <v>140.75481558974377</v>
      </c>
      <c r="Y45" s="7"/>
      <c r="Z45" s="28">
        <f t="shared" si="12"/>
        <v>140.86799999999999</v>
      </c>
      <c r="AA45" s="27">
        <f t="shared" si="9"/>
        <v>2.458610410699372</v>
      </c>
      <c r="AB45" s="7"/>
      <c r="AC45" s="28">
        <f t="shared" ca="1" si="0"/>
        <v>-0.11318441025622406</v>
      </c>
      <c r="AD45" s="27">
        <f t="shared" ca="1" si="10"/>
        <v>1.7165406322021681E-3</v>
      </c>
      <c r="AE45" s="7">
        <v>124</v>
      </c>
    </row>
    <row r="46" spans="1:31" s="26" customFormat="1" x14ac:dyDescent="0.25">
      <c r="A46" s="26">
        <v>26</v>
      </c>
      <c r="B46" s="26">
        <v>628</v>
      </c>
      <c r="C46" s="26">
        <v>13989</v>
      </c>
      <c r="D46" s="26">
        <v>14917</v>
      </c>
      <c r="E46" s="26">
        <v>12358</v>
      </c>
      <c r="F46" s="26">
        <v>11414</v>
      </c>
      <c r="G46" s="27"/>
      <c r="H46" s="7"/>
      <c r="I46" s="28">
        <f t="shared" si="1"/>
        <v>1631</v>
      </c>
      <c r="J46" s="27">
        <f t="shared" si="1"/>
        <v>3503</v>
      </c>
      <c r="K46" s="7"/>
      <c r="L46" s="124">
        <f t="shared" si="2"/>
        <v>-0.43888040802271772</v>
      </c>
      <c r="M46" s="27">
        <f t="shared" ca="1" si="3"/>
        <v>3.1564684003165862E-7</v>
      </c>
      <c r="N46" s="44"/>
      <c r="O46" s="44"/>
      <c r="P46" s="7"/>
      <c r="Q46" s="28">
        <f t="shared" ca="1" si="4"/>
        <v>1673.6127521769824</v>
      </c>
      <c r="R46" s="27">
        <f t="shared" ca="1" si="5"/>
        <v>3466.1537732639872</v>
      </c>
      <c r="S46" s="7"/>
      <c r="T46" s="28">
        <f t="shared" ca="1" si="6"/>
        <v>-0.43161004926603869</v>
      </c>
      <c r="U46" s="27">
        <f t="shared" ca="1" si="7"/>
        <v>0.90099692945918453</v>
      </c>
      <c r="V46" s="7"/>
      <c r="W46" s="28">
        <f t="shared" ca="1" si="8"/>
        <v>-0.43831858345932478</v>
      </c>
      <c r="X46" s="27">
        <f t="shared" ca="1" si="11"/>
        <v>146.49969641023506</v>
      </c>
      <c r="Y46" s="7"/>
      <c r="Z46" s="28">
        <f t="shared" si="12"/>
        <v>146.51999999999998</v>
      </c>
      <c r="AA46" s="27">
        <f t="shared" si="9"/>
        <v>2.5572564200220915</v>
      </c>
      <c r="AB46" s="7"/>
      <c r="AC46" s="28">
        <f t="shared" ca="1" si="0"/>
        <v>-2.0303589764921526E-2</v>
      </c>
      <c r="AD46" s="27">
        <f t="shared" ca="1" si="10"/>
        <v>3.5144644205047371E-3</v>
      </c>
      <c r="AE46" s="7">
        <v>123</v>
      </c>
    </row>
    <row r="47" spans="1:31" s="26" customFormat="1" x14ac:dyDescent="0.25">
      <c r="A47" s="26">
        <v>27</v>
      </c>
      <c r="B47" s="26">
        <v>621</v>
      </c>
      <c r="C47" s="26">
        <v>13820</v>
      </c>
      <c r="D47" s="26">
        <v>15000</v>
      </c>
      <c r="E47" s="26">
        <v>12535</v>
      </c>
      <c r="F47" s="26">
        <v>11345</v>
      </c>
      <c r="G47" s="27"/>
      <c r="H47" s="7"/>
      <c r="I47" s="28">
        <f t="shared" si="1"/>
        <v>1285</v>
      </c>
      <c r="J47" s="27">
        <f t="shared" si="1"/>
        <v>3655</v>
      </c>
      <c r="K47" s="7"/>
      <c r="L47" s="124">
        <f t="shared" si="2"/>
        <v>-0.34933284729846587</v>
      </c>
      <c r="M47" s="27">
        <f t="shared" ca="1" si="3"/>
        <v>2.1688195847727115E-9</v>
      </c>
      <c r="N47" s="44"/>
      <c r="O47" s="44"/>
      <c r="P47" s="7"/>
      <c r="Q47" s="28">
        <f t="shared" ca="1" si="4"/>
        <v>1327.6127521769824</v>
      </c>
      <c r="R47" s="27">
        <f t="shared" ca="1" si="5"/>
        <v>3618.1537732639872</v>
      </c>
      <c r="S47" s="7"/>
      <c r="T47" s="28">
        <f t="shared" ca="1" si="6"/>
        <v>-0.34237968408640174</v>
      </c>
      <c r="U47" s="27">
        <f t="shared" ca="1" si="7"/>
        <v>0.9405080251105562</v>
      </c>
      <c r="V47" s="7"/>
      <c r="W47" s="28">
        <f t="shared" ca="1" si="8"/>
        <v>-0.34937941788558663</v>
      </c>
      <c r="X47" s="27">
        <f t="shared" ca="1" si="11"/>
        <v>152.06277587165721</v>
      </c>
      <c r="Y47" s="7"/>
      <c r="Z47" s="28">
        <f t="shared" si="12"/>
        <v>152.10899999999998</v>
      </c>
      <c r="AA47" s="27">
        <f t="shared" si="9"/>
        <v>2.6548028719160541</v>
      </c>
      <c r="AB47" s="7"/>
      <c r="AC47" s="28">
        <f t="shared" ca="1" si="0"/>
        <v>-4.6224128342771564E-2</v>
      </c>
      <c r="AD47" s="27">
        <f t="shared" ca="1" si="10"/>
        <v>6.3383893261317326E-2</v>
      </c>
      <c r="AE47" s="7">
        <v>122</v>
      </c>
    </row>
    <row r="48" spans="1:31" s="26" customFormat="1" x14ac:dyDescent="0.25">
      <c r="A48" s="26">
        <v>28</v>
      </c>
      <c r="B48" s="26">
        <v>619</v>
      </c>
      <c r="C48" s="26">
        <v>13631</v>
      </c>
      <c r="D48" s="26">
        <v>15047</v>
      </c>
      <c r="E48" s="26">
        <v>12710</v>
      </c>
      <c r="F48" s="26">
        <v>11286</v>
      </c>
      <c r="G48" s="27"/>
      <c r="H48" s="7"/>
      <c r="I48" s="28">
        <f t="shared" si="1"/>
        <v>921</v>
      </c>
      <c r="J48" s="27">
        <f t="shared" si="1"/>
        <v>3761</v>
      </c>
      <c r="K48" s="7"/>
      <c r="L48" s="124">
        <f t="shared" si="2"/>
        <v>-0.25677068679405612</v>
      </c>
      <c r="M48" s="27">
        <f t="shared" ca="1" si="3"/>
        <v>1.1267331409417985E-6</v>
      </c>
      <c r="N48" s="44"/>
      <c r="O48" s="44"/>
      <c r="P48" s="7"/>
      <c r="Q48" s="28">
        <f t="shared" ca="1" si="4"/>
        <v>963.61275217698244</v>
      </c>
      <c r="R48" s="27">
        <f t="shared" ca="1" si="5"/>
        <v>3724.1537732639872</v>
      </c>
      <c r="S48" s="7"/>
      <c r="T48" s="28">
        <f t="shared" ca="1" si="6"/>
        <v>-0.24850727678759291</v>
      </c>
      <c r="U48" s="27">
        <f t="shared" ca="1" si="7"/>
        <v>0.96806181549901271</v>
      </c>
      <c r="V48" s="7"/>
      <c r="W48" s="28">
        <f t="shared" ca="1" si="8"/>
        <v>-0.25570920992622442</v>
      </c>
      <c r="X48" s="27">
        <f t="shared" ca="1" si="11"/>
        <v>157.64530072149694</v>
      </c>
      <c r="Y48" s="7"/>
      <c r="Z48" s="28">
        <f t="shared" si="12"/>
        <v>157.67999999999998</v>
      </c>
      <c r="AA48" s="27">
        <f t="shared" si="9"/>
        <v>2.7520351645446581</v>
      </c>
      <c r="AB48" s="7"/>
      <c r="AC48" s="28">
        <f t="shared" ca="1" si="0"/>
        <v>-3.4699278503040887E-2</v>
      </c>
      <c r="AD48" s="27">
        <f t="shared" ca="1" si="10"/>
        <v>2.1279567769852292E-2</v>
      </c>
      <c r="AE48" s="7">
        <v>121</v>
      </c>
    </row>
    <row r="49" spans="1:31" s="26" customFormat="1" x14ac:dyDescent="0.25">
      <c r="A49" s="26">
        <v>29</v>
      </c>
      <c r="B49" s="26">
        <v>608</v>
      </c>
      <c r="C49" s="26">
        <v>13453</v>
      </c>
      <c r="D49" s="26">
        <v>15089</v>
      </c>
      <c r="E49" s="26">
        <v>12892</v>
      </c>
      <c r="F49" s="26">
        <v>11246</v>
      </c>
      <c r="G49" s="27"/>
      <c r="H49" s="7"/>
      <c r="I49" s="28">
        <f t="shared" si="1"/>
        <v>561</v>
      </c>
      <c r="J49" s="27">
        <f t="shared" si="1"/>
        <v>3843</v>
      </c>
      <c r="K49" s="7"/>
      <c r="L49" s="124">
        <f t="shared" si="2"/>
        <v>-0.16348995174341183</v>
      </c>
      <c r="M49" s="27">
        <f t="shared" ca="1" si="3"/>
        <v>2.1689921324686891E-7</v>
      </c>
      <c r="N49" s="44"/>
      <c r="O49" s="44"/>
      <c r="P49" s="7"/>
      <c r="Q49" s="28">
        <f t="shared" ca="1" si="4"/>
        <v>603.61275217698244</v>
      </c>
      <c r="R49" s="27">
        <f t="shared" ca="1" si="5"/>
        <v>3806.1537732639872</v>
      </c>
      <c r="S49" s="7"/>
      <c r="T49" s="28">
        <f t="shared" ca="1" si="6"/>
        <v>-0.15566643440415562</v>
      </c>
      <c r="U49" s="27">
        <f t="shared" ca="1" si="7"/>
        <v>0.98937701183725268</v>
      </c>
      <c r="V49" s="7"/>
      <c r="W49" s="28">
        <f t="shared" ca="1" si="8"/>
        <v>-0.16302422734717853</v>
      </c>
      <c r="X49" s="27">
        <f t="shared" ca="1" si="11"/>
        <v>163.08495959248796</v>
      </c>
      <c r="Y49" s="7"/>
      <c r="Z49" s="28">
        <f t="shared" si="12"/>
        <v>163.15199999999999</v>
      </c>
      <c r="AA49" s="27">
        <f t="shared" si="9"/>
        <v>2.8475395812137885</v>
      </c>
      <c r="AB49" s="7"/>
      <c r="AC49" s="28">
        <f t="shared" ca="1" si="0"/>
        <v>-6.7040407512024558E-2</v>
      </c>
      <c r="AD49" s="27">
        <f t="shared" ca="1" si="10"/>
        <v>9.7569748749265273E-2</v>
      </c>
      <c r="AE49" s="7">
        <v>120</v>
      </c>
    </row>
    <row r="50" spans="1:31" s="26" customFormat="1" x14ac:dyDescent="0.25">
      <c r="A50" s="26">
        <v>30</v>
      </c>
      <c r="B50" s="26">
        <v>618</v>
      </c>
      <c r="C50" s="26">
        <v>13267</v>
      </c>
      <c r="D50" s="26">
        <v>15113</v>
      </c>
      <c r="E50" s="26">
        <v>13082</v>
      </c>
      <c r="F50" s="26">
        <v>11232</v>
      </c>
      <c r="G50" s="27"/>
      <c r="H50" s="7"/>
      <c r="I50" s="28">
        <f t="shared" si="1"/>
        <v>185</v>
      </c>
      <c r="J50" s="27">
        <f t="shared" si="1"/>
        <v>3881</v>
      </c>
      <c r="K50" s="7"/>
      <c r="L50" s="124">
        <f t="shared" si="2"/>
        <v>-6.7155731117251358E-2</v>
      </c>
      <c r="M50" s="27">
        <f t="shared" ca="1" si="3"/>
        <v>1.056512684522681E-6</v>
      </c>
      <c r="N50" s="44"/>
      <c r="O50" s="44"/>
      <c r="P50" s="7"/>
      <c r="Q50" s="28">
        <f t="shared" ca="1" si="4"/>
        <v>227.61275217698241</v>
      </c>
      <c r="R50" s="27">
        <f t="shared" ca="1" si="5"/>
        <v>3844.1537732639872</v>
      </c>
      <c r="S50" s="7"/>
      <c r="T50" s="28">
        <f t="shared" ca="1" si="6"/>
        <v>-5.8699332359232213E-2</v>
      </c>
      <c r="U50" s="27">
        <f t="shared" ca="1" si="7"/>
        <v>0.99925478575009552</v>
      </c>
      <c r="V50" s="7"/>
      <c r="W50" s="28">
        <f t="shared" ca="1" si="8"/>
        <v>-6.6127863088503172E-2</v>
      </c>
      <c r="X50" s="27">
        <f t="shared" ca="1" si="11"/>
        <v>168.6556210449553</v>
      </c>
      <c r="Y50" s="7"/>
      <c r="Z50" s="28">
        <f t="shared" si="12"/>
        <v>168.714</v>
      </c>
      <c r="AA50" s="27">
        <f t="shared" si="9"/>
        <v>2.9446147942097132</v>
      </c>
      <c r="AB50" s="7"/>
      <c r="AC50" s="28">
        <f t="shared" ca="1" si="0"/>
        <v>-5.8378955044702252E-2</v>
      </c>
      <c r="AD50" s="27">
        <f t="shared" ca="1" si="10"/>
        <v>5.0747246439982518E-2</v>
      </c>
      <c r="AE50" s="7">
        <v>119</v>
      </c>
    </row>
    <row r="51" spans="1:31" s="26" customFormat="1" x14ac:dyDescent="0.25">
      <c r="A51" s="26">
        <v>31</v>
      </c>
      <c r="B51" s="26">
        <v>630</v>
      </c>
      <c r="C51" s="26">
        <v>13072</v>
      </c>
      <c r="D51" s="26">
        <v>15117</v>
      </c>
      <c r="E51" s="26">
        <v>13271</v>
      </c>
      <c r="F51" s="26">
        <v>11222</v>
      </c>
      <c r="G51" s="27"/>
      <c r="H51" s="7"/>
      <c r="I51" s="28">
        <f t="shared" si="1"/>
        <v>-199</v>
      </c>
      <c r="J51" s="27">
        <f t="shared" si="1"/>
        <v>3895</v>
      </c>
      <c r="K51" s="7"/>
      <c r="L51" s="124">
        <f t="shared" si="2"/>
        <v>3.1690986392042778E-2</v>
      </c>
      <c r="M51" s="27">
        <f t="shared" ca="1" si="3"/>
        <v>1.4091342832171788E-6</v>
      </c>
      <c r="N51" s="44"/>
      <c r="O51" s="44"/>
      <c r="P51" s="7"/>
      <c r="Q51" s="28">
        <f t="shared" ca="1" si="4"/>
        <v>-156.38724782301759</v>
      </c>
      <c r="R51" s="27">
        <f t="shared" ca="1" si="5"/>
        <v>3858.1537732639872</v>
      </c>
      <c r="S51" s="7"/>
      <c r="T51" s="28">
        <f t="shared" ca="1" si="6"/>
        <v>4.0330899516434232E-2</v>
      </c>
      <c r="U51" s="27">
        <f t="shared" ca="1" si="7"/>
        <v>1.0028939656127218</v>
      </c>
      <c r="V51" s="7"/>
      <c r="W51" s="28">
        <f t="shared" ca="1" si="8"/>
        <v>3.2878056012249267E-2</v>
      </c>
      <c r="X51" s="27">
        <f t="shared" ca="1" si="11"/>
        <v>174.31943903711328</v>
      </c>
      <c r="Y51" s="7"/>
      <c r="Z51" s="28">
        <f t="shared" si="12"/>
        <v>174.38399999999999</v>
      </c>
      <c r="AA51" s="27">
        <f t="shared" si="9"/>
        <v>3.0435749627977917</v>
      </c>
      <c r="AB51" s="7"/>
      <c r="AC51" s="28">
        <f t="shared" ca="1" si="0"/>
        <v>-6.45609628867021E-2</v>
      </c>
      <c r="AD51" s="27">
        <f t="shared" ca="1" si="10"/>
        <v>4.1672471716879045E-2</v>
      </c>
      <c r="AE51" s="7">
        <v>118</v>
      </c>
    </row>
    <row r="52" spans="1:31" s="26" customFormat="1" x14ac:dyDescent="0.25">
      <c r="A52" s="26">
        <v>32</v>
      </c>
      <c r="B52" s="26">
        <v>623</v>
      </c>
      <c r="C52" s="26">
        <v>12875</v>
      </c>
      <c r="D52" s="26">
        <v>15086</v>
      </c>
      <c r="E52" s="26">
        <v>13449</v>
      </c>
      <c r="F52" s="26">
        <v>11230</v>
      </c>
      <c r="G52" s="27"/>
      <c r="H52" s="7"/>
      <c r="I52" s="28">
        <f t="shared" si="1"/>
        <v>-574</v>
      </c>
      <c r="J52" s="27">
        <f t="shared" si="1"/>
        <v>3856</v>
      </c>
      <c r="K52" s="7"/>
      <c r="L52" s="124">
        <f t="shared" si="2"/>
        <v>0.12913528609600317</v>
      </c>
      <c r="M52" s="27">
        <f t="shared" ca="1" si="3"/>
        <v>2.8089990476499548E-7</v>
      </c>
      <c r="N52" s="44"/>
      <c r="O52" s="44"/>
      <c r="P52" s="7"/>
      <c r="Q52" s="28">
        <f t="shared" ca="1" si="4"/>
        <v>-531.38724782301756</v>
      </c>
      <c r="R52" s="27">
        <f t="shared" ca="1" si="5"/>
        <v>3819.1537732639872</v>
      </c>
      <c r="S52" s="7"/>
      <c r="T52" s="28">
        <f t="shared" ca="1" si="6"/>
        <v>0.13704011033251473</v>
      </c>
      <c r="U52" s="27">
        <f t="shared" ca="1" si="7"/>
        <v>0.99275625028111991</v>
      </c>
      <c r="V52" s="7"/>
      <c r="W52" s="28">
        <f t="shared" ca="1" si="8"/>
        <v>0.12966528600615881</v>
      </c>
      <c r="X52" s="27">
        <f t="shared" ca="1" si="11"/>
        <v>179.88313153055765</v>
      </c>
      <c r="Y52" s="7"/>
      <c r="Z52" s="28">
        <f t="shared" si="12"/>
        <v>179.99099999999999</v>
      </c>
      <c r="AA52" s="27">
        <f t="shared" si="9"/>
        <v>3.1414355739571134</v>
      </c>
      <c r="AB52" s="7"/>
      <c r="AC52" s="28">
        <f t="shared" ca="1" si="0"/>
        <v>-0.1078684694423373</v>
      </c>
      <c r="AD52" s="27">
        <f t="shared" ca="1" si="10"/>
        <v>4.3623173797584514E-2</v>
      </c>
      <c r="AE52" s="7">
        <v>117</v>
      </c>
    </row>
    <row r="53" spans="1:31" s="26" customFormat="1" x14ac:dyDescent="0.25">
      <c r="A53" s="26">
        <v>33</v>
      </c>
      <c r="B53" s="26">
        <v>630</v>
      </c>
      <c r="C53" s="26">
        <v>12696</v>
      </c>
      <c r="D53" s="26">
        <v>15064</v>
      </c>
      <c r="E53" s="26">
        <v>13650</v>
      </c>
      <c r="F53" s="26">
        <v>11273</v>
      </c>
      <c r="G53" s="27"/>
      <c r="H53" s="7"/>
      <c r="I53" s="28">
        <f t="shared" si="1"/>
        <v>-954</v>
      </c>
      <c r="J53" s="27">
        <f t="shared" si="1"/>
        <v>3791</v>
      </c>
      <c r="K53" s="7"/>
      <c r="L53" s="124">
        <f t="shared" si="2"/>
        <v>0.22641178569590717</v>
      </c>
      <c r="M53" s="27">
        <f t="shared" ca="1" si="3"/>
        <v>1.9056535026106357E-6</v>
      </c>
      <c r="N53" s="44"/>
      <c r="O53" s="44"/>
      <c r="P53" s="7"/>
      <c r="Q53" s="28">
        <f t="shared" ca="1" si="4"/>
        <v>-911.38724782301756</v>
      </c>
      <c r="R53" s="27">
        <f t="shared" ca="1" si="5"/>
        <v>3754.1537732639872</v>
      </c>
      <c r="S53" s="7"/>
      <c r="T53" s="28">
        <f t="shared" ca="1" si="6"/>
        <v>0.23503877729280964</v>
      </c>
      <c r="U53" s="27">
        <f t="shared" ca="1" si="7"/>
        <v>0.97586005806178344</v>
      </c>
      <c r="V53" s="7"/>
      <c r="W53" s="28">
        <f t="shared" ca="1" si="8"/>
        <v>0.22779223978880944</v>
      </c>
      <c r="X53" s="27">
        <f t="shared" ca="1" si="11"/>
        <v>185.58089388789244</v>
      </c>
      <c r="Y53" s="7"/>
      <c r="Z53" s="28">
        <f t="shared" si="12"/>
        <v>185.66099999999997</v>
      </c>
      <c r="AA53" s="27">
        <f t="shared" si="9"/>
        <v>3.2403957425451919</v>
      </c>
      <c r="AB53" s="7"/>
      <c r="AC53" s="28">
        <f t="shared" ca="1" si="0"/>
        <v>-8.010611210752927E-2</v>
      </c>
      <c r="AD53" s="27">
        <f t="shared" ca="1" si="10"/>
        <v>1.6332944724069876E-2</v>
      </c>
      <c r="AE53" s="7">
        <v>116</v>
      </c>
    </row>
    <row r="54" spans="1:31" s="26" customFormat="1" x14ac:dyDescent="0.25">
      <c r="A54" s="26">
        <v>34</v>
      </c>
      <c r="B54" s="26">
        <v>642</v>
      </c>
      <c r="C54" s="26">
        <v>12499</v>
      </c>
      <c r="D54" s="26">
        <v>15002</v>
      </c>
      <c r="E54" s="26">
        <v>13830</v>
      </c>
      <c r="F54" s="26">
        <v>11321</v>
      </c>
      <c r="G54" s="27"/>
      <c r="H54" s="7"/>
      <c r="I54" s="28">
        <f t="shared" si="1"/>
        <v>-1331</v>
      </c>
      <c r="J54" s="27">
        <f t="shared" si="1"/>
        <v>3681</v>
      </c>
      <c r="K54" s="7"/>
      <c r="L54" s="124">
        <f t="shared" si="2"/>
        <v>0.32325342006074148</v>
      </c>
      <c r="M54" s="27">
        <f t="shared" ca="1" si="3"/>
        <v>3.9165142471812881E-6</v>
      </c>
      <c r="N54" s="44"/>
      <c r="O54" s="44"/>
      <c r="P54" s="7"/>
      <c r="Q54" s="28">
        <f t="shared" ca="1" si="4"/>
        <v>-1288.3872478230176</v>
      </c>
      <c r="R54" s="27">
        <f t="shared" ca="1" si="5"/>
        <v>3644.1537732639872</v>
      </c>
      <c r="S54" s="7"/>
      <c r="T54" s="28">
        <f t="shared" ca="1" si="6"/>
        <v>0.33226377056657591</v>
      </c>
      <c r="U54" s="27">
        <f t="shared" ca="1" si="7"/>
        <v>0.94726650199829077</v>
      </c>
      <c r="V54" s="7"/>
      <c r="W54" s="28">
        <f t="shared" ca="1" si="8"/>
        <v>0.32523243856676443</v>
      </c>
      <c r="X54" s="27">
        <f t="shared" ca="1" si="11"/>
        <v>191.39105938328669</v>
      </c>
      <c r="Y54" s="7"/>
      <c r="Z54" s="28">
        <f t="shared" si="12"/>
        <v>191.43899999999996</v>
      </c>
      <c r="AA54" s="27">
        <f t="shared" si="9"/>
        <v>3.3412408667254239</v>
      </c>
      <c r="AB54" s="7"/>
      <c r="AC54" s="28">
        <f t="shared" ca="1" si="0"/>
        <v>-4.794061671327654E-2</v>
      </c>
      <c r="AD54" s="27">
        <f t="shared" ca="1" si="10"/>
        <v>-5.3757907104369451E-2</v>
      </c>
      <c r="AE54" s="7">
        <v>115</v>
      </c>
    </row>
    <row r="55" spans="1:31" s="26" customFormat="1" x14ac:dyDescent="0.25">
      <c r="A55" s="26">
        <v>35</v>
      </c>
      <c r="B55" s="26">
        <v>629</v>
      </c>
      <c r="C55" s="26">
        <v>12333</v>
      </c>
      <c r="D55" s="26">
        <v>14936</v>
      </c>
      <c r="E55" s="26">
        <v>14014</v>
      </c>
      <c r="F55" s="26">
        <v>11397</v>
      </c>
      <c r="G55" s="27"/>
      <c r="H55" s="7"/>
      <c r="I55" s="28">
        <f t="shared" si="1"/>
        <v>-1681</v>
      </c>
      <c r="J55" s="27">
        <f t="shared" si="1"/>
        <v>3539</v>
      </c>
      <c r="K55" s="7"/>
      <c r="L55" s="124">
        <f t="shared" si="2"/>
        <v>0.41495260679919138</v>
      </c>
      <c r="M55" s="27">
        <f t="shared" ca="1" si="3"/>
        <v>6.7010445597154469E-7</v>
      </c>
      <c r="N55" s="44"/>
      <c r="O55" s="44"/>
      <c r="P55" s="7"/>
      <c r="Q55" s="28">
        <f t="shared" ca="1" si="4"/>
        <v>-1638.3872478230176</v>
      </c>
      <c r="R55" s="27">
        <f t="shared" ca="1" si="5"/>
        <v>3502.1537732639872</v>
      </c>
      <c r="S55" s="7"/>
      <c r="T55" s="28">
        <f t="shared" ca="1" si="6"/>
        <v>0.4225257006615844</v>
      </c>
      <c r="U55" s="27">
        <f t="shared" ca="1" si="7"/>
        <v>0.91035482053450945</v>
      </c>
      <c r="V55" s="7"/>
      <c r="W55" s="28">
        <f t="shared" ca="1" si="8"/>
        <v>0.4157712058805319</v>
      </c>
      <c r="X55" s="27">
        <f t="shared" ca="1" si="11"/>
        <v>196.98858670247</v>
      </c>
      <c r="Y55" s="7"/>
      <c r="Z55" s="28">
        <f t="shared" si="12"/>
        <v>197.09999999999997</v>
      </c>
      <c r="AA55" s="27">
        <f t="shared" si="9"/>
        <v>3.4400439556808231</v>
      </c>
      <c r="AB55" s="7"/>
      <c r="AC55" s="28">
        <f t="shared" ca="1" si="0"/>
        <v>-0.11141329752996398</v>
      </c>
      <c r="AD55" s="27">
        <f t="shared" ca="1" si="10"/>
        <v>4.6729530064709479E-2</v>
      </c>
      <c r="AE55" s="7">
        <v>114</v>
      </c>
    </row>
    <row r="56" spans="1:31" s="26" customFormat="1" x14ac:dyDescent="0.25">
      <c r="A56" s="26">
        <v>36</v>
      </c>
      <c r="B56" s="26">
        <v>604</v>
      </c>
      <c r="C56" s="26">
        <v>12165</v>
      </c>
      <c r="D56" s="26">
        <v>14852</v>
      </c>
      <c r="E56" s="26">
        <v>14172</v>
      </c>
      <c r="F56" s="26">
        <v>11484</v>
      </c>
      <c r="G56" s="27"/>
      <c r="H56" s="7"/>
      <c r="I56" s="28">
        <f t="shared" si="1"/>
        <v>-2007</v>
      </c>
      <c r="J56" s="27">
        <f t="shared" si="1"/>
        <v>3368</v>
      </c>
      <c r="K56" s="7"/>
      <c r="L56" s="124">
        <f t="shared" si="2"/>
        <v>0.49920662985998104</v>
      </c>
      <c r="M56" s="27">
        <f t="shared" ca="1" si="3"/>
        <v>9.4053322508134308E-7</v>
      </c>
      <c r="N56" s="44"/>
      <c r="O56" s="44"/>
      <c r="P56" s="7"/>
      <c r="Q56" s="28">
        <f t="shared" ca="1" si="4"/>
        <v>-1964.3872478230176</v>
      </c>
      <c r="R56" s="27">
        <f t="shared" ca="1" si="5"/>
        <v>3331.1537732639872</v>
      </c>
      <c r="S56" s="7"/>
      <c r="T56" s="28">
        <f t="shared" ca="1" si="6"/>
        <v>0.5065982412643637</v>
      </c>
      <c r="U56" s="27">
        <f t="shared" ca="1" si="7"/>
        <v>0.86590483792671635</v>
      </c>
      <c r="V56" s="7"/>
      <c r="W56" s="28">
        <f t="shared" ca="1" si="8"/>
        <v>0.5001764407823166</v>
      </c>
      <c r="X56" s="27">
        <f t="shared" ca="1" si="11"/>
        <v>202.45398258356772</v>
      </c>
      <c r="Y56" s="7"/>
      <c r="Z56" s="28">
        <f t="shared" si="12"/>
        <v>202.53599999999997</v>
      </c>
      <c r="AA56" s="27">
        <f t="shared" si="9"/>
        <v>3.5349200538192349</v>
      </c>
      <c r="AB56" s="7"/>
      <c r="AC56" s="28">
        <f t="shared" ca="1" si="0"/>
        <v>-8.2017416432250911E-2</v>
      </c>
      <c r="AD56" s="27">
        <f t="shared" ca="1" si="10"/>
        <v>7.0241421499218859E-2</v>
      </c>
      <c r="AE56" s="7">
        <v>113</v>
      </c>
    </row>
    <row r="57" spans="1:31" s="26" customFormat="1" x14ac:dyDescent="0.25">
      <c r="A57" s="26">
        <v>37</v>
      </c>
      <c r="B57" s="26">
        <v>609</v>
      </c>
      <c r="C57" s="26">
        <v>12012</v>
      </c>
      <c r="D57" s="26">
        <v>14753</v>
      </c>
      <c r="E57" s="26">
        <v>14331</v>
      </c>
      <c r="F57" s="26">
        <v>11585</v>
      </c>
      <c r="G57" s="27"/>
      <c r="H57" s="7"/>
      <c r="I57" s="28">
        <f t="shared" si="1"/>
        <v>-2319</v>
      </c>
      <c r="J57" s="27">
        <f t="shared" si="1"/>
        <v>3168</v>
      </c>
      <c r="K57" s="7"/>
      <c r="L57" s="124">
        <f t="shared" si="2"/>
        <v>0.57960816265521298</v>
      </c>
      <c r="M57" s="27">
        <f t="shared" ca="1" si="3"/>
        <v>2.0134592180243708E-6</v>
      </c>
      <c r="N57" s="44"/>
      <c r="O57" s="44"/>
      <c r="P57" s="7"/>
      <c r="Q57" s="28">
        <f t="shared" ca="1" si="4"/>
        <v>-2276.3872478230178</v>
      </c>
      <c r="R57" s="27">
        <f t="shared" ca="1" si="5"/>
        <v>3131.1537732639872</v>
      </c>
      <c r="S57" s="7"/>
      <c r="T57" s="28">
        <f t="shared" ca="1" si="6"/>
        <v>0.5870603046633428</v>
      </c>
      <c r="U57" s="27">
        <f t="shared" ca="1" si="7"/>
        <v>0.8139165541749116</v>
      </c>
      <c r="V57" s="7"/>
      <c r="W57" s="28">
        <f t="shared" ca="1" si="8"/>
        <v>0.58102712679077961</v>
      </c>
      <c r="X57" s="27">
        <f t="shared" ca="1" si="11"/>
        <v>207.96351392178099</v>
      </c>
      <c r="Y57" s="7"/>
      <c r="Z57" s="28">
        <f t="shared" si="12"/>
        <v>208.01699999999997</v>
      </c>
      <c r="AA57" s="27">
        <f t="shared" si="9"/>
        <v>3.6305815501210437</v>
      </c>
      <c r="AB57" s="7"/>
      <c r="AC57" s="28">
        <f t="shared" ca="1" si="0"/>
        <v>-5.3486078218980992E-2</v>
      </c>
      <c r="AD57" s="27">
        <f t="shared" ca="1" si="10"/>
        <v>4.3775147090229893E-2</v>
      </c>
      <c r="AE57" s="7">
        <v>112</v>
      </c>
    </row>
    <row r="58" spans="1:31" s="26" customFormat="1" x14ac:dyDescent="0.25">
      <c r="A58" s="26">
        <v>38</v>
      </c>
      <c r="B58" s="26">
        <v>626</v>
      </c>
      <c r="C58" s="26">
        <v>11859</v>
      </c>
      <c r="D58" s="26">
        <v>14626</v>
      </c>
      <c r="E58" s="26">
        <v>14468</v>
      </c>
      <c r="F58" s="26">
        <v>11697</v>
      </c>
      <c r="G58" s="27"/>
      <c r="H58" s="7"/>
      <c r="I58" s="28">
        <f t="shared" si="1"/>
        <v>-2609</v>
      </c>
      <c r="J58" s="27">
        <f t="shared" si="1"/>
        <v>2929</v>
      </c>
      <c r="K58" s="7"/>
      <c r="L58" s="124">
        <f t="shared" si="2"/>
        <v>0.65672154900044832</v>
      </c>
      <c r="M58" s="27">
        <f t="shared" ca="1" si="3"/>
        <v>1.9549830103283777E-7</v>
      </c>
      <c r="N58" s="44"/>
      <c r="O58" s="44"/>
      <c r="P58" s="7"/>
      <c r="Q58" s="28">
        <f t="shared" ca="1" si="4"/>
        <v>-2566.3872478230178</v>
      </c>
      <c r="R58" s="27">
        <f t="shared" ca="1" si="5"/>
        <v>2892.1537732639872</v>
      </c>
      <c r="S58" s="7"/>
      <c r="T58" s="28">
        <f t="shared" ca="1" si="6"/>
        <v>0.66184876102777834</v>
      </c>
      <c r="U58" s="27">
        <f t="shared" ca="1" si="7"/>
        <v>0.75179055509150483</v>
      </c>
      <c r="V58" s="7"/>
      <c r="W58" s="28">
        <f t="shared" ca="1" si="8"/>
        <v>0.65627939710230376</v>
      </c>
      <c r="X58" s="27">
        <f t="shared" ca="1" si="11"/>
        <v>213.56127284559886</v>
      </c>
      <c r="Y58" s="7"/>
      <c r="Z58" s="28">
        <f t="shared" si="12"/>
        <v>213.65099999999995</v>
      </c>
      <c r="AA58" s="27">
        <f t="shared" si="9"/>
        <v>3.7289134001784041</v>
      </c>
      <c r="AB58" s="7"/>
      <c r="AC58" s="28">
        <f t="shared" ca="1" si="0"/>
        <v>-8.9727154401089138E-2</v>
      </c>
      <c r="AD58" s="27">
        <f t="shared" ca="1" si="10"/>
        <v>8.9595451855672081E-2</v>
      </c>
      <c r="AE58" s="7">
        <v>111</v>
      </c>
    </row>
    <row r="59" spans="1:31" s="26" customFormat="1" x14ac:dyDescent="0.25">
      <c r="A59" s="26">
        <v>39</v>
      </c>
      <c r="B59" s="26">
        <v>625</v>
      </c>
      <c r="C59" s="26">
        <v>11729</v>
      </c>
      <c r="D59" s="26">
        <v>14498</v>
      </c>
      <c r="E59" s="26">
        <v>14611</v>
      </c>
      <c r="F59" s="26">
        <v>11830</v>
      </c>
      <c r="G59" s="27"/>
      <c r="H59" s="7"/>
      <c r="I59" s="28">
        <f t="shared" si="1"/>
        <v>-2882</v>
      </c>
      <c r="J59" s="27">
        <f t="shared" si="1"/>
        <v>2668</v>
      </c>
      <c r="K59" s="7"/>
      <c r="L59" s="124">
        <f t="shared" si="2"/>
        <v>0.72738087091325221</v>
      </c>
      <c r="M59" s="27">
        <f t="shared" ca="1" si="3"/>
        <v>3.6470097106960928E-8</v>
      </c>
      <c r="N59" s="44"/>
      <c r="O59" s="44"/>
      <c r="P59" s="7"/>
      <c r="Q59" s="28">
        <f t="shared" ca="1" si="4"/>
        <v>-2839.3872478230178</v>
      </c>
      <c r="R59" s="27">
        <f t="shared" ca="1" si="5"/>
        <v>2631.1537732639872</v>
      </c>
      <c r="S59" s="7"/>
      <c r="T59" s="28">
        <f t="shared" ca="1" si="6"/>
        <v>0.73225306650188493</v>
      </c>
      <c r="U59" s="27">
        <f t="shared" ca="1" si="7"/>
        <v>0.68394584479539966</v>
      </c>
      <c r="V59" s="7"/>
      <c r="W59" s="28">
        <f t="shared" ca="1" si="8"/>
        <v>0.72718989945698986</v>
      </c>
      <c r="X59" s="27">
        <f t="shared" ca="1" si="11"/>
        <v>219.19704521588415</v>
      </c>
      <c r="Y59" s="7"/>
      <c r="Z59" s="28">
        <f t="shared" si="12"/>
        <v>219.27599999999995</v>
      </c>
      <c r="AA59" s="27">
        <f t="shared" si="9"/>
        <v>3.8270881706030853</v>
      </c>
      <c r="AB59" s="7"/>
      <c r="AC59" s="28">
        <f t="shared" ca="1" si="0"/>
        <v>-7.8954784115808252E-2</v>
      </c>
      <c r="AD59" s="27">
        <f t="shared" ca="1" si="10"/>
        <v>2.6348133194716183E-2</v>
      </c>
      <c r="AE59" s="7">
        <v>110</v>
      </c>
    </row>
    <row r="60" spans="1:31" s="26" customFormat="1" x14ac:dyDescent="0.25">
      <c r="A60" s="26">
        <v>40</v>
      </c>
      <c r="B60" s="26">
        <v>622</v>
      </c>
      <c r="C60" s="26">
        <v>11606</v>
      </c>
      <c r="D60" s="26">
        <v>14355</v>
      </c>
      <c r="E60" s="26">
        <v>14737</v>
      </c>
      <c r="F60" s="26">
        <v>11981</v>
      </c>
      <c r="G60" s="27"/>
      <c r="H60" s="7"/>
      <c r="I60" s="28">
        <f t="shared" si="1"/>
        <v>-3131</v>
      </c>
      <c r="J60" s="27">
        <f t="shared" si="1"/>
        <v>2374</v>
      </c>
      <c r="K60" s="7"/>
      <c r="L60" s="124">
        <f t="shared" si="2"/>
        <v>0.79074582265466609</v>
      </c>
      <c r="M60" s="27">
        <f t="shared" ca="1" si="3"/>
        <v>1.5098873851356735E-6</v>
      </c>
      <c r="N60" s="44"/>
      <c r="O60" s="44"/>
      <c r="P60" s="7"/>
      <c r="Q60" s="28">
        <f t="shared" ca="1" si="4"/>
        <v>-3088.3872478230178</v>
      </c>
      <c r="R60" s="27">
        <f t="shared" ca="1" si="5"/>
        <v>2337.1537732639872</v>
      </c>
      <c r="S60" s="7"/>
      <c r="T60" s="28">
        <f t="shared" ca="1" si="6"/>
        <v>0.79646798248376238</v>
      </c>
      <c r="U60" s="27">
        <f t="shared" ca="1" si="7"/>
        <v>0.60752306768024666</v>
      </c>
      <c r="V60" s="7"/>
      <c r="W60" s="28">
        <f t="shared" ca="1" si="8"/>
        <v>0.79197459740421772</v>
      </c>
      <c r="X60" s="27">
        <f t="shared" ca="1" si="11"/>
        <v>224.94998958251949</v>
      </c>
      <c r="Y60" s="7"/>
      <c r="Z60" s="28">
        <f t="shared" si="12"/>
        <v>224.87399999999997</v>
      </c>
      <c r="AA60" s="27">
        <f t="shared" si="9"/>
        <v>3.9247917021297281</v>
      </c>
      <c r="AB60" s="7"/>
      <c r="AC60" s="28">
        <f t="shared" ca="1" si="0"/>
        <v>7.5989582519525811E-2</v>
      </c>
      <c r="AD60" s="27">
        <f t="shared" ca="1" si="10"/>
        <v>-3.7118464605555346E-2</v>
      </c>
      <c r="AE60" s="7">
        <v>109</v>
      </c>
    </row>
    <row r="61" spans="1:31" s="26" customFormat="1" x14ac:dyDescent="0.25">
      <c r="A61" s="26">
        <v>41</v>
      </c>
      <c r="B61" s="26">
        <v>644</v>
      </c>
      <c r="C61" s="26">
        <v>11487</v>
      </c>
      <c r="D61" s="26">
        <v>14191</v>
      </c>
      <c r="E61" s="26">
        <v>14841</v>
      </c>
      <c r="F61" s="26">
        <v>12132</v>
      </c>
      <c r="G61" s="27"/>
      <c r="H61" s="7"/>
      <c r="I61" s="28">
        <f t="shared" si="1"/>
        <v>-3354</v>
      </c>
      <c r="J61" s="27">
        <f t="shared" si="1"/>
        <v>2059</v>
      </c>
      <c r="K61" s="7"/>
      <c r="L61" s="124">
        <f t="shared" si="2"/>
        <v>0.84839636890139991</v>
      </c>
      <c r="M61" s="27">
        <f t="shared" ca="1" si="3"/>
        <v>2.8836839606286554E-6</v>
      </c>
      <c r="N61" s="44"/>
      <c r="O61" s="44"/>
      <c r="P61" s="7"/>
      <c r="Q61" s="28">
        <f t="shared" ca="1" si="4"/>
        <v>-3311.3872478230178</v>
      </c>
      <c r="R61" s="27">
        <f t="shared" ca="1" si="5"/>
        <v>2022.1537732639874</v>
      </c>
      <c r="S61" s="7"/>
      <c r="T61" s="28">
        <f t="shared" ca="1" si="6"/>
        <v>0.85397772651572501</v>
      </c>
      <c r="U61" s="27">
        <f t="shared" ca="1" si="7"/>
        <v>0.52564152077115422</v>
      </c>
      <c r="V61" s="7"/>
      <c r="W61" s="28">
        <f t="shared" ca="1" si="8"/>
        <v>0.85009451022668137</v>
      </c>
      <c r="X61" s="27">
        <f t="shared" ca="1" si="11"/>
        <v>230.7119023030582</v>
      </c>
      <c r="Y61" s="7"/>
      <c r="Z61" s="28">
        <f t="shared" si="12"/>
        <v>230.66999999999996</v>
      </c>
      <c r="AA61" s="27">
        <f t="shared" si="9"/>
        <v>4.0259509855753191</v>
      </c>
      <c r="AB61" s="7"/>
      <c r="AC61" s="28">
        <f t="shared" ca="1" si="0"/>
        <v>4.1902303058236612E-2</v>
      </c>
      <c r="AD61" s="27">
        <f t="shared" ca="1" si="10"/>
        <v>-2.3539067162005267E-2</v>
      </c>
      <c r="AE61" s="7">
        <v>108</v>
      </c>
    </row>
    <row r="62" spans="1:31" s="26" customFormat="1" x14ac:dyDescent="0.25">
      <c r="A62" s="26">
        <v>42</v>
      </c>
      <c r="B62" s="26">
        <v>630</v>
      </c>
      <c r="C62" s="26">
        <v>11402</v>
      </c>
      <c r="D62" s="26">
        <v>14027</v>
      </c>
      <c r="E62" s="26">
        <v>14935</v>
      </c>
      <c r="F62" s="26">
        <v>12303</v>
      </c>
      <c r="G62" s="27"/>
      <c r="H62" s="7"/>
      <c r="I62" s="28">
        <f t="shared" si="1"/>
        <v>-3533</v>
      </c>
      <c r="J62" s="27">
        <f t="shared" si="1"/>
        <v>1724</v>
      </c>
      <c r="K62" s="7"/>
      <c r="L62" s="124">
        <f t="shared" si="2"/>
        <v>0.89640239325972559</v>
      </c>
      <c r="M62" s="27">
        <f t="shared" ca="1" si="3"/>
        <v>2.531522041709481E-7</v>
      </c>
      <c r="N62" s="44"/>
      <c r="O62" s="44"/>
      <c r="P62" s="7"/>
      <c r="Q62" s="28">
        <f t="shared" ca="1" si="4"/>
        <v>-3490.3872478230178</v>
      </c>
      <c r="R62" s="27">
        <f t="shared" ca="1" si="5"/>
        <v>1687.1537732639874</v>
      </c>
      <c r="S62" s="7"/>
      <c r="T62" s="28">
        <f t="shared" ca="1" si="6"/>
        <v>0.90014025647860074</v>
      </c>
      <c r="U62" s="27">
        <f t="shared" ca="1" si="7"/>
        <v>0.43856114548688124</v>
      </c>
      <c r="V62" s="7"/>
      <c r="W62" s="28">
        <f t="shared" ca="1" si="8"/>
        <v>0.89690553558965913</v>
      </c>
      <c r="X62" s="27">
        <f t="shared" ca="1" si="11"/>
        <v>236.38446326249868</v>
      </c>
      <c r="Y62" s="7"/>
      <c r="Z62" s="28">
        <f t="shared" si="12"/>
        <v>236.33999999999995</v>
      </c>
      <c r="AA62" s="27">
        <f t="shared" si="9"/>
        <v>4.1249111541633976</v>
      </c>
      <c r="AB62" s="7"/>
      <c r="AC62" s="28">
        <f t="shared" ca="1" si="0"/>
        <v>4.4463262498737777E-2</v>
      </c>
      <c r="AD62" s="27">
        <f t="shared" ca="1" si="10"/>
        <v>-6.8935978347894888E-4</v>
      </c>
      <c r="AE62" s="7">
        <v>107</v>
      </c>
    </row>
    <row r="63" spans="1:31" s="26" customFormat="1" x14ac:dyDescent="0.25">
      <c r="A63" s="26">
        <v>43</v>
      </c>
      <c r="B63" s="26">
        <v>629</v>
      </c>
      <c r="C63" s="26">
        <v>11327</v>
      </c>
      <c r="D63" s="26">
        <v>13854</v>
      </c>
      <c r="E63" s="26">
        <v>15006</v>
      </c>
      <c r="F63" s="26">
        <v>12476</v>
      </c>
      <c r="G63" s="27"/>
      <c r="H63" s="7"/>
      <c r="I63" s="28">
        <f t="shared" si="1"/>
        <v>-3679</v>
      </c>
      <c r="J63" s="27">
        <f t="shared" si="1"/>
        <v>1378</v>
      </c>
      <c r="K63" s="7"/>
      <c r="L63" s="124">
        <f t="shared" si="2"/>
        <v>0.93558066983157206</v>
      </c>
      <c r="M63" s="27">
        <f t="shared" ca="1" si="3"/>
        <v>1.2496400200451954E-7</v>
      </c>
      <c r="N63" s="44"/>
      <c r="O63" s="44"/>
      <c r="P63" s="7"/>
      <c r="Q63" s="28">
        <f t="shared" ca="1" si="4"/>
        <v>-3636.3872478230178</v>
      </c>
      <c r="R63" s="27">
        <f t="shared" ca="1" si="5"/>
        <v>1341.1537732639874</v>
      </c>
      <c r="S63" s="7"/>
      <c r="T63" s="28">
        <f t="shared" ca="1" si="6"/>
        <v>0.93779237588966147</v>
      </c>
      <c r="U63" s="27">
        <f t="shared" ca="1" si="7"/>
        <v>0.348621414596259</v>
      </c>
      <c r="V63" s="7"/>
      <c r="W63" s="28">
        <f t="shared" ca="1" si="8"/>
        <v>0.93522716735349798</v>
      </c>
      <c r="X63" s="27">
        <f t="shared" ca="1" si="11"/>
        <v>241.99800052245109</v>
      </c>
      <c r="Y63" s="7"/>
      <c r="Z63" s="28">
        <f t="shared" si="12"/>
        <v>242.00099999999995</v>
      </c>
      <c r="AA63" s="27">
        <f t="shared" si="9"/>
        <v>4.2237142431187964</v>
      </c>
      <c r="AB63" s="7"/>
      <c r="AC63" s="28">
        <f t="shared" ca="1" si="0"/>
        <v>-2.9994775488546566E-3</v>
      </c>
      <c r="AD63" s="27">
        <f t="shared" ca="1" si="10"/>
        <v>-1.1964806083739177E-2</v>
      </c>
      <c r="AE63" s="7">
        <v>106</v>
      </c>
    </row>
    <row r="64" spans="1:31" s="26" customFormat="1" x14ac:dyDescent="0.25">
      <c r="A64" s="26">
        <v>44</v>
      </c>
      <c r="B64" s="26">
        <v>623</v>
      </c>
      <c r="C64" s="26">
        <v>11279</v>
      </c>
      <c r="D64" s="26">
        <v>13676</v>
      </c>
      <c r="E64" s="26">
        <v>15075</v>
      </c>
      <c r="F64" s="26">
        <v>12659</v>
      </c>
      <c r="G64" s="27"/>
      <c r="H64" s="7"/>
      <c r="I64" s="28">
        <f t="shared" si="1"/>
        <v>-3796</v>
      </c>
      <c r="J64" s="27">
        <f t="shared" si="1"/>
        <v>1017</v>
      </c>
      <c r="K64" s="7"/>
      <c r="L64" s="124">
        <f t="shared" si="2"/>
        <v>0.96538947922744034</v>
      </c>
      <c r="M64" s="27">
        <f t="shared" ca="1" si="3"/>
        <v>5.0303230385149698E-7</v>
      </c>
      <c r="N64" s="44"/>
      <c r="O64" s="44"/>
      <c r="P64" s="7"/>
      <c r="Q64" s="28">
        <f t="shared" ca="1" si="4"/>
        <v>-3753.3872478230178</v>
      </c>
      <c r="R64" s="27">
        <f t="shared" ca="1" si="5"/>
        <v>980.15377326398732</v>
      </c>
      <c r="S64" s="7"/>
      <c r="T64" s="28">
        <f t="shared" ca="1" si="6"/>
        <v>0.96796564966427856</v>
      </c>
      <c r="U64" s="27">
        <f t="shared" ca="1" si="7"/>
        <v>0.2547825624242514</v>
      </c>
      <c r="V64" s="7"/>
      <c r="W64" s="28">
        <f t="shared" ca="1" si="8"/>
        <v>0.96609872693018706</v>
      </c>
      <c r="X64" s="27">
        <f t="shared" ca="1" si="11"/>
        <v>247.66792778750482</v>
      </c>
      <c r="Y64" s="7"/>
      <c r="Z64" s="28">
        <f t="shared" si="12"/>
        <v>247.60799999999995</v>
      </c>
      <c r="AA64" s="27">
        <f t="shared" si="9"/>
        <v>4.3215748542781185</v>
      </c>
      <c r="AB64" s="7"/>
      <c r="AC64" s="28">
        <f t="shared" ca="1" si="0"/>
        <v>5.9927787504875596E-2</v>
      </c>
      <c r="AD64" s="27">
        <f t="shared" ca="1" si="10"/>
        <v>9.7833988569959729E-3</v>
      </c>
      <c r="AE64" s="7">
        <v>105</v>
      </c>
    </row>
    <row r="65" spans="1:31" s="26" customFormat="1" x14ac:dyDescent="0.25">
      <c r="A65" s="26">
        <v>45</v>
      </c>
      <c r="B65" s="26">
        <v>600</v>
      </c>
      <c r="C65" s="26">
        <v>11238</v>
      </c>
      <c r="D65" s="26">
        <v>13498</v>
      </c>
      <c r="E65" s="26">
        <v>15100</v>
      </c>
      <c r="F65" s="26">
        <v>12831</v>
      </c>
      <c r="G65" s="27"/>
      <c r="H65" s="7"/>
      <c r="I65" s="28">
        <f t="shared" si="1"/>
        <v>-3862</v>
      </c>
      <c r="J65" s="27">
        <f t="shared" si="1"/>
        <v>667</v>
      </c>
      <c r="K65" s="7"/>
      <c r="L65" s="124">
        <f t="shared" si="2"/>
        <v>0.98536674152824644</v>
      </c>
      <c r="M65" s="27">
        <f t="shared" ca="1" si="3"/>
        <v>2.466542427520862E-6</v>
      </c>
      <c r="N65" s="44"/>
      <c r="O65" s="44"/>
      <c r="P65" s="7"/>
      <c r="Q65" s="28">
        <f t="shared" ca="1" si="4"/>
        <v>-3819.3872478230178</v>
      </c>
      <c r="R65" s="27">
        <f t="shared" ca="1" si="5"/>
        <v>630.15377326398732</v>
      </c>
      <c r="S65" s="7"/>
      <c r="T65" s="28">
        <f t="shared" ca="1" si="6"/>
        <v>0.98498647076790868</v>
      </c>
      <c r="U65" s="27">
        <f t="shared" ca="1" si="7"/>
        <v>0.16380306585859306</v>
      </c>
      <c r="V65" s="7"/>
      <c r="W65" s="28">
        <f t="shared" ca="1" si="8"/>
        <v>0.98379621854926114</v>
      </c>
      <c r="X65" s="27">
        <f t="shared" ca="1" si="11"/>
        <v>252.98868634621874</v>
      </c>
      <c r="Y65" s="7"/>
      <c r="Z65" s="28">
        <f t="shared" si="12"/>
        <v>253.00799999999995</v>
      </c>
      <c r="AA65" s="27">
        <f t="shared" si="9"/>
        <v>4.4158226338858118</v>
      </c>
      <c r="AB65" s="7"/>
      <c r="AC65" s="28">
        <f t="shared" ca="1" si="0"/>
        <v>-1.931365378121086E-2</v>
      </c>
      <c r="AD65" s="27">
        <f t="shared" ca="1" si="10"/>
        <v>3.2237823336146221E-2</v>
      </c>
      <c r="AE65" s="7">
        <v>104</v>
      </c>
    </row>
    <row r="66" spans="1:31" s="26" customFormat="1" x14ac:dyDescent="0.25">
      <c r="A66" s="26">
        <v>46</v>
      </c>
      <c r="B66" s="26">
        <v>621</v>
      </c>
      <c r="C66" s="26">
        <v>11217</v>
      </c>
      <c r="D66" s="26">
        <v>13316</v>
      </c>
      <c r="E66" s="26">
        <v>15125</v>
      </c>
      <c r="F66" s="26">
        <v>13021</v>
      </c>
      <c r="G66" s="27"/>
      <c r="H66" s="7"/>
      <c r="I66" s="28">
        <f t="shared" si="1"/>
        <v>-3908</v>
      </c>
      <c r="J66" s="27">
        <f t="shared" si="1"/>
        <v>295</v>
      </c>
      <c r="K66" s="7"/>
      <c r="L66" s="124">
        <f t="shared" si="2"/>
        <v>0.99683000952228351</v>
      </c>
      <c r="M66" s="27">
        <f t="shared" ca="1" si="3"/>
        <v>2.0408923568147414E-7</v>
      </c>
      <c r="N66" s="44"/>
      <c r="O66" s="44"/>
      <c r="P66" s="7"/>
      <c r="Q66" s="28">
        <f t="shared" ca="1" si="4"/>
        <v>-3865.3872478230178</v>
      </c>
      <c r="R66" s="27">
        <f t="shared" ca="1" si="5"/>
        <v>258.15377326398732</v>
      </c>
      <c r="S66" s="7"/>
      <c r="T66" s="28">
        <f t="shared" ca="1" si="6"/>
        <v>0.99684946729468127</v>
      </c>
      <c r="U66" s="27">
        <f t="shared" ca="1" si="7"/>
        <v>6.710485808023621E-2</v>
      </c>
      <c r="V66" s="7"/>
      <c r="W66" s="28">
        <f t="shared" ca="1" si="8"/>
        <v>0.99637824715589884</v>
      </c>
      <c r="X66" s="27">
        <f t="shared" ca="1" si="11"/>
        <v>258.58879122918097</v>
      </c>
      <c r="Y66" s="7"/>
      <c r="Z66" s="28">
        <f t="shared" si="12"/>
        <v>258.59699999999998</v>
      </c>
      <c r="AA66" s="27">
        <f t="shared" si="9"/>
        <v>4.5133690857797761</v>
      </c>
      <c r="AB66" s="7"/>
      <c r="AC66" s="28">
        <f t="shared" ca="1" si="0"/>
        <v>-8.2087708190101694E-3</v>
      </c>
      <c r="AD66" s="27">
        <f t="shared" ca="1" si="10"/>
        <v>2.714928389070792E-2</v>
      </c>
      <c r="AE66" s="7">
        <v>103</v>
      </c>
    </row>
    <row r="67" spans="1:31" s="26" customFormat="1" x14ac:dyDescent="0.25">
      <c r="A67" s="26">
        <v>47</v>
      </c>
      <c r="B67" s="26">
        <v>635</v>
      </c>
      <c r="C67" s="26">
        <v>11217</v>
      </c>
      <c r="D67" s="26">
        <v>13112</v>
      </c>
      <c r="E67" s="26">
        <v>15121</v>
      </c>
      <c r="F67" s="26">
        <v>13205</v>
      </c>
      <c r="G67" s="27"/>
      <c r="H67" s="7"/>
      <c r="I67" s="28">
        <f t="shared" si="1"/>
        <v>-3904</v>
      </c>
      <c r="J67" s="27">
        <f t="shared" si="1"/>
        <v>-93</v>
      </c>
      <c r="K67" s="7"/>
      <c r="L67" s="124">
        <f t="shared" si="2"/>
        <v>0.9987497960689955</v>
      </c>
      <c r="M67" s="27">
        <f t="shared" ca="1" si="3"/>
        <v>7.041199604670775E-6</v>
      </c>
      <c r="N67" s="44"/>
      <c r="O67" s="44"/>
      <c r="P67" s="7"/>
      <c r="Q67" s="28">
        <f t="shared" ca="1" si="4"/>
        <v>-3861.3872478230178</v>
      </c>
      <c r="R67" s="27">
        <f t="shared" ca="1" si="5"/>
        <v>-129.84622673601265</v>
      </c>
      <c r="S67" s="7"/>
      <c r="T67" s="28">
        <f t="shared" ca="1" si="6"/>
        <v>0.99581790237930978</v>
      </c>
      <c r="U67" s="27">
        <f t="shared" ca="1" si="7"/>
        <v>-3.3752412398265021E-2</v>
      </c>
      <c r="V67" s="7"/>
      <c r="W67" s="28">
        <f t="shared" ca="1" si="8"/>
        <v>0.9960962701873296</v>
      </c>
      <c r="X67" s="27">
        <f t="shared" ca="1" si="11"/>
        <v>264.38248065326377</v>
      </c>
      <c r="Y67" s="7"/>
      <c r="Z67" s="28">
        <f t="shared" si="12"/>
        <v>264.31199999999995</v>
      </c>
      <c r="AA67" s="27">
        <f t="shared" si="9"/>
        <v>4.6131146525312516</v>
      </c>
      <c r="AB67" s="7"/>
      <c r="AC67" s="28">
        <f t="shared" ca="1" si="0"/>
        <v>7.0480653263814474E-2</v>
      </c>
      <c r="AD67" s="27">
        <f t="shared" ca="1" si="10"/>
        <v>-8.9368857493866471E-2</v>
      </c>
      <c r="AE67" s="7">
        <v>102</v>
      </c>
    </row>
    <row r="68" spans="1:31" s="26" customFormat="1" x14ac:dyDescent="0.25">
      <c r="A68" s="26">
        <v>48</v>
      </c>
      <c r="B68" s="26">
        <v>627</v>
      </c>
      <c r="C68" s="26">
        <v>11222</v>
      </c>
      <c r="D68" s="26">
        <v>12929</v>
      </c>
      <c r="E68" s="26">
        <v>15098</v>
      </c>
      <c r="F68" s="26">
        <v>13394</v>
      </c>
      <c r="G68" s="27"/>
      <c r="H68" s="7"/>
      <c r="I68" s="28">
        <f t="shared" si="1"/>
        <v>-3876</v>
      </c>
      <c r="J68" s="27">
        <f t="shared" si="1"/>
        <v>-465</v>
      </c>
      <c r="K68" s="7"/>
      <c r="L68" s="124">
        <f t="shared" si="2"/>
        <v>0.99090245780292563</v>
      </c>
      <c r="M68" s="27">
        <f t="shared" ca="1" si="3"/>
        <v>1.7125309209145879E-6</v>
      </c>
      <c r="N68" s="44"/>
      <c r="O68" s="44"/>
      <c r="P68" s="7"/>
      <c r="Q68" s="28">
        <f t="shared" ca="1" si="4"/>
        <v>-3833.3872478230178</v>
      </c>
      <c r="R68" s="27">
        <f t="shared" ca="1" si="5"/>
        <v>-501.84622673601268</v>
      </c>
      <c r="S68" s="7"/>
      <c r="T68" s="28">
        <f t="shared" ca="1" si="6"/>
        <v>0.98859694797170905</v>
      </c>
      <c r="U68" s="27">
        <f t="shared" ca="1" si="7"/>
        <v>-0.13045062017662187</v>
      </c>
      <c r="V68" s="7"/>
      <c r="W68" s="28">
        <f t="shared" ca="1" si="8"/>
        <v>0.98959382075587454</v>
      </c>
      <c r="X68" s="27">
        <f t="shared" ca="1" si="11"/>
        <v>269.95134143740756</v>
      </c>
      <c r="Y68" s="7"/>
      <c r="Z68" s="28">
        <f t="shared" si="12"/>
        <v>269.95499999999993</v>
      </c>
      <c r="AA68" s="27">
        <f t="shared" si="9"/>
        <v>4.7116035822212909</v>
      </c>
      <c r="AB68" s="7"/>
      <c r="AC68" s="28">
        <f t="shared" ca="1" si="0"/>
        <v>-3.6585625923635234E-3</v>
      </c>
      <c r="AD68" s="27">
        <f t="shared" ca="1" si="10"/>
        <v>-7.5993347031158009E-3</v>
      </c>
      <c r="AE68" s="7">
        <v>101</v>
      </c>
    </row>
    <row r="69" spans="1:31" s="26" customFormat="1" x14ac:dyDescent="0.25">
      <c r="A69" s="26">
        <v>49</v>
      </c>
      <c r="B69" s="26">
        <v>641</v>
      </c>
      <c r="C69" s="26">
        <v>11264</v>
      </c>
      <c r="D69" s="26">
        <v>12745</v>
      </c>
      <c r="E69" s="26">
        <v>15072</v>
      </c>
      <c r="F69" s="26">
        <v>13584</v>
      </c>
      <c r="G69" s="27"/>
      <c r="H69" s="7"/>
      <c r="I69" s="28">
        <f t="shared" si="1"/>
        <v>-3808</v>
      </c>
      <c r="J69" s="27">
        <f t="shared" si="1"/>
        <v>-839</v>
      </c>
      <c r="K69" s="7"/>
      <c r="L69" s="124">
        <f t="shared" si="2"/>
        <v>0.97295182200982899</v>
      </c>
      <c r="M69" s="27">
        <f t="shared" ca="1" si="3"/>
        <v>2.976341186903194E-8</v>
      </c>
      <c r="N69" s="44"/>
      <c r="O69" s="44"/>
      <c r="P69" s="7"/>
      <c r="Q69" s="28">
        <f t="shared" ca="1" si="4"/>
        <v>-3765.3872478230178</v>
      </c>
      <c r="R69" s="27">
        <f t="shared" ca="1" si="5"/>
        <v>-875.84622673601268</v>
      </c>
      <c r="S69" s="7"/>
      <c r="T69" s="28">
        <f t="shared" ca="1" si="6"/>
        <v>0.97106034441039313</v>
      </c>
      <c r="U69" s="27">
        <f t="shared" ca="1" si="7"/>
        <v>-0.22766871079249679</v>
      </c>
      <c r="V69" s="7"/>
      <c r="W69" s="28">
        <f t="shared" ca="1" si="8"/>
        <v>0.97277930125203727</v>
      </c>
      <c r="X69" s="27">
        <f t="shared" ca="1" si="11"/>
        <v>275.61415714454904</v>
      </c>
      <c r="Y69" s="7"/>
      <c r="Z69" s="28">
        <f t="shared" si="12"/>
        <v>275.72399999999993</v>
      </c>
      <c r="AA69" s="27">
        <f t="shared" si="9"/>
        <v>4.812291626768844</v>
      </c>
      <c r="AB69" s="7"/>
      <c r="AC69" s="28">
        <f t="shared" ca="1" si="0"/>
        <v>-0.10984285545089278</v>
      </c>
      <c r="AD69" s="27">
        <f t="shared" ca="1" si="10"/>
        <v>7.2047361348438699E-2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11327</v>
      </c>
      <c r="D70" s="26">
        <v>12560</v>
      </c>
      <c r="E70" s="26">
        <v>15021</v>
      </c>
      <c r="F70" s="26">
        <v>13768</v>
      </c>
      <c r="G70" s="27"/>
      <c r="H70" s="7"/>
      <c r="I70" s="28">
        <f t="shared" si="1"/>
        <v>-3694</v>
      </c>
      <c r="J70" s="27">
        <f t="shared" si="1"/>
        <v>-1208</v>
      </c>
      <c r="K70" s="7"/>
      <c r="L70" s="124">
        <f t="shared" si="2"/>
        <v>0.94555125887526892</v>
      </c>
      <c r="M70" s="27">
        <f t="shared" ca="1" si="3"/>
        <v>2.1300273403907376E-6</v>
      </c>
      <c r="N70" s="44"/>
      <c r="O70" s="44"/>
      <c r="P70" s="7"/>
      <c r="Q70" s="28">
        <f t="shared" ca="1" si="4"/>
        <v>-3651.3872478230178</v>
      </c>
      <c r="R70" s="27">
        <f t="shared" ca="1" si="5"/>
        <v>-1244.8462267360126</v>
      </c>
      <c r="S70" s="7"/>
      <c r="T70" s="28">
        <f t="shared" ca="1" si="6"/>
        <v>0.94166074432230462</v>
      </c>
      <c r="U70" s="27">
        <f t="shared" ca="1" si="7"/>
        <v>-0.32358709431457655</v>
      </c>
      <c r="V70" s="7"/>
      <c r="W70" s="28">
        <f t="shared" ca="1" si="8"/>
        <v>0.94409179755670281</v>
      </c>
      <c r="X70" s="27">
        <f t="shared" ca="1" si="11"/>
        <v>281.36090457436762</v>
      </c>
      <c r="Y70" s="7"/>
      <c r="Z70" s="28">
        <f t="shared" si="12"/>
        <v>281.42099999999994</v>
      </c>
      <c r="AA70" s="27">
        <f t="shared" si="9"/>
        <v>4.9117230342549609</v>
      </c>
      <c r="AB70" s="7"/>
      <c r="AC70" s="28">
        <f t="shared" ca="1" si="0"/>
        <v>-6.0095425632312072E-2</v>
      </c>
      <c r="AD70" s="27">
        <f t="shared" ca="1" si="10"/>
        <v>-0.10377638659025479</v>
      </c>
      <c r="AE70" s="7">
        <v>99</v>
      </c>
    </row>
    <row r="71" spans="1:31" s="26" customFormat="1" x14ac:dyDescent="0.25">
      <c r="A71" s="26">
        <v>51</v>
      </c>
      <c r="B71" s="26">
        <v>622</v>
      </c>
      <c r="C71" s="26">
        <v>11391</v>
      </c>
      <c r="D71" s="26">
        <v>12386</v>
      </c>
      <c r="E71" s="26">
        <v>14939</v>
      </c>
      <c r="F71" s="26">
        <v>13933</v>
      </c>
      <c r="G71" s="27"/>
      <c r="H71" s="7"/>
      <c r="I71" s="28">
        <f t="shared" si="1"/>
        <v>-3548</v>
      </c>
      <c r="J71" s="27">
        <f t="shared" si="1"/>
        <v>-1547</v>
      </c>
      <c r="K71" s="7"/>
      <c r="L71" s="124">
        <f t="shared" si="2"/>
        <v>0.90952528174229474</v>
      </c>
      <c r="M71" s="27">
        <f t="shared" ca="1" si="3"/>
        <v>5.9131414220631072E-6</v>
      </c>
      <c r="N71" s="44"/>
      <c r="O71" s="44"/>
      <c r="P71" s="7"/>
      <c r="Q71" s="28">
        <f t="shared" ca="1" si="4"/>
        <v>-3505.3872478230178</v>
      </c>
      <c r="R71" s="27">
        <f t="shared" ca="1" si="5"/>
        <v>-1583.8462267360126</v>
      </c>
      <c r="S71" s="7"/>
      <c r="T71" s="28">
        <f t="shared" ca="1" si="6"/>
        <v>0.90400862491124401</v>
      </c>
      <c r="U71" s="27">
        <f t="shared" ca="1" si="7"/>
        <v>-0.41170723527388559</v>
      </c>
      <c r="V71" s="7"/>
      <c r="W71" s="28">
        <f t="shared" ca="1" si="8"/>
        <v>0.90709358656771732</v>
      </c>
      <c r="X71" s="27">
        <f t="shared" ca="1" si="11"/>
        <v>286.85389081012306</v>
      </c>
      <c r="Y71" s="7"/>
      <c r="Z71" s="28">
        <f t="shared" si="12"/>
        <v>287.01899999999995</v>
      </c>
      <c r="AA71" s="27">
        <f t="shared" si="9"/>
        <v>5.0094265657816042</v>
      </c>
      <c r="AB71" s="7"/>
      <c r="AC71" s="28">
        <f t="shared" ca="1" si="0"/>
        <v>-0.16510918987688683</v>
      </c>
      <c r="AD71" s="27">
        <f t="shared" ca="1" si="10"/>
        <v>7.4715178905762514E-2</v>
      </c>
      <c r="AE71" s="7">
        <v>98</v>
      </c>
    </row>
    <row r="72" spans="1:31" s="26" customFormat="1" x14ac:dyDescent="0.25">
      <c r="A72" s="26">
        <v>52</v>
      </c>
      <c r="B72" s="26">
        <v>623</v>
      </c>
      <c r="C72" s="26">
        <v>11474</v>
      </c>
      <c r="D72" s="26">
        <v>12213</v>
      </c>
      <c r="E72" s="26">
        <v>14852</v>
      </c>
      <c r="F72" s="26">
        <v>14101</v>
      </c>
      <c r="G72" s="27"/>
      <c r="H72" s="7"/>
      <c r="I72" s="28">
        <f t="shared" si="1"/>
        <v>-3378</v>
      </c>
      <c r="J72" s="27">
        <f t="shared" si="1"/>
        <v>-1888</v>
      </c>
      <c r="K72" s="7"/>
      <c r="L72" s="124">
        <f t="shared" si="2"/>
        <v>0.86474408715397144</v>
      </c>
      <c r="M72" s="27">
        <f t="shared" ca="1" si="3"/>
        <v>6.9623674010888309E-7</v>
      </c>
      <c r="N72" s="44"/>
      <c r="O72" s="44"/>
      <c r="P72" s="7"/>
      <c r="Q72" s="28">
        <f t="shared" ca="1" si="4"/>
        <v>-3335.3872478230178</v>
      </c>
      <c r="R72" s="27">
        <f t="shared" ca="1" si="5"/>
        <v>-1924.8462267360126</v>
      </c>
      <c r="S72" s="7"/>
      <c r="T72" s="28">
        <f t="shared" ca="1" si="6"/>
        <v>0.86016711600795415</v>
      </c>
      <c r="U72" s="27">
        <f t="shared" ca="1" si="7"/>
        <v>-0.50034725907071276</v>
      </c>
      <c r="V72" s="7"/>
      <c r="W72" s="28">
        <f t="shared" ca="1" si="8"/>
        <v>0.86390967913620742</v>
      </c>
      <c r="X72" s="27">
        <f t="shared" ca="1" si="11"/>
        <v>292.51974468857952</v>
      </c>
      <c r="Y72" s="7"/>
      <c r="Z72" s="28">
        <f t="shared" si="12"/>
        <v>292.62599999999998</v>
      </c>
      <c r="AA72" s="27">
        <f t="shared" si="9"/>
        <v>5.1072871769409263</v>
      </c>
      <c r="AB72" s="7"/>
      <c r="AC72" s="28">
        <f t="shared" ca="1" si="0"/>
        <v>-0.10625531142045475</v>
      </c>
      <c r="AD72" s="27">
        <f t="shared" ca="1" si="10"/>
        <v>-8.2476013714199325E-2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11578</v>
      </c>
      <c r="D73" s="26">
        <v>12057</v>
      </c>
      <c r="E73" s="26">
        <v>14750</v>
      </c>
      <c r="F73" s="26">
        <v>14257</v>
      </c>
      <c r="G73" s="27"/>
      <c r="H73" s="7"/>
      <c r="I73" s="28">
        <f t="shared" si="1"/>
        <v>-3172</v>
      </c>
      <c r="J73" s="27">
        <f t="shared" si="1"/>
        <v>-2200</v>
      </c>
      <c r="K73" s="7"/>
      <c r="L73" s="124">
        <f t="shared" si="2"/>
        <v>0.8126926309863971</v>
      </c>
      <c r="M73" s="27">
        <f t="shared" ca="1" si="3"/>
        <v>1.708844996097132E-6</v>
      </c>
      <c r="N73" s="44"/>
      <c r="O73" s="44"/>
      <c r="P73" s="7"/>
      <c r="Q73" s="28">
        <f t="shared" ca="1" si="4"/>
        <v>-3129.3872478230178</v>
      </c>
      <c r="R73" s="27">
        <f t="shared" ca="1" si="5"/>
        <v>-2236.8462267360128</v>
      </c>
      <c r="S73" s="7"/>
      <c r="T73" s="28">
        <f t="shared" ca="1" si="6"/>
        <v>0.80704152286632058</v>
      </c>
      <c r="U73" s="27">
        <f t="shared" ca="1" si="7"/>
        <v>-0.58144898172352821</v>
      </c>
      <c r="V73" s="7"/>
      <c r="W73" s="28">
        <f t="shared" ca="1" si="8"/>
        <v>0.81138540300471329</v>
      </c>
      <c r="X73" s="27">
        <f t="shared" ca="1" si="11"/>
        <v>298.0676331189112</v>
      </c>
      <c r="Y73" s="7"/>
      <c r="Z73" s="28">
        <f t="shared" si="12"/>
        <v>298.13399999999996</v>
      </c>
      <c r="AA73" s="27">
        <f t="shared" si="9"/>
        <v>5.2034199121407738</v>
      </c>
      <c r="AB73" s="7"/>
      <c r="AC73" s="28">
        <f t="shared" ca="1" si="0"/>
        <v>-6.6366881088754326E-2</v>
      </c>
      <c r="AD73" s="27">
        <f t="shared" ca="1" si="10"/>
        <v>-5.0261479844380119E-3</v>
      </c>
      <c r="AE73" s="7">
        <v>96</v>
      </c>
    </row>
    <row r="74" spans="1:31" s="26" customFormat="1" x14ac:dyDescent="0.25">
      <c r="A74" s="26">
        <v>54</v>
      </c>
      <c r="B74" s="26">
        <v>629</v>
      </c>
      <c r="C74" s="26">
        <v>11697</v>
      </c>
      <c r="D74" s="26">
        <v>11911</v>
      </c>
      <c r="E74" s="26">
        <v>14630</v>
      </c>
      <c r="F74" s="26">
        <v>14403</v>
      </c>
      <c r="G74" s="27"/>
      <c r="H74" s="7"/>
      <c r="I74" s="28">
        <f t="shared" si="1"/>
        <v>-2933</v>
      </c>
      <c r="J74" s="27">
        <f t="shared" si="1"/>
        <v>-2492</v>
      </c>
      <c r="K74" s="7"/>
      <c r="L74" s="124">
        <f t="shared" si="2"/>
        <v>0.75137878887215848</v>
      </c>
      <c r="M74" s="27">
        <f t="shared" ca="1" si="3"/>
        <v>1.1383772518731704E-6</v>
      </c>
      <c r="N74" s="44"/>
      <c r="O74" s="44"/>
      <c r="P74" s="7"/>
      <c r="Q74" s="28">
        <f t="shared" ca="1" si="4"/>
        <v>-2890.3872478230178</v>
      </c>
      <c r="R74" s="27">
        <f t="shared" ca="1" si="5"/>
        <v>-2528.8462267360128</v>
      </c>
      <c r="S74" s="7"/>
      <c r="T74" s="28">
        <f t="shared" ca="1" si="6"/>
        <v>0.7454055191728719</v>
      </c>
      <c r="U74" s="27">
        <f t="shared" ca="1" si="7"/>
        <v>-0.65735187600116318</v>
      </c>
      <c r="V74" s="7"/>
      <c r="W74" s="28">
        <f t="shared" ca="1" si="8"/>
        <v>0.75031184123901373</v>
      </c>
      <c r="X74" s="27">
        <f t="shared" ca="1" si="11"/>
        <v>303.66353363244639</v>
      </c>
      <c r="Y74" s="7"/>
      <c r="Z74" s="28">
        <f t="shared" si="12"/>
        <v>303.79499999999996</v>
      </c>
      <c r="AA74" s="27">
        <f t="shared" si="9"/>
        <v>5.3022230010961726</v>
      </c>
      <c r="AB74" s="7"/>
      <c r="AC74" s="28">
        <f t="shared" ca="1" si="0"/>
        <v>-0.13146636755357122</v>
      </c>
      <c r="AD74" s="27">
        <f t="shared" ca="1" si="10"/>
        <v>4.441773732440879E-2</v>
      </c>
      <c r="AE74" s="7">
        <v>95</v>
      </c>
    </row>
    <row r="75" spans="1:31" s="26" customFormat="1" x14ac:dyDescent="0.25">
      <c r="A75" s="26">
        <v>55</v>
      </c>
      <c r="B75" s="26">
        <v>618</v>
      </c>
      <c r="C75" s="26">
        <v>11835</v>
      </c>
      <c r="D75" s="26">
        <v>11781</v>
      </c>
      <c r="E75" s="26">
        <v>14509</v>
      </c>
      <c r="F75" s="26">
        <v>14547</v>
      </c>
      <c r="G75" s="27"/>
      <c r="H75" s="7"/>
      <c r="I75" s="28">
        <f t="shared" si="1"/>
        <v>-2674</v>
      </c>
      <c r="J75" s="27">
        <f t="shared" si="1"/>
        <v>-2766</v>
      </c>
      <c r="K75" s="7"/>
      <c r="L75" s="124">
        <f t="shared" si="2"/>
        <v>0.6839941701679858</v>
      </c>
      <c r="M75" s="27">
        <f t="shared" ca="1" si="3"/>
        <v>2.6384913971401828E-9</v>
      </c>
      <c r="N75" s="44"/>
      <c r="O75" s="44"/>
      <c r="P75" s="7"/>
      <c r="Q75" s="28">
        <f t="shared" ca="1" si="4"/>
        <v>-2631.3872478230178</v>
      </c>
      <c r="R75" s="27">
        <f t="shared" ca="1" si="5"/>
        <v>-2802.8462267360128</v>
      </c>
      <c r="S75" s="7"/>
      <c r="T75" s="28">
        <f t="shared" ca="1" si="6"/>
        <v>0.67861169090256568</v>
      </c>
      <c r="U75" s="27">
        <f t="shared" ca="1" si="7"/>
        <v>-0.72857582474113569</v>
      </c>
      <c r="V75" s="7"/>
      <c r="W75" s="28">
        <f t="shared" ca="1" si="8"/>
        <v>0.68404553641563093</v>
      </c>
      <c r="X75" s="27">
        <f t="shared" ca="1" si="11"/>
        <v>309.24731959305984</v>
      </c>
      <c r="Y75" s="7"/>
      <c r="Z75" s="28">
        <f t="shared" si="12"/>
        <v>309.35699999999997</v>
      </c>
      <c r="AA75" s="27">
        <f t="shared" si="9"/>
        <v>5.3992982140920978</v>
      </c>
      <c r="AB75" s="7"/>
      <c r="AC75" s="28">
        <f t="shared" ca="1" si="0"/>
        <v>-0.10968040694012871</v>
      </c>
      <c r="AD75" s="27">
        <f t="shared" ca="1" si="10"/>
        <v>-7.6564706779436165E-4</v>
      </c>
      <c r="AE75" s="7">
        <v>94</v>
      </c>
    </row>
    <row r="76" spans="1:31" s="26" customFormat="1" x14ac:dyDescent="0.25">
      <c r="A76" s="26">
        <v>56</v>
      </c>
      <c r="B76" s="26">
        <v>630</v>
      </c>
      <c r="C76" s="26">
        <v>11973</v>
      </c>
      <c r="D76" s="26">
        <v>11649</v>
      </c>
      <c r="E76" s="26">
        <v>14351</v>
      </c>
      <c r="F76" s="26">
        <v>14660</v>
      </c>
      <c r="G76" s="27"/>
      <c r="H76" s="7"/>
      <c r="I76" s="28">
        <f t="shared" si="1"/>
        <v>-2378</v>
      </c>
      <c r="J76" s="27">
        <f t="shared" si="1"/>
        <v>-3011</v>
      </c>
      <c r="K76" s="7"/>
      <c r="L76" s="124">
        <f t="shared" si="2"/>
        <v>0.60867463660110188</v>
      </c>
      <c r="M76" s="27">
        <f t="shared" ca="1" si="3"/>
        <v>2.4371210351989623E-7</v>
      </c>
      <c r="N76" s="44"/>
      <c r="O76" s="44"/>
      <c r="P76" s="7"/>
      <c r="Q76" s="28">
        <f t="shared" ca="1" si="4"/>
        <v>-2335.3872478230178</v>
      </c>
      <c r="R76" s="27">
        <f t="shared" ca="1" si="5"/>
        <v>-3047.8462267360128</v>
      </c>
      <c r="S76" s="7"/>
      <c r="T76" s="28">
        <f t="shared" ca="1" si="6"/>
        <v>0.60227588716507274</v>
      </c>
      <c r="U76" s="27">
        <f t="shared" ca="1" si="7"/>
        <v>-0.79226147233709654</v>
      </c>
      <c r="V76" s="7"/>
      <c r="W76" s="28">
        <f t="shared" ca="1" si="8"/>
        <v>0.60818096454039772</v>
      </c>
      <c r="X76" s="27">
        <f t="shared" ca="1" si="11"/>
        <v>314.9300609333518</v>
      </c>
      <c r="Y76" s="7"/>
      <c r="Z76" s="28">
        <f t="shared" si="12"/>
        <v>315.02699999999999</v>
      </c>
      <c r="AA76" s="27">
        <f t="shared" si="9"/>
        <v>5.4982583826801763</v>
      </c>
      <c r="AB76" s="7"/>
      <c r="AC76" s="28">
        <f t="shared" ca="1" si="0"/>
        <v>-9.6939066648189964E-2</v>
      </c>
      <c r="AD76" s="27">
        <f t="shared" ca="1" si="10"/>
        <v>4.8553790036237388E-2</v>
      </c>
      <c r="AE76" s="7">
        <v>93</v>
      </c>
    </row>
    <row r="77" spans="1:31" s="26" customFormat="1" x14ac:dyDescent="0.25">
      <c r="A77" s="26">
        <v>57</v>
      </c>
      <c r="B77" s="26">
        <v>640</v>
      </c>
      <c r="C77" s="26">
        <v>12132</v>
      </c>
      <c r="D77" s="26">
        <v>11536</v>
      </c>
      <c r="E77" s="26">
        <v>14194</v>
      </c>
      <c r="F77" s="26">
        <v>14774</v>
      </c>
      <c r="G77" s="27"/>
      <c r="H77" s="7"/>
      <c r="I77" s="28">
        <f t="shared" si="1"/>
        <v>-2062</v>
      </c>
      <c r="J77" s="27">
        <f t="shared" si="1"/>
        <v>-3238</v>
      </c>
      <c r="K77" s="7"/>
      <c r="L77" s="124">
        <f t="shared" si="2"/>
        <v>0.52606350388937373</v>
      </c>
      <c r="M77" s="27">
        <f t="shared" ca="1" si="3"/>
        <v>1.1239089436212602E-6</v>
      </c>
      <c r="N77" s="44"/>
      <c r="O77" s="44"/>
      <c r="P77" s="7"/>
      <c r="Q77" s="28">
        <f t="shared" ca="1" si="4"/>
        <v>-2019.3872478230176</v>
      </c>
      <c r="R77" s="27">
        <f t="shared" ca="1" si="5"/>
        <v>-3274.8462267360128</v>
      </c>
      <c r="S77" s="7"/>
      <c r="T77" s="28">
        <f t="shared" ca="1" si="6"/>
        <v>0.52078225885072216</v>
      </c>
      <c r="U77" s="27">
        <f t="shared" ca="1" si="7"/>
        <v>-0.85126817439539493</v>
      </c>
      <c r="V77" s="7"/>
      <c r="W77" s="28">
        <f t="shared" ca="1" si="8"/>
        <v>0.52712364960748104</v>
      </c>
      <c r="X77" s="27">
        <f t="shared" ca="1" si="11"/>
        <v>320.67508691963451</v>
      </c>
      <c r="Y77" s="7"/>
      <c r="Z77" s="28">
        <f t="shared" si="12"/>
        <v>320.78699999999998</v>
      </c>
      <c r="AA77" s="27">
        <f t="shared" si="9"/>
        <v>5.5987893475950496</v>
      </c>
      <c r="AB77" s="7"/>
      <c r="AC77" s="28">
        <f t="shared" ca="1" si="0"/>
        <v>-0.11191308036546843</v>
      </c>
      <c r="AD77" s="27">
        <f t="shared" ca="1" si="10"/>
        <v>8.4129310855587391E-3</v>
      </c>
      <c r="AE77" s="7">
        <v>92</v>
      </c>
    </row>
    <row r="78" spans="1:31" s="26" customFormat="1" x14ac:dyDescent="0.25">
      <c r="A78" s="26">
        <v>58</v>
      </c>
      <c r="B78" s="26">
        <v>648</v>
      </c>
      <c r="C78" s="26">
        <v>12298</v>
      </c>
      <c r="D78" s="26">
        <v>11438</v>
      </c>
      <c r="E78" s="26">
        <v>14010</v>
      </c>
      <c r="F78" s="26">
        <v>14864</v>
      </c>
      <c r="G78" s="27"/>
      <c r="H78" s="7"/>
      <c r="I78" s="28">
        <f t="shared" si="1"/>
        <v>-1712</v>
      </c>
      <c r="J78" s="27">
        <f t="shared" si="1"/>
        <v>-3426</v>
      </c>
      <c r="K78" s="7"/>
      <c r="L78" s="124">
        <f t="shared" si="2"/>
        <v>0.43700929052190574</v>
      </c>
      <c r="M78" s="27">
        <f t="shared" ca="1" si="3"/>
        <v>4.5433836958546558E-8</v>
      </c>
      <c r="N78" s="44"/>
      <c r="O78" s="44"/>
      <c r="P78" s="7"/>
      <c r="Q78" s="28">
        <f t="shared" ca="1" si="4"/>
        <v>-1669.3872478230176</v>
      </c>
      <c r="R78" s="27">
        <f t="shared" ca="1" si="5"/>
        <v>-3462.8462267360128</v>
      </c>
      <c r="S78" s="7"/>
      <c r="T78" s="28">
        <f t="shared" ca="1" si="6"/>
        <v>0.43052032875571372</v>
      </c>
      <c r="U78" s="27">
        <f t="shared" ca="1" si="7"/>
        <v>-0.90013716112209141</v>
      </c>
      <c r="V78" s="7"/>
      <c r="W78" s="28">
        <f t="shared" ca="1" si="8"/>
        <v>0.43722244266700061</v>
      </c>
      <c r="X78" s="27">
        <f t="shared" ca="1" si="11"/>
        <v>326.5345978187554</v>
      </c>
      <c r="Y78" s="7"/>
      <c r="Z78" s="28">
        <f t="shared" si="12"/>
        <v>326.61899999999997</v>
      </c>
      <c r="AA78" s="27">
        <f t="shared" si="9"/>
        <v>5.7005769495713583</v>
      </c>
      <c r="AB78" s="7"/>
      <c r="AC78" s="28">
        <f t="shared" ca="1" si="0"/>
        <v>-8.4402181244570329E-2</v>
      </c>
      <c r="AD78" s="27">
        <f t="shared" ca="1" si="10"/>
        <v>-2.3937166905341201E-2</v>
      </c>
      <c r="AE78" s="7">
        <v>91</v>
      </c>
    </row>
    <row r="79" spans="1:31" s="26" customFormat="1" x14ac:dyDescent="0.25">
      <c r="A79" s="26">
        <v>59</v>
      </c>
      <c r="B79" s="26">
        <v>615</v>
      </c>
      <c r="C79" s="26">
        <v>12485</v>
      </c>
      <c r="D79" s="26">
        <v>11372</v>
      </c>
      <c r="E79" s="26">
        <v>13849</v>
      </c>
      <c r="F79" s="26">
        <v>14945</v>
      </c>
      <c r="G79" s="27"/>
      <c r="H79" s="7"/>
      <c r="I79" s="28">
        <f t="shared" si="1"/>
        <v>-1364</v>
      </c>
      <c r="J79" s="27">
        <f t="shared" si="1"/>
        <v>-3573</v>
      </c>
      <c r="K79" s="7"/>
      <c r="L79" s="124">
        <f t="shared" si="2"/>
        <v>0.3482891053356616</v>
      </c>
      <c r="M79" s="27">
        <f t="shared" ca="1" si="3"/>
        <v>2.8226369999549539E-7</v>
      </c>
      <c r="N79" s="44"/>
      <c r="O79" s="44"/>
      <c r="P79" s="7"/>
      <c r="Q79" s="28">
        <f t="shared" ca="1" si="4"/>
        <v>-1321.3872478230176</v>
      </c>
      <c r="R79" s="27">
        <f t="shared" ca="1" si="5"/>
        <v>-3609.8462267360128</v>
      </c>
      <c r="S79" s="7"/>
      <c r="T79" s="28">
        <f t="shared" ca="1" si="6"/>
        <v>0.34077418111839103</v>
      </c>
      <c r="U79" s="27">
        <f t="shared" ca="1" si="7"/>
        <v>-0.93834854967966785</v>
      </c>
      <c r="V79" s="7"/>
      <c r="W79" s="28">
        <f t="shared" ca="1" si="8"/>
        <v>0.34775782038387443</v>
      </c>
      <c r="X79" s="27">
        <f t="shared" ca="1" si="11"/>
        <v>332.1067538522268</v>
      </c>
      <c r="Y79" s="7"/>
      <c r="Z79" s="28">
        <f t="shared" si="12"/>
        <v>332.154</v>
      </c>
      <c r="AA79" s="27">
        <f t="shared" si="9"/>
        <v>5.7971809236692451</v>
      </c>
      <c r="AB79" s="7"/>
      <c r="AC79" s="28">
        <f t="shared" ca="1" si="0"/>
        <v>-4.7246147773194025E-2</v>
      </c>
      <c r="AD79" s="27">
        <f t="shared" ca="1" si="10"/>
        <v>-2.2737439871889364E-4</v>
      </c>
      <c r="AE79" s="7">
        <v>90</v>
      </c>
    </row>
    <row r="80" spans="1:31" s="26" customFormat="1" x14ac:dyDescent="0.25">
      <c r="A80" s="26">
        <v>60</v>
      </c>
      <c r="B80" s="26">
        <v>627</v>
      </c>
      <c r="C80" s="26">
        <v>12669</v>
      </c>
      <c r="D80" s="26">
        <v>11317</v>
      </c>
      <c r="E80" s="26">
        <v>13671</v>
      </c>
      <c r="F80" s="26">
        <v>15004</v>
      </c>
      <c r="G80" s="27"/>
      <c r="H80" s="7"/>
      <c r="I80" s="28">
        <f t="shared" si="1"/>
        <v>-1002</v>
      </c>
      <c r="J80" s="27">
        <f t="shared" si="1"/>
        <v>-3687</v>
      </c>
      <c r="K80" s="7"/>
      <c r="L80" s="124">
        <f t="shared" si="2"/>
        <v>0.25449785494152999</v>
      </c>
      <c r="M80" s="27">
        <f t="shared" ca="1" si="3"/>
        <v>1.4643467478799623E-8</v>
      </c>
      <c r="N80" s="44"/>
      <c r="O80" s="44"/>
      <c r="P80" s="7"/>
      <c r="Q80" s="28">
        <f t="shared" ca="1" si="4"/>
        <v>-959.38724782301756</v>
      </c>
      <c r="R80" s="27">
        <f t="shared" ca="1" si="5"/>
        <v>-3723.8462267360128</v>
      </c>
      <c r="S80" s="7"/>
      <c r="T80" s="28">
        <f t="shared" ca="1" si="6"/>
        <v>0.24741755627726797</v>
      </c>
      <c r="U80" s="27">
        <f t="shared" ca="1" si="7"/>
        <v>-0.96798187141819658</v>
      </c>
      <c r="V80" s="7"/>
      <c r="W80" s="28">
        <f t="shared" ca="1" si="8"/>
        <v>0.25461886513729381</v>
      </c>
      <c r="X80" s="27">
        <f t="shared" ca="1" si="11"/>
        <v>337.70447765173412</v>
      </c>
      <c r="Y80" s="7"/>
      <c r="Z80" s="28">
        <f t="shared" si="12"/>
        <v>337.79699999999997</v>
      </c>
      <c r="AA80" s="27">
        <f t="shared" si="9"/>
        <v>5.8956698533592844</v>
      </c>
      <c r="AB80" s="7"/>
      <c r="AC80" s="28">
        <f t="shared" ca="1" si="0"/>
        <v>-9.2522348265845267E-2</v>
      </c>
      <c r="AD80" s="27">
        <f t="shared" ca="1" si="10"/>
        <v>-7.0771670496014849E-3</v>
      </c>
      <c r="AE80" s="7">
        <v>89</v>
      </c>
    </row>
    <row r="81" spans="1:31" s="26" customFormat="1" x14ac:dyDescent="0.25">
      <c r="A81" s="26">
        <v>61</v>
      </c>
      <c r="B81" s="26">
        <v>607</v>
      </c>
      <c r="C81" s="26">
        <v>12848</v>
      </c>
      <c r="D81" s="26">
        <v>11277</v>
      </c>
      <c r="E81" s="26">
        <v>13489</v>
      </c>
      <c r="F81" s="26">
        <v>15046</v>
      </c>
      <c r="G81" s="27"/>
      <c r="H81" s="7"/>
      <c r="I81" s="28">
        <f t="shared" si="1"/>
        <v>-641</v>
      </c>
      <c r="J81" s="27">
        <f t="shared" si="1"/>
        <v>-3769</v>
      </c>
      <c r="K81" s="7"/>
      <c r="L81" s="124">
        <f t="shared" si="2"/>
        <v>0.16133685161666783</v>
      </c>
      <c r="M81" s="27">
        <f t="shared" ca="1" si="3"/>
        <v>1.1501091340611873E-7</v>
      </c>
      <c r="N81" s="44"/>
      <c r="O81" s="44"/>
      <c r="P81" s="7"/>
      <c r="Q81" s="28">
        <f t="shared" ca="1" si="4"/>
        <v>-598.38724782301756</v>
      </c>
      <c r="R81" s="27">
        <f t="shared" ca="1" si="5"/>
        <v>-3805.8462267360128</v>
      </c>
      <c r="S81" s="7"/>
      <c r="T81" s="28">
        <f t="shared" ca="1" si="6"/>
        <v>0.15431882266498778</v>
      </c>
      <c r="U81" s="27">
        <f t="shared" ca="1" si="7"/>
        <v>-0.98929706775643655</v>
      </c>
      <c r="V81" s="7"/>
      <c r="W81" s="28">
        <f t="shared" ca="1" si="8"/>
        <v>0.16167598420638182</v>
      </c>
      <c r="X81" s="27">
        <f t="shared" ca="1" si="11"/>
        <v>343.16025347561765</v>
      </c>
      <c r="Y81" s="7"/>
      <c r="Z81" s="28">
        <f t="shared" si="12"/>
        <v>343.26</v>
      </c>
      <c r="AA81" s="27">
        <f t="shared" si="9"/>
        <v>5.991017190395735</v>
      </c>
      <c r="AB81" s="7"/>
      <c r="AC81" s="28">
        <f t="shared" ca="1" si="0"/>
        <v>-9.9746524382339885E-2</v>
      </c>
      <c r="AD81" s="27">
        <f t="shared" ca="1" si="10"/>
        <v>-7.647223042170026E-3</v>
      </c>
      <c r="AE81" s="7">
        <v>88</v>
      </c>
    </row>
    <row r="82" spans="1:31" s="26" customFormat="1" x14ac:dyDescent="0.25">
      <c r="A82" s="26">
        <v>62</v>
      </c>
      <c r="B82" s="26">
        <v>627</v>
      </c>
      <c r="C82" s="26">
        <v>13025</v>
      </c>
      <c r="D82" s="26">
        <v>11246</v>
      </c>
      <c r="E82" s="26">
        <v>13298</v>
      </c>
      <c r="F82" s="26">
        <v>15055</v>
      </c>
      <c r="G82" s="27"/>
      <c r="H82" s="7"/>
      <c r="I82" s="28">
        <f t="shared" si="1"/>
        <v>-273</v>
      </c>
      <c r="J82" s="27">
        <f t="shared" si="1"/>
        <v>-3809</v>
      </c>
      <c r="K82" s="7"/>
      <c r="L82" s="124">
        <f t="shared" si="2"/>
        <v>6.357488255666606E-2</v>
      </c>
      <c r="M82" s="27">
        <f t="shared" ca="1" si="3"/>
        <v>1.0704598079524046E-5</v>
      </c>
      <c r="N82" s="44"/>
      <c r="O82" s="44"/>
      <c r="P82" s="7"/>
      <c r="Q82" s="28">
        <f t="shared" ca="1" si="4"/>
        <v>-230.38724782301759</v>
      </c>
      <c r="R82" s="27">
        <f t="shared" ca="1" si="5"/>
        <v>-3845.8462267360128</v>
      </c>
      <c r="S82" s="7"/>
      <c r="T82" s="28">
        <f t="shared" ca="1" si="6"/>
        <v>5.9414850450807452E-2</v>
      </c>
      <c r="U82" s="27">
        <f t="shared" ca="1" si="7"/>
        <v>-0.99969472450679753</v>
      </c>
      <c r="V82" s="7"/>
      <c r="W82" s="28">
        <f t="shared" ca="1" si="8"/>
        <v>6.6846670764897767E-2</v>
      </c>
      <c r="X82" s="27">
        <f t="shared" ca="1" si="11"/>
        <v>348.61626658827561</v>
      </c>
      <c r="Y82" s="7"/>
      <c r="Z82" s="28">
        <f t="shared" si="12"/>
        <v>348.90299999999996</v>
      </c>
      <c r="AA82" s="27">
        <f t="shared" si="9"/>
        <v>6.0895061200857752</v>
      </c>
      <c r="AB82" s="7"/>
      <c r="AC82" s="28">
        <f t="shared" ca="1" si="0"/>
        <v>-0.28673341172435585</v>
      </c>
      <c r="AD82" s="27">
        <f t="shared" ca="1" si="10"/>
        <v>0.11603935563175583</v>
      </c>
      <c r="AE82" s="7">
        <v>87</v>
      </c>
    </row>
    <row r="83" spans="1:31" s="26" customFormat="1" x14ac:dyDescent="0.25">
      <c r="A83" s="26">
        <v>63</v>
      </c>
      <c r="B83" s="26">
        <v>627</v>
      </c>
      <c r="C83" s="26">
        <v>13223</v>
      </c>
      <c r="D83" s="26">
        <v>11248</v>
      </c>
      <c r="E83" s="26">
        <v>13104</v>
      </c>
      <c r="F83" s="26">
        <v>15066</v>
      </c>
      <c r="G83" s="27"/>
      <c r="H83" s="7"/>
      <c r="I83" s="28">
        <f t="shared" si="1"/>
        <v>119</v>
      </c>
      <c r="J83" s="27">
        <f t="shared" si="1"/>
        <v>-3818</v>
      </c>
      <c r="K83" s="7"/>
      <c r="L83" s="124">
        <f t="shared" si="2"/>
        <v>-3.4805922332557235E-2</v>
      </c>
      <c r="M83" s="27">
        <f t="shared" ca="1" si="3"/>
        <v>3.2927762805129665E-7</v>
      </c>
      <c r="N83" s="44"/>
      <c r="O83" s="44"/>
      <c r="P83" s="7"/>
      <c r="Q83" s="28">
        <f t="shared" ca="1" si="4"/>
        <v>161.61275217698241</v>
      </c>
      <c r="R83" s="27">
        <f t="shared" ca="1" si="5"/>
        <v>-3854.8462267360128</v>
      </c>
      <c r="S83" s="7"/>
      <c r="T83" s="28">
        <f t="shared" ca="1" si="6"/>
        <v>-4.1678511255602041E-2</v>
      </c>
      <c r="U83" s="27">
        <f t="shared" ca="1" si="7"/>
        <v>-1.0020341972756288</v>
      </c>
      <c r="V83" s="7"/>
      <c r="W83" s="28">
        <f t="shared" ca="1" si="8"/>
        <v>-3.4232095156439463E-2</v>
      </c>
      <c r="X83" s="27">
        <f t="shared" ca="1" si="11"/>
        <v>354.39838546159086</v>
      </c>
      <c r="Y83" s="7"/>
      <c r="Z83" s="28">
        <f t="shared" si="12"/>
        <v>354.54599999999994</v>
      </c>
      <c r="AA83" s="27">
        <f t="shared" si="9"/>
        <v>6.1879950497758145</v>
      </c>
      <c r="AB83" s="7"/>
      <c r="AC83" s="28">
        <f t="shared" ca="1" si="0"/>
        <v>-0.14761453840907279</v>
      </c>
      <c r="AD83" s="27">
        <f t="shared" ca="1" si="10"/>
        <v>4.593605165888448E-2</v>
      </c>
      <c r="AE83" s="7">
        <v>86</v>
      </c>
    </row>
    <row r="84" spans="1:31" s="26" customFormat="1" x14ac:dyDescent="0.25">
      <c r="A84" s="26">
        <v>64</v>
      </c>
      <c r="B84" s="26">
        <v>625</v>
      </c>
      <c r="C84" s="26">
        <v>13407</v>
      </c>
      <c r="D84" s="26">
        <v>11265</v>
      </c>
      <c r="E84" s="26">
        <v>12917</v>
      </c>
      <c r="F84" s="26">
        <v>15044</v>
      </c>
      <c r="G84" s="27"/>
      <c r="H84" s="7"/>
      <c r="I84" s="28">
        <f t="shared" si="1"/>
        <v>490</v>
      </c>
      <c r="J84" s="27">
        <f t="shared" si="1"/>
        <v>-3779</v>
      </c>
      <c r="K84" s="7"/>
      <c r="L84" s="124">
        <f t="shared" si="2"/>
        <v>-0.13254099554975102</v>
      </c>
      <c r="M84" s="27">
        <f t="shared" ca="1" si="3"/>
        <v>6.5191560674542207E-6</v>
      </c>
      <c r="N84" s="44"/>
      <c r="O84" s="44"/>
      <c r="P84" s="7"/>
      <c r="Q84" s="28">
        <f t="shared" ca="1" si="4"/>
        <v>532.61275217698244</v>
      </c>
      <c r="R84" s="27">
        <f t="shared" ca="1" si="5"/>
        <v>-3815.8462267360128</v>
      </c>
      <c r="S84" s="7"/>
      <c r="T84" s="28">
        <f t="shared" ca="1" si="6"/>
        <v>-0.13735615715631103</v>
      </c>
      <c r="U84" s="27">
        <f t="shared" ca="1" si="7"/>
        <v>-0.9918964819440268</v>
      </c>
      <c r="V84" s="7"/>
      <c r="W84" s="28">
        <f t="shared" ca="1" si="8"/>
        <v>-0.12998773174288455</v>
      </c>
      <c r="X84" s="27">
        <f ca="1">IF(MOD(ATAN2(U84,W84)*180/PI()-$J$9+360,360)&lt;355,MOD(ATAN2(U84,W84)*180/PI()-$J$9+360,360)+360,MOD(ATAN2(U84,W84)*180/PI()-$J$9+360,360))</f>
        <v>359.90782126419003</v>
      </c>
      <c r="Y84" s="7"/>
      <c r="Z84" s="28">
        <f t="shared" si="12"/>
        <v>360.17099999999994</v>
      </c>
      <c r="AA84" s="27">
        <f t="shared" si="9"/>
        <v>6.2861698202004961</v>
      </c>
      <c r="AB84" s="7"/>
      <c r="AC84" s="28">
        <f t="shared" ref="AC84:AC147" ca="1" si="13">X84-Z84</f>
        <v>-0.26317873580990181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13367</v>
      </c>
      <c r="D85" s="26">
        <v>11223</v>
      </c>
      <c r="E85" s="26">
        <v>12874</v>
      </c>
      <c r="F85" s="26">
        <v>14992</v>
      </c>
      <c r="G85" s="27"/>
      <c r="H85" s="7"/>
      <c r="I85" s="28">
        <f t="shared" ref="I85:J148" si="14">C85-E85</f>
        <v>493</v>
      </c>
      <c r="J85" s="27">
        <f t="shared" si="14"/>
        <v>-3769</v>
      </c>
      <c r="K85" s="7"/>
      <c r="L85" s="124">
        <f>$O$3*SIN(2*PI()/$O$4*($Z85+$O$5))+$O$6</f>
        <v>-0.13285567780494464</v>
      </c>
      <c r="M85" s="27">
        <f t="shared" ref="M85:M148" ca="1" si="15">(W85-L85)^2</f>
        <v>4.3053386346342543E-6</v>
      </c>
      <c r="N85" s="44"/>
      <c r="O85" s="44"/>
      <c r="P85" s="7"/>
      <c r="Q85" s="28">
        <f t="shared" ref="Q85:Q148" ca="1" si="16">I85-$J$4</f>
        <v>535.61275217698244</v>
      </c>
      <c r="R85" s="27">
        <f t="shared" ref="R85:R148" ca="1" si="17">J85-$J$3</f>
        <v>-3805.8462267360128</v>
      </c>
      <c r="S85" s="7"/>
      <c r="T85" s="28">
        <f t="shared" ref="T85:T148" ca="1" si="18">Q85/$J$7</f>
        <v>-0.13812983084283967</v>
      </c>
      <c r="U85" s="27">
        <f t="shared" ref="U85:U148" ca="1" si="19">R85/$J$6</f>
        <v>-0.98929706775643655</v>
      </c>
      <c r="V85" s="7"/>
      <c r="W85" s="28">
        <f t="shared" ref="W85:W148" ca="1" si="20">(T85-U85*SIN(-$J$11*PI()/180))/(COS(-$J$11*PI()/180))</f>
        <v>-0.13078074680979462</v>
      </c>
      <c r="X85" s="27">
        <f ca="1">IF(MOD(ATAN2(U85,W85)*180/PI()-$J$9+360,360)&lt;355,MOD(ATAN2(U85,W85)*180/PI()-$J$9+360,360)+360,MOD(ATAN2(U85,W85)*180/PI()-$J$9+360,360))</f>
        <v>359.97236023726668</v>
      </c>
      <c r="Y85" s="7"/>
      <c r="Z85" s="28">
        <f t="shared" si="12"/>
        <v>360.17099999999994</v>
      </c>
      <c r="AA85" s="27">
        <f t="shared" ref="AA85:AA148" si="21">Z85*PI()/180</f>
        <v>6.2861698202004961</v>
      </c>
      <c r="AB85" s="7"/>
      <c r="AC85" s="28">
        <f t="shared" ca="1" si="13"/>
        <v>-0.19863976273325079</v>
      </c>
      <c r="AD85" s="27"/>
      <c r="AE85" s="7"/>
    </row>
    <row r="86" spans="1:31" s="26" customFormat="1" x14ac:dyDescent="0.25">
      <c r="A86" s="26">
        <v>1</v>
      </c>
      <c r="B86" s="26">
        <v>-611</v>
      </c>
      <c r="C86" s="26">
        <v>13185</v>
      </c>
      <c r="D86" s="26">
        <v>11211</v>
      </c>
      <c r="E86" s="26">
        <v>13055</v>
      </c>
      <c r="F86" s="26">
        <v>15014</v>
      </c>
      <c r="G86" s="27"/>
      <c r="H86" s="7"/>
      <c r="I86" s="28">
        <f t="shared" si="14"/>
        <v>130</v>
      </c>
      <c r="J86" s="27">
        <f t="shared" si="14"/>
        <v>-3803</v>
      </c>
      <c r="K86" s="7"/>
      <c r="L86" s="124">
        <f t="shared" ref="L86:L149" si="22">$O$3*SIN(2*PI()/$O$4*($Z86+$O$5))+$O$6</f>
        <v>-3.7566451517451985E-2</v>
      </c>
      <c r="M86" s="27">
        <f t="shared" ca="1" si="15"/>
        <v>2.1948707171657871E-7</v>
      </c>
      <c r="N86" s="44"/>
      <c r="O86" s="44"/>
      <c r="P86" s="7"/>
      <c r="Q86" s="28">
        <f t="shared" ca="1" si="16"/>
        <v>172.61275217698241</v>
      </c>
      <c r="R86" s="27">
        <f t="shared" ca="1" si="17"/>
        <v>-3839.8462267360128</v>
      </c>
      <c r="S86" s="7"/>
      <c r="T86" s="28">
        <f t="shared" ca="1" si="18"/>
        <v>-4.4515314772873738E-2</v>
      </c>
      <c r="U86" s="27">
        <f t="shared" ca="1" si="19"/>
        <v>-0.99813507599424334</v>
      </c>
      <c r="V86" s="7"/>
      <c r="W86" s="28">
        <f t="shared" ca="1" si="20"/>
        <v>-3.7097957043934336E-2</v>
      </c>
      <c r="X86" s="27">
        <f ca="1">MOD(ATAN2(U86,W86)*180/PI()-$J$9+360,360)</f>
        <v>354.57032151324972</v>
      </c>
      <c r="Y86" s="7"/>
      <c r="Z86" s="28">
        <f t="shared" ref="Z86:Z149" si="23">360/40000*B86+Z85</f>
        <v>354.67199999999991</v>
      </c>
      <c r="AA86" s="27">
        <f t="shared" si="21"/>
        <v>6.1901941646333274</v>
      </c>
      <c r="AB86" s="7"/>
      <c r="AC86" s="28">
        <f t="shared" ca="1" si="13"/>
        <v>-0.10167848675018831</v>
      </c>
      <c r="AD86" s="27"/>
      <c r="AE86" s="7"/>
    </row>
    <row r="87" spans="1:31" s="26" customFormat="1" x14ac:dyDescent="0.25">
      <c r="A87" s="26">
        <v>2</v>
      </c>
      <c r="B87" s="26">
        <v>-627</v>
      </c>
      <c r="C87" s="26">
        <v>12996</v>
      </c>
      <c r="D87" s="26">
        <v>11215</v>
      </c>
      <c r="E87" s="26">
        <v>13252</v>
      </c>
      <c r="F87" s="26">
        <v>15014</v>
      </c>
      <c r="G87" s="27"/>
      <c r="H87" s="7"/>
      <c r="I87" s="28">
        <f t="shared" si="14"/>
        <v>-256</v>
      </c>
      <c r="J87" s="27">
        <f t="shared" si="14"/>
        <v>-3799</v>
      </c>
      <c r="K87" s="7"/>
      <c r="L87" s="124">
        <f t="shared" si="22"/>
        <v>6.0568405810676157E-2</v>
      </c>
      <c r="M87" s="27">
        <f t="shared" ca="1" si="15"/>
        <v>3.5143987114014943E-6</v>
      </c>
      <c r="N87" s="44"/>
      <c r="O87" s="44"/>
      <c r="P87" s="7"/>
      <c r="Q87" s="28">
        <f t="shared" ca="1" si="16"/>
        <v>-213.38724782301759</v>
      </c>
      <c r="R87" s="27">
        <f t="shared" ca="1" si="17"/>
        <v>-3835.8462267360128</v>
      </c>
      <c r="S87" s="7"/>
      <c r="T87" s="28">
        <f t="shared" ca="1" si="18"/>
        <v>5.5030699560478465E-2</v>
      </c>
      <c r="U87" s="27">
        <f t="shared" ca="1" si="19"/>
        <v>-0.99709531031920728</v>
      </c>
      <c r="V87" s="7"/>
      <c r="W87" s="28">
        <f t="shared" ca="1" si="20"/>
        <v>6.2443078771862053E-2</v>
      </c>
      <c r="X87" s="27">
        <f ca="1">MOD(ATAN2(U87,W87)*180/PI()-$J$9+360,360)</f>
        <v>348.85830594390734</v>
      </c>
      <c r="Y87" s="7"/>
      <c r="Z87" s="28">
        <f t="shared" si="23"/>
        <v>349.02899999999994</v>
      </c>
      <c r="AA87" s="27">
        <f t="shared" si="21"/>
        <v>6.0917052349432881</v>
      </c>
      <c r="AB87" s="7"/>
      <c r="AC87" s="28">
        <f t="shared" ca="1" si="13"/>
        <v>-0.17069405609260002</v>
      </c>
      <c r="AD87" s="27"/>
      <c r="AE87" s="7"/>
    </row>
    <row r="88" spans="1:31" s="26" customFormat="1" x14ac:dyDescent="0.25">
      <c r="A88" s="26">
        <v>3</v>
      </c>
      <c r="B88" s="26">
        <v>-618</v>
      </c>
      <c r="C88" s="26">
        <v>12804</v>
      </c>
      <c r="D88" s="26">
        <v>11233</v>
      </c>
      <c r="E88" s="26">
        <v>13429</v>
      </c>
      <c r="F88" s="26">
        <v>14987</v>
      </c>
      <c r="G88" s="27"/>
      <c r="H88" s="7"/>
      <c r="I88" s="28">
        <f t="shared" si="14"/>
        <v>-625</v>
      </c>
      <c r="J88" s="27">
        <f t="shared" si="14"/>
        <v>-3754</v>
      </c>
      <c r="K88" s="7"/>
      <c r="L88" s="124">
        <f t="shared" si="22"/>
        <v>0.15672326144286888</v>
      </c>
      <c r="M88" s="27">
        <f t="shared" ca="1" si="15"/>
        <v>6.3579750824698038E-7</v>
      </c>
      <c r="N88" s="44"/>
      <c r="O88" s="44"/>
      <c r="P88" s="7"/>
      <c r="Q88" s="28">
        <f t="shared" ca="1" si="16"/>
        <v>-582.38724782301756</v>
      </c>
      <c r="R88" s="27">
        <f t="shared" ca="1" si="17"/>
        <v>-3790.8462267360128</v>
      </c>
      <c r="S88" s="7"/>
      <c r="T88" s="28">
        <f t="shared" ca="1" si="18"/>
        <v>0.15019256300350167</v>
      </c>
      <c r="U88" s="27">
        <f t="shared" ca="1" si="19"/>
        <v>-0.98539794647505119</v>
      </c>
      <c r="V88" s="7"/>
      <c r="W88" s="28">
        <f t="shared" ca="1" si="20"/>
        <v>0.15752063055955637</v>
      </c>
      <c r="X88" s="27">
        <f t="shared" ref="X88:X148" ca="1" si="24">MOD(ATAN2(U88,W88)*180/PI()-$J$9+360,360)</f>
        <v>343.35960625257542</v>
      </c>
      <c r="Y88" s="7"/>
      <c r="Z88" s="28">
        <f t="shared" si="23"/>
        <v>343.46699999999993</v>
      </c>
      <c r="AA88" s="27">
        <f t="shared" si="21"/>
        <v>5.9946300219473629</v>
      </c>
      <c r="AB88" s="7"/>
      <c r="AC88" s="28">
        <f t="shared" ca="1" si="13"/>
        <v>-0.10739374742450991</v>
      </c>
      <c r="AD88" s="27"/>
      <c r="AE88" s="7"/>
    </row>
    <row r="89" spans="1:31" s="26" customFormat="1" x14ac:dyDescent="0.25">
      <c r="A89" s="26">
        <v>4</v>
      </c>
      <c r="B89" s="26">
        <v>-611</v>
      </c>
      <c r="C89" s="26">
        <v>12625</v>
      </c>
      <c r="D89" s="26">
        <v>11273</v>
      </c>
      <c r="E89" s="26">
        <v>13614</v>
      </c>
      <c r="F89" s="26">
        <v>14954</v>
      </c>
      <c r="G89" s="27"/>
      <c r="H89" s="7"/>
      <c r="I89" s="28">
        <f t="shared" si="14"/>
        <v>-989</v>
      </c>
      <c r="J89" s="27">
        <f t="shared" si="14"/>
        <v>-3681</v>
      </c>
      <c r="K89" s="7"/>
      <c r="L89" s="124">
        <f t="shared" si="22"/>
        <v>0.25034004115109648</v>
      </c>
      <c r="M89" s="27">
        <f t="shared" ca="1" si="15"/>
        <v>8.3640793087289849E-7</v>
      </c>
      <c r="N89" s="44"/>
      <c r="O89" s="44"/>
      <c r="P89" s="7"/>
      <c r="Q89" s="28">
        <f t="shared" ca="1" si="16"/>
        <v>-946.38724782301756</v>
      </c>
      <c r="R89" s="27">
        <f t="shared" ca="1" si="17"/>
        <v>-3717.8462267360128</v>
      </c>
      <c r="S89" s="7"/>
      <c r="T89" s="28">
        <f t="shared" ca="1" si="18"/>
        <v>0.2440649703023105</v>
      </c>
      <c r="U89" s="27">
        <f t="shared" ca="1" si="19"/>
        <v>-0.9664222229056425</v>
      </c>
      <c r="V89" s="7"/>
      <c r="W89" s="28">
        <f t="shared" ca="1" si="20"/>
        <v>0.25125459455624727</v>
      </c>
      <c r="X89" s="27">
        <f t="shared" ca="1" si="24"/>
        <v>337.86840048468446</v>
      </c>
      <c r="Y89" s="7"/>
      <c r="Z89" s="28">
        <f t="shared" si="23"/>
        <v>337.9679999999999</v>
      </c>
      <c r="AA89" s="27">
        <f t="shared" si="21"/>
        <v>5.8986543663801942</v>
      </c>
      <c r="AB89" s="7"/>
      <c r="AC89" s="28">
        <f t="shared" ca="1" si="13"/>
        <v>-9.9599515315446752E-2</v>
      </c>
      <c r="AD89" s="27"/>
      <c r="AE89" s="7"/>
    </row>
    <row r="90" spans="1:31" s="26" customFormat="1" x14ac:dyDescent="0.25">
      <c r="A90" s="26">
        <v>5</v>
      </c>
      <c r="B90" s="26">
        <v>-623</v>
      </c>
      <c r="C90" s="26">
        <v>12450</v>
      </c>
      <c r="D90" s="26">
        <v>11330</v>
      </c>
      <c r="E90" s="26">
        <v>13798</v>
      </c>
      <c r="F90" s="26">
        <v>14900</v>
      </c>
      <c r="G90" s="27"/>
      <c r="H90" s="7"/>
      <c r="I90" s="28">
        <f t="shared" si="14"/>
        <v>-1348</v>
      </c>
      <c r="J90" s="27">
        <f t="shared" si="14"/>
        <v>-3570</v>
      </c>
      <c r="K90" s="7"/>
      <c r="L90" s="124">
        <f t="shared" si="22"/>
        <v>0.34341547193950395</v>
      </c>
      <c r="M90" s="27">
        <f t="shared" ca="1" si="15"/>
        <v>4.4175132643424067E-8</v>
      </c>
      <c r="N90" s="44"/>
      <c r="O90" s="44"/>
      <c r="P90" s="7"/>
      <c r="Q90" s="28">
        <f t="shared" ca="1" si="16"/>
        <v>-1305.3872478230176</v>
      </c>
      <c r="R90" s="27">
        <f t="shared" ca="1" si="17"/>
        <v>-3606.8462267360128</v>
      </c>
      <c r="S90" s="7"/>
      <c r="T90" s="28">
        <f t="shared" ca="1" si="18"/>
        <v>0.33664792145690492</v>
      </c>
      <c r="U90" s="27">
        <f t="shared" ca="1" si="19"/>
        <v>-0.93756872542339087</v>
      </c>
      <c r="V90" s="7"/>
      <c r="W90" s="28">
        <f t="shared" ca="1" si="20"/>
        <v>0.34362565075062301</v>
      </c>
      <c r="X90" s="27">
        <f t="shared" ca="1" si="24"/>
        <v>332.31352647782796</v>
      </c>
      <c r="Y90" s="7"/>
      <c r="Z90" s="28">
        <f t="shared" si="23"/>
        <v>332.36099999999988</v>
      </c>
      <c r="AA90" s="27">
        <f t="shared" si="21"/>
        <v>5.8007937552208713</v>
      </c>
      <c r="AB90" s="7"/>
      <c r="AC90" s="28">
        <f t="shared" ca="1" si="13"/>
        <v>-4.7473522171912919E-2</v>
      </c>
      <c r="AD90" s="27"/>
      <c r="AE90" s="7"/>
    </row>
    <row r="91" spans="1:31" s="26" customFormat="1" x14ac:dyDescent="0.25">
      <c r="A91" s="26">
        <v>6</v>
      </c>
      <c r="B91" s="26">
        <v>-618</v>
      </c>
      <c r="C91" s="26">
        <v>12260</v>
      </c>
      <c r="D91" s="26">
        <v>11395</v>
      </c>
      <c r="E91" s="26">
        <v>13955</v>
      </c>
      <c r="F91" s="26">
        <v>14810</v>
      </c>
      <c r="G91" s="27"/>
      <c r="H91" s="7"/>
      <c r="I91" s="28">
        <f t="shared" si="14"/>
        <v>-1695</v>
      </c>
      <c r="J91" s="27">
        <f t="shared" si="14"/>
        <v>-3415</v>
      </c>
      <c r="K91" s="7"/>
      <c r="L91" s="124">
        <f t="shared" si="22"/>
        <v>0.43249755649347599</v>
      </c>
      <c r="M91" s="27">
        <f t="shared" ca="1" si="15"/>
        <v>1.0199220160416112E-7</v>
      </c>
      <c r="N91" s="44"/>
      <c r="O91" s="44"/>
      <c r="P91" s="7"/>
      <c r="Q91" s="28">
        <f t="shared" ca="1" si="16"/>
        <v>-1652.3872478230176</v>
      </c>
      <c r="R91" s="27">
        <f t="shared" ca="1" si="17"/>
        <v>-3451.8462267360128</v>
      </c>
      <c r="S91" s="7"/>
      <c r="T91" s="28">
        <f t="shared" ca="1" si="18"/>
        <v>0.42613617786538477</v>
      </c>
      <c r="U91" s="27">
        <f t="shared" ca="1" si="19"/>
        <v>-0.8972778055157421</v>
      </c>
      <c r="V91" s="7"/>
      <c r="W91" s="28">
        <f t="shared" ca="1" si="20"/>
        <v>0.43281691867283378</v>
      </c>
      <c r="X91" s="27">
        <f t="shared" ca="1" si="24"/>
        <v>326.69066065184995</v>
      </c>
      <c r="Y91" s="7"/>
      <c r="Z91" s="28">
        <f t="shared" si="23"/>
        <v>326.79899999999986</v>
      </c>
      <c r="AA91" s="27">
        <f t="shared" si="21"/>
        <v>5.7037185422249461</v>
      </c>
      <c r="AB91" s="7"/>
      <c r="AC91" s="28">
        <f t="shared" ca="1" si="13"/>
        <v>-0.10833934814991153</v>
      </c>
      <c r="AD91" s="27"/>
      <c r="AE91" s="7"/>
    </row>
    <row r="92" spans="1:31" s="26" customFormat="1" x14ac:dyDescent="0.25">
      <c r="A92" s="26">
        <v>7</v>
      </c>
      <c r="B92" s="26">
        <v>-643</v>
      </c>
      <c r="C92" s="26">
        <v>12095</v>
      </c>
      <c r="D92" s="26">
        <v>11496</v>
      </c>
      <c r="E92" s="26">
        <v>14136</v>
      </c>
      <c r="F92" s="26">
        <v>14730</v>
      </c>
      <c r="G92" s="27"/>
      <c r="H92" s="7"/>
      <c r="I92" s="28">
        <f t="shared" si="14"/>
        <v>-2041</v>
      </c>
      <c r="J92" s="27">
        <f t="shared" si="14"/>
        <v>-3234</v>
      </c>
      <c r="K92" s="7"/>
      <c r="L92" s="124">
        <f t="shared" si="22"/>
        <v>0.52084649499539193</v>
      </c>
      <c r="M92" s="27">
        <f t="shared" ca="1" si="15"/>
        <v>7.2856675351549874E-7</v>
      </c>
      <c r="N92" s="44"/>
      <c r="O92" s="44"/>
      <c r="P92" s="7"/>
      <c r="Q92" s="28">
        <f t="shared" ca="1" si="16"/>
        <v>-1998.3872478230176</v>
      </c>
      <c r="R92" s="27">
        <f t="shared" ca="1" si="17"/>
        <v>-3270.8462267360128</v>
      </c>
      <c r="S92" s="7"/>
      <c r="T92" s="28">
        <f t="shared" ca="1" si="18"/>
        <v>0.51536654304502172</v>
      </c>
      <c r="U92" s="27">
        <f t="shared" ca="1" si="19"/>
        <v>-0.85022840872035887</v>
      </c>
      <c r="V92" s="7"/>
      <c r="W92" s="28">
        <f t="shared" ca="1" si="20"/>
        <v>0.52170005621376792</v>
      </c>
      <c r="X92" s="27">
        <f t="shared" ca="1" si="24"/>
        <v>320.90849985071998</v>
      </c>
      <c r="Y92" s="7"/>
      <c r="Z92" s="28">
        <f t="shared" si="23"/>
        <v>321.01199999999989</v>
      </c>
      <c r="AA92" s="27">
        <f t="shared" si="21"/>
        <v>5.6027163384120353</v>
      </c>
      <c r="AB92" s="7"/>
      <c r="AC92" s="28">
        <f t="shared" ca="1" si="13"/>
        <v>-0.10350014927990969</v>
      </c>
      <c r="AD92" s="27"/>
      <c r="AE92" s="7"/>
    </row>
    <row r="93" spans="1:31" s="26" customFormat="1" x14ac:dyDescent="0.25">
      <c r="A93" s="26">
        <v>8</v>
      </c>
      <c r="B93" s="26">
        <v>-635</v>
      </c>
      <c r="C93" s="26">
        <v>11948</v>
      </c>
      <c r="D93" s="26">
        <v>11608</v>
      </c>
      <c r="E93" s="26">
        <v>14302</v>
      </c>
      <c r="F93" s="26">
        <v>14623</v>
      </c>
      <c r="G93" s="27"/>
      <c r="H93" s="7"/>
      <c r="I93" s="28">
        <f t="shared" si="14"/>
        <v>-2354</v>
      </c>
      <c r="J93" s="27">
        <f t="shared" si="14"/>
        <v>-3015</v>
      </c>
      <c r="K93" s="7"/>
      <c r="L93" s="124">
        <f t="shared" si="22"/>
        <v>0.60288707517468831</v>
      </c>
      <c r="M93" s="27">
        <f t="shared" ca="1" si="15"/>
        <v>7.8844290364619946E-7</v>
      </c>
      <c r="N93" s="44"/>
      <c r="O93" s="44"/>
      <c r="P93" s="7"/>
      <c r="Q93" s="28">
        <f t="shared" ca="1" si="16"/>
        <v>-2311.3872478230178</v>
      </c>
      <c r="R93" s="27">
        <f t="shared" ca="1" si="17"/>
        <v>-3051.8462267360128</v>
      </c>
      <c r="S93" s="7"/>
      <c r="T93" s="28">
        <f t="shared" ca="1" si="18"/>
        <v>0.59608649767284361</v>
      </c>
      <c r="U93" s="27">
        <f t="shared" ca="1" si="19"/>
        <v>-0.79330123801213259</v>
      </c>
      <c r="V93" s="7"/>
      <c r="W93" s="28">
        <f t="shared" ca="1" si="20"/>
        <v>0.60199913210013556</v>
      </c>
      <c r="X93" s="27">
        <f t="shared" ca="1" si="24"/>
        <v>315.24861472338796</v>
      </c>
      <c r="Y93" s="7"/>
      <c r="Z93" s="28">
        <f t="shared" si="23"/>
        <v>315.29699999999991</v>
      </c>
      <c r="AA93" s="27">
        <f t="shared" si="21"/>
        <v>5.5029707716605598</v>
      </c>
      <c r="AB93" s="7"/>
      <c r="AC93" s="28">
        <f t="shared" ca="1" si="13"/>
        <v>-4.8385276611952577E-2</v>
      </c>
      <c r="AD93" s="27"/>
      <c r="AE93" s="7"/>
    </row>
    <row r="94" spans="1:31" s="26" customFormat="1" x14ac:dyDescent="0.25">
      <c r="A94" s="26">
        <v>9</v>
      </c>
      <c r="B94" s="26">
        <v>-637</v>
      </c>
      <c r="C94" s="26">
        <v>11791</v>
      </c>
      <c r="D94" s="26">
        <v>11730</v>
      </c>
      <c r="E94" s="26">
        <v>14445</v>
      </c>
      <c r="F94" s="26">
        <v>14495</v>
      </c>
      <c r="G94" s="27"/>
      <c r="H94" s="7"/>
      <c r="I94" s="28">
        <f t="shared" si="14"/>
        <v>-2654</v>
      </c>
      <c r="J94" s="27">
        <f t="shared" si="14"/>
        <v>-2765</v>
      </c>
      <c r="K94" s="7"/>
      <c r="L94" s="124">
        <f t="shared" si="22"/>
        <v>0.67916100209001906</v>
      </c>
      <c r="M94" s="27">
        <f t="shared" ca="1" si="15"/>
        <v>7.5825725078347413E-8</v>
      </c>
      <c r="N94" s="44"/>
      <c r="O94" s="44"/>
      <c r="P94" s="7"/>
      <c r="Q94" s="28">
        <f t="shared" ca="1" si="16"/>
        <v>-2611.3872478230178</v>
      </c>
      <c r="R94" s="27">
        <f t="shared" ca="1" si="17"/>
        <v>-2801.8462267360128</v>
      </c>
      <c r="S94" s="7"/>
      <c r="T94" s="28">
        <f t="shared" ca="1" si="18"/>
        <v>0.67345386632570803</v>
      </c>
      <c r="U94" s="27">
        <f t="shared" ca="1" si="19"/>
        <v>-0.72831588332237662</v>
      </c>
      <c r="V94" s="7"/>
      <c r="W94" s="28">
        <f t="shared" ca="1" si="20"/>
        <v>0.67888563737717744</v>
      </c>
      <c r="X94" s="27">
        <f t="shared" ca="1" si="24"/>
        <v>309.45355394599198</v>
      </c>
      <c r="Y94" s="7"/>
      <c r="Z94" s="28">
        <f t="shared" si="23"/>
        <v>309.56399999999991</v>
      </c>
      <c r="AA94" s="27">
        <f t="shared" si="21"/>
        <v>5.4029110456437248</v>
      </c>
      <c r="AB94" s="7"/>
      <c r="AC94" s="28">
        <f t="shared" ca="1" si="13"/>
        <v>-0.11044605400792307</v>
      </c>
      <c r="AD94" s="27"/>
      <c r="AE94" s="7"/>
    </row>
    <row r="95" spans="1:31" s="26" customFormat="1" x14ac:dyDescent="0.25">
      <c r="A95" s="26">
        <v>10</v>
      </c>
      <c r="B95" s="26">
        <v>-616</v>
      </c>
      <c r="C95" s="26">
        <v>11669</v>
      </c>
      <c r="D95" s="26">
        <v>11863</v>
      </c>
      <c r="E95" s="26">
        <v>14587</v>
      </c>
      <c r="F95" s="26">
        <v>14366</v>
      </c>
      <c r="G95" s="27"/>
      <c r="H95" s="7"/>
      <c r="I95" s="28">
        <f t="shared" si="14"/>
        <v>-2918</v>
      </c>
      <c r="J95" s="27">
        <f t="shared" si="14"/>
        <v>-2503</v>
      </c>
      <c r="K95" s="7"/>
      <c r="L95" s="124">
        <f t="shared" si="22"/>
        <v>0.74646342003756327</v>
      </c>
      <c r="M95" s="27">
        <f t="shared" ca="1" si="15"/>
        <v>1.4350504248425423E-12</v>
      </c>
      <c r="N95" s="44"/>
      <c r="O95" s="44"/>
      <c r="P95" s="7"/>
      <c r="Q95" s="28">
        <f t="shared" ca="1" si="16"/>
        <v>-2875.3872478230178</v>
      </c>
      <c r="R95" s="27">
        <f t="shared" ca="1" si="17"/>
        <v>-2539.8462267360128</v>
      </c>
      <c r="S95" s="7"/>
      <c r="T95" s="28">
        <f t="shared" ca="1" si="18"/>
        <v>0.74153715074022875</v>
      </c>
      <c r="U95" s="27">
        <f t="shared" ca="1" si="19"/>
        <v>-0.66021123160751238</v>
      </c>
      <c r="V95" s="7"/>
      <c r="W95" s="28">
        <f t="shared" ca="1" si="20"/>
        <v>0.74646461797346508</v>
      </c>
      <c r="X95" s="27">
        <f t="shared" ca="1" si="24"/>
        <v>303.93295136977076</v>
      </c>
      <c r="Y95" s="7"/>
      <c r="Z95" s="28">
        <f t="shared" si="23"/>
        <v>304.01999999999992</v>
      </c>
      <c r="AA95" s="27">
        <f t="shared" si="21"/>
        <v>5.3061499919131592</v>
      </c>
      <c r="AB95" s="7"/>
      <c r="AC95" s="28">
        <f t="shared" ca="1" si="13"/>
        <v>-8.7048630229162427E-2</v>
      </c>
      <c r="AD95" s="27"/>
      <c r="AE95" s="7"/>
    </row>
    <row r="96" spans="1:31" s="26" customFormat="1" x14ac:dyDescent="0.25">
      <c r="A96" s="26">
        <v>11</v>
      </c>
      <c r="B96" s="26">
        <v>-635</v>
      </c>
      <c r="C96" s="26">
        <v>11543</v>
      </c>
      <c r="D96" s="26">
        <v>12016</v>
      </c>
      <c r="E96" s="26">
        <v>14700</v>
      </c>
      <c r="F96" s="26">
        <v>14219</v>
      </c>
      <c r="G96" s="27"/>
      <c r="H96" s="7"/>
      <c r="I96" s="28">
        <f t="shared" si="14"/>
        <v>-3157</v>
      </c>
      <c r="J96" s="27">
        <f t="shared" si="14"/>
        <v>-2203</v>
      </c>
      <c r="K96" s="7"/>
      <c r="L96" s="124">
        <f t="shared" si="22"/>
        <v>0.80852269307140978</v>
      </c>
      <c r="M96" s="27">
        <f t="shared" ca="1" si="15"/>
        <v>9.9993868352947562E-7</v>
      </c>
      <c r="N96" s="44"/>
      <c r="O96" s="44"/>
      <c r="P96" s="7"/>
      <c r="Q96" s="28">
        <f t="shared" ca="1" si="16"/>
        <v>-3114.3872478230178</v>
      </c>
      <c r="R96" s="27">
        <f t="shared" ca="1" si="17"/>
        <v>-2239.8462267360128</v>
      </c>
      <c r="S96" s="7"/>
      <c r="T96" s="28">
        <f t="shared" ca="1" si="18"/>
        <v>0.80317315443367732</v>
      </c>
      <c r="U96" s="27">
        <f t="shared" ca="1" si="19"/>
        <v>-0.58222880597980531</v>
      </c>
      <c r="V96" s="7"/>
      <c r="W96" s="28">
        <f t="shared" ca="1" si="20"/>
        <v>0.80752272373011502</v>
      </c>
      <c r="X96" s="27">
        <f t="shared" ca="1" si="24"/>
        <v>298.23360697092676</v>
      </c>
      <c r="Y96" s="7"/>
      <c r="Z96" s="28">
        <f t="shared" si="23"/>
        <v>298.30499999999995</v>
      </c>
      <c r="AA96" s="27">
        <f t="shared" si="21"/>
        <v>5.2064044251616837</v>
      </c>
      <c r="AB96" s="7"/>
      <c r="AC96" s="28">
        <f t="shared" ca="1" si="13"/>
        <v>-7.1393029073192338E-2</v>
      </c>
      <c r="AD96" s="27"/>
      <c r="AE96" s="7"/>
    </row>
    <row r="97" spans="1:31" s="26" customFormat="1" x14ac:dyDescent="0.25">
      <c r="A97" s="26">
        <v>12</v>
      </c>
      <c r="B97" s="26">
        <v>-608</v>
      </c>
      <c r="C97" s="26">
        <v>11435</v>
      </c>
      <c r="D97" s="26">
        <v>12169</v>
      </c>
      <c r="E97" s="26">
        <v>14798</v>
      </c>
      <c r="F97" s="26">
        <v>14058</v>
      </c>
      <c r="G97" s="27"/>
      <c r="H97" s="7"/>
      <c r="I97" s="28">
        <f t="shared" si="14"/>
        <v>-3363</v>
      </c>
      <c r="J97" s="27">
        <f t="shared" si="14"/>
        <v>-1889</v>
      </c>
      <c r="K97" s="7"/>
      <c r="L97" s="124">
        <f t="shared" si="22"/>
        <v>0.86041565585778812</v>
      </c>
      <c r="M97" s="27">
        <f t="shared" ca="1" si="15"/>
        <v>1.3877114923873984E-7</v>
      </c>
      <c r="N97" s="44"/>
      <c r="O97" s="44"/>
      <c r="P97" s="7"/>
      <c r="Q97" s="28">
        <f t="shared" ca="1" si="16"/>
        <v>-3320.3872478230178</v>
      </c>
      <c r="R97" s="27">
        <f t="shared" ca="1" si="17"/>
        <v>-1925.8462267360126</v>
      </c>
      <c r="S97" s="7"/>
      <c r="T97" s="28">
        <f t="shared" ca="1" si="18"/>
        <v>0.85629874757531088</v>
      </c>
      <c r="U97" s="27">
        <f t="shared" ca="1" si="19"/>
        <v>-0.50060720048947172</v>
      </c>
      <c r="V97" s="7"/>
      <c r="W97" s="28">
        <f t="shared" ca="1" si="20"/>
        <v>0.86004313585934677</v>
      </c>
      <c r="X97" s="27">
        <f t="shared" ca="1" si="24"/>
        <v>292.64426867486532</v>
      </c>
      <c r="Y97" s="7"/>
      <c r="Z97" s="28">
        <f t="shared" si="23"/>
        <v>292.83299999999997</v>
      </c>
      <c r="AA97" s="27">
        <f t="shared" si="21"/>
        <v>5.1109000084925542</v>
      </c>
      <c r="AB97" s="7"/>
      <c r="AC97" s="28">
        <f t="shared" ca="1" si="13"/>
        <v>-0.18873132513465407</v>
      </c>
      <c r="AD97" s="27"/>
      <c r="AE97" s="7"/>
    </row>
    <row r="98" spans="1:31" s="26" customFormat="1" x14ac:dyDescent="0.25">
      <c r="A98" s="26">
        <v>13</v>
      </c>
      <c r="B98" s="26">
        <v>-614</v>
      </c>
      <c r="C98" s="26">
        <v>11352</v>
      </c>
      <c r="D98" s="26">
        <v>12326</v>
      </c>
      <c r="E98" s="26">
        <v>14883</v>
      </c>
      <c r="F98" s="26">
        <v>13892</v>
      </c>
      <c r="G98" s="27"/>
      <c r="H98" s="7"/>
      <c r="I98" s="28">
        <f t="shared" si="14"/>
        <v>-3531</v>
      </c>
      <c r="J98" s="27">
        <f t="shared" si="14"/>
        <v>-1566</v>
      </c>
      <c r="K98" s="7"/>
      <c r="L98" s="124">
        <f t="shared" si="22"/>
        <v>0.90485791635342727</v>
      </c>
      <c r="M98" s="27">
        <f t="shared" ca="1" si="15"/>
        <v>4.4600951941475523E-6</v>
      </c>
      <c r="N98" s="44"/>
      <c r="O98" s="44"/>
      <c r="P98" s="7"/>
      <c r="Q98" s="28">
        <f t="shared" ca="1" si="16"/>
        <v>-3488.3872478230178</v>
      </c>
      <c r="R98" s="27">
        <f t="shared" ca="1" si="17"/>
        <v>-1602.8462267360126</v>
      </c>
      <c r="S98" s="7"/>
      <c r="T98" s="28">
        <f t="shared" ca="1" si="18"/>
        <v>0.89962447402091494</v>
      </c>
      <c r="U98" s="27">
        <f t="shared" ca="1" si="19"/>
        <v>-0.41664612223030706</v>
      </c>
      <c r="V98" s="7"/>
      <c r="W98" s="28">
        <f t="shared" ca="1" si="20"/>
        <v>0.9027460226074856</v>
      </c>
      <c r="X98" s="27">
        <f t="shared" ca="1" si="24"/>
        <v>287.21660598902884</v>
      </c>
      <c r="Y98" s="7"/>
      <c r="Z98" s="28">
        <f t="shared" si="23"/>
        <v>287.30699999999996</v>
      </c>
      <c r="AA98" s="27">
        <f t="shared" si="21"/>
        <v>5.0144531140273472</v>
      </c>
      <c r="AB98" s="7"/>
      <c r="AC98" s="28">
        <f t="shared" ca="1" si="13"/>
        <v>-9.0394010971124317E-2</v>
      </c>
      <c r="AD98" s="27"/>
      <c r="AE98" s="7"/>
    </row>
    <row r="99" spans="1:31" s="26" customFormat="1" x14ac:dyDescent="0.25">
      <c r="A99" s="26">
        <v>14</v>
      </c>
      <c r="B99" s="26">
        <v>-633</v>
      </c>
      <c r="C99" s="26">
        <v>11272</v>
      </c>
      <c r="D99" s="26">
        <v>12509</v>
      </c>
      <c r="E99" s="26">
        <v>14960</v>
      </c>
      <c r="F99" s="26">
        <v>13721</v>
      </c>
      <c r="G99" s="27"/>
      <c r="H99" s="7"/>
      <c r="I99" s="28">
        <f t="shared" si="14"/>
        <v>-3688</v>
      </c>
      <c r="J99" s="27">
        <f t="shared" si="14"/>
        <v>-1212</v>
      </c>
      <c r="K99" s="7"/>
      <c r="L99" s="124">
        <f t="shared" si="22"/>
        <v>0.94186349322151575</v>
      </c>
      <c r="M99" s="27">
        <f t="shared" ca="1" si="15"/>
        <v>4.742281188940315E-7</v>
      </c>
      <c r="N99" s="44"/>
      <c r="O99" s="44"/>
      <c r="P99" s="7"/>
      <c r="Q99" s="28">
        <f t="shared" ca="1" si="16"/>
        <v>-3645.3872478230178</v>
      </c>
      <c r="R99" s="27">
        <f t="shared" ca="1" si="17"/>
        <v>-1248.8462267360126</v>
      </c>
      <c r="S99" s="7"/>
      <c r="T99" s="28">
        <f t="shared" ca="1" si="18"/>
        <v>0.94011339694924734</v>
      </c>
      <c r="U99" s="27">
        <f t="shared" ca="1" si="19"/>
        <v>-0.32462685998961266</v>
      </c>
      <c r="V99" s="7"/>
      <c r="W99" s="28">
        <f t="shared" ca="1" si="20"/>
        <v>0.94255213545003069</v>
      </c>
      <c r="X99" s="27">
        <f t="shared" ca="1" si="24"/>
        <v>281.44612818777739</v>
      </c>
      <c r="Y99" s="7"/>
      <c r="Z99" s="28">
        <f t="shared" si="23"/>
        <v>281.60999999999996</v>
      </c>
      <c r="AA99" s="27">
        <f t="shared" si="21"/>
        <v>4.9150217065412303</v>
      </c>
      <c r="AB99" s="7"/>
      <c r="AC99" s="28">
        <f t="shared" ca="1" si="13"/>
        <v>-0.16387181222256686</v>
      </c>
      <c r="AD99" s="27"/>
      <c r="AE99" s="7"/>
    </row>
    <row r="100" spans="1:31" s="26" customFormat="1" x14ac:dyDescent="0.25">
      <c r="A100" s="26">
        <v>15</v>
      </c>
      <c r="B100" s="26">
        <v>-633</v>
      </c>
      <c r="C100" s="26">
        <v>11227</v>
      </c>
      <c r="D100" s="26">
        <v>12693</v>
      </c>
      <c r="E100" s="26">
        <v>15018</v>
      </c>
      <c r="F100" s="26">
        <v>13546</v>
      </c>
      <c r="G100" s="27"/>
      <c r="H100" s="7"/>
      <c r="I100" s="28">
        <f t="shared" si="14"/>
        <v>-3791</v>
      </c>
      <c r="J100" s="27">
        <f t="shared" si="14"/>
        <v>-853</v>
      </c>
      <c r="K100" s="7"/>
      <c r="L100" s="124">
        <f t="shared" si="22"/>
        <v>0.96956155469674821</v>
      </c>
      <c r="M100" s="27">
        <f t="shared" ca="1" si="15"/>
        <v>1.2984087692642614E-6</v>
      </c>
      <c r="N100" s="44"/>
      <c r="O100" s="44"/>
      <c r="P100" s="7"/>
      <c r="Q100" s="28">
        <f t="shared" ca="1" si="16"/>
        <v>-3748.3872478230178</v>
      </c>
      <c r="R100" s="27">
        <f t="shared" ca="1" si="17"/>
        <v>-889.84622673601268</v>
      </c>
      <c r="S100" s="7"/>
      <c r="T100" s="28">
        <f t="shared" ca="1" si="18"/>
        <v>0.96667619352006418</v>
      </c>
      <c r="U100" s="27">
        <f t="shared" ca="1" si="19"/>
        <v>-0.23130789065512311</v>
      </c>
      <c r="V100" s="7"/>
      <c r="W100" s="28">
        <f t="shared" ca="1" si="20"/>
        <v>0.96842207728614971</v>
      </c>
      <c r="X100" s="27">
        <f t="shared" ca="1" si="24"/>
        <v>275.8752045058975</v>
      </c>
      <c r="Y100" s="7"/>
      <c r="Z100" s="28">
        <f t="shared" si="23"/>
        <v>275.91299999999995</v>
      </c>
      <c r="AA100" s="27">
        <f t="shared" si="21"/>
        <v>4.8155902990551134</v>
      </c>
      <c r="AB100" s="7"/>
      <c r="AC100" s="28">
        <f t="shared" ca="1" si="13"/>
        <v>-3.7795494102454086E-2</v>
      </c>
      <c r="AD100" s="27"/>
      <c r="AE100" s="7"/>
    </row>
    <row r="101" spans="1:31" s="26" customFormat="1" x14ac:dyDescent="0.25">
      <c r="A101" s="26">
        <v>16</v>
      </c>
      <c r="B101" s="26">
        <v>-641</v>
      </c>
      <c r="C101" s="26">
        <v>11194</v>
      </c>
      <c r="D101" s="26">
        <v>12876</v>
      </c>
      <c r="E101" s="26">
        <v>15053</v>
      </c>
      <c r="F101" s="26">
        <v>13351</v>
      </c>
      <c r="G101" s="27"/>
      <c r="H101" s="7"/>
      <c r="I101" s="28">
        <f t="shared" si="14"/>
        <v>-3859</v>
      </c>
      <c r="J101" s="27">
        <f t="shared" si="14"/>
        <v>-475</v>
      </c>
      <c r="K101" s="7"/>
      <c r="L101" s="124">
        <f t="shared" si="22"/>
        <v>0.98784521042179518</v>
      </c>
      <c r="M101" s="27">
        <f t="shared" ca="1" si="15"/>
        <v>6.8452435580088125E-6</v>
      </c>
      <c r="N101" s="44"/>
      <c r="O101" s="44"/>
      <c r="P101" s="7"/>
      <c r="Q101" s="28">
        <f t="shared" ca="1" si="16"/>
        <v>-3816.3872478230178</v>
      </c>
      <c r="R101" s="27">
        <f t="shared" ca="1" si="17"/>
        <v>-511.84622673601268</v>
      </c>
      <c r="S101" s="7"/>
      <c r="T101" s="28">
        <f t="shared" ca="1" si="18"/>
        <v>0.9842127970813801</v>
      </c>
      <c r="U101" s="27">
        <f t="shared" ca="1" si="19"/>
        <v>-0.13305003436421212</v>
      </c>
      <c r="V101" s="7"/>
      <c r="W101" s="28">
        <f t="shared" ca="1" si="20"/>
        <v>0.98522886878546234</v>
      </c>
      <c r="X101" s="27">
        <f t="shared" ca="1" si="24"/>
        <v>270.13274210270447</v>
      </c>
      <c r="Y101" s="7"/>
      <c r="Z101" s="28">
        <f t="shared" si="23"/>
        <v>270.14399999999995</v>
      </c>
      <c r="AA101" s="27">
        <f t="shared" si="21"/>
        <v>4.7149022545075603</v>
      </c>
      <c r="AB101" s="7"/>
      <c r="AC101" s="28">
        <f t="shared" ca="1" si="13"/>
        <v>-1.1257897295479324E-2</v>
      </c>
      <c r="AD101" s="27"/>
      <c r="AE101" s="7"/>
    </row>
    <row r="102" spans="1:31" s="26" customFormat="1" x14ac:dyDescent="0.25">
      <c r="A102" s="26">
        <v>17</v>
      </c>
      <c r="B102" s="26">
        <v>-628</v>
      </c>
      <c r="C102" s="26">
        <v>11166</v>
      </c>
      <c r="D102" s="26">
        <v>13062</v>
      </c>
      <c r="E102" s="26">
        <v>15068</v>
      </c>
      <c r="F102" s="26">
        <v>13161</v>
      </c>
      <c r="G102" s="27"/>
      <c r="H102" s="7"/>
      <c r="I102" s="28">
        <f t="shared" si="14"/>
        <v>-3902</v>
      </c>
      <c r="J102" s="27">
        <f t="shared" si="14"/>
        <v>-99</v>
      </c>
      <c r="K102" s="7"/>
      <c r="L102" s="124">
        <f t="shared" si="22"/>
        <v>0.99605129493252054</v>
      </c>
      <c r="M102" s="27">
        <f t="shared" ca="1" si="15"/>
        <v>2.1089168052469465E-7</v>
      </c>
      <c r="N102" s="44"/>
      <c r="O102" s="44"/>
      <c r="P102" s="7"/>
      <c r="Q102" s="28">
        <f t="shared" ca="1" si="16"/>
        <v>-3859.3872478230178</v>
      </c>
      <c r="R102" s="27">
        <f t="shared" ca="1" si="17"/>
        <v>-135.84622673601265</v>
      </c>
      <c r="S102" s="7"/>
      <c r="T102" s="28">
        <f t="shared" ca="1" si="18"/>
        <v>0.99530211992162398</v>
      </c>
      <c r="U102" s="27">
        <f t="shared" ca="1" si="19"/>
        <v>-3.5312060910819162E-2</v>
      </c>
      <c r="V102" s="7"/>
      <c r="W102" s="28">
        <f t="shared" ca="1" si="20"/>
        <v>0.99559206549038437</v>
      </c>
      <c r="X102" s="27">
        <f t="shared" ca="1" si="24"/>
        <v>264.47311179576991</v>
      </c>
      <c r="Y102" s="7"/>
      <c r="Z102" s="28">
        <f t="shared" si="23"/>
        <v>264.49199999999996</v>
      </c>
      <c r="AA102" s="27">
        <f t="shared" si="21"/>
        <v>4.6162562451848412</v>
      </c>
      <c r="AB102" s="7"/>
      <c r="AC102" s="28">
        <f t="shared" ca="1" si="13"/>
        <v>-1.8888204230051997E-2</v>
      </c>
      <c r="AD102" s="27"/>
      <c r="AE102" s="7"/>
    </row>
    <row r="103" spans="1:31" s="26" customFormat="1" x14ac:dyDescent="0.25">
      <c r="A103" s="26">
        <v>18</v>
      </c>
      <c r="B103" s="26">
        <v>-633</v>
      </c>
      <c r="C103" s="26">
        <v>11169</v>
      </c>
      <c r="D103" s="26">
        <v>13254</v>
      </c>
      <c r="E103" s="26">
        <v>15063</v>
      </c>
      <c r="F103" s="26">
        <v>12975</v>
      </c>
      <c r="G103" s="27"/>
      <c r="H103" s="7"/>
      <c r="I103" s="28">
        <f t="shared" si="14"/>
        <v>-3894</v>
      </c>
      <c r="J103" s="27">
        <f t="shared" si="14"/>
        <v>279</v>
      </c>
      <c r="K103" s="7"/>
      <c r="L103" s="124">
        <f t="shared" si="22"/>
        <v>0.99451850980105172</v>
      </c>
      <c r="M103" s="27">
        <f t="shared" ca="1" si="15"/>
        <v>2.9581507881864456E-6</v>
      </c>
      <c r="N103" s="44"/>
      <c r="O103" s="44"/>
      <c r="P103" s="7"/>
      <c r="Q103" s="28">
        <f t="shared" ca="1" si="16"/>
        <v>-3851.3872478230178</v>
      </c>
      <c r="R103" s="27">
        <f t="shared" ca="1" si="17"/>
        <v>242.15377326398735</v>
      </c>
      <c r="S103" s="7"/>
      <c r="T103" s="28">
        <f t="shared" ca="1" si="18"/>
        <v>0.9932389900908809</v>
      </c>
      <c r="U103" s="27">
        <f t="shared" ca="1" si="19"/>
        <v>6.2945795380091832E-2</v>
      </c>
      <c r="V103" s="7"/>
      <c r="W103" s="28">
        <f t="shared" ca="1" si="20"/>
        <v>0.9927985822478721</v>
      </c>
      <c r="X103" s="27">
        <f t="shared" ca="1" si="24"/>
        <v>258.81394051307166</v>
      </c>
      <c r="Y103" s="7"/>
      <c r="Z103" s="28">
        <f t="shared" si="23"/>
        <v>258.79499999999996</v>
      </c>
      <c r="AA103" s="27">
        <f t="shared" si="21"/>
        <v>4.5168248376987243</v>
      </c>
      <c r="AB103" s="7"/>
      <c r="AC103" s="28">
        <f t="shared" ca="1" si="13"/>
        <v>1.8940513071697751E-2</v>
      </c>
      <c r="AD103" s="27"/>
      <c r="AE103" s="7"/>
    </row>
    <row r="104" spans="1:31" s="26" customFormat="1" x14ac:dyDescent="0.25">
      <c r="A104" s="26">
        <v>19</v>
      </c>
      <c r="B104" s="26">
        <v>-617</v>
      </c>
      <c r="C104" s="26">
        <v>11190</v>
      </c>
      <c r="D104" s="26">
        <v>13441</v>
      </c>
      <c r="E104" s="26">
        <v>15046</v>
      </c>
      <c r="F104" s="26">
        <v>12793</v>
      </c>
      <c r="G104" s="27"/>
      <c r="H104" s="7"/>
      <c r="I104" s="28">
        <f t="shared" si="14"/>
        <v>-3856</v>
      </c>
      <c r="J104" s="27">
        <f t="shared" si="14"/>
        <v>648</v>
      </c>
      <c r="K104" s="7"/>
      <c r="L104" s="124">
        <f t="shared" si="22"/>
        <v>0.9835654539563462</v>
      </c>
      <c r="M104" s="27">
        <f t="shared" ca="1" si="15"/>
        <v>1.638188798587803E-6</v>
      </c>
      <c r="N104" s="44"/>
      <c r="O104" s="44"/>
      <c r="P104" s="7"/>
      <c r="Q104" s="28">
        <f t="shared" ca="1" si="16"/>
        <v>-3813.3872478230178</v>
      </c>
      <c r="R104" s="27">
        <f t="shared" ca="1" si="17"/>
        <v>611.15377326398732</v>
      </c>
      <c r="S104" s="7"/>
      <c r="T104" s="28">
        <f t="shared" ca="1" si="18"/>
        <v>0.9834391233948514</v>
      </c>
      <c r="U104" s="27">
        <f t="shared" ca="1" si="19"/>
        <v>0.15886417890217161</v>
      </c>
      <c r="V104" s="7"/>
      <c r="W104" s="28">
        <f t="shared" ca="1" si="20"/>
        <v>0.98228553645955674</v>
      </c>
      <c r="X104" s="27">
        <f t="shared" ca="1" si="24"/>
        <v>253.2549241695549</v>
      </c>
      <c r="Y104" s="7"/>
      <c r="Z104" s="28">
        <f t="shared" si="23"/>
        <v>253.24199999999996</v>
      </c>
      <c r="AA104" s="27">
        <f t="shared" si="21"/>
        <v>4.4199067043354789</v>
      </c>
      <c r="AB104" s="7"/>
      <c r="AC104" s="28">
        <f t="shared" ca="1" si="13"/>
        <v>1.2924169554935361E-2</v>
      </c>
      <c r="AD104" s="27"/>
      <c r="AE104" s="7"/>
    </row>
    <row r="105" spans="1:31" s="26" customFormat="1" x14ac:dyDescent="0.25">
      <c r="A105" s="26">
        <v>20</v>
      </c>
      <c r="B105" s="26">
        <v>-614</v>
      </c>
      <c r="C105" s="26">
        <v>11230</v>
      </c>
      <c r="D105" s="26">
        <v>13620</v>
      </c>
      <c r="E105" s="26">
        <v>15015</v>
      </c>
      <c r="F105" s="26">
        <v>12614</v>
      </c>
      <c r="G105" s="27"/>
      <c r="H105" s="7"/>
      <c r="I105" s="28">
        <f t="shared" si="14"/>
        <v>-3785</v>
      </c>
      <c r="J105" s="27">
        <f t="shared" si="14"/>
        <v>1006</v>
      </c>
      <c r="K105" s="7"/>
      <c r="L105" s="124">
        <f t="shared" si="22"/>
        <v>0.96349783108099329</v>
      </c>
      <c r="M105" s="27">
        <f t="shared" ca="1" si="15"/>
        <v>4.6110694574230287E-8</v>
      </c>
      <c r="N105" s="44"/>
      <c r="O105" s="44"/>
      <c r="P105" s="7"/>
      <c r="Q105" s="28">
        <f t="shared" ca="1" si="16"/>
        <v>-3742.3872478230178</v>
      </c>
      <c r="R105" s="27">
        <f t="shared" ca="1" si="17"/>
        <v>969.15377326398732</v>
      </c>
      <c r="S105" s="7"/>
      <c r="T105" s="28">
        <f t="shared" ca="1" si="18"/>
        <v>0.96512884614700689</v>
      </c>
      <c r="U105" s="27">
        <f t="shared" ca="1" si="19"/>
        <v>0.25192320681790215</v>
      </c>
      <c r="V105" s="7"/>
      <c r="W105" s="28">
        <f t="shared" ca="1" si="20"/>
        <v>0.96328309707210269</v>
      </c>
      <c r="X105" s="27">
        <f t="shared" ca="1" si="24"/>
        <v>247.78571118636182</v>
      </c>
      <c r="Y105" s="7"/>
      <c r="Z105" s="28">
        <f t="shared" si="23"/>
        <v>247.71599999999995</v>
      </c>
      <c r="AA105" s="27">
        <f t="shared" si="21"/>
        <v>4.3234598098702719</v>
      </c>
      <c r="AB105" s="7"/>
      <c r="AC105" s="28">
        <f t="shared" ca="1" si="13"/>
        <v>6.9711186361871569E-2</v>
      </c>
      <c r="AD105" s="27"/>
      <c r="AE105" s="7"/>
    </row>
    <row r="106" spans="1:31" s="26" customFormat="1" x14ac:dyDescent="0.25">
      <c r="A106" s="26">
        <v>21</v>
      </c>
      <c r="B106" s="26">
        <v>-613</v>
      </c>
      <c r="C106" s="26">
        <v>11281</v>
      </c>
      <c r="D106" s="26">
        <v>13790</v>
      </c>
      <c r="E106" s="26">
        <v>14947</v>
      </c>
      <c r="F106" s="26">
        <v>12430</v>
      </c>
      <c r="G106" s="27"/>
      <c r="H106" s="7"/>
      <c r="I106" s="28">
        <f t="shared" si="14"/>
        <v>-3666</v>
      </c>
      <c r="J106" s="27">
        <f t="shared" si="14"/>
        <v>1360</v>
      </c>
      <c r="K106" s="7"/>
      <c r="L106" s="124">
        <f t="shared" si="22"/>
        <v>0.93452591622183545</v>
      </c>
      <c r="M106" s="27">
        <f t="shared" ca="1" si="15"/>
        <v>6.846864665489068E-6</v>
      </c>
      <c r="N106" s="44"/>
      <c r="O106" s="44"/>
      <c r="P106" s="7"/>
      <c r="Q106" s="28">
        <f t="shared" ca="1" si="16"/>
        <v>-3623.3872478230178</v>
      </c>
      <c r="R106" s="27">
        <f t="shared" ca="1" si="17"/>
        <v>1323.1537732639874</v>
      </c>
      <c r="S106" s="7"/>
      <c r="T106" s="28">
        <f t="shared" ca="1" si="18"/>
        <v>0.934439789914704</v>
      </c>
      <c r="U106" s="27">
        <f t="shared" ca="1" si="19"/>
        <v>0.3439424690585966</v>
      </c>
      <c r="V106" s="7"/>
      <c r="W106" s="28">
        <f t="shared" ca="1" si="20"/>
        <v>0.93190926479959957</v>
      </c>
      <c r="X106" s="27">
        <f t="shared" ca="1" si="24"/>
        <v>242.18403571636736</v>
      </c>
      <c r="Y106" s="7"/>
      <c r="Z106" s="28">
        <f t="shared" si="23"/>
        <v>242.19899999999996</v>
      </c>
      <c r="AA106" s="27">
        <f t="shared" si="21"/>
        <v>4.2271699950377455</v>
      </c>
      <c r="AB106" s="7"/>
      <c r="AC106" s="28">
        <f t="shared" ca="1" si="13"/>
        <v>-1.4964283632593833E-2</v>
      </c>
      <c r="AD106" s="27"/>
      <c r="AE106" s="7"/>
    </row>
    <row r="107" spans="1:31" s="26" customFormat="1" x14ac:dyDescent="0.25">
      <c r="A107" s="26">
        <v>22</v>
      </c>
      <c r="B107" s="26">
        <v>-629</v>
      </c>
      <c r="C107" s="26">
        <v>11358</v>
      </c>
      <c r="D107" s="26">
        <v>13969</v>
      </c>
      <c r="E107" s="26">
        <v>14884</v>
      </c>
      <c r="F107" s="26">
        <v>12263</v>
      </c>
      <c r="G107" s="27"/>
      <c r="H107" s="7"/>
      <c r="I107" s="28">
        <f t="shared" si="14"/>
        <v>-3526</v>
      </c>
      <c r="J107" s="27">
        <f t="shared" si="14"/>
        <v>1706</v>
      </c>
      <c r="K107" s="7"/>
      <c r="L107" s="124">
        <f t="shared" si="22"/>
        <v>0.895797628041753</v>
      </c>
      <c r="M107" s="27">
        <f t="shared" ca="1" si="15"/>
        <v>4.3904524660713793E-7</v>
      </c>
      <c r="N107" s="44"/>
      <c r="O107" s="44"/>
      <c r="P107" s="7"/>
      <c r="Q107" s="28">
        <f t="shared" ca="1" si="16"/>
        <v>-3483.3872478230178</v>
      </c>
      <c r="R107" s="27">
        <f t="shared" ca="1" si="17"/>
        <v>1669.1537732639874</v>
      </c>
      <c r="S107" s="7"/>
      <c r="T107" s="28">
        <f t="shared" ca="1" si="18"/>
        <v>0.89833501787670056</v>
      </c>
      <c r="U107" s="27">
        <f t="shared" ca="1" si="19"/>
        <v>0.43388219994921884</v>
      </c>
      <c r="V107" s="7"/>
      <c r="W107" s="28">
        <f t="shared" ca="1" si="20"/>
        <v>0.89513502314695736</v>
      </c>
      <c r="X107" s="27">
        <f t="shared" ca="1" si="24"/>
        <v>236.58177390271521</v>
      </c>
      <c r="Y107" s="7"/>
      <c r="Z107" s="28">
        <f t="shared" si="23"/>
        <v>236.53799999999995</v>
      </c>
      <c r="AA107" s="27">
        <f t="shared" si="21"/>
        <v>4.1283669060823467</v>
      </c>
      <c r="AB107" s="7"/>
      <c r="AC107" s="28">
        <f t="shared" ca="1" si="13"/>
        <v>4.3773902715258828E-2</v>
      </c>
      <c r="AD107" s="27"/>
      <c r="AE107" s="7"/>
    </row>
    <row r="108" spans="1:31" s="26" customFormat="1" x14ac:dyDescent="0.25">
      <c r="A108" s="26">
        <v>23</v>
      </c>
      <c r="B108" s="26">
        <v>-637</v>
      </c>
      <c r="C108" s="26">
        <v>11452</v>
      </c>
      <c r="D108" s="26">
        <v>14145</v>
      </c>
      <c r="E108" s="26">
        <v>14799</v>
      </c>
      <c r="F108" s="26">
        <v>12099</v>
      </c>
      <c r="G108" s="27"/>
      <c r="H108" s="7"/>
      <c r="I108" s="28">
        <f t="shared" si="14"/>
        <v>-3347</v>
      </c>
      <c r="J108" s="27">
        <f t="shared" si="14"/>
        <v>2046</v>
      </c>
      <c r="K108" s="7"/>
      <c r="L108" s="124">
        <f t="shared" si="22"/>
        <v>0.84767029805577965</v>
      </c>
      <c r="M108" s="27">
        <f t="shared" ca="1" si="15"/>
        <v>4.147871642145651E-7</v>
      </c>
      <c r="N108" s="44"/>
      <c r="O108" s="44"/>
      <c r="P108" s="7"/>
      <c r="Q108" s="28">
        <f t="shared" ca="1" si="16"/>
        <v>-3304.3872478230178</v>
      </c>
      <c r="R108" s="27">
        <f t="shared" ca="1" si="17"/>
        <v>2009.1537732639874</v>
      </c>
      <c r="S108" s="7"/>
      <c r="T108" s="28">
        <f t="shared" ca="1" si="18"/>
        <v>0.85217248791382483</v>
      </c>
      <c r="U108" s="27">
        <f t="shared" ca="1" si="19"/>
        <v>0.52226228232728689</v>
      </c>
      <c r="V108" s="7"/>
      <c r="W108" s="28">
        <f t="shared" ca="1" si="20"/>
        <v>0.84831433777832366</v>
      </c>
      <c r="X108" s="27">
        <f t="shared" ca="1" si="24"/>
        <v>230.82336323589618</v>
      </c>
      <c r="Y108" s="7"/>
      <c r="Z108" s="28">
        <f t="shared" si="23"/>
        <v>230.80499999999995</v>
      </c>
      <c r="AA108" s="27">
        <f t="shared" si="21"/>
        <v>4.0283071800655108</v>
      </c>
      <c r="AB108" s="7"/>
      <c r="AC108" s="28">
        <f t="shared" ca="1" si="13"/>
        <v>1.8363235896231345E-2</v>
      </c>
      <c r="AD108" s="27"/>
      <c r="AE108" s="7"/>
    </row>
    <row r="109" spans="1:31" s="26" customFormat="1" x14ac:dyDescent="0.25">
      <c r="A109" s="26">
        <v>24</v>
      </c>
      <c r="B109" s="26">
        <v>-628</v>
      </c>
      <c r="C109" s="26">
        <v>11557</v>
      </c>
      <c r="D109" s="26">
        <v>14302</v>
      </c>
      <c r="E109" s="26">
        <v>14691</v>
      </c>
      <c r="F109" s="26">
        <v>11946</v>
      </c>
      <c r="G109" s="27"/>
      <c r="H109" s="7"/>
      <c r="I109" s="28">
        <f t="shared" si="14"/>
        <v>-3134</v>
      </c>
      <c r="J109" s="27">
        <f t="shared" si="14"/>
        <v>2356</v>
      </c>
      <c r="K109" s="7"/>
      <c r="L109" s="124">
        <f t="shared" si="22"/>
        <v>0.79191642616529101</v>
      </c>
      <c r="M109" s="27">
        <f t="shared" ca="1" si="15"/>
        <v>7.5106890195131355E-7</v>
      </c>
      <c r="N109" s="44"/>
      <c r="O109" s="44"/>
      <c r="P109" s="7"/>
      <c r="Q109" s="28">
        <f t="shared" ca="1" si="16"/>
        <v>-3091.3872478230178</v>
      </c>
      <c r="R109" s="27">
        <f t="shared" ca="1" si="17"/>
        <v>2319.1537732639872</v>
      </c>
      <c r="S109" s="7"/>
      <c r="T109" s="28">
        <f t="shared" ca="1" si="18"/>
        <v>0.79724165617029108</v>
      </c>
      <c r="U109" s="27">
        <f t="shared" ca="1" si="19"/>
        <v>0.6028441221425842</v>
      </c>
      <c r="V109" s="7"/>
      <c r="W109" s="28">
        <f t="shared" ca="1" si="20"/>
        <v>0.79278306848017721</v>
      </c>
      <c r="X109" s="27">
        <f t="shared" ca="1" si="24"/>
        <v>225.19187111791393</v>
      </c>
      <c r="Y109" s="7"/>
      <c r="Z109" s="28">
        <f t="shared" si="23"/>
        <v>225.15299999999996</v>
      </c>
      <c r="AA109" s="27">
        <f t="shared" si="21"/>
        <v>3.9296611707427922</v>
      </c>
      <c r="AB109" s="7"/>
      <c r="AC109" s="28">
        <f t="shared" ca="1" si="13"/>
        <v>3.8871117913970465E-2</v>
      </c>
      <c r="AD109" s="27"/>
      <c r="AE109" s="7"/>
    </row>
    <row r="110" spans="1:31" s="26" customFormat="1" x14ac:dyDescent="0.25">
      <c r="A110" s="26">
        <v>25</v>
      </c>
      <c r="B110" s="26">
        <v>-635</v>
      </c>
      <c r="C110" s="26">
        <v>11681</v>
      </c>
      <c r="D110" s="26">
        <v>14442</v>
      </c>
      <c r="E110" s="26">
        <v>14561</v>
      </c>
      <c r="F110" s="26">
        <v>11793</v>
      </c>
      <c r="G110" s="27"/>
      <c r="H110" s="7"/>
      <c r="I110" s="28">
        <f t="shared" si="14"/>
        <v>-2880</v>
      </c>
      <c r="J110" s="27">
        <f t="shared" si="14"/>
        <v>2649</v>
      </c>
      <c r="K110" s="7"/>
      <c r="L110" s="124">
        <f t="shared" si="22"/>
        <v>0.72771119721537947</v>
      </c>
      <c r="M110" s="27">
        <f t="shared" ca="1" si="15"/>
        <v>1.0007730305953543E-6</v>
      </c>
      <c r="N110" s="44"/>
      <c r="O110" s="44"/>
      <c r="P110" s="7"/>
      <c r="Q110" s="28">
        <f t="shared" ca="1" si="16"/>
        <v>-2837.3872478230178</v>
      </c>
      <c r="R110" s="27">
        <f t="shared" ca="1" si="17"/>
        <v>2612.1537732639872</v>
      </c>
      <c r="S110" s="7"/>
      <c r="T110" s="28">
        <f t="shared" ca="1" si="18"/>
        <v>0.73173728404419924</v>
      </c>
      <c r="U110" s="27">
        <f t="shared" ca="1" si="19"/>
        <v>0.67900695783897824</v>
      </c>
      <c r="V110" s="7"/>
      <c r="W110" s="28">
        <f t="shared" ca="1" si="20"/>
        <v>0.72671081077474997</v>
      </c>
      <c r="X110" s="27">
        <f t="shared" ca="1" si="24"/>
        <v>219.38539334907887</v>
      </c>
      <c r="Y110" s="7"/>
      <c r="Z110" s="28">
        <f t="shared" si="23"/>
        <v>219.43799999999996</v>
      </c>
      <c r="AA110" s="27">
        <f t="shared" si="21"/>
        <v>3.8299156039913163</v>
      </c>
      <c r="AB110" s="7"/>
      <c r="AC110" s="28">
        <f t="shared" ca="1" si="13"/>
        <v>-5.2606650921092069E-2</v>
      </c>
      <c r="AD110" s="27"/>
      <c r="AE110" s="7"/>
    </row>
    <row r="111" spans="1:31" s="26" customFormat="1" x14ac:dyDescent="0.25">
      <c r="A111" s="26">
        <v>26</v>
      </c>
      <c r="B111" s="26">
        <v>-617</v>
      </c>
      <c r="C111" s="26">
        <v>11815</v>
      </c>
      <c r="D111" s="26">
        <v>14577</v>
      </c>
      <c r="E111" s="26">
        <v>14437</v>
      </c>
      <c r="F111" s="26">
        <v>11666</v>
      </c>
      <c r="G111" s="27"/>
      <c r="H111" s="7"/>
      <c r="I111" s="28">
        <f t="shared" si="14"/>
        <v>-2622</v>
      </c>
      <c r="J111" s="27">
        <f t="shared" si="14"/>
        <v>2911</v>
      </c>
      <c r="K111" s="7"/>
      <c r="L111" s="124">
        <f t="shared" si="22"/>
        <v>0.65838747209658399</v>
      </c>
      <c r="M111" s="27">
        <f t="shared" ca="1" si="15"/>
        <v>1.636812161767196E-6</v>
      </c>
      <c r="N111" s="44"/>
      <c r="O111" s="44"/>
      <c r="P111" s="7"/>
      <c r="Q111" s="28">
        <f t="shared" ca="1" si="16"/>
        <v>-2579.3872478230178</v>
      </c>
      <c r="R111" s="27">
        <f t="shared" ca="1" si="17"/>
        <v>2874.1537732639872</v>
      </c>
      <c r="S111" s="7"/>
      <c r="T111" s="28">
        <f t="shared" ca="1" si="18"/>
        <v>0.66520134700273581</v>
      </c>
      <c r="U111" s="27">
        <f t="shared" ca="1" si="19"/>
        <v>0.74711160955384248</v>
      </c>
      <c r="V111" s="7"/>
      <c r="W111" s="28">
        <f t="shared" ca="1" si="20"/>
        <v>0.65966685169692441</v>
      </c>
      <c r="X111" s="27">
        <f t="shared" ca="1" si="24"/>
        <v>213.88486829745455</v>
      </c>
      <c r="Y111" s="7"/>
      <c r="Z111" s="28">
        <f t="shared" si="23"/>
        <v>213.88499999999996</v>
      </c>
      <c r="AA111" s="27">
        <f t="shared" si="21"/>
        <v>3.7329974706280709</v>
      </c>
      <c r="AB111" s="7"/>
      <c r="AC111" s="28">
        <f t="shared" ca="1" si="13"/>
        <v>-1.3170254541705617E-4</v>
      </c>
      <c r="AD111" s="27"/>
      <c r="AE111" s="7"/>
    </row>
    <row r="112" spans="1:31" s="26" customFormat="1" x14ac:dyDescent="0.25">
      <c r="A112" s="26">
        <v>27</v>
      </c>
      <c r="B112" s="26">
        <v>-632</v>
      </c>
      <c r="C112" s="26">
        <v>11961</v>
      </c>
      <c r="D112" s="26">
        <v>14693</v>
      </c>
      <c r="E112" s="26">
        <v>14284</v>
      </c>
      <c r="F112" s="26">
        <v>11545</v>
      </c>
      <c r="G112" s="27"/>
      <c r="H112" s="7"/>
      <c r="I112" s="28">
        <f t="shared" si="14"/>
        <v>-2323</v>
      </c>
      <c r="J112" s="27">
        <f t="shared" si="14"/>
        <v>3148</v>
      </c>
      <c r="K112" s="7"/>
      <c r="L112" s="124">
        <f t="shared" si="22"/>
        <v>0.58097491777028465</v>
      </c>
      <c r="M112" s="27">
        <f t="shared" ca="1" si="15"/>
        <v>1.2598770548705584E-6</v>
      </c>
      <c r="N112" s="44"/>
      <c r="O112" s="44"/>
      <c r="P112" s="7"/>
      <c r="Q112" s="28">
        <f t="shared" ca="1" si="16"/>
        <v>-2280.3872478230178</v>
      </c>
      <c r="R112" s="27">
        <f t="shared" ca="1" si="17"/>
        <v>3111.1537732639872</v>
      </c>
      <c r="S112" s="7"/>
      <c r="T112" s="28">
        <f t="shared" ca="1" si="18"/>
        <v>0.58809186957871429</v>
      </c>
      <c r="U112" s="27">
        <f t="shared" ca="1" si="19"/>
        <v>0.80871772579973111</v>
      </c>
      <c r="V112" s="7"/>
      <c r="W112" s="28">
        <f t="shared" ca="1" si="20"/>
        <v>0.58209736022086755</v>
      </c>
      <c r="X112" s="27">
        <f t="shared" ca="1" si="24"/>
        <v>208.18728906887122</v>
      </c>
      <c r="Y112" s="7"/>
      <c r="Z112" s="28">
        <f t="shared" si="23"/>
        <v>208.19699999999997</v>
      </c>
      <c r="AA112" s="27">
        <f t="shared" si="21"/>
        <v>3.6337231427746337</v>
      </c>
      <c r="AB112" s="7"/>
      <c r="AC112" s="28">
        <f t="shared" ca="1" si="13"/>
        <v>-9.7109311287510991E-3</v>
      </c>
      <c r="AD112" s="27"/>
      <c r="AE112" s="7"/>
    </row>
    <row r="113" spans="1:31" s="26" customFormat="1" x14ac:dyDescent="0.25">
      <c r="A113" s="26">
        <v>28</v>
      </c>
      <c r="B113" s="26">
        <v>-604</v>
      </c>
      <c r="C113" s="26">
        <v>12117</v>
      </c>
      <c r="D113" s="26">
        <v>14797</v>
      </c>
      <c r="E113" s="26">
        <v>14137</v>
      </c>
      <c r="F113" s="26">
        <v>11446</v>
      </c>
      <c r="G113" s="27"/>
      <c r="H113" s="7"/>
      <c r="I113" s="28">
        <f t="shared" si="14"/>
        <v>-2020</v>
      </c>
      <c r="J113" s="27">
        <f t="shared" si="14"/>
        <v>3351</v>
      </c>
      <c r="K113" s="7"/>
      <c r="L113" s="124">
        <f t="shared" si="22"/>
        <v>0.50163208631022904</v>
      </c>
      <c r="M113" s="27">
        <f t="shared" ca="1" si="15"/>
        <v>3.7244254882397124E-6</v>
      </c>
      <c r="N113" s="44"/>
      <c r="O113" s="44"/>
      <c r="P113" s="7"/>
      <c r="Q113" s="28">
        <f t="shared" ca="1" si="16"/>
        <v>-1977.3872478230176</v>
      </c>
      <c r="R113" s="27">
        <f t="shared" ca="1" si="17"/>
        <v>3314.1537732639872</v>
      </c>
      <c r="S113" s="7"/>
      <c r="T113" s="28">
        <f t="shared" ca="1" si="18"/>
        <v>0.50995082723932117</v>
      </c>
      <c r="U113" s="27">
        <f t="shared" ca="1" si="19"/>
        <v>0.86148583380781296</v>
      </c>
      <c r="V113" s="7"/>
      <c r="W113" s="28">
        <f t="shared" ca="1" si="20"/>
        <v>0.50356196337580594</v>
      </c>
      <c r="X113" s="27">
        <f t="shared" ca="1" si="24"/>
        <v>202.74922400506694</v>
      </c>
      <c r="Y113" s="7"/>
      <c r="Z113" s="28">
        <f t="shared" si="23"/>
        <v>202.76099999999997</v>
      </c>
      <c r="AA113" s="27">
        <f t="shared" si="21"/>
        <v>3.5388470446362215</v>
      </c>
      <c r="AB113" s="7"/>
      <c r="AC113" s="28">
        <f t="shared" ca="1" si="13"/>
        <v>-1.1775994933032052E-2</v>
      </c>
      <c r="AD113" s="27"/>
      <c r="AE113" s="7"/>
    </row>
    <row r="114" spans="1:31" s="26" customFormat="1" x14ac:dyDescent="0.25">
      <c r="A114" s="26">
        <v>29</v>
      </c>
      <c r="B114" s="26">
        <v>-603</v>
      </c>
      <c r="C114" s="26">
        <v>12274</v>
      </c>
      <c r="D114" s="26">
        <v>14878</v>
      </c>
      <c r="E114" s="26">
        <v>13966</v>
      </c>
      <c r="F114" s="26">
        <v>11360</v>
      </c>
      <c r="G114" s="27"/>
      <c r="H114" s="7"/>
      <c r="I114" s="28">
        <f t="shared" si="14"/>
        <v>-1692</v>
      </c>
      <c r="J114" s="27">
        <f t="shared" si="14"/>
        <v>3518</v>
      </c>
      <c r="K114" s="7"/>
      <c r="L114" s="124">
        <f t="shared" si="22"/>
        <v>0.41791720455649695</v>
      </c>
      <c r="M114" s="27">
        <f t="shared" ca="1" si="15"/>
        <v>5.3502673640296032E-7</v>
      </c>
      <c r="N114" s="44"/>
      <c r="O114" s="44"/>
      <c r="P114" s="7"/>
      <c r="Q114" s="28">
        <f t="shared" ca="1" si="16"/>
        <v>-1649.3872478230176</v>
      </c>
      <c r="R114" s="27">
        <f t="shared" ca="1" si="17"/>
        <v>3481.1537732639872</v>
      </c>
      <c r="S114" s="7"/>
      <c r="T114" s="28">
        <f t="shared" ca="1" si="18"/>
        <v>0.42536250417885607</v>
      </c>
      <c r="U114" s="27">
        <f t="shared" ca="1" si="19"/>
        <v>0.90489605074056989</v>
      </c>
      <c r="V114" s="7"/>
      <c r="W114" s="28">
        <f t="shared" ca="1" si="20"/>
        <v>0.4186486597748138</v>
      </c>
      <c r="X114" s="27">
        <f t="shared" ca="1" si="24"/>
        <v>197.26931623253472</v>
      </c>
      <c r="Y114" s="7"/>
      <c r="Z114" s="28">
        <f t="shared" si="23"/>
        <v>197.33399999999997</v>
      </c>
      <c r="AA114" s="27">
        <f t="shared" si="21"/>
        <v>3.4441280261304894</v>
      </c>
      <c r="AB114" s="7"/>
      <c r="AC114" s="28">
        <f t="shared" ca="1" si="13"/>
        <v>-6.4683767465254505E-2</v>
      </c>
      <c r="AD114" s="27"/>
      <c r="AE114" s="7"/>
    </row>
    <row r="115" spans="1:31" s="26" customFormat="1" x14ac:dyDescent="0.25">
      <c r="A115" s="26">
        <v>30</v>
      </c>
      <c r="B115" s="26">
        <v>-633</v>
      </c>
      <c r="C115" s="26">
        <v>12459</v>
      </c>
      <c r="D115" s="26">
        <v>14953</v>
      </c>
      <c r="E115" s="26">
        <v>13795</v>
      </c>
      <c r="F115" s="26">
        <v>11287</v>
      </c>
      <c r="G115" s="27"/>
      <c r="H115" s="7"/>
      <c r="I115" s="28">
        <f t="shared" si="14"/>
        <v>-1336</v>
      </c>
      <c r="J115" s="27">
        <f t="shared" si="14"/>
        <v>3666</v>
      </c>
      <c r="K115" s="7"/>
      <c r="L115" s="124">
        <f t="shared" si="22"/>
        <v>0.32601827387492327</v>
      </c>
      <c r="M115" s="27">
        <f t="shared" ca="1" si="15"/>
        <v>2.8370160719206402E-7</v>
      </c>
      <c r="N115" s="44"/>
      <c r="O115" s="44"/>
      <c r="P115" s="7"/>
      <c r="Q115" s="28">
        <f t="shared" ca="1" si="16"/>
        <v>-1293.3872478230176</v>
      </c>
      <c r="R115" s="27">
        <f t="shared" ca="1" si="17"/>
        <v>3629.1537732639872</v>
      </c>
      <c r="S115" s="7"/>
      <c r="T115" s="28">
        <f t="shared" ca="1" si="18"/>
        <v>0.33355322671079035</v>
      </c>
      <c r="U115" s="27">
        <f t="shared" ca="1" si="19"/>
        <v>0.9433673807169054</v>
      </c>
      <c r="V115" s="7"/>
      <c r="W115" s="28">
        <f t="shared" ca="1" si="20"/>
        <v>0.32655091034306272</v>
      </c>
      <c r="X115" s="27">
        <f t="shared" ca="1" si="24"/>
        <v>191.53530147618233</v>
      </c>
      <c r="Y115" s="7"/>
      <c r="Z115" s="28">
        <f t="shared" si="23"/>
        <v>191.63699999999997</v>
      </c>
      <c r="AA115" s="27">
        <f t="shared" si="21"/>
        <v>3.344696618644373</v>
      </c>
      <c r="AB115" s="7"/>
      <c r="AC115" s="28">
        <f t="shared" ca="1" si="13"/>
        <v>-0.10169852381764599</v>
      </c>
      <c r="AD115" s="27"/>
      <c r="AE115" s="7"/>
    </row>
    <row r="116" spans="1:31" s="26" customFormat="1" x14ac:dyDescent="0.25">
      <c r="A116" s="26">
        <v>31</v>
      </c>
      <c r="B116" s="26">
        <v>-636</v>
      </c>
      <c r="C116" s="26">
        <v>12642</v>
      </c>
      <c r="D116" s="26">
        <v>15008</v>
      </c>
      <c r="E116" s="26">
        <v>13610</v>
      </c>
      <c r="F116" s="26">
        <v>11236</v>
      </c>
      <c r="G116" s="27"/>
      <c r="H116" s="7"/>
      <c r="I116" s="28">
        <f t="shared" si="14"/>
        <v>-968</v>
      </c>
      <c r="J116" s="27">
        <f t="shared" si="14"/>
        <v>3772</v>
      </c>
      <c r="K116" s="7"/>
      <c r="L116" s="124">
        <f t="shared" si="22"/>
        <v>0.23043979526674735</v>
      </c>
      <c r="M116" s="27">
        <f t="shared" ca="1" si="15"/>
        <v>9.9945901254664234E-7</v>
      </c>
      <c r="N116" s="44"/>
      <c r="O116" s="44"/>
      <c r="P116" s="7"/>
      <c r="Q116" s="28">
        <f t="shared" ca="1" si="16"/>
        <v>-925.38724782301756</v>
      </c>
      <c r="R116" s="27">
        <f t="shared" ca="1" si="17"/>
        <v>3735.1537732639872</v>
      </c>
      <c r="S116" s="7"/>
      <c r="T116" s="28">
        <f t="shared" ca="1" si="18"/>
        <v>0.23864925449660998</v>
      </c>
      <c r="U116" s="27">
        <f t="shared" ca="1" si="19"/>
        <v>0.97092117110536191</v>
      </c>
      <c r="V116" s="7"/>
      <c r="W116" s="28">
        <f t="shared" ca="1" si="20"/>
        <v>0.23143952473642734</v>
      </c>
      <c r="X116" s="27">
        <f t="shared" ca="1" si="24"/>
        <v>185.84922683261652</v>
      </c>
      <c r="Y116" s="7"/>
      <c r="Z116" s="28">
        <f t="shared" si="23"/>
        <v>185.91299999999998</v>
      </c>
      <c r="AA116" s="27">
        <f t="shared" si="21"/>
        <v>3.2447939722602177</v>
      </c>
      <c r="AB116" s="7"/>
      <c r="AC116" s="28">
        <f t="shared" ca="1" si="13"/>
        <v>-6.3773167383459395E-2</v>
      </c>
      <c r="AD116" s="27"/>
      <c r="AE116" s="7"/>
    </row>
    <row r="117" spans="1:31" s="26" customFormat="1" x14ac:dyDescent="0.25">
      <c r="A117" s="26">
        <v>32</v>
      </c>
      <c r="B117" s="26">
        <v>-638</v>
      </c>
      <c r="C117" s="26">
        <v>12825</v>
      </c>
      <c r="D117" s="26">
        <v>15039</v>
      </c>
      <c r="E117" s="26">
        <v>13413</v>
      </c>
      <c r="F117" s="26">
        <v>11192</v>
      </c>
      <c r="G117" s="27"/>
      <c r="H117" s="7"/>
      <c r="I117" s="28">
        <f t="shared" si="14"/>
        <v>-588</v>
      </c>
      <c r="J117" s="27">
        <f t="shared" si="14"/>
        <v>3847</v>
      </c>
      <c r="K117" s="7"/>
      <c r="L117" s="124">
        <f t="shared" si="22"/>
        <v>0.13225112495886565</v>
      </c>
      <c r="M117" s="27">
        <f t="shared" ca="1" si="15"/>
        <v>1.0860265656929038E-6</v>
      </c>
      <c r="N117" s="44"/>
      <c r="O117" s="44"/>
      <c r="P117" s="7"/>
      <c r="Q117" s="28">
        <f t="shared" ca="1" si="16"/>
        <v>-545.38724782301756</v>
      </c>
      <c r="R117" s="27">
        <f t="shared" ca="1" si="17"/>
        <v>3810.1537732639872</v>
      </c>
      <c r="S117" s="7"/>
      <c r="T117" s="28">
        <f t="shared" ca="1" si="18"/>
        <v>0.14065058753631507</v>
      </c>
      <c r="U117" s="27">
        <f t="shared" ca="1" si="19"/>
        <v>0.99041677751228874</v>
      </c>
      <c r="V117" s="7"/>
      <c r="W117" s="28">
        <f t="shared" ca="1" si="20"/>
        <v>0.133293250942465</v>
      </c>
      <c r="X117" s="27">
        <f t="shared" ca="1" si="24"/>
        <v>180.10675470435524</v>
      </c>
      <c r="Y117" s="7"/>
      <c r="Z117" s="28">
        <f t="shared" si="23"/>
        <v>180.17099999999999</v>
      </c>
      <c r="AA117" s="27">
        <f t="shared" si="21"/>
        <v>3.1445771666107034</v>
      </c>
      <c r="AB117" s="7"/>
      <c r="AC117" s="28">
        <f t="shared" ca="1" si="13"/>
        <v>-6.4245295644752787E-2</v>
      </c>
      <c r="AD117" s="27"/>
      <c r="AE117" s="7"/>
    </row>
    <row r="118" spans="1:31" s="26" customFormat="1" x14ac:dyDescent="0.25">
      <c r="A118" s="26">
        <v>33</v>
      </c>
      <c r="B118" s="26">
        <v>-620</v>
      </c>
      <c r="C118" s="26">
        <v>13017</v>
      </c>
      <c r="D118" s="26">
        <v>15052</v>
      </c>
      <c r="E118" s="26">
        <v>13232</v>
      </c>
      <c r="F118" s="26">
        <v>11177</v>
      </c>
      <c r="G118" s="27"/>
      <c r="H118" s="7"/>
      <c r="I118" s="28">
        <f t="shared" si="14"/>
        <v>-215</v>
      </c>
      <c r="J118" s="27">
        <f t="shared" si="14"/>
        <v>3875</v>
      </c>
      <c r="K118" s="7"/>
      <c r="L118" s="124">
        <f t="shared" si="22"/>
        <v>3.555066278873116E-2</v>
      </c>
      <c r="M118" s="27">
        <f t="shared" ca="1" si="15"/>
        <v>2.2272782835303912E-6</v>
      </c>
      <c r="N118" s="44"/>
      <c r="O118" s="44"/>
      <c r="P118" s="7"/>
      <c r="Q118" s="28">
        <f t="shared" ca="1" si="16"/>
        <v>-172.38724782301759</v>
      </c>
      <c r="R118" s="27">
        <f t="shared" ca="1" si="17"/>
        <v>3838.1537732639872</v>
      </c>
      <c r="S118" s="7"/>
      <c r="T118" s="28">
        <f t="shared" ca="1" si="18"/>
        <v>4.4457159177920334E-2</v>
      </c>
      <c r="U118" s="27">
        <f t="shared" ca="1" si="19"/>
        <v>0.99769513723754144</v>
      </c>
      <c r="V118" s="7"/>
      <c r="W118" s="28">
        <f t="shared" ca="1" si="20"/>
        <v>3.7043069664730595E-2</v>
      </c>
      <c r="X118" s="27">
        <f t="shared" ca="1" si="24"/>
        <v>174.56811150883016</v>
      </c>
      <c r="Y118" s="7"/>
      <c r="Z118" s="28">
        <f t="shared" si="23"/>
        <v>174.59099999999998</v>
      </c>
      <c r="AA118" s="27">
        <f t="shared" si="21"/>
        <v>3.0471877943494197</v>
      </c>
      <c r="AB118" s="7"/>
      <c r="AC118" s="28">
        <f t="shared" ca="1" si="13"/>
        <v>-2.2888491169823055E-2</v>
      </c>
      <c r="AD118" s="27"/>
      <c r="AE118" s="7"/>
    </row>
    <row r="119" spans="1:31" s="26" customFormat="1" x14ac:dyDescent="0.25">
      <c r="A119" s="26">
        <v>34</v>
      </c>
      <c r="B119" s="26">
        <v>-631</v>
      </c>
      <c r="C119" s="26">
        <v>13210</v>
      </c>
      <c r="D119" s="26">
        <v>15062</v>
      </c>
      <c r="E119" s="26">
        <v>13042</v>
      </c>
      <c r="F119" s="26">
        <v>11183</v>
      </c>
      <c r="G119" s="27"/>
      <c r="H119" s="7"/>
      <c r="I119" s="28">
        <f t="shared" si="14"/>
        <v>168</v>
      </c>
      <c r="J119" s="27">
        <f t="shared" si="14"/>
        <v>3879</v>
      </c>
      <c r="K119" s="7"/>
      <c r="L119" s="124">
        <f t="shared" si="22"/>
        <v>-6.32071290063973E-2</v>
      </c>
      <c r="M119" s="27">
        <f t="shared" ca="1" si="15"/>
        <v>2.153268341642389E-6</v>
      </c>
      <c r="N119" s="44"/>
      <c r="O119" s="44"/>
      <c r="P119" s="7"/>
      <c r="Q119" s="28">
        <f t="shared" ca="1" si="16"/>
        <v>210.61275217698241</v>
      </c>
      <c r="R119" s="27">
        <f t="shared" ca="1" si="17"/>
        <v>3842.1537732639872</v>
      </c>
      <c r="S119" s="7"/>
      <c r="T119" s="28">
        <f t="shared" ca="1" si="18"/>
        <v>-5.4315181468903233E-2</v>
      </c>
      <c r="U119" s="27">
        <f t="shared" ca="1" si="19"/>
        <v>0.99873490291257749</v>
      </c>
      <c r="V119" s="7"/>
      <c r="W119" s="28">
        <f t="shared" ca="1" si="20"/>
        <v>-6.1739727104516841E-2</v>
      </c>
      <c r="X119" s="27">
        <f t="shared" ca="1" si="24"/>
        <v>168.90436829139526</v>
      </c>
      <c r="Y119" s="7"/>
      <c r="Z119" s="28">
        <f t="shared" si="23"/>
        <v>168.91199999999998</v>
      </c>
      <c r="AA119" s="27">
        <f t="shared" si="21"/>
        <v>2.9480705461286614</v>
      </c>
      <c r="AB119" s="7"/>
      <c r="AC119" s="28">
        <f t="shared" ca="1" si="13"/>
        <v>-7.6317086047197336E-3</v>
      </c>
      <c r="AD119" s="27"/>
      <c r="AE119" s="7"/>
    </row>
    <row r="120" spans="1:31" s="26" customFormat="1" x14ac:dyDescent="0.25">
      <c r="A120" s="26">
        <v>35</v>
      </c>
      <c r="B120" s="26">
        <v>-617</v>
      </c>
      <c r="C120" s="26">
        <v>13390</v>
      </c>
      <c r="D120" s="26">
        <v>15037</v>
      </c>
      <c r="E120" s="26">
        <v>12851</v>
      </c>
      <c r="F120" s="26">
        <v>11201</v>
      </c>
      <c r="G120" s="27"/>
      <c r="H120" s="7"/>
      <c r="I120" s="28">
        <f t="shared" si="14"/>
        <v>539</v>
      </c>
      <c r="J120" s="27">
        <f t="shared" si="14"/>
        <v>3836</v>
      </c>
      <c r="K120" s="7"/>
      <c r="L120" s="124">
        <f t="shared" si="22"/>
        <v>-0.15918181882952825</v>
      </c>
      <c r="M120" s="27">
        <f t="shared" ca="1" si="15"/>
        <v>3.4035793781650345E-6</v>
      </c>
      <c r="N120" s="44"/>
      <c r="O120" s="44"/>
      <c r="P120" s="7"/>
      <c r="Q120" s="28">
        <f t="shared" ca="1" si="16"/>
        <v>581.61275217698244</v>
      </c>
      <c r="R120" s="27">
        <f t="shared" ca="1" si="17"/>
        <v>3799.1537732639872</v>
      </c>
      <c r="S120" s="7"/>
      <c r="T120" s="28">
        <f t="shared" ca="1" si="18"/>
        <v>-0.14999282736961222</v>
      </c>
      <c r="U120" s="27">
        <f t="shared" ca="1" si="19"/>
        <v>0.98755742190593943</v>
      </c>
      <c r="V120" s="7"/>
      <c r="W120" s="28">
        <f t="shared" ca="1" si="20"/>
        <v>-0.15733693959820577</v>
      </c>
      <c r="X120" s="27">
        <f t="shared" ca="1" si="24"/>
        <v>163.38952934123722</v>
      </c>
      <c r="Y120" s="7"/>
      <c r="Z120" s="28">
        <f t="shared" si="23"/>
        <v>163.35899999999998</v>
      </c>
      <c r="AA120" s="27">
        <f t="shared" si="21"/>
        <v>2.8511524127654164</v>
      </c>
      <c r="AB120" s="7"/>
      <c r="AC120" s="28">
        <f t="shared" ca="1" si="13"/>
        <v>3.0529341237240715E-2</v>
      </c>
      <c r="AD120" s="27"/>
      <c r="AE120" s="7"/>
    </row>
    <row r="121" spans="1:31" s="26" customFormat="1" x14ac:dyDescent="0.25">
      <c r="A121" s="26">
        <v>36</v>
      </c>
      <c r="B121" s="26">
        <v>-608</v>
      </c>
      <c r="C121" s="26">
        <v>13574</v>
      </c>
      <c r="D121" s="26">
        <v>14994</v>
      </c>
      <c r="E121" s="26">
        <v>12670</v>
      </c>
      <c r="F121" s="26">
        <v>11237</v>
      </c>
      <c r="G121" s="27"/>
      <c r="H121" s="7"/>
      <c r="I121" s="28">
        <f t="shared" si="14"/>
        <v>904</v>
      </c>
      <c r="J121" s="27">
        <f t="shared" si="14"/>
        <v>3757</v>
      </c>
      <c r="K121" s="7"/>
      <c r="L121" s="124">
        <f t="shared" si="22"/>
        <v>-0.25230013088895503</v>
      </c>
      <c r="M121" s="27">
        <f t="shared" ca="1" si="15"/>
        <v>9.6613359194233277E-7</v>
      </c>
      <c r="N121" s="44"/>
      <c r="O121" s="44"/>
      <c r="P121" s="7"/>
      <c r="Q121" s="28">
        <f t="shared" ca="1" si="16"/>
        <v>946.61275217698244</v>
      </c>
      <c r="R121" s="27">
        <f t="shared" ca="1" si="17"/>
        <v>3720.1537732639872</v>
      </c>
      <c r="S121" s="7"/>
      <c r="T121" s="28">
        <f t="shared" ca="1" si="18"/>
        <v>-0.24412312589726393</v>
      </c>
      <c r="U121" s="27">
        <f t="shared" ca="1" si="19"/>
        <v>0.96702204982397655</v>
      </c>
      <c r="V121" s="7"/>
      <c r="W121" s="28">
        <f t="shared" ca="1" si="20"/>
        <v>-0.25131720993997575</v>
      </c>
      <c r="X121" s="27">
        <f t="shared" ca="1" si="24"/>
        <v>157.87358028926678</v>
      </c>
      <c r="Y121" s="7"/>
      <c r="Z121" s="28">
        <f t="shared" si="23"/>
        <v>157.88699999999997</v>
      </c>
      <c r="AA121" s="27">
        <f t="shared" si="21"/>
        <v>2.7556479960962865</v>
      </c>
      <c r="AB121" s="7"/>
      <c r="AC121" s="28">
        <f t="shared" ca="1" si="13"/>
        <v>-1.3419710733188595E-2</v>
      </c>
      <c r="AD121" s="27"/>
      <c r="AE121" s="7"/>
    </row>
    <row r="122" spans="1:31" s="26" customFormat="1" x14ac:dyDescent="0.25">
      <c r="A122" s="26">
        <v>37</v>
      </c>
      <c r="B122" s="26">
        <v>-609</v>
      </c>
      <c r="C122" s="26">
        <v>13754</v>
      </c>
      <c r="D122" s="26">
        <v>14943</v>
      </c>
      <c r="E122" s="26">
        <v>12499</v>
      </c>
      <c r="F122" s="26">
        <v>11299</v>
      </c>
      <c r="G122" s="27"/>
      <c r="H122" s="7"/>
      <c r="I122" s="28">
        <f t="shared" si="14"/>
        <v>1255</v>
      </c>
      <c r="J122" s="27">
        <f t="shared" si="14"/>
        <v>3644</v>
      </c>
      <c r="K122" s="7"/>
      <c r="L122" s="124">
        <f t="shared" si="22"/>
        <v>-0.34326661310239576</v>
      </c>
      <c r="M122" s="27">
        <f t="shared" ca="1" si="15"/>
        <v>2.7073338716581904E-6</v>
      </c>
      <c r="N122" s="44"/>
      <c r="O122" s="44"/>
      <c r="P122" s="7"/>
      <c r="Q122" s="28">
        <f t="shared" ca="1" si="16"/>
        <v>1297.6127521769824</v>
      </c>
      <c r="R122" s="27">
        <f t="shared" ca="1" si="17"/>
        <v>3607.1537732639872</v>
      </c>
      <c r="S122" s="7"/>
      <c r="T122" s="28">
        <f t="shared" ca="1" si="18"/>
        <v>-0.33464294722111526</v>
      </c>
      <c r="U122" s="27">
        <f t="shared" ca="1" si="19"/>
        <v>0.93764866950420689</v>
      </c>
      <c r="V122" s="7"/>
      <c r="W122" s="28">
        <f t="shared" ca="1" si="20"/>
        <v>-0.34162121531716017</v>
      </c>
      <c r="X122" s="27">
        <f t="shared" ca="1" si="24"/>
        <v>152.42315976491852</v>
      </c>
      <c r="Y122" s="7"/>
      <c r="Z122" s="28">
        <f t="shared" si="23"/>
        <v>152.40599999999998</v>
      </c>
      <c r="AA122" s="27">
        <f t="shared" si="21"/>
        <v>2.6599864997944773</v>
      </c>
      <c r="AB122" s="7"/>
      <c r="AC122" s="28">
        <f t="shared" ca="1" si="13"/>
        <v>1.7159764918545761E-2</v>
      </c>
      <c r="AD122" s="27"/>
      <c r="AE122" s="7"/>
    </row>
    <row r="123" spans="1:31" s="26" customFormat="1" x14ac:dyDescent="0.25">
      <c r="A123" s="26">
        <v>38</v>
      </c>
      <c r="B123" s="26">
        <v>-630</v>
      </c>
      <c r="C123" s="26">
        <v>13935</v>
      </c>
      <c r="D123" s="26">
        <v>14872</v>
      </c>
      <c r="E123" s="26">
        <v>12321</v>
      </c>
      <c r="F123" s="26">
        <v>11370</v>
      </c>
      <c r="G123" s="27"/>
      <c r="H123" s="7"/>
      <c r="I123" s="28">
        <f t="shared" si="14"/>
        <v>1614</v>
      </c>
      <c r="J123" s="27">
        <f t="shared" si="14"/>
        <v>3502</v>
      </c>
      <c r="K123" s="7"/>
      <c r="L123" s="124">
        <f t="shared" si="22"/>
        <v>-0.43405744818590292</v>
      </c>
      <c r="M123" s="27">
        <f t="shared" ca="1" si="15"/>
        <v>1.564218207932407E-8</v>
      </c>
      <c r="N123" s="44"/>
      <c r="O123" s="44"/>
      <c r="P123" s="7"/>
      <c r="Q123" s="28">
        <f t="shared" ca="1" si="16"/>
        <v>1656.6127521769824</v>
      </c>
      <c r="R123" s="27">
        <f t="shared" ca="1" si="17"/>
        <v>3465.1537732639872</v>
      </c>
      <c r="S123" s="7"/>
      <c r="T123" s="28">
        <f t="shared" ca="1" si="18"/>
        <v>-0.42722589837570968</v>
      </c>
      <c r="U123" s="27">
        <f t="shared" ca="1" si="19"/>
        <v>0.90073698804042557</v>
      </c>
      <c r="V123" s="7"/>
      <c r="W123" s="28">
        <f t="shared" ca="1" si="20"/>
        <v>-0.43393237947646957</v>
      </c>
      <c r="X123" s="27">
        <f t="shared" ca="1" si="24"/>
        <v>146.71921087465557</v>
      </c>
      <c r="Y123" s="7"/>
      <c r="Z123" s="28">
        <f t="shared" si="23"/>
        <v>146.73599999999999</v>
      </c>
      <c r="AA123" s="27">
        <f t="shared" si="21"/>
        <v>2.5610263312063992</v>
      </c>
      <c r="AB123" s="7"/>
      <c r="AC123" s="28">
        <f t="shared" ca="1" si="13"/>
        <v>-1.6789125344416789E-2</v>
      </c>
      <c r="AD123" s="27"/>
      <c r="AE123" s="7"/>
    </row>
    <row r="124" spans="1:31" s="26" customFormat="1" x14ac:dyDescent="0.25">
      <c r="A124" s="26">
        <v>39</v>
      </c>
      <c r="B124" s="26">
        <v>-634</v>
      </c>
      <c r="C124" s="26">
        <v>14106</v>
      </c>
      <c r="D124" s="26">
        <v>14775</v>
      </c>
      <c r="E124" s="26">
        <v>12149</v>
      </c>
      <c r="F124" s="26">
        <v>11464</v>
      </c>
      <c r="G124" s="27"/>
      <c r="H124" s="7"/>
      <c r="I124" s="28">
        <f t="shared" si="14"/>
        <v>1957</v>
      </c>
      <c r="J124" s="27">
        <f t="shared" si="14"/>
        <v>3311</v>
      </c>
      <c r="K124" s="7"/>
      <c r="L124" s="124">
        <f t="shared" si="22"/>
        <v>-0.52113536056337395</v>
      </c>
      <c r="M124" s="27">
        <f t="shared" ca="1" si="15"/>
        <v>7.8701984074057649E-7</v>
      </c>
      <c r="N124" s="44"/>
      <c r="O124" s="44"/>
      <c r="P124" s="7"/>
      <c r="Q124" s="28">
        <f t="shared" ca="1" si="16"/>
        <v>1999.6127521769824</v>
      </c>
      <c r="R124" s="27">
        <f t="shared" ca="1" si="17"/>
        <v>3274.1537732639872</v>
      </c>
      <c r="S124" s="7"/>
      <c r="T124" s="28">
        <f t="shared" ca="1" si="18"/>
        <v>-0.51568258986881799</v>
      </c>
      <c r="U124" s="27">
        <f t="shared" ca="1" si="19"/>
        <v>0.85108817705745199</v>
      </c>
      <c r="V124" s="7"/>
      <c r="W124" s="28">
        <f t="shared" ca="1" si="20"/>
        <v>-0.5220225019504936</v>
      </c>
      <c r="X124" s="27">
        <f t="shared" ca="1" si="24"/>
        <v>140.91853213037598</v>
      </c>
      <c r="Y124" s="7"/>
      <c r="Z124" s="28">
        <f t="shared" si="23"/>
        <v>141.03</v>
      </c>
      <c r="AA124" s="27">
        <f t="shared" si="21"/>
        <v>2.461437844087603</v>
      </c>
      <c r="AB124" s="7"/>
      <c r="AC124" s="28">
        <f t="shared" ca="1" si="13"/>
        <v>-0.11146786962402189</v>
      </c>
      <c r="AD124" s="27"/>
      <c r="AE124" s="7"/>
    </row>
    <row r="125" spans="1:31" s="26" customFormat="1" x14ac:dyDescent="0.25">
      <c r="A125" s="26">
        <v>40</v>
      </c>
      <c r="B125" s="26">
        <v>-638</v>
      </c>
      <c r="C125" s="26">
        <v>14267</v>
      </c>
      <c r="D125" s="26">
        <v>14671</v>
      </c>
      <c r="E125" s="26">
        <v>11987</v>
      </c>
      <c r="F125" s="26">
        <v>11570</v>
      </c>
      <c r="G125" s="27"/>
      <c r="H125" s="7"/>
      <c r="I125" s="28">
        <f t="shared" si="14"/>
        <v>2280</v>
      </c>
      <c r="J125" s="27">
        <f t="shared" si="14"/>
        <v>3101</v>
      </c>
      <c r="K125" s="7"/>
      <c r="L125" s="124">
        <f t="shared" si="22"/>
        <v>-0.60354776361660556</v>
      </c>
      <c r="M125" s="27">
        <f t="shared" ca="1" si="15"/>
        <v>1.8774089870296552E-6</v>
      </c>
      <c r="N125" s="44"/>
      <c r="O125" s="44"/>
      <c r="P125" s="7"/>
      <c r="Q125" s="28">
        <f t="shared" ca="1" si="16"/>
        <v>2322.6127521769822</v>
      </c>
      <c r="R125" s="27">
        <f t="shared" ca="1" si="17"/>
        <v>3064.1537732639872</v>
      </c>
      <c r="S125" s="7"/>
      <c r="T125" s="28">
        <f t="shared" ca="1" si="18"/>
        <v>-0.59898145678506864</v>
      </c>
      <c r="U125" s="27">
        <f t="shared" ca="1" si="19"/>
        <v>0.79650047911805699</v>
      </c>
      <c r="V125" s="7"/>
      <c r="W125" s="28">
        <f t="shared" ca="1" si="20"/>
        <v>-0.60491794936570298</v>
      </c>
      <c r="X125" s="27">
        <f t="shared" ca="1" si="24"/>
        <v>135.22620544524653</v>
      </c>
      <c r="Y125" s="7"/>
      <c r="Z125" s="28">
        <f t="shared" si="23"/>
        <v>135.28800000000001</v>
      </c>
      <c r="AA125" s="27">
        <f t="shared" si="21"/>
        <v>2.3612210384380887</v>
      </c>
      <c r="AB125" s="7"/>
      <c r="AC125" s="28">
        <f t="shared" ca="1" si="13"/>
        <v>-6.179455475347595E-2</v>
      </c>
      <c r="AD125" s="27"/>
      <c r="AE125" s="7"/>
    </row>
    <row r="126" spans="1:31" s="26" customFormat="1" x14ac:dyDescent="0.25">
      <c r="A126" s="26">
        <v>41</v>
      </c>
      <c r="B126" s="26">
        <v>-625</v>
      </c>
      <c r="C126" s="26">
        <v>14406</v>
      </c>
      <c r="D126" s="26">
        <v>14537</v>
      </c>
      <c r="E126" s="26">
        <v>11840</v>
      </c>
      <c r="F126" s="26">
        <v>11692</v>
      </c>
      <c r="G126" s="27"/>
      <c r="H126" s="7"/>
      <c r="I126" s="28">
        <f t="shared" si="14"/>
        <v>2566</v>
      </c>
      <c r="J126" s="27">
        <f t="shared" si="14"/>
        <v>2845</v>
      </c>
      <c r="K126" s="7"/>
      <c r="L126" s="124">
        <f t="shared" si="22"/>
        <v>-0.67841325848265177</v>
      </c>
      <c r="M126" s="27">
        <f t="shared" ca="1" si="15"/>
        <v>5.3348421783966263E-8</v>
      </c>
      <c r="N126" s="44"/>
      <c r="O126" s="44"/>
      <c r="P126" s="7"/>
      <c r="Q126" s="28">
        <f t="shared" ca="1" si="16"/>
        <v>2608.6127521769822</v>
      </c>
      <c r="R126" s="27">
        <f t="shared" ca="1" si="17"/>
        <v>2808.1537732639872</v>
      </c>
      <c r="S126" s="7"/>
      <c r="T126" s="28">
        <f t="shared" ca="1" si="18"/>
        <v>-0.6727383482341327</v>
      </c>
      <c r="U126" s="27">
        <f t="shared" ca="1" si="19"/>
        <v>0.72995547591574683</v>
      </c>
      <c r="V126" s="7"/>
      <c r="W126" s="28">
        <f t="shared" ca="1" si="20"/>
        <v>-0.67818228570983219</v>
      </c>
      <c r="X126" s="27">
        <f t="shared" ca="1" si="24"/>
        <v>129.54742664708277</v>
      </c>
      <c r="Y126" s="7"/>
      <c r="Z126" s="28">
        <f t="shared" si="23"/>
        <v>129.66300000000001</v>
      </c>
      <c r="AA126" s="27">
        <f t="shared" si="21"/>
        <v>2.2630462680134076</v>
      </c>
      <c r="AB126" s="7"/>
      <c r="AC126" s="28">
        <f t="shared" ca="1" si="13"/>
        <v>-0.11557335291723803</v>
      </c>
      <c r="AD126" s="27"/>
      <c r="AE126" s="7"/>
    </row>
    <row r="127" spans="1:31" s="26" customFormat="1" x14ac:dyDescent="0.25">
      <c r="A127" s="26">
        <v>42</v>
      </c>
      <c r="B127" s="26">
        <v>-625</v>
      </c>
      <c r="C127" s="26">
        <v>14545</v>
      </c>
      <c r="D127" s="26">
        <v>14408</v>
      </c>
      <c r="E127" s="26">
        <v>11709</v>
      </c>
      <c r="F127" s="26">
        <v>11830</v>
      </c>
      <c r="G127" s="27"/>
      <c r="H127" s="7"/>
      <c r="I127" s="28">
        <f t="shared" si="14"/>
        <v>2836</v>
      </c>
      <c r="J127" s="27">
        <f t="shared" si="14"/>
        <v>2578</v>
      </c>
      <c r="K127" s="7"/>
      <c r="L127" s="124">
        <f t="shared" si="22"/>
        <v>-0.74674503227125999</v>
      </c>
      <c r="M127" s="27">
        <f t="shared" ca="1" si="15"/>
        <v>3.0687626884971187E-7</v>
      </c>
      <c r="N127" s="44"/>
      <c r="O127" s="44"/>
      <c r="P127" s="7"/>
      <c r="Q127" s="28">
        <f t="shared" ca="1" si="16"/>
        <v>2878.6127521769822</v>
      </c>
      <c r="R127" s="27">
        <f t="shared" ca="1" si="17"/>
        <v>2541.1537732639872</v>
      </c>
      <c r="S127" s="7"/>
      <c r="T127" s="28">
        <f t="shared" ca="1" si="18"/>
        <v>-0.7423689800217107</v>
      </c>
      <c r="U127" s="27">
        <f t="shared" ca="1" si="19"/>
        <v>0.66055111710708758</v>
      </c>
      <c r="V127" s="7"/>
      <c r="W127" s="28">
        <f t="shared" ca="1" si="20"/>
        <v>-0.74729899641166053</v>
      </c>
      <c r="X127" s="27">
        <f t="shared" ca="1" si="24"/>
        <v>123.91582184636098</v>
      </c>
      <c r="Y127" s="7"/>
      <c r="Z127" s="28">
        <f t="shared" si="23"/>
        <v>124.03800000000001</v>
      </c>
      <c r="AA127" s="27">
        <f t="shared" si="21"/>
        <v>2.1648714975887264</v>
      </c>
      <c r="AB127" s="7"/>
      <c r="AC127" s="28">
        <f t="shared" ca="1" si="13"/>
        <v>-0.12217815363902673</v>
      </c>
      <c r="AD127" s="27"/>
      <c r="AE127" s="7"/>
    </row>
    <row r="128" spans="1:31" s="26" customFormat="1" x14ac:dyDescent="0.25">
      <c r="A128" s="26">
        <v>43</v>
      </c>
      <c r="B128" s="26">
        <v>-622</v>
      </c>
      <c r="C128" s="26">
        <v>14665</v>
      </c>
      <c r="D128" s="26">
        <v>14263</v>
      </c>
      <c r="E128" s="26">
        <v>11587</v>
      </c>
      <c r="F128" s="26">
        <v>11976</v>
      </c>
      <c r="G128" s="27"/>
      <c r="H128" s="7"/>
      <c r="I128" s="28">
        <f t="shared" si="14"/>
        <v>3078</v>
      </c>
      <c r="J128" s="27">
        <f t="shared" si="14"/>
        <v>2287</v>
      </c>
      <c r="K128" s="7"/>
      <c r="L128" s="124">
        <f t="shared" si="22"/>
        <v>-0.80760953628111254</v>
      </c>
      <c r="M128" s="27">
        <f t="shared" ca="1" si="15"/>
        <v>2.3674406004970672E-6</v>
      </c>
      <c r="N128" s="44"/>
      <c r="O128" s="44"/>
      <c r="P128" s="7"/>
      <c r="Q128" s="28">
        <f t="shared" ca="1" si="16"/>
        <v>3120.6127521769822</v>
      </c>
      <c r="R128" s="27">
        <f t="shared" ca="1" si="17"/>
        <v>2250.1537732639872</v>
      </c>
      <c r="S128" s="7"/>
      <c r="T128" s="28">
        <f t="shared" ca="1" si="18"/>
        <v>-0.80477865740168797</v>
      </c>
      <c r="U128" s="27">
        <f t="shared" ca="1" si="19"/>
        <v>0.58490816424821157</v>
      </c>
      <c r="V128" s="7"/>
      <c r="W128" s="28">
        <f t="shared" ca="1" si="20"/>
        <v>-0.80914818523408949</v>
      </c>
      <c r="X128" s="27">
        <f t="shared" ca="1" si="24"/>
        <v>118.30377444558798</v>
      </c>
      <c r="Y128" s="7"/>
      <c r="Z128" s="28">
        <f t="shared" si="23"/>
        <v>118.44000000000001</v>
      </c>
      <c r="AA128" s="27">
        <f t="shared" si="21"/>
        <v>2.0671679660620841</v>
      </c>
      <c r="AB128" s="7"/>
      <c r="AC128" s="28">
        <f t="shared" ca="1" si="13"/>
        <v>-0.13622555441203588</v>
      </c>
      <c r="AD128" s="27"/>
      <c r="AE128" s="7"/>
    </row>
    <row r="129" spans="1:31" s="26" customFormat="1" x14ac:dyDescent="0.25">
      <c r="A129" s="26">
        <v>44</v>
      </c>
      <c r="B129" s="26">
        <v>-608</v>
      </c>
      <c r="C129" s="26">
        <v>14767</v>
      </c>
      <c r="D129" s="26">
        <v>14107</v>
      </c>
      <c r="E129" s="26">
        <v>11488</v>
      </c>
      <c r="F129" s="26">
        <v>12123</v>
      </c>
      <c r="G129" s="27"/>
      <c r="H129" s="7"/>
      <c r="I129" s="28">
        <f t="shared" si="14"/>
        <v>3279</v>
      </c>
      <c r="J129" s="27">
        <f t="shared" si="14"/>
        <v>1984</v>
      </c>
      <c r="K129" s="7"/>
      <c r="L129" s="124">
        <f t="shared" si="22"/>
        <v>-0.85966226557631575</v>
      </c>
      <c r="M129" s="27">
        <f t="shared" ca="1" si="15"/>
        <v>5.4477985968520588E-7</v>
      </c>
      <c r="N129" s="44"/>
      <c r="O129" s="44"/>
      <c r="P129" s="7"/>
      <c r="Q129" s="28">
        <f t="shared" ca="1" si="16"/>
        <v>3321.6127521769822</v>
      </c>
      <c r="R129" s="27">
        <f t="shared" ca="1" si="17"/>
        <v>1947.1537732639874</v>
      </c>
      <c r="S129" s="7"/>
      <c r="T129" s="28">
        <f t="shared" ca="1" si="18"/>
        <v>-0.85661479439910715</v>
      </c>
      <c r="U129" s="27">
        <f t="shared" ca="1" si="19"/>
        <v>0.5061459143642274</v>
      </c>
      <c r="V129" s="7"/>
      <c r="W129" s="28">
        <f t="shared" ca="1" si="20"/>
        <v>-0.86040035761643352</v>
      </c>
      <c r="X129" s="27">
        <f t="shared" ca="1" si="24"/>
        <v>112.90870647485463</v>
      </c>
      <c r="Y129" s="7"/>
      <c r="Z129" s="28">
        <f t="shared" si="23"/>
        <v>112.96800000000002</v>
      </c>
      <c r="AA129" s="27">
        <f t="shared" si="21"/>
        <v>1.9716635493929544</v>
      </c>
      <c r="AB129" s="7"/>
      <c r="AC129" s="28">
        <f t="shared" ca="1" si="13"/>
        <v>-5.9293525145392323E-2</v>
      </c>
      <c r="AD129" s="27"/>
      <c r="AE129" s="7"/>
    </row>
    <row r="130" spans="1:31" s="26" customFormat="1" x14ac:dyDescent="0.25">
      <c r="A130" s="26">
        <v>45</v>
      </c>
      <c r="B130" s="26">
        <v>-607</v>
      </c>
      <c r="C130" s="26">
        <v>14855</v>
      </c>
      <c r="D130" s="26">
        <v>13950</v>
      </c>
      <c r="E130" s="26">
        <v>11401</v>
      </c>
      <c r="F130" s="26">
        <v>12290</v>
      </c>
      <c r="G130" s="27"/>
      <c r="H130" s="7"/>
      <c r="I130" s="28">
        <f t="shared" si="14"/>
        <v>3454</v>
      </c>
      <c r="J130" s="27">
        <f t="shared" si="14"/>
        <v>1660</v>
      </c>
      <c r="K130" s="7"/>
      <c r="L130" s="124">
        <f t="shared" si="22"/>
        <v>-0.90381324269201901</v>
      </c>
      <c r="M130" s="27">
        <f t="shared" ca="1" si="15"/>
        <v>1.1954320102444481E-6</v>
      </c>
      <c r="N130" s="44"/>
      <c r="O130" s="44"/>
      <c r="P130" s="7"/>
      <c r="Q130" s="28">
        <f t="shared" ca="1" si="16"/>
        <v>3496.6127521769822</v>
      </c>
      <c r="R130" s="27">
        <f t="shared" ca="1" si="17"/>
        <v>1623.1537732639874</v>
      </c>
      <c r="S130" s="7"/>
      <c r="T130" s="28">
        <f t="shared" ca="1" si="18"/>
        <v>-0.90174575944661128</v>
      </c>
      <c r="U130" s="27">
        <f t="shared" ca="1" si="19"/>
        <v>0.42192489468630373</v>
      </c>
      <c r="V130" s="7"/>
      <c r="W130" s="28">
        <f t="shared" ca="1" si="20"/>
        <v>-0.90490660082650398</v>
      </c>
      <c r="X130" s="27">
        <f t="shared" ca="1" si="24"/>
        <v>107.43969402565745</v>
      </c>
      <c r="Y130" s="7"/>
      <c r="Z130" s="28">
        <f t="shared" si="23"/>
        <v>107.50500000000002</v>
      </c>
      <c r="AA130" s="27">
        <f t="shared" si="21"/>
        <v>1.8763162123565043</v>
      </c>
      <c r="AB130" s="7"/>
      <c r="AC130" s="28">
        <f t="shared" ca="1" si="13"/>
        <v>-6.5305974342578565E-2</v>
      </c>
      <c r="AD130" s="27"/>
      <c r="AE130" s="7"/>
    </row>
    <row r="131" spans="1:31" s="26" customFormat="1" x14ac:dyDescent="0.25">
      <c r="A131" s="26">
        <v>46</v>
      </c>
      <c r="B131" s="26">
        <v>-636</v>
      </c>
      <c r="C131" s="26">
        <v>14932</v>
      </c>
      <c r="D131" s="26">
        <v>13772</v>
      </c>
      <c r="E131" s="26">
        <v>11327</v>
      </c>
      <c r="F131" s="26">
        <v>12472</v>
      </c>
      <c r="G131" s="27"/>
      <c r="H131" s="7"/>
      <c r="I131" s="28">
        <f t="shared" si="14"/>
        <v>3605</v>
      </c>
      <c r="J131" s="27">
        <f t="shared" si="14"/>
        <v>1300</v>
      </c>
      <c r="K131" s="7"/>
      <c r="L131" s="124">
        <f t="shared" si="22"/>
        <v>-0.94125874807228715</v>
      </c>
      <c r="M131" s="27">
        <f t="shared" ca="1" si="15"/>
        <v>3.5909623848421201E-6</v>
      </c>
      <c r="N131" s="44"/>
      <c r="O131" s="44"/>
      <c r="P131" s="7"/>
      <c r="Q131" s="28">
        <f t="shared" ca="1" si="16"/>
        <v>3647.6127521769822</v>
      </c>
      <c r="R131" s="27">
        <f t="shared" ca="1" si="17"/>
        <v>1263.1537732639874</v>
      </c>
      <c r="S131" s="7"/>
      <c r="T131" s="28">
        <f t="shared" ca="1" si="18"/>
        <v>-0.94068733500188639</v>
      </c>
      <c r="U131" s="27">
        <f t="shared" ca="1" si="19"/>
        <v>0.32834598393305514</v>
      </c>
      <c r="V131" s="7"/>
      <c r="W131" s="28">
        <f t="shared" ca="1" si="20"/>
        <v>-0.9431537315510653</v>
      </c>
      <c r="X131" s="27">
        <f t="shared" ca="1" si="24"/>
        <v>101.63663203968332</v>
      </c>
      <c r="Y131" s="7"/>
      <c r="Z131" s="28">
        <f t="shared" si="23"/>
        <v>101.78100000000002</v>
      </c>
      <c r="AA131" s="27">
        <f t="shared" si="21"/>
        <v>1.7764135659723488</v>
      </c>
      <c r="AB131" s="7"/>
      <c r="AC131" s="28">
        <f t="shared" ca="1" si="13"/>
        <v>-0.14436796031669985</v>
      </c>
      <c r="AD131" s="27"/>
      <c r="AE131" s="7"/>
    </row>
    <row r="132" spans="1:31" s="26" customFormat="1" x14ac:dyDescent="0.25">
      <c r="A132" s="26">
        <v>47</v>
      </c>
      <c r="B132" s="26">
        <v>-633</v>
      </c>
      <c r="C132" s="26">
        <v>14979</v>
      </c>
      <c r="D132" s="26">
        <v>13582</v>
      </c>
      <c r="E132" s="26">
        <v>11270</v>
      </c>
      <c r="F132" s="26">
        <v>12646</v>
      </c>
      <c r="G132" s="27"/>
      <c r="H132" s="7"/>
      <c r="I132" s="28">
        <f t="shared" si="14"/>
        <v>3709</v>
      </c>
      <c r="J132" s="27">
        <f t="shared" si="14"/>
        <v>936</v>
      </c>
      <c r="K132" s="7"/>
      <c r="L132" s="124">
        <f t="shared" si="22"/>
        <v>-0.96920712801508568</v>
      </c>
      <c r="M132" s="27">
        <f t="shared" ca="1" si="15"/>
        <v>4.1969301579373418E-9</v>
      </c>
      <c r="N132" s="44"/>
      <c r="O132" s="44"/>
      <c r="P132" s="7"/>
      <c r="Q132" s="28">
        <f t="shared" ca="1" si="16"/>
        <v>3751.6127521769822</v>
      </c>
      <c r="R132" s="27">
        <f t="shared" ca="1" si="17"/>
        <v>899.15377326398732</v>
      </c>
      <c r="S132" s="7"/>
      <c r="T132" s="28">
        <f t="shared" ca="1" si="18"/>
        <v>-0.96750802280154613</v>
      </c>
      <c r="U132" s="27">
        <f t="shared" ca="1" si="19"/>
        <v>0.23372730750477047</v>
      </c>
      <c r="V132" s="7"/>
      <c r="W132" s="28">
        <f t="shared" ca="1" si="20"/>
        <v>-0.96927191173339466</v>
      </c>
      <c r="X132" s="27">
        <f t="shared" ca="1" si="24"/>
        <v>95.999087419710008</v>
      </c>
      <c r="Y132" s="7"/>
      <c r="Z132" s="28">
        <f t="shared" si="23"/>
        <v>96.084000000000017</v>
      </c>
      <c r="AA132" s="27">
        <f t="shared" si="21"/>
        <v>1.6769821584862319</v>
      </c>
      <c r="AB132" s="7"/>
      <c r="AC132" s="28">
        <f t="shared" ca="1" si="13"/>
        <v>-8.4912580290009032E-2</v>
      </c>
      <c r="AD132" s="27"/>
      <c r="AE132" s="7"/>
    </row>
    <row r="133" spans="1:31" s="26" customFormat="1" x14ac:dyDescent="0.25">
      <c r="A133" s="26">
        <v>48</v>
      </c>
      <c r="B133" s="26">
        <v>-626</v>
      </c>
      <c r="C133" s="26">
        <v>15013</v>
      </c>
      <c r="D133" s="26">
        <v>13396</v>
      </c>
      <c r="E133" s="26">
        <v>11232</v>
      </c>
      <c r="F133" s="26">
        <v>12829</v>
      </c>
      <c r="G133" s="27"/>
      <c r="H133" s="7"/>
      <c r="I133" s="28">
        <f t="shared" si="14"/>
        <v>3781</v>
      </c>
      <c r="J133" s="27">
        <f t="shared" si="14"/>
        <v>567</v>
      </c>
      <c r="K133" s="7"/>
      <c r="L133" s="124">
        <f t="shared" si="22"/>
        <v>-0.98743027583377851</v>
      </c>
      <c r="M133" s="27">
        <f t="shared" ca="1" si="15"/>
        <v>9.1561424287358016E-8</v>
      </c>
      <c r="N133" s="44"/>
      <c r="O133" s="44"/>
      <c r="P133" s="7"/>
      <c r="Q133" s="28">
        <f t="shared" ca="1" si="16"/>
        <v>3823.6127521769822</v>
      </c>
      <c r="R133" s="27">
        <f t="shared" ca="1" si="17"/>
        <v>530.15377326398732</v>
      </c>
      <c r="S133" s="7"/>
      <c r="T133" s="28">
        <f t="shared" ca="1" si="18"/>
        <v>-0.98607619127823354</v>
      </c>
      <c r="U133" s="27">
        <f t="shared" ca="1" si="19"/>
        <v>0.13780892398269068</v>
      </c>
      <c r="V133" s="7"/>
      <c r="W133" s="28">
        <f t="shared" ca="1" si="20"/>
        <v>-0.98712768465035217</v>
      </c>
      <c r="X133" s="27">
        <f t="shared" ca="1" si="24"/>
        <v>90.3892407819597</v>
      </c>
      <c r="Y133" s="7"/>
      <c r="Z133" s="28">
        <f t="shared" si="23"/>
        <v>90.450000000000017</v>
      </c>
      <c r="AA133" s="27">
        <f t="shared" si="21"/>
        <v>1.5786503084288714</v>
      </c>
      <c r="AB133" s="7"/>
      <c r="AC133" s="28">
        <f t="shared" ca="1" si="13"/>
        <v>-6.0759218040317364E-2</v>
      </c>
      <c r="AD133" s="27"/>
      <c r="AE133" s="7"/>
    </row>
    <row r="134" spans="1:31" s="26" customFormat="1" x14ac:dyDescent="0.25">
      <c r="A134" s="26">
        <v>49</v>
      </c>
      <c r="B134" s="26">
        <v>-637</v>
      </c>
      <c r="C134" s="26">
        <v>15040</v>
      </c>
      <c r="D134" s="26">
        <v>13211</v>
      </c>
      <c r="E134" s="26">
        <v>11214</v>
      </c>
      <c r="F134" s="26">
        <v>13023</v>
      </c>
      <c r="G134" s="27"/>
      <c r="H134" s="7"/>
      <c r="I134" s="28">
        <f t="shared" si="14"/>
        <v>3826</v>
      </c>
      <c r="J134" s="27">
        <f t="shared" si="14"/>
        <v>188</v>
      </c>
      <c r="K134" s="7"/>
      <c r="L134" s="124">
        <f t="shared" si="22"/>
        <v>-0.99617922447701801</v>
      </c>
      <c r="M134" s="27">
        <f t="shared" ca="1" si="15"/>
        <v>3.3184363336525324E-6</v>
      </c>
      <c r="N134" s="44"/>
      <c r="O134" s="44"/>
      <c r="P134" s="7"/>
      <c r="Q134" s="28">
        <f t="shared" ca="1" si="16"/>
        <v>3868.6127521769822</v>
      </c>
      <c r="R134" s="27">
        <f t="shared" ca="1" si="17"/>
        <v>151.15377326398735</v>
      </c>
      <c r="S134" s="7"/>
      <c r="T134" s="28">
        <f t="shared" ca="1" si="18"/>
        <v>-0.99768129657616322</v>
      </c>
      <c r="U134" s="27">
        <f t="shared" ca="1" si="19"/>
        <v>3.9291126273020671E-2</v>
      </c>
      <c r="V134" s="7"/>
      <c r="W134" s="28">
        <f t="shared" ca="1" si="20"/>
        <v>-0.99800088205561299</v>
      </c>
      <c r="X134" s="27">
        <f t="shared" ca="1" si="24"/>
        <v>84.696334312904582</v>
      </c>
      <c r="Y134" s="7"/>
      <c r="Z134" s="28">
        <f t="shared" si="23"/>
        <v>84.717000000000013</v>
      </c>
      <c r="AA134" s="27">
        <f t="shared" si="21"/>
        <v>1.4785905824120362</v>
      </c>
      <c r="AB134" s="7"/>
      <c r="AC134" s="28">
        <f t="shared" ca="1" si="13"/>
        <v>-2.0665687095430485E-2</v>
      </c>
      <c r="AD134" s="27"/>
      <c r="AE134" s="7"/>
    </row>
    <row r="135" spans="1:31" s="26" customFormat="1" x14ac:dyDescent="0.25">
      <c r="A135" s="26">
        <v>50</v>
      </c>
      <c r="B135" s="26">
        <v>-628</v>
      </c>
      <c r="C135" s="26">
        <v>15034</v>
      </c>
      <c r="D135" s="26">
        <v>13021</v>
      </c>
      <c r="E135" s="26">
        <v>11214</v>
      </c>
      <c r="F135" s="26">
        <v>13210</v>
      </c>
      <c r="G135" s="27"/>
      <c r="H135" s="7"/>
      <c r="I135" s="28">
        <f t="shared" si="14"/>
        <v>3820</v>
      </c>
      <c r="J135" s="27">
        <f t="shared" si="14"/>
        <v>-189</v>
      </c>
      <c r="K135" s="7"/>
      <c r="L135" s="124">
        <f t="shared" si="22"/>
        <v>-0.99504851573745123</v>
      </c>
      <c r="M135" s="27">
        <f t="shared" ca="1" si="15"/>
        <v>4.5780350152872128E-7</v>
      </c>
      <c r="N135" s="44"/>
      <c r="O135" s="44"/>
      <c r="P135" s="7"/>
      <c r="Q135" s="28">
        <f t="shared" ca="1" si="16"/>
        <v>3862.6127521769822</v>
      </c>
      <c r="R135" s="27">
        <f t="shared" ca="1" si="17"/>
        <v>-225.84622673601265</v>
      </c>
      <c r="S135" s="7"/>
      <c r="T135" s="28">
        <f t="shared" ca="1" si="18"/>
        <v>-0.99613394920310594</v>
      </c>
      <c r="U135" s="27">
        <f t="shared" ca="1" si="19"/>
        <v>-5.8706788599131303E-2</v>
      </c>
      <c r="V135" s="7"/>
      <c r="W135" s="28">
        <f t="shared" ca="1" si="20"/>
        <v>-0.99572512751796405</v>
      </c>
      <c r="X135" s="27">
        <f t="shared" ca="1" si="24"/>
        <v>79.067587479753399</v>
      </c>
      <c r="Y135" s="7"/>
      <c r="Z135" s="28">
        <f t="shared" si="23"/>
        <v>79.065000000000012</v>
      </c>
      <c r="AA135" s="27">
        <f t="shared" si="21"/>
        <v>1.379944573089317</v>
      </c>
      <c r="AB135" s="7"/>
      <c r="AC135" s="28">
        <f t="shared" ca="1" si="13"/>
        <v>2.5874797533873561E-3</v>
      </c>
      <c r="AD135" s="27"/>
      <c r="AE135" s="7"/>
    </row>
    <row r="136" spans="1:31" s="26" customFormat="1" x14ac:dyDescent="0.25">
      <c r="A136" s="26">
        <v>51</v>
      </c>
      <c r="B136" s="26">
        <v>-616</v>
      </c>
      <c r="C136" s="26">
        <v>15023</v>
      </c>
      <c r="D136" s="26">
        <v>12835</v>
      </c>
      <c r="E136" s="26">
        <v>11235</v>
      </c>
      <c r="F136" s="26">
        <v>13395</v>
      </c>
      <c r="G136" s="27"/>
      <c r="H136" s="7"/>
      <c r="I136" s="28">
        <f t="shared" si="14"/>
        <v>3788</v>
      </c>
      <c r="J136" s="27">
        <f t="shared" si="14"/>
        <v>-560</v>
      </c>
      <c r="K136" s="7"/>
      <c r="L136" s="124">
        <f t="shared" si="22"/>
        <v>-0.98453855349572217</v>
      </c>
      <c r="M136" s="27">
        <f t="shared" ca="1" si="15"/>
        <v>4.9153299591993722E-6</v>
      </c>
      <c r="N136" s="44"/>
      <c r="O136" s="44"/>
      <c r="P136" s="7"/>
      <c r="Q136" s="28">
        <f t="shared" ca="1" si="16"/>
        <v>3830.6127521769822</v>
      </c>
      <c r="R136" s="27">
        <f t="shared" ca="1" si="17"/>
        <v>-596.84622673601268</v>
      </c>
      <c r="S136" s="7"/>
      <c r="T136" s="28">
        <f t="shared" ca="1" si="18"/>
        <v>-0.98788142988013372</v>
      </c>
      <c r="U136" s="27">
        <f t="shared" ca="1" si="19"/>
        <v>-0.15514505495872913</v>
      </c>
      <c r="V136" s="7"/>
      <c r="W136" s="28">
        <f t="shared" ca="1" si="20"/>
        <v>-0.98675560783858329</v>
      </c>
      <c r="X136" s="27">
        <f t="shared" ca="1" si="24"/>
        <v>73.506454195702986</v>
      </c>
      <c r="Y136" s="7"/>
      <c r="Z136" s="28">
        <f t="shared" si="23"/>
        <v>73.521000000000015</v>
      </c>
      <c r="AA136" s="27">
        <f t="shared" si="21"/>
        <v>1.2831835193587513</v>
      </c>
      <c r="AB136" s="7"/>
      <c r="AC136" s="28">
        <f t="shared" ca="1" si="13"/>
        <v>-1.4545804297029008E-2</v>
      </c>
      <c r="AD136" s="27"/>
      <c r="AE136" s="7"/>
    </row>
    <row r="137" spans="1:31" s="26" customFormat="1" x14ac:dyDescent="0.25">
      <c r="A137" s="26">
        <v>52</v>
      </c>
      <c r="B137" s="26">
        <v>-607</v>
      </c>
      <c r="C137" s="26">
        <v>14972</v>
      </c>
      <c r="D137" s="26">
        <v>12654</v>
      </c>
      <c r="E137" s="26">
        <v>11264</v>
      </c>
      <c r="F137" s="26">
        <v>13570</v>
      </c>
      <c r="G137" s="27"/>
      <c r="H137" s="7"/>
      <c r="I137" s="28">
        <f t="shared" si="14"/>
        <v>3708</v>
      </c>
      <c r="J137" s="27">
        <f t="shared" si="14"/>
        <v>-916</v>
      </c>
      <c r="K137" s="7"/>
      <c r="L137" s="124">
        <f t="shared" si="22"/>
        <v>-0.96517064765898031</v>
      </c>
      <c r="M137" s="27">
        <f t="shared" ca="1" si="15"/>
        <v>7.0383892413253196E-8</v>
      </c>
      <c r="N137" s="44"/>
      <c r="O137" s="44"/>
      <c r="P137" s="7"/>
      <c r="Q137" s="28">
        <f t="shared" ca="1" si="16"/>
        <v>3750.6127521769822</v>
      </c>
      <c r="R137" s="27">
        <f t="shared" ca="1" si="17"/>
        <v>-952.84622673601268</v>
      </c>
      <c r="S137" s="7"/>
      <c r="T137" s="28">
        <f t="shared" ca="1" si="18"/>
        <v>-0.96725013157270323</v>
      </c>
      <c r="U137" s="27">
        <f t="shared" ca="1" si="19"/>
        <v>-0.24768420003694161</v>
      </c>
      <c r="V137" s="7"/>
      <c r="W137" s="28">
        <f t="shared" ca="1" si="20"/>
        <v>-0.96543594728659643</v>
      </c>
      <c r="X137" s="27">
        <f t="shared" ca="1" si="24"/>
        <v>68.052776864519217</v>
      </c>
      <c r="Y137" s="7"/>
      <c r="Z137" s="28">
        <f t="shared" si="23"/>
        <v>68.058000000000021</v>
      </c>
      <c r="AA137" s="27">
        <f t="shared" si="21"/>
        <v>1.1878361823223011</v>
      </c>
      <c r="AB137" s="7"/>
      <c r="AC137" s="28">
        <f t="shared" ca="1" si="13"/>
        <v>-5.2231354808043307E-3</v>
      </c>
      <c r="AD137" s="27"/>
      <c r="AE137" s="7"/>
    </row>
    <row r="138" spans="1:31" s="26" customFormat="1" x14ac:dyDescent="0.25">
      <c r="A138" s="26">
        <v>53</v>
      </c>
      <c r="B138" s="26">
        <v>-615</v>
      </c>
      <c r="C138" s="26">
        <v>14916</v>
      </c>
      <c r="D138" s="26">
        <v>12468</v>
      </c>
      <c r="E138" s="26">
        <v>11317</v>
      </c>
      <c r="F138" s="26">
        <v>13739</v>
      </c>
      <c r="G138" s="27"/>
      <c r="H138" s="7"/>
      <c r="I138" s="28">
        <f t="shared" si="14"/>
        <v>3599</v>
      </c>
      <c r="J138" s="27">
        <f t="shared" si="14"/>
        <v>-1271</v>
      </c>
      <c r="K138" s="7"/>
      <c r="L138" s="124">
        <f t="shared" si="22"/>
        <v>-0.9366057948213089</v>
      </c>
      <c r="M138" s="27">
        <f t="shared" ca="1" si="15"/>
        <v>1.1136710492986282E-9</v>
      </c>
      <c r="N138" s="44"/>
      <c r="O138" s="44"/>
      <c r="P138" s="7"/>
      <c r="Q138" s="28">
        <f t="shared" ca="1" si="16"/>
        <v>3641.6127521769822</v>
      </c>
      <c r="R138" s="27">
        <f t="shared" ca="1" si="17"/>
        <v>-1307.8462267360126</v>
      </c>
      <c r="S138" s="7"/>
      <c r="T138" s="28">
        <f t="shared" ca="1" si="18"/>
        <v>-0.93913998762882911</v>
      </c>
      <c r="U138" s="27">
        <f t="shared" ca="1" si="19"/>
        <v>-0.33996340369639505</v>
      </c>
      <c r="V138" s="7"/>
      <c r="W138" s="28">
        <f t="shared" ca="1" si="20"/>
        <v>-0.93663916653162316</v>
      </c>
      <c r="X138" s="27">
        <f t="shared" ca="1" si="24"/>
        <v>62.492855286314636</v>
      </c>
      <c r="Y138" s="7"/>
      <c r="Z138" s="28">
        <f t="shared" si="23"/>
        <v>62.523000000000025</v>
      </c>
      <c r="AA138" s="27">
        <f t="shared" si="21"/>
        <v>1.091232208224415</v>
      </c>
      <c r="AB138" s="7"/>
      <c r="AC138" s="28">
        <f t="shared" ca="1" si="13"/>
        <v>-3.0144713685388069E-2</v>
      </c>
      <c r="AD138" s="27"/>
      <c r="AE138" s="7"/>
    </row>
    <row r="139" spans="1:31" s="26" customFormat="1" x14ac:dyDescent="0.25">
      <c r="A139" s="26">
        <v>54</v>
      </c>
      <c r="B139" s="26">
        <v>-624</v>
      </c>
      <c r="C139" s="26">
        <v>14848</v>
      </c>
      <c r="D139" s="26">
        <v>12299</v>
      </c>
      <c r="E139" s="26">
        <v>11390</v>
      </c>
      <c r="F139" s="26">
        <v>13916</v>
      </c>
      <c r="G139" s="27"/>
      <c r="H139" s="7"/>
      <c r="I139" s="28">
        <f t="shared" si="14"/>
        <v>3458</v>
      </c>
      <c r="J139" s="27">
        <f t="shared" si="14"/>
        <v>-1617</v>
      </c>
      <c r="K139" s="7"/>
      <c r="L139" s="124">
        <f t="shared" si="22"/>
        <v>-0.89869720424097466</v>
      </c>
      <c r="M139" s="27">
        <f t="shared" ca="1" si="15"/>
        <v>8.2777659235763144E-7</v>
      </c>
      <c r="N139" s="44"/>
      <c r="O139" s="44"/>
      <c r="P139" s="7"/>
      <c r="Q139" s="28">
        <f t="shared" ca="1" si="16"/>
        <v>3500.6127521769822</v>
      </c>
      <c r="R139" s="27">
        <f t="shared" ca="1" si="17"/>
        <v>-1653.8462267360126</v>
      </c>
      <c r="S139" s="7"/>
      <c r="T139" s="28">
        <f t="shared" ca="1" si="18"/>
        <v>-0.90277732436198288</v>
      </c>
      <c r="U139" s="27">
        <f t="shared" ca="1" si="19"/>
        <v>-0.42990313458701729</v>
      </c>
      <c r="V139" s="7"/>
      <c r="W139" s="28">
        <f t="shared" ca="1" si="20"/>
        <v>-0.89960702652711499</v>
      </c>
      <c r="X139" s="27">
        <f t="shared" ca="1" si="24"/>
        <v>56.899626440361772</v>
      </c>
      <c r="Y139" s="7"/>
      <c r="Z139" s="28">
        <f t="shared" si="23"/>
        <v>56.907000000000025</v>
      </c>
      <c r="AA139" s="27">
        <f t="shared" si="21"/>
        <v>0.99321451743241351</v>
      </c>
      <c r="AB139" s="7"/>
      <c r="AC139" s="28">
        <f t="shared" ca="1" si="13"/>
        <v>-7.3735596382533686E-3</v>
      </c>
      <c r="AD139" s="27"/>
      <c r="AE139" s="7"/>
    </row>
    <row r="140" spans="1:31" s="26" customFormat="1" x14ac:dyDescent="0.25">
      <c r="A140" s="26">
        <v>55</v>
      </c>
      <c r="B140" s="26">
        <v>-646</v>
      </c>
      <c r="C140" s="26">
        <v>14758</v>
      </c>
      <c r="D140" s="26">
        <v>12136</v>
      </c>
      <c r="E140" s="26">
        <v>11487</v>
      </c>
      <c r="F140" s="26">
        <v>14095</v>
      </c>
      <c r="G140" s="27"/>
      <c r="H140" s="7"/>
      <c r="I140" s="28">
        <f t="shared" si="14"/>
        <v>3271</v>
      </c>
      <c r="J140" s="27">
        <f t="shared" si="14"/>
        <v>-1959</v>
      </c>
      <c r="K140" s="7"/>
      <c r="L140" s="124">
        <f t="shared" si="22"/>
        <v>-0.85036773653197195</v>
      </c>
      <c r="M140" s="27">
        <f t="shared" ca="1" si="15"/>
        <v>1.2359008084603992E-7</v>
      </c>
      <c r="N140" s="44"/>
      <c r="O140" s="44"/>
      <c r="P140" s="7"/>
      <c r="Q140" s="28">
        <f t="shared" ca="1" si="16"/>
        <v>3313.6127521769822</v>
      </c>
      <c r="R140" s="27">
        <f t="shared" ca="1" si="17"/>
        <v>-1995.8462267360126</v>
      </c>
      <c r="S140" s="7"/>
      <c r="T140" s="28">
        <f t="shared" ca="1" si="18"/>
        <v>-0.85455166456836407</v>
      </c>
      <c r="U140" s="27">
        <f t="shared" ca="1" si="19"/>
        <v>-0.51880309980260342</v>
      </c>
      <c r="V140" s="7"/>
      <c r="W140" s="28">
        <f t="shared" ca="1" si="20"/>
        <v>-0.85071929034129001</v>
      </c>
      <c r="X140" s="27">
        <f t="shared" ca="1" si="24"/>
        <v>51.065242180452515</v>
      </c>
      <c r="Y140" s="7"/>
      <c r="Z140" s="28">
        <f t="shared" si="23"/>
        <v>51.093000000000025</v>
      </c>
      <c r="AA140" s="27">
        <f t="shared" si="21"/>
        <v>0.89174107472146313</v>
      </c>
      <c r="AB140" s="7"/>
      <c r="AC140" s="28">
        <f t="shared" ca="1" si="13"/>
        <v>-2.775781954751011E-2</v>
      </c>
      <c r="AD140" s="27"/>
      <c r="AE140" s="7"/>
    </row>
    <row r="141" spans="1:31" s="26" customFormat="1" x14ac:dyDescent="0.25">
      <c r="A141" s="26">
        <v>56</v>
      </c>
      <c r="B141" s="26">
        <v>-628</v>
      </c>
      <c r="C141" s="26">
        <v>14657</v>
      </c>
      <c r="D141" s="26">
        <v>11975</v>
      </c>
      <c r="E141" s="26">
        <v>11596</v>
      </c>
      <c r="F141" s="26">
        <v>14249</v>
      </c>
      <c r="G141" s="27"/>
      <c r="H141" s="7"/>
      <c r="I141" s="28">
        <f t="shared" si="14"/>
        <v>3061</v>
      </c>
      <c r="J141" s="27">
        <f t="shared" si="14"/>
        <v>-2274</v>
      </c>
      <c r="K141" s="7"/>
      <c r="L141" s="124">
        <f t="shared" si="22"/>
        <v>-0.79499291409787876</v>
      </c>
      <c r="M141" s="27">
        <f t="shared" ca="1" si="15"/>
        <v>9.1995336697024438E-7</v>
      </c>
      <c r="N141" s="44"/>
      <c r="O141" s="44"/>
      <c r="P141" s="7"/>
      <c r="Q141" s="28">
        <f t="shared" ca="1" si="16"/>
        <v>3103.6127521769822</v>
      </c>
      <c r="R141" s="27">
        <f t="shared" ca="1" si="17"/>
        <v>-2310.8462267360128</v>
      </c>
      <c r="S141" s="7"/>
      <c r="T141" s="28">
        <f t="shared" ca="1" si="18"/>
        <v>-0.80039450651135902</v>
      </c>
      <c r="U141" s="27">
        <f t="shared" ca="1" si="19"/>
        <v>-0.60068464671169597</v>
      </c>
      <c r="V141" s="7"/>
      <c r="W141" s="28">
        <f t="shared" ca="1" si="20"/>
        <v>-0.79595205609308606</v>
      </c>
      <c r="X141" s="27">
        <f t="shared" ca="1" si="24"/>
        <v>45.400852834493946</v>
      </c>
      <c r="Y141" s="7"/>
      <c r="Z141" s="28">
        <f t="shared" si="23"/>
        <v>45.441000000000024</v>
      </c>
      <c r="AA141" s="27">
        <f t="shared" si="21"/>
        <v>0.79309506539874364</v>
      </c>
      <c r="AB141" s="7"/>
      <c r="AC141" s="28">
        <f t="shared" ca="1" si="13"/>
        <v>-4.0147165506077442E-2</v>
      </c>
      <c r="AD141" s="27"/>
      <c r="AE141" s="7"/>
    </row>
    <row r="142" spans="1:31" s="26" customFormat="1" x14ac:dyDescent="0.25">
      <c r="A142" s="26">
        <v>57</v>
      </c>
      <c r="B142" s="26">
        <v>-632</v>
      </c>
      <c r="C142" s="26">
        <v>14531</v>
      </c>
      <c r="D142" s="26">
        <v>11831</v>
      </c>
      <c r="E142" s="26">
        <v>11717</v>
      </c>
      <c r="F142" s="26">
        <v>14396</v>
      </c>
      <c r="G142" s="27"/>
      <c r="H142" s="7"/>
      <c r="I142" s="28">
        <f t="shared" si="14"/>
        <v>2814</v>
      </c>
      <c r="J142" s="27">
        <f t="shared" si="14"/>
        <v>-2565</v>
      </c>
      <c r="K142" s="7"/>
      <c r="L142" s="124">
        <f t="shared" si="22"/>
        <v>-0.73146233012351625</v>
      </c>
      <c r="M142" s="27">
        <f t="shared" ca="1" si="15"/>
        <v>5.1356955024405676E-8</v>
      </c>
      <c r="N142" s="44"/>
      <c r="O142" s="44"/>
      <c r="P142" s="7"/>
      <c r="Q142" s="28">
        <f t="shared" ca="1" si="16"/>
        <v>2856.6127521769822</v>
      </c>
      <c r="R142" s="27">
        <f t="shared" ca="1" si="17"/>
        <v>-2601.8462267360128</v>
      </c>
      <c r="S142" s="7"/>
      <c r="T142" s="28">
        <f t="shared" ca="1" si="18"/>
        <v>-0.73669537298716725</v>
      </c>
      <c r="U142" s="27">
        <f t="shared" ca="1" si="19"/>
        <v>-0.67632759957057187</v>
      </c>
      <c r="V142" s="7"/>
      <c r="W142" s="28">
        <f t="shared" ca="1" si="20"/>
        <v>-0.7316889508529838</v>
      </c>
      <c r="X142" s="27">
        <f t="shared" ca="1" si="24"/>
        <v>39.693408057707643</v>
      </c>
      <c r="Y142" s="7"/>
      <c r="Z142" s="28">
        <f t="shared" si="23"/>
        <v>39.753000000000021</v>
      </c>
      <c r="AA142" s="27">
        <f t="shared" si="21"/>
        <v>0.69382073754530615</v>
      </c>
      <c r="AB142" s="7"/>
      <c r="AC142" s="28">
        <f t="shared" ca="1" si="13"/>
        <v>-5.9591942292378519E-2</v>
      </c>
      <c r="AD142" s="27"/>
      <c r="AE142" s="7"/>
    </row>
    <row r="143" spans="1:31" s="26" customFormat="1" x14ac:dyDescent="0.25">
      <c r="A143" s="26">
        <v>58</v>
      </c>
      <c r="B143" s="26">
        <v>-616</v>
      </c>
      <c r="C143" s="26">
        <v>14396</v>
      </c>
      <c r="D143" s="26">
        <v>11692</v>
      </c>
      <c r="E143" s="26">
        <v>11853</v>
      </c>
      <c r="F143" s="26">
        <v>14523</v>
      </c>
      <c r="G143" s="27"/>
      <c r="H143" s="7"/>
      <c r="I143" s="28">
        <f t="shared" si="14"/>
        <v>2543</v>
      </c>
      <c r="J143" s="27">
        <f t="shared" si="14"/>
        <v>-2831</v>
      </c>
      <c r="K143" s="7"/>
      <c r="L143" s="124">
        <f t="shared" si="22"/>
        <v>-0.6626025485321726</v>
      </c>
      <c r="M143" s="27">
        <f t="shared" ca="1" si="15"/>
        <v>1.7370273545087582E-6</v>
      </c>
      <c r="N143" s="44"/>
      <c r="O143" s="44"/>
      <c r="P143" s="7"/>
      <c r="Q143" s="28">
        <f t="shared" ca="1" si="16"/>
        <v>2585.6127521769822</v>
      </c>
      <c r="R143" s="27">
        <f t="shared" ca="1" si="17"/>
        <v>-2867.8462267360128</v>
      </c>
      <c r="S143" s="7"/>
      <c r="T143" s="28">
        <f t="shared" ca="1" si="18"/>
        <v>-0.66680684997074646</v>
      </c>
      <c r="U143" s="27">
        <f t="shared" ca="1" si="19"/>
        <v>-0.74547201696047227</v>
      </c>
      <c r="V143" s="7"/>
      <c r="W143" s="28">
        <f t="shared" ca="1" si="20"/>
        <v>-0.66128458519637423</v>
      </c>
      <c r="X143" s="27">
        <f t="shared" ca="1" si="24"/>
        <v>34.016988851741075</v>
      </c>
      <c r="Y143" s="7"/>
      <c r="Z143" s="28">
        <f t="shared" si="23"/>
        <v>34.209000000000024</v>
      </c>
      <c r="AA143" s="27">
        <f t="shared" si="21"/>
        <v>0.59705968381474062</v>
      </c>
      <c r="AB143" s="7"/>
      <c r="AC143" s="28">
        <f t="shared" ca="1" si="13"/>
        <v>-0.19201114825894905</v>
      </c>
      <c r="AD143" s="27"/>
      <c r="AE143" s="7"/>
    </row>
    <row r="144" spans="1:31" s="26" customFormat="1" x14ac:dyDescent="0.25">
      <c r="A144" s="26">
        <v>59</v>
      </c>
      <c r="B144" s="26">
        <v>-634</v>
      </c>
      <c r="C144" s="26">
        <v>14240</v>
      </c>
      <c r="D144" s="26">
        <v>11571</v>
      </c>
      <c r="E144" s="26">
        <v>11990</v>
      </c>
      <c r="F144" s="26">
        <v>14638</v>
      </c>
      <c r="G144" s="27"/>
      <c r="H144" s="7"/>
      <c r="I144" s="28">
        <f t="shared" si="14"/>
        <v>2250</v>
      </c>
      <c r="J144" s="27">
        <f t="shared" si="14"/>
        <v>-3067</v>
      </c>
      <c r="K144" s="7"/>
      <c r="L144" s="124">
        <f t="shared" si="22"/>
        <v>-0.58526417849060663</v>
      </c>
      <c r="M144" s="27">
        <f t="shared" ca="1" si="15"/>
        <v>5.6331243276441507E-14</v>
      </c>
      <c r="N144" s="44"/>
      <c r="O144" s="44"/>
      <c r="P144" s="7"/>
      <c r="Q144" s="28">
        <f t="shared" ca="1" si="16"/>
        <v>2292.6127521769822</v>
      </c>
      <c r="R144" s="27">
        <f t="shared" ca="1" si="17"/>
        <v>-3103.8462267360128</v>
      </c>
      <c r="S144" s="7"/>
      <c r="T144" s="28">
        <f t="shared" ca="1" si="18"/>
        <v>-0.59124471991978222</v>
      </c>
      <c r="U144" s="27">
        <f t="shared" ca="1" si="19"/>
        <v>-0.80681819178760183</v>
      </c>
      <c r="V144" s="7"/>
      <c r="W144" s="28">
        <f t="shared" ca="1" si="20"/>
        <v>-0.58526441583264521</v>
      </c>
      <c r="X144" s="27">
        <f t="shared" ca="1" si="24"/>
        <v>28.398834950073592</v>
      </c>
      <c r="Y144" s="7"/>
      <c r="Z144" s="28">
        <f t="shared" si="23"/>
        <v>28.503000000000025</v>
      </c>
      <c r="AA144" s="27">
        <f t="shared" si="21"/>
        <v>0.4974711966959442</v>
      </c>
      <c r="AB144" s="7"/>
      <c r="AC144" s="28">
        <f t="shared" ca="1" si="13"/>
        <v>-0.10416504992643283</v>
      </c>
      <c r="AD144" s="27"/>
      <c r="AE144" s="7"/>
    </row>
    <row r="145" spans="1:31" s="26" customFormat="1" x14ac:dyDescent="0.25">
      <c r="A145" s="26">
        <v>60</v>
      </c>
      <c r="B145" s="26">
        <v>-608</v>
      </c>
      <c r="C145" s="26">
        <v>14079</v>
      </c>
      <c r="D145" s="26">
        <v>11471</v>
      </c>
      <c r="E145" s="26">
        <v>12147</v>
      </c>
      <c r="F145" s="26">
        <v>14739</v>
      </c>
      <c r="G145" s="27"/>
      <c r="H145" s="7"/>
      <c r="I145" s="28">
        <f t="shared" si="14"/>
        <v>1932</v>
      </c>
      <c r="J145" s="27">
        <f t="shared" si="14"/>
        <v>-3268</v>
      </c>
      <c r="K145" s="7"/>
      <c r="L145" s="124">
        <f t="shared" si="22"/>
        <v>-0.50563909552009823</v>
      </c>
      <c r="M145" s="27">
        <f t="shared" ca="1" si="15"/>
        <v>7.6988924332171082E-6</v>
      </c>
      <c r="N145" s="44"/>
      <c r="O145" s="44"/>
      <c r="P145" s="7"/>
      <c r="Q145" s="28">
        <f t="shared" ca="1" si="16"/>
        <v>1974.6127521769824</v>
      </c>
      <c r="R145" s="27">
        <f t="shared" ca="1" si="17"/>
        <v>-3304.8462267360128</v>
      </c>
      <c r="S145" s="7"/>
      <c r="T145" s="28">
        <f t="shared" ca="1" si="18"/>
        <v>-0.50923530914774595</v>
      </c>
      <c r="U145" s="27">
        <f t="shared" ca="1" si="19"/>
        <v>-0.85906641695816566</v>
      </c>
      <c r="V145" s="7"/>
      <c r="W145" s="28">
        <f t="shared" ca="1" si="20"/>
        <v>-0.50286440771185437</v>
      </c>
      <c r="X145" s="27">
        <f t="shared" ca="1" si="24"/>
        <v>22.784836668986713</v>
      </c>
      <c r="Y145" s="7"/>
      <c r="Z145" s="28">
        <f t="shared" si="23"/>
        <v>23.031000000000027</v>
      </c>
      <c r="AA145" s="27">
        <f t="shared" si="21"/>
        <v>0.40196678002681452</v>
      </c>
      <c r="AB145" s="7"/>
      <c r="AC145" s="28">
        <f t="shared" ca="1" si="13"/>
        <v>-0.24616333101331378</v>
      </c>
      <c r="AD145" s="27"/>
      <c r="AE145" s="7"/>
    </row>
    <row r="146" spans="1:31" s="26" customFormat="1" x14ac:dyDescent="0.25">
      <c r="A146" s="26">
        <v>61</v>
      </c>
      <c r="B146" s="26">
        <v>-607</v>
      </c>
      <c r="C146" s="26">
        <v>13927</v>
      </c>
      <c r="D146" s="26">
        <v>11381</v>
      </c>
      <c r="E146" s="26">
        <v>12308</v>
      </c>
      <c r="F146" s="26">
        <v>14829</v>
      </c>
      <c r="G146" s="27"/>
      <c r="H146" s="7"/>
      <c r="I146" s="28">
        <f t="shared" si="14"/>
        <v>1619</v>
      </c>
      <c r="J146" s="27">
        <f t="shared" si="14"/>
        <v>-3448</v>
      </c>
      <c r="K146" s="7"/>
      <c r="L146" s="124">
        <f t="shared" si="22"/>
        <v>-0.42154758094719985</v>
      </c>
      <c r="M146" s="27">
        <f t="shared" ca="1" si="15"/>
        <v>6.095093273613621E-8</v>
      </c>
      <c r="N146" s="44"/>
      <c r="O146" s="44"/>
      <c r="P146" s="7"/>
      <c r="Q146" s="28">
        <f t="shared" ca="1" si="16"/>
        <v>1661.6127521769824</v>
      </c>
      <c r="R146" s="27">
        <f t="shared" ca="1" si="17"/>
        <v>-3484.8462267360128</v>
      </c>
      <c r="S146" s="7"/>
      <c r="T146" s="28">
        <f t="shared" ca="1" si="18"/>
        <v>-0.42851535451992412</v>
      </c>
      <c r="U146" s="27">
        <f t="shared" ca="1" si="19"/>
        <v>-0.90585587233478992</v>
      </c>
      <c r="V146" s="7"/>
      <c r="W146" s="28">
        <f t="shared" ca="1" si="20"/>
        <v>-0.42179446337414866</v>
      </c>
      <c r="X146" s="27">
        <f t="shared" ca="1" si="24"/>
        <v>17.40991426126476</v>
      </c>
      <c r="Y146" s="7"/>
      <c r="Z146" s="28">
        <f t="shared" si="23"/>
        <v>17.568000000000026</v>
      </c>
      <c r="AA146" s="27">
        <f t="shared" si="21"/>
        <v>0.30661944299036425</v>
      </c>
      <c r="AB146" s="7"/>
      <c r="AC146" s="28">
        <f t="shared" ca="1" si="13"/>
        <v>-0.15808573873526655</v>
      </c>
      <c r="AD146" s="27"/>
      <c r="AE146" s="7"/>
    </row>
    <row r="147" spans="1:31" s="26" customFormat="1" x14ac:dyDescent="0.25">
      <c r="A147" s="26">
        <v>62</v>
      </c>
      <c r="B147" s="26">
        <v>-632</v>
      </c>
      <c r="C147" s="26">
        <v>13750</v>
      </c>
      <c r="D147" s="26">
        <v>11318</v>
      </c>
      <c r="E147" s="26">
        <v>12491</v>
      </c>
      <c r="F147" s="26">
        <v>14907</v>
      </c>
      <c r="G147" s="27"/>
      <c r="H147" s="7"/>
      <c r="I147" s="28">
        <f t="shared" si="14"/>
        <v>1259</v>
      </c>
      <c r="J147" s="27">
        <f t="shared" si="14"/>
        <v>-3589</v>
      </c>
      <c r="K147" s="7"/>
      <c r="L147" s="124">
        <f t="shared" si="22"/>
        <v>-0.32993527002783829</v>
      </c>
      <c r="M147" s="27">
        <f t="shared" ca="1" si="15"/>
        <v>1.579107609518968E-6</v>
      </c>
      <c r="N147" s="44"/>
      <c r="O147" s="44"/>
      <c r="P147" s="7"/>
      <c r="Q147" s="28">
        <f t="shared" ca="1" si="16"/>
        <v>1301.6127521769824</v>
      </c>
      <c r="R147" s="27">
        <f t="shared" ca="1" si="17"/>
        <v>-3625.8462267360128</v>
      </c>
      <c r="S147" s="7"/>
      <c r="T147" s="28">
        <f t="shared" ca="1" si="18"/>
        <v>-0.3356745121364868</v>
      </c>
      <c r="U147" s="27">
        <f t="shared" ca="1" si="19"/>
        <v>-0.94250761237981229</v>
      </c>
      <c r="V147" s="7"/>
      <c r="W147" s="28">
        <f t="shared" ca="1" si="20"/>
        <v>-0.32867864454285123</v>
      </c>
      <c r="X147" s="27">
        <f t="shared" ca="1" si="24"/>
        <v>11.666859148068397</v>
      </c>
      <c r="Y147" s="7"/>
      <c r="Z147" s="28">
        <f t="shared" si="23"/>
        <v>11.880000000000027</v>
      </c>
      <c r="AA147" s="27">
        <f t="shared" si="21"/>
        <v>0.20734511513692683</v>
      </c>
      <c r="AB147" s="7"/>
      <c r="AC147" s="28">
        <f t="shared" ca="1" si="13"/>
        <v>-0.21314085193163024</v>
      </c>
      <c r="AD147" s="27"/>
      <c r="AE147" s="7"/>
    </row>
    <row r="148" spans="1:31" s="26" customFormat="1" x14ac:dyDescent="0.25">
      <c r="A148" s="26">
        <v>63</v>
      </c>
      <c r="B148" s="26">
        <v>-638</v>
      </c>
      <c r="C148" s="26">
        <v>13563</v>
      </c>
      <c r="D148" s="26">
        <v>11263</v>
      </c>
      <c r="E148" s="26">
        <v>12675</v>
      </c>
      <c r="F148" s="26">
        <v>14960</v>
      </c>
      <c r="G148" s="27"/>
      <c r="H148" s="7"/>
      <c r="I148" s="28">
        <f t="shared" si="14"/>
        <v>888</v>
      </c>
      <c r="J148" s="27">
        <f t="shared" si="14"/>
        <v>-3697</v>
      </c>
      <c r="K148" s="7"/>
      <c r="L148" s="124">
        <f t="shared" si="22"/>
        <v>-0.23416135603695085</v>
      </c>
      <c r="M148" s="27">
        <f t="shared" ca="1" si="15"/>
        <v>1.8814406174133351E-6</v>
      </c>
      <c r="N148" s="44"/>
      <c r="O148" s="44"/>
      <c r="P148" s="7"/>
      <c r="Q148" s="28">
        <f t="shared" ca="1" si="16"/>
        <v>930.61275217698244</v>
      </c>
      <c r="R148" s="27">
        <f t="shared" ca="1" si="17"/>
        <v>-3733.8462267360128</v>
      </c>
      <c r="S148" s="7"/>
      <c r="T148" s="28">
        <f t="shared" ca="1" si="18"/>
        <v>-0.23999686623577782</v>
      </c>
      <c r="U148" s="27">
        <f t="shared" ca="1" si="19"/>
        <v>-0.97058128560578683</v>
      </c>
      <c r="V148" s="7"/>
      <c r="W148" s="28">
        <f t="shared" ca="1" si="20"/>
        <v>-0.23278969987835521</v>
      </c>
      <c r="X148" s="27">
        <f t="shared" ca="1" si="24"/>
        <v>5.9291445714484894</v>
      </c>
      <c r="Y148" s="7"/>
      <c r="Z148" s="28">
        <f t="shared" si="23"/>
        <v>6.1380000000000274</v>
      </c>
      <c r="AA148" s="27">
        <f t="shared" si="21"/>
        <v>0.10712830948741242</v>
      </c>
      <c r="AB148" s="7"/>
      <c r="AC148" s="28">
        <f t="shared" ref="AC148:AC149" ca="1" si="25">X148-Z148</f>
        <v>-0.20885542855153805</v>
      </c>
      <c r="AD148" s="27"/>
      <c r="AE148" s="7"/>
    </row>
    <row r="149" spans="1:31" s="26" customFormat="1" x14ac:dyDescent="0.25">
      <c r="A149" s="26">
        <v>64</v>
      </c>
      <c r="B149" s="26">
        <v>-635</v>
      </c>
      <c r="C149" s="26">
        <v>13373</v>
      </c>
      <c r="D149" s="26">
        <v>11218</v>
      </c>
      <c r="E149" s="26">
        <v>12858</v>
      </c>
      <c r="F149" s="26">
        <v>14988</v>
      </c>
      <c r="G149" s="27"/>
      <c r="H149" s="7"/>
      <c r="I149" s="28">
        <f t="shared" ref="I149:J149" si="26">C149-E149</f>
        <v>515</v>
      </c>
      <c r="J149" s="27">
        <f t="shared" si="26"/>
        <v>-3770</v>
      </c>
      <c r="K149" s="7"/>
      <c r="L149" s="124">
        <f t="shared" si="22"/>
        <v>-0.13650375531669448</v>
      </c>
      <c r="M149" s="27">
        <f t="shared" ref="M149" ca="1" si="27">(W149-L149)^2</f>
        <v>2.6190614781637515E-9</v>
      </c>
      <c r="N149" s="44"/>
      <c r="O149" s="44"/>
      <c r="P149" s="7"/>
      <c r="Q149" s="28">
        <f t="shared" ref="Q149" ca="1" si="28">I149-$J$4</f>
        <v>557.61275217698244</v>
      </c>
      <c r="R149" s="27">
        <f t="shared" ref="R149" ca="1" si="29">J149-$J$3</f>
        <v>-3806.8462267360128</v>
      </c>
      <c r="S149" s="7"/>
      <c r="T149" s="28">
        <f t="shared" ref="T149" ca="1" si="30">Q149/$J$7</f>
        <v>-0.14380343787738306</v>
      </c>
      <c r="U149" s="27">
        <f t="shared" ref="U149" ca="1" si="31">R149/$J$6</f>
        <v>-0.98955700917519562</v>
      </c>
      <c r="V149" s="7"/>
      <c r="W149" s="28">
        <f t="shared" ref="W149" ca="1" si="32">(T149-U149*SIN(-$J$11*PI()/180))/(COS(-$J$11*PI()/180))</f>
        <v>-0.13645257854971801</v>
      </c>
      <c r="X149" s="27">
        <f ca="1">IF(MOD(ATAN2(U149,W149)*180/PI()-$J$9+360,360)&gt;5,MOD(ATAN2(U149,W149)*180/PI()-$J$9+360,360)-360,MOD(ATAN2(U149,W149)*180/PI()-$J$9+360,360))</f>
        <v>0.29292519305522546</v>
      </c>
      <c r="Y149" s="7"/>
      <c r="Z149" s="28">
        <f t="shared" si="23"/>
        <v>0.42300000000002758</v>
      </c>
      <c r="AA149" s="27">
        <f t="shared" ref="AA149" si="33">Z149*PI()/180</f>
        <v>7.3827427359364943E-3</v>
      </c>
      <c r="AB149" s="7"/>
      <c r="AC149" s="28">
        <f t="shared" ca="1" si="25"/>
        <v>-0.13007480694480211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40019</v>
      </c>
    </row>
    <row r="155" spans="1:31" x14ac:dyDescent="0.25">
      <c r="A155" t="s">
        <v>177</v>
      </c>
      <c r="B155">
        <v>40019</v>
      </c>
    </row>
    <row r="156" spans="1:31" x14ac:dyDescent="0.25">
      <c r="A156" s="31" t="s">
        <v>188</v>
      </c>
      <c r="B156" s="31">
        <v>-39972</v>
      </c>
    </row>
    <row r="157" spans="1:31" x14ac:dyDescent="0.25">
      <c r="A157" t="s">
        <v>183</v>
      </c>
      <c r="B157">
        <v>-39972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0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36.84622673601266</v>
      </c>
      <c r="L3" s="102" t="s">
        <v>1</v>
      </c>
      <c r="M3" s="103">
        <v>1.0010563338800007</v>
      </c>
      <c r="N3" s="104" t="s">
        <v>18</v>
      </c>
      <c r="O3" s="102">
        <v>0.99815559096724993</v>
      </c>
      <c r="Q3" s="101" t="s">
        <v>194</v>
      </c>
      <c r="R3" s="101">
        <f ca="1">MAX(AC21:AC149)</f>
        <v>0.11591727690731091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-42.612752176982418</v>
      </c>
      <c r="L4" s="104" t="s">
        <v>5</v>
      </c>
      <c r="M4" s="106">
        <v>360.1031180287635</v>
      </c>
      <c r="N4" s="104" t="s">
        <v>21</v>
      </c>
      <c r="O4" s="104">
        <v>360.00767554546894</v>
      </c>
      <c r="Q4" s="105" t="s">
        <v>195</v>
      </c>
      <c r="R4" s="105">
        <f ca="1">MIN(AC21:AC149)</f>
        <v>-0.27330880829890702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-172.51038902534378</v>
      </c>
      <c r="N5" s="107" t="s">
        <v>24</v>
      </c>
      <c r="O5" s="107">
        <v>-172.48158051834196</v>
      </c>
      <c r="Q5" s="8"/>
      <c r="R5" s="8"/>
      <c r="T5" s="45" t="s">
        <v>55</v>
      </c>
      <c r="U5" s="47">
        <v>5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3847.0206278555415</v>
      </c>
      <c r="L6" s="107" t="s">
        <v>12</v>
      </c>
      <c r="M6" s="108">
        <v>-1.2013676036537951E-5</v>
      </c>
      <c r="N6" s="107" t="s">
        <v>26</v>
      </c>
      <c r="O6" s="107">
        <v>-9.1496024449960587E-6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-3877.6037653038748</v>
      </c>
      <c r="L7" s="109" t="s">
        <v>15</v>
      </c>
      <c r="M7" s="110">
        <f ca="1">SUM(M20:M84)</f>
        <v>2.1557296016444367E-4</v>
      </c>
      <c r="N7" s="109" t="s">
        <v>15</v>
      </c>
      <c r="O7" s="89">
        <f ca="1">SUM(M85:M149)</f>
        <v>1.6556427875045576E-4</v>
      </c>
      <c r="Q7" s="101" t="s">
        <v>194</v>
      </c>
      <c r="R7" s="101">
        <f ca="1">MAX(AD21:AD83)</f>
        <v>0.20372744072011528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-0.10151875961793166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-172.44177350750809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-172.01593343513363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-0.42584007237445576</v>
      </c>
      <c r="L11" s="113" t="s">
        <v>208</v>
      </c>
      <c r="M11" s="114">
        <f>(M6+O6)/2</f>
        <v>-1.0581639240767005E-5</v>
      </c>
      <c r="N11" s="115"/>
      <c r="O11" s="115"/>
      <c r="Q11" s="101" t="s">
        <v>194</v>
      </c>
      <c r="R11" s="101">
        <f ca="1">MAX(W20:W149)</f>
        <v>0.99840576334733755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0.99960596242362532</v>
      </c>
      <c r="N12" s="118"/>
      <c r="O12" s="118"/>
      <c r="Q12" s="105" t="s">
        <v>195</v>
      </c>
      <c r="R12" s="105">
        <f ca="1">MIN(W20:W149)</f>
        <v>-1.0008068519080415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-172.49598477184287</v>
      </c>
      <c r="N13" s="121"/>
      <c r="O13" s="121"/>
    </row>
    <row r="14" spans="1:24" x14ac:dyDescent="0.25">
      <c r="I14" s="9" t="s">
        <v>148</v>
      </c>
      <c r="L14" s="9"/>
      <c r="M14" s="9"/>
      <c r="N14" s="9"/>
      <c r="O14" s="9"/>
    </row>
    <row r="15" spans="1:24" x14ac:dyDescent="0.25">
      <c r="I15" s="9" t="s">
        <v>149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150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13425</v>
      </c>
      <c r="D20" s="26">
        <v>11265</v>
      </c>
      <c r="E20" s="26">
        <v>12914</v>
      </c>
      <c r="F20" s="26">
        <v>15049</v>
      </c>
      <c r="G20" s="27"/>
      <c r="H20" s="7"/>
      <c r="I20" s="28">
        <f>C20-E20</f>
        <v>511</v>
      </c>
      <c r="J20" s="27">
        <f>D20-F20</f>
        <v>-3784</v>
      </c>
      <c r="K20" s="7"/>
      <c r="L20" s="124">
        <f>$M$3*SIN(2*PI()/$M$4*($Z20+$M$5))+$M$6</f>
        <v>-0.13135180505505586</v>
      </c>
      <c r="M20" s="27">
        <f ca="1">(W20-L20)^2</f>
        <v>1.6338831682327447E-5</v>
      </c>
      <c r="N20" s="44"/>
      <c r="O20" s="44"/>
      <c r="P20" s="7"/>
      <c r="Q20" s="28">
        <f ca="1">I20-$J$4</f>
        <v>553.61275217698244</v>
      </c>
      <c r="R20" s="27">
        <f ca="1">J20-$J$3</f>
        <v>-3820.8462267360128</v>
      </c>
      <c r="S20" s="7"/>
      <c r="T20" s="28">
        <f ca="1">Q20/$J$7</f>
        <v>-0.14277187296201155</v>
      </c>
      <c r="U20" s="27">
        <f ca="1">R20/$J$6</f>
        <v>-0.99319618903782192</v>
      </c>
      <c r="V20" s="7"/>
      <c r="W20" s="28">
        <f ca="1">(T20-U20*SIN(-$J$11*PI()/180))/(COS(-$J$11*PI()/180))</f>
        <v>-0.13539393712641715</v>
      </c>
      <c r="X20" s="27">
        <f ca="1">IF(MOD(ATAN2(U20,W20)*180/PI()-$J$9+360,360)&gt;5,MOD(ATAN2(U20,W20)*180/PI()-$J$9+360,360)-360,MOD(ATAN2(U20,W20)*180/PI()-$J$9+360,360))</f>
        <v>0.20456611287443138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0.20456611287443138</v>
      </c>
      <c r="AD20" s="27">
        <f ca="1">INDIRECT("AC"&amp;AE20)-AC20</f>
        <v>-0.3265784941110903</v>
      </c>
      <c r="AE20" s="7">
        <v>149</v>
      </c>
    </row>
    <row r="21" spans="1:31" s="26" customFormat="1" x14ac:dyDescent="0.25">
      <c r="A21" s="26">
        <v>1</v>
      </c>
      <c r="B21" s="26">
        <v>650</v>
      </c>
      <c r="C21" s="26">
        <v>13603</v>
      </c>
      <c r="D21" s="26">
        <v>11297</v>
      </c>
      <c r="E21" s="26">
        <v>12720</v>
      </c>
      <c r="F21" s="26">
        <v>15009</v>
      </c>
      <c r="G21" s="27"/>
      <c r="H21" s="7"/>
      <c r="I21" s="28">
        <f t="shared" ref="I21:J84" si="1">C21-E21</f>
        <v>883</v>
      </c>
      <c r="J21" s="27">
        <f t="shared" si="1"/>
        <v>-3712</v>
      </c>
      <c r="K21" s="7"/>
      <c r="L21" s="124">
        <f t="shared" ref="L21:L84" si="2">$M$3*SIN(2*PI()/$M$4*($Z21+$M$5))+$M$6</f>
        <v>-0.23178946504250234</v>
      </c>
      <c r="M21" s="27">
        <f t="shared" ref="M21:M84" ca="1" si="3">(W21-L21)^2</f>
        <v>1.0127475026398828E-7</v>
      </c>
      <c r="N21" s="44"/>
      <c r="O21" s="44"/>
      <c r="P21" s="7"/>
      <c r="Q21" s="28">
        <f t="shared" ref="Q21:Q84" ca="1" si="4">I21-$J$4</f>
        <v>925.61275217698244</v>
      </c>
      <c r="R21" s="27">
        <f t="shared" ref="R21:R84" ca="1" si="5">J21-$J$3</f>
        <v>-3748.8462267360128</v>
      </c>
      <c r="S21" s="7"/>
      <c r="T21" s="28">
        <f t="shared" ref="T21:T84" ca="1" si="6">Q21/$J$7</f>
        <v>-0.2387074100915634</v>
      </c>
      <c r="U21" s="27">
        <f t="shared" ref="U21:U84" ca="1" si="7">R21/$J$6</f>
        <v>-0.97448040688717219</v>
      </c>
      <c r="V21" s="7"/>
      <c r="W21" s="28">
        <f t="shared" ref="W21:W84" ca="1" si="8">(T21-U21*SIN(-$J$11*PI()/180))/(COS(-$J$11*PI()/180))</f>
        <v>-0.23147122810205703</v>
      </c>
      <c r="X21" s="27">
        <f ca="1">MOD(ATAN2(U21,W21)*180/PI()-$J$9+360,360)</f>
        <v>5.8037802749545335</v>
      </c>
      <c r="Y21" s="7"/>
      <c r="Z21" s="28">
        <f>360/40000*B21+Z20</f>
        <v>5.85</v>
      </c>
      <c r="AA21" s="27">
        <f t="shared" ref="AA21:AA84" si="9">Z21*PI()/180</f>
        <v>0.10210176124166827</v>
      </c>
      <c r="AB21" s="7"/>
      <c r="AC21" s="28">
        <f t="shared" ca="1" si="0"/>
        <v>-4.621972504546612E-2</v>
      </c>
      <c r="AD21" s="27">
        <f t="shared" ref="AD21:AD83" ca="1" si="10">INDIRECT("AC"&amp;AE21)-AC21</f>
        <v>-9.4280618069921829E-2</v>
      </c>
      <c r="AE21" s="7">
        <v>148</v>
      </c>
    </row>
    <row r="22" spans="1:31" s="26" customFormat="1" x14ac:dyDescent="0.25">
      <c r="A22" s="26">
        <v>2</v>
      </c>
      <c r="B22" s="26">
        <v>648</v>
      </c>
      <c r="C22" s="26">
        <v>13797</v>
      </c>
      <c r="D22" s="26">
        <v>11350</v>
      </c>
      <c r="E22" s="26">
        <v>12540</v>
      </c>
      <c r="F22" s="26">
        <v>14955</v>
      </c>
      <c r="G22" s="27"/>
      <c r="H22" s="7"/>
      <c r="I22" s="28">
        <f t="shared" si="1"/>
        <v>1257</v>
      </c>
      <c r="J22" s="27">
        <f t="shared" si="1"/>
        <v>-3605</v>
      </c>
      <c r="K22" s="7"/>
      <c r="L22" s="124">
        <f t="shared" si="2"/>
        <v>-0.32951751322890788</v>
      </c>
      <c r="M22" s="27">
        <f t="shared" ca="1" si="3"/>
        <v>1.9198247532486297E-6</v>
      </c>
      <c r="N22" s="44"/>
      <c r="O22" s="44"/>
      <c r="P22" s="7"/>
      <c r="Q22" s="28">
        <f t="shared" ca="1" si="4"/>
        <v>1299.6127521769824</v>
      </c>
      <c r="R22" s="27">
        <f t="shared" ca="1" si="5"/>
        <v>-3641.8462267360128</v>
      </c>
      <c r="S22" s="7"/>
      <c r="T22" s="28">
        <f t="shared" ca="1" si="6"/>
        <v>-0.33515872967880106</v>
      </c>
      <c r="U22" s="27">
        <f t="shared" ca="1" si="7"/>
        <v>-0.94666667507995661</v>
      </c>
      <c r="V22" s="7"/>
      <c r="W22" s="28">
        <f t="shared" ca="1" si="8"/>
        <v>-0.32813193582102024</v>
      </c>
      <c r="X22" s="27">
        <f t="shared" ref="X22:X83" ca="1" si="11">MOD(ATAN2(U22,W22)*180/PI()-$J$9+360,360)</f>
        <v>11.55902278114587</v>
      </c>
      <c r="Y22" s="7"/>
      <c r="Z22" s="28">
        <f t="shared" ref="Z22:Z85" si="12">360/40000*B22+Z21</f>
        <v>11.681999999999999</v>
      </c>
      <c r="AA22" s="27">
        <f t="shared" si="9"/>
        <v>0.20388936321797754</v>
      </c>
      <c r="AB22" s="7"/>
      <c r="AC22" s="28">
        <f t="shared" ca="1" si="0"/>
        <v>-0.12297721885412827</v>
      </c>
      <c r="AD22" s="27">
        <f t="shared" ca="1" si="10"/>
        <v>-2.1818422438961704E-3</v>
      </c>
      <c r="AE22" s="7">
        <v>147</v>
      </c>
    </row>
    <row r="23" spans="1:31" s="26" customFormat="1" x14ac:dyDescent="0.25">
      <c r="A23" s="26">
        <v>3</v>
      </c>
      <c r="B23" s="26">
        <v>631</v>
      </c>
      <c r="C23" s="26">
        <v>13970</v>
      </c>
      <c r="D23" s="26">
        <v>11425</v>
      </c>
      <c r="E23" s="26">
        <v>12361</v>
      </c>
      <c r="F23" s="26">
        <v>14888</v>
      </c>
      <c r="G23" s="27"/>
      <c r="H23" s="7"/>
      <c r="I23" s="28">
        <f t="shared" si="1"/>
        <v>1609</v>
      </c>
      <c r="J23" s="27">
        <f t="shared" si="1"/>
        <v>-3463</v>
      </c>
      <c r="K23" s="7"/>
      <c r="L23" s="124">
        <f t="shared" si="2"/>
        <v>-0.42141396104270873</v>
      </c>
      <c r="M23" s="27">
        <f t="shared" ca="1" si="3"/>
        <v>4.9615834161665496E-6</v>
      </c>
      <c r="N23" s="44"/>
      <c r="O23" s="44"/>
      <c r="P23" s="7"/>
      <c r="Q23" s="28">
        <f t="shared" ca="1" si="4"/>
        <v>1651.6127521769824</v>
      </c>
      <c r="R23" s="27">
        <f t="shared" ca="1" si="5"/>
        <v>-3499.8462267360128</v>
      </c>
      <c r="S23" s="7"/>
      <c r="T23" s="28">
        <f t="shared" ca="1" si="6"/>
        <v>-0.42593644223149529</v>
      </c>
      <c r="U23" s="27">
        <f t="shared" ca="1" si="7"/>
        <v>-0.90975499361617529</v>
      </c>
      <c r="V23" s="7"/>
      <c r="W23" s="28">
        <f t="shared" ca="1" si="8"/>
        <v>-0.41918649983851985</v>
      </c>
      <c r="X23" s="27">
        <f t="shared" ca="1" si="11"/>
        <v>17.180537909848454</v>
      </c>
      <c r="Y23" s="7"/>
      <c r="Z23" s="28">
        <f t="shared" si="12"/>
        <v>17.360999999999997</v>
      </c>
      <c r="AA23" s="27">
        <f t="shared" si="9"/>
        <v>0.30300661143873547</v>
      </c>
      <c r="AB23" s="7"/>
      <c r="AC23" s="28">
        <f t="shared" ca="1" si="0"/>
        <v>-0.18046209015154346</v>
      </c>
      <c r="AD23" s="27">
        <f t="shared" ca="1" si="10"/>
        <v>-7.5359615658747714E-3</v>
      </c>
      <c r="AE23" s="7">
        <v>146</v>
      </c>
    </row>
    <row r="24" spans="1:31" s="26" customFormat="1" x14ac:dyDescent="0.25">
      <c r="A24" s="26">
        <v>4</v>
      </c>
      <c r="B24" s="26">
        <v>605</v>
      </c>
      <c r="C24" s="26">
        <v>14131</v>
      </c>
      <c r="D24" s="26">
        <v>11507</v>
      </c>
      <c r="E24" s="26">
        <v>12199</v>
      </c>
      <c r="F24" s="26">
        <v>14798</v>
      </c>
      <c r="G24" s="27"/>
      <c r="H24" s="7"/>
      <c r="I24" s="28">
        <f t="shared" si="1"/>
        <v>1932</v>
      </c>
      <c r="J24" s="27">
        <f t="shared" si="1"/>
        <v>-3291</v>
      </c>
      <c r="K24" s="7"/>
      <c r="L24" s="124">
        <f t="shared" si="2"/>
        <v>-0.50565294245181625</v>
      </c>
      <c r="M24" s="27">
        <f t="shared" ca="1" si="3"/>
        <v>8.0257233608909721E-6</v>
      </c>
      <c r="N24" s="44"/>
      <c r="O24" s="44"/>
      <c r="P24" s="7"/>
      <c r="Q24" s="28">
        <f t="shared" ca="1" si="4"/>
        <v>1974.6127521769824</v>
      </c>
      <c r="R24" s="27">
        <f t="shared" ca="1" si="5"/>
        <v>-3327.8462267360128</v>
      </c>
      <c r="S24" s="7"/>
      <c r="T24" s="28">
        <f t="shared" ca="1" si="6"/>
        <v>-0.50923530914774595</v>
      </c>
      <c r="U24" s="27">
        <f t="shared" ca="1" si="7"/>
        <v>-0.86504506958962313</v>
      </c>
      <c r="V24" s="7"/>
      <c r="W24" s="28">
        <f t="shared" ca="1" si="8"/>
        <v>-0.50281997168583736</v>
      </c>
      <c r="X24" s="27">
        <f t="shared" ca="1" si="11"/>
        <v>22.609689201876563</v>
      </c>
      <c r="Y24" s="7"/>
      <c r="Z24" s="28">
        <f t="shared" si="12"/>
        <v>22.805999999999997</v>
      </c>
      <c r="AA24" s="27">
        <f t="shared" si="9"/>
        <v>0.39803978920982674</v>
      </c>
      <c r="AB24" s="7"/>
      <c r="AC24" s="28">
        <f t="shared" ca="1" si="0"/>
        <v>-0.19631079812343444</v>
      </c>
      <c r="AD24" s="27">
        <f t="shared" ca="1" si="10"/>
        <v>7.1860344542290733E-2</v>
      </c>
      <c r="AE24" s="7">
        <v>145</v>
      </c>
    </row>
    <row r="25" spans="1:31" s="26" customFormat="1" x14ac:dyDescent="0.25">
      <c r="A25" s="26">
        <v>5</v>
      </c>
      <c r="B25" s="26">
        <v>611</v>
      </c>
      <c r="C25" s="26">
        <v>14293</v>
      </c>
      <c r="D25" s="26">
        <v>11615</v>
      </c>
      <c r="E25" s="26">
        <v>12051</v>
      </c>
      <c r="F25" s="26">
        <v>14703</v>
      </c>
      <c r="G25" s="27"/>
      <c r="H25" s="7"/>
      <c r="I25" s="28">
        <f t="shared" si="1"/>
        <v>2242</v>
      </c>
      <c r="J25" s="27">
        <f t="shared" si="1"/>
        <v>-3088</v>
      </c>
      <c r="K25" s="7"/>
      <c r="L25" s="124">
        <f t="shared" si="2"/>
        <v>-0.58609628546941506</v>
      </c>
      <c r="M25" s="27">
        <f t="shared" ca="1" si="3"/>
        <v>8.6179145458933113E-6</v>
      </c>
      <c r="N25" s="44"/>
      <c r="O25" s="44"/>
      <c r="P25" s="7"/>
      <c r="Q25" s="28">
        <f t="shared" ca="1" si="4"/>
        <v>2284.6127521769822</v>
      </c>
      <c r="R25" s="27">
        <f t="shared" ca="1" si="5"/>
        <v>-3124.8462267360128</v>
      </c>
      <c r="S25" s="7"/>
      <c r="T25" s="28">
        <f t="shared" ca="1" si="6"/>
        <v>-0.58918159008903914</v>
      </c>
      <c r="U25" s="27">
        <f t="shared" ca="1" si="7"/>
        <v>-0.81227696158154139</v>
      </c>
      <c r="V25" s="7"/>
      <c r="W25" s="28">
        <f t="shared" ca="1" si="8"/>
        <v>-0.58316065699396158</v>
      </c>
      <c r="X25" s="27">
        <f t="shared" ca="1" si="11"/>
        <v>28.11759775751608</v>
      </c>
      <c r="Y25" s="7"/>
      <c r="Z25" s="28">
        <f t="shared" si="12"/>
        <v>28.304999999999996</v>
      </c>
      <c r="AA25" s="27">
        <f t="shared" si="9"/>
        <v>0.49401544477699488</v>
      </c>
      <c r="AB25" s="7"/>
      <c r="AC25" s="28">
        <f t="shared" ca="1" si="0"/>
        <v>-0.18740224248391613</v>
      </c>
      <c r="AD25" s="27">
        <f t="shared" ca="1" si="10"/>
        <v>7.7102137157201156E-2</v>
      </c>
      <c r="AE25" s="7">
        <v>144</v>
      </c>
    </row>
    <row r="26" spans="1:31" s="26" customFormat="1" x14ac:dyDescent="0.25">
      <c r="A26" s="26">
        <v>6</v>
      </c>
      <c r="B26" s="26">
        <v>635</v>
      </c>
      <c r="C26" s="26">
        <v>14434</v>
      </c>
      <c r="D26" s="26">
        <v>11735</v>
      </c>
      <c r="E26" s="26">
        <v>11890</v>
      </c>
      <c r="F26" s="26">
        <v>14583</v>
      </c>
      <c r="G26" s="27"/>
      <c r="H26" s="7"/>
      <c r="I26" s="28">
        <f t="shared" si="1"/>
        <v>2544</v>
      </c>
      <c r="J26" s="27">
        <f t="shared" si="1"/>
        <v>-2848</v>
      </c>
      <c r="K26" s="7"/>
      <c r="L26" s="124">
        <f t="shared" si="2"/>
        <v>-0.6639764721547754</v>
      </c>
      <c r="M26" s="27">
        <f t="shared" ca="1" si="3"/>
        <v>6.0852632035390429E-6</v>
      </c>
      <c r="N26" s="44"/>
      <c r="O26" s="44"/>
      <c r="P26" s="7"/>
      <c r="Q26" s="28">
        <f t="shared" ca="1" si="4"/>
        <v>2586.6127521769822</v>
      </c>
      <c r="R26" s="27">
        <f t="shared" ca="1" si="5"/>
        <v>-2884.8462267360128</v>
      </c>
      <c r="S26" s="7"/>
      <c r="T26" s="28">
        <f t="shared" ca="1" si="6"/>
        <v>-0.66706474119958925</v>
      </c>
      <c r="U26" s="27">
        <f t="shared" ca="1" si="7"/>
        <v>-0.74989102107937566</v>
      </c>
      <c r="V26" s="7"/>
      <c r="W26" s="28">
        <f t="shared" ca="1" si="8"/>
        <v>-0.66150963952901032</v>
      </c>
      <c r="X26" s="27">
        <f t="shared" ca="1" si="11"/>
        <v>33.858611786086101</v>
      </c>
      <c r="Y26" s="7"/>
      <c r="Z26" s="28">
        <f t="shared" si="12"/>
        <v>34.019999999999996</v>
      </c>
      <c r="AA26" s="27">
        <f t="shared" si="9"/>
        <v>0.59376101152847083</v>
      </c>
      <c r="AB26" s="7"/>
      <c r="AC26" s="28">
        <f t="shared" ca="1" si="0"/>
        <v>-0.16138821391389513</v>
      </c>
      <c r="AD26" s="27">
        <f t="shared" ca="1" si="10"/>
        <v>9.6014645872344317E-2</v>
      </c>
      <c r="AE26" s="7">
        <v>143</v>
      </c>
    </row>
    <row r="27" spans="1:31" s="26" customFormat="1" x14ac:dyDescent="0.25">
      <c r="A27" s="26">
        <v>7</v>
      </c>
      <c r="B27" s="26">
        <v>614</v>
      </c>
      <c r="C27" s="26">
        <v>14569</v>
      </c>
      <c r="D27" s="26">
        <v>11862</v>
      </c>
      <c r="E27" s="26">
        <v>11765</v>
      </c>
      <c r="F27" s="26">
        <v>14450</v>
      </c>
      <c r="G27" s="27"/>
      <c r="H27" s="7"/>
      <c r="I27" s="28">
        <f t="shared" si="1"/>
        <v>2804</v>
      </c>
      <c r="J27" s="27">
        <f t="shared" si="1"/>
        <v>-2588</v>
      </c>
      <c r="K27" s="7"/>
      <c r="L27" s="124">
        <f t="shared" si="2"/>
        <v>-0.73301568585188182</v>
      </c>
      <c r="M27" s="27">
        <f t="shared" ca="1" si="3"/>
        <v>1.5603720918134562E-5</v>
      </c>
      <c r="N27" s="44"/>
      <c r="O27" s="44"/>
      <c r="P27" s="7"/>
      <c r="Q27" s="28">
        <f t="shared" ca="1" si="4"/>
        <v>2846.6127521769822</v>
      </c>
      <c r="R27" s="27">
        <f t="shared" ca="1" si="5"/>
        <v>-2624.8462267360128</v>
      </c>
      <c r="S27" s="7"/>
      <c r="T27" s="28">
        <f t="shared" ca="1" si="6"/>
        <v>-0.73411646069873848</v>
      </c>
      <c r="U27" s="27">
        <f t="shared" ca="1" si="7"/>
        <v>-0.68230625220202945</v>
      </c>
      <c r="V27" s="7"/>
      <c r="W27" s="28">
        <f t="shared" ca="1" si="8"/>
        <v>-0.72906553130830576</v>
      </c>
      <c r="X27" s="27">
        <f t="shared" ca="1" si="11"/>
        <v>39.339310220267521</v>
      </c>
      <c r="Y27" s="7"/>
      <c r="Z27" s="28">
        <f t="shared" si="12"/>
        <v>39.545999999999992</v>
      </c>
      <c r="AA27" s="27">
        <f t="shared" si="9"/>
        <v>0.69020790599367743</v>
      </c>
      <c r="AB27" s="7"/>
      <c r="AC27" s="28">
        <f t="shared" ca="1" si="0"/>
        <v>-0.20668977973247138</v>
      </c>
      <c r="AD27" s="27">
        <f t="shared" ca="1" si="10"/>
        <v>0.14602957670801686</v>
      </c>
      <c r="AE27" s="7">
        <v>142</v>
      </c>
    </row>
    <row r="28" spans="1:31" s="26" customFormat="1" x14ac:dyDescent="0.25">
      <c r="A28" s="26">
        <v>8</v>
      </c>
      <c r="B28" s="26">
        <v>629</v>
      </c>
      <c r="C28" s="26">
        <v>14686</v>
      </c>
      <c r="D28" s="26">
        <v>12006</v>
      </c>
      <c r="E28" s="26">
        <v>11636</v>
      </c>
      <c r="F28" s="26">
        <v>14298</v>
      </c>
      <c r="G28" s="27"/>
      <c r="H28" s="7"/>
      <c r="I28" s="28">
        <f t="shared" si="1"/>
        <v>3050</v>
      </c>
      <c r="J28" s="27">
        <f t="shared" si="1"/>
        <v>-2292</v>
      </c>
      <c r="K28" s="7"/>
      <c r="L28" s="124">
        <f t="shared" si="2"/>
        <v>-0.79667573059548658</v>
      </c>
      <c r="M28" s="27">
        <f t="shared" ca="1" si="3"/>
        <v>1.2926415018233346E-5</v>
      </c>
      <c r="N28" s="44"/>
      <c r="O28" s="44"/>
      <c r="P28" s="7"/>
      <c r="Q28" s="28">
        <f t="shared" ca="1" si="4"/>
        <v>3092.6127521769822</v>
      </c>
      <c r="R28" s="27">
        <f t="shared" ca="1" si="5"/>
        <v>-2328.8462267360128</v>
      </c>
      <c r="S28" s="7"/>
      <c r="T28" s="28">
        <f t="shared" ca="1" si="6"/>
        <v>-0.79755770299408724</v>
      </c>
      <c r="U28" s="27">
        <f t="shared" ca="1" si="7"/>
        <v>-0.60536359224935843</v>
      </c>
      <c r="V28" s="7"/>
      <c r="W28" s="28">
        <f t="shared" ca="1" si="8"/>
        <v>-0.79308039820219756</v>
      </c>
      <c r="X28" s="27">
        <f t="shared" ca="1" si="11"/>
        <v>45.087036433164087</v>
      </c>
      <c r="Y28" s="7"/>
      <c r="Z28" s="28">
        <f t="shared" si="12"/>
        <v>45.206999999999994</v>
      </c>
      <c r="AA28" s="27">
        <f t="shared" si="9"/>
        <v>0.78901099494907645</v>
      </c>
      <c r="AB28" s="7"/>
      <c r="AC28" s="28">
        <f t="shared" ca="1" si="0"/>
        <v>-0.11996356683590648</v>
      </c>
      <c r="AD28" s="27">
        <f t="shared" ca="1" si="10"/>
        <v>7.9816401330035092E-2</v>
      </c>
      <c r="AE28" s="7">
        <v>141</v>
      </c>
    </row>
    <row r="29" spans="1:31" s="26" customFormat="1" x14ac:dyDescent="0.25">
      <c r="A29" s="26">
        <v>9</v>
      </c>
      <c r="B29" s="26">
        <v>636</v>
      </c>
      <c r="C29" s="26">
        <v>14795</v>
      </c>
      <c r="D29" s="26">
        <v>12165</v>
      </c>
      <c r="E29" s="26">
        <v>11523</v>
      </c>
      <c r="F29" s="26">
        <v>14137</v>
      </c>
      <c r="G29" s="27"/>
      <c r="H29" s="7"/>
      <c r="I29" s="28">
        <f t="shared" si="1"/>
        <v>3272</v>
      </c>
      <c r="J29" s="27">
        <f t="shared" si="1"/>
        <v>-1972</v>
      </c>
      <c r="K29" s="7"/>
      <c r="L29" s="124">
        <f t="shared" si="2"/>
        <v>-0.85314567920985274</v>
      </c>
      <c r="M29" s="27">
        <f t="shared" ca="1" si="3"/>
        <v>4.8119096146085068E-6</v>
      </c>
      <c r="N29" s="44"/>
      <c r="O29" s="44"/>
      <c r="P29" s="7"/>
      <c r="Q29" s="28">
        <f t="shared" ca="1" si="4"/>
        <v>3314.6127521769822</v>
      </c>
      <c r="R29" s="27">
        <f t="shared" ca="1" si="5"/>
        <v>-2008.8462267360126</v>
      </c>
      <c r="S29" s="7"/>
      <c r="T29" s="28">
        <f t="shared" ca="1" si="6"/>
        <v>-0.85480955579720697</v>
      </c>
      <c r="U29" s="27">
        <f t="shared" ca="1" si="7"/>
        <v>-0.52218233824647076</v>
      </c>
      <c r="V29" s="7"/>
      <c r="W29" s="28">
        <f t="shared" ca="1" si="8"/>
        <v>-0.85095207267845097</v>
      </c>
      <c r="X29" s="27">
        <f t="shared" ca="1" si="11"/>
        <v>50.906629294952381</v>
      </c>
      <c r="Y29" s="7"/>
      <c r="Z29" s="28">
        <f t="shared" si="12"/>
        <v>50.93099999999999</v>
      </c>
      <c r="AA29" s="27">
        <f t="shared" si="9"/>
        <v>0.8889136413332317</v>
      </c>
      <c r="AB29" s="7"/>
      <c r="AC29" s="28">
        <f t="shared" ca="1" si="0"/>
        <v>-2.4370705047608965E-2</v>
      </c>
      <c r="AD29" s="27">
        <f t="shared" ca="1" si="10"/>
        <v>-1.502662168451252E-2</v>
      </c>
      <c r="AE29" s="7">
        <v>140</v>
      </c>
    </row>
    <row r="30" spans="1:31" s="26" customFormat="1" x14ac:dyDescent="0.25">
      <c r="A30" s="26">
        <v>10</v>
      </c>
      <c r="B30" s="26">
        <v>642</v>
      </c>
      <c r="C30" s="26">
        <v>14902</v>
      </c>
      <c r="D30" s="26">
        <v>12340</v>
      </c>
      <c r="E30" s="26">
        <v>11443</v>
      </c>
      <c r="F30" s="26">
        <v>13973</v>
      </c>
      <c r="G30" s="27"/>
      <c r="H30" s="7"/>
      <c r="I30" s="28">
        <f t="shared" si="1"/>
        <v>3459</v>
      </c>
      <c r="J30" s="27">
        <f t="shared" si="1"/>
        <v>-1633</v>
      </c>
      <c r="K30" s="7"/>
      <c r="L30" s="124">
        <f t="shared" si="2"/>
        <v>-0.90152328187768116</v>
      </c>
      <c r="M30" s="27">
        <f t="shared" ca="1" si="3"/>
        <v>2.8536298111163094E-6</v>
      </c>
      <c r="N30" s="44"/>
      <c r="O30" s="44"/>
      <c r="P30" s="7"/>
      <c r="Q30" s="28">
        <f t="shared" ca="1" si="4"/>
        <v>3501.6127521769822</v>
      </c>
      <c r="R30" s="27">
        <f t="shared" ca="1" si="5"/>
        <v>-1669.8462267360126</v>
      </c>
      <c r="S30" s="7"/>
      <c r="T30" s="28">
        <f t="shared" ca="1" si="6"/>
        <v>-0.90303521559082578</v>
      </c>
      <c r="U30" s="27">
        <f t="shared" ca="1" si="7"/>
        <v>-0.43406219728716167</v>
      </c>
      <c r="V30" s="7"/>
      <c r="W30" s="28">
        <f t="shared" ca="1" si="8"/>
        <v>-0.89983401286088238</v>
      </c>
      <c r="X30" s="27">
        <f t="shared" ca="1" si="11"/>
        <v>56.690027917113071</v>
      </c>
      <c r="Y30" s="7"/>
      <c r="Z30" s="28">
        <f t="shared" si="12"/>
        <v>56.708999999999989</v>
      </c>
      <c r="AA30" s="27">
        <f t="shared" si="9"/>
        <v>0.9897587655134642</v>
      </c>
      <c r="AB30" s="7"/>
      <c r="AC30" s="28">
        <f t="shared" ca="1" si="0"/>
        <v>-1.8972082886918429E-2</v>
      </c>
      <c r="AD30" s="27">
        <f t="shared" ca="1" si="10"/>
        <v>2.0655708957534102E-2</v>
      </c>
      <c r="AE30" s="7">
        <v>139</v>
      </c>
    </row>
    <row r="31" spans="1:31" s="26" customFormat="1" x14ac:dyDescent="0.25">
      <c r="A31" s="26">
        <v>11</v>
      </c>
      <c r="B31" s="26">
        <v>616</v>
      </c>
      <c r="C31" s="26">
        <v>14977</v>
      </c>
      <c r="D31" s="26">
        <v>12518</v>
      </c>
      <c r="E31" s="26">
        <v>11369</v>
      </c>
      <c r="F31" s="26">
        <v>13816</v>
      </c>
      <c r="G31" s="27"/>
      <c r="H31" s="7"/>
      <c r="I31" s="28">
        <f t="shared" si="1"/>
        <v>3608</v>
      </c>
      <c r="J31" s="27">
        <f t="shared" si="1"/>
        <v>-1298</v>
      </c>
      <c r="K31" s="7"/>
      <c r="L31" s="124">
        <f t="shared" si="2"/>
        <v>-0.93934055590473109</v>
      </c>
      <c r="M31" s="27">
        <f t="shared" ca="1" si="3"/>
        <v>1.8702877588794358E-7</v>
      </c>
      <c r="N31" s="44"/>
      <c r="O31" s="44"/>
      <c r="P31" s="7"/>
      <c r="Q31" s="28">
        <f t="shared" ca="1" si="4"/>
        <v>3650.6127521769822</v>
      </c>
      <c r="R31" s="27">
        <f t="shared" ca="1" si="5"/>
        <v>-1334.8462267360126</v>
      </c>
      <c r="S31" s="7"/>
      <c r="T31" s="28">
        <f t="shared" ca="1" si="6"/>
        <v>-0.94146100868841509</v>
      </c>
      <c r="U31" s="27">
        <f t="shared" ca="1" si="7"/>
        <v>-0.34698182200288868</v>
      </c>
      <c r="V31" s="7"/>
      <c r="W31" s="28">
        <f t="shared" ca="1" si="8"/>
        <v>-0.9389080876678767</v>
      </c>
      <c r="X31" s="27">
        <f t="shared" ca="1" si="11"/>
        <v>62.159533854280596</v>
      </c>
      <c r="Y31" s="7"/>
      <c r="Z31" s="28">
        <f t="shared" si="12"/>
        <v>62.252999999999986</v>
      </c>
      <c r="AA31" s="27">
        <f t="shared" si="9"/>
        <v>1.0865198192440297</v>
      </c>
      <c r="AB31" s="7"/>
      <c r="AC31" s="28">
        <f t="shared" ca="1" si="0"/>
        <v>-9.3466145719389715E-2</v>
      </c>
      <c r="AD31" s="27">
        <f t="shared" ca="1" si="10"/>
        <v>7.7335850330314315E-2</v>
      </c>
      <c r="AE31" s="7">
        <v>138</v>
      </c>
    </row>
    <row r="32" spans="1:31" s="26" customFormat="1" x14ac:dyDescent="0.25">
      <c r="A32" s="26">
        <v>12</v>
      </c>
      <c r="B32" s="26">
        <v>626</v>
      </c>
      <c r="C32" s="26">
        <v>15019</v>
      </c>
      <c r="D32" s="26">
        <v>12689</v>
      </c>
      <c r="E32" s="26">
        <v>11305</v>
      </c>
      <c r="F32" s="26">
        <v>13617</v>
      </c>
      <c r="G32" s="27"/>
      <c r="H32" s="7"/>
      <c r="I32" s="28">
        <f t="shared" si="1"/>
        <v>3714</v>
      </c>
      <c r="J32" s="27">
        <f t="shared" si="1"/>
        <v>-928</v>
      </c>
      <c r="K32" s="7"/>
      <c r="L32" s="124">
        <f t="shared" si="2"/>
        <v>-0.96877233930656159</v>
      </c>
      <c r="M32" s="27">
        <f t="shared" ca="1" si="3"/>
        <v>3.2840178171365455E-6</v>
      </c>
      <c r="N32" s="44"/>
      <c r="O32" s="44"/>
      <c r="P32" s="7"/>
      <c r="Q32" s="28">
        <f t="shared" ca="1" si="4"/>
        <v>3756.6127521769822</v>
      </c>
      <c r="R32" s="27">
        <f t="shared" ca="1" si="5"/>
        <v>-964.84622673601268</v>
      </c>
      <c r="S32" s="7"/>
      <c r="T32" s="28">
        <f t="shared" ca="1" si="6"/>
        <v>-0.96879747894576052</v>
      </c>
      <c r="U32" s="27">
        <f t="shared" ca="1" si="7"/>
        <v>-0.25080349706204991</v>
      </c>
      <c r="V32" s="7"/>
      <c r="W32" s="28">
        <f t="shared" ca="1" si="8"/>
        <v>-0.96696015338421903</v>
      </c>
      <c r="X32" s="27">
        <f t="shared" ca="1" si="11"/>
        <v>67.901204337374168</v>
      </c>
      <c r="Y32" s="7"/>
      <c r="Z32" s="28">
        <f t="shared" si="12"/>
        <v>67.886999999999986</v>
      </c>
      <c r="AA32" s="27">
        <f t="shared" si="9"/>
        <v>1.1848516693013902</v>
      </c>
      <c r="AB32" s="7"/>
      <c r="AC32" s="28">
        <f t="shared" ca="1" si="0"/>
        <v>1.4204337374181364E-2</v>
      </c>
      <c r="AD32" s="27">
        <f t="shared" ca="1" si="10"/>
        <v>-1.4274728547718496E-3</v>
      </c>
      <c r="AE32" s="7">
        <v>137</v>
      </c>
    </row>
    <row r="33" spans="1:31" s="26" customFormat="1" x14ac:dyDescent="0.25">
      <c r="A33" s="26">
        <v>13</v>
      </c>
      <c r="B33" s="26">
        <v>606</v>
      </c>
      <c r="C33" s="26">
        <v>15071</v>
      </c>
      <c r="D33" s="26">
        <v>12873</v>
      </c>
      <c r="E33" s="26">
        <v>11275</v>
      </c>
      <c r="F33" s="26">
        <v>13447</v>
      </c>
      <c r="G33" s="27"/>
      <c r="H33" s="7"/>
      <c r="I33" s="28">
        <f t="shared" si="1"/>
        <v>3796</v>
      </c>
      <c r="J33" s="27">
        <f t="shared" si="1"/>
        <v>-574</v>
      </c>
      <c r="K33" s="7"/>
      <c r="L33" s="124">
        <f t="shared" si="2"/>
        <v>-0.98835533540348186</v>
      </c>
      <c r="M33" s="27">
        <f t="shared" ca="1" si="3"/>
        <v>1.9045476533065343E-7</v>
      </c>
      <c r="N33" s="44"/>
      <c r="O33" s="44"/>
      <c r="P33" s="7"/>
      <c r="Q33" s="28">
        <f t="shared" ca="1" si="4"/>
        <v>3838.6127521769822</v>
      </c>
      <c r="R33" s="27">
        <f t="shared" ca="1" si="5"/>
        <v>-610.84622673601268</v>
      </c>
      <c r="S33" s="7"/>
      <c r="T33" s="28">
        <f t="shared" ca="1" si="6"/>
        <v>-0.9899445597108768</v>
      </c>
      <c r="U33" s="27">
        <f t="shared" ca="1" si="7"/>
        <v>-0.15878423482135548</v>
      </c>
      <c r="V33" s="7"/>
      <c r="W33" s="28">
        <f t="shared" ca="1" si="8"/>
        <v>-0.98879174663767577</v>
      </c>
      <c r="X33" s="27">
        <f t="shared" ca="1" si="11"/>
        <v>73.318868336324215</v>
      </c>
      <c r="Y33" s="7"/>
      <c r="Z33" s="28">
        <f t="shared" si="12"/>
        <v>73.34099999999998</v>
      </c>
      <c r="AA33" s="27">
        <f t="shared" si="9"/>
        <v>1.2800419267051608</v>
      </c>
      <c r="AB33" s="7"/>
      <c r="AC33" s="28">
        <f t="shared" ca="1" si="0"/>
        <v>-2.2131663675764912E-2</v>
      </c>
      <c r="AD33" s="27">
        <f t="shared" ca="1" si="10"/>
        <v>3.67213031988598E-2</v>
      </c>
      <c r="AE33" s="7">
        <v>136</v>
      </c>
    </row>
    <row r="34" spans="1:31" s="26" customFormat="1" x14ac:dyDescent="0.25">
      <c r="A34" s="26">
        <v>14</v>
      </c>
      <c r="B34" s="26">
        <v>614</v>
      </c>
      <c r="C34" s="26">
        <v>15082</v>
      </c>
      <c r="D34" s="26">
        <v>13049</v>
      </c>
      <c r="E34" s="26">
        <v>11246</v>
      </c>
      <c r="F34" s="26">
        <v>13253</v>
      </c>
      <c r="G34" s="27"/>
      <c r="H34" s="7"/>
      <c r="I34" s="28">
        <f t="shared" si="1"/>
        <v>3836</v>
      </c>
      <c r="J34" s="27">
        <f t="shared" si="1"/>
        <v>-204</v>
      </c>
      <c r="K34" s="7"/>
      <c r="L34" s="124">
        <f t="shared" si="2"/>
        <v>-0.99907476754693025</v>
      </c>
      <c r="M34" s="27">
        <f t="shared" ca="1" si="3"/>
        <v>5.5913542227132618E-7</v>
      </c>
      <c r="N34" s="44"/>
      <c r="O34" s="44"/>
      <c r="P34" s="7"/>
      <c r="Q34" s="28">
        <f t="shared" ca="1" si="4"/>
        <v>3878.6127521769822</v>
      </c>
      <c r="R34" s="27">
        <f t="shared" ca="1" si="5"/>
        <v>-240.84622673601265</v>
      </c>
      <c r="S34" s="7"/>
      <c r="T34" s="28">
        <f t="shared" ca="1" si="6"/>
        <v>-1.000260208864592</v>
      </c>
      <c r="U34" s="27">
        <f t="shared" ca="1" si="7"/>
        <v>-6.2605909880516661E-2</v>
      </c>
      <c r="V34" s="7"/>
      <c r="W34" s="28">
        <f t="shared" ca="1" si="8"/>
        <v>-0.99982252113085435</v>
      </c>
      <c r="X34" s="27">
        <f t="shared" ca="1" si="11"/>
        <v>78.858760341885159</v>
      </c>
      <c r="Y34" s="7"/>
      <c r="Z34" s="28">
        <f t="shared" si="12"/>
        <v>78.866999999999976</v>
      </c>
      <c r="AA34" s="27">
        <f t="shared" si="9"/>
        <v>1.3764888211703674</v>
      </c>
      <c r="AB34" s="7"/>
      <c r="AC34" s="28">
        <f t="shared" ca="1" si="0"/>
        <v>-8.2396581148174164E-3</v>
      </c>
      <c r="AD34" s="27">
        <f t="shared" ca="1" si="10"/>
        <v>-4.9705952150546295E-2</v>
      </c>
      <c r="AE34" s="7">
        <v>135</v>
      </c>
    </row>
    <row r="35" spans="1:31" s="26" customFormat="1" x14ac:dyDescent="0.25">
      <c r="A35" s="26">
        <v>15</v>
      </c>
      <c r="B35" s="26">
        <v>627</v>
      </c>
      <c r="C35" s="26">
        <v>15088</v>
      </c>
      <c r="D35" s="26">
        <v>13244</v>
      </c>
      <c r="E35" s="26">
        <v>11251</v>
      </c>
      <c r="F35" s="26">
        <v>13072</v>
      </c>
      <c r="G35" s="27"/>
      <c r="H35" s="7"/>
      <c r="I35" s="28">
        <f t="shared" si="1"/>
        <v>3837</v>
      </c>
      <c r="J35" s="27">
        <f t="shared" si="1"/>
        <v>172</v>
      </c>
      <c r="K35" s="7"/>
      <c r="L35" s="124">
        <f t="shared" si="2"/>
        <v>-1.0004433089748663</v>
      </c>
      <c r="M35" s="27">
        <f t="shared" ca="1" si="3"/>
        <v>1.3216346426162667E-7</v>
      </c>
      <c r="N35" s="44"/>
      <c r="O35" s="44"/>
      <c r="P35" s="7"/>
      <c r="Q35" s="28">
        <f t="shared" ca="1" si="4"/>
        <v>3879.6127521769822</v>
      </c>
      <c r="R35" s="27">
        <f t="shared" ca="1" si="5"/>
        <v>135.15377326398735</v>
      </c>
      <c r="S35" s="7"/>
      <c r="T35" s="28">
        <f t="shared" ca="1" si="6"/>
        <v>-1.0005181000934349</v>
      </c>
      <c r="U35" s="27">
        <f t="shared" ca="1" si="7"/>
        <v>3.5132063572876293E-2</v>
      </c>
      <c r="V35" s="7"/>
      <c r="W35" s="28">
        <f t="shared" ca="1" si="8"/>
        <v>-1.0008068519080415</v>
      </c>
      <c r="X35" s="27">
        <f t="shared" ca="1" si="11"/>
        <v>84.452244112952087</v>
      </c>
      <c r="Y35" s="7"/>
      <c r="Z35" s="28">
        <f t="shared" si="12"/>
        <v>84.509999999999977</v>
      </c>
      <c r="AA35" s="27">
        <f t="shared" si="9"/>
        <v>1.4749777508604076</v>
      </c>
      <c r="AB35" s="7"/>
      <c r="AC35" s="28">
        <f t="shared" ca="1" si="0"/>
        <v>-5.7755887047889587E-2</v>
      </c>
      <c r="AD35" s="27">
        <f t="shared" ca="1" si="10"/>
        <v>0.1294881751512662</v>
      </c>
      <c r="AE35" s="7">
        <v>134</v>
      </c>
    </row>
    <row r="36" spans="1:31" s="26" customFormat="1" x14ac:dyDescent="0.25">
      <c r="A36" s="26">
        <v>16</v>
      </c>
      <c r="B36" s="26">
        <v>640</v>
      </c>
      <c r="C36" s="26">
        <v>15064</v>
      </c>
      <c r="D36" s="26">
        <v>13433</v>
      </c>
      <c r="E36" s="26">
        <v>11268</v>
      </c>
      <c r="F36" s="26">
        <v>12879</v>
      </c>
      <c r="G36" s="27"/>
      <c r="H36" s="7"/>
      <c r="I36" s="28">
        <f t="shared" si="1"/>
        <v>3796</v>
      </c>
      <c r="J36" s="27">
        <f t="shared" si="1"/>
        <v>554</v>
      </c>
      <c r="K36" s="7"/>
      <c r="L36" s="124">
        <f t="shared" si="2"/>
        <v>-0.99184630002822871</v>
      </c>
      <c r="M36" s="27">
        <f t="shared" ca="1" si="3"/>
        <v>7.6607326612707746E-7</v>
      </c>
      <c r="N36" s="44"/>
      <c r="O36" s="44"/>
      <c r="P36" s="7"/>
      <c r="Q36" s="28">
        <f t="shared" ca="1" si="4"/>
        <v>3838.6127521769822</v>
      </c>
      <c r="R36" s="27">
        <f t="shared" ca="1" si="5"/>
        <v>517.15377326398732</v>
      </c>
      <c r="S36" s="7"/>
      <c r="T36" s="28">
        <f t="shared" ca="1" si="6"/>
        <v>-0.9899445597108768</v>
      </c>
      <c r="U36" s="27">
        <f t="shared" ca="1" si="7"/>
        <v>0.13442968553882337</v>
      </c>
      <c r="V36" s="7"/>
      <c r="W36" s="28">
        <f t="shared" ca="1" si="8"/>
        <v>-0.99097104391363877</v>
      </c>
      <c r="X36" s="27">
        <f t="shared" ca="1" si="11"/>
        <v>90.167047188709034</v>
      </c>
      <c r="Y36" s="7"/>
      <c r="Z36" s="28">
        <f t="shared" si="12"/>
        <v>90.269999999999982</v>
      </c>
      <c r="AA36" s="27">
        <f t="shared" si="9"/>
        <v>1.575508715775281</v>
      </c>
      <c r="AB36" s="7"/>
      <c r="AC36" s="28">
        <f t="shared" ca="1" si="0"/>
        <v>-0.10295281129094747</v>
      </c>
      <c r="AD36" s="27">
        <f t="shared" ca="1" si="10"/>
        <v>9.259225633147139E-2</v>
      </c>
      <c r="AE36" s="7">
        <v>133</v>
      </c>
    </row>
    <row r="37" spans="1:31" s="26" customFormat="1" x14ac:dyDescent="0.25">
      <c r="A37" s="26">
        <v>17</v>
      </c>
      <c r="B37" s="26">
        <v>629</v>
      </c>
      <c r="C37" s="26">
        <v>15032</v>
      </c>
      <c r="D37" s="26">
        <v>13619</v>
      </c>
      <c r="E37" s="26">
        <v>11307</v>
      </c>
      <c r="F37" s="26">
        <v>12690</v>
      </c>
      <c r="G37" s="27"/>
      <c r="H37" s="7"/>
      <c r="I37" s="28">
        <f t="shared" si="1"/>
        <v>3725</v>
      </c>
      <c r="J37" s="27">
        <f t="shared" si="1"/>
        <v>929</v>
      </c>
      <c r="K37" s="7"/>
      <c r="L37" s="124">
        <f t="shared" si="2"/>
        <v>-0.9736429535389618</v>
      </c>
      <c r="M37" s="27">
        <f t="shared" ca="1" si="3"/>
        <v>6.6663203686361479E-8</v>
      </c>
      <c r="N37" s="44"/>
      <c r="O37" s="44"/>
      <c r="P37" s="7"/>
      <c r="Q37" s="28">
        <f t="shared" ca="1" si="4"/>
        <v>3767.6127521769822</v>
      </c>
      <c r="R37" s="27">
        <f t="shared" ca="1" si="5"/>
        <v>892.15377326398732</v>
      </c>
      <c r="S37" s="7"/>
      <c r="T37" s="28">
        <f t="shared" ca="1" si="6"/>
        <v>-0.97163428246303218</v>
      </c>
      <c r="U37" s="27">
        <f t="shared" ca="1" si="7"/>
        <v>0.23190771757345729</v>
      </c>
      <c r="V37" s="7"/>
      <c r="W37" s="28">
        <f t="shared" ca="1" si="8"/>
        <v>-0.97338476135533425</v>
      </c>
      <c r="X37" s="27">
        <f t="shared" ca="1" si="11"/>
        <v>95.842595522017859</v>
      </c>
      <c r="Y37" s="7"/>
      <c r="Z37" s="28">
        <f t="shared" si="12"/>
        <v>95.930999999999983</v>
      </c>
      <c r="AA37" s="27">
        <f t="shared" si="9"/>
        <v>1.67431180473068</v>
      </c>
      <c r="AB37" s="7"/>
      <c r="AC37" s="28">
        <f t="shared" ca="1" si="0"/>
        <v>-8.8404477982123808E-2</v>
      </c>
      <c r="AD37" s="27">
        <f t="shared" ca="1" si="10"/>
        <v>1.4454848881797489E-2</v>
      </c>
      <c r="AE37" s="7">
        <v>132</v>
      </c>
    </row>
    <row r="38" spans="1:31" s="26" customFormat="1" x14ac:dyDescent="0.25">
      <c r="A38" s="26">
        <v>18</v>
      </c>
      <c r="B38" s="26">
        <v>628</v>
      </c>
      <c r="C38" s="26">
        <v>14975</v>
      </c>
      <c r="D38" s="26">
        <v>13807</v>
      </c>
      <c r="E38" s="26">
        <v>11365</v>
      </c>
      <c r="F38" s="26">
        <v>12516</v>
      </c>
      <c r="G38" s="27"/>
      <c r="H38" s="7"/>
      <c r="I38" s="28">
        <f t="shared" si="1"/>
        <v>3610</v>
      </c>
      <c r="J38" s="27">
        <f t="shared" si="1"/>
        <v>1291</v>
      </c>
      <c r="K38" s="7"/>
      <c r="L38" s="124">
        <f t="shared" si="2"/>
        <v>-0.94599956824852438</v>
      </c>
      <c r="M38" s="27">
        <f t="shared" ca="1" si="3"/>
        <v>2.476635392593628E-6</v>
      </c>
      <c r="N38" s="44"/>
      <c r="O38" s="44"/>
      <c r="P38" s="7"/>
      <c r="Q38" s="28">
        <f t="shared" ca="1" si="4"/>
        <v>3652.6127521769822</v>
      </c>
      <c r="R38" s="27">
        <f t="shared" ca="1" si="5"/>
        <v>1254.1537732639874</v>
      </c>
      <c r="S38" s="7"/>
      <c r="T38" s="28">
        <f t="shared" ca="1" si="6"/>
        <v>-0.94197679114610078</v>
      </c>
      <c r="U38" s="27">
        <f t="shared" ca="1" si="7"/>
        <v>0.32600651116422397</v>
      </c>
      <c r="V38" s="7"/>
      <c r="W38" s="28">
        <f t="shared" ca="1" si="8"/>
        <v>-0.94442583530021529</v>
      </c>
      <c r="X38" s="27">
        <f t="shared" ca="1" si="11"/>
        <v>101.48594409582347</v>
      </c>
      <c r="Y38" s="7"/>
      <c r="Z38" s="28">
        <f t="shared" si="12"/>
        <v>101.58299999999998</v>
      </c>
      <c r="AA38" s="27">
        <f t="shared" si="9"/>
        <v>1.7729578140533995</v>
      </c>
      <c r="AB38" s="7"/>
      <c r="AC38" s="28">
        <f t="shared" ca="1" si="0"/>
        <v>-9.7055904176514218E-2</v>
      </c>
      <c r="AD38" s="27">
        <f t="shared" ca="1" si="10"/>
        <v>5.6480117008206321E-2</v>
      </c>
      <c r="AE38" s="7">
        <v>131</v>
      </c>
    </row>
    <row r="39" spans="1:31" s="26" customFormat="1" x14ac:dyDescent="0.25">
      <c r="A39" s="26">
        <v>19</v>
      </c>
      <c r="B39" s="26">
        <v>634</v>
      </c>
      <c r="C39" s="26">
        <v>14903</v>
      </c>
      <c r="D39" s="26">
        <v>13992</v>
      </c>
      <c r="E39" s="26">
        <v>11443</v>
      </c>
      <c r="F39" s="26">
        <v>12343</v>
      </c>
      <c r="G39" s="27"/>
      <c r="H39" s="7"/>
      <c r="I39" s="28">
        <f t="shared" si="1"/>
        <v>3460</v>
      </c>
      <c r="J39" s="27">
        <f t="shared" si="1"/>
        <v>1649</v>
      </c>
      <c r="K39" s="7"/>
      <c r="L39" s="124">
        <f t="shared" si="2"/>
        <v>-0.90876828546671362</v>
      </c>
      <c r="M39" s="27">
        <f t="shared" ca="1" si="3"/>
        <v>5.4547776473063648E-6</v>
      </c>
      <c r="N39" s="44"/>
      <c r="O39" s="44"/>
      <c r="P39" s="7"/>
      <c r="Q39" s="28">
        <f t="shared" ca="1" si="4"/>
        <v>3502.6127521769822</v>
      </c>
      <c r="R39" s="27">
        <f t="shared" ca="1" si="5"/>
        <v>1612.1537732639874</v>
      </c>
      <c r="S39" s="7"/>
      <c r="T39" s="28">
        <f t="shared" ca="1" si="6"/>
        <v>-0.90329310681966868</v>
      </c>
      <c r="U39" s="27">
        <f t="shared" ca="1" si="7"/>
        <v>0.41906553907995447</v>
      </c>
      <c r="V39" s="7"/>
      <c r="W39" s="28">
        <f t="shared" ca="1" si="8"/>
        <v>-0.90643273892525777</v>
      </c>
      <c r="X39" s="27">
        <f t="shared" ca="1" si="11"/>
        <v>107.25400350019419</v>
      </c>
      <c r="Y39" s="7"/>
      <c r="Z39" s="28">
        <f t="shared" si="12"/>
        <v>107.28899999999999</v>
      </c>
      <c r="AA39" s="27">
        <f t="shared" si="9"/>
        <v>1.8725463011721959</v>
      </c>
      <c r="AB39" s="7"/>
      <c r="AC39" s="28">
        <f t="shared" ca="1" si="0"/>
        <v>-3.4996499805799886E-2</v>
      </c>
      <c r="AD39" s="27">
        <f t="shared" ca="1" si="10"/>
        <v>-5.9033806746100481E-2</v>
      </c>
      <c r="AE39" s="7">
        <v>130</v>
      </c>
    </row>
    <row r="40" spans="1:31" s="26" customFormat="1" x14ac:dyDescent="0.25">
      <c r="A40" s="26">
        <v>20</v>
      </c>
      <c r="B40" s="26">
        <v>609</v>
      </c>
      <c r="C40" s="26">
        <v>14821</v>
      </c>
      <c r="D40" s="26">
        <v>14148</v>
      </c>
      <c r="E40" s="26">
        <v>11523</v>
      </c>
      <c r="F40" s="26">
        <v>12175</v>
      </c>
      <c r="G40" s="27"/>
      <c r="H40" s="7"/>
      <c r="I40" s="28">
        <f t="shared" si="1"/>
        <v>3298</v>
      </c>
      <c r="J40" s="27">
        <f t="shared" si="1"/>
        <v>1973</v>
      </c>
      <c r="K40" s="7"/>
      <c r="L40" s="124">
        <f t="shared" si="2"/>
        <v>-0.86452475658246231</v>
      </c>
      <c r="M40" s="27">
        <f t="shared" ca="1" si="3"/>
        <v>5.6914607661188553E-7</v>
      </c>
      <c r="N40" s="44"/>
      <c r="O40" s="44"/>
      <c r="P40" s="7"/>
      <c r="Q40" s="28">
        <f t="shared" ca="1" si="4"/>
        <v>3340.6127521769822</v>
      </c>
      <c r="R40" s="27">
        <f t="shared" ca="1" si="5"/>
        <v>1936.1537732639874</v>
      </c>
      <c r="S40" s="7"/>
      <c r="T40" s="28">
        <f t="shared" ca="1" si="6"/>
        <v>-0.8615147277471219</v>
      </c>
      <c r="U40" s="27">
        <f t="shared" ca="1" si="7"/>
        <v>0.5032865587578782</v>
      </c>
      <c r="V40" s="7"/>
      <c r="W40" s="28">
        <f t="shared" ca="1" si="8"/>
        <v>-0.8652791742894469</v>
      </c>
      <c r="X40" s="27">
        <f t="shared" ca="1" si="11"/>
        <v>112.62604478151997</v>
      </c>
      <c r="Y40" s="7"/>
      <c r="Z40" s="28">
        <f t="shared" si="12"/>
        <v>112.76999999999998</v>
      </c>
      <c r="AA40" s="27">
        <f t="shared" si="9"/>
        <v>1.9682077974740051</v>
      </c>
      <c r="AB40" s="7"/>
      <c r="AC40" s="28">
        <f t="shared" ca="1" si="0"/>
        <v>-0.14395521848001636</v>
      </c>
      <c r="AD40" s="27">
        <f t="shared" ca="1" si="10"/>
        <v>2.442010486674917E-2</v>
      </c>
      <c r="AE40" s="7">
        <v>129</v>
      </c>
    </row>
    <row r="41" spans="1:31" s="26" customFormat="1" x14ac:dyDescent="0.25">
      <c r="A41" s="26">
        <v>21</v>
      </c>
      <c r="B41" s="26">
        <v>611</v>
      </c>
      <c r="C41" s="26">
        <v>14720</v>
      </c>
      <c r="D41" s="26">
        <v>14315</v>
      </c>
      <c r="E41" s="26">
        <v>11629</v>
      </c>
      <c r="F41" s="26">
        <v>12020</v>
      </c>
      <c r="G41" s="27"/>
      <c r="H41" s="7"/>
      <c r="I41" s="28">
        <f t="shared" si="1"/>
        <v>3091</v>
      </c>
      <c r="J41" s="27">
        <f t="shared" si="1"/>
        <v>2295</v>
      </c>
      <c r="K41" s="7"/>
      <c r="L41" s="124">
        <f t="shared" si="2"/>
        <v>-0.8121967646374233</v>
      </c>
      <c r="M41" s="27">
        <f t="shared" ca="1" si="3"/>
        <v>1.0211551304896508E-7</v>
      </c>
      <c r="N41" s="44"/>
      <c r="O41" s="44"/>
      <c r="P41" s="7"/>
      <c r="Q41" s="28">
        <f t="shared" ca="1" si="4"/>
        <v>3133.6127521769822</v>
      </c>
      <c r="R41" s="27">
        <f t="shared" ca="1" si="5"/>
        <v>2258.1537732639872</v>
      </c>
      <c r="S41" s="7"/>
      <c r="T41" s="28">
        <f t="shared" ca="1" si="6"/>
        <v>-0.80813124337664544</v>
      </c>
      <c r="U41" s="27">
        <f t="shared" ca="1" si="7"/>
        <v>0.58698769559828379</v>
      </c>
      <c r="V41" s="7"/>
      <c r="W41" s="28">
        <f t="shared" ca="1" si="8"/>
        <v>-0.81251631981739847</v>
      </c>
      <c r="X41" s="27">
        <f t="shared" ca="1" si="11"/>
        <v>118.28732045033871</v>
      </c>
      <c r="Y41" s="7"/>
      <c r="Z41" s="28">
        <f t="shared" si="12"/>
        <v>118.26899999999998</v>
      </c>
      <c r="AA41" s="27">
        <f t="shared" si="9"/>
        <v>2.0641834530411733</v>
      </c>
      <c r="AB41" s="7"/>
      <c r="AC41" s="28">
        <f t="shared" ca="1" si="0"/>
        <v>1.8320450338734418E-2</v>
      </c>
      <c r="AD41" s="27">
        <f t="shared" ca="1" si="10"/>
        <v>-0.10151875961793166</v>
      </c>
      <c r="AE41" s="7">
        <v>128</v>
      </c>
    </row>
    <row r="42" spans="1:31" s="26" customFormat="1" x14ac:dyDescent="0.25">
      <c r="A42" s="26">
        <v>22</v>
      </c>
      <c r="B42" s="26">
        <v>625</v>
      </c>
      <c r="C42" s="26">
        <v>14597</v>
      </c>
      <c r="D42" s="26">
        <v>14458</v>
      </c>
      <c r="E42" s="26">
        <v>11745</v>
      </c>
      <c r="F42" s="26">
        <v>11874</v>
      </c>
      <c r="G42" s="27"/>
      <c r="H42" s="7"/>
      <c r="I42" s="28">
        <f t="shared" si="1"/>
        <v>2852</v>
      </c>
      <c r="J42" s="27">
        <f t="shared" si="1"/>
        <v>2584</v>
      </c>
      <c r="K42" s="7"/>
      <c r="L42" s="124">
        <f t="shared" si="2"/>
        <v>-0.75094395915545487</v>
      </c>
      <c r="M42" s="27">
        <f t="shared" ca="1" si="3"/>
        <v>2.4305185235894222E-7</v>
      </c>
      <c r="N42" s="44"/>
      <c r="O42" s="44"/>
      <c r="P42" s="7"/>
      <c r="Q42" s="28">
        <f t="shared" ca="1" si="4"/>
        <v>2894.6127521769822</v>
      </c>
      <c r="R42" s="27">
        <f t="shared" ca="1" si="5"/>
        <v>2547.1537732639872</v>
      </c>
      <c r="S42" s="7"/>
      <c r="T42" s="28">
        <f t="shared" ca="1" si="6"/>
        <v>-0.74649523968319675</v>
      </c>
      <c r="U42" s="27">
        <f t="shared" ca="1" si="7"/>
        <v>0.66211076561964166</v>
      </c>
      <c r="V42" s="7"/>
      <c r="W42" s="28">
        <f t="shared" ca="1" si="8"/>
        <v>-0.75143696204830535</v>
      </c>
      <c r="X42" s="27">
        <f t="shared" ca="1" si="11"/>
        <v>123.82589441947516</v>
      </c>
      <c r="Y42" s="7"/>
      <c r="Z42" s="28">
        <f t="shared" si="12"/>
        <v>123.89399999999998</v>
      </c>
      <c r="AA42" s="27">
        <f t="shared" si="9"/>
        <v>2.162358223465854</v>
      </c>
      <c r="AB42" s="7"/>
      <c r="AC42" s="28">
        <f t="shared" ca="1" si="0"/>
        <v>-6.8105580524814968E-2</v>
      </c>
      <c r="AD42" s="27">
        <f t="shared" ca="1" si="10"/>
        <v>-2.2985946456870465E-2</v>
      </c>
      <c r="AE42" s="7">
        <v>127</v>
      </c>
    </row>
    <row r="43" spans="1:31" s="26" customFormat="1" x14ac:dyDescent="0.25">
      <c r="A43" s="26">
        <v>23</v>
      </c>
      <c r="B43" s="26">
        <v>617</v>
      </c>
      <c r="C43" s="26">
        <v>14467</v>
      </c>
      <c r="D43" s="26">
        <v>14584</v>
      </c>
      <c r="E43" s="26">
        <v>11870</v>
      </c>
      <c r="F43" s="26">
        <v>11735</v>
      </c>
      <c r="G43" s="27"/>
      <c r="H43" s="7"/>
      <c r="I43" s="28">
        <f t="shared" si="1"/>
        <v>2597</v>
      </c>
      <c r="J43" s="27">
        <f t="shared" si="1"/>
        <v>2849</v>
      </c>
      <c r="K43" s="7"/>
      <c r="L43" s="124">
        <f t="shared" si="2"/>
        <v>-0.68338293430456842</v>
      </c>
      <c r="M43" s="27">
        <f t="shared" ca="1" si="3"/>
        <v>7.8508022971819143E-6</v>
      </c>
      <c r="N43" s="44"/>
      <c r="O43" s="44"/>
      <c r="P43" s="7"/>
      <c r="Q43" s="28">
        <f t="shared" ca="1" si="4"/>
        <v>2639.6127521769822</v>
      </c>
      <c r="R43" s="27">
        <f t="shared" ca="1" si="5"/>
        <v>2812.1537732639872</v>
      </c>
      <c r="S43" s="7"/>
      <c r="T43" s="28">
        <f t="shared" ca="1" si="6"/>
        <v>-0.68073297632826202</v>
      </c>
      <c r="U43" s="27">
        <f t="shared" ca="1" si="7"/>
        <v>0.730995241590783</v>
      </c>
      <c r="V43" s="7"/>
      <c r="W43" s="28">
        <f t="shared" ca="1" si="8"/>
        <v>-0.68618486262220646</v>
      </c>
      <c r="X43" s="27">
        <f t="shared" ca="1" si="11"/>
        <v>129.25282805613267</v>
      </c>
      <c r="Y43" s="7"/>
      <c r="Z43" s="28">
        <f t="shared" si="12"/>
        <v>129.44699999999997</v>
      </c>
      <c r="AA43" s="27">
        <f t="shared" si="9"/>
        <v>2.2592763568290994</v>
      </c>
      <c r="AB43" s="7"/>
      <c r="AC43" s="28">
        <f t="shared" ca="1" si="0"/>
        <v>-0.1941719438673033</v>
      </c>
      <c r="AD43" s="27">
        <f t="shared" ca="1" si="10"/>
        <v>8.9295048193633875E-2</v>
      </c>
      <c r="AE43" s="7">
        <v>126</v>
      </c>
    </row>
    <row r="44" spans="1:31" s="26" customFormat="1" x14ac:dyDescent="0.25">
      <c r="A44" s="26">
        <v>24</v>
      </c>
      <c r="B44" s="26">
        <v>624</v>
      </c>
      <c r="C44" s="26">
        <v>14309</v>
      </c>
      <c r="D44" s="26">
        <v>14706</v>
      </c>
      <c r="E44" s="26">
        <v>12020</v>
      </c>
      <c r="F44" s="26">
        <v>11616</v>
      </c>
      <c r="G44" s="27"/>
      <c r="H44" s="7"/>
      <c r="I44" s="28">
        <f t="shared" si="1"/>
        <v>2289</v>
      </c>
      <c r="J44" s="27">
        <f t="shared" si="1"/>
        <v>3090</v>
      </c>
      <c r="K44" s="7"/>
      <c r="L44" s="124">
        <f t="shared" si="2"/>
        <v>-0.60853823309194133</v>
      </c>
      <c r="M44" s="27">
        <f t="shared" ca="1" si="3"/>
        <v>1.7435897127946813E-6</v>
      </c>
      <c r="N44" s="44"/>
      <c r="O44" s="44"/>
      <c r="P44" s="7"/>
      <c r="Q44" s="28">
        <f t="shared" ca="1" si="4"/>
        <v>2331.6127521769822</v>
      </c>
      <c r="R44" s="27">
        <f t="shared" ca="1" si="5"/>
        <v>3053.1537732639872</v>
      </c>
      <c r="S44" s="7"/>
      <c r="T44" s="28">
        <f t="shared" ca="1" si="6"/>
        <v>-0.60130247784465451</v>
      </c>
      <c r="U44" s="27">
        <f t="shared" ca="1" si="7"/>
        <v>0.79364112351170768</v>
      </c>
      <c r="V44" s="7"/>
      <c r="W44" s="28">
        <f t="shared" ca="1" si="8"/>
        <v>-0.60721778252005509</v>
      </c>
      <c r="X44" s="27">
        <f t="shared" ca="1" si="11"/>
        <v>135.02203596021582</v>
      </c>
      <c r="Y44" s="7"/>
      <c r="Z44" s="28">
        <f t="shared" si="12"/>
        <v>135.06299999999999</v>
      </c>
      <c r="AA44" s="27">
        <f t="shared" si="9"/>
        <v>2.3572940476211008</v>
      </c>
      <c r="AB44" s="7"/>
      <c r="AC44" s="28">
        <f t="shared" ca="1" si="0"/>
        <v>-4.0964039784171291E-2</v>
      </c>
      <c r="AD44" s="27">
        <f t="shared" ca="1" si="10"/>
        <v>-9.9822752117972868E-3</v>
      </c>
      <c r="AE44" s="7">
        <v>125</v>
      </c>
    </row>
    <row r="45" spans="1:31" s="26" customFormat="1" x14ac:dyDescent="0.25">
      <c r="A45" s="26">
        <v>25</v>
      </c>
      <c r="B45" s="26">
        <v>640</v>
      </c>
      <c r="C45" s="26">
        <v>14151</v>
      </c>
      <c r="D45" s="26">
        <v>14817</v>
      </c>
      <c r="E45" s="26">
        <v>12180</v>
      </c>
      <c r="F45" s="26">
        <v>11503</v>
      </c>
      <c r="G45" s="27"/>
      <c r="H45" s="7"/>
      <c r="I45" s="28">
        <f t="shared" si="1"/>
        <v>1971</v>
      </c>
      <c r="J45" s="27">
        <f t="shared" si="1"/>
        <v>3314</v>
      </c>
      <c r="K45" s="7"/>
      <c r="L45" s="124">
        <f t="shared" si="2"/>
        <v>-0.5257163518086907</v>
      </c>
      <c r="M45" s="27">
        <f t="shared" ca="1" si="3"/>
        <v>6.0026744773569305E-9</v>
      </c>
      <c r="N45" s="44"/>
      <c r="O45" s="44"/>
      <c r="P45" s="7"/>
      <c r="Q45" s="28">
        <f t="shared" ca="1" si="4"/>
        <v>2013.6127521769824</v>
      </c>
      <c r="R45" s="27">
        <f t="shared" ca="1" si="5"/>
        <v>3277.1537732639872</v>
      </c>
      <c r="S45" s="7"/>
      <c r="T45" s="28">
        <f t="shared" ca="1" si="6"/>
        <v>-0.51929306707261835</v>
      </c>
      <c r="U45" s="27">
        <f t="shared" ca="1" si="7"/>
        <v>0.85186800131372908</v>
      </c>
      <c r="V45" s="7"/>
      <c r="W45" s="28">
        <f t="shared" ca="1" si="8"/>
        <v>-0.52563887488001282</v>
      </c>
      <c r="X45" s="27">
        <f t="shared" ca="1" si="11"/>
        <v>140.7654185289033</v>
      </c>
      <c r="Y45" s="7"/>
      <c r="Z45" s="28">
        <f t="shared" si="12"/>
        <v>140.82299999999998</v>
      </c>
      <c r="AA45" s="27">
        <f t="shared" si="9"/>
        <v>2.4578250125359742</v>
      </c>
      <c r="AB45" s="7"/>
      <c r="AC45" s="28">
        <f t="shared" ca="1" si="0"/>
        <v>-5.7581471096682435E-2</v>
      </c>
      <c r="AD45" s="27">
        <f t="shared" ca="1" si="10"/>
        <v>-3.6175464334945673E-2</v>
      </c>
      <c r="AE45" s="7">
        <v>124</v>
      </c>
    </row>
    <row r="46" spans="1:31" s="26" customFormat="1" x14ac:dyDescent="0.25">
      <c r="A46" s="26">
        <v>26</v>
      </c>
      <c r="B46" s="26">
        <v>630</v>
      </c>
      <c r="C46" s="26">
        <v>13998</v>
      </c>
      <c r="D46" s="26">
        <v>14920</v>
      </c>
      <c r="E46" s="26">
        <v>12358</v>
      </c>
      <c r="F46" s="26">
        <v>11417</v>
      </c>
      <c r="G46" s="27"/>
      <c r="H46" s="7"/>
      <c r="I46" s="28">
        <f t="shared" si="1"/>
        <v>1640</v>
      </c>
      <c r="J46" s="27">
        <f t="shared" si="1"/>
        <v>3503</v>
      </c>
      <c r="K46" s="7"/>
      <c r="L46" s="124">
        <f t="shared" si="2"/>
        <v>-0.4390022934185655</v>
      </c>
      <c r="M46" s="27">
        <f t="shared" ca="1" si="3"/>
        <v>2.6809975703134984E-6</v>
      </c>
      <c r="N46" s="44"/>
      <c r="O46" s="44"/>
      <c r="P46" s="7"/>
      <c r="Q46" s="28">
        <f t="shared" ca="1" si="4"/>
        <v>1682.6127521769824</v>
      </c>
      <c r="R46" s="27">
        <f t="shared" ca="1" si="5"/>
        <v>3466.1537732639872</v>
      </c>
      <c r="S46" s="7"/>
      <c r="T46" s="28">
        <f t="shared" ca="1" si="6"/>
        <v>-0.43393107032562461</v>
      </c>
      <c r="U46" s="27">
        <f t="shared" ca="1" si="7"/>
        <v>0.90099692945918453</v>
      </c>
      <c r="V46" s="7"/>
      <c r="W46" s="28">
        <f t="shared" ca="1" si="8"/>
        <v>-0.44063966862611981</v>
      </c>
      <c r="X46" s="27">
        <f t="shared" ca="1" si="11"/>
        <v>146.38046299639791</v>
      </c>
      <c r="Y46" s="7"/>
      <c r="Z46" s="28">
        <f t="shared" si="12"/>
        <v>146.49299999999997</v>
      </c>
      <c r="AA46" s="27">
        <f t="shared" si="9"/>
        <v>2.5567851811240527</v>
      </c>
      <c r="AB46" s="7"/>
      <c r="AC46" s="28">
        <f t="shared" ca="1" si="0"/>
        <v>-0.11253700360205698</v>
      </c>
      <c r="AD46" s="27">
        <f t="shared" ca="1" si="10"/>
        <v>0.20372744072011528</v>
      </c>
      <c r="AE46" s="7">
        <v>123</v>
      </c>
    </row>
    <row r="47" spans="1:31" s="26" customFormat="1" x14ac:dyDescent="0.25">
      <c r="A47" s="26">
        <v>27</v>
      </c>
      <c r="B47" s="26">
        <v>622</v>
      </c>
      <c r="C47" s="26">
        <v>13809</v>
      </c>
      <c r="D47" s="26">
        <v>14990</v>
      </c>
      <c r="E47" s="26">
        <v>12526</v>
      </c>
      <c r="F47" s="26">
        <v>11337</v>
      </c>
      <c r="G47" s="27"/>
      <c r="H47" s="7"/>
      <c r="I47" s="28">
        <f t="shared" si="1"/>
        <v>1283</v>
      </c>
      <c r="J47" s="27">
        <f t="shared" si="1"/>
        <v>3653</v>
      </c>
      <c r="K47" s="7"/>
      <c r="L47" s="124">
        <f t="shared" si="2"/>
        <v>-0.34917401923634467</v>
      </c>
      <c r="M47" s="27">
        <f t="shared" ca="1" si="3"/>
        <v>9.8760640314416947E-8</v>
      </c>
      <c r="N47" s="44"/>
      <c r="O47" s="44"/>
      <c r="P47" s="7"/>
      <c r="Q47" s="28">
        <f t="shared" ca="1" si="4"/>
        <v>1325.6127521769824</v>
      </c>
      <c r="R47" s="27">
        <f t="shared" ca="1" si="5"/>
        <v>3616.1537732639872</v>
      </c>
      <c r="S47" s="7"/>
      <c r="T47" s="28">
        <f t="shared" ca="1" si="6"/>
        <v>-0.34186390162871594</v>
      </c>
      <c r="U47" s="27">
        <f t="shared" ca="1" si="7"/>
        <v>0.93998814227303806</v>
      </c>
      <c r="V47" s="7"/>
      <c r="W47" s="28">
        <f t="shared" ca="1" si="8"/>
        <v>-0.348859757179592</v>
      </c>
      <c r="X47" s="27">
        <f t="shared" ca="1" si="11"/>
        <v>152.08026781232093</v>
      </c>
      <c r="Y47" s="7"/>
      <c r="Z47" s="28">
        <f t="shared" si="12"/>
        <v>152.09099999999998</v>
      </c>
      <c r="AA47" s="27">
        <f t="shared" si="9"/>
        <v>2.6544887126506955</v>
      </c>
      <c r="AB47" s="7"/>
      <c r="AC47" s="28">
        <f t="shared" ca="1" si="0"/>
        <v>-1.0732187679053595E-2</v>
      </c>
      <c r="AD47" s="27">
        <f t="shared" ca="1" si="10"/>
        <v>1.1437810997193765E-2</v>
      </c>
      <c r="AE47" s="7">
        <v>122</v>
      </c>
    </row>
    <row r="48" spans="1:31" s="26" customFormat="1" x14ac:dyDescent="0.25">
      <c r="A48" s="26">
        <v>28</v>
      </c>
      <c r="B48" s="26">
        <v>625</v>
      </c>
      <c r="C48" s="26">
        <v>13635</v>
      </c>
      <c r="D48" s="26">
        <v>15050</v>
      </c>
      <c r="E48" s="26">
        <v>12712</v>
      </c>
      <c r="F48" s="26">
        <v>11286</v>
      </c>
      <c r="G48" s="27"/>
      <c r="H48" s="7"/>
      <c r="I48" s="28">
        <f t="shared" si="1"/>
        <v>923</v>
      </c>
      <c r="J48" s="27">
        <f t="shared" si="1"/>
        <v>3764</v>
      </c>
      <c r="K48" s="7"/>
      <c r="L48" s="124">
        <f t="shared" si="2"/>
        <v>-0.25556125995620671</v>
      </c>
      <c r="M48" s="27">
        <f t="shared" ca="1" si="3"/>
        <v>4.4828739651645211E-7</v>
      </c>
      <c r="N48" s="44"/>
      <c r="O48" s="44"/>
      <c r="P48" s="7"/>
      <c r="Q48" s="28">
        <f t="shared" ca="1" si="4"/>
        <v>965.61275217698244</v>
      </c>
      <c r="R48" s="27">
        <f t="shared" ca="1" si="5"/>
        <v>3727.1537732639872</v>
      </c>
      <c r="S48" s="7"/>
      <c r="T48" s="28">
        <f t="shared" ca="1" si="6"/>
        <v>-0.24902305924527868</v>
      </c>
      <c r="U48" s="27">
        <f t="shared" ca="1" si="7"/>
        <v>0.96884163975528981</v>
      </c>
      <c r="V48" s="7"/>
      <c r="W48" s="28">
        <f t="shared" ca="1" si="8"/>
        <v>-0.25623080263335019</v>
      </c>
      <c r="X48" s="27">
        <f t="shared" ca="1" si="11"/>
        <v>157.62785503649775</v>
      </c>
      <c r="Y48" s="7"/>
      <c r="Z48" s="28">
        <f t="shared" si="12"/>
        <v>157.71599999999998</v>
      </c>
      <c r="AA48" s="27">
        <f t="shared" si="9"/>
        <v>2.7526634830753762</v>
      </c>
      <c r="AB48" s="7"/>
      <c r="AC48" s="28">
        <f t="shared" ca="1" si="0"/>
        <v>-8.8144963502230667E-2</v>
      </c>
      <c r="AD48" s="27">
        <f t="shared" ca="1" si="10"/>
        <v>7.3057180541781008E-2</v>
      </c>
      <c r="AE48" s="7">
        <v>121</v>
      </c>
    </row>
    <row r="49" spans="1:31" s="26" customFormat="1" x14ac:dyDescent="0.25">
      <c r="A49" s="26">
        <v>29</v>
      </c>
      <c r="B49" s="26">
        <v>603</v>
      </c>
      <c r="C49" s="26">
        <v>13446</v>
      </c>
      <c r="D49" s="26">
        <v>15082</v>
      </c>
      <c r="E49" s="26">
        <v>12887</v>
      </c>
      <c r="F49" s="26">
        <v>11241</v>
      </c>
      <c r="G49" s="27"/>
      <c r="H49" s="7"/>
      <c r="I49" s="28">
        <f t="shared" si="1"/>
        <v>559</v>
      </c>
      <c r="J49" s="27">
        <f t="shared" si="1"/>
        <v>3841</v>
      </c>
      <c r="K49" s="7"/>
      <c r="L49" s="124">
        <f t="shared" si="2"/>
        <v>-0.16290211520728892</v>
      </c>
      <c r="M49" s="27">
        <f t="shared" ca="1" si="3"/>
        <v>1.5804486241211455E-7</v>
      </c>
      <c r="N49" s="44"/>
      <c r="O49" s="44"/>
      <c r="P49" s="7"/>
      <c r="Q49" s="28">
        <f t="shared" ca="1" si="4"/>
        <v>601.61275217698244</v>
      </c>
      <c r="R49" s="27">
        <f t="shared" ca="1" si="5"/>
        <v>3804.1537732639872</v>
      </c>
      <c r="S49" s="7"/>
      <c r="T49" s="28">
        <f t="shared" ca="1" si="6"/>
        <v>-0.15515065194646985</v>
      </c>
      <c r="U49" s="27">
        <f t="shared" ca="1" si="7"/>
        <v>0.98885712899973455</v>
      </c>
      <c r="V49" s="7"/>
      <c r="W49" s="28">
        <f t="shared" ca="1" si="8"/>
        <v>-0.16250456664118396</v>
      </c>
      <c r="X49" s="27">
        <f t="shared" ca="1" si="11"/>
        <v>163.10944303102542</v>
      </c>
      <c r="Y49" s="7"/>
      <c r="Z49" s="28">
        <f t="shared" si="12"/>
        <v>163.14299999999997</v>
      </c>
      <c r="AA49" s="27">
        <f t="shared" si="9"/>
        <v>2.8473825015811087</v>
      </c>
      <c r="AB49" s="7"/>
      <c r="AC49" s="28">
        <f t="shared" ca="1" si="0"/>
        <v>-3.3556968974551182E-2</v>
      </c>
      <c r="AD49" s="27">
        <f t="shared" ca="1" si="10"/>
        <v>2.1419335420716834E-2</v>
      </c>
      <c r="AE49" s="7">
        <v>120</v>
      </c>
    </row>
    <row r="50" spans="1:31" s="26" customFormat="1" x14ac:dyDescent="0.25">
      <c r="A50" s="26">
        <v>30</v>
      </c>
      <c r="B50" s="26">
        <v>617</v>
      </c>
      <c r="C50" s="26">
        <v>13269</v>
      </c>
      <c r="D50" s="26">
        <v>15111</v>
      </c>
      <c r="E50" s="26">
        <v>13081</v>
      </c>
      <c r="F50" s="26">
        <v>11226</v>
      </c>
      <c r="G50" s="27"/>
      <c r="H50" s="7"/>
      <c r="I50" s="28">
        <f t="shared" si="1"/>
        <v>188</v>
      </c>
      <c r="J50" s="27">
        <f t="shared" si="1"/>
        <v>3885</v>
      </c>
      <c r="K50" s="7"/>
      <c r="L50" s="124">
        <f t="shared" si="2"/>
        <v>-6.658772608471214E-2</v>
      </c>
      <c r="M50" s="27">
        <f t="shared" ca="1" si="3"/>
        <v>1.0340087470441885E-7</v>
      </c>
      <c r="N50" s="44"/>
      <c r="O50" s="44"/>
      <c r="P50" s="7"/>
      <c r="Q50" s="28">
        <f t="shared" ca="1" si="4"/>
        <v>230.61275217698241</v>
      </c>
      <c r="R50" s="27">
        <f t="shared" ca="1" si="5"/>
        <v>3848.1537732639872</v>
      </c>
      <c r="S50" s="7"/>
      <c r="T50" s="28">
        <f t="shared" ca="1" si="6"/>
        <v>-5.9473006045760855E-2</v>
      </c>
      <c r="U50" s="27">
        <f t="shared" ca="1" si="7"/>
        <v>1.0002945514251316</v>
      </c>
      <c r="V50" s="7"/>
      <c r="W50" s="28">
        <f t="shared" ca="1" si="8"/>
        <v>-6.6909286148626207E-2</v>
      </c>
      <c r="X50" s="27">
        <f t="shared" ca="1" si="11"/>
        <v>168.61498316904124</v>
      </c>
      <c r="Y50" s="7"/>
      <c r="Z50" s="28">
        <f t="shared" si="12"/>
        <v>168.69599999999997</v>
      </c>
      <c r="AA50" s="27">
        <f t="shared" si="9"/>
        <v>2.9443006349443532</v>
      </c>
      <c r="AB50" s="7"/>
      <c r="AC50" s="28">
        <f t="shared" ca="1" si="0"/>
        <v>-8.1016830958731134E-2</v>
      </c>
      <c r="AD50" s="27">
        <f t="shared" ca="1" si="10"/>
        <v>2.926236784949765E-2</v>
      </c>
      <c r="AE50" s="7">
        <v>119</v>
      </c>
    </row>
    <row r="51" spans="1:31" s="26" customFormat="1" x14ac:dyDescent="0.25">
      <c r="A51" s="26">
        <v>31</v>
      </c>
      <c r="B51" s="26">
        <v>631</v>
      </c>
      <c r="C51" s="26">
        <v>13065</v>
      </c>
      <c r="D51" s="26">
        <v>15111</v>
      </c>
      <c r="E51" s="26">
        <v>13263</v>
      </c>
      <c r="F51" s="26">
        <v>11216</v>
      </c>
      <c r="G51" s="27"/>
      <c r="H51" s="7"/>
      <c r="I51" s="28">
        <f t="shared" si="1"/>
        <v>-198</v>
      </c>
      <c r="J51" s="27">
        <f t="shared" si="1"/>
        <v>3895</v>
      </c>
      <c r="K51" s="7"/>
      <c r="L51" s="124">
        <f t="shared" si="2"/>
        <v>3.2550889841423063E-2</v>
      </c>
      <c r="M51" s="27">
        <f t="shared" ca="1" si="3"/>
        <v>4.7980307434871257E-9</v>
      </c>
      <c r="N51" s="44"/>
      <c r="O51" s="44"/>
      <c r="P51" s="7"/>
      <c r="Q51" s="28">
        <f t="shared" ca="1" si="4"/>
        <v>-155.38724782301759</v>
      </c>
      <c r="R51" s="27">
        <f t="shared" ca="1" si="5"/>
        <v>3858.1537732639872</v>
      </c>
      <c r="S51" s="7"/>
      <c r="T51" s="28">
        <f t="shared" ca="1" si="6"/>
        <v>4.0073008287591347E-2</v>
      </c>
      <c r="U51" s="27">
        <f t="shared" ca="1" si="7"/>
        <v>1.0028939656127218</v>
      </c>
      <c r="V51" s="7"/>
      <c r="W51" s="28">
        <f t="shared" ca="1" si="8"/>
        <v>3.2620157660383148E-2</v>
      </c>
      <c r="X51" s="27">
        <f t="shared" ca="1" si="11"/>
        <v>174.30472088364718</v>
      </c>
      <c r="Y51" s="7"/>
      <c r="Z51" s="28">
        <f t="shared" si="12"/>
        <v>174.37499999999997</v>
      </c>
      <c r="AA51" s="27">
        <f t="shared" si="9"/>
        <v>3.0434178831651115</v>
      </c>
      <c r="AB51" s="7"/>
      <c r="AC51" s="28">
        <f t="shared" ca="1" si="0"/>
        <v>-7.027911635279338E-2</v>
      </c>
      <c r="AD51" s="27">
        <f t="shared" ca="1" si="10"/>
        <v>1.1366057040163469E-2</v>
      </c>
      <c r="AE51" s="7">
        <v>118</v>
      </c>
    </row>
    <row r="52" spans="1:31" s="26" customFormat="1" x14ac:dyDescent="0.25">
      <c r="A52" s="26">
        <v>32</v>
      </c>
      <c r="B52" s="26">
        <v>620</v>
      </c>
      <c r="C52" s="26">
        <v>12881</v>
      </c>
      <c r="D52" s="26">
        <v>15089</v>
      </c>
      <c r="E52" s="26">
        <v>13451</v>
      </c>
      <c r="F52" s="26">
        <v>11233</v>
      </c>
      <c r="G52" s="27"/>
      <c r="H52" s="7"/>
      <c r="I52" s="28">
        <f t="shared" si="1"/>
        <v>-570</v>
      </c>
      <c r="J52" s="27">
        <f t="shared" si="1"/>
        <v>3856</v>
      </c>
      <c r="K52" s="7"/>
      <c r="L52" s="124">
        <f t="shared" si="2"/>
        <v>0.1296556013663914</v>
      </c>
      <c r="M52" s="27">
        <f t="shared" ca="1" si="3"/>
        <v>1.0442975294960684E-6</v>
      </c>
      <c r="N52" s="44"/>
      <c r="O52" s="44"/>
      <c r="P52" s="7"/>
      <c r="Q52" s="28">
        <f t="shared" ca="1" si="4"/>
        <v>-527.38724782301756</v>
      </c>
      <c r="R52" s="27">
        <f t="shared" ca="1" si="5"/>
        <v>3819.1537732639872</v>
      </c>
      <c r="S52" s="7"/>
      <c r="T52" s="28">
        <f t="shared" ca="1" si="6"/>
        <v>0.13600854541714322</v>
      </c>
      <c r="U52" s="27">
        <f t="shared" ca="1" si="7"/>
        <v>0.99275625028111991</v>
      </c>
      <c r="V52" s="7"/>
      <c r="W52" s="28">
        <f t="shared" ca="1" si="8"/>
        <v>0.12863369259869437</v>
      </c>
      <c r="X52" s="27">
        <f t="shared" ca="1" si="11"/>
        <v>179.82458514673044</v>
      </c>
      <c r="Y52" s="7"/>
      <c r="Z52" s="28">
        <f t="shared" si="12"/>
        <v>179.95499999999998</v>
      </c>
      <c r="AA52" s="27">
        <f t="shared" si="9"/>
        <v>3.1408072554263957</v>
      </c>
      <c r="AB52" s="7"/>
      <c r="AC52" s="28">
        <f t="shared" ca="1" si="0"/>
        <v>-0.13041485326954216</v>
      </c>
      <c r="AD52" s="27">
        <f t="shared" ca="1" si="10"/>
        <v>7.5787845789136554E-2</v>
      </c>
      <c r="AE52" s="7">
        <v>117</v>
      </c>
    </row>
    <row r="53" spans="1:31" s="26" customFormat="1" x14ac:dyDescent="0.25">
      <c r="A53" s="26">
        <v>33</v>
      </c>
      <c r="B53" s="26">
        <v>645</v>
      </c>
      <c r="C53" s="26">
        <v>12693</v>
      </c>
      <c r="D53" s="26">
        <v>15059</v>
      </c>
      <c r="E53" s="26">
        <v>13648</v>
      </c>
      <c r="F53" s="26">
        <v>11271</v>
      </c>
      <c r="G53" s="27"/>
      <c r="H53" s="7"/>
      <c r="I53" s="28">
        <f t="shared" si="1"/>
        <v>-955</v>
      </c>
      <c r="J53" s="27">
        <f t="shared" si="1"/>
        <v>3788</v>
      </c>
      <c r="K53" s="7"/>
      <c r="L53" s="124">
        <f t="shared" si="2"/>
        <v>0.22935934764753985</v>
      </c>
      <c r="M53" s="27">
        <f t="shared" ca="1" si="3"/>
        <v>1.6988867610300149E-6</v>
      </c>
      <c r="N53" s="44"/>
      <c r="O53" s="44"/>
      <c r="P53" s="7"/>
      <c r="Q53" s="28">
        <f t="shared" ca="1" si="4"/>
        <v>-912.38724782301756</v>
      </c>
      <c r="R53" s="27">
        <f t="shared" ca="1" si="5"/>
        <v>3751.1537732639872</v>
      </c>
      <c r="S53" s="7"/>
      <c r="T53" s="28">
        <f t="shared" ca="1" si="6"/>
        <v>0.23529666852165254</v>
      </c>
      <c r="U53" s="27">
        <f t="shared" ca="1" si="7"/>
        <v>0.97508023380550635</v>
      </c>
      <c r="V53" s="7"/>
      <c r="W53" s="28">
        <f t="shared" ca="1" si="8"/>
        <v>0.22805593414406905</v>
      </c>
      <c r="X53" s="27">
        <f t="shared" ca="1" si="11"/>
        <v>185.60572893786912</v>
      </c>
      <c r="Y53" s="7"/>
      <c r="Z53" s="28">
        <f t="shared" si="12"/>
        <v>185.76</v>
      </c>
      <c r="AA53" s="27">
        <f t="shared" si="9"/>
        <v>3.2421236185046665</v>
      </c>
      <c r="AB53" s="7"/>
      <c r="AC53" s="28">
        <f t="shared" ca="1" si="0"/>
        <v>-0.15427106213087427</v>
      </c>
      <c r="AD53" s="27">
        <f t="shared" ca="1" si="10"/>
        <v>9.4150292937200675E-2</v>
      </c>
      <c r="AE53" s="7">
        <v>116</v>
      </c>
    </row>
    <row r="54" spans="1:31" s="26" customFormat="1" x14ac:dyDescent="0.25">
      <c r="A54" s="26">
        <v>34</v>
      </c>
      <c r="B54" s="26">
        <v>631</v>
      </c>
      <c r="C54" s="26">
        <v>12500</v>
      </c>
      <c r="D54" s="26">
        <v>15003</v>
      </c>
      <c r="E54" s="26">
        <v>13829</v>
      </c>
      <c r="F54" s="26">
        <v>11326</v>
      </c>
      <c r="G54" s="27"/>
      <c r="H54" s="7"/>
      <c r="I54" s="28">
        <f t="shared" si="1"/>
        <v>-1329</v>
      </c>
      <c r="J54" s="27">
        <f t="shared" si="1"/>
        <v>3677</v>
      </c>
      <c r="K54" s="7"/>
      <c r="L54" s="124">
        <f t="shared" si="2"/>
        <v>0.3246308782311097</v>
      </c>
      <c r="M54" s="27">
        <f t="shared" ca="1" si="3"/>
        <v>8.7406860855809047E-9</v>
      </c>
      <c r="N54" s="44"/>
      <c r="O54" s="44"/>
      <c r="P54" s="7"/>
      <c r="Q54" s="28">
        <f t="shared" ca="1" si="4"/>
        <v>-1286.3872478230176</v>
      </c>
      <c r="R54" s="27">
        <f t="shared" ca="1" si="5"/>
        <v>3640.1537732639872</v>
      </c>
      <c r="S54" s="7"/>
      <c r="T54" s="28">
        <f t="shared" ca="1" si="6"/>
        <v>0.33174798810889017</v>
      </c>
      <c r="U54" s="27">
        <f t="shared" ca="1" si="7"/>
        <v>0.94622673632325471</v>
      </c>
      <c r="V54" s="7"/>
      <c r="W54" s="28">
        <f t="shared" ca="1" si="8"/>
        <v>0.32472436986755693</v>
      </c>
      <c r="X54" s="27">
        <f t="shared" ca="1" si="11"/>
        <v>191.38287560565823</v>
      </c>
      <c r="Y54" s="7"/>
      <c r="Z54" s="28">
        <f t="shared" si="12"/>
        <v>191.43899999999999</v>
      </c>
      <c r="AA54" s="27">
        <f t="shared" si="9"/>
        <v>3.3412408667254243</v>
      </c>
      <c r="AB54" s="7"/>
      <c r="AC54" s="28">
        <f t="shared" ca="1" si="0"/>
        <v>-5.6124394341765083E-2</v>
      </c>
      <c r="AD54" s="27">
        <f t="shared" ca="1" si="10"/>
        <v>-4.7506948903929924E-2</v>
      </c>
      <c r="AE54" s="7">
        <v>115</v>
      </c>
    </row>
    <row r="55" spans="1:31" s="26" customFormat="1" x14ac:dyDescent="0.25">
      <c r="A55" s="26">
        <v>35</v>
      </c>
      <c r="B55" s="26">
        <v>626</v>
      </c>
      <c r="C55" s="26">
        <v>12338</v>
      </c>
      <c r="D55" s="26">
        <v>14940</v>
      </c>
      <c r="E55" s="26">
        <v>14017</v>
      </c>
      <c r="F55" s="26">
        <v>11400</v>
      </c>
      <c r="G55" s="27"/>
      <c r="H55" s="7"/>
      <c r="I55" s="28">
        <f t="shared" si="1"/>
        <v>-1679</v>
      </c>
      <c r="J55" s="27">
        <f t="shared" si="1"/>
        <v>3540</v>
      </c>
      <c r="K55" s="7"/>
      <c r="L55" s="124">
        <f t="shared" si="2"/>
        <v>0.4160026891500056</v>
      </c>
      <c r="M55" s="27">
        <f t="shared" ca="1" si="3"/>
        <v>5.6131858249006975E-7</v>
      </c>
      <c r="N55" s="44"/>
      <c r="O55" s="44"/>
      <c r="P55" s="7"/>
      <c r="Q55" s="28">
        <f t="shared" ca="1" si="4"/>
        <v>-1636.3872478230176</v>
      </c>
      <c r="R55" s="27">
        <f t="shared" ca="1" si="5"/>
        <v>3503.1537732639872</v>
      </c>
      <c r="S55" s="7"/>
      <c r="T55" s="28">
        <f t="shared" ca="1" si="6"/>
        <v>0.42200991820389866</v>
      </c>
      <c r="U55" s="27">
        <f t="shared" ca="1" si="7"/>
        <v>0.9106147619532684</v>
      </c>
      <c r="V55" s="7"/>
      <c r="W55" s="28">
        <f t="shared" ca="1" si="8"/>
        <v>0.41525347717566852</v>
      </c>
      <c r="X55" s="27">
        <f t="shared" ca="1" si="11"/>
        <v>196.95544405496298</v>
      </c>
      <c r="Y55" s="7"/>
      <c r="Z55" s="28">
        <f t="shared" si="12"/>
        <v>197.07299999999998</v>
      </c>
      <c r="AA55" s="27">
        <f t="shared" si="9"/>
        <v>3.4395727167827848</v>
      </c>
      <c r="AB55" s="7"/>
      <c r="AC55" s="28">
        <f t="shared" ca="1" si="0"/>
        <v>-0.1175559450369974</v>
      </c>
      <c r="AD55" s="27">
        <f t="shared" ca="1" si="10"/>
        <v>9.651586938730361E-2</v>
      </c>
      <c r="AE55" s="7">
        <v>114</v>
      </c>
    </row>
    <row r="56" spans="1:31" s="26" customFormat="1" x14ac:dyDescent="0.25">
      <c r="A56" s="26">
        <v>36</v>
      </c>
      <c r="B56" s="26">
        <v>608</v>
      </c>
      <c r="C56" s="26">
        <v>12171</v>
      </c>
      <c r="D56" s="26">
        <v>14855</v>
      </c>
      <c r="E56" s="26">
        <v>14175</v>
      </c>
      <c r="F56" s="26">
        <v>11486</v>
      </c>
      <c r="G56" s="27"/>
      <c r="H56" s="7"/>
      <c r="I56" s="28">
        <f t="shared" si="1"/>
        <v>-2004</v>
      </c>
      <c r="J56" s="27">
        <f t="shared" si="1"/>
        <v>3369</v>
      </c>
      <c r="K56" s="7"/>
      <c r="L56" s="124">
        <f t="shared" si="2"/>
        <v>0.50090966334975051</v>
      </c>
      <c r="M56" s="27">
        <f t="shared" ca="1" si="3"/>
        <v>2.2766271883380999E-6</v>
      </c>
      <c r="N56" s="44"/>
      <c r="O56" s="44"/>
      <c r="P56" s="7"/>
      <c r="Q56" s="28">
        <f t="shared" ca="1" si="4"/>
        <v>-1961.3872478230176</v>
      </c>
      <c r="R56" s="27">
        <f t="shared" ca="1" si="5"/>
        <v>3332.1537732639872</v>
      </c>
      <c r="S56" s="7"/>
      <c r="T56" s="28">
        <f t="shared" ca="1" si="6"/>
        <v>0.50582456757783512</v>
      </c>
      <c r="U56" s="27">
        <f t="shared" ca="1" si="7"/>
        <v>0.86616477934547531</v>
      </c>
      <c r="V56" s="7"/>
      <c r="W56" s="28">
        <f t="shared" ca="1" si="8"/>
        <v>0.49940081372558709</v>
      </c>
      <c r="X56" s="27">
        <f t="shared" ca="1" si="11"/>
        <v>202.40804327806961</v>
      </c>
      <c r="Y56" s="7"/>
      <c r="Z56" s="28">
        <f t="shared" si="12"/>
        <v>202.54499999999999</v>
      </c>
      <c r="AA56" s="27">
        <f t="shared" si="9"/>
        <v>3.5350771334519147</v>
      </c>
      <c r="AB56" s="7"/>
      <c r="AC56" s="28">
        <f t="shared" ca="1" si="0"/>
        <v>-0.13695672193037467</v>
      </c>
      <c r="AD56" s="27">
        <f t="shared" ca="1" si="10"/>
        <v>6.3653257663446539E-2</v>
      </c>
      <c r="AE56" s="7">
        <v>113</v>
      </c>
    </row>
    <row r="57" spans="1:31" s="26" customFormat="1" x14ac:dyDescent="0.25">
      <c r="A57" s="26">
        <v>37</v>
      </c>
      <c r="B57" s="26">
        <v>606</v>
      </c>
      <c r="C57" s="26">
        <v>12010</v>
      </c>
      <c r="D57" s="26">
        <v>14745</v>
      </c>
      <c r="E57" s="26">
        <v>14319</v>
      </c>
      <c r="F57" s="26">
        <v>11577</v>
      </c>
      <c r="G57" s="27"/>
      <c r="H57" s="7"/>
      <c r="I57" s="28">
        <f t="shared" si="1"/>
        <v>-2309</v>
      </c>
      <c r="J57" s="27">
        <f t="shared" si="1"/>
        <v>3168</v>
      </c>
      <c r="K57" s="7"/>
      <c r="L57" s="124">
        <f t="shared" si="2"/>
        <v>0.58099776938201497</v>
      </c>
      <c r="M57" s="27">
        <f t="shared" ca="1" si="3"/>
        <v>6.5005933002659996E-6</v>
      </c>
      <c r="N57" s="44"/>
      <c r="O57" s="44"/>
      <c r="P57" s="7"/>
      <c r="Q57" s="28">
        <f t="shared" ca="1" si="4"/>
        <v>-2266.3872478230178</v>
      </c>
      <c r="R57" s="27">
        <f t="shared" ca="1" si="5"/>
        <v>3131.1537732639872</v>
      </c>
      <c r="S57" s="7"/>
      <c r="T57" s="28">
        <f t="shared" ca="1" si="6"/>
        <v>0.58448139237491392</v>
      </c>
      <c r="U57" s="27">
        <f t="shared" ca="1" si="7"/>
        <v>0.8139165541749116</v>
      </c>
      <c r="V57" s="7"/>
      <c r="W57" s="28">
        <f t="shared" ca="1" si="8"/>
        <v>0.57844814327211846</v>
      </c>
      <c r="X57" s="27">
        <f t="shared" ca="1" si="11"/>
        <v>207.84307169126896</v>
      </c>
      <c r="Y57" s="7"/>
      <c r="Z57" s="28">
        <f t="shared" si="12"/>
        <v>207.999</v>
      </c>
      <c r="AA57" s="27">
        <f t="shared" si="9"/>
        <v>3.6302673908556855</v>
      </c>
      <c r="AB57" s="7"/>
      <c r="AC57" s="28">
        <f t="shared" ca="1" si="0"/>
        <v>-0.1559283087310348</v>
      </c>
      <c r="AD57" s="27">
        <f t="shared" ca="1" si="10"/>
        <v>0.12195969392593042</v>
      </c>
      <c r="AE57" s="7">
        <v>112</v>
      </c>
    </row>
    <row r="58" spans="1:31" s="26" customFormat="1" x14ac:dyDescent="0.25">
      <c r="A58" s="26">
        <v>38</v>
      </c>
      <c r="B58" s="26">
        <v>635</v>
      </c>
      <c r="C58" s="26">
        <v>11857</v>
      </c>
      <c r="D58" s="26">
        <v>14628</v>
      </c>
      <c r="E58" s="26">
        <v>14478</v>
      </c>
      <c r="F58" s="26">
        <v>11699</v>
      </c>
      <c r="G58" s="27"/>
      <c r="H58" s="7"/>
      <c r="I58" s="28">
        <f t="shared" si="1"/>
        <v>-2621</v>
      </c>
      <c r="J58" s="27">
        <f t="shared" si="1"/>
        <v>2929</v>
      </c>
      <c r="K58" s="7"/>
      <c r="L58" s="124">
        <f t="shared" si="2"/>
        <v>0.65926559679526087</v>
      </c>
      <c r="M58" s="27">
        <f t="shared" ca="1" si="3"/>
        <v>1.1789731372666639E-8</v>
      </c>
      <c r="N58" s="44"/>
      <c r="O58" s="44"/>
      <c r="P58" s="7"/>
      <c r="Q58" s="28">
        <f t="shared" ca="1" si="4"/>
        <v>-2578.3872478230178</v>
      </c>
      <c r="R58" s="27">
        <f t="shared" ca="1" si="5"/>
        <v>2892.1537732639872</v>
      </c>
      <c r="S58" s="7"/>
      <c r="T58" s="28">
        <f t="shared" ca="1" si="6"/>
        <v>0.66494345577389291</v>
      </c>
      <c r="U58" s="27">
        <f t="shared" ca="1" si="7"/>
        <v>0.75179055509150483</v>
      </c>
      <c r="V58" s="7"/>
      <c r="W58" s="28">
        <f t="shared" ca="1" si="8"/>
        <v>0.65937417732469716</v>
      </c>
      <c r="X58" s="27">
        <f t="shared" ca="1" si="11"/>
        <v>213.69485597410062</v>
      </c>
      <c r="Y58" s="7"/>
      <c r="Z58" s="28">
        <f t="shared" si="12"/>
        <v>213.714</v>
      </c>
      <c r="AA58" s="27">
        <f t="shared" si="9"/>
        <v>3.7300129576071615</v>
      </c>
      <c r="AB58" s="7"/>
      <c r="AC58" s="28">
        <f t="shared" ca="1" si="0"/>
        <v>-1.9144025899379358E-2</v>
      </c>
      <c r="AD58" s="27">
        <f t="shared" ca="1" si="10"/>
        <v>6.4690919379444267E-2</v>
      </c>
      <c r="AE58" s="7">
        <v>111</v>
      </c>
    </row>
    <row r="59" spans="1:31" s="26" customFormat="1" x14ac:dyDescent="0.25">
      <c r="A59" s="26">
        <v>39</v>
      </c>
      <c r="B59" s="26">
        <v>619</v>
      </c>
      <c r="C59" s="26">
        <v>11725</v>
      </c>
      <c r="D59" s="26">
        <v>14503</v>
      </c>
      <c r="E59" s="26">
        <v>14613</v>
      </c>
      <c r="F59" s="26">
        <v>11833</v>
      </c>
      <c r="G59" s="27"/>
      <c r="H59" s="7"/>
      <c r="I59" s="28">
        <f t="shared" si="1"/>
        <v>-2888</v>
      </c>
      <c r="J59" s="27">
        <f t="shared" si="1"/>
        <v>2670</v>
      </c>
      <c r="K59" s="7"/>
      <c r="L59" s="124">
        <f t="shared" si="2"/>
        <v>0.72926262447863544</v>
      </c>
      <c r="M59" s="27">
        <f t="shared" ca="1" si="3"/>
        <v>2.8005148921482627E-7</v>
      </c>
      <c r="N59" s="44"/>
      <c r="O59" s="44"/>
      <c r="P59" s="7"/>
      <c r="Q59" s="28">
        <f t="shared" ca="1" si="4"/>
        <v>-2845.3872478230178</v>
      </c>
      <c r="R59" s="27">
        <f t="shared" ca="1" si="5"/>
        <v>2633.1537732639872</v>
      </c>
      <c r="S59" s="7"/>
      <c r="T59" s="28">
        <f t="shared" ca="1" si="6"/>
        <v>0.73380041387494221</v>
      </c>
      <c r="U59" s="27">
        <f t="shared" ca="1" si="7"/>
        <v>0.68446572763291769</v>
      </c>
      <c r="V59" s="7"/>
      <c r="W59" s="28">
        <f t="shared" ca="1" si="8"/>
        <v>0.72873342556592413</v>
      </c>
      <c r="X59" s="27">
        <f t="shared" ca="1" si="11"/>
        <v>219.23594608964072</v>
      </c>
      <c r="Y59" s="7"/>
      <c r="Z59" s="28">
        <f t="shared" si="12"/>
        <v>219.285</v>
      </c>
      <c r="AA59" s="27">
        <f t="shared" si="9"/>
        <v>3.8272452502357655</v>
      </c>
      <c r="AB59" s="7"/>
      <c r="AC59" s="28">
        <f t="shared" ca="1" si="0"/>
        <v>-4.9053910359276642E-2</v>
      </c>
      <c r="AD59" s="27">
        <f t="shared" ca="1" si="10"/>
        <v>6.9581481374598297E-2</v>
      </c>
      <c r="AE59" s="7">
        <v>110</v>
      </c>
    </row>
    <row r="60" spans="1:31" s="26" customFormat="1" x14ac:dyDescent="0.25">
      <c r="A60" s="26">
        <v>40</v>
      </c>
      <c r="B60" s="26">
        <v>626</v>
      </c>
      <c r="C60" s="26">
        <v>11602</v>
      </c>
      <c r="D60" s="26">
        <v>14348</v>
      </c>
      <c r="E60" s="26">
        <v>14730</v>
      </c>
      <c r="F60" s="26">
        <v>11975</v>
      </c>
      <c r="G60" s="27"/>
      <c r="H60" s="7"/>
      <c r="I60" s="28">
        <f t="shared" si="1"/>
        <v>-3128</v>
      </c>
      <c r="J60" s="27">
        <f t="shared" si="1"/>
        <v>2373</v>
      </c>
      <c r="K60" s="7"/>
      <c r="L60" s="124">
        <f t="shared" si="2"/>
        <v>0.79304635756493547</v>
      </c>
      <c r="M60" s="27">
        <f t="shared" ca="1" si="3"/>
        <v>3.3985778449256101E-6</v>
      </c>
      <c r="N60" s="44"/>
      <c r="O60" s="44"/>
      <c r="P60" s="7"/>
      <c r="Q60" s="28">
        <f t="shared" ca="1" si="4"/>
        <v>-3085.3872478230178</v>
      </c>
      <c r="R60" s="27">
        <f t="shared" ca="1" si="5"/>
        <v>2336.1537732639872</v>
      </c>
      <c r="S60" s="7"/>
      <c r="T60" s="28">
        <f t="shared" ca="1" si="6"/>
        <v>0.7956943087972338</v>
      </c>
      <c r="U60" s="27">
        <f t="shared" ca="1" si="7"/>
        <v>0.6072631262614876</v>
      </c>
      <c r="V60" s="7"/>
      <c r="W60" s="28">
        <f t="shared" ca="1" si="8"/>
        <v>0.79120283434975058</v>
      </c>
      <c r="X60" s="27">
        <f t="shared" ca="1" si="11"/>
        <v>224.93485344913631</v>
      </c>
      <c r="Y60" s="7"/>
      <c r="Z60" s="28">
        <f t="shared" si="12"/>
        <v>224.91899999999998</v>
      </c>
      <c r="AA60" s="27">
        <f t="shared" si="9"/>
        <v>3.9255771002931259</v>
      </c>
      <c r="AB60" s="7"/>
      <c r="AC60" s="28">
        <f t="shared" ca="1" si="0"/>
        <v>1.58534491363298E-2</v>
      </c>
      <c r="AD60" s="27">
        <f t="shared" ca="1" si="10"/>
        <v>-3.7163009722291918E-3</v>
      </c>
      <c r="AE60" s="7">
        <v>109</v>
      </c>
    </row>
    <row r="61" spans="1:31" s="26" customFormat="1" x14ac:dyDescent="0.25">
      <c r="A61" s="26">
        <v>41</v>
      </c>
      <c r="B61" s="26">
        <v>635</v>
      </c>
      <c r="C61" s="26">
        <v>11494</v>
      </c>
      <c r="D61" s="26">
        <v>14196</v>
      </c>
      <c r="E61" s="26">
        <v>14841</v>
      </c>
      <c r="F61" s="26">
        <v>12133</v>
      </c>
      <c r="G61" s="27"/>
      <c r="H61" s="7"/>
      <c r="I61" s="28">
        <f t="shared" si="1"/>
        <v>-3347</v>
      </c>
      <c r="J61" s="27">
        <f t="shared" si="1"/>
        <v>2063</v>
      </c>
      <c r="K61" s="7"/>
      <c r="L61" s="124">
        <f t="shared" si="2"/>
        <v>0.84992078851232855</v>
      </c>
      <c r="M61" s="27">
        <f t="shared" ca="1" si="3"/>
        <v>2.6872872879833953E-6</v>
      </c>
      <c r="N61" s="44"/>
      <c r="O61" s="44"/>
      <c r="P61" s="7"/>
      <c r="Q61" s="28">
        <f t="shared" ca="1" si="4"/>
        <v>-3304.3872478230178</v>
      </c>
      <c r="R61" s="27">
        <f t="shared" ca="1" si="5"/>
        <v>2026.1537732639874</v>
      </c>
      <c r="S61" s="7"/>
      <c r="T61" s="28">
        <f t="shared" ca="1" si="6"/>
        <v>0.85217248791382483</v>
      </c>
      <c r="U61" s="27">
        <f t="shared" ca="1" si="7"/>
        <v>0.52668128644619028</v>
      </c>
      <c r="V61" s="7"/>
      <c r="W61" s="28">
        <f t="shared" ca="1" si="8"/>
        <v>0.84828149375909367</v>
      </c>
      <c r="X61" s="27">
        <f t="shared" ca="1" si="11"/>
        <v>230.6064414301311</v>
      </c>
      <c r="Y61" s="7"/>
      <c r="Z61" s="28">
        <f t="shared" si="12"/>
        <v>230.63399999999999</v>
      </c>
      <c r="AA61" s="27">
        <f t="shared" si="9"/>
        <v>4.0253226670446018</v>
      </c>
      <c r="AB61" s="7"/>
      <c r="AC61" s="28">
        <f t="shared" ca="1" si="0"/>
        <v>-2.7558569868887162E-2</v>
      </c>
      <c r="AD61" s="27">
        <f t="shared" ca="1" si="10"/>
        <v>3.5194257424819853E-2</v>
      </c>
      <c r="AE61" s="7">
        <v>108</v>
      </c>
    </row>
    <row r="62" spans="1:31" s="26" customFormat="1" x14ac:dyDescent="0.25">
      <c r="A62" s="26">
        <v>42</v>
      </c>
      <c r="B62" s="26">
        <v>639</v>
      </c>
      <c r="C62" s="26">
        <v>11401</v>
      </c>
      <c r="D62" s="26">
        <v>14026</v>
      </c>
      <c r="E62" s="26">
        <v>14936</v>
      </c>
      <c r="F62" s="26">
        <v>12304</v>
      </c>
      <c r="G62" s="27"/>
      <c r="H62" s="7"/>
      <c r="I62" s="28">
        <f t="shared" si="1"/>
        <v>-3535</v>
      </c>
      <c r="J62" s="27">
        <f t="shared" si="1"/>
        <v>1722</v>
      </c>
      <c r="K62" s="7"/>
      <c r="L62" s="124">
        <f t="shared" si="2"/>
        <v>0.89862817187908339</v>
      </c>
      <c r="M62" s="27">
        <f t="shared" ca="1" si="3"/>
        <v>1.4471502543278658E-6</v>
      </c>
      <c r="N62" s="44"/>
      <c r="O62" s="44"/>
      <c r="P62" s="7"/>
      <c r="Q62" s="28">
        <f t="shared" ca="1" si="4"/>
        <v>-3492.3872478230178</v>
      </c>
      <c r="R62" s="27">
        <f t="shared" ca="1" si="5"/>
        <v>1685.1537732639874</v>
      </c>
      <c r="S62" s="7"/>
      <c r="T62" s="28">
        <f t="shared" ca="1" si="6"/>
        <v>0.90065603893628654</v>
      </c>
      <c r="U62" s="27">
        <f t="shared" ca="1" si="7"/>
        <v>0.43804126264936322</v>
      </c>
      <c r="V62" s="7"/>
      <c r="W62" s="28">
        <f t="shared" ca="1" si="8"/>
        <v>0.89742519629565376</v>
      </c>
      <c r="X62" s="27">
        <f t="shared" ca="1" si="11"/>
        <v>236.42435648482308</v>
      </c>
      <c r="Y62" s="7"/>
      <c r="Z62" s="28">
        <f t="shared" si="12"/>
        <v>236.38499999999999</v>
      </c>
      <c r="AA62" s="27">
        <f t="shared" si="9"/>
        <v>4.1256965523267954</v>
      </c>
      <c r="AB62" s="7"/>
      <c r="AC62" s="28">
        <f t="shared" ca="1" si="0"/>
        <v>3.9356484823088067E-2</v>
      </c>
      <c r="AD62" s="27">
        <f t="shared" ca="1" si="10"/>
        <v>4.5275417751895475E-3</v>
      </c>
      <c r="AE62" s="7">
        <v>107</v>
      </c>
    </row>
    <row r="63" spans="1:31" s="26" customFormat="1" x14ac:dyDescent="0.25">
      <c r="A63" s="26">
        <v>43</v>
      </c>
      <c r="B63" s="26">
        <v>622</v>
      </c>
      <c r="C63" s="26">
        <v>11322</v>
      </c>
      <c r="D63" s="26">
        <v>13847</v>
      </c>
      <c r="E63" s="26">
        <v>14998</v>
      </c>
      <c r="F63" s="26">
        <v>12470</v>
      </c>
      <c r="G63" s="27"/>
      <c r="H63" s="7"/>
      <c r="I63" s="28">
        <f t="shared" si="1"/>
        <v>-3676</v>
      </c>
      <c r="J63" s="27">
        <f t="shared" si="1"/>
        <v>1377</v>
      </c>
      <c r="K63" s="7"/>
      <c r="L63" s="124">
        <f t="shared" si="2"/>
        <v>0.93735998310968782</v>
      </c>
      <c r="M63" s="27">
        <f t="shared" ca="1" si="3"/>
        <v>8.4365780673181447E-6</v>
      </c>
      <c r="N63" s="44"/>
      <c r="O63" s="44"/>
      <c r="P63" s="7"/>
      <c r="Q63" s="28">
        <f t="shared" ca="1" si="4"/>
        <v>-3633.3872478230178</v>
      </c>
      <c r="R63" s="27">
        <f t="shared" ca="1" si="5"/>
        <v>1340.1537732639874</v>
      </c>
      <c r="S63" s="7"/>
      <c r="T63" s="28">
        <f t="shared" ca="1" si="6"/>
        <v>0.93701870220313277</v>
      </c>
      <c r="U63" s="27">
        <f t="shared" ca="1" si="7"/>
        <v>0.34836147317749999</v>
      </c>
      <c r="V63" s="7"/>
      <c r="W63" s="28">
        <f t="shared" ca="1" si="8"/>
        <v>0.93445540429903073</v>
      </c>
      <c r="X63" s="27">
        <f t="shared" ca="1" si="11"/>
        <v>241.99650685361507</v>
      </c>
      <c r="Y63" s="7"/>
      <c r="Z63" s="28">
        <f t="shared" si="12"/>
        <v>241.983</v>
      </c>
      <c r="AA63" s="27">
        <f t="shared" si="9"/>
        <v>4.2234000838534387</v>
      </c>
      <c r="AB63" s="7"/>
      <c r="AC63" s="28">
        <f t="shared" ca="1" si="0"/>
        <v>1.3506853615069758E-2</v>
      </c>
      <c r="AD63" s="27">
        <f t="shared" ca="1" si="10"/>
        <v>0.10241042329224115</v>
      </c>
      <c r="AE63" s="7">
        <v>106</v>
      </c>
    </row>
    <row r="64" spans="1:31" s="26" customFormat="1" x14ac:dyDescent="0.25">
      <c r="A64" s="26">
        <v>44</v>
      </c>
      <c r="B64" s="26">
        <v>621</v>
      </c>
      <c r="C64" s="26">
        <v>11272</v>
      </c>
      <c r="D64" s="26">
        <v>13676</v>
      </c>
      <c r="E64" s="26">
        <v>15066</v>
      </c>
      <c r="F64" s="26">
        <v>12652</v>
      </c>
      <c r="G64" s="27"/>
      <c r="H64" s="7"/>
      <c r="I64" s="28">
        <f t="shared" si="1"/>
        <v>-3794</v>
      </c>
      <c r="J64" s="27">
        <f t="shared" si="1"/>
        <v>1024</v>
      </c>
      <c r="K64" s="7"/>
      <c r="L64" s="124">
        <f t="shared" si="2"/>
        <v>0.96711532349971752</v>
      </c>
      <c r="M64" s="27">
        <f t="shared" ca="1" si="3"/>
        <v>2.3898602402538066E-6</v>
      </c>
      <c r="N64" s="44"/>
      <c r="O64" s="44"/>
      <c r="P64" s="7"/>
      <c r="Q64" s="28">
        <f t="shared" ca="1" si="4"/>
        <v>-3751.3872478230178</v>
      </c>
      <c r="R64" s="27">
        <f t="shared" ca="1" si="5"/>
        <v>987.15377326398732</v>
      </c>
      <c r="S64" s="7"/>
      <c r="T64" s="28">
        <f t="shared" ca="1" si="6"/>
        <v>0.96744986720659276</v>
      </c>
      <c r="U64" s="27">
        <f t="shared" ca="1" si="7"/>
        <v>0.25660215235556455</v>
      </c>
      <c r="V64" s="7"/>
      <c r="W64" s="28">
        <f t="shared" ca="1" si="8"/>
        <v>0.9655694062185366</v>
      </c>
      <c r="X64" s="27">
        <f t="shared" ca="1" si="11"/>
        <v>247.55928633133431</v>
      </c>
      <c r="Y64" s="7"/>
      <c r="Z64" s="28">
        <f t="shared" si="12"/>
        <v>247.572</v>
      </c>
      <c r="AA64" s="27">
        <f t="shared" si="9"/>
        <v>4.3209465357474013</v>
      </c>
      <c r="AB64" s="7"/>
      <c r="AC64" s="28">
        <f t="shared" ca="1" si="0"/>
        <v>-1.2713668665696787E-2</v>
      </c>
      <c r="AD64" s="27">
        <f t="shared" ca="1" si="10"/>
        <v>8.3938027476733623E-2</v>
      </c>
      <c r="AE64" s="7">
        <v>105</v>
      </c>
    </row>
    <row r="65" spans="1:31" s="26" customFormat="1" x14ac:dyDescent="0.25">
      <c r="A65" s="26">
        <v>45</v>
      </c>
      <c r="B65" s="26">
        <v>604</v>
      </c>
      <c r="C65" s="26">
        <v>11233</v>
      </c>
      <c r="D65" s="26">
        <v>13495</v>
      </c>
      <c r="E65" s="26">
        <v>15103</v>
      </c>
      <c r="F65" s="26">
        <v>12827</v>
      </c>
      <c r="G65" s="27"/>
      <c r="H65" s="7"/>
      <c r="I65" s="28">
        <f t="shared" si="1"/>
        <v>-3870</v>
      </c>
      <c r="J65" s="27">
        <f t="shared" si="1"/>
        <v>668</v>
      </c>
      <c r="K65" s="7"/>
      <c r="L65" s="124">
        <f t="shared" si="2"/>
        <v>0.98724197672845471</v>
      </c>
      <c r="M65" s="27">
        <f t="shared" ca="1" si="3"/>
        <v>1.916849568791852E-6</v>
      </c>
      <c r="N65" s="44"/>
      <c r="O65" s="44"/>
      <c r="P65" s="7"/>
      <c r="Q65" s="28">
        <f t="shared" ca="1" si="4"/>
        <v>-3827.3872478230178</v>
      </c>
      <c r="R65" s="27">
        <f t="shared" ca="1" si="5"/>
        <v>631.15377326398732</v>
      </c>
      <c r="S65" s="7"/>
      <c r="T65" s="28">
        <f t="shared" ca="1" si="6"/>
        <v>0.98704960059865177</v>
      </c>
      <c r="U65" s="27">
        <f t="shared" ca="1" si="7"/>
        <v>0.1640630072773521</v>
      </c>
      <c r="V65" s="7"/>
      <c r="W65" s="28">
        <f t="shared" ca="1" si="8"/>
        <v>0.98585747336305907</v>
      </c>
      <c r="X65" s="27">
        <f t="shared" ca="1" si="11"/>
        <v>252.99339474051783</v>
      </c>
      <c r="Y65" s="7"/>
      <c r="Z65" s="28">
        <f t="shared" si="12"/>
        <v>253.00800000000001</v>
      </c>
      <c r="AA65" s="27">
        <f t="shared" si="9"/>
        <v>4.4158226338858135</v>
      </c>
      <c r="AB65" s="7"/>
      <c r="AC65" s="28">
        <f t="shared" ca="1" si="0"/>
        <v>-1.4605259482181054E-2</v>
      </c>
      <c r="AD65" s="27">
        <f t="shared" ca="1" si="10"/>
        <v>1.7690012593476467E-2</v>
      </c>
      <c r="AE65" s="7">
        <v>104</v>
      </c>
    </row>
    <row r="66" spans="1:31" s="26" customFormat="1" x14ac:dyDescent="0.25">
      <c r="A66" s="26">
        <v>46</v>
      </c>
      <c r="B66" s="26">
        <v>620</v>
      </c>
      <c r="C66" s="26">
        <v>11214</v>
      </c>
      <c r="D66" s="26">
        <v>13314</v>
      </c>
      <c r="E66" s="26">
        <v>15124</v>
      </c>
      <c r="F66" s="26">
        <v>13018</v>
      </c>
      <c r="G66" s="27"/>
      <c r="H66" s="7"/>
      <c r="I66" s="28">
        <f t="shared" si="1"/>
        <v>-3910</v>
      </c>
      <c r="J66" s="27">
        <f t="shared" si="1"/>
        <v>296</v>
      </c>
      <c r="K66" s="7"/>
      <c r="L66" s="124">
        <f t="shared" si="2"/>
        <v>0.99866991900652702</v>
      </c>
      <c r="M66" s="27">
        <f t="shared" ca="1" si="3"/>
        <v>3.1605982555758943E-6</v>
      </c>
      <c r="N66" s="44"/>
      <c r="O66" s="44"/>
      <c r="P66" s="7"/>
      <c r="Q66" s="28">
        <f t="shared" ca="1" si="4"/>
        <v>-3867.3872478230178</v>
      </c>
      <c r="R66" s="27">
        <f t="shared" ca="1" si="5"/>
        <v>259.15377326398732</v>
      </c>
      <c r="S66" s="7"/>
      <c r="T66" s="28">
        <f t="shared" ca="1" si="6"/>
        <v>0.99736524975236707</v>
      </c>
      <c r="U66" s="27">
        <f t="shared" ca="1" si="7"/>
        <v>6.7364799498995237E-2</v>
      </c>
      <c r="V66" s="7"/>
      <c r="W66" s="28">
        <f t="shared" ca="1" si="8"/>
        <v>0.99689211185850002</v>
      </c>
      <c r="X66" s="27">
        <f t="shared" ca="1" si="11"/>
        <v>258.57589900830942</v>
      </c>
      <c r="Y66" s="7"/>
      <c r="Z66" s="28">
        <f t="shared" si="12"/>
        <v>258.58800000000002</v>
      </c>
      <c r="AA66" s="27">
        <f t="shared" si="9"/>
        <v>4.5132120061470973</v>
      </c>
      <c r="AB66" s="7"/>
      <c r="AC66" s="28">
        <f t="shared" ca="1" si="0"/>
        <v>-1.2100991690601859E-2</v>
      </c>
      <c r="AD66" s="27">
        <f t="shared" ca="1" si="10"/>
        <v>4.0817208840167041E-2</v>
      </c>
      <c r="AE66" s="7">
        <v>103</v>
      </c>
    </row>
    <row r="67" spans="1:31" s="26" customFormat="1" x14ac:dyDescent="0.25">
      <c r="A67" s="26">
        <v>47</v>
      </c>
      <c r="B67" s="26">
        <v>632</v>
      </c>
      <c r="C67" s="26">
        <v>11206</v>
      </c>
      <c r="D67" s="26">
        <v>13114</v>
      </c>
      <c r="E67" s="26">
        <v>15119</v>
      </c>
      <c r="F67" s="26">
        <v>13201</v>
      </c>
      <c r="G67" s="27"/>
      <c r="H67" s="7"/>
      <c r="I67" s="28">
        <f t="shared" si="1"/>
        <v>-3913</v>
      </c>
      <c r="J67" s="27">
        <f t="shared" si="1"/>
        <v>-87</v>
      </c>
      <c r="K67" s="7"/>
      <c r="L67" s="124">
        <f t="shared" si="2"/>
        <v>1.0005830923723742</v>
      </c>
      <c r="M67" s="27">
        <f t="shared" ca="1" si="3"/>
        <v>4.7407616832670276E-6</v>
      </c>
      <c r="N67" s="44"/>
      <c r="O67" s="44"/>
      <c r="P67" s="7"/>
      <c r="Q67" s="28">
        <f t="shared" ca="1" si="4"/>
        <v>-3870.3872478230178</v>
      </c>
      <c r="R67" s="27">
        <f t="shared" ca="1" si="5"/>
        <v>-123.84622673601265</v>
      </c>
      <c r="S67" s="7"/>
      <c r="T67" s="28">
        <f t="shared" ca="1" si="6"/>
        <v>0.99813892343889565</v>
      </c>
      <c r="U67" s="27">
        <f t="shared" ca="1" si="7"/>
        <v>-3.2192763885710872E-2</v>
      </c>
      <c r="V67" s="7"/>
      <c r="W67" s="28">
        <f t="shared" ca="1" si="8"/>
        <v>0.99840576334733755</v>
      </c>
      <c r="X67" s="27">
        <f t="shared" ca="1" si="11"/>
        <v>264.28858843037108</v>
      </c>
      <c r="Y67" s="7"/>
      <c r="Z67" s="28">
        <f t="shared" si="12"/>
        <v>264.27600000000001</v>
      </c>
      <c r="AA67" s="27">
        <f t="shared" si="9"/>
        <v>4.6124863340005344</v>
      </c>
      <c r="AB67" s="7"/>
      <c r="AC67" s="28">
        <f t="shared" ca="1" si="0"/>
        <v>1.2588430371067716E-2</v>
      </c>
      <c r="AD67" s="27">
        <f t="shared" ca="1" si="10"/>
        <v>1.6020187928802443E-3</v>
      </c>
      <c r="AE67" s="7">
        <v>102</v>
      </c>
    </row>
    <row r="68" spans="1:31" s="26" customFormat="1" x14ac:dyDescent="0.25">
      <c r="A68" s="26">
        <v>48</v>
      </c>
      <c r="B68" s="26">
        <v>636</v>
      </c>
      <c r="C68" s="26">
        <v>11235</v>
      </c>
      <c r="D68" s="26">
        <v>12932</v>
      </c>
      <c r="E68" s="26">
        <v>15113</v>
      </c>
      <c r="F68" s="26">
        <v>13399</v>
      </c>
      <c r="G68" s="27"/>
      <c r="H68" s="7"/>
      <c r="I68" s="28">
        <f t="shared" si="1"/>
        <v>-3878</v>
      </c>
      <c r="J68" s="27">
        <f t="shared" si="1"/>
        <v>-467</v>
      </c>
      <c r="K68" s="7"/>
      <c r="L68" s="124">
        <f t="shared" si="2"/>
        <v>0.9925672798741596</v>
      </c>
      <c r="M68" s="27">
        <f t="shared" ca="1" si="3"/>
        <v>6.0211266481590405E-6</v>
      </c>
      <c r="N68" s="44"/>
      <c r="O68" s="44"/>
      <c r="P68" s="7"/>
      <c r="Q68" s="28">
        <f t="shared" ca="1" si="4"/>
        <v>-3835.3872478230178</v>
      </c>
      <c r="R68" s="27">
        <f t="shared" ca="1" si="5"/>
        <v>-503.84622673601268</v>
      </c>
      <c r="S68" s="7"/>
      <c r="T68" s="28">
        <f t="shared" ca="1" si="6"/>
        <v>0.98911273042939485</v>
      </c>
      <c r="U68" s="27">
        <f t="shared" ca="1" si="7"/>
        <v>-0.13097050301413993</v>
      </c>
      <c r="V68" s="7"/>
      <c r="W68" s="28">
        <f t="shared" ca="1" si="8"/>
        <v>0.99011348146186917</v>
      </c>
      <c r="X68" s="27">
        <f t="shared" ca="1" si="11"/>
        <v>269.97701417834583</v>
      </c>
      <c r="Y68" s="7"/>
      <c r="Z68" s="28">
        <f t="shared" si="12"/>
        <v>270</v>
      </c>
      <c r="AA68" s="27">
        <f t="shared" si="9"/>
        <v>4.7123889803846897</v>
      </c>
      <c r="AB68" s="7"/>
      <c r="AC68" s="28">
        <f t="shared" ca="1" si="0"/>
        <v>-2.2985821654174288E-2</v>
      </c>
      <c r="AD68" s="27">
        <f t="shared" ca="1" si="10"/>
        <v>2.2847550069741374E-2</v>
      </c>
      <c r="AE68" s="7">
        <v>101</v>
      </c>
    </row>
    <row r="69" spans="1:31" s="26" customFormat="1" x14ac:dyDescent="0.25">
      <c r="A69" s="26">
        <v>49</v>
      </c>
      <c r="B69" s="26">
        <v>633</v>
      </c>
      <c r="C69" s="26">
        <v>11262</v>
      </c>
      <c r="D69" s="26">
        <v>12746</v>
      </c>
      <c r="E69" s="26">
        <v>15074</v>
      </c>
      <c r="F69" s="26">
        <v>13587</v>
      </c>
      <c r="G69" s="27"/>
      <c r="H69" s="7"/>
      <c r="I69" s="28">
        <f t="shared" si="1"/>
        <v>-3812</v>
      </c>
      <c r="J69" s="27">
        <f t="shared" si="1"/>
        <v>-841</v>
      </c>
      <c r="K69" s="7"/>
      <c r="L69" s="124">
        <f t="shared" si="2"/>
        <v>0.97476634588827649</v>
      </c>
      <c r="M69" s="27">
        <f t="shared" ca="1" si="3"/>
        <v>9.0551824966165955E-7</v>
      </c>
      <c r="N69" s="44"/>
      <c r="O69" s="44"/>
      <c r="P69" s="7"/>
      <c r="Q69" s="28">
        <f t="shared" ca="1" si="4"/>
        <v>-3769.3872478230178</v>
      </c>
      <c r="R69" s="27">
        <f t="shared" ca="1" si="5"/>
        <v>-877.84622673601268</v>
      </c>
      <c r="S69" s="7"/>
      <c r="T69" s="28">
        <f t="shared" ca="1" si="6"/>
        <v>0.97209190932576461</v>
      </c>
      <c r="U69" s="27">
        <f t="shared" ca="1" si="7"/>
        <v>-0.22818859363001484</v>
      </c>
      <c r="V69" s="7"/>
      <c r="W69" s="28">
        <f t="shared" ca="1" si="8"/>
        <v>0.97381475866176403</v>
      </c>
      <c r="X69" s="27">
        <f t="shared" ca="1" si="11"/>
        <v>275.62963791521202</v>
      </c>
      <c r="Y69" s="7"/>
      <c r="Z69" s="28">
        <f t="shared" si="12"/>
        <v>275.697</v>
      </c>
      <c r="AA69" s="27">
        <f t="shared" si="9"/>
        <v>4.8118203878708066</v>
      </c>
      <c r="AB69" s="7"/>
      <c r="AC69" s="28">
        <f t="shared" ca="1" si="0"/>
        <v>-6.7362084787987442E-2</v>
      </c>
      <c r="AD69" s="27">
        <f t="shared" ca="1" si="10"/>
        <v>-2.1691519170019546E-2</v>
      </c>
      <c r="AE69" s="7">
        <v>100</v>
      </c>
    </row>
    <row r="70" spans="1:31" s="26" customFormat="1" x14ac:dyDescent="0.25">
      <c r="A70" s="26">
        <v>50</v>
      </c>
      <c r="B70" s="26">
        <v>636</v>
      </c>
      <c r="C70" s="26">
        <v>11323</v>
      </c>
      <c r="D70" s="26">
        <v>12558</v>
      </c>
      <c r="E70" s="26">
        <v>15019</v>
      </c>
      <c r="F70" s="26">
        <v>13767</v>
      </c>
      <c r="G70" s="27"/>
      <c r="H70" s="7"/>
      <c r="I70" s="28">
        <f t="shared" si="1"/>
        <v>-3696</v>
      </c>
      <c r="J70" s="27">
        <f t="shared" si="1"/>
        <v>-1209</v>
      </c>
      <c r="K70" s="7"/>
      <c r="L70" s="124">
        <f t="shared" si="2"/>
        <v>0.94718911575079212</v>
      </c>
      <c r="M70" s="27">
        <f t="shared" ca="1" si="3"/>
        <v>6.6542819329251845E-6</v>
      </c>
      <c r="N70" s="44"/>
      <c r="O70" s="44"/>
      <c r="P70" s="7"/>
      <c r="Q70" s="28">
        <f t="shared" ca="1" si="4"/>
        <v>-3653.3872478230178</v>
      </c>
      <c r="R70" s="27">
        <f t="shared" ca="1" si="5"/>
        <v>-1245.8462267360126</v>
      </c>
      <c r="S70" s="7"/>
      <c r="T70" s="28">
        <f t="shared" ca="1" si="6"/>
        <v>0.94217652677999042</v>
      </c>
      <c r="U70" s="27">
        <f t="shared" ca="1" si="7"/>
        <v>-0.32384703573333556</v>
      </c>
      <c r="V70" s="7"/>
      <c r="W70" s="28">
        <f t="shared" ca="1" si="8"/>
        <v>0.94460952626156613</v>
      </c>
      <c r="X70" s="27">
        <f t="shared" ca="1" si="11"/>
        <v>281.36538193257434</v>
      </c>
      <c r="Y70" s="7"/>
      <c r="Z70" s="28">
        <f t="shared" si="12"/>
        <v>281.42099999999999</v>
      </c>
      <c r="AA70" s="27">
        <f t="shared" si="9"/>
        <v>4.9117230342549618</v>
      </c>
      <c r="AB70" s="7"/>
      <c r="AC70" s="28">
        <f t="shared" ca="1" si="0"/>
        <v>-5.5618067425655227E-2</v>
      </c>
      <c r="AD70" s="27">
        <f t="shared" ca="1" si="10"/>
        <v>-4.1278468918903855E-3</v>
      </c>
      <c r="AE70" s="7">
        <v>99</v>
      </c>
    </row>
    <row r="71" spans="1:31" s="26" customFormat="1" x14ac:dyDescent="0.25">
      <c r="A71" s="26">
        <v>51</v>
      </c>
      <c r="B71" s="26">
        <v>622</v>
      </c>
      <c r="C71" s="26">
        <v>11390</v>
      </c>
      <c r="D71" s="26">
        <v>12377</v>
      </c>
      <c r="E71" s="26">
        <v>14936</v>
      </c>
      <c r="F71" s="26">
        <v>13934</v>
      </c>
      <c r="G71" s="27"/>
      <c r="H71" s="7"/>
      <c r="I71" s="28">
        <f t="shared" si="1"/>
        <v>-3546</v>
      </c>
      <c r="J71" s="27">
        <f t="shared" si="1"/>
        <v>-1557</v>
      </c>
      <c r="K71" s="7"/>
      <c r="L71" s="124">
        <f t="shared" si="2"/>
        <v>0.91108558833857178</v>
      </c>
      <c r="M71" s="27">
        <f t="shared" ca="1" si="3"/>
        <v>2.0146438915282933E-5</v>
      </c>
      <c r="N71" s="44"/>
      <c r="O71" s="44"/>
      <c r="P71" s="7"/>
      <c r="Q71" s="28">
        <f t="shared" ca="1" si="4"/>
        <v>-3503.3872478230178</v>
      </c>
      <c r="R71" s="27">
        <f t="shared" ca="1" si="5"/>
        <v>-1593.8462267360126</v>
      </c>
      <c r="S71" s="7"/>
      <c r="T71" s="28">
        <f t="shared" ca="1" si="6"/>
        <v>0.90349284245355821</v>
      </c>
      <c r="U71" s="27">
        <f t="shared" ca="1" si="7"/>
        <v>-0.41430664946147583</v>
      </c>
      <c r="V71" s="7"/>
      <c r="W71" s="28">
        <f t="shared" ca="1" si="8"/>
        <v>0.90659710987529685</v>
      </c>
      <c r="X71" s="27">
        <f t="shared" ca="1" si="11"/>
        <v>287.00174394456894</v>
      </c>
      <c r="Y71" s="7"/>
      <c r="Z71" s="28">
        <f t="shared" si="12"/>
        <v>287.01900000000001</v>
      </c>
      <c r="AA71" s="27">
        <f t="shared" si="9"/>
        <v>5.0094265657816042</v>
      </c>
      <c r="AB71" s="7"/>
      <c r="AC71" s="28">
        <f t="shared" ca="1" si="0"/>
        <v>-1.7256055431062123E-2</v>
      </c>
      <c r="AD71" s="27">
        <f t="shared" ca="1" si="10"/>
        <v>-5.4569724645432416E-2</v>
      </c>
      <c r="AE71" s="7">
        <v>98</v>
      </c>
    </row>
    <row r="72" spans="1:31" s="26" customFormat="1" x14ac:dyDescent="0.25">
      <c r="A72" s="26">
        <v>52</v>
      </c>
      <c r="B72" s="26">
        <v>619</v>
      </c>
      <c r="C72" s="26">
        <v>11473</v>
      </c>
      <c r="D72" s="26">
        <v>12214</v>
      </c>
      <c r="E72" s="26">
        <v>14853</v>
      </c>
      <c r="F72" s="26">
        <v>14098</v>
      </c>
      <c r="G72" s="27"/>
      <c r="H72" s="7"/>
      <c r="I72" s="28">
        <f t="shared" si="1"/>
        <v>-3380</v>
      </c>
      <c r="J72" s="27">
        <f t="shared" si="1"/>
        <v>-1884</v>
      </c>
      <c r="K72" s="7"/>
      <c r="L72" s="124">
        <f t="shared" si="2"/>
        <v>0.86653284957501264</v>
      </c>
      <c r="M72" s="27">
        <f t="shared" ca="1" si="3"/>
        <v>4.4736553688488506E-6</v>
      </c>
      <c r="N72" s="44"/>
      <c r="O72" s="44"/>
      <c r="P72" s="7"/>
      <c r="Q72" s="28">
        <f t="shared" ca="1" si="4"/>
        <v>-3337.3872478230178</v>
      </c>
      <c r="R72" s="27">
        <f t="shared" ca="1" si="5"/>
        <v>-1920.8462267360126</v>
      </c>
      <c r="S72" s="7"/>
      <c r="T72" s="28">
        <f t="shared" ca="1" si="6"/>
        <v>0.86068289846563995</v>
      </c>
      <c r="U72" s="27">
        <f t="shared" ca="1" si="7"/>
        <v>-0.49930749339567665</v>
      </c>
      <c r="V72" s="7"/>
      <c r="W72" s="28">
        <f t="shared" ca="1" si="8"/>
        <v>0.86441774783541503</v>
      </c>
      <c r="X72" s="27">
        <f t="shared" ca="1" si="11"/>
        <v>292.45348792242191</v>
      </c>
      <c r="Y72" s="7"/>
      <c r="Z72" s="28">
        <f t="shared" si="12"/>
        <v>292.59000000000003</v>
      </c>
      <c r="AA72" s="27">
        <f t="shared" si="9"/>
        <v>5.1066588584102091</v>
      </c>
      <c r="AB72" s="7"/>
      <c r="AC72" s="28">
        <f t="shared" ca="1" si="0"/>
        <v>-0.1365120775781179</v>
      </c>
      <c r="AD72" s="27">
        <f t="shared" ca="1" si="10"/>
        <v>4.7204886434371929E-2</v>
      </c>
      <c r="AE72" s="7">
        <v>97</v>
      </c>
    </row>
    <row r="73" spans="1:31" s="26" customFormat="1" x14ac:dyDescent="0.25">
      <c r="A73" s="26">
        <v>53</v>
      </c>
      <c r="B73" s="26">
        <v>613</v>
      </c>
      <c r="C73" s="26">
        <v>11566</v>
      </c>
      <c r="D73" s="26">
        <v>12052</v>
      </c>
      <c r="E73" s="26">
        <v>14747</v>
      </c>
      <c r="F73" s="26">
        <v>14250</v>
      </c>
      <c r="G73" s="27"/>
      <c r="H73" s="7"/>
      <c r="I73" s="28">
        <f t="shared" si="1"/>
        <v>-3181</v>
      </c>
      <c r="J73" s="27">
        <f t="shared" si="1"/>
        <v>-2198</v>
      </c>
      <c r="K73" s="7"/>
      <c r="L73" s="124">
        <f t="shared" si="2"/>
        <v>0.8143477236923824</v>
      </c>
      <c r="M73" s="27">
        <f t="shared" ca="1" si="3"/>
        <v>4.1615339475081764E-7</v>
      </c>
      <c r="N73" s="44"/>
      <c r="O73" s="44"/>
      <c r="P73" s="7"/>
      <c r="Q73" s="28">
        <f t="shared" ca="1" si="4"/>
        <v>-3138.3872478230178</v>
      </c>
      <c r="R73" s="27">
        <f t="shared" ca="1" si="5"/>
        <v>-2234.8462267360128</v>
      </c>
      <c r="S73" s="7"/>
      <c r="T73" s="28">
        <f t="shared" ca="1" si="6"/>
        <v>0.80936254392590645</v>
      </c>
      <c r="U73" s="27">
        <f t="shared" ca="1" si="7"/>
        <v>-0.58092909888601019</v>
      </c>
      <c r="V73" s="7"/>
      <c r="W73" s="28">
        <f t="shared" ca="1" si="8"/>
        <v>0.81370262416924599</v>
      </c>
      <c r="X73" s="27">
        <f t="shared" ca="1" si="11"/>
        <v>297.96606476107945</v>
      </c>
      <c r="Y73" s="7"/>
      <c r="Z73" s="28">
        <f t="shared" si="12"/>
        <v>298.10700000000003</v>
      </c>
      <c r="AA73" s="27">
        <f t="shared" si="9"/>
        <v>5.2029486732427364</v>
      </c>
      <c r="AB73" s="7"/>
      <c r="AC73" s="28">
        <f t="shared" ca="1" si="0"/>
        <v>-0.14093523892057647</v>
      </c>
      <c r="AD73" s="27">
        <f t="shared" ca="1" si="10"/>
        <v>4.3188104981254583E-2</v>
      </c>
      <c r="AE73" s="7">
        <v>96</v>
      </c>
    </row>
    <row r="74" spans="1:31" s="26" customFormat="1" x14ac:dyDescent="0.25">
      <c r="A74" s="26">
        <v>54</v>
      </c>
      <c r="B74" s="26">
        <v>624</v>
      </c>
      <c r="C74" s="26">
        <v>11693</v>
      </c>
      <c r="D74" s="26">
        <v>11911</v>
      </c>
      <c r="E74" s="26">
        <v>14633</v>
      </c>
      <c r="F74" s="26">
        <v>14404</v>
      </c>
      <c r="G74" s="27"/>
      <c r="H74" s="7"/>
      <c r="I74" s="28">
        <f t="shared" si="1"/>
        <v>-2940</v>
      </c>
      <c r="J74" s="27">
        <f t="shared" si="1"/>
        <v>-2493</v>
      </c>
      <c r="K74" s="7"/>
      <c r="L74" s="124">
        <f t="shared" si="2"/>
        <v>0.75348490654247635</v>
      </c>
      <c r="M74" s="27">
        <f t="shared" ca="1" si="3"/>
        <v>1.8655321249563754E-6</v>
      </c>
      <c r="N74" s="44"/>
      <c r="O74" s="44"/>
      <c r="P74" s="7"/>
      <c r="Q74" s="28">
        <f t="shared" ca="1" si="4"/>
        <v>-2897.3872478230178</v>
      </c>
      <c r="R74" s="27">
        <f t="shared" ca="1" si="5"/>
        <v>-2529.8462267360128</v>
      </c>
      <c r="S74" s="7"/>
      <c r="T74" s="28">
        <f t="shared" ca="1" si="6"/>
        <v>0.74721075777477208</v>
      </c>
      <c r="U74" s="27">
        <f t="shared" ca="1" si="7"/>
        <v>-0.65761181741992214</v>
      </c>
      <c r="V74" s="7"/>
      <c r="W74" s="28">
        <f t="shared" ca="1" si="8"/>
        <v>0.75211906170320786</v>
      </c>
      <c r="X74" s="27">
        <f t="shared" ca="1" si="11"/>
        <v>303.60644849326491</v>
      </c>
      <c r="Y74" s="7"/>
      <c r="Z74" s="28">
        <f t="shared" si="12"/>
        <v>303.72300000000001</v>
      </c>
      <c r="AA74" s="27">
        <f t="shared" si="9"/>
        <v>5.3009663640347373</v>
      </c>
      <c r="AB74" s="7"/>
      <c r="AC74" s="28">
        <f t="shared" ca="1" si="0"/>
        <v>-0.11655150673510661</v>
      </c>
      <c r="AD74" s="27">
        <f t="shared" ca="1" si="10"/>
        <v>-1.31981410526123E-2</v>
      </c>
      <c r="AE74" s="7">
        <v>95</v>
      </c>
    </row>
    <row r="75" spans="1:31" s="26" customFormat="1" x14ac:dyDescent="0.25">
      <c r="A75" s="26">
        <v>55</v>
      </c>
      <c r="B75" s="26">
        <v>635</v>
      </c>
      <c r="C75" s="26">
        <v>11833</v>
      </c>
      <c r="D75" s="26">
        <v>11773</v>
      </c>
      <c r="E75" s="26">
        <v>14499</v>
      </c>
      <c r="F75" s="26">
        <v>14544</v>
      </c>
      <c r="G75" s="27"/>
      <c r="H75" s="7"/>
      <c r="I75" s="28">
        <f t="shared" si="1"/>
        <v>-2666</v>
      </c>
      <c r="J75" s="27">
        <f t="shared" si="1"/>
        <v>-2771</v>
      </c>
      <c r="K75" s="7"/>
      <c r="L75" s="124">
        <f t="shared" si="2"/>
        <v>0.68413148447921279</v>
      </c>
      <c r="M75" s="27">
        <f t="shared" ca="1" si="3"/>
        <v>4.5773527315776173E-6</v>
      </c>
      <c r="N75" s="44"/>
      <c r="O75" s="44"/>
      <c r="P75" s="7"/>
      <c r="Q75" s="28">
        <f t="shared" ca="1" si="4"/>
        <v>-2623.3872478230178</v>
      </c>
      <c r="R75" s="27">
        <f t="shared" ca="1" si="5"/>
        <v>-2807.8462267360128</v>
      </c>
      <c r="S75" s="7"/>
      <c r="T75" s="28">
        <f t="shared" ca="1" si="6"/>
        <v>0.6765485610718226</v>
      </c>
      <c r="U75" s="27">
        <f t="shared" ca="1" si="7"/>
        <v>-0.72987553183493081</v>
      </c>
      <c r="V75" s="7"/>
      <c r="W75" s="28">
        <f t="shared" ca="1" si="8"/>
        <v>0.68199200960635786</v>
      </c>
      <c r="X75" s="27">
        <f t="shared" ca="1" si="11"/>
        <v>309.38421674907363</v>
      </c>
      <c r="Y75" s="7"/>
      <c r="Z75" s="28">
        <f t="shared" si="12"/>
        <v>309.43799999999999</v>
      </c>
      <c r="AA75" s="27">
        <f t="shared" si="9"/>
        <v>5.4007119307862137</v>
      </c>
      <c r="AB75" s="7"/>
      <c r="AC75" s="28">
        <f t="shared" ca="1" si="0"/>
        <v>-5.378325092635805E-2</v>
      </c>
      <c r="AD75" s="27">
        <f t="shared" ca="1" si="10"/>
        <v>1.9423745507026524E-2</v>
      </c>
      <c r="AE75" s="7">
        <v>94</v>
      </c>
    </row>
    <row r="76" spans="1:31" s="26" customFormat="1" x14ac:dyDescent="0.25">
      <c r="A76" s="26">
        <v>56</v>
      </c>
      <c r="B76" s="26">
        <v>630</v>
      </c>
      <c r="C76" s="26">
        <v>11981</v>
      </c>
      <c r="D76" s="26">
        <v>11657</v>
      </c>
      <c r="E76" s="26">
        <v>14354</v>
      </c>
      <c r="F76" s="26">
        <v>14671</v>
      </c>
      <c r="G76" s="27"/>
      <c r="H76" s="7"/>
      <c r="I76" s="28">
        <f t="shared" si="1"/>
        <v>-2373</v>
      </c>
      <c r="J76" s="27">
        <f t="shared" si="1"/>
        <v>-3014</v>
      </c>
      <c r="K76" s="7"/>
      <c r="L76" s="124">
        <f t="shared" si="2"/>
        <v>0.6086051689255102</v>
      </c>
      <c r="M76" s="27">
        <f t="shared" ca="1" si="3"/>
        <v>2.9169228917968671E-6</v>
      </c>
      <c r="N76" s="44"/>
      <c r="O76" s="44"/>
      <c r="P76" s="7"/>
      <c r="Q76" s="28">
        <f t="shared" ca="1" si="4"/>
        <v>-2330.3872478230178</v>
      </c>
      <c r="R76" s="27">
        <f t="shared" ca="1" si="5"/>
        <v>-3050.8462267360128</v>
      </c>
      <c r="S76" s="7"/>
      <c r="T76" s="28">
        <f t="shared" ca="1" si="6"/>
        <v>0.60098643102085836</v>
      </c>
      <c r="U76" s="27">
        <f t="shared" ca="1" si="7"/>
        <v>-0.79304129659337363</v>
      </c>
      <c r="V76" s="7"/>
      <c r="W76" s="28">
        <f t="shared" ca="1" si="8"/>
        <v>0.60689726878446071</v>
      </c>
      <c r="X76" s="27">
        <f t="shared" ca="1" si="11"/>
        <v>315.01572867619973</v>
      </c>
      <c r="Y76" s="7"/>
      <c r="Z76" s="28">
        <f t="shared" si="12"/>
        <v>315.108</v>
      </c>
      <c r="AA76" s="27">
        <f t="shared" si="9"/>
        <v>5.4996720993742922</v>
      </c>
      <c r="AB76" s="7"/>
      <c r="AC76" s="28">
        <f t="shared" ca="1" si="0"/>
        <v>-9.2271323800275695E-2</v>
      </c>
      <c r="AD76" s="27">
        <f t="shared" ca="1" si="10"/>
        <v>2.3780308577613596E-2</v>
      </c>
      <c r="AE76" s="7">
        <v>93</v>
      </c>
    </row>
    <row r="77" spans="1:31" s="26" customFormat="1" x14ac:dyDescent="0.25">
      <c r="A77" s="26">
        <v>57</v>
      </c>
      <c r="B77" s="26">
        <v>637</v>
      </c>
      <c r="C77" s="26">
        <v>12139</v>
      </c>
      <c r="D77" s="26">
        <v>11544</v>
      </c>
      <c r="E77" s="26">
        <v>14204</v>
      </c>
      <c r="F77" s="26">
        <v>14778</v>
      </c>
      <c r="G77" s="27"/>
      <c r="H77" s="7"/>
      <c r="I77" s="28">
        <f t="shared" si="1"/>
        <v>-2065</v>
      </c>
      <c r="J77" s="27">
        <f t="shared" si="1"/>
        <v>-3234</v>
      </c>
      <c r="K77" s="7"/>
      <c r="L77" s="124">
        <f t="shared" si="2"/>
        <v>0.52619106747796118</v>
      </c>
      <c r="M77" s="27">
        <f t="shared" ca="1" si="3"/>
        <v>2.8850693188949648E-6</v>
      </c>
      <c r="N77" s="44"/>
      <c r="O77" s="44"/>
      <c r="P77" s="7"/>
      <c r="Q77" s="28">
        <f t="shared" ca="1" si="4"/>
        <v>-2022.3872478230176</v>
      </c>
      <c r="R77" s="27">
        <f t="shared" ca="1" si="5"/>
        <v>-3270.8462267360128</v>
      </c>
      <c r="S77" s="7"/>
      <c r="T77" s="28">
        <f t="shared" ca="1" si="6"/>
        <v>0.52155593253725085</v>
      </c>
      <c r="U77" s="27">
        <f t="shared" ca="1" si="7"/>
        <v>-0.85022840872035887</v>
      </c>
      <c r="V77" s="7"/>
      <c r="W77" s="28">
        <f t="shared" ca="1" si="8"/>
        <v>0.52788961665855472</v>
      </c>
      <c r="X77" s="27">
        <f t="shared" ca="1" si="11"/>
        <v>320.60646433777003</v>
      </c>
      <c r="Y77" s="7"/>
      <c r="Z77" s="28">
        <f t="shared" si="12"/>
        <v>320.84100000000001</v>
      </c>
      <c r="AA77" s="27">
        <f t="shared" si="9"/>
        <v>5.5997318253911263</v>
      </c>
      <c r="AB77" s="7"/>
      <c r="AC77" s="28">
        <f t="shared" ca="1" si="0"/>
        <v>-0.23453566222997324</v>
      </c>
      <c r="AD77" s="27">
        <f t="shared" ca="1" si="10"/>
        <v>0.13635921805661155</v>
      </c>
      <c r="AE77" s="7">
        <v>92</v>
      </c>
    </row>
    <row r="78" spans="1:31" s="26" customFormat="1" x14ac:dyDescent="0.25">
      <c r="A78" s="26">
        <v>58</v>
      </c>
      <c r="B78" s="26">
        <v>639</v>
      </c>
      <c r="C78" s="26">
        <v>12304</v>
      </c>
      <c r="D78" s="26">
        <v>11438</v>
      </c>
      <c r="E78" s="26">
        <v>14018</v>
      </c>
      <c r="F78" s="26">
        <v>14862</v>
      </c>
      <c r="G78" s="27"/>
      <c r="H78" s="7"/>
      <c r="I78" s="28">
        <f t="shared" si="1"/>
        <v>-1714</v>
      </c>
      <c r="J78" s="27">
        <f t="shared" si="1"/>
        <v>-3424</v>
      </c>
      <c r="K78" s="7"/>
      <c r="L78" s="124">
        <f t="shared" si="2"/>
        <v>0.43823340325518712</v>
      </c>
      <c r="M78" s="27">
        <f t="shared" ca="1" si="3"/>
        <v>2.4902883172086548E-7</v>
      </c>
      <c r="N78" s="44"/>
      <c r="O78" s="44"/>
      <c r="P78" s="7"/>
      <c r="Q78" s="28">
        <f t="shared" ca="1" si="4"/>
        <v>-1671.3872478230176</v>
      </c>
      <c r="R78" s="27">
        <f t="shared" ca="1" si="5"/>
        <v>-3460.8462267360128</v>
      </c>
      <c r="S78" s="7"/>
      <c r="T78" s="28">
        <f t="shared" ca="1" si="6"/>
        <v>0.43103611121339946</v>
      </c>
      <c r="U78" s="27">
        <f t="shared" ca="1" si="7"/>
        <v>-0.89961727828457339</v>
      </c>
      <c r="V78" s="7"/>
      <c r="W78" s="28">
        <f t="shared" ca="1" si="8"/>
        <v>0.43773437536847049</v>
      </c>
      <c r="X78" s="27">
        <f t="shared" ca="1" si="11"/>
        <v>326.49521771811169</v>
      </c>
      <c r="Y78" s="7"/>
      <c r="Z78" s="28">
        <f t="shared" si="12"/>
        <v>326.59199999999998</v>
      </c>
      <c r="AA78" s="27">
        <f t="shared" si="9"/>
        <v>5.7001057106733208</v>
      </c>
      <c r="AB78" s="7"/>
      <c r="AC78" s="28">
        <f t="shared" ca="1" si="0"/>
        <v>-9.6782281888295074E-2</v>
      </c>
      <c r="AD78" s="27">
        <f t="shared" ca="1" si="10"/>
        <v>3.9557064309178713E-2</v>
      </c>
      <c r="AE78" s="7">
        <v>91</v>
      </c>
    </row>
    <row r="79" spans="1:31" s="26" customFormat="1" x14ac:dyDescent="0.25">
      <c r="A79" s="26">
        <v>59</v>
      </c>
      <c r="B79" s="26">
        <v>611</v>
      </c>
      <c r="C79" s="26">
        <v>12473</v>
      </c>
      <c r="D79" s="26">
        <v>11369</v>
      </c>
      <c r="E79" s="26">
        <v>13846</v>
      </c>
      <c r="F79" s="26">
        <v>14938</v>
      </c>
      <c r="G79" s="27"/>
      <c r="H79" s="7"/>
      <c r="I79" s="28">
        <f t="shared" si="1"/>
        <v>-1373</v>
      </c>
      <c r="J79" s="27">
        <f t="shared" si="1"/>
        <v>-3569</v>
      </c>
      <c r="K79" s="7"/>
      <c r="L79" s="124">
        <f t="shared" si="2"/>
        <v>0.34999386165298757</v>
      </c>
      <c r="M79" s="27">
        <f t="shared" ca="1" si="3"/>
        <v>5.9777473346927162E-9</v>
      </c>
      <c r="N79" s="44"/>
      <c r="O79" s="44"/>
      <c r="P79" s="7"/>
      <c r="Q79" s="28">
        <f t="shared" ca="1" si="4"/>
        <v>-1330.3872478230176</v>
      </c>
      <c r="R79" s="27">
        <f t="shared" ca="1" si="5"/>
        <v>-3605.8462267360128</v>
      </c>
      <c r="S79" s="7"/>
      <c r="T79" s="28">
        <f t="shared" ca="1" si="6"/>
        <v>0.34309520217797695</v>
      </c>
      <c r="U79" s="27">
        <f t="shared" ca="1" si="7"/>
        <v>-0.9373087840046318</v>
      </c>
      <c r="V79" s="7"/>
      <c r="W79" s="28">
        <f t="shared" ca="1" si="8"/>
        <v>0.35007117754614475</v>
      </c>
      <c r="X79" s="27">
        <f t="shared" ca="1" si="11"/>
        <v>331.96184572114794</v>
      </c>
      <c r="Y79" s="7"/>
      <c r="Z79" s="28">
        <f t="shared" si="12"/>
        <v>332.09100000000001</v>
      </c>
      <c r="AA79" s="27">
        <f t="shared" si="9"/>
        <v>5.7960813662404895</v>
      </c>
      <c r="AB79" s="7"/>
      <c r="AC79" s="28">
        <f t="shared" ca="1" si="0"/>
        <v>-0.12915427885207009</v>
      </c>
      <c r="AD79" s="27">
        <f t="shared" ca="1" si="10"/>
        <v>9.633658149675739E-2</v>
      </c>
      <c r="AE79" s="7">
        <v>90</v>
      </c>
    </row>
    <row r="80" spans="1:31" s="26" customFormat="1" x14ac:dyDescent="0.25">
      <c r="A80" s="26">
        <v>60</v>
      </c>
      <c r="B80" s="26">
        <v>627</v>
      </c>
      <c r="C80" s="26">
        <v>12664</v>
      </c>
      <c r="D80" s="26">
        <v>11313</v>
      </c>
      <c r="E80" s="26">
        <v>13673</v>
      </c>
      <c r="F80" s="26">
        <v>15001</v>
      </c>
      <c r="G80" s="27"/>
      <c r="H80" s="7"/>
      <c r="I80" s="28">
        <f t="shared" si="1"/>
        <v>-1009</v>
      </c>
      <c r="J80" s="27">
        <f t="shared" si="1"/>
        <v>-3688</v>
      </c>
      <c r="K80" s="7"/>
      <c r="L80" s="124">
        <f t="shared" si="2"/>
        <v>0.25610393358830641</v>
      </c>
      <c r="M80" s="27">
        <f t="shared" ca="1" si="3"/>
        <v>1.0378191959684205E-7</v>
      </c>
      <c r="N80" s="44"/>
      <c r="O80" s="44"/>
      <c r="P80" s="7"/>
      <c r="Q80" s="28">
        <f t="shared" ca="1" si="4"/>
        <v>-966.38724782301756</v>
      </c>
      <c r="R80" s="27">
        <f t="shared" ca="1" si="5"/>
        <v>-3724.8462267360128</v>
      </c>
      <c r="S80" s="7"/>
      <c r="T80" s="28">
        <f t="shared" ca="1" si="6"/>
        <v>0.24922279487916812</v>
      </c>
      <c r="U80" s="27">
        <f t="shared" ca="1" si="7"/>
        <v>-0.96824181283695565</v>
      </c>
      <c r="V80" s="7"/>
      <c r="W80" s="28">
        <f t="shared" ca="1" si="8"/>
        <v>0.25642608560148783</v>
      </c>
      <c r="X80" s="27">
        <f t="shared" ca="1" si="11"/>
        <v>337.60828267933198</v>
      </c>
      <c r="Y80" s="7"/>
      <c r="Z80" s="28">
        <f t="shared" si="12"/>
        <v>337.73399999999998</v>
      </c>
      <c r="AA80" s="27">
        <f t="shared" si="9"/>
        <v>5.8945702959305288</v>
      </c>
      <c r="AB80" s="7"/>
      <c r="AC80" s="28">
        <f t="shared" ca="1" si="0"/>
        <v>-0.12571732066800223</v>
      </c>
      <c r="AD80" s="27">
        <f t="shared" ca="1" si="10"/>
        <v>-9.8061257778567779E-3</v>
      </c>
      <c r="AE80" s="7">
        <v>89</v>
      </c>
    </row>
    <row r="81" spans="1:31" s="26" customFormat="1" x14ac:dyDescent="0.25">
      <c r="A81" s="26">
        <v>61</v>
      </c>
      <c r="B81" s="26">
        <v>612</v>
      </c>
      <c r="C81" s="26">
        <v>12845</v>
      </c>
      <c r="D81" s="26">
        <v>11276</v>
      </c>
      <c r="E81" s="26">
        <v>13490</v>
      </c>
      <c r="F81" s="26">
        <v>15045</v>
      </c>
      <c r="G81" s="27"/>
      <c r="H81" s="7"/>
      <c r="I81" s="28">
        <f t="shared" si="1"/>
        <v>-645</v>
      </c>
      <c r="J81" s="27">
        <f t="shared" si="1"/>
        <v>-3769</v>
      </c>
      <c r="K81" s="7"/>
      <c r="L81" s="124">
        <f t="shared" si="2"/>
        <v>0.16206043706710455</v>
      </c>
      <c r="M81" s="27">
        <f t="shared" ca="1" si="3"/>
        <v>4.187908872372156E-7</v>
      </c>
      <c r="N81" s="44"/>
      <c r="O81" s="44"/>
      <c r="P81" s="7"/>
      <c r="Q81" s="28">
        <f t="shared" ca="1" si="4"/>
        <v>-602.38724782301756</v>
      </c>
      <c r="R81" s="27">
        <f t="shared" ca="1" si="5"/>
        <v>-3805.8462267360128</v>
      </c>
      <c r="S81" s="7"/>
      <c r="T81" s="28">
        <f t="shared" ca="1" si="6"/>
        <v>0.15535038758035932</v>
      </c>
      <c r="U81" s="27">
        <f t="shared" ca="1" si="7"/>
        <v>-0.98929706775643655</v>
      </c>
      <c r="V81" s="7"/>
      <c r="W81" s="28">
        <f t="shared" ca="1" si="8"/>
        <v>0.1627075776138463</v>
      </c>
      <c r="X81" s="27">
        <f t="shared" ca="1" si="11"/>
        <v>343.10207191129689</v>
      </c>
      <c r="Y81" s="7"/>
      <c r="Z81" s="28">
        <f t="shared" si="12"/>
        <v>343.24199999999996</v>
      </c>
      <c r="AA81" s="27">
        <f t="shared" si="9"/>
        <v>5.9907030311303755</v>
      </c>
      <c r="AB81" s="7"/>
      <c r="AC81" s="28">
        <f t="shared" ca="1" si="0"/>
        <v>-0.13992808870307272</v>
      </c>
      <c r="AD81" s="27">
        <f t="shared" ca="1" si="10"/>
        <v>6.6579773831563216E-3</v>
      </c>
      <c r="AE81" s="7">
        <v>88</v>
      </c>
    </row>
    <row r="82" spans="1:31" s="26" customFormat="1" x14ac:dyDescent="0.25">
      <c r="A82" s="26">
        <v>62</v>
      </c>
      <c r="B82" s="26">
        <v>623</v>
      </c>
      <c r="C82" s="26">
        <v>13030</v>
      </c>
      <c r="D82" s="26">
        <v>11256</v>
      </c>
      <c r="E82" s="26">
        <v>13306</v>
      </c>
      <c r="F82" s="26">
        <v>15069</v>
      </c>
      <c r="G82" s="27"/>
      <c r="H82" s="7"/>
      <c r="I82" s="28">
        <f t="shared" si="1"/>
        <v>-276</v>
      </c>
      <c r="J82" s="27">
        <f t="shared" si="1"/>
        <v>-3813</v>
      </c>
      <c r="K82" s="7"/>
      <c r="L82" s="124">
        <f t="shared" si="2"/>
        <v>6.4795676233081079E-2</v>
      </c>
      <c r="M82" s="27">
        <f t="shared" ca="1" si="3"/>
        <v>8.0225894151296988E-6</v>
      </c>
      <c r="N82" s="44"/>
      <c r="O82" s="44"/>
      <c r="P82" s="7"/>
      <c r="Q82" s="28">
        <f t="shared" ca="1" si="4"/>
        <v>-233.38724782301759</v>
      </c>
      <c r="R82" s="27">
        <f t="shared" ca="1" si="5"/>
        <v>-3849.8462267360128</v>
      </c>
      <c r="S82" s="7"/>
      <c r="T82" s="28">
        <f t="shared" ca="1" si="6"/>
        <v>6.0188524137336094E-2</v>
      </c>
      <c r="U82" s="27">
        <f t="shared" ca="1" si="7"/>
        <v>-1.0007344901818336</v>
      </c>
      <c r="V82" s="7"/>
      <c r="W82" s="28">
        <f t="shared" ca="1" si="8"/>
        <v>6.7628093825020816E-2</v>
      </c>
      <c r="X82" s="27">
        <f t="shared" ca="1" si="11"/>
        <v>348.57569119170103</v>
      </c>
      <c r="Y82" s="7"/>
      <c r="Z82" s="28">
        <f t="shared" si="12"/>
        <v>348.84899999999993</v>
      </c>
      <c r="AA82" s="27">
        <f t="shared" si="9"/>
        <v>6.0885636422896976</v>
      </c>
      <c r="AB82" s="7"/>
      <c r="AC82" s="28">
        <f t="shared" ca="1" si="0"/>
        <v>-0.27330880829890702</v>
      </c>
      <c r="AD82" s="27">
        <f t="shared" ca="1" si="10"/>
        <v>0.14548856656779208</v>
      </c>
      <c r="AE82" s="7">
        <v>87</v>
      </c>
    </row>
    <row r="83" spans="1:31" s="26" customFormat="1" x14ac:dyDescent="0.25">
      <c r="A83" s="26">
        <v>63</v>
      </c>
      <c r="B83" s="26">
        <v>635</v>
      </c>
      <c r="C83" s="26">
        <v>13228</v>
      </c>
      <c r="D83" s="26">
        <v>11245</v>
      </c>
      <c r="E83" s="26">
        <v>13108</v>
      </c>
      <c r="F83" s="26">
        <v>15062</v>
      </c>
      <c r="G83" s="27"/>
      <c r="H83" s="7"/>
      <c r="I83" s="28">
        <f t="shared" si="1"/>
        <v>120</v>
      </c>
      <c r="J83" s="27">
        <f t="shared" si="1"/>
        <v>-3817</v>
      </c>
      <c r="K83" s="7"/>
      <c r="L83" s="124">
        <f t="shared" si="2"/>
        <v>-3.497419487556578E-2</v>
      </c>
      <c r="M83" s="27">
        <f t="shared" ca="1" si="3"/>
        <v>2.3258374150648999E-7</v>
      </c>
      <c r="N83" s="44"/>
      <c r="O83" s="44"/>
      <c r="P83" s="7"/>
      <c r="Q83" s="28">
        <f t="shared" ca="1" si="4"/>
        <v>162.61275217698241</v>
      </c>
      <c r="R83" s="27">
        <f t="shared" ca="1" si="5"/>
        <v>-3853.8462267360128</v>
      </c>
      <c r="S83" s="7"/>
      <c r="T83" s="28">
        <f t="shared" ca="1" si="6"/>
        <v>-4.1936402484444926E-2</v>
      </c>
      <c r="U83" s="27">
        <f t="shared" ca="1" si="7"/>
        <v>-1.0017742558568696</v>
      </c>
      <c r="V83" s="7"/>
      <c r="W83" s="28">
        <f t="shared" ca="1" si="8"/>
        <v>-3.4491925509436756E-2</v>
      </c>
      <c r="X83" s="27">
        <f t="shared" ca="1" si="11"/>
        <v>354.41373612192302</v>
      </c>
      <c r="Y83" s="7"/>
      <c r="Z83" s="28">
        <f t="shared" si="12"/>
        <v>354.56399999999991</v>
      </c>
      <c r="AA83" s="27">
        <f t="shared" si="9"/>
        <v>6.1883092090411731</v>
      </c>
      <c r="AB83" s="7"/>
      <c r="AC83" s="28">
        <f t="shared" ca="1" si="0"/>
        <v>-0.15026387807688479</v>
      </c>
      <c r="AD83" s="27">
        <f t="shared" ca="1" si="10"/>
        <v>-0.10121820736242171</v>
      </c>
      <c r="AE83" s="7">
        <v>86</v>
      </c>
    </row>
    <row r="84" spans="1:31" s="26" customFormat="1" x14ac:dyDescent="0.25">
      <c r="A84" s="26">
        <v>64</v>
      </c>
      <c r="B84" s="26">
        <v>622</v>
      </c>
      <c r="C84" s="26">
        <v>13408</v>
      </c>
      <c r="D84" s="26">
        <v>11263</v>
      </c>
      <c r="E84" s="26">
        <v>12918</v>
      </c>
      <c r="F84" s="26">
        <v>15049</v>
      </c>
      <c r="G84" s="27"/>
      <c r="H84" s="7"/>
      <c r="I84" s="28">
        <f t="shared" si="1"/>
        <v>490</v>
      </c>
      <c r="J84" s="27">
        <f t="shared" si="1"/>
        <v>-3786</v>
      </c>
      <c r="K84" s="7"/>
      <c r="L84" s="124">
        <f t="shared" si="2"/>
        <v>-0.13237132042397876</v>
      </c>
      <c r="M84" s="27">
        <f t="shared" ca="1" si="3"/>
        <v>5.7461492438243044E-6</v>
      </c>
      <c r="N84" s="44"/>
      <c r="O84" s="44"/>
      <c r="P84" s="7"/>
      <c r="Q84" s="28">
        <f t="shared" ca="1" si="4"/>
        <v>532.61275217698244</v>
      </c>
      <c r="R84" s="27">
        <f t="shared" ca="1" si="5"/>
        <v>-3822.8462267360128</v>
      </c>
      <c r="S84" s="7"/>
      <c r="T84" s="28">
        <f t="shared" ca="1" si="6"/>
        <v>-0.13735615715631103</v>
      </c>
      <c r="U84" s="27">
        <f t="shared" ca="1" si="7"/>
        <v>-0.99371607187533995</v>
      </c>
      <c r="V84" s="7"/>
      <c r="W84" s="28">
        <f t="shared" ca="1" si="8"/>
        <v>-0.12997420773496635</v>
      </c>
      <c r="X84" s="27">
        <f ca="1">IF(MOD(ATAN2(U84,W84)*180/PI()-$J$9+360,360)&lt;355,MOD(ATAN2(U84,W84)*180/PI()-$J$9+360,360)+360,MOD(ATAN2(U84,W84)*180/PI()-$J$9+360,360))</f>
        <v>359.89353737278009</v>
      </c>
      <c r="Y84" s="7"/>
      <c r="Z84" s="28">
        <f t="shared" si="12"/>
        <v>360.16199999999992</v>
      </c>
      <c r="AA84" s="27">
        <f t="shared" si="9"/>
        <v>6.2860127405678163</v>
      </c>
      <c r="AB84" s="7"/>
      <c r="AC84" s="28">
        <f t="shared" ref="AC84:AC147" ca="1" si="13">X84-Z84</f>
        <v>-0.26846262721983294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13364</v>
      </c>
      <c r="D85" s="26">
        <v>11223</v>
      </c>
      <c r="E85" s="26">
        <v>12869</v>
      </c>
      <c r="F85" s="26">
        <v>14993</v>
      </c>
      <c r="G85" s="27"/>
      <c r="H85" s="7"/>
      <c r="I85" s="28">
        <f t="shared" ref="I85:J148" si="14">C85-E85</f>
        <v>495</v>
      </c>
      <c r="J85" s="27">
        <f t="shared" si="14"/>
        <v>-3770</v>
      </c>
      <c r="K85" s="7"/>
      <c r="L85" s="124">
        <f>$O$3*SIN(2*PI()/$O$4*($Z85+$O$5))+$O$6</f>
        <v>-0.13334107897592531</v>
      </c>
      <c r="M85" s="27">
        <f t="shared" ref="M85:M148" ca="1" si="15">(W85-L85)^2</f>
        <v>4.1880290792853879E-6</v>
      </c>
      <c r="N85" s="44"/>
      <c r="O85" s="44"/>
      <c r="P85" s="7"/>
      <c r="Q85" s="28">
        <f t="shared" ref="Q85:Q148" ca="1" si="16">I85-$J$4</f>
        <v>537.61275217698244</v>
      </c>
      <c r="R85" s="27">
        <f t="shared" ref="R85:R148" ca="1" si="17">J85-$J$3</f>
        <v>-3806.8462267360128</v>
      </c>
      <c r="S85" s="7"/>
      <c r="T85" s="28">
        <f t="shared" ref="T85:T148" ca="1" si="18">Q85/$J$7</f>
        <v>-0.13864561330052544</v>
      </c>
      <c r="U85" s="27">
        <f t="shared" ref="U85:U148" ca="1" si="19">R85/$J$6</f>
        <v>-0.98955700917519562</v>
      </c>
      <c r="V85" s="7"/>
      <c r="W85" s="28">
        <f t="shared" ref="W85:W148" ca="1" si="20">(T85-U85*SIN(-$J$11*PI()/180))/(COS(-$J$11*PI()/180))</f>
        <v>-0.13129461151239569</v>
      </c>
      <c r="X85" s="27">
        <f ca="1">IF(MOD(ATAN2(U85,W85)*180/PI()-$J$9+360,360)&lt;355,MOD(ATAN2(U85,W85)*180/PI()-$J$9+360,360)+360,MOD(ATAN2(U85,W85)*180/PI()-$J$9+360,360))</f>
        <v>359.99964501661975</v>
      </c>
      <c r="Y85" s="7"/>
      <c r="Z85" s="28">
        <f t="shared" si="12"/>
        <v>360.16199999999992</v>
      </c>
      <c r="AA85" s="27">
        <f t="shared" ref="AA85:AA148" si="21">Z85*PI()/180</f>
        <v>6.2860127405678163</v>
      </c>
      <c r="AB85" s="7"/>
      <c r="AC85" s="28">
        <f t="shared" ca="1" si="13"/>
        <v>-0.16235498338016896</v>
      </c>
      <c r="AD85" s="27"/>
      <c r="AE85" s="7"/>
    </row>
    <row r="86" spans="1:31" s="26" customFormat="1" x14ac:dyDescent="0.25">
      <c r="A86" s="26">
        <v>1</v>
      </c>
      <c r="B86" s="26">
        <v>-608</v>
      </c>
      <c r="C86" s="26">
        <v>13176</v>
      </c>
      <c r="D86" s="26">
        <v>11204</v>
      </c>
      <c r="E86" s="26">
        <v>13055</v>
      </c>
      <c r="F86" s="26">
        <v>15005</v>
      </c>
      <c r="G86" s="27"/>
      <c r="H86" s="7"/>
      <c r="I86" s="28">
        <f t="shared" si="14"/>
        <v>121</v>
      </c>
      <c r="J86" s="27">
        <f t="shared" si="14"/>
        <v>-3801</v>
      </c>
      <c r="K86" s="7"/>
      <c r="L86" s="124">
        <f t="shared" ref="L86:L149" si="22">$O$3*SIN(2*PI()/$O$4*($Z86+$O$5))+$O$6</f>
        <v>-3.8405097094526247E-2</v>
      </c>
      <c r="M86" s="27">
        <f t="shared" ca="1" si="15"/>
        <v>1.3135994217699554E-5</v>
      </c>
      <c r="N86" s="44"/>
      <c r="O86" s="44"/>
      <c r="P86" s="7"/>
      <c r="Q86" s="28">
        <f t="shared" ca="1" si="16"/>
        <v>163.61275217698241</v>
      </c>
      <c r="R86" s="27">
        <f t="shared" ca="1" si="17"/>
        <v>-3837.8462267360128</v>
      </c>
      <c r="S86" s="7"/>
      <c r="T86" s="28">
        <f t="shared" ca="1" si="18"/>
        <v>-4.2194293713287805E-2</v>
      </c>
      <c r="U86" s="27">
        <f t="shared" ca="1" si="19"/>
        <v>-0.99761519315672531</v>
      </c>
      <c r="V86" s="7"/>
      <c r="W86" s="28">
        <f t="shared" ca="1" si="20"/>
        <v>-3.4780735879401635E-2</v>
      </c>
      <c r="X86" s="27">
        <f ca="1">MOD(ATAN2(U86,W86)*180/PI()-$J$9+360,360)</f>
        <v>354.43851791456063</v>
      </c>
      <c r="Y86" s="7"/>
      <c r="Z86" s="28">
        <f t="shared" ref="Z86:Z149" si="23">360/40000*B86+Z85</f>
        <v>354.68999999999994</v>
      </c>
      <c r="AA86" s="27">
        <f t="shared" si="21"/>
        <v>6.1905083238986869</v>
      </c>
      <c r="AB86" s="7"/>
      <c r="AC86" s="28">
        <f t="shared" ca="1" si="13"/>
        <v>-0.2514820854393065</v>
      </c>
      <c r="AD86" s="27"/>
      <c r="AE86" s="7"/>
    </row>
    <row r="87" spans="1:31" s="26" customFormat="1" x14ac:dyDescent="0.25">
      <c r="A87" s="26">
        <v>2</v>
      </c>
      <c r="B87" s="26">
        <v>-619</v>
      </c>
      <c r="C87" s="26">
        <v>12988</v>
      </c>
      <c r="D87" s="26">
        <v>11207</v>
      </c>
      <c r="E87" s="26">
        <v>13235</v>
      </c>
      <c r="F87" s="26">
        <v>15006</v>
      </c>
      <c r="G87" s="27"/>
      <c r="H87" s="7"/>
      <c r="I87" s="28">
        <f t="shared" si="14"/>
        <v>-247</v>
      </c>
      <c r="J87" s="27">
        <f t="shared" si="14"/>
        <v>-3799</v>
      </c>
      <c r="K87" s="7"/>
      <c r="L87" s="124">
        <f t="shared" si="22"/>
        <v>5.8602579802049637E-2</v>
      </c>
      <c r="M87" s="27">
        <f t="shared" ca="1" si="15"/>
        <v>2.3086183047996924E-6</v>
      </c>
      <c r="N87" s="44"/>
      <c r="O87" s="44"/>
      <c r="P87" s="7"/>
      <c r="Q87" s="28">
        <f t="shared" ca="1" si="16"/>
        <v>-204.38724782301759</v>
      </c>
      <c r="R87" s="27">
        <f t="shared" ca="1" si="17"/>
        <v>-3835.8462267360128</v>
      </c>
      <c r="S87" s="7"/>
      <c r="T87" s="28">
        <f t="shared" ca="1" si="18"/>
        <v>5.2709678500892532E-2</v>
      </c>
      <c r="U87" s="27">
        <f t="shared" ca="1" si="19"/>
        <v>-0.99709531031920728</v>
      </c>
      <c r="V87" s="7"/>
      <c r="W87" s="28">
        <f t="shared" ca="1" si="20"/>
        <v>6.0121993605067002E-2</v>
      </c>
      <c r="X87" s="27">
        <f ca="1">MOD(ATAN2(U87,W87)*180/PI()-$J$9+360,360)</f>
        <v>348.9911797582688</v>
      </c>
      <c r="Y87" s="7"/>
      <c r="Z87" s="28">
        <f t="shared" si="23"/>
        <v>349.11899999999991</v>
      </c>
      <c r="AA87" s="27">
        <f t="shared" si="21"/>
        <v>6.093276031270082</v>
      </c>
      <c r="AB87" s="7"/>
      <c r="AC87" s="28">
        <f t="shared" ca="1" si="13"/>
        <v>-0.12782024173111495</v>
      </c>
      <c r="AD87" s="27"/>
      <c r="AE87" s="7"/>
    </row>
    <row r="88" spans="1:31" s="26" customFormat="1" x14ac:dyDescent="0.25">
      <c r="A88" s="26">
        <v>3</v>
      </c>
      <c r="B88" s="26">
        <v>-626</v>
      </c>
      <c r="C88" s="26">
        <v>12810</v>
      </c>
      <c r="D88" s="26">
        <v>11235</v>
      </c>
      <c r="E88" s="26">
        <v>13436</v>
      </c>
      <c r="F88" s="26">
        <v>14992</v>
      </c>
      <c r="G88" s="27"/>
      <c r="H88" s="7"/>
      <c r="I88" s="28">
        <f t="shared" si="14"/>
        <v>-626</v>
      </c>
      <c r="J88" s="27">
        <f t="shared" si="14"/>
        <v>-3757</v>
      </c>
      <c r="K88" s="7"/>
      <c r="L88" s="124">
        <f t="shared" si="22"/>
        <v>0.15614068183364335</v>
      </c>
      <c r="M88" s="27">
        <f t="shared" ca="1" si="15"/>
        <v>2.7015625782867296E-6</v>
      </c>
      <c r="N88" s="44"/>
      <c r="O88" s="44"/>
      <c r="P88" s="7"/>
      <c r="Q88" s="28">
        <f t="shared" ca="1" si="16"/>
        <v>-583.38724782301756</v>
      </c>
      <c r="R88" s="27">
        <f t="shared" ca="1" si="17"/>
        <v>-3793.8462267360128</v>
      </c>
      <c r="S88" s="7"/>
      <c r="T88" s="28">
        <f t="shared" ca="1" si="18"/>
        <v>0.15045045423234457</v>
      </c>
      <c r="U88" s="27">
        <f t="shared" ca="1" si="19"/>
        <v>-0.98617777073132828</v>
      </c>
      <c r="V88" s="7"/>
      <c r="W88" s="28">
        <f t="shared" ca="1" si="20"/>
        <v>0.157784324914816</v>
      </c>
      <c r="X88" s="27">
        <f t="shared" ref="X88:X148" ca="1" si="24">MOD(ATAN2(U88,W88)*180/PI()-$J$9+360,360)</f>
        <v>343.35172988867998</v>
      </c>
      <c r="Y88" s="7"/>
      <c r="Z88" s="28">
        <f t="shared" si="23"/>
        <v>343.4849999999999</v>
      </c>
      <c r="AA88" s="27">
        <f t="shared" si="21"/>
        <v>5.9949441812127207</v>
      </c>
      <c r="AB88" s="7"/>
      <c r="AC88" s="28">
        <f t="shared" ca="1" si="13"/>
        <v>-0.1332701113199164</v>
      </c>
      <c r="AD88" s="27"/>
      <c r="AE88" s="7"/>
    </row>
    <row r="89" spans="1:31" s="26" customFormat="1" x14ac:dyDescent="0.25">
      <c r="A89" s="26">
        <v>4</v>
      </c>
      <c r="B89" s="26">
        <v>-617</v>
      </c>
      <c r="C89" s="26">
        <v>12620</v>
      </c>
      <c r="D89" s="26">
        <v>11272</v>
      </c>
      <c r="E89" s="26">
        <v>13613</v>
      </c>
      <c r="F89" s="26">
        <v>14949</v>
      </c>
      <c r="G89" s="27"/>
      <c r="H89" s="7"/>
      <c r="I89" s="28">
        <f t="shared" si="14"/>
        <v>-993</v>
      </c>
      <c r="J89" s="27">
        <f t="shared" si="14"/>
        <v>-3677</v>
      </c>
      <c r="K89" s="7"/>
      <c r="L89" s="124">
        <f t="shared" si="22"/>
        <v>0.25080467396473027</v>
      </c>
      <c r="M89" s="27">
        <f t="shared" ca="1" si="15"/>
        <v>2.1720451574568552E-6</v>
      </c>
      <c r="N89" s="44"/>
      <c r="O89" s="44"/>
      <c r="P89" s="7"/>
      <c r="Q89" s="28">
        <f t="shared" ca="1" si="16"/>
        <v>-950.38724782301756</v>
      </c>
      <c r="R89" s="27">
        <f t="shared" ca="1" si="17"/>
        <v>-3713.8462267360128</v>
      </c>
      <c r="S89" s="7"/>
      <c r="T89" s="28">
        <f t="shared" ca="1" si="18"/>
        <v>0.24509653521768202</v>
      </c>
      <c r="U89" s="27">
        <f t="shared" ca="1" si="19"/>
        <v>-0.96538245723060634</v>
      </c>
      <c r="V89" s="7"/>
      <c r="W89" s="28">
        <f t="shared" ca="1" si="20"/>
        <v>0.25227845995918702</v>
      </c>
      <c r="X89" s="27">
        <f t="shared" ca="1" si="24"/>
        <v>337.79647655355404</v>
      </c>
      <c r="Y89" s="7"/>
      <c r="Z89" s="28">
        <f t="shared" si="23"/>
        <v>337.9319999999999</v>
      </c>
      <c r="AA89" s="27">
        <f t="shared" si="21"/>
        <v>5.8980260478494753</v>
      </c>
      <c r="AB89" s="7"/>
      <c r="AC89" s="28">
        <f t="shared" ca="1" si="13"/>
        <v>-0.13552344644585901</v>
      </c>
      <c r="AD89" s="27"/>
      <c r="AE89" s="7"/>
    </row>
    <row r="90" spans="1:31" s="26" customFormat="1" x14ac:dyDescent="0.25">
      <c r="A90" s="26">
        <v>5</v>
      </c>
      <c r="B90" s="26">
        <v>-623</v>
      </c>
      <c r="C90" s="26">
        <v>12449</v>
      </c>
      <c r="D90" s="26">
        <v>11330</v>
      </c>
      <c r="E90" s="26">
        <v>13796</v>
      </c>
      <c r="F90" s="26">
        <v>14893</v>
      </c>
      <c r="G90" s="27"/>
      <c r="H90" s="7"/>
      <c r="I90" s="28">
        <f t="shared" si="14"/>
        <v>-1347</v>
      </c>
      <c r="J90" s="27">
        <f t="shared" si="14"/>
        <v>-3563</v>
      </c>
      <c r="K90" s="7"/>
      <c r="L90" s="124">
        <f t="shared" si="22"/>
        <v>0.34399792234158755</v>
      </c>
      <c r="M90" s="27">
        <f t="shared" ca="1" si="15"/>
        <v>4.1434190223068774E-7</v>
      </c>
      <c r="N90" s="44"/>
      <c r="O90" s="44"/>
      <c r="P90" s="7"/>
      <c r="Q90" s="28">
        <f t="shared" ca="1" si="16"/>
        <v>-1304.3872478230176</v>
      </c>
      <c r="R90" s="27">
        <f t="shared" ca="1" si="17"/>
        <v>-3599.8462267360128</v>
      </c>
      <c r="S90" s="7"/>
      <c r="T90" s="28">
        <f t="shared" ca="1" si="18"/>
        <v>0.33639003022806202</v>
      </c>
      <c r="U90" s="27">
        <f t="shared" ca="1" si="19"/>
        <v>-0.93574913549207761</v>
      </c>
      <c r="V90" s="7"/>
      <c r="W90" s="28">
        <f t="shared" ca="1" si="20"/>
        <v>0.34335422839083868</v>
      </c>
      <c r="X90" s="27">
        <f t="shared" ca="1" si="24"/>
        <v>332.29218230264462</v>
      </c>
      <c r="Y90" s="7"/>
      <c r="Z90" s="28">
        <f t="shared" si="23"/>
        <v>332.32499999999993</v>
      </c>
      <c r="AA90" s="27">
        <f t="shared" si="21"/>
        <v>5.8001654366901549</v>
      </c>
      <c r="AB90" s="7"/>
      <c r="AC90" s="28">
        <f t="shared" ca="1" si="13"/>
        <v>-3.2817697355312703E-2</v>
      </c>
      <c r="AD90" s="27"/>
      <c r="AE90" s="7"/>
    </row>
    <row r="91" spans="1:31" s="26" customFormat="1" x14ac:dyDescent="0.25">
      <c r="A91" s="26">
        <v>6</v>
      </c>
      <c r="B91" s="26">
        <v>-616</v>
      </c>
      <c r="C91" s="26">
        <v>12267</v>
      </c>
      <c r="D91" s="26">
        <v>11397</v>
      </c>
      <c r="E91" s="26">
        <v>13960</v>
      </c>
      <c r="F91" s="26">
        <v>14813</v>
      </c>
      <c r="G91" s="27"/>
      <c r="H91" s="7"/>
      <c r="I91" s="28">
        <f t="shared" si="14"/>
        <v>-1693</v>
      </c>
      <c r="J91" s="27">
        <f t="shared" si="14"/>
        <v>-3416</v>
      </c>
      <c r="K91" s="7"/>
      <c r="L91" s="124">
        <f t="shared" si="22"/>
        <v>0.43291084365353105</v>
      </c>
      <c r="M91" s="27">
        <f t="shared" ca="1" si="15"/>
        <v>3.6940829912388677E-7</v>
      </c>
      <c r="N91" s="44"/>
      <c r="O91" s="44"/>
      <c r="P91" s="7"/>
      <c r="Q91" s="28">
        <f t="shared" ca="1" si="16"/>
        <v>-1650.3872478230176</v>
      </c>
      <c r="R91" s="27">
        <f t="shared" ca="1" si="17"/>
        <v>-3452.8462267360128</v>
      </c>
      <c r="S91" s="7"/>
      <c r="T91" s="28">
        <f t="shared" ca="1" si="18"/>
        <v>0.42562039540769897</v>
      </c>
      <c r="U91" s="27">
        <f t="shared" ca="1" si="19"/>
        <v>-0.89753774693450117</v>
      </c>
      <c r="V91" s="7"/>
      <c r="W91" s="28">
        <f t="shared" ca="1" si="20"/>
        <v>0.43230305397023272</v>
      </c>
      <c r="X91" s="27">
        <f t="shared" ca="1" si="24"/>
        <v>326.72377478242083</v>
      </c>
      <c r="Y91" s="7"/>
      <c r="Z91" s="28">
        <f t="shared" si="23"/>
        <v>326.78099999999995</v>
      </c>
      <c r="AA91" s="27">
        <f t="shared" si="21"/>
        <v>5.7034043829595893</v>
      </c>
      <c r="AB91" s="7"/>
      <c r="AC91" s="28">
        <f t="shared" ca="1" si="13"/>
        <v>-5.7225217579116361E-2</v>
      </c>
      <c r="AD91" s="27"/>
      <c r="AE91" s="7"/>
    </row>
    <row r="92" spans="1:31" s="26" customFormat="1" x14ac:dyDescent="0.25">
      <c r="A92" s="26">
        <v>7</v>
      </c>
      <c r="B92" s="26">
        <v>-638</v>
      </c>
      <c r="C92" s="26">
        <v>12092</v>
      </c>
      <c r="D92" s="26">
        <v>11492</v>
      </c>
      <c r="E92" s="26">
        <v>14128</v>
      </c>
      <c r="F92" s="26">
        <v>14722</v>
      </c>
      <c r="G92" s="27"/>
      <c r="H92" s="7"/>
      <c r="I92" s="28">
        <f t="shared" si="14"/>
        <v>-2036</v>
      </c>
      <c r="J92" s="27">
        <f t="shared" si="14"/>
        <v>-3230</v>
      </c>
      <c r="K92" s="7"/>
      <c r="L92" s="124">
        <f t="shared" si="22"/>
        <v>0.52071962249318571</v>
      </c>
      <c r="M92" s="27">
        <f t="shared" ca="1" si="15"/>
        <v>1.0035339721263948E-7</v>
      </c>
      <c r="N92" s="44"/>
      <c r="O92" s="44"/>
      <c r="P92" s="7"/>
      <c r="Q92" s="28">
        <f t="shared" ca="1" si="16"/>
        <v>-1993.3872478230176</v>
      </c>
      <c r="R92" s="27">
        <f t="shared" ca="1" si="17"/>
        <v>-3266.8462267360128</v>
      </c>
      <c r="S92" s="7"/>
      <c r="T92" s="28">
        <f t="shared" ca="1" si="18"/>
        <v>0.51407708690080733</v>
      </c>
      <c r="U92" s="27">
        <f t="shared" ca="1" si="19"/>
        <v>-0.84918864304532271</v>
      </c>
      <c r="V92" s="7"/>
      <c r="W92" s="28">
        <f t="shared" ca="1" si="20"/>
        <v>0.52040283644991259</v>
      </c>
      <c r="X92" s="27">
        <f t="shared" ca="1" si="24"/>
        <v>320.94082355582657</v>
      </c>
      <c r="Y92" s="7"/>
      <c r="Z92" s="28">
        <f t="shared" si="23"/>
        <v>321.03899999999993</v>
      </c>
      <c r="AA92" s="27">
        <f t="shared" si="21"/>
        <v>5.6031875773100746</v>
      </c>
      <c r="AB92" s="7"/>
      <c r="AC92" s="28">
        <f t="shared" ca="1" si="13"/>
        <v>-9.8176444173361688E-2</v>
      </c>
      <c r="AD92" s="27"/>
      <c r="AE92" s="7"/>
    </row>
    <row r="93" spans="1:31" s="26" customFormat="1" x14ac:dyDescent="0.25">
      <c r="A93" s="26">
        <v>8</v>
      </c>
      <c r="B93" s="26">
        <v>-645</v>
      </c>
      <c r="C93" s="26">
        <v>11939</v>
      </c>
      <c r="D93" s="26">
        <v>11603</v>
      </c>
      <c r="E93" s="26">
        <v>14297</v>
      </c>
      <c r="F93" s="26">
        <v>14614</v>
      </c>
      <c r="G93" s="27"/>
      <c r="H93" s="7"/>
      <c r="I93" s="28">
        <f t="shared" si="14"/>
        <v>-2358</v>
      </c>
      <c r="J93" s="27">
        <f t="shared" si="14"/>
        <v>-3011</v>
      </c>
      <c r="K93" s="7"/>
      <c r="L93" s="124">
        <f t="shared" si="22"/>
        <v>0.60417708285694449</v>
      </c>
      <c r="M93" s="27">
        <f t="shared" ca="1" si="15"/>
        <v>1.3319130040151014E-6</v>
      </c>
      <c r="N93" s="44"/>
      <c r="O93" s="44"/>
      <c r="P93" s="7"/>
      <c r="Q93" s="28">
        <f t="shared" ca="1" si="16"/>
        <v>-2315.3872478230178</v>
      </c>
      <c r="R93" s="27">
        <f t="shared" ca="1" si="17"/>
        <v>-3047.8462267360128</v>
      </c>
      <c r="S93" s="7"/>
      <c r="T93" s="28">
        <f t="shared" ca="1" si="18"/>
        <v>0.59711806258821509</v>
      </c>
      <c r="U93" s="27">
        <f t="shared" ca="1" si="19"/>
        <v>-0.79226147233709654</v>
      </c>
      <c r="V93" s="7"/>
      <c r="W93" s="28">
        <f t="shared" ca="1" si="20"/>
        <v>0.60302299750307542</v>
      </c>
      <c r="X93" s="27">
        <f t="shared" ca="1" si="24"/>
        <v>315.16550898477726</v>
      </c>
      <c r="Y93" s="7"/>
      <c r="Z93" s="28">
        <f t="shared" si="23"/>
        <v>315.23399999999992</v>
      </c>
      <c r="AA93" s="27">
        <f t="shared" si="21"/>
        <v>5.5018712142318034</v>
      </c>
      <c r="AB93" s="7"/>
      <c r="AC93" s="28">
        <f t="shared" ca="1" si="13"/>
        <v>-6.8491015222662099E-2</v>
      </c>
      <c r="AD93" s="27"/>
      <c r="AE93" s="7"/>
    </row>
    <row r="94" spans="1:31" s="26" customFormat="1" x14ac:dyDescent="0.25">
      <c r="A94" s="26">
        <v>9</v>
      </c>
      <c r="B94" s="26">
        <v>-630</v>
      </c>
      <c r="C94" s="26">
        <v>11794</v>
      </c>
      <c r="D94" s="26">
        <v>11729</v>
      </c>
      <c r="E94" s="26">
        <v>14441</v>
      </c>
      <c r="F94" s="26">
        <v>14494</v>
      </c>
      <c r="G94" s="27"/>
      <c r="H94" s="7"/>
      <c r="I94" s="28">
        <f t="shared" si="14"/>
        <v>-2647</v>
      </c>
      <c r="J94" s="27">
        <f t="shared" si="14"/>
        <v>-2765</v>
      </c>
      <c r="K94" s="7"/>
      <c r="L94" s="124">
        <f t="shared" si="22"/>
        <v>0.67971780370591783</v>
      </c>
      <c r="M94" s="27">
        <f t="shared" ca="1" si="15"/>
        <v>6.9561677788057539E-6</v>
      </c>
      <c r="N94" s="44"/>
      <c r="O94" s="44"/>
      <c r="P94" s="7"/>
      <c r="Q94" s="28">
        <f t="shared" ca="1" si="16"/>
        <v>-2604.3872478230178</v>
      </c>
      <c r="R94" s="27">
        <f t="shared" ca="1" si="17"/>
        <v>-2801.8462267360128</v>
      </c>
      <c r="S94" s="7"/>
      <c r="T94" s="28">
        <f t="shared" ca="1" si="18"/>
        <v>0.67164862772380785</v>
      </c>
      <c r="U94" s="27">
        <f t="shared" ca="1" si="19"/>
        <v>-0.72831588332237662</v>
      </c>
      <c r="V94" s="7"/>
      <c r="W94" s="28">
        <f t="shared" ca="1" si="20"/>
        <v>0.67708034891411462</v>
      </c>
      <c r="X94" s="27">
        <f t="shared" ca="1" si="24"/>
        <v>309.52964049458058</v>
      </c>
      <c r="Y94" s="7"/>
      <c r="Z94" s="28">
        <f t="shared" si="23"/>
        <v>309.56399999999991</v>
      </c>
      <c r="AA94" s="27">
        <f t="shared" si="21"/>
        <v>5.4029110456437248</v>
      </c>
      <c r="AB94" s="7"/>
      <c r="AC94" s="28">
        <f t="shared" ca="1" si="13"/>
        <v>-3.4359505419331526E-2</v>
      </c>
      <c r="AD94" s="27"/>
      <c r="AE94" s="7"/>
    </row>
    <row r="95" spans="1:31" s="26" customFormat="1" x14ac:dyDescent="0.25">
      <c r="A95" s="26">
        <v>10</v>
      </c>
      <c r="B95" s="26">
        <v>-617</v>
      </c>
      <c r="C95" s="26">
        <v>11651</v>
      </c>
      <c r="D95" s="26">
        <v>11857</v>
      </c>
      <c r="E95" s="26">
        <v>14572</v>
      </c>
      <c r="F95" s="26">
        <v>14358</v>
      </c>
      <c r="G95" s="27"/>
      <c r="H95" s="7"/>
      <c r="I95" s="28">
        <f t="shared" si="14"/>
        <v>-2921</v>
      </c>
      <c r="J95" s="27">
        <f t="shared" si="14"/>
        <v>-2501</v>
      </c>
      <c r="K95" s="7"/>
      <c r="L95" s="124">
        <f t="shared" si="22"/>
        <v>0.74725787529812271</v>
      </c>
      <c r="M95" s="27">
        <f t="shared" ca="1" si="15"/>
        <v>5.4879018803698568E-10</v>
      </c>
      <c r="N95" s="44"/>
      <c r="O95" s="44"/>
      <c r="P95" s="7"/>
      <c r="Q95" s="28">
        <f t="shared" ca="1" si="16"/>
        <v>-2878.3872478230178</v>
      </c>
      <c r="R95" s="27">
        <f t="shared" ca="1" si="17"/>
        <v>-2537.8462267360128</v>
      </c>
      <c r="S95" s="7"/>
      <c r="T95" s="28">
        <f t="shared" ca="1" si="18"/>
        <v>0.74231082442675733</v>
      </c>
      <c r="U95" s="27">
        <f t="shared" ca="1" si="19"/>
        <v>-0.65969134876999436</v>
      </c>
      <c r="V95" s="7"/>
      <c r="W95" s="28">
        <f t="shared" ca="1" si="20"/>
        <v>0.74723444902680103</v>
      </c>
      <c r="X95" s="27">
        <f t="shared" ca="1" si="24"/>
        <v>303.88125035221219</v>
      </c>
      <c r="Y95" s="7"/>
      <c r="Z95" s="28">
        <f t="shared" si="23"/>
        <v>304.01099999999991</v>
      </c>
      <c r="AA95" s="27">
        <f t="shared" si="21"/>
        <v>5.3059929122804794</v>
      </c>
      <c r="AB95" s="7"/>
      <c r="AC95" s="28">
        <f t="shared" ca="1" si="13"/>
        <v>-0.12974964778771891</v>
      </c>
      <c r="AD95" s="27"/>
      <c r="AE95" s="7"/>
    </row>
    <row r="96" spans="1:31" s="26" customFormat="1" x14ac:dyDescent="0.25">
      <c r="A96" s="26">
        <v>11</v>
      </c>
      <c r="B96" s="26">
        <v>-633</v>
      </c>
      <c r="C96" s="26">
        <v>11538</v>
      </c>
      <c r="D96" s="26">
        <v>12008</v>
      </c>
      <c r="E96" s="26">
        <v>14697</v>
      </c>
      <c r="F96" s="26">
        <v>14211</v>
      </c>
      <c r="G96" s="27"/>
      <c r="H96" s="7"/>
      <c r="I96" s="28">
        <f t="shared" si="14"/>
        <v>-3159</v>
      </c>
      <c r="J96" s="27">
        <f t="shared" si="14"/>
        <v>-2203</v>
      </c>
      <c r="K96" s="7"/>
      <c r="L96" s="124">
        <f t="shared" si="22"/>
        <v>0.80925559220453547</v>
      </c>
      <c r="M96" s="27">
        <f t="shared" ca="1" si="15"/>
        <v>1.4812636950060957E-6</v>
      </c>
      <c r="N96" s="44"/>
      <c r="O96" s="44"/>
      <c r="P96" s="7"/>
      <c r="Q96" s="28">
        <f t="shared" ca="1" si="16"/>
        <v>-3116.3872478230178</v>
      </c>
      <c r="R96" s="27">
        <f t="shared" ca="1" si="17"/>
        <v>-2239.8462267360128</v>
      </c>
      <c r="S96" s="7"/>
      <c r="T96" s="28">
        <f t="shared" ca="1" si="18"/>
        <v>0.80368893689136311</v>
      </c>
      <c r="U96" s="27">
        <f t="shared" ca="1" si="19"/>
        <v>-0.58222880597980531</v>
      </c>
      <c r="V96" s="7"/>
      <c r="W96" s="28">
        <f t="shared" ca="1" si="20"/>
        <v>0.80803852043384727</v>
      </c>
      <c r="X96" s="27">
        <f t="shared" ca="1" si="24"/>
        <v>298.21625286606059</v>
      </c>
      <c r="Y96" s="7"/>
      <c r="Z96" s="28">
        <f t="shared" si="23"/>
        <v>298.31399999999991</v>
      </c>
      <c r="AA96" s="27">
        <f t="shared" si="21"/>
        <v>5.2065615047943625</v>
      </c>
      <c r="AB96" s="7"/>
      <c r="AC96" s="28">
        <f t="shared" ca="1" si="13"/>
        <v>-9.7747133939321884E-2</v>
      </c>
      <c r="AD96" s="27"/>
      <c r="AE96" s="7"/>
    </row>
    <row r="97" spans="1:31" s="26" customFormat="1" x14ac:dyDescent="0.25">
      <c r="A97" s="26">
        <v>12</v>
      </c>
      <c r="B97" s="26">
        <v>-611</v>
      </c>
      <c r="C97" s="26">
        <v>11431</v>
      </c>
      <c r="D97" s="26">
        <v>12160</v>
      </c>
      <c r="E97" s="26">
        <v>14790</v>
      </c>
      <c r="F97" s="26">
        <v>14053</v>
      </c>
      <c r="G97" s="27"/>
      <c r="H97" s="7"/>
      <c r="I97" s="28">
        <f t="shared" si="14"/>
        <v>-3359</v>
      </c>
      <c r="J97" s="27">
        <f t="shared" si="14"/>
        <v>-1893</v>
      </c>
      <c r="K97" s="7"/>
      <c r="L97" s="124">
        <f t="shared" si="22"/>
        <v>0.86152263330122703</v>
      </c>
      <c r="M97" s="27">
        <f t="shared" ca="1" si="15"/>
        <v>6.2668255328252868E-6</v>
      </c>
      <c r="N97" s="44"/>
      <c r="O97" s="44"/>
      <c r="P97" s="7"/>
      <c r="Q97" s="28">
        <f t="shared" ca="1" si="16"/>
        <v>-3316.3872478230178</v>
      </c>
      <c r="R97" s="27">
        <f t="shared" ca="1" si="17"/>
        <v>-1929.8462267360126</v>
      </c>
      <c r="S97" s="7"/>
      <c r="T97" s="28">
        <f t="shared" ca="1" si="18"/>
        <v>0.8552671826599394</v>
      </c>
      <c r="U97" s="27">
        <f t="shared" ca="1" si="19"/>
        <v>-0.50164696616450788</v>
      </c>
      <c r="V97" s="7"/>
      <c r="W97" s="28">
        <f t="shared" ca="1" si="20"/>
        <v>0.85901927045640702</v>
      </c>
      <c r="X97" s="27">
        <f t="shared" ca="1" si="24"/>
        <v>292.72569280885614</v>
      </c>
      <c r="Y97" s="7"/>
      <c r="Z97" s="28">
        <f t="shared" si="23"/>
        <v>292.81499999999988</v>
      </c>
      <c r="AA97" s="27">
        <f t="shared" si="21"/>
        <v>5.1105858492271938</v>
      </c>
      <c r="AB97" s="7"/>
      <c r="AC97" s="28">
        <f t="shared" ca="1" si="13"/>
        <v>-8.9307191143745968E-2</v>
      </c>
      <c r="AD97" s="27"/>
      <c r="AE97" s="7"/>
    </row>
    <row r="98" spans="1:31" s="26" customFormat="1" x14ac:dyDescent="0.25">
      <c r="A98" s="26">
        <v>13</v>
      </c>
      <c r="B98" s="26">
        <v>-610</v>
      </c>
      <c r="C98" s="26">
        <v>11355</v>
      </c>
      <c r="D98" s="26">
        <v>12332</v>
      </c>
      <c r="E98" s="26">
        <v>14891</v>
      </c>
      <c r="F98" s="26">
        <v>13903</v>
      </c>
      <c r="G98" s="27"/>
      <c r="H98" s="7"/>
      <c r="I98" s="28">
        <f t="shared" si="14"/>
        <v>-3536</v>
      </c>
      <c r="J98" s="27">
        <f t="shared" si="14"/>
        <v>-1571</v>
      </c>
      <c r="K98" s="7"/>
      <c r="L98" s="124">
        <f t="shared" si="22"/>
        <v>0.90579439649356441</v>
      </c>
      <c r="M98" s="27">
        <f t="shared" ca="1" si="15"/>
        <v>3.0597780289186367E-6</v>
      </c>
      <c r="N98" s="44"/>
      <c r="O98" s="44"/>
      <c r="P98" s="7"/>
      <c r="Q98" s="28">
        <f t="shared" ca="1" si="16"/>
        <v>-3493.3872478230178</v>
      </c>
      <c r="R98" s="27">
        <f t="shared" ca="1" si="17"/>
        <v>-1607.8462267360126</v>
      </c>
      <c r="S98" s="7"/>
      <c r="T98" s="28">
        <f t="shared" ca="1" si="18"/>
        <v>0.90091393016512944</v>
      </c>
      <c r="U98" s="27">
        <f t="shared" ca="1" si="19"/>
        <v>-0.41794582932410218</v>
      </c>
      <c r="V98" s="7"/>
      <c r="W98" s="28">
        <f t="shared" ca="1" si="20"/>
        <v>0.90404517437247212</v>
      </c>
      <c r="X98" s="27">
        <f t="shared" ca="1" si="24"/>
        <v>287.25317421992338</v>
      </c>
      <c r="Y98" s="7"/>
      <c r="Z98" s="28">
        <f t="shared" si="23"/>
        <v>287.32499999999987</v>
      </c>
      <c r="AA98" s="27">
        <f t="shared" si="21"/>
        <v>5.0147672732927049</v>
      </c>
      <c r="AB98" s="7"/>
      <c r="AC98" s="28">
        <f t="shared" ca="1" si="13"/>
        <v>-7.1825780076494539E-2</v>
      </c>
      <c r="AD98" s="27"/>
      <c r="AE98" s="7"/>
    </row>
    <row r="99" spans="1:31" s="26" customFormat="1" x14ac:dyDescent="0.25">
      <c r="A99" s="26">
        <v>14</v>
      </c>
      <c r="B99" s="26">
        <v>-636</v>
      </c>
      <c r="C99" s="26">
        <v>11288</v>
      </c>
      <c r="D99" s="26">
        <v>12510</v>
      </c>
      <c r="E99" s="26">
        <v>14968</v>
      </c>
      <c r="F99" s="26">
        <v>13726</v>
      </c>
      <c r="G99" s="27"/>
      <c r="H99" s="7"/>
      <c r="I99" s="28">
        <f t="shared" si="14"/>
        <v>-3680</v>
      </c>
      <c r="J99" s="27">
        <f t="shared" si="14"/>
        <v>-1216</v>
      </c>
      <c r="K99" s="7"/>
      <c r="L99" s="124">
        <f t="shared" si="22"/>
        <v>0.94309940968955863</v>
      </c>
      <c r="M99" s="27">
        <f t="shared" ca="1" si="15"/>
        <v>6.774219329209337E-6</v>
      </c>
      <c r="N99" s="44"/>
      <c r="O99" s="44"/>
      <c r="P99" s="7"/>
      <c r="Q99" s="28">
        <f t="shared" ca="1" si="16"/>
        <v>-3637.3872478230178</v>
      </c>
      <c r="R99" s="27">
        <f t="shared" ca="1" si="17"/>
        <v>-1252.8462267360126</v>
      </c>
      <c r="S99" s="7"/>
      <c r="T99" s="28">
        <f t="shared" ca="1" si="18"/>
        <v>0.93805026711850426</v>
      </c>
      <c r="U99" s="27">
        <f t="shared" ca="1" si="19"/>
        <v>-0.32566662566464871</v>
      </c>
      <c r="V99" s="7"/>
      <c r="W99" s="28">
        <f t="shared" ca="1" si="20"/>
        <v>0.94049667663962644</v>
      </c>
      <c r="X99" s="27">
        <f t="shared" ca="1" si="24"/>
        <v>281.54125408568234</v>
      </c>
      <c r="Y99" s="7"/>
      <c r="Z99" s="28">
        <f t="shared" si="23"/>
        <v>281.60099999999989</v>
      </c>
      <c r="AA99" s="27">
        <f t="shared" si="21"/>
        <v>4.9148646269085496</v>
      </c>
      <c r="AB99" s="7"/>
      <c r="AC99" s="28">
        <f t="shared" ca="1" si="13"/>
        <v>-5.9745914317545612E-2</v>
      </c>
      <c r="AD99" s="27"/>
      <c r="AE99" s="7"/>
    </row>
    <row r="100" spans="1:31" s="26" customFormat="1" x14ac:dyDescent="0.25">
      <c r="A100" s="26">
        <v>15</v>
      </c>
      <c r="B100" s="26">
        <v>-630</v>
      </c>
      <c r="C100" s="26">
        <v>11218</v>
      </c>
      <c r="D100" s="26">
        <v>12683</v>
      </c>
      <c r="E100" s="26">
        <v>15006</v>
      </c>
      <c r="F100" s="26">
        <v>13533</v>
      </c>
      <c r="G100" s="27"/>
      <c r="H100" s="7"/>
      <c r="I100" s="28">
        <f t="shared" si="14"/>
        <v>-3788</v>
      </c>
      <c r="J100" s="27">
        <f t="shared" si="14"/>
        <v>-850</v>
      </c>
      <c r="K100" s="7"/>
      <c r="L100" s="124">
        <f t="shared" si="22"/>
        <v>0.97078158553878602</v>
      </c>
      <c r="M100" s="27">
        <f t="shared" ca="1" si="15"/>
        <v>9.8533166784023058E-6</v>
      </c>
      <c r="N100" s="44"/>
      <c r="O100" s="44"/>
      <c r="P100" s="7"/>
      <c r="Q100" s="28">
        <f t="shared" ca="1" si="16"/>
        <v>-3745.3872478230178</v>
      </c>
      <c r="R100" s="27">
        <f t="shared" ca="1" si="17"/>
        <v>-886.84622673601268</v>
      </c>
      <c r="S100" s="7"/>
      <c r="T100" s="28">
        <f t="shared" ca="1" si="18"/>
        <v>0.96590251983353548</v>
      </c>
      <c r="U100" s="27">
        <f t="shared" ca="1" si="19"/>
        <v>-0.23052806639884604</v>
      </c>
      <c r="V100" s="7"/>
      <c r="W100" s="28">
        <f t="shared" ca="1" si="20"/>
        <v>0.96764258622715782</v>
      </c>
      <c r="X100" s="27">
        <f t="shared" ca="1" si="24"/>
        <v>275.84194639604186</v>
      </c>
      <c r="Y100" s="7"/>
      <c r="Z100" s="28">
        <f t="shared" si="23"/>
        <v>275.93099999999987</v>
      </c>
      <c r="AA100" s="27">
        <f t="shared" si="21"/>
        <v>4.8159044583204711</v>
      </c>
      <c r="AB100" s="7"/>
      <c r="AC100" s="28">
        <f t="shared" ca="1" si="13"/>
        <v>-8.9053603958006988E-2</v>
      </c>
      <c r="AD100" s="27"/>
      <c r="AE100" s="7"/>
    </row>
    <row r="101" spans="1:31" s="26" customFormat="1" x14ac:dyDescent="0.25">
      <c r="A101" s="26">
        <v>16</v>
      </c>
      <c r="B101" s="26">
        <v>-646</v>
      </c>
      <c r="C101" s="26">
        <v>11193</v>
      </c>
      <c r="D101" s="26">
        <v>12880</v>
      </c>
      <c r="E101" s="26">
        <v>15060</v>
      </c>
      <c r="F101" s="26">
        <v>13355</v>
      </c>
      <c r="G101" s="27"/>
      <c r="H101" s="7"/>
      <c r="I101" s="28">
        <f t="shared" si="14"/>
        <v>-3867</v>
      </c>
      <c r="J101" s="27">
        <f t="shared" si="14"/>
        <v>-475</v>
      </c>
      <c r="K101" s="7"/>
      <c r="L101" s="124">
        <f t="shared" si="22"/>
        <v>0.98930120414745204</v>
      </c>
      <c r="M101" s="27">
        <f t="shared" ca="1" si="15"/>
        <v>4.0366778841565305E-6</v>
      </c>
      <c r="N101" s="44"/>
      <c r="O101" s="44"/>
      <c r="P101" s="7"/>
      <c r="Q101" s="28">
        <f t="shared" ca="1" si="16"/>
        <v>-3824.3872478230178</v>
      </c>
      <c r="R101" s="27">
        <f t="shared" ca="1" si="17"/>
        <v>-511.84622673601268</v>
      </c>
      <c r="S101" s="7"/>
      <c r="T101" s="28">
        <f t="shared" ca="1" si="18"/>
        <v>0.98627592691212307</v>
      </c>
      <c r="U101" s="27">
        <f t="shared" ca="1" si="19"/>
        <v>-0.13305003436421212</v>
      </c>
      <c r="V101" s="7"/>
      <c r="W101" s="28">
        <f t="shared" ca="1" si="20"/>
        <v>0.98729205560039124</v>
      </c>
      <c r="X101" s="27">
        <f t="shared" ca="1" si="24"/>
        <v>270.11686172841542</v>
      </c>
      <c r="Y101" s="7"/>
      <c r="Z101" s="28">
        <f t="shared" si="23"/>
        <v>270.11699999999985</v>
      </c>
      <c r="AA101" s="27">
        <f t="shared" si="21"/>
        <v>4.7144310156095202</v>
      </c>
      <c r="AB101" s="7"/>
      <c r="AC101" s="28">
        <f t="shared" ca="1" si="13"/>
        <v>-1.382715844329141E-4</v>
      </c>
      <c r="AD101" s="27"/>
      <c r="AE101" s="7"/>
    </row>
    <row r="102" spans="1:31" s="26" customFormat="1" x14ac:dyDescent="0.25">
      <c r="A102" s="26">
        <v>17</v>
      </c>
      <c r="B102" s="26">
        <v>-625</v>
      </c>
      <c r="C102" s="26">
        <v>11163</v>
      </c>
      <c r="D102" s="26">
        <v>13058</v>
      </c>
      <c r="E102" s="26">
        <v>15059</v>
      </c>
      <c r="F102" s="26">
        <v>13159</v>
      </c>
      <c r="G102" s="27"/>
      <c r="H102" s="7"/>
      <c r="I102" s="28">
        <f t="shared" si="14"/>
        <v>-3896</v>
      </c>
      <c r="J102" s="27">
        <f t="shared" si="14"/>
        <v>-101</v>
      </c>
      <c r="K102" s="7"/>
      <c r="L102" s="124">
        <f t="shared" si="22"/>
        <v>0.99753323885778233</v>
      </c>
      <c r="M102" s="27">
        <f t="shared" ca="1" si="15"/>
        <v>1.2143130440350902E-5</v>
      </c>
      <c r="N102" s="44"/>
      <c r="O102" s="44"/>
      <c r="P102" s="7"/>
      <c r="Q102" s="28">
        <f t="shared" ca="1" si="16"/>
        <v>-3853.3872478230178</v>
      </c>
      <c r="R102" s="27">
        <f t="shared" ca="1" si="17"/>
        <v>-137.84622673601265</v>
      </c>
      <c r="S102" s="7"/>
      <c r="T102" s="28">
        <f t="shared" ca="1" si="18"/>
        <v>0.9937547725485667</v>
      </c>
      <c r="U102" s="27">
        <f t="shared" ca="1" si="19"/>
        <v>-3.583194374833721E-2</v>
      </c>
      <c r="V102" s="7"/>
      <c r="W102" s="28">
        <f t="shared" ca="1" si="20"/>
        <v>0.99404853938144999</v>
      </c>
      <c r="X102" s="27">
        <f t="shared" ca="1" si="24"/>
        <v>264.5061904491638</v>
      </c>
      <c r="Y102" s="7"/>
      <c r="Z102" s="28">
        <f t="shared" si="23"/>
        <v>264.49199999999985</v>
      </c>
      <c r="AA102" s="27">
        <f t="shared" si="21"/>
        <v>4.6162562451848395</v>
      </c>
      <c r="AB102" s="7"/>
      <c r="AC102" s="28">
        <f t="shared" ca="1" si="13"/>
        <v>1.419044916394796E-2</v>
      </c>
      <c r="AD102" s="27"/>
      <c r="AE102" s="7"/>
    </row>
    <row r="103" spans="1:31" s="26" customFormat="1" x14ac:dyDescent="0.25">
      <c r="A103" s="26">
        <v>18</v>
      </c>
      <c r="B103" s="26">
        <v>-629</v>
      </c>
      <c r="C103" s="26">
        <v>11166</v>
      </c>
      <c r="D103" s="26">
        <v>13249</v>
      </c>
      <c r="E103" s="26">
        <v>15061</v>
      </c>
      <c r="F103" s="26">
        <v>12973</v>
      </c>
      <c r="G103" s="27"/>
      <c r="H103" s="7"/>
      <c r="I103" s="28">
        <f t="shared" si="14"/>
        <v>-3895</v>
      </c>
      <c r="J103" s="27">
        <f t="shared" si="14"/>
        <v>276</v>
      </c>
      <c r="K103" s="7"/>
      <c r="L103" s="124">
        <f t="shared" si="22"/>
        <v>0.99611904950472707</v>
      </c>
      <c r="M103" s="27">
        <f t="shared" ca="1" si="15"/>
        <v>9.3438605719282683E-6</v>
      </c>
      <c r="N103" s="44"/>
      <c r="O103" s="44"/>
      <c r="P103" s="7"/>
      <c r="Q103" s="28">
        <f t="shared" ca="1" si="16"/>
        <v>-3852.3872478230178</v>
      </c>
      <c r="R103" s="27">
        <f t="shared" ca="1" si="17"/>
        <v>239.15377326398735</v>
      </c>
      <c r="S103" s="7"/>
      <c r="T103" s="28">
        <f t="shared" ca="1" si="18"/>
        <v>0.9934968813197238</v>
      </c>
      <c r="U103" s="27">
        <f t="shared" ca="1" si="19"/>
        <v>6.2165971123814764E-2</v>
      </c>
      <c r="V103" s="7"/>
      <c r="W103" s="28">
        <f t="shared" ca="1" si="20"/>
        <v>0.99306227660313162</v>
      </c>
      <c r="X103" s="27">
        <f t="shared" ca="1" si="24"/>
        <v>258.85971621714941</v>
      </c>
      <c r="Y103" s="7"/>
      <c r="Z103" s="28">
        <f t="shared" si="23"/>
        <v>258.83099999999985</v>
      </c>
      <c r="AA103" s="27">
        <f t="shared" si="21"/>
        <v>4.5174531562294407</v>
      </c>
      <c r="AB103" s="7"/>
      <c r="AC103" s="28">
        <f t="shared" ca="1" si="13"/>
        <v>2.8716217149565182E-2</v>
      </c>
      <c r="AD103" s="27"/>
      <c r="AE103" s="7"/>
    </row>
    <row r="104" spans="1:31" s="26" customFormat="1" x14ac:dyDescent="0.25">
      <c r="A104" s="26">
        <v>19</v>
      </c>
      <c r="B104" s="26">
        <v>-618</v>
      </c>
      <c r="C104" s="26">
        <v>11195</v>
      </c>
      <c r="D104" s="26">
        <v>13442</v>
      </c>
      <c r="E104" s="26">
        <v>15052</v>
      </c>
      <c r="F104" s="26">
        <v>12795</v>
      </c>
      <c r="G104" s="27"/>
      <c r="H104" s="7"/>
      <c r="I104" s="28">
        <f t="shared" si="14"/>
        <v>-3857</v>
      </c>
      <c r="J104" s="27">
        <f t="shared" si="14"/>
        <v>647</v>
      </c>
      <c r="K104" s="7"/>
      <c r="L104" s="124">
        <f t="shared" si="22"/>
        <v>0.98526656363657694</v>
      </c>
      <c r="M104" s="27">
        <f t="shared" ca="1" si="15"/>
        <v>7.4049121550719438E-6</v>
      </c>
      <c r="N104" s="44"/>
      <c r="O104" s="44"/>
      <c r="P104" s="7"/>
      <c r="Q104" s="28">
        <f t="shared" ca="1" si="16"/>
        <v>-3814.3872478230178</v>
      </c>
      <c r="R104" s="27">
        <f t="shared" ca="1" si="17"/>
        <v>610.15377326398732</v>
      </c>
      <c r="S104" s="7"/>
      <c r="T104" s="28">
        <f t="shared" ca="1" si="18"/>
        <v>0.9836970146236943</v>
      </c>
      <c r="U104" s="27">
        <f t="shared" ca="1" si="19"/>
        <v>0.1586042374834126</v>
      </c>
      <c r="V104" s="7"/>
      <c r="W104" s="28">
        <f t="shared" ca="1" si="20"/>
        <v>0.98254536681255411</v>
      </c>
      <c r="X104" s="27">
        <f t="shared" ca="1" si="24"/>
        <v>253.27208475311113</v>
      </c>
      <c r="Y104" s="7"/>
      <c r="Z104" s="28">
        <f t="shared" si="23"/>
        <v>253.26899999999983</v>
      </c>
      <c r="AA104" s="27">
        <f t="shared" si="21"/>
        <v>4.4203779432335155</v>
      </c>
      <c r="AB104" s="7"/>
      <c r="AC104" s="28">
        <f t="shared" ca="1" si="13"/>
        <v>3.084753111295413E-3</v>
      </c>
      <c r="AD104" s="27"/>
      <c r="AE104" s="7"/>
    </row>
    <row r="105" spans="1:31" s="26" customFormat="1" x14ac:dyDescent="0.25">
      <c r="A105" s="26">
        <v>20</v>
      </c>
      <c r="B105" s="26">
        <v>-614</v>
      </c>
      <c r="C105" s="26">
        <v>11223</v>
      </c>
      <c r="D105" s="26">
        <v>13614</v>
      </c>
      <c r="E105" s="26">
        <v>15004</v>
      </c>
      <c r="F105" s="26">
        <v>12611</v>
      </c>
      <c r="G105" s="27"/>
      <c r="H105" s="7"/>
      <c r="I105" s="28">
        <f t="shared" si="14"/>
        <v>-3781</v>
      </c>
      <c r="J105" s="27">
        <f t="shared" si="14"/>
        <v>1003</v>
      </c>
      <c r="K105" s="7"/>
      <c r="L105" s="124">
        <f t="shared" si="22"/>
        <v>0.96529668021445536</v>
      </c>
      <c r="M105" s="27">
        <f t="shared" ca="1" si="15"/>
        <v>9.237834105978951E-6</v>
      </c>
      <c r="N105" s="44"/>
      <c r="O105" s="44"/>
      <c r="P105" s="7"/>
      <c r="Q105" s="28">
        <f t="shared" ca="1" si="16"/>
        <v>-3738.3872478230178</v>
      </c>
      <c r="R105" s="27">
        <f t="shared" ca="1" si="17"/>
        <v>966.15377326398732</v>
      </c>
      <c r="S105" s="7"/>
      <c r="T105" s="28">
        <f t="shared" ca="1" si="18"/>
        <v>0.96409728123163529</v>
      </c>
      <c r="U105" s="27">
        <f t="shared" ca="1" si="19"/>
        <v>0.25114338256162505</v>
      </c>
      <c r="V105" s="7"/>
      <c r="W105" s="28">
        <f t="shared" ca="1" si="20"/>
        <v>0.96225729966803164</v>
      </c>
      <c r="X105" s="27">
        <f t="shared" ca="1" si="24"/>
        <v>247.81422435881086</v>
      </c>
      <c r="Y105" s="7"/>
      <c r="Z105" s="28">
        <f t="shared" si="23"/>
        <v>247.74299999999982</v>
      </c>
      <c r="AA105" s="27">
        <f t="shared" si="21"/>
        <v>4.3239310487683085</v>
      </c>
      <c r="AB105" s="7"/>
      <c r="AC105" s="28">
        <f t="shared" ca="1" si="13"/>
        <v>7.1224358811036836E-2</v>
      </c>
      <c r="AD105" s="27"/>
      <c r="AE105" s="7"/>
    </row>
    <row r="106" spans="1:31" s="26" customFormat="1" x14ac:dyDescent="0.25">
      <c r="A106" s="26">
        <v>21</v>
      </c>
      <c r="B106" s="26">
        <v>-620</v>
      </c>
      <c r="C106" s="26">
        <v>11268</v>
      </c>
      <c r="D106" s="26">
        <v>13784</v>
      </c>
      <c r="E106" s="26">
        <v>14947</v>
      </c>
      <c r="F106" s="26">
        <v>12426</v>
      </c>
      <c r="G106" s="27"/>
      <c r="H106" s="7"/>
      <c r="I106" s="28">
        <f t="shared" si="14"/>
        <v>-3679</v>
      </c>
      <c r="J106" s="27">
        <f t="shared" si="14"/>
        <v>1358</v>
      </c>
      <c r="K106" s="7"/>
      <c r="L106" s="124">
        <f t="shared" si="22"/>
        <v>0.93602859687353368</v>
      </c>
      <c r="M106" s="27">
        <f t="shared" ca="1" si="15"/>
        <v>5.818478173624543E-7</v>
      </c>
      <c r="N106" s="44"/>
      <c r="O106" s="44"/>
      <c r="P106" s="7"/>
      <c r="Q106" s="28">
        <f t="shared" ca="1" si="16"/>
        <v>-3636.3872478230178</v>
      </c>
      <c r="R106" s="27">
        <f t="shared" ca="1" si="17"/>
        <v>1321.1537732639874</v>
      </c>
      <c r="S106" s="7"/>
      <c r="T106" s="28">
        <f t="shared" ca="1" si="18"/>
        <v>0.93779237588966147</v>
      </c>
      <c r="U106" s="27">
        <f t="shared" ca="1" si="19"/>
        <v>0.34342258622107852</v>
      </c>
      <c r="V106" s="7"/>
      <c r="W106" s="28">
        <f t="shared" ca="1" si="20"/>
        <v>0.93526580737612142</v>
      </c>
      <c r="X106" s="27">
        <f t="shared" ca="1" si="24"/>
        <v>242.27891727690712</v>
      </c>
      <c r="Y106" s="7"/>
      <c r="Z106" s="28">
        <f t="shared" si="23"/>
        <v>242.16299999999981</v>
      </c>
      <c r="AA106" s="27">
        <f t="shared" si="21"/>
        <v>4.2265416765070247</v>
      </c>
      <c r="AB106" s="7"/>
      <c r="AC106" s="28">
        <f t="shared" ca="1" si="13"/>
        <v>0.11591727690731091</v>
      </c>
      <c r="AD106" s="27"/>
      <c r="AE106" s="7"/>
    </row>
    <row r="107" spans="1:31" s="26" customFormat="1" x14ac:dyDescent="0.25">
      <c r="A107" s="26">
        <v>22</v>
      </c>
      <c r="B107" s="26">
        <v>-619</v>
      </c>
      <c r="C107" s="26">
        <v>11356</v>
      </c>
      <c r="D107" s="26">
        <v>13967</v>
      </c>
      <c r="E107" s="26">
        <v>14882</v>
      </c>
      <c r="F107" s="26">
        <v>12265</v>
      </c>
      <c r="G107" s="27"/>
      <c r="H107" s="7"/>
      <c r="I107" s="28">
        <f t="shared" si="14"/>
        <v>-3526</v>
      </c>
      <c r="J107" s="27">
        <f t="shared" si="14"/>
        <v>1702</v>
      </c>
      <c r="K107" s="7"/>
      <c r="L107" s="124">
        <f t="shared" si="22"/>
        <v>0.89795835214529851</v>
      </c>
      <c r="M107" s="27">
        <f t="shared" ca="1" si="15"/>
        <v>7.9276089563804779E-6</v>
      </c>
      <c r="N107" s="44"/>
      <c r="O107" s="44"/>
      <c r="P107" s="7"/>
      <c r="Q107" s="28">
        <f t="shared" ca="1" si="16"/>
        <v>-3483.3872478230178</v>
      </c>
      <c r="R107" s="27">
        <f t="shared" ca="1" si="17"/>
        <v>1665.1537732639874</v>
      </c>
      <c r="S107" s="7"/>
      <c r="T107" s="28">
        <f t="shared" ca="1" si="18"/>
        <v>0.89833501787670056</v>
      </c>
      <c r="U107" s="27">
        <f t="shared" ca="1" si="19"/>
        <v>0.43284243427418273</v>
      </c>
      <c r="V107" s="7"/>
      <c r="W107" s="28">
        <f t="shared" ca="1" si="20"/>
        <v>0.89514275115148201</v>
      </c>
      <c r="X107" s="27">
        <f t="shared" ca="1" si="24"/>
        <v>236.63588402659809</v>
      </c>
      <c r="Y107" s="7"/>
      <c r="Z107" s="28">
        <f t="shared" si="23"/>
        <v>236.59199999999981</v>
      </c>
      <c r="AA107" s="27">
        <f t="shared" si="21"/>
        <v>4.1293093838784207</v>
      </c>
      <c r="AB107" s="7"/>
      <c r="AC107" s="28">
        <f t="shared" ca="1" si="13"/>
        <v>4.3884026598277615E-2</v>
      </c>
      <c r="AD107" s="27"/>
      <c r="AE107" s="7"/>
    </row>
    <row r="108" spans="1:31" s="26" customFormat="1" x14ac:dyDescent="0.25">
      <c r="A108" s="26">
        <v>23</v>
      </c>
      <c r="B108" s="26">
        <v>-641</v>
      </c>
      <c r="C108" s="26">
        <v>11444</v>
      </c>
      <c r="D108" s="26">
        <v>14134</v>
      </c>
      <c r="E108" s="26">
        <v>14787</v>
      </c>
      <c r="F108" s="26">
        <v>12091</v>
      </c>
      <c r="G108" s="27"/>
      <c r="H108" s="7"/>
      <c r="I108" s="28">
        <f t="shared" si="14"/>
        <v>-3343</v>
      </c>
      <c r="J108" s="27">
        <f t="shared" si="14"/>
        <v>2043</v>
      </c>
      <c r="K108" s="7"/>
      <c r="L108" s="124">
        <f t="shared" si="22"/>
        <v>0.8496002867331357</v>
      </c>
      <c r="M108" s="27">
        <f t="shared" ca="1" si="15"/>
        <v>5.3441712278087262E-6</v>
      </c>
      <c r="N108" s="44"/>
      <c r="O108" s="44"/>
      <c r="P108" s="7"/>
      <c r="Q108" s="28">
        <f t="shared" ca="1" si="16"/>
        <v>-3300.3872478230178</v>
      </c>
      <c r="R108" s="27">
        <f t="shared" ca="1" si="17"/>
        <v>2006.1537732639874</v>
      </c>
      <c r="S108" s="7"/>
      <c r="T108" s="28">
        <f t="shared" ca="1" si="18"/>
        <v>0.85114092299845323</v>
      </c>
      <c r="U108" s="27">
        <f t="shared" ca="1" si="19"/>
        <v>0.5214824580710099</v>
      </c>
      <c r="V108" s="7"/>
      <c r="W108" s="28">
        <f t="shared" ca="1" si="20"/>
        <v>0.84728854037425272</v>
      </c>
      <c r="X108" s="27">
        <f t="shared" ca="1" si="24"/>
        <v>230.83063568755574</v>
      </c>
      <c r="Y108" s="7"/>
      <c r="Z108" s="28">
        <f t="shared" si="23"/>
        <v>230.82299999999981</v>
      </c>
      <c r="AA108" s="27">
        <f t="shared" si="21"/>
        <v>4.0286213393308676</v>
      </c>
      <c r="AB108" s="7"/>
      <c r="AC108" s="28">
        <f t="shared" ca="1" si="13"/>
        <v>7.6356875559326909E-3</v>
      </c>
      <c r="AD108" s="27"/>
      <c r="AE108" s="7"/>
    </row>
    <row r="109" spans="1:31" s="26" customFormat="1" x14ac:dyDescent="0.25">
      <c r="A109" s="26">
        <v>24</v>
      </c>
      <c r="B109" s="26">
        <v>-638</v>
      </c>
      <c r="C109" s="26">
        <v>11561</v>
      </c>
      <c r="D109" s="26">
        <v>14302</v>
      </c>
      <c r="E109" s="26">
        <v>14692</v>
      </c>
      <c r="F109" s="26">
        <v>11940</v>
      </c>
      <c r="G109" s="27"/>
      <c r="H109" s="7"/>
      <c r="I109" s="28">
        <f t="shared" si="14"/>
        <v>-3131</v>
      </c>
      <c r="J109" s="27">
        <f t="shared" si="14"/>
        <v>2362</v>
      </c>
      <c r="K109" s="7"/>
      <c r="L109" s="124">
        <f t="shared" si="22"/>
        <v>0.79292223632878678</v>
      </c>
      <c r="M109" s="27">
        <f t="shared" ca="1" si="15"/>
        <v>8.5461688246281158E-7</v>
      </c>
      <c r="N109" s="44"/>
      <c r="O109" s="44"/>
      <c r="P109" s="7"/>
      <c r="Q109" s="28">
        <f t="shared" ca="1" si="16"/>
        <v>-3088.3872478230178</v>
      </c>
      <c r="R109" s="27">
        <f t="shared" ca="1" si="17"/>
        <v>2325.1537732639872</v>
      </c>
      <c r="S109" s="7"/>
      <c r="T109" s="28">
        <f t="shared" ca="1" si="18"/>
        <v>0.79646798248376238</v>
      </c>
      <c r="U109" s="27">
        <f t="shared" ca="1" si="19"/>
        <v>0.60440377065513839</v>
      </c>
      <c r="V109" s="7"/>
      <c r="W109" s="28">
        <f t="shared" ca="1" si="20"/>
        <v>0.79199778141779176</v>
      </c>
      <c r="X109" s="27">
        <f t="shared" ca="1" si="24"/>
        <v>225.09313714816392</v>
      </c>
      <c r="Y109" s="7"/>
      <c r="Z109" s="28">
        <f t="shared" si="23"/>
        <v>225.08099999999982</v>
      </c>
      <c r="AA109" s="27">
        <f t="shared" si="21"/>
        <v>3.9284045336813538</v>
      </c>
      <c r="AB109" s="7"/>
      <c r="AC109" s="28">
        <f t="shared" ca="1" si="13"/>
        <v>1.2137148164100608E-2</v>
      </c>
      <c r="AD109" s="27"/>
      <c r="AE109" s="7"/>
    </row>
    <row r="110" spans="1:31" s="26" customFormat="1" x14ac:dyDescent="0.25">
      <c r="A110" s="26">
        <v>25</v>
      </c>
      <c r="B110" s="26">
        <v>-625</v>
      </c>
      <c r="C110" s="26">
        <v>11676</v>
      </c>
      <c r="D110" s="26">
        <v>14444</v>
      </c>
      <c r="E110" s="26">
        <v>14565</v>
      </c>
      <c r="F110" s="26">
        <v>11795</v>
      </c>
      <c r="G110" s="27"/>
      <c r="H110" s="7"/>
      <c r="I110" s="28">
        <f t="shared" si="14"/>
        <v>-2889</v>
      </c>
      <c r="J110" s="27">
        <f t="shared" si="14"/>
        <v>2649</v>
      </c>
      <c r="K110" s="7"/>
      <c r="L110" s="124">
        <f t="shared" si="22"/>
        <v>0.72967973258829211</v>
      </c>
      <c r="M110" s="27">
        <f t="shared" ca="1" si="15"/>
        <v>4.1969232086861568E-7</v>
      </c>
      <c r="N110" s="44"/>
      <c r="O110" s="44"/>
      <c r="P110" s="7"/>
      <c r="Q110" s="28">
        <f t="shared" ca="1" si="16"/>
        <v>-2846.3872478230178</v>
      </c>
      <c r="R110" s="27">
        <f t="shared" ca="1" si="17"/>
        <v>2612.1537732639872</v>
      </c>
      <c r="S110" s="7"/>
      <c r="T110" s="28">
        <f t="shared" ca="1" si="18"/>
        <v>0.73405830510378511</v>
      </c>
      <c r="U110" s="27">
        <f t="shared" ca="1" si="19"/>
        <v>0.67900695783897824</v>
      </c>
      <c r="V110" s="7"/>
      <c r="W110" s="28">
        <f t="shared" ca="1" si="20"/>
        <v>0.72903189594154494</v>
      </c>
      <c r="X110" s="27">
        <f t="shared" ca="1" si="24"/>
        <v>219.47652757101514</v>
      </c>
      <c r="Y110" s="7"/>
      <c r="Z110" s="28">
        <f t="shared" si="23"/>
        <v>219.45599999999982</v>
      </c>
      <c r="AA110" s="27">
        <f t="shared" si="21"/>
        <v>3.8302297632566726</v>
      </c>
      <c r="AB110" s="7"/>
      <c r="AC110" s="28">
        <f t="shared" ca="1" si="13"/>
        <v>2.0527571015321655E-2</v>
      </c>
      <c r="AD110" s="27"/>
      <c r="AE110" s="7"/>
    </row>
    <row r="111" spans="1:31" s="26" customFormat="1" x14ac:dyDescent="0.25">
      <c r="A111" s="26">
        <v>26</v>
      </c>
      <c r="B111" s="26">
        <v>-621</v>
      </c>
      <c r="C111" s="26">
        <v>11806</v>
      </c>
      <c r="D111" s="26">
        <v>14565</v>
      </c>
      <c r="E111" s="26">
        <v>14426</v>
      </c>
      <c r="F111" s="26">
        <v>11659</v>
      </c>
      <c r="G111" s="27"/>
      <c r="H111" s="7"/>
      <c r="I111" s="28">
        <f t="shared" si="14"/>
        <v>-2620</v>
      </c>
      <c r="J111" s="27">
        <f t="shared" si="14"/>
        <v>2906</v>
      </c>
      <c r="K111" s="7"/>
      <c r="L111" s="124">
        <f t="shared" si="22"/>
        <v>0.65988089693279384</v>
      </c>
      <c r="M111" s="27">
        <f t="shared" ca="1" si="15"/>
        <v>5.1866201798198687E-7</v>
      </c>
      <c r="N111" s="44"/>
      <c r="O111" s="44"/>
      <c r="P111" s="7"/>
      <c r="Q111" s="28">
        <f t="shared" ca="1" si="16"/>
        <v>-2577.3872478230178</v>
      </c>
      <c r="R111" s="27">
        <f t="shared" ca="1" si="17"/>
        <v>2869.1537732639872</v>
      </c>
      <c r="S111" s="7"/>
      <c r="T111" s="28">
        <f t="shared" ca="1" si="18"/>
        <v>0.66468556454505001</v>
      </c>
      <c r="U111" s="27">
        <f t="shared" ca="1" si="19"/>
        <v>0.74581190246004736</v>
      </c>
      <c r="V111" s="7"/>
      <c r="W111" s="28">
        <f t="shared" ca="1" si="20"/>
        <v>0.65916071499884799</v>
      </c>
      <c r="X111" s="27">
        <f t="shared" ca="1" si="24"/>
        <v>213.91254689347988</v>
      </c>
      <c r="Y111" s="7"/>
      <c r="Z111" s="28">
        <f t="shared" si="23"/>
        <v>213.86699999999982</v>
      </c>
      <c r="AA111" s="27">
        <f t="shared" si="21"/>
        <v>3.73268331136271</v>
      </c>
      <c r="AB111" s="7"/>
      <c r="AC111" s="28">
        <f t="shared" ca="1" si="13"/>
        <v>4.5546893480064909E-2</v>
      </c>
      <c r="AD111" s="27"/>
      <c r="AE111" s="7"/>
    </row>
    <row r="112" spans="1:31" s="26" customFormat="1" x14ac:dyDescent="0.25">
      <c r="A112" s="26">
        <v>27</v>
      </c>
      <c r="B112" s="26">
        <v>-629</v>
      </c>
      <c r="C112" s="26">
        <v>11956</v>
      </c>
      <c r="D112" s="26">
        <v>14684</v>
      </c>
      <c r="E112" s="26">
        <v>14277</v>
      </c>
      <c r="F112" s="26">
        <v>11537</v>
      </c>
      <c r="G112" s="27"/>
      <c r="H112" s="7"/>
      <c r="I112" s="28">
        <f t="shared" si="14"/>
        <v>-2321</v>
      </c>
      <c r="J112" s="27">
        <f t="shared" si="14"/>
        <v>3147</v>
      </c>
      <c r="K112" s="7"/>
      <c r="L112" s="124">
        <f t="shared" si="22"/>
        <v>0.58279041979145785</v>
      </c>
      <c r="M112" s="27">
        <f t="shared" ca="1" si="15"/>
        <v>1.4566662012187523E-6</v>
      </c>
      <c r="N112" s="44"/>
      <c r="O112" s="44"/>
      <c r="P112" s="7"/>
      <c r="Q112" s="28">
        <f t="shared" ca="1" si="16"/>
        <v>-2278.3872478230178</v>
      </c>
      <c r="R112" s="27">
        <f t="shared" ca="1" si="17"/>
        <v>3110.1537732639872</v>
      </c>
      <c r="S112" s="7"/>
      <c r="T112" s="28">
        <f t="shared" ca="1" si="18"/>
        <v>0.58757608712102849</v>
      </c>
      <c r="U112" s="27">
        <f t="shared" ca="1" si="19"/>
        <v>0.80845778438097204</v>
      </c>
      <c r="V112" s="7"/>
      <c r="W112" s="28">
        <f t="shared" ca="1" si="20"/>
        <v>0.58158349551826638</v>
      </c>
      <c r="X112" s="27">
        <f t="shared" ca="1" si="24"/>
        <v>208.17203138519471</v>
      </c>
      <c r="Y112" s="7"/>
      <c r="Z112" s="28">
        <f t="shared" si="23"/>
        <v>208.20599999999982</v>
      </c>
      <c r="AA112" s="27">
        <f t="shared" si="21"/>
        <v>3.6338802224073108</v>
      </c>
      <c r="AB112" s="7"/>
      <c r="AC112" s="28">
        <f t="shared" ca="1" si="13"/>
        <v>-3.396861480510438E-2</v>
      </c>
      <c r="AD112" s="27"/>
      <c r="AE112" s="7"/>
    </row>
    <row r="113" spans="1:31" s="26" customFormat="1" x14ac:dyDescent="0.25">
      <c r="A113" s="26">
        <v>28</v>
      </c>
      <c r="B113" s="26">
        <v>-607</v>
      </c>
      <c r="C113" s="26">
        <v>12107</v>
      </c>
      <c r="D113" s="26">
        <v>14788</v>
      </c>
      <c r="E113" s="26">
        <v>14119</v>
      </c>
      <c r="F113" s="26">
        <v>11440</v>
      </c>
      <c r="G113" s="27"/>
      <c r="H113" s="7"/>
      <c r="I113" s="28">
        <f t="shared" si="14"/>
        <v>-2012</v>
      </c>
      <c r="J113" s="27">
        <f t="shared" si="14"/>
        <v>3348</v>
      </c>
      <c r="K113" s="7"/>
      <c r="L113" s="124">
        <f t="shared" si="22"/>
        <v>0.50299779524563371</v>
      </c>
      <c r="M113" s="27">
        <f t="shared" ca="1" si="15"/>
        <v>2.2297139761375178E-6</v>
      </c>
      <c r="N113" s="44"/>
      <c r="O113" s="44"/>
      <c r="P113" s="7"/>
      <c r="Q113" s="28">
        <f t="shared" ca="1" si="16"/>
        <v>-1969.3872478230176</v>
      </c>
      <c r="R113" s="27">
        <f t="shared" ca="1" si="17"/>
        <v>3311.1537732639872</v>
      </c>
      <c r="S113" s="7"/>
      <c r="T113" s="28">
        <f t="shared" ca="1" si="18"/>
        <v>0.50788769740857809</v>
      </c>
      <c r="U113" s="27">
        <f t="shared" ca="1" si="19"/>
        <v>0.86070600955153587</v>
      </c>
      <c r="V113" s="7"/>
      <c r="W113" s="28">
        <f t="shared" ca="1" si="20"/>
        <v>0.5015045725642705</v>
      </c>
      <c r="X113" s="27">
        <f t="shared" ca="1" si="24"/>
        <v>202.6696965357329</v>
      </c>
      <c r="Y113" s="7"/>
      <c r="Z113" s="28">
        <f t="shared" si="23"/>
        <v>202.74299999999982</v>
      </c>
      <c r="AA113" s="27">
        <f t="shared" si="21"/>
        <v>3.5385328853708606</v>
      </c>
      <c r="AB113" s="7"/>
      <c r="AC113" s="28">
        <f t="shared" ca="1" si="13"/>
        <v>-7.3303464266928131E-2</v>
      </c>
      <c r="AD113" s="27"/>
      <c r="AE113" s="7"/>
    </row>
    <row r="114" spans="1:31" s="26" customFormat="1" x14ac:dyDescent="0.25">
      <c r="A114" s="26">
        <v>29</v>
      </c>
      <c r="B114" s="26">
        <v>-602</v>
      </c>
      <c r="C114" s="26">
        <v>12278</v>
      </c>
      <c r="D114" s="26">
        <v>14883</v>
      </c>
      <c r="E114" s="26">
        <v>13974</v>
      </c>
      <c r="F114" s="26">
        <v>11362</v>
      </c>
      <c r="G114" s="27"/>
      <c r="H114" s="7"/>
      <c r="I114" s="28">
        <f t="shared" si="14"/>
        <v>-1696</v>
      </c>
      <c r="J114" s="27">
        <f t="shared" si="14"/>
        <v>3521</v>
      </c>
      <c r="K114" s="7"/>
      <c r="L114" s="124">
        <f t="shared" si="22"/>
        <v>0.41934745442244564</v>
      </c>
      <c r="M114" s="27">
        <f t="shared" ca="1" si="15"/>
        <v>1.0693080271880481E-7</v>
      </c>
      <c r="N114" s="44"/>
      <c r="O114" s="44"/>
      <c r="P114" s="7"/>
      <c r="Q114" s="28">
        <f t="shared" ca="1" si="16"/>
        <v>-1653.3872478230176</v>
      </c>
      <c r="R114" s="27">
        <f t="shared" ca="1" si="17"/>
        <v>3484.1537732639872</v>
      </c>
      <c r="S114" s="7"/>
      <c r="T114" s="28">
        <f t="shared" ca="1" si="18"/>
        <v>0.42639406909422761</v>
      </c>
      <c r="U114" s="27">
        <f t="shared" ca="1" si="19"/>
        <v>0.90567587499684699</v>
      </c>
      <c r="V114" s="7"/>
      <c r="W114" s="28">
        <f t="shared" ca="1" si="20"/>
        <v>0.4196744571788848</v>
      </c>
      <c r="X114" s="27">
        <f t="shared" ca="1" si="24"/>
        <v>197.30395992435012</v>
      </c>
      <c r="Y114" s="7"/>
      <c r="Z114" s="28">
        <f t="shared" si="23"/>
        <v>197.32499999999982</v>
      </c>
      <c r="AA114" s="27">
        <f t="shared" si="21"/>
        <v>3.4439709464978074</v>
      </c>
      <c r="AB114" s="7"/>
      <c r="AC114" s="28">
        <f t="shared" ca="1" si="13"/>
        <v>-2.104007564969379E-2</v>
      </c>
      <c r="AD114" s="27"/>
      <c r="AE114" s="7"/>
    </row>
    <row r="115" spans="1:31" s="26" customFormat="1" x14ac:dyDescent="0.25">
      <c r="A115" s="26">
        <v>30</v>
      </c>
      <c r="B115" s="26">
        <v>-636</v>
      </c>
      <c r="C115" s="26">
        <v>12456</v>
      </c>
      <c r="D115" s="26">
        <v>14954</v>
      </c>
      <c r="E115" s="26">
        <v>13790</v>
      </c>
      <c r="F115" s="26">
        <v>11286</v>
      </c>
      <c r="G115" s="27"/>
      <c r="H115" s="7"/>
      <c r="I115" s="28">
        <f t="shared" si="14"/>
        <v>-1334</v>
      </c>
      <c r="J115" s="27">
        <f t="shared" si="14"/>
        <v>3668</v>
      </c>
      <c r="K115" s="7"/>
      <c r="L115" s="124">
        <f t="shared" si="22"/>
        <v>0.32691818171815235</v>
      </c>
      <c r="M115" s="27">
        <f t="shared" ca="1" si="15"/>
        <v>7.8664851645655016E-7</v>
      </c>
      <c r="N115" s="44"/>
      <c r="O115" s="44"/>
      <c r="P115" s="7"/>
      <c r="Q115" s="28">
        <f t="shared" ca="1" si="16"/>
        <v>-1291.3872478230176</v>
      </c>
      <c r="R115" s="27">
        <f t="shared" ca="1" si="17"/>
        <v>3631.1537732639872</v>
      </c>
      <c r="S115" s="7"/>
      <c r="T115" s="28">
        <f t="shared" ca="1" si="18"/>
        <v>0.33303744425310455</v>
      </c>
      <c r="U115" s="27">
        <f t="shared" ca="1" si="19"/>
        <v>0.94388726355442343</v>
      </c>
      <c r="V115" s="7"/>
      <c r="W115" s="28">
        <f t="shared" ca="1" si="20"/>
        <v>0.32603124963706803</v>
      </c>
      <c r="X115" s="27">
        <f t="shared" ca="1" si="24"/>
        <v>191.49736865675413</v>
      </c>
      <c r="Y115" s="7"/>
      <c r="Z115" s="28">
        <f t="shared" si="23"/>
        <v>191.60099999999983</v>
      </c>
      <c r="AA115" s="27">
        <f t="shared" si="21"/>
        <v>3.3440683001136526</v>
      </c>
      <c r="AB115" s="7"/>
      <c r="AC115" s="28">
        <f t="shared" ca="1" si="13"/>
        <v>-0.10363134324569501</v>
      </c>
      <c r="AD115" s="27"/>
      <c r="AE115" s="7"/>
    </row>
    <row r="116" spans="1:31" s="26" customFormat="1" x14ac:dyDescent="0.25">
      <c r="A116" s="26">
        <v>31</v>
      </c>
      <c r="B116" s="26">
        <v>-630</v>
      </c>
      <c r="C116" s="26">
        <v>12632</v>
      </c>
      <c r="D116" s="26">
        <v>14998</v>
      </c>
      <c r="E116" s="26">
        <v>13602</v>
      </c>
      <c r="F116" s="26">
        <v>11224</v>
      </c>
      <c r="G116" s="27"/>
      <c r="H116" s="7"/>
      <c r="I116" s="28">
        <f t="shared" si="14"/>
        <v>-970</v>
      </c>
      <c r="J116" s="27">
        <f t="shared" si="14"/>
        <v>3774</v>
      </c>
      <c r="K116" s="7"/>
      <c r="L116" s="124">
        <f t="shared" si="22"/>
        <v>0.23214387475792903</v>
      </c>
      <c r="M116" s="27">
        <f t="shared" ca="1" si="15"/>
        <v>3.7024425048212111E-8</v>
      </c>
      <c r="N116" s="44"/>
      <c r="O116" s="44"/>
      <c r="P116" s="7"/>
      <c r="Q116" s="28">
        <f t="shared" ca="1" si="16"/>
        <v>-927.38724782301756</v>
      </c>
      <c r="R116" s="27">
        <f t="shared" ca="1" si="17"/>
        <v>3737.1537732639872</v>
      </c>
      <c r="S116" s="7"/>
      <c r="T116" s="28">
        <f t="shared" ca="1" si="18"/>
        <v>0.23916503695429575</v>
      </c>
      <c r="U116" s="27">
        <f t="shared" ca="1" si="19"/>
        <v>0.97144105394288005</v>
      </c>
      <c r="V116" s="7"/>
      <c r="W116" s="28">
        <f t="shared" ca="1" si="20"/>
        <v>0.23195145743789725</v>
      </c>
      <c r="X116" s="27">
        <f t="shared" ca="1" si="24"/>
        <v>185.87087923080617</v>
      </c>
      <c r="Y116" s="7"/>
      <c r="Z116" s="28">
        <f t="shared" si="23"/>
        <v>185.93099999999984</v>
      </c>
      <c r="AA116" s="27">
        <f t="shared" si="21"/>
        <v>3.2451081315255741</v>
      </c>
      <c r="AB116" s="7"/>
      <c r="AC116" s="28">
        <f t="shared" ca="1" si="13"/>
        <v>-6.0120769193673596E-2</v>
      </c>
      <c r="AD116" s="27"/>
      <c r="AE116" s="7"/>
    </row>
    <row r="117" spans="1:31" s="26" customFormat="1" x14ac:dyDescent="0.25">
      <c r="A117" s="26">
        <v>32</v>
      </c>
      <c r="B117" s="26">
        <v>-642</v>
      </c>
      <c r="C117" s="26">
        <v>12831</v>
      </c>
      <c r="D117" s="26">
        <v>15046</v>
      </c>
      <c r="E117" s="26">
        <v>13419</v>
      </c>
      <c r="F117" s="26">
        <v>11195</v>
      </c>
      <c r="G117" s="27"/>
      <c r="H117" s="7"/>
      <c r="I117" s="28">
        <f t="shared" si="14"/>
        <v>-588</v>
      </c>
      <c r="J117" s="27">
        <f t="shared" si="14"/>
        <v>3851</v>
      </c>
      <c r="K117" s="7"/>
      <c r="L117" s="124">
        <f t="shared" si="22"/>
        <v>0.1332336553891896</v>
      </c>
      <c r="M117" s="27">
        <f t="shared" ca="1" si="15"/>
        <v>2.6902426134056985E-9</v>
      </c>
      <c r="N117" s="44"/>
      <c r="O117" s="44"/>
      <c r="P117" s="7"/>
      <c r="Q117" s="28">
        <f t="shared" ca="1" si="16"/>
        <v>-545.38724782301756</v>
      </c>
      <c r="R117" s="27">
        <f t="shared" ca="1" si="17"/>
        <v>3814.1537732639872</v>
      </c>
      <c r="S117" s="7"/>
      <c r="T117" s="28">
        <f t="shared" ca="1" si="18"/>
        <v>0.14065058753631507</v>
      </c>
      <c r="U117" s="27">
        <f t="shared" ca="1" si="19"/>
        <v>0.99145654318732479</v>
      </c>
      <c r="V117" s="7"/>
      <c r="W117" s="28">
        <f t="shared" ca="1" si="20"/>
        <v>0.1332855229379403</v>
      </c>
      <c r="X117" s="27">
        <f t="shared" ca="1" si="24"/>
        <v>180.09837299251944</v>
      </c>
      <c r="Y117" s="7"/>
      <c r="Z117" s="28">
        <f t="shared" si="23"/>
        <v>180.15299999999985</v>
      </c>
      <c r="AA117" s="27">
        <f t="shared" si="21"/>
        <v>3.1442630073453417</v>
      </c>
      <c r="AB117" s="7"/>
      <c r="AC117" s="28">
        <f t="shared" ca="1" si="13"/>
        <v>-5.4627007480405609E-2</v>
      </c>
      <c r="AD117" s="27"/>
      <c r="AE117" s="7"/>
    </row>
    <row r="118" spans="1:31" s="26" customFormat="1" x14ac:dyDescent="0.25">
      <c r="A118" s="26">
        <v>33</v>
      </c>
      <c r="B118" s="26">
        <v>-619</v>
      </c>
      <c r="C118" s="26">
        <v>13013</v>
      </c>
      <c r="D118" s="26">
        <v>15054</v>
      </c>
      <c r="E118" s="26">
        <v>13225</v>
      </c>
      <c r="F118" s="26">
        <v>11178</v>
      </c>
      <c r="G118" s="27"/>
      <c r="H118" s="7"/>
      <c r="I118" s="28">
        <f t="shared" si="14"/>
        <v>-212</v>
      </c>
      <c r="J118" s="27">
        <f t="shared" si="14"/>
        <v>3876</v>
      </c>
      <c r="K118" s="7"/>
      <c r="L118" s="124">
        <f t="shared" si="22"/>
        <v>3.6573496412669035E-2</v>
      </c>
      <c r="M118" s="27">
        <f t="shared" ca="1" si="15"/>
        <v>9.3668931351740984E-8</v>
      </c>
      <c r="N118" s="44"/>
      <c r="O118" s="44"/>
      <c r="P118" s="7"/>
      <c r="Q118" s="28">
        <f t="shared" ca="1" si="16"/>
        <v>-169.38724782301759</v>
      </c>
      <c r="R118" s="27">
        <f t="shared" ca="1" si="17"/>
        <v>3839.1537732639872</v>
      </c>
      <c r="S118" s="7"/>
      <c r="T118" s="28">
        <f t="shared" ca="1" si="18"/>
        <v>4.3683485491391685E-2</v>
      </c>
      <c r="U118" s="27">
        <f t="shared" ca="1" si="19"/>
        <v>0.9979550786563004</v>
      </c>
      <c r="V118" s="7"/>
      <c r="W118" s="28">
        <f t="shared" ca="1" si="20"/>
        <v>3.6267442608001063E-2</v>
      </c>
      <c r="X118" s="27">
        <f t="shared" ca="1" si="24"/>
        <v>174.52308694068722</v>
      </c>
      <c r="Y118" s="7"/>
      <c r="Z118" s="28">
        <f t="shared" si="23"/>
        <v>174.58199999999985</v>
      </c>
      <c r="AA118" s="27">
        <f t="shared" si="21"/>
        <v>3.0470307147167377</v>
      </c>
      <c r="AB118" s="7"/>
      <c r="AC118" s="28">
        <f t="shared" ca="1" si="13"/>
        <v>-5.8913059312629912E-2</v>
      </c>
      <c r="AD118" s="27"/>
      <c r="AE118" s="7"/>
    </row>
    <row r="119" spans="1:31" s="26" customFormat="1" x14ac:dyDescent="0.25">
      <c r="A119" s="26">
        <v>34</v>
      </c>
      <c r="B119" s="26">
        <v>-622</v>
      </c>
      <c r="C119" s="26">
        <v>13206</v>
      </c>
      <c r="D119" s="26">
        <v>15056</v>
      </c>
      <c r="E119" s="26">
        <v>13040</v>
      </c>
      <c r="F119" s="26">
        <v>11179</v>
      </c>
      <c r="G119" s="27"/>
      <c r="H119" s="7"/>
      <c r="I119" s="28">
        <f t="shared" si="14"/>
        <v>166</v>
      </c>
      <c r="J119" s="27">
        <f t="shared" si="14"/>
        <v>3877</v>
      </c>
      <c r="K119" s="7"/>
      <c r="L119" s="124">
        <f t="shared" si="22"/>
        <v>-6.0901722512923959E-2</v>
      </c>
      <c r="M119" s="27">
        <f t="shared" ca="1" si="15"/>
        <v>1.0134282949782462E-7</v>
      </c>
      <c r="N119" s="44"/>
      <c r="O119" s="44"/>
      <c r="P119" s="7"/>
      <c r="Q119" s="28">
        <f t="shared" ca="1" si="16"/>
        <v>208.61275217698241</v>
      </c>
      <c r="R119" s="27">
        <f t="shared" ca="1" si="17"/>
        <v>3840.1537732639872</v>
      </c>
      <c r="S119" s="7"/>
      <c r="T119" s="28">
        <f t="shared" ca="1" si="18"/>
        <v>-5.3799399011217469E-2</v>
      </c>
      <c r="U119" s="27">
        <f t="shared" ca="1" si="19"/>
        <v>0.99821502007505947</v>
      </c>
      <c r="V119" s="7"/>
      <c r="W119" s="28">
        <f t="shared" ca="1" si="20"/>
        <v>-6.122006639852226E-2</v>
      </c>
      <c r="X119" s="27">
        <f t="shared" ca="1" si="24"/>
        <v>168.9322455368906</v>
      </c>
      <c r="Y119" s="7"/>
      <c r="Z119" s="28">
        <f t="shared" si="23"/>
        <v>168.98399999999984</v>
      </c>
      <c r="AA119" s="27">
        <f t="shared" si="21"/>
        <v>2.9493271831900953</v>
      </c>
      <c r="AB119" s="7"/>
      <c r="AC119" s="28">
        <f t="shared" ca="1" si="13"/>
        <v>-5.1754463109233484E-2</v>
      </c>
      <c r="AD119" s="27"/>
      <c r="AE119" s="7"/>
    </row>
    <row r="120" spans="1:31" s="26" customFormat="1" x14ac:dyDescent="0.25">
      <c r="A120" s="26">
        <v>35</v>
      </c>
      <c r="B120" s="26">
        <v>-624</v>
      </c>
      <c r="C120" s="26">
        <v>13393</v>
      </c>
      <c r="D120" s="26">
        <v>15038</v>
      </c>
      <c r="E120" s="26">
        <v>12852</v>
      </c>
      <c r="F120" s="26">
        <v>11204</v>
      </c>
      <c r="G120" s="27"/>
      <c r="H120" s="7"/>
      <c r="I120" s="28">
        <f t="shared" si="14"/>
        <v>541</v>
      </c>
      <c r="J120" s="27">
        <f t="shared" si="14"/>
        <v>3834</v>
      </c>
      <c r="K120" s="7"/>
      <c r="L120" s="124">
        <f t="shared" si="22"/>
        <v>-0.15810577180755384</v>
      </c>
      <c r="M120" s="27">
        <f t="shared" ca="1" si="15"/>
        <v>6.5997357148055605E-8</v>
      </c>
      <c r="N120" s="44"/>
      <c r="O120" s="44"/>
      <c r="P120" s="7"/>
      <c r="Q120" s="28">
        <f t="shared" ca="1" si="16"/>
        <v>583.61275217698244</v>
      </c>
      <c r="R120" s="27">
        <f t="shared" ca="1" si="17"/>
        <v>3797.1537732639872</v>
      </c>
      <c r="S120" s="7"/>
      <c r="T120" s="28">
        <f t="shared" ca="1" si="18"/>
        <v>-0.150508609827298</v>
      </c>
      <c r="U120" s="27">
        <f t="shared" ca="1" si="19"/>
        <v>0.9870375390684214</v>
      </c>
      <c r="V120" s="7"/>
      <c r="W120" s="28">
        <f t="shared" ca="1" si="20"/>
        <v>-0.15784887229967565</v>
      </c>
      <c r="X120" s="27">
        <f t="shared" ca="1" si="24"/>
        <v>163.35586236644599</v>
      </c>
      <c r="Y120" s="7"/>
      <c r="Z120" s="28">
        <f t="shared" si="23"/>
        <v>163.36799999999982</v>
      </c>
      <c r="AA120" s="27">
        <f t="shared" si="21"/>
        <v>2.8513094923980931</v>
      </c>
      <c r="AB120" s="7"/>
      <c r="AC120" s="28">
        <f t="shared" ca="1" si="13"/>
        <v>-1.2137633553834348E-2</v>
      </c>
      <c r="AD120" s="27"/>
      <c r="AE120" s="7"/>
    </row>
    <row r="121" spans="1:31" s="26" customFormat="1" x14ac:dyDescent="0.25">
      <c r="A121" s="26">
        <v>36</v>
      </c>
      <c r="B121" s="26">
        <v>-610</v>
      </c>
      <c r="C121" s="26">
        <v>13576</v>
      </c>
      <c r="D121" s="26">
        <v>14997</v>
      </c>
      <c r="E121" s="26">
        <v>12671</v>
      </c>
      <c r="F121" s="26">
        <v>11239</v>
      </c>
      <c r="G121" s="27"/>
      <c r="H121" s="7"/>
      <c r="I121" s="28">
        <f t="shared" si="14"/>
        <v>905</v>
      </c>
      <c r="J121" s="27">
        <f t="shared" si="14"/>
        <v>3758</v>
      </c>
      <c r="K121" s="7"/>
      <c r="L121" s="124">
        <f t="shared" si="22"/>
        <v>-0.2516687018080796</v>
      </c>
      <c r="M121" s="27">
        <f t="shared" ca="1" si="15"/>
        <v>8.4018333516354721E-9</v>
      </c>
      <c r="N121" s="44"/>
      <c r="O121" s="44"/>
      <c r="P121" s="7"/>
      <c r="Q121" s="28">
        <f t="shared" ca="1" si="16"/>
        <v>947.61275217698244</v>
      </c>
      <c r="R121" s="27">
        <f t="shared" ca="1" si="17"/>
        <v>3721.1537732639872</v>
      </c>
      <c r="S121" s="7"/>
      <c r="T121" s="28">
        <f t="shared" ca="1" si="18"/>
        <v>-0.2443810171261068</v>
      </c>
      <c r="U121" s="27">
        <f t="shared" ca="1" si="19"/>
        <v>0.96728199124273562</v>
      </c>
      <c r="V121" s="7"/>
      <c r="W121" s="28">
        <f t="shared" ca="1" si="20"/>
        <v>-0.25157704029297301</v>
      </c>
      <c r="X121" s="27">
        <f t="shared" ca="1" si="24"/>
        <v>157.86291221703937</v>
      </c>
      <c r="Y121" s="7"/>
      <c r="Z121" s="28">
        <f t="shared" si="23"/>
        <v>157.87799999999982</v>
      </c>
      <c r="AA121" s="27">
        <f t="shared" si="21"/>
        <v>2.7554909164636041</v>
      </c>
      <c r="AB121" s="7"/>
      <c r="AC121" s="28">
        <f t="shared" ca="1" si="13"/>
        <v>-1.5087782960449658E-2</v>
      </c>
      <c r="AD121" s="27"/>
      <c r="AE121" s="7"/>
    </row>
    <row r="122" spans="1:31" s="26" customFormat="1" x14ac:dyDescent="0.25">
      <c r="A122" s="26">
        <v>37</v>
      </c>
      <c r="B122" s="26">
        <v>-610</v>
      </c>
      <c r="C122" s="26">
        <v>13752</v>
      </c>
      <c r="D122" s="26">
        <v>14941</v>
      </c>
      <c r="E122" s="26">
        <v>12492</v>
      </c>
      <c r="F122" s="26">
        <v>11290</v>
      </c>
      <c r="G122" s="27"/>
      <c r="H122" s="7"/>
      <c r="I122" s="28">
        <f t="shared" si="14"/>
        <v>1260</v>
      </c>
      <c r="J122" s="27">
        <f t="shared" si="14"/>
        <v>3651</v>
      </c>
      <c r="K122" s="7"/>
      <c r="L122" s="124">
        <f t="shared" si="22"/>
        <v>-0.34292296087757512</v>
      </c>
      <c r="M122" s="27">
        <f t="shared" ca="1" si="15"/>
        <v>1.6134254008380342E-12</v>
      </c>
      <c r="N122" s="44"/>
      <c r="O122" s="44"/>
      <c r="P122" s="7"/>
      <c r="Q122" s="28">
        <f t="shared" ca="1" si="16"/>
        <v>1302.6127521769824</v>
      </c>
      <c r="R122" s="27">
        <f t="shared" ca="1" si="17"/>
        <v>3614.1537732639872</v>
      </c>
      <c r="S122" s="7"/>
      <c r="T122" s="28">
        <f t="shared" ca="1" si="18"/>
        <v>-0.3359324033653297</v>
      </c>
      <c r="U122" s="27">
        <f t="shared" ca="1" si="19"/>
        <v>0.93946825943552004</v>
      </c>
      <c r="V122" s="7"/>
      <c r="W122" s="28">
        <f t="shared" ca="1" si="20"/>
        <v>-0.342924231084409</v>
      </c>
      <c r="X122" s="27">
        <f t="shared" ca="1" si="24"/>
        <v>152.38870562331795</v>
      </c>
      <c r="Y122" s="7"/>
      <c r="Z122" s="28">
        <f t="shared" si="23"/>
        <v>152.38799999999981</v>
      </c>
      <c r="AA122" s="27">
        <f t="shared" si="21"/>
        <v>2.6596723405291156</v>
      </c>
      <c r="AB122" s="7"/>
      <c r="AC122" s="28">
        <f t="shared" ca="1" si="13"/>
        <v>7.0562331814016943E-4</v>
      </c>
      <c r="AD122" s="27"/>
      <c r="AE122" s="7"/>
    </row>
    <row r="123" spans="1:31" s="26" customFormat="1" x14ac:dyDescent="0.25">
      <c r="A123" s="26">
        <v>38</v>
      </c>
      <c r="B123" s="26">
        <v>-623</v>
      </c>
      <c r="C123" s="26">
        <v>13930</v>
      </c>
      <c r="D123" s="26">
        <v>14876</v>
      </c>
      <c r="E123" s="26">
        <v>12327</v>
      </c>
      <c r="F123" s="26">
        <v>11373</v>
      </c>
      <c r="G123" s="27"/>
      <c r="H123" s="7"/>
      <c r="I123" s="28">
        <f t="shared" si="14"/>
        <v>1603</v>
      </c>
      <c r="J123" s="27">
        <f t="shared" si="14"/>
        <v>3503</v>
      </c>
      <c r="K123" s="7"/>
      <c r="L123" s="124">
        <f t="shared" si="22"/>
        <v>-0.43286890071709649</v>
      </c>
      <c r="M123" s="27">
        <f t="shared" ca="1" si="15"/>
        <v>3.1381098936461733E-6</v>
      </c>
      <c r="N123" s="44"/>
      <c r="O123" s="44"/>
      <c r="P123" s="7"/>
      <c r="Q123" s="28">
        <f t="shared" ca="1" si="16"/>
        <v>1645.6127521769824</v>
      </c>
      <c r="R123" s="27">
        <f t="shared" ca="1" si="17"/>
        <v>3466.1537732639872</v>
      </c>
      <c r="S123" s="7"/>
      <c r="T123" s="28">
        <f t="shared" ca="1" si="18"/>
        <v>-0.42438909485843801</v>
      </c>
      <c r="U123" s="27">
        <f t="shared" ca="1" si="19"/>
        <v>0.90099692945918453</v>
      </c>
      <c r="V123" s="7"/>
      <c r="W123" s="28">
        <f t="shared" ca="1" si="20"/>
        <v>-0.43109742960707348</v>
      </c>
      <c r="X123" s="27">
        <f t="shared" ca="1" si="24"/>
        <v>146.87219043711787</v>
      </c>
      <c r="Y123" s="7"/>
      <c r="Z123" s="28">
        <f t="shared" si="23"/>
        <v>146.78099999999981</v>
      </c>
      <c r="AA123" s="27">
        <f t="shared" si="21"/>
        <v>2.5618117293697935</v>
      </c>
      <c r="AB123" s="7"/>
      <c r="AC123" s="28">
        <f t="shared" ca="1" si="13"/>
        <v>9.1190437118058298E-2</v>
      </c>
      <c r="AD123" s="27"/>
      <c r="AE123" s="7"/>
    </row>
    <row r="124" spans="1:31" s="26" customFormat="1" x14ac:dyDescent="0.25">
      <c r="A124" s="26">
        <v>39</v>
      </c>
      <c r="B124" s="26">
        <v>-637</v>
      </c>
      <c r="C124" s="26">
        <v>14105</v>
      </c>
      <c r="D124" s="26">
        <v>14774</v>
      </c>
      <c r="E124" s="26">
        <v>12149</v>
      </c>
      <c r="F124" s="26">
        <v>11460</v>
      </c>
      <c r="G124" s="27"/>
      <c r="H124" s="7"/>
      <c r="I124" s="28">
        <f t="shared" si="14"/>
        <v>1956</v>
      </c>
      <c r="J124" s="27">
        <f t="shared" si="14"/>
        <v>3314</v>
      </c>
      <c r="K124" s="7"/>
      <c r="L124" s="124">
        <f t="shared" si="22"/>
        <v>-0.52054711074568039</v>
      </c>
      <c r="M124" s="27">
        <f t="shared" ca="1" si="15"/>
        <v>1.4964356260473613E-6</v>
      </c>
      <c r="N124" s="44"/>
      <c r="O124" s="44"/>
      <c r="P124" s="7"/>
      <c r="Q124" s="28">
        <f t="shared" ca="1" si="16"/>
        <v>1998.6127521769824</v>
      </c>
      <c r="R124" s="27">
        <f t="shared" ca="1" si="17"/>
        <v>3277.1537732639872</v>
      </c>
      <c r="S124" s="7"/>
      <c r="T124" s="28">
        <f t="shared" ca="1" si="18"/>
        <v>-0.51542469863997509</v>
      </c>
      <c r="U124" s="27">
        <f t="shared" ca="1" si="19"/>
        <v>0.85186800131372908</v>
      </c>
      <c r="V124" s="7"/>
      <c r="W124" s="28">
        <f t="shared" ca="1" si="20"/>
        <v>-0.5217703996020211</v>
      </c>
      <c r="X124" s="27">
        <f t="shared" ca="1" si="24"/>
        <v>140.95424306456817</v>
      </c>
      <c r="Y124" s="7"/>
      <c r="Z124" s="28">
        <f t="shared" si="23"/>
        <v>141.0479999999998</v>
      </c>
      <c r="AA124" s="27">
        <f t="shared" si="21"/>
        <v>2.4617520033529585</v>
      </c>
      <c r="AB124" s="7"/>
      <c r="AC124" s="28">
        <f t="shared" ca="1" si="13"/>
        <v>-9.3756935431628108E-2</v>
      </c>
      <c r="AD124" s="27"/>
      <c r="AE124" s="7"/>
    </row>
    <row r="125" spans="1:31" s="26" customFormat="1" x14ac:dyDescent="0.25">
      <c r="A125" s="26">
        <v>40</v>
      </c>
      <c r="B125" s="26">
        <v>-637</v>
      </c>
      <c r="C125" s="26">
        <v>14255</v>
      </c>
      <c r="D125" s="26">
        <v>14661</v>
      </c>
      <c r="E125" s="26">
        <v>11982</v>
      </c>
      <c r="F125" s="26">
        <v>11565</v>
      </c>
      <c r="G125" s="27"/>
      <c r="H125" s="7"/>
      <c r="I125" s="28">
        <f t="shared" si="14"/>
        <v>2273</v>
      </c>
      <c r="J125" s="27">
        <f t="shared" si="14"/>
        <v>3096</v>
      </c>
      <c r="K125" s="7"/>
      <c r="L125" s="124">
        <f t="shared" si="22"/>
        <v>-0.60301828996701501</v>
      </c>
      <c r="M125" s="27">
        <f t="shared" ca="1" si="15"/>
        <v>7.1759416562656181E-9</v>
      </c>
      <c r="N125" s="44"/>
      <c r="O125" s="44"/>
      <c r="P125" s="7"/>
      <c r="Q125" s="28">
        <f t="shared" ca="1" si="16"/>
        <v>2315.6127521769822</v>
      </c>
      <c r="R125" s="27">
        <f t="shared" ca="1" si="17"/>
        <v>3059.1537732639872</v>
      </c>
      <c r="S125" s="7"/>
      <c r="T125" s="28">
        <f t="shared" ca="1" si="18"/>
        <v>-0.59717621818316846</v>
      </c>
      <c r="U125" s="27">
        <f t="shared" ca="1" si="19"/>
        <v>0.79520077202426187</v>
      </c>
      <c r="V125" s="7"/>
      <c r="W125" s="28">
        <f t="shared" ca="1" si="20"/>
        <v>-0.60310300089698432</v>
      </c>
      <c r="X125" s="27">
        <f t="shared" ca="1" si="24"/>
        <v>135.26405368500383</v>
      </c>
      <c r="Y125" s="7"/>
      <c r="Z125" s="28">
        <f t="shared" si="23"/>
        <v>135.3149999999998</v>
      </c>
      <c r="AA125" s="27">
        <f t="shared" si="21"/>
        <v>2.3616922773361235</v>
      </c>
      <c r="AB125" s="7"/>
      <c r="AC125" s="28">
        <f t="shared" ca="1" si="13"/>
        <v>-5.0946314995968578E-2</v>
      </c>
      <c r="AD125" s="27"/>
      <c r="AE125" s="7"/>
    </row>
    <row r="126" spans="1:31" s="26" customFormat="1" x14ac:dyDescent="0.25">
      <c r="A126" s="26">
        <v>41</v>
      </c>
      <c r="B126" s="26">
        <v>-626</v>
      </c>
      <c r="C126" s="26">
        <v>14412</v>
      </c>
      <c r="D126" s="26">
        <v>14545</v>
      </c>
      <c r="E126" s="26">
        <v>11844</v>
      </c>
      <c r="F126" s="26">
        <v>11695</v>
      </c>
      <c r="G126" s="27"/>
      <c r="H126" s="7"/>
      <c r="I126" s="28">
        <f t="shared" si="14"/>
        <v>2568</v>
      </c>
      <c r="J126" s="27">
        <f t="shared" si="14"/>
        <v>2850</v>
      </c>
      <c r="K126" s="7"/>
      <c r="L126" s="124">
        <f t="shared" si="22"/>
        <v>-0.67819304227386501</v>
      </c>
      <c r="M126" s="27">
        <f t="shared" ca="1" si="15"/>
        <v>2.6491623962872829E-7</v>
      </c>
      <c r="N126" s="44"/>
      <c r="O126" s="44"/>
      <c r="P126" s="7"/>
      <c r="Q126" s="28">
        <f t="shared" ca="1" si="16"/>
        <v>2610.6127521769822</v>
      </c>
      <c r="R126" s="27">
        <f t="shared" ca="1" si="17"/>
        <v>2813.1537732639872</v>
      </c>
      <c r="S126" s="7"/>
      <c r="T126" s="28">
        <f t="shared" ca="1" si="18"/>
        <v>-0.6732541306918185</v>
      </c>
      <c r="U126" s="27">
        <f t="shared" ca="1" si="19"/>
        <v>0.73125518300954195</v>
      </c>
      <c r="V126" s="7"/>
      <c r="W126" s="28">
        <f t="shared" ca="1" si="20"/>
        <v>-0.67870774241922027</v>
      </c>
      <c r="X126" s="27">
        <f t="shared" ca="1" si="24"/>
        <v>129.57612310432614</v>
      </c>
      <c r="Y126" s="7"/>
      <c r="Z126" s="28">
        <f t="shared" si="23"/>
        <v>129.68099999999981</v>
      </c>
      <c r="AA126" s="27">
        <f t="shared" si="21"/>
        <v>2.2633604272787631</v>
      </c>
      <c r="AB126" s="7"/>
      <c r="AC126" s="28">
        <f t="shared" ca="1" si="13"/>
        <v>-0.10487689567366942</v>
      </c>
      <c r="AD126" s="27"/>
      <c r="AE126" s="7"/>
    </row>
    <row r="127" spans="1:31" s="26" customFormat="1" x14ac:dyDescent="0.25">
      <c r="A127" s="26">
        <v>42</v>
      </c>
      <c r="B127" s="26">
        <v>-624</v>
      </c>
      <c r="C127" s="26">
        <v>14546</v>
      </c>
      <c r="D127" s="26">
        <v>14411</v>
      </c>
      <c r="E127" s="26">
        <v>11708</v>
      </c>
      <c r="F127" s="26">
        <v>11826</v>
      </c>
      <c r="G127" s="27"/>
      <c r="H127" s="7"/>
      <c r="I127" s="28">
        <f t="shared" si="14"/>
        <v>2838</v>
      </c>
      <c r="J127" s="27">
        <f t="shared" si="14"/>
        <v>2585</v>
      </c>
      <c r="K127" s="7"/>
      <c r="L127" s="124">
        <f t="shared" si="22"/>
        <v>-0.74660780321762821</v>
      </c>
      <c r="M127" s="27">
        <f t="shared" ca="1" si="15"/>
        <v>1.4896541939650465E-6</v>
      </c>
      <c r="N127" s="44"/>
      <c r="O127" s="44"/>
      <c r="P127" s="7"/>
      <c r="Q127" s="28">
        <f t="shared" ca="1" si="16"/>
        <v>2880.6127521769822</v>
      </c>
      <c r="R127" s="27">
        <f t="shared" ca="1" si="17"/>
        <v>2548.1537732639872</v>
      </c>
      <c r="S127" s="7"/>
      <c r="T127" s="28">
        <f t="shared" ca="1" si="18"/>
        <v>-0.74288476247939639</v>
      </c>
      <c r="U127" s="27">
        <f t="shared" ca="1" si="19"/>
        <v>0.66237070703840073</v>
      </c>
      <c r="V127" s="7"/>
      <c r="W127" s="28">
        <f t="shared" ca="1" si="20"/>
        <v>-0.74782831712331099</v>
      </c>
      <c r="X127" s="27">
        <f t="shared" ca="1" si="24"/>
        <v>123.97390847301813</v>
      </c>
      <c r="Y127" s="7"/>
      <c r="Z127" s="28">
        <f t="shared" si="23"/>
        <v>124.06499999999981</v>
      </c>
      <c r="AA127" s="27">
        <f t="shared" si="21"/>
        <v>2.1653427364867617</v>
      </c>
      <c r="AB127" s="7"/>
      <c r="AC127" s="28">
        <f t="shared" ca="1" si="13"/>
        <v>-9.1091526981685433E-2</v>
      </c>
      <c r="AD127" s="27"/>
      <c r="AE127" s="7"/>
    </row>
    <row r="128" spans="1:31" s="26" customFormat="1" x14ac:dyDescent="0.25">
      <c r="A128" s="26">
        <v>43</v>
      </c>
      <c r="B128" s="26">
        <v>-628</v>
      </c>
      <c r="C128" s="26">
        <v>14664</v>
      </c>
      <c r="D128" s="26">
        <v>14264</v>
      </c>
      <c r="E128" s="26">
        <v>11589</v>
      </c>
      <c r="F128" s="26">
        <v>11977</v>
      </c>
      <c r="G128" s="27"/>
      <c r="H128" s="7"/>
      <c r="I128" s="28">
        <f t="shared" si="14"/>
        <v>3075</v>
      </c>
      <c r="J128" s="27">
        <f t="shared" si="14"/>
        <v>2287</v>
      </c>
      <c r="K128" s="7"/>
      <c r="L128" s="124">
        <f t="shared" si="22"/>
        <v>-0.80822387752808234</v>
      </c>
      <c r="M128" s="27">
        <f t="shared" ca="1" si="15"/>
        <v>2.2684170463139693E-8</v>
      </c>
      <c r="N128" s="44"/>
      <c r="O128" s="44"/>
      <c r="P128" s="7"/>
      <c r="Q128" s="28">
        <f t="shared" ca="1" si="16"/>
        <v>3117.6127521769822</v>
      </c>
      <c r="R128" s="27">
        <f t="shared" ca="1" si="17"/>
        <v>2250.1537732639872</v>
      </c>
      <c r="S128" s="7"/>
      <c r="T128" s="28">
        <f t="shared" ca="1" si="18"/>
        <v>-0.80400498371515927</v>
      </c>
      <c r="U128" s="27">
        <f t="shared" ca="1" si="19"/>
        <v>0.58490816424821157</v>
      </c>
      <c r="V128" s="7"/>
      <c r="W128" s="28">
        <f t="shared" ca="1" si="20"/>
        <v>-0.80837449017849106</v>
      </c>
      <c r="X128" s="27">
        <f t="shared" ca="1" si="24"/>
        <v>118.32980169072061</v>
      </c>
      <c r="Y128" s="7"/>
      <c r="Z128" s="28">
        <f t="shared" si="23"/>
        <v>118.41299999999981</v>
      </c>
      <c r="AA128" s="27">
        <f t="shared" si="21"/>
        <v>2.0666967271640422</v>
      </c>
      <c r="AB128" s="7"/>
      <c r="AC128" s="28">
        <f t="shared" ca="1" si="13"/>
        <v>-8.3198309279197247E-2</v>
      </c>
      <c r="AD128" s="27"/>
      <c r="AE128" s="7"/>
    </row>
    <row r="129" spans="1:31" s="26" customFormat="1" x14ac:dyDescent="0.25">
      <c r="A129" s="26">
        <v>44</v>
      </c>
      <c r="B129" s="26">
        <v>-604</v>
      </c>
      <c r="C129" s="26">
        <v>14766</v>
      </c>
      <c r="D129" s="26">
        <v>14108</v>
      </c>
      <c r="E129" s="26">
        <v>11487</v>
      </c>
      <c r="F129" s="26">
        <v>12128</v>
      </c>
      <c r="G129" s="27"/>
      <c r="H129" s="7"/>
      <c r="I129" s="28">
        <f t="shared" si="14"/>
        <v>3279</v>
      </c>
      <c r="J129" s="27">
        <f t="shared" si="14"/>
        <v>1980</v>
      </c>
      <c r="K129" s="7"/>
      <c r="L129" s="124">
        <f t="shared" si="22"/>
        <v>-0.86007839497785332</v>
      </c>
      <c r="M129" s="27">
        <f t="shared" ca="1" si="15"/>
        <v>9.8743405240028332E-8</v>
      </c>
      <c r="N129" s="44"/>
      <c r="O129" s="44"/>
      <c r="P129" s="7"/>
      <c r="Q129" s="28">
        <f t="shared" ca="1" si="16"/>
        <v>3321.6127521769822</v>
      </c>
      <c r="R129" s="27">
        <f t="shared" ca="1" si="17"/>
        <v>1943.1537732639874</v>
      </c>
      <c r="S129" s="7"/>
      <c r="T129" s="28">
        <f t="shared" ca="1" si="18"/>
        <v>-0.85661479439910715</v>
      </c>
      <c r="U129" s="27">
        <f t="shared" ca="1" si="19"/>
        <v>0.50510614868919135</v>
      </c>
      <c r="V129" s="7"/>
      <c r="W129" s="28">
        <f t="shared" ca="1" si="20"/>
        <v>-0.86039262961190888</v>
      </c>
      <c r="X129" s="27">
        <f t="shared" ca="1" si="24"/>
        <v>112.85746488638654</v>
      </c>
      <c r="Y129" s="7"/>
      <c r="Z129" s="28">
        <f t="shared" si="23"/>
        <v>112.9769999999998</v>
      </c>
      <c r="AA129" s="27">
        <f t="shared" si="21"/>
        <v>1.9718206290256304</v>
      </c>
      <c r="AB129" s="7"/>
      <c r="AC129" s="28">
        <f t="shared" ca="1" si="13"/>
        <v>-0.11953511361326719</v>
      </c>
      <c r="AD129" s="27"/>
      <c r="AE129" s="7"/>
    </row>
    <row r="130" spans="1:31" s="26" customFormat="1" x14ac:dyDescent="0.25">
      <c r="A130" s="26">
        <v>45</v>
      </c>
      <c r="B130" s="26">
        <v>-607</v>
      </c>
      <c r="C130" s="26">
        <v>14851</v>
      </c>
      <c r="D130" s="26">
        <v>13942</v>
      </c>
      <c r="E130" s="26">
        <v>11396</v>
      </c>
      <c r="F130" s="26">
        <v>12283</v>
      </c>
      <c r="G130" s="27"/>
      <c r="H130" s="7"/>
      <c r="I130" s="28">
        <f t="shared" si="14"/>
        <v>3455</v>
      </c>
      <c r="J130" s="27">
        <f t="shared" si="14"/>
        <v>1659</v>
      </c>
      <c r="K130" s="7"/>
      <c r="L130" s="124">
        <f t="shared" si="22"/>
        <v>-0.90439629121630349</v>
      </c>
      <c r="M130" s="27">
        <f t="shared" ca="1" si="15"/>
        <v>5.8717884830742436E-7</v>
      </c>
      <c r="N130" s="44"/>
      <c r="O130" s="44"/>
      <c r="P130" s="7"/>
      <c r="Q130" s="28">
        <f t="shared" ca="1" si="16"/>
        <v>3497.6127521769822</v>
      </c>
      <c r="R130" s="27">
        <f t="shared" ca="1" si="17"/>
        <v>1622.1537732639874</v>
      </c>
      <c r="S130" s="7"/>
      <c r="T130" s="28">
        <f t="shared" ca="1" si="18"/>
        <v>-0.90200365067545418</v>
      </c>
      <c r="U130" s="27">
        <f t="shared" ca="1" si="19"/>
        <v>0.42166495326754472</v>
      </c>
      <c r="V130" s="7"/>
      <c r="W130" s="28">
        <f t="shared" ca="1" si="20"/>
        <v>-0.90516256717723886</v>
      </c>
      <c r="X130" s="27">
        <f t="shared" ca="1" si="24"/>
        <v>107.41996969344791</v>
      </c>
      <c r="Y130" s="7"/>
      <c r="Z130" s="28">
        <f t="shared" si="23"/>
        <v>107.51399999999981</v>
      </c>
      <c r="AA130" s="27">
        <f t="shared" si="21"/>
        <v>1.8764732919891802</v>
      </c>
      <c r="AB130" s="7"/>
      <c r="AC130" s="28">
        <f t="shared" ca="1" si="13"/>
        <v>-9.4030306551900367E-2</v>
      </c>
      <c r="AD130" s="27"/>
      <c r="AE130" s="7"/>
    </row>
    <row r="131" spans="1:31" s="26" customFormat="1" x14ac:dyDescent="0.25">
      <c r="A131" s="26">
        <v>46</v>
      </c>
      <c r="B131" s="26">
        <v>-637</v>
      </c>
      <c r="C131" s="26">
        <v>14927</v>
      </c>
      <c r="D131" s="26">
        <v>13770</v>
      </c>
      <c r="E131" s="26">
        <v>11326</v>
      </c>
      <c r="F131" s="26">
        <v>12464</v>
      </c>
      <c r="G131" s="27"/>
      <c r="H131" s="7"/>
      <c r="I131" s="28">
        <f t="shared" si="14"/>
        <v>3601</v>
      </c>
      <c r="J131" s="27">
        <f t="shared" si="14"/>
        <v>1306</v>
      </c>
      <c r="K131" s="7"/>
      <c r="L131" s="124">
        <f t="shared" si="22"/>
        <v>-0.94206400930805756</v>
      </c>
      <c r="M131" s="27">
        <f t="shared" ca="1" si="15"/>
        <v>4.86099585527144E-9</v>
      </c>
      <c r="N131" s="44"/>
      <c r="O131" s="44"/>
      <c r="P131" s="7"/>
      <c r="Q131" s="28">
        <f t="shared" ca="1" si="16"/>
        <v>3643.6127521769822</v>
      </c>
      <c r="R131" s="27">
        <f t="shared" ca="1" si="17"/>
        <v>1269.1537732639874</v>
      </c>
      <c r="S131" s="7"/>
      <c r="T131" s="28">
        <f t="shared" ca="1" si="18"/>
        <v>-0.93965577008651491</v>
      </c>
      <c r="U131" s="27">
        <f t="shared" ca="1" si="19"/>
        <v>0.32990563244560933</v>
      </c>
      <c r="V131" s="7"/>
      <c r="W131" s="28">
        <f t="shared" ca="1" si="20"/>
        <v>-0.94213373015038804</v>
      </c>
      <c r="X131" s="27">
        <f t="shared" ca="1" si="24"/>
        <v>101.7404242128315</v>
      </c>
      <c r="Y131" s="7"/>
      <c r="Z131" s="28">
        <f t="shared" si="23"/>
        <v>101.78099999999981</v>
      </c>
      <c r="AA131" s="27">
        <f t="shared" si="21"/>
        <v>1.776413565972345</v>
      </c>
      <c r="AB131" s="7"/>
      <c r="AC131" s="28">
        <f t="shared" ca="1" si="13"/>
        <v>-4.0575787168307897E-2</v>
      </c>
      <c r="AD131" s="27"/>
      <c r="AE131" s="7"/>
    </row>
    <row r="132" spans="1:31" s="26" customFormat="1" x14ac:dyDescent="0.25">
      <c r="A132" s="26">
        <v>47</v>
      </c>
      <c r="B132" s="26">
        <v>-629</v>
      </c>
      <c r="C132" s="26">
        <v>14976</v>
      </c>
      <c r="D132" s="26">
        <v>13581</v>
      </c>
      <c r="E132" s="26">
        <v>11268</v>
      </c>
      <c r="F132" s="26">
        <v>12642</v>
      </c>
      <c r="G132" s="27"/>
      <c r="H132" s="7"/>
      <c r="I132" s="28">
        <f t="shared" si="14"/>
        <v>3708</v>
      </c>
      <c r="J132" s="27">
        <f t="shared" si="14"/>
        <v>939</v>
      </c>
      <c r="K132" s="7"/>
      <c r="L132" s="124">
        <f t="shared" si="22"/>
        <v>-0.97001316739212529</v>
      </c>
      <c r="M132" s="27">
        <f t="shared" ca="1" si="15"/>
        <v>9.8676013047478783E-7</v>
      </c>
      <c r="N132" s="44"/>
      <c r="O132" s="44"/>
      <c r="P132" s="7"/>
      <c r="Q132" s="28">
        <f t="shared" ca="1" si="16"/>
        <v>3750.6127521769822</v>
      </c>
      <c r="R132" s="27">
        <f t="shared" ca="1" si="17"/>
        <v>902.15377326398732</v>
      </c>
      <c r="S132" s="7"/>
      <c r="T132" s="28">
        <f t="shared" ca="1" si="18"/>
        <v>-0.96725013157270323</v>
      </c>
      <c r="U132" s="27">
        <f t="shared" ca="1" si="19"/>
        <v>0.23450713176104754</v>
      </c>
      <c r="V132" s="7"/>
      <c r="W132" s="28">
        <f t="shared" ca="1" si="20"/>
        <v>-0.96901980938492205</v>
      </c>
      <c r="X132" s="27">
        <f t="shared" ca="1" si="24"/>
        <v>96.046050370899479</v>
      </c>
      <c r="Y132" s="7"/>
      <c r="Z132" s="28">
        <f t="shared" si="23"/>
        <v>96.119999999999806</v>
      </c>
      <c r="AA132" s="27">
        <f t="shared" si="21"/>
        <v>1.6776104770169462</v>
      </c>
      <c r="AB132" s="7"/>
      <c r="AC132" s="28">
        <f t="shared" ca="1" si="13"/>
        <v>-7.394962910032632E-2</v>
      </c>
      <c r="AD132" s="27"/>
      <c r="AE132" s="7"/>
    </row>
    <row r="133" spans="1:31" s="26" customFormat="1" x14ac:dyDescent="0.25">
      <c r="A133" s="26">
        <v>48</v>
      </c>
      <c r="B133" s="26">
        <v>-633</v>
      </c>
      <c r="C133" s="26">
        <v>15010</v>
      </c>
      <c r="D133" s="26">
        <v>13391</v>
      </c>
      <c r="E133" s="26">
        <v>11226</v>
      </c>
      <c r="F133" s="26">
        <v>12822</v>
      </c>
      <c r="G133" s="27"/>
      <c r="H133" s="7"/>
      <c r="I133" s="28">
        <f t="shared" si="14"/>
        <v>3784</v>
      </c>
      <c r="J133" s="27">
        <f t="shared" si="14"/>
        <v>569</v>
      </c>
      <c r="K133" s="7"/>
      <c r="L133" s="124">
        <f t="shared" si="22"/>
        <v>-0.98858806221475504</v>
      </c>
      <c r="M133" s="27">
        <f t="shared" ca="1" si="15"/>
        <v>4.6624111287632926E-7</v>
      </c>
      <c r="N133" s="44"/>
      <c r="O133" s="44"/>
      <c r="P133" s="7"/>
      <c r="Q133" s="28">
        <f t="shared" ca="1" si="16"/>
        <v>3826.6127521769822</v>
      </c>
      <c r="R133" s="27">
        <f t="shared" ca="1" si="17"/>
        <v>532.15377326398732</v>
      </c>
      <c r="S133" s="7"/>
      <c r="T133" s="28">
        <f t="shared" ca="1" si="18"/>
        <v>-0.98684986496476224</v>
      </c>
      <c r="U133" s="27">
        <f t="shared" ca="1" si="19"/>
        <v>0.13832880682020873</v>
      </c>
      <c r="V133" s="7"/>
      <c r="W133" s="28">
        <f t="shared" ca="1" si="20"/>
        <v>-0.98790524370821298</v>
      </c>
      <c r="X133" s="27">
        <f t="shared" ca="1" si="24"/>
        <v>90.412639445040327</v>
      </c>
      <c r="Y133" s="7"/>
      <c r="Z133" s="28">
        <f t="shared" si="23"/>
        <v>90.422999999999803</v>
      </c>
      <c r="AA133" s="27">
        <f t="shared" si="21"/>
        <v>1.5781790695308291</v>
      </c>
      <c r="AB133" s="7"/>
      <c r="AC133" s="28">
        <f t="shared" ca="1" si="13"/>
        <v>-1.0360554959476076E-2</v>
      </c>
      <c r="AD133" s="27"/>
      <c r="AE133" s="7"/>
    </row>
    <row r="134" spans="1:31" s="26" customFormat="1" x14ac:dyDescent="0.25">
      <c r="A134" s="26">
        <v>49</v>
      </c>
      <c r="B134" s="26">
        <v>-634</v>
      </c>
      <c r="C134" s="26">
        <v>15035</v>
      </c>
      <c r="D134" s="26">
        <v>13213</v>
      </c>
      <c r="E134" s="26">
        <v>11214</v>
      </c>
      <c r="F134" s="26">
        <v>13019</v>
      </c>
      <c r="G134" s="27"/>
      <c r="H134" s="7"/>
      <c r="I134" s="28">
        <f t="shared" si="14"/>
        <v>3821</v>
      </c>
      <c r="J134" s="27">
        <f t="shared" si="14"/>
        <v>194</v>
      </c>
      <c r="K134" s="7"/>
      <c r="L134" s="124">
        <f t="shared" si="22"/>
        <v>-0.99740386678388371</v>
      </c>
      <c r="M134" s="27">
        <f t="shared" ca="1" si="15"/>
        <v>4.636036762135668E-7</v>
      </c>
      <c r="N134" s="44"/>
      <c r="O134" s="44"/>
      <c r="P134" s="7"/>
      <c r="Q134" s="28">
        <f t="shared" ca="1" si="16"/>
        <v>3863.6127521769822</v>
      </c>
      <c r="R134" s="27">
        <f t="shared" ca="1" si="17"/>
        <v>157.15377326398735</v>
      </c>
      <c r="S134" s="7"/>
      <c r="T134" s="28">
        <f t="shared" ca="1" si="18"/>
        <v>-0.99639184043194884</v>
      </c>
      <c r="U134" s="27">
        <f t="shared" ca="1" si="19"/>
        <v>4.0850774785574813E-2</v>
      </c>
      <c r="V134" s="7"/>
      <c r="W134" s="28">
        <f t="shared" ca="1" si="20"/>
        <v>-0.99672298230306955</v>
      </c>
      <c r="X134" s="27">
        <f t="shared" ca="1" si="24"/>
        <v>84.788732288103176</v>
      </c>
      <c r="Y134" s="7"/>
      <c r="Z134" s="28">
        <f t="shared" si="23"/>
        <v>84.7169999999998</v>
      </c>
      <c r="AA134" s="27">
        <f t="shared" si="21"/>
        <v>1.4785905824120325</v>
      </c>
      <c r="AB134" s="7"/>
      <c r="AC134" s="28">
        <f t="shared" ca="1" si="13"/>
        <v>7.1732288103376618E-2</v>
      </c>
      <c r="AD134" s="27"/>
      <c r="AE134" s="7"/>
    </row>
    <row r="135" spans="1:31" s="26" customFormat="1" x14ac:dyDescent="0.25">
      <c r="A135" s="26">
        <v>50</v>
      </c>
      <c r="B135" s="26">
        <v>-628</v>
      </c>
      <c r="C135" s="26">
        <v>15035</v>
      </c>
      <c r="D135" s="26">
        <v>13016</v>
      </c>
      <c r="E135" s="26">
        <v>11216</v>
      </c>
      <c r="F135" s="26">
        <v>13209</v>
      </c>
      <c r="G135" s="27"/>
      <c r="H135" s="7"/>
      <c r="I135" s="28">
        <f t="shared" si="14"/>
        <v>3819</v>
      </c>
      <c r="J135" s="27">
        <f t="shared" si="14"/>
        <v>-193</v>
      </c>
      <c r="K135" s="7"/>
      <c r="L135" s="124">
        <f t="shared" si="22"/>
        <v>-0.99639270974979988</v>
      </c>
      <c r="M135" s="27">
        <f t="shared" ca="1" si="15"/>
        <v>8.7087826913977509E-7</v>
      </c>
      <c r="N135" s="44"/>
      <c r="O135" s="44"/>
      <c r="P135" s="7"/>
      <c r="Q135" s="28">
        <f t="shared" ca="1" si="16"/>
        <v>3861.6127521769822</v>
      </c>
      <c r="R135" s="27">
        <f t="shared" ca="1" si="17"/>
        <v>-229.84622673601265</v>
      </c>
      <c r="S135" s="7"/>
      <c r="T135" s="28">
        <f t="shared" ca="1" si="18"/>
        <v>-0.99587605797426304</v>
      </c>
      <c r="U135" s="27">
        <f t="shared" ca="1" si="19"/>
        <v>-5.9746554274167397E-2</v>
      </c>
      <c r="V135" s="7"/>
      <c r="W135" s="28">
        <f t="shared" ca="1" si="20"/>
        <v>-0.99545950116157333</v>
      </c>
      <c r="X135" s="27">
        <f t="shared" ca="1" si="24"/>
        <v>79.007054389734435</v>
      </c>
      <c r="Y135" s="7"/>
      <c r="Z135" s="28">
        <f t="shared" si="23"/>
        <v>79.064999999999799</v>
      </c>
      <c r="AA135" s="27">
        <f t="shared" si="21"/>
        <v>1.3799445730893132</v>
      </c>
      <c r="AB135" s="7"/>
      <c r="AC135" s="28">
        <f t="shared" ca="1" si="13"/>
        <v>-5.7945610265363712E-2</v>
      </c>
      <c r="AD135" s="27"/>
      <c r="AE135" s="7"/>
    </row>
    <row r="136" spans="1:31" s="26" customFormat="1" x14ac:dyDescent="0.25">
      <c r="A136" s="26">
        <v>51</v>
      </c>
      <c r="B136" s="26">
        <v>-618</v>
      </c>
      <c r="C136" s="26">
        <v>15003</v>
      </c>
      <c r="D136" s="26">
        <v>12829</v>
      </c>
      <c r="E136" s="26">
        <v>11223</v>
      </c>
      <c r="F136" s="26">
        <v>13387</v>
      </c>
      <c r="G136" s="27"/>
      <c r="H136" s="7"/>
      <c r="I136" s="28">
        <f t="shared" si="14"/>
        <v>3780</v>
      </c>
      <c r="J136" s="27">
        <f t="shared" si="14"/>
        <v>-558</v>
      </c>
      <c r="K136" s="7"/>
      <c r="L136" s="124">
        <f t="shared" si="22"/>
        <v>-0.98593983048145373</v>
      </c>
      <c r="M136" s="27">
        <f t="shared" ca="1" si="15"/>
        <v>1.5464052999868868E-6</v>
      </c>
      <c r="N136" s="44"/>
      <c r="O136" s="44"/>
      <c r="P136" s="7"/>
      <c r="Q136" s="28">
        <f t="shared" ca="1" si="16"/>
        <v>3822.6127521769822</v>
      </c>
      <c r="R136" s="27">
        <f t="shared" ca="1" si="17"/>
        <v>-594.84622673601268</v>
      </c>
      <c r="S136" s="7"/>
      <c r="T136" s="28">
        <f t="shared" ca="1" si="18"/>
        <v>-0.98581830004939064</v>
      </c>
      <c r="U136" s="27">
        <f t="shared" ca="1" si="19"/>
        <v>-0.1546251721212111</v>
      </c>
      <c r="V136" s="7"/>
      <c r="W136" s="28">
        <f t="shared" ca="1" si="20"/>
        <v>-0.98469628502591666</v>
      </c>
      <c r="X136" s="27">
        <f t="shared" ca="1" si="24"/>
        <v>73.517589639522896</v>
      </c>
      <c r="Y136" s="7"/>
      <c r="Z136" s="28">
        <f t="shared" si="23"/>
        <v>73.502999999999801</v>
      </c>
      <c r="AA136" s="27">
        <f t="shared" si="21"/>
        <v>1.2828693600933885</v>
      </c>
      <c r="AB136" s="7"/>
      <c r="AC136" s="28">
        <f t="shared" ca="1" si="13"/>
        <v>1.4589639523094888E-2</v>
      </c>
      <c r="AD136" s="27"/>
      <c r="AE136" s="7"/>
    </row>
    <row r="137" spans="1:31" s="26" customFormat="1" x14ac:dyDescent="0.25">
      <c r="A137" s="26">
        <v>52</v>
      </c>
      <c r="B137" s="26">
        <v>-607</v>
      </c>
      <c r="C137" s="26">
        <v>14974</v>
      </c>
      <c r="D137" s="26">
        <v>12654</v>
      </c>
      <c r="E137" s="26">
        <v>11266</v>
      </c>
      <c r="F137" s="26">
        <v>13570</v>
      </c>
      <c r="G137" s="27"/>
      <c r="H137" s="7"/>
      <c r="I137" s="28">
        <f t="shared" si="14"/>
        <v>3708</v>
      </c>
      <c r="J137" s="27">
        <f t="shared" si="14"/>
        <v>-916</v>
      </c>
      <c r="K137" s="7"/>
      <c r="L137" s="124">
        <f t="shared" si="22"/>
        <v>-0.9666351208466164</v>
      </c>
      <c r="M137" s="27">
        <f t="shared" ca="1" si="15"/>
        <v>1.438017227050975E-6</v>
      </c>
      <c r="N137" s="44"/>
      <c r="O137" s="44"/>
      <c r="P137" s="7"/>
      <c r="Q137" s="28">
        <f t="shared" ca="1" si="16"/>
        <v>3750.6127521769822</v>
      </c>
      <c r="R137" s="27">
        <f t="shared" ca="1" si="17"/>
        <v>-952.84622673601268</v>
      </c>
      <c r="S137" s="7"/>
      <c r="T137" s="28">
        <f t="shared" ca="1" si="18"/>
        <v>-0.96725013157270323</v>
      </c>
      <c r="U137" s="27">
        <f t="shared" ca="1" si="19"/>
        <v>-0.24768420003694161</v>
      </c>
      <c r="V137" s="7"/>
      <c r="W137" s="28">
        <f t="shared" ca="1" si="20"/>
        <v>-0.96543594728659643</v>
      </c>
      <c r="X137" s="27">
        <f t="shared" ca="1" si="24"/>
        <v>68.052776864519217</v>
      </c>
      <c r="Y137" s="7"/>
      <c r="Z137" s="28">
        <f t="shared" si="23"/>
        <v>68.039999999999807</v>
      </c>
      <c r="AA137" s="27">
        <f t="shared" si="21"/>
        <v>1.1875220230569385</v>
      </c>
      <c r="AB137" s="7"/>
      <c r="AC137" s="28">
        <f t="shared" ca="1" si="13"/>
        <v>1.2776864519409514E-2</v>
      </c>
      <c r="AD137" s="27"/>
      <c r="AE137" s="7"/>
    </row>
    <row r="138" spans="1:31" s="26" customFormat="1" x14ac:dyDescent="0.25">
      <c r="A138" s="26">
        <v>53</v>
      </c>
      <c r="B138" s="26">
        <v>-616</v>
      </c>
      <c r="C138" s="26">
        <v>14921</v>
      </c>
      <c r="D138" s="26">
        <v>12471</v>
      </c>
      <c r="E138" s="26">
        <v>11319</v>
      </c>
      <c r="F138" s="26">
        <v>13744</v>
      </c>
      <c r="G138" s="27"/>
      <c r="H138" s="7"/>
      <c r="I138" s="28">
        <f t="shared" si="14"/>
        <v>3602</v>
      </c>
      <c r="J138" s="27">
        <f t="shared" si="14"/>
        <v>-1273</v>
      </c>
      <c r="K138" s="7"/>
      <c r="L138" s="124">
        <f t="shared" si="22"/>
        <v>-0.93806844131491429</v>
      </c>
      <c r="M138" s="27">
        <f t="shared" ca="1" si="15"/>
        <v>4.3486603297706604E-7</v>
      </c>
      <c r="N138" s="44"/>
      <c r="O138" s="44"/>
      <c r="P138" s="7"/>
      <c r="Q138" s="28">
        <f t="shared" ca="1" si="16"/>
        <v>3644.6127521769822</v>
      </c>
      <c r="R138" s="27">
        <f t="shared" ca="1" si="17"/>
        <v>-1309.8462267360126</v>
      </c>
      <c r="S138" s="7"/>
      <c r="T138" s="28">
        <f t="shared" ca="1" si="18"/>
        <v>-0.93991366131535781</v>
      </c>
      <c r="U138" s="27">
        <f t="shared" ca="1" si="19"/>
        <v>-0.34048328653391308</v>
      </c>
      <c r="V138" s="7"/>
      <c r="W138" s="28">
        <f t="shared" ca="1" si="20"/>
        <v>-0.93740899758495921</v>
      </c>
      <c r="X138" s="27">
        <f t="shared" ca="1" si="24"/>
        <v>62.479869704610735</v>
      </c>
      <c r="Y138" s="7"/>
      <c r="Z138" s="28">
        <f t="shared" si="23"/>
        <v>62.49599999999981</v>
      </c>
      <c r="AA138" s="27">
        <f t="shared" si="21"/>
        <v>1.0907609693263729</v>
      </c>
      <c r="AB138" s="7"/>
      <c r="AC138" s="28">
        <f t="shared" ca="1" si="13"/>
        <v>-1.61302953890754E-2</v>
      </c>
      <c r="AD138" s="27"/>
      <c r="AE138" s="7"/>
    </row>
    <row r="139" spans="1:31" s="26" customFormat="1" x14ac:dyDescent="0.25">
      <c r="A139" s="26">
        <v>54</v>
      </c>
      <c r="B139" s="26">
        <v>-619</v>
      </c>
      <c r="C139" s="26">
        <v>14854</v>
      </c>
      <c r="D139" s="26">
        <v>12305</v>
      </c>
      <c r="E139" s="26">
        <v>11396</v>
      </c>
      <c r="F139" s="26">
        <v>13920</v>
      </c>
      <c r="G139" s="27"/>
      <c r="H139" s="7"/>
      <c r="I139" s="28">
        <f t="shared" si="14"/>
        <v>3458</v>
      </c>
      <c r="J139" s="27">
        <f t="shared" si="14"/>
        <v>-1615</v>
      </c>
      <c r="K139" s="7"/>
      <c r="L139" s="124">
        <f t="shared" si="22"/>
        <v>-0.9005234209648868</v>
      </c>
      <c r="M139" s="27">
        <f t="shared" ca="1" si="15"/>
        <v>8.3271179573123041E-7</v>
      </c>
      <c r="N139" s="44"/>
      <c r="O139" s="44"/>
      <c r="P139" s="7"/>
      <c r="Q139" s="28">
        <f t="shared" ca="1" si="16"/>
        <v>3500.6127521769822</v>
      </c>
      <c r="R139" s="27">
        <f t="shared" ca="1" si="17"/>
        <v>-1651.8462267360126</v>
      </c>
      <c r="S139" s="7"/>
      <c r="T139" s="28">
        <f t="shared" ca="1" si="18"/>
        <v>-0.90277732436198288</v>
      </c>
      <c r="U139" s="27">
        <f t="shared" ca="1" si="19"/>
        <v>-0.42938325174949921</v>
      </c>
      <c r="V139" s="7"/>
      <c r="W139" s="28">
        <f t="shared" ca="1" si="20"/>
        <v>-0.89961089052937726</v>
      </c>
      <c r="X139" s="27">
        <f t="shared" ca="1" si="24"/>
        <v>56.926683626070428</v>
      </c>
      <c r="Y139" s="7"/>
      <c r="Z139" s="28">
        <f t="shared" si="23"/>
        <v>56.924999999999812</v>
      </c>
      <c r="AA139" s="27">
        <f t="shared" si="21"/>
        <v>0.99352867669776879</v>
      </c>
      <c r="AB139" s="7"/>
      <c r="AC139" s="28">
        <f t="shared" ca="1" si="13"/>
        <v>1.6836260706156736E-3</v>
      </c>
      <c r="AD139" s="27"/>
      <c r="AE139" s="7"/>
    </row>
    <row r="140" spans="1:31" s="26" customFormat="1" x14ac:dyDescent="0.25">
      <c r="A140" s="26">
        <v>55</v>
      </c>
      <c r="B140" s="26">
        <v>-643</v>
      </c>
      <c r="C140" s="26">
        <v>14755</v>
      </c>
      <c r="D140" s="26">
        <v>12128</v>
      </c>
      <c r="E140" s="26">
        <v>11483</v>
      </c>
      <c r="F140" s="26">
        <v>14085</v>
      </c>
      <c r="G140" s="27"/>
      <c r="H140" s="7"/>
      <c r="I140" s="28">
        <f t="shared" si="14"/>
        <v>3272</v>
      </c>
      <c r="J140" s="27">
        <f t="shared" si="14"/>
        <v>-1957</v>
      </c>
      <c r="K140" s="7"/>
      <c r="L140" s="124">
        <f t="shared" si="22"/>
        <v>-0.85252077511177193</v>
      </c>
      <c r="M140" s="27">
        <f t="shared" ca="1" si="15"/>
        <v>2.3707451194213772E-6</v>
      </c>
      <c r="N140" s="44"/>
      <c r="O140" s="44"/>
      <c r="P140" s="7"/>
      <c r="Q140" s="28">
        <f t="shared" ca="1" si="16"/>
        <v>3314.6127521769822</v>
      </c>
      <c r="R140" s="27">
        <f t="shared" ca="1" si="17"/>
        <v>-1993.8462267360126</v>
      </c>
      <c r="S140" s="7"/>
      <c r="T140" s="28">
        <f t="shared" ca="1" si="18"/>
        <v>-0.85480955579720697</v>
      </c>
      <c r="U140" s="27">
        <f t="shared" ca="1" si="19"/>
        <v>-0.51828321696508539</v>
      </c>
      <c r="V140" s="7"/>
      <c r="W140" s="28">
        <f t="shared" ca="1" si="20"/>
        <v>-0.85098105269541846</v>
      </c>
      <c r="X140" s="27">
        <f t="shared" ca="1" si="24"/>
        <v>51.098602673267692</v>
      </c>
      <c r="Y140" s="7"/>
      <c r="Z140" s="28">
        <f t="shared" si="23"/>
        <v>51.137999999999813</v>
      </c>
      <c r="AA140" s="27">
        <f t="shared" si="21"/>
        <v>0.89252647288485698</v>
      </c>
      <c r="AB140" s="7"/>
      <c r="AC140" s="28">
        <f t="shared" ca="1" si="13"/>
        <v>-3.9397326732121485E-2</v>
      </c>
      <c r="AD140" s="27"/>
      <c r="AE140" s="7"/>
    </row>
    <row r="141" spans="1:31" s="26" customFormat="1" x14ac:dyDescent="0.25">
      <c r="A141" s="26">
        <v>56</v>
      </c>
      <c r="B141" s="26">
        <v>-633</v>
      </c>
      <c r="C141" s="26">
        <v>14654</v>
      </c>
      <c r="D141" s="26">
        <v>11976</v>
      </c>
      <c r="E141" s="26">
        <v>11593</v>
      </c>
      <c r="F141" s="26">
        <v>14250</v>
      </c>
      <c r="G141" s="27"/>
      <c r="H141" s="7"/>
      <c r="I141" s="28">
        <f t="shared" si="14"/>
        <v>3061</v>
      </c>
      <c r="J141" s="27">
        <f t="shared" si="14"/>
        <v>-2274</v>
      </c>
      <c r="K141" s="7"/>
      <c r="L141" s="124">
        <f t="shared" si="22"/>
        <v>-0.79677441484617284</v>
      </c>
      <c r="M141" s="27">
        <f t="shared" ca="1" si="15"/>
        <v>6.7627391877844798E-7</v>
      </c>
      <c r="N141" s="44"/>
      <c r="O141" s="44"/>
      <c r="P141" s="7"/>
      <c r="Q141" s="28">
        <f t="shared" ca="1" si="16"/>
        <v>3103.6127521769822</v>
      </c>
      <c r="R141" s="27">
        <f t="shared" ca="1" si="17"/>
        <v>-2310.8462267360128</v>
      </c>
      <c r="S141" s="7"/>
      <c r="T141" s="28">
        <f t="shared" ca="1" si="18"/>
        <v>-0.80039450651135902</v>
      </c>
      <c r="U141" s="27">
        <f t="shared" ca="1" si="19"/>
        <v>-0.60068464671169597</v>
      </c>
      <c r="V141" s="7"/>
      <c r="W141" s="28">
        <f t="shared" ca="1" si="20"/>
        <v>-0.79595205609308606</v>
      </c>
      <c r="X141" s="27">
        <f t="shared" ca="1" si="24"/>
        <v>45.400852834493946</v>
      </c>
      <c r="Y141" s="7"/>
      <c r="Z141" s="28">
        <f t="shared" si="23"/>
        <v>45.440999999999818</v>
      </c>
      <c r="AA141" s="27">
        <f t="shared" si="21"/>
        <v>0.79309506539874008</v>
      </c>
      <c r="AB141" s="7"/>
      <c r="AC141" s="28">
        <f t="shared" ca="1" si="13"/>
        <v>-4.0147165505871385E-2</v>
      </c>
      <c r="AD141" s="27"/>
      <c r="AE141" s="7"/>
    </row>
    <row r="142" spans="1:31" s="26" customFormat="1" x14ac:dyDescent="0.25">
      <c r="A142" s="26">
        <v>57</v>
      </c>
      <c r="B142" s="26">
        <v>-633</v>
      </c>
      <c r="C142" s="26">
        <v>14524</v>
      </c>
      <c r="D142" s="26">
        <v>11825</v>
      </c>
      <c r="E142" s="26">
        <v>11711</v>
      </c>
      <c r="F142" s="26">
        <v>14390</v>
      </c>
      <c r="G142" s="27"/>
      <c r="H142" s="7"/>
      <c r="I142" s="28">
        <f t="shared" si="14"/>
        <v>2813</v>
      </c>
      <c r="J142" s="27">
        <f t="shared" si="14"/>
        <v>-2565</v>
      </c>
      <c r="K142" s="7"/>
      <c r="L142" s="124">
        <f t="shared" si="22"/>
        <v>-0.73315757447201191</v>
      </c>
      <c r="M142" s="27">
        <f t="shared" ca="1" si="15"/>
        <v>2.9808781159803212E-6</v>
      </c>
      <c r="N142" s="44"/>
      <c r="O142" s="44"/>
      <c r="P142" s="7"/>
      <c r="Q142" s="28">
        <f t="shared" ca="1" si="16"/>
        <v>2855.6127521769822</v>
      </c>
      <c r="R142" s="27">
        <f t="shared" ca="1" si="17"/>
        <v>-2601.8462267360128</v>
      </c>
      <c r="S142" s="7"/>
      <c r="T142" s="28">
        <f t="shared" ca="1" si="18"/>
        <v>-0.73643748175832435</v>
      </c>
      <c r="U142" s="27">
        <f t="shared" ca="1" si="19"/>
        <v>-0.67632759957057187</v>
      </c>
      <c r="V142" s="7"/>
      <c r="W142" s="28">
        <f t="shared" ca="1" si="20"/>
        <v>-0.73143105250111773</v>
      </c>
      <c r="X142" s="27">
        <f t="shared" ca="1" si="24"/>
        <v>39.683339796975361</v>
      </c>
      <c r="Y142" s="7"/>
      <c r="Z142" s="28">
        <f t="shared" si="23"/>
        <v>39.743999999999815</v>
      </c>
      <c r="AA142" s="27">
        <f t="shared" si="21"/>
        <v>0.69366365791262308</v>
      </c>
      <c r="AB142" s="7"/>
      <c r="AC142" s="28">
        <f t="shared" ca="1" si="13"/>
        <v>-6.0660203024454518E-2</v>
      </c>
      <c r="AD142" s="27"/>
      <c r="AE142" s="7"/>
    </row>
    <row r="143" spans="1:31" s="26" customFormat="1" x14ac:dyDescent="0.25">
      <c r="A143" s="26">
        <v>58</v>
      </c>
      <c r="B143" s="26">
        <v>-617</v>
      </c>
      <c r="C143" s="26">
        <v>14387</v>
      </c>
      <c r="D143" s="26">
        <v>11689</v>
      </c>
      <c r="E143" s="26">
        <v>11836</v>
      </c>
      <c r="F143" s="26">
        <v>14518</v>
      </c>
      <c r="G143" s="27"/>
      <c r="H143" s="7"/>
      <c r="I143" s="28">
        <f t="shared" si="14"/>
        <v>2551</v>
      </c>
      <c r="J143" s="27">
        <f t="shared" si="14"/>
        <v>-2829</v>
      </c>
      <c r="K143" s="7"/>
      <c r="L143" s="124">
        <f t="shared" si="22"/>
        <v>-0.66417340448312956</v>
      </c>
      <c r="M143" s="27">
        <f t="shared" ca="1" si="15"/>
        <v>6.7530341756964885E-7</v>
      </c>
      <c r="N143" s="44"/>
      <c r="O143" s="44"/>
      <c r="P143" s="7"/>
      <c r="Q143" s="28">
        <f t="shared" ca="1" si="16"/>
        <v>2593.6127521769822</v>
      </c>
      <c r="R143" s="27">
        <f t="shared" ca="1" si="17"/>
        <v>-2865.8462267360128</v>
      </c>
      <c r="S143" s="7"/>
      <c r="T143" s="28">
        <f t="shared" ca="1" si="18"/>
        <v>-0.66886997980148943</v>
      </c>
      <c r="U143" s="27">
        <f t="shared" ca="1" si="19"/>
        <v>-0.74495213412295413</v>
      </c>
      <c r="V143" s="7"/>
      <c r="W143" s="28">
        <f t="shared" ca="1" si="20"/>
        <v>-0.6633516360135655</v>
      </c>
      <c r="X143" s="27">
        <f t="shared" ca="1" si="24"/>
        <v>34.125626431958267</v>
      </c>
      <c r="Y143" s="7"/>
      <c r="Z143" s="28">
        <f t="shared" si="23"/>
        <v>34.190999999999818</v>
      </c>
      <c r="AA143" s="27">
        <f t="shared" si="21"/>
        <v>0.59674552454937801</v>
      </c>
      <c r="AB143" s="7"/>
      <c r="AC143" s="28">
        <f t="shared" ca="1" si="13"/>
        <v>-6.5373568041550811E-2</v>
      </c>
      <c r="AD143" s="27"/>
      <c r="AE143" s="7"/>
    </row>
    <row r="144" spans="1:31" s="26" customFormat="1" x14ac:dyDescent="0.25">
      <c r="A144" s="26">
        <v>59</v>
      </c>
      <c r="B144" s="26">
        <v>-629</v>
      </c>
      <c r="C144" s="26">
        <v>14243</v>
      </c>
      <c r="D144" s="26">
        <v>11575</v>
      </c>
      <c r="E144" s="26">
        <v>11992</v>
      </c>
      <c r="F144" s="26">
        <v>14641</v>
      </c>
      <c r="G144" s="27"/>
      <c r="H144" s="7"/>
      <c r="I144" s="28">
        <f t="shared" si="14"/>
        <v>2251</v>
      </c>
      <c r="J144" s="27">
        <f t="shared" si="14"/>
        <v>-3066</v>
      </c>
      <c r="K144" s="7"/>
      <c r="L144" s="124">
        <f t="shared" si="22"/>
        <v>-0.58743572713693148</v>
      </c>
      <c r="M144" s="27">
        <f t="shared" ca="1" si="15"/>
        <v>3.6537594271407501E-6</v>
      </c>
      <c r="N144" s="44"/>
      <c r="O144" s="44"/>
      <c r="P144" s="7"/>
      <c r="Q144" s="28">
        <f t="shared" ca="1" si="16"/>
        <v>2293.6127521769822</v>
      </c>
      <c r="R144" s="27">
        <f t="shared" ca="1" si="17"/>
        <v>-3102.8462267360128</v>
      </c>
      <c r="S144" s="7"/>
      <c r="T144" s="28">
        <f t="shared" ca="1" si="18"/>
        <v>-0.59150261114862501</v>
      </c>
      <c r="U144" s="27">
        <f t="shared" ca="1" si="19"/>
        <v>-0.80655825036884288</v>
      </c>
      <c r="V144" s="7"/>
      <c r="W144" s="28">
        <f t="shared" ca="1" si="20"/>
        <v>-0.58552424618564247</v>
      </c>
      <c r="X144" s="27">
        <f t="shared" ca="1" si="24"/>
        <v>28.419699894673101</v>
      </c>
      <c r="Y144" s="7"/>
      <c r="Z144" s="28">
        <f t="shared" si="23"/>
        <v>28.529999999999816</v>
      </c>
      <c r="AA144" s="27">
        <f t="shared" si="21"/>
        <v>0.49794243559397899</v>
      </c>
      <c r="AB144" s="7"/>
      <c r="AC144" s="28">
        <f t="shared" ca="1" si="13"/>
        <v>-0.11030010532671497</v>
      </c>
      <c r="AD144" s="27"/>
      <c r="AE144" s="7"/>
    </row>
    <row r="145" spans="1:31" s="26" customFormat="1" x14ac:dyDescent="0.25">
      <c r="A145" s="26">
        <v>60</v>
      </c>
      <c r="B145" s="26">
        <v>-614</v>
      </c>
      <c r="C145" s="26">
        <v>14089</v>
      </c>
      <c r="D145" s="26">
        <v>11474</v>
      </c>
      <c r="E145" s="26">
        <v>12149</v>
      </c>
      <c r="F145" s="26">
        <v>14743</v>
      </c>
      <c r="G145" s="27"/>
      <c r="H145" s="7"/>
      <c r="I145" s="28">
        <f t="shared" si="14"/>
        <v>1940</v>
      </c>
      <c r="J145" s="27">
        <f t="shared" si="14"/>
        <v>-3269</v>
      </c>
      <c r="K145" s="7"/>
      <c r="L145" s="124">
        <f t="shared" si="22"/>
        <v>-0.50699571951561462</v>
      </c>
      <c r="M145" s="27">
        <f t="shared" ca="1" si="15"/>
        <v>4.2851359416927845E-6</v>
      </c>
      <c r="N145" s="44"/>
      <c r="O145" s="44"/>
      <c r="P145" s="7"/>
      <c r="Q145" s="28">
        <f t="shared" ca="1" si="16"/>
        <v>1982.6127521769824</v>
      </c>
      <c r="R145" s="27">
        <f t="shared" ca="1" si="17"/>
        <v>-3305.8462267360128</v>
      </c>
      <c r="S145" s="7"/>
      <c r="T145" s="28">
        <f t="shared" ca="1" si="18"/>
        <v>-0.51129843897848903</v>
      </c>
      <c r="U145" s="27">
        <f t="shared" ca="1" si="19"/>
        <v>-0.85932635837692462</v>
      </c>
      <c r="V145" s="7"/>
      <c r="W145" s="28">
        <f t="shared" ca="1" si="20"/>
        <v>-0.50492566252565207</v>
      </c>
      <c r="X145" s="27">
        <f t="shared" ca="1" si="24"/>
        <v>22.879549546418673</v>
      </c>
      <c r="Y145" s="7"/>
      <c r="Z145" s="28">
        <f t="shared" si="23"/>
        <v>23.003999999999817</v>
      </c>
      <c r="AA145" s="27">
        <f t="shared" si="21"/>
        <v>0.40149554112877234</v>
      </c>
      <c r="AB145" s="7"/>
      <c r="AC145" s="28">
        <f t="shared" ca="1" si="13"/>
        <v>-0.12445045358114371</v>
      </c>
      <c r="AD145" s="27"/>
      <c r="AE145" s="7"/>
    </row>
    <row r="146" spans="1:31" s="26" customFormat="1" x14ac:dyDescent="0.25">
      <c r="A146" s="26">
        <v>61</v>
      </c>
      <c r="B146" s="26">
        <v>-606</v>
      </c>
      <c r="C146" s="26">
        <v>13916</v>
      </c>
      <c r="D146" s="26">
        <v>11380</v>
      </c>
      <c r="E146" s="26">
        <v>12302</v>
      </c>
      <c r="F146" s="26">
        <v>14825</v>
      </c>
      <c r="G146" s="27"/>
      <c r="H146" s="7"/>
      <c r="I146" s="28">
        <f t="shared" si="14"/>
        <v>1614</v>
      </c>
      <c r="J146" s="27">
        <f t="shared" si="14"/>
        <v>-3445</v>
      </c>
      <c r="K146" s="7"/>
      <c r="L146" s="124">
        <f t="shared" si="22"/>
        <v>-0.4229800207176464</v>
      </c>
      <c r="M146" s="27">
        <f t="shared" ca="1" si="15"/>
        <v>6.0972108690686319E-6</v>
      </c>
      <c r="N146" s="44"/>
      <c r="O146" s="44"/>
      <c r="P146" s="7"/>
      <c r="Q146" s="28">
        <f t="shared" ca="1" si="16"/>
        <v>1656.6127521769824</v>
      </c>
      <c r="R146" s="27">
        <f t="shared" ca="1" si="17"/>
        <v>-3481.8462267360128</v>
      </c>
      <c r="S146" s="7"/>
      <c r="T146" s="28">
        <f t="shared" ca="1" si="18"/>
        <v>-0.42722589837570968</v>
      </c>
      <c r="U146" s="27">
        <f t="shared" ca="1" si="19"/>
        <v>-0.90507604807851283</v>
      </c>
      <c r="V146" s="7"/>
      <c r="W146" s="28">
        <f t="shared" ca="1" si="20"/>
        <v>-0.42051076761821155</v>
      </c>
      <c r="X146" s="27">
        <f t="shared" ca="1" si="24"/>
        <v>17.362001948282398</v>
      </c>
      <c r="Y146" s="7"/>
      <c r="Z146" s="28">
        <f t="shared" si="23"/>
        <v>17.549999999999816</v>
      </c>
      <c r="AA146" s="27">
        <f t="shared" si="21"/>
        <v>0.30630528372500165</v>
      </c>
      <c r="AB146" s="7"/>
      <c r="AC146" s="28">
        <f t="shared" ca="1" si="13"/>
        <v>-0.18799805171741824</v>
      </c>
      <c r="AD146" s="27"/>
      <c r="AE146" s="7"/>
    </row>
    <row r="147" spans="1:31" s="26" customFormat="1" x14ac:dyDescent="0.25">
      <c r="A147" s="26">
        <v>62</v>
      </c>
      <c r="B147" s="26">
        <v>-634</v>
      </c>
      <c r="C147" s="26">
        <v>13751</v>
      </c>
      <c r="D147" s="26">
        <v>11316</v>
      </c>
      <c r="E147" s="26">
        <v>12489</v>
      </c>
      <c r="F147" s="26">
        <v>14903</v>
      </c>
      <c r="G147" s="27"/>
      <c r="H147" s="7"/>
      <c r="I147" s="28">
        <f t="shared" si="14"/>
        <v>1262</v>
      </c>
      <c r="J147" s="27">
        <f t="shared" si="14"/>
        <v>-3587</v>
      </c>
      <c r="K147" s="7"/>
      <c r="L147" s="124">
        <f t="shared" si="22"/>
        <v>-0.33099633683695501</v>
      </c>
      <c r="M147" s="27">
        <f t="shared" ca="1" si="15"/>
        <v>2.3720103853807529E-6</v>
      </c>
      <c r="N147" s="44"/>
      <c r="O147" s="44"/>
      <c r="P147" s="7"/>
      <c r="Q147" s="28">
        <f t="shared" ca="1" si="16"/>
        <v>1304.6127521769824</v>
      </c>
      <c r="R147" s="27">
        <f t="shared" ca="1" si="17"/>
        <v>-3623.8462267360128</v>
      </c>
      <c r="S147" s="7"/>
      <c r="T147" s="28">
        <f t="shared" ca="1" si="18"/>
        <v>-0.33644818582301544</v>
      </c>
      <c r="U147" s="27">
        <f t="shared" ca="1" si="19"/>
        <v>-0.94198772954229426</v>
      </c>
      <c r="V147" s="7"/>
      <c r="W147" s="28">
        <f t="shared" ca="1" si="20"/>
        <v>-0.32945620360071187</v>
      </c>
      <c r="X147" s="27">
        <f t="shared" ca="1" si="24"/>
        <v>11.718840938901792</v>
      </c>
      <c r="Y147" s="7"/>
      <c r="Z147" s="28">
        <f t="shared" si="23"/>
        <v>11.843999999999816</v>
      </c>
      <c r="AA147" s="27">
        <f t="shared" si="21"/>
        <v>0.20671679660620521</v>
      </c>
      <c r="AB147" s="7"/>
      <c r="AC147" s="28">
        <f t="shared" ca="1" si="13"/>
        <v>-0.12515906109802444</v>
      </c>
      <c r="AD147" s="27"/>
      <c r="AE147" s="7"/>
    </row>
    <row r="148" spans="1:31" s="26" customFormat="1" x14ac:dyDescent="0.25">
      <c r="A148" s="26">
        <v>63</v>
      </c>
      <c r="B148" s="26">
        <v>-634</v>
      </c>
      <c r="C148" s="26">
        <v>13565</v>
      </c>
      <c r="D148" s="26">
        <v>11257</v>
      </c>
      <c r="E148" s="26">
        <v>12672</v>
      </c>
      <c r="F148" s="26">
        <v>14955</v>
      </c>
      <c r="G148" s="27"/>
      <c r="H148" s="7"/>
      <c r="I148" s="28">
        <f t="shared" si="14"/>
        <v>893</v>
      </c>
      <c r="J148" s="27">
        <f t="shared" si="14"/>
        <v>-3698</v>
      </c>
      <c r="K148" s="7"/>
      <c r="L148" s="124">
        <f t="shared" si="22"/>
        <v>-0.23573281808358118</v>
      </c>
      <c r="M148" s="27">
        <f t="shared" ca="1" si="15"/>
        <v>2.7408737715209821E-6</v>
      </c>
      <c r="N148" s="44"/>
      <c r="O148" s="44"/>
      <c r="P148" s="7"/>
      <c r="Q148" s="28">
        <f t="shared" ca="1" si="16"/>
        <v>935.61275217698244</v>
      </c>
      <c r="R148" s="27">
        <f t="shared" ca="1" si="17"/>
        <v>-3734.8462267360128</v>
      </c>
      <c r="S148" s="7"/>
      <c r="T148" s="28">
        <f t="shared" ca="1" si="18"/>
        <v>-0.24128632237999223</v>
      </c>
      <c r="U148" s="27">
        <f t="shared" ca="1" si="19"/>
        <v>-0.97084122702454589</v>
      </c>
      <c r="V148" s="7"/>
      <c r="W148" s="28">
        <f t="shared" ca="1" si="20"/>
        <v>-0.23407725963655462</v>
      </c>
      <c r="X148" s="27">
        <f t="shared" ca="1" si="24"/>
        <v>5.997499656884429</v>
      </c>
      <c r="Y148" s="7"/>
      <c r="Z148" s="28">
        <f t="shared" si="23"/>
        <v>6.1379999999998169</v>
      </c>
      <c r="AA148" s="27">
        <f t="shared" si="21"/>
        <v>0.10712830948740876</v>
      </c>
      <c r="AB148" s="7"/>
      <c r="AC148" s="28">
        <f t="shared" ref="AC148:AC149" ca="1" si="25">X148-Z148</f>
        <v>-0.14050034311538795</v>
      </c>
      <c r="AD148" s="27"/>
      <c r="AE148" s="7"/>
    </row>
    <row r="149" spans="1:31" s="26" customFormat="1" x14ac:dyDescent="0.25">
      <c r="A149" s="26">
        <v>64</v>
      </c>
      <c r="B149" s="26">
        <v>-638</v>
      </c>
      <c r="C149" s="26">
        <v>13375</v>
      </c>
      <c r="D149" s="26">
        <v>11224</v>
      </c>
      <c r="E149" s="26">
        <v>12861</v>
      </c>
      <c r="F149" s="26">
        <v>14996</v>
      </c>
      <c r="G149" s="27"/>
      <c r="H149" s="7"/>
      <c r="I149" s="28">
        <f t="shared" ref="I149:J149" si="26">C149-E149</f>
        <v>514</v>
      </c>
      <c r="J149" s="27">
        <f t="shared" si="26"/>
        <v>-3772</v>
      </c>
      <c r="K149" s="7"/>
      <c r="L149" s="124">
        <f t="shared" si="22"/>
        <v>-0.13751231460340416</v>
      </c>
      <c r="M149" s="27">
        <f t="shared" ref="M149" ca="1" si="27">(W149-L149)^2</f>
        <v>1.7463580418565016E-6</v>
      </c>
      <c r="N149" s="44"/>
      <c r="O149" s="44"/>
      <c r="P149" s="7"/>
      <c r="Q149" s="28">
        <f t="shared" ref="Q149" ca="1" si="28">I149-$J$4</f>
        <v>556.61275217698244</v>
      </c>
      <c r="R149" s="27">
        <f t="shared" ref="R149" ca="1" si="29">J149-$J$3</f>
        <v>-3808.8462267360128</v>
      </c>
      <c r="S149" s="7"/>
      <c r="T149" s="28">
        <f t="shared" ref="T149" ca="1" si="30">Q149/$J$7</f>
        <v>-0.14354554664854019</v>
      </c>
      <c r="U149" s="27">
        <f t="shared" ref="U149" ca="1" si="31">R149/$J$6</f>
        <v>-0.99007689201271365</v>
      </c>
      <c r="V149" s="7"/>
      <c r="W149" s="28">
        <f t="shared" ref="W149" ca="1" si="32">(T149-U149*SIN(-$J$11*PI()/180))/(COS(-$J$11*PI()/180))</f>
        <v>-0.13619081619558956</v>
      </c>
      <c r="X149" s="27">
        <f ca="1">IF(MOD(ATAN2(U149,W149)*180/PI()-$J$9+360,360)&gt;5,MOD(ATAN2(U149,W149)*180/PI()-$J$9+360,360)-360,MOD(ATAN2(U149,W149)*180/PI()-$J$9+360,360))</f>
        <v>0.27398761876315803</v>
      </c>
      <c r="Y149" s="7"/>
      <c r="Z149" s="28">
        <f t="shared" si="23"/>
        <v>0.39599999999981694</v>
      </c>
      <c r="AA149" s="27">
        <f t="shared" ref="AA149" si="33">Z149*PI()/180</f>
        <v>6.9115038378943505E-3</v>
      </c>
      <c r="AB149" s="7"/>
      <c r="AC149" s="28">
        <f t="shared" ca="1" si="25"/>
        <v>-0.12201238123665892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40018</v>
      </c>
    </row>
    <row r="155" spans="1:31" x14ac:dyDescent="0.25">
      <c r="A155" t="s">
        <v>177</v>
      </c>
      <c r="B155">
        <v>40018</v>
      </c>
    </row>
    <row r="156" spans="1:31" x14ac:dyDescent="0.25">
      <c r="A156" s="31" t="s">
        <v>188</v>
      </c>
      <c r="B156" s="31">
        <v>-39974</v>
      </c>
    </row>
    <row r="157" spans="1:31" x14ac:dyDescent="0.25">
      <c r="A157" t="s">
        <v>183</v>
      </c>
      <c r="B157">
        <v>-39974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I1:J2"/>
    <mergeCell ref="L1:O2"/>
    <mergeCell ref="Q1:R1"/>
    <mergeCell ref="T7:T8"/>
    <mergeCell ref="U7:U8"/>
    <mergeCell ref="Z18:AA18"/>
    <mergeCell ref="AC18:AD18"/>
    <mergeCell ref="I12:J13"/>
    <mergeCell ref="I18:J18"/>
    <mergeCell ref="L18:O18"/>
    <mergeCell ref="Q18:R18"/>
    <mergeCell ref="T18:U18"/>
    <mergeCell ref="W18:X18"/>
    <mergeCell ref="L9:O10"/>
  </mergeCells>
  <pageMargins left="0.7" right="0.7" top="0.78740157499999996" bottom="0.78740157499999996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0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-3.6101851013048969</v>
      </c>
      <c r="L3" s="102" t="s">
        <v>1</v>
      </c>
      <c r="M3" s="103">
        <v>1.0016923465454537</v>
      </c>
      <c r="N3" s="104" t="s">
        <v>18</v>
      </c>
      <c r="O3" s="102">
        <v>0.99837875476492333</v>
      </c>
      <c r="Q3" s="101" t="s">
        <v>194</v>
      </c>
      <c r="R3" s="101">
        <f ca="1">MAX(AC21:AC149)</f>
        <v>0.28101166910178677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6.6150872703783747</v>
      </c>
      <c r="L4" s="104" t="s">
        <v>5</v>
      </c>
      <c r="M4" s="106">
        <v>359.95627573605742</v>
      </c>
      <c r="N4" s="104" t="s">
        <v>21</v>
      </c>
      <c r="O4" s="104">
        <v>359.97809347063622</v>
      </c>
      <c r="Q4" s="105" t="s">
        <v>195</v>
      </c>
      <c r="R4" s="105">
        <f ca="1">MIN(AC21:AC149)</f>
        <v>-0.3348208123254075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-172.03392824808472</v>
      </c>
      <c r="N5" s="107" t="s">
        <v>24</v>
      </c>
      <c r="O5" s="107">
        <v>-171.99687235263517</v>
      </c>
      <c r="Q5" s="8"/>
      <c r="R5" s="8"/>
      <c r="T5" s="45" t="s">
        <v>55</v>
      </c>
      <c r="U5" s="47">
        <v>17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4088.2931723146698</v>
      </c>
      <c r="L6" s="107" t="s">
        <v>12</v>
      </c>
      <c r="M6" s="108">
        <v>3.9589596091468174E-5</v>
      </c>
      <c r="N6" s="107" t="s">
        <v>26</v>
      </c>
      <c r="O6" s="107">
        <v>-1.7539853183547058E-5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-4108.2840975847985</v>
      </c>
      <c r="L7" s="109" t="s">
        <v>15</v>
      </c>
      <c r="M7" s="110">
        <f ca="1">SUM(M20:M84)</f>
        <v>6.1424287184421757E-4</v>
      </c>
      <c r="N7" s="109" t="s">
        <v>15</v>
      </c>
      <c r="O7" s="89">
        <f ca="1">SUM(M85:M149)</f>
        <v>6.0691720965171114E-4</v>
      </c>
      <c r="Q7" s="101" t="s">
        <v>194</v>
      </c>
      <c r="R7" s="101">
        <f ca="1">MAX(AD21:AD83)</f>
        <v>0.19843896784098547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-0.10358726062526102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-172.03422434055369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-171.25382776563939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-0.78039657491428704</v>
      </c>
      <c r="L11" s="113" t="s">
        <v>208</v>
      </c>
      <c r="M11" s="114">
        <f>(M6+O6)/2</f>
        <v>1.1024871453960558E-5</v>
      </c>
      <c r="N11" s="115"/>
      <c r="O11" s="115"/>
      <c r="Q11" s="101" t="s">
        <v>194</v>
      </c>
      <c r="R11" s="101">
        <f ca="1">MAX(W20:W149)</f>
        <v>0.99723302435058447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1.0000355506551886</v>
      </c>
      <c r="N12" s="118"/>
      <c r="O12" s="118"/>
      <c r="Q12" s="105" t="s">
        <v>195</v>
      </c>
      <c r="R12" s="105">
        <f ca="1">MIN(W20:W149)</f>
        <v>-0.99936529350946757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-172.01540030035994</v>
      </c>
      <c r="N13" s="121"/>
      <c r="O13" s="121"/>
    </row>
    <row r="14" spans="1:24" x14ac:dyDescent="0.25">
      <c r="I14" s="9" t="s">
        <v>151</v>
      </c>
      <c r="L14" s="9"/>
      <c r="M14" s="9"/>
      <c r="N14" s="9"/>
      <c r="O14" s="9"/>
    </row>
    <row r="15" spans="1:24" x14ac:dyDescent="0.25">
      <c r="I15" s="9" t="s">
        <v>152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153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13477</v>
      </c>
      <c r="D20" s="26">
        <v>11132</v>
      </c>
      <c r="E20" s="26">
        <v>12867</v>
      </c>
      <c r="F20" s="26">
        <v>15203</v>
      </c>
      <c r="G20" s="27"/>
      <c r="H20" s="7"/>
      <c r="I20" s="28">
        <f>C20-E20</f>
        <v>610</v>
      </c>
      <c r="J20" s="27">
        <f>D20-F20</f>
        <v>-4071</v>
      </c>
      <c r="K20" s="7"/>
      <c r="L20" s="124">
        <f>$M$3*SIN(2*PI()/$M$4*($Z20+$M$5))+$M$6</f>
        <v>-0.13841980196301398</v>
      </c>
      <c r="M20" s="27">
        <f ca="1">(W20-L20)^2</f>
        <v>2.5883318708464641E-5</v>
      </c>
      <c r="N20" s="44"/>
      <c r="O20" s="44"/>
      <c r="P20" s="7"/>
      <c r="Q20" s="28">
        <f ca="1">I20-$J$4</f>
        <v>603.38491272962165</v>
      </c>
      <c r="R20" s="27">
        <f ca="1">J20-$J$3</f>
        <v>-4067.389814898695</v>
      </c>
      <c r="S20" s="7"/>
      <c r="T20" s="28">
        <f ca="1">Q20/$J$7</f>
        <v>-0.14687029874208141</v>
      </c>
      <c r="U20" s="27">
        <f ca="1">R20/$J$6</f>
        <v>-0.99488702093149062</v>
      </c>
      <c r="V20" s="7"/>
      <c r="W20" s="28">
        <f ca="1">(T20-U20*SIN(-$J$11*PI()/180))/(COS(-$J$11*PI()/180))</f>
        <v>-0.13333223685694756</v>
      </c>
      <c r="X20" s="27">
        <f ca="1">IF(MOD(ATAN2(U20,W20)*180/PI()-$J$9+360,360)&gt;5,MOD(ATAN2(U20,W20)*180/PI()-$J$9+360,360)-360,MOD(ATAN2(U20,W20)*180/PI()-$J$9+360,360))</f>
        <v>-0.33262254983623052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-0.33262254983623052</v>
      </c>
      <c r="AD20" s="27">
        <f ca="1">INDIRECT("AC"&amp;AE20)-AC20</f>
        <v>4.0554257502074975E-2</v>
      </c>
      <c r="AE20" s="7">
        <v>149</v>
      </c>
    </row>
    <row r="21" spans="1:31" s="26" customFormat="1" x14ac:dyDescent="0.25">
      <c r="A21" s="26">
        <v>1</v>
      </c>
      <c r="B21" s="26">
        <v>595</v>
      </c>
      <c r="C21" s="26">
        <v>13665</v>
      </c>
      <c r="D21" s="26">
        <v>11163</v>
      </c>
      <c r="E21" s="26">
        <v>12669</v>
      </c>
      <c r="F21" s="26">
        <v>15163</v>
      </c>
      <c r="G21" s="27"/>
      <c r="H21" s="7"/>
      <c r="I21" s="28">
        <f t="shared" ref="I21:J84" si="1">C21-E21</f>
        <v>996</v>
      </c>
      <c r="J21" s="27">
        <f t="shared" si="1"/>
        <v>-4000</v>
      </c>
      <c r="K21" s="7"/>
      <c r="L21" s="124">
        <f t="shared" ref="L21:L84" si="2">$M$3*SIN(2*PI()/$M$4*($Z21+$M$5))+$M$6</f>
        <v>-0.23041350944118907</v>
      </c>
      <c r="M21" s="27">
        <f t="shared" ref="M21:M84" ca="1" si="3">(W21-L21)^2</f>
        <v>8.2915104525551644E-6</v>
      </c>
      <c r="N21" s="44"/>
      <c r="O21" s="44"/>
      <c r="P21" s="7"/>
      <c r="Q21" s="28">
        <f t="shared" ref="Q21:Q84" ca="1" si="4">I21-$J$4</f>
        <v>989.38491272962165</v>
      </c>
      <c r="R21" s="27">
        <f t="shared" ref="R21:R84" ca="1" si="5">J21-$J$3</f>
        <v>-3996.389814898695</v>
      </c>
      <c r="S21" s="7"/>
      <c r="T21" s="28">
        <f t="shared" ref="T21:T84" ca="1" si="6">Q21/$J$7</f>
        <v>-0.24082680000423215</v>
      </c>
      <c r="U21" s="27">
        <f t="shared" ref="U21:U84" ca="1" si="7">R21/$J$6</f>
        <v>-0.97752036032094491</v>
      </c>
      <c r="V21" s="7"/>
      <c r="W21" s="28">
        <f t="shared" ref="W21:W84" ca="1" si="8">(T21-U21*SIN(-$J$11*PI()/180))/(COS(-$J$11*PI()/180))</f>
        <v>-0.22753401114243021</v>
      </c>
      <c r="X21" s="27">
        <f ca="1">MOD(ATAN2(U21,W21)*180/PI()-$J$9+360,360)</f>
        <v>5.1374435426551486</v>
      </c>
      <c r="Y21" s="7"/>
      <c r="Z21" s="28">
        <f>360/40000*B21+Z20</f>
        <v>5.3549999999999995</v>
      </c>
      <c r="AA21" s="27">
        <f t="shared" ref="AA21:AA84" si="9">Z21*PI()/180</f>
        <v>9.3462381444296347E-2</v>
      </c>
      <c r="AB21" s="7"/>
      <c r="AC21" s="28">
        <f t="shared" ca="1" si="0"/>
        <v>-0.21755645734485096</v>
      </c>
      <c r="AD21" s="27">
        <f t="shared" ref="AD21:AD83" ca="1" si="10">INDIRECT("AC"&amp;AE21)-AC21</f>
        <v>2.8711583582250455E-3</v>
      </c>
      <c r="AE21" s="7">
        <v>148</v>
      </c>
    </row>
    <row r="22" spans="1:31" s="26" customFormat="1" x14ac:dyDescent="0.25">
      <c r="A22" s="26">
        <v>2</v>
      </c>
      <c r="B22" s="26">
        <v>643</v>
      </c>
      <c r="C22" s="26">
        <v>13863</v>
      </c>
      <c r="D22" s="26">
        <v>11228</v>
      </c>
      <c r="E22" s="26">
        <v>12478</v>
      </c>
      <c r="F22" s="26">
        <v>15112</v>
      </c>
      <c r="G22" s="27"/>
      <c r="H22" s="7"/>
      <c r="I22" s="28">
        <f t="shared" si="1"/>
        <v>1385</v>
      </c>
      <c r="J22" s="27">
        <f t="shared" si="1"/>
        <v>-3884</v>
      </c>
      <c r="K22" s="7"/>
      <c r="L22" s="124">
        <f t="shared" si="2"/>
        <v>-0.32754254777630654</v>
      </c>
      <c r="M22" s="27">
        <f t="shared" ca="1" si="3"/>
        <v>2.4270719591280497E-5</v>
      </c>
      <c r="N22" s="44"/>
      <c r="O22" s="44"/>
      <c r="P22" s="7"/>
      <c r="Q22" s="28">
        <f t="shared" ca="1" si="4"/>
        <v>1378.3849127296216</v>
      </c>
      <c r="R22" s="27">
        <f t="shared" ca="1" si="5"/>
        <v>-3880.389814898695</v>
      </c>
      <c r="S22" s="7"/>
      <c r="T22" s="28">
        <f t="shared" ca="1" si="6"/>
        <v>-0.33551353314147736</v>
      </c>
      <c r="U22" s="27">
        <f t="shared" ca="1" si="7"/>
        <v>-0.9491466612952647</v>
      </c>
      <c r="V22" s="7"/>
      <c r="W22" s="28">
        <f t="shared" ca="1" si="8"/>
        <v>-0.32261601556883235</v>
      </c>
      <c r="X22" s="27">
        <f t="shared" ref="X22:X83" ca="1" si="11">MOD(ATAN2(U22,W22)*180/PI()-$J$9+360,360)</f>
        <v>10.807179187674592</v>
      </c>
      <c r="Y22" s="7"/>
      <c r="Z22" s="28">
        <f t="shared" ref="Z22:Z85" si="12">360/40000*B22+Z21</f>
        <v>11.141999999999999</v>
      </c>
      <c r="AA22" s="27">
        <f t="shared" si="9"/>
        <v>0.19446458525720819</v>
      </c>
      <c r="AB22" s="7"/>
      <c r="AC22" s="28">
        <f t="shared" ca="1" si="0"/>
        <v>-0.3348208123254075</v>
      </c>
      <c r="AD22" s="27">
        <f t="shared" ca="1" si="10"/>
        <v>0.10486011242962689</v>
      </c>
      <c r="AE22" s="7">
        <v>147</v>
      </c>
    </row>
    <row r="23" spans="1:31" s="26" customFormat="1" x14ac:dyDescent="0.25">
      <c r="A23" s="26">
        <v>3</v>
      </c>
      <c r="B23" s="26">
        <v>617</v>
      </c>
      <c r="C23" s="26">
        <v>14039</v>
      </c>
      <c r="D23" s="26">
        <v>11293</v>
      </c>
      <c r="E23" s="26">
        <v>12286</v>
      </c>
      <c r="F23" s="26">
        <v>15026</v>
      </c>
      <c r="G23" s="27"/>
      <c r="H23" s="7"/>
      <c r="I23" s="28">
        <f t="shared" si="1"/>
        <v>1753</v>
      </c>
      <c r="J23" s="27">
        <f t="shared" si="1"/>
        <v>-3733</v>
      </c>
      <c r="K23" s="7"/>
      <c r="L23" s="124">
        <f t="shared" si="2"/>
        <v>-0.41761643374793889</v>
      </c>
      <c r="M23" s="27">
        <f t="shared" ca="1" si="3"/>
        <v>2.4146397807545777E-5</v>
      </c>
      <c r="N23" s="44"/>
      <c r="O23" s="44"/>
      <c r="P23" s="7"/>
      <c r="Q23" s="28">
        <f t="shared" ca="1" si="4"/>
        <v>1746.3849127296216</v>
      </c>
      <c r="R23" s="27">
        <f t="shared" ca="1" si="5"/>
        <v>-3729.389814898695</v>
      </c>
      <c r="S23" s="7"/>
      <c r="T23" s="28">
        <f t="shared" ca="1" si="6"/>
        <v>-0.4250886431530615</v>
      </c>
      <c r="U23" s="27">
        <f t="shared" ca="1" si="7"/>
        <v>-0.9122119323911464</v>
      </c>
      <c r="V23" s="7"/>
      <c r="W23" s="28">
        <f t="shared" ca="1" si="8"/>
        <v>-0.41270253531517231</v>
      </c>
      <c r="X23" s="27">
        <f t="shared" ca="1" si="11"/>
        <v>16.377151257613377</v>
      </c>
      <c r="Y23" s="7"/>
      <c r="Z23" s="28">
        <f t="shared" si="12"/>
        <v>16.695</v>
      </c>
      <c r="AA23" s="27">
        <f t="shared" si="9"/>
        <v>0.29138271862045328</v>
      </c>
      <c r="AB23" s="7"/>
      <c r="AC23" s="28">
        <f t="shared" ca="1" si="0"/>
        <v>-0.31784874238662297</v>
      </c>
      <c r="AD23" s="27">
        <f t="shared" ca="1" si="10"/>
        <v>2.2681367089788296E-2</v>
      </c>
      <c r="AE23" s="7">
        <v>146</v>
      </c>
    </row>
    <row r="24" spans="1:31" s="26" customFormat="1" x14ac:dyDescent="0.25">
      <c r="A24" s="26">
        <v>4</v>
      </c>
      <c r="B24" s="26">
        <v>639</v>
      </c>
      <c r="C24" s="26">
        <v>14234</v>
      </c>
      <c r="D24" s="26">
        <v>11395</v>
      </c>
      <c r="E24" s="26">
        <v>12112</v>
      </c>
      <c r="F24" s="26">
        <v>14940</v>
      </c>
      <c r="G24" s="27"/>
      <c r="H24" s="7"/>
      <c r="I24" s="28">
        <f t="shared" si="1"/>
        <v>2122</v>
      </c>
      <c r="J24" s="27">
        <f t="shared" si="1"/>
        <v>-3545</v>
      </c>
      <c r="K24" s="7"/>
      <c r="L24" s="124">
        <f t="shared" si="2"/>
        <v>-0.50675859049825289</v>
      </c>
      <c r="M24" s="27">
        <f t="shared" ca="1" si="3"/>
        <v>1.2980355344354069E-5</v>
      </c>
      <c r="N24" s="44"/>
      <c r="O24" s="44"/>
      <c r="P24" s="7"/>
      <c r="Q24" s="28">
        <f t="shared" ca="1" si="4"/>
        <v>2115.3849127296216</v>
      </c>
      <c r="R24" s="27">
        <f t="shared" ca="1" si="5"/>
        <v>-3541.389814898695</v>
      </c>
      <c r="S24" s="7"/>
      <c r="T24" s="28">
        <f t="shared" ca="1" si="6"/>
        <v>-0.51490716378967716</v>
      </c>
      <c r="U24" s="27">
        <f t="shared" ca="1" si="7"/>
        <v>-0.86622697190125075</v>
      </c>
      <c r="V24" s="7"/>
      <c r="W24" s="28">
        <f t="shared" ca="1" si="8"/>
        <v>-0.50315576447631483</v>
      </c>
      <c r="X24" s="27">
        <f t="shared" ca="1" si="11"/>
        <v>22.184773436087198</v>
      </c>
      <c r="Y24" s="7"/>
      <c r="Z24" s="28">
        <f t="shared" si="12"/>
        <v>22.445999999999998</v>
      </c>
      <c r="AA24" s="27">
        <f t="shared" si="9"/>
        <v>0.3917566039026471</v>
      </c>
      <c r="AB24" s="7"/>
      <c r="AC24" s="28">
        <f t="shared" ca="1" si="0"/>
        <v>-0.26122656391279975</v>
      </c>
      <c r="AD24" s="27">
        <f t="shared" ca="1" si="10"/>
        <v>2.4653932341315965E-2</v>
      </c>
      <c r="AE24" s="7">
        <v>145</v>
      </c>
    </row>
    <row r="25" spans="1:31" s="26" customFormat="1" x14ac:dyDescent="0.25">
      <c r="A25" s="26">
        <v>5</v>
      </c>
      <c r="B25" s="26">
        <v>630</v>
      </c>
      <c r="C25" s="26">
        <v>14393</v>
      </c>
      <c r="D25" s="26">
        <v>11502</v>
      </c>
      <c r="E25" s="26">
        <v>11935</v>
      </c>
      <c r="F25" s="26">
        <v>14816</v>
      </c>
      <c r="G25" s="27"/>
      <c r="H25" s="7"/>
      <c r="I25" s="28">
        <f t="shared" si="1"/>
        <v>2458</v>
      </c>
      <c r="J25" s="27">
        <f t="shared" si="1"/>
        <v>-3314</v>
      </c>
      <c r="K25" s="7"/>
      <c r="L25" s="124">
        <f t="shared" si="2"/>
        <v>-0.58965357809045971</v>
      </c>
      <c r="M25" s="27">
        <f t="shared" ca="1" si="3"/>
        <v>1.5481181669032078E-5</v>
      </c>
      <c r="N25" s="44"/>
      <c r="O25" s="44"/>
      <c r="P25" s="7"/>
      <c r="Q25" s="28">
        <f t="shared" ca="1" si="4"/>
        <v>2451.3849127296216</v>
      </c>
      <c r="R25" s="27">
        <f t="shared" ca="1" si="5"/>
        <v>-3310.389814898695</v>
      </c>
      <c r="S25" s="7"/>
      <c r="T25" s="28">
        <f t="shared" ca="1" si="6"/>
        <v>-0.59669313380025391</v>
      </c>
      <c r="U25" s="27">
        <f t="shared" ca="1" si="7"/>
        <v>-0.80972417470355995</v>
      </c>
      <c r="V25" s="7"/>
      <c r="W25" s="28">
        <f t="shared" ca="1" si="8"/>
        <v>-0.58571896480971253</v>
      </c>
      <c r="X25" s="27">
        <f t="shared" ca="1" si="11"/>
        <v>27.914552329851404</v>
      </c>
      <c r="Y25" s="7"/>
      <c r="Z25" s="28">
        <f t="shared" si="12"/>
        <v>28.116</v>
      </c>
      <c r="AA25" s="27">
        <f t="shared" si="9"/>
        <v>0.49071677249072565</v>
      </c>
      <c r="AB25" s="7"/>
      <c r="AC25" s="28">
        <f t="shared" ca="1" si="0"/>
        <v>-0.2014476701485961</v>
      </c>
      <c r="AD25" s="27">
        <f t="shared" ca="1" si="10"/>
        <v>5.5790882508599537E-2</v>
      </c>
      <c r="AE25" s="7">
        <v>144</v>
      </c>
    </row>
    <row r="26" spans="1:31" s="26" customFormat="1" x14ac:dyDescent="0.25">
      <c r="A26" s="26">
        <v>6</v>
      </c>
      <c r="B26" s="26">
        <v>616</v>
      </c>
      <c r="C26" s="26">
        <v>14545</v>
      </c>
      <c r="D26" s="26">
        <v>11621</v>
      </c>
      <c r="E26" s="26">
        <v>11782</v>
      </c>
      <c r="F26" s="26">
        <v>14687</v>
      </c>
      <c r="G26" s="27"/>
      <c r="H26" s="7"/>
      <c r="I26" s="28">
        <f t="shared" si="1"/>
        <v>2763</v>
      </c>
      <c r="J26" s="27">
        <f t="shared" si="1"/>
        <v>-3066</v>
      </c>
      <c r="K26" s="7"/>
      <c r="L26" s="124">
        <f t="shared" si="2"/>
        <v>-0.66513131286930005</v>
      </c>
      <c r="M26" s="27">
        <f t="shared" ca="1" si="3"/>
        <v>1.8826371417662026E-5</v>
      </c>
      <c r="N26" s="44"/>
      <c r="O26" s="44"/>
      <c r="P26" s="7"/>
      <c r="Q26" s="28">
        <f t="shared" ca="1" si="4"/>
        <v>2756.3849127296216</v>
      </c>
      <c r="R26" s="27">
        <f t="shared" ca="1" si="5"/>
        <v>-3062.389814898695</v>
      </c>
      <c r="S26" s="7"/>
      <c r="T26" s="28">
        <f t="shared" ca="1" si="6"/>
        <v>-0.6709333744348549</v>
      </c>
      <c r="U26" s="27">
        <f t="shared" ca="1" si="7"/>
        <v>-0.74906316299348485</v>
      </c>
      <c r="V26" s="7"/>
      <c r="W26" s="28">
        <f t="shared" ca="1" si="8"/>
        <v>-0.66079237620029208</v>
      </c>
      <c r="X26" s="27">
        <f t="shared" ca="1" si="11"/>
        <v>33.45162286604068</v>
      </c>
      <c r="Y26" s="7"/>
      <c r="Z26" s="28">
        <f t="shared" si="12"/>
        <v>33.659999999999997</v>
      </c>
      <c r="AA26" s="27">
        <f t="shared" si="9"/>
        <v>0.5874778262212913</v>
      </c>
      <c r="AB26" s="7"/>
      <c r="AC26" s="28">
        <f t="shared" ca="1" si="0"/>
        <v>-0.20837713395931701</v>
      </c>
      <c r="AD26" s="27">
        <f t="shared" ca="1" si="10"/>
        <v>8.4907174343392455E-2</v>
      </c>
      <c r="AE26" s="7">
        <v>143</v>
      </c>
    </row>
    <row r="27" spans="1:31" s="26" customFormat="1" x14ac:dyDescent="0.25">
      <c r="A27" s="26">
        <v>7</v>
      </c>
      <c r="B27" s="26">
        <v>606</v>
      </c>
      <c r="C27" s="26">
        <v>14697</v>
      </c>
      <c r="D27" s="26">
        <v>11766</v>
      </c>
      <c r="E27" s="26">
        <v>11653</v>
      </c>
      <c r="F27" s="26">
        <v>14560</v>
      </c>
      <c r="G27" s="27"/>
      <c r="H27" s="7"/>
      <c r="I27" s="28">
        <f t="shared" si="1"/>
        <v>3044</v>
      </c>
      <c r="J27" s="27">
        <f t="shared" si="1"/>
        <v>-2794</v>
      </c>
      <c r="K27" s="7"/>
      <c r="L27" s="124">
        <f t="shared" si="2"/>
        <v>-0.73331356415929316</v>
      </c>
      <c r="M27" s="27">
        <f t="shared" ca="1" si="3"/>
        <v>1.0305451763853872E-5</v>
      </c>
      <c r="N27" s="44"/>
      <c r="O27" s="44"/>
      <c r="P27" s="7"/>
      <c r="Q27" s="28">
        <f t="shared" ca="1" si="4"/>
        <v>3037.3849127296216</v>
      </c>
      <c r="R27" s="27">
        <f t="shared" ca="1" si="5"/>
        <v>-2790.389814898695</v>
      </c>
      <c r="S27" s="7"/>
      <c r="T27" s="28">
        <f t="shared" ca="1" si="6"/>
        <v>-0.73933176006870038</v>
      </c>
      <c r="U27" s="27">
        <f t="shared" ca="1" si="7"/>
        <v>-0.68253173079533813</v>
      </c>
      <c r="V27" s="7"/>
      <c r="W27" s="28">
        <f t="shared" ca="1" si="8"/>
        <v>-0.73010335361108081</v>
      </c>
      <c r="X27" s="27">
        <f t="shared" ca="1" si="11"/>
        <v>38.96297691882296</v>
      </c>
      <c r="Y27" s="7"/>
      <c r="Z27" s="28">
        <f t="shared" si="12"/>
        <v>39.113999999999997</v>
      </c>
      <c r="AA27" s="27">
        <f t="shared" si="9"/>
        <v>0.68266808362506204</v>
      </c>
      <c r="AB27" s="7"/>
      <c r="AC27" s="28">
        <f t="shared" ca="1" si="0"/>
        <v>-0.151023081177037</v>
      </c>
      <c r="AD27" s="27">
        <f t="shared" ca="1" si="10"/>
        <v>-1.0336091657613622E-2</v>
      </c>
      <c r="AE27" s="7">
        <v>142</v>
      </c>
    </row>
    <row r="28" spans="1:31" s="26" customFormat="1" x14ac:dyDescent="0.25">
      <c r="A28" s="26">
        <v>8</v>
      </c>
      <c r="B28" s="26">
        <v>619</v>
      </c>
      <c r="C28" s="26">
        <v>14818</v>
      </c>
      <c r="D28" s="26">
        <v>11915</v>
      </c>
      <c r="E28" s="26">
        <v>11519</v>
      </c>
      <c r="F28" s="26">
        <v>14399</v>
      </c>
      <c r="G28" s="27"/>
      <c r="H28" s="7"/>
      <c r="I28" s="28">
        <f t="shared" si="1"/>
        <v>3299</v>
      </c>
      <c r="J28" s="27">
        <f t="shared" si="1"/>
        <v>-2484</v>
      </c>
      <c r="K28" s="7"/>
      <c r="L28" s="124">
        <f t="shared" si="2"/>
        <v>-0.79609735302813811</v>
      </c>
      <c r="M28" s="27">
        <f t="shared" ca="1" si="3"/>
        <v>8.3271337356793081E-6</v>
      </c>
      <c r="N28" s="44"/>
      <c r="O28" s="44"/>
      <c r="P28" s="7"/>
      <c r="Q28" s="28">
        <f t="shared" ca="1" si="4"/>
        <v>3292.3849127296216</v>
      </c>
      <c r="R28" s="27">
        <f t="shared" ca="1" si="5"/>
        <v>-2480.389814898695</v>
      </c>
      <c r="S28" s="7"/>
      <c r="T28" s="28">
        <f t="shared" ca="1" si="6"/>
        <v>-0.80140146945172752</v>
      </c>
      <c r="U28" s="27">
        <f t="shared" ca="1" si="7"/>
        <v>-0.60670546615774434</v>
      </c>
      <c r="V28" s="7"/>
      <c r="W28" s="28">
        <f t="shared" ca="1" si="8"/>
        <v>-0.79321167568379081</v>
      </c>
      <c r="X28" s="27">
        <f t="shared" ca="1" si="11"/>
        <v>44.622859413578112</v>
      </c>
      <c r="Y28" s="7"/>
      <c r="Z28" s="28">
        <f t="shared" si="12"/>
        <v>44.684999999999995</v>
      </c>
      <c r="AA28" s="27">
        <f t="shared" si="9"/>
        <v>0.77990037625366604</v>
      </c>
      <c r="AB28" s="7"/>
      <c r="AC28" s="28">
        <f t="shared" ca="1" si="0"/>
        <v>-6.2140586421882915E-2</v>
      </c>
      <c r="AD28" s="27">
        <f t="shared" ca="1" si="10"/>
        <v>-7.4214409643907686E-2</v>
      </c>
      <c r="AE28" s="7">
        <v>141</v>
      </c>
    </row>
    <row r="29" spans="1:31" s="26" customFormat="1" x14ac:dyDescent="0.25">
      <c r="A29" s="26">
        <v>9</v>
      </c>
      <c r="B29" s="26">
        <v>628</v>
      </c>
      <c r="C29" s="26">
        <v>14932</v>
      </c>
      <c r="D29" s="26">
        <v>12079</v>
      </c>
      <c r="E29" s="26">
        <v>11405</v>
      </c>
      <c r="F29" s="26">
        <v>14235</v>
      </c>
      <c r="G29" s="27"/>
      <c r="H29" s="7"/>
      <c r="I29" s="28">
        <f t="shared" si="1"/>
        <v>3527</v>
      </c>
      <c r="J29" s="27">
        <f t="shared" si="1"/>
        <v>-2156</v>
      </c>
      <c r="K29" s="7"/>
      <c r="L29" s="124">
        <f t="shared" si="2"/>
        <v>-0.85210378436957179</v>
      </c>
      <c r="M29" s="27">
        <f t="shared" ca="1" si="3"/>
        <v>5.2739625221434307E-6</v>
      </c>
      <c r="N29" s="44"/>
      <c r="O29" s="44"/>
      <c r="P29" s="7"/>
      <c r="Q29" s="28">
        <f t="shared" ca="1" si="4"/>
        <v>3520.3849127296216</v>
      </c>
      <c r="R29" s="27">
        <f t="shared" ca="1" si="5"/>
        <v>-2152.389814898695</v>
      </c>
      <c r="S29" s="7"/>
      <c r="T29" s="28">
        <f t="shared" ca="1" si="6"/>
        <v>-0.85689909195890457</v>
      </c>
      <c r="U29" s="27">
        <f t="shared" ca="1" si="7"/>
        <v>-0.52647638615409664</v>
      </c>
      <c r="V29" s="7"/>
      <c r="W29" s="28">
        <f t="shared" ca="1" si="8"/>
        <v>-0.84980727342421503</v>
      </c>
      <c r="X29" s="27">
        <f t="shared" ca="1" si="11"/>
        <v>50.254997043372896</v>
      </c>
      <c r="Y29" s="7"/>
      <c r="Z29" s="28">
        <f t="shared" si="12"/>
        <v>50.336999999999996</v>
      </c>
      <c r="AA29" s="27">
        <f t="shared" si="9"/>
        <v>0.87854638557638554</v>
      </c>
      <c r="AB29" s="7"/>
      <c r="AC29" s="28">
        <f t="shared" ca="1" si="0"/>
        <v>-8.2002956627100332E-2</v>
      </c>
      <c r="AD29" s="27">
        <f t="shared" ca="1" si="10"/>
        <v>-5.2884120700916526E-2</v>
      </c>
      <c r="AE29" s="7">
        <v>140</v>
      </c>
    </row>
    <row r="30" spans="1:31" s="26" customFormat="1" x14ac:dyDescent="0.25">
      <c r="A30" s="26">
        <v>10</v>
      </c>
      <c r="B30" s="26">
        <v>633</v>
      </c>
      <c r="C30" s="26">
        <v>15025</v>
      </c>
      <c r="D30" s="26">
        <v>12259</v>
      </c>
      <c r="E30" s="26">
        <v>11311</v>
      </c>
      <c r="F30" s="26">
        <v>14060</v>
      </c>
      <c r="G30" s="27"/>
      <c r="H30" s="7"/>
      <c r="I30" s="28">
        <f t="shared" si="1"/>
        <v>3714</v>
      </c>
      <c r="J30" s="27">
        <f t="shared" si="1"/>
        <v>-1801</v>
      </c>
      <c r="K30" s="7"/>
      <c r="L30" s="124">
        <f t="shared" si="2"/>
        <v>-0.90016806050409592</v>
      </c>
      <c r="M30" s="27">
        <f t="shared" ca="1" si="3"/>
        <v>1.3366280725146331E-5</v>
      </c>
      <c r="N30" s="44"/>
      <c r="O30" s="44"/>
      <c r="P30" s="7"/>
      <c r="Q30" s="28">
        <f t="shared" ca="1" si="4"/>
        <v>3707.3849127296216</v>
      </c>
      <c r="R30" s="27">
        <f t="shared" ca="1" si="5"/>
        <v>-1797.389814898695</v>
      </c>
      <c r="S30" s="7"/>
      <c r="T30" s="28">
        <f t="shared" ca="1" si="6"/>
        <v>-0.90241687883979116</v>
      </c>
      <c r="U30" s="27">
        <f t="shared" ca="1" si="7"/>
        <v>-0.43964308310136829</v>
      </c>
      <c r="V30" s="7"/>
      <c r="W30" s="28">
        <f t="shared" ca="1" si="8"/>
        <v>-0.89651206806357497</v>
      </c>
      <c r="X30" s="27">
        <f t="shared" ca="1" si="11"/>
        <v>55.911223766999228</v>
      </c>
      <c r="Y30" s="7"/>
      <c r="Z30" s="28">
        <f t="shared" si="12"/>
        <v>56.033999999999992</v>
      </c>
      <c r="AA30" s="27">
        <f t="shared" si="9"/>
        <v>0.97797779306250243</v>
      </c>
      <c r="AB30" s="7"/>
      <c r="AC30" s="28">
        <f t="shared" ca="1" si="0"/>
        <v>-0.12277623300076357</v>
      </c>
      <c r="AD30" s="27">
        <f t="shared" ca="1" si="10"/>
        <v>7.4980020611725706E-2</v>
      </c>
      <c r="AE30" s="7">
        <v>139</v>
      </c>
    </row>
    <row r="31" spans="1:31" s="26" customFormat="1" x14ac:dyDescent="0.25">
      <c r="A31" s="26">
        <v>11</v>
      </c>
      <c r="B31" s="26">
        <v>638</v>
      </c>
      <c r="C31" s="26">
        <v>15097</v>
      </c>
      <c r="D31" s="26">
        <v>12436</v>
      </c>
      <c r="E31" s="26">
        <v>11224</v>
      </c>
      <c r="F31" s="26">
        <v>13862</v>
      </c>
      <c r="G31" s="27"/>
      <c r="H31" s="7"/>
      <c r="I31" s="28">
        <f t="shared" si="1"/>
        <v>3873</v>
      </c>
      <c r="J31" s="27">
        <f t="shared" si="1"/>
        <v>-1426</v>
      </c>
      <c r="K31" s="7"/>
      <c r="L31" s="124">
        <f t="shared" si="2"/>
        <v>-0.93961040812367547</v>
      </c>
      <c r="M31" s="27">
        <f t="shared" ca="1" si="3"/>
        <v>9.878696540485469E-6</v>
      </c>
      <c r="N31" s="44"/>
      <c r="O31" s="44"/>
      <c r="P31" s="7"/>
      <c r="Q31" s="28">
        <f t="shared" ca="1" si="4"/>
        <v>3866.3849127296216</v>
      </c>
      <c r="R31" s="27">
        <f t="shared" ca="1" si="5"/>
        <v>-1422.389814898695</v>
      </c>
      <c r="S31" s="7"/>
      <c r="T31" s="28">
        <f t="shared" ca="1" si="6"/>
        <v>-0.94111916821979624</v>
      </c>
      <c r="U31" s="27">
        <f t="shared" ca="1" si="7"/>
        <v>-0.34791776297524679</v>
      </c>
      <c r="V31" s="7"/>
      <c r="W31" s="28">
        <f t="shared" ca="1" si="8"/>
        <v>-0.93646736874427128</v>
      </c>
      <c r="X31" s="27">
        <f t="shared" ca="1" si="11"/>
        <v>61.653110275748986</v>
      </c>
      <c r="Y31" s="7"/>
      <c r="Z31" s="28">
        <f t="shared" si="12"/>
        <v>61.775999999999989</v>
      </c>
      <c r="AA31" s="27">
        <f t="shared" si="9"/>
        <v>1.0781945987120169</v>
      </c>
      <c r="AB31" s="7"/>
      <c r="AC31" s="28">
        <f t="shared" ca="1" si="0"/>
        <v>-0.12288972425100297</v>
      </c>
      <c r="AD31" s="27">
        <f t="shared" ca="1" si="10"/>
        <v>5.1420229863246902E-2</v>
      </c>
      <c r="AE31" s="7">
        <v>138</v>
      </c>
    </row>
    <row r="32" spans="1:31" s="26" customFormat="1" x14ac:dyDescent="0.25">
      <c r="A32" s="26">
        <v>12</v>
      </c>
      <c r="B32" s="26">
        <v>628</v>
      </c>
      <c r="C32" s="26">
        <v>15149</v>
      </c>
      <c r="D32" s="26">
        <v>12637</v>
      </c>
      <c r="E32" s="26">
        <v>11171</v>
      </c>
      <c r="F32" s="26">
        <v>13669</v>
      </c>
      <c r="G32" s="27"/>
      <c r="H32" s="7"/>
      <c r="I32" s="28">
        <f t="shared" si="1"/>
        <v>3978</v>
      </c>
      <c r="J32" s="27">
        <f t="shared" si="1"/>
        <v>-1032</v>
      </c>
      <c r="K32" s="7"/>
      <c r="L32" s="124">
        <f t="shared" si="2"/>
        <v>-0.96922510728498756</v>
      </c>
      <c r="M32" s="27">
        <f t="shared" ca="1" si="3"/>
        <v>3.4627657368631018E-5</v>
      </c>
      <c r="N32" s="44"/>
      <c r="O32" s="44"/>
      <c r="P32" s="7"/>
      <c r="Q32" s="28">
        <f t="shared" ca="1" si="4"/>
        <v>3971.3849127296216</v>
      </c>
      <c r="R32" s="27">
        <f t="shared" ca="1" si="5"/>
        <v>-1028.389814898695</v>
      </c>
      <c r="S32" s="7"/>
      <c r="T32" s="28">
        <f t="shared" ca="1" si="6"/>
        <v>-0.96667728384810148</v>
      </c>
      <c r="U32" s="27">
        <f t="shared" ca="1" si="7"/>
        <v>-0.25154502662940176</v>
      </c>
      <c r="V32" s="7"/>
      <c r="W32" s="28">
        <f t="shared" ca="1" si="8"/>
        <v>-0.96334058033980063</v>
      </c>
      <c r="X32" s="27">
        <f t="shared" ca="1" si="11"/>
        <v>67.400053871204364</v>
      </c>
      <c r="Y32" s="7"/>
      <c r="Z32" s="28">
        <f t="shared" si="12"/>
        <v>67.427999999999983</v>
      </c>
      <c r="AA32" s="27">
        <f t="shared" si="9"/>
        <v>1.1768406080347362</v>
      </c>
      <c r="AB32" s="7"/>
      <c r="AC32" s="28">
        <f t="shared" ca="1" si="0"/>
        <v>-2.7946128795619529E-2</v>
      </c>
      <c r="AD32" s="27">
        <f t="shared" ca="1" si="10"/>
        <v>-2.6961181235364506E-2</v>
      </c>
      <c r="AE32" s="7">
        <v>137</v>
      </c>
    </row>
    <row r="33" spans="1:31" s="26" customFormat="1" x14ac:dyDescent="0.25">
      <c r="A33" s="26">
        <v>13</v>
      </c>
      <c r="B33" s="26">
        <v>624</v>
      </c>
      <c r="C33" s="26">
        <v>15195</v>
      </c>
      <c r="D33" s="26">
        <v>12824</v>
      </c>
      <c r="E33" s="26">
        <v>11127</v>
      </c>
      <c r="F33" s="26">
        <v>13475</v>
      </c>
      <c r="G33" s="27"/>
      <c r="H33" s="7"/>
      <c r="I33" s="28">
        <f t="shared" si="1"/>
        <v>4068</v>
      </c>
      <c r="J33" s="27">
        <f t="shared" si="1"/>
        <v>-651</v>
      </c>
      <c r="K33" s="7"/>
      <c r="L33" s="124">
        <f t="shared" si="2"/>
        <v>-0.98931492101841645</v>
      </c>
      <c r="M33" s="27">
        <f t="shared" ca="1" si="3"/>
        <v>7.8172828599565927E-6</v>
      </c>
      <c r="N33" s="44"/>
      <c r="O33" s="44"/>
      <c r="P33" s="7"/>
      <c r="Q33" s="28">
        <f t="shared" ca="1" si="4"/>
        <v>4061.3849127296216</v>
      </c>
      <c r="R33" s="27">
        <f t="shared" ca="1" si="5"/>
        <v>-647.38981489869514</v>
      </c>
      <c r="S33" s="7"/>
      <c r="T33" s="28">
        <f t="shared" ca="1" si="6"/>
        <v>-0.9885842401009346</v>
      </c>
      <c r="U33" s="27">
        <f t="shared" ca="1" si="7"/>
        <v>-0.15835210138126232</v>
      </c>
      <c r="V33" s="7"/>
      <c r="W33" s="28">
        <f t="shared" ca="1" si="8"/>
        <v>-0.98651898059345089</v>
      </c>
      <c r="X33" s="27">
        <f t="shared" ca="1" si="11"/>
        <v>72.915121911163055</v>
      </c>
      <c r="Y33" s="7"/>
      <c r="Z33" s="28">
        <f t="shared" si="12"/>
        <v>73.043999999999983</v>
      </c>
      <c r="AA33" s="27">
        <f t="shared" si="9"/>
        <v>1.2748582988267378</v>
      </c>
      <c r="AB33" s="7"/>
      <c r="AC33" s="28">
        <f t="shared" ca="1" si="0"/>
        <v>-0.12887808883692742</v>
      </c>
      <c r="AD33" s="27">
        <f t="shared" ca="1" si="10"/>
        <v>8.8707045164497345E-2</v>
      </c>
      <c r="AE33" s="7">
        <v>136</v>
      </c>
    </row>
    <row r="34" spans="1:31" s="26" customFormat="1" x14ac:dyDescent="0.25">
      <c r="A34" s="26">
        <v>14</v>
      </c>
      <c r="B34" s="26">
        <v>625</v>
      </c>
      <c r="C34" s="26">
        <v>15219</v>
      </c>
      <c r="D34" s="26">
        <v>13029</v>
      </c>
      <c r="E34" s="26">
        <v>11109</v>
      </c>
      <c r="F34" s="26">
        <v>13285</v>
      </c>
      <c r="G34" s="27"/>
      <c r="H34" s="7"/>
      <c r="I34" s="28">
        <f t="shared" si="1"/>
        <v>4110</v>
      </c>
      <c r="J34" s="27">
        <f t="shared" si="1"/>
        <v>-256</v>
      </c>
      <c r="K34" s="7"/>
      <c r="L34" s="124">
        <f t="shared" si="2"/>
        <v>-0.99991412521501877</v>
      </c>
      <c r="M34" s="27">
        <f t="shared" ca="1" si="3"/>
        <v>3.4406286672525302E-6</v>
      </c>
      <c r="N34" s="44"/>
      <c r="O34" s="44"/>
      <c r="P34" s="7"/>
      <c r="Q34" s="28">
        <f t="shared" ca="1" si="4"/>
        <v>4103.3849127296216</v>
      </c>
      <c r="R34" s="27">
        <f t="shared" ca="1" si="5"/>
        <v>-252.38981489869511</v>
      </c>
      <c r="S34" s="7"/>
      <c r="T34" s="28">
        <f t="shared" ca="1" si="6"/>
        <v>-0.99880748635225669</v>
      </c>
      <c r="U34" s="27">
        <f t="shared" ca="1" si="7"/>
        <v>-6.1734764181747635E-2</v>
      </c>
      <c r="V34" s="7"/>
      <c r="W34" s="28">
        <f t="shared" ca="1" si="8"/>
        <v>-0.99805923204632885</v>
      </c>
      <c r="X34" s="27">
        <f t="shared" ca="1" si="11"/>
        <v>78.494714263604692</v>
      </c>
      <c r="Y34" s="7"/>
      <c r="Z34" s="28">
        <f t="shared" si="12"/>
        <v>78.668999999999983</v>
      </c>
      <c r="AA34" s="27">
        <f t="shared" si="9"/>
        <v>1.3730330692514188</v>
      </c>
      <c r="AB34" s="7"/>
      <c r="AC34" s="28">
        <f t="shared" ca="1" si="0"/>
        <v>-0.17428573639529077</v>
      </c>
      <c r="AD34" s="27">
        <f t="shared" ca="1" si="10"/>
        <v>2.0286887120605002E-2</v>
      </c>
      <c r="AE34" s="7">
        <v>135</v>
      </c>
    </row>
    <row r="35" spans="1:31" s="26" customFormat="1" x14ac:dyDescent="0.25">
      <c r="A35" s="26">
        <v>15</v>
      </c>
      <c r="B35" s="26">
        <v>610</v>
      </c>
      <c r="C35" s="26">
        <v>15219</v>
      </c>
      <c r="D35" s="26">
        <v>13224</v>
      </c>
      <c r="E35" s="26">
        <v>11109</v>
      </c>
      <c r="F35" s="26">
        <v>13088</v>
      </c>
      <c r="G35" s="27"/>
      <c r="H35" s="7"/>
      <c r="I35" s="28">
        <f t="shared" si="1"/>
        <v>4110</v>
      </c>
      <c r="J35" s="27">
        <f t="shared" si="1"/>
        <v>136</v>
      </c>
      <c r="K35" s="7"/>
      <c r="L35" s="124">
        <f t="shared" si="2"/>
        <v>-1.0009707589856527</v>
      </c>
      <c r="M35" s="27">
        <f t="shared" ca="1" si="3"/>
        <v>2.5775193952223123E-6</v>
      </c>
      <c r="N35" s="44"/>
      <c r="O35" s="44"/>
      <c r="P35" s="7"/>
      <c r="Q35" s="28">
        <f t="shared" ca="1" si="4"/>
        <v>4103.3849127296216</v>
      </c>
      <c r="R35" s="27">
        <f t="shared" ca="1" si="5"/>
        <v>139.61018510130489</v>
      </c>
      <c r="S35" s="7"/>
      <c r="T35" s="28">
        <f t="shared" ca="1" si="6"/>
        <v>-0.99880748635225669</v>
      </c>
      <c r="U35" s="27">
        <f t="shared" ca="1" si="7"/>
        <v>3.4148770456758064E-2</v>
      </c>
      <c r="V35" s="7"/>
      <c r="W35" s="28">
        <f t="shared" ca="1" si="8"/>
        <v>-0.99936529350946757</v>
      </c>
      <c r="X35" s="27">
        <f t="shared" ca="1" si="11"/>
        <v>83.991285941734191</v>
      </c>
      <c r="Y35" s="7"/>
      <c r="Z35" s="28">
        <f t="shared" si="12"/>
        <v>84.158999999999978</v>
      </c>
      <c r="AA35" s="27">
        <f t="shared" si="9"/>
        <v>1.4688516451859073</v>
      </c>
      <c r="AB35" s="7"/>
      <c r="AC35" s="28">
        <f t="shared" ca="1" si="0"/>
        <v>-0.167714058265787</v>
      </c>
      <c r="AD35" s="27">
        <f t="shared" ca="1" si="10"/>
        <v>3.5257792772412699E-2</v>
      </c>
      <c r="AE35" s="7">
        <v>134</v>
      </c>
    </row>
    <row r="36" spans="1:31" s="26" customFormat="1" x14ac:dyDescent="0.25">
      <c r="A36" s="26">
        <v>16</v>
      </c>
      <c r="B36" s="26">
        <v>612</v>
      </c>
      <c r="C36" s="26">
        <v>15198</v>
      </c>
      <c r="D36" s="26">
        <v>13418</v>
      </c>
      <c r="E36" s="26">
        <v>11133</v>
      </c>
      <c r="F36" s="26">
        <v>12888</v>
      </c>
      <c r="G36" s="27"/>
      <c r="H36" s="7"/>
      <c r="I36" s="28">
        <f t="shared" si="1"/>
        <v>4065</v>
      </c>
      <c r="J36" s="27">
        <f t="shared" si="1"/>
        <v>530</v>
      </c>
      <c r="K36" s="7"/>
      <c r="L36" s="124">
        <f t="shared" si="2"/>
        <v>-0.99280001553335662</v>
      </c>
      <c r="M36" s="27">
        <f t="shared" ca="1" si="3"/>
        <v>9.4647982210144663E-6</v>
      </c>
      <c r="N36" s="44"/>
      <c r="O36" s="44"/>
      <c r="P36" s="7"/>
      <c r="Q36" s="28">
        <f t="shared" ca="1" si="4"/>
        <v>4058.3849127296216</v>
      </c>
      <c r="R36" s="27">
        <f t="shared" ca="1" si="5"/>
        <v>533.61018510130486</v>
      </c>
      <c r="S36" s="7"/>
      <c r="T36" s="28">
        <f t="shared" ca="1" si="6"/>
        <v>-0.98785400822584013</v>
      </c>
      <c r="U36" s="27">
        <f t="shared" ca="1" si="7"/>
        <v>0.13052150680260308</v>
      </c>
      <c r="V36" s="7"/>
      <c r="W36" s="28">
        <f t="shared" ca="1" si="8"/>
        <v>-0.98972352431428667</v>
      </c>
      <c r="X36" s="27">
        <f t="shared" ca="1" si="11"/>
        <v>89.54685293340026</v>
      </c>
      <c r="Y36" s="7"/>
      <c r="Z36" s="28">
        <f t="shared" si="12"/>
        <v>89.666999999999973</v>
      </c>
      <c r="AA36" s="27">
        <f t="shared" si="9"/>
        <v>1.564984380385755</v>
      </c>
      <c r="AB36" s="7"/>
      <c r="AC36" s="28">
        <f t="shared" ca="1" si="0"/>
        <v>-0.12014706659971353</v>
      </c>
      <c r="AD36" s="27">
        <f t="shared" ca="1" si="10"/>
        <v>-1.9586002741959874E-2</v>
      </c>
      <c r="AE36" s="7">
        <v>133</v>
      </c>
    </row>
    <row r="37" spans="1:31" s="26" customFormat="1" x14ac:dyDescent="0.25">
      <c r="A37" s="26">
        <v>17</v>
      </c>
      <c r="B37" s="26">
        <v>632</v>
      </c>
      <c r="C37" s="26">
        <v>15161</v>
      </c>
      <c r="D37" s="26">
        <v>13613</v>
      </c>
      <c r="E37" s="26">
        <v>11166</v>
      </c>
      <c r="F37" s="26">
        <v>12693</v>
      </c>
      <c r="G37" s="27"/>
      <c r="H37" s="7"/>
      <c r="I37" s="28">
        <f t="shared" si="1"/>
        <v>3995</v>
      </c>
      <c r="J37" s="27">
        <f t="shared" si="1"/>
        <v>920</v>
      </c>
      <c r="K37" s="7"/>
      <c r="L37" s="124">
        <f t="shared" si="2"/>
        <v>-0.97473893090152441</v>
      </c>
      <c r="M37" s="27">
        <f t="shared" ca="1" si="3"/>
        <v>5.7203971578695687E-7</v>
      </c>
      <c r="N37" s="44"/>
      <c r="O37" s="44"/>
      <c r="P37" s="7"/>
      <c r="Q37" s="28">
        <f t="shared" ca="1" si="4"/>
        <v>3988.3849127296216</v>
      </c>
      <c r="R37" s="27">
        <f t="shared" ca="1" si="5"/>
        <v>923.61018510130486</v>
      </c>
      <c r="S37" s="7"/>
      <c r="T37" s="28">
        <f t="shared" ca="1" si="6"/>
        <v>-0.97081526447363664</v>
      </c>
      <c r="U37" s="27">
        <f t="shared" ca="1" si="7"/>
        <v>0.22591583973376947</v>
      </c>
      <c r="V37" s="7"/>
      <c r="W37" s="28">
        <f t="shared" ca="1" si="8"/>
        <v>-0.97398259782953367</v>
      </c>
      <c r="X37" s="27">
        <f t="shared" ca="1" si="11"/>
        <v>95.093089087274393</v>
      </c>
      <c r="Y37" s="7"/>
      <c r="Z37" s="28">
        <f t="shared" si="12"/>
        <v>95.354999999999976</v>
      </c>
      <c r="AA37" s="27">
        <f t="shared" si="9"/>
        <v>1.6642587082391924</v>
      </c>
      <c r="AB37" s="7"/>
      <c r="AC37" s="28">
        <f t="shared" ca="1" si="0"/>
        <v>-0.26191091272558253</v>
      </c>
      <c r="AD37" s="27">
        <f t="shared" ca="1" si="10"/>
        <v>6.0566053127004693E-2</v>
      </c>
      <c r="AE37" s="7">
        <v>132</v>
      </c>
    </row>
    <row r="38" spans="1:31" s="26" customFormat="1" x14ac:dyDescent="0.25">
      <c r="A38" s="26">
        <v>18</v>
      </c>
      <c r="B38" s="26">
        <v>636</v>
      </c>
      <c r="C38" s="26">
        <v>15102</v>
      </c>
      <c r="D38" s="26">
        <v>13814</v>
      </c>
      <c r="E38" s="26">
        <v>11225</v>
      </c>
      <c r="F38" s="26">
        <v>12495</v>
      </c>
      <c r="G38" s="27"/>
      <c r="H38" s="7"/>
      <c r="I38" s="28">
        <f t="shared" si="1"/>
        <v>3877</v>
      </c>
      <c r="J38" s="27">
        <f t="shared" si="1"/>
        <v>1319</v>
      </c>
      <c r="K38" s="7"/>
      <c r="L38" s="124">
        <f t="shared" si="2"/>
        <v>-0.94687145556139007</v>
      </c>
      <c r="M38" s="27">
        <f t="shared" ca="1" si="3"/>
        <v>8.0992586323835992E-8</v>
      </c>
      <c r="N38" s="44"/>
      <c r="O38" s="44"/>
      <c r="P38" s="7"/>
      <c r="Q38" s="28">
        <f t="shared" ca="1" si="4"/>
        <v>3870.3849127296216</v>
      </c>
      <c r="R38" s="27">
        <f t="shared" ca="1" si="5"/>
        <v>1322.610185101305</v>
      </c>
      <c r="S38" s="7"/>
      <c r="T38" s="28">
        <f t="shared" ca="1" si="6"/>
        <v>-0.94209281071992212</v>
      </c>
      <c r="U38" s="27">
        <f t="shared" ca="1" si="7"/>
        <v>0.32351158034796279</v>
      </c>
      <c r="V38" s="7"/>
      <c r="W38" s="28">
        <f t="shared" ca="1" si="8"/>
        <v>-0.94658686359677435</v>
      </c>
      <c r="X38" s="27">
        <f t="shared" ca="1" si="11"/>
        <v>100.90292847093087</v>
      </c>
      <c r="Y38" s="7"/>
      <c r="Z38" s="28">
        <f t="shared" si="12"/>
        <v>101.07899999999998</v>
      </c>
      <c r="AA38" s="27">
        <f t="shared" si="9"/>
        <v>1.7641613546233481</v>
      </c>
      <c r="AB38" s="7"/>
      <c r="AC38" s="28">
        <f t="shared" ca="1" si="0"/>
        <v>-0.17607152906910528</v>
      </c>
      <c r="AD38" s="27">
        <f t="shared" ca="1" si="10"/>
        <v>2.5175693950686195E-2</v>
      </c>
      <c r="AE38" s="7">
        <v>131</v>
      </c>
    </row>
    <row r="39" spans="1:31" s="26" customFormat="1" x14ac:dyDescent="0.25">
      <c r="A39" s="26">
        <v>19</v>
      </c>
      <c r="B39" s="26">
        <v>622</v>
      </c>
      <c r="C39" s="26">
        <v>15020</v>
      </c>
      <c r="D39" s="26">
        <v>14004</v>
      </c>
      <c r="E39" s="26">
        <v>11301</v>
      </c>
      <c r="F39" s="26">
        <v>12313</v>
      </c>
      <c r="G39" s="27"/>
      <c r="H39" s="7"/>
      <c r="I39" s="28">
        <f t="shared" si="1"/>
        <v>3719</v>
      </c>
      <c r="J39" s="27">
        <f t="shared" si="1"/>
        <v>1691</v>
      </c>
      <c r="K39" s="7"/>
      <c r="L39" s="124">
        <f t="shared" si="2"/>
        <v>-0.91047940269282268</v>
      </c>
      <c r="M39" s="27">
        <f t="shared" ca="1" si="3"/>
        <v>1.2444737894785245E-6</v>
      </c>
      <c r="N39" s="44"/>
      <c r="O39" s="44"/>
      <c r="P39" s="7"/>
      <c r="Q39" s="28">
        <f t="shared" ca="1" si="4"/>
        <v>3712.3849127296216</v>
      </c>
      <c r="R39" s="27">
        <f t="shared" ca="1" si="5"/>
        <v>1694.610185101305</v>
      </c>
      <c r="S39" s="7"/>
      <c r="T39" s="28">
        <f t="shared" ca="1" si="6"/>
        <v>-0.90363393196494846</v>
      </c>
      <c r="U39" s="27">
        <f t="shared" ca="1" si="7"/>
        <v>0.41450309791307532</v>
      </c>
      <c r="V39" s="7"/>
      <c r="W39" s="28">
        <f t="shared" ca="1" si="8"/>
        <v>-0.90936384283809568</v>
      </c>
      <c r="X39" s="27">
        <f t="shared" ca="1" si="11"/>
        <v>106.53850843552101</v>
      </c>
      <c r="Y39" s="7"/>
      <c r="Z39" s="28">
        <f t="shared" si="12"/>
        <v>106.67699999999998</v>
      </c>
      <c r="AA39" s="27">
        <f t="shared" si="9"/>
        <v>1.8618648861499907</v>
      </c>
      <c r="AB39" s="7"/>
      <c r="AC39" s="28">
        <f t="shared" ca="1" si="0"/>
        <v>-0.1384915644789686</v>
      </c>
      <c r="AD39" s="27">
        <f t="shared" ca="1" si="10"/>
        <v>-1.5730938734236588E-2</v>
      </c>
      <c r="AE39" s="7">
        <v>130</v>
      </c>
    </row>
    <row r="40" spans="1:31" s="26" customFormat="1" x14ac:dyDescent="0.25">
      <c r="A40" s="26">
        <v>20</v>
      </c>
      <c r="B40" s="26">
        <v>634</v>
      </c>
      <c r="C40" s="26">
        <v>14928</v>
      </c>
      <c r="D40" s="26">
        <v>14182</v>
      </c>
      <c r="E40" s="26">
        <v>11399</v>
      </c>
      <c r="F40" s="26">
        <v>12130</v>
      </c>
      <c r="G40" s="27"/>
      <c r="H40" s="7"/>
      <c r="I40" s="28">
        <f t="shared" si="1"/>
        <v>3529</v>
      </c>
      <c r="J40" s="27">
        <f t="shared" si="1"/>
        <v>2052</v>
      </c>
      <c r="K40" s="7"/>
      <c r="L40" s="124">
        <f t="shared" si="2"/>
        <v>-0.86444796685775604</v>
      </c>
      <c r="M40" s="27">
        <f t="shared" ca="1" si="3"/>
        <v>1.7864201919201635E-8</v>
      </c>
      <c r="N40" s="44"/>
      <c r="O40" s="44"/>
      <c r="P40" s="7"/>
      <c r="Q40" s="28">
        <f t="shared" ca="1" si="4"/>
        <v>3522.3849127296216</v>
      </c>
      <c r="R40" s="27">
        <f t="shared" ca="1" si="5"/>
        <v>2055.610185101305</v>
      </c>
      <c r="S40" s="7"/>
      <c r="T40" s="28">
        <f t="shared" ca="1" si="6"/>
        <v>-0.85738591320896751</v>
      </c>
      <c r="U40" s="27">
        <f t="shared" ca="1" si="7"/>
        <v>0.50280400608782161</v>
      </c>
      <c r="V40" s="7"/>
      <c r="W40" s="28">
        <f t="shared" ca="1" si="8"/>
        <v>-0.86431430982681789</v>
      </c>
      <c r="X40" s="27">
        <f t="shared" ca="1" si="11"/>
        <v>112.22239158203195</v>
      </c>
      <c r="Y40" s="7"/>
      <c r="Z40" s="28">
        <f t="shared" si="12"/>
        <v>112.38299999999998</v>
      </c>
      <c r="AA40" s="27">
        <f t="shared" si="9"/>
        <v>1.9614533732687871</v>
      </c>
      <c r="AB40" s="7"/>
      <c r="AC40" s="28">
        <f t="shared" ca="1" si="0"/>
        <v>-0.16060841796803516</v>
      </c>
      <c r="AD40" s="27">
        <f t="shared" ca="1" si="10"/>
        <v>-9.483109129149625E-3</v>
      </c>
      <c r="AE40" s="7">
        <v>129</v>
      </c>
    </row>
    <row r="41" spans="1:31" s="26" customFormat="1" x14ac:dyDescent="0.25">
      <c r="A41" s="26">
        <v>21</v>
      </c>
      <c r="B41" s="26">
        <v>624</v>
      </c>
      <c r="C41" s="26">
        <v>14822</v>
      </c>
      <c r="D41" s="26">
        <v>14352</v>
      </c>
      <c r="E41" s="26">
        <v>11505</v>
      </c>
      <c r="F41" s="26">
        <v>11960</v>
      </c>
      <c r="G41" s="27"/>
      <c r="H41" s="7"/>
      <c r="I41" s="28">
        <f t="shared" si="1"/>
        <v>3317</v>
      </c>
      <c r="J41" s="27">
        <f t="shared" si="1"/>
        <v>2392</v>
      </c>
      <c r="K41" s="7"/>
      <c r="L41" s="124">
        <f t="shared" si="2"/>
        <v>-0.8107727066054885</v>
      </c>
      <c r="M41" s="27">
        <f t="shared" ca="1" si="3"/>
        <v>9.4038645407775072E-6</v>
      </c>
      <c r="N41" s="44"/>
      <c r="O41" s="44"/>
      <c r="P41" s="7"/>
      <c r="Q41" s="28">
        <f t="shared" ca="1" si="4"/>
        <v>3310.3849127296216</v>
      </c>
      <c r="R41" s="27">
        <f t="shared" ca="1" si="5"/>
        <v>2395.610185101305</v>
      </c>
      <c r="S41" s="7"/>
      <c r="T41" s="28">
        <f t="shared" ca="1" si="6"/>
        <v>-0.8057828607022941</v>
      </c>
      <c r="U41" s="27">
        <f t="shared" ca="1" si="7"/>
        <v>0.58596829633550518</v>
      </c>
      <c r="V41" s="7"/>
      <c r="W41" s="28">
        <f t="shared" ca="1" si="8"/>
        <v>-0.81383927872118667</v>
      </c>
      <c r="X41" s="27">
        <f t="shared" ca="1" si="11"/>
        <v>117.78829778368362</v>
      </c>
      <c r="Y41" s="7"/>
      <c r="Z41" s="28">
        <f t="shared" si="12"/>
        <v>117.99899999999998</v>
      </c>
      <c r="AA41" s="27">
        <f t="shared" si="9"/>
        <v>2.0594710640607885</v>
      </c>
      <c r="AB41" s="7"/>
      <c r="AC41" s="28">
        <f t="shared" ca="1" si="0"/>
        <v>-0.21070221631636343</v>
      </c>
      <c r="AD41" s="27">
        <f t="shared" ca="1" si="10"/>
        <v>6.8934712004164567E-2</v>
      </c>
      <c r="AE41" s="7">
        <v>128</v>
      </c>
    </row>
    <row r="42" spans="1:31" s="26" customFormat="1" x14ac:dyDescent="0.25">
      <c r="A42" s="26">
        <v>22</v>
      </c>
      <c r="B42" s="26">
        <v>616</v>
      </c>
      <c r="C42" s="26">
        <v>14688</v>
      </c>
      <c r="D42" s="26">
        <v>14511</v>
      </c>
      <c r="E42" s="26">
        <v>11635</v>
      </c>
      <c r="F42" s="26">
        <v>11808</v>
      </c>
      <c r="G42" s="27"/>
      <c r="H42" s="7"/>
      <c r="I42" s="28">
        <f t="shared" si="1"/>
        <v>3053</v>
      </c>
      <c r="J42" s="27">
        <f t="shared" si="1"/>
        <v>2703</v>
      </c>
      <c r="K42" s="7"/>
      <c r="L42" s="124">
        <f t="shared" si="2"/>
        <v>-0.75014676656468593</v>
      </c>
      <c r="M42" s="27">
        <f t="shared" ca="1" si="3"/>
        <v>2.1375132465183648E-7</v>
      </c>
      <c r="N42" s="44"/>
      <c r="O42" s="44"/>
      <c r="P42" s="7"/>
      <c r="Q42" s="28">
        <f t="shared" ca="1" si="4"/>
        <v>3046.3849127296216</v>
      </c>
      <c r="R42" s="27">
        <f t="shared" ca="1" si="5"/>
        <v>2706.610185101305</v>
      </c>
      <c r="S42" s="7"/>
      <c r="T42" s="28">
        <f t="shared" ca="1" si="6"/>
        <v>-0.74152245569398367</v>
      </c>
      <c r="U42" s="27">
        <f t="shared" ca="1" si="7"/>
        <v>0.66203916182676859</v>
      </c>
      <c r="V42" s="7"/>
      <c r="W42" s="28">
        <f t="shared" ca="1" si="8"/>
        <v>-0.75060909904748574</v>
      </c>
      <c r="X42" s="27">
        <f t="shared" ca="1" si="11"/>
        <v>123.44660113397714</v>
      </c>
      <c r="Y42" s="7"/>
      <c r="Z42" s="28">
        <f t="shared" si="12"/>
        <v>123.54299999999998</v>
      </c>
      <c r="AA42" s="27">
        <f t="shared" si="9"/>
        <v>2.1562321177913542</v>
      </c>
      <c r="AB42" s="7"/>
      <c r="AC42" s="28">
        <f t="shared" ca="1" si="0"/>
        <v>-9.6398866022838092E-2</v>
      </c>
      <c r="AD42" s="27">
        <f t="shared" ca="1" si="10"/>
        <v>-7.0018065209751512E-2</v>
      </c>
      <c r="AE42" s="7">
        <v>127</v>
      </c>
    </row>
    <row r="43" spans="1:31" s="26" customFormat="1" x14ac:dyDescent="0.25">
      <c r="A43" s="26">
        <v>23</v>
      </c>
      <c r="B43" s="26">
        <v>608</v>
      </c>
      <c r="C43" s="26">
        <v>14559</v>
      </c>
      <c r="D43" s="26">
        <v>14651</v>
      </c>
      <c r="E43" s="26">
        <v>11778</v>
      </c>
      <c r="F43" s="26">
        <v>11666</v>
      </c>
      <c r="G43" s="27"/>
      <c r="H43" s="7"/>
      <c r="I43" s="28">
        <f t="shared" si="1"/>
        <v>2781</v>
      </c>
      <c r="J43" s="27">
        <f t="shared" si="1"/>
        <v>2985</v>
      </c>
      <c r="K43" s="7"/>
      <c r="L43" s="124">
        <f t="shared" si="2"/>
        <v>-0.68342172102718557</v>
      </c>
      <c r="M43" s="27">
        <f t="shared" ca="1" si="3"/>
        <v>3.6599929731429918E-6</v>
      </c>
      <c r="N43" s="44"/>
      <c r="O43" s="44"/>
      <c r="P43" s="7"/>
      <c r="Q43" s="28">
        <f t="shared" ca="1" si="4"/>
        <v>2774.3849127296216</v>
      </c>
      <c r="R43" s="27">
        <f t="shared" ca="1" si="5"/>
        <v>2988.610185101305</v>
      </c>
      <c r="S43" s="7"/>
      <c r="T43" s="28">
        <f t="shared" ca="1" si="6"/>
        <v>-0.67531476568542148</v>
      </c>
      <c r="U43" s="27">
        <f t="shared" ca="1" si="7"/>
        <v>0.73101660256161205</v>
      </c>
      <c r="V43" s="7"/>
      <c r="W43" s="28">
        <f t="shared" ca="1" si="8"/>
        <v>-0.68533483183765709</v>
      </c>
      <c r="X43" s="27">
        <f t="shared" ca="1" si="11"/>
        <v>128.8815523263894</v>
      </c>
      <c r="Y43" s="7"/>
      <c r="Z43" s="28">
        <f t="shared" si="12"/>
        <v>129.01499999999999</v>
      </c>
      <c r="AA43" s="27">
        <f t="shared" si="9"/>
        <v>2.2517365344604841</v>
      </c>
      <c r="AB43" s="7"/>
      <c r="AC43" s="28">
        <f t="shared" ca="1" si="0"/>
        <v>-0.13344767361058985</v>
      </c>
      <c r="AD43" s="27">
        <f t="shared" ca="1" si="10"/>
        <v>7.4104838756170466E-2</v>
      </c>
      <c r="AE43" s="7">
        <v>126</v>
      </c>
    </row>
    <row r="44" spans="1:31" s="26" customFormat="1" x14ac:dyDescent="0.25">
      <c r="A44" s="26">
        <v>24</v>
      </c>
      <c r="B44" s="26">
        <v>626</v>
      </c>
      <c r="C44" s="26">
        <v>14396</v>
      </c>
      <c r="D44" s="26">
        <v>14786</v>
      </c>
      <c r="E44" s="26">
        <v>11928</v>
      </c>
      <c r="F44" s="26">
        <v>11535</v>
      </c>
      <c r="G44" s="27"/>
      <c r="H44" s="7"/>
      <c r="I44" s="28">
        <f t="shared" si="1"/>
        <v>2468</v>
      </c>
      <c r="J44" s="27">
        <f t="shared" si="1"/>
        <v>3251</v>
      </c>
      <c r="K44" s="7"/>
      <c r="L44" s="124">
        <f t="shared" si="2"/>
        <v>-0.60821787527909055</v>
      </c>
      <c r="M44" s="27">
        <f t="shared" ca="1" si="3"/>
        <v>3.2711037776206117E-6</v>
      </c>
      <c r="N44" s="44"/>
      <c r="O44" s="44"/>
      <c r="P44" s="7"/>
      <c r="Q44" s="28">
        <f t="shared" ca="1" si="4"/>
        <v>2461.3849127296216</v>
      </c>
      <c r="R44" s="27">
        <f t="shared" ca="1" si="5"/>
        <v>3254.610185101305</v>
      </c>
      <c r="S44" s="7"/>
      <c r="T44" s="28">
        <f t="shared" ca="1" si="6"/>
        <v>-0.59912724005056872</v>
      </c>
      <c r="U44" s="27">
        <f t="shared" ca="1" si="7"/>
        <v>0.79608042963774084</v>
      </c>
      <c r="V44" s="7"/>
      <c r="W44" s="28">
        <f t="shared" ca="1" si="8"/>
        <v>-0.61002649458055247</v>
      </c>
      <c r="X44" s="27">
        <f t="shared" ca="1" si="11"/>
        <v>134.57172914878515</v>
      </c>
      <c r="Y44" s="7"/>
      <c r="Z44" s="28">
        <f t="shared" si="12"/>
        <v>134.64899999999997</v>
      </c>
      <c r="AA44" s="27">
        <f t="shared" si="9"/>
        <v>2.3500683845178441</v>
      </c>
      <c r="AB44" s="7"/>
      <c r="AC44" s="28">
        <f t="shared" ca="1" si="0"/>
        <v>-7.7270851214819913E-2</v>
      </c>
      <c r="AD44" s="27">
        <f t="shared" ca="1" si="10"/>
        <v>-7.3151660189125778E-3</v>
      </c>
      <c r="AE44" s="7">
        <v>125</v>
      </c>
    </row>
    <row r="45" spans="1:31" s="26" customFormat="1" x14ac:dyDescent="0.25">
      <c r="A45" s="26">
        <v>25</v>
      </c>
      <c r="B45" s="26">
        <v>625</v>
      </c>
      <c r="C45" s="26">
        <v>14231</v>
      </c>
      <c r="D45" s="26">
        <v>14903</v>
      </c>
      <c r="E45" s="26">
        <v>12096</v>
      </c>
      <c r="F45" s="26">
        <v>11415</v>
      </c>
      <c r="G45" s="27"/>
      <c r="H45" s="7"/>
      <c r="I45" s="28">
        <f t="shared" si="1"/>
        <v>2135</v>
      </c>
      <c r="J45" s="27">
        <f t="shared" si="1"/>
        <v>3488</v>
      </c>
      <c r="K45" s="7"/>
      <c r="L45" s="124">
        <f t="shared" si="2"/>
        <v>-0.527269807922495</v>
      </c>
      <c r="M45" s="27">
        <f t="shared" ca="1" si="3"/>
        <v>6.16560385620649E-6</v>
      </c>
      <c r="N45" s="44"/>
      <c r="O45" s="44"/>
      <c r="P45" s="7"/>
      <c r="Q45" s="28">
        <f t="shared" ca="1" si="4"/>
        <v>2128.3849127296216</v>
      </c>
      <c r="R45" s="27">
        <f t="shared" ca="1" si="5"/>
        <v>3491.610185101305</v>
      </c>
      <c r="S45" s="7"/>
      <c r="T45" s="28">
        <f t="shared" ca="1" si="6"/>
        <v>-0.51807150191508633</v>
      </c>
      <c r="U45" s="27">
        <f t="shared" ca="1" si="7"/>
        <v>0.85405083195744969</v>
      </c>
      <c r="V45" s="7"/>
      <c r="W45" s="28">
        <f t="shared" ca="1" si="8"/>
        <v>-0.52975287132406301</v>
      </c>
      <c r="X45" s="27">
        <f t="shared" ca="1" si="11"/>
        <v>140.22361707241748</v>
      </c>
      <c r="Y45" s="7"/>
      <c r="Z45" s="28">
        <f t="shared" si="12"/>
        <v>140.27399999999997</v>
      </c>
      <c r="AA45" s="27">
        <f t="shared" si="9"/>
        <v>2.4482431549425252</v>
      </c>
      <c r="AB45" s="7"/>
      <c r="AC45" s="28">
        <f t="shared" ca="1" si="0"/>
        <v>-5.0382927582489856E-2</v>
      </c>
      <c r="AD45" s="27">
        <f t="shared" ca="1" si="10"/>
        <v>1.6065335949036808E-2</v>
      </c>
      <c r="AE45" s="7">
        <v>124</v>
      </c>
    </row>
    <row r="46" spans="1:31" s="26" customFormat="1" x14ac:dyDescent="0.25">
      <c r="A46" s="26">
        <v>26</v>
      </c>
      <c r="B46" s="26">
        <v>627</v>
      </c>
      <c r="C46" s="26">
        <v>14055</v>
      </c>
      <c r="D46" s="26">
        <v>14999</v>
      </c>
      <c r="E46" s="26">
        <v>12275</v>
      </c>
      <c r="F46" s="26">
        <v>11323</v>
      </c>
      <c r="G46" s="27"/>
      <c r="H46" s="7"/>
      <c r="I46" s="28">
        <f t="shared" si="1"/>
        <v>1780</v>
      </c>
      <c r="J46" s="27">
        <f t="shared" si="1"/>
        <v>3676</v>
      </c>
      <c r="K46" s="7"/>
      <c r="L46" s="124">
        <f t="shared" si="2"/>
        <v>-0.44095966490321797</v>
      </c>
      <c r="M46" s="27">
        <f t="shared" ca="1" si="3"/>
        <v>9.0047704249247559E-6</v>
      </c>
      <c r="N46" s="44"/>
      <c r="O46" s="44"/>
      <c r="P46" s="7"/>
      <c r="Q46" s="28">
        <f t="shared" ca="1" si="4"/>
        <v>1773.3849127296216</v>
      </c>
      <c r="R46" s="27">
        <f t="shared" ca="1" si="5"/>
        <v>3679.610185101305</v>
      </c>
      <c r="S46" s="7"/>
      <c r="T46" s="28">
        <f t="shared" ca="1" si="6"/>
        <v>-0.43166073002891142</v>
      </c>
      <c r="U46" s="27">
        <f t="shared" ca="1" si="7"/>
        <v>0.90003579244734533</v>
      </c>
      <c r="V46" s="7"/>
      <c r="W46" s="28">
        <f t="shared" ca="1" si="8"/>
        <v>-0.44396045986871041</v>
      </c>
      <c r="X46" s="27">
        <f t="shared" ca="1" si="11"/>
        <v>145.77849331495474</v>
      </c>
      <c r="Y46" s="7"/>
      <c r="Z46" s="28">
        <f t="shared" si="12"/>
        <v>145.91699999999997</v>
      </c>
      <c r="AA46" s="27">
        <f t="shared" si="9"/>
        <v>2.5467320846325654</v>
      </c>
      <c r="AB46" s="7"/>
      <c r="AC46" s="28">
        <f t="shared" ca="1" si="0"/>
        <v>-0.13850668504522901</v>
      </c>
      <c r="AD46" s="27">
        <f t="shared" ca="1" si="10"/>
        <v>0.19843896784098547</v>
      </c>
      <c r="AE46" s="7">
        <v>123</v>
      </c>
    </row>
    <row r="47" spans="1:31" s="26" customFormat="1" x14ac:dyDescent="0.25">
      <c r="A47" s="26">
        <v>27</v>
      </c>
      <c r="B47" s="26">
        <v>639</v>
      </c>
      <c r="C47" s="26">
        <v>13859</v>
      </c>
      <c r="D47" s="26">
        <v>15082</v>
      </c>
      <c r="E47" s="26">
        <v>12463</v>
      </c>
      <c r="F47" s="26">
        <v>11240</v>
      </c>
      <c r="G47" s="27"/>
      <c r="H47" s="7"/>
      <c r="I47" s="28">
        <f t="shared" si="1"/>
        <v>1396</v>
      </c>
      <c r="J47" s="27">
        <f t="shared" si="1"/>
        <v>3842</v>
      </c>
      <c r="K47" s="7"/>
      <c r="L47" s="124">
        <f t="shared" si="2"/>
        <v>-0.3486045356881351</v>
      </c>
      <c r="M47" s="27">
        <f t="shared" ca="1" si="3"/>
        <v>5.9080613890070378E-6</v>
      </c>
      <c r="N47" s="44"/>
      <c r="O47" s="44"/>
      <c r="P47" s="7"/>
      <c r="Q47" s="28">
        <f t="shared" ca="1" si="4"/>
        <v>1389.3849127296216</v>
      </c>
      <c r="R47" s="27">
        <f t="shared" ca="1" si="5"/>
        <v>3845.610185101305</v>
      </c>
      <c r="S47" s="7"/>
      <c r="T47" s="28">
        <f t="shared" ca="1" si="6"/>
        <v>-0.33819105001682359</v>
      </c>
      <c r="U47" s="27">
        <f t="shared" ca="1" si="7"/>
        <v>0.94063953415650836</v>
      </c>
      <c r="V47" s="7"/>
      <c r="W47" s="28">
        <f t="shared" ca="1" si="8"/>
        <v>-0.35103518609265794</v>
      </c>
      <c r="X47" s="27">
        <f t="shared" ca="1" si="11"/>
        <v>151.56926424542735</v>
      </c>
      <c r="Y47" s="7"/>
      <c r="Z47" s="28">
        <f t="shared" si="12"/>
        <v>151.66799999999998</v>
      </c>
      <c r="AA47" s="27">
        <f t="shared" si="9"/>
        <v>2.6471059699147594</v>
      </c>
      <c r="AB47" s="7"/>
      <c r="AC47" s="28">
        <f t="shared" ca="1" si="0"/>
        <v>-9.873575457262973E-2</v>
      </c>
      <c r="AD47" s="27">
        <f t="shared" ca="1" si="10"/>
        <v>7.9135552237261209E-2</v>
      </c>
      <c r="AE47" s="7">
        <v>122</v>
      </c>
    </row>
    <row r="48" spans="1:31" s="26" customFormat="1" x14ac:dyDescent="0.25">
      <c r="A48" s="26">
        <v>28</v>
      </c>
      <c r="B48" s="26">
        <v>621</v>
      </c>
      <c r="C48" s="26">
        <v>13672</v>
      </c>
      <c r="D48" s="26">
        <v>15148</v>
      </c>
      <c r="E48" s="26">
        <v>12663</v>
      </c>
      <c r="F48" s="26">
        <v>11180</v>
      </c>
      <c r="G48" s="27"/>
      <c r="H48" s="7"/>
      <c r="I48" s="28">
        <f t="shared" si="1"/>
        <v>1009</v>
      </c>
      <c r="J48" s="27">
        <f t="shared" si="1"/>
        <v>3968</v>
      </c>
      <c r="K48" s="7"/>
      <c r="L48" s="124">
        <f t="shared" si="2"/>
        <v>-0.25547881606188033</v>
      </c>
      <c r="M48" s="27">
        <f t="shared" ca="1" si="3"/>
        <v>3.1241448414032726E-6</v>
      </c>
      <c r="N48" s="44"/>
      <c r="O48" s="44"/>
      <c r="P48" s="7"/>
      <c r="Q48" s="28">
        <f t="shared" ca="1" si="4"/>
        <v>1002.3849127296216</v>
      </c>
      <c r="R48" s="27">
        <f t="shared" ca="1" si="5"/>
        <v>3971.610185101305</v>
      </c>
      <c r="S48" s="7"/>
      <c r="T48" s="28">
        <f t="shared" ca="1" si="6"/>
        <v>-0.24399113812964138</v>
      </c>
      <c r="U48" s="27">
        <f t="shared" ca="1" si="7"/>
        <v>0.9714592417188852</v>
      </c>
      <c r="V48" s="7"/>
      <c r="W48" s="28">
        <f t="shared" ca="1" si="8"/>
        <v>-0.25724634112292</v>
      </c>
      <c r="X48" s="27">
        <f t="shared" ca="1" si="11"/>
        <v>157.20248823714132</v>
      </c>
      <c r="Y48" s="7"/>
      <c r="Z48" s="28">
        <f t="shared" si="12"/>
        <v>157.25699999999998</v>
      </c>
      <c r="AA48" s="27">
        <f t="shared" si="9"/>
        <v>2.7446524218087225</v>
      </c>
      <c r="AB48" s="7"/>
      <c r="AC48" s="28">
        <f t="shared" ca="1" si="0"/>
        <v>-5.4511762858652446E-2</v>
      </c>
      <c r="AD48" s="27">
        <f t="shared" ca="1" si="10"/>
        <v>1.4934506597086283E-2</v>
      </c>
      <c r="AE48" s="7">
        <v>121</v>
      </c>
    </row>
    <row r="49" spans="1:31" s="26" customFormat="1" x14ac:dyDescent="0.25">
      <c r="A49" s="26">
        <v>29</v>
      </c>
      <c r="B49" s="26">
        <v>628</v>
      </c>
      <c r="C49" s="26">
        <v>13475</v>
      </c>
      <c r="D49" s="26">
        <v>15190</v>
      </c>
      <c r="E49" s="26">
        <v>12862</v>
      </c>
      <c r="F49" s="26">
        <v>11145</v>
      </c>
      <c r="G49" s="27"/>
      <c r="H49" s="7"/>
      <c r="I49" s="28">
        <f t="shared" si="1"/>
        <v>613</v>
      </c>
      <c r="J49" s="27">
        <f t="shared" si="1"/>
        <v>4045</v>
      </c>
      <c r="K49" s="7"/>
      <c r="L49" s="124">
        <f t="shared" si="2"/>
        <v>-0.15883558491215022</v>
      </c>
      <c r="M49" s="27">
        <f t="shared" ca="1" si="3"/>
        <v>5.1427114278877328E-6</v>
      </c>
      <c r="N49" s="44"/>
      <c r="O49" s="44"/>
      <c r="P49" s="7"/>
      <c r="Q49" s="28">
        <f t="shared" ca="1" si="4"/>
        <v>606.38491272962165</v>
      </c>
      <c r="R49" s="27">
        <f t="shared" ca="1" si="5"/>
        <v>4048.610185101305</v>
      </c>
      <c r="S49" s="7"/>
      <c r="T49" s="28">
        <f t="shared" ca="1" si="6"/>
        <v>-0.14760053061717585</v>
      </c>
      <c r="U49" s="27">
        <f t="shared" ca="1" si="7"/>
        <v>0.99029350745144884</v>
      </c>
      <c r="V49" s="7"/>
      <c r="W49" s="28">
        <f t="shared" ca="1" si="8"/>
        <v>-0.16110333962284706</v>
      </c>
      <c r="X49" s="27">
        <f t="shared" ca="1" si="11"/>
        <v>162.7941556535643</v>
      </c>
      <c r="Y49" s="7"/>
      <c r="Z49" s="28">
        <f t="shared" si="12"/>
        <v>162.90899999999996</v>
      </c>
      <c r="AA49" s="27">
        <f t="shared" si="9"/>
        <v>2.8432984311314415</v>
      </c>
      <c r="AB49" s="7"/>
      <c r="AC49" s="28">
        <f t="shared" ca="1" si="0"/>
        <v>-0.11484434643566033</v>
      </c>
      <c r="AD49" s="27">
        <f t="shared" ca="1" si="10"/>
        <v>0.13971590948611379</v>
      </c>
      <c r="AE49" s="7">
        <v>120</v>
      </c>
    </row>
    <row r="50" spans="1:31" s="26" customFormat="1" x14ac:dyDescent="0.25">
      <c r="A50" s="26">
        <v>30</v>
      </c>
      <c r="B50" s="26">
        <v>624</v>
      </c>
      <c r="C50" s="26">
        <v>13271</v>
      </c>
      <c r="D50" s="26">
        <v>15206</v>
      </c>
      <c r="E50" s="26">
        <v>13061</v>
      </c>
      <c r="F50" s="26">
        <v>11121</v>
      </c>
      <c r="G50" s="27"/>
      <c r="H50" s="7"/>
      <c r="I50" s="28">
        <f t="shared" si="1"/>
        <v>210</v>
      </c>
      <c r="J50" s="27">
        <f t="shared" si="1"/>
        <v>4085</v>
      </c>
      <c r="K50" s="7"/>
      <c r="L50" s="124">
        <f t="shared" si="2"/>
        <v>-6.1275502168930171E-2</v>
      </c>
      <c r="M50" s="27">
        <f t="shared" ca="1" si="3"/>
        <v>3.4504076977857983E-6</v>
      </c>
      <c r="N50" s="44"/>
      <c r="O50" s="44"/>
      <c r="P50" s="7"/>
      <c r="Q50" s="28">
        <f t="shared" ca="1" si="4"/>
        <v>203.38491272962162</v>
      </c>
      <c r="R50" s="27">
        <f t="shared" ca="1" si="5"/>
        <v>4088.610185101305</v>
      </c>
      <c r="S50" s="7"/>
      <c r="T50" s="28">
        <f t="shared" ca="1" si="6"/>
        <v>-4.9506048729489938E-2</v>
      </c>
      <c r="U50" s="27">
        <f t="shared" ca="1" si="7"/>
        <v>1.0000775415982353</v>
      </c>
      <c r="V50" s="7"/>
      <c r="W50" s="28">
        <f t="shared" ca="1" si="8"/>
        <v>-6.3133029476343389E-2</v>
      </c>
      <c r="X50" s="27">
        <f t="shared" ca="1" si="11"/>
        <v>168.42204195764134</v>
      </c>
      <c r="Y50" s="7"/>
      <c r="Z50" s="28">
        <f t="shared" si="12"/>
        <v>168.52499999999998</v>
      </c>
      <c r="AA50" s="27">
        <f t="shared" si="9"/>
        <v>2.9413161219234434</v>
      </c>
      <c r="AB50" s="7"/>
      <c r="AC50" s="28">
        <f t="shared" ca="1" si="0"/>
        <v>-0.1029580423586367</v>
      </c>
      <c r="AD50" s="27">
        <f t="shared" ca="1" si="10"/>
        <v>-1.5227638283676015E-2</v>
      </c>
      <c r="AE50" s="7">
        <v>119</v>
      </c>
    </row>
    <row r="51" spans="1:31" s="26" customFormat="1" x14ac:dyDescent="0.25">
      <c r="A51" s="26">
        <v>31</v>
      </c>
      <c r="B51" s="26">
        <v>598</v>
      </c>
      <c r="C51" s="26">
        <v>13082</v>
      </c>
      <c r="D51" s="26">
        <v>15220</v>
      </c>
      <c r="E51" s="26">
        <v>13254</v>
      </c>
      <c r="F51" s="26">
        <v>11116</v>
      </c>
      <c r="G51" s="27"/>
      <c r="H51" s="7"/>
      <c r="I51" s="28">
        <f t="shared" si="1"/>
        <v>-172</v>
      </c>
      <c r="J51" s="27">
        <f t="shared" si="1"/>
        <v>4104</v>
      </c>
      <c r="K51" s="7"/>
      <c r="L51" s="124">
        <f t="shared" si="2"/>
        <v>3.2784326880233021E-2</v>
      </c>
      <c r="M51" s="27">
        <f t="shared" ca="1" si="3"/>
        <v>8.9351728145615027E-6</v>
      </c>
      <c r="N51" s="44"/>
      <c r="O51" s="44"/>
      <c r="P51" s="7"/>
      <c r="Q51" s="28">
        <f t="shared" ca="1" si="4"/>
        <v>-178.61508727037838</v>
      </c>
      <c r="R51" s="27">
        <f t="shared" ca="1" si="5"/>
        <v>4107.6101851013045</v>
      </c>
      <c r="S51" s="7"/>
      <c r="T51" s="28">
        <f t="shared" ca="1" si="6"/>
        <v>4.347681003253491E-2</v>
      </c>
      <c r="U51" s="27">
        <f t="shared" ca="1" si="7"/>
        <v>1.0047249578179585</v>
      </c>
      <c r="V51" s="7"/>
      <c r="W51" s="28">
        <f t="shared" ca="1" si="8"/>
        <v>2.9795150937843295E-2</v>
      </c>
      <c r="X51" s="27">
        <f t="shared" ca="1" si="11"/>
        <v>173.73283471029436</v>
      </c>
      <c r="Y51" s="7"/>
      <c r="Z51" s="28">
        <f t="shared" si="12"/>
        <v>173.90699999999998</v>
      </c>
      <c r="AA51" s="27">
        <f t="shared" si="9"/>
        <v>3.0352497422657785</v>
      </c>
      <c r="AB51" s="7"/>
      <c r="AC51" s="28">
        <f t="shared" ca="1" si="0"/>
        <v>-0.17416528970562695</v>
      </c>
      <c r="AD51" s="27">
        <f t="shared" ca="1" si="10"/>
        <v>-5.3437122448940499E-4</v>
      </c>
      <c r="AE51" s="7">
        <v>118</v>
      </c>
    </row>
    <row r="52" spans="1:31" s="26" customFormat="1" x14ac:dyDescent="0.25">
      <c r="A52" s="26">
        <v>32</v>
      </c>
      <c r="B52" s="26">
        <v>611</v>
      </c>
      <c r="C52" s="26">
        <v>12887</v>
      </c>
      <c r="D52" s="26">
        <v>15201</v>
      </c>
      <c r="E52" s="26">
        <v>13448</v>
      </c>
      <c r="F52" s="26">
        <v>11136</v>
      </c>
      <c r="G52" s="27"/>
      <c r="H52" s="7"/>
      <c r="I52" s="28">
        <f t="shared" si="1"/>
        <v>-561</v>
      </c>
      <c r="J52" s="27">
        <f t="shared" si="1"/>
        <v>4065</v>
      </c>
      <c r="K52" s="7"/>
      <c r="L52" s="124">
        <f t="shared" si="2"/>
        <v>0.12858446585347288</v>
      </c>
      <c r="M52" s="27">
        <f t="shared" ca="1" si="3"/>
        <v>1.5712172437206263E-5</v>
      </c>
      <c r="N52" s="44"/>
      <c r="O52" s="44"/>
      <c r="P52" s="7"/>
      <c r="Q52" s="28">
        <f t="shared" ca="1" si="4"/>
        <v>-567.61508727037835</v>
      </c>
      <c r="R52" s="27">
        <f t="shared" ca="1" si="5"/>
        <v>4068.610185101305</v>
      </c>
      <c r="S52" s="7"/>
      <c r="T52" s="28">
        <f t="shared" ca="1" si="6"/>
        <v>0.13816354316978008</v>
      </c>
      <c r="U52" s="27">
        <f t="shared" ca="1" si="7"/>
        <v>0.99518552452484199</v>
      </c>
      <c r="V52" s="7"/>
      <c r="W52" s="28">
        <f t="shared" ca="1" si="8"/>
        <v>0.12462060757684312</v>
      </c>
      <c r="X52" s="27">
        <f t="shared" ca="1" si="11"/>
        <v>179.17184854566256</v>
      </c>
      <c r="Y52" s="7"/>
      <c r="Z52" s="28">
        <f t="shared" si="12"/>
        <v>179.40599999999998</v>
      </c>
      <c r="AA52" s="27">
        <f t="shared" si="9"/>
        <v>3.1312253978329467</v>
      </c>
      <c r="AB52" s="7"/>
      <c r="AC52" s="28">
        <f t="shared" ca="1" si="0"/>
        <v>-0.23415145433742168</v>
      </c>
      <c r="AD52" s="27">
        <f t="shared" ca="1" si="10"/>
        <v>0.13205537101953269</v>
      </c>
      <c r="AE52" s="7">
        <v>117</v>
      </c>
    </row>
    <row r="53" spans="1:31" s="26" customFormat="1" x14ac:dyDescent="0.25">
      <c r="A53" s="26">
        <v>33</v>
      </c>
      <c r="B53" s="26">
        <v>638</v>
      </c>
      <c r="C53" s="26">
        <v>12680</v>
      </c>
      <c r="D53" s="26">
        <v>15155</v>
      </c>
      <c r="E53" s="26">
        <v>13648</v>
      </c>
      <c r="F53" s="26">
        <v>11165</v>
      </c>
      <c r="G53" s="27"/>
      <c r="H53" s="7"/>
      <c r="I53" s="28">
        <f t="shared" si="1"/>
        <v>-968</v>
      </c>
      <c r="J53" s="27">
        <f t="shared" si="1"/>
        <v>3990</v>
      </c>
      <c r="K53" s="7"/>
      <c r="L53" s="124">
        <f t="shared" si="2"/>
        <v>0.2273411978973012</v>
      </c>
      <c r="M53" s="27">
        <f t="shared" ca="1" si="3"/>
        <v>1.1515106323517472E-5</v>
      </c>
      <c r="N53" s="44"/>
      <c r="O53" s="44"/>
      <c r="P53" s="7"/>
      <c r="Q53" s="28">
        <f t="shared" ca="1" si="4"/>
        <v>-974.61508727037835</v>
      </c>
      <c r="R53" s="27">
        <f t="shared" ca="1" si="5"/>
        <v>3993.610185101305</v>
      </c>
      <c r="S53" s="7"/>
      <c r="T53" s="28">
        <f t="shared" ca="1" si="6"/>
        <v>0.2372316675575919</v>
      </c>
      <c r="U53" s="27">
        <f t="shared" ca="1" si="7"/>
        <v>0.9768404604996177</v>
      </c>
      <c r="V53" s="7"/>
      <c r="W53" s="28">
        <f t="shared" ca="1" si="8"/>
        <v>0.22394780633081238</v>
      </c>
      <c r="X53" s="27">
        <f t="shared" ca="1" si="11"/>
        <v>184.94656670220616</v>
      </c>
      <c r="Y53" s="7"/>
      <c r="Z53" s="28">
        <f t="shared" si="12"/>
        <v>185.14799999999997</v>
      </c>
      <c r="AA53" s="27">
        <f t="shared" si="9"/>
        <v>3.2314422034824606</v>
      </c>
      <c r="AB53" s="7"/>
      <c r="AC53" s="28">
        <f t="shared" ca="1" si="0"/>
        <v>-0.20143329779381247</v>
      </c>
      <c r="AD53" s="27">
        <f t="shared" ca="1" si="10"/>
        <v>1.6534957705971465E-3</v>
      </c>
      <c r="AE53" s="7">
        <v>116</v>
      </c>
    </row>
    <row r="54" spans="1:31" s="26" customFormat="1" x14ac:dyDescent="0.25">
      <c r="A54" s="26">
        <v>34</v>
      </c>
      <c r="B54" s="26">
        <v>636</v>
      </c>
      <c r="C54" s="26">
        <v>12480</v>
      </c>
      <c r="D54" s="26">
        <v>15106</v>
      </c>
      <c r="E54" s="26">
        <v>13847</v>
      </c>
      <c r="F54" s="26">
        <v>11228</v>
      </c>
      <c r="G54" s="27"/>
      <c r="H54" s="7"/>
      <c r="I54" s="28">
        <f t="shared" si="1"/>
        <v>-1367</v>
      </c>
      <c r="J54" s="27">
        <f t="shared" si="1"/>
        <v>3878</v>
      </c>
      <c r="K54" s="7"/>
      <c r="L54" s="124">
        <f t="shared" si="2"/>
        <v>0.32351855279411235</v>
      </c>
      <c r="M54" s="27">
        <f t="shared" ca="1" si="3"/>
        <v>4.2755368882864174E-6</v>
      </c>
      <c r="N54" s="44"/>
      <c r="O54" s="44"/>
      <c r="P54" s="7"/>
      <c r="Q54" s="28">
        <f t="shared" ca="1" si="4"/>
        <v>-1373.6150872703784</v>
      </c>
      <c r="R54" s="27">
        <f t="shared" ca="1" si="5"/>
        <v>3881.610185101305</v>
      </c>
      <c r="S54" s="7"/>
      <c r="T54" s="28">
        <f t="shared" ca="1" si="6"/>
        <v>0.33435250694515189</v>
      </c>
      <c r="U54" s="27">
        <f t="shared" ca="1" si="7"/>
        <v>0.94944516488861608</v>
      </c>
      <c r="V54" s="7"/>
      <c r="W54" s="28">
        <f t="shared" ca="1" si="8"/>
        <v>0.32145081565214134</v>
      </c>
      <c r="X54" s="27">
        <f t="shared" ca="1" si="11"/>
        <v>190.73862919802116</v>
      </c>
      <c r="Y54" s="7"/>
      <c r="Z54" s="28">
        <f t="shared" si="12"/>
        <v>190.87199999999996</v>
      </c>
      <c r="AA54" s="27">
        <f t="shared" si="9"/>
        <v>3.3313448498666163</v>
      </c>
      <c r="AB54" s="7"/>
      <c r="AC54" s="28">
        <f t="shared" ca="1" si="0"/>
        <v>-0.13337080197879914</v>
      </c>
      <c r="AD54" s="27">
        <f t="shared" ca="1" si="10"/>
        <v>2.6155433271668471E-2</v>
      </c>
      <c r="AE54" s="7">
        <v>115</v>
      </c>
    </row>
    <row r="55" spans="1:31" s="26" customFormat="1" x14ac:dyDescent="0.25">
      <c r="A55" s="26">
        <v>35</v>
      </c>
      <c r="B55" s="26">
        <v>621</v>
      </c>
      <c r="C55" s="26">
        <v>12309</v>
      </c>
      <c r="D55" s="26">
        <v>15039</v>
      </c>
      <c r="E55" s="26">
        <v>14038</v>
      </c>
      <c r="F55" s="26">
        <v>11308</v>
      </c>
      <c r="G55" s="27"/>
      <c r="H55" s="7"/>
      <c r="I55" s="28">
        <f t="shared" si="1"/>
        <v>-1729</v>
      </c>
      <c r="J55" s="27">
        <f t="shared" si="1"/>
        <v>3731</v>
      </c>
      <c r="K55" s="7"/>
      <c r="L55" s="124">
        <f t="shared" si="2"/>
        <v>0.4143213380764233</v>
      </c>
      <c r="M55" s="27">
        <f t="shared" ca="1" si="3"/>
        <v>1.8129959942646981E-5</v>
      </c>
      <c r="N55" s="44"/>
      <c r="O55" s="44"/>
      <c r="P55" s="7"/>
      <c r="Q55" s="28">
        <f t="shared" ca="1" si="4"/>
        <v>-1735.6150872703784</v>
      </c>
      <c r="R55" s="27">
        <f t="shared" ca="1" si="5"/>
        <v>3734.610185101305</v>
      </c>
      <c r="S55" s="7"/>
      <c r="T55" s="28">
        <f t="shared" ca="1" si="6"/>
        <v>0.42246715320654715</v>
      </c>
      <c r="U55" s="27">
        <f t="shared" ca="1" si="7"/>
        <v>0.91348883939917647</v>
      </c>
      <c r="V55" s="7"/>
      <c r="W55" s="28">
        <f t="shared" ca="1" si="8"/>
        <v>0.4100634090090659</v>
      </c>
      <c r="X55" s="27">
        <f t="shared" ca="1" si="11"/>
        <v>196.2094457871035</v>
      </c>
      <c r="Y55" s="7"/>
      <c r="Z55" s="28">
        <f t="shared" si="12"/>
        <v>196.46099999999996</v>
      </c>
      <c r="AA55" s="27">
        <f t="shared" si="9"/>
        <v>3.4288913017605789</v>
      </c>
      <c r="AB55" s="7"/>
      <c r="AC55" s="28">
        <f t="shared" ca="1" si="0"/>
        <v>-0.25155421289645119</v>
      </c>
      <c r="AD55" s="27">
        <f t="shared" ca="1" si="10"/>
        <v>0.12436509880660651</v>
      </c>
      <c r="AE55" s="7">
        <v>114</v>
      </c>
    </row>
    <row r="56" spans="1:31" s="26" customFormat="1" x14ac:dyDescent="0.25">
      <c r="A56" s="26">
        <v>36</v>
      </c>
      <c r="B56" s="26">
        <v>635</v>
      </c>
      <c r="C56" s="26">
        <v>12117</v>
      </c>
      <c r="D56" s="26">
        <v>14932</v>
      </c>
      <c r="E56" s="26">
        <v>14210</v>
      </c>
      <c r="F56" s="26">
        <v>11401</v>
      </c>
      <c r="G56" s="27"/>
      <c r="H56" s="7"/>
      <c r="I56" s="28">
        <f t="shared" si="1"/>
        <v>-2093</v>
      </c>
      <c r="J56" s="27">
        <f t="shared" si="1"/>
        <v>3531</v>
      </c>
      <c r="K56" s="7"/>
      <c r="L56" s="124">
        <f t="shared" si="2"/>
        <v>0.50309062385265735</v>
      </c>
      <c r="M56" s="27">
        <f t="shared" ca="1" si="3"/>
        <v>1.4071278135286168E-5</v>
      </c>
      <c r="N56" s="44"/>
      <c r="O56" s="44"/>
      <c r="P56" s="7"/>
      <c r="Q56" s="28">
        <f t="shared" ca="1" si="4"/>
        <v>-2099.6150872703784</v>
      </c>
      <c r="R56" s="27">
        <f t="shared" ca="1" si="5"/>
        <v>3534.610185101305</v>
      </c>
      <c r="S56" s="7"/>
      <c r="T56" s="28">
        <f t="shared" ca="1" si="6"/>
        <v>0.51106862071800541</v>
      </c>
      <c r="U56" s="27">
        <f t="shared" ca="1" si="7"/>
        <v>0.86456866866524495</v>
      </c>
      <c r="V56" s="7"/>
      <c r="W56" s="28">
        <f t="shared" ca="1" si="8"/>
        <v>0.49933945361721266</v>
      </c>
      <c r="X56" s="27">
        <f t="shared" ca="1" si="11"/>
        <v>202.04319495971151</v>
      </c>
      <c r="Y56" s="7"/>
      <c r="Z56" s="28">
        <f t="shared" si="12"/>
        <v>202.17599999999996</v>
      </c>
      <c r="AA56" s="27">
        <f t="shared" si="9"/>
        <v>3.5286368685120548</v>
      </c>
      <c r="AB56" s="7"/>
      <c r="AC56" s="28">
        <f t="shared" ca="1" si="0"/>
        <v>-0.13280504028844575</v>
      </c>
      <c r="AD56" s="27">
        <f t="shared" ca="1" si="10"/>
        <v>4.6053793464011505E-3</v>
      </c>
      <c r="AE56" s="7">
        <v>113</v>
      </c>
    </row>
    <row r="57" spans="1:31" s="26" customFormat="1" x14ac:dyDescent="0.25">
      <c r="A57" s="26">
        <v>37</v>
      </c>
      <c r="B57" s="26">
        <v>630</v>
      </c>
      <c r="C57" s="26">
        <v>11955</v>
      </c>
      <c r="D57" s="26">
        <v>14833</v>
      </c>
      <c r="E57" s="26">
        <v>14389</v>
      </c>
      <c r="F57" s="26">
        <v>11522</v>
      </c>
      <c r="G57" s="27"/>
      <c r="H57" s="7"/>
      <c r="I57" s="28">
        <f t="shared" si="1"/>
        <v>-2434</v>
      </c>
      <c r="J57" s="27">
        <f t="shared" si="1"/>
        <v>3311</v>
      </c>
      <c r="K57" s="7"/>
      <c r="L57" s="124">
        <f t="shared" si="2"/>
        <v>0.58622004881150147</v>
      </c>
      <c r="M57" s="27">
        <f t="shared" ca="1" si="3"/>
        <v>9.8400068395048017E-6</v>
      </c>
      <c r="N57" s="44"/>
      <c r="O57" s="44"/>
      <c r="P57" s="7"/>
      <c r="Q57" s="28">
        <f t="shared" ca="1" si="4"/>
        <v>-2440.6150872703784</v>
      </c>
      <c r="R57" s="27">
        <f t="shared" ca="1" si="5"/>
        <v>3314.610185101305</v>
      </c>
      <c r="S57" s="7"/>
      <c r="T57" s="28">
        <f t="shared" ca="1" si="6"/>
        <v>0.59407164385373956</v>
      </c>
      <c r="U57" s="27">
        <f t="shared" ca="1" si="7"/>
        <v>0.81075648085792029</v>
      </c>
      <c r="V57" s="7"/>
      <c r="W57" s="28">
        <f t="shared" ca="1" si="8"/>
        <v>0.58308317029305279</v>
      </c>
      <c r="X57" s="27">
        <f t="shared" ca="1" si="11"/>
        <v>207.757312270282</v>
      </c>
      <c r="Y57" s="7"/>
      <c r="Z57" s="28">
        <f t="shared" si="12"/>
        <v>207.84599999999995</v>
      </c>
      <c r="AA57" s="27">
        <f t="shared" si="9"/>
        <v>3.6275970371001329</v>
      </c>
      <c r="AB57" s="7"/>
      <c r="AC57" s="28">
        <f t="shared" ca="1" si="0"/>
        <v>-8.8687729717946695E-2</v>
      </c>
      <c r="AD57" s="27">
        <f t="shared" ca="1" si="10"/>
        <v>5.6187018708072856E-2</v>
      </c>
      <c r="AE57" s="7">
        <v>112</v>
      </c>
    </row>
    <row r="58" spans="1:31" s="26" customFormat="1" x14ac:dyDescent="0.25">
      <c r="A58" s="26">
        <v>38</v>
      </c>
      <c r="B58" s="26">
        <v>616</v>
      </c>
      <c r="C58" s="26">
        <v>11799</v>
      </c>
      <c r="D58" s="26">
        <v>14701</v>
      </c>
      <c r="E58" s="26">
        <v>14541</v>
      </c>
      <c r="F58" s="26">
        <v>11646</v>
      </c>
      <c r="G58" s="27"/>
      <c r="H58" s="7"/>
      <c r="I58" s="28">
        <f t="shared" si="1"/>
        <v>-2742</v>
      </c>
      <c r="J58" s="27">
        <f t="shared" si="1"/>
        <v>3055</v>
      </c>
      <c r="K58" s="7"/>
      <c r="L58" s="124">
        <f t="shared" si="2"/>
        <v>0.66196027259833257</v>
      </c>
      <c r="M58" s="27">
        <f t="shared" ca="1" si="3"/>
        <v>9.2826062454793041E-6</v>
      </c>
      <c r="N58" s="44"/>
      <c r="O58" s="44"/>
      <c r="P58" s="7"/>
      <c r="Q58" s="28">
        <f t="shared" ca="1" si="4"/>
        <v>-2748.6150872703784</v>
      </c>
      <c r="R58" s="27">
        <f t="shared" ca="1" si="5"/>
        <v>3058.610185101305</v>
      </c>
      <c r="S58" s="7"/>
      <c r="T58" s="28">
        <f t="shared" ca="1" si="6"/>
        <v>0.66904211636343502</v>
      </c>
      <c r="U58" s="27">
        <f t="shared" ca="1" si="7"/>
        <v>0.74813866231848802</v>
      </c>
      <c r="V58" s="7"/>
      <c r="W58" s="28">
        <f t="shared" ca="1" si="8"/>
        <v>0.65891353561502086</v>
      </c>
      <c r="X58" s="27">
        <f t="shared" ca="1" si="11"/>
        <v>213.40579656565694</v>
      </c>
      <c r="Y58" s="7"/>
      <c r="Z58" s="28">
        <f t="shared" si="12"/>
        <v>213.38999999999996</v>
      </c>
      <c r="AA58" s="27">
        <f t="shared" si="9"/>
        <v>3.724358090830699</v>
      </c>
      <c r="AB58" s="7"/>
      <c r="AC58" s="28">
        <f t="shared" ca="1" si="0"/>
        <v>1.5796565656984285E-2</v>
      </c>
      <c r="AD58" s="27">
        <f t="shared" ca="1" si="10"/>
        <v>-7.6079341727762539E-2</v>
      </c>
      <c r="AE58" s="7">
        <v>111</v>
      </c>
    </row>
    <row r="59" spans="1:31" s="26" customFormat="1" x14ac:dyDescent="0.25">
      <c r="A59" s="26">
        <v>39</v>
      </c>
      <c r="B59" s="26">
        <v>606</v>
      </c>
      <c r="C59" s="26">
        <v>11654</v>
      </c>
      <c r="D59" s="26">
        <v>14559</v>
      </c>
      <c r="E59" s="26">
        <v>14675</v>
      </c>
      <c r="F59" s="26">
        <v>11776</v>
      </c>
      <c r="G59" s="27"/>
      <c r="H59" s="7"/>
      <c r="I59" s="28">
        <f t="shared" si="1"/>
        <v>-3021</v>
      </c>
      <c r="J59" s="27">
        <f t="shared" si="1"/>
        <v>2783</v>
      </c>
      <c r="K59" s="7"/>
      <c r="L59" s="124">
        <f t="shared" si="2"/>
        <v>0.73043044369798493</v>
      </c>
      <c r="M59" s="27">
        <f t="shared" ca="1" si="3"/>
        <v>7.2511561286955955E-6</v>
      </c>
      <c r="N59" s="44"/>
      <c r="O59" s="44"/>
      <c r="P59" s="7"/>
      <c r="Q59" s="28">
        <f t="shared" ca="1" si="4"/>
        <v>-3027.6150872703784</v>
      </c>
      <c r="R59" s="27">
        <f t="shared" ca="1" si="5"/>
        <v>2786.610185101305</v>
      </c>
      <c r="S59" s="7"/>
      <c r="T59" s="28">
        <f t="shared" ca="1" si="6"/>
        <v>0.73695368074721757</v>
      </c>
      <c r="U59" s="27">
        <f t="shared" ca="1" si="7"/>
        <v>0.68160723012034119</v>
      </c>
      <c r="V59" s="7"/>
      <c r="W59" s="28">
        <f t="shared" ca="1" si="8"/>
        <v>0.72773764661526674</v>
      </c>
      <c r="X59" s="27">
        <f t="shared" ca="1" si="11"/>
        <v>218.90894990689958</v>
      </c>
      <c r="Y59" s="7"/>
      <c r="Z59" s="28">
        <f t="shared" si="12"/>
        <v>218.84399999999997</v>
      </c>
      <c r="AA59" s="27">
        <f t="shared" si="9"/>
        <v>3.8195483482344699</v>
      </c>
      <c r="AB59" s="7"/>
      <c r="AC59" s="28">
        <f t="shared" ca="1" si="0"/>
        <v>6.4949906899613552E-2</v>
      </c>
      <c r="AD59" s="27">
        <f t="shared" ca="1" si="10"/>
        <v>3.8769425558598414E-2</v>
      </c>
      <c r="AE59" s="7">
        <v>110</v>
      </c>
    </row>
    <row r="60" spans="1:31" s="26" customFormat="1" x14ac:dyDescent="0.25">
      <c r="A60" s="26">
        <v>40</v>
      </c>
      <c r="B60" s="26">
        <v>619</v>
      </c>
      <c r="C60" s="26">
        <v>11531</v>
      </c>
      <c r="D60" s="26">
        <v>14415</v>
      </c>
      <c r="E60" s="26">
        <v>14804</v>
      </c>
      <c r="F60" s="26">
        <v>11937</v>
      </c>
      <c r="G60" s="27"/>
      <c r="H60" s="7"/>
      <c r="I60" s="28">
        <f t="shared" si="1"/>
        <v>-3273</v>
      </c>
      <c r="J60" s="27">
        <f t="shared" si="1"/>
        <v>2478</v>
      </c>
      <c r="K60" s="7"/>
      <c r="L60" s="124">
        <f t="shared" si="2"/>
        <v>0.79353600589300666</v>
      </c>
      <c r="M60" s="27">
        <f t="shared" ca="1" si="3"/>
        <v>1.1812939909786002E-5</v>
      </c>
      <c r="N60" s="44"/>
      <c r="O60" s="44"/>
      <c r="P60" s="7"/>
      <c r="Q60" s="28">
        <f t="shared" ca="1" si="4"/>
        <v>-3279.6150872703784</v>
      </c>
      <c r="R60" s="27">
        <f t="shared" ca="1" si="5"/>
        <v>2481.610185101305</v>
      </c>
      <c r="S60" s="7"/>
      <c r="T60" s="28">
        <f t="shared" ca="1" si="6"/>
        <v>0.79829315825515013</v>
      </c>
      <c r="U60" s="27">
        <f t="shared" ca="1" si="7"/>
        <v>0.60700396975109572</v>
      </c>
      <c r="V60" s="7"/>
      <c r="W60" s="28">
        <f t="shared" ca="1" si="8"/>
        <v>0.79009901012492867</v>
      </c>
      <c r="X60" s="27">
        <f t="shared" ca="1" si="11"/>
        <v>224.5004785469464</v>
      </c>
      <c r="Y60" s="7"/>
      <c r="Z60" s="28">
        <f t="shared" si="12"/>
        <v>224.41499999999996</v>
      </c>
      <c r="AA60" s="27">
        <f t="shared" si="9"/>
        <v>3.9167806408630739</v>
      </c>
      <c r="AB60" s="7"/>
      <c r="AC60" s="28">
        <f t="shared" ca="1" si="0"/>
        <v>8.5478546946433198E-2</v>
      </c>
      <c r="AD60" s="27">
        <f t="shared" ca="1" si="10"/>
        <v>2.0926079042595802E-2</v>
      </c>
      <c r="AE60" s="7">
        <v>109</v>
      </c>
    </row>
    <row r="61" spans="1:31" s="26" customFormat="1" x14ac:dyDescent="0.25">
      <c r="A61" s="26">
        <v>41</v>
      </c>
      <c r="B61" s="26">
        <v>627</v>
      </c>
      <c r="C61" s="26">
        <v>11422</v>
      </c>
      <c r="D61" s="26">
        <v>14251</v>
      </c>
      <c r="E61" s="26">
        <v>14922</v>
      </c>
      <c r="F61" s="26">
        <v>12103</v>
      </c>
      <c r="G61" s="27"/>
      <c r="H61" s="7"/>
      <c r="I61" s="28">
        <f t="shared" si="1"/>
        <v>-3500</v>
      </c>
      <c r="J61" s="27">
        <f t="shared" si="1"/>
        <v>2148</v>
      </c>
      <c r="K61" s="7"/>
      <c r="L61" s="124">
        <f t="shared" si="2"/>
        <v>0.84981106254026662</v>
      </c>
      <c r="M61" s="27">
        <f t="shared" ca="1" si="3"/>
        <v>1.1244113214771733E-5</v>
      </c>
      <c r="N61" s="44"/>
      <c r="O61" s="44"/>
      <c r="P61" s="7"/>
      <c r="Q61" s="28">
        <f t="shared" ca="1" si="4"/>
        <v>-3506.6150872703784</v>
      </c>
      <c r="R61" s="27">
        <f t="shared" ca="1" si="5"/>
        <v>2151.610185101305</v>
      </c>
      <c r="S61" s="7"/>
      <c r="T61" s="28">
        <f t="shared" ca="1" si="6"/>
        <v>0.85354737013729587</v>
      </c>
      <c r="U61" s="27">
        <f t="shared" ca="1" si="7"/>
        <v>0.52628568804010878</v>
      </c>
      <c r="V61" s="7"/>
      <c r="W61" s="28">
        <f t="shared" ca="1" si="8"/>
        <v>0.84645783823897514</v>
      </c>
      <c r="X61" s="27">
        <f t="shared" ca="1" si="11"/>
        <v>230.16291577567711</v>
      </c>
      <c r="Y61" s="7"/>
      <c r="Z61" s="28">
        <f t="shared" si="12"/>
        <v>230.05799999999996</v>
      </c>
      <c r="AA61" s="27">
        <f t="shared" si="9"/>
        <v>4.0152695705531141</v>
      </c>
      <c r="AB61" s="7"/>
      <c r="AC61" s="28">
        <f t="shared" ca="1" si="0"/>
        <v>0.10491577567714216</v>
      </c>
      <c r="AD61" s="27">
        <f t="shared" ca="1" si="10"/>
        <v>3.9363148617098886E-2</v>
      </c>
      <c r="AE61" s="7">
        <v>108</v>
      </c>
    </row>
    <row r="62" spans="1:31" s="26" customFormat="1" x14ac:dyDescent="0.25">
      <c r="A62" s="26">
        <v>42</v>
      </c>
      <c r="B62" s="26">
        <v>638</v>
      </c>
      <c r="C62" s="26">
        <v>11313</v>
      </c>
      <c r="D62" s="26">
        <v>14057</v>
      </c>
      <c r="E62" s="26">
        <v>15005</v>
      </c>
      <c r="F62" s="26">
        <v>12275</v>
      </c>
      <c r="G62" s="27"/>
      <c r="H62" s="7"/>
      <c r="I62" s="28">
        <f t="shared" si="1"/>
        <v>-3692</v>
      </c>
      <c r="J62" s="27">
        <f t="shared" si="1"/>
        <v>1782</v>
      </c>
      <c r="K62" s="7"/>
      <c r="L62" s="124">
        <f t="shared" si="2"/>
        <v>0.89861424067038109</v>
      </c>
      <c r="M62" s="27">
        <f t="shared" ca="1" si="3"/>
        <v>1.7621458361808771E-5</v>
      </c>
      <c r="N62" s="44"/>
      <c r="O62" s="44"/>
      <c r="P62" s="7"/>
      <c r="Q62" s="28">
        <f t="shared" ca="1" si="4"/>
        <v>-3698.6150872703784</v>
      </c>
      <c r="R62" s="27">
        <f t="shared" ca="1" si="5"/>
        <v>1785.610185101305</v>
      </c>
      <c r="S62" s="7"/>
      <c r="T62" s="28">
        <f t="shared" ca="1" si="6"/>
        <v>0.90028221014333976</v>
      </c>
      <c r="U62" s="27">
        <f t="shared" ca="1" si="7"/>
        <v>0.43676177559701418</v>
      </c>
      <c r="V62" s="7"/>
      <c r="W62" s="28">
        <f t="shared" ca="1" si="8"/>
        <v>0.89441644858860658</v>
      </c>
      <c r="X62" s="27">
        <f t="shared" ca="1" si="11"/>
        <v>236.00702477430457</v>
      </c>
      <c r="Y62" s="7"/>
      <c r="Z62" s="28">
        <f t="shared" si="12"/>
        <v>235.79999999999995</v>
      </c>
      <c r="AA62" s="27">
        <f t="shared" si="9"/>
        <v>4.1154863762026288</v>
      </c>
      <c r="AB62" s="7"/>
      <c r="AC62" s="28">
        <f t="shared" ca="1" si="0"/>
        <v>0.20702477430461386</v>
      </c>
      <c r="AD62" s="27">
        <f t="shared" ca="1" si="10"/>
        <v>1.1516271471663231E-2</v>
      </c>
      <c r="AE62" s="7">
        <v>107</v>
      </c>
    </row>
    <row r="63" spans="1:31" s="26" customFormat="1" x14ac:dyDescent="0.25">
      <c r="A63" s="26">
        <v>43</v>
      </c>
      <c r="B63" s="26">
        <v>629</v>
      </c>
      <c r="C63" s="26">
        <v>11233</v>
      </c>
      <c r="D63" s="26">
        <v>13874</v>
      </c>
      <c r="E63" s="26">
        <v>15086</v>
      </c>
      <c r="F63" s="26">
        <v>12460</v>
      </c>
      <c r="G63" s="27"/>
      <c r="H63" s="7"/>
      <c r="I63" s="28">
        <f t="shared" si="1"/>
        <v>-3853</v>
      </c>
      <c r="J63" s="27">
        <f t="shared" si="1"/>
        <v>1414</v>
      </c>
      <c r="K63" s="7"/>
      <c r="L63" s="124">
        <f t="shared" si="2"/>
        <v>0.93790148113103267</v>
      </c>
      <c r="M63" s="27">
        <f t="shared" ca="1" si="3"/>
        <v>9.4015087122280161E-6</v>
      </c>
      <c r="N63" s="44"/>
      <c r="O63" s="44"/>
      <c r="P63" s="7"/>
      <c r="Q63" s="28">
        <f t="shared" ca="1" si="4"/>
        <v>-3859.6150872703784</v>
      </c>
      <c r="R63" s="27">
        <f t="shared" ca="1" si="5"/>
        <v>1417.610185101305</v>
      </c>
      <c r="S63" s="7"/>
      <c r="T63" s="28">
        <f t="shared" ca="1" si="6"/>
        <v>0.93947132077340778</v>
      </c>
      <c r="U63" s="27">
        <f t="shared" ca="1" si="7"/>
        <v>0.34674866144658023</v>
      </c>
      <c r="V63" s="7"/>
      <c r="W63" s="28">
        <f t="shared" ca="1" si="8"/>
        <v>0.93483529315371816</v>
      </c>
      <c r="X63" s="27">
        <f t="shared" ca="1" si="11"/>
        <v>241.68342374149506</v>
      </c>
      <c r="Y63" s="7"/>
      <c r="Z63" s="28">
        <f t="shared" si="12"/>
        <v>241.46099999999996</v>
      </c>
      <c r="AA63" s="27">
        <f t="shared" si="9"/>
        <v>4.2142894651580267</v>
      </c>
      <c r="AB63" s="7"/>
      <c r="AC63" s="28">
        <f t="shared" ca="1" si="0"/>
        <v>0.22242374149510624</v>
      </c>
      <c r="AD63" s="27">
        <f t="shared" ca="1" si="10"/>
        <v>5.5024378399679108E-2</v>
      </c>
      <c r="AE63" s="7">
        <v>106</v>
      </c>
    </row>
    <row r="64" spans="1:31" s="26" customFormat="1" x14ac:dyDescent="0.25">
      <c r="A64" s="26">
        <v>44</v>
      </c>
      <c r="B64" s="26">
        <v>636</v>
      </c>
      <c r="C64" s="26">
        <v>11179</v>
      </c>
      <c r="D64" s="26">
        <v>13685</v>
      </c>
      <c r="E64" s="26">
        <v>15150</v>
      </c>
      <c r="F64" s="26">
        <v>12663</v>
      </c>
      <c r="G64" s="27"/>
      <c r="H64" s="7"/>
      <c r="I64" s="28">
        <f t="shared" si="1"/>
        <v>-3971</v>
      </c>
      <c r="J64" s="27">
        <f t="shared" si="1"/>
        <v>1022</v>
      </c>
      <c r="K64" s="7"/>
      <c r="L64" s="124">
        <f t="shared" si="2"/>
        <v>0.96832120330980898</v>
      </c>
      <c r="M64" s="27">
        <f t="shared" ca="1" si="3"/>
        <v>1.1935162626749442E-5</v>
      </c>
      <c r="N64" s="44"/>
      <c r="O64" s="44"/>
      <c r="P64" s="7"/>
      <c r="Q64" s="28">
        <f t="shared" ca="1" si="4"/>
        <v>-3977.6150872703784</v>
      </c>
      <c r="R64" s="27">
        <f t="shared" ca="1" si="5"/>
        <v>1025.610185101305</v>
      </c>
      <c r="S64" s="7"/>
      <c r="T64" s="28">
        <f t="shared" ca="1" si="6"/>
        <v>0.9681937745271223</v>
      </c>
      <c r="U64" s="27">
        <f t="shared" ca="1" si="7"/>
        <v>0.25086512680807455</v>
      </c>
      <c r="V64" s="7"/>
      <c r="W64" s="28">
        <f t="shared" ca="1" si="8"/>
        <v>0.96486647283888227</v>
      </c>
      <c r="X64" s="27">
        <f t="shared" ca="1" si="11"/>
        <v>247.46001682678514</v>
      </c>
      <c r="Y64" s="7"/>
      <c r="Z64" s="28">
        <f t="shared" si="12"/>
        <v>247.18499999999995</v>
      </c>
      <c r="AA64" s="27">
        <f t="shared" si="9"/>
        <v>4.3141921115421829</v>
      </c>
      <c r="AB64" s="7"/>
      <c r="AC64" s="28">
        <f t="shared" ca="1" si="0"/>
        <v>0.27501682678519046</v>
      </c>
      <c r="AD64" s="27">
        <f t="shared" ca="1" si="10"/>
        <v>-7.0789270480730693E-2</v>
      </c>
      <c r="AE64" s="7">
        <v>105</v>
      </c>
    </row>
    <row r="65" spans="1:31" s="26" customFormat="1" x14ac:dyDescent="0.25">
      <c r="A65" s="26">
        <v>45</v>
      </c>
      <c r="B65" s="26">
        <v>617</v>
      </c>
      <c r="C65" s="26">
        <v>11143</v>
      </c>
      <c r="D65" s="26">
        <v>13495</v>
      </c>
      <c r="E65" s="26">
        <v>15189</v>
      </c>
      <c r="F65" s="26">
        <v>12856</v>
      </c>
      <c r="G65" s="27"/>
      <c r="H65" s="7"/>
      <c r="I65" s="28">
        <f t="shared" si="1"/>
        <v>-4046</v>
      </c>
      <c r="J65" s="27">
        <f t="shared" si="1"/>
        <v>639</v>
      </c>
      <c r="K65" s="7"/>
      <c r="L65" s="124">
        <f t="shared" si="2"/>
        <v>0.98860457969304383</v>
      </c>
      <c r="M65" s="27">
        <f t="shared" ca="1" si="3"/>
        <v>1.7678165867381359E-5</v>
      </c>
      <c r="N65" s="44"/>
      <c r="O65" s="44"/>
      <c r="P65" s="7"/>
      <c r="Q65" s="28">
        <f t="shared" ca="1" si="4"/>
        <v>-4052.6150872703784</v>
      </c>
      <c r="R65" s="27">
        <f t="shared" ca="1" si="5"/>
        <v>642.61018510130486</v>
      </c>
      <c r="S65" s="7"/>
      <c r="T65" s="28">
        <f t="shared" ca="1" si="6"/>
        <v>0.98644957140448319</v>
      </c>
      <c r="U65" s="27">
        <f t="shared" ca="1" si="7"/>
        <v>0.15718299985259573</v>
      </c>
      <c r="V65" s="7"/>
      <c r="W65" s="28">
        <f t="shared" ca="1" si="8"/>
        <v>0.98440003859235503</v>
      </c>
      <c r="X65" s="27">
        <f t="shared" ca="1" si="11"/>
        <v>252.9621657538928</v>
      </c>
      <c r="Y65" s="7"/>
      <c r="Z65" s="28">
        <f t="shared" si="12"/>
        <v>252.73799999999994</v>
      </c>
      <c r="AA65" s="27">
        <f t="shared" si="9"/>
        <v>4.4111102449054282</v>
      </c>
      <c r="AB65" s="7"/>
      <c r="AC65" s="28">
        <f t="shared" ca="1" si="0"/>
        <v>0.22416575389286209</v>
      </c>
      <c r="AD65" s="27">
        <f t="shared" ca="1" si="10"/>
        <v>5.684591520892468E-2</v>
      </c>
      <c r="AE65" s="7">
        <v>104</v>
      </c>
    </row>
    <row r="66" spans="1:31" s="26" customFormat="1" x14ac:dyDescent="0.25">
      <c r="A66" s="26">
        <v>46</v>
      </c>
      <c r="B66" s="26">
        <v>629</v>
      </c>
      <c r="C66" s="26">
        <v>11118</v>
      </c>
      <c r="D66" s="26">
        <v>13291</v>
      </c>
      <c r="E66" s="26">
        <v>15210</v>
      </c>
      <c r="F66" s="26">
        <v>13048</v>
      </c>
      <c r="G66" s="27"/>
      <c r="H66" s="7"/>
      <c r="I66" s="28">
        <f t="shared" si="1"/>
        <v>-4092</v>
      </c>
      <c r="J66" s="27">
        <f t="shared" si="1"/>
        <v>243</v>
      </c>
      <c r="K66" s="7"/>
      <c r="L66" s="124">
        <f t="shared" si="2"/>
        <v>0.99972840788715067</v>
      </c>
      <c r="M66" s="27">
        <f t="shared" ca="1" si="3"/>
        <v>7.9020202696824033E-6</v>
      </c>
      <c r="N66" s="44"/>
      <c r="O66" s="44"/>
      <c r="P66" s="7"/>
      <c r="Q66" s="28">
        <f t="shared" ca="1" si="4"/>
        <v>-4098.6150872703784</v>
      </c>
      <c r="R66" s="27">
        <f t="shared" ca="1" si="5"/>
        <v>246.61018510130489</v>
      </c>
      <c r="S66" s="7"/>
      <c r="T66" s="28">
        <f t="shared" ca="1" si="6"/>
        <v>0.99764646015593117</v>
      </c>
      <c r="U66" s="27">
        <f t="shared" ca="1" si="7"/>
        <v>6.03210617994114E-2</v>
      </c>
      <c r="V66" s="7"/>
      <c r="W66" s="28">
        <f t="shared" ca="1" si="8"/>
        <v>0.99691735465576525</v>
      </c>
      <c r="X66" s="27">
        <f t="shared" ca="1" si="11"/>
        <v>258.57161669017319</v>
      </c>
      <c r="Y66" s="7"/>
      <c r="Z66" s="28">
        <f t="shared" si="12"/>
        <v>258.39899999999994</v>
      </c>
      <c r="AA66" s="27">
        <f t="shared" si="9"/>
        <v>4.5099133338608262</v>
      </c>
      <c r="AB66" s="7"/>
      <c r="AC66" s="28">
        <f t="shared" ca="1" si="0"/>
        <v>0.17261669017324266</v>
      </c>
      <c r="AD66" s="27">
        <f t="shared" ca="1" si="10"/>
        <v>4.4943507802827298E-2</v>
      </c>
      <c r="AE66" s="7">
        <v>103</v>
      </c>
    </row>
    <row r="67" spans="1:31" s="26" customFormat="1" x14ac:dyDescent="0.25">
      <c r="A67" s="26">
        <v>47</v>
      </c>
      <c r="B67" s="26">
        <v>606</v>
      </c>
      <c r="C67" s="26">
        <v>11116</v>
      </c>
      <c r="D67" s="26">
        <v>13096</v>
      </c>
      <c r="E67" s="26">
        <v>15204</v>
      </c>
      <c r="F67" s="26">
        <v>13240</v>
      </c>
      <c r="G67" s="27"/>
      <c r="H67" s="7"/>
      <c r="I67" s="28">
        <f t="shared" si="1"/>
        <v>-4088</v>
      </c>
      <c r="J67" s="27">
        <f t="shared" si="1"/>
        <v>-144</v>
      </c>
      <c r="K67" s="7"/>
      <c r="L67" s="124">
        <f t="shared" si="2"/>
        <v>1.0012209240402974</v>
      </c>
      <c r="M67" s="27">
        <f t="shared" ca="1" si="3"/>
        <v>1.5903343935212362E-5</v>
      </c>
      <c r="N67" s="44"/>
      <c r="O67" s="44"/>
      <c r="P67" s="7"/>
      <c r="Q67" s="28">
        <f t="shared" ca="1" si="4"/>
        <v>-4094.6150872703784</v>
      </c>
      <c r="R67" s="27">
        <f t="shared" ca="1" si="5"/>
        <v>-140.38981489869511</v>
      </c>
      <c r="S67" s="7"/>
      <c r="T67" s="28">
        <f t="shared" ca="1" si="6"/>
        <v>0.99667281765580529</v>
      </c>
      <c r="U67" s="27">
        <f t="shared" ca="1" si="7"/>
        <v>-3.4339468570746011E-2</v>
      </c>
      <c r="V67" s="7"/>
      <c r="W67" s="28">
        <f t="shared" ca="1" si="8"/>
        <v>0.99723302435058447</v>
      </c>
      <c r="X67" s="27">
        <f t="shared" ca="1" si="11"/>
        <v>264.00641084696804</v>
      </c>
      <c r="Y67" s="7"/>
      <c r="Z67" s="28">
        <f t="shared" si="12"/>
        <v>263.85299999999995</v>
      </c>
      <c r="AA67" s="27">
        <f t="shared" si="9"/>
        <v>4.6051035912645979</v>
      </c>
      <c r="AB67" s="7"/>
      <c r="AC67" s="28">
        <f t="shared" ca="1" si="0"/>
        <v>0.15341084696808593</v>
      </c>
      <c r="AD67" s="27">
        <f t="shared" ca="1" si="10"/>
        <v>6.7768064247616167E-2</v>
      </c>
      <c r="AE67" s="7">
        <v>102</v>
      </c>
    </row>
    <row r="68" spans="1:31" s="26" customFormat="1" x14ac:dyDescent="0.25">
      <c r="A68" s="26">
        <v>48</v>
      </c>
      <c r="B68" s="26">
        <v>611</v>
      </c>
      <c r="C68" s="26">
        <v>11138</v>
      </c>
      <c r="D68" s="26">
        <v>12899</v>
      </c>
      <c r="E68" s="26">
        <v>15185</v>
      </c>
      <c r="F68" s="26">
        <v>13433</v>
      </c>
      <c r="G68" s="27"/>
      <c r="H68" s="7"/>
      <c r="I68" s="28">
        <f t="shared" si="1"/>
        <v>-4047</v>
      </c>
      <c r="J68" s="27">
        <f t="shared" si="1"/>
        <v>-534</v>
      </c>
      <c r="K68" s="7"/>
      <c r="L68" s="124">
        <f t="shared" si="2"/>
        <v>0.99354612014636712</v>
      </c>
      <c r="M68" s="27">
        <f t="shared" ca="1" si="3"/>
        <v>2.4944623975700607E-5</v>
      </c>
      <c r="N68" s="44"/>
      <c r="O68" s="44"/>
      <c r="P68" s="7"/>
      <c r="Q68" s="28">
        <f t="shared" ca="1" si="4"/>
        <v>-4053.6150872703784</v>
      </c>
      <c r="R68" s="27">
        <f t="shared" ca="1" si="5"/>
        <v>-530.38981489869514</v>
      </c>
      <c r="S68" s="7"/>
      <c r="T68" s="28">
        <f t="shared" ca="1" si="6"/>
        <v>0.98669298202951461</v>
      </c>
      <c r="U68" s="27">
        <f t="shared" ca="1" si="7"/>
        <v>-0.12973380150191241</v>
      </c>
      <c r="V68" s="7"/>
      <c r="W68" s="28">
        <f t="shared" ca="1" si="8"/>
        <v>0.98855166081870205</v>
      </c>
      <c r="X68" s="27">
        <f t="shared" ca="1" si="11"/>
        <v>269.51077952114554</v>
      </c>
      <c r="Y68" s="7"/>
      <c r="Z68" s="28">
        <f t="shared" si="12"/>
        <v>269.35199999999998</v>
      </c>
      <c r="AA68" s="27">
        <f t="shared" si="9"/>
        <v>4.7010792468317666</v>
      </c>
      <c r="AB68" s="7"/>
      <c r="AC68" s="28">
        <f t="shared" ca="1" si="0"/>
        <v>0.15877952114556138</v>
      </c>
      <c r="AD68" s="27">
        <f t="shared" ca="1" si="10"/>
        <v>1.6873876091381135E-3</v>
      </c>
      <c r="AE68" s="7">
        <v>101</v>
      </c>
    </row>
    <row r="69" spans="1:31" s="26" customFormat="1" x14ac:dyDescent="0.25">
      <c r="A69" s="26">
        <v>49</v>
      </c>
      <c r="B69" s="26">
        <v>638</v>
      </c>
      <c r="C69" s="26">
        <v>11173</v>
      </c>
      <c r="D69" s="26">
        <v>12707</v>
      </c>
      <c r="E69" s="26">
        <v>15156</v>
      </c>
      <c r="F69" s="26">
        <v>13640</v>
      </c>
      <c r="G69" s="27"/>
      <c r="H69" s="7"/>
      <c r="I69" s="28">
        <f t="shared" si="1"/>
        <v>-3983</v>
      </c>
      <c r="J69" s="27">
        <f t="shared" si="1"/>
        <v>-933</v>
      </c>
      <c r="K69" s="7"/>
      <c r="L69" s="124">
        <f t="shared" si="2"/>
        <v>0.97577236014824575</v>
      </c>
      <c r="M69" s="27">
        <f t="shared" ca="1" si="3"/>
        <v>2.1639600868762761E-6</v>
      </c>
      <c r="N69" s="44"/>
      <c r="O69" s="44"/>
      <c r="P69" s="7"/>
      <c r="Q69" s="28">
        <f t="shared" ca="1" si="4"/>
        <v>-3989.6150872703784</v>
      </c>
      <c r="R69" s="27">
        <f t="shared" ca="1" si="5"/>
        <v>-929.38981489869514</v>
      </c>
      <c r="S69" s="7"/>
      <c r="T69" s="28">
        <f t="shared" ca="1" si="6"/>
        <v>0.97111470202750005</v>
      </c>
      <c r="U69" s="27">
        <f t="shared" ca="1" si="7"/>
        <v>-0.2273295421161057</v>
      </c>
      <c r="V69" s="7"/>
      <c r="W69" s="28">
        <f t="shared" ca="1" si="8"/>
        <v>0.97430131967059863</v>
      </c>
      <c r="X69" s="27">
        <f t="shared" ca="1" si="11"/>
        <v>275.16783213242536</v>
      </c>
      <c r="Y69" s="7"/>
      <c r="Z69" s="28">
        <f t="shared" si="12"/>
        <v>275.09399999999999</v>
      </c>
      <c r="AA69" s="27">
        <f t="shared" si="9"/>
        <v>4.8012960524812813</v>
      </c>
      <c r="AB69" s="7"/>
      <c r="AC69" s="28">
        <f t="shared" ca="1" si="0"/>
        <v>7.3832132425366126E-2</v>
      </c>
      <c r="AD69" s="27">
        <f t="shared" ca="1" si="10"/>
        <v>-1.1476479282862329E-2</v>
      </c>
      <c r="AE69" s="7">
        <v>100</v>
      </c>
    </row>
    <row r="70" spans="1:31" s="26" customFormat="1" x14ac:dyDescent="0.25">
      <c r="A70" s="26">
        <v>50</v>
      </c>
      <c r="B70" s="26">
        <v>644</v>
      </c>
      <c r="C70" s="26">
        <v>11239</v>
      </c>
      <c r="D70" s="26">
        <v>12510</v>
      </c>
      <c r="E70" s="26">
        <v>15101</v>
      </c>
      <c r="F70" s="26">
        <v>13839</v>
      </c>
      <c r="G70" s="27"/>
      <c r="H70" s="7"/>
      <c r="I70" s="28">
        <f t="shared" si="1"/>
        <v>-3862</v>
      </c>
      <c r="J70" s="27">
        <f t="shared" si="1"/>
        <v>-1329</v>
      </c>
      <c r="K70" s="7"/>
      <c r="L70" s="124">
        <f t="shared" si="2"/>
        <v>0.94789980101171001</v>
      </c>
      <c r="M70" s="27">
        <f t="shared" ca="1" si="3"/>
        <v>3.0085268759012899E-6</v>
      </c>
      <c r="N70" s="44"/>
      <c r="O70" s="44"/>
      <c r="P70" s="7"/>
      <c r="Q70" s="28">
        <f t="shared" ca="1" si="4"/>
        <v>-3868.6150872703784</v>
      </c>
      <c r="R70" s="27">
        <f t="shared" ca="1" si="5"/>
        <v>-1325.389814898695</v>
      </c>
      <c r="S70" s="7"/>
      <c r="T70" s="28">
        <f t="shared" ca="1" si="6"/>
        <v>0.94166201639869107</v>
      </c>
      <c r="U70" s="27">
        <f t="shared" ca="1" si="7"/>
        <v>-0.32419148016929</v>
      </c>
      <c r="V70" s="7"/>
      <c r="W70" s="28">
        <f t="shared" ca="1" si="8"/>
        <v>0.94616529045368469</v>
      </c>
      <c r="X70" s="27">
        <f t="shared" ca="1" si="11"/>
        <v>280.94759467770177</v>
      </c>
      <c r="Y70" s="7"/>
      <c r="Z70" s="28">
        <f t="shared" si="12"/>
        <v>280.89</v>
      </c>
      <c r="AA70" s="27">
        <f t="shared" si="9"/>
        <v>4.9024553359268719</v>
      </c>
      <c r="AB70" s="7"/>
      <c r="AC70" s="28">
        <f t="shared" ca="1" si="0"/>
        <v>5.7594677701786168E-2</v>
      </c>
      <c r="AD70" s="27">
        <f t="shared" ca="1" si="10"/>
        <v>1.718094248116131E-2</v>
      </c>
      <c r="AE70" s="7">
        <v>99</v>
      </c>
    </row>
    <row r="71" spans="1:31" s="26" customFormat="1" x14ac:dyDescent="0.25">
      <c r="A71" s="26">
        <v>51</v>
      </c>
      <c r="B71" s="26">
        <v>632</v>
      </c>
      <c r="C71" s="26">
        <v>11314</v>
      </c>
      <c r="D71" s="26">
        <v>12319</v>
      </c>
      <c r="E71" s="26">
        <v>15025</v>
      </c>
      <c r="F71" s="26">
        <v>14026</v>
      </c>
      <c r="G71" s="27"/>
      <c r="H71" s="7"/>
      <c r="I71" s="28">
        <f t="shared" si="1"/>
        <v>-3711</v>
      </c>
      <c r="J71" s="27">
        <f t="shared" si="1"/>
        <v>-1707</v>
      </c>
      <c r="K71" s="7"/>
      <c r="L71" s="124">
        <f t="shared" si="2"/>
        <v>0.9111199677515035</v>
      </c>
      <c r="M71" s="27">
        <f t="shared" ca="1" si="3"/>
        <v>2.0582089938948074E-7</v>
      </c>
      <c r="N71" s="44"/>
      <c r="O71" s="44"/>
      <c r="P71" s="7"/>
      <c r="Q71" s="28">
        <f t="shared" ca="1" si="4"/>
        <v>-3717.6150872703784</v>
      </c>
      <c r="R71" s="27">
        <f t="shared" ca="1" si="5"/>
        <v>-1703.389814898695</v>
      </c>
      <c r="S71" s="7"/>
      <c r="T71" s="28">
        <f t="shared" ca="1" si="6"/>
        <v>0.90490701201893786</v>
      </c>
      <c r="U71" s="27">
        <f t="shared" ca="1" si="7"/>
        <v>-0.41665060285642053</v>
      </c>
      <c r="V71" s="7"/>
      <c r="W71" s="28">
        <f t="shared" ca="1" si="8"/>
        <v>0.9106662928685868</v>
      </c>
      <c r="X71" s="27">
        <f t="shared" ca="1" si="11"/>
        <v>286.6193998244903</v>
      </c>
      <c r="Y71" s="7"/>
      <c r="Z71" s="28">
        <f t="shared" si="12"/>
        <v>286.57799999999997</v>
      </c>
      <c r="AA71" s="27">
        <f t="shared" si="9"/>
        <v>5.001729663780309</v>
      </c>
      <c r="AB71" s="7"/>
      <c r="AC71" s="28">
        <f t="shared" ca="1" si="0"/>
        <v>4.1399824490326864E-2</v>
      </c>
      <c r="AD71" s="27">
        <f t="shared" ca="1" si="10"/>
        <v>-4.6660232593296769E-2</v>
      </c>
      <c r="AE71" s="7">
        <v>98</v>
      </c>
    </row>
    <row r="72" spans="1:31" s="26" customFormat="1" x14ac:dyDescent="0.25">
      <c r="A72" s="26">
        <v>52</v>
      </c>
      <c r="B72" s="26">
        <v>623</v>
      </c>
      <c r="C72" s="26">
        <v>11398</v>
      </c>
      <c r="D72" s="26">
        <v>12134</v>
      </c>
      <c r="E72" s="26">
        <v>14914</v>
      </c>
      <c r="F72" s="26">
        <v>14191</v>
      </c>
      <c r="G72" s="27"/>
      <c r="H72" s="7"/>
      <c r="I72" s="28">
        <f t="shared" si="1"/>
        <v>-3516</v>
      </c>
      <c r="J72" s="27">
        <f t="shared" si="1"/>
        <v>-2057</v>
      </c>
      <c r="K72" s="7"/>
      <c r="L72" s="124">
        <f t="shared" si="2"/>
        <v>0.86607882352694199</v>
      </c>
      <c r="M72" s="27">
        <f t="shared" ca="1" si="3"/>
        <v>2.9442420463828809E-6</v>
      </c>
      <c r="N72" s="44"/>
      <c r="O72" s="44"/>
      <c r="P72" s="7"/>
      <c r="Q72" s="28">
        <f t="shared" ca="1" si="4"/>
        <v>-3522.6150872703784</v>
      </c>
      <c r="R72" s="27">
        <f t="shared" ca="1" si="5"/>
        <v>-2053.389814898695</v>
      </c>
      <c r="S72" s="7"/>
      <c r="T72" s="28">
        <f t="shared" ca="1" si="6"/>
        <v>0.85744194013779951</v>
      </c>
      <c r="U72" s="27">
        <f t="shared" ca="1" si="7"/>
        <v>-0.50226090164080062</v>
      </c>
      <c r="V72" s="7"/>
      <c r="W72" s="28">
        <f t="shared" ca="1" si="8"/>
        <v>0.86436294414703707</v>
      </c>
      <c r="X72" s="27">
        <f t="shared" ca="1" si="11"/>
        <v>292.1940843644104</v>
      </c>
      <c r="Y72" s="7"/>
      <c r="Z72" s="28">
        <f t="shared" si="12"/>
        <v>292.18499999999995</v>
      </c>
      <c r="AA72" s="27">
        <f t="shared" si="9"/>
        <v>5.0995902749396302</v>
      </c>
      <c r="AB72" s="7"/>
      <c r="AC72" s="28">
        <f t="shared" ca="1" si="0"/>
        <v>9.0843644104552368E-3</v>
      </c>
      <c r="AD72" s="27">
        <f t="shared" ca="1" si="10"/>
        <v>-5.8037440570842591E-2</v>
      </c>
      <c r="AE72" s="7">
        <v>97</v>
      </c>
    </row>
    <row r="73" spans="1:31" s="26" customFormat="1" x14ac:dyDescent="0.25">
      <c r="A73" s="26">
        <v>53</v>
      </c>
      <c r="B73" s="26">
        <v>638</v>
      </c>
      <c r="C73" s="26">
        <v>11514</v>
      </c>
      <c r="D73" s="26">
        <v>11967</v>
      </c>
      <c r="E73" s="26">
        <v>14811</v>
      </c>
      <c r="F73" s="26">
        <v>14362</v>
      </c>
      <c r="G73" s="27"/>
      <c r="H73" s="7"/>
      <c r="I73" s="28">
        <f t="shared" si="1"/>
        <v>-3297</v>
      </c>
      <c r="J73" s="27">
        <f t="shared" si="1"/>
        <v>-2395</v>
      </c>
      <c r="K73" s="7"/>
      <c r="L73" s="124">
        <f t="shared" si="2"/>
        <v>0.81136634828331167</v>
      </c>
      <c r="M73" s="27">
        <f t="shared" ca="1" si="3"/>
        <v>6.5750811724056558E-7</v>
      </c>
      <c r="N73" s="44"/>
      <c r="O73" s="44"/>
      <c r="P73" s="7"/>
      <c r="Q73" s="28">
        <f t="shared" ca="1" si="4"/>
        <v>-3303.6150872703784</v>
      </c>
      <c r="R73" s="27">
        <f t="shared" ca="1" si="5"/>
        <v>-2391.389814898695</v>
      </c>
      <c r="S73" s="7"/>
      <c r="T73" s="28">
        <f t="shared" ca="1" si="6"/>
        <v>0.80413501325590564</v>
      </c>
      <c r="U73" s="27">
        <f t="shared" ca="1" si="7"/>
        <v>-0.58493599018114484</v>
      </c>
      <c r="V73" s="7"/>
      <c r="W73" s="28">
        <f t="shared" ca="1" si="8"/>
        <v>0.81217721702561252</v>
      </c>
      <c r="X73" s="27">
        <f t="shared" ca="1" si="11"/>
        <v>297.79593452329595</v>
      </c>
      <c r="Y73" s="7"/>
      <c r="Z73" s="28">
        <f t="shared" si="12"/>
        <v>297.92699999999996</v>
      </c>
      <c r="AA73" s="27">
        <f t="shared" si="9"/>
        <v>5.199807080589145</v>
      </c>
      <c r="AB73" s="7"/>
      <c r="AC73" s="28">
        <f t="shared" ca="1" si="0"/>
        <v>-0.13106547670400914</v>
      </c>
      <c r="AD73" s="27">
        <f t="shared" ca="1" si="10"/>
        <v>0.11467494275336776</v>
      </c>
      <c r="AE73" s="7">
        <v>96</v>
      </c>
    </row>
    <row r="74" spans="1:31" s="26" customFormat="1" x14ac:dyDescent="0.25">
      <c r="A74" s="26">
        <v>54</v>
      </c>
      <c r="B74" s="26">
        <v>611</v>
      </c>
      <c r="C74" s="26">
        <v>11650</v>
      </c>
      <c r="D74" s="26">
        <v>11822</v>
      </c>
      <c r="E74" s="26">
        <v>14697</v>
      </c>
      <c r="F74" s="26">
        <v>14531</v>
      </c>
      <c r="G74" s="27"/>
      <c r="H74" s="7"/>
      <c r="I74" s="28">
        <f t="shared" si="1"/>
        <v>-3047</v>
      </c>
      <c r="J74" s="27">
        <f t="shared" si="1"/>
        <v>-2709</v>
      </c>
      <c r="K74" s="7"/>
      <c r="L74" s="124">
        <f t="shared" si="2"/>
        <v>0.7513272359600387</v>
      </c>
      <c r="M74" s="27">
        <f t="shared" ca="1" si="3"/>
        <v>1.0771567713560971E-6</v>
      </c>
      <c r="N74" s="44"/>
      <c r="O74" s="44"/>
      <c r="P74" s="7"/>
      <c r="Q74" s="28">
        <f t="shared" ca="1" si="4"/>
        <v>-3053.6150872703784</v>
      </c>
      <c r="R74" s="27">
        <f t="shared" ca="1" si="5"/>
        <v>-2705.389814898695</v>
      </c>
      <c r="S74" s="7"/>
      <c r="T74" s="28">
        <f t="shared" ca="1" si="6"/>
        <v>0.74328235699803602</v>
      </c>
      <c r="U74" s="27">
        <f t="shared" ca="1" si="7"/>
        <v>-0.66174065823341721</v>
      </c>
      <c r="V74" s="7"/>
      <c r="W74" s="28">
        <f t="shared" ca="1" si="8"/>
        <v>0.75236509759405168</v>
      </c>
      <c r="X74" s="27">
        <f t="shared" ca="1" si="11"/>
        <v>303.36737911929606</v>
      </c>
      <c r="Y74" s="7"/>
      <c r="Z74" s="28">
        <f t="shared" si="12"/>
        <v>303.42599999999999</v>
      </c>
      <c r="AA74" s="27">
        <f t="shared" si="9"/>
        <v>5.2957827361563137</v>
      </c>
      <c r="AB74" s="7"/>
      <c r="AC74" s="28">
        <f t="shared" ca="1" si="0"/>
        <v>-5.8620880703927014E-2</v>
      </c>
      <c r="AD74" s="27">
        <f t="shared" ca="1" si="10"/>
        <v>-1.4892200802137268E-2</v>
      </c>
      <c r="AE74" s="7">
        <v>95</v>
      </c>
    </row>
    <row r="75" spans="1:31" s="26" customFormat="1" x14ac:dyDescent="0.25">
      <c r="A75" s="26">
        <v>55</v>
      </c>
      <c r="B75" s="26">
        <v>613</v>
      </c>
      <c r="C75" s="26">
        <v>11780</v>
      </c>
      <c r="D75" s="26">
        <v>11673</v>
      </c>
      <c r="E75" s="26">
        <v>14545</v>
      </c>
      <c r="F75" s="26">
        <v>14661</v>
      </c>
      <c r="G75" s="27"/>
      <c r="H75" s="7"/>
      <c r="I75" s="28">
        <f t="shared" si="1"/>
        <v>-2765</v>
      </c>
      <c r="J75" s="27">
        <f t="shared" si="1"/>
        <v>-2988</v>
      </c>
      <c r="K75" s="7"/>
      <c r="L75" s="124">
        <f t="shared" si="2"/>
        <v>0.6841415335681188</v>
      </c>
      <c r="M75" s="27">
        <f t="shared" ca="1" si="3"/>
        <v>2.5499408993700938E-7</v>
      </c>
      <c r="N75" s="44"/>
      <c r="O75" s="44"/>
      <c r="P75" s="7"/>
      <c r="Q75" s="28">
        <f t="shared" ca="1" si="4"/>
        <v>-2771.6150872703784</v>
      </c>
      <c r="R75" s="27">
        <f t="shared" ca="1" si="5"/>
        <v>-2984.389814898695</v>
      </c>
      <c r="S75" s="7"/>
      <c r="T75" s="28">
        <f t="shared" ca="1" si="6"/>
        <v>0.67464056073915901</v>
      </c>
      <c r="U75" s="27">
        <f t="shared" ca="1" si="7"/>
        <v>-0.7299842964072516</v>
      </c>
      <c r="V75" s="7"/>
      <c r="W75" s="28">
        <f t="shared" ca="1" si="8"/>
        <v>0.68464650296316865</v>
      </c>
      <c r="X75" s="27">
        <f t="shared" ca="1" si="11"/>
        <v>308.8698802356173</v>
      </c>
      <c r="Y75" s="7"/>
      <c r="Z75" s="28">
        <f t="shared" si="12"/>
        <v>308.94299999999998</v>
      </c>
      <c r="AA75" s="27">
        <f t="shared" si="9"/>
        <v>5.392072550988841</v>
      </c>
      <c r="AB75" s="7"/>
      <c r="AC75" s="28">
        <f t="shared" ca="1" si="0"/>
        <v>-7.3119764382681751E-2</v>
      </c>
      <c r="AD75" s="27">
        <f t="shared" ca="1" si="10"/>
        <v>-3.8168512366496543E-3</v>
      </c>
      <c r="AE75" s="7">
        <v>94</v>
      </c>
    </row>
    <row r="76" spans="1:31" s="26" customFormat="1" x14ac:dyDescent="0.25">
      <c r="A76" s="26">
        <v>56</v>
      </c>
      <c r="B76" s="26">
        <v>621</v>
      </c>
      <c r="C76" s="26">
        <v>11932</v>
      </c>
      <c r="D76" s="26">
        <v>11539</v>
      </c>
      <c r="E76" s="26">
        <v>14389</v>
      </c>
      <c r="F76" s="26">
        <v>14791</v>
      </c>
      <c r="G76" s="27"/>
      <c r="H76" s="7"/>
      <c r="I76" s="28">
        <f t="shared" si="1"/>
        <v>-2457</v>
      </c>
      <c r="J76" s="27">
        <f t="shared" si="1"/>
        <v>-3252</v>
      </c>
      <c r="K76" s="7"/>
      <c r="L76" s="124">
        <f t="shared" si="2"/>
        <v>0.60961789456616455</v>
      </c>
      <c r="M76" s="27">
        <f t="shared" ca="1" si="3"/>
        <v>8.6633947093225484E-7</v>
      </c>
      <c r="N76" s="44"/>
      <c r="O76" s="44"/>
      <c r="P76" s="7"/>
      <c r="Q76" s="28">
        <f t="shared" ca="1" si="4"/>
        <v>-2463.6150872703784</v>
      </c>
      <c r="R76" s="27">
        <f t="shared" ca="1" si="5"/>
        <v>-3248.389814898695</v>
      </c>
      <c r="S76" s="7"/>
      <c r="T76" s="28">
        <f t="shared" ca="1" si="6"/>
        <v>0.59967008822946355</v>
      </c>
      <c r="U76" s="27">
        <f t="shared" ca="1" si="7"/>
        <v>-0.79455892177604115</v>
      </c>
      <c r="V76" s="7"/>
      <c r="W76" s="28">
        <f t="shared" ca="1" si="8"/>
        <v>0.61054866815352737</v>
      </c>
      <c r="X76" s="27">
        <f t="shared" ca="1" si="11"/>
        <v>314.4951139562969</v>
      </c>
      <c r="Y76" s="7"/>
      <c r="Z76" s="28">
        <f t="shared" si="12"/>
        <v>314.53199999999998</v>
      </c>
      <c r="AA76" s="27">
        <f t="shared" si="9"/>
        <v>5.4896190028828045</v>
      </c>
      <c r="AB76" s="7"/>
      <c r="AC76" s="28">
        <f t="shared" ca="1" si="0"/>
        <v>-3.6886043703077576E-2</v>
      </c>
      <c r="AD76" s="27">
        <f t="shared" ca="1" si="10"/>
        <v>3.1321514361764002E-2</v>
      </c>
      <c r="AE76" s="7">
        <v>93</v>
      </c>
    </row>
    <row r="77" spans="1:31" s="26" customFormat="1" x14ac:dyDescent="0.25">
      <c r="A77" s="26">
        <v>57</v>
      </c>
      <c r="B77" s="26">
        <v>634</v>
      </c>
      <c r="C77" s="26">
        <v>12112</v>
      </c>
      <c r="D77" s="26">
        <v>11428</v>
      </c>
      <c r="E77" s="26">
        <v>14230</v>
      </c>
      <c r="F77" s="26">
        <v>14910</v>
      </c>
      <c r="G77" s="27"/>
      <c r="H77" s="7"/>
      <c r="I77" s="28">
        <f t="shared" si="1"/>
        <v>-2118</v>
      </c>
      <c r="J77" s="27">
        <f t="shared" si="1"/>
        <v>-3482</v>
      </c>
      <c r="K77" s="7"/>
      <c r="L77" s="124">
        <f t="shared" si="2"/>
        <v>0.5275591467870937</v>
      </c>
      <c r="M77" s="27">
        <f t="shared" ca="1" si="3"/>
        <v>1.5177657323514688E-6</v>
      </c>
      <c r="N77" s="44"/>
      <c r="O77" s="44"/>
      <c r="P77" s="7"/>
      <c r="Q77" s="28">
        <f t="shared" ca="1" si="4"/>
        <v>-2124.6150872703784</v>
      </c>
      <c r="R77" s="27">
        <f t="shared" ca="1" si="5"/>
        <v>-3478.389814898695</v>
      </c>
      <c r="S77" s="7"/>
      <c r="T77" s="28">
        <f t="shared" ca="1" si="6"/>
        <v>0.51715388634379234</v>
      </c>
      <c r="U77" s="27">
        <f t="shared" ca="1" si="7"/>
        <v>-0.85081711812006233</v>
      </c>
      <c r="V77" s="7"/>
      <c r="W77" s="28">
        <f t="shared" ca="1" si="8"/>
        <v>0.52879112313928212</v>
      </c>
      <c r="X77" s="27">
        <f t="shared" ca="1" si="11"/>
        <v>320.17287070067141</v>
      </c>
      <c r="Y77" s="7"/>
      <c r="Z77" s="28">
        <f t="shared" si="12"/>
        <v>320.238</v>
      </c>
      <c r="AA77" s="27">
        <f t="shared" si="9"/>
        <v>5.5892074900016011</v>
      </c>
      <c r="AB77" s="7"/>
      <c r="AC77" s="28">
        <f t="shared" ca="1" si="0"/>
        <v>-6.5129299328589241E-2</v>
      </c>
      <c r="AD77" s="27">
        <f t="shared" ca="1" si="10"/>
        <v>2.6213052769776368E-2</v>
      </c>
      <c r="AE77" s="7">
        <v>92</v>
      </c>
    </row>
    <row r="78" spans="1:31" s="26" customFormat="1" x14ac:dyDescent="0.25">
      <c r="A78" s="26">
        <v>58</v>
      </c>
      <c r="B78" s="26">
        <v>636</v>
      </c>
      <c r="C78" s="26">
        <v>12281</v>
      </c>
      <c r="D78" s="26">
        <v>11323</v>
      </c>
      <c r="E78" s="26">
        <v>14046</v>
      </c>
      <c r="F78" s="26">
        <v>15004</v>
      </c>
      <c r="G78" s="27"/>
      <c r="H78" s="7"/>
      <c r="I78" s="28">
        <f t="shared" si="1"/>
        <v>-1765</v>
      </c>
      <c r="J78" s="27">
        <f t="shared" si="1"/>
        <v>-3681</v>
      </c>
      <c r="K78" s="7"/>
      <c r="L78" s="124">
        <f t="shared" si="2"/>
        <v>0.43998885728567333</v>
      </c>
      <c r="M78" s="27">
        <f t="shared" ca="1" si="3"/>
        <v>1.2484707038778952E-5</v>
      </c>
      <c r="N78" s="44"/>
      <c r="O78" s="44"/>
      <c r="P78" s="7"/>
      <c r="Q78" s="28">
        <f t="shared" ca="1" si="4"/>
        <v>-1771.6150872703784</v>
      </c>
      <c r="R78" s="27">
        <f t="shared" ca="1" si="5"/>
        <v>-3677.389814898695</v>
      </c>
      <c r="S78" s="7"/>
      <c r="T78" s="28">
        <f t="shared" ca="1" si="6"/>
        <v>0.43122993570768037</v>
      </c>
      <c r="U78" s="27">
        <f t="shared" ca="1" si="7"/>
        <v>-0.89949268800032423</v>
      </c>
      <c r="V78" s="7"/>
      <c r="W78" s="28">
        <f t="shared" ca="1" si="8"/>
        <v>0.4435222277783869</v>
      </c>
      <c r="X78" s="27">
        <f t="shared" ca="1" si="11"/>
        <v>325.78722062718145</v>
      </c>
      <c r="Y78" s="7"/>
      <c r="Z78" s="28">
        <f t="shared" si="12"/>
        <v>325.96199999999999</v>
      </c>
      <c r="AA78" s="27">
        <f t="shared" si="9"/>
        <v>5.6891101363857564</v>
      </c>
      <c r="AB78" s="7"/>
      <c r="AC78" s="28">
        <f t="shared" ca="1" si="0"/>
        <v>-0.17477937281853428</v>
      </c>
      <c r="AD78" s="27">
        <f t="shared" ca="1" si="10"/>
        <v>7.2979993451042446E-2</v>
      </c>
      <c r="AE78" s="7">
        <v>91</v>
      </c>
    </row>
    <row r="79" spans="1:31" s="26" customFormat="1" x14ac:dyDescent="0.25">
      <c r="A79" s="26">
        <v>59</v>
      </c>
      <c r="B79" s="26">
        <v>632</v>
      </c>
      <c r="C79" s="26">
        <v>12475</v>
      </c>
      <c r="D79" s="26">
        <v>11246</v>
      </c>
      <c r="E79" s="26">
        <v>13859</v>
      </c>
      <c r="F79" s="26">
        <v>15088</v>
      </c>
      <c r="G79" s="27"/>
      <c r="H79" s="7"/>
      <c r="I79" s="28">
        <f t="shared" si="1"/>
        <v>-1384</v>
      </c>
      <c r="J79" s="27">
        <f t="shared" si="1"/>
        <v>-3842</v>
      </c>
      <c r="K79" s="7"/>
      <c r="L79" s="124">
        <f t="shared" si="2"/>
        <v>0.34862040721650916</v>
      </c>
      <c r="M79" s="27">
        <f t="shared" ca="1" si="3"/>
        <v>7.2371085398408719E-6</v>
      </c>
      <c r="N79" s="44"/>
      <c r="O79" s="44"/>
      <c r="P79" s="7"/>
      <c r="Q79" s="28">
        <f t="shared" ca="1" si="4"/>
        <v>-1390.6150872703784</v>
      </c>
      <c r="R79" s="27">
        <f t="shared" ca="1" si="5"/>
        <v>-3838.389814898695</v>
      </c>
      <c r="S79" s="7"/>
      <c r="T79" s="28">
        <f t="shared" ca="1" si="6"/>
        <v>0.338490487570687</v>
      </c>
      <c r="U79" s="27">
        <f t="shared" ca="1" si="7"/>
        <v>-0.93887342544113905</v>
      </c>
      <c r="V79" s="7"/>
      <c r="W79" s="28">
        <f t="shared" ca="1" si="8"/>
        <v>0.35131059467091469</v>
      </c>
      <c r="X79" s="27">
        <f t="shared" ca="1" si="11"/>
        <v>331.5192232071405</v>
      </c>
      <c r="Y79" s="7"/>
      <c r="Z79" s="28">
        <f t="shared" si="12"/>
        <v>331.65</v>
      </c>
      <c r="AA79" s="27">
        <f t="shared" si="9"/>
        <v>5.7883844642391944</v>
      </c>
      <c r="AB79" s="7"/>
      <c r="AC79" s="28">
        <f t="shared" ca="1" si="0"/>
        <v>-0.13077679285947852</v>
      </c>
      <c r="AD79" s="27">
        <f t="shared" ca="1" si="10"/>
        <v>7.487691254522133E-2</v>
      </c>
      <c r="AE79" s="7">
        <v>90</v>
      </c>
    </row>
    <row r="80" spans="1:31" s="26" customFormat="1" x14ac:dyDescent="0.25">
      <c r="A80" s="26">
        <v>60</v>
      </c>
      <c r="B80" s="26">
        <v>639</v>
      </c>
      <c r="C80" s="26">
        <v>12670</v>
      </c>
      <c r="D80" s="26">
        <v>11186</v>
      </c>
      <c r="E80" s="26">
        <v>13656</v>
      </c>
      <c r="F80" s="26">
        <v>15151</v>
      </c>
      <c r="G80" s="27"/>
      <c r="H80" s="7"/>
      <c r="I80" s="28">
        <f t="shared" si="1"/>
        <v>-986</v>
      </c>
      <c r="J80" s="27">
        <f t="shared" si="1"/>
        <v>-3965</v>
      </c>
      <c r="K80" s="7"/>
      <c r="L80" s="124">
        <f t="shared" si="2"/>
        <v>0.25275277696642012</v>
      </c>
      <c r="M80" s="27">
        <f t="shared" ca="1" si="3"/>
        <v>4.3314438402790545E-6</v>
      </c>
      <c r="N80" s="44"/>
      <c r="O80" s="44"/>
      <c r="P80" s="7"/>
      <c r="Q80" s="28">
        <f t="shared" ca="1" si="4"/>
        <v>-992.61508727037835</v>
      </c>
      <c r="R80" s="27">
        <f t="shared" ca="1" si="5"/>
        <v>-3961.389814898695</v>
      </c>
      <c r="S80" s="7"/>
      <c r="T80" s="28">
        <f t="shared" ca="1" si="6"/>
        <v>0.2416130588081585</v>
      </c>
      <c r="U80" s="27">
        <f t="shared" ca="1" si="7"/>
        <v>-0.96895933044250693</v>
      </c>
      <c r="V80" s="7"/>
      <c r="W80" s="28">
        <f t="shared" ca="1" si="8"/>
        <v>0.25483398907485094</v>
      </c>
      <c r="X80" s="27">
        <f t="shared" ca="1" si="11"/>
        <v>337.29925063225051</v>
      </c>
      <c r="Y80" s="7"/>
      <c r="Z80" s="28">
        <f t="shared" si="12"/>
        <v>337.40099999999995</v>
      </c>
      <c r="AA80" s="27">
        <f t="shared" si="9"/>
        <v>5.8887583495213862</v>
      </c>
      <c r="AB80" s="7"/>
      <c r="AC80" s="28">
        <f t="shared" ca="1" si="0"/>
        <v>-0.10174936774944854</v>
      </c>
      <c r="AD80" s="27">
        <f t="shared" ca="1" si="10"/>
        <v>-0.10358726062526102</v>
      </c>
      <c r="AE80" s="7">
        <v>89</v>
      </c>
    </row>
    <row r="81" spans="1:31" s="26" customFormat="1" x14ac:dyDescent="0.25">
      <c r="A81" s="26">
        <v>61</v>
      </c>
      <c r="B81" s="26">
        <v>626</v>
      </c>
      <c r="C81" s="26">
        <v>12867</v>
      </c>
      <c r="D81" s="26">
        <v>11141</v>
      </c>
      <c r="E81" s="26">
        <v>13463</v>
      </c>
      <c r="F81" s="26">
        <v>15188</v>
      </c>
      <c r="G81" s="27"/>
      <c r="H81" s="7"/>
      <c r="I81" s="28">
        <f t="shared" si="1"/>
        <v>-596</v>
      </c>
      <c r="J81" s="27">
        <f t="shared" si="1"/>
        <v>-4047</v>
      </c>
      <c r="K81" s="7"/>
      <c r="L81" s="124">
        <f t="shared" si="2"/>
        <v>0.15636160125333876</v>
      </c>
      <c r="M81" s="27">
        <f t="shared" ca="1" si="3"/>
        <v>1.4490542351676656E-5</v>
      </c>
      <c r="N81" s="44"/>
      <c r="O81" s="44"/>
      <c r="P81" s="7"/>
      <c r="Q81" s="28">
        <f t="shared" ca="1" si="4"/>
        <v>-602.61508727037835</v>
      </c>
      <c r="R81" s="27">
        <f t="shared" ca="1" si="5"/>
        <v>-4043.389814898695</v>
      </c>
      <c r="S81" s="7"/>
      <c r="T81" s="28">
        <f t="shared" ca="1" si="6"/>
        <v>0.14668291504588185</v>
      </c>
      <c r="U81" s="27">
        <f t="shared" ca="1" si="7"/>
        <v>-0.98901660044341877</v>
      </c>
      <c r="V81" s="7"/>
      <c r="W81" s="28">
        <f t="shared" ca="1" si="8"/>
        <v>0.16016824575364039</v>
      </c>
      <c r="X81" s="27">
        <f t="shared" ca="1" si="11"/>
        <v>342.83521166447417</v>
      </c>
      <c r="Y81" s="7"/>
      <c r="Z81" s="28">
        <f t="shared" si="12"/>
        <v>343.03499999999997</v>
      </c>
      <c r="AA81" s="27">
        <f t="shared" si="9"/>
        <v>5.9870901995787476</v>
      </c>
      <c r="AB81" s="7"/>
      <c r="AC81" s="28">
        <f t="shared" ca="1" si="0"/>
        <v>-0.19978833552579545</v>
      </c>
      <c r="AD81" s="27">
        <f t="shared" ca="1" si="10"/>
        <v>7.0491910115265455E-2</v>
      </c>
      <c r="AE81" s="7">
        <v>88</v>
      </c>
    </row>
    <row r="82" spans="1:31" s="26" customFormat="1" x14ac:dyDescent="0.25">
      <c r="A82" s="26">
        <v>62</v>
      </c>
      <c r="B82" s="26">
        <v>626</v>
      </c>
      <c r="C82" s="26">
        <v>13071</v>
      </c>
      <c r="D82" s="26">
        <v>11118</v>
      </c>
      <c r="E82" s="26">
        <v>13261</v>
      </c>
      <c r="F82" s="26">
        <v>15214</v>
      </c>
      <c r="G82" s="27"/>
      <c r="H82" s="7"/>
      <c r="I82" s="28">
        <f t="shared" si="1"/>
        <v>-190</v>
      </c>
      <c r="J82" s="27">
        <f t="shared" si="1"/>
        <v>-4096</v>
      </c>
      <c r="K82" s="7"/>
      <c r="L82" s="124">
        <f t="shared" si="2"/>
        <v>5.8459775014597072E-2</v>
      </c>
      <c r="M82" s="27">
        <f t="shared" ca="1" si="3"/>
        <v>9.2285148920755673E-6</v>
      </c>
      <c r="N82" s="44"/>
      <c r="O82" s="44"/>
      <c r="P82" s="7"/>
      <c r="Q82" s="28">
        <f t="shared" ca="1" si="4"/>
        <v>-196.61508727037838</v>
      </c>
      <c r="R82" s="27">
        <f t="shared" ca="1" si="5"/>
        <v>-4092.389814898695</v>
      </c>
      <c r="S82" s="7"/>
      <c r="T82" s="28">
        <f t="shared" ca="1" si="6"/>
        <v>4.7858201283101524E-2</v>
      </c>
      <c r="U82" s="27">
        <f t="shared" ca="1" si="7"/>
        <v>-1.001002042273232</v>
      </c>
      <c r="V82" s="7"/>
      <c r="W82" s="28">
        <f t="shared" ca="1" si="8"/>
        <v>6.1497622096343546E-2</v>
      </c>
      <c r="X82" s="27">
        <f t="shared" ca="1" si="11"/>
        <v>348.51861600886991</v>
      </c>
      <c r="Y82" s="7"/>
      <c r="Z82" s="28">
        <f t="shared" si="12"/>
        <v>348.66899999999998</v>
      </c>
      <c r="AA82" s="27">
        <f t="shared" si="9"/>
        <v>6.085422049636108</v>
      </c>
      <c r="AB82" s="7"/>
      <c r="AC82" s="28">
        <f t="shared" ca="1" si="0"/>
        <v>-0.15038399113007017</v>
      </c>
      <c r="AD82" s="27">
        <f t="shared" ca="1" si="10"/>
        <v>-6.7837163220247021E-2</v>
      </c>
      <c r="AE82" s="7">
        <v>87</v>
      </c>
    </row>
    <row r="83" spans="1:31" s="26" customFormat="1" x14ac:dyDescent="0.25">
      <c r="A83" s="26">
        <v>63</v>
      </c>
      <c r="B83" s="26">
        <v>599</v>
      </c>
      <c r="C83" s="26">
        <v>13253</v>
      </c>
      <c r="D83" s="26">
        <v>11106</v>
      </c>
      <c r="E83" s="26">
        <v>13062</v>
      </c>
      <c r="F83" s="26">
        <v>15209</v>
      </c>
      <c r="G83" s="27"/>
      <c r="H83" s="7"/>
      <c r="I83" s="28">
        <f t="shared" si="1"/>
        <v>191</v>
      </c>
      <c r="J83" s="27">
        <f t="shared" si="1"/>
        <v>-4103</v>
      </c>
      <c r="K83" s="7"/>
      <c r="L83" s="124">
        <f t="shared" si="2"/>
        <v>-3.5760812571586621E-2</v>
      </c>
      <c r="M83" s="27">
        <f t="shared" ca="1" si="3"/>
        <v>2.0554489964350522E-5</v>
      </c>
      <c r="N83" s="44"/>
      <c r="O83" s="44"/>
      <c r="P83" s="7"/>
      <c r="Q83" s="28">
        <f t="shared" ca="1" si="4"/>
        <v>184.38491272962162</v>
      </c>
      <c r="R83" s="27">
        <f t="shared" ca="1" si="5"/>
        <v>-4099.3898148986955</v>
      </c>
      <c r="S83" s="7"/>
      <c r="T83" s="28">
        <f t="shared" ca="1" si="6"/>
        <v>-4.4881246853891839E-2</v>
      </c>
      <c r="U83" s="27">
        <f t="shared" ca="1" si="7"/>
        <v>-1.0027142482489197</v>
      </c>
      <c r="V83" s="7"/>
      <c r="W83" s="28">
        <f t="shared" ca="1" si="8"/>
        <v>-3.1227106585933105E-2</v>
      </c>
      <c r="X83" s="27">
        <f t="shared" ca="1" si="11"/>
        <v>353.81798609986959</v>
      </c>
      <c r="Y83" s="7"/>
      <c r="Z83" s="28">
        <f t="shared" si="12"/>
        <v>354.06</v>
      </c>
      <c r="AA83" s="27">
        <f t="shared" si="9"/>
        <v>6.1795127496111224</v>
      </c>
      <c r="AB83" s="7"/>
      <c r="AC83" s="28">
        <f t="shared" ca="1" si="0"/>
        <v>-0.24201390013041646</v>
      </c>
      <c r="AD83" s="27">
        <f t="shared" ca="1" si="10"/>
        <v>5.320956918808406E-3</v>
      </c>
      <c r="AE83" s="7">
        <v>86</v>
      </c>
    </row>
    <row r="84" spans="1:31" s="26" customFormat="1" x14ac:dyDescent="0.25">
      <c r="A84" s="26">
        <v>64</v>
      </c>
      <c r="B84" s="26">
        <v>615</v>
      </c>
      <c r="C84" s="26">
        <v>13459</v>
      </c>
      <c r="D84" s="26">
        <v>11131</v>
      </c>
      <c r="E84" s="26">
        <v>12872</v>
      </c>
      <c r="F84" s="26">
        <v>15200</v>
      </c>
      <c r="G84" s="27"/>
      <c r="H84" s="7"/>
      <c r="I84" s="28">
        <f t="shared" si="1"/>
        <v>587</v>
      </c>
      <c r="J84" s="27">
        <f t="shared" si="1"/>
        <v>-4069</v>
      </c>
      <c r="K84" s="7"/>
      <c r="L84" s="124">
        <f t="shared" si="2"/>
        <v>-0.13216083811150281</v>
      </c>
      <c r="M84" s="27">
        <f t="shared" ca="1" si="3"/>
        <v>1.9544369161147131E-5</v>
      </c>
      <c r="N84" s="44"/>
      <c r="O84" s="44"/>
      <c r="P84" s="7"/>
      <c r="Q84" s="28">
        <f t="shared" ca="1" si="4"/>
        <v>580.38491272962165</v>
      </c>
      <c r="R84" s="27">
        <f t="shared" ca="1" si="5"/>
        <v>-4065.389814898695</v>
      </c>
      <c r="S84" s="7"/>
      <c r="T84" s="28">
        <f t="shared" ca="1" si="6"/>
        <v>-0.14127185436635739</v>
      </c>
      <c r="U84" s="27">
        <f t="shared" ca="1" si="7"/>
        <v>-0.99439781922415127</v>
      </c>
      <c r="V84" s="7"/>
      <c r="W84" s="28">
        <f t="shared" ca="1" si="8"/>
        <v>-0.12773993671459888</v>
      </c>
      <c r="X84" s="27">
        <f ca="1">IF(MOD(ATAN2(U84,W84)*180/PI()-$J$9+360,360)&lt;355,MOD(ATAN2(U84,W84)*180/PI()-$J$9+360,360)+360,MOD(ATAN2(U84,W84)*180/PI()-$J$9+360,360))</f>
        <v>359.35432726880128</v>
      </c>
      <c r="Y84" s="7"/>
      <c r="Z84" s="28">
        <f t="shared" si="12"/>
        <v>359.59500000000003</v>
      </c>
      <c r="AA84" s="27">
        <f t="shared" si="9"/>
        <v>6.2761167237090101</v>
      </c>
      <c r="AB84" s="7"/>
      <c r="AC84" s="28">
        <f t="shared" ref="AC84:AC147" ca="1" si="13">X84-Z84</f>
        <v>-0.24067273119874244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13411</v>
      </c>
      <c r="D85" s="26">
        <v>11086</v>
      </c>
      <c r="E85" s="26">
        <v>12821</v>
      </c>
      <c r="F85" s="26">
        <v>15138</v>
      </c>
      <c r="G85" s="27"/>
      <c r="H85" s="7"/>
      <c r="I85" s="28">
        <f t="shared" ref="I85:J148" si="14">C85-E85</f>
        <v>590</v>
      </c>
      <c r="J85" s="27">
        <f t="shared" si="14"/>
        <v>-4052</v>
      </c>
      <c r="K85" s="7"/>
      <c r="L85" s="124">
        <f>$O$3*SIN(2*PI()/$O$4*($Z85+$O$5))+$O$6</f>
        <v>-0.13222435088702922</v>
      </c>
      <c r="M85" s="27">
        <f t="shared" ref="M85:M148" ca="1" si="15">(W85-L85)^2</f>
        <v>1.3671314986543054E-5</v>
      </c>
      <c r="N85" s="44"/>
      <c r="O85" s="44"/>
      <c r="P85" s="7"/>
      <c r="Q85" s="28">
        <f t="shared" ref="Q85:Q148" ca="1" si="16">I85-$J$4</f>
        <v>583.38491272962165</v>
      </c>
      <c r="R85" s="27">
        <f t="shared" ref="R85:R148" ca="1" si="17">J85-$J$3</f>
        <v>-4048.389814898695</v>
      </c>
      <c r="S85" s="7"/>
      <c r="T85" s="28">
        <f t="shared" ref="T85:T148" ca="1" si="18">Q85/$J$7</f>
        <v>-0.14200208624145183</v>
      </c>
      <c r="U85" s="27">
        <f t="shared" ref="U85:U148" ca="1" si="19">R85/$J$6</f>
        <v>-0.99023960471176709</v>
      </c>
      <c r="V85" s="7"/>
      <c r="W85" s="28">
        <f t="shared" ref="W85:W148" ca="1" si="20">(T85-U85*SIN(-$J$11*PI()/180))/(COS(-$J$11*PI()/180))</f>
        <v>-0.12852687675100838</v>
      </c>
      <c r="X85" s="27">
        <f ca="1">IF(MOD(ATAN2(U85,W85)*180/PI()-$J$9+360,360)&lt;355,MOD(ATAN2(U85,W85)*180/PI()-$J$9+360,360)+360,MOD(ATAN2(U85,W85)*180/PI()-$J$9+360,360))</f>
        <v>359.42951331250975</v>
      </c>
      <c r="Y85" s="7"/>
      <c r="Z85" s="28">
        <f t="shared" si="12"/>
        <v>359.59500000000003</v>
      </c>
      <c r="AA85" s="27">
        <f t="shared" ref="AA85:AA148" si="21">Z85*PI()/180</f>
        <v>6.2761167237090101</v>
      </c>
      <c r="AB85" s="7"/>
      <c r="AC85" s="28">
        <f t="shared" ca="1" si="13"/>
        <v>-0.16548668749027229</v>
      </c>
      <c r="AD85" s="27"/>
      <c r="AE85" s="7"/>
    </row>
    <row r="86" spans="1:31" s="26" customFormat="1" x14ac:dyDescent="0.25">
      <c r="A86" s="26">
        <v>1</v>
      </c>
      <c r="B86" s="26">
        <v>-591</v>
      </c>
      <c r="C86" s="26">
        <v>13214</v>
      </c>
      <c r="D86" s="26">
        <v>11069</v>
      </c>
      <c r="E86" s="26">
        <v>13008</v>
      </c>
      <c r="F86" s="26">
        <v>15153</v>
      </c>
      <c r="G86" s="27"/>
      <c r="H86" s="7"/>
      <c r="I86" s="28">
        <f t="shared" si="14"/>
        <v>206</v>
      </c>
      <c r="J86" s="27">
        <f t="shared" si="14"/>
        <v>-4084</v>
      </c>
      <c r="K86" s="7"/>
      <c r="L86" s="124">
        <f t="shared" ref="L86:L149" si="22">$O$3*SIN(2*PI()/$O$4*($Z86+$O$5))+$O$6</f>
        <v>-3.9913993942072602E-2</v>
      </c>
      <c r="M86" s="27">
        <f t="shared" ca="1" si="15"/>
        <v>2.4721632007523802E-5</v>
      </c>
      <c r="N86" s="44"/>
      <c r="O86" s="44"/>
      <c r="P86" s="7"/>
      <c r="Q86" s="28">
        <f t="shared" ca="1" si="16"/>
        <v>199.38491272962162</v>
      </c>
      <c r="R86" s="27">
        <f t="shared" ca="1" si="17"/>
        <v>-4080.389814898695</v>
      </c>
      <c r="S86" s="7"/>
      <c r="T86" s="28">
        <f t="shared" ca="1" si="18"/>
        <v>-4.8532406229364021E-2</v>
      </c>
      <c r="U86" s="27">
        <f t="shared" ca="1" si="19"/>
        <v>-0.9980668320291961</v>
      </c>
      <c r="V86" s="7"/>
      <c r="W86" s="28">
        <f t="shared" ca="1" si="20"/>
        <v>-3.4941908664493003E-2</v>
      </c>
      <c r="X86" s="27">
        <f ca="1">MOD(ATAN2(U86,W86)*180/PI()-$J$9+360,360)</f>
        <v>354.0393070567884</v>
      </c>
      <c r="Y86" s="7"/>
      <c r="Z86" s="28">
        <f t="shared" ref="Z86:Z149" si="23">360/40000*B86+Z85</f>
        <v>354.27600000000001</v>
      </c>
      <c r="AA86" s="27">
        <f t="shared" si="21"/>
        <v>6.1832826607954319</v>
      </c>
      <c r="AB86" s="7"/>
      <c r="AC86" s="28">
        <f t="shared" ca="1" si="13"/>
        <v>-0.23669294321160805</v>
      </c>
      <c r="AD86" s="27"/>
      <c r="AE86" s="7"/>
    </row>
    <row r="87" spans="1:31" s="26" customFormat="1" x14ac:dyDescent="0.25">
      <c r="A87" s="26">
        <v>2</v>
      </c>
      <c r="B87" s="26">
        <v>-607</v>
      </c>
      <c r="C87" s="26">
        <v>13025</v>
      </c>
      <c r="D87" s="26">
        <v>11072</v>
      </c>
      <c r="E87" s="26">
        <v>13209</v>
      </c>
      <c r="F87" s="26">
        <v>15157</v>
      </c>
      <c r="G87" s="27"/>
      <c r="H87" s="7"/>
      <c r="I87" s="28">
        <f t="shared" si="14"/>
        <v>-184</v>
      </c>
      <c r="J87" s="27">
        <f t="shared" si="14"/>
        <v>-4085</v>
      </c>
      <c r="K87" s="7"/>
      <c r="L87" s="124">
        <f t="shared" si="22"/>
        <v>5.5245668975825488E-2</v>
      </c>
      <c r="M87" s="27">
        <f t="shared" ca="1" si="15"/>
        <v>2.2607212076807351E-5</v>
      </c>
      <c r="N87" s="44"/>
      <c r="O87" s="44"/>
      <c r="P87" s="7"/>
      <c r="Q87" s="28">
        <f t="shared" ca="1" si="16"/>
        <v>-190.61508727037838</v>
      </c>
      <c r="R87" s="27">
        <f t="shared" ca="1" si="17"/>
        <v>-4081.389814898695</v>
      </c>
      <c r="S87" s="7"/>
      <c r="T87" s="28">
        <f t="shared" ca="1" si="18"/>
        <v>4.6397737532912653E-2</v>
      </c>
      <c r="U87" s="27">
        <f t="shared" ca="1" si="19"/>
        <v>-0.99831143288286583</v>
      </c>
      <c r="V87" s="7"/>
      <c r="W87" s="28">
        <f t="shared" ca="1" si="20"/>
        <v>6.000037318080053E-2</v>
      </c>
      <c r="X87" s="27">
        <f ca="1">MOD(ATAN2(U87,W87)*180/PI()-$J$9+360,360)</f>
        <v>348.59477884564967</v>
      </c>
      <c r="Y87" s="7"/>
      <c r="Z87" s="28">
        <f t="shared" si="23"/>
        <v>348.81299999999999</v>
      </c>
      <c r="AA87" s="27">
        <f t="shared" si="21"/>
        <v>6.0879353237589804</v>
      </c>
      <c r="AB87" s="7"/>
      <c r="AC87" s="28">
        <f t="shared" ca="1" si="13"/>
        <v>-0.21822115435031719</v>
      </c>
      <c r="AD87" s="27"/>
      <c r="AE87" s="7"/>
    </row>
    <row r="88" spans="1:31" s="26" customFormat="1" x14ac:dyDescent="0.25">
      <c r="A88" s="26">
        <v>3</v>
      </c>
      <c r="B88" s="26">
        <v>-616</v>
      </c>
      <c r="C88" s="26">
        <v>12832</v>
      </c>
      <c r="D88" s="26">
        <v>11099</v>
      </c>
      <c r="E88" s="26">
        <v>13405</v>
      </c>
      <c r="F88" s="26">
        <v>15140</v>
      </c>
      <c r="G88" s="27"/>
      <c r="H88" s="7"/>
      <c r="I88" s="28">
        <f t="shared" si="14"/>
        <v>-573</v>
      </c>
      <c r="J88" s="27">
        <f t="shared" si="14"/>
        <v>-4041</v>
      </c>
      <c r="K88" s="7"/>
      <c r="L88" s="124">
        <f t="shared" si="22"/>
        <v>0.15129860244941812</v>
      </c>
      <c r="M88" s="27">
        <f t="shared" ca="1" si="15"/>
        <v>1.0566977975454739E-5</v>
      </c>
      <c r="N88" s="44"/>
      <c r="O88" s="44"/>
      <c r="P88" s="7"/>
      <c r="Q88" s="28">
        <f t="shared" ca="1" si="16"/>
        <v>-579.61508727037835</v>
      </c>
      <c r="R88" s="27">
        <f t="shared" ca="1" si="17"/>
        <v>-4037.389814898695</v>
      </c>
      <c r="S88" s="7"/>
      <c r="T88" s="28">
        <f t="shared" ca="1" si="18"/>
        <v>0.14108447067015784</v>
      </c>
      <c r="U88" s="27">
        <f t="shared" ca="1" si="19"/>
        <v>-0.98754899532140084</v>
      </c>
      <c r="V88" s="7"/>
      <c r="W88" s="28">
        <f t="shared" ca="1" si="20"/>
        <v>0.15454929129571743</v>
      </c>
      <c r="X88" s="27">
        <f t="shared" ref="X88:X148" ca="1" si="24">MOD(ATAN2(U88,W88)*180/PI()-$J$9+360,360)</f>
        <v>343.13970357458948</v>
      </c>
      <c r="Y88" s="7"/>
      <c r="Z88" s="28">
        <f t="shared" si="23"/>
        <v>343.26900000000001</v>
      </c>
      <c r="AA88" s="27">
        <f t="shared" si="21"/>
        <v>5.9911742700284147</v>
      </c>
      <c r="AB88" s="7"/>
      <c r="AC88" s="28">
        <f t="shared" ca="1" si="13"/>
        <v>-0.12929642541052999</v>
      </c>
      <c r="AD88" s="27"/>
      <c r="AE88" s="7"/>
    </row>
    <row r="89" spans="1:31" s="26" customFormat="1" x14ac:dyDescent="0.25">
      <c r="A89" s="26">
        <v>4</v>
      </c>
      <c r="B89" s="26">
        <v>-630</v>
      </c>
      <c r="C89" s="26">
        <v>12629</v>
      </c>
      <c r="D89" s="26">
        <v>11139</v>
      </c>
      <c r="E89" s="26">
        <v>13606</v>
      </c>
      <c r="F89" s="26">
        <v>15096</v>
      </c>
      <c r="G89" s="27"/>
      <c r="H89" s="7"/>
      <c r="I89" s="28">
        <f t="shared" si="14"/>
        <v>-977</v>
      </c>
      <c r="J89" s="27">
        <f t="shared" si="14"/>
        <v>-3957</v>
      </c>
      <c r="K89" s="7"/>
      <c r="L89" s="124">
        <f t="shared" si="22"/>
        <v>0.24806315714511604</v>
      </c>
      <c r="M89" s="27">
        <f t="shared" ca="1" si="15"/>
        <v>2.0732347527445393E-5</v>
      </c>
      <c r="N89" s="44"/>
      <c r="O89" s="44"/>
      <c r="P89" s="7"/>
      <c r="Q89" s="28">
        <f t="shared" ca="1" si="16"/>
        <v>-983.61508727037835</v>
      </c>
      <c r="R89" s="27">
        <f t="shared" ca="1" si="17"/>
        <v>-3953.389814898695</v>
      </c>
      <c r="S89" s="7"/>
      <c r="T89" s="28">
        <f t="shared" ca="1" si="18"/>
        <v>0.23942236318287521</v>
      </c>
      <c r="U89" s="27">
        <f t="shared" ca="1" si="19"/>
        <v>-0.96700252361314964</v>
      </c>
      <c r="V89" s="7"/>
      <c r="W89" s="28">
        <f t="shared" ca="1" si="20"/>
        <v>0.25261643591183408</v>
      </c>
      <c r="X89" s="27">
        <f t="shared" ca="1" si="24"/>
        <v>337.39366337162528</v>
      </c>
      <c r="Y89" s="7"/>
      <c r="Z89" s="28">
        <f t="shared" si="23"/>
        <v>337.59899999999999</v>
      </c>
      <c r="AA89" s="27">
        <f t="shared" si="21"/>
        <v>5.8922141014403362</v>
      </c>
      <c r="AB89" s="7"/>
      <c r="AC89" s="28">
        <f t="shared" ca="1" si="13"/>
        <v>-0.20533662837470956</v>
      </c>
      <c r="AD89" s="27"/>
      <c r="AE89" s="7"/>
    </row>
    <row r="90" spans="1:31" s="26" customFormat="1" x14ac:dyDescent="0.25">
      <c r="A90" s="26">
        <v>5</v>
      </c>
      <c r="B90" s="26">
        <v>-640</v>
      </c>
      <c r="C90" s="26">
        <v>12436</v>
      </c>
      <c r="D90" s="26">
        <v>11198</v>
      </c>
      <c r="E90" s="26">
        <v>13798</v>
      </c>
      <c r="F90" s="26">
        <v>15035</v>
      </c>
      <c r="G90" s="27"/>
      <c r="H90" s="7"/>
      <c r="I90" s="28">
        <f t="shared" si="14"/>
        <v>-1362</v>
      </c>
      <c r="J90" s="27">
        <f t="shared" si="14"/>
        <v>-3837</v>
      </c>
      <c r="K90" s="7"/>
      <c r="L90" s="124">
        <f t="shared" si="22"/>
        <v>0.34387271004146253</v>
      </c>
      <c r="M90" s="27">
        <f t="shared" ca="1" si="15"/>
        <v>4.2670965198580333E-6</v>
      </c>
      <c r="N90" s="44"/>
      <c r="O90" s="44"/>
      <c r="P90" s="7"/>
      <c r="Q90" s="28">
        <f t="shared" ca="1" si="16"/>
        <v>-1368.6150872703784</v>
      </c>
      <c r="R90" s="27">
        <f t="shared" ca="1" si="17"/>
        <v>-3833.389814898695</v>
      </c>
      <c r="S90" s="7"/>
      <c r="T90" s="28">
        <f t="shared" ca="1" si="18"/>
        <v>0.33313545381999449</v>
      </c>
      <c r="U90" s="27">
        <f t="shared" ca="1" si="19"/>
        <v>-0.93765042117279074</v>
      </c>
      <c r="V90" s="7"/>
      <c r="W90" s="28">
        <f t="shared" ca="1" si="20"/>
        <v>0.34593840520770996</v>
      </c>
      <c r="X90" s="27">
        <f t="shared" ca="1" si="24"/>
        <v>331.78310011968574</v>
      </c>
      <c r="Y90" s="7"/>
      <c r="Z90" s="28">
        <f t="shared" si="23"/>
        <v>331.839</v>
      </c>
      <c r="AA90" s="27">
        <f t="shared" si="21"/>
        <v>5.7916831365254628</v>
      </c>
      <c r="AB90" s="7"/>
      <c r="AC90" s="28">
        <f t="shared" ca="1" si="13"/>
        <v>-5.5899880314257189E-2</v>
      </c>
      <c r="AD90" s="27"/>
      <c r="AE90" s="7"/>
    </row>
    <row r="91" spans="1:31" s="26" customFormat="1" x14ac:dyDescent="0.25">
      <c r="A91" s="26">
        <v>6</v>
      </c>
      <c r="B91" s="26">
        <v>-633</v>
      </c>
      <c r="C91" s="26">
        <v>12242</v>
      </c>
      <c r="D91" s="26">
        <v>11278</v>
      </c>
      <c r="E91" s="26">
        <v>13982</v>
      </c>
      <c r="F91" s="26">
        <v>14949</v>
      </c>
      <c r="G91" s="27"/>
      <c r="H91" s="7"/>
      <c r="I91" s="28">
        <f t="shared" si="14"/>
        <v>-1740</v>
      </c>
      <c r="J91" s="27">
        <f t="shared" si="14"/>
        <v>-3671</v>
      </c>
      <c r="K91" s="7"/>
      <c r="L91" s="124">
        <f t="shared" si="22"/>
        <v>0.43522148420928974</v>
      </c>
      <c r="M91" s="27">
        <f t="shared" ca="1" si="15"/>
        <v>4.759359112558141E-6</v>
      </c>
      <c r="N91" s="44"/>
      <c r="O91" s="44"/>
      <c r="P91" s="7"/>
      <c r="Q91" s="28">
        <f t="shared" ca="1" si="16"/>
        <v>-1746.6150872703784</v>
      </c>
      <c r="R91" s="27">
        <f t="shared" ca="1" si="17"/>
        <v>-3667.389814898695</v>
      </c>
      <c r="S91" s="7"/>
      <c r="T91" s="28">
        <f t="shared" ca="1" si="18"/>
        <v>0.42514467008189344</v>
      </c>
      <c r="U91" s="27">
        <f t="shared" ca="1" si="19"/>
        <v>-0.89704667946362759</v>
      </c>
      <c r="V91" s="7"/>
      <c r="W91" s="28">
        <f t="shared" ca="1" si="20"/>
        <v>0.43740307975213405</v>
      </c>
      <c r="X91" s="27">
        <f t="shared" ca="1" si="24"/>
        <v>326.0402006206325</v>
      </c>
      <c r="Y91" s="7"/>
      <c r="Z91" s="28">
        <f t="shared" si="23"/>
        <v>326.142</v>
      </c>
      <c r="AA91" s="27">
        <f t="shared" si="21"/>
        <v>5.692251729039346</v>
      </c>
      <c r="AB91" s="7"/>
      <c r="AC91" s="28">
        <f t="shared" ca="1" si="13"/>
        <v>-0.10179937936749184</v>
      </c>
      <c r="AD91" s="27"/>
      <c r="AE91" s="7"/>
    </row>
    <row r="92" spans="1:31" s="26" customFormat="1" x14ac:dyDescent="0.25">
      <c r="A92" s="26">
        <v>7</v>
      </c>
      <c r="B92" s="26">
        <v>-631</v>
      </c>
      <c r="C92" s="26">
        <v>12067</v>
      </c>
      <c r="D92" s="26">
        <v>11378</v>
      </c>
      <c r="E92" s="26">
        <v>14162</v>
      </c>
      <c r="F92" s="26">
        <v>14857</v>
      </c>
      <c r="G92" s="27"/>
      <c r="H92" s="7"/>
      <c r="I92" s="28">
        <f t="shared" si="14"/>
        <v>-2095</v>
      </c>
      <c r="J92" s="27">
        <f t="shared" si="14"/>
        <v>-3479</v>
      </c>
      <c r="K92" s="7"/>
      <c r="L92" s="124">
        <f t="shared" si="22"/>
        <v>0.52200289334292638</v>
      </c>
      <c r="M92" s="27">
        <f t="shared" ca="1" si="15"/>
        <v>1.3906793998532449E-6</v>
      </c>
      <c r="N92" s="44"/>
      <c r="O92" s="44"/>
      <c r="P92" s="7"/>
      <c r="Q92" s="28">
        <f t="shared" ca="1" si="16"/>
        <v>-2101.6150872703784</v>
      </c>
      <c r="R92" s="27">
        <f t="shared" ca="1" si="17"/>
        <v>-3475.389814898695</v>
      </c>
      <c r="S92" s="7"/>
      <c r="T92" s="28">
        <f t="shared" ca="1" si="18"/>
        <v>0.51155544196806835</v>
      </c>
      <c r="U92" s="27">
        <f t="shared" ca="1" si="19"/>
        <v>-0.85008331555905337</v>
      </c>
      <c r="V92" s="7"/>
      <c r="W92" s="28">
        <f t="shared" ca="1" si="20"/>
        <v>0.52318216404969953</v>
      </c>
      <c r="X92" s="27">
        <f t="shared" ca="1" si="24"/>
        <v>320.42408375344121</v>
      </c>
      <c r="Y92" s="7"/>
      <c r="Z92" s="28">
        <f t="shared" si="23"/>
        <v>320.46300000000002</v>
      </c>
      <c r="AA92" s="27">
        <f t="shared" si="21"/>
        <v>5.5931344808185885</v>
      </c>
      <c r="AB92" s="7"/>
      <c r="AC92" s="28">
        <f t="shared" ca="1" si="13"/>
        <v>-3.8916246558812873E-2</v>
      </c>
      <c r="AD92" s="27"/>
      <c r="AE92" s="7"/>
    </row>
    <row r="93" spans="1:31" s="26" customFormat="1" x14ac:dyDescent="0.25">
      <c r="A93" s="26">
        <v>8</v>
      </c>
      <c r="B93" s="26">
        <v>-628</v>
      </c>
      <c r="C93" s="26">
        <v>11902</v>
      </c>
      <c r="D93" s="26">
        <v>11491</v>
      </c>
      <c r="E93" s="26">
        <v>14331</v>
      </c>
      <c r="F93" s="26">
        <v>14743</v>
      </c>
      <c r="G93" s="27"/>
      <c r="H93" s="7"/>
      <c r="I93" s="28">
        <f t="shared" si="14"/>
        <v>-2429</v>
      </c>
      <c r="J93" s="27">
        <f t="shared" si="14"/>
        <v>-3252</v>
      </c>
      <c r="K93" s="7"/>
      <c r="L93" s="124">
        <f t="shared" si="22"/>
        <v>0.60328461188775329</v>
      </c>
      <c r="M93" s="27">
        <f t="shared" ca="1" si="15"/>
        <v>2.0063816568422071E-7</v>
      </c>
      <c r="N93" s="44"/>
      <c r="O93" s="44"/>
      <c r="P93" s="7"/>
      <c r="Q93" s="28">
        <f t="shared" ca="1" si="16"/>
        <v>-2435.6150872703784</v>
      </c>
      <c r="R93" s="27">
        <f t="shared" ca="1" si="17"/>
        <v>-3248.389814898695</v>
      </c>
      <c r="S93" s="7"/>
      <c r="T93" s="28">
        <f t="shared" ca="1" si="18"/>
        <v>0.59285459072858215</v>
      </c>
      <c r="U93" s="27">
        <f t="shared" ca="1" si="19"/>
        <v>-0.79455892177604115</v>
      </c>
      <c r="V93" s="7"/>
      <c r="W93" s="28">
        <f t="shared" ca="1" si="20"/>
        <v>0.60373253840592811</v>
      </c>
      <c r="X93" s="27">
        <f t="shared" ca="1" si="24"/>
        <v>314.80543547065872</v>
      </c>
      <c r="Y93" s="7"/>
      <c r="Z93" s="28">
        <f t="shared" si="23"/>
        <v>314.81100000000004</v>
      </c>
      <c r="AA93" s="27">
        <f t="shared" si="21"/>
        <v>5.4944884714958695</v>
      </c>
      <c r="AB93" s="7"/>
      <c r="AC93" s="28">
        <f t="shared" ca="1" si="13"/>
        <v>-5.5645293413135732E-3</v>
      </c>
      <c r="AD93" s="27"/>
      <c r="AE93" s="7"/>
    </row>
    <row r="94" spans="1:31" s="26" customFormat="1" x14ac:dyDescent="0.25">
      <c r="A94" s="26">
        <v>9</v>
      </c>
      <c r="B94" s="26">
        <v>-629</v>
      </c>
      <c r="C94" s="26">
        <v>11746</v>
      </c>
      <c r="D94" s="26">
        <v>11626</v>
      </c>
      <c r="E94" s="26">
        <v>14492</v>
      </c>
      <c r="F94" s="26">
        <v>14615</v>
      </c>
      <c r="G94" s="27"/>
      <c r="H94" s="7"/>
      <c r="I94" s="28">
        <f t="shared" si="14"/>
        <v>-2746</v>
      </c>
      <c r="J94" s="27">
        <f t="shared" si="14"/>
        <v>-2989</v>
      </c>
      <c r="K94" s="7"/>
      <c r="L94" s="124">
        <f t="shared" si="22"/>
        <v>0.67881463261879205</v>
      </c>
      <c r="M94" s="27">
        <f t="shared" ca="1" si="15"/>
        <v>1.4640303863009862E-6</v>
      </c>
      <c r="N94" s="44"/>
      <c r="O94" s="44"/>
      <c r="P94" s="7"/>
      <c r="Q94" s="28">
        <f t="shared" ca="1" si="16"/>
        <v>-2752.6150872703784</v>
      </c>
      <c r="R94" s="27">
        <f t="shared" ca="1" si="17"/>
        <v>-2985.389814898695</v>
      </c>
      <c r="S94" s="7"/>
      <c r="T94" s="28">
        <f t="shared" ca="1" si="18"/>
        <v>0.67001575886356091</v>
      </c>
      <c r="U94" s="27">
        <f t="shared" ca="1" si="19"/>
        <v>-0.73022889726092133</v>
      </c>
      <c r="V94" s="7"/>
      <c r="W94" s="28">
        <f t="shared" ca="1" si="20"/>
        <v>0.68002460385245878</v>
      </c>
      <c r="X94" s="27">
        <f t="shared" ca="1" si="24"/>
        <v>309.0730633843807</v>
      </c>
      <c r="Y94" s="7"/>
      <c r="Z94" s="28">
        <f t="shared" si="23"/>
        <v>309.15000000000003</v>
      </c>
      <c r="AA94" s="27">
        <f t="shared" si="21"/>
        <v>5.3956853825404698</v>
      </c>
      <c r="AB94" s="7"/>
      <c r="AC94" s="28">
        <f t="shared" ca="1" si="13"/>
        <v>-7.6936615619331405E-2</v>
      </c>
      <c r="AD94" s="27"/>
      <c r="AE94" s="7"/>
    </row>
    <row r="95" spans="1:31" s="26" customFormat="1" x14ac:dyDescent="0.25">
      <c r="A95" s="26">
        <v>10</v>
      </c>
      <c r="B95" s="26">
        <v>-611</v>
      </c>
      <c r="C95" s="26">
        <v>11605</v>
      </c>
      <c r="D95" s="26">
        <v>11768</v>
      </c>
      <c r="E95" s="26">
        <v>14627</v>
      </c>
      <c r="F95" s="26">
        <v>14475</v>
      </c>
      <c r="G95" s="27"/>
      <c r="H95" s="7"/>
      <c r="I95" s="28">
        <f t="shared" si="14"/>
        <v>-3022</v>
      </c>
      <c r="J95" s="27">
        <f t="shared" si="14"/>
        <v>-2707</v>
      </c>
      <c r="K95" s="7"/>
      <c r="L95" s="124">
        <f t="shared" si="22"/>
        <v>0.74584886142473183</v>
      </c>
      <c r="M95" s="27">
        <f t="shared" ca="1" si="15"/>
        <v>1.7955767125527664E-7</v>
      </c>
      <c r="N95" s="44"/>
      <c r="O95" s="44"/>
      <c r="P95" s="7"/>
      <c r="Q95" s="28">
        <f t="shared" ca="1" si="16"/>
        <v>-3028.6150872703784</v>
      </c>
      <c r="R95" s="27">
        <f t="shared" ca="1" si="17"/>
        <v>-2703.389814898695</v>
      </c>
      <c r="S95" s="7"/>
      <c r="T95" s="28">
        <f t="shared" ca="1" si="18"/>
        <v>0.73719709137224898</v>
      </c>
      <c r="U95" s="27">
        <f t="shared" ca="1" si="19"/>
        <v>-0.66125145652607786</v>
      </c>
      <c r="V95" s="7"/>
      <c r="W95" s="28">
        <f t="shared" ca="1" si="20"/>
        <v>0.74627260388337302</v>
      </c>
      <c r="X95" s="27">
        <f t="shared" ca="1" si="24"/>
        <v>303.57748691849395</v>
      </c>
      <c r="Y95" s="7"/>
      <c r="Z95" s="28">
        <f t="shared" si="23"/>
        <v>303.65100000000001</v>
      </c>
      <c r="AA95" s="27">
        <f t="shared" si="21"/>
        <v>5.2997097269733011</v>
      </c>
      <c r="AB95" s="7"/>
      <c r="AC95" s="28">
        <f t="shared" ca="1" si="13"/>
        <v>-7.3513081506064282E-2</v>
      </c>
      <c r="AD95" s="27"/>
      <c r="AE95" s="7"/>
    </row>
    <row r="96" spans="1:31" s="26" customFormat="1" x14ac:dyDescent="0.25">
      <c r="A96" s="26">
        <v>11</v>
      </c>
      <c r="B96" s="26">
        <v>-608</v>
      </c>
      <c r="C96" s="26">
        <v>11480</v>
      </c>
      <c r="D96" s="26">
        <v>11912</v>
      </c>
      <c r="E96" s="26">
        <v>14746</v>
      </c>
      <c r="F96" s="26">
        <v>14317</v>
      </c>
      <c r="G96" s="27"/>
      <c r="H96" s="7"/>
      <c r="I96" s="28">
        <f t="shared" si="14"/>
        <v>-3266</v>
      </c>
      <c r="J96" s="27">
        <f t="shared" si="14"/>
        <v>-2405</v>
      </c>
      <c r="K96" s="7"/>
      <c r="L96" s="124">
        <f t="shared" si="22"/>
        <v>0.80573938354090768</v>
      </c>
      <c r="M96" s="27">
        <f t="shared" ca="1" si="15"/>
        <v>1.1562227433929272E-6</v>
      </c>
      <c r="N96" s="44"/>
      <c r="O96" s="44"/>
      <c r="P96" s="7"/>
      <c r="Q96" s="28">
        <f t="shared" ca="1" si="16"/>
        <v>-3272.6150872703784</v>
      </c>
      <c r="R96" s="27">
        <f t="shared" ca="1" si="17"/>
        <v>-2401.389814898695</v>
      </c>
      <c r="S96" s="7"/>
      <c r="T96" s="28">
        <f t="shared" ca="1" si="18"/>
        <v>0.79658928387992978</v>
      </c>
      <c r="U96" s="27">
        <f t="shared" ca="1" si="19"/>
        <v>-0.58738199871784136</v>
      </c>
      <c r="V96" s="7"/>
      <c r="W96" s="28">
        <f t="shared" ca="1" si="20"/>
        <v>0.8046641055566669</v>
      </c>
      <c r="X96" s="27">
        <f t="shared" ca="1" si="24"/>
        <v>298.16260946604939</v>
      </c>
      <c r="Y96" s="7"/>
      <c r="Z96" s="28">
        <f t="shared" si="23"/>
        <v>298.17900000000003</v>
      </c>
      <c r="AA96" s="27">
        <f t="shared" si="21"/>
        <v>5.2042053103041725</v>
      </c>
      <c r="AB96" s="7"/>
      <c r="AC96" s="28">
        <f t="shared" ca="1" si="13"/>
        <v>-1.6390533950641384E-2</v>
      </c>
      <c r="AD96" s="27"/>
      <c r="AE96" s="7"/>
    </row>
    <row r="97" spans="1:31" s="26" customFormat="1" x14ac:dyDescent="0.25">
      <c r="A97" s="26">
        <v>12</v>
      </c>
      <c r="B97" s="26">
        <v>-638</v>
      </c>
      <c r="C97" s="26">
        <v>11359</v>
      </c>
      <c r="D97" s="26">
        <v>12084</v>
      </c>
      <c r="E97" s="26">
        <v>14856</v>
      </c>
      <c r="F97" s="26">
        <v>14146</v>
      </c>
      <c r="G97" s="27"/>
      <c r="H97" s="7"/>
      <c r="I97" s="28">
        <f t="shared" si="14"/>
        <v>-3497</v>
      </c>
      <c r="J97" s="27">
        <f t="shared" si="14"/>
        <v>-2062</v>
      </c>
      <c r="K97" s="7"/>
      <c r="L97" s="124">
        <f t="shared" si="22"/>
        <v>0.86067902880300717</v>
      </c>
      <c r="M97" s="27">
        <f t="shared" ca="1" si="15"/>
        <v>8.5498984436901729E-7</v>
      </c>
      <c r="N97" s="44"/>
      <c r="O97" s="44"/>
      <c r="P97" s="7"/>
      <c r="Q97" s="28">
        <f t="shared" ca="1" si="16"/>
        <v>-3503.6150872703784</v>
      </c>
      <c r="R97" s="27">
        <f t="shared" ca="1" si="17"/>
        <v>-2058.389814898695</v>
      </c>
      <c r="S97" s="7"/>
      <c r="T97" s="28">
        <f t="shared" ca="1" si="18"/>
        <v>0.8528171382622014</v>
      </c>
      <c r="U97" s="27">
        <f t="shared" ca="1" si="19"/>
        <v>-0.50348390590914893</v>
      </c>
      <c r="V97" s="7"/>
      <c r="W97" s="28">
        <f t="shared" ca="1" si="20"/>
        <v>0.85975437219411444</v>
      </c>
      <c r="X97" s="27">
        <f t="shared" ca="1" si="24"/>
        <v>292.38804692383962</v>
      </c>
      <c r="Y97" s="7"/>
      <c r="Z97" s="28">
        <f t="shared" si="23"/>
        <v>292.43700000000001</v>
      </c>
      <c r="AA97" s="27">
        <f t="shared" si="21"/>
        <v>5.1039885046546578</v>
      </c>
      <c r="AB97" s="7"/>
      <c r="AC97" s="28">
        <f t="shared" ca="1" si="13"/>
        <v>-4.8953076160387354E-2</v>
      </c>
      <c r="AD97" s="27"/>
      <c r="AE97" s="7"/>
    </row>
    <row r="98" spans="1:31" s="26" customFormat="1" x14ac:dyDescent="0.25">
      <c r="A98" s="26">
        <v>13</v>
      </c>
      <c r="B98" s="26">
        <v>-637</v>
      </c>
      <c r="C98" s="26">
        <v>11263</v>
      </c>
      <c r="D98" s="26">
        <v>12267</v>
      </c>
      <c r="E98" s="26">
        <v>14956</v>
      </c>
      <c r="F98" s="26">
        <v>13972</v>
      </c>
      <c r="G98" s="27"/>
      <c r="H98" s="7"/>
      <c r="I98" s="28">
        <f t="shared" si="14"/>
        <v>-3693</v>
      </c>
      <c r="J98" s="27">
        <f t="shared" si="14"/>
        <v>-1705</v>
      </c>
      <c r="K98" s="7"/>
      <c r="L98" s="124">
        <f t="shared" si="22"/>
        <v>0.90691496935323712</v>
      </c>
      <c r="M98" s="27">
        <f t="shared" ca="1" si="15"/>
        <v>4.0594452321620875E-7</v>
      </c>
      <c r="N98" s="44"/>
      <c r="O98" s="44"/>
      <c r="P98" s="7"/>
      <c r="Q98" s="28">
        <f t="shared" ca="1" si="16"/>
        <v>-3699.6150872703784</v>
      </c>
      <c r="R98" s="27">
        <f t="shared" ca="1" si="17"/>
        <v>-1701.389814898695</v>
      </c>
      <c r="S98" s="7"/>
      <c r="T98" s="28">
        <f t="shared" ca="1" si="18"/>
        <v>0.90052562076837117</v>
      </c>
      <c r="U98" s="27">
        <f t="shared" ca="1" si="19"/>
        <v>-0.41616140114908118</v>
      </c>
      <c r="V98" s="7"/>
      <c r="W98" s="28">
        <f t="shared" ca="1" si="20"/>
        <v>0.9062778315948079</v>
      </c>
      <c r="X98" s="27">
        <f t="shared" ca="1" si="24"/>
        <v>286.69873959189704</v>
      </c>
      <c r="Y98" s="7"/>
      <c r="Z98" s="28">
        <f t="shared" si="23"/>
        <v>286.70400000000001</v>
      </c>
      <c r="AA98" s="27">
        <f t="shared" si="21"/>
        <v>5.0039287786378228</v>
      </c>
      <c r="AB98" s="7"/>
      <c r="AC98" s="28">
        <f t="shared" ca="1" si="13"/>
        <v>-5.2604081029699046E-3</v>
      </c>
      <c r="AD98" s="27"/>
      <c r="AE98" s="7"/>
    </row>
    <row r="99" spans="1:31" s="26" customFormat="1" x14ac:dyDescent="0.25">
      <c r="A99" s="26">
        <v>14</v>
      </c>
      <c r="B99" s="26">
        <v>-633</v>
      </c>
      <c r="C99" s="26">
        <v>11192</v>
      </c>
      <c r="D99" s="26">
        <v>12455</v>
      </c>
      <c r="E99" s="26">
        <v>15039</v>
      </c>
      <c r="F99" s="26">
        <v>13789</v>
      </c>
      <c r="G99" s="27"/>
      <c r="H99" s="7"/>
      <c r="I99" s="28">
        <f t="shared" si="14"/>
        <v>-3847</v>
      </c>
      <c r="J99" s="27">
        <f t="shared" si="14"/>
        <v>-1334</v>
      </c>
      <c r="K99" s="7"/>
      <c r="L99" s="124">
        <f t="shared" si="22"/>
        <v>0.94387298960465627</v>
      </c>
      <c r="M99" s="27">
        <f t="shared" ca="1" si="15"/>
        <v>1.8024090408070003E-6</v>
      </c>
      <c r="N99" s="44"/>
      <c r="O99" s="44"/>
      <c r="P99" s="7"/>
      <c r="Q99" s="28">
        <f t="shared" ca="1" si="16"/>
        <v>-3853.6150872703784</v>
      </c>
      <c r="R99" s="27">
        <f t="shared" ca="1" si="17"/>
        <v>-1330.389814898695</v>
      </c>
      <c r="S99" s="7"/>
      <c r="T99" s="28">
        <f t="shared" ca="1" si="18"/>
        <v>0.93801085702321896</v>
      </c>
      <c r="U99" s="27">
        <f t="shared" ca="1" si="19"/>
        <v>-0.32541448443763832</v>
      </c>
      <c r="V99" s="7"/>
      <c r="W99" s="28">
        <f t="shared" ca="1" si="20"/>
        <v>0.94253045132184754</v>
      </c>
      <c r="X99" s="27">
        <f t="shared" ca="1" si="24"/>
        <v>281.08177562018295</v>
      </c>
      <c r="Y99" s="7"/>
      <c r="Z99" s="28">
        <f t="shared" si="23"/>
        <v>281.00700000000001</v>
      </c>
      <c r="AA99" s="27">
        <f t="shared" si="21"/>
        <v>4.9044973711517059</v>
      </c>
      <c r="AB99" s="7"/>
      <c r="AC99" s="28">
        <f t="shared" ca="1" si="13"/>
        <v>7.4775620182947478E-2</v>
      </c>
      <c r="AD99" s="27"/>
      <c r="AE99" s="7"/>
    </row>
    <row r="100" spans="1:31" s="26" customFormat="1" x14ac:dyDescent="0.25">
      <c r="A100" s="26">
        <v>15</v>
      </c>
      <c r="B100" s="26">
        <v>-635</v>
      </c>
      <c r="C100" s="26">
        <v>11129</v>
      </c>
      <c r="D100" s="26">
        <v>12646</v>
      </c>
      <c r="E100" s="26">
        <v>15092</v>
      </c>
      <c r="F100" s="26">
        <v>13588</v>
      </c>
      <c r="G100" s="27"/>
      <c r="H100" s="7"/>
      <c r="I100" s="28">
        <f t="shared" si="14"/>
        <v>-3963</v>
      </c>
      <c r="J100" s="27">
        <f t="shared" si="14"/>
        <v>-942</v>
      </c>
      <c r="K100" s="7"/>
      <c r="L100" s="124">
        <f t="shared" si="22"/>
        <v>0.97157790407648881</v>
      </c>
      <c r="M100" s="27">
        <f t="shared" ca="1" si="15"/>
        <v>4.4743350474943253E-6</v>
      </c>
      <c r="N100" s="44"/>
      <c r="O100" s="44"/>
      <c r="P100" s="7"/>
      <c r="Q100" s="28">
        <f t="shared" ca="1" si="16"/>
        <v>-3969.6150872703784</v>
      </c>
      <c r="R100" s="27">
        <f t="shared" ca="1" si="17"/>
        <v>-938.38981489869514</v>
      </c>
      <c r="S100" s="7"/>
      <c r="T100" s="28">
        <f t="shared" ca="1" si="18"/>
        <v>0.96624648952687042</v>
      </c>
      <c r="U100" s="27">
        <f t="shared" ca="1" si="19"/>
        <v>-0.22953094979913263</v>
      </c>
      <c r="V100" s="7"/>
      <c r="W100" s="28">
        <f t="shared" ca="1" si="20"/>
        <v>0.96946264167019158</v>
      </c>
      <c r="X100" s="27">
        <f t="shared" ca="1" si="24"/>
        <v>275.35435565314253</v>
      </c>
      <c r="Y100" s="7"/>
      <c r="Z100" s="28">
        <f t="shared" si="23"/>
        <v>275.29200000000003</v>
      </c>
      <c r="AA100" s="27">
        <f t="shared" si="21"/>
        <v>4.8047518044002304</v>
      </c>
      <c r="AB100" s="7"/>
      <c r="AC100" s="28">
        <f t="shared" ca="1" si="13"/>
        <v>6.2355653142503797E-2</v>
      </c>
      <c r="AD100" s="27"/>
      <c r="AE100" s="7"/>
    </row>
    <row r="101" spans="1:31" s="26" customFormat="1" x14ac:dyDescent="0.25">
      <c r="A101" s="26">
        <v>16</v>
      </c>
      <c r="B101" s="26">
        <v>-630</v>
      </c>
      <c r="C101" s="26">
        <v>11099</v>
      </c>
      <c r="D101" s="26">
        <v>12850</v>
      </c>
      <c r="E101" s="26">
        <v>15142</v>
      </c>
      <c r="F101" s="26">
        <v>13403</v>
      </c>
      <c r="G101" s="27"/>
      <c r="H101" s="7"/>
      <c r="I101" s="28">
        <f t="shared" si="14"/>
        <v>-4043</v>
      </c>
      <c r="J101" s="27">
        <f t="shared" si="14"/>
        <v>-553</v>
      </c>
      <c r="K101" s="7"/>
      <c r="L101" s="124">
        <f t="shared" si="22"/>
        <v>0.98951925167055166</v>
      </c>
      <c r="M101" s="27">
        <f t="shared" ca="1" si="15"/>
        <v>3.5269578938511659E-6</v>
      </c>
      <c r="N101" s="44"/>
      <c r="O101" s="44"/>
      <c r="P101" s="7"/>
      <c r="Q101" s="28">
        <f t="shared" ca="1" si="16"/>
        <v>-4049.6150872703784</v>
      </c>
      <c r="R101" s="27">
        <f t="shared" ca="1" si="17"/>
        <v>-549.38981489869514</v>
      </c>
      <c r="S101" s="7"/>
      <c r="T101" s="28">
        <f t="shared" ca="1" si="18"/>
        <v>0.98571933952938873</v>
      </c>
      <c r="U101" s="27">
        <f t="shared" ca="1" si="19"/>
        <v>-0.13438121772163589</v>
      </c>
      <c r="V101" s="7"/>
      <c r="W101" s="28">
        <f t="shared" ca="1" si="20"/>
        <v>0.98764123199710541</v>
      </c>
      <c r="X101" s="27">
        <f t="shared" ca="1" si="24"/>
        <v>269.78246690875471</v>
      </c>
      <c r="Y101" s="7"/>
      <c r="Z101" s="28">
        <f t="shared" si="23"/>
        <v>269.62200000000001</v>
      </c>
      <c r="AA101" s="27">
        <f t="shared" si="21"/>
        <v>4.705791635812151</v>
      </c>
      <c r="AB101" s="7"/>
      <c r="AC101" s="28">
        <f t="shared" ca="1" si="13"/>
        <v>0.16046690875469949</v>
      </c>
      <c r="AD101" s="27"/>
      <c r="AE101" s="7"/>
    </row>
    <row r="102" spans="1:31" s="26" customFormat="1" x14ac:dyDescent="0.25">
      <c r="A102" s="26">
        <v>17</v>
      </c>
      <c r="B102" s="26">
        <v>-615</v>
      </c>
      <c r="C102" s="26">
        <v>11069</v>
      </c>
      <c r="D102" s="26">
        <v>13030</v>
      </c>
      <c r="E102" s="26">
        <v>15144</v>
      </c>
      <c r="F102" s="26">
        <v>13195</v>
      </c>
      <c r="G102" s="27"/>
      <c r="H102" s="7"/>
      <c r="I102" s="28">
        <f t="shared" si="14"/>
        <v>-4075</v>
      </c>
      <c r="J102" s="27">
        <f t="shared" si="14"/>
        <v>-165</v>
      </c>
      <c r="K102" s="7"/>
      <c r="L102" s="124">
        <f t="shared" si="22"/>
        <v>0.99769342007140949</v>
      </c>
      <c r="M102" s="27">
        <f t="shared" ca="1" si="15"/>
        <v>1.2638450259579865E-5</v>
      </c>
      <c r="N102" s="44"/>
      <c r="O102" s="44"/>
      <c r="P102" s="7"/>
      <c r="Q102" s="28">
        <f t="shared" ca="1" si="16"/>
        <v>-4081.6150872703784</v>
      </c>
      <c r="R102" s="27">
        <f t="shared" ca="1" si="17"/>
        <v>-161.38981489869511</v>
      </c>
      <c r="S102" s="7"/>
      <c r="T102" s="28">
        <f t="shared" ca="1" si="18"/>
        <v>0.993508479530396</v>
      </c>
      <c r="U102" s="27">
        <f t="shared" ca="1" si="19"/>
        <v>-3.9476086497808816E-2</v>
      </c>
      <c r="V102" s="7"/>
      <c r="W102" s="28">
        <f t="shared" ca="1" si="20"/>
        <v>0.99413836026043867</v>
      </c>
      <c r="X102" s="27">
        <f t="shared" ca="1" si="24"/>
        <v>264.30817891121569</v>
      </c>
      <c r="Y102" s="7"/>
      <c r="Z102" s="28">
        <f t="shared" si="23"/>
        <v>264.08699999999999</v>
      </c>
      <c r="AA102" s="27">
        <f t="shared" si="21"/>
        <v>4.6091876617142642</v>
      </c>
      <c r="AB102" s="7"/>
      <c r="AC102" s="28">
        <f t="shared" ca="1" si="13"/>
        <v>0.2211789112157021</v>
      </c>
      <c r="AD102" s="27"/>
      <c r="AE102" s="7"/>
    </row>
    <row r="103" spans="1:31" s="26" customFormat="1" x14ac:dyDescent="0.25">
      <c r="A103" s="26">
        <v>18</v>
      </c>
      <c r="B103" s="26">
        <v>-612</v>
      </c>
      <c r="C103" s="26">
        <v>11079</v>
      </c>
      <c r="D103" s="26">
        <v>13239</v>
      </c>
      <c r="E103" s="26">
        <v>15154</v>
      </c>
      <c r="F103" s="26">
        <v>13013</v>
      </c>
      <c r="G103" s="27"/>
      <c r="H103" s="7"/>
      <c r="I103" s="28">
        <f t="shared" si="14"/>
        <v>-4075</v>
      </c>
      <c r="J103" s="27">
        <f t="shared" si="14"/>
        <v>226</v>
      </c>
      <c r="K103" s="7"/>
      <c r="L103" s="124">
        <f t="shared" si="22"/>
        <v>0.99659084789098762</v>
      </c>
      <c r="M103" s="27">
        <f t="shared" ca="1" si="15"/>
        <v>1.4101657002070199E-5</v>
      </c>
      <c r="N103" s="44"/>
      <c r="O103" s="44"/>
      <c r="P103" s="7"/>
      <c r="Q103" s="28">
        <f t="shared" ca="1" si="16"/>
        <v>-4081.6150872703784</v>
      </c>
      <c r="R103" s="27">
        <f t="shared" ca="1" si="17"/>
        <v>229.61018510130489</v>
      </c>
      <c r="S103" s="7"/>
      <c r="T103" s="28">
        <f t="shared" ca="1" si="18"/>
        <v>0.993508479530396</v>
      </c>
      <c r="U103" s="27">
        <f t="shared" ca="1" si="19"/>
        <v>5.616284728702723E-2</v>
      </c>
      <c r="V103" s="7"/>
      <c r="W103" s="28">
        <f t="shared" ca="1" si="20"/>
        <v>0.99283563058674673</v>
      </c>
      <c r="X103" s="27">
        <f t="shared" ca="1" si="24"/>
        <v>258.79656019797608</v>
      </c>
      <c r="Y103" s="7"/>
      <c r="Z103" s="28">
        <f t="shared" si="23"/>
        <v>258.57900000000001</v>
      </c>
      <c r="AA103" s="27">
        <f t="shared" si="21"/>
        <v>4.5130549265144175</v>
      </c>
      <c r="AB103" s="7"/>
      <c r="AC103" s="28">
        <f t="shared" ca="1" si="13"/>
        <v>0.21756019797606996</v>
      </c>
      <c r="AD103" s="27"/>
      <c r="AE103" s="7"/>
    </row>
    <row r="104" spans="1:31" s="26" customFormat="1" x14ac:dyDescent="0.25">
      <c r="A104" s="26">
        <v>19</v>
      </c>
      <c r="B104" s="26">
        <v>-627</v>
      </c>
      <c r="C104" s="26">
        <v>11096</v>
      </c>
      <c r="D104" s="26">
        <v>13428</v>
      </c>
      <c r="E104" s="26">
        <v>15131</v>
      </c>
      <c r="F104" s="26">
        <v>12809</v>
      </c>
      <c r="G104" s="27"/>
      <c r="H104" s="7"/>
      <c r="I104" s="28">
        <f t="shared" si="14"/>
        <v>-4035</v>
      </c>
      <c r="J104" s="27">
        <f t="shared" si="14"/>
        <v>619</v>
      </c>
      <c r="K104" s="7"/>
      <c r="L104" s="124">
        <f t="shared" si="22"/>
        <v>0.98591654197938761</v>
      </c>
      <c r="M104" s="27">
        <f t="shared" ca="1" si="15"/>
        <v>1.7037352994610192E-5</v>
      </c>
      <c r="N104" s="44"/>
      <c r="O104" s="44"/>
      <c r="P104" s="7"/>
      <c r="Q104" s="28">
        <f t="shared" ca="1" si="16"/>
        <v>-4041.6150872703784</v>
      </c>
      <c r="R104" s="27">
        <f t="shared" ca="1" si="17"/>
        <v>622.61018510130486</v>
      </c>
      <c r="S104" s="7"/>
      <c r="T104" s="28">
        <f t="shared" ca="1" si="18"/>
        <v>0.98377205452913685</v>
      </c>
      <c r="U104" s="27">
        <f t="shared" ca="1" si="19"/>
        <v>0.15229098277920258</v>
      </c>
      <c r="V104" s="7"/>
      <c r="W104" s="28">
        <f t="shared" ca="1" si="20"/>
        <v>0.9817889091233053</v>
      </c>
      <c r="X104" s="27">
        <f t="shared" ca="1" si="24"/>
        <v>253.21701166910179</v>
      </c>
      <c r="Y104" s="7"/>
      <c r="Z104" s="28">
        <f t="shared" si="23"/>
        <v>252.93600000000001</v>
      </c>
      <c r="AA104" s="27">
        <f t="shared" si="21"/>
        <v>4.4145659968243773</v>
      </c>
      <c r="AB104" s="7"/>
      <c r="AC104" s="28">
        <f t="shared" ca="1" si="13"/>
        <v>0.28101166910178677</v>
      </c>
      <c r="AD104" s="27"/>
      <c r="AE104" s="7"/>
    </row>
    <row r="105" spans="1:31" s="26" customFormat="1" x14ac:dyDescent="0.25">
      <c r="A105" s="26">
        <v>20</v>
      </c>
      <c r="B105" s="26">
        <v>-618</v>
      </c>
      <c r="C105" s="26">
        <v>11141</v>
      </c>
      <c r="D105" s="26">
        <v>13630</v>
      </c>
      <c r="E105" s="26">
        <v>15095</v>
      </c>
      <c r="F105" s="26">
        <v>12621</v>
      </c>
      <c r="G105" s="27"/>
      <c r="H105" s="7"/>
      <c r="I105" s="28">
        <f t="shared" si="14"/>
        <v>-3954</v>
      </c>
      <c r="J105" s="27">
        <f t="shared" si="14"/>
        <v>1009</v>
      </c>
      <c r="K105" s="7"/>
      <c r="L105" s="124">
        <f t="shared" si="22"/>
        <v>0.96604237304096341</v>
      </c>
      <c r="M105" s="27">
        <f t="shared" ca="1" si="15"/>
        <v>2.7782928965683619E-5</v>
      </c>
      <c r="N105" s="44"/>
      <c r="O105" s="44"/>
      <c r="P105" s="7"/>
      <c r="Q105" s="28">
        <f t="shared" ca="1" si="16"/>
        <v>-3960.6150872703784</v>
      </c>
      <c r="R105" s="27">
        <f t="shared" ca="1" si="17"/>
        <v>1012.6101851013049</v>
      </c>
      <c r="S105" s="7"/>
      <c r="T105" s="28">
        <f t="shared" ca="1" si="18"/>
        <v>0.96405579390158713</v>
      </c>
      <c r="U105" s="27">
        <f t="shared" ca="1" si="19"/>
        <v>0.24768531571036898</v>
      </c>
      <c r="V105" s="7"/>
      <c r="W105" s="28">
        <f t="shared" ca="1" si="20"/>
        <v>0.96077142161207663</v>
      </c>
      <c r="X105" s="27">
        <f t="shared" ca="1" si="24"/>
        <v>247.57822755630445</v>
      </c>
      <c r="Y105" s="7"/>
      <c r="Z105" s="28">
        <f t="shared" si="23"/>
        <v>247.374</v>
      </c>
      <c r="AA105" s="27">
        <f t="shared" si="21"/>
        <v>4.3174907838284522</v>
      </c>
      <c r="AB105" s="7"/>
      <c r="AC105" s="28">
        <f t="shared" ca="1" si="13"/>
        <v>0.20422755630445977</v>
      </c>
      <c r="AD105" s="27"/>
      <c r="AE105" s="7"/>
    </row>
    <row r="106" spans="1:31" s="26" customFormat="1" x14ac:dyDescent="0.25">
      <c r="A106" s="26">
        <v>21</v>
      </c>
      <c r="B106" s="26">
        <v>-632</v>
      </c>
      <c r="C106" s="26">
        <v>11192</v>
      </c>
      <c r="D106" s="26">
        <v>13819</v>
      </c>
      <c r="E106" s="26">
        <v>15037</v>
      </c>
      <c r="F106" s="26">
        <v>12429</v>
      </c>
      <c r="G106" s="27"/>
      <c r="H106" s="7"/>
      <c r="I106" s="28">
        <f t="shared" si="14"/>
        <v>-3845</v>
      </c>
      <c r="J106" s="27">
        <f t="shared" si="14"/>
        <v>1390</v>
      </c>
      <c r="K106" s="7"/>
      <c r="L106" s="124">
        <f t="shared" si="22"/>
        <v>0.93631075131786401</v>
      </c>
      <c r="M106" s="27">
        <f t="shared" ca="1" si="15"/>
        <v>1.1175387308779397E-5</v>
      </c>
      <c r="N106" s="44"/>
      <c r="O106" s="44"/>
      <c r="P106" s="7"/>
      <c r="Q106" s="28">
        <f t="shared" ca="1" si="16"/>
        <v>-3851.6150872703784</v>
      </c>
      <c r="R106" s="27">
        <f t="shared" ca="1" si="17"/>
        <v>1393.610185101305</v>
      </c>
      <c r="S106" s="7"/>
      <c r="T106" s="28">
        <f t="shared" ca="1" si="18"/>
        <v>0.93752403577315591</v>
      </c>
      <c r="U106" s="27">
        <f t="shared" ca="1" si="19"/>
        <v>0.34087824095850844</v>
      </c>
      <c r="V106" s="7"/>
      <c r="W106" s="28">
        <f t="shared" ca="1" si="20"/>
        <v>0.93296779045826972</v>
      </c>
      <c r="X106" s="27">
        <f t="shared" ca="1" si="24"/>
        <v>241.96344811989479</v>
      </c>
      <c r="Y106" s="7"/>
      <c r="Z106" s="28">
        <f t="shared" si="23"/>
        <v>241.68600000000001</v>
      </c>
      <c r="AA106" s="27">
        <f t="shared" si="21"/>
        <v>4.218216455975015</v>
      </c>
      <c r="AB106" s="7"/>
      <c r="AC106" s="28">
        <f t="shared" ca="1" si="13"/>
        <v>0.27744811989478535</v>
      </c>
      <c r="AD106" s="27"/>
      <c r="AE106" s="7"/>
    </row>
    <row r="107" spans="1:31" s="26" customFormat="1" x14ac:dyDescent="0.25">
      <c r="A107" s="26">
        <v>22</v>
      </c>
      <c r="B107" s="26">
        <v>-636</v>
      </c>
      <c r="C107" s="26">
        <v>11277</v>
      </c>
      <c r="D107" s="26">
        <v>14008</v>
      </c>
      <c r="E107" s="26">
        <v>14964</v>
      </c>
      <c r="F107" s="26">
        <v>12242</v>
      </c>
      <c r="G107" s="27"/>
      <c r="H107" s="7"/>
      <c r="I107" s="28">
        <f t="shared" si="14"/>
        <v>-3687</v>
      </c>
      <c r="J107" s="27">
        <f t="shared" si="14"/>
        <v>1766</v>
      </c>
      <c r="K107" s="7"/>
      <c r="L107" s="124">
        <f t="shared" si="22"/>
        <v>0.89708256736638825</v>
      </c>
      <c r="M107" s="27">
        <f t="shared" ca="1" si="15"/>
        <v>1.4668717485672585E-5</v>
      </c>
      <c r="N107" s="44"/>
      <c r="O107" s="44"/>
      <c r="P107" s="7"/>
      <c r="Q107" s="28">
        <f t="shared" ca="1" si="16"/>
        <v>-3693.6150872703784</v>
      </c>
      <c r="R107" s="27">
        <f t="shared" ca="1" si="17"/>
        <v>1769.610185101305</v>
      </c>
      <c r="S107" s="7"/>
      <c r="T107" s="28">
        <f t="shared" ca="1" si="18"/>
        <v>0.89906515701818235</v>
      </c>
      <c r="U107" s="27">
        <f t="shared" ca="1" si="19"/>
        <v>0.43284816193829967</v>
      </c>
      <c r="V107" s="7"/>
      <c r="W107" s="28">
        <f t="shared" ca="1" si="20"/>
        <v>0.89325259119339806</v>
      </c>
      <c r="X107" s="27">
        <f t="shared" ca="1" si="24"/>
        <v>236.18054104577629</v>
      </c>
      <c r="Y107" s="7"/>
      <c r="Z107" s="28">
        <f t="shared" si="23"/>
        <v>235.96200000000002</v>
      </c>
      <c r="AA107" s="27">
        <f t="shared" si="21"/>
        <v>4.1183138095908598</v>
      </c>
      <c r="AB107" s="7"/>
      <c r="AC107" s="28">
        <f t="shared" ca="1" si="13"/>
        <v>0.21854104577627709</v>
      </c>
      <c r="AD107" s="27"/>
      <c r="AE107" s="7"/>
    </row>
    <row r="108" spans="1:31" s="26" customFormat="1" x14ac:dyDescent="0.25">
      <c r="A108" s="26">
        <v>23</v>
      </c>
      <c r="B108" s="26">
        <v>-636</v>
      </c>
      <c r="C108" s="26">
        <v>11373</v>
      </c>
      <c r="D108" s="26">
        <v>14193</v>
      </c>
      <c r="E108" s="26">
        <v>14870</v>
      </c>
      <c r="F108" s="26">
        <v>12065</v>
      </c>
      <c r="G108" s="27"/>
      <c r="H108" s="7"/>
      <c r="I108" s="28">
        <f t="shared" si="14"/>
        <v>-3497</v>
      </c>
      <c r="J108" s="27">
        <f t="shared" si="14"/>
        <v>2128</v>
      </c>
      <c r="K108" s="7"/>
      <c r="L108" s="124">
        <f t="shared" si="22"/>
        <v>0.84890719735588627</v>
      </c>
      <c r="M108" s="27">
        <f t="shared" ca="1" si="15"/>
        <v>9.690911848561646E-6</v>
      </c>
      <c r="N108" s="44"/>
      <c r="O108" s="44"/>
      <c r="P108" s="7"/>
      <c r="Q108" s="28">
        <f t="shared" ca="1" si="16"/>
        <v>-3503.6150872703784</v>
      </c>
      <c r="R108" s="27">
        <f t="shared" ca="1" si="17"/>
        <v>2131.610185101305</v>
      </c>
      <c r="S108" s="7"/>
      <c r="T108" s="28">
        <f t="shared" ca="1" si="18"/>
        <v>0.8528171382622014</v>
      </c>
      <c r="U108" s="27">
        <f t="shared" ca="1" si="19"/>
        <v>0.52139367096671563</v>
      </c>
      <c r="V108" s="7"/>
      <c r="W108" s="28">
        <f t="shared" ca="1" si="20"/>
        <v>0.84579417441209648</v>
      </c>
      <c r="X108" s="27">
        <f t="shared" ca="1" si="24"/>
        <v>230.38227892429427</v>
      </c>
      <c r="Y108" s="7"/>
      <c r="Z108" s="28">
        <f t="shared" si="23"/>
        <v>230.23800000000003</v>
      </c>
      <c r="AA108" s="27">
        <f t="shared" si="21"/>
        <v>4.0184111632067046</v>
      </c>
      <c r="AB108" s="7"/>
      <c r="AC108" s="28">
        <f t="shared" ca="1" si="13"/>
        <v>0.14427892429424105</v>
      </c>
      <c r="AD108" s="27"/>
      <c r="AE108" s="7"/>
    </row>
    <row r="109" spans="1:31" s="26" customFormat="1" x14ac:dyDescent="0.25">
      <c r="A109" s="26">
        <v>24</v>
      </c>
      <c r="B109" s="26">
        <v>-622</v>
      </c>
      <c r="C109" s="26">
        <v>11477</v>
      </c>
      <c r="D109" s="26">
        <v>14346</v>
      </c>
      <c r="E109" s="26">
        <v>14747</v>
      </c>
      <c r="F109" s="26">
        <v>11892</v>
      </c>
      <c r="G109" s="27"/>
      <c r="H109" s="7"/>
      <c r="I109" s="28">
        <f t="shared" si="14"/>
        <v>-3270</v>
      </c>
      <c r="J109" s="27">
        <f t="shared" si="14"/>
        <v>2454</v>
      </c>
      <c r="K109" s="7"/>
      <c r="L109" s="124">
        <f t="shared" si="22"/>
        <v>0.79359922824243845</v>
      </c>
      <c r="M109" s="27">
        <f t="shared" ca="1" si="15"/>
        <v>1.7227105036578146E-5</v>
      </c>
      <c r="N109" s="44"/>
      <c r="O109" s="44"/>
      <c r="P109" s="7"/>
      <c r="Q109" s="28">
        <f t="shared" ca="1" si="16"/>
        <v>-3276.6150872703784</v>
      </c>
      <c r="R109" s="27">
        <f t="shared" ca="1" si="17"/>
        <v>2457.610185101305</v>
      </c>
      <c r="S109" s="7"/>
      <c r="T109" s="28">
        <f t="shared" ca="1" si="18"/>
        <v>0.79756292638005577</v>
      </c>
      <c r="U109" s="27">
        <f t="shared" ca="1" si="19"/>
        <v>0.60113354926302398</v>
      </c>
      <c r="V109" s="7"/>
      <c r="W109" s="28">
        <f t="shared" ca="1" si="20"/>
        <v>0.78944867345583725</v>
      </c>
      <c r="X109" s="27">
        <f t="shared" ca="1" si="24"/>
        <v>224.74640462598904</v>
      </c>
      <c r="Y109" s="7"/>
      <c r="Z109" s="28">
        <f t="shared" si="23"/>
        <v>224.64000000000001</v>
      </c>
      <c r="AA109" s="27">
        <f t="shared" si="21"/>
        <v>3.9207076316800622</v>
      </c>
      <c r="AB109" s="7"/>
      <c r="AC109" s="28">
        <f t="shared" ca="1" si="13"/>
        <v>0.106404625989029</v>
      </c>
      <c r="AD109" s="27"/>
      <c r="AE109" s="7"/>
    </row>
    <row r="110" spans="1:31" s="26" customFormat="1" x14ac:dyDescent="0.25">
      <c r="A110" s="26">
        <v>25</v>
      </c>
      <c r="B110" s="26">
        <v>-617</v>
      </c>
      <c r="C110" s="26">
        <v>11607</v>
      </c>
      <c r="D110" s="26">
        <v>14498</v>
      </c>
      <c r="E110" s="26">
        <v>14628</v>
      </c>
      <c r="F110" s="26">
        <v>11742</v>
      </c>
      <c r="G110" s="27"/>
      <c r="H110" s="7"/>
      <c r="I110" s="28">
        <f t="shared" si="14"/>
        <v>-3021</v>
      </c>
      <c r="J110" s="27">
        <f t="shared" si="14"/>
        <v>2756</v>
      </c>
      <c r="K110" s="7"/>
      <c r="L110" s="124">
        <f t="shared" si="22"/>
        <v>0.7312546116976969</v>
      </c>
      <c r="M110" s="27">
        <f t="shared" ca="1" si="15"/>
        <v>1.1744375383578927E-5</v>
      </c>
      <c r="N110" s="44"/>
      <c r="O110" s="44"/>
      <c r="P110" s="7"/>
      <c r="Q110" s="28">
        <f t="shared" ca="1" si="16"/>
        <v>-3027.6150872703784</v>
      </c>
      <c r="R110" s="27">
        <f t="shared" ca="1" si="17"/>
        <v>2759.610185101305</v>
      </c>
      <c r="S110" s="7"/>
      <c r="T110" s="28">
        <f t="shared" ca="1" si="18"/>
        <v>0.73695368074721757</v>
      </c>
      <c r="U110" s="27">
        <f t="shared" ca="1" si="19"/>
        <v>0.67500300707126049</v>
      </c>
      <c r="V110" s="7"/>
      <c r="W110" s="28">
        <f t="shared" ca="1" si="20"/>
        <v>0.72782760493032994</v>
      </c>
      <c r="X110" s="27">
        <f t="shared" ca="1" si="24"/>
        <v>219.19071933245823</v>
      </c>
      <c r="Y110" s="7"/>
      <c r="Z110" s="28">
        <f t="shared" si="23"/>
        <v>219.08700000000002</v>
      </c>
      <c r="AA110" s="27">
        <f t="shared" si="21"/>
        <v>3.8237894983168172</v>
      </c>
      <c r="AB110" s="7"/>
      <c r="AC110" s="28">
        <f t="shared" ca="1" si="13"/>
        <v>0.10371933245821197</v>
      </c>
      <c r="AD110" s="27"/>
      <c r="AE110" s="7"/>
    </row>
    <row r="111" spans="1:31" s="26" customFormat="1" x14ac:dyDescent="0.25">
      <c r="A111" s="26">
        <v>26</v>
      </c>
      <c r="B111" s="26">
        <v>-611</v>
      </c>
      <c r="C111" s="26">
        <v>11743</v>
      </c>
      <c r="D111" s="26">
        <v>14640</v>
      </c>
      <c r="E111" s="26">
        <v>14484</v>
      </c>
      <c r="F111" s="26">
        <v>11599</v>
      </c>
      <c r="G111" s="27"/>
      <c r="H111" s="7"/>
      <c r="I111" s="28">
        <f t="shared" si="14"/>
        <v>-2741</v>
      </c>
      <c r="J111" s="27">
        <f t="shared" si="14"/>
        <v>3041</v>
      </c>
      <c r="K111" s="7"/>
      <c r="L111" s="124">
        <f t="shared" si="22"/>
        <v>0.66274965176197054</v>
      </c>
      <c r="M111" s="27">
        <f t="shared" ca="1" si="15"/>
        <v>1.6264317092685597E-5</v>
      </c>
      <c r="N111" s="44"/>
      <c r="O111" s="44"/>
      <c r="P111" s="7"/>
      <c r="Q111" s="28">
        <f t="shared" ca="1" si="16"/>
        <v>-2747.6150872703784</v>
      </c>
      <c r="R111" s="27">
        <f t="shared" ca="1" si="17"/>
        <v>3044.610185101305</v>
      </c>
      <c r="S111" s="7"/>
      <c r="T111" s="28">
        <f t="shared" ca="1" si="18"/>
        <v>0.6687987057384035</v>
      </c>
      <c r="U111" s="27">
        <f t="shared" ca="1" si="19"/>
        <v>0.74471425036711281</v>
      </c>
      <c r="V111" s="7"/>
      <c r="W111" s="28">
        <f t="shared" ca="1" si="20"/>
        <v>0.65871674746200437</v>
      </c>
      <c r="X111" s="27">
        <f t="shared" ca="1" si="24"/>
        <v>213.52771722392924</v>
      </c>
      <c r="Y111" s="7"/>
      <c r="Z111" s="28">
        <f t="shared" si="23"/>
        <v>213.58800000000002</v>
      </c>
      <c r="AA111" s="27">
        <f t="shared" si="21"/>
        <v>3.727813842749649</v>
      </c>
      <c r="AB111" s="7"/>
      <c r="AC111" s="28">
        <f t="shared" ca="1" si="13"/>
        <v>-6.0282776070778255E-2</v>
      </c>
      <c r="AD111" s="27"/>
      <c r="AE111" s="7"/>
    </row>
    <row r="112" spans="1:31" s="26" customFormat="1" x14ac:dyDescent="0.25">
      <c r="A112" s="26">
        <v>27</v>
      </c>
      <c r="B112" s="26">
        <v>-620</v>
      </c>
      <c r="C112" s="26">
        <v>11897</v>
      </c>
      <c r="D112" s="26">
        <v>14759</v>
      </c>
      <c r="E112" s="26">
        <v>14331</v>
      </c>
      <c r="F112" s="26">
        <v>11474</v>
      </c>
      <c r="G112" s="27"/>
      <c r="H112" s="7"/>
      <c r="I112" s="28">
        <f t="shared" si="14"/>
        <v>-2434</v>
      </c>
      <c r="J112" s="27">
        <f t="shared" si="14"/>
        <v>3285</v>
      </c>
      <c r="K112" s="7"/>
      <c r="L112" s="124">
        <f t="shared" si="22"/>
        <v>0.58700251362209999</v>
      </c>
      <c r="M112" s="27">
        <f t="shared" ca="1" si="15"/>
        <v>1.4689718095301508E-5</v>
      </c>
      <c r="N112" s="44"/>
      <c r="O112" s="44"/>
      <c r="P112" s="7"/>
      <c r="Q112" s="28">
        <f t="shared" ca="1" si="16"/>
        <v>-2440.6150872703784</v>
      </c>
      <c r="R112" s="27">
        <f t="shared" ca="1" si="17"/>
        <v>3288.610185101305</v>
      </c>
      <c r="S112" s="7"/>
      <c r="T112" s="28">
        <f t="shared" ca="1" si="18"/>
        <v>0.59407164385373956</v>
      </c>
      <c r="U112" s="27">
        <f t="shared" ca="1" si="19"/>
        <v>0.80439685866250921</v>
      </c>
      <c r="V112" s="7"/>
      <c r="W112" s="28">
        <f t="shared" ca="1" si="20"/>
        <v>0.5831697968186691</v>
      </c>
      <c r="X112" s="27">
        <f t="shared" ca="1" si="24"/>
        <v>207.97549928899014</v>
      </c>
      <c r="Y112" s="7"/>
      <c r="Z112" s="28">
        <f t="shared" si="23"/>
        <v>208.00800000000001</v>
      </c>
      <c r="AA112" s="27">
        <f t="shared" si="21"/>
        <v>3.6304244704883653</v>
      </c>
      <c r="AB112" s="7"/>
      <c r="AC112" s="28">
        <f t="shared" ca="1" si="13"/>
        <v>-3.2500711009873839E-2</v>
      </c>
      <c r="AD112" s="27"/>
      <c r="AE112" s="7"/>
    </row>
    <row r="113" spans="1:31" s="26" customFormat="1" x14ac:dyDescent="0.25">
      <c r="A113" s="26">
        <v>28</v>
      </c>
      <c r="B113" s="26">
        <v>-633</v>
      </c>
      <c r="C113" s="26">
        <v>12070</v>
      </c>
      <c r="D113" s="26">
        <v>14880</v>
      </c>
      <c r="E113" s="26">
        <v>14165</v>
      </c>
      <c r="F113" s="26">
        <v>11365</v>
      </c>
      <c r="G113" s="27"/>
      <c r="H113" s="7"/>
      <c r="I113" s="28">
        <f t="shared" si="14"/>
        <v>-2095</v>
      </c>
      <c r="J113" s="27">
        <f t="shared" si="14"/>
        <v>3515</v>
      </c>
      <c r="K113" s="7"/>
      <c r="L113" s="124">
        <f t="shared" si="22"/>
        <v>0.50393240106172554</v>
      </c>
      <c r="M113" s="27">
        <f t="shared" ca="1" si="15"/>
        <v>1.6424964149072297E-5</v>
      </c>
      <c r="N113" s="44"/>
      <c r="O113" s="44"/>
      <c r="P113" s="7"/>
      <c r="Q113" s="28">
        <f t="shared" ca="1" si="16"/>
        <v>-2101.6150872703784</v>
      </c>
      <c r="R113" s="27">
        <f t="shared" ca="1" si="17"/>
        <v>3518.610185101305</v>
      </c>
      <c r="S113" s="7"/>
      <c r="T113" s="28">
        <f t="shared" ca="1" si="18"/>
        <v>0.51155544196806835</v>
      </c>
      <c r="U113" s="27">
        <f t="shared" ca="1" si="19"/>
        <v>0.86065505500653039</v>
      </c>
      <c r="V113" s="7"/>
      <c r="W113" s="28">
        <f t="shared" ca="1" si="20"/>
        <v>0.49987962865890395</v>
      </c>
      <c r="X113" s="27">
        <f t="shared" ca="1" si="24"/>
        <v>202.18280033905796</v>
      </c>
      <c r="Y113" s="7"/>
      <c r="Z113" s="28">
        <f t="shared" si="23"/>
        <v>202.31100000000001</v>
      </c>
      <c r="AA113" s="27">
        <f t="shared" si="21"/>
        <v>3.5309930630022484</v>
      </c>
      <c r="AB113" s="7"/>
      <c r="AC113" s="28">
        <f t="shared" ca="1" si="13"/>
        <v>-0.1281996609420446</v>
      </c>
      <c r="AD113" s="27"/>
      <c r="AE113" s="7"/>
    </row>
    <row r="114" spans="1:31" s="26" customFormat="1" x14ac:dyDescent="0.25">
      <c r="A114" s="26">
        <v>29</v>
      </c>
      <c r="B114" s="26">
        <v>-624</v>
      </c>
      <c r="C114" s="26">
        <v>12244</v>
      </c>
      <c r="D114" s="26">
        <v>14973</v>
      </c>
      <c r="E114" s="26">
        <v>13989</v>
      </c>
      <c r="F114" s="26">
        <v>11268</v>
      </c>
      <c r="G114" s="27"/>
      <c r="H114" s="7"/>
      <c r="I114" s="28">
        <f t="shared" si="14"/>
        <v>-1745</v>
      </c>
      <c r="J114" s="27">
        <f t="shared" si="14"/>
        <v>3705</v>
      </c>
      <c r="K114" s="7"/>
      <c r="L114" s="124">
        <f t="shared" si="22"/>
        <v>0.41716622194707165</v>
      </c>
      <c r="M114" s="27">
        <f t="shared" ca="1" si="15"/>
        <v>9.7422335743600836E-6</v>
      </c>
      <c r="N114" s="44"/>
      <c r="O114" s="44"/>
      <c r="P114" s="7"/>
      <c r="Q114" s="28">
        <f t="shared" ca="1" si="16"/>
        <v>-1751.6150872703784</v>
      </c>
      <c r="R114" s="27">
        <f t="shared" ca="1" si="17"/>
        <v>3708.610185101305</v>
      </c>
      <c r="S114" s="7"/>
      <c r="T114" s="28">
        <f t="shared" ca="1" si="18"/>
        <v>0.42636172320705079</v>
      </c>
      <c r="U114" s="27">
        <f t="shared" ca="1" si="19"/>
        <v>0.90712921720376538</v>
      </c>
      <c r="V114" s="7"/>
      <c r="W114" s="28">
        <f t="shared" ca="1" si="20"/>
        <v>0.41404496681902458</v>
      </c>
      <c r="X114" s="27">
        <f t="shared" ca="1" si="24"/>
        <v>196.56781088591015</v>
      </c>
      <c r="Y114" s="7"/>
      <c r="Z114" s="28">
        <f t="shared" si="23"/>
        <v>196.69499999999999</v>
      </c>
      <c r="AA114" s="27">
        <f t="shared" si="21"/>
        <v>3.4329753722102465</v>
      </c>
      <c r="AB114" s="7"/>
      <c r="AC114" s="28">
        <f t="shared" ca="1" si="13"/>
        <v>-0.12718911408984468</v>
      </c>
      <c r="AD114" s="27"/>
      <c r="AE114" s="7"/>
    </row>
    <row r="115" spans="1:31" s="26" customFormat="1" x14ac:dyDescent="0.25">
      <c r="A115" s="26">
        <v>30</v>
      </c>
      <c r="B115" s="26">
        <v>-623</v>
      </c>
      <c r="C115" s="26">
        <v>12429</v>
      </c>
      <c r="D115" s="26">
        <v>15039</v>
      </c>
      <c r="E115" s="26">
        <v>13804</v>
      </c>
      <c r="F115" s="26">
        <v>11190</v>
      </c>
      <c r="G115" s="27"/>
      <c r="H115" s="7"/>
      <c r="I115" s="28">
        <f t="shared" si="14"/>
        <v>-1375</v>
      </c>
      <c r="J115" s="27">
        <f t="shared" si="14"/>
        <v>3849</v>
      </c>
      <c r="K115" s="7"/>
      <c r="L115" s="124">
        <f t="shared" si="22"/>
        <v>0.3265428957189237</v>
      </c>
      <c r="M115" s="27">
        <f t="shared" ca="1" si="15"/>
        <v>9.2902584669250656E-6</v>
      </c>
      <c r="N115" s="44"/>
      <c r="O115" s="44"/>
      <c r="P115" s="7"/>
      <c r="Q115" s="28">
        <f t="shared" ca="1" si="16"/>
        <v>-1381.6150872703784</v>
      </c>
      <c r="R115" s="27">
        <f t="shared" ca="1" si="17"/>
        <v>3852.610185101305</v>
      </c>
      <c r="S115" s="7"/>
      <c r="T115" s="28">
        <f t="shared" ca="1" si="18"/>
        <v>0.33629979194540371</v>
      </c>
      <c r="U115" s="27">
        <f t="shared" ca="1" si="19"/>
        <v>0.94235174013219603</v>
      </c>
      <c r="V115" s="7"/>
      <c r="W115" s="28">
        <f t="shared" ca="1" si="20"/>
        <v>0.32349490318826929</v>
      </c>
      <c r="X115" s="27">
        <f t="shared" ca="1" si="24"/>
        <v>190.98078463129286</v>
      </c>
      <c r="Y115" s="7"/>
      <c r="Z115" s="28">
        <f t="shared" si="23"/>
        <v>191.08799999999999</v>
      </c>
      <c r="AA115" s="27">
        <f t="shared" si="21"/>
        <v>3.3351147610509244</v>
      </c>
      <c r="AB115" s="7"/>
      <c r="AC115" s="28">
        <f t="shared" ca="1" si="13"/>
        <v>-0.10721536870713066</v>
      </c>
      <c r="AD115" s="27"/>
      <c r="AE115" s="7"/>
    </row>
    <row r="116" spans="1:31" s="26" customFormat="1" x14ac:dyDescent="0.25">
      <c r="A116" s="26">
        <v>31</v>
      </c>
      <c r="B116" s="26">
        <v>-635</v>
      </c>
      <c r="C116" s="26">
        <v>12628</v>
      </c>
      <c r="D116" s="26">
        <v>15108</v>
      </c>
      <c r="E116" s="26">
        <v>13609</v>
      </c>
      <c r="F116" s="26">
        <v>11133</v>
      </c>
      <c r="G116" s="27"/>
      <c r="H116" s="7"/>
      <c r="I116" s="28">
        <f t="shared" si="14"/>
        <v>-981</v>
      </c>
      <c r="J116" s="27">
        <f t="shared" si="14"/>
        <v>3975</v>
      </c>
      <c r="K116" s="7"/>
      <c r="L116" s="124">
        <f t="shared" si="22"/>
        <v>0.23096377155560247</v>
      </c>
      <c r="M116" s="27">
        <f t="shared" ca="1" si="15"/>
        <v>1.4450312871331243E-5</v>
      </c>
      <c r="N116" s="44"/>
      <c r="O116" s="44"/>
      <c r="P116" s="7"/>
      <c r="Q116" s="28">
        <f t="shared" ca="1" si="16"/>
        <v>-987.61508727037835</v>
      </c>
      <c r="R116" s="27">
        <f t="shared" ca="1" si="17"/>
        <v>3978.610185101305</v>
      </c>
      <c r="S116" s="7"/>
      <c r="T116" s="28">
        <f t="shared" ca="1" si="18"/>
        <v>0.24039600568300112</v>
      </c>
      <c r="U116" s="27">
        <f t="shared" ca="1" si="19"/>
        <v>0.97317144769457287</v>
      </c>
      <c r="V116" s="7"/>
      <c r="W116" s="28">
        <f t="shared" ca="1" si="20"/>
        <v>0.22716241484104235</v>
      </c>
      <c r="X116" s="27">
        <f t="shared" ca="1" si="24"/>
        <v>185.17322019797678</v>
      </c>
      <c r="Y116" s="7"/>
      <c r="Z116" s="28">
        <f t="shared" si="23"/>
        <v>185.37299999999999</v>
      </c>
      <c r="AA116" s="27">
        <f t="shared" si="21"/>
        <v>3.235369194299448</v>
      </c>
      <c r="AB116" s="7"/>
      <c r="AC116" s="28">
        <f t="shared" ca="1" si="13"/>
        <v>-0.19977980202321532</v>
      </c>
      <c r="AD116" s="27"/>
      <c r="AE116" s="7"/>
    </row>
    <row r="117" spans="1:31" s="26" customFormat="1" x14ac:dyDescent="0.25">
      <c r="A117" s="26">
        <v>32</v>
      </c>
      <c r="B117" s="26">
        <v>-638</v>
      </c>
      <c r="C117" s="26">
        <v>12825</v>
      </c>
      <c r="D117" s="26">
        <v>15144</v>
      </c>
      <c r="E117" s="26">
        <v>13410</v>
      </c>
      <c r="F117" s="26">
        <v>11092</v>
      </c>
      <c r="G117" s="27"/>
      <c r="H117" s="7"/>
      <c r="I117" s="28">
        <f t="shared" si="14"/>
        <v>-585</v>
      </c>
      <c r="J117" s="27">
        <f t="shared" si="14"/>
        <v>4052</v>
      </c>
      <c r="K117" s="7"/>
      <c r="L117" s="124">
        <f t="shared" si="22"/>
        <v>0.13262188062866972</v>
      </c>
      <c r="M117" s="27">
        <f t="shared" ca="1" si="15"/>
        <v>4.4756062252094077E-6</v>
      </c>
      <c r="N117" s="44"/>
      <c r="O117" s="44"/>
      <c r="P117" s="7"/>
      <c r="Q117" s="28">
        <f t="shared" ca="1" si="16"/>
        <v>-591.61508727037835</v>
      </c>
      <c r="R117" s="27">
        <f t="shared" ca="1" si="17"/>
        <v>4055.610185101305</v>
      </c>
      <c r="S117" s="7"/>
      <c r="T117" s="28">
        <f t="shared" ca="1" si="18"/>
        <v>0.14400539817053559</v>
      </c>
      <c r="U117" s="27">
        <f t="shared" ca="1" si="19"/>
        <v>0.9920057134271365</v>
      </c>
      <c r="V117" s="7"/>
      <c r="W117" s="28">
        <f t="shared" ca="1" si="20"/>
        <v>0.13050631776616495</v>
      </c>
      <c r="X117" s="27">
        <f t="shared" ca="1" si="24"/>
        <v>179.52890391668211</v>
      </c>
      <c r="Y117" s="7"/>
      <c r="Z117" s="28">
        <f t="shared" si="23"/>
        <v>179.631</v>
      </c>
      <c r="AA117" s="27">
        <f t="shared" si="21"/>
        <v>3.1351523886499342</v>
      </c>
      <c r="AB117" s="7"/>
      <c r="AC117" s="28">
        <f t="shared" ca="1" si="13"/>
        <v>-0.102096083317889</v>
      </c>
      <c r="AD117" s="27"/>
      <c r="AE117" s="7"/>
    </row>
    <row r="118" spans="1:31" s="26" customFormat="1" x14ac:dyDescent="0.25">
      <c r="A118" s="26">
        <v>33</v>
      </c>
      <c r="B118" s="26">
        <v>-611</v>
      </c>
      <c r="C118" s="26">
        <v>13021</v>
      </c>
      <c r="D118" s="26">
        <v>15151</v>
      </c>
      <c r="E118" s="26">
        <v>13208</v>
      </c>
      <c r="F118" s="26">
        <v>11072</v>
      </c>
      <c r="G118" s="27"/>
      <c r="H118" s="7"/>
      <c r="I118" s="28">
        <f t="shared" si="14"/>
        <v>-187</v>
      </c>
      <c r="J118" s="27">
        <f t="shared" si="14"/>
        <v>4079</v>
      </c>
      <c r="K118" s="7"/>
      <c r="L118" s="124">
        <f t="shared" si="22"/>
        <v>3.7180704062262433E-2</v>
      </c>
      <c r="M118" s="27">
        <f t="shared" ca="1" si="15"/>
        <v>1.332805083507354E-5</v>
      </c>
      <c r="N118" s="44"/>
      <c r="O118" s="44"/>
      <c r="P118" s="7"/>
      <c r="Q118" s="28">
        <f t="shared" ca="1" si="16"/>
        <v>-193.61508727037838</v>
      </c>
      <c r="R118" s="27">
        <f t="shared" ca="1" si="17"/>
        <v>4082.610185101305</v>
      </c>
      <c r="S118" s="7"/>
      <c r="T118" s="28">
        <f t="shared" ca="1" si="18"/>
        <v>4.7127969408007085E-2</v>
      </c>
      <c r="U118" s="27">
        <f t="shared" ca="1" si="19"/>
        <v>0.99860993647621721</v>
      </c>
      <c r="V118" s="7"/>
      <c r="W118" s="28">
        <f t="shared" ca="1" si="20"/>
        <v>3.3529943753083873E-2</v>
      </c>
      <c r="X118" s="27">
        <f t="shared" ca="1" si="24"/>
        <v>173.95730033906989</v>
      </c>
      <c r="Y118" s="7"/>
      <c r="Z118" s="28">
        <f t="shared" si="23"/>
        <v>174.13200000000001</v>
      </c>
      <c r="AA118" s="27">
        <f t="shared" si="21"/>
        <v>3.0391767330827659</v>
      </c>
      <c r="AB118" s="7"/>
      <c r="AC118" s="28">
        <f t="shared" ca="1" si="13"/>
        <v>-0.17469966093011635</v>
      </c>
      <c r="AD118" s="27"/>
      <c r="AE118" s="7"/>
    </row>
    <row r="119" spans="1:31" s="26" customFormat="1" x14ac:dyDescent="0.25">
      <c r="A119" s="26">
        <v>34</v>
      </c>
      <c r="B119" s="26">
        <v>-603</v>
      </c>
      <c r="C119" s="26">
        <v>13219</v>
      </c>
      <c r="D119" s="26">
        <v>15159</v>
      </c>
      <c r="E119" s="26">
        <v>13021</v>
      </c>
      <c r="F119" s="26">
        <v>11077</v>
      </c>
      <c r="G119" s="27"/>
      <c r="H119" s="7"/>
      <c r="I119" s="28">
        <f t="shared" si="14"/>
        <v>198</v>
      </c>
      <c r="J119" s="27">
        <f t="shared" si="14"/>
        <v>4082</v>
      </c>
      <c r="K119" s="7"/>
      <c r="L119" s="124">
        <f t="shared" si="22"/>
        <v>-5.7350336388242058E-2</v>
      </c>
      <c r="M119" s="27">
        <f t="shared" ca="1" si="15"/>
        <v>8.1310480098437292E-6</v>
      </c>
      <c r="N119" s="44"/>
      <c r="O119" s="44"/>
      <c r="P119" s="7"/>
      <c r="Q119" s="28">
        <f t="shared" ca="1" si="16"/>
        <v>191.38491272962162</v>
      </c>
      <c r="R119" s="27">
        <f t="shared" ca="1" si="17"/>
        <v>4085.610185101305</v>
      </c>
      <c r="S119" s="7"/>
      <c r="T119" s="28">
        <f t="shared" ca="1" si="18"/>
        <v>-4.6585121229112195E-2</v>
      </c>
      <c r="U119" s="27">
        <f t="shared" ca="1" si="19"/>
        <v>0.99934373903722618</v>
      </c>
      <c r="V119" s="7"/>
      <c r="W119" s="28">
        <f t="shared" ca="1" si="20"/>
        <v>-6.020183564474621E-2</v>
      </c>
      <c r="X119" s="27">
        <f t="shared" ca="1" si="24"/>
        <v>168.5868143193577</v>
      </c>
      <c r="Y119" s="7"/>
      <c r="Z119" s="28">
        <f t="shared" si="23"/>
        <v>168.70500000000001</v>
      </c>
      <c r="AA119" s="27">
        <f t="shared" si="21"/>
        <v>2.9444577145770339</v>
      </c>
      <c r="AB119" s="7"/>
      <c r="AC119" s="28">
        <f t="shared" ca="1" si="13"/>
        <v>-0.11818568064231272</v>
      </c>
      <c r="AD119" s="27"/>
      <c r="AE119" s="7"/>
    </row>
    <row r="120" spans="1:31" s="26" customFormat="1" x14ac:dyDescent="0.25">
      <c r="A120" s="26">
        <v>35</v>
      </c>
      <c r="B120" s="26">
        <v>-624</v>
      </c>
      <c r="C120" s="26">
        <v>13414</v>
      </c>
      <c r="D120" s="26">
        <v>15136</v>
      </c>
      <c r="E120" s="26">
        <v>12825</v>
      </c>
      <c r="F120" s="26">
        <v>11096</v>
      </c>
      <c r="G120" s="27"/>
      <c r="H120" s="7"/>
      <c r="I120" s="28">
        <f t="shared" si="14"/>
        <v>589</v>
      </c>
      <c r="J120" s="27">
        <f t="shared" si="14"/>
        <v>4040</v>
      </c>
      <c r="K120" s="7"/>
      <c r="L120" s="124">
        <f t="shared" si="22"/>
        <v>-0.15462195730081221</v>
      </c>
      <c r="M120" s="27">
        <f t="shared" ca="1" si="15"/>
        <v>3.8729020823788866E-7</v>
      </c>
      <c r="N120" s="44"/>
      <c r="O120" s="44"/>
      <c r="P120" s="7"/>
      <c r="Q120" s="28">
        <f t="shared" ca="1" si="16"/>
        <v>582.38491272962165</v>
      </c>
      <c r="R120" s="27">
        <f t="shared" ca="1" si="17"/>
        <v>4043.610185101305</v>
      </c>
      <c r="S120" s="7"/>
      <c r="T120" s="28">
        <f t="shared" ca="1" si="18"/>
        <v>-0.14175867561642036</v>
      </c>
      <c r="U120" s="27">
        <f t="shared" ca="1" si="19"/>
        <v>0.98907050318310052</v>
      </c>
      <c r="V120" s="7"/>
      <c r="W120" s="28">
        <f t="shared" ca="1" si="20"/>
        <v>-0.15524428374909952</v>
      </c>
      <c r="X120" s="27">
        <f t="shared" ca="1" si="24"/>
        <v>163.11387156305045</v>
      </c>
      <c r="Y120" s="7"/>
      <c r="Z120" s="28">
        <f t="shared" si="23"/>
        <v>163.089</v>
      </c>
      <c r="AA120" s="27">
        <f t="shared" si="21"/>
        <v>2.846440023785032</v>
      </c>
      <c r="AB120" s="7"/>
      <c r="AC120" s="28">
        <f t="shared" ca="1" si="13"/>
        <v>2.487156305045346E-2</v>
      </c>
      <c r="AD120" s="27"/>
      <c r="AE120" s="7"/>
    </row>
    <row r="121" spans="1:31" s="26" customFormat="1" x14ac:dyDescent="0.25">
      <c r="A121" s="26">
        <v>36</v>
      </c>
      <c r="B121" s="26">
        <v>-625</v>
      </c>
      <c r="C121" s="26">
        <v>13607</v>
      </c>
      <c r="D121" s="26">
        <v>15087</v>
      </c>
      <c r="E121" s="26">
        <v>12618</v>
      </c>
      <c r="F121" s="26">
        <v>11133</v>
      </c>
      <c r="G121" s="27"/>
      <c r="H121" s="7"/>
      <c r="I121" s="28">
        <f t="shared" si="14"/>
        <v>989</v>
      </c>
      <c r="J121" s="27">
        <f t="shared" si="14"/>
        <v>3954</v>
      </c>
      <c r="K121" s="7"/>
      <c r="L121" s="124">
        <f t="shared" si="22"/>
        <v>-0.25056104848614741</v>
      </c>
      <c r="M121" s="27">
        <f t="shared" ca="1" si="15"/>
        <v>3.1328415162500405E-6</v>
      </c>
      <c r="N121" s="44"/>
      <c r="O121" s="44"/>
      <c r="P121" s="7"/>
      <c r="Q121" s="28">
        <f t="shared" ca="1" si="16"/>
        <v>982.38491272962165</v>
      </c>
      <c r="R121" s="27">
        <f t="shared" ca="1" si="17"/>
        <v>3957.610185101305</v>
      </c>
      <c r="S121" s="7"/>
      <c r="T121" s="28">
        <f t="shared" ca="1" si="18"/>
        <v>-0.2391229256290118</v>
      </c>
      <c r="U121" s="27">
        <f t="shared" ca="1" si="19"/>
        <v>0.96803482976750999</v>
      </c>
      <c r="V121" s="7"/>
      <c r="W121" s="28">
        <f t="shared" ca="1" si="20"/>
        <v>-0.25233103196523698</v>
      </c>
      <c r="X121" s="27">
        <f t="shared" ca="1" si="24"/>
        <v>157.42442274373843</v>
      </c>
      <c r="Y121" s="7"/>
      <c r="Z121" s="28">
        <f t="shared" si="23"/>
        <v>157.464</v>
      </c>
      <c r="AA121" s="27">
        <f t="shared" si="21"/>
        <v>2.7482652533603509</v>
      </c>
      <c r="AB121" s="7"/>
      <c r="AC121" s="28">
        <f t="shared" ca="1" si="13"/>
        <v>-3.9577256261566163E-2</v>
      </c>
      <c r="AD121" s="27"/>
      <c r="AE121" s="7"/>
    </row>
    <row r="122" spans="1:31" s="26" customFormat="1" x14ac:dyDescent="0.25">
      <c r="A122" s="26">
        <v>37</v>
      </c>
      <c r="B122" s="26">
        <v>-629</v>
      </c>
      <c r="C122" s="26">
        <v>13806</v>
      </c>
      <c r="D122" s="26">
        <v>15030</v>
      </c>
      <c r="E122" s="26">
        <v>12430</v>
      </c>
      <c r="F122" s="26">
        <v>11198</v>
      </c>
      <c r="G122" s="27"/>
      <c r="H122" s="7"/>
      <c r="I122" s="28">
        <f t="shared" si="14"/>
        <v>1376</v>
      </c>
      <c r="J122" s="27">
        <f t="shared" si="14"/>
        <v>3832</v>
      </c>
      <c r="K122" s="7"/>
      <c r="L122" s="124">
        <f t="shared" si="22"/>
        <v>-0.34467581417869181</v>
      </c>
      <c r="M122" s="27">
        <f t="shared" ca="1" si="15"/>
        <v>2.1239853616336603E-6</v>
      </c>
      <c r="N122" s="44"/>
      <c r="O122" s="44"/>
      <c r="P122" s="7"/>
      <c r="Q122" s="28">
        <f t="shared" ca="1" si="16"/>
        <v>1369.3849127296216</v>
      </c>
      <c r="R122" s="27">
        <f t="shared" ca="1" si="17"/>
        <v>3835.610185101305</v>
      </c>
      <c r="S122" s="7"/>
      <c r="T122" s="28">
        <f t="shared" ca="1" si="18"/>
        <v>-0.33332283751619401</v>
      </c>
      <c r="U122" s="27">
        <f t="shared" ca="1" si="19"/>
        <v>0.93819352561981184</v>
      </c>
      <c r="V122" s="7"/>
      <c r="W122" s="28">
        <f t="shared" ca="1" si="20"/>
        <v>-0.34613320409276205</v>
      </c>
      <c r="X122" s="27">
        <f t="shared" ca="1" si="24"/>
        <v>151.78339979766463</v>
      </c>
      <c r="Y122" s="7"/>
      <c r="Z122" s="28">
        <f t="shared" si="23"/>
        <v>151.803</v>
      </c>
      <c r="AA122" s="27">
        <f t="shared" si="21"/>
        <v>2.6494621644049521</v>
      </c>
      <c r="AB122" s="7"/>
      <c r="AC122" s="28">
        <f t="shared" ca="1" si="13"/>
        <v>-1.9600202335368522E-2</v>
      </c>
      <c r="AD122" s="27"/>
      <c r="AE122" s="7"/>
    </row>
    <row r="123" spans="1:31" s="26" customFormat="1" x14ac:dyDescent="0.25">
      <c r="A123" s="26">
        <v>38</v>
      </c>
      <c r="B123" s="26">
        <v>-626</v>
      </c>
      <c r="C123" s="26">
        <v>13988</v>
      </c>
      <c r="D123" s="26">
        <v>14952</v>
      </c>
      <c r="E123" s="26">
        <v>12244</v>
      </c>
      <c r="F123" s="26">
        <v>11276</v>
      </c>
      <c r="G123" s="27"/>
      <c r="H123" s="7"/>
      <c r="I123" s="28">
        <f t="shared" si="14"/>
        <v>1744</v>
      </c>
      <c r="J123" s="27">
        <f t="shared" si="14"/>
        <v>3676</v>
      </c>
      <c r="K123" s="7"/>
      <c r="L123" s="124">
        <f t="shared" si="22"/>
        <v>-0.43500488622926503</v>
      </c>
      <c r="M123" s="27">
        <f t="shared" ca="1" si="15"/>
        <v>3.6855648348249354E-8</v>
      </c>
      <c r="N123" s="44"/>
      <c r="O123" s="44"/>
      <c r="P123" s="7"/>
      <c r="Q123" s="28">
        <f t="shared" ca="1" si="16"/>
        <v>1737.3849127296216</v>
      </c>
      <c r="R123" s="27">
        <f t="shared" ca="1" si="17"/>
        <v>3679.610185101305</v>
      </c>
      <c r="S123" s="7"/>
      <c r="T123" s="28">
        <f t="shared" ca="1" si="18"/>
        <v>-0.42289794752777821</v>
      </c>
      <c r="U123" s="27">
        <f t="shared" ca="1" si="19"/>
        <v>0.90003579244734533</v>
      </c>
      <c r="V123" s="7"/>
      <c r="W123" s="28">
        <f t="shared" ca="1" si="20"/>
        <v>-0.43519686447893996</v>
      </c>
      <c r="X123" s="27">
        <f t="shared" ca="1" si="24"/>
        <v>146.22893228279577</v>
      </c>
      <c r="Y123" s="7"/>
      <c r="Z123" s="28">
        <f t="shared" si="23"/>
        <v>146.16900000000001</v>
      </c>
      <c r="AA123" s="27">
        <f t="shared" si="21"/>
        <v>2.5511303143475916</v>
      </c>
      <c r="AB123" s="7"/>
      <c r="AC123" s="28">
        <f t="shared" ca="1" si="13"/>
        <v>5.9932282795756464E-2</v>
      </c>
      <c r="AD123" s="27"/>
      <c r="AE123" s="7"/>
    </row>
    <row r="124" spans="1:31" s="26" customFormat="1" x14ac:dyDescent="0.25">
      <c r="A124" s="26">
        <v>39</v>
      </c>
      <c r="B124" s="26">
        <v>-634</v>
      </c>
      <c r="C124" s="26">
        <v>14173</v>
      </c>
      <c r="D124" s="26">
        <v>14850</v>
      </c>
      <c r="E124" s="26">
        <v>12062</v>
      </c>
      <c r="F124" s="26">
        <v>11373</v>
      </c>
      <c r="G124" s="27"/>
      <c r="H124" s="7"/>
      <c r="I124" s="28">
        <f t="shared" si="14"/>
        <v>2111</v>
      </c>
      <c r="J124" s="27">
        <f t="shared" si="14"/>
        <v>3477</v>
      </c>
      <c r="K124" s="7"/>
      <c r="L124" s="124">
        <f t="shared" si="22"/>
        <v>-0.52220066557542799</v>
      </c>
      <c r="M124" s="27">
        <f t="shared" ca="1" si="15"/>
        <v>2.7994615017647844E-6</v>
      </c>
      <c r="N124" s="44"/>
      <c r="O124" s="44"/>
      <c r="P124" s="7"/>
      <c r="Q124" s="28">
        <f t="shared" ca="1" si="16"/>
        <v>2104.3849127296216</v>
      </c>
      <c r="R124" s="27">
        <f t="shared" ca="1" si="17"/>
        <v>3480.610185101305</v>
      </c>
      <c r="S124" s="7"/>
      <c r="T124" s="28">
        <f t="shared" ca="1" si="18"/>
        <v>-0.51222964691433082</v>
      </c>
      <c r="U124" s="27">
        <f t="shared" ca="1" si="19"/>
        <v>0.85136022256708344</v>
      </c>
      <c r="V124" s="7"/>
      <c r="W124" s="28">
        <f t="shared" ca="1" si="20"/>
        <v>-0.52387382471363475</v>
      </c>
      <c r="X124" s="27">
        <f t="shared" ca="1" si="24"/>
        <v>140.42868240836657</v>
      </c>
      <c r="Y124" s="7"/>
      <c r="Z124" s="28">
        <f t="shared" si="23"/>
        <v>140.46300000000002</v>
      </c>
      <c r="AA124" s="27">
        <f t="shared" si="21"/>
        <v>2.4515418272287954</v>
      </c>
      <c r="AB124" s="7"/>
      <c r="AC124" s="28">
        <f t="shared" ca="1" si="13"/>
        <v>-3.4317591633453048E-2</v>
      </c>
      <c r="AD124" s="27"/>
      <c r="AE124" s="7"/>
    </row>
    <row r="125" spans="1:31" s="26" customFormat="1" x14ac:dyDescent="0.25">
      <c r="A125" s="26">
        <v>40</v>
      </c>
      <c r="B125" s="26">
        <v>-628</v>
      </c>
      <c r="C125" s="26">
        <v>14343</v>
      </c>
      <c r="D125" s="26">
        <v>14732</v>
      </c>
      <c r="E125" s="26">
        <v>11895</v>
      </c>
      <c r="F125" s="26">
        <v>11489</v>
      </c>
      <c r="G125" s="27"/>
      <c r="H125" s="7"/>
      <c r="I125" s="28">
        <f t="shared" si="14"/>
        <v>2448</v>
      </c>
      <c r="J125" s="27">
        <f t="shared" si="14"/>
        <v>3243</v>
      </c>
      <c r="K125" s="7"/>
      <c r="L125" s="124">
        <f t="shared" si="22"/>
        <v>-0.60347176194352814</v>
      </c>
      <c r="M125" s="27">
        <f t="shared" ca="1" si="15"/>
        <v>2.7536555403362899E-6</v>
      </c>
      <c r="N125" s="44"/>
      <c r="O125" s="44"/>
      <c r="P125" s="7"/>
      <c r="Q125" s="28">
        <f t="shared" ca="1" si="16"/>
        <v>2441.3849127296216</v>
      </c>
      <c r="R125" s="27">
        <f t="shared" ca="1" si="17"/>
        <v>3246.610185101305</v>
      </c>
      <c r="S125" s="7"/>
      <c r="T125" s="28">
        <f t="shared" ca="1" si="18"/>
        <v>-0.5942590275499392</v>
      </c>
      <c r="U125" s="27">
        <f t="shared" ca="1" si="19"/>
        <v>0.79412362280838367</v>
      </c>
      <c r="V125" s="7"/>
      <c r="W125" s="28">
        <f t="shared" ca="1" si="20"/>
        <v>-0.60513117615955025</v>
      </c>
      <c r="X125" s="27">
        <f t="shared" ca="1" si="24"/>
        <v>134.7264139827663</v>
      </c>
      <c r="Y125" s="7"/>
      <c r="Z125" s="28">
        <f t="shared" si="23"/>
        <v>134.81100000000004</v>
      </c>
      <c r="AA125" s="27">
        <f t="shared" si="21"/>
        <v>2.3528958179060764</v>
      </c>
      <c r="AB125" s="7"/>
      <c r="AC125" s="28">
        <f t="shared" ca="1" si="13"/>
        <v>-8.4586017233732491E-2</v>
      </c>
      <c r="AD125" s="27"/>
      <c r="AE125" s="7"/>
    </row>
    <row r="126" spans="1:31" s="26" customFormat="1" x14ac:dyDescent="0.25">
      <c r="A126" s="26">
        <v>41</v>
      </c>
      <c r="B126" s="26">
        <v>-624</v>
      </c>
      <c r="C126" s="26">
        <v>14493</v>
      </c>
      <c r="D126" s="26">
        <v>14603</v>
      </c>
      <c r="E126" s="26">
        <v>11736</v>
      </c>
      <c r="F126" s="26">
        <v>11617</v>
      </c>
      <c r="G126" s="27"/>
      <c r="H126" s="7"/>
      <c r="I126" s="28">
        <f t="shared" si="14"/>
        <v>2757</v>
      </c>
      <c r="J126" s="27">
        <f t="shared" si="14"/>
        <v>2986</v>
      </c>
      <c r="K126" s="7"/>
      <c r="L126" s="124">
        <f t="shared" si="22"/>
        <v>-0.67841454145693614</v>
      </c>
      <c r="M126" s="27">
        <f t="shared" ca="1" si="15"/>
        <v>1.1690480275150223E-6</v>
      </c>
      <c r="N126" s="44"/>
      <c r="O126" s="44"/>
      <c r="P126" s="7"/>
      <c r="Q126" s="28">
        <f t="shared" ca="1" si="16"/>
        <v>2750.3849127296216</v>
      </c>
      <c r="R126" s="27">
        <f t="shared" ca="1" si="17"/>
        <v>2989.610185101305</v>
      </c>
      <c r="S126" s="7"/>
      <c r="T126" s="28">
        <f t="shared" ca="1" si="18"/>
        <v>-0.66947291068466608</v>
      </c>
      <c r="U126" s="27">
        <f t="shared" ca="1" si="19"/>
        <v>0.73126120341528167</v>
      </c>
      <c r="V126" s="7"/>
      <c r="W126" s="28">
        <f t="shared" ca="1" si="20"/>
        <v>-0.67949576670059031</v>
      </c>
      <c r="X126" s="27">
        <f t="shared" ca="1" si="24"/>
        <v>129.13565716514563</v>
      </c>
      <c r="Y126" s="7"/>
      <c r="Z126" s="28">
        <f t="shared" si="23"/>
        <v>129.19500000000005</v>
      </c>
      <c r="AA126" s="27">
        <f t="shared" si="21"/>
        <v>2.254878127114075</v>
      </c>
      <c r="AB126" s="7"/>
      <c r="AC126" s="28">
        <f t="shared" ca="1" si="13"/>
        <v>-5.934283485441938E-2</v>
      </c>
      <c r="AD126" s="27"/>
      <c r="AE126" s="7"/>
    </row>
    <row r="127" spans="1:31" s="26" customFormat="1" x14ac:dyDescent="0.25">
      <c r="A127" s="26">
        <v>42</v>
      </c>
      <c r="B127" s="26">
        <v>-603</v>
      </c>
      <c r="C127" s="26">
        <v>14628</v>
      </c>
      <c r="D127" s="26">
        <v>14455</v>
      </c>
      <c r="E127" s="26">
        <v>11594</v>
      </c>
      <c r="F127" s="26">
        <v>11754</v>
      </c>
      <c r="G127" s="27"/>
      <c r="H127" s="7"/>
      <c r="I127" s="28">
        <f t="shared" si="14"/>
        <v>3034</v>
      </c>
      <c r="J127" s="27">
        <f t="shared" si="14"/>
        <v>2701</v>
      </c>
      <c r="K127" s="7"/>
      <c r="L127" s="124">
        <f t="shared" si="22"/>
        <v>-0.74465424610567221</v>
      </c>
      <c r="M127" s="27">
        <f t="shared" ca="1" si="15"/>
        <v>1.7502190941976554E-6</v>
      </c>
      <c r="N127" s="44"/>
      <c r="O127" s="44"/>
      <c r="P127" s="7"/>
      <c r="Q127" s="28">
        <f t="shared" ca="1" si="16"/>
        <v>3027.3849127296216</v>
      </c>
      <c r="R127" s="27">
        <f t="shared" ca="1" si="17"/>
        <v>2704.610185101305</v>
      </c>
      <c r="S127" s="7"/>
      <c r="T127" s="28">
        <f t="shared" ca="1" si="18"/>
        <v>-0.73689765381838568</v>
      </c>
      <c r="U127" s="27">
        <f t="shared" ca="1" si="19"/>
        <v>0.66154996011942935</v>
      </c>
      <c r="V127" s="7"/>
      <c r="W127" s="28">
        <f t="shared" ca="1" si="20"/>
        <v>-0.74597720456843575</v>
      </c>
      <c r="X127" s="27">
        <f t="shared" ca="1" si="24"/>
        <v>123.60158306876747</v>
      </c>
      <c r="Y127" s="7"/>
      <c r="Z127" s="28">
        <f t="shared" si="23"/>
        <v>123.76800000000006</v>
      </c>
      <c r="AA127" s="27">
        <f t="shared" si="21"/>
        <v>2.1601591086083429</v>
      </c>
      <c r="AB127" s="7"/>
      <c r="AC127" s="28">
        <f t="shared" ca="1" si="13"/>
        <v>-0.1664169312325896</v>
      </c>
      <c r="AD127" s="27"/>
      <c r="AE127" s="7"/>
    </row>
    <row r="128" spans="1:31" s="26" customFormat="1" x14ac:dyDescent="0.25">
      <c r="A128" s="26">
        <v>43</v>
      </c>
      <c r="B128" s="26">
        <v>-610</v>
      </c>
      <c r="C128" s="26">
        <v>14757</v>
      </c>
      <c r="D128" s="26">
        <v>14311</v>
      </c>
      <c r="E128" s="26">
        <v>11477</v>
      </c>
      <c r="F128" s="26">
        <v>11915</v>
      </c>
      <c r="G128" s="27"/>
      <c r="H128" s="7"/>
      <c r="I128" s="28">
        <f t="shared" si="14"/>
        <v>3280</v>
      </c>
      <c r="J128" s="27">
        <f t="shared" si="14"/>
        <v>2396</v>
      </c>
      <c r="K128" s="7"/>
      <c r="L128" s="124">
        <f t="shared" si="22"/>
        <v>-0.80486756173976493</v>
      </c>
      <c r="M128" s="27">
        <f t="shared" ca="1" si="15"/>
        <v>4.8331629827369474E-10</v>
      </c>
      <c r="N128" s="44"/>
      <c r="O128" s="44"/>
      <c r="P128" s="7"/>
      <c r="Q128" s="28">
        <f t="shared" ca="1" si="16"/>
        <v>3273.3849127296216</v>
      </c>
      <c r="R128" s="27">
        <f t="shared" ca="1" si="17"/>
        <v>2399.610185101305</v>
      </c>
      <c r="S128" s="7"/>
      <c r="T128" s="28">
        <f t="shared" ca="1" si="18"/>
        <v>-0.79677666757612942</v>
      </c>
      <c r="U128" s="27">
        <f t="shared" ca="1" si="19"/>
        <v>0.58694669975018376</v>
      </c>
      <c r="V128" s="7"/>
      <c r="W128" s="28">
        <f t="shared" ca="1" si="20"/>
        <v>-0.80484557728393191</v>
      </c>
      <c r="X128" s="27">
        <f t="shared" ca="1" si="24"/>
        <v>118.13623249568786</v>
      </c>
      <c r="Y128" s="7"/>
      <c r="Z128" s="28">
        <f t="shared" si="23"/>
        <v>118.27800000000006</v>
      </c>
      <c r="AA128" s="27">
        <f t="shared" si="21"/>
        <v>2.064340532673854</v>
      </c>
      <c r="AB128" s="7"/>
      <c r="AC128" s="28">
        <f t="shared" ca="1" si="13"/>
        <v>-0.14176750431219887</v>
      </c>
      <c r="AD128" s="27"/>
      <c r="AE128" s="7"/>
    </row>
    <row r="129" spans="1:31" s="26" customFormat="1" x14ac:dyDescent="0.25">
      <c r="A129" s="26">
        <v>44</v>
      </c>
      <c r="B129" s="26">
        <v>-636</v>
      </c>
      <c r="C129" s="26">
        <v>14874</v>
      </c>
      <c r="D129" s="26">
        <v>14140</v>
      </c>
      <c r="E129" s="26">
        <v>11356</v>
      </c>
      <c r="F129" s="26">
        <v>12081</v>
      </c>
      <c r="G129" s="27"/>
      <c r="H129" s="7"/>
      <c r="I129" s="28">
        <f t="shared" si="14"/>
        <v>3518</v>
      </c>
      <c r="J129" s="27">
        <f t="shared" si="14"/>
        <v>2059</v>
      </c>
      <c r="K129" s="7"/>
      <c r="L129" s="124">
        <f t="shared" si="22"/>
        <v>-0.85977617626604219</v>
      </c>
      <c r="M129" s="27">
        <f t="shared" ca="1" si="15"/>
        <v>3.5482911389486729E-6</v>
      </c>
      <c r="N129" s="44"/>
      <c r="O129" s="44"/>
      <c r="P129" s="7"/>
      <c r="Q129" s="28">
        <f t="shared" ca="1" si="16"/>
        <v>3511.3849127296216</v>
      </c>
      <c r="R129" s="27">
        <f t="shared" ca="1" si="17"/>
        <v>2062.610185101305</v>
      </c>
      <c r="S129" s="7"/>
      <c r="T129" s="28">
        <f t="shared" ca="1" si="18"/>
        <v>-0.85470839633362128</v>
      </c>
      <c r="U129" s="27">
        <f t="shared" ca="1" si="19"/>
        <v>0.50451621206350927</v>
      </c>
      <c r="V129" s="7"/>
      <c r="W129" s="28">
        <f t="shared" ca="1" si="20"/>
        <v>-0.8616598670949599</v>
      </c>
      <c r="X129" s="27">
        <f t="shared" ca="1" si="24"/>
        <v>112.38390847290287</v>
      </c>
      <c r="Y129" s="7"/>
      <c r="Z129" s="28">
        <f t="shared" si="23"/>
        <v>112.55400000000006</v>
      </c>
      <c r="AA129" s="27">
        <f t="shared" si="21"/>
        <v>1.9644378862896985</v>
      </c>
      <c r="AB129" s="7"/>
      <c r="AC129" s="28">
        <f t="shared" ca="1" si="13"/>
        <v>-0.17009152709718478</v>
      </c>
      <c r="AD129" s="27"/>
      <c r="AE129" s="7"/>
    </row>
    <row r="130" spans="1:31" s="26" customFormat="1" x14ac:dyDescent="0.25">
      <c r="A130" s="26">
        <v>45</v>
      </c>
      <c r="B130" s="26">
        <v>-628</v>
      </c>
      <c r="C130" s="26">
        <v>14972</v>
      </c>
      <c r="D130" s="26">
        <v>13959</v>
      </c>
      <c r="E130" s="26">
        <v>11265</v>
      </c>
      <c r="F130" s="26">
        <v>12257</v>
      </c>
      <c r="G130" s="27"/>
      <c r="H130" s="7"/>
      <c r="I130" s="28">
        <f t="shared" si="14"/>
        <v>3707</v>
      </c>
      <c r="J130" s="27">
        <f t="shared" si="14"/>
        <v>1702</v>
      </c>
      <c r="K130" s="7"/>
      <c r="L130" s="124">
        <f t="shared" si="22"/>
        <v>-0.90558245664636017</v>
      </c>
      <c r="M130" s="27">
        <f t="shared" ca="1" si="15"/>
        <v>8.0431734426855475E-7</v>
      </c>
      <c r="N130" s="44"/>
      <c r="O130" s="44"/>
      <c r="P130" s="7"/>
      <c r="Q130" s="28">
        <f t="shared" ca="1" si="16"/>
        <v>3700.3849127296216</v>
      </c>
      <c r="R130" s="27">
        <f t="shared" ca="1" si="17"/>
        <v>1705.610185101305</v>
      </c>
      <c r="S130" s="7"/>
      <c r="T130" s="28">
        <f t="shared" ca="1" si="18"/>
        <v>-0.90071300446457081</v>
      </c>
      <c r="U130" s="27">
        <f t="shared" ca="1" si="19"/>
        <v>0.41719370730344157</v>
      </c>
      <c r="V130" s="7"/>
      <c r="W130" s="28">
        <f t="shared" ca="1" si="20"/>
        <v>-0.9064792940587536</v>
      </c>
      <c r="X130" s="27">
        <f t="shared" ca="1" si="24"/>
        <v>106.74777749678685</v>
      </c>
      <c r="Y130" s="7"/>
      <c r="Z130" s="28">
        <f t="shared" si="23"/>
        <v>106.90200000000006</v>
      </c>
      <c r="AA130" s="27">
        <f t="shared" si="21"/>
        <v>1.865791876966979</v>
      </c>
      <c r="AB130" s="7"/>
      <c r="AC130" s="28">
        <f t="shared" ca="1" si="13"/>
        <v>-0.15422250321320519</v>
      </c>
      <c r="AD130" s="27"/>
      <c r="AE130" s="7"/>
    </row>
    <row r="131" spans="1:31" s="26" customFormat="1" x14ac:dyDescent="0.25">
      <c r="A131" s="26">
        <v>46</v>
      </c>
      <c r="B131" s="26">
        <v>-627</v>
      </c>
      <c r="C131" s="26">
        <v>15043</v>
      </c>
      <c r="D131" s="26">
        <v>13772</v>
      </c>
      <c r="E131" s="26">
        <v>11185</v>
      </c>
      <c r="F131" s="26">
        <v>12444</v>
      </c>
      <c r="G131" s="27"/>
      <c r="H131" s="7"/>
      <c r="I131" s="28">
        <f t="shared" si="14"/>
        <v>3858</v>
      </c>
      <c r="J131" s="27">
        <f t="shared" si="14"/>
        <v>1328</v>
      </c>
      <c r="K131" s="7"/>
      <c r="L131" s="124">
        <f t="shared" si="22"/>
        <v>-0.94253101028681008</v>
      </c>
      <c r="M131" s="27">
        <f t="shared" ca="1" si="15"/>
        <v>2.9094317427547201E-7</v>
      </c>
      <c r="N131" s="44"/>
      <c r="O131" s="44"/>
      <c r="P131" s="7"/>
      <c r="Q131" s="28">
        <f t="shared" ca="1" si="16"/>
        <v>3851.3849127296216</v>
      </c>
      <c r="R131" s="27">
        <f t="shared" ca="1" si="17"/>
        <v>1331.610185101305</v>
      </c>
      <c r="S131" s="7"/>
      <c r="T131" s="28">
        <f t="shared" ca="1" si="18"/>
        <v>-0.93746800884432402</v>
      </c>
      <c r="U131" s="27">
        <f t="shared" ca="1" si="19"/>
        <v>0.32571298803098969</v>
      </c>
      <c r="V131" s="7"/>
      <c r="W131" s="28">
        <f t="shared" ca="1" si="20"/>
        <v>-0.94199161880163862</v>
      </c>
      <c r="X131" s="27">
        <f t="shared" ca="1" si="24"/>
        <v>101.10810416488164</v>
      </c>
      <c r="Y131" s="7"/>
      <c r="Z131" s="28">
        <f t="shared" si="23"/>
        <v>101.25900000000006</v>
      </c>
      <c r="AA131" s="27">
        <f t="shared" si="21"/>
        <v>1.767302947276939</v>
      </c>
      <c r="AB131" s="7"/>
      <c r="AC131" s="28">
        <f t="shared" ca="1" si="13"/>
        <v>-0.15089583511841909</v>
      </c>
      <c r="AD131" s="27"/>
      <c r="AE131" s="7"/>
    </row>
    <row r="132" spans="1:31" s="26" customFormat="1" x14ac:dyDescent="0.25">
      <c r="A132" s="26">
        <v>47</v>
      </c>
      <c r="B132" s="26">
        <v>-634</v>
      </c>
      <c r="C132" s="26">
        <v>15103</v>
      </c>
      <c r="D132" s="26">
        <v>13573</v>
      </c>
      <c r="E132" s="26">
        <v>11125</v>
      </c>
      <c r="F132" s="26">
        <v>12638</v>
      </c>
      <c r="G132" s="27"/>
      <c r="H132" s="7"/>
      <c r="I132" s="28">
        <f t="shared" si="14"/>
        <v>3978</v>
      </c>
      <c r="J132" s="27">
        <f t="shared" si="14"/>
        <v>935</v>
      </c>
      <c r="K132" s="7"/>
      <c r="L132" s="124">
        <f t="shared" si="22"/>
        <v>-0.97060122656056491</v>
      </c>
      <c r="M132" s="27">
        <f t="shared" ca="1" si="15"/>
        <v>4.9987216009428958E-7</v>
      </c>
      <c r="N132" s="44"/>
      <c r="O132" s="44"/>
      <c r="P132" s="7"/>
      <c r="Q132" s="28">
        <f t="shared" ca="1" si="16"/>
        <v>3971.3849127296216</v>
      </c>
      <c r="R132" s="27">
        <f t="shared" ca="1" si="17"/>
        <v>938.61018510130486</v>
      </c>
      <c r="S132" s="7"/>
      <c r="T132" s="28">
        <f t="shared" ca="1" si="18"/>
        <v>-0.96667728384810148</v>
      </c>
      <c r="U132" s="27">
        <f t="shared" ca="1" si="19"/>
        <v>0.2295848525388143</v>
      </c>
      <c r="V132" s="7"/>
      <c r="W132" s="28">
        <f t="shared" ca="1" si="20"/>
        <v>-0.96989421018162147</v>
      </c>
      <c r="X132" s="27">
        <f t="shared" ca="1" si="24"/>
        <v>95.351655140401476</v>
      </c>
      <c r="Y132" s="7"/>
      <c r="Z132" s="28">
        <f t="shared" si="23"/>
        <v>95.553000000000054</v>
      </c>
      <c r="AA132" s="27">
        <f t="shared" si="21"/>
        <v>1.6677144601581426</v>
      </c>
      <c r="AB132" s="7"/>
      <c r="AC132" s="28">
        <f t="shared" ca="1" si="13"/>
        <v>-0.20134485959857784</v>
      </c>
      <c r="AD132" s="27"/>
      <c r="AE132" s="7"/>
    </row>
    <row r="133" spans="1:31" s="26" customFormat="1" x14ac:dyDescent="0.25">
      <c r="A133" s="26">
        <v>48</v>
      </c>
      <c r="B133" s="26">
        <v>-637</v>
      </c>
      <c r="C133" s="26">
        <v>15136</v>
      </c>
      <c r="D133" s="26">
        <v>13369</v>
      </c>
      <c r="E133" s="26">
        <v>11083</v>
      </c>
      <c r="F133" s="26">
        <v>12831</v>
      </c>
      <c r="G133" s="27"/>
      <c r="H133" s="7"/>
      <c r="I133" s="28">
        <f t="shared" si="14"/>
        <v>4053</v>
      </c>
      <c r="J133" s="27">
        <f t="shared" si="14"/>
        <v>538</v>
      </c>
      <c r="K133" s="7"/>
      <c r="L133" s="124">
        <f t="shared" si="22"/>
        <v>-0.98911621866065369</v>
      </c>
      <c r="M133" s="27">
        <f t="shared" ca="1" si="15"/>
        <v>5.2314599286625535E-6</v>
      </c>
      <c r="N133" s="44"/>
      <c r="O133" s="44"/>
      <c r="P133" s="7"/>
      <c r="Q133" s="28">
        <f t="shared" ca="1" si="16"/>
        <v>4046.3849127296216</v>
      </c>
      <c r="R133" s="27">
        <f t="shared" ca="1" si="17"/>
        <v>541.61018510130486</v>
      </c>
      <c r="S133" s="7"/>
      <c r="T133" s="28">
        <f t="shared" ca="1" si="18"/>
        <v>-0.98493308072546237</v>
      </c>
      <c r="U133" s="27">
        <f t="shared" ca="1" si="19"/>
        <v>0.13247831363196033</v>
      </c>
      <c r="V133" s="7"/>
      <c r="W133" s="28">
        <f t="shared" ca="1" si="20"/>
        <v>-0.98682898016660403</v>
      </c>
      <c r="X133" s="27">
        <f t="shared" ca="1" si="24"/>
        <v>89.680266930658377</v>
      </c>
      <c r="Y133" s="7"/>
      <c r="Z133" s="28">
        <f t="shared" si="23"/>
        <v>89.82000000000005</v>
      </c>
      <c r="AA133" s="27">
        <f t="shared" si="21"/>
        <v>1.5676547341413078</v>
      </c>
      <c r="AB133" s="7"/>
      <c r="AC133" s="28">
        <f t="shared" ca="1" si="13"/>
        <v>-0.1397330693416734</v>
      </c>
      <c r="AD133" s="27"/>
      <c r="AE133" s="7"/>
    </row>
    <row r="134" spans="1:31" s="26" customFormat="1" x14ac:dyDescent="0.25">
      <c r="A134" s="26">
        <v>49</v>
      </c>
      <c r="B134" s="26">
        <v>-609</v>
      </c>
      <c r="C134" s="26">
        <v>15164</v>
      </c>
      <c r="D134" s="26">
        <v>13182</v>
      </c>
      <c r="E134" s="26">
        <v>11064</v>
      </c>
      <c r="F134" s="26">
        <v>13031</v>
      </c>
      <c r="G134" s="27"/>
      <c r="H134" s="7"/>
      <c r="I134" s="28">
        <f t="shared" si="14"/>
        <v>4100</v>
      </c>
      <c r="J134" s="27">
        <f t="shared" si="14"/>
        <v>151</v>
      </c>
      <c r="K134" s="7"/>
      <c r="L134" s="124">
        <f t="shared" si="22"/>
        <v>-0.99756606077224996</v>
      </c>
      <c r="M134" s="27">
        <f t="shared" ca="1" si="15"/>
        <v>3.4236830933965182E-7</v>
      </c>
      <c r="N134" s="44"/>
      <c r="O134" s="44"/>
      <c r="P134" s="7"/>
      <c r="Q134" s="28">
        <f t="shared" ca="1" si="16"/>
        <v>4093.3849127296216</v>
      </c>
      <c r="R134" s="27">
        <f t="shared" ca="1" si="17"/>
        <v>154.61018510130489</v>
      </c>
      <c r="S134" s="7"/>
      <c r="T134" s="28">
        <f t="shared" ca="1" si="18"/>
        <v>-0.99637338010194187</v>
      </c>
      <c r="U134" s="27">
        <f t="shared" ca="1" si="19"/>
        <v>3.781778326180292E-2</v>
      </c>
      <c r="V134" s="7"/>
      <c r="W134" s="28">
        <f t="shared" ca="1" si="20"/>
        <v>-0.99698093829845524</v>
      </c>
      <c r="X134" s="27">
        <f t="shared" ca="1" si="24"/>
        <v>84.206543734506681</v>
      </c>
      <c r="Y134" s="7"/>
      <c r="Z134" s="28">
        <f t="shared" si="23"/>
        <v>84.339000000000055</v>
      </c>
      <c r="AA134" s="27">
        <f t="shared" si="21"/>
        <v>1.4719932378394986</v>
      </c>
      <c r="AB134" s="7"/>
      <c r="AC134" s="28">
        <f t="shared" ca="1" si="13"/>
        <v>-0.1324562654933743</v>
      </c>
      <c r="AD134" s="27"/>
      <c r="AE134" s="7"/>
    </row>
    <row r="135" spans="1:31" s="26" customFormat="1" x14ac:dyDescent="0.25">
      <c r="A135" s="26">
        <v>50</v>
      </c>
      <c r="B135" s="26">
        <v>-610</v>
      </c>
      <c r="C135" s="26">
        <v>15167</v>
      </c>
      <c r="D135" s="26">
        <v>12985</v>
      </c>
      <c r="E135" s="26">
        <v>11069</v>
      </c>
      <c r="F135" s="26">
        <v>13226</v>
      </c>
      <c r="G135" s="27"/>
      <c r="H135" s="7"/>
      <c r="I135" s="28">
        <f t="shared" si="14"/>
        <v>4098</v>
      </c>
      <c r="J135" s="27">
        <f t="shared" si="14"/>
        <v>-241</v>
      </c>
      <c r="K135" s="7"/>
      <c r="L135" s="124">
        <f t="shared" si="22"/>
        <v>-0.99688444928980369</v>
      </c>
      <c r="M135" s="27">
        <f t="shared" ca="1" si="15"/>
        <v>2.8779048227843232E-6</v>
      </c>
      <c r="N135" s="44"/>
      <c r="O135" s="44"/>
      <c r="P135" s="7"/>
      <c r="Q135" s="28">
        <f t="shared" ca="1" si="16"/>
        <v>4091.3849127296216</v>
      </c>
      <c r="R135" s="27">
        <f t="shared" ca="1" si="17"/>
        <v>-237.38981489869511</v>
      </c>
      <c r="S135" s="7"/>
      <c r="T135" s="28">
        <f t="shared" ca="1" si="18"/>
        <v>-0.99588655885187893</v>
      </c>
      <c r="U135" s="27">
        <f t="shared" ca="1" si="19"/>
        <v>-5.8065751376702779E-2</v>
      </c>
      <c r="V135" s="7"/>
      <c r="W135" s="28">
        <f t="shared" ca="1" si="20"/>
        <v>-0.99518801042477367</v>
      </c>
      <c r="X135" s="27">
        <f t="shared" ca="1" si="24"/>
        <v>78.695001150725375</v>
      </c>
      <c r="Y135" s="7"/>
      <c r="Z135" s="28">
        <f t="shared" si="23"/>
        <v>78.849000000000061</v>
      </c>
      <c r="AA135" s="27">
        <f t="shared" si="21"/>
        <v>1.3761746619050099</v>
      </c>
      <c r="AB135" s="7"/>
      <c r="AC135" s="28">
        <f t="shared" ca="1" si="13"/>
        <v>-0.15399884927468577</v>
      </c>
      <c r="AD135" s="27"/>
      <c r="AE135" s="7"/>
    </row>
    <row r="136" spans="1:31" s="26" customFormat="1" x14ac:dyDescent="0.25">
      <c r="A136" s="26">
        <v>51</v>
      </c>
      <c r="B136" s="26">
        <v>-619</v>
      </c>
      <c r="C136" s="26">
        <v>15152</v>
      </c>
      <c r="D136" s="26">
        <v>12797</v>
      </c>
      <c r="E136" s="26">
        <v>11089</v>
      </c>
      <c r="F136" s="26">
        <v>13424</v>
      </c>
      <c r="G136" s="27"/>
      <c r="H136" s="7"/>
      <c r="I136" s="28">
        <f t="shared" si="14"/>
        <v>4063</v>
      </c>
      <c r="J136" s="27">
        <f t="shared" si="14"/>
        <v>-627</v>
      </c>
      <c r="K136" s="7"/>
      <c r="L136" s="124">
        <f t="shared" si="22"/>
        <v>-0.98684316616604817</v>
      </c>
      <c r="M136" s="27">
        <f t="shared" ca="1" si="15"/>
        <v>2.1356567928708347E-6</v>
      </c>
      <c r="N136" s="44"/>
      <c r="O136" s="44"/>
      <c r="P136" s="7"/>
      <c r="Q136" s="28">
        <f t="shared" ca="1" si="16"/>
        <v>4056.3849127296216</v>
      </c>
      <c r="R136" s="27">
        <f t="shared" ca="1" si="17"/>
        <v>-623.38981489869514</v>
      </c>
      <c r="S136" s="7"/>
      <c r="T136" s="28">
        <f t="shared" ca="1" si="18"/>
        <v>-0.98736718697577719</v>
      </c>
      <c r="U136" s="27">
        <f t="shared" ca="1" si="19"/>
        <v>-0.15248168089319053</v>
      </c>
      <c r="V136" s="7"/>
      <c r="W136" s="28">
        <f t="shared" ca="1" si="20"/>
        <v>-0.98538177751381673</v>
      </c>
      <c r="X136" s="27">
        <f t="shared" ca="1" si="24"/>
        <v>73.237828956327633</v>
      </c>
      <c r="Y136" s="7"/>
      <c r="Z136" s="28">
        <f t="shared" si="23"/>
        <v>73.278000000000063</v>
      </c>
      <c r="AA136" s="27">
        <f t="shared" si="21"/>
        <v>1.2789423692764059</v>
      </c>
      <c r="AB136" s="7"/>
      <c r="AC136" s="28">
        <f t="shared" ca="1" si="13"/>
        <v>-4.0171043672430073E-2</v>
      </c>
      <c r="AD136" s="27"/>
      <c r="AE136" s="7"/>
    </row>
    <row r="137" spans="1:31" s="26" customFormat="1" x14ac:dyDescent="0.25">
      <c r="A137" s="26">
        <v>52</v>
      </c>
      <c r="B137" s="26">
        <v>-620</v>
      </c>
      <c r="C137" s="26">
        <v>15109</v>
      </c>
      <c r="D137" s="26">
        <v>12601</v>
      </c>
      <c r="E137" s="26">
        <v>11128</v>
      </c>
      <c r="F137" s="26">
        <v>13616</v>
      </c>
      <c r="G137" s="27"/>
      <c r="H137" s="7"/>
      <c r="I137" s="28">
        <f t="shared" si="14"/>
        <v>3981</v>
      </c>
      <c r="J137" s="27">
        <f t="shared" si="14"/>
        <v>-1015</v>
      </c>
      <c r="K137" s="7"/>
      <c r="L137" s="124">
        <f t="shared" si="22"/>
        <v>-0.96743979069745678</v>
      </c>
      <c r="M137" s="27">
        <f t="shared" ca="1" si="15"/>
        <v>1.0971134681010995E-5</v>
      </c>
      <c r="N137" s="44"/>
      <c r="O137" s="44"/>
      <c r="P137" s="7"/>
      <c r="Q137" s="28">
        <f t="shared" ca="1" si="16"/>
        <v>3974.3849127296216</v>
      </c>
      <c r="R137" s="27">
        <f t="shared" ca="1" si="17"/>
        <v>-1011.3898148986951</v>
      </c>
      <c r="S137" s="7"/>
      <c r="T137" s="28">
        <f t="shared" ca="1" si="18"/>
        <v>-0.96740751572319594</v>
      </c>
      <c r="U137" s="27">
        <f t="shared" ca="1" si="19"/>
        <v>-0.2473868121170176</v>
      </c>
      <c r="V137" s="7"/>
      <c r="W137" s="28">
        <f t="shared" ca="1" si="20"/>
        <v>-0.96412752037621019</v>
      </c>
      <c r="X137" s="27">
        <f t="shared" ca="1" si="24"/>
        <v>67.64309268996908</v>
      </c>
      <c r="Y137" s="7"/>
      <c r="Z137" s="28">
        <f t="shared" si="23"/>
        <v>67.698000000000064</v>
      </c>
      <c r="AA137" s="27">
        <f t="shared" si="21"/>
        <v>1.1815529970151222</v>
      </c>
      <c r="AB137" s="7"/>
      <c r="AC137" s="28">
        <f t="shared" ca="1" si="13"/>
        <v>-5.4907310030984036E-2</v>
      </c>
      <c r="AD137" s="27"/>
      <c r="AE137" s="7"/>
    </row>
    <row r="138" spans="1:31" s="26" customFormat="1" x14ac:dyDescent="0.25">
      <c r="A138" s="26">
        <v>53</v>
      </c>
      <c r="B138" s="26">
        <v>-630</v>
      </c>
      <c r="C138" s="26">
        <v>15048</v>
      </c>
      <c r="D138" s="26">
        <v>12400</v>
      </c>
      <c r="E138" s="26">
        <v>11178</v>
      </c>
      <c r="F138" s="26">
        <v>13802</v>
      </c>
      <c r="G138" s="27"/>
      <c r="H138" s="7"/>
      <c r="I138" s="28">
        <f t="shared" si="14"/>
        <v>3870</v>
      </c>
      <c r="J138" s="27">
        <f t="shared" si="14"/>
        <v>-1402</v>
      </c>
      <c r="K138" s="7"/>
      <c r="L138" s="124">
        <f t="shared" si="22"/>
        <v>-0.93833223121195375</v>
      </c>
      <c r="M138" s="27">
        <f t="shared" ca="1" si="15"/>
        <v>6.3262266976286978E-6</v>
      </c>
      <c r="N138" s="44"/>
      <c r="O138" s="44"/>
      <c r="P138" s="7"/>
      <c r="Q138" s="28">
        <f t="shared" ca="1" si="16"/>
        <v>3863.3849127296216</v>
      </c>
      <c r="R138" s="27">
        <f t="shared" ca="1" si="17"/>
        <v>-1398.389814898695</v>
      </c>
      <c r="S138" s="7"/>
      <c r="T138" s="28">
        <f t="shared" ca="1" si="18"/>
        <v>-0.94038893634470178</v>
      </c>
      <c r="U138" s="27">
        <f t="shared" ca="1" si="19"/>
        <v>-0.342047342487175</v>
      </c>
      <c r="V138" s="7"/>
      <c r="W138" s="28">
        <f t="shared" ca="1" si="20"/>
        <v>-0.93581703207517974</v>
      </c>
      <c r="X138" s="27">
        <f t="shared" ca="1" si="24"/>
        <v>61.956530505612307</v>
      </c>
      <c r="Y138" s="7"/>
      <c r="Z138" s="28">
        <f t="shared" si="23"/>
        <v>62.028000000000063</v>
      </c>
      <c r="AA138" s="27">
        <f t="shared" si="21"/>
        <v>1.0825928284270439</v>
      </c>
      <c r="AB138" s="7"/>
      <c r="AC138" s="28">
        <f t="shared" ca="1" si="13"/>
        <v>-7.1469494387756072E-2</v>
      </c>
      <c r="AD138" s="27"/>
      <c r="AE138" s="7"/>
    </row>
    <row r="139" spans="1:31" s="26" customFormat="1" x14ac:dyDescent="0.25">
      <c r="A139" s="26">
        <v>54</v>
      </c>
      <c r="B139" s="26">
        <v>-639</v>
      </c>
      <c r="C139" s="26">
        <v>14975</v>
      </c>
      <c r="D139" s="26">
        <v>12221</v>
      </c>
      <c r="E139" s="26">
        <v>11261</v>
      </c>
      <c r="F139" s="26">
        <v>13997</v>
      </c>
      <c r="G139" s="27"/>
      <c r="H139" s="7"/>
      <c r="I139" s="28">
        <f t="shared" si="14"/>
        <v>3714</v>
      </c>
      <c r="J139" s="27">
        <f t="shared" si="14"/>
        <v>-1776</v>
      </c>
      <c r="K139" s="7"/>
      <c r="L139" s="124">
        <f t="shared" si="22"/>
        <v>-0.89943021542313251</v>
      </c>
      <c r="M139" s="27">
        <f t="shared" ca="1" si="15"/>
        <v>8.0363893963298633E-6</v>
      </c>
      <c r="N139" s="44"/>
      <c r="O139" s="44"/>
      <c r="P139" s="7"/>
      <c r="Q139" s="28">
        <f t="shared" ca="1" si="16"/>
        <v>3707.3849127296216</v>
      </c>
      <c r="R139" s="27">
        <f t="shared" ca="1" si="17"/>
        <v>-1772.389814898695</v>
      </c>
      <c r="S139" s="7"/>
      <c r="T139" s="28">
        <f t="shared" ca="1" si="18"/>
        <v>-0.90241687883979116</v>
      </c>
      <c r="U139" s="27">
        <f t="shared" ca="1" si="19"/>
        <v>-0.43352806175962688</v>
      </c>
      <c r="V139" s="7"/>
      <c r="W139" s="28">
        <f t="shared" ca="1" si="20"/>
        <v>-0.8965953627997445</v>
      </c>
      <c r="X139" s="27">
        <f t="shared" ca="1" si="24"/>
        <v>56.229203787611027</v>
      </c>
      <c r="Y139" s="7"/>
      <c r="Z139" s="28">
        <f t="shared" si="23"/>
        <v>56.277000000000065</v>
      </c>
      <c r="AA139" s="27">
        <f t="shared" si="21"/>
        <v>0.98221894314484992</v>
      </c>
      <c r="AB139" s="7"/>
      <c r="AC139" s="28">
        <f t="shared" ca="1" si="13"/>
        <v>-4.7796212389037862E-2</v>
      </c>
      <c r="AD139" s="27"/>
      <c r="AE139" s="7"/>
    </row>
    <row r="140" spans="1:31" s="26" customFormat="1" x14ac:dyDescent="0.25">
      <c r="A140" s="26">
        <v>55</v>
      </c>
      <c r="B140" s="26">
        <v>-639</v>
      </c>
      <c r="C140" s="26">
        <v>14878</v>
      </c>
      <c r="D140" s="26">
        <v>12042</v>
      </c>
      <c r="E140" s="26">
        <v>11362</v>
      </c>
      <c r="F140" s="26">
        <v>14180</v>
      </c>
      <c r="G140" s="27"/>
      <c r="H140" s="7"/>
      <c r="I140" s="28">
        <f t="shared" si="14"/>
        <v>3516</v>
      </c>
      <c r="J140" s="27">
        <f t="shared" si="14"/>
        <v>-2138</v>
      </c>
      <c r="K140" s="7"/>
      <c r="L140" s="124">
        <f t="shared" si="22"/>
        <v>-0.85147319592918325</v>
      </c>
      <c r="M140" s="27">
        <f t="shared" ca="1" si="15"/>
        <v>1.8350218938256012E-5</v>
      </c>
      <c r="N140" s="44"/>
      <c r="O140" s="44"/>
      <c r="P140" s="7"/>
      <c r="Q140" s="28">
        <f t="shared" ca="1" si="16"/>
        <v>3509.3849127296216</v>
      </c>
      <c r="R140" s="27">
        <f t="shared" ca="1" si="17"/>
        <v>-2134.389814898695</v>
      </c>
      <c r="S140" s="7"/>
      <c r="T140" s="28">
        <f t="shared" ca="1" si="18"/>
        <v>-0.85422157508355834</v>
      </c>
      <c r="U140" s="27">
        <f t="shared" ca="1" si="19"/>
        <v>-0.52207357078804284</v>
      </c>
      <c r="V140" s="7"/>
      <c r="W140" s="28">
        <f t="shared" ca="1" si="20"/>
        <v>-0.84718948037627173</v>
      </c>
      <c r="X140" s="27">
        <f t="shared" ca="1" si="24"/>
        <v>50.39111292267205</v>
      </c>
      <c r="Y140" s="7"/>
      <c r="Z140" s="28">
        <f t="shared" si="23"/>
        <v>50.526000000000067</v>
      </c>
      <c r="AA140" s="27">
        <f t="shared" si="21"/>
        <v>0.8818450578626561</v>
      </c>
      <c r="AB140" s="7"/>
      <c r="AC140" s="28">
        <f t="shared" ca="1" si="13"/>
        <v>-0.13488707732801686</v>
      </c>
      <c r="AD140" s="27"/>
      <c r="AE140" s="7"/>
    </row>
    <row r="141" spans="1:31" s="26" customFormat="1" x14ac:dyDescent="0.25">
      <c r="A141" s="26">
        <v>56</v>
      </c>
      <c r="B141" s="26">
        <v>-621</v>
      </c>
      <c r="C141" s="26">
        <v>14769</v>
      </c>
      <c r="D141" s="26">
        <v>11874</v>
      </c>
      <c r="E141" s="26">
        <v>11469</v>
      </c>
      <c r="F141" s="26">
        <v>14343</v>
      </c>
      <c r="G141" s="27"/>
      <c r="H141" s="7"/>
      <c r="I141" s="28">
        <f t="shared" si="14"/>
        <v>3300</v>
      </c>
      <c r="J141" s="27">
        <f t="shared" si="14"/>
        <v>-2469</v>
      </c>
      <c r="K141" s="7"/>
      <c r="L141" s="124">
        <f t="shared" si="22"/>
        <v>-0.79664876691555475</v>
      </c>
      <c r="M141" s="27">
        <f t="shared" ca="1" si="15"/>
        <v>9.8827313916077066E-6</v>
      </c>
      <c r="N141" s="44"/>
      <c r="O141" s="44"/>
      <c r="P141" s="7"/>
      <c r="Q141" s="28">
        <f t="shared" ca="1" si="16"/>
        <v>3293.3849127296216</v>
      </c>
      <c r="R141" s="27">
        <f t="shared" ca="1" si="17"/>
        <v>-2465.389814898695</v>
      </c>
      <c r="S141" s="7"/>
      <c r="T141" s="28">
        <f t="shared" ca="1" si="18"/>
        <v>-0.80164488007675894</v>
      </c>
      <c r="U141" s="27">
        <f t="shared" ca="1" si="19"/>
        <v>-0.6030364533526994</v>
      </c>
      <c r="V141" s="7"/>
      <c r="W141" s="28">
        <f t="shared" ca="1" si="20"/>
        <v>-0.79350508573076395</v>
      </c>
      <c r="X141" s="27">
        <f t="shared" ca="1" si="24"/>
        <v>44.800645003934278</v>
      </c>
      <c r="Y141" s="7"/>
      <c r="Z141" s="28">
        <f t="shared" si="23"/>
        <v>44.937000000000069</v>
      </c>
      <c r="AA141" s="27">
        <f t="shared" si="21"/>
        <v>0.78429860596869294</v>
      </c>
      <c r="AB141" s="7"/>
      <c r="AC141" s="28">
        <f t="shared" ca="1" si="13"/>
        <v>-0.1363549960657906</v>
      </c>
      <c r="AD141" s="27"/>
      <c r="AE141" s="7"/>
    </row>
    <row r="142" spans="1:31" s="26" customFormat="1" x14ac:dyDescent="0.25">
      <c r="A142" s="26">
        <v>57</v>
      </c>
      <c r="B142" s="26">
        <v>-626</v>
      </c>
      <c r="C142" s="26">
        <v>14637</v>
      </c>
      <c r="D142" s="26">
        <v>11720</v>
      </c>
      <c r="E142" s="26">
        <v>11595</v>
      </c>
      <c r="F142" s="26">
        <v>14495</v>
      </c>
      <c r="G142" s="27"/>
      <c r="H142" s="7"/>
      <c r="I142" s="28">
        <f t="shared" si="14"/>
        <v>3042</v>
      </c>
      <c r="J142" s="27">
        <f t="shared" si="14"/>
        <v>-2775</v>
      </c>
      <c r="K142" s="7"/>
      <c r="L142" s="124">
        <f t="shared" si="22"/>
        <v>-0.73371764478053858</v>
      </c>
      <c r="M142" s="27">
        <f t="shared" ca="1" si="15"/>
        <v>1.630426153765095E-5</v>
      </c>
      <c r="N142" s="44"/>
      <c r="O142" s="44"/>
      <c r="P142" s="7"/>
      <c r="Q142" s="28">
        <f t="shared" ca="1" si="16"/>
        <v>3035.3849127296216</v>
      </c>
      <c r="R142" s="27">
        <f t="shared" ca="1" si="17"/>
        <v>-2771.389814898695</v>
      </c>
      <c r="S142" s="7"/>
      <c r="T142" s="28">
        <f t="shared" ca="1" si="18"/>
        <v>-0.73884493881863744</v>
      </c>
      <c r="U142" s="27">
        <f t="shared" ca="1" si="19"/>
        <v>-0.6778843145756146</v>
      </c>
      <c r="V142" s="7"/>
      <c r="W142" s="28">
        <f t="shared" ca="1" si="20"/>
        <v>-0.72967979120002691</v>
      </c>
      <c r="X142" s="27">
        <f t="shared" ca="1" si="24"/>
        <v>39.141640827165418</v>
      </c>
      <c r="Y142" s="7"/>
      <c r="Z142" s="28">
        <f t="shared" si="23"/>
        <v>39.303000000000068</v>
      </c>
      <c r="AA142" s="27">
        <f t="shared" si="21"/>
        <v>0.68596675591133249</v>
      </c>
      <c r="AB142" s="7"/>
      <c r="AC142" s="28">
        <f t="shared" ca="1" si="13"/>
        <v>-0.16135917283465062</v>
      </c>
      <c r="AD142" s="27"/>
      <c r="AE142" s="7"/>
    </row>
    <row r="143" spans="1:31" s="26" customFormat="1" x14ac:dyDescent="0.25">
      <c r="A143" s="26">
        <v>58</v>
      </c>
      <c r="B143" s="26">
        <v>-604</v>
      </c>
      <c r="C143" s="26">
        <v>14503</v>
      </c>
      <c r="D143" s="26">
        <v>11587</v>
      </c>
      <c r="E143" s="26">
        <v>11732</v>
      </c>
      <c r="F143" s="26">
        <v>14631</v>
      </c>
      <c r="G143" s="27"/>
      <c r="H143" s="7"/>
      <c r="I143" s="28">
        <f t="shared" si="14"/>
        <v>2771</v>
      </c>
      <c r="J143" s="27">
        <f t="shared" si="14"/>
        <v>-3044</v>
      </c>
      <c r="K143" s="7"/>
      <c r="L143" s="124">
        <f t="shared" si="22"/>
        <v>-0.66627077136867008</v>
      </c>
      <c r="M143" s="27">
        <f t="shared" ca="1" si="15"/>
        <v>1.1955206312121772E-5</v>
      </c>
      <c r="N143" s="44"/>
      <c r="O143" s="44"/>
      <c r="P143" s="7"/>
      <c r="Q143" s="28">
        <f t="shared" ca="1" si="16"/>
        <v>2764.3849127296216</v>
      </c>
      <c r="R143" s="27">
        <f t="shared" ca="1" si="17"/>
        <v>-3040.389814898695</v>
      </c>
      <c r="S143" s="7"/>
      <c r="T143" s="28">
        <f t="shared" ca="1" si="18"/>
        <v>-0.67288065943510678</v>
      </c>
      <c r="U143" s="27">
        <f t="shared" ca="1" si="19"/>
        <v>-0.74368194421275247</v>
      </c>
      <c r="V143" s="7"/>
      <c r="W143" s="28">
        <f t="shared" ca="1" si="20"/>
        <v>-0.66281314121029256</v>
      </c>
      <c r="X143" s="27">
        <f t="shared" ca="1" si="24"/>
        <v>33.743530040384144</v>
      </c>
      <c r="Y143" s="7"/>
      <c r="Z143" s="28">
        <f t="shared" si="23"/>
        <v>33.867000000000068</v>
      </c>
      <c r="AA143" s="27">
        <f t="shared" si="21"/>
        <v>0.59109065777292069</v>
      </c>
      <c r="AB143" s="7"/>
      <c r="AC143" s="28">
        <f t="shared" ca="1" si="13"/>
        <v>-0.12346995961592455</v>
      </c>
      <c r="AD143" s="27"/>
      <c r="AE143" s="7"/>
    </row>
    <row r="144" spans="1:31" s="26" customFormat="1" x14ac:dyDescent="0.25">
      <c r="A144" s="26">
        <v>59</v>
      </c>
      <c r="B144" s="26">
        <v>-613</v>
      </c>
      <c r="C144" s="26">
        <v>14356</v>
      </c>
      <c r="D144" s="26">
        <v>11465</v>
      </c>
      <c r="E144" s="26">
        <v>11885</v>
      </c>
      <c r="F144" s="26">
        <v>14762</v>
      </c>
      <c r="G144" s="27"/>
      <c r="H144" s="7"/>
      <c r="I144" s="28">
        <f t="shared" si="14"/>
        <v>2471</v>
      </c>
      <c r="J144" s="27">
        <f t="shared" si="14"/>
        <v>-3297</v>
      </c>
      <c r="K144" s="7"/>
      <c r="L144" s="124">
        <f t="shared" si="22"/>
        <v>-0.59169406837875593</v>
      </c>
      <c r="M144" s="27">
        <f t="shared" ca="1" si="15"/>
        <v>7.5835878197973338E-6</v>
      </c>
      <c r="N144" s="44"/>
      <c r="O144" s="44"/>
      <c r="P144" s="7"/>
      <c r="Q144" s="28">
        <f t="shared" ca="1" si="16"/>
        <v>2464.3849127296216</v>
      </c>
      <c r="R144" s="27">
        <f t="shared" ca="1" si="17"/>
        <v>-3293.389814898695</v>
      </c>
      <c r="S144" s="7"/>
      <c r="T144" s="28">
        <f t="shared" ca="1" si="18"/>
        <v>-0.59985747192566319</v>
      </c>
      <c r="U144" s="27">
        <f t="shared" ca="1" si="19"/>
        <v>-0.80556596019117577</v>
      </c>
      <c r="V144" s="7"/>
      <c r="W144" s="28">
        <f t="shared" ca="1" si="20"/>
        <v>-0.58894023689883612</v>
      </c>
      <c r="X144" s="27">
        <f t="shared" ca="1" si="24"/>
        <v>28.204343212360072</v>
      </c>
      <c r="Y144" s="7"/>
      <c r="Z144" s="28">
        <f t="shared" si="23"/>
        <v>28.350000000000069</v>
      </c>
      <c r="AA144" s="27">
        <f t="shared" si="21"/>
        <v>0.49480084294039361</v>
      </c>
      <c r="AB144" s="7"/>
      <c r="AC144" s="28">
        <f t="shared" ca="1" si="13"/>
        <v>-0.14565678763999657</v>
      </c>
      <c r="AD144" s="27"/>
      <c r="AE144" s="7"/>
    </row>
    <row r="145" spans="1:31" s="26" customFormat="1" x14ac:dyDescent="0.25">
      <c r="A145" s="26">
        <v>60</v>
      </c>
      <c r="B145" s="26">
        <v>-640</v>
      </c>
      <c r="C145" s="26">
        <v>14183</v>
      </c>
      <c r="D145" s="26">
        <v>11355</v>
      </c>
      <c r="E145" s="26">
        <v>12062</v>
      </c>
      <c r="F145" s="26">
        <v>14875</v>
      </c>
      <c r="G145" s="27"/>
      <c r="H145" s="7"/>
      <c r="I145" s="28">
        <f t="shared" si="14"/>
        <v>2121</v>
      </c>
      <c r="J145" s="27">
        <f t="shared" si="14"/>
        <v>-3520</v>
      </c>
      <c r="K145" s="7"/>
      <c r="L145" s="124">
        <f t="shared" si="22"/>
        <v>-0.50799421201792494</v>
      </c>
      <c r="M145" s="27">
        <f t="shared" ca="1" si="15"/>
        <v>2.4985862106485845E-5</v>
      </c>
      <c r="N145" s="44"/>
      <c r="O145" s="44"/>
      <c r="P145" s="7"/>
      <c r="Q145" s="28">
        <f t="shared" ca="1" si="16"/>
        <v>2114.3849127296216</v>
      </c>
      <c r="R145" s="27">
        <f t="shared" ca="1" si="17"/>
        <v>-3516.389814898695</v>
      </c>
      <c r="S145" s="7"/>
      <c r="T145" s="28">
        <f t="shared" ca="1" si="18"/>
        <v>-0.51466375316464563</v>
      </c>
      <c r="U145" s="27">
        <f t="shared" ca="1" si="19"/>
        <v>-0.8601119505595094</v>
      </c>
      <c r="V145" s="7"/>
      <c r="W145" s="28">
        <f t="shared" ca="1" si="20"/>
        <v>-0.50299562600721293</v>
      </c>
      <c r="X145" s="27">
        <f t="shared" ca="1" si="24"/>
        <v>22.353427368428584</v>
      </c>
      <c r="Y145" s="7"/>
      <c r="Z145" s="28">
        <f t="shared" si="23"/>
        <v>22.590000000000067</v>
      </c>
      <c r="AA145" s="27">
        <f t="shared" si="21"/>
        <v>0.39426987802552022</v>
      </c>
      <c r="AB145" s="7"/>
      <c r="AC145" s="28">
        <f t="shared" ca="1" si="13"/>
        <v>-0.23657263157148378</v>
      </c>
      <c r="AD145" s="27"/>
      <c r="AE145" s="7"/>
    </row>
    <row r="146" spans="1:31" s="26" customFormat="1" x14ac:dyDescent="0.25">
      <c r="A146" s="26">
        <v>61</v>
      </c>
      <c r="B146" s="26">
        <v>-622</v>
      </c>
      <c r="C146" s="26">
        <v>13985</v>
      </c>
      <c r="D146" s="26">
        <v>11250</v>
      </c>
      <c r="E146" s="26">
        <v>12221</v>
      </c>
      <c r="F146" s="26">
        <v>14953</v>
      </c>
      <c r="G146" s="27"/>
      <c r="H146" s="7"/>
      <c r="I146" s="28">
        <f t="shared" si="14"/>
        <v>1764</v>
      </c>
      <c r="J146" s="27">
        <f t="shared" si="14"/>
        <v>-3703</v>
      </c>
      <c r="K146" s="7"/>
      <c r="L146" s="124">
        <f t="shared" si="22"/>
        <v>-0.42172470700248915</v>
      </c>
      <c r="M146" s="27">
        <f t="shared" ca="1" si="15"/>
        <v>3.8993190096126324E-5</v>
      </c>
      <c r="N146" s="44"/>
      <c r="O146" s="44"/>
      <c r="P146" s="7"/>
      <c r="Q146" s="28">
        <f t="shared" ca="1" si="16"/>
        <v>1757.3849127296216</v>
      </c>
      <c r="R146" s="27">
        <f t="shared" ca="1" si="17"/>
        <v>-3699.389814898695</v>
      </c>
      <c r="S146" s="7"/>
      <c r="T146" s="28">
        <f t="shared" ca="1" si="18"/>
        <v>-0.42776616002840778</v>
      </c>
      <c r="U146" s="27">
        <f t="shared" ca="1" si="19"/>
        <v>-0.90487390678105672</v>
      </c>
      <c r="V146" s="7"/>
      <c r="W146" s="28">
        <f t="shared" ca="1" si="20"/>
        <v>-0.41548025425656127</v>
      </c>
      <c r="X146" s="27">
        <f t="shared" ca="1" si="24"/>
        <v>16.696832624703234</v>
      </c>
      <c r="Y146" s="7"/>
      <c r="Z146" s="28">
        <f t="shared" si="23"/>
        <v>16.992000000000068</v>
      </c>
      <c r="AA146" s="27">
        <f t="shared" si="21"/>
        <v>0.2965663464988777</v>
      </c>
      <c r="AB146" s="7"/>
      <c r="AC146" s="28">
        <f t="shared" ca="1" si="13"/>
        <v>-0.29516737529683468</v>
      </c>
      <c r="AD146" s="27"/>
      <c r="AE146" s="7"/>
    </row>
    <row r="147" spans="1:31" s="26" customFormat="1" x14ac:dyDescent="0.25">
      <c r="A147" s="26">
        <v>62</v>
      </c>
      <c r="B147" s="26">
        <v>-632</v>
      </c>
      <c r="C147" s="26">
        <v>13814</v>
      </c>
      <c r="D147" s="26">
        <v>11181</v>
      </c>
      <c r="E147" s="26">
        <v>12417</v>
      </c>
      <c r="F147" s="26">
        <v>15042</v>
      </c>
      <c r="G147" s="27"/>
      <c r="H147" s="7"/>
      <c r="I147" s="28">
        <f t="shared" si="14"/>
        <v>1397</v>
      </c>
      <c r="J147" s="27">
        <f t="shared" si="14"/>
        <v>-3861</v>
      </c>
      <c r="K147" s="7"/>
      <c r="L147" s="124">
        <f t="shared" si="22"/>
        <v>-0.32995248402495869</v>
      </c>
      <c r="M147" s="27">
        <f t="shared" ca="1" si="15"/>
        <v>1.8823786945720027E-5</v>
      </c>
      <c r="N147" s="44"/>
      <c r="O147" s="44"/>
      <c r="P147" s="7"/>
      <c r="Q147" s="28">
        <f t="shared" ca="1" si="16"/>
        <v>1390.3849127296216</v>
      </c>
      <c r="R147" s="27">
        <f t="shared" ca="1" si="17"/>
        <v>-3857.389814898695</v>
      </c>
      <c r="S147" s="7"/>
      <c r="T147" s="28">
        <f t="shared" ca="1" si="18"/>
        <v>-0.33843446064185512</v>
      </c>
      <c r="U147" s="27">
        <f t="shared" ca="1" si="19"/>
        <v>-0.94352084166086259</v>
      </c>
      <c r="V147" s="7"/>
      <c r="W147" s="28">
        <f t="shared" ca="1" si="20"/>
        <v>-0.3256138451893652</v>
      </c>
      <c r="X147" s="27">
        <f t="shared" ca="1" si="24"/>
        <v>11.074039300104289</v>
      </c>
      <c r="Y147" s="7"/>
      <c r="Z147" s="28">
        <f t="shared" si="23"/>
        <v>11.30400000000007</v>
      </c>
      <c r="AA147" s="27">
        <f t="shared" si="21"/>
        <v>0.19729201864544024</v>
      </c>
      <c r="AB147" s="7"/>
      <c r="AC147" s="28">
        <f t="shared" ca="1" si="13"/>
        <v>-0.22996069989578061</v>
      </c>
      <c r="AD147" s="27"/>
      <c r="AE147" s="7"/>
    </row>
    <row r="148" spans="1:31" s="26" customFormat="1" x14ac:dyDescent="0.25">
      <c r="A148" s="26">
        <v>63</v>
      </c>
      <c r="B148" s="26">
        <v>-641</v>
      </c>
      <c r="C148" s="26">
        <v>13621</v>
      </c>
      <c r="D148" s="26">
        <v>11123</v>
      </c>
      <c r="E148" s="26">
        <v>12617</v>
      </c>
      <c r="F148" s="26">
        <v>15101</v>
      </c>
      <c r="G148" s="27"/>
      <c r="H148" s="7"/>
      <c r="I148" s="28">
        <f t="shared" si="14"/>
        <v>1004</v>
      </c>
      <c r="J148" s="27">
        <f t="shared" si="14"/>
        <v>-3978</v>
      </c>
      <c r="K148" s="7"/>
      <c r="L148" s="124">
        <f t="shared" si="22"/>
        <v>-0.23355878188570867</v>
      </c>
      <c r="M148" s="27">
        <f t="shared" ca="1" si="15"/>
        <v>1.6032061912123084E-5</v>
      </c>
      <c r="N148" s="44"/>
      <c r="O148" s="44"/>
      <c r="P148" s="7"/>
      <c r="Q148" s="28">
        <f t="shared" ca="1" si="16"/>
        <v>997.38491272962165</v>
      </c>
      <c r="R148" s="27">
        <f t="shared" ca="1" si="17"/>
        <v>-3974.389814898695</v>
      </c>
      <c r="S148" s="7"/>
      <c r="T148" s="28">
        <f t="shared" ca="1" si="18"/>
        <v>-0.242774085004484</v>
      </c>
      <c r="U148" s="27">
        <f t="shared" ca="1" si="19"/>
        <v>-0.97213914154021241</v>
      </c>
      <c r="V148" s="7"/>
      <c r="W148" s="28">
        <f t="shared" ca="1" si="20"/>
        <v>-0.22955477615243067</v>
      </c>
      <c r="X148" s="27">
        <f t="shared" ca="1" si="24"/>
        <v>5.3203147010134444</v>
      </c>
      <c r="Y148" s="7"/>
      <c r="Z148" s="28">
        <f t="shared" si="23"/>
        <v>5.5350000000000703</v>
      </c>
      <c r="AA148" s="27">
        <f t="shared" si="21"/>
        <v>9.660397409788736E-2</v>
      </c>
      <c r="AB148" s="7"/>
      <c r="AC148" s="28">
        <f t="shared" ref="AC148:AC149" ca="1" si="25">X148-Z148</f>
        <v>-0.21468529898662592</v>
      </c>
      <c r="AD148" s="27"/>
      <c r="AE148" s="7"/>
    </row>
    <row r="149" spans="1:31" s="26" customFormat="1" x14ac:dyDescent="0.25">
      <c r="A149" s="26">
        <v>64</v>
      </c>
      <c r="B149" s="26">
        <v>-631</v>
      </c>
      <c r="C149" s="26">
        <v>13412</v>
      </c>
      <c r="D149" s="26">
        <v>11083</v>
      </c>
      <c r="E149" s="26">
        <v>12812</v>
      </c>
      <c r="F149" s="26">
        <v>15137</v>
      </c>
      <c r="G149" s="27"/>
      <c r="H149" s="7"/>
      <c r="I149" s="28">
        <f t="shared" ref="I149:J149" si="26">C149-E149</f>
        <v>600</v>
      </c>
      <c r="J149" s="27">
        <f t="shared" si="26"/>
        <v>-4054</v>
      </c>
      <c r="K149" s="7"/>
      <c r="L149" s="124">
        <f t="shared" si="22"/>
        <v>-0.13635295215685</v>
      </c>
      <c r="M149" s="27">
        <f t="shared" ref="M149" ca="1" si="27">(W149-L149)^2</f>
        <v>2.9142797403694297E-5</v>
      </c>
      <c r="N149" s="44"/>
      <c r="O149" s="44"/>
      <c r="P149" s="7"/>
      <c r="Q149" s="28">
        <f t="shared" ref="Q149" ca="1" si="28">I149-$J$4</f>
        <v>593.38491272962165</v>
      </c>
      <c r="R149" s="27">
        <f t="shared" ref="R149" ca="1" si="29">J149-$J$3</f>
        <v>-4050.389814898695</v>
      </c>
      <c r="S149" s="7"/>
      <c r="T149" s="28">
        <f t="shared" ref="T149" ca="1" si="30">Q149/$J$7</f>
        <v>-0.14443619249176662</v>
      </c>
      <c r="U149" s="27">
        <f t="shared" ref="U149" ca="1" si="31">R149/$J$6</f>
        <v>-0.99072880641910643</v>
      </c>
      <c r="V149" s="7"/>
      <c r="W149" s="28">
        <f t="shared" ref="W149" ca="1" si="32">(T149-U149*SIN(-$J$11*PI()/180))/(COS(-$J$11*PI()/180))</f>
        <v>-0.13095454522482883</v>
      </c>
      <c r="X149" s="27">
        <f ca="1">IF(MOD(ATAN2(U149,W149)*180/PI()-$J$9+360,360)&gt;5,MOD(ATAN2(U149,W149)*180/PI()-$J$9+360,360)-360,MOD(ATAN2(U149,W149)*180/PI()-$J$9+360,360))</f>
        <v>-0.43606829233408462</v>
      </c>
      <c r="Y149" s="7"/>
      <c r="Z149" s="28">
        <f t="shared" si="23"/>
        <v>-0.14399999999992907</v>
      </c>
      <c r="AA149" s="27">
        <f t="shared" ref="AA149" si="33">Z149*PI()/180</f>
        <v>-2.5132741228705967E-3</v>
      </c>
      <c r="AB149" s="7"/>
      <c r="AC149" s="28">
        <f t="shared" ca="1" si="25"/>
        <v>-0.29206829233415554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39955</v>
      </c>
    </row>
    <row r="155" spans="1:31" x14ac:dyDescent="0.25">
      <c r="A155" t="s">
        <v>177</v>
      </c>
      <c r="B155">
        <v>39955</v>
      </c>
    </row>
    <row r="156" spans="1:31" x14ac:dyDescent="0.25">
      <c r="A156" s="31" t="s">
        <v>188</v>
      </c>
      <c r="B156" s="31">
        <v>-39971</v>
      </c>
    </row>
    <row r="157" spans="1:31" x14ac:dyDescent="0.25">
      <c r="A157" t="s">
        <v>183</v>
      </c>
      <c r="B157">
        <v>-39971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1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-3.6101851013048969</v>
      </c>
      <c r="L3" s="102" t="s">
        <v>1</v>
      </c>
      <c r="M3" s="103">
        <v>0.99889751831386242</v>
      </c>
      <c r="N3" s="104" t="s">
        <v>18</v>
      </c>
      <c r="O3" s="102">
        <v>0.9958321375643141</v>
      </c>
      <c r="Q3" s="101" t="s">
        <v>194</v>
      </c>
      <c r="R3" s="101">
        <f ca="1">MAX(AC21:AC149)</f>
        <v>0.29113144991586637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6.6150872703783747</v>
      </c>
      <c r="L4" s="104" t="s">
        <v>5</v>
      </c>
      <c r="M4" s="106">
        <v>360.0364730911212</v>
      </c>
      <c r="N4" s="104" t="s">
        <v>21</v>
      </c>
      <c r="O4" s="104">
        <v>359.94553144343871</v>
      </c>
      <c r="Q4" s="105" t="s">
        <v>195</v>
      </c>
      <c r="R4" s="105">
        <f ca="1">MIN(AC21:AC149)</f>
        <v>-0.3288416458847756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-172.21125275382445</v>
      </c>
      <c r="N5" s="107" t="s">
        <v>24</v>
      </c>
      <c r="O5" s="107">
        <v>-172.2018089295421</v>
      </c>
      <c r="Q5" s="8"/>
      <c r="R5" s="8"/>
      <c r="T5" s="45" t="s">
        <v>55</v>
      </c>
      <c r="U5" s="47">
        <v>17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4088.2931723146698</v>
      </c>
      <c r="L6" s="107" t="s">
        <v>12</v>
      </c>
      <c r="M6" s="108">
        <v>-1.9108015469316411E-4</v>
      </c>
      <c r="N6" s="107" t="s">
        <v>26</v>
      </c>
      <c r="O6" s="107">
        <v>-5.0003216988134114E-5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-4108.2840975847985</v>
      </c>
      <c r="L7" s="109" t="s">
        <v>15</v>
      </c>
      <c r="M7" s="110">
        <f ca="1">SUM(M20:M84)</f>
        <v>9.0199964906591214E-5</v>
      </c>
      <c r="N7" s="109" t="s">
        <v>15</v>
      </c>
      <c r="O7" s="89">
        <f ca="1">SUM(M85:M149)</f>
        <v>6.0073260565650652E-5</v>
      </c>
      <c r="Q7" s="101" t="s">
        <v>194</v>
      </c>
      <c r="R7" s="101">
        <f ca="1">MAX(AD21:AD83)</f>
        <v>0.16058247738277487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-8.1272819830026322E-2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-172.03422434055369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-171.25382776563939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-0.78039657491428704</v>
      </c>
      <c r="L11" s="113" t="s">
        <v>208</v>
      </c>
      <c r="M11" s="114">
        <f>(M6+O6)/2</f>
        <v>-1.2054168584064911E-4</v>
      </c>
      <c r="N11" s="115"/>
      <c r="O11" s="115"/>
      <c r="Q11" s="101" t="s">
        <v>194</v>
      </c>
      <c r="R11" s="101">
        <f ca="1">MAX(W20:W149)</f>
        <v>0.99638923131792334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0.99736482793908832</v>
      </c>
      <c r="N12" s="118"/>
      <c r="O12" s="118"/>
      <c r="Q12" s="105" t="s">
        <v>195</v>
      </c>
      <c r="R12" s="105">
        <f ca="1">MIN(W20:W149)</f>
        <v>-0.99922514577704624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-172.20653084168327</v>
      </c>
      <c r="N13" s="121"/>
      <c r="O13" s="121"/>
    </row>
    <row r="14" spans="1:24" x14ac:dyDescent="0.25">
      <c r="I14" s="9" t="s">
        <v>151</v>
      </c>
      <c r="L14" s="9"/>
      <c r="M14" s="9"/>
      <c r="N14" s="9"/>
      <c r="O14" s="9"/>
    </row>
    <row r="15" spans="1:24" x14ac:dyDescent="0.25">
      <c r="I15" s="9" t="s">
        <v>152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153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13489</v>
      </c>
      <c r="D20" s="26">
        <v>11135</v>
      </c>
      <c r="E20" s="26">
        <v>12849</v>
      </c>
      <c r="F20" s="26">
        <v>15193</v>
      </c>
      <c r="G20" s="27"/>
      <c r="H20" s="7"/>
      <c r="I20" s="28">
        <f>C20-E20</f>
        <v>640</v>
      </c>
      <c r="J20" s="27">
        <f>D20-F20</f>
        <v>-4058</v>
      </c>
      <c r="K20" s="7"/>
      <c r="L20" s="124">
        <f>$M$3*SIN(2*PI()/$M$4*($Z20+$M$5))+$M$6</f>
        <v>-0.13586399650644962</v>
      </c>
      <c r="M20" s="27">
        <f ca="1">(W20-L20)^2</f>
        <v>2.3179889501751765E-5</v>
      </c>
      <c r="N20" s="44"/>
      <c r="O20" s="44"/>
      <c r="P20" s="7"/>
      <c r="Q20" s="28">
        <f ca="1">I20-$J$4</f>
        <v>633.38491272962165</v>
      </c>
      <c r="R20" s="27">
        <f ca="1">J20-$J$3</f>
        <v>-4054.389814898695</v>
      </c>
      <c r="S20" s="7"/>
      <c r="T20" s="28">
        <f ca="1">Q20/$J$7</f>
        <v>-0.15417261749302577</v>
      </c>
      <c r="U20" s="27">
        <f ca="1">R20/$J$6</f>
        <v>-0.99170720983378502</v>
      </c>
      <c r="V20" s="7"/>
      <c r="W20" s="28">
        <f ca="1">(T20-U20*SIN(-$J$11*PI()/180))/(COS(-$J$11*PI()/180))</f>
        <v>-0.1406785462778978</v>
      </c>
      <c r="X20" s="27">
        <f ca="1">IF(MOD(ATAN2(U20,W20)*180/PI()-$J$9+360,360)&gt;5,MOD(ATAN2(U20,W20)*180/PI()-$J$9+360,360)-360,MOD(ATAN2(U20,W20)*180/PI()-$J$9+360,360))</f>
        <v>0.10804410264029229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0.10804410264029229</v>
      </c>
      <c r="AD20" s="27">
        <f ca="1">INDIRECT("AC"&amp;AE20)-AC20</f>
        <v>-0.39851908566332739</v>
      </c>
      <c r="AE20" s="7">
        <v>149</v>
      </c>
    </row>
    <row r="21" spans="1:31" s="26" customFormat="1" x14ac:dyDescent="0.25">
      <c r="A21" s="26">
        <v>1</v>
      </c>
      <c r="B21" s="26">
        <v>654</v>
      </c>
      <c r="C21" s="26">
        <v>13676</v>
      </c>
      <c r="D21" s="26">
        <v>11165</v>
      </c>
      <c r="E21" s="26">
        <v>12643</v>
      </c>
      <c r="F21" s="26">
        <v>15149</v>
      </c>
      <c r="G21" s="27"/>
      <c r="H21" s="7"/>
      <c r="I21" s="28">
        <f t="shared" ref="I21:J84" si="1">C21-E21</f>
        <v>1033</v>
      </c>
      <c r="J21" s="27">
        <f t="shared" si="1"/>
        <v>-3984</v>
      </c>
      <c r="K21" s="7"/>
      <c r="L21" s="124">
        <f t="shared" ref="L21:L84" si="2">$M$3*SIN(2*PI()/$M$4*($Z21+$M$5))+$M$6</f>
        <v>-0.23662577752859765</v>
      </c>
      <c r="M21" s="27">
        <f t="shared" ref="M21:M84" ca="1" si="3">(W21-L21)^2</f>
        <v>9.8779209686181407E-10</v>
      </c>
      <c r="N21" s="44"/>
      <c r="O21" s="44"/>
      <c r="P21" s="7"/>
      <c r="Q21" s="28">
        <f t="shared" ref="Q21:Q84" ca="1" si="4">I21-$J$4</f>
        <v>1026.3849127296216</v>
      </c>
      <c r="R21" s="27">
        <f t="shared" ref="R21:R84" ca="1" si="5">J21-$J$3</f>
        <v>-3980.389814898695</v>
      </c>
      <c r="S21" s="7"/>
      <c r="T21" s="28">
        <f t="shared" ref="T21:T84" ca="1" si="6">Q21/$J$7</f>
        <v>-0.24983299313039686</v>
      </c>
      <c r="U21" s="27">
        <f t="shared" ref="U21:U84" ca="1" si="7">R21/$J$6</f>
        <v>-0.97360674666223035</v>
      </c>
      <c r="V21" s="7"/>
      <c r="W21" s="28">
        <f t="shared" ref="W21:W84" ca="1" si="8">(T21-U21*SIN(-$J$11*PI()/180))/(COS(-$J$11*PI()/180))</f>
        <v>-0.23659434836862062</v>
      </c>
      <c r="X21" s="27">
        <f ca="1">MOD(ATAN2(U21,W21)*180/PI()-$J$9+360,360)</f>
        <v>5.6928119465713962</v>
      </c>
      <c r="Y21" s="7"/>
      <c r="Z21" s="28">
        <f>360/40000*B21+Z20</f>
        <v>5.8859999999999992</v>
      </c>
      <c r="AA21" s="27">
        <f t="shared" ref="AA21:AA84" si="9">Z21*PI()/180</f>
        <v>0.10273007977238623</v>
      </c>
      <c r="AB21" s="7"/>
      <c r="AC21" s="28">
        <f t="shared" ca="1" si="0"/>
        <v>-0.19318805342860301</v>
      </c>
      <c r="AD21" s="27">
        <f t="shared" ref="AD21:AD83" ca="1" si="10">INDIRECT("AC"&amp;AE21)-AC21</f>
        <v>-4.2713680575070967E-2</v>
      </c>
      <c r="AE21" s="7">
        <v>148</v>
      </c>
    </row>
    <row r="22" spans="1:31" s="26" customFormat="1" x14ac:dyDescent="0.25">
      <c r="A22" s="26">
        <v>2</v>
      </c>
      <c r="B22" s="26">
        <v>642</v>
      </c>
      <c r="C22" s="26">
        <v>13874</v>
      </c>
      <c r="D22" s="26">
        <v>11227</v>
      </c>
      <c r="E22" s="26">
        <v>12448</v>
      </c>
      <c r="F22" s="26">
        <v>15091</v>
      </c>
      <c r="G22" s="27"/>
      <c r="H22" s="7"/>
      <c r="I22" s="28">
        <f t="shared" si="1"/>
        <v>1426</v>
      </c>
      <c r="J22" s="27">
        <f t="shared" si="1"/>
        <v>-3864</v>
      </c>
      <c r="K22" s="7"/>
      <c r="L22" s="124">
        <f t="shared" si="2"/>
        <v>-0.33312060464851578</v>
      </c>
      <c r="M22" s="27">
        <f t="shared" ca="1" si="3"/>
        <v>2.090244102188644E-7</v>
      </c>
      <c r="N22" s="44"/>
      <c r="O22" s="44"/>
      <c r="P22" s="7"/>
      <c r="Q22" s="28">
        <f t="shared" ca="1" si="4"/>
        <v>1419.3849127296216</v>
      </c>
      <c r="R22" s="27">
        <f t="shared" ca="1" si="5"/>
        <v>-3860.389814898695</v>
      </c>
      <c r="S22" s="7"/>
      <c r="T22" s="28">
        <f t="shared" ca="1" si="6"/>
        <v>-0.34549336876776798</v>
      </c>
      <c r="U22" s="27">
        <f t="shared" ca="1" si="7"/>
        <v>-0.94425464422187155</v>
      </c>
      <c r="V22" s="7"/>
      <c r="W22" s="28">
        <f t="shared" ca="1" si="8"/>
        <v>-0.33266341277389544</v>
      </c>
      <c r="X22" s="27">
        <f t="shared" ref="X22:X83" ca="1" si="11">MOD(ATAN2(U22,W22)*180/PI()-$J$9+360,360)</f>
        <v>11.441720222061747</v>
      </c>
      <c r="Y22" s="7"/>
      <c r="Z22" s="28">
        <f t="shared" ref="Z22:Z85" si="12">360/40000*B22+Z21</f>
        <v>11.663999999999998</v>
      </c>
      <c r="AA22" s="27">
        <f t="shared" si="9"/>
        <v>0.20357520395261858</v>
      </c>
      <c r="AB22" s="7"/>
      <c r="AC22" s="28">
        <f t="shared" ca="1" si="0"/>
        <v>-0.22227977793825104</v>
      </c>
      <c r="AD22" s="27">
        <f t="shared" ca="1" si="10"/>
        <v>1.9083752486311667E-2</v>
      </c>
      <c r="AE22" s="7">
        <v>147</v>
      </c>
    </row>
    <row r="23" spans="1:31" s="26" customFormat="1" x14ac:dyDescent="0.25">
      <c r="A23" s="26">
        <v>3</v>
      </c>
      <c r="B23" s="26">
        <v>622</v>
      </c>
      <c r="C23" s="26">
        <v>14049</v>
      </c>
      <c r="D23" s="26">
        <v>11298</v>
      </c>
      <c r="E23" s="26">
        <v>12264</v>
      </c>
      <c r="F23" s="26">
        <v>15006</v>
      </c>
      <c r="G23" s="27"/>
      <c r="H23" s="7"/>
      <c r="I23" s="28">
        <f t="shared" si="1"/>
        <v>1785</v>
      </c>
      <c r="J23" s="27">
        <f t="shared" si="1"/>
        <v>-3708</v>
      </c>
      <c r="K23" s="7"/>
      <c r="L23" s="124">
        <f t="shared" si="2"/>
        <v>-0.4233929882822341</v>
      </c>
      <c r="M23" s="27">
        <f t="shared" ca="1" si="3"/>
        <v>7.9371548482919923E-6</v>
      </c>
      <c r="N23" s="44"/>
      <c r="O23" s="44"/>
      <c r="P23" s="7"/>
      <c r="Q23" s="28">
        <f t="shared" ca="1" si="4"/>
        <v>1778.3849127296216</v>
      </c>
      <c r="R23" s="27">
        <f t="shared" ca="1" si="5"/>
        <v>-3704.389814898695</v>
      </c>
      <c r="S23" s="7"/>
      <c r="T23" s="28">
        <f t="shared" ca="1" si="6"/>
        <v>-0.43287778315406883</v>
      </c>
      <c r="U23" s="27">
        <f t="shared" ca="1" si="7"/>
        <v>-0.90609691104940493</v>
      </c>
      <c r="V23" s="7"/>
      <c r="W23" s="28">
        <f t="shared" ca="1" si="8"/>
        <v>-0.42057569262002681</v>
      </c>
      <c r="X23" s="27">
        <f t="shared" ca="1" si="11"/>
        <v>16.933158354115221</v>
      </c>
      <c r="Y23" s="7"/>
      <c r="Z23" s="28">
        <f t="shared" si="12"/>
        <v>17.261999999999997</v>
      </c>
      <c r="AA23" s="27">
        <f t="shared" si="9"/>
        <v>0.30127873547926109</v>
      </c>
      <c r="AB23" s="7"/>
      <c r="AC23" s="28">
        <f t="shared" ca="1" si="0"/>
        <v>-0.3288416458847756</v>
      </c>
      <c r="AD23" s="27">
        <f t="shared" ca="1" si="10"/>
        <v>6.5793849743602806E-2</v>
      </c>
      <c r="AE23" s="7">
        <v>146</v>
      </c>
    </row>
    <row r="24" spans="1:31" s="26" customFormat="1" x14ac:dyDescent="0.25">
      <c r="A24" s="26">
        <v>4</v>
      </c>
      <c r="B24" s="26">
        <v>617</v>
      </c>
      <c r="C24" s="26">
        <v>14230</v>
      </c>
      <c r="D24" s="26">
        <v>11391</v>
      </c>
      <c r="E24" s="26">
        <v>12087</v>
      </c>
      <c r="F24" s="26">
        <v>14913</v>
      </c>
      <c r="G24" s="27"/>
      <c r="H24" s="7"/>
      <c r="I24" s="28">
        <f t="shared" si="1"/>
        <v>2143</v>
      </c>
      <c r="J24" s="27">
        <f t="shared" si="1"/>
        <v>-3522</v>
      </c>
      <c r="K24" s="7"/>
      <c r="L24" s="124">
        <f t="shared" si="2"/>
        <v>-0.50895460188562447</v>
      </c>
      <c r="M24" s="27">
        <f t="shared" ca="1" si="3"/>
        <v>3.7223292029604373E-7</v>
      </c>
      <c r="N24" s="44"/>
      <c r="O24" s="44"/>
      <c r="P24" s="7"/>
      <c r="Q24" s="28">
        <f t="shared" ca="1" si="4"/>
        <v>2136.3849127296216</v>
      </c>
      <c r="R24" s="27">
        <f t="shared" ca="1" si="5"/>
        <v>-3518.389814898695</v>
      </c>
      <c r="S24" s="7"/>
      <c r="T24" s="28">
        <f t="shared" ca="1" si="6"/>
        <v>-0.5200187869153382</v>
      </c>
      <c r="U24" s="27">
        <f t="shared" ca="1" si="7"/>
        <v>-0.86060115226684863</v>
      </c>
      <c r="V24" s="7"/>
      <c r="W24" s="28">
        <f t="shared" ca="1" si="8"/>
        <v>-0.50834449294429018</v>
      </c>
      <c r="X24" s="27">
        <f t="shared" ca="1" si="11"/>
        <v>22.603948611355463</v>
      </c>
      <c r="Y24" s="7"/>
      <c r="Z24" s="28">
        <f t="shared" si="12"/>
        <v>22.814999999999998</v>
      </c>
      <c r="AA24" s="27">
        <f t="shared" si="9"/>
        <v>0.39819686884250621</v>
      </c>
      <c r="AB24" s="7"/>
      <c r="AC24" s="28">
        <f t="shared" ca="1" si="0"/>
        <v>-0.21105138864453465</v>
      </c>
      <c r="AD24" s="27">
        <f t="shared" ca="1" si="10"/>
        <v>-1.604430051777328E-2</v>
      </c>
      <c r="AE24" s="7">
        <v>145</v>
      </c>
    </row>
    <row r="25" spans="1:31" s="26" customFormat="1" x14ac:dyDescent="0.25">
      <c r="A25" s="26">
        <v>5</v>
      </c>
      <c r="B25" s="26">
        <v>609</v>
      </c>
      <c r="C25" s="26">
        <v>14397</v>
      </c>
      <c r="D25" s="26">
        <v>11505</v>
      </c>
      <c r="E25" s="26">
        <v>11932</v>
      </c>
      <c r="F25" s="26">
        <v>14812</v>
      </c>
      <c r="G25" s="27"/>
      <c r="H25" s="7"/>
      <c r="I25" s="28">
        <f t="shared" si="1"/>
        <v>2465</v>
      </c>
      <c r="J25" s="27">
        <f t="shared" si="1"/>
        <v>-3307</v>
      </c>
      <c r="K25" s="7"/>
      <c r="L25" s="124">
        <f t="shared" si="2"/>
        <v>-0.58872837085687801</v>
      </c>
      <c r="M25" s="27">
        <f t="shared" ca="1" si="3"/>
        <v>1.6436549823400831E-6</v>
      </c>
      <c r="N25" s="44"/>
      <c r="O25" s="44"/>
      <c r="P25" s="7"/>
      <c r="Q25" s="28">
        <f t="shared" ca="1" si="4"/>
        <v>2458.3849127296216</v>
      </c>
      <c r="R25" s="27">
        <f t="shared" ca="1" si="5"/>
        <v>-3303.389814898695</v>
      </c>
      <c r="S25" s="7"/>
      <c r="T25" s="28">
        <f t="shared" ca="1" si="6"/>
        <v>-0.59839700817547425</v>
      </c>
      <c r="U25" s="27">
        <f t="shared" ca="1" si="7"/>
        <v>-0.80801196872787229</v>
      </c>
      <c r="V25" s="7"/>
      <c r="W25" s="28">
        <f t="shared" ca="1" si="8"/>
        <v>-0.58744631977273976</v>
      </c>
      <c r="X25" s="27">
        <f t="shared" ca="1" si="11"/>
        <v>28.052378956944381</v>
      </c>
      <c r="Y25" s="7"/>
      <c r="Z25" s="28">
        <f t="shared" si="12"/>
        <v>28.295999999999999</v>
      </c>
      <c r="AA25" s="27">
        <f t="shared" si="9"/>
        <v>0.49385836514431547</v>
      </c>
      <c r="AB25" s="7"/>
      <c r="AC25" s="28">
        <f t="shared" ca="1" si="0"/>
        <v>-0.24362104305561871</v>
      </c>
      <c r="AD25" s="27">
        <f t="shared" ca="1" si="10"/>
        <v>3.9299373586395348E-2</v>
      </c>
      <c r="AE25" s="7">
        <v>144</v>
      </c>
    </row>
    <row r="26" spans="1:31" s="26" customFormat="1" x14ac:dyDescent="0.25">
      <c r="A26" s="26">
        <v>6</v>
      </c>
      <c r="B26" s="26">
        <v>630</v>
      </c>
      <c r="C26" s="26">
        <v>14553</v>
      </c>
      <c r="D26" s="26">
        <v>11630</v>
      </c>
      <c r="E26" s="26">
        <v>11778</v>
      </c>
      <c r="F26" s="26">
        <v>14682</v>
      </c>
      <c r="G26" s="27"/>
      <c r="H26" s="7"/>
      <c r="I26" s="28">
        <f t="shared" si="1"/>
        <v>2775</v>
      </c>
      <c r="J26" s="27">
        <f t="shared" si="1"/>
        <v>-3052</v>
      </c>
      <c r="K26" s="7"/>
      <c r="L26" s="124">
        <f t="shared" si="2"/>
        <v>-0.66558249208115017</v>
      </c>
      <c r="M26" s="27">
        <f t="shared" ca="1" si="3"/>
        <v>3.3206765735046786E-6</v>
      </c>
      <c r="N26" s="44"/>
      <c r="O26" s="44"/>
      <c r="P26" s="7"/>
      <c r="Q26" s="28">
        <f t="shared" ca="1" si="4"/>
        <v>2768.3849127296216</v>
      </c>
      <c r="R26" s="27">
        <f t="shared" ca="1" si="5"/>
        <v>-3048.389814898695</v>
      </c>
      <c r="S26" s="7"/>
      <c r="T26" s="28">
        <f t="shared" ca="1" si="6"/>
        <v>-0.67385430193523266</v>
      </c>
      <c r="U26" s="27">
        <f t="shared" ca="1" si="7"/>
        <v>-0.74563875104210975</v>
      </c>
      <c r="V26" s="7"/>
      <c r="W26" s="28">
        <f t="shared" ca="1" si="8"/>
        <v>-0.6637602197158039</v>
      </c>
      <c r="X26" s="27">
        <f t="shared" ca="1" si="11"/>
        <v>33.709383504295261</v>
      </c>
      <c r="Y26" s="7"/>
      <c r="Z26" s="28">
        <f t="shared" si="12"/>
        <v>33.966000000000001</v>
      </c>
      <c r="AA26" s="27">
        <f t="shared" si="9"/>
        <v>0.59281853373239402</v>
      </c>
      <c r="AB26" s="7"/>
      <c r="AC26" s="28">
        <f t="shared" ca="1" si="0"/>
        <v>-0.25661649570474054</v>
      </c>
      <c r="AD26" s="27">
        <f t="shared" ca="1" si="10"/>
        <v>5.1977151972799618E-2</v>
      </c>
      <c r="AE26" s="7">
        <v>143</v>
      </c>
    </row>
    <row r="27" spans="1:31" s="26" customFormat="1" x14ac:dyDescent="0.25">
      <c r="A27" s="26">
        <v>7</v>
      </c>
      <c r="B27" s="26">
        <v>623</v>
      </c>
      <c r="C27" s="26">
        <v>14700</v>
      </c>
      <c r="D27" s="26">
        <v>11775</v>
      </c>
      <c r="E27" s="26">
        <v>11635</v>
      </c>
      <c r="F27" s="26">
        <v>14545</v>
      </c>
      <c r="G27" s="27"/>
      <c r="H27" s="7"/>
      <c r="I27" s="28">
        <f t="shared" si="1"/>
        <v>3065</v>
      </c>
      <c r="J27" s="27">
        <f t="shared" si="1"/>
        <v>-2770</v>
      </c>
      <c r="K27" s="7"/>
      <c r="L27" s="124">
        <f t="shared" si="2"/>
        <v>-0.73518371902226565</v>
      </c>
      <c r="M27" s="27">
        <f t="shared" ca="1" si="3"/>
        <v>1.2475738675973637E-8</v>
      </c>
      <c r="N27" s="44"/>
      <c r="O27" s="44"/>
      <c r="P27" s="7"/>
      <c r="Q27" s="28">
        <f t="shared" ca="1" si="4"/>
        <v>3058.3849127296216</v>
      </c>
      <c r="R27" s="27">
        <f t="shared" ca="1" si="5"/>
        <v>-2766.389814898695</v>
      </c>
      <c r="S27" s="7"/>
      <c r="T27" s="28">
        <f t="shared" ca="1" si="6"/>
        <v>-0.74444338319436143</v>
      </c>
      <c r="U27" s="27">
        <f t="shared" ca="1" si="7"/>
        <v>-0.67666131030726628</v>
      </c>
      <c r="V27" s="7"/>
      <c r="W27" s="28">
        <f t="shared" ca="1" si="8"/>
        <v>-0.73529541386850295</v>
      </c>
      <c r="X27" s="27">
        <f t="shared" ca="1" si="11"/>
        <v>39.41217083622405</v>
      </c>
      <c r="Y27" s="7"/>
      <c r="Z27" s="28">
        <f t="shared" si="12"/>
        <v>39.573</v>
      </c>
      <c r="AA27" s="27">
        <f t="shared" si="9"/>
        <v>0.690679144891716</v>
      </c>
      <c r="AB27" s="7"/>
      <c r="AC27" s="28">
        <f t="shared" ca="1" si="0"/>
        <v>-0.16082916377595069</v>
      </c>
      <c r="AD27" s="27">
        <f t="shared" ca="1" si="10"/>
        <v>5.7901305959866534E-2</v>
      </c>
      <c r="AE27" s="7">
        <v>142</v>
      </c>
    </row>
    <row r="28" spans="1:31" s="26" customFormat="1" x14ac:dyDescent="0.25">
      <c r="A28" s="26">
        <v>8</v>
      </c>
      <c r="B28" s="26">
        <v>627</v>
      </c>
      <c r="C28" s="26">
        <v>14819</v>
      </c>
      <c r="D28" s="26">
        <v>11926</v>
      </c>
      <c r="E28" s="26">
        <v>11502</v>
      </c>
      <c r="F28" s="26">
        <v>14377</v>
      </c>
      <c r="G28" s="27"/>
      <c r="H28" s="7"/>
      <c r="I28" s="28">
        <f t="shared" si="1"/>
        <v>3317</v>
      </c>
      <c r="J28" s="27">
        <f t="shared" si="1"/>
        <v>-2451</v>
      </c>
      <c r="K28" s="7"/>
      <c r="L28" s="124">
        <f t="shared" si="2"/>
        <v>-0.79813086163891656</v>
      </c>
      <c r="M28" s="27">
        <f t="shared" ca="1" si="3"/>
        <v>1.8270427696023262E-7</v>
      </c>
      <c r="N28" s="44"/>
      <c r="O28" s="44"/>
      <c r="P28" s="7"/>
      <c r="Q28" s="28">
        <f t="shared" ca="1" si="4"/>
        <v>3310.3849127296216</v>
      </c>
      <c r="R28" s="27">
        <f t="shared" ca="1" si="5"/>
        <v>-2447.389814898695</v>
      </c>
      <c r="S28" s="7"/>
      <c r="T28" s="28">
        <f t="shared" ca="1" si="6"/>
        <v>-0.8057828607022941</v>
      </c>
      <c r="U28" s="27">
        <f t="shared" ca="1" si="7"/>
        <v>-0.59863363798664559</v>
      </c>
      <c r="V28" s="7"/>
      <c r="W28" s="28">
        <f t="shared" ca="1" si="8"/>
        <v>-0.79770342243041992</v>
      </c>
      <c r="X28" s="27">
        <f t="shared" ca="1" si="11"/>
        <v>45.147962113248354</v>
      </c>
      <c r="Y28" s="7"/>
      <c r="Z28" s="28">
        <f t="shared" si="12"/>
        <v>45.216000000000001</v>
      </c>
      <c r="AA28" s="27">
        <f t="shared" si="9"/>
        <v>0.78916807458175608</v>
      </c>
      <c r="AB28" s="7"/>
      <c r="AC28" s="28">
        <f t="shared" ca="1" si="0"/>
        <v>-6.8037886751646681E-2</v>
      </c>
      <c r="AD28" s="27">
        <f t="shared" ca="1" si="10"/>
        <v>-8.1272819830026322E-2</v>
      </c>
      <c r="AE28" s="7">
        <v>141</v>
      </c>
    </row>
    <row r="29" spans="1:31" s="26" customFormat="1" x14ac:dyDescent="0.25">
      <c r="A29" s="26">
        <v>9</v>
      </c>
      <c r="B29" s="26">
        <v>637</v>
      </c>
      <c r="C29" s="26">
        <v>14936</v>
      </c>
      <c r="D29" s="26">
        <v>12093</v>
      </c>
      <c r="E29" s="26">
        <v>11397</v>
      </c>
      <c r="F29" s="26">
        <v>14210</v>
      </c>
      <c r="G29" s="27"/>
      <c r="H29" s="7"/>
      <c r="I29" s="28">
        <f t="shared" si="1"/>
        <v>3539</v>
      </c>
      <c r="J29" s="27">
        <f t="shared" si="1"/>
        <v>-2117</v>
      </c>
      <c r="K29" s="7"/>
      <c r="L29" s="124">
        <f t="shared" si="2"/>
        <v>-0.85416071179079522</v>
      </c>
      <c r="M29" s="27">
        <f t="shared" ca="1" si="3"/>
        <v>1.6959855892655494E-6</v>
      </c>
      <c r="N29" s="44"/>
      <c r="O29" s="44"/>
      <c r="P29" s="7"/>
      <c r="Q29" s="28">
        <f t="shared" ca="1" si="4"/>
        <v>3532.3849127296216</v>
      </c>
      <c r="R29" s="27">
        <f t="shared" ca="1" si="5"/>
        <v>-2113.389814898695</v>
      </c>
      <c r="S29" s="7"/>
      <c r="T29" s="28">
        <f t="shared" ca="1" si="6"/>
        <v>-0.85982001945928233</v>
      </c>
      <c r="U29" s="27">
        <f t="shared" ca="1" si="7"/>
        <v>-0.51693695286098007</v>
      </c>
      <c r="V29" s="7"/>
      <c r="W29" s="28">
        <f t="shared" ca="1" si="8"/>
        <v>-0.85285841167589638</v>
      </c>
      <c r="X29" s="27">
        <f t="shared" ca="1" si="11"/>
        <v>50.813214273776111</v>
      </c>
      <c r="Y29" s="7"/>
      <c r="Z29" s="28">
        <f t="shared" si="12"/>
        <v>50.948999999999998</v>
      </c>
      <c r="AA29" s="27">
        <f t="shared" si="9"/>
        <v>0.88922780059859086</v>
      </c>
      <c r="AB29" s="7"/>
      <c r="AC29" s="28">
        <f t="shared" ca="1" si="0"/>
        <v>-0.13578572622388663</v>
      </c>
      <c r="AD29" s="27">
        <f t="shared" ca="1" si="10"/>
        <v>1.1959562324861395E-3</v>
      </c>
      <c r="AE29" s="7">
        <v>140</v>
      </c>
    </row>
    <row r="30" spans="1:31" s="26" customFormat="1" x14ac:dyDescent="0.25">
      <c r="A30" s="26">
        <v>10</v>
      </c>
      <c r="B30" s="26">
        <v>639</v>
      </c>
      <c r="C30" s="26">
        <v>15026</v>
      </c>
      <c r="D30" s="26">
        <v>12272</v>
      </c>
      <c r="E30" s="26">
        <v>11296</v>
      </c>
      <c r="F30" s="26">
        <v>14031</v>
      </c>
      <c r="G30" s="27"/>
      <c r="H30" s="7"/>
      <c r="I30" s="28">
        <f t="shared" si="1"/>
        <v>3730</v>
      </c>
      <c r="J30" s="27">
        <f t="shared" si="1"/>
        <v>-1759</v>
      </c>
      <c r="K30" s="7"/>
      <c r="L30" s="124">
        <f t="shared" si="2"/>
        <v>-0.9017846506042293</v>
      </c>
      <c r="M30" s="27">
        <f t="shared" ca="1" si="3"/>
        <v>1.531941143077931E-6</v>
      </c>
      <c r="N30" s="44"/>
      <c r="O30" s="44"/>
      <c r="P30" s="7"/>
      <c r="Q30" s="28">
        <f t="shared" ca="1" si="4"/>
        <v>3723.3849127296216</v>
      </c>
      <c r="R30" s="27">
        <f t="shared" ca="1" si="5"/>
        <v>-1755.389814898695</v>
      </c>
      <c r="S30" s="7"/>
      <c r="T30" s="28">
        <f t="shared" ca="1" si="6"/>
        <v>-0.9063114488402948</v>
      </c>
      <c r="U30" s="27">
        <f t="shared" ca="1" si="7"/>
        <v>-0.4293698472472427</v>
      </c>
      <c r="V30" s="7"/>
      <c r="W30" s="28">
        <f t="shared" ca="1" si="8"/>
        <v>-0.90054693450468226</v>
      </c>
      <c r="X30" s="27">
        <f t="shared" ca="1" si="11"/>
        <v>56.542984822561948</v>
      </c>
      <c r="Y30" s="7"/>
      <c r="Z30" s="28">
        <f t="shared" si="12"/>
        <v>56.699999999999996</v>
      </c>
      <c r="AA30" s="27">
        <f t="shared" si="9"/>
        <v>0.98960168588078479</v>
      </c>
      <c r="AB30" s="7"/>
      <c r="AC30" s="28">
        <f t="shared" ca="1" si="0"/>
        <v>-0.15701517743804771</v>
      </c>
      <c r="AD30" s="27">
        <f t="shared" ca="1" si="10"/>
        <v>0.14356562990344202</v>
      </c>
      <c r="AE30" s="7">
        <v>139</v>
      </c>
    </row>
    <row r="31" spans="1:31" s="26" customFormat="1" x14ac:dyDescent="0.25">
      <c r="A31" s="26">
        <v>11</v>
      </c>
      <c r="B31" s="26">
        <v>614</v>
      </c>
      <c r="C31" s="26">
        <v>15103</v>
      </c>
      <c r="D31" s="26">
        <v>12456</v>
      </c>
      <c r="E31" s="26">
        <v>11218</v>
      </c>
      <c r="F31" s="26">
        <v>13847</v>
      </c>
      <c r="G31" s="27"/>
      <c r="H31" s="7"/>
      <c r="I31" s="28">
        <f t="shared" si="1"/>
        <v>3885</v>
      </c>
      <c r="J31" s="27">
        <f t="shared" si="1"/>
        <v>-1391</v>
      </c>
      <c r="K31" s="7"/>
      <c r="L31" s="124">
        <f t="shared" si="2"/>
        <v>-0.93900198311225913</v>
      </c>
      <c r="M31" s="27">
        <f t="shared" ca="1" si="3"/>
        <v>2.5320694496289457E-7</v>
      </c>
      <c r="N31" s="44"/>
      <c r="O31" s="44"/>
      <c r="P31" s="7"/>
      <c r="Q31" s="28">
        <f t="shared" ca="1" si="4"/>
        <v>3878.3849127296216</v>
      </c>
      <c r="R31" s="27">
        <f t="shared" ca="1" si="5"/>
        <v>-1387.389814898695</v>
      </c>
      <c r="S31" s="7"/>
      <c r="T31" s="28">
        <f t="shared" ca="1" si="6"/>
        <v>-0.944040095720174</v>
      </c>
      <c r="U31" s="27">
        <f t="shared" ca="1" si="7"/>
        <v>-0.33935673309680875</v>
      </c>
      <c r="V31" s="7"/>
      <c r="W31" s="28">
        <f t="shared" ca="1" si="8"/>
        <v>-0.93950517983816551</v>
      </c>
      <c r="X31" s="27">
        <f t="shared" ca="1" si="11"/>
        <v>62.17410209835424</v>
      </c>
      <c r="Y31" s="7"/>
      <c r="Z31" s="28">
        <f t="shared" si="12"/>
        <v>62.225999999999999</v>
      </c>
      <c r="AA31" s="27">
        <f t="shared" si="9"/>
        <v>1.0860485803459916</v>
      </c>
      <c r="AB31" s="7"/>
      <c r="AC31" s="28">
        <f t="shared" ca="1" si="0"/>
        <v>-5.1897901645759248E-2</v>
      </c>
      <c r="AD31" s="27">
        <f t="shared" ca="1" si="10"/>
        <v>-2.8951240032412784E-2</v>
      </c>
      <c r="AE31" s="7">
        <v>138</v>
      </c>
    </row>
    <row r="32" spans="1:31" s="26" customFormat="1" x14ac:dyDescent="0.25">
      <c r="A32" s="26">
        <v>12</v>
      </c>
      <c r="B32" s="26">
        <v>626</v>
      </c>
      <c r="C32" s="26">
        <v>15162</v>
      </c>
      <c r="D32" s="26">
        <v>12646</v>
      </c>
      <c r="E32" s="26">
        <v>11164</v>
      </c>
      <c r="F32" s="26">
        <v>13658</v>
      </c>
      <c r="G32" s="27"/>
      <c r="H32" s="7"/>
      <c r="I32" s="28">
        <f t="shared" si="1"/>
        <v>3998</v>
      </c>
      <c r="J32" s="27">
        <f t="shared" si="1"/>
        <v>-1012</v>
      </c>
      <c r="K32" s="7"/>
      <c r="L32" s="124">
        <f t="shared" si="2"/>
        <v>-0.96796306279757138</v>
      </c>
      <c r="M32" s="27">
        <f t="shared" ca="1" si="3"/>
        <v>9.7854748636583824E-8</v>
      </c>
      <c r="N32" s="44"/>
      <c r="O32" s="44"/>
      <c r="P32" s="7"/>
      <c r="Q32" s="28">
        <f t="shared" ca="1" si="4"/>
        <v>3991.3849127296216</v>
      </c>
      <c r="R32" s="27">
        <f t="shared" ca="1" si="5"/>
        <v>-1008.3898148986951</v>
      </c>
      <c r="S32" s="7"/>
      <c r="T32" s="28">
        <f t="shared" ca="1" si="6"/>
        <v>-0.971545496348731</v>
      </c>
      <c r="U32" s="27">
        <f t="shared" ca="1" si="7"/>
        <v>-0.24665300955600863</v>
      </c>
      <c r="V32" s="7"/>
      <c r="W32" s="28">
        <f t="shared" ca="1" si="8"/>
        <v>-0.96827588023416433</v>
      </c>
      <c r="X32" s="27">
        <f t="shared" ca="1" si="11"/>
        <v>67.742971257271108</v>
      </c>
      <c r="Y32" s="7"/>
      <c r="Z32" s="28">
        <f t="shared" si="12"/>
        <v>67.86</v>
      </c>
      <c r="AA32" s="27">
        <f t="shared" si="9"/>
        <v>1.1843804304033521</v>
      </c>
      <c r="AB32" s="7"/>
      <c r="AC32" s="28">
        <f t="shared" ca="1" si="0"/>
        <v>-0.11702874272889119</v>
      </c>
      <c r="AD32" s="27">
        <f t="shared" ca="1" si="10"/>
        <v>7.6657726533269965E-2</v>
      </c>
      <c r="AE32" s="7">
        <v>137</v>
      </c>
    </row>
    <row r="33" spans="1:31" s="26" customFormat="1" x14ac:dyDescent="0.25">
      <c r="A33" s="26">
        <v>13</v>
      </c>
      <c r="B33" s="26">
        <v>602</v>
      </c>
      <c r="C33" s="26">
        <v>15200</v>
      </c>
      <c r="D33" s="26">
        <v>12839</v>
      </c>
      <c r="E33" s="26">
        <v>11127</v>
      </c>
      <c r="F33" s="26">
        <v>13471</v>
      </c>
      <c r="G33" s="27"/>
      <c r="H33" s="7"/>
      <c r="I33" s="28">
        <f t="shared" si="1"/>
        <v>4073</v>
      </c>
      <c r="J33" s="27">
        <f t="shared" si="1"/>
        <v>-632</v>
      </c>
      <c r="K33" s="7"/>
      <c r="L33" s="124">
        <f t="shared" si="2"/>
        <v>-0.98699899936559066</v>
      </c>
      <c r="M33" s="27">
        <f t="shared" ca="1" si="3"/>
        <v>6.4072220955965368E-7</v>
      </c>
      <c r="N33" s="44"/>
      <c r="O33" s="44"/>
      <c r="P33" s="7"/>
      <c r="Q33" s="28">
        <f t="shared" ca="1" si="4"/>
        <v>4066.3849127296216</v>
      </c>
      <c r="R33" s="27">
        <f t="shared" ca="1" si="5"/>
        <v>-628.38981489869514</v>
      </c>
      <c r="S33" s="7"/>
      <c r="T33" s="28">
        <f t="shared" ca="1" si="6"/>
        <v>-0.98980129322609189</v>
      </c>
      <c r="U33" s="27">
        <f t="shared" ca="1" si="7"/>
        <v>-0.15370468516153882</v>
      </c>
      <c r="V33" s="7"/>
      <c r="W33" s="28">
        <f t="shared" ca="1" si="8"/>
        <v>-0.98779945061929675</v>
      </c>
      <c r="X33" s="27">
        <f t="shared" ca="1" si="11"/>
        <v>73.189748450487059</v>
      </c>
      <c r="Y33" s="7"/>
      <c r="Z33" s="28">
        <f t="shared" si="12"/>
        <v>73.277999999999992</v>
      </c>
      <c r="AA33" s="27">
        <f t="shared" si="9"/>
        <v>1.2789423692764046</v>
      </c>
      <c r="AB33" s="7"/>
      <c r="AC33" s="28">
        <f t="shared" ca="1" si="0"/>
        <v>-8.825154951293257E-2</v>
      </c>
      <c r="AD33" s="27">
        <f t="shared" ca="1" si="10"/>
        <v>-7.2227912313095999E-2</v>
      </c>
      <c r="AE33" s="7">
        <v>136</v>
      </c>
    </row>
    <row r="34" spans="1:31" s="26" customFormat="1" x14ac:dyDescent="0.25">
      <c r="A34" s="26">
        <v>14</v>
      </c>
      <c r="B34" s="26">
        <v>627</v>
      </c>
      <c r="C34" s="26">
        <v>15225</v>
      </c>
      <c r="D34" s="26">
        <v>13044</v>
      </c>
      <c r="E34" s="26">
        <v>11113</v>
      </c>
      <c r="F34" s="26">
        <v>13275</v>
      </c>
      <c r="G34" s="27"/>
      <c r="H34" s="7"/>
      <c r="I34" s="28">
        <f t="shared" si="1"/>
        <v>4112</v>
      </c>
      <c r="J34" s="27">
        <f t="shared" si="1"/>
        <v>-231</v>
      </c>
      <c r="K34" s="7"/>
      <c r="L34" s="124">
        <f t="shared" si="2"/>
        <v>-0.99745145374601063</v>
      </c>
      <c r="M34" s="27">
        <f t="shared" ca="1" si="3"/>
        <v>1.3875413408704846E-6</v>
      </c>
      <c r="N34" s="44"/>
      <c r="O34" s="44"/>
      <c r="P34" s="7"/>
      <c r="Q34" s="28">
        <f t="shared" ca="1" si="4"/>
        <v>4105.3849127296216</v>
      </c>
      <c r="R34" s="27">
        <f t="shared" ca="1" si="5"/>
        <v>-227.38981489869511</v>
      </c>
      <c r="S34" s="7"/>
      <c r="T34" s="28">
        <f t="shared" ca="1" si="6"/>
        <v>-0.99929430760231963</v>
      </c>
      <c r="U34" s="27">
        <f t="shared" ca="1" si="7"/>
        <v>-5.5619742840006203E-2</v>
      </c>
      <c r="V34" s="7"/>
      <c r="W34" s="28">
        <f t="shared" ca="1" si="8"/>
        <v>-0.99862939319304111</v>
      </c>
      <c r="X34" s="27">
        <f t="shared" ca="1" si="11"/>
        <v>78.846367584107043</v>
      </c>
      <c r="Y34" s="7"/>
      <c r="Z34" s="28">
        <f t="shared" si="12"/>
        <v>78.920999999999992</v>
      </c>
      <c r="AA34" s="27">
        <f t="shared" si="9"/>
        <v>1.3774312989664448</v>
      </c>
      <c r="AB34" s="7"/>
      <c r="AC34" s="28">
        <f t="shared" ca="1" si="0"/>
        <v>-7.4632415892949666E-2</v>
      </c>
      <c r="AD34" s="27">
        <f t="shared" ca="1" si="10"/>
        <v>-2.4509661755786283E-2</v>
      </c>
      <c r="AE34" s="7">
        <v>135</v>
      </c>
    </row>
    <row r="35" spans="1:31" s="26" customFormat="1" x14ac:dyDescent="0.25">
      <c r="A35" s="26">
        <v>15</v>
      </c>
      <c r="B35" s="26">
        <v>631</v>
      </c>
      <c r="C35" s="26">
        <v>15217</v>
      </c>
      <c r="D35" s="26">
        <v>13239</v>
      </c>
      <c r="E35" s="26">
        <v>11108</v>
      </c>
      <c r="F35" s="26">
        <v>13072</v>
      </c>
      <c r="G35" s="27"/>
      <c r="H35" s="7"/>
      <c r="I35" s="28">
        <f t="shared" si="1"/>
        <v>4109</v>
      </c>
      <c r="J35" s="27">
        <f t="shared" si="1"/>
        <v>167</v>
      </c>
      <c r="K35" s="7"/>
      <c r="L35" s="124">
        <f t="shared" si="2"/>
        <v>-0.99821413041775708</v>
      </c>
      <c r="M35" s="27">
        <f t="shared" ca="1" si="3"/>
        <v>1.0221520567185851E-6</v>
      </c>
      <c r="N35" s="44"/>
      <c r="O35" s="44"/>
      <c r="P35" s="7"/>
      <c r="Q35" s="28">
        <f t="shared" ca="1" si="4"/>
        <v>4102.3849127296216</v>
      </c>
      <c r="R35" s="27">
        <f t="shared" ca="1" si="5"/>
        <v>170.61018510130489</v>
      </c>
      <c r="S35" s="7"/>
      <c r="T35" s="28">
        <f t="shared" ca="1" si="6"/>
        <v>-0.99856407572722516</v>
      </c>
      <c r="U35" s="27">
        <f t="shared" ca="1" si="7"/>
        <v>4.1731396920517444E-2</v>
      </c>
      <c r="V35" s="7"/>
      <c r="W35" s="28">
        <f t="shared" ca="1" si="8"/>
        <v>-0.99922514577704624</v>
      </c>
      <c r="X35" s="27">
        <f t="shared" ca="1" si="11"/>
        <v>84.425721616400892</v>
      </c>
      <c r="Y35" s="7"/>
      <c r="Z35" s="28">
        <f t="shared" si="12"/>
        <v>84.6</v>
      </c>
      <c r="AA35" s="27">
        <f t="shared" si="9"/>
        <v>1.4765485471872029</v>
      </c>
      <c r="AB35" s="7"/>
      <c r="AC35" s="28">
        <f t="shared" ca="1" si="0"/>
        <v>-0.17427838359910197</v>
      </c>
      <c r="AD35" s="27">
        <f t="shared" ca="1" si="10"/>
        <v>0.11418112627632127</v>
      </c>
      <c r="AE35" s="7">
        <v>134</v>
      </c>
    </row>
    <row r="36" spans="1:31" s="26" customFormat="1" x14ac:dyDescent="0.25">
      <c r="A36" s="26">
        <v>16</v>
      </c>
      <c r="B36" s="26">
        <v>620</v>
      </c>
      <c r="C36" s="26">
        <v>15198</v>
      </c>
      <c r="D36" s="26">
        <v>13437</v>
      </c>
      <c r="E36" s="26">
        <v>11131</v>
      </c>
      <c r="F36" s="26">
        <v>12871</v>
      </c>
      <c r="G36" s="27"/>
      <c r="H36" s="7"/>
      <c r="I36" s="28">
        <f t="shared" si="1"/>
        <v>4067</v>
      </c>
      <c r="J36" s="27">
        <f t="shared" si="1"/>
        <v>566</v>
      </c>
      <c r="K36" s="7"/>
      <c r="L36" s="124">
        <f t="shared" si="2"/>
        <v>-0.98942298414923679</v>
      </c>
      <c r="M36" s="27">
        <f t="shared" ca="1" si="3"/>
        <v>8.2328582935576693E-7</v>
      </c>
      <c r="N36" s="44"/>
      <c r="O36" s="44"/>
      <c r="P36" s="7"/>
      <c r="Q36" s="28">
        <f t="shared" ca="1" si="4"/>
        <v>4060.3849127296216</v>
      </c>
      <c r="R36" s="27">
        <f t="shared" ca="1" si="5"/>
        <v>569.61018510130486</v>
      </c>
      <c r="S36" s="7"/>
      <c r="T36" s="28">
        <f t="shared" ca="1" si="6"/>
        <v>-0.98834082947590307</v>
      </c>
      <c r="U36" s="27">
        <f t="shared" ca="1" si="7"/>
        <v>0.13932713753471074</v>
      </c>
      <c r="V36" s="7"/>
      <c r="W36" s="28">
        <f t="shared" ca="1" si="8"/>
        <v>-0.99033033514491364</v>
      </c>
      <c r="X36" s="27">
        <f t="shared" ca="1" si="11"/>
        <v>90.042466896347207</v>
      </c>
      <c r="Y36" s="7"/>
      <c r="Z36" s="28">
        <f t="shared" si="12"/>
        <v>90.179999999999993</v>
      </c>
      <c r="AA36" s="27">
        <f t="shared" si="9"/>
        <v>1.5739379194484862</v>
      </c>
      <c r="AB36" s="7"/>
      <c r="AC36" s="28">
        <f t="shared" ca="1" si="0"/>
        <v>-0.13753310365278537</v>
      </c>
      <c r="AD36" s="27">
        <f t="shared" ca="1" si="10"/>
        <v>-2.2248633201087387E-2</v>
      </c>
      <c r="AE36" s="7">
        <v>133</v>
      </c>
    </row>
    <row r="37" spans="1:31" s="26" customFormat="1" x14ac:dyDescent="0.25">
      <c r="A37" s="26">
        <v>17</v>
      </c>
      <c r="B37" s="26">
        <v>638</v>
      </c>
      <c r="C37" s="26">
        <v>15149</v>
      </c>
      <c r="D37" s="26">
        <v>13639</v>
      </c>
      <c r="E37" s="26">
        <v>11170</v>
      </c>
      <c r="F37" s="26">
        <v>12670</v>
      </c>
      <c r="G37" s="27"/>
      <c r="H37" s="7"/>
      <c r="I37" s="28">
        <f t="shared" si="1"/>
        <v>3979</v>
      </c>
      <c r="J37" s="27">
        <f t="shared" si="1"/>
        <v>969</v>
      </c>
      <c r="K37" s="7"/>
      <c r="L37" s="124">
        <f t="shared" si="2"/>
        <v>-0.97059274776372317</v>
      </c>
      <c r="M37" s="27">
        <f t="shared" ca="1" si="3"/>
        <v>1.1684332951716175E-7</v>
      </c>
      <c r="N37" s="44"/>
      <c r="O37" s="44"/>
      <c r="P37" s="7"/>
      <c r="Q37" s="28">
        <f t="shared" ca="1" si="4"/>
        <v>3972.3849127296216</v>
      </c>
      <c r="R37" s="27">
        <f t="shared" ca="1" si="5"/>
        <v>972.61018510130486</v>
      </c>
      <c r="S37" s="7"/>
      <c r="T37" s="28">
        <f t="shared" ca="1" si="6"/>
        <v>-0.966920694473133</v>
      </c>
      <c r="U37" s="27">
        <f t="shared" ca="1" si="7"/>
        <v>0.23790128156358267</v>
      </c>
      <c r="V37" s="7"/>
      <c r="W37" s="28">
        <f t="shared" ca="1" si="8"/>
        <v>-0.97025092422808357</v>
      </c>
      <c r="X37" s="27">
        <f t="shared" ca="1" si="11"/>
        <v>95.811098331007315</v>
      </c>
      <c r="Y37" s="7"/>
      <c r="Z37" s="28">
        <f t="shared" si="12"/>
        <v>95.921999999999997</v>
      </c>
      <c r="AA37" s="27">
        <f t="shared" si="9"/>
        <v>1.6741547250980009</v>
      </c>
      <c r="AB37" s="7"/>
      <c r="AC37" s="28">
        <f t="shared" ca="1" si="0"/>
        <v>-0.11090166899268183</v>
      </c>
      <c r="AD37" s="27">
        <f t="shared" ca="1" si="10"/>
        <v>4.2590700942639614E-3</v>
      </c>
      <c r="AE37" s="7">
        <v>132</v>
      </c>
    </row>
    <row r="38" spans="1:31" s="26" customFormat="1" x14ac:dyDescent="0.25">
      <c r="A38" s="26">
        <v>18</v>
      </c>
      <c r="B38" s="26">
        <v>633</v>
      </c>
      <c r="C38" s="26">
        <v>15086</v>
      </c>
      <c r="D38" s="26">
        <v>13824</v>
      </c>
      <c r="E38" s="26">
        <v>11223</v>
      </c>
      <c r="F38" s="26">
        <v>12472</v>
      </c>
      <c r="G38" s="27"/>
      <c r="H38" s="7"/>
      <c r="I38" s="28">
        <f t="shared" si="1"/>
        <v>3863</v>
      </c>
      <c r="J38" s="27">
        <f t="shared" si="1"/>
        <v>1352</v>
      </c>
      <c r="K38" s="7"/>
      <c r="L38" s="124">
        <f t="shared" si="2"/>
        <v>-0.942287544524541</v>
      </c>
      <c r="M38" s="27">
        <f t="shared" ca="1" si="3"/>
        <v>1.0024079481659814E-6</v>
      </c>
      <c r="N38" s="44"/>
      <c r="O38" s="44"/>
      <c r="P38" s="7"/>
      <c r="Q38" s="28">
        <f t="shared" ca="1" si="4"/>
        <v>3856.3849127296216</v>
      </c>
      <c r="R38" s="27">
        <f t="shared" ca="1" si="5"/>
        <v>1355.610185101305</v>
      </c>
      <c r="S38" s="7"/>
      <c r="T38" s="28">
        <f t="shared" ca="1" si="6"/>
        <v>-0.93868506196948143</v>
      </c>
      <c r="U38" s="27">
        <f t="shared" ca="1" si="7"/>
        <v>0.33158340851906148</v>
      </c>
      <c r="V38" s="7"/>
      <c r="W38" s="28">
        <f t="shared" ca="1" si="8"/>
        <v>-0.94328874777471849</v>
      </c>
      <c r="X38" s="27">
        <f t="shared" ca="1" si="11"/>
        <v>101.40174063402162</v>
      </c>
      <c r="Y38" s="7"/>
      <c r="Z38" s="28">
        <f t="shared" si="12"/>
        <v>101.619</v>
      </c>
      <c r="AA38" s="27">
        <f t="shared" si="9"/>
        <v>1.7735861325841178</v>
      </c>
      <c r="AB38" s="7"/>
      <c r="AC38" s="28">
        <f t="shared" ca="1" si="0"/>
        <v>-0.21725936597837858</v>
      </c>
      <c r="AD38" s="27">
        <f t="shared" ca="1" si="10"/>
        <v>-1.7171884691720152E-3</v>
      </c>
      <c r="AE38" s="7">
        <v>131</v>
      </c>
    </row>
    <row r="39" spans="1:31" s="26" customFormat="1" x14ac:dyDescent="0.25">
      <c r="A39" s="26">
        <v>19</v>
      </c>
      <c r="B39" s="26">
        <v>629</v>
      </c>
      <c r="C39" s="26">
        <v>15017</v>
      </c>
      <c r="D39" s="26">
        <v>14015</v>
      </c>
      <c r="E39" s="26">
        <v>11309</v>
      </c>
      <c r="F39" s="26">
        <v>12291</v>
      </c>
      <c r="G39" s="27"/>
      <c r="H39" s="7"/>
      <c r="I39" s="28">
        <f t="shared" si="1"/>
        <v>3708</v>
      </c>
      <c r="J39" s="27">
        <f t="shared" si="1"/>
        <v>1724</v>
      </c>
      <c r="K39" s="7"/>
      <c r="L39" s="124">
        <f t="shared" si="2"/>
        <v>-0.90494390632145272</v>
      </c>
      <c r="M39" s="27">
        <f t="shared" ca="1" si="3"/>
        <v>3.4303496442017299E-6</v>
      </c>
      <c r="N39" s="44"/>
      <c r="O39" s="44"/>
      <c r="P39" s="7"/>
      <c r="Q39" s="28">
        <f t="shared" ca="1" si="4"/>
        <v>3701.3849127296216</v>
      </c>
      <c r="R39" s="27">
        <f t="shared" ca="1" si="5"/>
        <v>1727.610185101305</v>
      </c>
      <c r="S39" s="7"/>
      <c r="T39" s="28">
        <f t="shared" ca="1" si="6"/>
        <v>-0.90095641508960222</v>
      </c>
      <c r="U39" s="27">
        <f t="shared" ca="1" si="7"/>
        <v>0.42257492608417402</v>
      </c>
      <c r="V39" s="7"/>
      <c r="W39" s="28">
        <f t="shared" ca="1" si="8"/>
        <v>-0.90679602663185421</v>
      </c>
      <c r="X39" s="27">
        <f t="shared" ca="1" si="11"/>
        <v>107.02015763846748</v>
      </c>
      <c r="Y39" s="7"/>
      <c r="Z39" s="28">
        <f t="shared" si="12"/>
        <v>107.28</v>
      </c>
      <c r="AA39" s="27">
        <f t="shared" si="9"/>
        <v>1.8723892215395166</v>
      </c>
      <c r="AB39" s="7"/>
      <c r="AC39" s="28">
        <f t="shared" ca="1" si="0"/>
        <v>-0.25984236153252027</v>
      </c>
      <c r="AD39" s="27">
        <f t="shared" ca="1" si="10"/>
        <v>0.12844018548017289</v>
      </c>
      <c r="AE39" s="7">
        <v>130</v>
      </c>
    </row>
    <row r="40" spans="1:31" s="26" customFormat="1" x14ac:dyDescent="0.25">
      <c r="A40" s="26">
        <v>20</v>
      </c>
      <c r="B40" s="26">
        <v>610</v>
      </c>
      <c r="C40" s="26">
        <v>14916</v>
      </c>
      <c r="D40" s="26">
        <v>14191</v>
      </c>
      <c r="E40" s="26">
        <v>11401</v>
      </c>
      <c r="F40" s="26">
        <v>12113</v>
      </c>
      <c r="G40" s="27"/>
      <c r="H40" s="7"/>
      <c r="I40" s="28">
        <f t="shared" si="1"/>
        <v>3515</v>
      </c>
      <c r="J40" s="27">
        <f t="shared" si="1"/>
        <v>2078</v>
      </c>
      <c r="K40" s="7"/>
      <c r="L40" s="124">
        <f t="shared" si="2"/>
        <v>-0.86029665630495344</v>
      </c>
      <c r="M40" s="27">
        <f t="shared" ca="1" si="3"/>
        <v>4.8471556806383911E-7</v>
      </c>
      <c r="N40" s="44"/>
      <c r="O40" s="44"/>
      <c r="P40" s="7"/>
      <c r="Q40" s="28">
        <f t="shared" ca="1" si="4"/>
        <v>3508.3849127296216</v>
      </c>
      <c r="R40" s="27">
        <f t="shared" ca="1" si="5"/>
        <v>2081.610185101305</v>
      </c>
      <c r="S40" s="7"/>
      <c r="T40" s="28">
        <f t="shared" ca="1" si="6"/>
        <v>-0.85397816445852681</v>
      </c>
      <c r="U40" s="27">
        <f t="shared" ca="1" si="7"/>
        <v>0.50916362828323281</v>
      </c>
      <c r="V40" s="7"/>
      <c r="W40" s="28">
        <f t="shared" ca="1" si="8"/>
        <v>-0.86099287147863457</v>
      </c>
      <c r="X40" s="27">
        <f t="shared" ca="1" si="11"/>
        <v>112.63293572935908</v>
      </c>
      <c r="Y40" s="7"/>
      <c r="Z40" s="28">
        <f t="shared" si="12"/>
        <v>112.77</v>
      </c>
      <c r="AA40" s="27">
        <f t="shared" si="9"/>
        <v>1.9682077974740053</v>
      </c>
      <c r="AB40" s="7"/>
      <c r="AC40" s="28">
        <f t="shared" ca="1" si="0"/>
        <v>-0.13706427064091997</v>
      </c>
      <c r="AD40" s="27">
        <f t="shared" ca="1" si="10"/>
        <v>3.0136943232363933E-2</v>
      </c>
      <c r="AE40" s="7">
        <v>129</v>
      </c>
    </row>
    <row r="41" spans="1:31" s="26" customFormat="1" x14ac:dyDescent="0.25">
      <c r="A41" s="26">
        <v>21</v>
      </c>
      <c r="B41" s="26">
        <v>606</v>
      </c>
      <c r="C41" s="26">
        <v>14816</v>
      </c>
      <c r="D41" s="26">
        <v>14353</v>
      </c>
      <c r="E41" s="26">
        <v>11513</v>
      </c>
      <c r="F41" s="26">
        <v>11956</v>
      </c>
      <c r="G41" s="27"/>
      <c r="H41" s="7"/>
      <c r="I41" s="28">
        <f t="shared" si="1"/>
        <v>3303</v>
      </c>
      <c r="J41" s="27">
        <f t="shared" si="1"/>
        <v>2397</v>
      </c>
      <c r="K41" s="7"/>
      <c r="L41" s="124">
        <f t="shared" si="2"/>
        <v>-0.80812943548003291</v>
      </c>
      <c r="M41" s="27">
        <f t="shared" ca="1" si="3"/>
        <v>5.3751515816741504E-6</v>
      </c>
      <c r="N41" s="44"/>
      <c r="O41" s="44"/>
      <c r="P41" s="7"/>
      <c r="Q41" s="28">
        <f t="shared" ca="1" si="4"/>
        <v>3296.3849127296216</v>
      </c>
      <c r="R41" s="27">
        <f t="shared" ca="1" si="5"/>
        <v>2400.610185101305</v>
      </c>
      <c r="S41" s="7"/>
      <c r="T41" s="28">
        <f t="shared" ca="1" si="6"/>
        <v>-0.8023751119518534</v>
      </c>
      <c r="U41" s="27">
        <f t="shared" ca="1" si="7"/>
        <v>0.58719130060385349</v>
      </c>
      <c r="V41" s="7"/>
      <c r="W41" s="28">
        <f t="shared" ca="1" si="8"/>
        <v>-0.81044787279462094</v>
      </c>
      <c r="X41" s="27">
        <f t="shared" ca="1" si="11"/>
        <v>117.95856538592966</v>
      </c>
      <c r="Y41" s="7"/>
      <c r="Z41" s="28">
        <f t="shared" si="12"/>
        <v>118.22399999999999</v>
      </c>
      <c r="AA41" s="27">
        <f t="shared" si="9"/>
        <v>2.0633980548777759</v>
      </c>
      <c r="AB41" s="7"/>
      <c r="AC41" s="28">
        <f t="shared" ca="1" si="0"/>
        <v>-0.26543461407032964</v>
      </c>
      <c r="AD41" s="27">
        <f t="shared" ca="1" si="10"/>
        <v>0.10622056366509014</v>
      </c>
      <c r="AE41" s="7">
        <v>128</v>
      </c>
    </row>
    <row r="42" spans="1:31" s="26" customFormat="1" x14ac:dyDescent="0.25">
      <c r="A42" s="26">
        <v>22</v>
      </c>
      <c r="B42" s="26">
        <v>624</v>
      </c>
      <c r="C42" s="26">
        <v>14682</v>
      </c>
      <c r="D42" s="26">
        <v>14512</v>
      </c>
      <c r="E42" s="26">
        <v>11642</v>
      </c>
      <c r="F42" s="26">
        <v>11799</v>
      </c>
      <c r="G42" s="27"/>
      <c r="H42" s="7"/>
      <c r="I42" s="28">
        <f t="shared" si="1"/>
        <v>3040</v>
      </c>
      <c r="J42" s="27">
        <f t="shared" si="1"/>
        <v>2713</v>
      </c>
      <c r="K42" s="7"/>
      <c r="L42" s="124">
        <f t="shared" si="2"/>
        <v>-0.74677514161790848</v>
      </c>
      <c r="M42" s="27">
        <f t="shared" ca="1" si="3"/>
        <v>4.9370810663825998E-7</v>
      </c>
      <c r="N42" s="44"/>
      <c r="O42" s="44"/>
      <c r="P42" s="7"/>
      <c r="Q42" s="28">
        <f t="shared" ca="1" si="4"/>
        <v>3033.3849127296216</v>
      </c>
      <c r="R42" s="27">
        <f t="shared" ca="1" si="5"/>
        <v>2716.610185101305</v>
      </c>
      <c r="S42" s="7"/>
      <c r="T42" s="28">
        <f t="shared" ca="1" si="6"/>
        <v>-0.7383581175685745</v>
      </c>
      <c r="U42" s="27">
        <f t="shared" ca="1" si="7"/>
        <v>0.66448517036346522</v>
      </c>
      <c r="V42" s="7"/>
      <c r="W42" s="28">
        <f t="shared" ca="1" si="8"/>
        <v>-0.74747778527342545</v>
      </c>
      <c r="X42" s="27">
        <f t="shared" ca="1" si="11"/>
        <v>123.67035296719274</v>
      </c>
      <c r="Y42" s="7"/>
      <c r="Z42" s="28">
        <f t="shared" si="12"/>
        <v>123.83999999999999</v>
      </c>
      <c r="AA42" s="27">
        <f t="shared" si="9"/>
        <v>2.1614157456697773</v>
      </c>
      <c r="AB42" s="7"/>
      <c r="AC42" s="28">
        <f t="shared" ca="1" si="0"/>
        <v>-0.16964703280724791</v>
      </c>
      <c r="AD42" s="27">
        <f t="shared" ca="1" si="10"/>
        <v>2.5036025480105195E-2</v>
      </c>
      <c r="AE42" s="7">
        <v>127</v>
      </c>
    </row>
    <row r="43" spans="1:31" s="26" customFormat="1" x14ac:dyDescent="0.25">
      <c r="A43" s="26">
        <v>23</v>
      </c>
      <c r="B43" s="26">
        <v>630</v>
      </c>
      <c r="C43" s="26">
        <v>14536</v>
      </c>
      <c r="D43" s="26">
        <v>14659</v>
      </c>
      <c r="E43" s="26">
        <v>11787</v>
      </c>
      <c r="F43" s="26">
        <v>11650</v>
      </c>
      <c r="G43" s="27"/>
      <c r="H43" s="7"/>
      <c r="I43" s="28">
        <f t="shared" si="1"/>
        <v>2749</v>
      </c>
      <c r="J43" s="27">
        <f t="shared" si="1"/>
        <v>3009</v>
      </c>
      <c r="K43" s="7"/>
      <c r="L43" s="124">
        <f t="shared" si="2"/>
        <v>-0.6775637168782338</v>
      </c>
      <c r="M43" s="27">
        <f t="shared" ca="1" si="3"/>
        <v>3.7473175404853483E-9</v>
      </c>
      <c r="N43" s="44"/>
      <c r="O43" s="44"/>
      <c r="P43" s="7"/>
      <c r="Q43" s="28">
        <f t="shared" ca="1" si="4"/>
        <v>2742.3849127296216</v>
      </c>
      <c r="R43" s="27">
        <f t="shared" ca="1" si="5"/>
        <v>3012.610185101305</v>
      </c>
      <c r="S43" s="7"/>
      <c r="T43" s="28">
        <f t="shared" ca="1" si="6"/>
        <v>-0.6675256256844142</v>
      </c>
      <c r="U43" s="27">
        <f t="shared" ca="1" si="7"/>
        <v>0.73688702304968379</v>
      </c>
      <c r="V43" s="7"/>
      <c r="W43" s="28">
        <f t="shared" ca="1" si="8"/>
        <v>-0.67762493221569498</v>
      </c>
      <c r="X43" s="27">
        <f t="shared" ca="1" si="11"/>
        <v>129.43327309196496</v>
      </c>
      <c r="Y43" s="7"/>
      <c r="Z43" s="28">
        <f t="shared" si="12"/>
        <v>129.51</v>
      </c>
      <c r="AA43" s="27">
        <f t="shared" si="9"/>
        <v>2.2603759142578559</v>
      </c>
      <c r="AB43" s="7"/>
      <c r="AC43" s="28">
        <f t="shared" ca="1" si="0"/>
        <v>-7.6726908035027463E-2</v>
      </c>
      <c r="AD43" s="27">
        <f t="shared" ca="1" si="10"/>
        <v>-5.8741050161870589E-2</v>
      </c>
      <c r="AE43" s="7">
        <v>126</v>
      </c>
    </row>
    <row r="44" spans="1:31" s="26" customFormat="1" x14ac:dyDescent="0.25">
      <c r="A44" s="26">
        <v>24</v>
      </c>
      <c r="B44" s="26">
        <v>625</v>
      </c>
      <c r="C44" s="26">
        <v>14376</v>
      </c>
      <c r="D44" s="26">
        <v>14787</v>
      </c>
      <c r="E44" s="26">
        <v>11938</v>
      </c>
      <c r="F44" s="26">
        <v>11520</v>
      </c>
      <c r="G44" s="27"/>
      <c r="H44" s="7"/>
      <c r="I44" s="28">
        <f t="shared" si="1"/>
        <v>2438</v>
      </c>
      <c r="J44" s="27">
        <f t="shared" si="1"/>
        <v>3267</v>
      </c>
      <c r="K44" s="7"/>
      <c r="L44" s="124">
        <f t="shared" si="2"/>
        <v>-0.60235153727929169</v>
      </c>
      <c r="M44" s="27">
        <f t="shared" ca="1" si="3"/>
        <v>1.8085438090533249E-7</v>
      </c>
      <c r="N44" s="44"/>
      <c r="O44" s="44"/>
      <c r="P44" s="7"/>
      <c r="Q44" s="28">
        <f t="shared" ca="1" si="4"/>
        <v>2431.3849127296216</v>
      </c>
      <c r="R44" s="27">
        <f t="shared" ca="1" si="5"/>
        <v>3270.610185101305</v>
      </c>
      <c r="S44" s="7"/>
      <c r="T44" s="28">
        <f t="shared" ca="1" si="6"/>
        <v>-0.59182492129962438</v>
      </c>
      <c r="U44" s="27">
        <f t="shared" ca="1" si="7"/>
        <v>0.7999940432964554</v>
      </c>
      <c r="V44" s="7"/>
      <c r="W44" s="28">
        <f t="shared" ca="1" si="8"/>
        <v>-0.60277680705355896</v>
      </c>
      <c r="X44" s="27">
        <f t="shared" ca="1" si="11"/>
        <v>135.03705410860323</v>
      </c>
      <c r="Y44" s="7"/>
      <c r="Z44" s="28">
        <f t="shared" si="12"/>
        <v>135.13499999999999</v>
      </c>
      <c r="AA44" s="27">
        <f t="shared" si="9"/>
        <v>2.358550684682537</v>
      </c>
      <c r="AB44" s="7"/>
      <c r="AC44" s="28">
        <f t="shared" ca="1" si="0"/>
        <v>-9.7945891396761908E-2</v>
      </c>
      <c r="AD44" s="27">
        <f t="shared" ca="1" si="10"/>
        <v>1.7604709637737415E-3</v>
      </c>
      <c r="AE44" s="7">
        <v>125</v>
      </c>
    </row>
    <row r="45" spans="1:31" s="26" customFormat="1" x14ac:dyDescent="0.25">
      <c r="A45" s="26">
        <v>25</v>
      </c>
      <c r="B45" s="26">
        <v>636</v>
      </c>
      <c r="C45" s="26">
        <v>14206</v>
      </c>
      <c r="D45" s="26">
        <v>14901</v>
      </c>
      <c r="E45" s="26">
        <v>12107</v>
      </c>
      <c r="F45" s="26">
        <v>11405</v>
      </c>
      <c r="G45" s="27"/>
      <c r="H45" s="7"/>
      <c r="I45" s="28">
        <f t="shared" si="1"/>
        <v>2099</v>
      </c>
      <c r="J45" s="27">
        <f t="shared" si="1"/>
        <v>3496</v>
      </c>
      <c r="K45" s="7"/>
      <c r="L45" s="124">
        <f t="shared" si="2"/>
        <v>-0.5198683203297374</v>
      </c>
      <c r="M45" s="27">
        <f t="shared" ca="1" si="3"/>
        <v>1.317008528779433E-6</v>
      </c>
      <c r="N45" s="44"/>
      <c r="O45" s="44"/>
      <c r="P45" s="7"/>
      <c r="Q45" s="28">
        <f t="shared" ca="1" si="4"/>
        <v>2092.3849127296216</v>
      </c>
      <c r="R45" s="27">
        <f t="shared" ca="1" si="5"/>
        <v>3499.610185101305</v>
      </c>
      <c r="S45" s="7"/>
      <c r="T45" s="28">
        <f t="shared" ca="1" si="6"/>
        <v>-0.50930871941395306</v>
      </c>
      <c r="U45" s="27">
        <f t="shared" ca="1" si="7"/>
        <v>0.85600763878680697</v>
      </c>
      <c r="V45" s="7"/>
      <c r="W45" s="28">
        <f t="shared" ca="1" si="8"/>
        <v>-0.52101593024986681</v>
      </c>
      <c r="X45" s="27">
        <f t="shared" ca="1" si="11"/>
        <v>140.70710398798224</v>
      </c>
      <c r="Y45" s="7"/>
      <c r="Z45" s="28">
        <f t="shared" si="12"/>
        <v>140.85899999999998</v>
      </c>
      <c r="AA45" s="27">
        <f t="shared" si="9"/>
        <v>2.4584533310666923</v>
      </c>
      <c r="AB45" s="7"/>
      <c r="AC45" s="28">
        <f t="shared" ca="1" si="0"/>
        <v>-0.15189601201774394</v>
      </c>
      <c r="AD45" s="27">
        <f t="shared" ca="1" si="10"/>
        <v>0.13423824345932189</v>
      </c>
      <c r="AE45" s="7">
        <v>124</v>
      </c>
    </row>
    <row r="46" spans="1:31" s="26" customFormat="1" x14ac:dyDescent="0.25">
      <c r="A46" s="26">
        <v>26</v>
      </c>
      <c r="B46" s="26">
        <v>636</v>
      </c>
      <c r="C46" s="26">
        <v>14017</v>
      </c>
      <c r="D46" s="26">
        <v>15000</v>
      </c>
      <c r="E46" s="26">
        <v>12293</v>
      </c>
      <c r="F46" s="26">
        <v>11305</v>
      </c>
      <c r="G46" s="27"/>
      <c r="H46" s="7"/>
      <c r="I46" s="28">
        <f t="shared" si="1"/>
        <v>1724</v>
      </c>
      <c r="J46" s="27">
        <f t="shared" si="1"/>
        <v>3695</v>
      </c>
      <c r="K46" s="7"/>
      <c r="L46" s="124">
        <f t="shared" si="2"/>
        <v>-0.43220380597120217</v>
      </c>
      <c r="M46" s="27">
        <f t="shared" ca="1" si="3"/>
        <v>3.284437082843325E-6</v>
      </c>
      <c r="N46" s="44"/>
      <c r="O46" s="44"/>
      <c r="P46" s="7"/>
      <c r="Q46" s="28">
        <f t="shared" ca="1" si="4"/>
        <v>1717.3849127296216</v>
      </c>
      <c r="R46" s="27">
        <f t="shared" ca="1" si="5"/>
        <v>3698.610185101305</v>
      </c>
      <c r="S46" s="7"/>
      <c r="T46" s="28">
        <f t="shared" ca="1" si="6"/>
        <v>-0.41802973502714863</v>
      </c>
      <c r="U46" s="27">
        <f t="shared" ca="1" si="7"/>
        <v>0.90468320866706875</v>
      </c>
      <c r="V46" s="7"/>
      <c r="W46" s="28">
        <f t="shared" ca="1" si="8"/>
        <v>-0.43039150437300078</v>
      </c>
      <c r="X46" s="27">
        <f t="shared" ca="1" si="11"/>
        <v>146.59205082770382</v>
      </c>
      <c r="Y46" s="7"/>
      <c r="Z46" s="28">
        <f t="shared" si="12"/>
        <v>146.58299999999997</v>
      </c>
      <c r="AA46" s="27">
        <f t="shared" si="9"/>
        <v>2.5583559774508475</v>
      </c>
      <c r="AB46" s="7"/>
      <c r="AC46" s="28">
        <f t="shared" ca="1" si="0"/>
        <v>9.0508277038452434E-3</v>
      </c>
      <c r="AD46" s="27">
        <f t="shared" ca="1" si="10"/>
        <v>-6.1650284411939538E-2</v>
      </c>
      <c r="AE46" s="7">
        <v>123</v>
      </c>
    </row>
    <row r="47" spans="1:31" s="26" customFormat="1" x14ac:dyDescent="0.25">
      <c r="A47" s="26">
        <v>27</v>
      </c>
      <c r="B47" s="26">
        <v>611</v>
      </c>
      <c r="C47" s="26">
        <v>13847</v>
      </c>
      <c r="D47" s="26">
        <v>15088</v>
      </c>
      <c r="E47" s="26">
        <v>12482</v>
      </c>
      <c r="F47" s="26">
        <v>11238</v>
      </c>
      <c r="G47" s="27"/>
      <c r="H47" s="7"/>
      <c r="I47" s="28">
        <f t="shared" si="1"/>
        <v>1365</v>
      </c>
      <c r="J47" s="27">
        <f t="shared" si="1"/>
        <v>3850</v>
      </c>
      <c r="K47" s="7"/>
      <c r="L47" s="124">
        <f t="shared" si="2"/>
        <v>-0.3439174041519919</v>
      </c>
      <c r="M47" s="27">
        <f t="shared" ca="1" si="3"/>
        <v>1.6159845821472254E-7</v>
      </c>
      <c r="N47" s="44"/>
      <c r="O47" s="44"/>
      <c r="P47" s="7"/>
      <c r="Q47" s="28">
        <f t="shared" ca="1" si="4"/>
        <v>1358.3849127296216</v>
      </c>
      <c r="R47" s="27">
        <f t="shared" ca="1" si="5"/>
        <v>3853.610185101305</v>
      </c>
      <c r="S47" s="7"/>
      <c r="T47" s="28">
        <f t="shared" ca="1" si="6"/>
        <v>-0.33064532064084778</v>
      </c>
      <c r="U47" s="27">
        <f t="shared" ca="1" si="7"/>
        <v>0.94259634098586564</v>
      </c>
      <c r="V47" s="7"/>
      <c r="W47" s="28">
        <f t="shared" ca="1" si="8"/>
        <v>-0.34351541104481875</v>
      </c>
      <c r="X47" s="27">
        <f t="shared" ca="1" si="11"/>
        <v>152.01069693053182</v>
      </c>
      <c r="Y47" s="7"/>
      <c r="Z47" s="28">
        <f t="shared" si="12"/>
        <v>152.08199999999997</v>
      </c>
      <c r="AA47" s="27">
        <f t="shared" si="9"/>
        <v>2.6543316330180158</v>
      </c>
      <c r="AB47" s="7"/>
      <c r="AC47" s="28">
        <f t="shared" ca="1" si="0"/>
        <v>-7.1303069468143576E-2</v>
      </c>
      <c r="AD47" s="27">
        <f t="shared" ca="1" si="10"/>
        <v>-1.4836730777290086E-2</v>
      </c>
      <c r="AE47" s="7">
        <v>122</v>
      </c>
    </row>
    <row r="48" spans="1:31" s="26" customFormat="1" x14ac:dyDescent="0.25">
      <c r="A48" s="26">
        <v>28</v>
      </c>
      <c r="B48" s="26">
        <v>623</v>
      </c>
      <c r="C48" s="26">
        <v>13658</v>
      </c>
      <c r="D48" s="26">
        <v>15152</v>
      </c>
      <c r="E48" s="26">
        <v>12674</v>
      </c>
      <c r="F48" s="26">
        <v>11178</v>
      </c>
      <c r="G48" s="27"/>
      <c r="H48" s="7"/>
      <c r="I48" s="28">
        <f t="shared" si="1"/>
        <v>984</v>
      </c>
      <c r="J48" s="27">
        <f t="shared" si="1"/>
        <v>3974</v>
      </c>
      <c r="K48" s="7"/>
      <c r="L48" s="124">
        <f t="shared" si="2"/>
        <v>-0.25064579538578052</v>
      </c>
      <c r="M48" s="27">
        <f t="shared" ca="1" si="3"/>
        <v>2.8591087221257698E-7</v>
      </c>
      <c r="N48" s="44"/>
      <c r="O48" s="44"/>
      <c r="P48" s="7"/>
      <c r="Q48" s="28">
        <f t="shared" ca="1" si="4"/>
        <v>977.38491272962165</v>
      </c>
      <c r="R48" s="27">
        <f t="shared" ca="1" si="5"/>
        <v>3977.610185101305</v>
      </c>
      <c r="S48" s="7"/>
      <c r="T48" s="28">
        <f t="shared" ca="1" si="6"/>
        <v>-0.23790587250385442</v>
      </c>
      <c r="U48" s="27">
        <f t="shared" ca="1" si="7"/>
        <v>0.97292684684090314</v>
      </c>
      <c r="V48" s="7"/>
      <c r="W48" s="28">
        <f t="shared" ca="1" si="8"/>
        <v>-0.25118050172781564</v>
      </c>
      <c r="X48" s="27">
        <f t="shared" ca="1" si="11"/>
        <v>157.5582652046262</v>
      </c>
      <c r="Y48" s="7"/>
      <c r="Z48" s="28">
        <f t="shared" si="12"/>
        <v>157.68899999999996</v>
      </c>
      <c r="AA48" s="27">
        <f t="shared" si="9"/>
        <v>2.7521922441773374</v>
      </c>
      <c r="AB48" s="7"/>
      <c r="AC48" s="28">
        <f t="shared" ca="1" si="0"/>
        <v>-0.13073479537376897</v>
      </c>
      <c r="AD48" s="27">
        <f t="shared" ca="1" si="10"/>
        <v>8.4884730064459291E-2</v>
      </c>
      <c r="AE48" s="7">
        <v>121</v>
      </c>
    </row>
    <row r="49" spans="1:31" s="26" customFormat="1" x14ac:dyDescent="0.25">
      <c r="A49" s="26">
        <v>29</v>
      </c>
      <c r="B49" s="26">
        <v>609</v>
      </c>
      <c r="C49" s="26">
        <v>13460</v>
      </c>
      <c r="D49" s="26">
        <v>15185</v>
      </c>
      <c r="E49" s="26">
        <v>12864</v>
      </c>
      <c r="F49" s="26">
        <v>11134</v>
      </c>
      <c r="G49" s="27"/>
      <c r="H49" s="7"/>
      <c r="I49" s="28">
        <f t="shared" si="1"/>
        <v>596</v>
      </c>
      <c r="J49" s="27">
        <f t="shared" si="1"/>
        <v>4051</v>
      </c>
      <c r="K49" s="7"/>
      <c r="L49" s="124">
        <f t="shared" si="2"/>
        <v>-0.15714761680332984</v>
      </c>
      <c r="M49" s="27">
        <f t="shared" ca="1" si="3"/>
        <v>2.6455326141068188E-8</v>
      </c>
      <c r="N49" s="44"/>
      <c r="O49" s="44"/>
      <c r="P49" s="7"/>
      <c r="Q49" s="28">
        <f t="shared" ca="1" si="4"/>
        <v>589.38491272962165</v>
      </c>
      <c r="R49" s="27">
        <f t="shared" ca="1" si="5"/>
        <v>4054.610185101305</v>
      </c>
      <c r="S49" s="7"/>
      <c r="T49" s="28">
        <f t="shared" ca="1" si="6"/>
        <v>-0.14346254999164071</v>
      </c>
      <c r="U49" s="27">
        <f t="shared" ca="1" si="7"/>
        <v>0.99176111257346677</v>
      </c>
      <c r="V49" s="7"/>
      <c r="W49" s="28">
        <f t="shared" ca="1" si="8"/>
        <v>-0.15698496586991392</v>
      </c>
      <c r="X49" s="27">
        <f t="shared" ca="1" si="11"/>
        <v>163.03955379189881</v>
      </c>
      <c r="Y49" s="7"/>
      <c r="Z49" s="28">
        <f t="shared" si="12"/>
        <v>163.16999999999996</v>
      </c>
      <c r="AA49" s="27">
        <f t="shared" si="9"/>
        <v>2.8478537404791471</v>
      </c>
      <c r="AB49" s="7"/>
      <c r="AC49" s="28">
        <f t="shared" ca="1" si="0"/>
        <v>-0.13044620810114793</v>
      </c>
      <c r="AD49" s="27">
        <f t="shared" ca="1" si="10"/>
        <v>2.1260121917691777E-2</v>
      </c>
      <c r="AE49" s="7">
        <v>120</v>
      </c>
    </row>
    <row r="50" spans="1:31" s="26" customFormat="1" x14ac:dyDescent="0.25">
      <c r="A50" s="26">
        <v>30</v>
      </c>
      <c r="B50" s="26">
        <v>607</v>
      </c>
      <c r="C50" s="26">
        <v>13267</v>
      </c>
      <c r="D50" s="26">
        <v>15219</v>
      </c>
      <c r="E50" s="26">
        <v>13067</v>
      </c>
      <c r="F50" s="26">
        <v>11121</v>
      </c>
      <c r="G50" s="27"/>
      <c r="H50" s="7"/>
      <c r="I50" s="28">
        <f t="shared" si="1"/>
        <v>200</v>
      </c>
      <c r="J50" s="27">
        <f t="shared" si="1"/>
        <v>4098</v>
      </c>
      <c r="K50" s="7"/>
      <c r="L50" s="124">
        <f t="shared" si="2"/>
        <v>-6.2527667973289985E-2</v>
      </c>
      <c r="M50" s="27">
        <f t="shared" ca="1" si="3"/>
        <v>3.1885719460892937E-6</v>
      </c>
      <c r="N50" s="44"/>
      <c r="O50" s="44"/>
      <c r="P50" s="7"/>
      <c r="Q50" s="28">
        <f t="shared" ca="1" si="4"/>
        <v>193.38491272962162</v>
      </c>
      <c r="R50" s="27">
        <f t="shared" ca="1" si="5"/>
        <v>4101.6101851013045</v>
      </c>
      <c r="S50" s="7"/>
      <c r="T50" s="28">
        <f t="shared" ca="1" si="6"/>
        <v>-4.707194247917515E-2</v>
      </c>
      <c r="U50" s="27">
        <f t="shared" ca="1" si="7"/>
        <v>1.0032573526959405</v>
      </c>
      <c r="V50" s="7"/>
      <c r="W50" s="28">
        <f t="shared" ca="1" si="8"/>
        <v>-6.0742010686437524E-2</v>
      </c>
      <c r="X50" s="27">
        <f t="shared" ca="1" si="11"/>
        <v>168.56949251257993</v>
      </c>
      <c r="Y50" s="7"/>
      <c r="Z50" s="28">
        <f t="shared" si="12"/>
        <v>168.63299999999995</v>
      </c>
      <c r="AA50" s="27">
        <f t="shared" si="9"/>
        <v>2.9432010775155972</v>
      </c>
      <c r="AB50" s="7"/>
      <c r="AC50" s="28">
        <f t="shared" ca="1" si="0"/>
        <v>-6.3507487420025655E-2</v>
      </c>
      <c r="AD50" s="27">
        <f t="shared" ca="1" si="10"/>
        <v>-6.4391902749321162E-3</v>
      </c>
      <c r="AE50" s="7">
        <v>119</v>
      </c>
    </row>
    <row r="51" spans="1:31" s="26" customFormat="1" x14ac:dyDescent="0.25">
      <c r="A51" s="26">
        <v>31</v>
      </c>
      <c r="B51" s="26">
        <v>635</v>
      </c>
      <c r="C51" s="26">
        <v>13063</v>
      </c>
      <c r="D51" s="26">
        <v>15208</v>
      </c>
      <c r="E51" s="26">
        <v>13268</v>
      </c>
      <c r="F51" s="26">
        <v>11116</v>
      </c>
      <c r="G51" s="27"/>
      <c r="H51" s="7"/>
      <c r="I51" s="28">
        <f t="shared" si="1"/>
        <v>-205</v>
      </c>
      <c r="J51" s="27">
        <f t="shared" si="1"/>
        <v>4092</v>
      </c>
      <c r="K51" s="7"/>
      <c r="L51" s="124">
        <f t="shared" si="2"/>
        <v>3.704867387929512E-2</v>
      </c>
      <c r="M51" s="27">
        <f t="shared" ca="1" si="3"/>
        <v>6.7199712198554858E-7</v>
      </c>
      <c r="N51" s="44"/>
      <c r="O51" s="44"/>
      <c r="P51" s="7"/>
      <c r="Q51" s="28">
        <f t="shared" ca="1" si="4"/>
        <v>-211.61508727037838</v>
      </c>
      <c r="R51" s="27">
        <f t="shared" ca="1" si="5"/>
        <v>4095.610185101305</v>
      </c>
      <c r="S51" s="7"/>
      <c r="T51" s="28">
        <f t="shared" ca="1" si="6"/>
        <v>5.15093606585737E-2</v>
      </c>
      <c r="U51" s="27">
        <f t="shared" ca="1" si="7"/>
        <v>1.0017897475739228</v>
      </c>
      <c r="V51" s="7"/>
      <c r="W51" s="28">
        <f t="shared" ca="1" si="8"/>
        <v>3.7868428185160938E-2</v>
      </c>
      <c r="X51" s="27">
        <f t="shared" ca="1" si="11"/>
        <v>174.19901847481822</v>
      </c>
      <c r="Y51" s="7"/>
      <c r="Z51" s="28">
        <f t="shared" si="12"/>
        <v>174.34799999999996</v>
      </c>
      <c r="AA51" s="27">
        <f t="shared" si="9"/>
        <v>3.0429466442670732</v>
      </c>
      <c r="AB51" s="7"/>
      <c r="AC51" s="28">
        <f t="shared" ca="1" si="0"/>
        <v>-0.14898152518173902</v>
      </c>
      <c r="AD51" s="27">
        <f t="shared" ca="1" si="10"/>
        <v>0.11152558954114511</v>
      </c>
      <c r="AE51" s="7">
        <v>118</v>
      </c>
    </row>
    <row r="52" spans="1:31" s="26" customFormat="1" x14ac:dyDescent="0.25">
      <c r="A52" s="26">
        <v>32</v>
      </c>
      <c r="B52" s="26">
        <v>624</v>
      </c>
      <c r="C52" s="26">
        <v>12861</v>
      </c>
      <c r="D52" s="26">
        <v>15191</v>
      </c>
      <c r="E52" s="26">
        <v>13462</v>
      </c>
      <c r="F52" s="26">
        <v>11133</v>
      </c>
      <c r="G52" s="27"/>
      <c r="H52" s="7"/>
      <c r="I52" s="28">
        <f t="shared" si="1"/>
        <v>-601</v>
      </c>
      <c r="J52" s="27">
        <f t="shared" si="1"/>
        <v>4058</v>
      </c>
      <c r="K52" s="7"/>
      <c r="L52" s="124">
        <f t="shared" si="2"/>
        <v>0.13454507015887107</v>
      </c>
      <c r="M52" s="27">
        <f t="shared" ca="1" si="3"/>
        <v>2.6834320576853551E-8</v>
      </c>
      <c r="N52" s="44"/>
      <c r="O52" s="44"/>
      <c r="P52" s="7"/>
      <c r="Q52" s="28">
        <f t="shared" ca="1" si="4"/>
        <v>-607.61508727037835</v>
      </c>
      <c r="R52" s="27">
        <f t="shared" ca="1" si="5"/>
        <v>4061.610185101305</v>
      </c>
      <c r="S52" s="7"/>
      <c r="T52" s="28">
        <f t="shared" ca="1" si="6"/>
        <v>0.14789996817103923</v>
      </c>
      <c r="U52" s="27">
        <f t="shared" ca="1" si="7"/>
        <v>0.99347331854915444</v>
      </c>
      <c r="V52" s="7"/>
      <c r="W52" s="28">
        <f t="shared" ca="1" si="8"/>
        <v>0.13438125831382666</v>
      </c>
      <c r="X52" s="27">
        <f t="shared" ca="1" si="11"/>
        <v>179.73753165807489</v>
      </c>
      <c r="Y52" s="7"/>
      <c r="Z52" s="28">
        <f t="shared" si="12"/>
        <v>179.96399999999994</v>
      </c>
      <c r="AA52" s="27">
        <f t="shared" si="9"/>
        <v>3.1409643350590741</v>
      </c>
      <c r="AB52" s="7"/>
      <c r="AC52" s="28">
        <f t="shared" ca="1" si="0"/>
        <v>-0.22646834192505594</v>
      </c>
      <c r="AD52" s="27">
        <f t="shared" ca="1" si="10"/>
        <v>6.6915846402991974E-2</v>
      </c>
      <c r="AE52" s="7">
        <v>117</v>
      </c>
    </row>
    <row r="53" spans="1:31" s="26" customFormat="1" x14ac:dyDescent="0.25">
      <c r="A53" s="26">
        <v>33</v>
      </c>
      <c r="B53" s="26">
        <v>638</v>
      </c>
      <c r="C53" s="26">
        <v>12654</v>
      </c>
      <c r="D53" s="26">
        <v>15153</v>
      </c>
      <c r="E53" s="26">
        <v>13665</v>
      </c>
      <c r="F53" s="26">
        <v>11177</v>
      </c>
      <c r="G53" s="27"/>
      <c r="H53" s="7"/>
      <c r="I53" s="28">
        <f t="shared" si="1"/>
        <v>-1011</v>
      </c>
      <c r="J53" s="27">
        <f t="shared" si="1"/>
        <v>3976</v>
      </c>
      <c r="K53" s="7"/>
      <c r="L53" s="124">
        <f t="shared" si="2"/>
        <v>0.23288469135625758</v>
      </c>
      <c r="M53" s="27">
        <f t="shared" ca="1" si="3"/>
        <v>2.4881524403063121E-6</v>
      </c>
      <c r="N53" s="44"/>
      <c r="O53" s="44"/>
      <c r="P53" s="7"/>
      <c r="Q53" s="28">
        <f t="shared" ca="1" si="4"/>
        <v>-1017.6150872703784</v>
      </c>
      <c r="R53" s="27">
        <f t="shared" ca="1" si="5"/>
        <v>3979.610185101305</v>
      </c>
      <c r="S53" s="7"/>
      <c r="T53" s="28">
        <f t="shared" ca="1" si="6"/>
        <v>0.24769832443394549</v>
      </c>
      <c r="U53" s="27">
        <f t="shared" ca="1" si="7"/>
        <v>0.97341604854824249</v>
      </c>
      <c r="V53" s="7"/>
      <c r="W53" s="28">
        <f t="shared" ca="1" si="8"/>
        <v>0.23446207920973761</v>
      </c>
      <c r="X53" s="27">
        <f t="shared" ca="1" si="11"/>
        <v>185.5768224221755</v>
      </c>
      <c r="Y53" s="7"/>
      <c r="Z53" s="28">
        <f t="shared" si="12"/>
        <v>185.70599999999993</v>
      </c>
      <c r="AA53" s="27">
        <f t="shared" si="9"/>
        <v>3.241181140708588</v>
      </c>
      <c r="AB53" s="7"/>
      <c r="AC53" s="28">
        <f t="shared" ca="1" si="0"/>
        <v>-0.12917757782443573</v>
      </c>
      <c r="AD53" s="27">
        <f t="shared" ca="1" si="10"/>
        <v>-1.8523241599922358E-2</v>
      </c>
      <c r="AE53" s="7">
        <v>116</v>
      </c>
    </row>
    <row r="54" spans="1:31" s="26" customFormat="1" x14ac:dyDescent="0.25">
      <c r="A54" s="26">
        <v>34</v>
      </c>
      <c r="B54" s="26">
        <v>636</v>
      </c>
      <c r="C54" s="26">
        <v>12467</v>
      </c>
      <c r="D54" s="26">
        <v>15094</v>
      </c>
      <c r="E54" s="26">
        <v>13866</v>
      </c>
      <c r="F54" s="26">
        <v>11233</v>
      </c>
      <c r="G54" s="27"/>
      <c r="H54" s="7"/>
      <c r="I54" s="28">
        <f t="shared" si="1"/>
        <v>-1399</v>
      </c>
      <c r="J54" s="27">
        <f t="shared" si="1"/>
        <v>3861</v>
      </c>
      <c r="K54" s="7"/>
      <c r="L54" s="124">
        <f t="shared" si="2"/>
        <v>0.32858958847921632</v>
      </c>
      <c r="M54" s="27">
        <f t="shared" ca="1" si="3"/>
        <v>5.0088198249493608E-7</v>
      </c>
      <c r="N54" s="44"/>
      <c r="O54" s="44"/>
      <c r="P54" s="7"/>
      <c r="Q54" s="28">
        <f t="shared" ca="1" si="4"/>
        <v>-1405.6150872703784</v>
      </c>
      <c r="R54" s="27">
        <f t="shared" ca="1" si="5"/>
        <v>3864.610185101305</v>
      </c>
      <c r="S54" s="7"/>
      <c r="T54" s="28">
        <f t="shared" ca="1" si="6"/>
        <v>0.34214164694615917</v>
      </c>
      <c r="U54" s="27">
        <f t="shared" ca="1" si="7"/>
        <v>0.94528695037623189</v>
      </c>
      <c r="V54" s="7"/>
      <c r="W54" s="28">
        <f t="shared" ca="1" si="8"/>
        <v>0.32929731864142148</v>
      </c>
      <c r="X54" s="27">
        <f t="shared" ca="1" si="11"/>
        <v>191.24036356120905</v>
      </c>
      <c r="Y54" s="7"/>
      <c r="Z54" s="28">
        <f t="shared" si="12"/>
        <v>191.42999999999992</v>
      </c>
      <c r="AA54" s="27">
        <f t="shared" si="9"/>
        <v>3.3410837870927437</v>
      </c>
      <c r="AB54" s="7"/>
      <c r="AC54" s="28">
        <f t="shared" ca="1" si="0"/>
        <v>-0.18963643879087044</v>
      </c>
      <c r="AD54" s="27">
        <f t="shared" ca="1" si="10"/>
        <v>1.6891128493796259E-2</v>
      </c>
      <c r="AE54" s="7">
        <v>115</v>
      </c>
    </row>
    <row r="55" spans="1:31" s="26" customFormat="1" x14ac:dyDescent="0.25">
      <c r="A55" s="26">
        <v>35</v>
      </c>
      <c r="B55" s="26">
        <v>625</v>
      </c>
      <c r="C55" s="26">
        <v>12276</v>
      </c>
      <c r="D55" s="26">
        <v>15016</v>
      </c>
      <c r="E55" s="26">
        <v>14046</v>
      </c>
      <c r="F55" s="26">
        <v>11313</v>
      </c>
      <c r="G55" s="27"/>
      <c r="H55" s="7"/>
      <c r="I55" s="28">
        <f t="shared" si="1"/>
        <v>-1770</v>
      </c>
      <c r="J55" s="27">
        <f t="shared" si="1"/>
        <v>3703</v>
      </c>
      <c r="K55" s="7"/>
      <c r="L55" s="124">
        <f t="shared" si="2"/>
        <v>0.4194509788933094</v>
      </c>
      <c r="M55" s="27">
        <f t="shared" ca="1" si="3"/>
        <v>4.7125703710596858E-7</v>
      </c>
      <c r="N55" s="44"/>
      <c r="O55" s="44"/>
      <c r="P55" s="7"/>
      <c r="Q55" s="28">
        <f t="shared" ca="1" si="4"/>
        <v>-1776.6150872703784</v>
      </c>
      <c r="R55" s="27">
        <f t="shared" ca="1" si="5"/>
        <v>3706.610185101305</v>
      </c>
      <c r="S55" s="7"/>
      <c r="T55" s="28">
        <f t="shared" ca="1" si="6"/>
        <v>0.43244698883283778</v>
      </c>
      <c r="U55" s="27">
        <f t="shared" ca="1" si="7"/>
        <v>0.90664001549642603</v>
      </c>
      <c r="V55" s="7"/>
      <c r="W55" s="28">
        <f t="shared" ca="1" si="8"/>
        <v>0.42013746052970324</v>
      </c>
      <c r="X55" s="27">
        <f t="shared" ca="1" si="11"/>
        <v>196.8972554990961</v>
      </c>
      <c r="Y55" s="7"/>
      <c r="Z55" s="28">
        <f t="shared" si="12"/>
        <v>197.05499999999992</v>
      </c>
      <c r="AA55" s="27">
        <f t="shared" si="9"/>
        <v>3.4392585575174248</v>
      </c>
      <c r="AB55" s="7"/>
      <c r="AC55" s="28">
        <f t="shared" ca="1" si="0"/>
        <v>-0.1577445009038172</v>
      </c>
      <c r="AD55" s="27">
        <f t="shared" ca="1" si="10"/>
        <v>1.939881677685662E-2</v>
      </c>
      <c r="AE55" s="7">
        <v>114</v>
      </c>
    </row>
    <row r="56" spans="1:31" s="26" customFormat="1" x14ac:dyDescent="0.25">
      <c r="A56" s="26">
        <v>36</v>
      </c>
      <c r="B56" s="26">
        <v>610</v>
      </c>
      <c r="C56" s="26">
        <v>12109</v>
      </c>
      <c r="D56" s="26">
        <v>14935</v>
      </c>
      <c r="E56" s="26">
        <v>14229</v>
      </c>
      <c r="F56" s="26">
        <v>11412</v>
      </c>
      <c r="G56" s="27"/>
      <c r="H56" s="7"/>
      <c r="I56" s="28">
        <f t="shared" si="1"/>
        <v>-2120</v>
      </c>
      <c r="J56" s="27">
        <f t="shared" si="1"/>
        <v>3523</v>
      </c>
      <c r="K56" s="7"/>
      <c r="L56" s="124">
        <f t="shared" si="2"/>
        <v>0.50424196358856355</v>
      </c>
      <c r="M56" s="27">
        <f t="shared" ca="1" si="3"/>
        <v>2.8792689942718574E-6</v>
      </c>
      <c r="N56" s="44"/>
      <c r="O56" s="44"/>
      <c r="P56" s="7"/>
      <c r="Q56" s="28">
        <f t="shared" ca="1" si="4"/>
        <v>-2126.6150872703784</v>
      </c>
      <c r="R56" s="27">
        <f t="shared" ca="1" si="5"/>
        <v>3526.610185101305</v>
      </c>
      <c r="S56" s="7"/>
      <c r="T56" s="28">
        <f t="shared" ca="1" si="6"/>
        <v>0.51764070759385528</v>
      </c>
      <c r="U56" s="27">
        <f t="shared" ca="1" si="7"/>
        <v>0.86261186183588767</v>
      </c>
      <c r="V56" s="7"/>
      <c r="W56" s="28">
        <f t="shared" ca="1" si="8"/>
        <v>0.50593880447511475</v>
      </c>
      <c r="X56" s="27">
        <f t="shared" ca="1" si="11"/>
        <v>202.42668490603364</v>
      </c>
      <c r="Y56" s="7"/>
      <c r="Z56" s="28">
        <f t="shared" si="12"/>
        <v>202.54499999999993</v>
      </c>
      <c r="AA56" s="27">
        <f t="shared" si="9"/>
        <v>3.5350771334519133</v>
      </c>
      <c r="AB56" s="7"/>
      <c r="AC56" s="28">
        <f t="shared" ca="1" si="0"/>
        <v>-0.11831509396628803</v>
      </c>
      <c r="AD56" s="27">
        <f t="shared" ca="1" si="10"/>
        <v>7.2445432061272186E-3</v>
      </c>
      <c r="AE56" s="7">
        <v>113</v>
      </c>
    </row>
    <row r="57" spans="1:31" s="26" customFormat="1" x14ac:dyDescent="0.25">
      <c r="A57" s="26">
        <v>37</v>
      </c>
      <c r="B57" s="26">
        <v>607</v>
      </c>
      <c r="C57" s="26">
        <v>11948</v>
      </c>
      <c r="D57" s="26">
        <v>14814</v>
      </c>
      <c r="E57" s="26">
        <v>14386</v>
      </c>
      <c r="F57" s="26">
        <v>11519</v>
      </c>
      <c r="G57" s="27"/>
      <c r="H57" s="7"/>
      <c r="I57" s="28">
        <f t="shared" si="1"/>
        <v>-2438</v>
      </c>
      <c r="J57" s="27">
        <f t="shared" si="1"/>
        <v>3295</v>
      </c>
      <c r="K57" s="7"/>
      <c r="L57" s="124">
        <f t="shared" si="2"/>
        <v>0.58402441410069417</v>
      </c>
      <c r="M57" s="27">
        <f t="shared" ca="1" si="3"/>
        <v>7.3612358176762206E-9</v>
      </c>
      <c r="N57" s="44"/>
      <c r="O57" s="44"/>
      <c r="P57" s="7"/>
      <c r="Q57" s="28">
        <f t="shared" ca="1" si="4"/>
        <v>-2444.6150872703784</v>
      </c>
      <c r="R57" s="27">
        <f t="shared" ca="1" si="5"/>
        <v>3298.610185101305</v>
      </c>
      <c r="S57" s="7"/>
      <c r="T57" s="28">
        <f t="shared" ca="1" si="6"/>
        <v>0.59504528635386555</v>
      </c>
      <c r="U57" s="27">
        <f t="shared" ca="1" si="7"/>
        <v>0.80684286719920584</v>
      </c>
      <c r="V57" s="7"/>
      <c r="W57" s="28">
        <f t="shared" ca="1" si="8"/>
        <v>0.58411021174528699</v>
      </c>
      <c r="X57" s="27">
        <f t="shared" ca="1" si="11"/>
        <v>207.93671158664802</v>
      </c>
      <c r="Y57" s="7"/>
      <c r="Z57" s="28">
        <f t="shared" si="12"/>
        <v>208.00799999999992</v>
      </c>
      <c r="AA57" s="27">
        <f t="shared" si="9"/>
        <v>3.6304244704883635</v>
      </c>
      <c r="AB57" s="7"/>
      <c r="AC57" s="28">
        <f t="shared" ca="1" si="0"/>
        <v>-7.1288413351908275E-2</v>
      </c>
      <c r="AD57" s="27">
        <f t="shared" ca="1" si="10"/>
        <v>1.1483457057323676E-2</v>
      </c>
      <c r="AE57" s="7">
        <v>112</v>
      </c>
    </row>
    <row r="58" spans="1:31" s="26" customFormat="1" x14ac:dyDescent="0.25">
      <c r="A58" s="26">
        <v>38</v>
      </c>
      <c r="B58" s="26">
        <v>627</v>
      </c>
      <c r="C58" s="26">
        <v>11783</v>
      </c>
      <c r="D58" s="26">
        <v>14688</v>
      </c>
      <c r="E58" s="26">
        <v>14535</v>
      </c>
      <c r="F58" s="26">
        <v>11642</v>
      </c>
      <c r="G58" s="27"/>
      <c r="H58" s="7"/>
      <c r="I58" s="28">
        <f t="shared" si="1"/>
        <v>-2752</v>
      </c>
      <c r="J58" s="27">
        <f t="shared" si="1"/>
        <v>3046</v>
      </c>
      <c r="K58" s="7"/>
      <c r="L58" s="124">
        <f t="shared" si="2"/>
        <v>0.66085646803116571</v>
      </c>
      <c r="M58" s="27">
        <f t="shared" ca="1" si="3"/>
        <v>2.718430915335826E-7</v>
      </c>
      <c r="N58" s="44"/>
      <c r="O58" s="44"/>
      <c r="P58" s="7"/>
      <c r="Q58" s="28">
        <f t="shared" ca="1" si="4"/>
        <v>-2758.6150872703784</v>
      </c>
      <c r="R58" s="27">
        <f t="shared" ca="1" si="5"/>
        <v>3049.610185101305</v>
      </c>
      <c r="S58" s="7"/>
      <c r="T58" s="28">
        <f t="shared" ca="1" si="6"/>
        <v>0.67147622261374984</v>
      </c>
      <c r="U58" s="27">
        <f t="shared" ca="1" si="7"/>
        <v>0.74593725463546112</v>
      </c>
      <c r="V58" s="7"/>
      <c r="W58" s="28">
        <f t="shared" ca="1" si="8"/>
        <v>0.66137785377275593</v>
      </c>
      <c r="X58" s="27">
        <f t="shared" ca="1" si="11"/>
        <v>213.59570593397018</v>
      </c>
      <c r="Y58" s="7"/>
      <c r="Z58" s="28">
        <f t="shared" si="12"/>
        <v>213.65099999999993</v>
      </c>
      <c r="AA58" s="27">
        <f t="shared" si="9"/>
        <v>3.7289134001784032</v>
      </c>
      <c r="AB58" s="7"/>
      <c r="AC58" s="28">
        <f t="shared" ca="1" si="0"/>
        <v>-5.5294066029745181E-2</v>
      </c>
      <c r="AD58" s="27">
        <f t="shared" ca="1" si="10"/>
        <v>4.6606210437261097E-2</v>
      </c>
      <c r="AE58" s="7">
        <v>111</v>
      </c>
    </row>
    <row r="59" spans="1:31" s="26" customFormat="1" x14ac:dyDescent="0.25">
      <c r="A59" s="26">
        <v>39</v>
      </c>
      <c r="B59" s="26">
        <v>624</v>
      </c>
      <c r="C59" s="26">
        <v>11646</v>
      </c>
      <c r="D59" s="26">
        <v>14547</v>
      </c>
      <c r="E59" s="26">
        <v>14683</v>
      </c>
      <c r="F59" s="26">
        <v>11782</v>
      </c>
      <c r="G59" s="27"/>
      <c r="H59" s="7"/>
      <c r="I59" s="28">
        <f t="shared" si="1"/>
        <v>-3037</v>
      </c>
      <c r="J59" s="27">
        <f t="shared" si="1"/>
        <v>2765</v>
      </c>
      <c r="K59" s="7"/>
      <c r="L59" s="124">
        <f t="shared" si="2"/>
        <v>0.73096218378807631</v>
      </c>
      <c r="M59" s="27">
        <f t="shared" ca="1" si="3"/>
        <v>5.3343496369095414E-7</v>
      </c>
      <c r="N59" s="44"/>
      <c r="O59" s="44"/>
      <c r="P59" s="7"/>
      <c r="Q59" s="28">
        <f t="shared" ca="1" si="4"/>
        <v>-3043.6150872703784</v>
      </c>
      <c r="R59" s="27">
        <f t="shared" ca="1" si="5"/>
        <v>2768.610185101305</v>
      </c>
      <c r="S59" s="7"/>
      <c r="T59" s="28">
        <f t="shared" ca="1" si="6"/>
        <v>0.7408482507477212</v>
      </c>
      <c r="U59" s="27">
        <f t="shared" ca="1" si="7"/>
        <v>0.67720441475428739</v>
      </c>
      <c r="V59" s="7"/>
      <c r="W59" s="28">
        <f t="shared" ca="1" si="8"/>
        <v>0.73169255010965129</v>
      </c>
      <c r="X59" s="27">
        <f t="shared" ca="1" si="11"/>
        <v>219.24899601223126</v>
      </c>
      <c r="Y59" s="7"/>
      <c r="Z59" s="28">
        <f t="shared" si="12"/>
        <v>219.26699999999994</v>
      </c>
      <c r="AA59" s="27">
        <f t="shared" si="9"/>
        <v>3.8269310909704055</v>
      </c>
      <c r="AB59" s="7"/>
      <c r="AC59" s="28">
        <f t="shared" ca="1" si="0"/>
        <v>-1.8003987768679508E-2</v>
      </c>
      <c r="AD59" s="27">
        <f t="shared" ca="1" si="10"/>
        <v>0.15285998163346903</v>
      </c>
      <c r="AE59" s="7">
        <v>110</v>
      </c>
    </row>
    <row r="60" spans="1:31" s="26" customFormat="1" x14ac:dyDescent="0.25">
      <c r="A60" s="26">
        <v>40</v>
      </c>
      <c r="B60" s="26">
        <v>631</v>
      </c>
      <c r="C60" s="26">
        <v>11518</v>
      </c>
      <c r="D60" s="26">
        <v>14390</v>
      </c>
      <c r="E60" s="26">
        <v>14812</v>
      </c>
      <c r="F60" s="26">
        <v>11943</v>
      </c>
      <c r="G60" s="27"/>
      <c r="H60" s="7"/>
      <c r="I60" s="28">
        <f t="shared" si="1"/>
        <v>-3294</v>
      </c>
      <c r="J60" s="27">
        <f t="shared" si="1"/>
        <v>2447</v>
      </c>
      <c r="K60" s="7"/>
      <c r="L60" s="124">
        <f t="shared" si="2"/>
        <v>0.79471596011971879</v>
      </c>
      <c r="M60" s="27">
        <f t="shared" ca="1" si="3"/>
        <v>3.5812180266245351E-7</v>
      </c>
      <c r="N60" s="44"/>
      <c r="O60" s="44"/>
      <c r="P60" s="7"/>
      <c r="Q60" s="28">
        <f t="shared" ca="1" si="4"/>
        <v>-3300.6150872703784</v>
      </c>
      <c r="R60" s="27">
        <f t="shared" ca="1" si="5"/>
        <v>2450.610185101305</v>
      </c>
      <c r="S60" s="7"/>
      <c r="T60" s="28">
        <f t="shared" ca="1" si="6"/>
        <v>0.80340478138081117</v>
      </c>
      <c r="U60" s="27">
        <f t="shared" ca="1" si="7"/>
        <v>0.59942134328733632</v>
      </c>
      <c r="V60" s="7"/>
      <c r="W60" s="28">
        <f t="shared" ca="1" si="8"/>
        <v>0.79531439290847827</v>
      </c>
      <c r="X60" s="27">
        <f t="shared" ca="1" si="11"/>
        <v>225.02921794540885</v>
      </c>
      <c r="Y60" s="7"/>
      <c r="Z60" s="28">
        <f t="shared" si="12"/>
        <v>224.94599999999994</v>
      </c>
      <c r="AA60" s="27">
        <f t="shared" si="9"/>
        <v>3.9260483391911634</v>
      </c>
      <c r="AB60" s="7"/>
      <c r="AC60" s="28">
        <f t="shared" ca="1" si="0"/>
        <v>8.321794540890437E-2</v>
      </c>
      <c r="AD60" s="27">
        <f t="shared" ca="1" si="10"/>
        <v>8.9410839808579112E-4</v>
      </c>
      <c r="AE60" s="7">
        <v>109</v>
      </c>
    </row>
    <row r="61" spans="1:31" s="26" customFormat="1" x14ac:dyDescent="0.25">
      <c r="A61" s="26">
        <v>41</v>
      </c>
      <c r="B61" s="26">
        <v>628</v>
      </c>
      <c r="C61" s="26">
        <v>11408</v>
      </c>
      <c r="D61" s="26">
        <v>14229</v>
      </c>
      <c r="E61" s="26">
        <v>14923</v>
      </c>
      <c r="F61" s="26">
        <v>12116</v>
      </c>
      <c r="G61" s="27"/>
      <c r="H61" s="7"/>
      <c r="I61" s="28">
        <f t="shared" si="1"/>
        <v>-3515</v>
      </c>
      <c r="J61" s="27">
        <f t="shared" si="1"/>
        <v>2113</v>
      </c>
      <c r="K61" s="7"/>
      <c r="L61" s="124">
        <f t="shared" si="2"/>
        <v>0.85042169362492903</v>
      </c>
      <c r="M61" s="27">
        <f t="shared" ca="1" si="3"/>
        <v>3.8315978278456295E-8</v>
      </c>
      <c r="N61" s="44"/>
      <c r="O61" s="44"/>
      <c r="P61" s="7"/>
      <c r="Q61" s="28">
        <f t="shared" ca="1" si="4"/>
        <v>-3521.6150872703784</v>
      </c>
      <c r="R61" s="27">
        <f t="shared" ca="1" si="5"/>
        <v>2116.610185101305</v>
      </c>
      <c r="S61" s="7"/>
      <c r="T61" s="28">
        <f t="shared" ca="1" si="6"/>
        <v>0.85719852951276798</v>
      </c>
      <c r="U61" s="27">
        <f t="shared" ca="1" si="7"/>
        <v>0.51772465816167079</v>
      </c>
      <c r="V61" s="7"/>
      <c r="W61" s="28">
        <f t="shared" ca="1" si="8"/>
        <v>0.85022594894868353</v>
      </c>
      <c r="X61" s="27">
        <f t="shared" ca="1" si="11"/>
        <v>230.69590387730386</v>
      </c>
      <c r="Y61" s="7"/>
      <c r="Z61" s="28">
        <f t="shared" si="12"/>
        <v>230.59799999999993</v>
      </c>
      <c r="AA61" s="27">
        <f t="shared" si="9"/>
        <v>4.0246943485138829</v>
      </c>
      <c r="AB61" s="7"/>
      <c r="AC61" s="28">
        <f t="shared" ca="1" si="0"/>
        <v>9.7903877303934905E-2</v>
      </c>
      <c r="AD61" s="27">
        <f t="shared" ca="1" si="10"/>
        <v>9.6220519391039261E-2</v>
      </c>
      <c r="AE61" s="7">
        <v>108</v>
      </c>
    </row>
    <row r="62" spans="1:31" s="26" customFormat="1" x14ac:dyDescent="0.25">
      <c r="A62" s="26">
        <v>42</v>
      </c>
      <c r="B62" s="26">
        <v>640</v>
      </c>
      <c r="C62" s="26">
        <v>11308</v>
      </c>
      <c r="D62" s="26">
        <v>14043</v>
      </c>
      <c r="E62" s="26">
        <v>15017</v>
      </c>
      <c r="F62" s="26">
        <v>12295</v>
      </c>
      <c r="G62" s="27"/>
      <c r="H62" s="7"/>
      <c r="I62" s="28">
        <f t="shared" si="1"/>
        <v>-3709</v>
      </c>
      <c r="J62" s="27">
        <f t="shared" si="1"/>
        <v>1748</v>
      </c>
      <c r="K62" s="7"/>
      <c r="L62" s="124">
        <f t="shared" si="2"/>
        <v>0.89868123574045089</v>
      </c>
      <c r="M62" s="27">
        <f t="shared" ca="1" si="3"/>
        <v>1.7270746024613925E-10</v>
      </c>
      <c r="N62" s="44"/>
      <c r="O62" s="44"/>
      <c r="P62" s="7"/>
      <c r="Q62" s="28">
        <f t="shared" ca="1" si="4"/>
        <v>-3715.6150872703784</v>
      </c>
      <c r="R62" s="27">
        <f t="shared" ca="1" si="5"/>
        <v>1751.610185101305</v>
      </c>
      <c r="S62" s="7"/>
      <c r="T62" s="28">
        <f t="shared" ca="1" si="6"/>
        <v>0.90442019076887481</v>
      </c>
      <c r="U62" s="27">
        <f t="shared" ca="1" si="7"/>
        <v>0.42844534657224581</v>
      </c>
      <c r="V62" s="7"/>
      <c r="W62" s="28">
        <f t="shared" ca="1" si="8"/>
        <v>0.89866809391941094</v>
      </c>
      <c r="X62" s="27">
        <f t="shared" ca="1" si="11"/>
        <v>236.54447532858887</v>
      </c>
      <c r="Y62" s="7"/>
      <c r="Z62" s="28">
        <f t="shared" si="12"/>
        <v>236.35799999999992</v>
      </c>
      <c r="AA62" s="27">
        <f t="shared" si="9"/>
        <v>4.1252253134287562</v>
      </c>
      <c r="AB62" s="7"/>
      <c r="AC62" s="28">
        <f t="shared" ca="1" si="0"/>
        <v>0.18647532858895488</v>
      </c>
      <c r="AD62" s="27">
        <f t="shared" ca="1" si="10"/>
        <v>3.5634471600502593E-2</v>
      </c>
      <c r="AE62" s="7">
        <v>107</v>
      </c>
    </row>
    <row r="63" spans="1:31" s="26" customFormat="1" x14ac:dyDescent="0.25">
      <c r="A63" s="26">
        <v>43</v>
      </c>
      <c r="B63" s="26">
        <v>618</v>
      </c>
      <c r="C63" s="26">
        <v>11232</v>
      </c>
      <c r="D63" s="26">
        <v>13860</v>
      </c>
      <c r="E63" s="26">
        <v>15087</v>
      </c>
      <c r="F63" s="26">
        <v>12479</v>
      </c>
      <c r="G63" s="27"/>
      <c r="H63" s="7"/>
      <c r="I63" s="28">
        <f t="shared" si="1"/>
        <v>-3855</v>
      </c>
      <c r="J63" s="27">
        <f t="shared" si="1"/>
        <v>1381</v>
      </c>
      <c r="K63" s="7"/>
      <c r="L63" s="124">
        <f t="shared" si="2"/>
        <v>0.93667404329123494</v>
      </c>
      <c r="M63" s="27">
        <f t="shared" ca="1" si="3"/>
        <v>1.5424017375390174E-6</v>
      </c>
      <c r="N63" s="44"/>
      <c r="O63" s="44"/>
      <c r="P63" s="7"/>
      <c r="Q63" s="28">
        <f t="shared" ca="1" si="4"/>
        <v>-3861.6150872703784</v>
      </c>
      <c r="R63" s="27">
        <f t="shared" ca="1" si="5"/>
        <v>1384.610185101305</v>
      </c>
      <c r="S63" s="7"/>
      <c r="T63" s="28">
        <f t="shared" ca="1" si="6"/>
        <v>0.93995814202347072</v>
      </c>
      <c r="U63" s="27">
        <f t="shared" ca="1" si="7"/>
        <v>0.33867683327548154</v>
      </c>
      <c r="V63" s="7"/>
      <c r="W63" s="28">
        <f t="shared" ca="1" si="8"/>
        <v>0.93543210861600479</v>
      </c>
      <c r="X63" s="27">
        <f t="shared" ca="1" si="11"/>
        <v>242.13123848612304</v>
      </c>
      <c r="Y63" s="7"/>
      <c r="Z63" s="28">
        <f t="shared" si="12"/>
        <v>241.91999999999993</v>
      </c>
      <c r="AA63" s="27">
        <f t="shared" si="9"/>
        <v>4.2223005264246805</v>
      </c>
      <c r="AB63" s="7"/>
      <c r="AC63" s="28">
        <f t="shared" ca="1" si="0"/>
        <v>0.2112384861231078</v>
      </c>
      <c r="AD63" s="27">
        <f t="shared" ca="1" si="10"/>
        <v>7.9892963792758565E-2</v>
      </c>
      <c r="AE63" s="7">
        <v>106</v>
      </c>
    </row>
    <row r="64" spans="1:31" s="26" customFormat="1" x14ac:dyDescent="0.25">
      <c r="A64" s="26">
        <v>44</v>
      </c>
      <c r="B64" s="26">
        <v>629</v>
      </c>
      <c r="C64" s="26">
        <v>11179</v>
      </c>
      <c r="D64" s="26">
        <v>13675</v>
      </c>
      <c r="E64" s="26">
        <v>15155</v>
      </c>
      <c r="F64" s="26">
        <v>12678</v>
      </c>
      <c r="G64" s="27"/>
      <c r="H64" s="7"/>
      <c r="I64" s="28">
        <f t="shared" si="1"/>
        <v>-3976</v>
      </c>
      <c r="J64" s="27">
        <f t="shared" si="1"/>
        <v>997</v>
      </c>
      <c r="K64" s="7"/>
      <c r="L64" s="124">
        <f t="shared" si="2"/>
        <v>0.96628449512499626</v>
      </c>
      <c r="M64" s="27">
        <f t="shared" ca="1" si="3"/>
        <v>1.3820711828200079E-8</v>
      </c>
      <c r="N64" s="44"/>
      <c r="O64" s="44"/>
      <c r="P64" s="7"/>
      <c r="Q64" s="28">
        <f t="shared" ca="1" si="4"/>
        <v>-3982.6150872703784</v>
      </c>
      <c r="R64" s="27">
        <f t="shared" ca="1" si="5"/>
        <v>1000.6101851013049</v>
      </c>
      <c r="S64" s="7"/>
      <c r="T64" s="28">
        <f t="shared" ca="1" si="6"/>
        <v>0.96941082765227971</v>
      </c>
      <c r="U64" s="27">
        <f t="shared" ca="1" si="7"/>
        <v>0.24475010546633308</v>
      </c>
      <c r="V64" s="7"/>
      <c r="W64" s="28">
        <f t="shared" ca="1" si="8"/>
        <v>0.96616693360140882</v>
      </c>
      <c r="X64" s="27">
        <f t="shared" ca="1" si="11"/>
        <v>247.81904985315066</v>
      </c>
      <c r="Y64" s="7"/>
      <c r="Z64" s="28">
        <f t="shared" si="12"/>
        <v>247.58099999999993</v>
      </c>
      <c r="AA64" s="27">
        <f t="shared" si="9"/>
        <v>4.3211036153800801</v>
      </c>
      <c r="AB64" s="7"/>
      <c r="AC64" s="28">
        <f t="shared" ca="1" si="0"/>
        <v>0.23804985315072713</v>
      </c>
      <c r="AD64" s="27">
        <f t="shared" ca="1" si="10"/>
        <v>3.9014401261709963E-2</v>
      </c>
      <c r="AE64" s="7">
        <v>105</v>
      </c>
    </row>
    <row r="65" spans="1:31" s="26" customFormat="1" x14ac:dyDescent="0.25">
      <c r="A65" s="26">
        <v>45</v>
      </c>
      <c r="B65" s="26">
        <v>604</v>
      </c>
      <c r="C65" s="26">
        <v>11138</v>
      </c>
      <c r="D65" s="26">
        <v>13484</v>
      </c>
      <c r="E65" s="26">
        <v>15189</v>
      </c>
      <c r="F65" s="26">
        <v>12862</v>
      </c>
      <c r="G65" s="27"/>
      <c r="H65" s="7"/>
      <c r="I65" s="28">
        <f t="shared" si="1"/>
        <v>-4051</v>
      </c>
      <c r="J65" s="27">
        <f t="shared" si="1"/>
        <v>622</v>
      </c>
      <c r="K65" s="7"/>
      <c r="L65" s="124">
        <f t="shared" si="2"/>
        <v>0.98585008682504383</v>
      </c>
      <c r="M65" s="27">
        <f t="shared" ca="1" si="3"/>
        <v>3.1061167039550284E-8</v>
      </c>
      <c r="N65" s="44"/>
      <c r="O65" s="44"/>
      <c r="P65" s="7"/>
      <c r="Q65" s="28">
        <f t="shared" ca="1" si="4"/>
        <v>-4057.6150872703784</v>
      </c>
      <c r="R65" s="27">
        <f t="shared" ca="1" si="5"/>
        <v>625.61018510130486</v>
      </c>
      <c r="S65" s="7"/>
      <c r="T65" s="28">
        <f t="shared" ca="1" si="6"/>
        <v>0.9876666245296406</v>
      </c>
      <c r="U65" s="27">
        <f t="shared" ca="1" si="7"/>
        <v>0.15302478534021155</v>
      </c>
      <c r="V65" s="7"/>
      <c r="W65" s="28">
        <f t="shared" ca="1" si="8"/>
        <v>0.98567384503930744</v>
      </c>
      <c r="X65" s="27">
        <f t="shared" ca="1" si="11"/>
        <v>253.20956524857115</v>
      </c>
      <c r="Y65" s="7"/>
      <c r="Z65" s="28">
        <f t="shared" si="12"/>
        <v>253.01699999999994</v>
      </c>
      <c r="AA65" s="27">
        <f t="shared" si="9"/>
        <v>4.4159797135184915</v>
      </c>
      <c r="AB65" s="7"/>
      <c r="AC65" s="28">
        <f t="shared" ca="1" si="0"/>
        <v>0.19256524857121349</v>
      </c>
      <c r="AD65" s="27">
        <f t="shared" ca="1" si="10"/>
        <v>-7.1860432001642494E-3</v>
      </c>
      <c r="AE65" s="7">
        <v>104</v>
      </c>
    </row>
    <row r="66" spans="1:31" s="26" customFormat="1" x14ac:dyDescent="0.25">
      <c r="A66" s="26">
        <v>46</v>
      </c>
      <c r="B66" s="26">
        <v>615</v>
      </c>
      <c r="C66" s="26">
        <v>11118</v>
      </c>
      <c r="D66" s="26">
        <v>13286</v>
      </c>
      <c r="E66" s="26">
        <v>15204</v>
      </c>
      <c r="F66" s="26">
        <v>13056</v>
      </c>
      <c r="G66" s="27"/>
      <c r="H66" s="7"/>
      <c r="I66" s="28">
        <f t="shared" si="1"/>
        <v>-4086</v>
      </c>
      <c r="J66" s="27">
        <f t="shared" si="1"/>
        <v>230</v>
      </c>
      <c r="K66" s="7"/>
      <c r="L66" s="124">
        <f t="shared" si="2"/>
        <v>0.99666020152164303</v>
      </c>
      <c r="M66" s="27">
        <f t="shared" ca="1" si="3"/>
        <v>1.3459081941443191E-6</v>
      </c>
      <c r="N66" s="44"/>
      <c r="O66" s="44"/>
      <c r="P66" s="7"/>
      <c r="Q66" s="28">
        <f t="shared" ca="1" si="4"/>
        <v>-4092.6150872703784</v>
      </c>
      <c r="R66" s="27">
        <f t="shared" ca="1" si="5"/>
        <v>233.61018510130489</v>
      </c>
      <c r="S66" s="7"/>
      <c r="T66" s="28">
        <f t="shared" ca="1" si="6"/>
        <v>0.99618599640574235</v>
      </c>
      <c r="U66" s="27">
        <f t="shared" ca="1" si="7"/>
        <v>5.7141250701705858E-2</v>
      </c>
      <c r="V66" s="7"/>
      <c r="W66" s="28">
        <f t="shared" ca="1" si="8"/>
        <v>0.99550006868694507</v>
      </c>
      <c r="X66" s="27">
        <f t="shared" ca="1" si="11"/>
        <v>258.74907738466879</v>
      </c>
      <c r="Y66" s="7"/>
      <c r="Z66" s="28">
        <f t="shared" si="12"/>
        <v>258.55199999999996</v>
      </c>
      <c r="AA66" s="27">
        <f t="shared" si="9"/>
        <v>4.5125836876163783</v>
      </c>
      <c r="AB66" s="7"/>
      <c r="AC66" s="28">
        <f t="shared" ca="1" si="0"/>
        <v>0.19707738466883029</v>
      </c>
      <c r="AD66" s="27">
        <f t="shared" ca="1" si="10"/>
        <v>2.5478872716007572E-2</v>
      </c>
      <c r="AE66" s="7">
        <v>103</v>
      </c>
    </row>
    <row r="67" spans="1:31" s="26" customFormat="1" x14ac:dyDescent="0.25">
      <c r="A67" s="26">
        <v>47</v>
      </c>
      <c r="B67" s="26">
        <v>644</v>
      </c>
      <c r="C67" s="26">
        <v>11118</v>
      </c>
      <c r="D67" s="26">
        <v>13075</v>
      </c>
      <c r="E67" s="26">
        <v>15202</v>
      </c>
      <c r="F67" s="26">
        <v>13258</v>
      </c>
      <c r="G67" s="27"/>
      <c r="H67" s="7"/>
      <c r="I67" s="28">
        <f t="shared" si="1"/>
        <v>-4084</v>
      </c>
      <c r="J67" s="27">
        <f t="shared" si="1"/>
        <v>-183</v>
      </c>
      <c r="K67" s="7"/>
      <c r="L67" s="124">
        <f t="shared" si="2"/>
        <v>0.99801794508916464</v>
      </c>
      <c r="M67" s="27">
        <f t="shared" ca="1" si="3"/>
        <v>2.6527085486310477E-6</v>
      </c>
      <c r="N67" s="44"/>
      <c r="O67" s="44"/>
      <c r="P67" s="7"/>
      <c r="Q67" s="28">
        <f t="shared" ca="1" si="4"/>
        <v>-4090.6150872703784</v>
      </c>
      <c r="R67" s="27">
        <f t="shared" ca="1" si="5"/>
        <v>-179.38981489869511</v>
      </c>
      <c r="S67" s="7"/>
      <c r="T67" s="28">
        <f t="shared" ca="1" si="6"/>
        <v>0.99569917515567941</v>
      </c>
      <c r="U67" s="27">
        <f t="shared" ca="1" si="7"/>
        <v>-4.3878901863862646E-2</v>
      </c>
      <c r="V67" s="7"/>
      <c r="W67" s="28">
        <f t="shared" ca="1" si="8"/>
        <v>0.99638923131792334</v>
      </c>
      <c r="X67" s="27">
        <f t="shared" ca="1" si="11"/>
        <v>264.5557816616282</v>
      </c>
      <c r="Y67" s="7"/>
      <c r="Z67" s="28">
        <f t="shared" si="12"/>
        <v>264.34799999999996</v>
      </c>
      <c r="AA67" s="27">
        <f t="shared" si="9"/>
        <v>4.6137429710619688</v>
      </c>
      <c r="AB67" s="7"/>
      <c r="AC67" s="28">
        <f t="shared" ca="1" si="0"/>
        <v>0.20778166162824618</v>
      </c>
      <c r="AD67" s="27">
        <f t="shared" ca="1" si="10"/>
        <v>3.6976350450800055E-2</v>
      </c>
      <c r="AE67" s="7">
        <v>102</v>
      </c>
    </row>
    <row r="68" spans="1:31" s="26" customFormat="1" x14ac:dyDescent="0.25">
      <c r="A68" s="26">
        <v>48</v>
      </c>
      <c r="B68" s="26">
        <v>627</v>
      </c>
      <c r="C68" s="26">
        <v>11135</v>
      </c>
      <c r="D68" s="26">
        <v>12877</v>
      </c>
      <c r="E68" s="26">
        <v>15182</v>
      </c>
      <c r="F68" s="26">
        <v>13458</v>
      </c>
      <c r="G68" s="27"/>
      <c r="H68" s="7"/>
      <c r="I68" s="28">
        <f t="shared" si="1"/>
        <v>-4047</v>
      </c>
      <c r="J68" s="27">
        <f t="shared" si="1"/>
        <v>-581</v>
      </c>
      <c r="K68" s="7"/>
      <c r="L68" s="124">
        <f t="shared" si="2"/>
        <v>0.989535698397221</v>
      </c>
      <c r="M68" s="27">
        <f t="shared" ca="1" si="3"/>
        <v>6.8466270352612658E-7</v>
      </c>
      <c r="N68" s="44"/>
      <c r="O68" s="44"/>
      <c r="P68" s="7"/>
      <c r="Q68" s="28">
        <f t="shared" ca="1" si="4"/>
        <v>-4053.6150872703784</v>
      </c>
      <c r="R68" s="27">
        <f t="shared" ca="1" si="5"/>
        <v>-577.38981489869514</v>
      </c>
      <c r="S68" s="7"/>
      <c r="T68" s="28">
        <f t="shared" ca="1" si="6"/>
        <v>0.98669298202951461</v>
      </c>
      <c r="U68" s="27">
        <f t="shared" ca="1" si="7"/>
        <v>-0.14123004162438629</v>
      </c>
      <c r="V68" s="7"/>
      <c r="W68" s="28">
        <f t="shared" ca="1" si="8"/>
        <v>0.98870825492270076</v>
      </c>
      <c r="X68" s="27">
        <f t="shared" ca="1" si="11"/>
        <v>270.16353191294888</v>
      </c>
      <c r="Y68" s="7"/>
      <c r="Z68" s="28">
        <f t="shared" si="12"/>
        <v>269.99099999999993</v>
      </c>
      <c r="AA68" s="27">
        <f t="shared" si="9"/>
        <v>4.712231900752009</v>
      </c>
      <c r="AB68" s="7"/>
      <c r="AC68" s="28">
        <f t="shared" ca="1" si="0"/>
        <v>0.17253191294895487</v>
      </c>
      <c r="AD68" s="27">
        <f t="shared" ca="1" si="10"/>
        <v>-5.8144981005227692E-2</v>
      </c>
      <c r="AE68" s="7">
        <v>101</v>
      </c>
    </row>
    <row r="69" spans="1:31" s="26" customFormat="1" x14ac:dyDescent="0.25">
      <c r="A69" s="26">
        <v>49</v>
      </c>
      <c r="B69" s="26">
        <v>633</v>
      </c>
      <c r="C69" s="26">
        <v>11181</v>
      </c>
      <c r="D69" s="26">
        <v>12683</v>
      </c>
      <c r="E69" s="26">
        <v>15149</v>
      </c>
      <c r="F69" s="26">
        <v>13655</v>
      </c>
      <c r="G69" s="27"/>
      <c r="H69" s="7"/>
      <c r="I69" s="28">
        <f t="shared" si="1"/>
        <v>-3968</v>
      </c>
      <c r="J69" s="27">
        <f t="shared" si="1"/>
        <v>-972</v>
      </c>
      <c r="K69" s="7"/>
      <c r="L69" s="124">
        <f t="shared" si="2"/>
        <v>0.97124395128389707</v>
      </c>
      <c r="M69" s="27">
        <f t="shared" ca="1" si="3"/>
        <v>2.1547226692449959E-7</v>
      </c>
      <c r="N69" s="44"/>
      <c r="O69" s="44"/>
      <c r="P69" s="7"/>
      <c r="Q69" s="28">
        <f t="shared" ca="1" si="4"/>
        <v>-3974.6150872703784</v>
      </c>
      <c r="R69" s="27">
        <f t="shared" ca="1" si="5"/>
        <v>-968.38981489869514</v>
      </c>
      <c r="S69" s="7"/>
      <c r="T69" s="28">
        <f t="shared" ca="1" si="6"/>
        <v>0.96746354265202783</v>
      </c>
      <c r="U69" s="27">
        <f t="shared" ca="1" si="7"/>
        <v>-0.23686897540922233</v>
      </c>
      <c r="V69" s="7"/>
      <c r="W69" s="28">
        <f t="shared" ca="1" si="8"/>
        <v>0.97077976137995203</v>
      </c>
      <c r="X69" s="27">
        <f t="shared" ca="1" si="11"/>
        <v>275.74638954327929</v>
      </c>
      <c r="Y69" s="7"/>
      <c r="Z69" s="28">
        <f t="shared" si="12"/>
        <v>275.68799999999993</v>
      </c>
      <c r="AA69" s="27">
        <f t="shared" si="9"/>
        <v>4.8116633082381259</v>
      </c>
      <c r="AB69" s="7"/>
      <c r="AC69" s="28">
        <f t="shared" ca="1" si="0"/>
        <v>5.8389543279361078E-2</v>
      </c>
      <c r="AD69" s="27">
        <f t="shared" ca="1" si="10"/>
        <v>8.3068359902597422E-2</v>
      </c>
      <c r="AE69" s="7">
        <v>100</v>
      </c>
    </row>
    <row r="70" spans="1:31" s="26" customFormat="1" x14ac:dyDescent="0.25">
      <c r="A70" s="26">
        <v>50</v>
      </c>
      <c r="B70" s="26">
        <v>636</v>
      </c>
      <c r="C70" s="26">
        <v>11238</v>
      </c>
      <c r="D70" s="26">
        <v>12491</v>
      </c>
      <c r="E70" s="26">
        <v>15086</v>
      </c>
      <c r="F70" s="26">
        <v>13852</v>
      </c>
      <c r="G70" s="27"/>
      <c r="H70" s="7"/>
      <c r="I70" s="28">
        <f t="shared" si="1"/>
        <v>-3848</v>
      </c>
      <c r="J70" s="27">
        <f t="shared" si="1"/>
        <v>-1361</v>
      </c>
      <c r="K70" s="7"/>
      <c r="L70" s="124">
        <f t="shared" si="2"/>
        <v>0.94320325918616643</v>
      </c>
      <c r="M70" s="27">
        <f t="shared" ca="1" si="3"/>
        <v>1.1520345456372148E-7</v>
      </c>
      <c r="N70" s="44"/>
      <c r="O70" s="44"/>
      <c r="P70" s="7"/>
      <c r="Q70" s="28">
        <f t="shared" ca="1" si="4"/>
        <v>-3854.6150872703784</v>
      </c>
      <c r="R70" s="27">
        <f t="shared" ca="1" si="5"/>
        <v>-1357.389814898695</v>
      </c>
      <c r="S70" s="7"/>
      <c r="T70" s="28">
        <f t="shared" ca="1" si="6"/>
        <v>0.93825426764825037</v>
      </c>
      <c r="U70" s="27">
        <f t="shared" ca="1" si="7"/>
        <v>-0.33201870748671902</v>
      </c>
      <c r="V70" s="7"/>
      <c r="W70" s="28">
        <f t="shared" ca="1" si="8"/>
        <v>0.94286384284218205</v>
      </c>
      <c r="X70" s="27">
        <f t="shared" ca="1" si="11"/>
        <v>281.43335577466974</v>
      </c>
      <c r="Y70" s="7"/>
      <c r="Z70" s="28">
        <f t="shared" si="12"/>
        <v>281.41199999999992</v>
      </c>
      <c r="AA70" s="27">
        <f t="shared" si="9"/>
        <v>4.9115659546222812</v>
      </c>
      <c r="AB70" s="7"/>
      <c r="AC70" s="28">
        <f t="shared" ca="1" si="0"/>
        <v>2.1355774669814309E-2</v>
      </c>
      <c r="AD70" s="27">
        <f t="shared" ca="1" si="10"/>
        <v>7.4214630862286413E-2</v>
      </c>
      <c r="AE70" s="7">
        <v>99</v>
      </c>
    </row>
    <row r="71" spans="1:31" s="26" customFormat="1" x14ac:dyDescent="0.25">
      <c r="A71" s="26">
        <v>51</v>
      </c>
      <c r="B71" s="26">
        <v>633</v>
      </c>
      <c r="C71" s="26">
        <v>11319</v>
      </c>
      <c r="D71" s="26">
        <v>12305</v>
      </c>
      <c r="E71" s="26">
        <v>15010</v>
      </c>
      <c r="F71" s="26">
        <v>14040</v>
      </c>
      <c r="G71" s="27"/>
      <c r="H71" s="7"/>
      <c r="I71" s="28">
        <f t="shared" si="1"/>
        <v>-3691</v>
      </c>
      <c r="J71" s="27">
        <f t="shared" si="1"/>
        <v>-1735</v>
      </c>
      <c r="K71" s="7"/>
      <c r="L71" s="124">
        <f t="shared" si="2"/>
        <v>0.9059548828696079</v>
      </c>
      <c r="M71" s="27">
        <f t="shared" ca="1" si="3"/>
        <v>4.0913935440919913E-9</v>
      </c>
      <c r="N71" s="44"/>
      <c r="O71" s="44"/>
      <c r="P71" s="7"/>
      <c r="Q71" s="28">
        <f t="shared" ca="1" si="4"/>
        <v>-3697.6150872703784</v>
      </c>
      <c r="R71" s="27">
        <f t="shared" ca="1" si="5"/>
        <v>-1731.389814898695</v>
      </c>
      <c r="S71" s="7"/>
      <c r="T71" s="28">
        <f t="shared" ca="1" si="6"/>
        <v>0.90003879951830823</v>
      </c>
      <c r="U71" s="27">
        <f t="shared" ca="1" si="7"/>
        <v>-0.4234994267591709</v>
      </c>
      <c r="V71" s="7"/>
      <c r="W71" s="28">
        <f t="shared" ca="1" si="8"/>
        <v>0.90589091886766859</v>
      </c>
      <c r="X71" s="27">
        <f t="shared" ca="1" si="11"/>
        <v>287.09007556672896</v>
      </c>
      <c r="Y71" s="7"/>
      <c r="Z71" s="28">
        <f t="shared" si="12"/>
        <v>287.10899999999992</v>
      </c>
      <c r="AA71" s="27">
        <f t="shared" si="9"/>
        <v>5.0109973621083981</v>
      </c>
      <c r="AB71" s="7"/>
      <c r="AC71" s="28">
        <f t="shared" ca="1" si="0"/>
        <v>-1.8924433270967711E-2</v>
      </c>
      <c r="AD71" s="27">
        <f t="shared" ca="1" si="10"/>
        <v>4.520115469938446E-2</v>
      </c>
      <c r="AE71" s="7">
        <v>98</v>
      </c>
    </row>
    <row r="72" spans="1:31" s="26" customFormat="1" x14ac:dyDescent="0.25">
      <c r="A72" s="26">
        <v>52</v>
      </c>
      <c r="B72" s="26">
        <v>610</v>
      </c>
      <c r="C72" s="26">
        <v>11404</v>
      </c>
      <c r="D72" s="26">
        <v>12115</v>
      </c>
      <c r="E72" s="26">
        <v>14903</v>
      </c>
      <c r="F72" s="26">
        <v>14197</v>
      </c>
      <c r="G72" s="27"/>
      <c r="H72" s="7"/>
      <c r="I72" s="28">
        <f t="shared" si="1"/>
        <v>-3499</v>
      </c>
      <c r="J72" s="27">
        <f t="shared" si="1"/>
        <v>-2082</v>
      </c>
      <c r="K72" s="7"/>
      <c r="L72" s="124">
        <f t="shared" si="2"/>
        <v>0.86158729508419718</v>
      </c>
      <c r="M72" s="27">
        <f t="shared" ca="1" si="3"/>
        <v>1.6369173035465952E-6</v>
      </c>
      <c r="N72" s="44"/>
      <c r="O72" s="44"/>
      <c r="P72" s="7"/>
      <c r="Q72" s="28">
        <f t="shared" ca="1" si="4"/>
        <v>-3505.6150872703784</v>
      </c>
      <c r="R72" s="27">
        <f t="shared" ca="1" si="5"/>
        <v>-2078.389814898695</v>
      </c>
      <c r="S72" s="7"/>
      <c r="T72" s="28">
        <f t="shared" ca="1" si="6"/>
        <v>0.85330395951226434</v>
      </c>
      <c r="U72" s="27">
        <f t="shared" ca="1" si="7"/>
        <v>-0.50837592298254208</v>
      </c>
      <c r="V72" s="7"/>
      <c r="W72" s="28">
        <f t="shared" ca="1" si="8"/>
        <v>0.8603078743935928</v>
      </c>
      <c r="X72" s="27">
        <f t="shared" ca="1" si="11"/>
        <v>292.61405240153886</v>
      </c>
      <c r="Y72" s="7"/>
      <c r="Z72" s="28">
        <f t="shared" si="12"/>
        <v>292.59899999999993</v>
      </c>
      <c r="AA72" s="27">
        <f t="shared" si="9"/>
        <v>5.106815938042887</v>
      </c>
      <c r="AB72" s="7"/>
      <c r="AC72" s="28">
        <f t="shared" ca="1" si="0"/>
        <v>1.5052401538923732E-2</v>
      </c>
      <c r="AD72" s="27">
        <f t="shared" ca="1" si="10"/>
        <v>-3.3030605593182827E-2</v>
      </c>
      <c r="AE72" s="7">
        <v>97</v>
      </c>
    </row>
    <row r="73" spans="1:31" s="26" customFormat="1" x14ac:dyDescent="0.25">
      <c r="A73" s="26">
        <v>53</v>
      </c>
      <c r="B73" s="26">
        <v>613</v>
      </c>
      <c r="C73" s="26">
        <v>11515</v>
      </c>
      <c r="D73" s="26">
        <v>11960</v>
      </c>
      <c r="E73" s="26">
        <v>14799</v>
      </c>
      <c r="F73" s="26">
        <v>14368</v>
      </c>
      <c r="G73" s="27"/>
      <c r="H73" s="7"/>
      <c r="I73" s="28">
        <f t="shared" si="1"/>
        <v>-3284</v>
      </c>
      <c r="J73" s="27">
        <f t="shared" si="1"/>
        <v>-2408</v>
      </c>
      <c r="K73" s="7"/>
      <c r="L73" s="124">
        <f t="shared" si="2"/>
        <v>0.80903935465580745</v>
      </c>
      <c r="M73" s="27">
        <f t="shared" ca="1" si="3"/>
        <v>2.7370274764990718E-10</v>
      </c>
      <c r="N73" s="44"/>
      <c r="O73" s="44"/>
      <c r="P73" s="7"/>
      <c r="Q73" s="28">
        <f t="shared" ca="1" si="4"/>
        <v>-3290.6150872703784</v>
      </c>
      <c r="R73" s="27">
        <f t="shared" ca="1" si="5"/>
        <v>-2404.389814898695</v>
      </c>
      <c r="S73" s="7"/>
      <c r="T73" s="28">
        <f t="shared" ca="1" si="6"/>
        <v>0.80097067513049647</v>
      </c>
      <c r="U73" s="27">
        <f t="shared" ca="1" si="7"/>
        <v>-0.58811580127885033</v>
      </c>
      <c r="V73" s="7"/>
      <c r="W73" s="28">
        <f t="shared" ca="1" si="8"/>
        <v>0.80905589861989258</v>
      </c>
      <c r="X73" s="27">
        <f t="shared" ca="1" si="11"/>
        <v>298.04823299833049</v>
      </c>
      <c r="Y73" s="7"/>
      <c r="Z73" s="28">
        <f t="shared" si="12"/>
        <v>298.11599999999993</v>
      </c>
      <c r="AA73" s="27">
        <f t="shared" si="9"/>
        <v>5.2031057528754143</v>
      </c>
      <c r="AB73" s="7"/>
      <c r="AC73" s="28">
        <f t="shared" ca="1" si="0"/>
        <v>-6.7767001669437832E-2</v>
      </c>
      <c r="AD73" s="27">
        <f t="shared" ca="1" si="10"/>
        <v>0.10828571047034075</v>
      </c>
      <c r="AE73" s="7">
        <v>96</v>
      </c>
    </row>
    <row r="74" spans="1:31" s="26" customFormat="1" x14ac:dyDescent="0.25">
      <c r="A74" s="26">
        <v>54</v>
      </c>
      <c r="B74" s="26">
        <v>628</v>
      </c>
      <c r="C74" s="26">
        <v>11649</v>
      </c>
      <c r="D74" s="26">
        <v>11806</v>
      </c>
      <c r="E74" s="26">
        <v>14680</v>
      </c>
      <c r="F74" s="26">
        <v>14533</v>
      </c>
      <c r="G74" s="27"/>
      <c r="H74" s="7"/>
      <c r="I74" s="28">
        <f t="shared" si="1"/>
        <v>-3031</v>
      </c>
      <c r="J74" s="27">
        <f t="shared" si="1"/>
        <v>-2727</v>
      </c>
      <c r="K74" s="7"/>
      <c r="L74" s="124">
        <f t="shared" si="2"/>
        <v>0.74743712104475568</v>
      </c>
      <c r="M74" s="27">
        <f t="shared" ca="1" si="3"/>
        <v>1.1946872006459392E-6</v>
      </c>
      <c r="N74" s="44"/>
      <c r="O74" s="44"/>
      <c r="P74" s="7"/>
      <c r="Q74" s="28">
        <f t="shared" ca="1" si="4"/>
        <v>-3037.6150872703784</v>
      </c>
      <c r="R74" s="27">
        <f t="shared" ca="1" si="5"/>
        <v>-2723.389814898695</v>
      </c>
      <c r="S74" s="7"/>
      <c r="T74" s="28">
        <f t="shared" ca="1" si="6"/>
        <v>0.73938778699753238</v>
      </c>
      <c r="U74" s="27">
        <f t="shared" ca="1" si="7"/>
        <v>-0.66614347359947101</v>
      </c>
      <c r="V74" s="7"/>
      <c r="W74" s="28">
        <f t="shared" ca="1" si="8"/>
        <v>0.74853013851975136</v>
      </c>
      <c r="X74" s="27">
        <f t="shared" ca="1" si="11"/>
        <v>303.70124177651701</v>
      </c>
      <c r="Y74" s="7"/>
      <c r="Z74" s="28">
        <f t="shared" si="12"/>
        <v>303.76799999999992</v>
      </c>
      <c r="AA74" s="27">
        <f t="shared" si="9"/>
        <v>5.3017517621981334</v>
      </c>
      <c r="AB74" s="7"/>
      <c r="AC74" s="28">
        <f t="shared" ca="1" si="0"/>
        <v>-6.6758223482906942E-2</v>
      </c>
      <c r="AD74" s="27">
        <f t="shared" ca="1" si="10"/>
        <v>-1.4943830126810553E-2</v>
      </c>
      <c r="AE74" s="7">
        <v>95</v>
      </c>
    </row>
    <row r="75" spans="1:31" s="26" customFormat="1" x14ac:dyDescent="0.25">
      <c r="A75" s="26">
        <v>55</v>
      </c>
      <c r="B75" s="26">
        <v>623</v>
      </c>
      <c r="C75" s="26">
        <v>11791</v>
      </c>
      <c r="D75" s="26">
        <v>11656</v>
      </c>
      <c r="E75" s="26">
        <v>14529</v>
      </c>
      <c r="F75" s="26">
        <v>14667</v>
      </c>
      <c r="G75" s="27"/>
      <c r="H75" s="7"/>
      <c r="I75" s="28">
        <f t="shared" si="1"/>
        <v>-2738</v>
      </c>
      <c r="J75" s="27">
        <f t="shared" si="1"/>
        <v>-3011</v>
      </c>
      <c r="K75" s="7"/>
      <c r="L75" s="124">
        <f t="shared" si="2"/>
        <v>0.67914237950873368</v>
      </c>
      <c r="M75" s="27">
        <f t="shared" ca="1" si="3"/>
        <v>9.8394879371600869E-7</v>
      </c>
      <c r="N75" s="44"/>
      <c r="O75" s="44"/>
      <c r="P75" s="7"/>
      <c r="Q75" s="28">
        <f t="shared" ca="1" si="4"/>
        <v>-2744.6150872703784</v>
      </c>
      <c r="R75" s="27">
        <f t="shared" ca="1" si="5"/>
        <v>-3007.389814898695</v>
      </c>
      <c r="S75" s="7"/>
      <c r="T75" s="28">
        <f t="shared" ca="1" si="6"/>
        <v>0.66806847386330914</v>
      </c>
      <c r="U75" s="27">
        <f t="shared" ca="1" si="7"/>
        <v>-0.73561011604165372</v>
      </c>
      <c r="V75" s="7"/>
      <c r="W75" s="28">
        <f t="shared" ca="1" si="8"/>
        <v>0.67815043757811677</v>
      </c>
      <c r="X75" s="27">
        <f t="shared" ca="1" si="11"/>
        <v>309.36162419532536</v>
      </c>
      <c r="Y75" s="7"/>
      <c r="Z75" s="28">
        <f t="shared" si="12"/>
        <v>309.37499999999989</v>
      </c>
      <c r="AA75" s="27">
        <f t="shared" si="9"/>
        <v>5.3996123733574555</v>
      </c>
      <c r="AB75" s="7"/>
      <c r="AC75" s="28">
        <f t="shared" ca="1" si="0"/>
        <v>-1.3375804674524261E-2</v>
      </c>
      <c r="AD75" s="27">
        <f t="shared" ca="1" si="10"/>
        <v>-6.5298069882032905E-2</v>
      </c>
      <c r="AE75" s="7">
        <v>94</v>
      </c>
    </row>
    <row r="76" spans="1:31" s="26" customFormat="1" x14ac:dyDescent="0.25">
      <c r="A76" s="26">
        <v>56</v>
      </c>
      <c r="B76" s="26">
        <v>632</v>
      </c>
      <c r="C76" s="26">
        <v>11947</v>
      </c>
      <c r="D76" s="26">
        <v>11527</v>
      </c>
      <c r="E76" s="26">
        <v>14373</v>
      </c>
      <c r="F76" s="26">
        <v>14797</v>
      </c>
      <c r="G76" s="27"/>
      <c r="H76" s="7"/>
      <c r="I76" s="28">
        <f t="shared" si="1"/>
        <v>-2426</v>
      </c>
      <c r="J76" s="27">
        <f t="shared" si="1"/>
        <v>-3270</v>
      </c>
      <c r="K76" s="7"/>
      <c r="L76" s="124">
        <f t="shared" si="2"/>
        <v>0.60322370789082946</v>
      </c>
      <c r="M76" s="27">
        <f t="shared" ca="1" si="3"/>
        <v>2.6081245697160479E-8</v>
      </c>
      <c r="N76" s="44"/>
      <c r="O76" s="44"/>
      <c r="P76" s="7"/>
      <c r="Q76" s="28">
        <f t="shared" ca="1" si="4"/>
        <v>-2432.6150872703784</v>
      </c>
      <c r="R76" s="27">
        <f t="shared" ca="1" si="5"/>
        <v>-3266.389814898695</v>
      </c>
      <c r="S76" s="7"/>
      <c r="T76" s="28">
        <f t="shared" ca="1" si="6"/>
        <v>0.5921243588534878</v>
      </c>
      <c r="U76" s="27">
        <f t="shared" ca="1" si="7"/>
        <v>-0.79896173714209506</v>
      </c>
      <c r="V76" s="7"/>
      <c r="W76" s="28">
        <f t="shared" ca="1" si="8"/>
        <v>0.60306221100015611</v>
      </c>
      <c r="X76" s="27">
        <f t="shared" ca="1" si="11"/>
        <v>314.98845004466637</v>
      </c>
      <c r="Y76" s="7"/>
      <c r="Z76" s="28">
        <f t="shared" si="12"/>
        <v>315.06299999999987</v>
      </c>
      <c r="AA76" s="27">
        <f t="shared" si="9"/>
        <v>5.4988867012108917</v>
      </c>
      <c r="AB76" s="7"/>
      <c r="AC76" s="28">
        <f t="shared" ca="1" si="0"/>
        <v>-7.4549955333509388E-2</v>
      </c>
      <c r="AD76" s="27">
        <f t="shared" ca="1" si="10"/>
        <v>-3.5458186549988113E-2</v>
      </c>
      <c r="AE76" s="7">
        <v>93</v>
      </c>
    </row>
    <row r="77" spans="1:31" s="26" customFormat="1" x14ac:dyDescent="0.25">
      <c r="A77" s="26">
        <v>57</v>
      </c>
      <c r="B77" s="26">
        <v>637</v>
      </c>
      <c r="C77" s="26">
        <v>12126</v>
      </c>
      <c r="D77" s="26">
        <v>11414</v>
      </c>
      <c r="E77" s="26">
        <v>14209</v>
      </c>
      <c r="F77" s="26">
        <v>14918</v>
      </c>
      <c r="G77" s="27"/>
      <c r="H77" s="7"/>
      <c r="I77" s="28">
        <f t="shared" si="1"/>
        <v>-2083</v>
      </c>
      <c r="J77" s="27">
        <f t="shared" si="1"/>
        <v>-3504</v>
      </c>
      <c r="K77" s="7"/>
      <c r="L77" s="124">
        <f t="shared" si="2"/>
        <v>0.5206950388606264</v>
      </c>
      <c r="M77" s="27">
        <f t="shared" ca="1" si="3"/>
        <v>1.2304558273132994E-7</v>
      </c>
      <c r="N77" s="44"/>
      <c r="O77" s="44"/>
      <c r="P77" s="7"/>
      <c r="Q77" s="28">
        <f t="shared" ca="1" si="4"/>
        <v>-2089.6150872703784</v>
      </c>
      <c r="R77" s="27">
        <f t="shared" ca="1" si="5"/>
        <v>-3500.389814898695</v>
      </c>
      <c r="S77" s="7"/>
      <c r="T77" s="28">
        <f t="shared" ca="1" si="6"/>
        <v>0.50863451446769059</v>
      </c>
      <c r="U77" s="27">
        <f t="shared" ca="1" si="7"/>
        <v>-0.85619833690079483</v>
      </c>
      <c r="V77" s="7"/>
      <c r="W77" s="28">
        <f t="shared" ca="1" si="8"/>
        <v>0.52034426032261227</v>
      </c>
      <c r="X77" s="27">
        <f t="shared" ca="1" si="11"/>
        <v>320.74558448597077</v>
      </c>
      <c r="Y77" s="7"/>
      <c r="Z77" s="28">
        <f t="shared" si="12"/>
        <v>320.79599999999988</v>
      </c>
      <c r="AA77" s="27">
        <f t="shared" si="9"/>
        <v>5.5989464272277267</v>
      </c>
      <c r="AB77" s="7"/>
      <c r="AC77" s="28">
        <f t="shared" ca="1" si="0"/>
        <v>-5.0415514029111819E-2</v>
      </c>
      <c r="AD77" s="27">
        <f t="shared" ca="1" si="10"/>
        <v>-4.0150679090288577E-2</v>
      </c>
      <c r="AE77" s="7">
        <v>92</v>
      </c>
    </row>
    <row r="78" spans="1:31" s="26" customFormat="1" x14ac:dyDescent="0.25">
      <c r="A78" s="26">
        <v>58</v>
      </c>
      <c r="B78" s="26">
        <v>645</v>
      </c>
      <c r="C78" s="26">
        <v>12304</v>
      </c>
      <c r="D78" s="26">
        <v>11313</v>
      </c>
      <c r="E78" s="26">
        <v>14018</v>
      </c>
      <c r="F78" s="26">
        <v>15014</v>
      </c>
      <c r="G78" s="27"/>
      <c r="H78" s="7"/>
      <c r="I78" s="28">
        <f t="shared" si="1"/>
        <v>-1714</v>
      </c>
      <c r="J78" s="27">
        <f t="shared" si="1"/>
        <v>-3701</v>
      </c>
      <c r="K78" s="7"/>
      <c r="L78" s="124">
        <f t="shared" si="2"/>
        <v>0.43182536359295065</v>
      </c>
      <c r="M78" s="27">
        <f t="shared" ca="1" si="3"/>
        <v>4.2457408203508154E-7</v>
      </c>
      <c r="N78" s="44"/>
      <c r="O78" s="44"/>
      <c r="P78" s="7"/>
      <c r="Q78" s="28">
        <f t="shared" ca="1" si="4"/>
        <v>-1720.6150872703784</v>
      </c>
      <c r="R78" s="27">
        <f t="shared" ca="1" si="5"/>
        <v>-3697.389814898695</v>
      </c>
      <c r="S78" s="7"/>
      <c r="T78" s="28">
        <f t="shared" ca="1" si="6"/>
        <v>0.41881599383107498</v>
      </c>
      <c r="U78" s="27">
        <f t="shared" ca="1" si="7"/>
        <v>-0.90438470507371738</v>
      </c>
      <c r="V78" s="7"/>
      <c r="W78" s="28">
        <f t="shared" ca="1" si="8"/>
        <v>0.43117377009848107</v>
      </c>
      <c r="X78" s="27">
        <f t="shared" ca="1" si="11"/>
        <v>326.54432071401425</v>
      </c>
      <c r="Y78" s="7"/>
      <c r="Z78" s="28">
        <f t="shared" si="12"/>
        <v>326.60099999999989</v>
      </c>
      <c r="AA78" s="27">
        <f t="shared" si="9"/>
        <v>5.7002627903059979</v>
      </c>
      <c r="AB78" s="7"/>
      <c r="AC78" s="28">
        <f t="shared" ca="1" si="0"/>
        <v>-5.6679285985637762E-2</v>
      </c>
      <c r="AD78" s="27">
        <f t="shared" ca="1" si="10"/>
        <v>-1.1598428816398609E-2</v>
      </c>
      <c r="AE78" s="7">
        <v>91</v>
      </c>
    </row>
    <row r="79" spans="1:31" s="26" customFormat="1" x14ac:dyDescent="0.25">
      <c r="A79" s="26">
        <v>59</v>
      </c>
      <c r="B79" s="26">
        <v>622</v>
      </c>
      <c r="C79" s="26">
        <v>12487</v>
      </c>
      <c r="D79" s="26">
        <v>11231</v>
      </c>
      <c r="E79" s="26">
        <v>13831</v>
      </c>
      <c r="F79" s="26">
        <v>15083</v>
      </c>
      <c r="G79" s="27"/>
      <c r="H79" s="7"/>
      <c r="I79" s="28">
        <f t="shared" si="1"/>
        <v>-1344</v>
      </c>
      <c r="J79" s="27">
        <f t="shared" si="1"/>
        <v>-3852</v>
      </c>
      <c r="K79" s="7"/>
      <c r="L79" s="124">
        <f t="shared" si="2"/>
        <v>0.34191820242266324</v>
      </c>
      <c r="M79" s="27">
        <f t="shared" ca="1" si="3"/>
        <v>9.710582038933813E-8</v>
      </c>
      <c r="N79" s="44"/>
      <c r="O79" s="44"/>
      <c r="P79" s="7"/>
      <c r="Q79" s="28">
        <f t="shared" ca="1" si="4"/>
        <v>-1350.6150872703784</v>
      </c>
      <c r="R79" s="27">
        <f t="shared" ca="1" si="5"/>
        <v>-3848.389814898695</v>
      </c>
      <c r="S79" s="7"/>
      <c r="T79" s="28">
        <f t="shared" ca="1" si="6"/>
        <v>0.32875406256942785</v>
      </c>
      <c r="U79" s="27">
        <f t="shared" ca="1" si="7"/>
        <v>-0.94131943397783557</v>
      </c>
      <c r="V79" s="7"/>
      <c r="W79" s="28">
        <f t="shared" ca="1" si="8"/>
        <v>0.3416065843545264</v>
      </c>
      <c r="X79" s="27">
        <f t="shared" ca="1" si="11"/>
        <v>332.08829504041842</v>
      </c>
      <c r="Y79" s="7"/>
      <c r="Z79" s="28">
        <f t="shared" si="12"/>
        <v>332.1989999999999</v>
      </c>
      <c r="AA79" s="27">
        <f t="shared" si="9"/>
        <v>5.7979663218326412</v>
      </c>
      <c r="AB79" s="7"/>
      <c r="AC79" s="28">
        <f t="shared" ca="1" si="0"/>
        <v>-0.11070495958148285</v>
      </c>
      <c r="AD79" s="27">
        <f t="shared" ca="1" si="10"/>
        <v>-2.7442025167260908E-2</v>
      </c>
      <c r="AE79" s="7">
        <v>90</v>
      </c>
    </row>
    <row r="80" spans="1:31" s="26" customFormat="1" x14ac:dyDescent="0.25">
      <c r="A80" s="26">
        <v>60</v>
      </c>
      <c r="B80" s="26">
        <v>618</v>
      </c>
      <c r="C80" s="26">
        <v>12680</v>
      </c>
      <c r="D80" s="26">
        <v>11181</v>
      </c>
      <c r="E80" s="26">
        <v>13649</v>
      </c>
      <c r="F80" s="26">
        <v>15153</v>
      </c>
      <c r="G80" s="27"/>
      <c r="H80" s="7"/>
      <c r="I80" s="28">
        <f t="shared" si="1"/>
        <v>-969</v>
      </c>
      <c r="J80" s="27">
        <f t="shared" si="1"/>
        <v>-3972</v>
      </c>
      <c r="K80" s="7"/>
      <c r="L80" s="124">
        <f t="shared" si="2"/>
        <v>0.24935624297462328</v>
      </c>
      <c r="M80" s="27">
        <f t="shared" ca="1" si="3"/>
        <v>1.8569625642919412E-6</v>
      </c>
      <c r="N80" s="44"/>
      <c r="O80" s="44"/>
      <c r="P80" s="7"/>
      <c r="Q80" s="28">
        <f t="shared" ca="1" si="4"/>
        <v>-975.61508727037835</v>
      </c>
      <c r="R80" s="27">
        <f t="shared" ca="1" si="5"/>
        <v>-3968.389814898695</v>
      </c>
      <c r="S80" s="7"/>
      <c r="T80" s="28">
        <f t="shared" ca="1" si="6"/>
        <v>0.23747507818262337</v>
      </c>
      <c r="U80" s="27">
        <f t="shared" ca="1" si="7"/>
        <v>-0.97067153641819448</v>
      </c>
      <c r="V80" s="7"/>
      <c r="W80" s="28">
        <f t="shared" ca="1" si="8"/>
        <v>0.25071894711136461</v>
      </c>
      <c r="X80" s="27">
        <f t="shared" ca="1" si="11"/>
        <v>337.55158610905789</v>
      </c>
      <c r="Y80" s="7"/>
      <c r="Z80" s="28">
        <f t="shared" si="12"/>
        <v>337.76099999999991</v>
      </c>
      <c r="AA80" s="27">
        <f t="shared" si="9"/>
        <v>5.8950415348285663</v>
      </c>
      <c r="AB80" s="7"/>
      <c r="AC80" s="28">
        <f t="shared" ca="1" si="0"/>
        <v>-0.20941389094201668</v>
      </c>
      <c r="AD80" s="27">
        <f t="shared" ca="1" si="10"/>
        <v>4.1685070011055814E-2</v>
      </c>
      <c r="AE80" s="7">
        <v>89</v>
      </c>
    </row>
    <row r="81" spans="1:31" s="26" customFormat="1" x14ac:dyDescent="0.25">
      <c r="A81" s="26">
        <v>61</v>
      </c>
      <c r="B81" s="26">
        <v>612</v>
      </c>
      <c r="C81" s="26">
        <v>12879</v>
      </c>
      <c r="D81" s="26">
        <v>11138</v>
      </c>
      <c r="E81" s="26">
        <v>13454</v>
      </c>
      <c r="F81" s="26">
        <v>15200</v>
      </c>
      <c r="G81" s="27"/>
      <c r="H81" s="7"/>
      <c r="I81" s="28">
        <f t="shared" si="1"/>
        <v>-575</v>
      </c>
      <c r="J81" s="27">
        <f t="shared" si="1"/>
        <v>-4062</v>
      </c>
      <c r="K81" s="7"/>
      <c r="L81" s="124">
        <f t="shared" si="2"/>
        <v>0.15537489842222271</v>
      </c>
      <c r="M81" s="27">
        <f t="shared" ca="1" si="3"/>
        <v>7.2238999484614071E-8</v>
      </c>
      <c r="N81" s="44"/>
      <c r="O81" s="44"/>
      <c r="P81" s="7"/>
      <c r="Q81" s="28">
        <f t="shared" ca="1" si="4"/>
        <v>-581.61508727037835</v>
      </c>
      <c r="R81" s="27">
        <f t="shared" ca="1" si="5"/>
        <v>-4058.389814898695</v>
      </c>
      <c r="S81" s="7"/>
      <c r="T81" s="28">
        <f t="shared" ca="1" si="6"/>
        <v>0.1415712919202208</v>
      </c>
      <c r="U81" s="27">
        <f t="shared" ca="1" si="7"/>
        <v>-0.99268561324846372</v>
      </c>
      <c r="V81" s="7"/>
      <c r="W81" s="28">
        <f t="shared" ca="1" si="8"/>
        <v>0.15510612528464268</v>
      </c>
      <c r="X81" s="27">
        <f t="shared" ca="1" si="11"/>
        <v>343.15362163304144</v>
      </c>
      <c r="Y81" s="7"/>
      <c r="Z81" s="28">
        <f t="shared" si="12"/>
        <v>343.26899999999989</v>
      </c>
      <c r="AA81" s="27">
        <f t="shared" si="9"/>
        <v>5.991174270028413</v>
      </c>
      <c r="AB81" s="7"/>
      <c r="AC81" s="28">
        <f t="shared" ca="1" si="0"/>
        <v>-0.11537836695845272</v>
      </c>
      <c r="AD81" s="27">
        <f t="shared" ca="1" si="10"/>
        <v>9.0773049112158333E-3</v>
      </c>
      <c r="AE81" s="7">
        <v>88</v>
      </c>
    </row>
    <row r="82" spans="1:31" s="26" customFormat="1" x14ac:dyDescent="0.25">
      <c r="A82" s="26">
        <v>62</v>
      </c>
      <c r="B82" s="26">
        <v>622</v>
      </c>
      <c r="C82" s="26">
        <v>13069</v>
      </c>
      <c r="D82" s="26">
        <v>11111</v>
      </c>
      <c r="E82" s="26">
        <v>13248</v>
      </c>
      <c r="F82" s="26">
        <v>15199</v>
      </c>
      <c r="G82" s="27"/>
      <c r="H82" s="7"/>
      <c r="I82" s="28">
        <f t="shared" si="1"/>
        <v>-179</v>
      </c>
      <c r="J82" s="27">
        <f t="shared" si="1"/>
        <v>-4088</v>
      </c>
      <c r="K82" s="7"/>
      <c r="L82" s="124">
        <f t="shared" si="2"/>
        <v>5.8391155823741804E-2</v>
      </c>
      <c r="M82" s="27">
        <f t="shared" ca="1" si="3"/>
        <v>1.6164154821061957E-7</v>
      </c>
      <c r="N82" s="44"/>
      <c r="O82" s="44"/>
      <c r="P82" s="7"/>
      <c r="Q82" s="28">
        <f t="shared" ca="1" si="4"/>
        <v>-185.61508727037838</v>
      </c>
      <c r="R82" s="27">
        <f t="shared" ca="1" si="5"/>
        <v>-4084.389814898695</v>
      </c>
      <c r="S82" s="7"/>
      <c r="T82" s="28">
        <f t="shared" ca="1" si="6"/>
        <v>4.5180684407755259E-2</v>
      </c>
      <c r="U82" s="27">
        <f t="shared" ca="1" si="7"/>
        <v>-0.9990452354438748</v>
      </c>
      <c r="V82" s="7"/>
      <c r="W82" s="28">
        <f t="shared" ca="1" si="8"/>
        <v>5.8793202522783868E-2</v>
      </c>
      <c r="X82" s="27">
        <f t="shared" ca="1" si="11"/>
        <v>348.6662870955787</v>
      </c>
      <c r="Y82" s="7"/>
      <c r="Z82" s="28">
        <f t="shared" si="12"/>
        <v>348.8669999999999</v>
      </c>
      <c r="AA82" s="27">
        <f t="shared" si="9"/>
        <v>6.0888778015550553</v>
      </c>
      <c r="AB82" s="7"/>
      <c r="AC82" s="28">
        <f t="shared" ca="1" si="0"/>
        <v>-0.20071290442120926</v>
      </c>
      <c r="AD82" s="27">
        <f t="shared" ca="1" si="10"/>
        <v>-2.2365705147763038E-2</v>
      </c>
      <c r="AE82" s="7">
        <v>87</v>
      </c>
    </row>
    <row r="83" spans="1:31" s="26" customFormat="1" x14ac:dyDescent="0.25">
      <c r="A83" s="26">
        <v>63</v>
      </c>
      <c r="B83" s="26">
        <v>629</v>
      </c>
      <c r="C83" s="26">
        <v>13270</v>
      </c>
      <c r="D83" s="26">
        <v>11111</v>
      </c>
      <c r="E83" s="26">
        <v>13050</v>
      </c>
      <c r="F83" s="26">
        <v>15211</v>
      </c>
      <c r="G83" s="27"/>
      <c r="H83" s="7"/>
      <c r="I83" s="28">
        <f t="shared" si="1"/>
        <v>220</v>
      </c>
      <c r="J83" s="27">
        <f t="shared" si="1"/>
        <v>-4100</v>
      </c>
      <c r="K83" s="7"/>
      <c r="L83" s="124">
        <f t="shared" si="2"/>
        <v>-4.0248628284859658E-2</v>
      </c>
      <c r="M83" s="27">
        <f t="shared" ca="1" si="3"/>
        <v>3.8101610279427156E-6</v>
      </c>
      <c r="N83" s="44"/>
      <c r="O83" s="44"/>
      <c r="P83" s="7"/>
      <c r="Q83" s="28">
        <f t="shared" ca="1" si="4"/>
        <v>213.38491272962162</v>
      </c>
      <c r="R83" s="27">
        <f t="shared" ca="1" si="5"/>
        <v>-4096.3898148986955</v>
      </c>
      <c r="S83" s="7"/>
      <c r="T83" s="28">
        <f t="shared" ca="1" si="6"/>
        <v>-5.1940154979804719E-2</v>
      </c>
      <c r="U83" s="27">
        <f t="shared" ca="1" si="7"/>
        <v>-1.0019804456879107</v>
      </c>
      <c r="V83" s="7"/>
      <c r="W83" s="28">
        <f t="shared" ca="1" si="8"/>
        <v>-3.8296664907144104E-2</v>
      </c>
      <c r="X83" s="27">
        <f t="shared" ca="1" si="11"/>
        <v>354.22305919774954</v>
      </c>
      <c r="Y83" s="7"/>
      <c r="Z83" s="28">
        <f t="shared" si="12"/>
        <v>354.52799999999991</v>
      </c>
      <c r="AA83" s="27">
        <f t="shared" si="9"/>
        <v>6.187680890510455</v>
      </c>
      <c r="AB83" s="7"/>
      <c r="AC83" s="28">
        <f t="shared" ca="1" si="0"/>
        <v>-0.30494080225037123</v>
      </c>
      <c r="AD83" s="27">
        <f t="shared" ca="1" si="10"/>
        <v>0.16058247738277487</v>
      </c>
      <c r="AE83" s="7">
        <v>86</v>
      </c>
    </row>
    <row r="84" spans="1:31" s="26" customFormat="1" x14ac:dyDescent="0.25">
      <c r="A84" s="26">
        <v>64</v>
      </c>
      <c r="B84" s="26">
        <v>633</v>
      </c>
      <c r="C84" s="26">
        <v>13482</v>
      </c>
      <c r="D84" s="26">
        <v>11131</v>
      </c>
      <c r="E84" s="26">
        <v>12853</v>
      </c>
      <c r="F84" s="26">
        <v>15195</v>
      </c>
      <c r="G84" s="27"/>
      <c r="H84" s="7"/>
      <c r="I84" s="28">
        <f t="shared" si="1"/>
        <v>629</v>
      </c>
      <c r="J84" s="27">
        <f t="shared" si="1"/>
        <v>-4064</v>
      </c>
      <c r="K84" s="7"/>
      <c r="L84" s="124">
        <f t="shared" si="2"/>
        <v>-0.13911925599797914</v>
      </c>
      <c r="M84" s="27">
        <f t="shared" ca="1" si="3"/>
        <v>1.2961041836555101E-6</v>
      </c>
      <c r="N84" s="44"/>
      <c r="O84" s="44"/>
      <c r="P84" s="7"/>
      <c r="Q84" s="28">
        <f t="shared" ca="1" si="4"/>
        <v>622.38491272962165</v>
      </c>
      <c r="R84" s="27">
        <f t="shared" ca="1" si="5"/>
        <v>-4060.389814898695</v>
      </c>
      <c r="S84" s="7"/>
      <c r="T84" s="28">
        <f t="shared" ca="1" si="6"/>
        <v>-0.15149510061767948</v>
      </c>
      <c r="U84" s="27">
        <f t="shared" ca="1" si="7"/>
        <v>-0.99317481495580295</v>
      </c>
      <c r="V84" s="7"/>
      <c r="W84" s="28">
        <f t="shared" ca="1" si="8"/>
        <v>-0.13798079028323165</v>
      </c>
      <c r="X84" s="27">
        <f ca="1">IF(MOD(ATAN2(U84,W84)*180/PI()-$J$9+360,360)&lt;355,MOD(ATAN2(U84,W84)*180/PI()-$J$9+360,360)+360,MOD(ATAN2(U84,W84)*180/PI()-$J$9+360,360))</f>
        <v>359.94364209819082</v>
      </c>
      <c r="Y84" s="7"/>
      <c r="Z84" s="28">
        <f t="shared" si="12"/>
        <v>360.22499999999991</v>
      </c>
      <c r="AA84" s="27">
        <f t="shared" si="9"/>
        <v>6.287112297996571</v>
      </c>
      <c r="AB84" s="7"/>
      <c r="AC84" s="28">
        <f t="shared" ref="AC84:AC147" ca="1" si="13">X84-Z84</f>
        <v>-0.28135790180908771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13433</v>
      </c>
      <c r="D85" s="26">
        <v>11089</v>
      </c>
      <c r="E85" s="26">
        <v>12802</v>
      </c>
      <c r="F85" s="26">
        <v>15133</v>
      </c>
      <c r="G85" s="27"/>
      <c r="H85" s="7"/>
      <c r="I85" s="28">
        <f t="shared" ref="I85:J148" si="14">C85-E85</f>
        <v>631</v>
      </c>
      <c r="J85" s="27">
        <f t="shared" si="14"/>
        <v>-4044</v>
      </c>
      <c r="K85" s="7"/>
      <c r="L85" s="124">
        <f>$O$3*SIN(2*PI()/$O$4*($Z85+$O$5))+$O$6</f>
        <v>-0.13953185181231484</v>
      </c>
      <c r="M85" s="27">
        <f t="shared" ref="M85:M148" ca="1" si="15">(W85-L85)^2</f>
        <v>9.9512461608146101E-7</v>
      </c>
      <c r="N85" s="44"/>
      <c r="O85" s="44"/>
      <c r="P85" s="7"/>
      <c r="Q85" s="28">
        <f t="shared" ref="Q85:Q148" ca="1" si="16">I85-$J$4</f>
        <v>624.38491272962165</v>
      </c>
      <c r="R85" s="27">
        <f t="shared" ref="R85:R148" ca="1" si="17">J85-$J$3</f>
        <v>-4040.389814898695</v>
      </c>
      <c r="S85" s="7"/>
      <c r="T85" s="28">
        <f t="shared" ref="T85:T148" ca="1" si="18">Q85/$J$7</f>
        <v>-0.15198192186774245</v>
      </c>
      <c r="U85" s="27">
        <f t="shared" ref="U85:U148" ca="1" si="19">R85/$J$6</f>
        <v>-0.9882827978824098</v>
      </c>
      <c r="V85" s="7"/>
      <c r="W85" s="28">
        <f t="shared" ref="W85:W148" ca="1" si="20">(T85-U85*SIN(-$J$11*PI()/180))/(COS(-$J$11*PI()/180))</f>
        <v>-0.1385342924827101</v>
      </c>
      <c r="X85" s="27">
        <f ca="1">IF(MOD(ATAN2(U85,W85)*180/PI()-$J$9+360,360)&lt;355,MOD(ATAN2(U85,W85)*180/PI()-$J$9+360,360)+360,MOD(ATAN2(U85,W85)*180/PI()-$J$9+360,360))</f>
        <v>360.01376808780026</v>
      </c>
      <c r="Y85" s="7"/>
      <c r="Z85" s="28">
        <f t="shared" si="12"/>
        <v>360.22499999999991</v>
      </c>
      <c r="AA85" s="27">
        <f t="shared" ref="AA85:AA148" si="21">Z85*PI()/180</f>
        <v>6.287112297996571</v>
      </c>
      <c r="AB85" s="7"/>
      <c r="AC85" s="28">
        <f t="shared" ca="1" si="13"/>
        <v>-0.21123191219965065</v>
      </c>
      <c r="AD85" s="27"/>
      <c r="AE85" s="7"/>
    </row>
    <row r="86" spans="1:31" s="26" customFormat="1" x14ac:dyDescent="0.25">
      <c r="A86" s="26">
        <v>1</v>
      </c>
      <c r="B86" s="26">
        <v>-615</v>
      </c>
      <c r="C86" s="26">
        <v>13231</v>
      </c>
      <c r="D86" s="26">
        <v>11069</v>
      </c>
      <c r="E86" s="26">
        <v>12989</v>
      </c>
      <c r="F86" s="26">
        <v>15148</v>
      </c>
      <c r="G86" s="27"/>
      <c r="H86" s="7"/>
      <c r="I86" s="28">
        <f t="shared" si="14"/>
        <v>242</v>
      </c>
      <c r="J86" s="27">
        <f t="shared" si="14"/>
        <v>-4079</v>
      </c>
      <c r="K86" s="7"/>
      <c r="L86" s="124">
        <f t="shared" ref="L86:L149" si="22">$O$3*SIN(2*PI()/$O$4*($Z86+$O$5))+$O$6</f>
        <v>-4.3762044714297926E-2</v>
      </c>
      <c r="M86" s="27">
        <f t="shared" ca="1" si="15"/>
        <v>1.5905510159058127E-9</v>
      </c>
      <c r="N86" s="44"/>
      <c r="O86" s="44"/>
      <c r="P86" s="7"/>
      <c r="Q86" s="28">
        <f t="shared" ca="1" si="16"/>
        <v>235.38491272962162</v>
      </c>
      <c r="R86" s="27">
        <f t="shared" ca="1" si="17"/>
        <v>-4075.389814898695</v>
      </c>
      <c r="S86" s="7"/>
      <c r="T86" s="28">
        <f t="shared" ca="1" si="18"/>
        <v>-5.729518873049725E-2</v>
      </c>
      <c r="U86" s="27">
        <f t="shared" ca="1" si="19"/>
        <v>-0.9968438277608479</v>
      </c>
      <c r="V86" s="7"/>
      <c r="W86" s="28">
        <f t="shared" ca="1" si="20"/>
        <v>-4.3722163001497373E-2</v>
      </c>
      <c r="X86" s="27">
        <f ca="1">MOD(ATAN2(U86,W86)*180/PI()-$J$9+360,360)</f>
        <v>354.54564167513229</v>
      </c>
      <c r="Y86" s="7"/>
      <c r="Z86" s="28">
        <f t="shared" ref="Z86:Z149" si="23">360/40000*B86+Z85</f>
        <v>354.68999999999988</v>
      </c>
      <c r="AA86" s="27">
        <f t="shared" si="21"/>
        <v>6.1905083238986851</v>
      </c>
      <c r="AB86" s="7"/>
      <c r="AC86" s="28">
        <f t="shared" ca="1" si="13"/>
        <v>-0.14435832486759637</v>
      </c>
      <c r="AD86" s="27"/>
      <c r="AE86" s="7"/>
    </row>
    <row r="87" spans="1:31" s="26" customFormat="1" x14ac:dyDescent="0.25">
      <c r="A87" s="26">
        <v>2</v>
      </c>
      <c r="B87" s="26">
        <v>-617</v>
      </c>
      <c r="C87" s="26">
        <v>13036</v>
      </c>
      <c r="D87" s="26">
        <v>11075</v>
      </c>
      <c r="E87" s="26">
        <v>13197</v>
      </c>
      <c r="F87" s="26">
        <v>15158</v>
      </c>
      <c r="G87" s="27"/>
      <c r="H87" s="7"/>
      <c r="I87" s="28">
        <f t="shared" si="14"/>
        <v>-161</v>
      </c>
      <c r="J87" s="27">
        <f t="shared" si="14"/>
        <v>-4083</v>
      </c>
      <c r="K87" s="7"/>
      <c r="L87" s="124">
        <f t="shared" si="22"/>
        <v>5.272796369320594E-2</v>
      </c>
      <c r="M87" s="27">
        <f t="shared" ca="1" si="15"/>
        <v>2.7781628604298865E-6</v>
      </c>
      <c r="N87" s="44"/>
      <c r="O87" s="44"/>
      <c r="P87" s="7"/>
      <c r="Q87" s="28">
        <f t="shared" ca="1" si="16"/>
        <v>-167.61508727037838</v>
      </c>
      <c r="R87" s="27">
        <f t="shared" ca="1" si="17"/>
        <v>-4079.389814898695</v>
      </c>
      <c r="S87" s="7"/>
      <c r="T87" s="28">
        <f t="shared" ca="1" si="18"/>
        <v>4.0799293157188644E-2</v>
      </c>
      <c r="U87" s="27">
        <f t="shared" ca="1" si="19"/>
        <v>-0.99782223117552649</v>
      </c>
      <c r="V87" s="7"/>
      <c r="W87" s="28">
        <f t="shared" ca="1" si="20"/>
        <v>5.4394745880664723E-2</v>
      </c>
      <c r="X87" s="27">
        <f ca="1">MOD(ATAN2(U87,W87)*180/PI()-$J$9+360,360)</f>
        <v>348.91392139043091</v>
      </c>
      <c r="Y87" s="7"/>
      <c r="Z87" s="28">
        <f t="shared" si="23"/>
        <v>349.13699999999989</v>
      </c>
      <c r="AA87" s="27">
        <f t="shared" si="21"/>
        <v>6.0935901905354397</v>
      </c>
      <c r="AB87" s="7"/>
      <c r="AC87" s="28">
        <f t="shared" ca="1" si="13"/>
        <v>-0.2230786095689723</v>
      </c>
      <c r="AD87" s="27"/>
      <c r="AE87" s="7"/>
    </row>
    <row r="88" spans="1:31" s="26" customFormat="1" x14ac:dyDescent="0.25">
      <c r="A88" s="26">
        <v>3</v>
      </c>
      <c r="B88" s="26">
        <v>-623</v>
      </c>
      <c r="C88" s="26">
        <v>12837</v>
      </c>
      <c r="D88" s="26">
        <v>11091</v>
      </c>
      <c r="E88" s="26">
        <v>13389</v>
      </c>
      <c r="F88" s="26">
        <v>15129</v>
      </c>
      <c r="G88" s="27"/>
      <c r="H88" s="7"/>
      <c r="I88" s="28">
        <f t="shared" si="14"/>
        <v>-552</v>
      </c>
      <c r="J88" s="27">
        <f t="shared" si="14"/>
        <v>-4038</v>
      </c>
      <c r="K88" s="7"/>
      <c r="L88" s="124">
        <f t="shared" si="22"/>
        <v>0.14965055127672963</v>
      </c>
      <c r="M88" s="27">
        <f t="shared" ca="1" si="15"/>
        <v>4.9886410752302165E-8</v>
      </c>
      <c r="N88" s="44"/>
      <c r="O88" s="44"/>
      <c r="P88" s="7"/>
      <c r="Q88" s="28">
        <f t="shared" ca="1" si="16"/>
        <v>-558.61508727037835</v>
      </c>
      <c r="R88" s="27">
        <f t="shared" ca="1" si="17"/>
        <v>-4034.389814898695</v>
      </c>
      <c r="S88" s="7"/>
      <c r="T88" s="28">
        <f t="shared" ca="1" si="18"/>
        <v>0.13597284754449679</v>
      </c>
      <c r="U88" s="27">
        <f t="shared" ca="1" si="19"/>
        <v>-0.98681519276039187</v>
      </c>
      <c r="V88" s="7"/>
      <c r="W88" s="28">
        <f t="shared" ca="1" si="20"/>
        <v>0.14942719861667764</v>
      </c>
      <c r="X88" s="27">
        <f t="shared" ref="X88:X148" ca="1" si="24">MOD(ATAN2(U88,W88)*180/PI()-$J$9+360,360)</f>
        <v>343.42369893795262</v>
      </c>
      <c r="Y88" s="7"/>
      <c r="Z88" s="28">
        <f t="shared" si="23"/>
        <v>343.52999999999986</v>
      </c>
      <c r="AA88" s="27">
        <f t="shared" si="21"/>
        <v>5.9957295793761176</v>
      </c>
      <c r="AB88" s="7"/>
      <c r="AC88" s="28">
        <f t="shared" ca="1" si="13"/>
        <v>-0.10630106204723688</v>
      </c>
      <c r="AD88" s="27"/>
      <c r="AE88" s="7"/>
    </row>
    <row r="89" spans="1:31" s="26" customFormat="1" x14ac:dyDescent="0.25">
      <c r="A89" s="26">
        <v>4</v>
      </c>
      <c r="B89" s="26">
        <v>-617</v>
      </c>
      <c r="C89" s="26">
        <v>12642</v>
      </c>
      <c r="D89" s="26">
        <v>11137</v>
      </c>
      <c r="E89" s="26">
        <v>13589</v>
      </c>
      <c r="F89" s="26">
        <v>15097</v>
      </c>
      <c r="G89" s="27"/>
      <c r="H89" s="7"/>
      <c r="I89" s="28">
        <f t="shared" si="14"/>
        <v>-947</v>
      </c>
      <c r="J89" s="27">
        <f t="shared" si="14"/>
        <v>-3960</v>
      </c>
      <c r="K89" s="7"/>
      <c r="L89" s="124">
        <f t="shared" si="22"/>
        <v>0.24423030944926813</v>
      </c>
      <c r="M89" s="27">
        <f t="shared" ca="1" si="15"/>
        <v>1.194923736456319E-6</v>
      </c>
      <c r="N89" s="44"/>
      <c r="O89" s="44"/>
      <c r="P89" s="7"/>
      <c r="Q89" s="28">
        <f t="shared" ca="1" si="16"/>
        <v>-953.61508727037835</v>
      </c>
      <c r="R89" s="27">
        <f t="shared" ca="1" si="17"/>
        <v>-3956.389814898695</v>
      </c>
      <c r="S89" s="7"/>
      <c r="T89" s="28">
        <f t="shared" ca="1" si="18"/>
        <v>0.23212004443193085</v>
      </c>
      <c r="U89" s="27">
        <f t="shared" ca="1" si="19"/>
        <v>-0.96773632617415861</v>
      </c>
      <c r="V89" s="7"/>
      <c r="W89" s="28">
        <f t="shared" ca="1" si="20"/>
        <v>0.24532343512203239</v>
      </c>
      <c r="X89" s="27">
        <f t="shared" ca="1" si="24"/>
        <v>337.8092711790689</v>
      </c>
      <c r="Y89" s="7"/>
      <c r="Z89" s="28">
        <f t="shared" si="23"/>
        <v>337.97699999999986</v>
      </c>
      <c r="AA89" s="27">
        <f t="shared" si="21"/>
        <v>5.8988114460128722</v>
      </c>
      <c r="AB89" s="7"/>
      <c r="AC89" s="28">
        <f t="shared" ca="1" si="13"/>
        <v>-0.16772882093096086</v>
      </c>
      <c r="AD89" s="27"/>
      <c r="AE89" s="7"/>
    </row>
    <row r="90" spans="1:31" s="26" customFormat="1" x14ac:dyDescent="0.25">
      <c r="A90" s="26">
        <v>5</v>
      </c>
      <c r="B90" s="26">
        <v>-627</v>
      </c>
      <c r="C90" s="26">
        <v>12444</v>
      </c>
      <c r="D90" s="26">
        <v>11189</v>
      </c>
      <c r="E90" s="26">
        <v>13777</v>
      </c>
      <c r="F90" s="26">
        <v>15033</v>
      </c>
      <c r="G90" s="27"/>
      <c r="H90" s="7"/>
      <c r="I90" s="28">
        <f t="shared" si="14"/>
        <v>-1333</v>
      </c>
      <c r="J90" s="27">
        <f t="shared" si="14"/>
        <v>-3844</v>
      </c>
      <c r="K90" s="7"/>
      <c r="L90" s="124">
        <f t="shared" si="22"/>
        <v>0.3379886223546541</v>
      </c>
      <c r="M90" s="27">
        <f t="shared" ca="1" si="15"/>
        <v>8.3455976467328899E-7</v>
      </c>
      <c r="N90" s="44"/>
      <c r="O90" s="44"/>
      <c r="P90" s="7"/>
      <c r="Q90" s="28">
        <f t="shared" ca="1" si="16"/>
        <v>-1339.6150872703784</v>
      </c>
      <c r="R90" s="27">
        <f t="shared" ca="1" si="17"/>
        <v>-3840.389814898695</v>
      </c>
      <c r="S90" s="7"/>
      <c r="T90" s="28">
        <f t="shared" ca="1" si="18"/>
        <v>0.32607654569408162</v>
      </c>
      <c r="U90" s="27">
        <f t="shared" ca="1" si="19"/>
        <v>-0.9393626271484784</v>
      </c>
      <c r="V90" s="7"/>
      <c r="W90" s="28">
        <f t="shared" ca="1" si="20"/>
        <v>0.3389021647809668</v>
      </c>
      <c r="X90" s="27">
        <f t="shared" ca="1" si="24"/>
        <v>332.19585301525115</v>
      </c>
      <c r="Y90" s="7"/>
      <c r="Z90" s="28">
        <f t="shared" si="23"/>
        <v>332.33399999999989</v>
      </c>
      <c r="AA90" s="27">
        <f t="shared" si="21"/>
        <v>5.8003225163228329</v>
      </c>
      <c r="AB90" s="7"/>
      <c r="AC90" s="28">
        <f t="shared" ca="1" si="13"/>
        <v>-0.13814698474874376</v>
      </c>
      <c r="AD90" s="27"/>
      <c r="AE90" s="7"/>
    </row>
    <row r="91" spans="1:31" s="26" customFormat="1" x14ac:dyDescent="0.25">
      <c r="A91" s="26">
        <v>6</v>
      </c>
      <c r="B91" s="26">
        <v>-617</v>
      </c>
      <c r="C91" s="26">
        <v>12262</v>
      </c>
      <c r="D91" s="26">
        <v>11264</v>
      </c>
      <c r="E91" s="26">
        <v>13958</v>
      </c>
      <c r="F91" s="26">
        <v>14955</v>
      </c>
      <c r="G91" s="27"/>
      <c r="H91" s="7"/>
      <c r="I91" s="28">
        <f t="shared" si="14"/>
        <v>-1696</v>
      </c>
      <c r="J91" s="27">
        <f t="shared" si="14"/>
        <v>-3691</v>
      </c>
      <c r="K91" s="7"/>
      <c r="L91" s="124">
        <f t="shared" si="22"/>
        <v>0.42705683784469095</v>
      </c>
      <c r="M91" s="27">
        <f t="shared" ca="1" si="15"/>
        <v>8.8913301607460984E-8</v>
      </c>
      <c r="N91" s="44"/>
      <c r="O91" s="44"/>
      <c r="P91" s="7"/>
      <c r="Q91" s="28">
        <f t="shared" ca="1" si="16"/>
        <v>-1702.6150872703784</v>
      </c>
      <c r="R91" s="27">
        <f t="shared" ca="1" si="17"/>
        <v>-3687.389814898695</v>
      </c>
      <c r="S91" s="7"/>
      <c r="T91" s="28">
        <f t="shared" ca="1" si="18"/>
        <v>0.41443460258050835</v>
      </c>
      <c r="U91" s="27">
        <f t="shared" ca="1" si="19"/>
        <v>-0.90193869653702075</v>
      </c>
      <c r="V91" s="7"/>
      <c r="W91" s="28">
        <f t="shared" ca="1" si="20"/>
        <v>0.42675865450912798</v>
      </c>
      <c r="X91" s="27">
        <f t="shared" ca="1" si="24"/>
        <v>326.71272228519786</v>
      </c>
      <c r="Y91" s="7"/>
      <c r="Z91" s="28">
        <f t="shared" si="23"/>
        <v>326.78099999999989</v>
      </c>
      <c r="AA91" s="27">
        <f t="shared" si="21"/>
        <v>5.7034043829595884</v>
      </c>
      <c r="AB91" s="7"/>
      <c r="AC91" s="28">
        <f t="shared" ca="1" si="13"/>
        <v>-6.8277714802036371E-2</v>
      </c>
      <c r="AD91" s="27"/>
      <c r="AE91" s="7"/>
    </row>
    <row r="92" spans="1:31" s="26" customFormat="1" x14ac:dyDescent="0.25">
      <c r="A92" s="26">
        <v>7</v>
      </c>
      <c r="B92" s="26">
        <v>-639</v>
      </c>
      <c r="C92" s="26">
        <v>12081</v>
      </c>
      <c r="D92" s="26">
        <v>11364</v>
      </c>
      <c r="E92" s="26">
        <v>14143</v>
      </c>
      <c r="F92" s="26">
        <v>14860</v>
      </c>
      <c r="G92" s="27"/>
      <c r="H92" s="7"/>
      <c r="I92" s="28">
        <f t="shared" si="14"/>
        <v>-2062</v>
      </c>
      <c r="J92" s="27">
        <f t="shared" si="14"/>
        <v>-3496</v>
      </c>
      <c r="K92" s="7"/>
      <c r="L92" s="124">
        <f t="shared" si="22"/>
        <v>0.51506381259230194</v>
      </c>
      <c r="M92" s="27">
        <f t="shared" ca="1" si="15"/>
        <v>2.007778589914576E-8</v>
      </c>
      <c r="N92" s="44"/>
      <c r="O92" s="44"/>
      <c r="P92" s="7"/>
      <c r="Q92" s="28">
        <f t="shared" ca="1" si="16"/>
        <v>-2068.6150872703784</v>
      </c>
      <c r="R92" s="27">
        <f t="shared" ca="1" si="17"/>
        <v>-3492.389814898695</v>
      </c>
      <c r="S92" s="7"/>
      <c r="T92" s="28">
        <f t="shared" ca="1" si="18"/>
        <v>0.50352289134202954</v>
      </c>
      <c r="U92" s="27">
        <f t="shared" ca="1" si="19"/>
        <v>-0.85424153007143755</v>
      </c>
      <c r="V92" s="7"/>
      <c r="W92" s="28">
        <f t="shared" ca="1" si="20"/>
        <v>0.51520550869633852</v>
      </c>
      <c r="X92" s="27">
        <f t="shared" ca="1" si="24"/>
        <v>320.93943380688052</v>
      </c>
      <c r="Y92" s="7"/>
      <c r="Z92" s="28">
        <f t="shared" si="23"/>
        <v>321.02999999999992</v>
      </c>
      <c r="AA92" s="27">
        <f t="shared" si="21"/>
        <v>5.6030304976773948</v>
      </c>
      <c r="AB92" s="7"/>
      <c r="AC92" s="28">
        <f t="shared" ca="1" si="13"/>
        <v>-9.0566193119400396E-2</v>
      </c>
      <c r="AD92" s="27"/>
      <c r="AE92" s="7"/>
    </row>
    <row r="93" spans="1:31" s="26" customFormat="1" x14ac:dyDescent="0.25">
      <c r="A93" s="26">
        <v>8</v>
      </c>
      <c r="B93" s="26">
        <v>-642</v>
      </c>
      <c r="C93" s="26">
        <v>11907</v>
      </c>
      <c r="D93" s="26">
        <v>11480</v>
      </c>
      <c r="E93" s="26">
        <v>14317</v>
      </c>
      <c r="F93" s="26">
        <v>14747</v>
      </c>
      <c r="G93" s="27"/>
      <c r="H93" s="7"/>
      <c r="I93" s="28">
        <f t="shared" si="14"/>
        <v>-2410</v>
      </c>
      <c r="J93" s="27">
        <f t="shared" si="14"/>
        <v>-3267</v>
      </c>
      <c r="K93" s="7"/>
      <c r="L93" s="124">
        <f t="shared" si="22"/>
        <v>0.59825910260012338</v>
      </c>
      <c r="M93" s="27">
        <f t="shared" ca="1" si="15"/>
        <v>8.0673045127252329E-7</v>
      </c>
      <c r="N93" s="44"/>
      <c r="O93" s="44"/>
      <c r="P93" s="7"/>
      <c r="Q93" s="28">
        <f t="shared" ca="1" si="16"/>
        <v>-2416.6150872703784</v>
      </c>
      <c r="R93" s="27">
        <f t="shared" ca="1" si="17"/>
        <v>-3263.389814898695</v>
      </c>
      <c r="S93" s="7"/>
      <c r="T93" s="28">
        <f t="shared" ca="1" si="18"/>
        <v>0.58822978885298416</v>
      </c>
      <c r="U93" s="27">
        <f t="shared" ca="1" si="19"/>
        <v>-0.7982279345810861</v>
      </c>
      <c r="V93" s="7"/>
      <c r="W93" s="28">
        <f t="shared" ca="1" si="20"/>
        <v>0.59915728434747328</v>
      </c>
      <c r="X93" s="27">
        <f t="shared" ca="1" si="24"/>
        <v>315.1419918581164</v>
      </c>
      <c r="Y93" s="7"/>
      <c r="Z93" s="28">
        <f t="shared" si="23"/>
        <v>315.2519999999999</v>
      </c>
      <c r="AA93" s="27">
        <f t="shared" si="21"/>
        <v>5.502185373497162</v>
      </c>
      <c r="AB93" s="7"/>
      <c r="AC93" s="28">
        <f t="shared" ca="1" si="13"/>
        <v>-0.1100081418834975</v>
      </c>
      <c r="AD93" s="27"/>
      <c r="AE93" s="7"/>
    </row>
    <row r="94" spans="1:31" s="26" customFormat="1" x14ac:dyDescent="0.25">
      <c r="A94" s="26">
        <v>9</v>
      </c>
      <c r="B94" s="26">
        <v>-623</v>
      </c>
      <c r="C94" s="26">
        <v>11758</v>
      </c>
      <c r="D94" s="26">
        <v>11613</v>
      </c>
      <c r="E94" s="26">
        <v>14477</v>
      </c>
      <c r="F94" s="26">
        <v>14625</v>
      </c>
      <c r="G94" s="27"/>
      <c r="H94" s="7"/>
      <c r="I94" s="28">
        <f t="shared" si="14"/>
        <v>-2719</v>
      </c>
      <c r="J94" s="27">
        <f t="shared" si="14"/>
        <v>-3012</v>
      </c>
      <c r="K94" s="7"/>
      <c r="L94" s="124">
        <f t="shared" si="22"/>
        <v>0.67318575218024623</v>
      </c>
      <c r="M94" s="27">
        <f t="shared" ca="1" si="15"/>
        <v>1.1750243866539591E-7</v>
      </c>
      <c r="N94" s="44"/>
      <c r="O94" s="44"/>
      <c r="P94" s="7"/>
      <c r="Q94" s="28">
        <f t="shared" ca="1" si="16"/>
        <v>-2725.6150872703784</v>
      </c>
      <c r="R94" s="27">
        <f t="shared" ca="1" si="17"/>
        <v>-3008.389814898695</v>
      </c>
      <c r="S94" s="7"/>
      <c r="T94" s="28">
        <f t="shared" ca="1" si="18"/>
        <v>0.66344367198771104</v>
      </c>
      <c r="U94" s="27">
        <f t="shared" ca="1" si="19"/>
        <v>-0.73585471689532345</v>
      </c>
      <c r="V94" s="7"/>
      <c r="W94" s="28">
        <f t="shared" ca="1" si="20"/>
        <v>0.6735285384674069</v>
      </c>
      <c r="X94" s="27">
        <f t="shared" ca="1" si="24"/>
        <v>309.56632612544331</v>
      </c>
      <c r="Y94" s="7"/>
      <c r="Z94" s="28">
        <f t="shared" si="23"/>
        <v>309.64499999999987</v>
      </c>
      <c r="AA94" s="27">
        <f t="shared" si="21"/>
        <v>5.4043247623378399</v>
      </c>
      <c r="AB94" s="7"/>
      <c r="AC94" s="28">
        <f t="shared" ca="1" si="13"/>
        <v>-7.8673874556557166E-2</v>
      </c>
      <c r="AD94" s="27"/>
      <c r="AE94" s="7"/>
    </row>
    <row r="95" spans="1:31" s="26" customFormat="1" x14ac:dyDescent="0.25">
      <c r="A95" s="26">
        <v>10</v>
      </c>
      <c r="B95" s="26">
        <v>-630</v>
      </c>
      <c r="C95" s="26">
        <v>11609</v>
      </c>
      <c r="D95" s="26">
        <v>11753</v>
      </c>
      <c r="E95" s="26">
        <v>14616</v>
      </c>
      <c r="F95" s="26">
        <v>14477</v>
      </c>
      <c r="G95" s="27"/>
      <c r="H95" s="7"/>
      <c r="I95" s="28">
        <f t="shared" si="14"/>
        <v>-3007</v>
      </c>
      <c r="J95" s="27">
        <f t="shared" si="14"/>
        <v>-2724</v>
      </c>
      <c r="K95" s="7"/>
      <c r="L95" s="124">
        <f t="shared" si="22"/>
        <v>0.74239851836323734</v>
      </c>
      <c r="M95" s="27">
        <f t="shared" ca="1" si="15"/>
        <v>7.7968198727223979E-8</v>
      </c>
      <c r="N95" s="44"/>
      <c r="O95" s="44"/>
      <c r="P95" s="7"/>
      <c r="Q95" s="28">
        <f t="shared" ca="1" si="16"/>
        <v>-3013.6150872703784</v>
      </c>
      <c r="R95" s="27">
        <f t="shared" ca="1" si="17"/>
        <v>-2720.389814898695</v>
      </c>
      <c r="S95" s="7"/>
      <c r="T95" s="28">
        <f t="shared" ca="1" si="18"/>
        <v>0.73354593199677687</v>
      </c>
      <c r="U95" s="27">
        <f t="shared" ca="1" si="19"/>
        <v>-0.66540967103846205</v>
      </c>
      <c r="V95" s="7"/>
      <c r="W95" s="28">
        <f t="shared" ca="1" si="20"/>
        <v>0.74267774622489735</v>
      </c>
      <c r="X95" s="27">
        <f t="shared" ca="1" si="24"/>
        <v>303.89329794639013</v>
      </c>
      <c r="Y95" s="7"/>
      <c r="Z95" s="28">
        <f t="shared" si="23"/>
        <v>303.97499999999985</v>
      </c>
      <c r="AA95" s="27">
        <f t="shared" si="21"/>
        <v>5.3053645937497604</v>
      </c>
      <c r="AB95" s="7"/>
      <c r="AC95" s="28">
        <f t="shared" ca="1" si="13"/>
        <v>-8.1702053609717495E-2</v>
      </c>
      <c r="AD95" s="27"/>
      <c r="AE95" s="7"/>
    </row>
    <row r="96" spans="1:31" s="26" customFormat="1" x14ac:dyDescent="0.25">
      <c r="A96" s="26">
        <v>11</v>
      </c>
      <c r="B96" s="26">
        <v>-632</v>
      </c>
      <c r="C96" s="26">
        <v>11475</v>
      </c>
      <c r="D96" s="26">
        <v>11903</v>
      </c>
      <c r="E96" s="26">
        <v>14736</v>
      </c>
      <c r="F96" s="26">
        <v>14319</v>
      </c>
      <c r="G96" s="27"/>
      <c r="H96" s="7"/>
      <c r="I96" s="28">
        <f t="shared" si="14"/>
        <v>-3261</v>
      </c>
      <c r="J96" s="27">
        <f t="shared" si="14"/>
        <v>-2416</v>
      </c>
      <c r="K96" s="7"/>
      <c r="L96" s="124">
        <f t="shared" si="22"/>
        <v>0.80452855196553585</v>
      </c>
      <c r="M96" s="27">
        <f t="shared" ca="1" si="15"/>
        <v>1.0919471516280266E-6</v>
      </c>
      <c r="N96" s="44"/>
      <c r="O96" s="44"/>
      <c r="P96" s="7"/>
      <c r="Q96" s="28">
        <f t="shared" ca="1" si="16"/>
        <v>-3267.6150872703784</v>
      </c>
      <c r="R96" s="27">
        <f t="shared" ca="1" si="17"/>
        <v>-2412.389814898695</v>
      </c>
      <c r="S96" s="7"/>
      <c r="T96" s="28">
        <f t="shared" ca="1" si="18"/>
        <v>0.79537223075477248</v>
      </c>
      <c r="U96" s="27">
        <f t="shared" ca="1" si="19"/>
        <v>-0.59007260810820761</v>
      </c>
      <c r="V96" s="7"/>
      <c r="W96" s="28">
        <f t="shared" ca="1" si="20"/>
        <v>0.80348358921422458</v>
      </c>
      <c r="X96" s="27">
        <f t="shared" ca="1" si="24"/>
        <v>298.32751870880077</v>
      </c>
      <c r="Y96" s="7"/>
      <c r="Z96" s="28">
        <f t="shared" si="23"/>
        <v>298.28699999999986</v>
      </c>
      <c r="AA96" s="27">
        <f t="shared" si="21"/>
        <v>5.2060902658963233</v>
      </c>
      <c r="AB96" s="7"/>
      <c r="AC96" s="28">
        <f t="shared" ca="1" si="13"/>
        <v>4.0518708800902914E-2</v>
      </c>
      <c r="AD96" s="27"/>
      <c r="AE96" s="7"/>
    </row>
    <row r="97" spans="1:31" s="26" customFormat="1" x14ac:dyDescent="0.25">
      <c r="A97" s="26">
        <v>12</v>
      </c>
      <c r="B97" s="26">
        <v>-609</v>
      </c>
      <c r="C97" s="26">
        <v>11368</v>
      </c>
      <c r="D97" s="26">
        <v>12069</v>
      </c>
      <c r="E97" s="26">
        <v>14851</v>
      </c>
      <c r="F97" s="26">
        <v>14156</v>
      </c>
      <c r="G97" s="27"/>
      <c r="H97" s="7"/>
      <c r="I97" s="28">
        <f t="shared" si="14"/>
        <v>-3483</v>
      </c>
      <c r="J97" s="27">
        <f t="shared" si="14"/>
        <v>-2087</v>
      </c>
      <c r="K97" s="7"/>
      <c r="L97" s="124">
        <f t="shared" si="22"/>
        <v>0.85690595491483945</v>
      </c>
      <c r="M97" s="27">
        <f t="shared" ca="1" si="15"/>
        <v>2.2691204566309531E-7</v>
      </c>
      <c r="N97" s="44"/>
      <c r="O97" s="44"/>
      <c r="P97" s="7"/>
      <c r="Q97" s="28">
        <f t="shared" ca="1" si="16"/>
        <v>-3489.6150872703784</v>
      </c>
      <c r="R97" s="27">
        <f t="shared" ca="1" si="17"/>
        <v>-2083.389814898695</v>
      </c>
      <c r="S97" s="7"/>
      <c r="T97" s="28">
        <f t="shared" ca="1" si="18"/>
        <v>0.8494093895117607</v>
      </c>
      <c r="U97" s="27">
        <f t="shared" ca="1" si="19"/>
        <v>-0.50959892725089029</v>
      </c>
      <c r="V97" s="7"/>
      <c r="W97" s="28">
        <f t="shared" ca="1" si="20"/>
        <v>0.85642960205648433</v>
      </c>
      <c r="X97" s="27">
        <f t="shared" ca="1" si="24"/>
        <v>292.78802179594561</v>
      </c>
      <c r="Y97" s="7"/>
      <c r="Z97" s="28">
        <f t="shared" si="23"/>
        <v>292.80599999999987</v>
      </c>
      <c r="AA97" s="27">
        <f t="shared" si="21"/>
        <v>5.1104287695945141</v>
      </c>
      <c r="AB97" s="7"/>
      <c r="AC97" s="28">
        <f t="shared" ca="1" si="13"/>
        <v>-1.7978204054259095E-2</v>
      </c>
      <c r="AD97" s="27"/>
      <c r="AE97" s="7"/>
    </row>
    <row r="98" spans="1:31" s="26" customFormat="1" x14ac:dyDescent="0.25">
      <c r="A98" s="26">
        <v>13</v>
      </c>
      <c r="B98" s="26">
        <v>-615</v>
      </c>
      <c r="C98" s="26">
        <v>11273</v>
      </c>
      <c r="D98" s="26">
        <v>12244</v>
      </c>
      <c r="E98" s="26">
        <v>14944</v>
      </c>
      <c r="F98" s="26">
        <v>13986</v>
      </c>
      <c r="G98" s="27"/>
      <c r="H98" s="7"/>
      <c r="I98" s="28">
        <f t="shared" si="14"/>
        <v>-3671</v>
      </c>
      <c r="J98" s="27">
        <f t="shared" si="14"/>
        <v>-1742</v>
      </c>
      <c r="K98" s="7"/>
      <c r="L98" s="124">
        <f t="shared" si="22"/>
        <v>0.90184325234360729</v>
      </c>
      <c r="M98" s="27">
        <f t="shared" ca="1" si="15"/>
        <v>6.3628549375086045E-7</v>
      </c>
      <c r="N98" s="44"/>
      <c r="O98" s="44"/>
      <c r="P98" s="7"/>
      <c r="Q98" s="28">
        <f t="shared" ca="1" si="16"/>
        <v>-3677.6150872703784</v>
      </c>
      <c r="R98" s="27">
        <f t="shared" ca="1" si="17"/>
        <v>-1738.389814898695</v>
      </c>
      <c r="S98" s="7"/>
      <c r="T98" s="28">
        <f t="shared" ca="1" si="18"/>
        <v>0.89517058701767871</v>
      </c>
      <c r="U98" s="27">
        <f t="shared" ca="1" si="19"/>
        <v>-0.42521163273485851</v>
      </c>
      <c r="V98" s="7"/>
      <c r="W98" s="28">
        <f t="shared" ca="1" si="20"/>
        <v>0.90104557728836809</v>
      </c>
      <c r="X98" s="27">
        <f t="shared" ca="1" si="24"/>
        <v>287.29727672142826</v>
      </c>
      <c r="Y98" s="7"/>
      <c r="Z98" s="28">
        <f t="shared" si="23"/>
        <v>287.27099999999984</v>
      </c>
      <c r="AA98" s="27">
        <f t="shared" si="21"/>
        <v>5.0138247954966273</v>
      </c>
      <c r="AB98" s="7"/>
      <c r="AC98" s="28">
        <f t="shared" ca="1" si="13"/>
        <v>2.6276721428416749E-2</v>
      </c>
      <c r="AD98" s="27"/>
      <c r="AE98" s="7"/>
    </row>
    <row r="99" spans="1:31" s="26" customFormat="1" x14ac:dyDescent="0.25">
      <c r="A99" s="26">
        <v>14</v>
      </c>
      <c r="B99" s="26">
        <v>-629</v>
      </c>
      <c r="C99" s="26">
        <v>11196</v>
      </c>
      <c r="D99" s="26">
        <v>12431</v>
      </c>
      <c r="E99" s="26">
        <v>15028</v>
      </c>
      <c r="F99" s="26">
        <v>13807</v>
      </c>
      <c r="G99" s="27"/>
      <c r="H99" s="7"/>
      <c r="I99" s="28">
        <f t="shared" si="14"/>
        <v>-3832</v>
      </c>
      <c r="J99" s="27">
        <f t="shared" si="14"/>
        <v>-1376</v>
      </c>
      <c r="K99" s="7"/>
      <c r="L99" s="124">
        <f t="shared" si="22"/>
        <v>0.93909847568820404</v>
      </c>
      <c r="M99" s="27">
        <f t="shared" ca="1" si="15"/>
        <v>6.3341365166706113E-9</v>
      </c>
      <c r="N99" s="44"/>
      <c r="O99" s="44"/>
      <c r="P99" s="7"/>
      <c r="Q99" s="28">
        <f t="shared" ca="1" si="16"/>
        <v>-3838.6150872703784</v>
      </c>
      <c r="R99" s="27">
        <f t="shared" ca="1" si="17"/>
        <v>-1372.389814898695</v>
      </c>
      <c r="S99" s="7"/>
      <c r="T99" s="28">
        <f t="shared" ca="1" si="18"/>
        <v>0.93435969764774673</v>
      </c>
      <c r="U99" s="27">
        <f t="shared" ca="1" si="19"/>
        <v>-0.33568772029176391</v>
      </c>
      <c r="V99" s="7"/>
      <c r="W99" s="28">
        <f t="shared" ca="1" si="20"/>
        <v>0.9390188883995414</v>
      </c>
      <c r="X99" s="27">
        <f t="shared" ca="1" si="24"/>
        <v>281.70557040553194</v>
      </c>
      <c r="Y99" s="7"/>
      <c r="Z99" s="28">
        <f t="shared" si="23"/>
        <v>281.60999999999984</v>
      </c>
      <c r="AA99" s="27">
        <f t="shared" si="21"/>
        <v>4.9150217065412285</v>
      </c>
      <c r="AB99" s="7"/>
      <c r="AC99" s="28">
        <f t="shared" ca="1" si="13"/>
        <v>9.5570405532100722E-2</v>
      </c>
      <c r="AD99" s="27"/>
      <c r="AE99" s="7"/>
    </row>
    <row r="100" spans="1:31" s="26" customFormat="1" x14ac:dyDescent="0.25">
      <c r="A100" s="26">
        <v>15</v>
      </c>
      <c r="B100" s="26">
        <v>-636</v>
      </c>
      <c r="C100" s="26">
        <v>11142</v>
      </c>
      <c r="D100" s="26">
        <v>12623</v>
      </c>
      <c r="E100" s="26">
        <v>15087</v>
      </c>
      <c r="F100" s="26">
        <v>13610</v>
      </c>
      <c r="G100" s="27"/>
      <c r="H100" s="7"/>
      <c r="I100" s="28">
        <f t="shared" si="14"/>
        <v>-3945</v>
      </c>
      <c r="J100" s="27">
        <f t="shared" si="14"/>
        <v>-987</v>
      </c>
      <c r="K100" s="7"/>
      <c r="L100" s="124">
        <f t="shared" si="22"/>
        <v>0.96745032345203219</v>
      </c>
      <c r="M100" s="27">
        <f t="shared" ca="1" si="15"/>
        <v>4.9263975486404899E-6</v>
      </c>
      <c r="N100" s="44"/>
      <c r="O100" s="44"/>
      <c r="P100" s="7"/>
      <c r="Q100" s="28">
        <f t="shared" ca="1" si="16"/>
        <v>-3951.6150872703784</v>
      </c>
      <c r="R100" s="27">
        <f t="shared" ca="1" si="17"/>
        <v>-983.38981489869514</v>
      </c>
      <c r="S100" s="7"/>
      <c r="T100" s="28">
        <f t="shared" ca="1" si="18"/>
        <v>0.96186509827630384</v>
      </c>
      <c r="U100" s="27">
        <f t="shared" ca="1" si="19"/>
        <v>-0.2405379882142672</v>
      </c>
      <c r="V100" s="7"/>
      <c r="W100" s="28">
        <f t="shared" ca="1" si="20"/>
        <v>0.9652307745004115</v>
      </c>
      <c r="X100" s="27">
        <f t="shared" ca="1" si="24"/>
        <v>276.02745790318181</v>
      </c>
      <c r="Y100" s="7"/>
      <c r="Z100" s="28">
        <f t="shared" si="23"/>
        <v>275.88599999999985</v>
      </c>
      <c r="AA100" s="27">
        <f t="shared" si="21"/>
        <v>4.8151190601570732</v>
      </c>
      <c r="AB100" s="7"/>
      <c r="AC100" s="28">
        <f t="shared" ca="1" si="13"/>
        <v>0.1414579031819585</v>
      </c>
      <c r="AD100" s="27"/>
      <c r="AE100" s="7"/>
    </row>
    <row r="101" spans="1:31" s="26" customFormat="1" x14ac:dyDescent="0.25">
      <c r="A101" s="26">
        <v>16</v>
      </c>
      <c r="B101" s="26">
        <v>-632</v>
      </c>
      <c r="C101" s="26">
        <v>11095</v>
      </c>
      <c r="D101" s="26">
        <v>12826</v>
      </c>
      <c r="E101" s="26">
        <v>15130</v>
      </c>
      <c r="F101" s="26">
        <v>13416</v>
      </c>
      <c r="G101" s="27"/>
      <c r="H101" s="7"/>
      <c r="I101" s="28">
        <f t="shared" si="14"/>
        <v>-4035</v>
      </c>
      <c r="J101" s="27">
        <f t="shared" si="14"/>
        <v>-590</v>
      </c>
      <c r="K101" s="7"/>
      <c r="L101" s="124">
        <f t="shared" si="22"/>
        <v>0.98606408916589738</v>
      </c>
      <c r="M101" s="27">
        <f t="shared" ca="1" si="15"/>
        <v>6.1032023279287678E-8</v>
      </c>
      <c r="N101" s="44"/>
      <c r="O101" s="44"/>
      <c r="P101" s="7"/>
      <c r="Q101" s="28">
        <f t="shared" ca="1" si="16"/>
        <v>-4041.6150872703784</v>
      </c>
      <c r="R101" s="27">
        <f t="shared" ca="1" si="17"/>
        <v>-586.38981489869514</v>
      </c>
      <c r="S101" s="7"/>
      <c r="T101" s="28">
        <f t="shared" ca="1" si="18"/>
        <v>0.98377205452913685</v>
      </c>
      <c r="U101" s="27">
        <f t="shared" ca="1" si="19"/>
        <v>-0.14343144930741322</v>
      </c>
      <c r="V101" s="7"/>
      <c r="W101" s="28">
        <f t="shared" ca="1" si="20"/>
        <v>0.98581704256446501</v>
      </c>
      <c r="X101" s="27">
        <f t="shared" ca="1" si="24"/>
        <v>270.31238693194359</v>
      </c>
      <c r="Y101" s="7"/>
      <c r="Z101" s="28">
        <f t="shared" si="23"/>
        <v>270.19799999999987</v>
      </c>
      <c r="AA101" s="27">
        <f t="shared" si="21"/>
        <v>4.7158447323036361</v>
      </c>
      <c r="AB101" s="7"/>
      <c r="AC101" s="28">
        <f t="shared" ca="1" si="13"/>
        <v>0.11438693194372718</v>
      </c>
      <c r="AD101" s="27"/>
      <c r="AE101" s="7"/>
    </row>
    <row r="102" spans="1:31" s="26" customFormat="1" x14ac:dyDescent="0.25">
      <c r="A102" s="26">
        <v>17</v>
      </c>
      <c r="B102" s="26">
        <v>-639</v>
      </c>
      <c r="C102" s="26">
        <v>11070</v>
      </c>
      <c r="D102" s="26">
        <v>13014</v>
      </c>
      <c r="E102" s="26">
        <v>15139</v>
      </c>
      <c r="F102" s="26">
        <v>13206</v>
      </c>
      <c r="G102" s="27"/>
      <c r="H102" s="7"/>
      <c r="I102" s="28">
        <f t="shared" si="14"/>
        <v>-4069</v>
      </c>
      <c r="J102" s="27">
        <f t="shared" si="14"/>
        <v>-192</v>
      </c>
      <c r="K102" s="7"/>
      <c r="L102" s="124">
        <f t="shared" si="22"/>
        <v>0.99500812758667923</v>
      </c>
      <c r="M102" s="27">
        <f t="shared" ca="1" si="15"/>
        <v>5.019429094432681E-6</v>
      </c>
      <c r="N102" s="44"/>
      <c r="O102" s="44"/>
      <c r="P102" s="7"/>
      <c r="Q102" s="28">
        <f t="shared" ca="1" si="16"/>
        <v>-4075.6150872703784</v>
      </c>
      <c r="R102" s="27">
        <f t="shared" ca="1" si="17"/>
        <v>-188.38981489869511</v>
      </c>
      <c r="S102" s="7"/>
      <c r="T102" s="28">
        <f t="shared" ca="1" si="18"/>
        <v>0.99204801578020718</v>
      </c>
      <c r="U102" s="27">
        <f t="shared" ca="1" si="19"/>
        <v>-4.6080309546889568E-2</v>
      </c>
      <c r="V102" s="7"/>
      <c r="W102" s="28">
        <f t="shared" ca="1" si="20"/>
        <v>0.99276771934387331</v>
      </c>
      <c r="X102" s="27">
        <f t="shared" ca="1" si="24"/>
        <v>264.69175801207894</v>
      </c>
      <c r="Y102" s="7"/>
      <c r="Z102" s="28">
        <f t="shared" si="23"/>
        <v>264.44699999999989</v>
      </c>
      <c r="AA102" s="27">
        <f t="shared" si="21"/>
        <v>4.6154708470214425</v>
      </c>
      <c r="AB102" s="7"/>
      <c r="AC102" s="28">
        <f t="shared" ca="1" si="13"/>
        <v>0.24475801207904624</v>
      </c>
      <c r="AD102" s="27"/>
      <c r="AE102" s="7"/>
    </row>
    <row r="103" spans="1:31" s="26" customFormat="1" x14ac:dyDescent="0.25">
      <c r="A103" s="26">
        <v>18</v>
      </c>
      <c r="B103" s="26">
        <v>-629</v>
      </c>
      <c r="C103" s="26">
        <v>11077</v>
      </c>
      <c r="D103" s="26">
        <v>13225</v>
      </c>
      <c r="E103" s="26">
        <v>15153</v>
      </c>
      <c r="F103" s="26">
        <v>13014</v>
      </c>
      <c r="G103" s="27"/>
      <c r="H103" s="7"/>
      <c r="I103" s="28">
        <f t="shared" si="14"/>
        <v>-4076</v>
      </c>
      <c r="J103" s="27">
        <f t="shared" si="14"/>
        <v>211</v>
      </c>
      <c r="K103" s="7"/>
      <c r="L103" s="124">
        <f t="shared" si="22"/>
        <v>0.99402650738901688</v>
      </c>
      <c r="M103" s="27">
        <f t="shared" ca="1" si="15"/>
        <v>8.0544657686333433E-7</v>
      </c>
      <c r="N103" s="44"/>
      <c r="O103" s="44"/>
      <c r="P103" s="7"/>
      <c r="Q103" s="28">
        <f t="shared" ca="1" si="16"/>
        <v>-4082.6150872703784</v>
      </c>
      <c r="R103" s="27">
        <f t="shared" ca="1" si="17"/>
        <v>214.61018510130489</v>
      </c>
      <c r="S103" s="7"/>
      <c r="T103" s="28">
        <f t="shared" ca="1" si="18"/>
        <v>0.99375189015542753</v>
      </c>
      <c r="U103" s="27">
        <f t="shared" ca="1" si="19"/>
        <v>5.2493834481982367E-2</v>
      </c>
      <c r="V103" s="7"/>
      <c r="W103" s="28">
        <f t="shared" ca="1" si="20"/>
        <v>0.99312904063371987</v>
      </c>
      <c r="X103" s="27">
        <f t="shared" ca="1" si="24"/>
        <v>259.00855625738473</v>
      </c>
      <c r="Y103" s="7"/>
      <c r="Z103" s="28">
        <f t="shared" si="23"/>
        <v>258.78599999999989</v>
      </c>
      <c r="AA103" s="27">
        <f t="shared" si="21"/>
        <v>4.5166677580660437</v>
      </c>
      <c r="AB103" s="7"/>
      <c r="AC103" s="28">
        <f t="shared" ca="1" si="13"/>
        <v>0.22255625738483786</v>
      </c>
      <c r="AD103" s="27"/>
      <c r="AE103" s="7"/>
    </row>
    <row r="104" spans="1:31" s="26" customFormat="1" x14ac:dyDescent="0.25">
      <c r="A104" s="26">
        <v>19</v>
      </c>
      <c r="B104" s="26">
        <v>-616</v>
      </c>
      <c r="C104" s="26">
        <v>11089</v>
      </c>
      <c r="D104" s="26">
        <v>13424</v>
      </c>
      <c r="E104" s="26">
        <v>15131</v>
      </c>
      <c r="F104" s="26">
        <v>12819</v>
      </c>
      <c r="G104" s="27"/>
      <c r="H104" s="7"/>
      <c r="I104" s="28">
        <f t="shared" si="14"/>
        <v>-4042</v>
      </c>
      <c r="J104" s="27">
        <f t="shared" si="14"/>
        <v>605</v>
      </c>
      <c r="K104" s="7"/>
      <c r="L104" s="124">
        <f t="shared" si="22"/>
        <v>0.98366399528356296</v>
      </c>
      <c r="M104" s="27">
        <f t="shared" ca="1" si="15"/>
        <v>1.5477517445607278E-8</v>
      </c>
      <c r="N104" s="44"/>
      <c r="O104" s="44"/>
      <c r="P104" s="7"/>
      <c r="Q104" s="28">
        <f t="shared" ca="1" si="16"/>
        <v>-4048.6150872703784</v>
      </c>
      <c r="R104" s="27">
        <f t="shared" ca="1" si="17"/>
        <v>608.61018510130486</v>
      </c>
      <c r="S104" s="7"/>
      <c r="T104" s="28">
        <f t="shared" ca="1" si="18"/>
        <v>0.9854759289043572</v>
      </c>
      <c r="U104" s="27">
        <f t="shared" ca="1" si="19"/>
        <v>0.14886657082782737</v>
      </c>
      <c r="V104" s="7"/>
      <c r="W104" s="28">
        <f t="shared" ca="1" si="20"/>
        <v>0.98353958661245999</v>
      </c>
      <c r="X104" s="27">
        <f t="shared" ca="1" si="24"/>
        <v>253.42737920537093</v>
      </c>
      <c r="Y104" s="7"/>
      <c r="Z104" s="28">
        <f t="shared" si="23"/>
        <v>253.24199999999988</v>
      </c>
      <c r="AA104" s="27">
        <f t="shared" si="21"/>
        <v>4.4199067043354781</v>
      </c>
      <c r="AB104" s="7"/>
      <c r="AC104" s="28">
        <f t="shared" ca="1" si="13"/>
        <v>0.18537920537104924</v>
      </c>
      <c r="AD104" s="27"/>
      <c r="AE104" s="7"/>
    </row>
    <row r="105" spans="1:31" s="26" customFormat="1" x14ac:dyDescent="0.25">
      <c r="A105" s="26">
        <v>20</v>
      </c>
      <c r="B105" s="26">
        <v>-612</v>
      </c>
      <c r="C105" s="26">
        <v>11132</v>
      </c>
      <c r="D105" s="26">
        <v>13609</v>
      </c>
      <c r="E105" s="26">
        <v>15096</v>
      </c>
      <c r="F105" s="26">
        <v>12629</v>
      </c>
      <c r="G105" s="27"/>
      <c r="H105" s="7"/>
      <c r="I105" s="28">
        <f t="shared" si="14"/>
        <v>-3964</v>
      </c>
      <c r="J105" s="27">
        <f t="shared" si="14"/>
        <v>980</v>
      </c>
      <c r="K105" s="7"/>
      <c r="L105" s="124">
        <f t="shared" si="22"/>
        <v>0.96425207861741569</v>
      </c>
      <c r="M105" s="27">
        <f t="shared" ca="1" si="15"/>
        <v>9.0193589964406108E-7</v>
      </c>
      <c r="N105" s="44"/>
      <c r="O105" s="44"/>
      <c r="P105" s="7"/>
      <c r="Q105" s="28">
        <f t="shared" ca="1" si="16"/>
        <v>-3970.6150872703784</v>
      </c>
      <c r="R105" s="27">
        <f t="shared" ca="1" si="17"/>
        <v>983.61018510130486</v>
      </c>
      <c r="S105" s="7"/>
      <c r="T105" s="28">
        <f t="shared" ca="1" si="18"/>
        <v>0.96648990015190195</v>
      </c>
      <c r="U105" s="27">
        <f t="shared" ca="1" si="19"/>
        <v>0.24059189095394889</v>
      </c>
      <c r="V105" s="7"/>
      <c r="W105" s="28">
        <f t="shared" ca="1" si="20"/>
        <v>0.96330237555874731</v>
      </c>
      <c r="X105" s="27">
        <f t="shared" ca="1" si="24"/>
        <v>248.0110642544123</v>
      </c>
      <c r="Y105" s="7"/>
      <c r="Z105" s="28">
        <f t="shared" si="23"/>
        <v>247.73399999999987</v>
      </c>
      <c r="AA105" s="27">
        <f t="shared" si="21"/>
        <v>4.3237739691356305</v>
      </c>
      <c r="AB105" s="7"/>
      <c r="AC105" s="28">
        <f t="shared" ca="1" si="13"/>
        <v>0.27706425441243709</v>
      </c>
      <c r="AD105" s="27"/>
      <c r="AE105" s="7"/>
    </row>
    <row r="106" spans="1:31" s="26" customFormat="1" x14ac:dyDescent="0.25">
      <c r="A106" s="26">
        <v>21</v>
      </c>
      <c r="B106" s="26">
        <v>-611</v>
      </c>
      <c r="C106" s="26">
        <v>11179</v>
      </c>
      <c r="D106" s="26">
        <v>13788</v>
      </c>
      <c r="E106" s="26">
        <v>15030</v>
      </c>
      <c r="F106" s="26">
        <v>12438</v>
      </c>
      <c r="G106" s="27"/>
      <c r="H106" s="7"/>
      <c r="I106" s="28">
        <f t="shared" si="14"/>
        <v>-3851</v>
      </c>
      <c r="J106" s="27">
        <f t="shared" si="14"/>
        <v>1350</v>
      </c>
      <c r="K106" s="7"/>
      <c r="L106" s="124">
        <f t="shared" si="22"/>
        <v>0.93598613713945711</v>
      </c>
      <c r="M106" s="27">
        <f t="shared" ca="1" si="15"/>
        <v>2.0291315090204402E-6</v>
      </c>
      <c r="N106" s="44"/>
      <c r="O106" s="44"/>
      <c r="P106" s="7"/>
      <c r="Q106" s="28">
        <f t="shared" ca="1" si="16"/>
        <v>-3857.6150872703784</v>
      </c>
      <c r="R106" s="27">
        <f t="shared" ca="1" si="17"/>
        <v>1353.610185101305</v>
      </c>
      <c r="S106" s="7"/>
      <c r="T106" s="28">
        <f t="shared" ca="1" si="18"/>
        <v>0.93898449952334484</v>
      </c>
      <c r="U106" s="27">
        <f t="shared" ca="1" si="19"/>
        <v>0.33109420681172219</v>
      </c>
      <c r="V106" s="7"/>
      <c r="W106" s="28">
        <f t="shared" ca="1" si="20"/>
        <v>0.93456166126776941</v>
      </c>
      <c r="X106" s="27">
        <f t="shared" ca="1" si="24"/>
        <v>242.52613144991574</v>
      </c>
      <c r="Y106" s="7"/>
      <c r="Z106" s="28">
        <f t="shared" si="23"/>
        <v>242.23499999999987</v>
      </c>
      <c r="AA106" s="27">
        <f t="shared" si="21"/>
        <v>4.2277983135684618</v>
      </c>
      <c r="AB106" s="7"/>
      <c r="AC106" s="28">
        <f t="shared" ca="1" si="13"/>
        <v>0.29113144991586637</v>
      </c>
      <c r="AD106" s="27"/>
      <c r="AE106" s="7"/>
    </row>
    <row r="107" spans="1:31" s="26" customFormat="1" x14ac:dyDescent="0.25">
      <c r="A107" s="26">
        <v>22</v>
      </c>
      <c r="B107" s="26">
        <v>-624</v>
      </c>
      <c r="C107" s="26">
        <v>11257</v>
      </c>
      <c r="D107" s="26">
        <v>13980</v>
      </c>
      <c r="E107" s="26">
        <v>14962</v>
      </c>
      <c r="F107" s="26">
        <v>12257</v>
      </c>
      <c r="G107" s="27"/>
      <c r="H107" s="7"/>
      <c r="I107" s="28">
        <f t="shared" si="14"/>
        <v>-3705</v>
      </c>
      <c r="J107" s="27">
        <f t="shared" si="14"/>
        <v>1723</v>
      </c>
      <c r="K107" s="7"/>
      <c r="L107" s="124">
        <f t="shared" si="22"/>
        <v>0.89822601861625351</v>
      </c>
      <c r="M107" s="27">
        <f t="shared" ca="1" si="15"/>
        <v>2.0102918406634383E-7</v>
      </c>
      <c r="N107" s="44"/>
      <c r="O107" s="44"/>
      <c r="P107" s="7"/>
      <c r="Q107" s="28">
        <f t="shared" ca="1" si="16"/>
        <v>-3711.6150872703784</v>
      </c>
      <c r="R107" s="27">
        <f t="shared" ca="1" si="17"/>
        <v>1726.610185101305</v>
      </c>
      <c r="S107" s="7"/>
      <c r="T107" s="28">
        <f t="shared" ca="1" si="18"/>
        <v>0.90344654826874893</v>
      </c>
      <c r="U107" s="27">
        <f t="shared" ca="1" si="19"/>
        <v>0.4223303252305044</v>
      </c>
      <c r="V107" s="7"/>
      <c r="W107" s="28">
        <f t="shared" ca="1" si="20"/>
        <v>0.89777765583449487</v>
      </c>
      <c r="X107" s="27">
        <f t="shared" ca="1" si="24"/>
        <v>236.84110980018932</v>
      </c>
      <c r="Y107" s="7"/>
      <c r="Z107" s="28">
        <f t="shared" si="23"/>
        <v>236.61899999999986</v>
      </c>
      <c r="AA107" s="27">
        <f t="shared" si="21"/>
        <v>4.12978062277646</v>
      </c>
      <c r="AB107" s="7"/>
      <c r="AC107" s="28">
        <f t="shared" ca="1" si="13"/>
        <v>0.22210980018945747</v>
      </c>
      <c r="AD107" s="27"/>
      <c r="AE107" s="7"/>
    </row>
    <row r="108" spans="1:31" s="26" customFormat="1" x14ac:dyDescent="0.25">
      <c r="A108" s="26">
        <v>23</v>
      </c>
      <c r="B108" s="26">
        <v>-644</v>
      </c>
      <c r="C108" s="26">
        <v>11357</v>
      </c>
      <c r="D108" s="26">
        <v>14158</v>
      </c>
      <c r="E108" s="26">
        <v>14871</v>
      </c>
      <c r="F108" s="26">
        <v>12072</v>
      </c>
      <c r="G108" s="27"/>
      <c r="H108" s="7"/>
      <c r="I108" s="28">
        <f t="shared" si="14"/>
        <v>-3514</v>
      </c>
      <c r="J108" s="27">
        <f t="shared" si="14"/>
        <v>2086</v>
      </c>
      <c r="K108" s="7"/>
      <c r="L108" s="124">
        <f t="shared" si="22"/>
        <v>0.85021541819281043</v>
      </c>
      <c r="M108" s="27">
        <f t="shared" ca="1" si="15"/>
        <v>2.0433025540852093E-8</v>
      </c>
      <c r="N108" s="44"/>
      <c r="O108" s="44"/>
      <c r="P108" s="7"/>
      <c r="Q108" s="28">
        <f t="shared" ca="1" si="16"/>
        <v>-3520.6150872703784</v>
      </c>
      <c r="R108" s="27">
        <f t="shared" ca="1" si="17"/>
        <v>2089.610185101305</v>
      </c>
      <c r="S108" s="7"/>
      <c r="T108" s="28">
        <f t="shared" ca="1" si="18"/>
        <v>0.85695511888773657</v>
      </c>
      <c r="U108" s="27">
        <f t="shared" ca="1" si="19"/>
        <v>0.51112043511258998</v>
      </c>
      <c r="V108" s="7"/>
      <c r="W108" s="28">
        <f t="shared" ca="1" si="20"/>
        <v>0.85007247405847519</v>
      </c>
      <c r="X108" s="27">
        <f t="shared" ca="1" si="24"/>
        <v>231.01712439669484</v>
      </c>
      <c r="Y108" s="7"/>
      <c r="Z108" s="28">
        <f t="shared" si="23"/>
        <v>230.82299999999987</v>
      </c>
      <c r="AA108" s="27">
        <f t="shared" si="21"/>
        <v>4.0286213393308694</v>
      </c>
      <c r="AB108" s="7"/>
      <c r="AC108" s="28">
        <f t="shared" ca="1" si="13"/>
        <v>0.19412439669497417</v>
      </c>
      <c r="AD108" s="27"/>
      <c r="AE108" s="7"/>
    </row>
    <row r="109" spans="1:31" s="26" customFormat="1" x14ac:dyDescent="0.25">
      <c r="A109" s="26">
        <v>24</v>
      </c>
      <c r="B109" s="26">
        <v>-630</v>
      </c>
      <c r="C109" s="26">
        <v>11476</v>
      </c>
      <c r="D109" s="26">
        <v>14341</v>
      </c>
      <c r="E109" s="26">
        <v>14769</v>
      </c>
      <c r="F109" s="26">
        <v>11913</v>
      </c>
      <c r="G109" s="27"/>
      <c r="H109" s="7"/>
      <c r="I109" s="28">
        <f t="shared" si="14"/>
        <v>-3293</v>
      </c>
      <c r="J109" s="27">
        <f t="shared" si="14"/>
        <v>2428</v>
      </c>
      <c r="K109" s="7"/>
      <c r="L109" s="124">
        <f t="shared" si="22"/>
        <v>0.79482997996916849</v>
      </c>
      <c r="M109" s="27">
        <f t="shared" ca="1" si="15"/>
        <v>9.2588590489319463E-8</v>
      </c>
      <c r="N109" s="44"/>
      <c r="O109" s="44"/>
      <c r="P109" s="7"/>
      <c r="Q109" s="28">
        <f t="shared" ca="1" si="16"/>
        <v>-3299.6150872703784</v>
      </c>
      <c r="R109" s="27">
        <f t="shared" ca="1" si="17"/>
        <v>2431.610185101305</v>
      </c>
      <c r="S109" s="7"/>
      <c r="T109" s="28">
        <f t="shared" ca="1" si="18"/>
        <v>0.80316137075577976</v>
      </c>
      <c r="U109" s="27">
        <f t="shared" ca="1" si="19"/>
        <v>0.5947739270676129</v>
      </c>
      <c r="V109" s="7"/>
      <c r="W109" s="28">
        <f t="shared" ca="1" si="20"/>
        <v>0.7951342637026958</v>
      </c>
      <c r="X109" s="27">
        <f t="shared" ca="1" si="24"/>
        <v>225.23711205380687</v>
      </c>
      <c r="Y109" s="7"/>
      <c r="Z109" s="28">
        <f t="shared" si="23"/>
        <v>225.15299999999988</v>
      </c>
      <c r="AA109" s="27">
        <f t="shared" si="21"/>
        <v>3.9296611707427904</v>
      </c>
      <c r="AB109" s="7"/>
      <c r="AC109" s="28">
        <f t="shared" ca="1" si="13"/>
        <v>8.4112053806990161E-2</v>
      </c>
      <c r="AD109" s="27"/>
      <c r="AE109" s="7"/>
    </row>
    <row r="110" spans="1:31" s="26" customFormat="1" x14ac:dyDescent="0.25">
      <c r="A110" s="26">
        <v>25</v>
      </c>
      <c r="B110" s="26">
        <v>-634</v>
      </c>
      <c r="C110" s="26">
        <v>11592</v>
      </c>
      <c r="D110" s="26">
        <v>14483</v>
      </c>
      <c r="E110" s="26">
        <v>14632</v>
      </c>
      <c r="F110" s="26">
        <v>11747</v>
      </c>
      <c r="G110" s="27"/>
      <c r="H110" s="7"/>
      <c r="I110" s="28">
        <f t="shared" si="14"/>
        <v>-3040</v>
      </c>
      <c r="J110" s="27">
        <f t="shared" si="14"/>
        <v>2736</v>
      </c>
      <c r="K110" s="7"/>
      <c r="L110" s="124">
        <f t="shared" si="22"/>
        <v>0.73123956254810685</v>
      </c>
      <c r="M110" s="27">
        <f t="shared" ca="1" si="15"/>
        <v>1.6381672308350785E-6</v>
      </c>
      <c r="N110" s="44"/>
      <c r="O110" s="44"/>
      <c r="P110" s="7"/>
      <c r="Q110" s="28">
        <f t="shared" ca="1" si="16"/>
        <v>-3046.6150872703784</v>
      </c>
      <c r="R110" s="27">
        <f t="shared" ca="1" si="17"/>
        <v>2739.610185101305</v>
      </c>
      <c r="S110" s="7"/>
      <c r="T110" s="28">
        <f t="shared" ca="1" si="18"/>
        <v>0.74157848262281567</v>
      </c>
      <c r="U110" s="27">
        <f t="shared" ca="1" si="19"/>
        <v>0.67011098999786733</v>
      </c>
      <c r="V110" s="7"/>
      <c r="W110" s="28">
        <f t="shared" ca="1" si="20"/>
        <v>0.7325194716194221</v>
      </c>
      <c r="X110" s="27">
        <f t="shared" ca="1" si="24"/>
        <v>219.58185599386468</v>
      </c>
      <c r="Y110" s="7"/>
      <c r="Z110" s="28">
        <f t="shared" si="23"/>
        <v>219.44699999999989</v>
      </c>
      <c r="AA110" s="27">
        <f t="shared" si="21"/>
        <v>3.8300726836239942</v>
      </c>
      <c r="AB110" s="7"/>
      <c r="AC110" s="28">
        <f t="shared" ca="1" si="13"/>
        <v>0.13485599386478953</v>
      </c>
      <c r="AD110" s="27"/>
      <c r="AE110" s="7"/>
    </row>
    <row r="111" spans="1:31" s="26" customFormat="1" x14ac:dyDescent="0.25">
      <c r="A111" s="26">
        <v>26</v>
      </c>
      <c r="B111" s="26">
        <v>-618</v>
      </c>
      <c r="C111" s="26">
        <v>11741</v>
      </c>
      <c r="D111" s="26">
        <v>14635</v>
      </c>
      <c r="E111" s="26">
        <v>14498</v>
      </c>
      <c r="F111" s="26">
        <v>11613</v>
      </c>
      <c r="G111" s="27"/>
      <c r="H111" s="7"/>
      <c r="I111" s="28">
        <f t="shared" si="14"/>
        <v>-2757</v>
      </c>
      <c r="J111" s="27">
        <f t="shared" si="14"/>
        <v>3022</v>
      </c>
      <c r="K111" s="7"/>
      <c r="L111" s="124">
        <f t="shared" si="22"/>
        <v>0.66227147725224178</v>
      </c>
      <c r="M111" s="27">
        <f t="shared" ca="1" si="15"/>
        <v>1.6281668336046833E-7</v>
      </c>
      <c r="N111" s="44"/>
      <c r="O111" s="44"/>
      <c r="P111" s="7"/>
      <c r="Q111" s="28">
        <f t="shared" ca="1" si="16"/>
        <v>-2763.6150872703784</v>
      </c>
      <c r="R111" s="27">
        <f t="shared" ca="1" si="17"/>
        <v>3025.610185101305</v>
      </c>
      <c r="S111" s="7"/>
      <c r="T111" s="28">
        <f t="shared" ca="1" si="18"/>
        <v>0.67269327573890725</v>
      </c>
      <c r="U111" s="27">
        <f t="shared" ca="1" si="19"/>
        <v>0.74006683414738939</v>
      </c>
      <c r="V111" s="7"/>
      <c r="W111" s="28">
        <f t="shared" ca="1" si="20"/>
        <v>0.66267498274583569</v>
      </c>
      <c r="X111" s="27">
        <f t="shared" ca="1" si="24"/>
        <v>213.87631214440739</v>
      </c>
      <c r="Y111" s="7"/>
      <c r="Z111" s="28">
        <f t="shared" si="23"/>
        <v>213.88499999999988</v>
      </c>
      <c r="AA111" s="27">
        <f t="shared" si="21"/>
        <v>3.73299747062807</v>
      </c>
      <c r="AB111" s="7"/>
      <c r="AC111" s="28">
        <f t="shared" ca="1" si="13"/>
        <v>-8.6878555924840839E-3</v>
      </c>
      <c r="AD111" s="27"/>
      <c r="AE111" s="7"/>
    </row>
    <row r="112" spans="1:31" s="26" customFormat="1" x14ac:dyDescent="0.25">
      <c r="A112" s="26">
        <v>27</v>
      </c>
      <c r="B112" s="26">
        <v>-627</v>
      </c>
      <c r="C112" s="26">
        <v>11889</v>
      </c>
      <c r="D112" s="26">
        <v>14756</v>
      </c>
      <c r="E112" s="26">
        <v>14336</v>
      </c>
      <c r="F112" s="26">
        <v>11478</v>
      </c>
      <c r="G112" s="27"/>
      <c r="H112" s="7"/>
      <c r="I112" s="28">
        <f t="shared" si="14"/>
        <v>-2447</v>
      </c>
      <c r="J112" s="27">
        <f t="shared" si="14"/>
        <v>3278</v>
      </c>
      <c r="K112" s="7"/>
      <c r="L112" s="124">
        <f t="shared" si="22"/>
        <v>0.5859270744804097</v>
      </c>
      <c r="M112" s="27">
        <f t="shared" ca="1" si="15"/>
        <v>1.8548227600383596E-7</v>
      </c>
      <c r="N112" s="44"/>
      <c r="O112" s="44"/>
      <c r="P112" s="7"/>
      <c r="Q112" s="28">
        <f t="shared" ca="1" si="16"/>
        <v>-2453.6150872703784</v>
      </c>
      <c r="R112" s="27">
        <f t="shared" ca="1" si="17"/>
        <v>3281.610185101305</v>
      </c>
      <c r="S112" s="7"/>
      <c r="T112" s="28">
        <f t="shared" ca="1" si="18"/>
        <v>0.59723598197914884</v>
      </c>
      <c r="U112" s="27">
        <f t="shared" ca="1" si="19"/>
        <v>0.80268465268682165</v>
      </c>
      <c r="V112" s="7"/>
      <c r="W112" s="28">
        <f t="shared" ca="1" si="20"/>
        <v>0.58635775101332488</v>
      </c>
      <c r="X112" s="27">
        <f t="shared" ca="1" si="24"/>
        <v>208.18219504370529</v>
      </c>
      <c r="Y112" s="7"/>
      <c r="Z112" s="28">
        <f t="shared" si="23"/>
        <v>208.24199999999988</v>
      </c>
      <c r="AA112" s="27">
        <f t="shared" si="21"/>
        <v>3.6345085409380293</v>
      </c>
      <c r="AB112" s="7"/>
      <c r="AC112" s="28">
        <f t="shared" ca="1" si="13"/>
        <v>-5.9804956294584599E-2</v>
      </c>
      <c r="AD112" s="27"/>
      <c r="AE112" s="7"/>
    </row>
    <row r="113" spans="1:31" s="26" customFormat="1" x14ac:dyDescent="0.25">
      <c r="A113" s="26">
        <v>28</v>
      </c>
      <c r="B113" s="26">
        <v>-609</v>
      </c>
      <c r="C113" s="26">
        <v>12058</v>
      </c>
      <c r="D113" s="26">
        <v>14870</v>
      </c>
      <c r="E113" s="26">
        <v>14182</v>
      </c>
      <c r="F113" s="26">
        <v>11371</v>
      </c>
      <c r="G113" s="27"/>
      <c r="H113" s="7"/>
      <c r="I113" s="28">
        <f t="shared" si="14"/>
        <v>-2124</v>
      </c>
      <c r="J113" s="27">
        <f t="shared" si="14"/>
        <v>3499</v>
      </c>
      <c r="K113" s="7"/>
      <c r="L113" s="124">
        <f t="shared" si="22"/>
        <v>0.50632836947866577</v>
      </c>
      <c r="M113" s="27">
        <f t="shared" ca="1" si="15"/>
        <v>4.4106967203299748E-7</v>
      </c>
      <c r="N113" s="44"/>
      <c r="O113" s="44"/>
      <c r="P113" s="7"/>
      <c r="Q113" s="28">
        <f t="shared" ca="1" si="16"/>
        <v>-2130.6150872703784</v>
      </c>
      <c r="R113" s="27">
        <f t="shared" ca="1" si="17"/>
        <v>3502.610185101305</v>
      </c>
      <c r="S113" s="7"/>
      <c r="T113" s="28">
        <f t="shared" ca="1" si="18"/>
        <v>0.51861435009398116</v>
      </c>
      <c r="U113" s="27">
        <f t="shared" ca="1" si="19"/>
        <v>0.85674144134781594</v>
      </c>
      <c r="V113" s="7"/>
      <c r="W113" s="28">
        <f t="shared" ca="1" si="20"/>
        <v>0.50699250024292308</v>
      </c>
      <c r="X113" s="27">
        <f t="shared" ca="1" si="24"/>
        <v>202.64992944923972</v>
      </c>
      <c r="Y113" s="7"/>
      <c r="Z113" s="28">
        <f t="shared" si="23"/>
        <v>202.76099999999988</v>
      </c>
      <c r="AA113" s="27">
        <f t="shared" si="21"/>
        <v>3.5388470446362206</v>
      </c>
      <c r="AB113" s="7"/>
      <c r="AC113" s="28">
        <f t="shared" ca="1" si="13"/>
        <v>-0.11107055076016081</v>
      </c>
      <c r="AD113" s="27"/>
      <c r="AE113" s="7"/>
    </row>
    <row r="114" spans="1:31" s="26" customFormat="1" x14ac:dyDescent="0.25">
      <c r="A114" s="26">
        <v>29</v>
      </c>
      <c r="B114" s="26">
        <v>-605</v>
      </c>
      <c r="C114" s="26">
        <v>12222</v>
      </c>
      <c r="D114" s="26">
        <v>14958</v>
      </c>
      <c r="E114" s="26">
        <v>14004</v>
      </c>
      <c r="F114" s="26">
        <v>11276</v>
      </c>
      <c r="G114" s="27"/>
      <c r="H114" s="7"/>
      <c r="I114" s="28">
        <f t="shared" si="14"/>
        <v>-1782</v>
      </c>
      <c r="J114" s="27">
        <f t="shared" si="14"/>
        <v>3682</v>
      </c>
      <c r="K114" s="7"/>
      <c r="L114" s="124">
        <f t="shared" si="22"/>
        <v>0.42266456656825147</v>
      </c>
      <c r="M114" s="27">
        <f t="shared" ca="1" si="15"/>
        <v>2.1535168646888513E-7</v>
      </c>
      <c r="N114" s="44"/>
      <c r="O114" s="44"/>
      <c r="P114" s="7"/>
      <c r="Q114" s="28">
        <f t="shared" ca="1" si="16"/>
        <v>-1788.6150872703784</v>
      </c>
      <c r="R114" s="27">
        <f t="shared" ca="1" si="17"/>
        <v>3685.610185101305</v>
      </c>
      <c r="S114" s="7"/>
      <c r="T114" s="28">
        <f t="shared" ca="1" si="18"/>
        <v>0.43536791633321553</v>
      </c>
      <c r="U114" s="27">
        <f t="shared" ca="1" si="19"/>
        <v>0.90150339756936326</v>
      </c>
      <c r="V114" s="7"/>
      <c r="W114" s="28">
        <f t="shared" ca="1" si="20"/>
        <v>0.42312862657134254</v>
      </c>
      <c r="X114" s="27">
        <f t="shared" ca="1" si="24"/>
        <v>197.17765431587293</v>
      </c>
      <c r="Y114" s="7"/>
      <c r="Z114" s="28">
        <f t="shared" si="23"/>
        <v>197.31599999999989</v>
      </c>
      <c r="AA114" s="27">
        <f t="shared" si="21"/>
        <v>3.4438138668651295</v>
      </c>
      <c r="AB114" s="7"/>
      <c r="AC114" s="28">
        <f t="shared" ca="1" si="13"/>
        <v>-0.13834568412696058</v>
      </c>
      <c r="AD114" s="27"/>
      <c r="AE114" s="7"/>
    </row>
    <row r="115" spans="1:31" s="26" customFormat="1" x14ac:dyDescent="0.25">
      <c r="A115" s="26">
        <v>30</v>
      </c>
      <c r="B115" s="26">
        <v>-636</v>
      </c>
      <c r="C115" s="26">
        <v>12415</v>
      </c>
      <c r="D115" s="26">
        <v>15040</v>
      </c>
      <c r="E115" s="26">
        <v>13821</v>
      </c>
      <c r="F115" s="26">
        <v>11197</v>
      </c>
      <c r="G115" s="27"/>
      <c r="H115" s="7"/>
      <c r="I115" s="28">
        <f t="shared" si="14"/>
        <v>-1406</v>
      </c>
      <c r="J115" s="27">
        <f t="shared" si="14"/>
        <v>3843</v>
      </c>
      <c r="K115" s="7"/>
      <c r="L115" s="124">
        <f t="shared" si="22"/>
        <v>0.33061402209553564</v>
      </c>
      <c r="M115" s="27">
        <f t="shared" ca="1" si="15"/>
        <v>2.0007835710514124E-7</v>
      </c>
      <c r="N115" s="44"/>
      <c r="O115" s="44"/>
      <c r="P115" s="7"/>
      <c r="Q115" s="28">
        <f t="shared" ca="1" si="16"/>
        <v>-1412.6150872703784</v>
      </c>
      <c r="R115" s="27">
        <f t="shared" ca="1" si="17"/>
        <v>3846.610185101305</v>
      </c>
      <c r="S115" s="7"/>
      <c r="T115" s="28">
        <f t="shared" ca="1" si="18"/>
        <v>0.34384552132137952</v>
      </c>
      <c r="U115" s="27">
        <f t="shared" ca="1" si="19"/>
        <v>0.94088413501017809</v>
      </c>
      <c r="V115" s="7"/>
      <c r="W115" s="28">
        <f t="shared" ca="1" si="20"/>
        <v>0.33106132328836341</v>
      </c>
      <c r="X115" s="27">
        <f t="shared" ca="1" si="24"/>
        <v>191.41925468970283</v>
      </c>
      <c r="Y115" s="7"/>
      <c r="Z115" s="28">
        <f t="shared" si="23"/>
        <v>191.5919999999999</v>
      </c>
      <c r="AA115" s="27">
        <f t="shared" si="21"/>
        <v>3.3439112204809742</v>
      </c>
      <c r="AB115" s="7"/>
      <c r="AC115" s="28">
        <f t="shared" ca="1" si="13"/>
        <v>-0.17274531029707418</v>
      </c>
      <c r="AD115" s="27"/>
      <c r="AE115" s="7"/>
    </row>
    <row r="116" spans="1:31" s="26" customFormat="1" x14ac:dyDescent="0.25">
      <c r="A116" s="26">
        <v>31</v>
      </c>
      <c r="B116" s="26">
        <v>-630</v>
      </c>
      <c r="C116" s="26">
        <v>12602</v>
      </c>
      <c r="D116" s="26">
        <v>15098</v>
      </c>
      <c r="E116" s="26">
        <v>13625</v>
      </c>
      <c r="F116" s="26">
        <v>11132</v>
      </c>
      <c r="G116" s="27"/>
      <c r="H116" s="7"/>
      <c r="I116" s="28">
        <f t="shared" si="14"/>
        <v>-1023</v>
      </c>
      <c r="J116" s="27">
        <f t="shared" si="14"/>
        <v>3966</v>
      </c>
      <c r="K116" s="7"/>
      <c r="L116" s="124">
        <f t="shared" si="22"/>
        <v>0.23617702263280277</v>
      </c>
      <c r="M116" s="27">
        <f t="shared" ca="1" si="15"/>
        <v>1.5365410603403917E-6</v>
      </c>
      <c r="N116" s="44"/>
      <c r="O116" s="44"/>
      <c r="P116" s="7"/>
      <c r="Q116" s="28">
        <f t="shared" ca="1" si="16"/>
        <v>-1029.6150872703784</v>
      </c>
      <c r="R116" s="27">
        <f t="shared" ca="1" si="17"/>
        <v>3969.610185101305</v>
      </c>
      <c r="S116" s="7"/>
      <c r="T116" s="28">
        <f t="shared" ca="1" si="18"/>
        <v>0.25061925193432322</v>
      </c>
      <c r="U116" s="27">
        <f t="shared" ca="1" si="19"/>
        <v>0.97097004001154597</v>
      </c>
      <c r="V116" s="7"/>
      <c r="W116" s="28">
        <f t="shared" ca="1" si="20"/>
        <v>0.23741659556746228</v>
      </c>
      <c r="X116" s="27">
        <f t="shared" ca="1" si="24"/>
        <v>185.77429918057555</v>
      </c>
      <c r="Y116" s="7"/>
      <c r="Z116" s="28">
        <f t="shared" si="23"/>
        <v>185.92199999999991</v>
      </c>
      <c r="AA116" s="27">
        <f t="shared" si="21"/>
        <v>3.2449510518928957</v>
      </c>
      <c r="AB116" s="7"/>
      <c r="AC116" s="28">
        <f t="shared" ca="1" si="13"/>
        <v>-0.14770081942435809</v>
      </c>
      <c r="AD116" s="27"/>
      <c r="AE116" s="7"/>
    </row>
    <row r="117" spans="1:31" s="26" customFormat="1" x14ac:dyDescent="0.25">
      <c r="A117" s="26">
        <v>32</v>
      </c>
      <c r="B117" s="26">
        <v>-644</v>
      </c>
      <c r="C117" s="26">
        <v>12805</v>
      </c>
      <c r="D117" s="26">
        <v>15134</v>
      </c>
      <c r="E117" s="26">
        <v>13420</v>
      </c>
      <c r="F117" s="26">
        <v>11093</v>
      </c>
      <c r="G117" s="27"/>
      <c r="H117" s="7"/>
      <c r="I117" s="28">
        <f t="shared" si="14"/>
        <v>-615</v>
      </c>
      <c r="J117" s="27">
        <f t="shared" si="14"/>
        <v>4041</v>
      </c>
      <c r="K117" s="7"/>
      <c r="L117" s="124">
        <f t="shared" si="22"/>
        <v>0.13725878680527528</v>
      </c>
      <c r="M117" s="27">
        <f t="shared" ca="1" si="15"/>
        <v>3.4477659791825607E-7</v>
      </c>
      <c r="N117" s="44"/>
      <c r="O117" s="44"/>
      <c r="P117" s="7"/>
      <c r="Q117" s="28">
        <f t="shared" ca="1" si="16"/>
        <v>-621.61508727037835</v>
      </c>
      <c r="R117" s="27">
        <f t="shared" ca="1" si="17"/>
        <v>4044.610185101305</v>
      </c>
      <c r="S117" s="7"/>
      <c r="T117" s="28">
        <f t="shared" ca="1" si="18"/>
        <v>0.15130771692147993</v>
      </c>
      <c r="U117" s="27">
        <f t="shared" ca="1" si="19"/>
        <v>0.98931510403677025</v>
      </c>
      <c r="V117" s="7"/>
      <c r="W117" s="28">
        <f t="shared" ca="1" si="20"/>
        <v>0.1378459636082216</v>
      </c>
      <c r="X117" s="27">
        <f t="shared" ca="1" si="24"/>
        <v>179.96644750447786</v>
      </c>
      <c r="Y117" s="7"/>
      <c r="Z117" s="28">
        <f t="shared" si="23"/>
        <v>180.12599999999992</v>
      </c>
      <c r="AA117" s="27">
        <f t="shared" si="21"/>
        <v>3.1437917684473047</v>
      </c>
      <c r="AB117" s="7"/>
      <c r="AC117" s="28">
        <f t="shared" ca="1" si="13"/>
        <v>-0.15955249552206396</v>
      </c>
      <c r="AD117" s="27"/>
      <c r="AE117" s="7"/>
    </row>
    <row r="118" spans="1:31" s="26" customFormat="1" x14ac:dyDescent="0.25">
      <c r="A118" s="26">
        <v>33</v>
      </c>
      <c r="B118" s="26">
        <v>-624</v>
      </c>
      <c r="C118" s="26">
        <v>13003</v>
      </c>
      <c r="D118" s="26">
        <v>15153</v>
      </c>
      <c r="E118" s="26">
        <v>13227</v>
      </c>
      <c r="F118" s="26">
        <v>11073</v>
      </c>
      <c r="G118" s="27"/>
      <c r="H118" s="7"/>
      <c r="I118" s="28">
        <f t="shared" si="14"/>
        <v>-224</v>
      </c>
      <c r="J118" s="27">
        <f t="shared" si="14"/>
        <v>4080</v>
      </c>
      <c r="K118" s="7"/>
      <c r="L118" s="124">
        <f t="shared" si="22"/>
        <v>4.0062841583862689E-2</v>
      </c>
      <c r="M118" s="27">
        <f t="shared" ca="1" si="15"/>
        <v>6.1048475739531781E-6</v>
      </c>
      <c r="N118" s="44"/>
      <c r="O118" s="44"/>
      <c r="P118" s="7"/>
      <c r="Q118" s="28">
        <f t="shared" ca="1" si="16"/>
        <v>-230.61508727037838</v>
      </c>
      <c r="R118" s="27">
        <f t="shared" ca="1" si="17"/>
        <v>4083.610185101305</v>
      </c>
      <c r="S118" s="7"/>
      <c r="T118" s="28">
        <f t="shared" ca="1" si="18"/>
        <v>5.6134162534171798E-2</v>
      </c>
      <c r="U118" s="27">
        <f t="shared" ca="1" si="19"/>
        <v>0.99885453732988683</v>
      </c>
      <c r="V118" s="7"/>
      <c r="W118" s="28">
        <f t="shared" ca="1" si="20"/>
        <v>4.2533640558678969E-2</v>
      </c>
      <c r="X118" s="27">
        <f t="shared" ca="1" si="24"/>
        <v>174.47254406435934</v>
      </c>
      <c r="Y118" s="7"/>
      <c r="Z118" s="28">
        <f t="shared" si="23"/>
        <v>174.50999999999993</v>
      </c>
      <c r="AA118" s="27">
        <f t="shared" si="21"/>
        <v>3.0457740776553033</v>
      </c>
      <c r="AB118" s="7"/>
      <c r="AC118" s="28">
        <f t="shared" ca="1" si="13"/>
        <v>-3.7455935640593907E-2</v>
      </c>
      <c r="AD118" s="27"/>
      <c r="AE118" s="7"/>
    </row>
    <row r="119" spans="1:31" s="26" customFormat="1" x14ac:dyDescent="0.25">
      <c r="A119" s="26">
        <v>34</v>
      </c>
      <c r="B119" s="26">
        <v>-623</v>
      </c>
      <c r="C119" s="26">
        <v>13198</v>
      </c>
      <c r="D119" s="26">
        <v>15144</v>
      </c>
      <c r="E119" s="26">
        <v>13018</v>
      </c>
      <c r="F119" s="26">
        <v>11069</v>
      </c>
      <c r="G119" s="27"/>
      <c r="H119" s="7"/>
      <c r="I119" s="28">
        <f t="shared" si="14"/>
        <v>180</v>
      </c>
      <c r="J119" s="27">
        <f t="shared" si="14"/>
        <v>4075</v>
      </c>
      <c r="K119" s="7"/>
      <c r="L119" s="124">
        <f t="shared" si="22"/>
        <v>-5.7362105911517629E-2</v>
      </c>
      <c r="M119" s="27">
        <f t="shared" ca="1" si="15"/>
        <v>2.4504473792450656E-6</v>
      </c>
      <c r="N119" s="44"/>
      <c r="O119" s="44"/>
      <c r="P119" s="7"/>
      <c r="Q119" s="28">
        <f t="shared" ca="1" si="16"/>
        <v>173.38491272962162</v>
      </c>
      <c r="R119" s="27">
        <f t="shared" ca="1" si="17"/>
        <v>4078.610185101305</v>
      </c>
      <c r="S119" s="7"/>
      <c r="T119" s="28">
        <f t="shared" ca="1" si="18"/>
        <v>-4.2203729978545573E-2</v>
      </c>
      <c r="U119" s="27">
        <f t="shared" ca="1" si="19"/>
        <v>0.99763153306153862</v>
      </c>
      <c r="V119" s="7"/>
      <c r="W119" s="28">
        <f t="shared" ca="1" si="20"/>
        <v>-5.5796715423733489E-2</v>
      </c>
      <c r="X119" s="27">
        <f t="shared" ca="1" si="24"/>
        <v>168.83305332230498</v>
      </c>
      <c r="Y119" s="7"/>
      <c r="Z119" s="28">
        <f t="shared" si="23"/>
        <v>168.90299999999993</v>
      </c>
      <c r="AA119" s="27">
        <f t="shared" si="21"/>
        <v>2.9479134664959816</v>
      </c>
      <c r="AB119" s="7"/>
      <c r="AC119" s="28">
        <f t="shared" ca="1" si="13"/>
        <v>-6.9946677694957771E-2</v>
      </c>
      <c r="AD119" s="27"/>
      <c r="AE119" s="7"/>
    </row>
    <row r="120" spans="1:31" s="26" customFormat="1" x14ac:dyDescent="0.25">
      <c r="A120" s="26">
        <v>35</v>
      </c>
      <c r="B120" s="26">
        <v>-611</v>
      </c>
      <c r="C120" s="26">
        <v>13400</v>
      </c>
      <c r="D120" s="26">
        <v>15137</v>
      </c>
      <c r="E120" s="26">
        <v>12824</v>
      </c>
      <c r="F120" s="26">
        <v>11096</v>
      </c>
      <c r="G120" s="27"/>
      <c r="H120" s="7"/>
      <c r="I120" s="28">
        <f t="shared" si="14"/>
        <v>576</v>
      </c>
      <c r="J120" s="27">
        <f t="shared" si="14"/>
        <v>4041</v>
      </c>
      <c r="K120" s="7"/>
      <c r="L120" s="124">
        <f t="shared" si="22"/>
        <v>-0.15238344859122174</v>
      </c>
      <c r="M120" s="27">
        <f t="shared" ca="1" si="15"/>
        <v>9.0279048688005383E-8</v>
      </c>
      <c r="N120" s="44"/>
      <c r="O120" s="44"/>
      <c r="P120" s="7"/>
      <c r="Q120" s="28">
        <f t="shared" ca="1" si="16"/>
        <v>569.38491272962165</v>
      </c>
      <c r="R120" s="27">
        <f t="shared" ca="1" si="17"/>
        <v>4044.610185101305</v>
      </c>
      <c r="S120" s="7"/>
      <c r="T120" s="28">
        <f t="shared" ca="1" si="18"/>
        <v>-0.13859433749101113</v>
      </c>
      <c r="U120" s="27">
        <f t="shared" ca="1" si="19"/>
        <v>0.98931510403677025</v>
      </c>
      <c r="V120" s="7"/>
      <c r="W120" s="28">
        <f t="shared" ca="1" si="20"/>
        <v>-0.15208298387001806</v>
      </c>
      <c r="X120" s="27">
        <f t="shared" ca="1" si="24"/>
        <v>163.29481391381648</v>
      </c>
      <c r="Y120" s="7"/>
      <c r="Z120" s="28">
        <f t="shared" si="23"/>
        <v>163.40399999999994</v>
      </c>
      <c r="AA120" s="27">
        <f t="shared" si="21"/>
        <v>2.8519378109288129</v>
      </c>
      <c r="AB120" s="7"/>
      <c r="AC120" s="28">
        <f t="shared" ca="1" si="13"/>
        <v>-0.10918608618345615</v>
      </c>
      <c r="AD120" s="27"/>
      <c r="AE120" s="7"/>
    </row>
    <row r="121" spans="1:31" s="26" customFormat="1" x14ac:dyDescent="0.25">
      <c r="A121" s="26">
        <v>36</v>
      </c>
      <c r="B121" s="26">
        <v>-614</v>
      </c>
      <c r="C121" s="26">
        <v>13594</v>
      </c>
      <c r="D121" s="26">
        <v>15093</v>
      </c>
      <c r="E121" s="26">
        <v>12633</v>
      </c>
      <c r="F121" s="26">
        <v>11130</v>
      </c>
      <c r="G121" s="27"/>
      <c r="H121" s="7"/>
      <c r="I121" s="28">
        <f t="shared" si="14"/>
        <v>961</v>
      </c>
      <c r="J121" s="27">
        <f t="shared" si="14"/>
        <v>3963</v>
      </c>
      <c r="K121" s="7"/>
      <c r="L121" s="124">
        <f t="shared" si="22"/>
        <v>-0.24645702915372142</v>
      </c>
      <c r="M121" s="27">
        <f t="shared" ca="1" si="15"/>
        <v>8.320008956916456E-7</v>
      </c>
      <c r="N121" s="44"/>
      <c r="O121" s="44"/>
      <c r="P121" s="7"/>
      <c r="Q121" s="28">
        <f t="shared" ca="1" si="16"/>
        <v>954.38491272962165</v>
      </c>
      <c r="R121" s="27">
        <f t="shared" ca="1" si="17"/>
        <v>3966.610185101305</v>
      </c>
      <c r="S121" s="7"/>
      <c r="T121" s="28">
        <f t="shared" ca="1" si="18"/>
        <v>-0.23230742812813041</v>
      </c>
      <c r="U121" s="27">
        <f t="shared" ca="1" si="19"/>
        <v>0.970236237450537</v>
      </c>
      <c r="V121" s="7"/>
      <c r="W121" s="28">
        <f t="shared" ca="1" si="20"/>
        <v>-0.24554488832265878</v>
      </c>
      <c r="X121" s="27">
        <f t="shared" ca="1" si="24"/>
        <v>157.83214993469062</v>
      </c>
      <c r="Y121" s="7"/>
      <c r="Z121" s="28">
        <f t="shared" si="23"/>
        <v>157.87799999999993</v>
      </c>
      <c r="AA121" s="27">
        <f t="shared" si="21"/>
        <v>2.7554909164636063</v>
      </c>
      <c r="AB121" s="7"/>
      <c r="AC121" s="28">
        <f t="shared" ca="1" si="13"/>
        <v>-4.5850065309309684E-2</v>
      </c>
      <c r="AD121" s="27"/>
      <c r="AE121" s="7"/>
    </row>
    <row r="122" spans="1:31" s="26" customFormat="1" x14ac:dyDescent="0.25">
      <c r="A122" s="26">
        <v>37</v>
      </c>
      <c r="B122" s="26">
        <v>-612</v>
      </c>
      <c r="C122" s="26">
        <v>13781</v>
      </c>
      <c r="D122" s="26">
        <v>15030</v>
      </c>
      <c r="E122" s="26">
        <v>12440</v>
      </c>
      <c r="F122" s="26">
        <v>11189</v>
      </c>
      <c r="G122" s="27"/>
      <c r="H122" s="7"/>
      <c r="I122" s="28">
        <f t="shared" si="14"/>
        <v>1341</v>
      </c>
      <c r="J122" s="27">
        <f t="shared" si="14"/>
        <v>3841</v>
      </c>
      <c r="K122" s="7"/>
      <c r="L122" s="124">
        <f t="shared" si="22"/>
        <v>-0.33794529637317561</v>
      </c>
      <c r="M122" s="27">
        <f t="shared" ca="1" si="15"/>
        <v>9.1366161391530869E-8</v>
      </c>
      <c r="N122" s="44"/>
      <c r="O122" s="44"/>
      <c r="P122" s="7"/>
      <c r="Q122" s="28">
        <f t="shared" ca="1" si="16"/>
        <v>1334.3849127296216</v>
      </c>
      <c r="R122" s="27">
        <f t="shared" ca="1" si="17"/>
        <v>3844.610185101305</v>
      </c>
      <c r="S122" s="7"/>
      <c r="T122" s="28">
        <f t="shared" ca="1" si="18"/>
        <v>-0.32480346564009227</v>
      </c>
      <c r="U122" s="27">
        <f t="shared" ca="1" si="19"/>
        <v>0.94039493330283874</v>
      </c>
      <c r="V122" s="7"/>
      <c r="W122" s="28">
        <f t="shared" ca="1" si="20"/>
        <v>-0.33764302801328405</v>
      </c>
      <c r="X122" s="27">
        <f t="shared" ca="1" si="24"/>
        <v>152.28386019975449</v>
      </c>
      <c r="Y122" s="7"/>
      <c r="Z122" s="28">
        <f t="shared" si="23"/>
        <v>152.36999999999992</v>
      </c>
      <c r="AA122" s="27">
        <f t="shared" si="21"/>
        <v>2.6593581812637583</v>
      </c>
      <c r="AB122" s="7"/>
      <c r="AC122" s="28">
        <f t="shared" ca="1" si="13"/>
        <v>-8.6139800245433662E-2</v>
      </c>
      <c r="AD122" s="27"/>
      <c r="AE122" s="7"/>
    </row>
    <row r="123" spans="1:31" s="26" customFormat="1" x14ac:dyDescent="0.25">
      <c r="A123" s="26">
        <v>38</v>
      </c>
      <c r="B123" s="26">
        <v>-624</v>
      </c>
      <c r="C123" s="26">
        <v>13971</v>
      </c>
      <c r="D123" s="26">
        <v>14955</v>
      </c>
      <c r="E123" s="26">
        <v>12258</v>
      </c>
      <c r="F123" s="26">
        <v>11265</v>
      </c>
      <c r="G123" s="27"/>
      <c r="H123" s="7"/>
      <c r="I123" s="28">
        <f t="shared" si="14"/>
        <v>1713</v>
      </c>
      <c r="J123" s="27">
        <f t="shared" si="14"/>
        <v>3690</v>
      </c>
      <c r="K123" s="7"/>
      <c r="L123" s="124">
        <f t="shared" si="22"/>
        <v>-0.42800830315885291</v>
      </c>
      <c r="M123" s="27">
        <f t="shared" ca="1" si="15"/>
        <v>9.6859750171457986E-8</v>
      </c>
      <c r="N123" s="44"/>
      <c r="O123" s="44"/>
      <c r="P123" s="7"/>
      <c r="Q123" s="28">
        <f t="shared" ca="1" si="16"/>
        <v>1706.3849127296216</v>
      </c>
      <c r="R123" s="27">
        <f t="shared" ca="1" si="17"/>
        <v>3693.610185101305</v>
      </c>
      <c r="S123" s="7"/>
      <c r="T123" s="28">
        <f t="shared" ca="1" si="18"/>
        <v>-0.41535221815180234</v>
      </c>
      <c r="U123" s="27">
        <f t="shared" ca="1" si="19"/>
        <v>0.90346020439872043</v>
      </c>
      <c r="V123" s="7"/>
      <c r="W123" s="28">
        <f t="shared" ca="1" si="20"/>
        <v>-0.42769708016778146</v>
      </c>
      <c r="X123" s="27">
        <f t="shared" ca="1" si="24"/>
        <v>146.70140054329181</v>
      </c>
      <c r="Y123" s="7"/>
      <c r="Z123" s="28">
        <f t="shared" si="23"/>
        <v>146.75399999999991</v>
      </c>
      <c r="AA123" s="27">
        <f t="shared" si="21"/>
        <v>2.5613404904717569</v>
      </c>
      <c r="AB123" s="7"/>
      <c r="AC123" s="28">
        <f t="shared" ca="1" si="13"/>
        <v>-5.2599456708094294E-2</v>
      </c>
      <c r="AD123" s="27"/>
      <c r="AE123" s="7"/>
    </row>
    <row r="124" spans="1:31" s="26" customFormat="1" x14ac:dyDescent="0.25">
      <c r="A124" s="26">
        <v>39</v>
      </c>
      <c r="B124" s="26">
        <v>-636</v>
      </c>
      <c r="C124" s="26">
        <v>14150</v>
      </c>
      <c r="D124" s="26">
        <v>14860</v>
      </c>
      <c r="E124" s="26">
        <v>12076</v>
      </c>
      <c r="F124" s="26">
        <v>11363</v>
      </c>
      <c r="G124" s="27"/>
      <c r="H124" s="7"/>
      <c r="I124" s="28">
        <f t="shared" si="14"/>
        <v>2074</v>
      </c>
      <c r="J124" s="27">
        <f t="shared" si="14"/>
        <v>3497</v>
      </c>
      <c r="K124" s="7"/>
      <c r="L124" s="124">
        <f t="shared" si="22"/>
        <v>-0.51556892284746458</v>
      </c>
      <c r="M124" s="27">
        <f t="shared" ca="1" si="15"/>
        <v>4.0384873474085479E-7</v>
      </c>
      <c r="N124" s="44"/>
      <c r="O124" s="44"/>
      <c r="P124" s="7"/>
      <c r="Q124" s="28">
        <f t="shared" ca="1" si="16"/>
        <v>2067.3849127296216</v>
      </c>
      <c r="R124" s="27">
        <f t="shared" ca="1" si="17"/>
        <v>3500.610185101305</v>
      </c>
      <c r="S124" s="7"/>
      <c r="T124" s="28">
        <f t="shared" ca="1" si="18"/>
        <v>-0.50322345378816613</v>
      </c>
      <c r="U124" s="27">
        <f t="shared" ca="1" si="19"/>
        <v>0.85625223964047659</v>
      </c>
      <c r="V124" s="7"/>
      <c r="W124" s="28">
        <f t="shared" ca="1" si="20"/>
        <v>-0.51493343190752849</v>
      </c>
      <c r="X124" s="27">
        <f t="shared" ca="1" si="24"/>
        <v>141.01234223144149</v>
      </c>
      <c r="Y124" s="7"/>
      <c r="Z124" s="28">
        <f t="shared" si="23"/>
        <v>141.02999999999992</v>
      </c>
      <c r="AA124" s="27">
        <f t="shared" si="21"/>
        <v>2.4614378440876012</v>
      </c>
      <c r="AB124" s="7"/>
      <c r="AC124" s="28">
        <f t="shared" ca="1" si="13"/>
        <v>-1.7657768558422049E-2</v>
      </c>
      <c r="AD124" s="27"/>
      <c r="AE124" s="7"/>
    </row>
    <row r="125" spans="1:31" s="26" customFormat="1" x14ac:dyDescent="0.25">
      <c r="A125" s="26">
        <v>40</v>
      </c>
      <c r="B125" s="26">
        <v>-631</v>
      </c>
      <c r="C125" s="26">
        <v>14316</v>
      </c>
      <c r="D125" s="26">
        <v>14735</v>
      </c>
      <c r="E125" s="26">
        <v>11899</v>
      </c>
      <c r="F125" s="26">
        <v>11470</v>
      </c>
      <c r="G125" s="27"/>
      <c r="H125" s="7"/>
      <c r="I125" s="28">
        <f t="shared" si="14"/>
        <v>2417</v>
      </c>
      <c r="J125" s="27">
        <f t="shared" si="14"/>
        <v>3265</v>
      </c>
      <c r="K125" s="7"/>
      <c r="L125" s="124">
        <f t="shared" si="22"/>
        <v>-0.59736138834514041</v>
      </c>
      <c r="M125" s="27">
        <f t="shared" ca="1" si="15"/>
        <v>8.8005861470294503E-8</v>
      </c>
      <c r="N125" s="44"/>
      <c r="O125" s="44"/>
      <c r="P125" s="7"/>
      <c r="Q125" s="28">
        <f t="shared" ca="1" si="16"/>
        <v>2410.3849127296216</v>
      </c>
      <c r="R125" s="27">
        <f t="shared" ca="1" si="17"/>
        <v>3268.610185101305</v>
      </c>
      <c r="S125" s="7"/>
      <c r="T125" s="28">
        <f t="shared" ca="1" si="18"/>
        <v>-0.58671329817396334</v>
      </c>
      <c r="U125" s="27">
        <f t="shared" ca="1" si="19"/>
        <v>0.79950484158911606</v>
      </c>
      <c r="V125" s="7"/>
      <c r="W125" s="28">
        <f t="shared" ca="1" si="20"/>
        <v>-0.59765804616396589</v>
      </c>
      <c r="X125" s="27">
        <f t="shared" ca="1" si="24"/>
        <v>135.25481457956693</v>
      </c>
      <c r="Y125" s="7"/>
      <c r="Z125" s="28">
        <f t="shared" si="23"/>
        <v>135.35099999999991</v>
      </c>
      <c r="AA125" s="27">
        <f t="shared" si="21"/>
        <v>2.3623205958668434</v>
      </c>
      <c r="AB125" s="7"/>
      <c r="AC125" s="28">
        <f t="shared" ca="1" si="13"/>
        <v>-9.6185420432988167E-2</v>
      </c>
      <c r="AD125" s="27"/>
      <c r="AE125" s="7"/>
    </row>
    <row r="126" spans="1:31" s="26" customFormat="1" x14ac:dyDescent="0.25">
      <c r="A126" s="26">
        <v>41</v>
      </c>
      <c r="B126" s="26">
        <v>-635</v>
      </c>
      <c r="C126" s="26">
        <v>14484</v>
      </c>
      <c r="D126" s="26">
        <v>14611</v>
      </c>
      <c r="E126" s="26">
        <v>11747</v>
      </c>
      <c r="F126" s="26">
        <v>11608</v>
      </c>
      <c r="G126" s="27"/>
      <c r="H126" s="7"/>
      <c r="I126" s="28">
        <f t="shared" si="14"/>
        <v>2737</v>
      </c>
      <c r="J126" s="27">
        <f t="shared" si="14"/>
        <v>3003</v>
      </c>
      <c r="K126" s="7"/>
      <c r="L126" s="124">
        <f t="shared" si="22"/>
        <v>-0.67374974301983692</v>
      </c>
      <c r="M126" s="27">
        <f t="shared" ca="1" si="15"/>
        <v>8.723559923796564E-7</v>
      </c>
      <c r="N126" s="44"/>
      <c r="O126" s="44"/>
      <c r="P126" s="7"/>
      <c r="Q126" s="28">
        <f t="shared" ca="1" si="16"/>
        <v>2730.3849127296216</v>
      </c>
      <c r="R126" s="27">
        <f t="shared" ca="1" si="17"/>
        <v>3006.610185101305</v>
      </c>
      <c r="S126" s="7"/>
      <c r="T126" s="28">
        <f t="shared" ca="1" si="18"/>
        <v>-0.66460469818403645</v>
      </c>
      <c r="U126" s="27">
        <f t="shared" ca="1" si="19"/>
        <v>0.73541941792766585</v>
      </c>
      <c r="V126" s="7"/>
      <c r="W126" s="28">
        <f t="shared" ca="1" si="20"/>
        <v>-0.67468374301575751</v>
      </c>
      <c r="X126" s="27">
        <f t="shared" ca="1" si="24"/>
        <v>129.50053204180301</v>
      </c>
      <c r="Y126" s="7"/>
      <c r="Z126" s="28">
        <f t="shared" si="23"/>
        <v>129.63599999999991</v>
      </c>
      <c r="AA126" s="27">
        <f t="shared" si="21"/>
        <v>2.2625750291153675</v>
      </c>
      <c r="AB126" s="7"/>
      <c r="AC126" s="28">
        <f t="shared" ca="1" si="13"/>
        <v>-0.13546795819689805</v>
      </c>
      <c r="AD126" s="27"/>
      <c r="AE126" s="7"/>
    </row>
    <row r="127" spans="1:31" s="26" customFormat="1" x14ac:dyDescent="0.25">
      <c r="A127" s="26">
        <v>42</v>
      </c>
      <c r="B127" s="26">
        <v>-619</v>
      </c>
      <c r="C127" s="26">
        <v>14626</v>
      </c>
      <c r="D127" s="26">
        <v>14470</v>
      </c>
      <c r="E127" s="26">
        <v>11604</v>
      </c>
      <c r="F127" s="26">
        <v>11749</v>
      </c>
      <c r="G127" s="27"/>
      <c r="H127" s="7"/>
      <c r="I127" s="28">
        <f t="shared" si="14"/>
        <v>3022</v>
      </c>
      <c r="J127" s="27">
        <f t="shared" si="14"/>
        <v>2721</v>
      </c>
      <c r="K127" s="7"/>
      <c r="L127" s="124">
        <f t="shared" si="22"/>
        <v>-0.74177094469940552</v>
      </c>
      <c r="M127" s="27">
        <f t="shared" ca="1" si="15"/>
        <v>1.8270853061840619E-6</v>
      </c>
      <c r="N127" s="44"/>
      <c r="O127" s="44"/>
      <c r="P127" s="7"/>
      <c r="Q127" s="28">
        <f t="shared" ca="1" si="16"/>
        <v>3015.3849127296216</v>
      </c>
      <c r="R127" s="27">
        <f t="shared" ca="1" si="17"/>
        <v>2724.610185101305</v>
      </c>
      <c r="S127" s="7"/>
      <c r="T127" s="28">
        <f t="shared" ca="1" si="18"/>
        <v>-0.73397672631800792</v>
      </c>
      <c r="U127" s="27">
        <f t="shared" ca="1" si="19"/>
        <v>0.6664419771928225</v>
      </c>
      <c r="V127" s="7"/>
      <c r="W127" s="28">
        <f t="shared" ca="1" si="20"/>
        <v>-0.74312264189411448</v>
      </c>
      <c r="X127" s="27">
        <f t="shared" ca="1" si="24"/>
        <v>123.92038899267277</v>
      </c>
      <c r="Y127" s="7"/>
      <c r="Z127" s="28">
        <f t="shared" si="23"/>
        <v>124.06499999999991</v>
      </c>
      <c r="AA127" s="27">
        <f t="shared" si="21"/>
        <v>2.1653427364867635</v>
      </c>
      <c r="AB127" s="7"/>
      <c r="AC127" s="28">
        <f t="shared" ca="1" si="13"/>
        <v>-0.14461100732714272</v>
      </c>
      <c r="AD127" s="27"/>
      <c r="AE127" s="7"/>
    </row>
    <row r="128" spans="1:31" s="26" customFormat="1" x14ac:dyDescent="0.25">
      <c r="A128" s="26">
        <v>43</v>
      </c>
      <c r="B128" s="26">
        <v>-627</v>
      </c>
      <c r="C128" s="26">
        <v>14755</v>
      </c>
      <c r="D128" s="26">
        <v>14310</v>
      </c>
      <c r="E128" s="26">
        <v>11474</v>
      </c>
      <c r="F128" s="26">
        <v>11902</v>
      </c>
      <c r="G128" s="27"/>
      <c r="H128" s="7"/>
      <c r="I128" s="28">
        <f t="shared" si="14"/>
        <v>3281</v>
      </c>
      <c r="J128" s="27">
        <f t="shared" si="14"/>
        <v>2408</v>
      </c>
      <c r="K128" s="7"/>
      <c r="L128" s="124">
        <f t="shared" si="22"/>
        <v>-0.80352327467344187</v>
      </c>
      <c r="M128" s="27">
        <f t="shared" ca="1" si="15"/>
        <v>2.5783280125876561E-6</v>
      </c>
      <c r="N128" s="44"/>
      <c r="O128" s="44"/>
      <c r="P128" s="7"/>
      <c r="Q128" s="28">
        <f t="shared" ca="1" si="16"/>
        <v>3274.3849127296216</v>
      </c>
      <c r="R128" s="27">
        <f t="shared" ca="1" si="17"/>
        <v>2411.610185101305</v>
      </c>
      <c r="S128" s="7"/>
      <c r="T128" s="28">
        <f t="shared" ca="1" si="18"/>
        <v>-0.79702007820116083</v>
      </c>
      <c r="U128" s="27">
        <f t="shared" ca="1" si="19"/>
        <v>0.58988190999421974</v>
      </c>
      <c r="V128" s="7"/>
      <c r="W128" s="28">
        <f t="shared" ca="1" si="20"/>
        <v>-0.8051289919625646</v>
      </c>
      <c r="X128" s="27">
        <f t="shared" ca="1" si="24"/>
        <v>118.26278594959467</v>
      </c>
      <c r="Y128" s="7"/>
      <c r="Z128" s="28">
        <f t="shared" si="23"/>
        <v>118.42199999999991</v>
      </c>
      <c r="AA128" s="27">
        <f t="shared" si="21"/>
        <v>2.0668538067967233</v>
      </c>
      <c r="AB128" s="7"/>
      <c r="AC128" s="28">
        <f t="shared" ca="1" si="13"/>
        <v>-0.1592140504052395</v>
      </c>
      <c r="AD128" s="27"/>
      <c r="AE128" s="7"/>
    </row>
    <row r="129" spans="1:31" s="26" customFormat="1" x14ac:dyDescent="0.25">
      <c r="A129" s="26">
        <v>44</v>
      </c>
      <c r="B129" s="26">
        <v>-603</v>
      </c>
      <c r="C129" s="26">
        <v>14850</v>
      </c>
      <c r="D129" s="26">
        <v>14143</v>
      </c>
      <c r="E129" s="26">
        <v>11359</v>
      </c>
      <c r="F129" s="26">
        <v>12058</v>
      </c>
      <c r="G129" s="27"/>
      <c r="H129" s="7"/>
      <c r="I129" s="28">
        <f t="shared" si="14"/>
        <v>3491</v>
      </c>
      <c r="J129" s="27">
        <f t="shared" si="14"/>
        <v>2085</v>
      </c>
      <c r="K129" s="7"/>
      <c r="L129" s="124">
        <f t="shared" si="22"/>
        <v>-0.85557017300751004</v>
      </c>
      <c r="M129" s="27">
        <f t="shared" ca="1" si="15"/>
        <v>1.5711387729796598E-7</v>
      </c>
      <c r="N129" s="44"/>
      <c r="O129" s="44"/>
      <c r="P129" s="7"/>
      <c r="Q129" s="28">
        <f t="shared" ca="1" si="16"/>
        <v>3484.3849127296216</v>
      </c>
      <c r="R129" s="27">
        <f t="shared" ca="1" si="17"/>
        <v>2088.610185101305</v>
      </c>
      <c r="S129" s="7"/>
      <c r="T129" s="28">
        <f t="shared" ca="1" si="18"/>
        <v>-0.84813630945777141</v>
      </c>
      <c r="U129" s="27">
        <f t="shared" ca="1" si="19"/>
        <v>0.51087583425892036</v>
      </c>
      <c r="V129" s="7"/>
      <c r="W129" s="28">
        <f t="shared" ca="1" si="20"/>
        <v>-0.85517379707824848</v>
      </c>
      <c r="X129" s="27">
        <f t="shared" ca="1" si="24"/>
        <v>112.88807267259136</v>
      </c>
      <c r="Y129" s="7"/>
      <c r="Z129" s="28">
        <f t="shared" si="23"/>
        <v>112.99499999999992</v>
      </c>
      <c r="AA129" s="27">
        <f t="shared" si="21"/>
        <v>1.9721347882909912</v>
      </c>
      <c r="AB129" s="7"/>
      <c r="AC129" s="28">
        <f t="shared" ca="1" si="13"/>
        <v>-0.10692732740855604</v>
      </c>
      <c r="AD129" s="27"/>
      <c r="AE129" s="7"/>
    </row>
    <row r="130" spans="1:31" s="26" customFormat="1" x14ac:dyDescent="0.25">
      <c r="A130" s="26">
        <v>45</v>
      </c>
      <c r="B130" s="26">
        <v>-611</v>
      </c>
      <c r="C130" s="26">
        <v>14952</v>
      </c>
      <c r="D130" s="26">
        <v>13978</v>
      </c>
      <c r="E130" s="26">
        <v>11268</v>
      </c>
      <c r="F130" s="26">
        <v>12238</v>
      </c>
      <c r="G130" s="27"/>
      <c r="H130" s="7"/>
      <c r="I130" s="28">
        <f t="shared" si="14"/>
        <v>3684</v>
      </c>
      <c r="J130" s="27">
        <f t="shared" si="14"/>
        <v>1740</v>
      </c>
      <c r="K130" s="7"/>
      <c r="L130" s="124">
        <f t="shared" si="22"/>
        <v>-0.90048030386609346</v>
      </c>
      <c r="M130" s="27">
        <f t="shared" ca="1" si="15"/>
        <v>2.7734386540883476E-7</v>
      </c>
      <c r="N130" s="44"/>
      <c r="O130" s="44"/>
      <c r="P130" s="7"/>
      <c r="Q130" s="28">
        <f t="shared" ca="1" si="16"/>
        <v>3677.3849127296216</v>
      </c>
      <c r="R130" s="27">
        <f t="shared" ca="1" si="17"/>
        <v>1743.610185101305</v>
      </c>
      <c r="S130" s="7"/>
      <c r="T130" s="28">
        <f t="shared" ca="1" si="18"/>
        <v>-0.89511456008884671</v>
      </c>
      <c r="U130" s="27">
        <f t="shared" ca="1" si="19"/>
        <v>0.42648853974288853</v>
      </c>
      <c r="V130" s="7"/>
      <c r="W130" s="28">
        <f t="shared" ca="1" si="20"/>
        <v>-0.90100693833648904</v>
      </c>
      <c r="X130" s="27">
        <f t="shared" ca="1" si="24"/>
        <v>107.36459782394758</v>
      </c>
      <c r="Y130" s="7"/>
      <c r="Z130" s="28">
        <f t="shared" si="23"/>
        <v>107.49599999999992</v>
      </c>
      <c r="AA130" s="27">
        <f t="shared" si="21"/>
        <v>1.8761591327238232</v>
      </c>
      <c r="AB130" s="7"/>
      <c r="AC130" s="28">
        <f t="shared" ca="1" si="13"/>
        <v>-0.13140217605234739</v>
      </c>
      <c r="AD130" s="27"/>
      <c r="AE130" s="7"/>
    </row>
    <row r="131" spans="1:31" s="26" customFormat="1" x14ac:dyDescent="0.25">
      <c r="A131" s="26">
        <v>46</v>
      </c>
      <c r="B131" s="26">
        <v>-635</v>
      </c>
      <c r="C131" s="26">
        <v>15047</v>
      </c>
      <c r="D131" s="26">
        <v>13786</v>
      </c>
      <c r="E131" s="26">
        <v>11193</v>
      </c>
      <c r="F131" s="26">
        <v>12425</v>
      </c>
      <c r="G131" s="27"/>
      <c r="H131" s="7"/>
      <c r="I131" s="28">
        <f t="shared" si="14"/>
        <v>3854</v>
      </c>
      <c r="J131" s="27">
        <f t="shared" si="14"/>
        <v>1361</v>
      </c>
      <c r="K131" s="7"/>
      <c r="L131" s="124">
        <f t="shared" si="22"/>
        <v>-0.93836440193652515</v>
      </c>
      <c r="M131" s="27">
        <f t="shared" ca="1" si="15"/>
        <v>7.6365624748073138E-6</v>
      </c>
      <c r="N131" s="44"/>
      <c r="O131" s="44"/>
      <c r="P131" s="7"/>
      <c r="Q131" s="28">
        <f t="shared" ca="1" si="16"/>
        <v>3847.3849127296216</v>
      </c>
      <c r="R131" s="27">
        <f t="shared" ca="1" si="17"/>
        <v>1364.610185101305</v>
      </c>
      <c r="S131" s="7"/>
      <c r="T131" s="28">
        <f t="shared" ca="1" si="18"/>
        <v>-0.93649436634419814</v>
      </c>
      <c r="U131" s="27">
        <f t="shared" ca="1" si="19"/>
        <v>0.33378481620208839</v>
      </c>
      <c r="V131" s="7"/>
      <c r="W131" s="28">
        <f t="shared" ca="1" si="20"/>
        <v>-0.94112783503229702</v>
      </c>
      <c r="X131" s="27">
        <f t="shared" ca="1" si="24"/>
        <v>101.56202344555237</v>
      </c>
      <c r="Y131" s="7"/>
      <c r="Z131" s="28">
        <f t="shared" si="23"/>
        <v>101.78099999999992</v>
      </c>
      <c r="AA131" s="27">
        <f t="shared" si="21"/>
        <v>1.7764135659723472</v>
      </c>
      <c r="AB131" s="7"/>
      <c r="AC131" s="28">
        <f t="shared" ca="1" si="13"/>
        <v>-0.2189765544475506</v>
      </c>
      <c r="AD131" s="27"/>
      <c r="AE131" s="7"/>
    </row>
    <row r="132" spans="1:31" s="26" customFormat="1" x14ac:dyDescent="0.25">
      <c r="A132" s="26">
        <v>47</v>
      </c>
      <c r="B132" s="26">
        <v>-627</v>
      </c>
      <c r="C132" s="26">
        <v>15093</v>
      </c>
      <c r="D132" s="26">
        <v>13595</v>
      </c>
      <c r="E132" s="26">
        <v>11127</v>
      </c>
      <c r="F132" s="26">
        <v>12613</v>
      </c>
      <c r="G132" s="27"/>
      <c r="H132" s="7"/>
      <c r="I132" s="28">
        <f t="shared" si="14"/>
        <v>3966</v>
      </c>
      <c r="J132" s="27">
        <f t="shared" si="14"/>
        <v>982</v>
      </c>
      <c r="K132" s="7"/>
      <c r="L132" s="124">
        <f t="shared" si="22"/>
        <v>-0.96661753290248276</v>
      </c>
      <c r="M132" s="27">
        <f t="shared" ca="1" si="15"/>
        <v>2.6221867527509066E-7</v>
      </c>
      <c r="N132" s="44"/>
      <c r="O132" s="44"/>
      <c r="P132" s="7"/>
      <c r="Q132" s="28">
        <f t="shared" ca="1" si="16"/>
        <v>3959.3849127296216</v>
      </c>
      <c r="R132" s="27">
        <f t="shared" ca="1" si="17"/>
        <v>985.61018510130486</v>
      </c>
      <c r="S132" s="7"/>
      <c r="T132" s="28">
        <f t="shared" ca="1" si="18"/>
        <v>-0.96375635634772372</v>
      </c>
      <c r="U132" s="27">
        <f t="shared" ca="1" si="19"/>
        <v>0.24108109266128822</v>
      </c>
      <c r="V132" s="7"/>
      <c r="W132" s="28">
        <f t="shared" ca="1" si="20"/>
        <v>-0.9671296058223634</v>
      </c>
      <c r="X132" s="27">
        <f t="shared" ca="1" si="24"/>
        <v>96.031357401101502</v>
      </c>
      <c r="Y132" s="7"/>
      <c r="Z132" s="28">
        <f t="shared" si="23"/>
        <v>96.13799999999992</v>
      </c>
      <c r="AA132" s="27">
        <f t="shared" si="21"/>
        <v>1.677924636282307</v>
      </c>
      <c r="AB132" s="7"/>
      <c r="AC132" s="28">
        <f t="shared" ca="1" si="13"/>
        <v>-0.10664259889841787</v>
      </c>
      <c r="AD132" s="27"/>
      <c r="AE132" s="7"/>
    </row>
    <row r="133" spans="1:31" s="26" customFormat="1" x14ac:dyDescent="0.25">
      <c r="A133" s="26">
        <v>48</v>
      </c>
      <c r="B133" s="26">
        <v>-634</v>
      </c>
      <c r="C133" s="26">
        <v>15135</v>
      </c>
      <c r="D133" s="26">
        <v>13390</v>
      </c>
      <c r="E133" s="26">
        <v>11086</v>
      </c>
      <c r="F133" s="26">
        <v>12810</v>
      </c>
      <c r="G133" s="27"/>
      <c r="H133" s="7"/>
      <c r="I133" s="28">
        <f t="shared" si="14"/>
        <v>4049</v>
      </c>
      <c r="J133" s="27">
        <f t="shared" si="14"/>
        <v>580</v>
      </c>
      <c r="K133" s="7"/>
      <c r="L133" s="124">
        <f t="shared" si="22"/>
        <v>-0.98565676675702363</v>
      </c>
      <c r="M133" s="27">
        <f t="shared" ca="1" si="15"/>
        <v>1.1452521663969415E-7</v>
      </c>
      <c r="N133" s="44"/>
      <c r="O133" s="44"/>
      <c r="P133" s="7"/>
      <c r="Q133" s="28">
        <f t="shared" ca="1" si="16"/>
        <v>4042.3849127296216</v>
      </c>
      <c r="R133" s="27">
        <f t="shared" ca="1" si="17"/>
        <v>583.61018510130486</v>
      </c>
      <c r="S133" s="7"/>
      <c r="T133" s="28">
        <f t="shared" ca="1" si="18"/>
        <v>-0.98395943822533649</v>
      </c>
      <c r="U133" s="27">
        <f t="shared" ca="1" si="19"/>
        <v>0.14275154948608593</v>
      </c>
      <c r="V133" s="7"/>
      <c r="W133" s="28">
        <f t="shared" ca="1" si="20"/>
        <v>-0.98599518250228335</v>
      </c>
      <c r="X133" s="27">
        <f t="shared" ca="1" si="24"/>
        <v>90.272218263146044</v>
      </c>
      <c r="Y133" s="7"/>
      <c r="Z133" s="28">
        <f t="shared" si="23"/>
        <v>90.431999999999917</v>
      </c>
      <c r="AA133" s="27">
        <f t="shared" si="21"/>
        <v>1.5783361491635106</v>
      </c>
      <c r="AB133" s="7"/>
      <c r="AC133" s="28">
        <f t="shared" ca="1" si="13"/>
        <v>-0.15978173685387276</v>
      </c>
      <c r="AD133" s="27"/>
      <c r="AE133" s="7"/>
    </row>
    <row r="134" spans="1:31" s="26" customFormat="1" x14ac:dyDescent="0.25">
      <c r="A134" s="26">
        <v>49</v>
      </c>
      <c r="B134" s="26">
        <v>-630</v>
      </c>
      <c r="C134" s="26">
        <v>15160</v>
      </c>
      <c r="D134" s="26">
        <v>13196</v>
      </c>
      <c r="E134" s="26">
        <v>11067</v>
      </c>
      <c r="F134" s="26">
        <v>13010</v>
      </c>
      <c r="G134" s="27"/>
      <c r="H134" s="7"/>
      <c r="I134" s="28">
        <f t="shared" si="14"/>
        <v>4093</v>
      </c>
      <c r="J134" s="27">
        <f t="shared" si="14"/>
        <v>186</v>
      </c>
      <c r="K134" s="7"/>
      <c r="L134" s="124">
        <f t="shared" si="22"/>
        <v>-0.99489839390329948</v>
      </c>
      <c r="M134" s="27">
        <f t="shared" ca="1" si="15"/>
        <v>2.4514835852679543E-7</v>
      </c>
      <c r="N134" s="44"/>
      <c r="O134" s="44"/>
      <c r="P134" s="7"/>
      <c r="Q134" s="28">
        <f t="shared" ca="1" si="16"/>
        <v>4086.3849127296216</v>
      </c>
      <c r="R134" s="27">
        <f t="shared" ca="1" si="17"/>
        <v>189.61018510130489</v>
      </c>
      <c r="S134" s="7"/>
      <c r="T134" s="28">
        <f t="shared" ca="1" si="18"/>
        <v>-0.99466950572672153</v>
      </c>
      <c r="U134" s="27">
        <f t="shared" ca="1" si="19"/>
        <v>4.6378813140240935E-2</v>
      </c>
      <c r="V134" s="7"/>
      <c r="W134" s="28">
        <f t="shared" ca="1" si="20"/>
        <v>-0.99539351849219282</v>
      </c>
      <c r="X134" s="27">
        <f t="shared" ca="1" si="24"/>
        <v>84.701902742677134</v>
      </c>
      <c r="Y134" s="7"/>
      <c r="Z134" s="28">
        <f t="shared" si="23"/>
        <v>84.761999999999915</v>
      </c>
      <c r="AA134" s="27">
        <f t="shared" si="21"/>
        <v>1.4793759805754321</v>
      </c>
      <c r="AB134" s="7"/>
      <c r="AC134" s="28">
        <f t="shared" ca="1" si="13"/>
        <v>-6.0097257322780706E-2</v>
      </c>
      <c r="AD134" s="27"/>
      <c r="AE134" s="7"/>
    </row>
    <row r="135" spans="1:31" s="26" customFormat="1" x14ac:dyDescent="0.25">
      <c r="A135" s="26">
        <v>50</v>
      </c>
      <c r="B135" s="26">
        <v>-629</v>
      </c>
      <c r="C135" s="26">
        <v>15164</v>
      </c>
      <c r="D135" s="26">
        <v>12997</v>
      </c>
      <c r="E135" s="26">
        <v>11069</v>
      </c>
      <c r="F135" s="26">
        <v>13216</v>
      </c>
      <c r="G135" s="27"/>
      <c r="H135" s="7"/>
      <c r="I135" s="28">
        <f t="shared" si="14"/>
        <v>4095</v>
      </c>
      <c r="J135" s="27">
        <f t="shared" si="14"/>
        <v>-219</v>
      </c>
      <c r="K135" s="7"/>
      <c r="L135" s="124">
        <f t="shared" si="22"/>
        <v>-0.99441087413587348</v>
      </c>
      <c r="M135" s="27">
        <f t="shared" ca="1" si="15"/>
        <v>1.4432668326780668E-8</v>
      </c>
      <c r="N135" s="44"/>
      <c r="O135" s="44"/>
      <c r="P135" s="7"/>
      <c r="Q135" s="28">
        <f t="shared" ca="1" si="16"/>
        <v>4088.3849127296216</v>
      </c>
      <c r="R135" s="27">
        <f t="shared" ca="1" si="17"/>
        <v>-215.38981489869511</v>
      </c>
      <c r="S135" s="7"/>
      <c r="T135" s="28">
        <f t="shared" ca="1" si="18"/>
        <v>-0.99515632697678447</v>
      </c>
      <c r="U135" s="27">
        <f t="shared" ca="1" si="19"/>
        <v>-5.2684532595970314E-2</v>
      </c>
      <c r="V135" s="7"/>
      <c r="W135" s="28">
        <f t="shared" ca="1" si="20"/>
        <v>-0.99453101017678869</v>
      </c>
      <c r="X135" s="27">
        <f t="shared" ca="1" si="24"/>
        <v>79.001857922351178</v>
      </c>
      <c r="Y135" s="7"/>
      <c r="Z135" s="28">
        <f t="shared" si="23"/>
        <v>79.100999999999914</v>
      </c>
      <c r="AA135" s="27">
        <f t="shared" si="21"/>
        <v>1.380572891620033</v>
      </c>
      <c r="AB135" s="7"/>
      <c r="AC135" s="28">
        <f t="shared" ca="1" si="13"/>
        <v>-9.9142077648735949E-2</v>
      </c>
      <c r="AD135" s="27"/>
      <c r="AE135" s="7"/>
    </row>
    <row r="136" spans="1:31" s="26" customFormat="1" x14ac:dyDescent="0.25">
      <c r="A136" s="26">
        <v>51</v>
      </c>
      <c r="B136" s="26">
        <v>-616</v>
      </c>
      <c r="C136" s="26">
        <v>15149</v>
      </c>
      <c r="D136" s="26">
        <v>12795</v>
      </c>
      <c r="E136" s="26">
        <v>11090</v>
      </c>
      <c r="F136" s="26">
        <v>13410</v>
      </c>
      <c r="G136" s="27"/>
      <c r="H136" s="7"/>
      <c r="I136" s="28">
        <f t="shared" si="14"/>
        <v>4059</v>
      </c>
      <c r="J136" s="27">
        <f t="shared" si="14"/>
        <v>-615</v>
      </c>
      <c r="K136" s="7"/>
      <c r="L136" s="124">
        <f t="shared" si="22"/>
        <v>-0.98452959353232516</v>
      </c>
      <c r="M136" s="27">
        <f t="shared" ca="1" si="15"/>
        <v>6.6532352341509819E-9</v>
      </c>
      <c r="N136" s="44"/>
      <c r="O136" s="44"/>
      <c r="P136" s="7"/>
      <c r="Q136" s="28">
        <f t="shared" ca="1" si="16"/>
        <v>4052.3849127296216</v>
      </c>
      <c r="R136" s="27">
        <f t="shared" ca="1" si="17"/>
        <v>-611.38981489869514</v>
      </c>
      <c r="S136" s="7"/>
      <c r="T136" s="28">
        <f t="shared" ca="1" si="18"/>
        <v>-0.9863935444756512</v>
      </c>
      <c r="U136" s="27">
        <f t="shared" ca="1" si="19"/>
        <v>-0.14954647064915466</v>
      </c>
      <c r="V136" s="7"/>
      <c r="W136" s="28">
        <f t="shared" ca="1" si="20"/>
        <v>-0.98444802616609239</v>
      </c>
      <c r="X136" s="27">
        <f t="shared" ca="1" si="24"/>
        <v>73.396520538173888</v>
      </c>
      <c r="Y136" s="7"/>
      <c r="Z136" s="28">
        <f t="shared" si="23"/>
        <v>73.556999999999917</v>
      </c>
      <c r="AA136" s="27">
        <f t="shared" si="21"/>
        <v>1.2838118378894676</v>
      </c>
      <c r="AB136" s="7"/>
      <c r="AC136" s="28">
        <f t="shared" ca="1" si="13"/>
        <v>-0.16047946182602857</v>
      </c>
      <c r="AD136" s="27"/>
      <c r="AE136" s="7"/>
    </row>
    <row r="137" spans="1:31" s="26" customFormat="1" x14ac:dyDescent="0.25">
      <c r="A137" s="26">
        <v>52</v>
      </c>
      <c r="B137" s="26">
        <v>-610</v>
      </c>
      <c r="C137" s="26">
        <v>15103</v>
      </c>
      <c r="D137" s="26">
        <v>12605</v>
      </c>
      <c r="E137" s="26">
        <v>11114</v>
      </c>
      <c r="F137" s="26">
        <v>13594</v>
      </c>
      <c r="G137" s="27"/>
      <c r="H137" s="7"/>
      <c r="I137" s="28">
        <f t="shared" si="14"/>
        <v>3989</v>
      </c>
      <c r="J137" s="27">
        <f t="shared" si="14"/>
        <v>-989</v>
      </c>
      <c r="K137" s="7"/>
      <c r="L137" s="124">
        <f t="shared" si="22"/>
        <v>-0.96566524002756549</v>
      </c>
      <c r="M137" s="27">
        <f t="shared" ca="1" si="15"/>
        <v>2.4638567506923214E-7</v>
      </c>
      <c r="N137" s="44"/>
      <c r="O137" s="44"/>
      <c r="P137" s="7"/>
      <c r="Q137" s="28">
        <f t="shared" ca="1" si="16"/>
        <v>3982.3849127296216</v>
      </c>
      <c r="R137" s="27">
        <f t="shared" ca="1" si="17"/>
        <v>-985.38981489869514</v>
      </c>
      <c r="S137" s="7"/>
      <c r="T137" s="28">
        <f t="shared" ca="1" si="18"/>
        <v>-0.96935480072344771</v>
      </c>
      <c r="U137" s="27">
        <f t="shared" ca="1" si="19"/>
        <v>-0.24102718992160652</v>
      </c>
      <c r="V137" s="7"/>
      <c r="W137" s="28">
        <f t="shared" ca="1" si="20"/>
        <v>-0.96616161254399768</v>
      </c>
      <c r="X137" s="27">
        <f t="shared" ca="1" si="24"/>
        <v>68.026628983804301</v>
      </c>
      <c r="Y137" s="7"/>
      <c r="Z137" s="28">
        <f t="shared" si="23"/>
        <v>68.066999999999922</v>
      </c>
      <c r="AA137" s="27">
        <f t="shared" si="21"/>
        <v>1.1879932619549789</v>
      </c>
      <c r="AB137" s="7"/>
      <c r="AC137" s="28">
        <f t="shared" ca="1" si="13"/>
        <v>-4.0371016195621223E-2</v>
      </c>
      <c r="AD137" s="27"/>
      <c r="AE137" s="7"/>
    </row>
    <row r="138" spans="1:31" s="26" customFormat="1" x14ac:dyDescent="0.25">
      <c r="A138" s="26">
        <v>53</v>
      </c>
      <c r="B138" s="26">
        <v>-614</v>
      </c>
      <c r="C138" s="26">
        <v>15057</v>
      </c>
      <c r="D138" s="26">
        <v>12423</v>
      </c>
      <c r="E138" s="26">
        <v>11179</v>
      </c>
      <c r="F138" s="26">
        <v>13790</v>
      </c>
      <c r="G138" s="27"/>
      <c r="H138" s="7"/>
      <c r="I138" s="28">
        <f t="shared" si="14"/>
        <v>3878</v>
      </c>
      <c r="J138" s="27">
        <f t="shared" si="14"/>
        <v>-1367</v>
      </c>
      <c r="K138" s="7"/>
      <c r="L138" s="124">
        <f t="shared" si="22"/>
        <v>-0.93772894727636613</v>
      </c>
      <c r="M138" s="27">
        <f t="shared" ca="1" si="15"/>
        <v>2.3153600365550745E-8</v>
      </c>
      <c r="N138" s="44"/>
      <c r="O138" s="44"/>
      <c r="P138" s="7"/>
      <c r="Q138" s="28">
        <f t="shared" ca="1" si="16"/>
        <v>3871.3849127296216</v>
      </c>
      <c r="R138" s="27">
        <f t="shared" ca="1" si="17"/>
        <v>-1363.389814898695</v>
      </c>
      <c r="S138" s="7"/>
      <c r="T138" s="28">
        <f t="shared" ca="1" si="18"/>
        <v>-0.94233622134495365</v>
      </c>
      <c r="U138" s="27">
        <f t="shared" ca="1" si="19"/>
        <v>-0.33348631260873701</v>
      </c>
      <c r="V138" s="7"/>
      <c r="W138" s="28">
        <f t="shared" ca="1" si="20"/>
        <v>-0.93788111034798849</v>
      </c>
      <c r="X138" s="27">
        <f t="shared" ca="1" si="24"/>
        <v>62.460150858321754</v>
      </c>
      <c r="Y138" s="7"/>
      <c r="Z138" s="28">
        <f t="shared" si="23"/>
        <v>62.540999999999926</v>
      </c>
      <c r="AA138" s="27">
        <f t="shared" si="21"/>
        <v>1.0915463674897723</v>
      </c>
      <c r="AB138" s="7"/>
      <c r="AC138" s="28">
        <f t="shared" ca="1" si="13"/>
        <v>-8.0849141678172032E-2</v>
      </c>
      <c r="AD138" s="27"/>
      <c r="AE138" s="7"/>
    </row>
    <row r="139" spans="1:31" s="26" customFormat="1" x14ac:dyDescent="0.25">
      <c r="A139" s="26">
        <v>54</v>
      </c>
      <c r="B139" s="26">
        <v>-626</v>
      </c>
      <c r="C139" s="26">
        <v>14977</v>
      </c>
      <c r="D139" s="26">
        <v>12232</v>
      </c>
      <c r="E139" s="26">
        <v>11244</v>
      </c>
      <c r="F139" s="26">
        <v>13965</v>
      </c>
      <c r="G139" s="27"/>
      <c r="H139" s="7"/>
      <c r="I139" s="28">
        <f t="shared" si="14"/>
        <v>3733</v>
      </c>
      <c r="J139" s="27">
        <f t="shared" si="14"/>
        <v>-1733</v>
      </c>
      <c r="K139" s="7"/>
      <c r="L139" s="124">
        <f t="shared" si="22"/>
        <v>-0.90027340761283337</v>
      </c>
      <c r="M139" s="27">
        <f t="shared" ca="1" si="15"/>
        <v>1.18908781778818E-6</v>
      </c>
      <c r="N139" s="44"/>
      <c r="O139" s="44"/>
      <c r="P139" s="7"/>
      <c r="Q139" s="28">
        <f t="shared" ca="1" si="16"/>
        <v>3726.3849127296216</v>
      </c>
      <c r="R139" s="27">
        <f t="shared" ca="1" si="17"/>
        <v>-1729.389814898695</v>
      </c>
      <c r="S139" s="7"/>
      <c r="T139" s="28">
        <f t="shared" ca="1" si="18"/>
        <v>-0.90704168071538915</v>
      </c>
      <c r="U139" s="27">
        <f t="shared" ca="1" si="19"/>
        <v>-0.42301022505183161</v>
      </c>
      <c r="V139" s="7"/>
      <c r="W139" s="28">
        <f t="shared" ca="1" si="20"/>
        <v>-0.90136386064611274</v>
      </c>
      <c r="X139" s="27">
        <f t="shared" ca="1" si="24"/>
        <v>56.89355045246532</v>
      </c>
      <c r="Y139" s="7"/>
      <c r="Z139" s="28">
        <f t="shared" si="23"/>
        <v>56.906999999999925</v>
      </c>
      <c r="AA139" s="27">
        <f t="shared" si="21"/>
        <v>0.99321451743241185</v>
      </c>
      <c r="AB139" s="7"/>
      <c r="AC139" s="28">
        <f t="shared" ca="1" si="13"/>
        <v>-1.3449547534605699E-2</v>
      </c>
      <c r="AD139" s="27"/>
      <c r="AE139" s="7"/>
    </row>
    <row r="140" spans="1:31" s="26" customFormat="1" x14ac:dyDescent="0.25">
      <c r="A140" s="26">
        <v>55</v>
      </c>
      <c r="B140" s="26">
        <v>-640</v>
      </c>
      <c r="C140" s="26">
        <v>14880</v>
      </c>
      <c r="D140" s="26">
        <v>12050</v>
      </c>
      <c r="E140" s="26">
        <v>11342</v>
      </c>
      <c r="F140" s="26">
        <v>14150</v>
      </c>
      <c r="G140" s="27"/>
      <c r="H140" s="7"/>
      <c r="I140" s="28">
        <f t="shared" si="14"/>
        <v>3538</v>
      </c>
      <c r="J140" s="27">
        <f t="shared" si="14"/>
        <v>-2100</v>
      </c>
      <c r="K140" s="7"/>
      <c r="L140" s="124">
        <f t="shared" si="22"/>
        <v>-0.85298944222387119</v>
      </c>
      <c r="M140" s="27">
        <f t="shared" ca="1" si="15"/>
        <v>1.0101167077729042E-7</v>
      </c>
      <c r="N140" s="44"/>
      <c r="O140" s="44"/>
      <c r="P140" s="7"/>
      <c r="Q140" s="28">
        <f t="shared" ca="1" si="16"/>
        <v>3531.3849127296216</v>
      </c>
      <c r="R140" s="27">
        <f t="shared" ca="1" si="17"/>
        <v>-2096.389814898695</v>
      </c>
      <c r="S140" s="7"/>
      <c r="T140" s="28">
        <f t="shared" ca="1" si="18"/>
        <v>-0.85957660883425091</v>
      </c>
      <c r="U140" s="27">
        <f t="shared" ca="1" si="19"/>
        <v>-0.51277873834859589</v>
      </c>
      <c r="V140" s="7"/>
      <c r="W140" s="28">
        <f t="shared" ca="1" si="20"/>
        <v>-0.85267161889122034</v>
      </c>
      <c r="X140" s="27">
        <f t="shared" ca="1" si="24"/>
        <v>51.012410230008527</v>
      </c>
      <c r="Y140" s="7"/>
      <c r="Z140" s="28">
        <f t="shared" si="23"/>
        <v>51.146999999999927</v>
      </c>
      <c r="AA140" s="27">
        <f t="shared" si="21"/>
        <v>0.89268355251753839</v>
      </c>
      <c r="AB140" s="7"/>
      <c r="AC140" s="28">
        <f t="shared" ca="1" si="13"/>
        <v>-0.13458976999140049</v>
      </c>
      <c r="AD140" s="27"/>
      <c r="AE140" s="7"/>
    </row>
    <row r="141" spans="1:31" s="26" customFormat="1" x14ac:dyDescent="0.25">
      <c r="A141" s="26">
        <v>56</v>
      </c>
      <c r="B141" s="26">
        <v>-641</v>
      </c>
      <c r="C141" s="26">
        <v>14769</v>
      </c>
      <c r="D141" s="26">
        <v>11888</v>
      </c>
      <c r="E141" s="26">
        <v>11460</v>
      </c>
      <c r="F141" s="26">
        <v>14326</v>
      </c>
      <c r="G141" s="27"/>
      <c r="H141" s="7"/>
      <c r="I141" s="28">
        <f t="shared" si="14"/>
        <v>3309</v>
      </c>
      <c r="J141" s="27">
        <f t="shared" si="14"/>
        <v>-2438</v>
      </c>
      <c r="K141" s="7"/>
      <c r="L141" s="124">
        <f t="shared" si="22"/>
        <v>-0.79699611807683235</v>
      </c>
      <c r="M141" s="27">
        <f t="shared" ca="1" si="15"/>
        <v>1.4324451968026292E-6</v>
      </c>
      <c r="N141" s="44"/>
      <c r="O141" s="44"/>
      <c r="P141" s="7"/>
      <c r="Q141" s="28">
        <f t="shared" ca="1" si="16"/>
        <v>3302.3849127296216</v>
      </c>
      <c r="R141" s="27">
        <f t="shared" ca="1" si="17"/>
        <v>-2434.389814898695</v>
      </c>
      <c r="S141" s="7"/>
      <c r="T141" s="28">
        <f t="shared" ca="1" si="18"/>
        <v>-0.80383557570204223</v>
      </c>
      <c r="U141" s="27">
        <f t="shared" ca="1" si="19"/>
        <v>-0.59545382688894011</v>
      </c>
      <c r="V141" s="7"/>
      <c r="W141" s="28">
        <f t="shared" ca="1" si="20"/>
        <v>-0.79579927005105688</v>
      </c>
      <c r="X141" s="27">
        <f t="shared" ca="1" si="24"/>
        <v>45.228689293418256</v>
      </c>
      <c r="Y141" s="7"/>
      <c r="Z141" s="28">
        <f t="shared" si="23"/>
        <v>45.377999999999929</v>
      </c>
      <c r="AA141" s="27">
        <f t="shared" si="21"/>
        <v>0.79199550796998563</v>
      </c>
      <c r="AB141" s="7"/>
      <c r="AC141" s="28">
        <f t="shared" ca="1" si="13"/>
        <v>-0.149310706581673</v>
      </c>
      <c r="AD141" s="27"/>
      <c r="AE141" s="7"/>
    </row>
    <row r="142" spans="1:31" s="26" customFormat="1" x14ac:dyDescent="0.25">
      <c r="A142" s="26">
        <v>57</v>
      </c>
      <c r="B142" s="26">
        <v>-616</v>
      </c>
      <c r="C142" s="26">
        <v>14651</v>
      </c>
      <c r="D142" s="26">
        <v>11732</v>
      </c>
      <c r="E142" s="26">
        <v>11580</v>
      </c>
      <c r="F142" s="26">
        <v>14477</v>
      </c>
      <c r="G142" s="27"/>
      <c r="H142" s="7"/>
      <c r="I142" s="28">
        <f t="shared" si="14"/>
        <v>3071</v>
      </c>
      <c r="J142" s="27">
        <f t="shared" si="14"/>
        <v>-2745</v>
      </c>
      <c r="K142" s="7"/>
      <c r="L142" s="124">
        <f t="shared" si="22"/>
        <v>-0.73557006598049957</v>
      </c>
      <c r="M142" s="27">
        <f t="shared" ca="1" si="15"/>
        <v>1.6109748885183387E-6</v>
      </c>
      <c r="N142" s="44"/>
      <c r="O142" s="44"/>
      <c r="P142" s="7"/>
      <c r="Q142" s="28">
        <f t="shared" ca="1" si="16"/>
        <v>3064.3849127296216</v>
      </c>
      <c r="R142" s="27">
        <f t="shared" ca="1" si="17"/>
        <v>-2741.389814898695</v>
      </c>
      <c r="S142" s="7"/>
      <c r="T142" s="28">
        <f t="shared" ca="1" si="18"/>
        <v>-0.74590384694455036</v>
      </c>
      <c r="U142" s="27">
        <f t="shared" ca="1" si="19"/>
        <v>-0.67054628896552493</v>
      </c>
      <c r="V142" s="7"/>
      <c r="W142" s="28">
        <f t="shared" ca="1" si="20"/>
        <v>-0.73683930783630103</v>
      </c>
      <c r="X142" s="27">
        <f t="shared" ca="1" si="24"/>
        <v>39.731072142183848</v>
      </c>
      <c r="Y142" s="7"/>
      <c r="Z142" s="28">
        <f t="shared" si="23"/>
        <v>39.833999999999932</v>
      </c>
      <c r="AA142" s="27">
        <f t="shared" si="21"/>
        <v>0.69523445423941999</v>
      </c>
      <c r="AB142" s="7"/>
      <c r="AC142" s="28">
        <f t="shared" ca="1" si="13"/>
        <v>-0.10292785781608416</v>
      </c>
      <c r="AD142" s="27"/>
      <c r="AE142" s="7"/>
    </row>
    <row r="143" spans="1:31" s="26" customFormat="1" x14ac:dyDescent="0.25">
      <c r="A143" s="26">
        <v>58</v>
      </c>
      <c r="B143" s="26">
        <v>-632</v>
      </c>
      <c r="C143" s="26">
        <v>14501</v>
      </c>
      <c r="D143" s="26">
        <v>11589</v>
      </c>
      <c r="E143" s="26">
        <v>11722</v>
      </c>
      <c r="F143" s="26">
        <v>14621</v>
      </c>
      <c r="G143" s="27"/>
      <c r="H143" s="7"/>
      <c r="I143" s="28">
        <f t="shared" si="14"/>
        <v>2779</v>
      </c>
      <c r="J143" s="27">
        <f t="shared" si="14"/>
        <v>-3032</v>
      </c>
      <c r="K143" s="7"/>
      <c r="L143" s="124">
        <f t="shared" si="22"/>
        <v>-0.66540048902631754</v>
      </c>
      <c r="M143" s="27">
        <f t="shared" ca="1" si="15"/>
        <v>3.5988085045130628E-7</v>
      </c>
      <c r="N143" s="44"/>
      <c r="O143" s="44"/>
      <c r="P143" s="7"/>
      <c r="Q143" s="28">
        <f t="shared" ca="1" si="16"/>
        <v>2772.3849127296216</v>
      </c>
      <c r="R143" s="27">
        <f t="shared" ca="1" si="17"/>
        <v>-3028.389814898695</v>
      </c>
      <c r="S143" s="7"/>
      <c r="T143" s="28">
        <f t="shared" ca="1" si="18"/>
        <v>-0.67482794443535854</v>
      </c>
      <c r="U143" s="27">
        <f t="shared" ca="1" si="19"/>
        <v>-0.7407467339687166</v>
      </c>
      <c r="V143" s="7"/>
      <c r="W143" s="28">
        <f t="shared" ca="1" si="20"/>
        <v>-0.66480058832582511</v>
      </c>
      <c r="X143" s="27">
        <f t="shared" ca="1" si="24"/>
        <v>33.941360656267989</v>
      </c>
      <c r="Y143" s="7"/>
      <c r="Z143" s="28">
        <f t="shared" si="23"/>
        <v>34.14599999999993</v>
      </c>
      <c r="AA143" s="27">
        <f t="shared" si="21"/>
        <v>0.5959601263859825</v>
      </c>
      <c r="AB143" s="7"/>
      <c r="AC143" s="28">
        <f t="shared" ca="1" si="13"/>
        <v>-0.20463934373194093</v>
      </c>
      <c r="AD143" s="27"/>
      <c r="AE143" s="7"/>
    </row>
    <row r="144" spans="1:31" s="26" customFormat="1" x14ac:dyDescent="0.25">
      <c r="A144" s="26">
        <v>59</v>
      </c>
      <c r="B144" s="26">
        <v>-624</v>
      </c>
      <c r="C144" s="26">
        <v>14348</v>
      </c>
      <c r="D144" s="26">
        <v>11464</v>
      </c>
      <c r="E144" s="26">
        <v>11876</v>
      </c>
      <c r="F144" s="26">
        <v>14748</v>
      </c>
      <c r="G144" s="27"/>
      <c r="H144" s="7"/>
      <c r="I144" s="28">
        <f t="shared" si="14"/>
        <v>2472</v>
      </c>
      <c r="J144" s="27">
        <f t="shared" si="14"/>
        <v>-3284</v>
      </c>
      <c r="K144" s="7"/>
      <c r="L144" s="124">
        <f t="shared" si="22"/>
        <v>-0.58968609721317367</v>
      </c>
      <c r="M144" s="27">
        <f t="shared" ca="1" si="15"/>
        <v>2.1078552382588297E-7</v>
      </c>
      <c r="N144" s="44"/>
      <c r="O144" s="44"/>
      <c r="P144" s="7"/>
      <c r="Q144" s="28">
        <f t="shared" ca="1" si="16"/>
        <v>2465.3849127296216</v>
      </c>
      <c r="R144" s="27">
        <f t="shared" ca="1" si="17"/>
        <v>-3280.389814898695</v>
      </c>
      <c r="S144" s="7"/>
      <c r="T144" s="28">
        <f t="shared" ca="1" si="18"/>
        <v>-0.6001008825506946</v>
      </c>
      <c r="U144" s="27">
        <f t="shared" ca="1" si="19"/>
        <v>-0.80238614909347017</v>
      </c>
      <c r="V144" s="7"/>
      <c r="W144" s="28">
        <f t="shared" ca="1" si="20"/>
        <v>-0.58922698336691559</v>
      </c>
      <c r="X144" s="27">
        <f t="shared" ca="1" si="24"/>
        <v>28.325678330530707</v>
      </c>
      <c r="Y144" s="7"/>
      <c r="Z144" s="28">
        <f t="shared" si="23"/>
        <v>28.52999999999993</v>
      </c>
      <c r="AA144" s="27">
        <f t="shared" si="21"/>
        <v>0.49794243559398105</v>
      </c>
      <c r="AB144" s="7"/>
      <c r="AC144" s="28">
        <f t="shared" ca="1" si="13"/>
        <v>-0.20432166946922337</v>
      </c>
      <c r="AD144" s="27"/>
      <c r="AE144" s="7"/>
    </row>
    <row r="145" spans="1:31" s="26" customFormat="1" x14ac:dyDescent="0.25">
      <c r="A145" s="26">
        <v>60</v>
      </c>
      <c r="B145" s="26">
        <v>-613</v>
      </c>
      <c r="C145" s="26">
        <v>14193</v>
      </c>
      <c r="D145" s="26">
        <v>11360</v>
      </c>
      <c r="E145" s="26">
        <v>12044</v>
      </c>
      <c r="F145" s="26">
        <v>14867</v>
      </c>
      <c r="G145" s="27"/>
      <c r="H145" s="7"/>
      <c r="I145" s="28">
        <f t="shared" si="14"/>
        <v>2149</v>
      </c>
      <c r="J145" s="27">
        <f t="shared" si="14"/>
        <v>-3507</v>
      </c>
      <c r="K145" s="7"/>
      <c r="L145" s="124">
        <f t="shared" si="22"/>
        <v>-0.50978876726189237</v>
      </c>
      <c r="M145" s="27">
        <f t="shared" ca="1" si="15"/>
        <v>4.3959228125968179E-9</v>
      </c>
      <c r="N145" s="44"/>
      <c r="O145" s="44"/>
      <c r="P145" s="7"/>
      <c r="Q145" s="28">
        <f t="shared" ca="1" si="16"/>
        <v>2142.3849127296216</v>
      </c>
      <c r="R145" s="27">
        <f t="shared" ca="1" si="17"/>
        <v>-3503.389814898695</v>
      </c>
      <c r="S145" s="7"/>
      <c r="T145" s="28">
        <f t="shared" ca="1" si="18"/>
        <v>-0.52147925066552703</v>
      </c>
      <c r="U145" s="27">
        <f t="shared" ca="1" si="19"/>
        <v>-0.8569321394618038</v>
      </c>
      <c r="V145" s="7"/>
      <c r="W145" s="28">
        <f t="shared" ca="1" si="20"/>
        <v>-0.50985506901762023</v>
      </c>
      <c r="X145" s="27">
        <f t="shared" ca="1" si="24"/>
        <v>22.785904310837623</v>
      </c>
      <c r="Y145" s="7"/>
      <c r="Z145" s="28">
        <f t="shared" si="23"/>
        <v>23.012999999999931</v>
      </c>
      <c r="AA145" s="27">
        <f t="shared" si="21"/>
        <v>0.4016526207614538</v>
      </c>
      <c r="AB145" s="7"/>
      <c r="AC145" s="28">
        <f t="shared" ca="1" si="13"/>
        <v>-0.22709568916230793</v>
      </c>
      <c r="AD145" s="27"/>
      <c r="AE145" s="7"/>
    </row>
    <row r="146" spans="1:31" s="26" customFormat="1" x14ac:dyDescent="0.25">
      <c r="A146" s="26">
        <v>61</v>
      </c>
      <c r="B146" s="26">
        <v>-613</v>
      </c>
      <c r="C146" s="26">
        <v>14010</v>
      </c>
      <c r="D146" s="26">
        <v>11262</v>
      </c>
      <c r="E146" s="26">
        <v>12211</v>
      </c>
      <c r="F146" s="26">
        <v>14950</v>
      </c>
      <c r="G146" s="27"/>
      <c r="H146" s="7"/>
      <c r="I146" s="28">
        <f t="shared" si="14"/>
        <v>1799</v>
      </c>
      <c r="J146" s="27">
        <f t="shared" si="14"/>
        <v>-3688</v>
      </c>
      <c r="K146" s="7"/>
      <c r="L146" s="124">
        <f t="shared" si="22"/>
        <v>-0.42516750016001092</v>
      </c>
      <c r="M146" s="27">
        <f t="shared" ca="1" si="15"/>
        <v>1.2479277751967073E-6</v>
      </c>
      <c r="N146" s="44"/>
      <c r="O146" s="44"/>
      <c r="P146" s="7"/>
      <c r="Q146" s="28">
        <f t="shared" ca="1" si="16"/>
        <v>1792.3849127296216</v>
      </c>
      <c r="R146" s="27">
        <f t="shared" ca="1" si="17"/>
        <v>-3684.389814898695</v>
      </c>
      <c r="S146" s="7"/>
      <c r="T146" s="28">
        <f t="shared" ca="1" si="18"/>
        <v>-0.43628553190450953</v>
      </c>
      <c r="U146" s="27">
        <f t="shared" ca="1" si="19"/>
        <v>-0.90120489397601178</v>
      </c>
      <c r="V146" s="7"/>
      <c r="W146" s="28">
        <f t="shared" ca="1" si="20"/>
        <v>-0.42405039328276206</v>
      </c>
      <c r="X146" s="27">
        <f t="shared" ca="1" si="24"/>
        <v>17.232952203858758</v>
      </c>
      <c r="Y146" s="7"/>
      <c r="Z146" s="28">
        <f t="shared" si="23"/>
        <v>17.495999999999931</v>
      </c>
      <c r="AA146" s="27">
        <f t="shared" si="21"/>
        <v>0.30536280592892673</v>
      </c>
      <c r="AB146" s="7"/>
      <c r="AC146" s="28">
        <f t="shared" ca="1" si="13"/>
        <v>-0.2630477961411728</v>
      </c>
      <c r="AD146" s="27"/>
      <c r="AE146" s="7"/>
    </row>
    <row r="147" spans="1:31" s="26" customFormat="1" x14ac:dyDescent="0.25">
      <c r="A147" s="26">
        <v>62</v>
      </c>
      <c r="B147" s="26">
        <v>-630</v>
      </c>
      <c r="C147" s="26">
        <v>13831</v>
      </c>
      <c r="D147" s="26">
        <v>11187</v>
      </c>
      <c r="E147" s="26">
        <v>12399</v>
      </c>
      <c r="F147" s="26">
        <v>15030</v>
      </c>
      <c r="G147" s="27"/>
      <c r="H147" s="7"/>
      <c r="I147" s="28">
        <f t="shared" si="14"/>
        <v>1432</v>
      </c>
      <c r="J147" s="27">
        <f t="shared" si="14"/>
        <v>-3843</v>
      </c>
      <c r="K147" s="7"/>
      <c r="L147" s="124">
        <f t="shared" si="22"/>
        <v>-0.33410218459935109</v>
      </c>
      <c r="M147" s="27">
        <f t="shared" ca="1" si="15"/>
        <v>8.4263191894984091E-9</v>
      </c>
      <c r="N147" s="44"/>
      <c r="O147" s="44"/>
      <c r="P147" s="7"/>
      <c r="Q147" s="28">
        <f t="shared" ca="1" si="16"/>
        <v>1425.3849127296216</v>
      </c>
      <c r="R147" s="27">
        <f t="shared" ca="1" si="17"/>
        <v>-3839.389814898695</v>
      </c>
      <c r="S147" s="7"/>
      <c r="T147" s="28">
        <f t="shared" ca="1" si="18"/>
        <v>-0.34695383251795686</v>
      </c>
      <c r="U147" s="27">
        <f t="shared" ca="1" si="19"/>
        <v>-0.93911802629480867</v>
      </c>
      <c r="V147" s="7"/>
      <c r="W147" s="28">
        <f t="shared" ca="1" si="20"/>
        <v>-0.33419397958390634</v>
      </c>
      <c r="X147" s="27">
        <f t="shared" ca="1" si="24"/>
        <v>11.622803974547992</v>
      </c>
      <c r="Y147" s="7"/>
      <c r="Z147" s="28">
        <f t="shared" si="23"/>
        <v>11.825999999999931</v>
      </c>
      <c r="AA147" s="27">
        <f t="shared" si="21"/>
        <v>0.20640263734084818</v>
      </c>
      <c r="AB147" s="7"/>
      <c r="AC147" s="28">
        <f t="shared" ca="1" si="13"/>
        <v>-0.20319602545193938</v>
      </c>
      <c r="AD147" s="27"/>
      <c r="AE147" s="7"/>
    </row>
    <row r="148" spans="1:31" s="26" customFormat="1" x14ac:dyDescent="0.25">
      <c r="A148" s="26">
        <v>63</v>
      </c>
      <c r="B148" s="26">
        <v>-635</v>
      </c>
      <c r="C148" s="26">
        <v>13629</v>
      </c>
      <c r="D148" s="26">
        <v>11124</v>
      </c>
      <c r="E148" s="26">
        <v>12588</v>
      </c>
      <c r="F148" s="26">
        <v>15087</v>
      </c>
      <c r="G148" s="27"/>
      <c r="H148" s="7"/>
      <c r="I148" s="28">
        <f t="shared" si="14"/>
        <v>1041</v>
      </c>
      <c r="J148" s="27">
        <f t="shared" si="14"/>
        <v>-3963</v>
      </c>
      <c r="K148" s="7"/>
      <c r="L148" s="124">
        <f t="shared" si="22"/>
        <v>-0.23900782326340372</v>
      </c>
      <c r="M148" s="27">
        <f t="shared" ca="1" si="15"/>
        <v>1.5684900772647663E-7</v>
      </c>
      <c r="N148" s="44"/>
      <c r="O148" s="44"/>
      <c r="P148" s="7"/>
      <c r="Q148" s="28">
        <f t="shared" ca="1" si="16"/>
        <v>1034.3849127296216</v>
      </c>
      <c r="R148" s="27">
        <f t="shared" ca="1" si="17"/>
        <v>-3959.389814898695</v>
      </c>
      <c r="S148" s="7"/>
      <c r="T148" s="28">
        <f t="shared" ca="1" si="18"/>
        <v>-0.25178027813064868</v>
      </c>
      <c r="U148" s="27">
        <f t="shared" ca="1" si="19"/>
        <v>-0.96847012873516758</v>
      </c>
      <c r="V148" s="7"/>
      <c r="W148" s="28">
        <f t="shared" ca="1" si="20"/>
        <v>-0.23861178158917426</v>
      </c>
      <c r="X148" s="27">
        <f t="shared" ca="1" si="24"/>
        <v>5.8750982659962574</v>
      </c>
      <c r="Y148" s="7"/>
      <c r="Z148" s="28">
        <f t="shared" si="23"/>
        <v>6.1109999999999314</v>
      </c>
      <c r="AA148" s="27">
        <f t="shared" si="21"/>
        <v>0.10665707058937228</v>
      </c>
      <c r="AB148" s="7"/>
      <c r="AC148" s="28">
        <f t="shared" ref="AC148:AC149" ca="1" si="25">X148-Z148</f>
        <v>-0.23590173400367398</v>
      </c>
      <c r="AD148" s="27"/>
      <c r="AE148" s="7"/>
    </row>
    <row r="149" spans="1:31" s="26" customFormat="1" x14ac:dyDescent="0.25">
      <c r="A149" s="26">
        <v>64</v>
      </c>
      <c r="B149" s="26">
        <v>-640</v>
      </c>
      <c r="C149" s="26">
        <v>13426</v>
      </c>
      <c r="D149" s="26">
        <v>11081</v>
      </c>
      <c r="E149" s="26">
        <v>12791</v>
      </c>
      <c r="F149" s="26">
        <v>15129</v>
      </c>
      <c r="G149" s="27"/>
      <c r="H149" s="7"/>
      <c r="I149" s="28">
        <f t="shared" ref="I149:J149" si="26">C149-E149</f>
        <v>635</v>
      </c>
      <c r="J149" s="27">
        <f t="shared" si="26"/>
        <v>-4048</v>
      </c>
      <c r="K149" s="7"/>
      <c r="L149" s="124">
        <f t="shared" si="22"/>
        <v>-0.14076292909992821</v>
      </c>
      <c r="M149" s="27">
        <f t="shared" ref="M149" ca="1" si="27">(W149-L149)^2</f>
        <v>1.608409752479867E-6</v>
      </c>
      <c r="N149" s="44"/>
      <c r="O149" s="44"/>
      <c r="P149" s="7"/>
      <c r="Q149" s="28">
        <f t="shared" ref="Q149" ca="1" si="28">I149-$J$4</f>
        <v>628.38491272962165</v>
      </c>
      <c r="R149" s="27">
        <f t="shared" ref="R149" ca="1" si="29">J149-$J$3</f>
        <v>-4044.389814898695</v>
      </c>
      <c r="S149" s="7"/>
      <c r="T149" s="28">
        <f t="shared" ref="T149" ca="1" si="30">Q149/$J$7</f>
        <v>-0.15295556436786836</v>
      </c>
      <c r="U149" s="27">
        <f t="shared" ref="U149" ca="1" si="31">R149/$J$6</f>
        <v>-0.9892612012970885</v>
      </c>
      <c r="V149" s="7"/>
      <c r="W149" s="28">
        <f t="shared" ref="W149" ca="1" si="32">(T149-U149*SIN(-$J$11*PI()/180))/(COS(-$J$11*PI()/180))</f>
        <v>-0.13949469814600859</v>
      </c>
      <c r="X149" s="27">
        <f ca="1">IF(MOD(ATAN2(U149,W149)*180/PI()-$J$9+360,360)&gt;5,MOD(ATAN2(U149,W149)*180/PI()-$J$9+360,360)-360,MOD(ATAN2(U149,W149)*180/PI()-$J$9+360,360))</f>
        <v>6.0525016976896495E-2</v>
      </c>
      <c r="Y149" s="7"/>
      <c r="Z149" s="28">
        <f t="shared" si="23"/>
        <v>0.35099999999993159</v>
      </c>
      <c r="AA149" s="27">
        <f t="shared" ref="AA149" si="33">Z149*PI()/180</f>
        <v>6.1261056744989027E-3</v>
      </c>
      <c r="AB149" s="7"/>
      <c r="AC149" s="28">
        <f t="shared" ca="1" si="25"/>
        <v>-0.29047498302303509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40025</v>
      </c>
    </row>
    <row r="155" spans="1:31" x14ac:dyDescent="0.25">
      <c r="A155" t="s">
        <v>177</v>
      </c>
      <c r="B155">
        <v>40025</v>
      </c>
    </row>
    <row r="156" spans="1:31" x14ac:dyDescent="0.25">
      <c r="A156" s="31" t="s">
        <v>188</v>
      </c>
      <c r="B156" s="31">
        <v>-39986</v>
      </c>
    </row>
    <row r="157" spans="1:31" x14ac:dyDescent="0.25">
      <c r="A157" t="s">
        <v>183</v>
      </c>
      <c r="B157">
        <v>-39986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1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-3.6101851013048969</v>
      </c>
      <c r="L3" s="102" t="s">
        <v>1</v>
      </c>
      <c r="M3" s="103">
        <v>1.001313526117533</v>
      </c>
      <c r="N3" s="104" t="s">
        <v>18</v>
      </c>
      <c r="O3" s="102">
        <v>0.99768135398848967</v>
      </c>
      <c r="Q3" s="101" t="s">
        <v>194</v>
      </c>
      <c r="R3" s="101">
        <f ca="1">MAX(AC21:AC149)</f>
        <v>0.2736927012475121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6.6150872703783747</v>
      </c>
      <c r="L4" s="104" t="s">
        <v>5</v>
      </c>
      <c r="M4" s="106">
        <v>360.03660802132413</v>
      </c>
      <c r="N4" s="104" t="s">
        <v>21</v>
      </c>
      <c r="O4" s="104">
        <v>359.9552160714959</v>
      </c>
      <c r="Q4" s="105" t="s">
        <v>195</v>
      </c>
      <c r="R4" s="105">
        <f ca="1">MIN(AC21:AC149)</f>
        <v>-0.30086582154889996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-172.01458275839084</v>
      </c>
      <c r="N5" s="107" t="s">
        <v>24</v>
      </c>
      <c r="O5" s="107">
        <v>-172.00461172169113</v>
      </c>
      <c r="Q5" s="8"/>
      <c r="R5" s="8"/>
      <c r="T5" s="45" t="s">
        <v>55</v>
      </c>
      <c r="U5" s="47">
        <v>17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4088.2931723146698</v>
      </c>
      <c r="L6" s="107" t="s">
        <v>12</v>
      </c>
      <c r="M6" s="108">
        <v>-1.1641734082809389E-4</v>
      </c>
      <c r="N6" s="107" t="s">
        <v>26</v>
      </c>
      <c r="O6" s="107">
        <v>4.9015798841128857E-5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-4108.2840975847985</v>
      </c>
      <c r="L7" s="109" t="s">
        <v>15</v>
      </c>
      <c r="M7" s="110">
        <f ca="1">SUM(M20:M84)</f>
        <v>6.3627133335853109E-4</v>
      </c>
      <c r="N7" s="109" t="s">
        <v>15</v>
      </c>
      <c r="O7" s="89">
        <f ca="1">SUM(M85:M149)</f>
        <v>6.1365933808217512E-4</v>
      </c>
      <c r="Q7" s="101" t="s">
        <v>194</v>
      </c>
      <c r="R7" s="101">
        <f ca="1">MAX(AD21:AD83)</f>
        <v>0.15696326146488104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-0.10824738380442511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-172.03422434055369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-171.25382776563939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-0.78039657491428704</v>
      </c>
      <c r="L11" s="113" t="s">
        <v>208</v>
      </c>
      <c r="M11" s="114">
        <f>(M6+O6)/2</f>
        <v>-3.3700770993482517E-5</v>
      </c>
      <c r="N11" s="115"/>
      <c r="O11" s="115"/>
      <c r="Q11" s="101" t="s">
        <v>194</v>
      </c>
      <c r="R11" s="101">
        <f ca="1">MAX(W20:W149)</f>
        <v>0.99660934199706719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0.99949744005301133</v>
      </c>
      <c r="N12" s="118"/>
      <c r="O12" s="118"/>
      <c r="Q12" s="105" t="s">
        <v>195</v>
      </c>
      <c r="R12" s="105">
        <f ca="1">MIN(W20:W149)</f>
        <v>-0.998365969251089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-172.00959724004099</v>
      </c>
      <c r="N13" s="121"/>
      <c r="O13" s="121"/>
    </row>
    <row r="14" spans="1:24" x14ac:dyDescent="0.25">
      <c r="I14" s="9" t="s">
        <v>151</v>
      </c>
      <c r="L14" s="9"/>
      <c r="M14" s="9"/>
      <c r="N14" s="9"/>
      <c r="O14" s="9"/>
    </row>
    <row r="15" spans="1:24" x14ac:dyDescent="0.25">
      <c r="I15" s="9" t="s">
        <v>152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153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13484</v>
      </c>
      <c r="D20" s="26">
        <v>11132</v>
      </c>
      <c r="E20" s="26">
        <v>12849</v>
      </c>
      <c r="F20" s="26">
        <v>15196</v>
      </c>
      <c r="G20" s="27"/>
      <c r="H20" s="7"/>
      <c r="I20" s="28">
        <f>C20-E20</f>
        <v>635</v>
      </c>
      <c r="J20" s="27">
        <f>D20-F20</f>
        <v>-4064</v>
      </c>
      <c r="K20" s="7"/>
      <c r="L20" s="124">
        <f>$M$3*SIN(2*PI()/$M$4*($Z20+$M$5))+$M$6</f>
        <v>-0.13952264227669789</v>
      </c>
      <c r="M20" s="27">
        <f ca="1">(W20-L20)^2</f>
        <v>6.602011306273325E-9</v>
      </c>
      <c r="N20" s="44"/>
      <c r="O20" s="44"/>
      <c r="P20" s="7"/>
      <c r="Q20" s="28">
        <f ca="1">I20-$J$4</f>
        <v>628.38491272962165</v>
      </c>
      <c r="R20" s="27">
        <f ca="1">J20-$J$3</f>
        <v>-4060.389814898695</v>
      </c>
      <c r="S20" s="7"/>
      <c r="T20" s="28">
        <f ca="1">Q20/$J$7</f>
        <v>-0.15295556436786836</v>
      </c>
      <c r="U20" s="27">
        <f ca="1">R20/$J$6</f>
        <v>-0.99317481495580295</v>
      </c>
      <c r="V20" s="7"/>
      <c r="W20" s="28">
        <f ca="1">(T20-U20*SIN(-$J$11*PI()/180))/(COS(-$J$11*PI()/180))</f>
        <v>-0.13944138951486007</v>
      </c>
      <c r="X20" s="27">
        <f ca="1">IF(MOD(ATAN2(U20,W20)*180/PI()-$J$9+360,360)&gt;5,MOD(ATAN2(U20,W20)*180/PI()-$J$9+360,360)-360,MOD(ATAN2(U20,W20)*180/PI()-$J$9+360,360))</f>
        <v>2.6291191302505013E-2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2.6291191302505013E-2</v>
      </c>
      <c r="AD20" s="27">
        <f ca="1">INDIRECT("AC"&amp;AE20)-AC20</f>
        <v>-0.26191361720171358</v>
      </c>
      <c r="AE20" s="7">
        <v>149</v>
      </c>
    </row>
    <row r="21" spans="1:31" s="26" customFormat="1" x14ac:dyDescent="0.25">
      <c r="A21" s="26">
        <v>1</v>
      </c>
      <c r="B21" s="26">
        <v>653</v>
      </c>
      <c r="C21" s="26">
        <v>13684</v>
      </c>
      <c r="D21" s="26">
        <v>11172</v>
      </c>
      <c r="E21" s="26">
        <v>12657</v>
      </c>
      <c r="F21" s="26">
        <v>15162</v>
      </c>
      <c r="G21" s="27"/>
      <c r="H21" s="7"/>
      <c r="I21" s="28">
        <f t="shared" ref="I21:J84" si="1">C21-E21</f>
        <v>1027</v>
      </c>
      <c r="J21" s="27">
        <f t="shared" si="1"/>
        <v>-3990</v>
      </c>
      <c r="K21" s="7"/>
      <c r="L21" s="124">
        <f t="shared" ref="L21:L84" si="2">$M$3*SIN(2*PI()/$M$4*($Z21+$M$5))+$M$6</f>
        <v>-0.24030899338489406</v>
      </c>
      <c r="M21" s="27">
        <f t="shared" ref="M21:M84" ca="1" si="3">(W21-L21)^2</f>
        <v>2.6990466545030423E-5</v>
      </c>
      <c r="N21" s="44"/>
      <c r="O21" s="44"/>
      <c r="P21" s="7"/>
      <c r="Q21" s="28">
        <f t="shared" ref="Q21:Q84" ca="1" si="4">I21-$J$4</f>
        <v>1020.3849127296216</v>
      </c>
      <c r="R21" s="27">
        <f t="shared" ref="R21:R84" ca="1" si="5">J21-$J$3</f>
        <v>-3986.389814898695</v>
      </c>
      <c r="S21" s="7"/>
      <c r="T21" s="28">
        <f t="shared" ref="T21:T84" ca="1" si="6">Q21/$J$7</f>
        <v>-0.24837252938020798</v>
      </c>
      <c r="U21" s="27">
        <f t="shared" ref="U21:U84" ca="1" si="7">R21/$J$6</f>
        <v>-0.97507435178424839</v>
      </c>
      <c r="V21" s="7"/>
      <c r="W21" s="28">
        <f t="shared" ref="W21:W84" ca="1" si="8">(T21-U21*SIN(-$J$11*PI()/180))/(COS(-$J$11*PI()/180))</f>
        <v>-0.23511375840031151</v>
      </c>
      <c r="X21" s="27">
        <f ca="1">MOD(ATAN2(U21,W21)*180/PI()-$J$9+360,360)</f>
        <v>5.5908312238812528</v>
      </c>
      <c r="Y21" s="7"/>
      <c r="Z21" s="28">
        <f>360/40000*B21+Z20</f>
        <v>5.8769999999999998</v>
      </c>
      <c r="AA21" s="27">
        <f t="shared" ref="AA21:AA84" si="9">Z21*PI()/180</f>
        <v>0.10257300013970674</v>
      </c>
      <c r="AB21" s="7"/>
      <c r="AC21" s="28">
        <f t="shared" ca="1" si="0"/>
        <v>-0.28616877611874703</v>
      </c>
      <c r="AD21" s="27">
        <f t="shared" ref="AD21:AD83" ca="1" si="10">INDIRECT("AC"&amp;AE21)-AC21</f>
        <v>1.529453329451691E-2</v>
      </c>
      <c r="AE21" s="7">
        <v>148</v>
      </c>
    </row>
    <row r="22" spans="1:31" s="26" customFormat="1" x14ac:dyDescent="0.25">
      <c r="A22" s="26">
        <v>2</v>
      </c>
      <c r="B22" s="26">
        <v>646</v>
      </c>
      <c r="C22" s="26">
        <v>13878</v>
      </c>
      <c r="D22" s="26">
        <v>11229</v>
      </c>
      <c r="E22" s="26">
        <v>12451</v>
      </c>
      <c r="F22" s="26">
        <v>15093</v>
      </c>
      <c r="G22" s="27"/>
      <c r="H22" s="7"/>
      <c r="I22" s="28">
        <f t="shared" si="1"/>
        <v>1427</v>
      </c>
      <c r="J22" s="27">
        <f t="shared" si="1"/>
        <v>-3864</v>
      </c>
      <c r="K22" s="7"/>
      <c r="L22" s="124">
        <f t="shared" si="2"/>
        <v>-0.33753465506430064</v>
      </c>
      <c r="M22" s="27">
        <f t="shared" ca="1" si="3"/>
        <v>2.1416616928447191E-5</v>
      </c>
      <c r="N22" s="44"/>
      <c r="O22" s="44"/>
      <c r="P22" s="7"/>
      <c r="Q22" s="28">
        <f t="shared" ca="1" si="4"/>
        <v>1420.3849127296216</v>
      </c>
      <c r="R22" s="27">
        <f t="shared" ca="1" si="5"/>
        <v>-3860.389814898695</v>
      </c>
      <c r="S22" s="7"/>
      <c r="T22" s="28">
        <f t="shared" ca="1" si="6"/>
        <v>-0.34573677939279945</v>
      </c>
      <c r="U22" s="27">
        <f t="shared" ca="1" si="7"/>
        <v>-0.94425464422187155</v>
      </c>
      <c r="V22" s="7"/>
      <c r="W22" s="28">
        <f t="shared" ca="1" si="8"/>
        <v>-0.33290684597916681</v>
      </c>
      <c r="X22" s="27">
        <f t="shared" ref="X22:X83" ca="1" si="11">MOD(ATAN2(U22,W22)*180/PI()-$J$9+360,360)</f>
        <v>11.454859353229836</v>
      </c>
      <c r="Y22" s="7"/>
      <c r="Z22" s="28">
        <f t="shared" ref="Z22:Z85" si="12">360/40000*B22+Z21</f>
        <v>11.690999999999999</v>
      </c>
      <c r="AA22" s="27">
        <f t="shared" si="9"/>
        <v>0.20404644285065704</v>
      </c>
      <c r="AB22" s="7"/>
      <c r="AC22" s="28">
        <f t="shared" ca="1" si="0"/>
        <v>-0.23614064677016344</v>
      </c>
      <c r="AD22" s="27">
        <f t="shared" ca="1" si="10"/>
        <v>-1.2197822182042017E-2</v>
      </c>
      <c r="AE22" s="7">
        <v>147</v>
      </c>
    </row>
    <row r="23" spans="1:31" s="26" customFormat="1" x14ac:dyDescent="0.25">
      <c r="A23" s="26">
        <v>3</v>
      </c>
      <c r="B23" s="26">
        <v>628</v>
      </c>
      <c r="C23" s="26">
        <v>14060</v>
      </c>
      <c r="D23" s="26">
        <v>11303</v>
      </c>
      <c r="E23" s="26">
        <v>12260</v>
      </c>
      <c r="F23" s="26">
        <v>15014</v>
      </c>
      <c r="G23" s="27"/>
      <c r="H23" s="7"/>
      <c r="I23" s="28">
        <f t="shared" si="1"/>
        <v>1800</v>
      </c>
      <c r="J23" s="27">
        <f t="shared" si="1"/>
        <v>-3711</v>
      </c>
      <c r="K23" s="7"/>
      <c r="L23" s="124">
        <f t="shared" si="2"/>
        <v>-0.42873297259741633</v>
      </c>
      <c r="M23" s="27">
        <f t="shared" ca="1" si="3"/>
        <v>2.0392244322072967E-5</v>
      </c>
      <c r="N23" s="44"/>
      <c r="O23" s="44"/>
      <c r="P23" s="7"/>
      <c r="Q23" s="28">
        <f t="shared" ca="1" si="4"/>
        <v>1793.3849127296216</v>
      </c>
      <c r="R23" s="27">
        <f t="shared" ca="1" si="5"/>
        <v>-3707.389814898695</v>
      </c>
      <c r="S23" s="7"/>
      <c r="T23" s="28">
        <f t="shared" ca="1" si="6"/>
        <v>-0.436528942529541</v>
      </c>
      <c r="U23" s="27">
        <f t="shared" ca="1" si="7"/>
        <v>-0.9068307136104139</v>
      </c>
      <c r="V23" s="7"/>
      <c r="W23" s="28">
        <f t="shared" ca="1" si="8"/>
        <v>-0.42421719533075747</v>
      </c>
      <c r="X23" s="27">
        <f t="shared" ca="1" si="11"/>
        <v>17.104510030544986</v>
      </c>
      <c r="Y23" s="7"/>
      <c r="Z23" s="28">
        <f t="shared" si="12"/>
        <v>17.342999999999996</v>
      </c>
      <c r="AA23" s="27">
        <f t="shared" si="9"/>
        <v>0.30269245217337654</v>
      </c>
      <c r="AB23" s="7"/>
      <c r="AC23" s="28">
        <f t="shared" ca="1" si="0"/>
        <v>-0.23848996945501</v>
      </c>
      <c r="AD23" s="27">
        <f t="shared" ca="1" si="10"/>
        <v>-6.2375852093889961E-2</v>
      </c>
      <c r="AE23" s="7">
        <v>146</v>
      </c>
    </row>
    <row r="24" spans="1:31" s="26" customFormat="1" x14ac:dyDescent="0.25">
      <c r="A24" s="26">
        <v>4</v>
      </c>
      <c r="B24" s="26">
        <v>605</v>
      </c>
      <c r="C24" s="26">
        <v>14241</v>
      </c>
      <c r="D24" s="26">
        <v>11397</v>
      </c>
      <c r="E24" s="26">
        <v>12100</v>
      </c>
      <c r="F24" s="26">
        <v>14924</v>
      </c>
      <c r="G24" s="27"/>
      <c r="H24" s="7"/>
      <c r="I24" s="28">
        <f t="shared" si="1"/>
        <v>2141</v>
      </c>
      <c r="J24" s="27">
        <f t="shared" si="1"/>
        <v>-3527</v>
      </c>
      <c r="K24" s="7"/>
      <c r="L24" s="124">
        <f t="shared" si="2"/>
        <v>-0.51266057988579949</v>
      </c>
      <c r="M24" s="27">
        <f t="shared" ca="1" si="3"/>
        <v>2.3228662715429549E-5</v>
      </c>
      <c r="N24" s="44"/>
      <c r="O24" s="44"/>
      <c r="P24" s="7"/>
      <c r="Q24" s="28">
        <f t="shared" ca="1" si="4"/>
        <v>2134.3849127296216</v>
      </c>
      <c r="R24" s="27">
        <f t="shared" ca="1" si="5"/>
        <v>-3523.389814898695</v>
      </c>
      <c r="S24" s="7"/>
      <c r="T24" s="28">
        <f t="shared" ca="1" si="6"/>
        <v>-0.51953196566527515</v>
      </c>
      <c r="U24" s="27">
        <f t="shared" ca="1" si="7"/>
        <v>-0.86182415653519695</v>
      </c>
      <c r="V24" s="7"/>
      <c r="W24" s="28">
        <f t="shared" ca="1" si="8"/>
        <v>-0.50784096758651343</v>
      </c>
      <c r="X24" s="27">
        <f t="shared" ca="1" si="11"/>
        <v>22.543489810859171</v>
      </c>
      <c r="Y24" s="7"/>
      <c r="Z24" s="28">
        <f t="shared" si="12"/>
        <v>22.787999999999997</v>
      </c>
      <c r="AA24" s="27">
        <f t="shared" si="9"/>
        <v>0.39772562994446775</v>
      </c>
      <c r="AB24" s="7"/>
      <c r="AC24" s="28">
        <f t="shared" ca="1" si="0"/>
        <v>-0.24451018914082567</v>
      </c>
      <c r="AD24" s="27">
        <f t="shared" ca="1" si="10"/>
        <v>-5.6314040182805059E-2</v>
      </c>
      <c r="AE24" s="7">
        <v>145</v>
      </c>
    </row>
    <row r="25" spans="1:31" s="26" customFormat="1" x14ac:dyDescent="0.25">
      <c r="A25" s="26">
        <v>5</v>
      </c>
      <c r="B25" s="26">
        <v>613</v>
      </c>
      <c r="C25" s="26">
        <v>14408</v>
      </c>
      <c r="D25" s="26">
        <v>11511</v>
      </c>
      <c r="E25" s="26">
        <v>11937</v>
      </c>
      <c r="F25" s="26">
        <v>14824</v>
      </c>
      <c r="G25" s="27"/>
      <c r="H25" s="7"/>
      <c r="I25" s="28">
        <f t="shared" si="1"/>
        <v>2471</v>
      </c>
      <c r="J25" s="27">
        <f t="shared" si="1"/>
        <v>-3313</v>
      </c>
      <c r="K25" s="7"/>
      <c r="L25" s="124">
        <f t="shared" si="2"/>
        <v>-0.59297805605720766</v>
      </c>
      <c r="M25" s="27">
        <f t="shared" ca="1" si="3"/>
        <v>1.6737326590183976E-5</v>
      </c>
      <c r="N25" s="44"/>
      <c r="O25" s="44"/>
      <c r="P25" s="7"/>
      <c r="Q25" s="28">
        <f t="shared" ca="1" si="4"/>
        <v>2464.3849127296216</v>
      </c>
      <c r="R25" s="27">
        <f t="shared" ca="1" si="5"/>
        <v>-3309.389814898695</v>
      </c>
      <c r="S25" s="7"/>
      <c r="T25" s="28">
        <f t="shared" ca="1" si="6"/>
        <v>-0.59985747192566319</v>
      </c>
      <c r="U25" s="27">
        <f t="shared" ca="1" si="7"/>
        <v>-0.80947957384989033</v>
      </c>
      <c r="V25" s="7"/>
      <c r="W25" s="28">
        <f t="shared" ca="1" si="8"/>
        <v>-0.58888692826768751</v>
      </c>
      <c r="X25" s="27">
        <f t="shared" ca="1" si="11"/>
        <v>28.069675811372747</v>
      </c>
      <c r="Y25" s="7"/>
      <c r="Z25" s="28">
        <f t="shared" si="12"/>
        <v>28.304999999999996</v>
      </c>
      <c r="AA25" s="27">
        <f t="shared" si="9"/>
        <v>0.49401544477699488</v>
      </c>
      <c r="AB25" s="7"/>
      <c r="AC25" s="28">
        <f t="shared" ca="1" si="0"/>
        <v>-0.23532418862724924</v>
      </c>
      <c r="AD25" s="27">
        <f t="shared" ca="1" si="10"/>
        <v>6.1324035550061495E-2</v>
      </c>
      <c r="AE25" s="7">
        <v>144</v>
      </c>
    </row>
    <row r="26" spans="1:31" s="26" customFormat="1" x14ac:dyDescent="0.25">
      <c r="A26" s="26">
        <v>6</v>
      </c>
      <c r="B26" s="26">
        <v>636</v>
      </c>
      <c r="C26" s="26">
        <v>14565</v>
      </c>
      <c r="D26" s="26">
        <v>11643</v>
      </c>
      <c r="E26" s="26">
        <v>11780</v>
      </c>
      <c r="F26" s="26">
        <v>14689</v>
      </c>
      <c r="G26" s="27"/>
      <c r="H26" s="7"/>
      <c r="I26" s="28">
        <f t="shared" si="1"/>
        <v>2785</v>
      </c>
      <c r="J26" s="27">
        <f t="shared" si="1"/>
        <v>-3046</v>
      </c>
      <c r="K26" s="7"/>
      <c r="L26" s="124">
        <f t="shared" si="2"/>
        <v>-0.67049531858610845</v>
      </c>
      <c r="M26" s="27">
        <f t="shared" ca="1" si="3"/>
        <v>1.8325043854889641E-5</v>
      </c>
      <c r="N26" s="44"/>
      <c r="O26" s="44"/>
      <c r="P26" s="7"/>
      <c r="Q26" s="28">
        <f t="shared" ca="1" si="4"/>
        <v>2778.3849127296216</v>
      </c>
      <c r="R26" s="27">
        <f t="shared" ca="1" si="5"/>
        <v>-3042.389814898695</v>
      </c>
      <c r="S26" s="7"/>
      <c r="T26" s="28">
        <f t="shared" ca="1" si="6"/>
        <v>-0.67628840818554747</v>
      </c>
      <c r="U26" s="27">
        <f t="shared" ca="1" si="7"/>
        <v>-0.74417114592009181</v>
      </c>
      <c r="V26" s="7"/>
      <c r="W26" s="28">
        <f t="shared" ca="1" si="8"/>
        <v>-0.66621454250519863</v>
      </c>
      <c r="X26" s="27">
        <f t="shared" ca="1" si="11"/>
        <v>33.870519512464057</v>
      </c>
      <c r="Y26" s="7"/>
      <c r="Z26" s="28">
        <f t="shared" si="12"/>
        <v>34.028999999999996</v>
      </c>
      <c r="AA26" s="27">
        <f t="shared" si="9"/>
        <v>0.59391809116115024</v>
      </c>
      <c r="AB26" s="7"/>
      <c r="AC26" s="28">
        <f t="shared" ca="1" si="0"/>
        <v>-0.15848048753593957</v>
      </c>
      <c r="AD26" s="27">
        <f t="shared" ca="1" si="10"/>
        <v>-0.10824738380442511</v>
      </c>
      <c r="AE26" s="7">
        <v>143</v>
      </c>
    </row>
    <row r="27" spans="1:31" s="26" customFormat="1" x14ac:dyDescent="0.25">
      <c r="A27" s="26">
        <v>7</v>
      </c>
      <c r="B27" s="26">
        <v>614</v>
      </c>
      <c r="C27" s="26">
        <v>14692</v>
      </c>
      <c r="D27" s="26">
        <v>11771</v>
      </c>
      <c r="E27" s="26">
        <v>11635</v>
      </c>
      <c r="F27" s="26">
        <v>14543</v>
      </c>
      <c r="G27" s="27"/>
      <c r="H27" s="7"/>
      <c r="I27" s="28">
        <f t="shared" si="1"/>
        <v>3057</v>
      </c>
      <c r="J27" s="27">
        <f t="shared" si="1"/>
        <v>-2772</v>
      </c>
      <c r="K27" s="7"/>
      <c r="L27" s="124">
        <f t="shared" si="2"/>
        <v>-0.73899807442305332</v>
      </c>
      <c r="M27" s="27">
        <f t="shared" ca="1" si="3"/>
        <v>3.1999270565503795E-5</v>
      </c>
      <c r="N27" s="44"/>
      <c r="O27" s="44"/>
      <c r="P27" s="7"/>
      <c r="Q27" s="28">
        <f t="shared" ca="1" si="4"/>
        <v>3050.3849127296216</v>
      </c>
      <c r="R27" s="27">
        <f t="shared" ca="1" si="5"/>
        <v>-2768.389814898695</v>
      </c>
      <c r="S27" s="7"/>
      <c r="T27" s="28">
        <f t="shared" ca="1" si="6"/>
        <v>-0.74249609819410967</v>
      </c>
      <c r="U27" s="27">
        <f t="shared" ca="1" si="7"/>
        <v>-0.67715051201460563</v>
      </c>
      <c r="V27" s="7"/>
      <c r="W27" s="28">
        <f t="shared" ca="1" si="8"/>
        <v>-0.7333412846474382</v>
      </c>
      <c r="X27" s="27">
        <f t="shared" ca="1" si="11"/>
        <v>39.315551029410813</v>
      </c>
      <c r="Y27" s="7"/>
      <c r="Z27" s="28">
        <f t="shared" si="12"/>
        <v>39.554999999999993</v>
      </c>
      <c r="AA27" s="27">
        <f t="shared" si="9"/>
        <v>0.69036498562635695</v>
      </c>
      <c r="AB27" s="7"/>
      <c r="AC27" s="28">
        <f t="shared" ca="1" si="0"/>
        <v>-0.23944897058918002</v>
      </c>
      <c r="AD27" s="27">
        <f t="shared" ca="1" si="10"/>
        <v>6.254596785234412E-2</v>
      </c>
      <c r="AE27" s="7">
        <v>142</v>
      </c>
    </row>
    <row r="28" spans="1:31" s="26" customFormat="1" x14ac:dyDescent="0.25">
      <c r="A28" s="26">
        <v>8</v>
      </c>
      <c r="B28" s="26">
        <v>629</v>
      </c>
      <c r="C28" s="26">
        <v>14820</v>
      </c>
      <c r="D28" s="26">
        <v>11925</v>
      </c>
      <c r="E28" s="26">
        <v>11504</v>
      </c>
      <c r="F28" s="26">
        <v>14385</v>
      </c>
      <c r="G28" s="27"/>
      <c r="H28" s="7"/>
      <c r="I28" s="28">
        <f t="shared" si="1"/>
        <v>3316</v>
      </c>
      <c r="J28" s="27">
        <f t="shared" si="1"/>
        <v>-2460</v>
      </c>
      <c r="K28" s="7"/>
      <c r="L28" s="124">
        <f t="shared" si="2"/>
        <v>-0.80204935089866558</v>
      </c>
      <c r="M28" s="27">
        <f t="shared" ca="1" si="3"/>
        <v>2.1338373899086078E-5</v>
      </c>
      <c r="N28" s="44"/>
      <c r="O28" s="44"/>
      <c r="P28" s="7"/>
      <c r="Q28" s="28">
        <f t="shared" ca="1" si="4"/>
        <v>3309.3849127296216</v>
      </c>
      <c r="R28" s="27">
        <f t="shared" ca="1" si="5"/>
        <v>-2456.389814898695</v>
      </c>
      <c r="S28" s="7"/>
      <c r="T28" s="28">
        <f t="shared" ca="1" si="6"/>
        <v>-0.80553945007726258</v>
      </c>
      <c r="U28" s="27">
        <f t="shared" ca="1" si="7"/>
        <v>-0.6008350456696725</v>
      </c>
      <c r="V28" s="7"/>
      <c r="W28" s="28">
        <f t="shared" ca="1" si="8"/>
        <v>-0.79743000312012735</v>
      </c>
      <c r="X28" s="27">
        <f t="shared" ca="1" si="11"/>
        <v>45.03750403726292</v>
      </c>
      <c r="Y28" s="7"/>
      <c r="Z28" s="28">
        <f t="shared" si="12"/>
        <v>45.215999999999994</v>
      </c>
      <c r="AA28" s="27">
        <f t="shared" si="9"/>
        <v>0.78916807458175586</v>
      </c>
      <c r="AB28" s="7"/>
      <c r="AC28" s="28">
        <f t="shared" ca="1" si="0"/>
        <v>-0.17849596273707391</v>
      </c>
      <c r="AD28" s="27">
        <f t="shared" ca="1" si="10"/>
        <v>5.7919160118423463E-2</v>
      </c>
      <c r="AE28" s="7">
        <v>141</v>
      </c>
    </row>
    <row r="29" spans="1:31" s="26" customFormat="1" x14ac:dyDescent="0.25">
      <c r="A29" s="26">
        <v>9</v>
      </c>
      <c r="B29" s="26">
        <v>640</v>
      </c>
      <c r="C29" s="26">
        <v>14934</v>
      </c>
      <c r="D29" s="26">
        <v>12097</v>
      </c>
      <c r="E29" s="26">
        <v>11394</v>
      </c>
      <c r="F29" s="26">
        <v>14213</v>
      </c>
      <c r="G29" s="27"/>
      <c r="H29" s="7"/>
      <c r="I29" s="28">
        <f t="shared" si="1"/>
        <v>3540</v>
      </c>
      <c r="J29" s="27">
        <f t="shared" si="1"/>
        <v>-2116</v>
      </c>
      <c r="K29" s="7"/>
      <c r="L29" s="124">
        <f t="shared" si="2"/>
        <v>-0.85817303380874999</v>
      </c>
      <c r="M29" s="27">
        <f t="shared" ca="1" si="3"/>
        <v>2.568317597254881E-5</v>
      </c>
      <c r="N29" s="44"/>
      <c r="O29" s="44"/>
      <c r="P29" s="7"/>
      <c r="Q29" s="28">
        <f t="shared" ca="1" si="4"/>
        <v>3533.3849127296216</v>
      </c>
      <c r="R29" s="27">
        <f t="shared" ca="1" si="5"/>
        <v>-2112.389814898695</v>
      </c>
      <c r="S29" s="7"/>
      <c r="T29" s="28">
        <f t="shared" ca="1" si="6"/>
        <v>-0.86006343008431385</v>
      </c>
      <c r="U29" s="27">
        <f t="shared" ca="1" si="7"/>
        <v>-0.51669235200731034</v>
      </c>
      <c r="V29" s="7"/>
      <c r="W29" s="28">
        <f t="shared" ca="1" si="8"/>
        <v>-0.8531051766706147</v>
      </c>
      <c r="X29" s="27">
        <f t="shared" ca="1" si="11"/>
        <v>50.832578610024825</v>
      </c>
      <c r="Y29" s="7"/>
      <c r="Z29" s="28">
        <f t="shared" si="12"/>
        <v>50.975999999999992</v>
      </c>
      <c r="AA29" s="27">
        <f t="shared" si="9"/>
        <v>0.88969903949662932</v>
      </c>
      <c r="AB29" s="7"/>
      <c r="AC29" s="28">
        <f t="shared" ca="1" si="0"/>
        <v>-0.14342138997516685</v>
      </c>
      <c r="AD29" s="27">
        <f t="shared" ca="1" si="10"/>
        <v>4.1274345454837658E-2</v>
      </c>
      <c r="AE29" s="7">
        <v>140</v>
      </c>
    </row>
    <row r="30" spans="1:31" s="26" customFormat="1" x14ac:dyDescent="0.25">
      <c r="A30" s="26">
        <v>10</v>
      </c>
      <c r="B30" s="26">
        <v>638</v>
      </c>
      <c r="C30" s="26">
        <v>15032</v>
      </c>
      <c r="D30" s="26">
        <v>12275</v>
      </c>
      <c r="E30" s="26">
        <v>11296</v>
      </c>
      <c r="F30" s="26">
        <v>14034</v>
      </c>
      <c r="G30" s="27"/>
      <c r="H30" s="7"/>
      <c r="I30" s="28">
        <f t="shared" si="1"/>
        <v>3736</v>
      </c>
      <c r="J30" s="27">
        <f t="shared" si="1"/>
        <v>-1759</v>
      </c>
      <c r="K30" s="7"/>
      <c r="L30" s="124">
        <f t="shared" si="2"/>
        <v>-0.90549954929487919</v>
      </c>
      <c r="M30" s="27">
        <f t="shared" ca="1" si="3"/>
        <v>1.2194172661285138E-5</v>
      </c>
      <c r="N30" s="44"/>
      <c r="O30" s="44"/>
      <c r="P30" s="7"/>
      <c r="Q30" s="28">
        <f t="shared" ca="1" si="4"/>
        <v>3729.3849127296216</v>
      </c>
      <c r="R30" s="27">
        <f t="shared" ca="1" si="5"/>
        <v>-1755.389814898695</v>
      </c>
      <c r="S30" s="7"/>
      <c r="T30" s="28">
        <f t="shared" ca="1" si="6"/>
        <v>-0.90777191259048362</v>
      </c>
      <c r="U30" s="27">
        <f t="shared" ca="1" si="7"/>
        <v>-0.4293698472472427</v>
      </c>
      <c r="V30" s="7"/>
      <c r="W30" s="28">
        <f t="shared" ca="1" si="8"/>
        <v>-0.9020075337363106</v>
      </c>
      <c r="X30" s="27">
        <f t="shared" ca="1" si="11"/>
        <v>56.579037603806455</v>
      </c>
      <c r="Y30" s="7"/>
      <c r="Z30" s="28">
        <f t="shared" si="12"/>
        <v>56.717999999999989</v>
      </c>
      <c r="AA30" s="27">
        <f t="shared" si="9"/>
        <v>0.98991584514614361</v>
      </c>
      <c r="AB30" s="7"/>
      <c r="AC30" s="28">
        <f t="shared" ca="1" si="0"/>
        <v>-0.13896239619353423</v>
      </c>
      <c r="AD30" s="27">
        <f t="shared" ca="1" si="10"/>
        <v>6.4978618382383502E-2</v>
      </c>
      <c r="AE30" s="7">
        <v>139</v>
      </c>
    </row>
    <row r="31" spans="1:31" s="26" customFormat="1" x14ac:dyDescent="0.25">
      <c r="A31" s="26">
        <v>11</v>
      </c>
      <c r="B31" s="26">
        <v>620</v>
      </c>
      <c r="C31" s="26">
        <v>15111</v>
      </c>
      <c r="D31" s="26">
        <v>12461</v>
      </c>
      <c r="E31" s="26">
        <v>11223</v>
      </c>
      <c r="F31" s="26">
        <v>13849</v>
      </c>
      <c r="G31" s="27"/>
      <c r="H31" s="7"/>
      <c r="I31" s="28">
        <f t="shared" si="1"/>
        <v>3888</v>
      </c>
      <c r="J31" s="27">
        <f t="shared" si="1"/>
        <v>-1388</v>
      </c>
      <c r="K31" s="7"/>
      <c r="L31" s="124">
        <f t="shared" si="2"/>
        <v>-0.94279163322037618</v>
      </c>
      <c r="M31" s="27">
        <f t="shared" ca="1" si="3"/>
        <v>6.4829225879924974E-6</v>
      </c>
      <c r="N31" s="44"/>
      <c r="O31" s="44"/>
      <c r="P31" s="7"/>
      <c r="Q31" s="28">
        <f t="shared" ca="1" si="4"/>
        <v>3881.3849127296216</v>
      </c>
      <c r="R31" s="27">
        <f t="shared" ca="1" si="5"/>
        <v>-1384.389814898695</v>
      </c>
      <c r="S31" s="7"/>
      <c r="T31" s="28">
        <f t="shared" ca="1" si="6"/>
        <v>-0.94477032759526836</v>
      </c>
      <c r="U31" s="27">
        <f t="shared" ca="1" si="7"/>
        <v>-0.33862293053579978</v>
      </c>
      <c r="V31" s="7"/>
      <c r="W31" s="28">
        <f t="shared" ca="1" si="8"/>
        <v>-0.9402454748223199</v>
      </c>
      <c r="X31" s="27">
        <f t="shared" ca="1" si="11"/>
        <v>62.228089407598759</v>
      </c>
      <c r="Y31" s="7"/>
      <c r="Z31" s="28">
        <f t="shared" si="12"/>
        <v>62.297999999999988</v>
      </c>
      <c r="AA31" s="27">
        <f t="shared" si="9"/>
        <v>1.0873052174074271</v>
      </c>
      <c r="AB31" s="7"/>
      <c r="AC31" s="28">
        <f t="shared" ca="1" si="0"/>
        <v>-6.9910592401228655E-2</v>
      </c>
      <c r="AD31" s="27">
        <f t="shared" ca="1" si="10"/>
        <v>7.9801191552945738E-2</v>
      </c>
      <c r="AE31" s="7">
        <v>138</v>
      </c>
    </row>
    <row r="32" spans="1:31" s="26" customFormat="1" x14ac:dyDescent="0.25">
      <c r="A32" s="26">
        <v>12</v>
      </c>
      <c r="B32" s="26">
        <v>622</v>
      </c>
      <c r="C32" s="26">
        <v>15168</v>
      </c>
      <c r="D32" s="26">
        <v>12654</v>
      </c>
      <c r="E32" s="26">
        <v>11167</v>
      </c>
      <c r="F32" s="26">
        <v>13659</v>
      </c>
      <c r="G32" s="27"/>
      <c r="H32" s="7"/>
      <c r="I32" s="28">
        <f t="shared" si="1"/>
        <v>4001</v>
      </c>
      <c r="J32" s="27">
        <f t="shared" si="1"/>
        <v>-1005</v>
      </c>
      <c r="K32" s="7"/>
      <c r="L32" s="124">
        <f t="shared" si="2"/>
        <v>-0.9712283321333065</v>
      </c>
      <c r="M32" s="27">
        <f t="shared" ca="1" si="3"/>
        <v>4.8348523011505759E-6</v>
      </c>
      <c r="N32" s="44"/>
      <c r="O32" s="44"/>
      <c r="P32" s="7"/>
      <c r="Q32" s="28">
        <f t="shared" ca="1" si="4"/>
        <v>3994.3849127296216</v>
      </c>
      <c r="R32" s="27">
        <f t="shared" ca="1" si="5"/>
        <v>-1001.3898148986951</v>
      </c>
      <c r="S32" s="7"/>
      <c r="T32" s="28">
        <f t="shared" ca="1" si="6"/>
        <v>-0.97227572822382546</v>
      </c>
      <c r="U32" s="27">
        <f t="shared" ca="1" si="7"/>
        <v>-0.24494080358032103</v>
      </c>
      <c r="V32" s="7"/>
      <c r="W32" s="28">
        <f t="shared" ca="1" si="8"/>
        <v>-0.96902950237610597</v>
      </c>
      <c r="X32" s="27">
        <f t="shared" ca="1" si="11"/>
        <v>67.848748592728555</v>
      </c>
      <c r="Y32" s="7"/>
      <c r="Z32" s="28">
        <f t="shared" si="12"/>
        <v>67.895999999999987</v>
      </c>
      <c r="AA32" s="27">
        <f t="shared" si="9"/>
        <v>1.1850087489340697</v>
      </c>
      <c r="AB32" s="7"/>
      <c r="AC32" s="28">
        <f t="shared" ca="1" si="0"/>
        <v>-4.7251407271431844E-2</v>
      </c>
      <c r="AD32" s="27">
        <f t="shared" ca="1" si="10"/>
        <v>-3.2808169114630914E-2</v>
      </c>
      <c r="AE32" s="7">
        <v>137</v>
      </c>
    </row>
    <row r="33" spans="1:31" s="26" customFormat="1" x14ac:dyDescent="0.25">
      <c r="A33" s="26">
        <v>13</v>
      </c>
      <c r="B33" s="26">
        <v>600</v>
      </c>
      <c r="C33" s="26">
        <v>15197</v>
      </c>
      <c r="D33" s="26">
        <v>12844</v>
      </c>
      <c r="E33" s="26">
        <v>11133</v>
      </c>
      <c r="F33" s="26">
        <v>13470</v>
      </c>
      <c r="G33" s="27"/>
      <c r="H33" s="7"/>
      <c r="I33" s="28">
        <f t="shared" si="1"/>
        <v>4064</v>
      </c>
      <c r="J33" s="27">
        <f t="shared" si="1"/>
        <v>-626</v>
      </c>
      <c r="K33" s="7"/>
      <c r="L33" s="124">
        <f t="shared" si="2"/>
        <v>-0.98988611674994909</v>
      </c>
      <c r="M33" s="27">
        <f t="shared" ca="1" si="3"/>
        <v>1.8126938421154243E-5</v>
      </c>
      <c r="N33" s="44"/>
      <c r="O33" s="44"/>
      <c r="P33" s="7"/>
      <c r="Q33" s="28">
        <f t="shared" ca="1" si="4"/>
        <v>4057.3849127296216</v>
      </c>
      <c r="R33" s="27">
        <f t="shared" ca="1" si="5"/>
        <v>-622.38981489869514</v>
      </c>
      <c r="S33" s="7"/>
      <c r="T33" s="28">
        <f t="shared" ca="1" si="6"/>
        <v>-0.9876105976008086</v>
      </c>
      <c r="U33" s="27">
        <f t="shared" ca="1" si="7"/>
        <v>-0.15223708003952088</v>
      </c>
      <c r="V33" s="7"/>
      <c r="W33" s="28">
        <f t="shared" ca="1" si="8"/>
        <v>-0.98562854250853482</v>
      </c>
      <c r="X33" s="27">
        <f t="shared" ca="1" si="11"/>
        <v>73.253883926021444</v>
      </c>
      <c r="Y33" s="7"/>
      <c r="Z33" s="28">
        <f t="shared" si="12"/>
        <v>73.295999999999992</v>
      </c>
      <c r="AA33" s="27">
        <f t="shared" si="9"/>
        <v>1.2792565285417636</v>
      </c>
      <c r="AB33" s="7"/>
      <c r="AC33" s="28">
        <f t="shared" ca="1" si="0"/>
        <v>-4.2116073978547774E-2</v>
      </c>
      <c r="AD33" s="27">
        <f t="shared" ca="1" si="10"/>
        <v>-4.1601098123209113E-2</v>
      </c>
      <c r="AE33" s="7">
        <v>136</v>
      </c>
    </row>
    <row r="34" spans="1:31" s="26" customFormat="1" x14ac:dyDescent="0.25">
      <c r="A34" s="26">
        <v>14</v>
      </c>
      <c r="B34" s="26">
        <v>618</v>
      </c>
      <c r="C34" s="26">
        <v>15219</v>
      </c>
      <c r="D34" s="26">
        <v>13036</v>
      </c>
      <c r="E34" s="26">
        <v>11108</v>
      </c>
      <c r="F34" s="26">
        <v>13273</v>
      </c>
      <c r="G34" s="27"/>
      <c r="H34" s="7"/>
      <c r="I34" s="28">
        <f t="shared" si="1"/>
        <v>4111</v>
      </c>
      <c r="J34" s="27">
        <f t="shared" si="1"/>
        <v>-237</v>
      </c>
      <c r="K34" s="7"/>
      <c r="L34" s="124">
        <f t="shared" si="2"/>
        <v>-0.99991982965849147</v>
      </c>
      <c r="M34" s="27">
        <f t="shared" ca="1" si="3"/>
        <v>2.4144821656929487E-6</v>
      </c>
      <c r="N34" s="44"/>
      <c r="O34" s="44"/>
      <c r="P34" s="7"/>
      <c r="Q34" s="28">
        <f t="shared" ca="1" si="4"/>
        <v>4104.3849127296216</v>
      </c>
      <c r="R34" s="27">
        <f t="shared" ca="1" si="5"/>
        <v>-233.38981489869511</v>
      </c>
      <c r="S34" s="7"/>
      <c r="T34" s="28">
        <f t="shared" ca="1" si="6"/>
        <v>-0.99905089697728811</v>
      </c>
      <c r="U34" s="27">
        <f t="shared" ca="1" si="7"/>
        <v>-5.7087347962024151E-2</v>
      </c>
      <c r="V34" s="7"/>
      <c r="W34" s="28">
        <f t="shared" ca="1" si="8"/>
        <v>-0.998365969251089</v>
      </c>
      <c r="X34" s="27">
        <f t="shared" ca="1" si="11"/>
        <v>78.761570496043532</v>
      </c>
      <c r="Y34" s="7"/>
      <c r="Z34" s="28">
        <f t="shared" si="12"/>
        <v>78.85799999999999</v>
      </c>
      <c r="AA34" s="27">
        <f t="shared" si="9"/>
        <v>1.3763317415376881</v>
      </c>
      <c r="AB34" s="7"/>
      <c r="AC34" s="28">
        <f t="shared" ca="1" si="0"/>
        <v>-9.6429503956457552E-2</v>
      </c>
      <c r="AD34" s="27">
        <f t="shared" ca="1" si="10"/>
        <v>3.0475747802199749E-2</v>
      </c>
      <c r="AE34" s="7">
        <v>135</v>
      </c>
    </row>
    <row r="35" spans="1:31" s="26" customFormat="1" x14ac:dyDescent="0.25">
      <c r="A35" s="26">
        <v>15</v>
      </c>
      <c r="B35" s="26">
        <v>637</v>
      </c>
      <c r="C35" s="26">
        <v>15216</v>
      </c>
      <c r="D35" s="26">
        <v>13238</v>
      </c>
      <c r="E35" s="26">
        <v>11111</v>
      </c>
      <c r="F35" s="26">
        <v>13070</v>
      </c>
      <c r="G35" s="27"/>
      <c r="H35" s="7"/>
      <c r="I35" s="28">
        <f t="shared" si="1"/>
        <v>4105</v>
      </c>
      <c r="J35" s="27">
        <f t="shared" si="1"/>
        <v>168</v>
      </c>
      <c r="K35" s="7"/>
      <c r="L35" s="124">
        <f t="shared" si="2"/>
        <v>-1.0004107769081463</v>
      </c>
      <c r="M35" s="27">
        <f t="shared" ca="1" si="3"/>
        <v>4.6484746867638945E-6</v>
      </c>
      <c r="N35" s="44"/>
      <c r="O35" s="44"/>
      <c r="P35" s="7"/>
      <c r="Q35" s="28">
        <f t="shared" ca="1" si="4"/>
        <v>4098.3849127296216</v>
      </c>
      <c r="R35" s="27">
        <f t="shared" ca="1" si="5"/>
        <v>171.61018510130489</v>
      </c>
      <c r="S35" s="7"/>
      <c r="T35" s="28">
        <f t="shared" ca="1" si="6"/>
        <v>-0.99759043322709928</v>
      </c>
      <c r="U35" s="27">
        <f t="shared" ca="1" si="7"/>
        <v>4.1975997774187097E-2</v>
      </c>
      <c r="V35" s="7"/>
      <c r="W35" s="28">
        <f t="shared" ca="1" si="8"/>
        <v>-0.99825474474540754</v>
      </c>
      <c r="X35" s="27">
        <f t="shared" ca="1" si="11"/>
        <v>84.442058144851785</v>
      </c>
      <c r="Y35" s="7"/>
      <c r="Z35" s="28">
        <f t="shared" si="12"/>
        <v>84.590999999999994</v>
      </c>
      <c r="AA35" s="27">
        <f t="shared" si="9"/>
        <v>1.4763914675545231</v>
      </c>
      <c r="AB35" s="7"/>
      <c r="AC35" s="28">
        <f t="shared" ca="1" si="0"/>
        <v>-0.1489418551482089</v>
      </c>
      <c r="AD35" s="27">
        <f t="shared" ca="1" si="10"/>
        <v>2.7639263246925339E-2</v>
      </c>
      <c r="AE35" s="7">
        <v>134</v>
      </c>
    </row>
    <row r="36" spans="1:31" s="26" customFormat="1" x14ac:dyDescent="0.25">
      <c r="A36" s="26">
        <v>16</v>
      </c>
      <c r="B36" s="26">
        <v>627</v>
      </c>
      <c r="C36" s="26">
        <v>15198</v>
      </c>
      <c r="D36" s="26">
        <v>13441</v>
      </c>
      <c r="E36" s="26">
        <v>11133</v>
      </c>
      <c r="F36" s="26">
        <v>12872</v>
      </c>
      <c r="G36" s="27"/>
      <c r="H36" s="7"/>
      <c r="I36" s="28">
        <f t="shared" si="1"/>
        <v>4065</v>
      </c>
      <c r="J36" s="27">
        <f t="shared" si="1"/>
        <v>569</v>
      </c>
      <c r="K36" s="7"/>
      <c r="L36" s="124">
        <f t="shared" si="2"/>
        <v>-0.99112350246669956</v>
      </c>
      <c r="M36" s="27">
        <f t="shared" ca="1" si="3"/>
        <v>1.6129974460023921E-6</v>
      </c>
      <c r="N36" s="44"/>
      <c r="O36" s="44"/>
      <c r="P36" s="7"/>
      <c r="Q36" s="28">
        <f t="shared" ca="1" si="4"/>
        <v>4058.3849127296216</v>
      </c>
      <c r="R36" s="27">
        <f t="shared" ca="1" si="5"/>
        <v>572.61018510130486</v>
      </c>
      <c r="S36" s="7"/>
      <c r="T36" s="28">
        <f t="shared" ca="1" si="6"/>
        <v>-0.98785400822584013</v>
      </c>
      <c r="U36" s="27">
        <f t="shared" ca="1" si="7"/>
        <v>0.1400609400957197</v>
      </c>
      <c r="V36" s="7"/>
      <c r="W36" s="28">
        <f t="shared" ca="1" si="8"/>
        <v>-0.98985346410271113</v>
      </c>
      <c r="X36" s="27">
        <f t="shared" ca="1" si="11"/>
        <v>90.087920183770905</v>
      </c>
      <c r="Y36" s="7"/>
      <c r="Z36" s="28">
        <f t="shared" si="12"/>
        <v>90.233999999999995</v>
      </c>
      <c r="AA36" s="27">
        <f t="shared" si="9"/>
        <v>1.5748803972445633</v>
      </c>
      <c r="AB36" s="7"/>
      <c r="AC36" s="28">
        <f t="shared" ca="1" si="0"/>
        <v>-0.14607981622908994</v>
      </c>
      <c r="AD36" s="27">
        <f t="shared" ca="1" si="10"/>
        <v>1.2507171417269092E-2</v>
      </c>
      <c r="AE36" s="7">
        <v>133</v>
      </c>
    </row>
    <row r="37" spans="1:31" s="26" customFormat="1" x14ac:dyDescent="0.25">
      <c r="A37" s="26">
        <v>17</v>
      </c>
      <c r="B37" s="26">
        <v>629</v>
      </c>
      <c r="C37" s="26">
        <v>15151</v>
      </c>
      <c r="D37" s="26">
        <v>13632</v>
      </c>
      <c r="E37" s="26">
        <v>11167</v>
      </c>
      <c r="F37" s="26">
        <v>12667</v>
      </c>
      <c r="G37" s="27"/>
      <c r="H37" s="7"/>
      <c r="I37" s="28">
        <f t="shared" si="1"/>
        <v>3984</v>
      </c>
      <c r="J37" s="27">
        <f t="shared" si="1"/>
        <v>965</v>
      </c>
      <c r="K37" s="7"/>
      <c r="L37" s="124">
        <f t="shared" si="2"/>
        <v>-0.97215765991312164</v>
      </c>
      <c r="M37" s="27">
        <f t="shared" ca="1" si="3"/>
        <v>4.940639346014134E-7</v>
      </c>
      <c r="N37" s="44"/>
      <c r="O37" s="44"/>
      <c r="P37" s="7"/>
      <c r="Q37" s="28">
        <f t="shared" ca="1" si="4"/>
        <v>3977.3849127296216</v>
      </c>
      <c r="R37" s="27">
        <f t="shared" ca="1" si="5"/>
        <v>968.61018510130486</v>
      </c>
      <c r="S37" s="7"/>
      <c r="T37" s="28">
        <f t="shared" ca="1" si="6"/>
        <v>-0.9681377475982903</v>
      </c>
      <c r="U37" s="27">
        <f t="shared" ca="1" si="7"/>
        <v>0.23692287814890403</v>
      </c>
      <c r="V37" s="7"/>
      <c r="W37" s="28">
        <f t="shared" ca="1" si="8"/>
        <v>-0.97145476309665324</v>
      </c>
      <c r="X37" s="27">
        <f t="shared" ca="1" si="11"/>
        <v>95.740221844419693</v>
      </c>
      <c r="Y37" s="7"/>
      <c r="Z37" s="28">
        <f t="shared" si="12"/>
        <v>95.894999999999996</v>
      </c>
      <c r="AA37" s="27">
        <f t="shared" si="9"/>
        <v>1.6736834861999623</v>
      </c>
      <c r="AB37" s="7"/>
      <c r="AC37" s="28">
        <f t="shared" ca="1" si="0"/>
        <v>-0.15477815558030272</v>
      </c>
      <c r="AD37" s="27">
        <f t="shared" ca="1" si="10"/>
        <v>-2.0122929164230641E-2</v>
      </c>
      <c r="AE37" s="7">
        <v>132</v>
      </c>
    </row>
    <row r="38" spans="1:31" s="26" customFormat="1" x14ac:dyDescent="0.25">
      <c r="A38" s="26">
        <v>18</v>
      </c>
      <c r="B38" s="26">
        <v>635</v>
      </c>
      <c r="C38" s="26">
        <v>15096</v>
      </c>
      <c r="D38" s="26">
        <v>13836</v>
      </c>
      <c r="E38" s="26">
        <v>11233</v>
      </c>
      <c r="F38" s="26">
        <v>12480</v>
      </c>
      <c r="G38" s="27"/>
      <c r="H38" s="7"/>
      <c r="I38" s="28">
        <f t="shared" si="1"/>
        <v>3863</v>
      </c>
      <c r="J38" s="27">
        <f t="shared" si="1"/>
        <v>1356</v>
      </c>
      <c r="K38" s="7"/>
      <c r="L38" s="124">
        <f t="shared" si="2"/>
        <v>-0.94339618533122083</v>
      </c>
      <c r="M38" s="27">
        <f t="shared" ca="1" si="3"/>
        <v>8.8567671463354415E-9</v>
      </c>
      <c r="N38" s="44"/>
      <c r="O38" s="44"/>
      <c r="P38" s="7"/>
      <c r="Q38" s="28">
        <f t="shared" ca="1" si="4"/>
        <v>3856.3849127296216</v>
      </c>
      <c r="R38" s="27">
        <f t="shared" ca="1" si="5"/>
        <v>1359.610185101305</v>
      </c>
      <c r="S38" s="7"/>
      <c r="T38" s="28">
        <f t="shared" ca="1" si="6"/>
        <v>-0.93868506196948143</v>
      </c>
      <c r="U38" s="27">
        <f t="shared" ca="1" si="7"/>
        <v>0.33256181193374013</v>
      </c>
      <c r="V38" s="7"/>
      <c r="W38" s="28">
        <f t="shared" ca="1" si="8"/>
        <v>-0.94330207493250562</v>
      </c>
      <c r="X38" s="27">
        <f t="shared" ca="1" si="11"/>
        <v>101.45436255484606</v>
      </c>
      <c r="Y38" s="7"/>
      <c r="Z38" s="28">
        <f t="shared" si="12"/>
        <v>101.61</v>
      </c>
      <c r="AA38" s="27">
        <f t="shared" si="9"/>
        <v>1.773429052951438</v>
      </c>
      <c r="AB38" s="7"/>
      <c r="AC38" s="28">
        <f t="shared" ca="1" si="0"/>
        <v>-0.15563744515394262</v>
      </c>
      <c r="AD38" s="27">
        <f t="shared" ca="1" si="10"/>
        <v>5.7616728288095942E-2</v>
      </c>
      <c r="AE38" s="7">
        <v>131</v>
      </c>
    </row>
    <row r="39" spans="1:31" s="26" customFormat="1" x14ac:dyDescent="0.25">
      <c r="A39" s="26">
        <v>19</v>
      </c>
      <c r="B39" s="26">
        <v>627</v>
      </c>
      <c r="C39" s="26">
        <v>15022</v>
      </c>
      <c r="D39" s="26">
        <v>14022</v>
      </c>
      <c r="E39" s="26">
        <v>11315</v>
      </c>
      <c r="F39" s="26">
        <v>12295</v>
      </c>
      <c r="G39" s="27"/>
      <c r="H39" s="7"/>
      <c r="I39" s="28">
        <f t="shared" si="1"/>
        <v>3707</v>
      </c>
      <c r="J39" s="27">
        <f t="shared" si="1"/>
        <v>1727</v>
      </c>
      <c r="K39" s="7"/>
      <c r="L39" s="124">
        <f t="shared" si="2"/>
        <v>-0.90579684312259467</v>
      </c>
      <c r="M39" s="27">
        <f t="shared" ca="1" si="3"/>
        <v>5.8636643468992762E-7</v>
      </c>
      <c r="N39" s="44"/>
      <c r="O39" s="44"/>
      <c r="P39" s="7"/>
      <c r="Q39" s="28">
        <f t="shared" ca="1" si="4"/>
        <v>3700.3849127296216</v>
      </c>
      <c r="R39" s="27">
        <f t="shared" ca="1" si="5"/>
        <v>1730.610185101305</v>
      </c>
      <c r="S39" s="7"/>
      <c r="T39" s="28">
        <f t="shared" ca="1" si="6"/>
        <v>-0.90071300446457081</v>
      </c>
      <c r="U39" s="27">
        <f t="shared" ca="1" si="7"/>
        <v>0.42330872864518299</v>
      </c>
      <c r="V39" s="7"/>
      <c r="W39" s="28">
        <f t="shared" ca="1" si="8"/>
        <v>-0.90656258879492324</v>
      </c>
      <c r="X39" s="27">
        <f t="shared" ca="1" si="11"/>
        <v>107.06389329425991</v>
      </c>
      <c r="Y39" s="7"/>
      <c r="Z39" s="28">
        <f t="shared" si="12"/>
        <v>107.253</v>
      </c>
      <c r="AA39" s="27">
        <f t="shared" si="9"/>
        <v>1.8719179826414782</v>
      </c>
      <c r="AB39" s="7"/>
      <c r="AC39" s="28">
        <f t="shared" ca="1" si="0"/>
        <v>-0.18910670574008748</v>
      </c>
      <c r="AD39" s="27">
        <f t="shared" ca="1" si="10"/>
        <v>5.3576846371001352E-2</v>
      </c>
      <c r="AE39" s="7">
        <v>130</v>
      </c>
    </row>
    <row r="40" spans="1:31" s="26" customFormat="1" x14ac:dyDescent="0.25">
      <c r="A40" s="26">
        <v>20</v>
      </c>
      <c r="B40" s="26">
        <v>613</v>
      </c>
      <c r="C40" s="26">
        <v>14923</v>
      </c>
      <c r="D40" s="26">
        <v>14193</v>
      </c>
      <c r="E40" s="26">
        <v>11405</v>
      </c>
      <c r="F40" s="26">
        <v>12120</v>
      </c>
      <c r="G40" s="27"/>
      <c r="H40" s="7"/>
      <c r="I40" s="28">
        <f t="shared" si="1"/>
        <v>3518</v>
      </c>
      <c r="J40" s="27">
        <f t="shared" si="1"/>
        <v>2073</v>
      </c>
      <c r="K40" s="7"/>
      <c r="L40" s="124">
        <f t="shared" si="2"/>
        <v>-0.86054943242276771</v>
      </c>
      <c r="M40" s="27">
        <f t="shared" ca="1" si="3"/>
        <v>1.3388334887266202E-6</v>
      </c>
      <c r="N40" s="44"/>
      <c r="O40" s="44"/>
      <c r="P40" s="7"/>
      <c r="Q40" s="28">
        <f t="shared" ca="1" si="4"/>
        <v>3511.3849127296216</v>
      </c>
      <c r="R40" s="27">
        <f t="shared" ca="1" si="5"/>
        <v>2076.610185101305</v>
      </c>
      <c r="S40" s="7"/>
      <c r="T40" s="28">
        <f t="shared" ca="1" si="6"/>
        <v>-0.85470839633362128</v>
      </c>
      <c r="U40" s="27">
        <f t="shared" ca="1" si="7"/>
        <v>0.50794062401488449</v>
      </c>
      <c r="V40" s="7"/>
      <c r="W40" s="28">
        <f t="shared" ca="1" si="8"/>
        <v>-0.86170651214721483</v>
      </c>
      <c r="X40" s="27">
        <f t="shared" ca="1" si="11"/>
        <v>112.55182890871231</v>
      </c>
      <c r="Y40" s="7"/>
      <c r="Z40" s="28">
        <f t="shared" si="12"/>
        <v>112.77</v>
      </c>
      <c r="AA40" s="27">
        <f t="shared" si="9"/>
        <v>1.9682077974740053</v>
      </c>
      <c r="AB40" s="7"/>
      <c r="AC40" s="28">
        <f t="shared" ca="1" si="0"/>
        <v>-0.21817109128768664</v>
      </c>
      <c r="AD40" s="27">
        <f t="shared" ca="1" si="10"/>
        <v>9.0929672951219231E-2</v>
      </c>
      <c r="AE40" s="7">
        <v>129</v>
      </c>
    </row>
    <row r="41" spans="1:31" s="26" customFormat="1" x14ac:dyDescent="0.25">
      <c r="A41" s="26">
        <v>21</v>
      </c>
      <c r="B41" s="26">
        <v>606</v>
      </c>
      <c r="C41" s="26">
        <v>14814</v>
      </c>
      <c r="D41" s="26">
        <v>14357</v>
      </c>
      <c r="E41" s="26">
        <v>11509</v>
      </c>
      <c r="F41" s="26">
        <v>11953</v>
      </c>
      <c r="G41" s="27"/>
      <c r="H41" s="7"/>
      <c r="I41" s="28">
        <f t="shared" si="1"/>
        <v>3305</v>
      </c>
      <c r="J41" s="27">
        <f t="shared" si="1"/>
        <v>2404</v>
      </c>
      <c r="K41" s="7"/>
      <c r="L41" s="124">
        <f t="shared" si="2"/>
        <v>-0.80798301289315511</v>
      </c>
      <c r="M41" s="27">
        <f t="shared" ca="1" si="3"/>
        <v>8.8509155892952663E-6</v>
      </c>
      <c r="N41" s="44"/>
      <c r="O41" s="44"/>
      <c r="P41" s="7"/>
      <c r="Q41" s="28">
        <f t="shared" ca="1" si="4"/>
        <v>3298.3849127296216</v>
      </c>
      <c r="R41" s="27">
        <f t="shared" ca="1" si="5"/>
        <v>2407.610185101305</v>
      </c>
      <c r="S41" s="7"/>
      <c r="T41" s="28">
        <f t="shared" ca="1" si="6"/>
        <v>-0.80286193320191634</v>
      </c>
      <c r="U41" s="27">
        <f t="shared" ca="1" si="7"/>
        <v>0.58890350657954105</v>
      </c>
      <c r="V41" s="7"/>
      <c r="W41" s="28">
        <f t="shared" ca="1" si="8"/>
        <v>-0.81095806173129126</v>
      </c>
      <c r="X41" s="27">
        <f t="shared" ca="1" si="11"/>
        <v>118.02071864014863</v>
      </c>
      <c r="Y41" s="7"/>
      <c r="Z41" s="28">
        <f t="shared" si="12"/>
        <v>118.22399999999999</v>
      </c>
      <c r="AA41" s="27">
        <f t="shared" si="9"/>
        <v>2.0633980548777759</v>
      </c>
      <c r="AB41" s="7"/>
      <c r="AC41" s="28">
        <f t="shared" ca="1" si="0"/>
        <v>-0.20328135985135987</v>
      </c>
      <c r="AD41" s="27">
        <f t="shared" ca="1" si="10"/>
        <v>6.6640481303650745E-2</v>
      </c>
      <c r="AE41" s="7">
        <v>128</v>
      </c>
    </row>
    <row r="42" spans="1:31" s="26" customFormat="1" x14ac:dyDescent="0.25">
      <c r="A42" s="26">
        <v>22</v>
      </c>
      <c r="B42" s="26">
        <v>626</v>
      </c>
      <c r="C42" s="26">
        <v>14685</v>
      </c>
      <c r="D42" s="26">
        <v>14516</v>
      </c>
      <c r="E42" s="26">
        <v>11645</v>
      </c>
      <c r="F42" s="26">
        <v>11801</v>
      </c>
      <c r="G42" s="27"/>
      <c r="H42" s="7"/>
      <c r="I42" s="28">
        <f t="shared" si="1"/>
        <v>3040</v>
      </c>
      <c r="J42" s="27">
        <f t="shared" si="1"/>
        <v>2715</v>
      </c>
      <c r="K42" s="7"/>
      <c r="L42" s="124">
        <f t="shared" si="2"/>
        <v>-0.74600857296222856</v>
      </c>
      <c r="M42" s="27">
        <f t="shared" ca="1" si="3"/>
        <v>2.178209642950311E-6</v>
      </c>
      <c r="N42" s="44"/>
      <c r="O42" s="44"/>
      <c r="P42" s="7"/>
      <c r="Q42" s="28">
        <f t="shared" ca="1" si="4"/>
        <v>3033.3849127296216</v>
      </c>
      <c r="R42" s="27">
        <f t="shared" ca="1" si="5"/>
        <v>2718.610185101305</v>
      </c>
      <c r="S42" s="7"/>
      <c r="T42" s="28">
        <f t="shared" ca="1" si="6"/>
        <v>-0.7383581175685745</v>
      </c>
      <c r="U42" s="27">
        <f t="shared" ca="1" si="7"/>
        <v>0.66497437207080456</v>
      </c>
      <c r="V42" s="7"/>
      <c r="W42" s="28">
        <f t="shared" ca="1" si="8"/>
        <v>-0.74748444885231902</v>
      </c>
      <c r="X42" s="27">
        <f t="shared" ca="1" si="11"/>
        <v>123.69103818908707</v>
      </c>
      <c r="Y42" s="7"/>
      <c r="Z42" s="28">
        <f t="shared" si="12"/>
        <v>123.85799999999999</v>
      </c>
      <c r="AA42" s="27">
        <f t="shared" si="9"/>
        <v>2.1617299049351364</v>
      </c>
      <c r="AB42" s="7"/>
      <c r="AC42" s="28">
        <f t="shared" ca="1" si="0"/>
        <v>-0.16696181091292317</v>
      </c>
      <c r="AD42" s="27">
        <f t="shared" ca="1" si="10"/>
        <v>0.11093920404354662</v>
      </c>
      <c r="AE42" s="7">
        <v>127</v>
      </c>
    </row>
    <row r="43" spans="1:31" s="26" customFormat="1" x14ac:dyDescent="0.25">
      <c r="A43" s="26">
        <v>23</v>
      </c>
      <c r="B43" s="26">
        <v>624</v>
      </c>
      <c r="C43" s="26">
        <v>14543</v>
      </c>
      <c r="D43" s="26">
        <v>14662</v>
      </c>
      <c r="E43" s="26">
        <v>11791</v>
      </c>
      <c r="F43" s="26">
        <v>11656</v>
      </c>
      <c r="G43" s="27"/>
      <c r="H43" s="7"/>
      <c r="I43" s="28">
        <f t="shared" si="1"/>
        <v>2752</v>
      </c>
      <c r="J43" s="27">
        <f t="shared" si="1"/>
        <v>3006</v>
      </c>
      <c r="K43" s="7"/>
      <c r="L43" s="124">
        <f t="shared" si="2"/>
        <v>-0.67706106350808049</v>
      </c>
      <c r="M43" s="27">
        <f t="shared" ca="1" si="3"/>
        <v>1.6491001785808234E-6</v>
      </c>
      <c r="N43" s="44"/>
      <c r="O43" s="44"/>
      <c r="P43" s="7"/>
      <c r="Q43" s="28">
        <f t="shared" ca="1" si="4"/>
        <v>2745.3849127296216</v>
      </c>
      <c r="R43" s="27">
        <f t="shared" ca="1" si="5"/>
        <v>3009.610185101305</v>
      </c>
      <c r="S43" s="7"/>
      <c r="T43" s="28">
        <f t="shared" ca="1" si="6"/>
        <v>-0.66825585755950867</v>
      </c>
      <c r="U43" s="27">
        <f t="shared" ca="1" si="7"/>
        <v>0.73615322048867482</v>
      </c>
      <c r="V43" s="7"/>
      <c r="W43" s="28">
        <f t="shared" ca="1" si="8"/>
        <v>-0.67834523646316902</v>
      </c>
      <c r="X43" s="27">
        <f t="shared" ca="1" si="11"/>
        <v>129.37449649893313</v>
      </c>
      <c r="Y43" s="7"/>
      <c r="Z43" s="28">
        <f t="shared" si="12"/>
        <v>129.47399999999999</v>
      </c>
      <c r="AA43" s="27">
        <f t="shared" si="9"/>
        <v>2.2597475957271382</v>
      </c>
      <c r="AB43" s="7"/>
      <c r="AC43" s="28">
        <f t="shared" ca="1" si="0"/>
        <v>-9.9503501066863009E-2</v>
      </c>
      <c r="AD43" s="27">
        <f t="shared" ca="1" si="10"/>
        <v>-7.4701875171854226E-3</v>
      </c>
      <c r="AE43" s="7">
        <v>126</v>
      </c>
    </row>
    <row r="44" spans="1:31" s="26" customFormat="1" x14ac:dyDescent="0.25">
      <c r="A44" s="26">
        <v>24</v>
      </c>
      <c r="B44" s="26">
        <v>628</v>
      </c>
      <c r="C44" s="26">
        <v>14386</v>
      </c>
      <c r="D44" s="26">
        <v>14794</v>
      </c>
      <c r="E44" s="26">
        <v>11944</v>
      </c>
      <c r="F44" s="26">
        <v>11524</v>
      </c>
      <c r="G44" s="27"/>
      <c r="H44" s="7"/>
      <c r="I44" s="28">
        <f t="shared" si="1"/>
        <v>2442</v>
      </c>
      <c r="J44" s="27">
        <f t="shared" si="1"/>
        <v>3270</v>
      </c>
      <c r="K44" s="7"/>
      <c r="L44" s="124">
        <f t="shared" si="2"/>
        <v>-0.60111330912298044</v>
      </c>
      <c r="M44" s="27">
        <f t="shared" ca="1" si="3"/>
        <v>7.0078061304332447E-6</v>
      </c>
      <c r="N44" s="44"/>
      <c r="O44" s="44"/>
      <c r="P44" s="7"/>
      <c r="Q44" s="28">
        <f t="shared" ca="1" si="4"/>
        <v>2435.3849127296216</v>
      </c>
      <c r="R44" s="27">
        <f t="shared" ca="1" si="5"/>
        <v>3273.610185101305</v>
      </c>
      <c r="S44" s="7"/>
      <c r="T44" s="28">
        <f t="shared" ca="1" si="6"/>
        <v>-0.59279856379975027</v>
      </c>
      <c r="U44" s="27">
        <f t="shared" ca="1" si="7"/>
        <v>0.80072784585746437</v>
      </c>
      <c r="V44" s="7"/>
      <c r="W44" s="28">
        <f t="shared" ca="1" si="8"/>
        <v>-0.60376053524298479</v>
      </c>
      <c r="X44" s="27">
        <f t="shared" ca="1" si="11"/>
        <v>135.01739535564963</v>
      </c>
      <c r="Y44" s="7"/>
      <c r="Z44" s="28">
        <f t="shared" si="12"/>
        <v>135.12599999999998</v>
      </c>
      <c r="AA44" s="27">
        <f t="shared" si="9"/>
        <v>2.3583936050498573</v>
      </c>
      <c r="AB44" s="7"/>
      <c r="AC44" s="28">
        <f t="shared" ca="1" si="0"/>
        <v>-0.10860464435035055</v>
      </c>
      <c r="AD44" s="27">
        <f t="shared" ca="1" si="10"/>
        <v>0.10358845644944381</v>
      </c>
      <c r="AE44" s="7">
        <v>125</v>
      </c>
    </row>
    <row r="45" spans="1:31" s="26" customFormat="1" x14ac:dyDescent="0.25">
      <c r="A45" s="26">
        <v>25</v>
      </c>
      <c r="B45" s="26">
        <v>636</v>
      </c>
      <c r="C45" s="26">
        <v>14211</v>
      </c>
      <c r="D45" s="26">
        <v>14915</v>
      </c>
      <c r="E45" s="26">
        <v>12117</v>
      </c>
      <c r="F45" s="26">
        <v>11409</v>
      </c>
      <c r="G45" s="27"/>
      <c r="H45" s="7"/>
      <c r="I45" s="28">
        <f t="shared" si="1"/>
        <v>2094</v>
      </c>
      <c r="J45" s="27">
        <f t="shared" si="1"/>
        <v>3506</v>
      </c>
      <c r="K45" s="7"/>
      <c r="L45" s="124">
        <f t="shared" si="2"/>
        <v>-0.51824694687988926</v>
      </c>
      <c r="M45" s="27">
        <f t="shared" ca="1" si="3"/>
        <v>2.5126537230293849E-6</v>
      </c>
      <c r="N45" s="44"/>
      <c r="O45" s="44"/>
      <c r="P45" s="7"/>
      <c r="Q45" s="28">
        <f t="shared" ca="1" si="4"/>
        <v>2087.3849127296216</v>
      </c>
      <c r="R45" s="27">
        <f t="shared" ca="1" si="5"/>
        <v>3509.610185101305</v>
      </c>
      <c r="S45" s="7"/>
      <c r="T45" s="28">
        <f t="shared" ca="1" si="6"/>
        <v>-0.50809166628879576</v>
      </c>
      <c r="U45" s="27">
        <f t="shared" ca="1" si="7"/>
        <v>0.85845364732350349</v>
      </c>
      <c r="V45" s="7"/>
      <c r="W45" s="28">
        <f t="shared" ca="1" si="8"/>
        <v>-0.5198320821179776</v>
      </c>
      <c r="X45" s="27">
        <f t="shared" ca="1" si="11"/>
        <v>140.83744380484552</v>
      </c>
      <c r="Y45" s="7"/>
      <c r="Z45" s="28">
        <f t="shared" si="12"/>
        <v>140.84999999999997</v>
      </c>
      <c r="AA45" s="27">
        <f t="shared" si="9"/>
        <v>2.4582962514340125</v>
      </c>
      <c r="AB45" s="7"/>
      <c r="AC45" s="28">
        <f t="shared" ca="1" si="0"/>
        <v>-1.2556195154445504E-2</v>
      </c>
      <c r="AD45" s="27">
        <f t="shared" ca="1" si="10"/>
        <v>-4.5090890990650223E-2</v>
      </c>
      <c r="AE45" s="7">
        <v>124</v>
      </c>
    </row>
    <row r="46" spans="1:31" s="26" customFormat="1" x14ac:dyDescent="0.25">
      <c r="A46" s="26">
        <v>26</v>
      </c>
      <c r="B46" s="26">
        <v>637</v>
      </c>
      <c r="C46" s="26">
        <v>14028</v>
      </c>
      <c r="D46" s="26">
        <v>15003</v>
      </c>
      <c r="E46" s="26">
        <v>12294</v>
      </c>
      <c r="F46" s="26">
        <v>11309</v>
      </c>
      <c r="G46" s="27"/>
      <c r="H46" s="7"/>
      <c r="I46" s="28">
        <f t="shared" si="1"/>
        <v>1734</v>
      </c>
      <c r="J46" s="27">
        <f t="shared" si="1"/>
        <v>3694</v>
      </c>
      <c r="K46" s="7"/>
      <c r="L46" s="124">
        <f t="shared" si="2"/>
        <v>-0.43007268409435384</v>
      </c>
      <c r="M46" s="27">
        <f t="shared" ca="1" si="3"/>
        <v>7.561513012732967E-6</v>
      </c>
      <c r="N46" s="44"/>
      <c r="O46" s="44"/>
      <c r="P46" s="7"/>
      <c r="Q46" s="28">
        <f t="shared" ca="1" si="4"/>
        <v>1727.3849127296216</v>
      </c>
      <c r="R46" s="27">
        <f t="shared" ca="1" si="5"/>
        <v>3697.610185101305</v>
      </c>
      <c r="S46" s="7"/>
      <c r="T46" s="28">
        <f t="shared" ca="1" si="6"/>
        <v>-0.42046384127746339</v>
      </c>
      <c r="U46" s="27">
        <f t="shared" ca="1" si="7"/>
        <v>0.90443860781339913</v>
      </c>
      <c r="V46" s="7"/>
      <c r="W46" s="28">
        <f t="shared" ca="1" si="8"/>
        <v>-0.43282250463626798</v>
      </c>
      <c r="X46" s="27">
        <f t="shared" ca="1" si="11"/>
        <v>146.46060283798636</v>
      </c>
      <c r="Y46" s="7"/>
      <c r="Z46" s="28">
        <f t="shared" si="12"/>
        <v>146.58299999999997</v>
      </c>
      <c r="AA46" s="27">
        <f t="shared" si="9"/>
        <v>2.5583559774508475</v>
      </c>
      <c r="AB46" s="7"/>
      <c r="AC46" s="28">
        <f t="shared" ca="1" si="0"/>
        <v>-0.12239716201361261</v>
      </c>
      <c r="AD46" s="27">
        <f t="shared" ca="1" si="10"/>
        <v>0.15696326146488104</v>
      </c>
      <c r="AE46" s="7">
        <v>123</v>
      </c>
    </row>
    <row r="47" spans="1:31" s="26" customFormat="1" x14ac:dyDescent="0.25">
      <c r="A47" s="26">
        <v>27</v>
      </c>
      <c r="B47" s="26">
        <v>607</v>
      </c>
      <c r="C47" s="26">
        <v>13848</v>
      </c>
      <c r="D47" s="26">
        <v>15088</v>
      </c>
      <c r="E47" s="26">
        <v>12485</v>
      </c>
      <c r="F47" s="26">
        <v>11237</v>
      </c>
      <c r="G47" s="27"/>
      <c r="H47" s="7"/>
      <c r="I47" s="28">
        <f t="shared" si="1"/>
        <v>1363</v>
      </c>
      <c r="J47" s="27">
        <f t="shared" si="1"/>
        <v>3851</v>
      </c>
      <c r="K47" s="7"/>
      <c r="L47" s="124">
        <f t="shared" si="2"/>
        <v>-0.3420364687989591</v>
      </c>
      <c r="M47" s="27">
        <f t="shared" ca="1" si="3"/>
        <v>9.9083633943757839E-7</v>
      </c>
      <c r="N47" s="44"/>
      <c r="O47" s="44"/>
      <c r="P47" s="7"/>
      <c r="Q47" s="28">
        <f t="shared" ca="1" si="4"/>
        <v>1356.3849127296216</v>
      </c>
      <c r="R47" s="27">
        <f t="shared" ca="1" si="5"/>
        <v>3854.610185101305</v>
      </c>
      <c r="S47" s="7"/>
      <c r="T47" s="28">
        <f t="shared" ca="1" si="6"/>
        <v>-0.33015849939078484</v>
      </c>
      <c r="U47" s="27">
        <f t="shared" ca="1" si="7"/>
        <v>0.94284094183953537</v>
      </c>
      <c r="V47" s="7"/>
      <c r="W47" s="28">
        <f t="shared" ca="1" si="8"/>
        <v>-0.34303187642372274</v>
      </c>
      <c r="X47" s="27">
        <f t="shared" ca="1" si="11"/>
        <v>152.04142389115759</v>
      </c>
      <c r="Y47" s="7"/>
      <c r="Z47" s="28">
        <f t="shared" si="12"/>
        <v>152.04599999999996</v>
      </c>
      <c r="AA47" s="27">
        <f t="shared" si="9"/>
        <v>2.6537033144872977</v>
      </c>
      <c r="AB47" s="7"/>
      <c r="AC47" s="28">
        <f t="shared" ca="1" si="0"/>
        <v>-4.5761088423716956E-3</v>
      </c>
      <c r="AD47" s="27">
        <f t="shared" ca="1" si="10"/>
        <v>-9.111522106630332E-2</v>
      </c>
      <c r="AE47" s="7">
        <v>122</v>
      </c>
    </row>
    <row r="48" spans="1:31" s="26" customFormat="1" x14ac:dyDescent="0.25">
      <c r="A48" s="26">
        <v>28</v>
      </c>
      <c r="B48" s="26">
        <v>631</v>
      </c>
      <c r="C48" s="26">
        <v>13658</v>
      </c>
      <c r="D48" s="26">
        <v>15160</v>
      </c>
      <c r="E48" s="26">
        <v>12680</v>
      </c>
      <c r="F48" s="26">
        <v>11181</v>
      </c>
      <c r="G48" s="27"/>
      <c r="H48" s="7"/>
      <c r="I48" s="28">
        <f t="shared" si="1"/>
        <v>978</v>
      </c>
      <c r="J48" s="27">
        <f t="shared" si="1"/>
        <v>3979</v>
      </c>
      <c r="K48" s="7"/>
      <c r="L48" s="124">
        <f t="shared" si="2"/>
        <v>-0.24723884600754861</v>
      </c>
      <c r="M48" s="27">
        <f t="shared" ca="1" si="3"/>
        <v>6.2385823985958332E-6</v>
      </c>
      <c r="N48" s="44"/>
      <c r="O48" s="44"/>
      <c r="P48" s="7"/>
      <c r="Q48" s="28">
        <f t="shared" ca="1" si="4"/>
        <v>971.38491272962165</v>
      </c>
      <c r="R48" s="27">
        <f t="shared" ca="1" si="5"/>
        <v>3982.610185101305</v>
      </c>
      <c r="S48" s="7"/>
      <c r="T48" s="28">
        <f t="shared" ca="1" si="6"/>
        <v>-0.23644540875366554</v>
      </c>
      <c r="U48" s="27">
        <f t="shared" ca="1" si="7"/>
        <v>0.97414985110925145</v>
      </c>
      <c r="V48" s="7"/>
      <c r="W48" s="28">
        <f t="shared" ca="1" si="8"/>
        <v>-0.24973656144342113</v>
      </c>
      <c r="X48" s="27">
        <f t="shared" ca="1" si="11"/>
        <v>157.65533815471736</v>
      </c>
      <c r="Y48" s="7"/>
      <c r="Z48" s="28">
        <f t="shared" si="12"/>
        <v>157.72499999999997</v>
      </c>
      <c r="AA48" s="27">
        <f t="shared" si="9"/>
        <v>2.7528205627080555</v>
      </c>
      <c r="AB48" s="7"/>
      <c r="AC48" s="28">
        <f t="shared" ca="1" si="0"/>
        <v>-6.9661845282610102E-2</v>
      </c>
      <c r="AD48" s="27">
        <f t="shared" ca="1" si="10"/>
        <v>7.0479053602241493E-3</v>
      </c>
      <c r="AE48" s="7">
        <v>121</v>
      </c>
    </row>
    <row r="49" spans="1:31" s="26" customFormat="1" x14ac:dyDescent="0.25">
      <c r="A49" s="26">
        <v>29</v>
      </c>
      <c r="B49" s="26">
        <v>602</v>
      </c>
      <c r="C49" s="26">
        <v>13460</v>
      </c>
      <c r="D49" s="26">
        <v>15181</v>
      </c>
      <c r="E49" s="26">
        <v>12865</v>
      </c>
      <c r="F49" s="26">
        <v>11133</v>
      </c>
      <c r="G49" s="27"/>
      <c r="H49" s="7"/>
      <c r="I49" s="28">
        <f t="shared" si="1"/>
        <v>595</v>
      </c>
      <c r="J49" s="27">
        <f t="shared" si="1"/>
        <v>4048</v>
      </c>
      <c r="K49" s="7"/>
      <c r="L49" s="124">
        <f t="shared" si="2"/>
        <v>-0.15452377842988449</v>
      </c>
      <c r="M49" s="27">
        <f t="shared" ca="1" si="3"/>
        <v>4.8741992122458089E-6</v>
      </c>
      <c r="N49" s="44"/>
      <c r="O49" s="44"/>
      <c r="P49" s="7"/>
      <c r="Q49" s="28">
        <f t="shared" ca="1" si="4"/>
        <v>588.38491272962165</v>
      </c>
      <c r="R49" s="27">
        <f t="shared" ca="1" si="5"/>
        <v>4051.610185101305</v>
      </c>
      <c r="S49" s="7"/>
      <c r="T49" s="28">
        <f t="shared" ca="1" si="6"/>
        <v>-0.14321913936660921</v>
      </c>
      <c r="U49" s="27">
        <f t="shared" ca="1" si="7"/>
        <v>0.99102731001245781</v>
      </c>
      <c r="V49" s="7"/>
      <c r="W49" s="28">
        <f t="shared" ca="1" si="8"/>
        <v>-0.15673153729630215</v>
      </c>
      <c r="X49" s="27">
        <f t="shared" ca="1" si="11"/>
        <v>163.04729649127273</v>
      </c>
      <c r="Y49" s="7"/>
      <c r="Z49" s="28">
        <f t="shared" si="12"/>
        <v>163.14299999999997</v>
      </c>
      <c r="AA49" s="27">
        <f t="shared" si="9"/>
        <v>2.8473825015811087</v>
      </c>
      <c r="AB49" s="7"/>
      <c r="AC49" s="28">
        <f t="shared" ca="1" si="0"/>
        <v>-9.5703508727240205E-2</v>
      </c>
      <c r="AD49" s="27">
        <f t="shared" ca="1" si="10"/>
        <v>2.5133899560557893E-2</v>
      </c>
      <c r="AE49" s="7">
        <v>120</v>
      </c>
    </row>
    <row r="50" spans="1:31" s="26" customFormat="1" x14ac:dyDescent="0.25">
      <c r="A50" s="26">
        <v>30</v>
      </c>
      <c r="B50" s="26">
        <v>620</v>
      </c>
      <c r="C50" s="26">
        <v>13260</v>
      </c>
      <c r="D50" s="26">
        <v>15210</v>
      </c>
      <c r="E50" s="26">
        <v>13064</v>
      </c>
      <c r="F50" s="26">
        <v>11118</v>
      </c>
      <c r="G50" s="27"/>
      <c r="H50" s="7"/>
      <c r="I50" s="28">
        <f t="shared" si="1"/>
        <v>196</v>
      </c>
      <c r="J50" s="27">
        <f t="shared" si="1"/>
        <v>4092</v>
      </c>
      <c r="K50" s="7"/>
      <c r="L50" s="124">
        <f t="shared" si="2"/>
        <v>-5.7603358550459928E-2</v>
      </c>
      <c r="M50" s="27">
        <f t="shared" ca="1" si="3"/>
        <v>4.6007186056275298E-6</v>
      </c>
      <c r="N50" s="44"/>
      <c r="O50" s="44"/>
      <c r="P50" s="7"/>
      <c r="Q50" s="28">
        <f t="shared" ca="1" si="4"/>
        <v>189.38491272962162</v>
      </c>
      <c r="R50" s="27">
        <f t="shared" ca="1" si="5"/>
        <v>4095.610185101305</v>
      </c>
      <c r="S50" s="7"/>
      <c r="T50" s="28">
        <f t="shared" ca="1" si="6"/>
        <v>-4.6098299979049233E-2</v>
      </c>
      <c r="U50" s="27">
        <f t="shared" ca="1" si="7"/>
        <v>1.0017897475739228</v>
      </c>
      <c r="V50" s="7"/>
      <c r="W50" s="28">
        <f t="shared" ca="1" si="8"/>
        <v>-5.9748287128671224E-2</v>
      </c>
      <c r="X50" s="27">
        <f t="shared" ca="1" si="11"/>
        <v>168.62105877035788</v>
      </c>
      <c r="Y50" s="7"/>
      <c r="Z50" s="28">
        <f t="shared" si="12"/>
        <v>168.72299999999998</v>
      </c>
      <c r="AA50" s="27">
        <f t="shared" si="9"/>
        <v>2.9447718738423925</v>
      </c>
      <c r="AB50" s="7"/>
      <c r="AC50" s="28">
        <f t="shared" ca="1" si="0"/>
        <v>-0.10194122964210806</v>
      </c>
      <c r="AD50" s="27">
        <f t="shared" ca="1" si="10"/>
        <v>8.9794550490807978E-2</v>
      </c>
      <c r="AE50" s="7">
        <v>119</v>
      </c>
    </row>
    <row r="51" spans="1:31" s="26" customFormat="1" x14ac:dyDescent="0.25">
      <c r="A51" s="26">
        <v>31</v>
      </c>
      <c r="B51" s="26">
        <v>631</v>
      </c>
      <c r="C51" s="26">
        <v>13059</v>
      </c>
      <c r="D51" s="26">
        <v>15220</v>
      </c>
      <c r="E51" s="26">
        <v>13274</v>
      </c>
      <c r="F51" s="26">
        <v>11121</v>
      </c>
      <c r="G51" s="27"/>
      <c r="H51" s="7"/>
      <c r="I51" s="28">
        <f t="shared" si="1"/>
        <v>-215</v>
      </c>
      <c r="J51" s="27">
        <f t="shared" si="1"/>
        <v>4099</v>
      </c>
      <c r="K51" s="7"/>
      <c r="L51" s="124">
        <f t="shared" si="2"/>
        <v>4.1590295348516111E-2</v>
      </c>
      <c r="M51" s="27">
        <f t="shared" ca="1" si="3"/>
        <v>1.7183477438746181E-6</v>
      </c>
      <c r="N51" s="44"/>
      <c r="O51" s="44"/>
      <c r="P51" s="7"/>
      <c r="Q51" s="28">
        <f t="shared" ca="1" si="4"/>
        <v>-221.61508727037838</v>
      </c>
      <c r="R51" s="27">
        <f t="shared" ca="1" si="5"/>
        <v>4102.6101851013045</v>
      </c>
      <c r="S51" s="7"/>
      <c r="T51" s="28">
        <f t="shared" ca="1" si="6"/>
        <v>5.3943466908888488E-2</v>
      </c>
      <c r="U51" s="27">
        <f t="shared" ca="1" si="7"/>
        <v>1.0035019535496101</v>
      </c>
      <c r="V51" s="7"/>
      <c r="W51" s="28">
        <f t="shared" ca="1" si="8"/>
        <v>4.0279437711747489E-2</v>
      </c>
      <c r="X51" s="27">
        <f t="shared" ca="1" si="11"/>
        <v>174.33277847911961</v>
      </c>
      <c r="Y51" s="7"/>
      <c r="Z51" s="28">
        <f t="shared" si="12"/>
        <v>174.40199999999999</v>
      </c>
      <c r="AA51" s="27">
        <f t="shared" si="9"/>
        <v>3.0438891220631503</v>
      </c>
      <c r="AB51" s="7"/>
      <c r="AC51" s="28">
        <f t="shared" ca="1" si="0"/>
        <v>-6.922152088037592E-2</v>
      </c>
      <c r="AD51" s="27">
        <f t="shared" ca="1" si="10"/>
        <v>-1.3331277228729732E-2</v>
      </c>
      <c r="AE51" s="7">
        <v>118</v>
      </c>
    </row>
    <row r="52" spans="1:31" s="26" customFormat="1" x14ac:dyDescent="0.25">
      <c r="A52" s="26">
        <v>32</v>
      </c>
      <c r="B52" s="26">
        <v>618</v>
      </c>
      <c r="C52" s="26">
        <v>12866</v>
      </c>
      <c r="D52" s="26">
        <v>15190</v>
      </c>
      <c r="E52" s="26">
        <v>13469</v>
      </c>
      <c r="F52" s="26">
        <v>11131</v>
      </c>
      <c r="G52" s="27"/>
      <c r="H52" s="7"/>
      <c r="I52" s="28">
        <f t="shared" si="1"/>
        <v>-603</v>
      </c>
      <c r="J52" s="27">
        <f t="shared" si="1"/>
        <v>4059</v>
      </c>
      <c r="K52" s="7"/>
      <c r="L52" s="124">
        <f t="shared" si="2"/>
        <v>0.13835005455463234</v>
      </c>
      <c r="M52" s="27">
        <f t="shared" ca="1" si="3"/>
        <v>1.2147048557820829E-5</v>
      </c>
      <c r="N52" s="44"/>
      <c r="O52" s="44"/>
      <c r="P52" s="7"/>
      <c r="Q52" s="28">
        <f t="shared" ca="1" si="4"/>
        <v>-609.61508727037835</v>
      </c>
      <c r="R52" s="27">
        <f t="shared" ca="1" si="5"/>
        <v>4062.610185101305</v>
      </c>
      <c r="S52" s="7"/>
      <c r="T52" s="28">
        <f t="shared" ca="1" si="6"/>
        <v>0.1483867894211022</v>
      </c>
      <c r="U52" s="27">
        <f t="shared" ca="1" si="7"/>
        <v>0.99371791940282406</v>
      </c>
      <c r="V52" s="7"/>
      <c r="W52" s="28">
        <f t="shared" ca="1" si="8"/>
        <v>0.13486479293492273</v>
      </c>
      <c r="X52" s="27">
        <f t="shared" ca="1" si="11"/>
        <v>179.76303544535028</v>
      </c>
      <c r="Y52" s="7"/>
      <c r="Z52" s="28">
        <f t="shared" si="12"/>
        <v>179.964</v>
      </c>
      <c r="AA52" s="27">
        <f t="shared" si="9"/>
        <v>3.140964335059075</v>
      </c>
      <c r="AB52" s="7"/>
      <c r="AC52" s="28">
        <f t="shared" ca="1" si="0"/>
        <v>-0.20096455464971541</v>
      </c>
      <c r="AD52" s="27">
        <f t="shared" ca="1" si="10"/>
        <v>7.6846027049839449E-2</v>
      </c>
      <c r="AE52" s="7">
        <v>117</v>
      </c>
    </row>
    <row r="53" spans="1:31" s="26" customFormat="1" x14ac:dyDescent="0.25">
      <c r="A53" s="26">
        <v>33</v>
      </c>
      <c r="B53" s="26">
        <v>635</v>
      </c>
      <c r="C53" s="26">
        <v>12660</v>
      </c>
      <c r="D53" s="26">
        <v>15149</v>
      </c>
      <c r="E53" s="26">
        <v>13663</v>
      </c>
      <c r="F53" s="26">
        <v>11169</v>
      </c>
      <c r="G53" s="27"/>
      <c r="H53" s="7"/>
      <c r="I53" s="28">
        <f t="shared" si="1"/>
        <v>-1003</v>
      </c>
      <c r="J53" s="27">
        <f t="shared" si="1"/>
        <v>3980</v>
      </c>
      <c r="K53" s="7"/>
      <c r="L53" s="124">
        <f t="shared" si="2"/>
        <v>0.23640502241405012</v>
      </c>
      <c r="M53" s="27">
        <f t="shared" ca="1" si="3"/>
        <v>1.5239154791040562E-5</v>
      </c>
      <c r="N53" s="44"/>
      <c r="O53" s="44"/>
      <c r="P53" s="7"/>
      <c r="Q53" s="28">
        <f t="shared" ca="1" si="4"/>
        <v>-1009.6150872703784</v>
      </c>
      <c r="R53" s="27">
        <f t="shared" ca="1" si="5"/>
        <v>3983.610185101305</v>
      </c>
      <c r="S53" s="7"/>
      <c r="T53" s="28">
        <f t="shared" ca="1" si="6"/>
        <v>0.24575103943369364</v>
      </c>
      <c r="U53" s="27">
        <f t="shared" ca="1" si="7"/>
        <v>0.97439445196292107</v>
      </c>
      <c r="V53" s="7"/>
      <c r="W53" s="28">
        <f t="shared" ca="1" si="8"/>
        <v>0.23250128640977927</v>
      </c>
      <c r="X53" s="27">
        <f t="shared" ca="1" si="11"/>
        <v>185.45468735350175</v>
      </c>
      <c r="Y53" s="7"/>
      <c r="Z53" s="28">
        <f t="shared" si="12"/>
        <v>185.679</v>
      </c>
      <c r="AA53" s="27">
        <f t="shared" si="9"/>
        <v>3.240709901810551</v>
      </c>
      <c r="AB53" s="7"/>
      <c r="AC53" s="28">
        <f t="shared" ca="1" si="0"/>
        <v>-0.22431264649824811</v>
      </c>
      <c r="AD53" s="27">
        <f t="shared" ca="1" si="10"/>
        <v>6.0365501406835165E-2</v>
      </c>
      <c r="AE53" s="7">
        <v>116</v>
      </c>
    </row>
    <row r="54" spans="1:31" s="26" customFormat="1" x14ac:dyDescent="0.25">
      <c r="A54" s="26">
        <v>34</v>
      </c>
      <c r="B54" s="26">
        <v>641</v>
      </c>
      <c r="C54" s="26">
        <v>12467</v>
      </c>
      <c r="D54" s="26">
        <v>15100</v>
      </c>
      <c r="E54" s="26">
        <v>13867</v>
      </c>
      <c r="F54" s="26">
        <v>11238</v>
      </c>
      <c r="G54" s="27"/>
      <c r="H54" s="7"/>
      <c r="I54" s="28">
        <f t="shared" si="1"/>
        <v>-1400</v>
      </c>
      <c r="J54" s="27">
        <f t="shared" si="1"/>
        <v>3862</v>
      </c>
      <c r="K54" s="7"/>
      <c r="L54" s="124">
        <f t="shared" si="2"/>
        <v>0.33299924369000417</v>
      </c>
      <c r="M54" s="27">
        <f t="shared" ca="1" si="3"/>
        <v>1.1984222864321711E-5</v>
      </c>
      <c r="N54" s="44"/>
      <c r="O54" s="44"/>
      <c r="P54" s="7"/>
      <c r="Q54" s="28">
        <f t="shared" ca="1" si="4"/>
        <v>-1406.6150872703784</v>
      </c>
      <c r="R54" s="27">
        <f t="shared" ca="1" si="5"/>
        <v>3865.610185101305</v>
      </c>
      <c r="S54" s="7"/>
      <c r="T54" s="28">
        <f t="shared" ca="1" si="6"/>
        <v>0.3423850575711907</v>
      </c>
      <c r="U54" s="27">
        <f t="shared" ca="1" si="7"/>
        <v>0.94553155122990151</v>
      </c>
      <c r="V54" s="7"/>
      <c r="W54" s="28">
        <f t="shared" ca="1" si="8"/>
        <v>0.32953742005724618</v>
      </c>
      <c r="X54" s="27">
        <f t="shared" ca="1" si="11"/>
        <v>191.2487333422622</v>
      </c>
      <c r="Y54" s="7"/>
      <c r="Z54" s="28">
        <f t="shared" si="12"/>
        <v>191.44800000000001</v>
      </c>
      <c r="AA54" s="27">
        <f t="shared" si="9"/>
        <v>3.3413979463581041</v>
      </c>
      <c r="AB54" s="7"/>
      <c r="AC54" s="28">
        <f t="shared" ca="1" si="0"/>
        <v>-0.19926665773780883</v>
      </c>
      <c r="AD54" s="27">
        <f t="shared" ca="1" si="10"/>
        <v>3.2713366028332302E-2</v>
      </c>
      <c r="AE54" s="7">
        <v>115</v>
      </c>
    </row>
    <row r="55" spans="1:31" s="26" customFormat="1" x14ac:dyDescent="0.25">
      <c r="A55" s="26">
        <v>35</v>
      </c>
      <c r="B55" s="26">
        <v>622</v>
      </c>
      <c r="C55" s="26">
        <v>12284</v>
      </c>
      <c r="D55" s="26">
        <v>15024</v>
      </c>
      <c r="E55" s="26">
        <v>14054</v>
      </c>
      <c r="F55" s="26">
        <v>11324</v>
      </c>
      <c r="G55" s="27"/>
      <c r="H55" s="7"/>
      <c r="I55" s="28">
        <f t="shared" si="1"/>
        <v>-1770</v>
      </c>
      <c r="J55" s="27">
        <f t="shared" si="1"/>
        <v>3700</v>
      </c>
      <c r="K55" s="7"/>
      <c r="L55" s="124">
        <f t="shared" si="2"/>
        <v>0.42351421084254637</v>
      </c>
      <c r="M55" s="27">
        <f t="shared" ca="1" si="3"/>
        <v>1.1335038856333924E-5</v>
      </c>
      <c r="N55" s="44"/>
      <c r="O55" s="44"/>
      <c r="P55" s="7"/>
      <c r="Q55" s="28">
        <f t="shared" ca="1" si="4"/>
        <v>-1776.6150872703784</v>
      </c>
      <c r="R55" s="27">
        <f t="shared" ca="1" si="5"/>
        <v>3703.610185101305</v>
      </c>
      <c r="S55" s="7"/>
      <c r="T55" s="28">
        <f t="shared" ca="1" si="6"/>
        <v>0.43244698883283778</v>
      </c>
      <c r="U55" s="27">
        <f t="shared" ca="1" si="7"/>
        <v>0.90590621293541707</v>
      </c>
      <c r="V55" s="7"/>
      <c r="W55" s="28">
        <f t="shared" ca="1" si="8"/>
        <v>0.42014745589804359</v>
      </c>
      <c r="X55" s="27">
        <f t="shared" ca="1" si="11"/>
        <v>196.91547806465815</v>
      </c>
      <c r="Y55" s="7"/>
      <c r="Z55" s="28">
        <f t="shared" si="12"/>
        <v>197.04600000000002</v>
      </c>
      <c r="AA55" s="27">
        <f t="shared" si="9"/>
        <v>3.4391014778847473</v>
      </c>
      <c r="AB55" s="7"/>
      <c r="AC55" s="28">
        <f t="shared" ca="1" si="0"/>
        <v>-0.13052193534187495</v>
      </c>
      <c r="AD55" s="27">
        <f t="shared" ca="1" si="10"/>
        <v>3.421417381727565E-2</v>
      </c>
      <c r="AE55" s="7">
        <v>114</v>
      </c>
    </row>
    <row r="56" spans="1:31" s="26" customFormat="1" x14ac:dyDescent="0.25">
      <c r="A56" s="26">
        <v>36</v>
      </c>
      <c r="B56" s="26">
        <v>607</v>
      </c>
      <c r="C56" s="26">
        <v>12109</v>
      </c>
      <c r="D56" s="26">
        <v>14933</v>
      </c>
      <c r="E56" s="26">
        <v>14226</v>
      </c>
      <c r="F56" s="26">
        <v>11412</v>
      </c>
      <c r="G56" s="27"/>
      <c r="H56" s="7"/>
      <c r="I56" s="28">
        <f t="shared" si="1"/>
        <v>-2117</v>
      </c>
      <c r="J56" s="27">
        <f t="shared" si="1"/>
        <v>3521</v>
      </c>
      <c r="K56" s="7"/>
      <c r="L56" s="124">
        <f t="shared" si="2"/>
        <v>0.50795785005390703</v>
      </c>
      <c r="M56" s="27">
        <f t="shared" ca="1" si="3"/>
        <v>7.5223024451701006E-6</v>
      </c>
      <c r="N56" s="44"/>
      <c r="O56" s="44"/>
      <c r="P56" s="7"/>
      <c r="Q56" s="28">
        <f t="shared" ca="1" si="4"/>
        <v>-2123.6150872703784</v>
      </c>
      <c r="R56" s="27">
        <f t="shared" ca="1" si="5"/>
        <v>3524.610185101305</v>
      </c>
      <c r="S56" s="7"/>
      <c r="T56" s="28">
        <f t="shared" ca="1" si="6"/>
        <v>0.51691047571876081</v>
      </c>
      <c r="U56" s="27">
        <f t="shared" ca="1" si="7"/>
        <v>0.86212266012854832</v>
      </c>
      <c r="V56" s="7"/>
      <c r="W56" s="28">
        <f t="shared" ca="1" si="8"/>
        <v>0.50521516843819403</v>
      </c>
      <c r="X56" s="27">
        <f t="shared" ca="1" si="11"/>
        <v>202.40508552283995</v>
      </c>
      <c r="Y56" s="7"/>
      <c r="Z56" s="28">
        <f t="shared" si="12"/>
        <v>202.50900000000001</v>
      </c>
      <c r="AA56" s="27">
        <f t="shared" si="9"/>
        <v>3.5344488149211974</v>
      </c>
      <c r="AB56" s="7"/>
      <c r="AC56" s="28">
        <f t="shared" ca="1" si="0"/>
        <v>-0.10391447716006041</v>
      </c>
      <c r="AD56" s="27">
        <f t="shared" ca="1" si="10"/>
        <v>2.1546653522875658E-2</v>
      </c>
      <c r="AE56" s="7">
        <v>113</v>
      </c>
    </row>
    <row r="57" spans="1:31" s="26" customFormat="1" x14ac:dyDescent="0.25">
      <c r="A57" s="26">
        <v>37</v>
      </c>
      <c r="B57" s="26">
        <v>612</v>
      </c>
      <c r="C57" s="26">
        <v>11948</v>
      </c>
      <c r="D57" s="26">
        <v>14823</v>
      </c>
      <c r="E57" s="26">
        <v>14392</v>
      </c>
      <c r="F57" s="26">
        <v>11521</v>
      </c>
      <c r="G57" s="27"/>
      <c r="H57" s="7"/>
      <c r="I57" s="28">
        <f t="shared" si="1"/>
        <v>-2444</v>
      </c>
      <c r="J57" s="27">
        <f t="shared" si="1"/>
        <v>3302</v>
      </c>
      <c r="K57" s="7"/>
      <c r="L57" s="124">
        <f t="shared" si="2"/>
        <v>0.58842332572950085</v>
      </c>
      <c r="M57" s="27">
        <f t="shared" ca="1" si="3"/>
        <v>8.2704400536359701E-6</v>
      </c>
      <c r="N57" s="44"/>
      <c r="O57" s="44"/>
      <c r="P57" s="7"/>
      <c r="Q57" s="28">
        <f t="shared" ca="1" si="4"/>
        <v>-2450.6150872703784</v>
      </c>
      <c r="R57" s="27">
        <f t="shared" ca="1" si="5"/>
        <v>3305.610185101305</v>
      </c>
      <c r="S57" s="7"/>
      <c r="T57" s="28">
        <f t="shared" ca="1" si="6"/>
        <v>0.59650575010405438</v>
      </c>
      <c r="U57" s="27">
        <f t="shared" ca="1" si="7"/>
        <v>0.80855507317489339</v>
      </c>
      <c r="V57" s="7"/>
      <c r="W57" s="28">
        <f t="shared" ca="1" si="8"/>
        <v>0.58554748845078775</v>
      </c>
      <c r="X57" s="27">
        <f t="shared" ca="1" si="11"/>
        <v>207.94590399125968</v>
      </c>
      <c r="Y57" s="7"/>
      <c r="Z57" s="28">
        <f t="shared" si="12"/>
        <v>208.01700000000002</v>
      </c>
      <c r="AA57" s="27">
        <f t="shared" si="9"/>
        <v>3.630581550121045</v>
      </c>
      <c r="AB57" s="7"/>
      <c r="AC57" s="28">
        <f t="shared" ca="1" si="0"/>
        <v>-7.1096008740340721E-2</v>
      </c>
      <c r="AD57" s="27">
        <f t="shared" ca="1" si="10"/>
        <v>6.7619641765787719E-2</v>
      </c>
      <c r="AE57" s="7">
        <v>112</v>
      </c>
    </row>
    <row r="58" spans="1:31" s="26" customFormat="1" x14ac:dyDescent="0.25">
      <c r="A58" s="26">
        <v>38</v>
      </c>
      <c r="B58" s="26">
        <v>637</v>
      </c>
      <c r="C58" s="26">
        <v>11787</v>
      </c>
      <c r="D58" s="26">
        <v>14686</v>
      </c>
      <c r="E58" s="26">
        <v>14546</v>
      </c>
      <c r="F58" s="26">
        <v>11649</v>
      </c>
      <c r="G58" s="27"/>
      <c r="H58" s="7"/>
      <c r="I58" s="28">
        <f t="shared" si="1"/>
        <v>-2759</v>
      </c>
      <c r="J58" s="27">
        <f t="shared" si="1"/>
        <v>3037</v>
      </c>
      <c r="K58" s="7"/>
      <c r="L58" s="124">
        <f t="shared" si="2"/>
        <v>0.66639440266264138</v>
      </c>
      <c r="M58" s="27">
        <f t="shared" ca="1" si="3"/>
        <v>1.0775005485308281E-5</v>
      </c>
      <c r="N58" s="44"/>
      <c r="O58" s="44"/>
      <c r="P58" s="7"/>
      <c r="Q58" s="28">
        <f t="shared" ca="1" si="4"/>
        <v>-2765.6150872703784</v>
      </c>
      <c r="R58" s="27">
        <f t="shared" ca="1" si="5"/>
        <v>3040.610185101305</v>
      </c>
      <c r="S58" s="7"/>
      <c r="T58" s="28">
        <f t="shared" ca="1" si="6"/>
        <v>0.67318009698897019</v>
      </c>
      <c r="U58" s="27">
        <f t="shared" ca="1" si="7"/>
        <v>0.74373584695243422</v>
      </c>
      <c r="V58" s="7"/>
      <c r="W58" s="28">
        <f t="shared" ca="1" si="8"/>
        <v>0.66311187231467683</v>
      </c>
      <c r="X58" s="27">
        <f t="shared" ca="1" si="11"/>
        <v>213.75429128656606</v>
      </c>
      <c r="Y58" s="7"/>
      <c r="Z58" s="28">
        <f t="shared" si="12"/>
        <v>213.75000000000003</v>
      </c>
      <c r="AA58" s="27">
        <f t="shared" si="9"/>
        <v>3.73064127613788</v>
      </c>
      <c r="AB58" s="7"/>
      <c r="AC58" s="28">
        <f t="shared" ca="1" si="0"/>
        <v>4.2912865660298394E-3</v>
      </c>
      <c r="AD58" s="27">
        <f t="shared" ca="1" si="10"/>
        <v>-1.5905802790314283E-2</v>
      </c>
      <c r="AE58" s="7">
        <v>111</v>
      </c>
    </row>
    <row r="59" spans="1:31" s="26" customFormat="1" x14ac:dyDescent="0.25">
      <c r="A59" s="26">
        <v>39</v>
      </c>
      <c r="B59" s="26">
        <v>621</v>
      </c>
      <c r="C59" s="26">
        <v>11641</v>
      </c>
      <c r="D59" s="26">
        <v>14544</v>
      </c>
      <c r="E59" s="26">
        <v>14681</v>
      </c>
      <c r="F59" s="26">
        <v>11789</v>
      </c>
      <c r="G59" s="27"/>
      <c r="H59" s="7"/>
      <c r="I59" s="28">
        <f t="shared" si="1"/>
        <v>-3040</v>
      </c>
      <c r="J59" s="27">
        <f t="shared" si="1"/>
        <v>2755</v>
      </c>
      <c r="K59" s="7"/>
      <c r="L59" s="124">
        <f t="shared" si="2"/>
        <v>0.73599582042876077</v>
      </c>
      <c r="M59" s="27">
        <f t="shared" ca="1" si="3"/>
        <v>1.2529142007039689E-5</v>
      </c>
      <c r="N59" s="44"/>
      <c r="O59" s="44"/>
      <c r="P59" s="7"/>
      <c r="Q59" s="28">
        <f t="shared" ca="1" si="4"/>
        <v>-3046.6150872703784</v>
      </c>
      <c r="R59" s="27">
        <f t="shared" ca="1" si="5"/>
        <v>2758.610185101305</v>
      </c>
      <c r="S59" s="7"/>
      <c r="T59" s="28">
        <f t="shared" ca="1" si="6"/>
        <v>0.74157848262281567</v>
      </c>
      <c r="U59" s="27">
        <f t="shared" ca="1" si="7"/>
        <v>0.67475840621759076</v>
      </c>
      <c r="V59" s="7"/>
      <c r="W59" s="28">
        <f t="shared" ca="1" si="8"/>
        <v>0.73245616761993337</v>
      </c>
      <c r="X59" s="27">
        <f t="shared" ca="1" si="11"/>
        <v>219.38211615889918</v>
      </c>
      <c r="Y59" s="7"/>
      <c r="Z59" s="28">
        <f t="shared" si="12"/>
        <v>219.33900000000003</v>
      </c>
      <c r="AA59" s="27">
        <f t="shared" si="9"/>
        <v>3.8281877280318426</v>
      </c>
      <c r="AB59" s="7"/>
      <c r="AC59" s="28">
        <f t="shared" ca="1" si="0"/>
        <v>4.3116158899152879E-2</v>
      </c>
      <c r="AD59" s="27">
        <f t="shared" ca="1" si="10"/>
        <v>1.8767495796765843E-2</v>
      </c>
      <c r="AE59" s="7">
        <v>110</v>
      </c>
    </row>
    <row r="60" spans="1:31" s="26" customFormat="1" x14ac:dyDescent="0.25">
      <c r="A60" s="26">
        <v>40</v>
      </c>
      <c r="B60" s="26">
        <v>619</v>
      </c>
      <c r="C60" s="26">
        <v>11516</v>
      </c>
      <c r="D60" s="26">
        <v>14394</v>
      </c>
      <c r="E60" s="26">
        <v>14813</v>
      </c>
      <c r="F60" s="26">
        <v>11948</v>
      </c>
      <c r="G60" s="27"/>
      <c r="H60" s="7"/>
      <c r="I60" s="28">
        <f t="shared" si="1"/>
        <v>-3297</v>
      </c>
      <c r="J60" s="27">
        <f t="shared" si="1"/>
        <v>2446</v>
      </c>
      <c r="K60" s="7"/>
      <c r="L60" s="124">
        <f t="shared" si="2"/>
        <v>0.79841013896743918</v>
      </c>
      <c r="M60" s="27">
        <f t="shared" ca="1" si="3"/>
        <v>5.579585637223528E-6</v>
      </c>
      <c r="N60" s="44"/>
      <c r="O60" s="44"/>
      <c r="P60" s="7"/>
      <c r="Q60" s="28">
        <f t="shared" ca="1" si="4"/>
        <v>-3303.6150872703784</v>
      </c>
      <c r="R60" s="27">
        <f t="shared" ca="1" si="5"/>
        <v>2449.610185101305</v>
      </c>
      <c r="S60" s="7"/>
      <c r="T60" s="28">
        <f t="shared" ca="1" si="6"/>
        <v>0.80413501325590564</v>
      </c>
      <c r="U60" s="27">
        <f t="shared" ca="1" si="7"/>
        <v>0.5991767424336667</v>
      </c>
      <c r="V60" s="7"/>
      <c r="W60" s="28">
        <f t="shared" ca="1" si="8"/>
        <v>0.79604802431373933</v>
      </c>
      <c r="X60" s="27">
        <f t="shared" ca="1" si="11"/>
        <v>225.06584321218429</v>
      </c>
      <c r="Y60" s="7"/>
      <c r="Z60" s="28">
        <f t="shared" si="12"/>
        <v>224.91000000000003</v>
      </c>
      <c r="AA60" s="27">
        <f t="shared" si="9"/>
        <v>3.9254200206604466</v>
      </c>
      <c r="AB60" s="7"/>
      <c r="AC60" s="28">
        <f t="shared" ca="1" si="0"/>
        <v>0.15584321218426567</v>
      </c>
      <c r="AD60" s="27">
        <f t="shared" ca="1" si="10"/>
        <v>2.8505892444428582E-2</v>
      </c>
      <c r="AE60" s="7">
        <v>109</v>
      </c>
    </row>
    <row r="61" spans="1:31" s="26" customFormat="1" x14ac:dyDescent="0.25">
      <c r="A61" s="26">
        <v>41</v>
      </c>
      <c r="B61" s="26">
        <v>634</v>
      </c>
      <c r="C61" s="26">
        <v>11406</v>
      </c>
      <c r="D61" s="26">
        <v>14222</v>
      </c>
      <c r="E61" s="26">
        <v>14922</v>
      </c>
      <c r="F61" s="26">
        <v>12119</v>
      </c>
      <c r="G61" s="27"/>
      <c r="H61" s="7"/>
      <c r="I61" s="28">
        <f t="shared" si="1"/>
        <v>-3516</v>
      </c>
      <c r="J61" s="27">
        <f t="shared" si="1"/>
        <v>2103</v>
      </c>
      <c r="K61" s="7"/>
      <c r="L61" s="124">
        <f t="shared" si="2"/>
        <v>0.85451418899923304</v>
      </c>
      <c r="M61" s="27">
        <f t="shared" ca="1" si="3"/>
        <v>1.6092043602473782E-5</v>
      </c>
      <c r="N61" s="44"/>
      <c r="O61" s="44"/>
      <c r="P61" s="7"/>
      <c r="Q61" s="28">
        <f t="shared" ca="1" si="4"/>
        <v>-3522.6150872703784</v>
      </c>
      <c r="R61" s="27">
        <f t="shared" ca="1" si="5"/>
        <v>2106.610185101305</v>
      </c>
      <c r="S61" s="7"/>
      <c r="T61" s="28">
        <f t="shared" ca="1" si="6"/>
        <v>0.85744194013779951</v>
      </c>
      <c r="U61" s="27">
        <f t="shared" ca="1" si="7"/>
        <v>0.51527864962497416</v>
      </c>
      <c r="V61" s="7"/>
      <c r="W61" s="28">
        <f t="shared" ca="1" si="8"/>
        <v>0.85050270004842266</v>
      </c>
      <c r="X61" s="27">
        <f t="shared" ca="1" si="11"/>
        <v>230.82456934888182</v>
      </c>
      <c r="Y61" s="7"/>
      <c r="Z61" s="28">
        <f t="shared" si="12"/>
        <v>230.61600000000001</v>
      </c>
      <c r="AA61" s="27">
        <f t="shared" si="9"/>
        <v>4.0250085077792432</v>
      </c>
      <c r="AB61" s="7"/>
      <c r="AC61" s="28">
        <f t="shared" ca="1" si="0"/>
        <v>0.20856934888180945</v>
      </c>
      <c r="AD61" s="27">
        <f t="shared" ca="1" si="10"/>
        <v>-8.9593518409003536E-3</v>
      </c>
      <c r="AE61" s="7">
        <v>108</v>
      </c>
    </row>
    <row r="62" spans="1:31" s="26" customFormat="1" x14ac:dyDescent="0.25">
      <c r="A62" s="26">
        <v>42</v>
      </c>
      <c r="B62" s="26">
        <v>641</v>
      </c>
      <c r="C62" s="26">
        <v>11308</v>
      </c>
      <c r="D62" s="26">
        <v>14042</v>
      </c>
      <c r="E62" s="26">
        <v>15023</v>
      </c>
      <c r="F62" s="26">
        <v>12300</v>
      </c>
      <c r="G62" s="27"/>
      <c r="H62" s="7"/>
      <c r="I62" s="28">
        <f t="shared" si="1"/>
        <v>-3715</v>
      </c>
      <c r="J62" s="27">
        <f t="shared" si="1"/>
        <v>1742</v>
      </c>
      <c r="K62" s="7"/>
      <c r="L62" s="124">
        <f t="shared" si="2"/>
        <v>0.90262770060837361</v>
      </c>
      <c r="M62" s="27">
        <f t="shared" ca="1" si="3"/>
        <v>6.1455239012792685E-6</v>
      </c>
      <c r="N62" s="44"/>
      <c r="O62" s="44"/>
      <c r="P62" s="7"/>
      <c r="Q62" s="28">
        <f t="shared" ca="1" si="4"/>
        <v>-3721.6150872703784</v>
      </c>
      <c r="R62" s="27">
        <f t="shared" ca="1" si="5"/>
        <v>1745.610185101305</v>
      </c>
      <c r="S62" s="7"/>
      <c r="T62" s="28">
        <f t="shared" ca="1" si="6"/>
        <v>0.90588065451906374</v>
      </c>
      <c r="U62" s="27">
        <f t="shared" ca="1" si="7"/>
        <v>0.42697774145022788</v>
      </c>
      <c r="V62" s="7"/>
      <c r="W62" s="28">
        <f t="shared" ca="1" si="8"/>
        <v>0.90014868388772018</v>
      </c>
      <c r="X62" s="27">
        <f t="shared" ca="1" si="11"/>
        <v>236.6573048256347</v>
      </c>
      <c r="Y62" s="7"/>
      <c r="Z62" s="28">
        <f t="shared" si="12"/>
        <v>236.38500000000002</v>
      </c>
      <c r="AA62" s="27">
        <f t="shared" si="9"/>
        <v>4.1256965523267963</v>
      </c>
      <c r="AB62" s="7"/>
      <c r="AC62" s="28">
        <f t="shared" ca="1" si="0"/>
        <v>0.27230482563467717</v>
      </c>
      <c r="AD62" s="27">
        <f t="shared" ca="1" si="10"/>
        <v>-5.1592302816914071E-3</v>
      </c>
      <c r="AE62" s="7">
        <v>107</v>
      </c>
    </row>
    <row r="63" spans="1:31" s="26" customFormat="1" x14ac:dyDescent="0.25">
      <c r="A63" s="26">
        <v>43</v>
      </c>
      <c r="B63" s="26">
        <v>624</v>
      </c>
      <c r="C63" s="26">
        <v>11231</v>
      </c>
      <c r="D63" s="26">
        <v>13861</v>
      </c>
      <c r="E63" s="26">
        <v>15093</v>
      </c>
      <c r="F63" s="26">
        <v>12485</v>
      </c>
      <c r="G63" s="27"/>
      <c r="H63" s="7"/>
      <c r="I63" s="28">
        <f t="shared" si="1"/>
        <v>-3862</v>
      </c>
      <c r="J63" s="27">
        <f t="shared" si="1"/>
        <v>1376</v>
      </c>
      <c r="K63" s="7"/>
      <c r="L63" s="124">
        <f t="shared" si="2"/>
        <v>0.9406867311179643</v>
      </c>
      <c r="M63" s="27">
        <f t="shared" ca="1" si="3"/>
        <v>1.2488669145537865E-5</v>
      </c>
      <c r="N63" s="44"/>
      <c r="O63" s="44"/>
      <c r="P63" s="7"/>
      <c r="Q63" s="28">
        <f t="shared" ca="1" si="4"/>
        <v>-3868.6150872703784</v>
      </c>
      <c r="R63" s="27">
        <f t="shared" ca="1" si="5"/>
        <v>1379.610185101305</v>
      </c>
      <c r="S63" s="7"/>
      <c r="T63" s="28">
        <f t="shared" ca="1" si="6"/>
        <v>0.94166201639869107</v>
      </c>
      <c r="U63" s="27">
        <f t="shared" ca="1" si="7"/>
        <v>0.33745382900713328</v>
      </c>
      <c r="V63" s="7"/>
      <c r="W63" s="28">
        <f t="shared" ca="1" si="8"/>
        <v>0.93715280000013845</v>
      </c>
      <c r="X63" s="27">
        <f t="shared" ca="1" si="11"/>
        <v>242.23108201521984</v>
      </c>
      <c r="Y63" s="7"/>
      <c r="Z63" s="28">
        <f t="shared" si="12"/>
        <v>242.00100000000003</v>
      </c>
      <c r="AA63" s="27">
        <f t="shared" si="9"/>
        <v>4.2237142431187973</v>
      </c>
      <c r="AB63" s="7"/>
      <c r="AC63" s="28">
        <f t="shared" ca="1" si="0"/>
        <v>0.23008201521980709</v>
      </c>
      <c r="AD63" s="27">
        <f t="shared" ca="1" si="10"/>
        <v>-3.2011468301732293E-2</v>
      </c>
      <c r="AE63" s="7">
        <v>106</v>
      </c>
    </row>
    <row r="64" spans="1:31" s="26" customFormat="1" x14ac:dyDescent="0.25">
      <c r="A64" s="26">
        <v>44</v>
      </c>
      <c r="B64" s="26">
        <v>624</v>
      </c>
      <c r="C64" s="26">
        <v>11176</v>
      </c>
      <c r="D64" s="26">
        <v>13672</v>
      </c>
      <c r="E64" s="26">
        <v>15158</v>
      </c>
      <c r="F64" s="26">
        <v>12678</v>
      </c>
      <c r="G64" s="27"/>
      <c r="H64" s="7"/>
      <c r="I64" s="28">
        <f t="shared" si="1"/>
        <v>-3982</v>
      </c>
      <c r="J64" s="27">
        <f t="shared" si="1"/>
        <v>994</v>
      </c>
      <c r="K64" s="7"/>
      <c r="L64" s="124">
        <f t="shared" si="2"/>
        <v>0.96971609511278045</v>
      </c>
      <c r="M64" s="27">
        <f t="shared" ca="1" si="3"/>
        <v>4.3204404051787664E-6</v>
      </c>
      <c r="N64" s="44"/>
      <c r="O64" s="44"/>
      <c r="P64" s="7"/>
      <c r="Q64" s="28">
        <f t="shared" ca="1" si="4"/>
        <v>-3988.6150872703784</v>
      </c>
      <c r="R64" s="27">
        <f t="shared" ca="1" si="5"/>
        <v>997.61018510130486</v>
      </c>
      <c r="S64" s="7"/>
      <c r="T64" s="28">
        <f t="shared" ca="1" si="6"/>
        <v>0.97087129140246853</v>
      </c>
      <c r="U64" s="27">
        <f t="shared" ca="1" si="7"/>
        <v>0.24401630290532411</v>
      </c>
      <c r="V64" s="7"/>
      <c r="W64" s="28">
        <f t="shared" ca="1" si="8"/>
        <v>0.96763752820137761</v>
      </c>
      <c r="X64" s="27">
        <f t="shared" ca="1" si="11"/>
        <v>247.88062463943561</v>
      </c>
      <c r="Y64" s="7"/>
      <c r="Z64" s="28">
        <f t="shared" si="12"/>
        <v>247.61700000000002</v>
      </c>
      <c r="AA64" s="27">
        <f t="shared" si="9"/>
        <v>4.3217319339107991</v>
      </c>
      <c r="AB64" s="7"/>
      <c r="AC64" s="28">
        <f t="shared" ca="1" si="0"/>
        <v>0.26362463943559078</v>
      </c>
      <c r="AD64" s="27">
        <f t="shared" ca="1" si="10"/>
        <v>-4.4449856601914917E-2</v>
      </c>
      <c r="AE64" s="7">
        <v>105</v>
      </c>
    </row>
    <row r="65" spans="1:31" s="26" customFormat="1" x14ac:dyDescent="0.25">
      <c r="A65" s="26">
        <v>45</v>
      </c>
      <c r="B65" s="26">
        <v>598</v>
      </c>
      <c r="C65" s="26">
        <v>11137</v>
      </c>
      <c r="D65" s="26">
        <v>13473</v>
      </c>
      <c r="E65" s="26">
        <v>15179</v>
      </c>
      <c r="F65" s="26">
        <v>12856</v>
      </c>
      <c r="G65" s="27"/>
      <c r="H65" s="7"/>
      <c r="I65" s="28">
        <f t="shared" si="1"/>
        <v>-4042</v>
      </c>
      <c r="J65" s="27">
        <f t="shared" si="1"/>
        <v>617</v>
      </c>
      <c r="K65" s="7"/>
      <c r="L65" s="124">
        <f t="shared" si="2"/>
        <v>0.98880407896842371</v>
      </c>
      <c r="M65" s="27">
        <f t="shared" ca="1" si="3"/>
        <v>2.8137442605995906E-5</v>
      </c>
      <c r="N65" s="44"/>
      <c r="O65" s="44"/>
      <c r="P65" s="7"/>
      <c r="Q65" s="28">
        <f t="shared" ca="1" si="4"/>
        <v>-4048.6150872703784</v>
      </c>
      <c r="R65" s="27">
        <f t="shared" ca="1" si="5"/>
        <v>620.61018510130486</v>
      </c>
      <c r="S65" s="7"/>
      <c r="T65" s="28">
        <f t="shared" ca="1" si="6"/>
        <v>0.9854759289043572</v>
      </c>
      <c r="U65" s="27">
        <f t="shared" ca="1" si="7"/>
        <v>0.15180178107186326</v>
      </c>
      <c r="V65" s="7"/>
      <c r="W65" s="28">
        <f t="shared" ca="1" si="8"/>
        <v>0.98349960513909851</v>
      </c>
      <c r="X65" s="27">
        <f t="shared" ca="1" si="11"/>
        <v>253.25994212521755</v>
      </c>
      <c r="Y65" s="7"/>
      <c r="Z65" s="28">
        <f t="shared" si="12"/>
        <v>252.99900000000002</v>
      </c>
      <c r="AA65" s="27">
        <f t="shared" si="9"/>
        <v>4.4156655542531347</v>
      </c>
      <c r="AB65" s="7"/>
      <c r="AC65" s="28">
        <f t="shared" ca="1" si="0"/>
        <v>0.26094212521752524</v>
      </c>
      <c r="AD65" s="27">
        <f t="shared" ca="1" si="10"/>
        <v>1.275057602998686E-2</v>
      </c>
      <c r="AE65" s="7">
        <v>104</v>
      </c>
    </row>
    <row r="66" spans="1:31" s="26" customFormat="1" x14ac:dyDescent="0.25">
      <c r="A66" s="26">
        <v>46</v>
      </c>
      <c r="B66" s="26">
        <v>617</v>
      </c>
      <c r="C66" s="26">
        <v>11121</v>
      </c>
      <c r="D66" s="26">
        <v>13290</v>
      </c>
      <c r="E66" s="26">
        <v>15210</v>
      </c>
      <c r="F66" s="26">
        <v>13061</v>
      </c>
      <c r="G66" s="27"/>
      <c r="H66" s="7"/>
      <c r="I66" s="28">
        <f t="shared" si="1"/>
        <v>-4089</v>
      </c>
      <c r="J66" s="27">
        <f t="shared" si="1"/>
        <v>229</v>
      </c>
      <c r="K66" s="7"/>
      <c r="L66" s="124">
        <f t="shared" si="2"/>
        <v>0.99935986526227749</v>
      </c>
      <c r="M66" s="27">
        <f t="shared" ca="1" si="3"/>
        <v>9.7729086705679893E-6</v>
      </c>
      <c r="N66" s="44"/>
      <c r="O66" s="44"/>
      <c r="P66" s="7"/>
      <c r="Q66" s="28">
        <f t="shared" ca="1" si="4"/>
        <v>-4095.6150872703784</v>
      </c>
      <c r="R66" s="27">
        <f t="shared" ca="1" si="5"/>
        <v>232.61018510130489</v>
      </c>
      <c r="S66" s="7"/>
      <c r="T66" s="28">
        <f t="shared" ca="1" si="6"/>
        <v>0.9969162282808367</v>
      </c>
      <c r="U66" s="27">
        <f t="shared" ca="1" si="7"/>
        <v>5.6896649848036197E-2</v>
      </c>
      <c r="V66" s="7"/>
      <c r="W66" s="28">
        <f t="shared" ca="1" si="8"/>
        <v>0.99623370009220602</v>
      </c>
      <c r="X66" s="27">
        <f t="shared" ca="1" si="11"/>
        <v>258.76551293760485</v>
      </c>
      <c r="Y66" s="7"/>
      <c r="Z66" s="28">
        <f t="shared" si="12"/>
        <v>258.55200000000002</v>
      </c>
      <c r="AA66" s="27">
        <f t="shared" si="9"/>
        <v>4.5125836876163792</v>
      </c>
      <c r="AB66" s="7"/>
      <c r="AC66" s="28">
        <f t="shared" ca="1" si="0"/>
        <v>0.21351293760483259</v>
      </c>
      <c r="AD66" s="27">
        <f t="shared" ca="1" si="10"/>
        <v>-3.6625386768491808E-3</v>
      </c>
      <c r="AE66" s="7">
        <v>103</v>
      </c>
    </row>
    <row r="67" spans="1:31" s="26" customFormat="1" x14ac:dyDescent="0.25">
      <c r="A67" s="26">
        <v>47</v>
      </c>
      <c r="B67" s="26">
        <v>636</v>
      </c>
      <c r="C67" s="26">
        <v>11116</v>
      </c>
      <c r="D67" s="26">
        <v>13078</v>
      </c>
      <c r="E67" s="26">
        <v>15201</v>
      </c>
      <c r="F67" s="26">
        <v>13254</v>
      </c>
      <c r="G67" s="27"/>
      <c r="H67" s="7"/>
      <c r="I67" s="28">
        <f t="shared" si="1"/>
        <v>-4085</v>
      </c>
      <c r="J67" s="27">
        <f t="shared" si="1"/>
        <v>-176</v>
      </c>
      <c r="K67" s="7"/>
      <c r="L67" s="124">
        <f t="shared" si="2"/>
        <v>1.0004237346211098</v>
      </c>
      <c r="M67" s="27">
        <f t="shared" ca="1" si="3"/>
        <v>1.4549591090350554E-5</v>
      </c>
      <c r="N67" s="44"/>
      <c r="O67" s="44"/>
      <c r="P67" s="7"/>
      <c r="Q67" s="28">
        <f t="shared" ca="1" si="4"/>
        <v>-4091.6150872703784</v>
      </c>
      <c r="R67" s="27">
        <f t="shared" ca="1" si="5"/>
        <v>-172.38981489869511</v>
      </c>
      <c r="S67" s="7"/>
      <c r="T67" s="28">
        <f t="shared" ca="1" si="6"/>
        <v>0.99594258578071082</v>
      </c>
      <c r="U67" s="27">
        <f t="shared" ca="1" si="7"/>
        <v>-4.2166695888175044E-2</v>
      </c>
      <c r="V67" s="7"/>
      <c r="W67" s="28">
        <f t="shared" ca="1" si="8"/>
        <v>0.99660934199706719</v>
      </c>
      <c r="X67" s="27">
        <f t="shared" ca="1" si="11"/>
        <v>264.45697265725357</v>
      </c>
      <c r="Y67" s="7"/>
      <c r="Z67" s="28">
        <f t="shared" si="12"/>
        <v>264.27600000000001</v>
      </c>
      <c r="AA67" s="27">
        <f t="shared" si="9"/>
        <v>4.6124863340005344</v>
      </c>
      <c r="AB67" s="7"/>
      <c r="AC67" s="28">
        <f t="shared" ca="1" si="0"/>
        <v>0.18097265725356237</v>
      </c>
      <c r="AD67" s="27">
        <f t="shared" ca="1" si="10"/>
        <v>6.476351925795143E-2</v>
      </c>
      <c r="AE67" s="7">
        <v>102</v>
      </c>
    </row>
    <row r="68" spans="1:31" s="26" customFormat="1" x14ac:dyDescent="0.25">
      <c r="A68" s="26">
        <v>48</v>
      </c>
      <c r="B68" s="26">
        <v>634</v>
      </c>
      <c r="C68" s="26">
        <v>11144</v>
      </c>
      <c r="D68" s="26">
        <v>12877</v>
      </c>
      <c r="E68" s="26">
        <v>15187</v>
      </c>
      <c r="F68" s="26">
        <v>13458</v>
      </c>
      <c r="G68" s="27"/>
      <c r="H68" s="7"/>
      <c r="I68" s="28">
        <f t="shared" si="1"/>
        <v>-4043</v>
      </c>
      <c r="J68" s="27">
        <f t="shared" si="1"/>
        <v>-581</v>
      </c>
      <c r="K68" s="7"/>
      <c r="L68" s="124">
        <f t="shared" si="2"/>
        <v>0.99155559723003428</v>
      </c>
      <c r="M68" s="27">
        <f t="shared" ca="1" si="3"/>
        <v>1.4600615137023163E-5</v>
      </c>
      <c r="N68" s="44"/>
      <c r="O68" s="44"/>
      <c r="P68" s="7"/>
      <c r="Q68" s="28">
        <f t="shared" ca="1" si="4"/>
        <v>-4049.6150872703784</v>
      </c>
      <c r="R68" s="27">
        <f t="shared" ca="1" si="5"/>
        <v>-577.38981489869514</v>
      </c>
      <c r="S68" s="7"/>
      <c r="T68" s="28">
        <f t="shared" ca="1" si="6"/>
        <v>0.98571933952938873</v>
      </c>
      <c r="U68" s="27">
        <f t="shared" ca="1" si="7"/>
        <v>-0.14123004162438629</v>
      </c>
      <c r="V68" s="7"/>
      <c r="W68" s="28">
        <f t="shared" ca="1" si="8"/>
        <v>0.98773452210161516</v>
      </c>
      <c r="X68" s="27">
        <f t="shared" ca="1" si="11"/>
        <v>270.17143870593281</v>
      </c>
      <c r="Y68" s="7"/>
      <c r="Z68" s="28">
        <f t="shared" si="12"/>
        <v>269.98200000000003</v>
      </c>
      <c r="AA68" s="27">
        <f t="shared" si="9"/>
        <v>4.7120748211193311</v>
      </c>
      <c r="AB68" s="7"/>
      <c r="AC68" s="28">
        <f t="shared" ca="1" si="0"/>
        <v>0.18943870593278689</v>
      </c>
      <c r="AD68" s="27">
        <f t="shared" ca="1" si="10"/>
        <v>-2.613793436233891E-2</v>
      </c>
      <c r="AE68" s="7">
        <v>101</v>
      </c>
    </row>
    <row r="69" spans="1:31" s="26" customFormat="1" x14ac:dyDescent="0.25">
      <c r="A69" s="26">
        <v>49</v>
      </c>
      <c r="B69" s="26">
        <v>636</v>
      </c>
      <c r="C69" s="26">
        <v>11179</v>
      </c>
      <c r="D69" s="26">
        <v>12683</v>
      </c>
      <c r="E69" s="26">
        <v>15141</v>
      </c>
      <c r="F69" s="26">
        <v>13655</v>
      </c>
      <c r="G69" s="27"/>
      <c r="H69" s="7"/>
      <c r="I69" s="28">
        <f t="shared" si="1"/>
        <v>-3962</v>
      </c>
      <c r="J69" s="27">
        <f t="shared" si="1"/>
        <v>-972</v>
      </c>
      <c r="K69" s="7"/>
      <c r="L69" s="124">
        <f t="shared" si="2"/>
        <v>0.97278796660603972</v>
      </c>
      <c r="M69" s="27">
        <f t="shared" ca="1" si="3"/>
        <v>1.2032604365871328E-5</v>
      </c>
      <c r="N69" s="44"/>
      <c r="O69" s="44"/>
      <c r="P69" s="7"/>
      <c r="Q69" s="28">
        <f t="shared" ca="1" si="4"/>
        <v>-3968.6150872703784</v>
      </c>
      <c r="R69" s="27">
        <f t="shared" ca="1" si="5"/>
        <v>-968.38981489869514</v>
      </c>
      <c r="S69" s="7"/>
      <c r="T69" s="28">
        <f t="shared" ca="1" si="6"/>
        <v>0.96600307890183901</v>
      </c>
      <c r="U69" s="27">
        <f t="shared" ca="1" si="7"/>
        <v>-0.23686897540922233</v>
      </c>
      <c r="V69" s="7"/>
      <c r="W69" s="28">
        <f t="shared" ca="1" si="8"/>
        <v>0.96931916214832359</v>
      </c>
      <c r="X69" s="27">
        <f t="shared" ca="1" si="11"/>
        <v>275.76626980650485</v>
      </c>
      <c r="Y69" s="7"/>
      <c r="Z69" s="28">
        <f t="shared" si="12"/>
        <v>275.70600000000002</v>
      </c>
      <c r="AA69" s="27">
        <f t="shared" si="9"/>
        <v>4.8119774675034863</v>
      </c>
      <c r="AB69" s="7"/>
      <c r="AC69" s="28">
        <f t="shared" ca="1" si="0"/>
        <v>6.0269806504834378E-2</v>
      </c>
      <c r="AD69" s="27">
        <f t="shared" ca="1" si="10"/>
        <v>7.0495368356660038E-3</v>
      </c>
      <c r="AE69" s="7">
        <v>100</v>
      </c>
    </row>
    <row r="70" spans="1:31" s="26" customFormat="1" x14ac:dyDescent="0.25">
      <c r="A70" s="26">
        <v>50</v>
      </c>
      <c r="B70" s="26">
        <v>626</v>
      </c>
      <c r="C70" s="26">
        <v>11239</v>
      </c>
      <c r="D70" s="26">
        <v>12488</v>
      </c>
      <c r="E70" s="26">
        <v>15084</v>
      </c>
      <c r="F70" s="26">
        <v>13848</v>
      </c>
      <c r="G70" s="27"/>
      <c r="H70" s="7"/>
      <c r="I70" s="28">
        <f t="shared" si="1"/>
        <v>-3845</v>
      </c>
      <c r="J70" s="27">
        <f t="shared" si="1"/>
        <v>-1360</v>
      </c>
      <c r="K70" s="7"/>
      <c r="L70" s="124">
        <f t="shared" si="2"/>
        <v>0.9448416063336762</v>
      </c>
      <c r="M70" s="27">
        <f t="shared" ca="1" si="3"/>
        <v>7.351662286150162E-6</v>
      </c>
      <c r="N70" s="44"/>
      <c r="O70" s="44"/>
      <c r="P70" s="7"/>
      <c r="Q70" s="28">
        <f t="shared" ca="1" si="4"/>
        <v>-3851.6150872703784</v>
      </c>
      <c r="R70" s="27">
        <f t="shared" ca="1" si="5"/>
        <v>-1356.389814898695</v>
      </c>
      <c r="S70" s="7"/>
      <c r="T70" s="28">
        <f t="shared" ca="1" si="6"/>
        <v>0.93752403577315591</v>
      </c>
      <c r="U70" s="27">
        <f t="shared" ca="1" si="7"/>
        <v>-0.3317741066330494</v>
      </c>
      <c r="V70" s="7"/>
      <c r="W70" s="28">
        <f t="shared" ca="1" si="8"/>
        <v>0.94213021143692099</v>
      </c>
      <c r="X70" s="27">
        <f t="shared" ca="1" si="11"/>
        <v>281.43409913502296</v>
      </c>
      <c r="Y70" s="7"/>
      <c r="Z70" s="28">
        <f t="shared" si="12"/>
        <v>281.34000000000003</v>
      </c>
      <c r="AA70" s="27">
        <f t="shared" si="9"/>
        <v>4.9103093175608468</v>
      </c>
      <c r="AB70" s="7"/>
      <c r="AC70" s="28">
        <f t="shared" ca="1" si="0"/>
        <v>9.4099135022929659E-2</v>
      </c>
      <c r="AD70" s="27">
        <f t="shared" ca="1" si="10"/>
        <v>5.3807232114650105E-2</v>
      </c>
      <c r="AE70" s="7">
        <v>99</v>
      </c>
    </row>
    <row r="71" spans="1:31" s="26" customFormat="1" x14ac:dyDescent="0.25">
      <c r="A71" s="26">
        <v>51</v>
      </c>
      <c r="B71" s="26">
        <v>642</v>
      </c>
      <c r="C71" s="26">
        <v>11319</v>
      </c>
      <c r="D71" s="26">
        <v>12301</v>
      </c>
      <c r="E71" s="26">
        <v>15007</v>
      </c>
      <c r="F71" s="26">
        <v>14038</v>
      </c>
      <c r="G71" s="27"/>
      <c r="H71" s="7"/>
      <c r="I71" s="28">
        <f t="shared" si="1"/>
        <v>-3688</v>
      </c>
      <c r="J71" s="27">
        <f t="shared" si="1"/>
        <v>-1737</v>
      </c>
      <c r="K71" s="7"/>
      <c r="L71" s="124">
        <f t="shared" si="2"/>
        <v>0.90670329022661766</v>
      </c>
      <c r="M71" s="27">
        <f t="shared" ca="1" si="3"/>
        <v>2.3593187201666857E-6</v>
      </c>
      <c r="N71" s="44"/>
      <c r="O71" s="44"/>
      <c r="P71" s="7"/>
      <c r="Q71" s="28">
        <f t="shared" ca="1" si="4"/>
        <v>-3694.6150872703784</v>
      </c>
      <c r="R71" s="27">
        <f t="shared" ca="1" si="5"/>
        <v>-1733.389814898695</v>
      </c>
      <c r="S71" s="7"/>
      <c r="T71" s="28">
        <f t="shared" ca="1" si="6"/>
        <v>0.89930856764321376</v>
      </c>
      <c r="U71" s="27">
        <f t="shared" ca="1" si="7"/>
        <v>-0.4239886284665102</v>
      </c>
      <c r="V71" s="7"/>
      <c r="W71" s="28">
        <f t="shared" ca="1" si="8"/>
        <v>0.90516728283074788</v>
      </c>
      <c r="X71" s="27">
        <f t="shared" ca="1" si="11"/>
        <v>287.13304547353391</v>
      </c>
      <c r="Y71" s="7"/>
      <c r="Z71" s="28">
        <f t="shared" si="12"/>
        <v>287.11800000000005</v>
      </c>
      <c r="AA71" s="27">
        <f t="shared" si="9"/>
        <v>5.0111544417410796</v>
      </c>
      <c r="AB71" s="7"/>
      <c r="AC71" s="28">
        <f t="shared" ca="1" si="0"/>
        <v>1.5045473533859877E-2</v>
      </c>
      <c r="AD71" s="27">
        <f t="shared" ca="1" si="10"/>
        <v>4.6540647514859756E-2</v>
      </c>
      <c r="AE71" s="7">
        <v>98</v>
      </c>
    </row>
    <row r="72" spans="1:31" s="26" customFormat="1" x14ac:dyDescent="0.25">
      <c r="A72" s="26">
        <v>52</v>
      </c>
      <c r="B72" s="26">
        <v>610</v>
      </c>
      <c r="C72" s="26">
        <v>11406</v>
      </c>
      <c r="D72" s="26">
        <v>12126</v>
      </c>
      <c r="E72" s="26">
        <v>14912</v>
      </c>
      <c r="F72" s="26">
        <v>14204</v>
      </c>
      <c r="G72" s="27"/>
      <c r="H72" s="7"/>
      <c r="I72" s="28">
        <f t="shared" si="1"/>
        <v>-3506</v>
      </c>
      <c r="J72" s="27">
        <f t="shared" si="1"/>
        <v>-2078</v>
      </c>
      <c r="K72" s="7"/>
      <c r="L72" s="124">
        <f t="shared" si="2"/>
        <v>0.86192381334554313</v>
      </c>
      <c r="M72" s="27">
        <f t="shared" ca="1" si="3"/>
        <v>5.5900036773568508E-9</v>
      </c>
      <c r="N72" s="44"/>
      <c r="O72" s="44"/>
      <c r="P72" s="7"/>
      <c r="Q72" s="28">
        <f t="shared" ca="1" si="4"/>
        <v>-3512.6150872703784</v>
      </c>
      <c r="R72" s="27">
        <f t="shared" ca="1" si="5"/>
        <v>-2074.389814898695</v>
      </c>
      <c r="S72" s="7"/>
      <c r="T72" s="28">
        <f t="shared" ca="1" si="6"/>
        <v>0.85500783388748469</v>
      </c>
      <c r="U72" s="27">
        <f t="shared" ca="1" si="7"/>
        <v>-0.50739751956786339</v>
      </c>
      <c r="V72" s="7"/>
      <c r="W72" s="28">
        <f t="shared" ca="1" si="8"/>
        <v>0.86199857967270554</v>
      </c>
      <c r="X72" s="27">
        <f t="shared" ca="1" si="11"/>
        <v>292.51653295166693</v>
      </c>
      <c r="Y72" s="7"/>
      <c r="Z72" s="28">
        <f t="shared" si="12"/>
        <v>292.60800000000006</v>
      </c>
      <c r="AA72" s="27">
        <f t="shared" si="9"/>
        <v>5.1069730176755694</v>
      </c>
      <c r="AB72" s="7"/>
      <c r="AC72" s="28">
        <f t="shared" ca="1" si="0"/>
        <v>-9.1467048333129242E-2</v>
      </c>
      <c r="AD72" s="27">
        <f t="shared" ca="1" si="10"/>
        <v>7.896574543758561E-2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11521</v>
      </c>
      <c r="D73" s="26">
        <v>11957</v>
      </c>
      <c r="E73" s="26">
        <v>14802</v>
      </c>
      <c r="F73" s="26">
        <v>14366</v>
      </c>
      <c r="G73" s="27"/>
      <c r="H73" s="7"/>
      <c r="I73" s="28">
        <f t="shared" si="1"/>
        <v>-3281</v>
      </c>
      <c r="J73" s="27">
        <f t="shared" si="1"/>
        <v>-2409</v>
      </c>
      <c r="K73" s="7"/>
      <c r="L73" s="124">
        <f t="shared" si="2"/>
        <v>0.80905219838571873</v>
      </c>
      <c r="M73" s="27">
        <f t="shared" ca="1" si="3"/>
        <v>5.2311600991760706E-7</v>
      </c>
      <c r="N73" s="44"/>
      <c r="O73" s="44"/>
      <c r="P73" s="7"/>
      <c r="Q73" s="28">
        <f t="shared" ca="1" si="4"/>
        <v>-3287.6150872703784</v>
      </c>
      <c r="R73" s="27">
        <f t="shared" ca="1" si="5"/>
        <v>-2405.389814898695</v>
      </c>
      <c r="S73" s="7"/>
      <c r="T73" s="28">
        <f t="shared" ca="1" si="6"/>
        <v>0.800240443255402</v>
      </c>
      <c r="U73" s="27">
        <f t="shared" ca="1" si="7"/>
        <v>-0.58836040213251994</v>
      </c>
      <c r="V73" s="7"/>
      <c r="W73" s="28">
        <f t="shared" ca="1" si="8"/>
        <v>0.80832893079352508</v>
      </c>
      <c r="X73" s="27">
        <f t="shared" ca="1" si="11"/>
        <v>298.08406763279697</v>
      </c>
      <c r="Y73" s="7"/>
      <c r="Z73" s="28">
        <f t="shared" si="12"/>
        <v>298.11600000000004</v>
      </c>
      <c r="AA73" s="27">
        <f t="shared" si="9"/>
        <v>5.2031057528754161</v>
      </c>
      <c r="AB73" s="7"/>
      <c r="AC73" s="28">
        <f t="shared" ca="1" si="0"/>
        <v>-3.1932367203069134E-2</v>
      </c>
      <c r="AD73" s="27">
        <f t="shared" ca="1" si="10"/>
        <v>4.0290386974618286E-2</v>
      </c>
      <c r="AE73" s="7">
        <v>96</v>
      </c>
    </row>
    <row r="74" spans="1:31" s="26" customFormat="1" x14ac:dyDescent="0.25">
      <c r="A74" s="26">
        <v>54</v>
      </c>
      <c r="B74" s="26">
        <v>624</v>
      </c>
      <c r="C74" s="26">
        <v>11650</v>
      </c>
      <c r="D74" s="26">
        <v>11807</v>
      </c>
      <c r="E74" s="26">
        <v>14678</v>
      </c>
      <c r="F74" s="26">
        <v>14528</v>
      </c>
      <c r="G74" s="27"/>
      <c r="H74" s="7"/>
      <c r="I74" s="28">
        <f t="shared" si="1"/>
        <v>-3028</v>
      </c>
      <c r="J74" s="27">
        <f t="shared" si="1"/>
        <v>-2721</v>
      </c>
      <c r="K74" s="7"/>
      <c r="L74" s="124">
        <f t="shared" si="2"/>
        <v>0.74745570536774553</v>
      </c>
      <c r="M74" s="27">
        <f t="shared" ca="1" si="3"/>
        <v>1.0506855447481841E-7</v>
      </c>
      <c r="N74" s="44"/>
      <c r="O74" s="44"/>
      <c r="P74" s="7"/>
      <c r="Q74" s="28">
        <f t="shared" ca="1" si="4"/>
        <v>-3034.6150872703784</v>
      </c>
      <c r="R74" s="27">
        <f t="shared" ca="1" si="5"/>
        <v>-2717.389814898695</v>
      </c>
      <c r="S74" s="7"/>
      <c r="T74" s="28">
        <f t="shared" ca="1" si="6"/>
        <v>0.73865755512243791</v>
      </c>
      <c r="U74" s="27">
        <f t="shared" ca="1" si="7"/>
        <v>-0.66467586847745308</v>
      </c>
      <c r="V74" s="7"/>
      <c r="W74" s="28">
        <f t="shared" ca="1" si="8"/>
        <v>0.74777984816725651</v>
      </c>
      <c r="X74" s="27">
        <f t="shared" ca="1" si="11"/>
        <v>303.66702191136471</v>
      </c>
      <c r="Y74" s="7"/>
      <c r="Z74" s="28">
        <f t="shared" si="12"/>
        <v>303.73200000000003</v>
      </c>
      <c r="AA74" s="27">
        <f t="shared" si="9"/>
        <v>5.3011234436674171</v>
      </c>
      <c r="AB74" s="7"/>
      <c r="AC74" s="28">
        <f t="shared" ca="1" si="0"/>
        <v>-6.497808863531418E-2</v>
      </c>
      <c r="AD74" s="27">
        <f t="shared" ca="1" si="10"/>
        <v>1.7262500147069204E-2</v>
      </c>
      <c r="AE74" s="7">
        <v>95</v>
      </c>
    </row>
    <row r="75" spans="1:31" s="26" customFormat="1" x14ac:dyDescent="0.25">
      <c r="A75" s="26">
        <v>55</v>
      </c>
      <c r="B75" s="26">
        <v>626</v>
      </c>
      <c r="C75" s="26">
        <v>11794</v>
      </c>
      <c r="D75" s="26">
        <v>11669</v>
      </c>
      <c r="E75" s="26">
        <v>14538</v>
      </c>
      <c r="F75" s="26">
        <v>14669</v>
      </c>
      <c r="G75" s="27"/>
      <c r="H75" s="7"/>
      <c r="I75" s="28">
        <f t="shared" si="1"/>
        <v>-2744</v>
      </c>
      <c r="J75" s="27">
        <f t="shared" si="1"/>
        <v>-3000</v>
      </c>
      <c r="K75" s="7"/>
      <c r="L75" s="124">
        <f t="shared" si="2"/>
        <v>0.67845287803845844</v>
      </c>
      <c r="M75" s="27">
        <f t="shared" ca="1" si="3"/>
        <v>1.2577826330583926E-6</v>
      </c>
      <c r="N75" s="44"/>
      <c r="O75" s="44"/>
      <c r="P75" s="7"/>
      <c r="Q75" s="28">
        <f t="shared" ca="1" si="4"/>
        <v>-2750.6150872703784</v>
      </c>
      <c r="R75" s="27">
        <f t="shared" ca="1" si="5"/>
        <v>-2996.389814898695</v>
      </c>
      <c r="S75" s="7"/>
      <c r="T75" s="28">
        <f t="shared" ca="1" si="6"/>
        <v>0.66952893761349797</v>
      </c>
      <c r="U75" s="27">
        <f t="shared" ca="1" si="7"/>
        <v>-0.73291950665128747</v>
      </c>
      <c r="V75" s="7"/>
      <c r="W75" s="28">
        <f t="shared" ca="1" si="8"/>
        <v>0.67957438712583063</v>
      </c>
      <c r="X75" s="27">
        <f t="shared" ca="1" si="11"/>
        <v>309.19706434009413</v>
      </c>
      <c r="Y75" s="7"/>
      <c r="Z75" s="28">
        <f t="shared" si="12"/>
        <v>309.36600000000004</v>
      </c>
      <c r="AA75" s="27">
        <f t="shared" si="9"/>
        <v>5.3994552937247784</v>
      </c>
      <c r="AB75" s="7"/>
      <c r="AC75" s="28">
        <f t="shared" ca="1" si="0"/>
        <v>-0.16893565990591242</v>
      </c>
      <c r="AD75" s="27">
        <f t="shared" ca="1" si="10"/>
        <v>8.3459184637092676E-2</v>
      </c>
      <c r="AE75" s="7">
        <v>94</v>
      </c>
    </row>
    <row r="76" spans="1:31" s="26" customFormat="1" x14ac:dyDescent="0.25">
      <c r="A76" s="26">
        <v>56</v>
      </c>
      <c r="B76" s="26">
        <v>635</v>
      </c>
      <c r="C76" s="26">
        <v>11958</v>
      </c>
      <c r="D76" s="26">
        <v>11535</v>
      </c>
      <c r="E76" s="26">
        <v>14383</v>
      </c>
      <c r="F76" s="26">
        <v>14809</v>
      </c>
      <c r="G76" s="27"/>
      <c r="H76" s="7"/>
      <c r="I76" s="28">
        <f t="shared" si="1"/>
        <v>-2425</v>
      </c>
      <c r="J76" s="27">
        <f t="shared" si="1"/>
        <v>-3274</v>
      </c>
      <c r="K76" s="7"/>
      <c r="L76" s="124">
        <f t="shared" si="2"/>
        <v>0.6017648962347133</v>
      </c>
      <c r="M76" s="27">
        <f t="shared" ca="1" si="3"/>
        <v>1.138934447686414E-6</v>
      </c>
      <c r="N76" s="44"/>
      <c r="O76" s="44"/>
      <c r="P76" s="7"/>
      <c r="Q76" s="28">
        <f t="shared" ca="1" si="4"/>
        <v>-2431.6150872703784</v>
      </c>
      <c r="R76" s="27">
        <f t="shared" ca="1" si="5"/>
        <v>-3270.389814898695</v>
      </c>
      <c r="S76" s="7"/>
      <c r="T76" s="28">
        <f t="shared" ca="1" si="6"/>
        <v>0.59188094822845627</v>
      </c>
      <c r="U76" s="27">
        <f t="shared" ca="1" si="7"/>
        <v>-0.79994014055677365</v>
      </c>
      <c r="V76" s="7"/>
      <c r="W76" s="28">
        <f t="shared" ca="1" si="8"/>
        <v>0.6028321049526717</v>
      </c>
      <c r="X76" s="27">
        <f t="shared" ca="1" si="11"/>
        <v>315.03267239266006</v>
      </c>
      <c r="Y76" s="7"/>
      <c r="Z76" s="28">
        <f t="shared" si="12"/>
        <v>315.08100000000002</v>
      </c>
      <c r="AA76" s="27">
        <f t="shared" si="9"/>
        <v>5.4992008604762539</v>
      </c>
      <c r="AB76" s="7"/>
      <c r="AC76" s="28">
        <f t="shared" ca="1" si="0"/>
        <v>-4.8327607339956558E-2</v>
      </c>
      <c r="AD76" s="27">
        <f t="shared" ca="1" si="10"/>
        <v>1.5166486109251309E-2</v>
      </c>
      <c r="AE76" s="7">
        <v>93</v>
      </c>
    </row>
    <row r="77" spans="1:31" s="26" customFormat="1" x14ac:dyDescent="0.25">
      <c r="A77" s="26">
        <v>57</v>
      </c>
      <c r="B77" s="26">
        <v>638</v>
      </c>
      <c r="C77" s="26">
        <v>12117</v>
      </c>
      <c r="D77" s="26">
        <v>11408</v>
      </c>
      <c r="E77" s="26">
        <v>14201</v>
      </c>
      <c r="F77" s="26">
        <v>14911</v>
      </c>
      <c r="G77" s="27"/>
      <c r="H77" s="7"/>
      <c r="I77" s="28">
        <f t="shared" si="1"/>
        <v>-2084</v>
      </c>
      <c r="J77" s="27">
        <f t="shared" si="1"/>
        <v>-3503</v>
      </c>
      <c r="K77" s="7"/>
      <c r="L77" s="124">
        <f t="shared" si="2"/>
        <v>0.51869138582205987</v>
      </c>
      <c r="M77" s="27">
        <f t="shared" ca="1" si="3"/>
        <v>3.5833578199835275E-6</v>
      </c>
      <c r="N77" s="44"/>
      <c r="O77" s="44"/>
      <c r="P77" s="7"/>
      <c r="Q77" s="28">
        <f t="shared" ca="1" si="4"/>
        <v>-2090.6150872703784</v>
      </c>
      <c r="R77" s="27">
        <f t="shared" ca="1" si="5"/>
        <v>-3499.389814898695</v>
      </c>
      <c r="S77" s="7"/>
      <c r="T77" s="28">
        <f t="shared" ca="1" si="6"/>
        <v>0.50887792509272212</v>
      </c>
      <c r="U77" s="27">
        <f t="shared" ca="1" si="7"/>
        <v>-0.85595373604712521</v>
      </c>
      <c r="V77" s="7"/>
      <c r="W77" s="28">
        <f t="shared" ca="1" si="8"/>
        <v>0.52058436173843692</v>
      </c>
      <c r="X77" s="27">
        <f t="shared" ca="1" si="11"/>
        <v>320.72658475912067</v>
      </c>
      <c r="Y77" s="7"/>
      <c r="Z77" s="28">
        <f t="shared" si="12"/>
        <v>320.82300000000004</v>
      </c>
      <c r="AA77" s="27">
        <f t="shared" si="9"/>
        <v>5.5994176661257686</v>
      </c>
      <c r="AB77" s="7"/>
      <c r="AC77" s="28">
        <f t="shared" ca="1" si="0"/>
        <v>-9.6415240879366593E-2</v>
      </c>
      <c r="AD77" s="27">
        <f t="shared" ca="1" si="10"/>
        <v>-8.2683049868137459E-4</v>
      </c>
      <c r="AE77" s="7">
        <v>92</v>
      </c>
    </row>
    <row r="78" spans="1:31" s="26" customFormat="1" x14ac:dyDescent="0.25">
      <c r="A78" s="26">
        <v>58</v>
      </c>
      <c r="B78" s="26">
        <v>643</v>
      </c>
      <c r="C78" s="26">
        <v>12302</v>
      </c>
      <c r="D78" s="26">
        <v>11309</v>
      </c>
      <c r="E78" s="26">
        <v>14018</v>
      </c>
      <c r="F78" s="26">
        <v>15005</v>
      </c>
      <c r="G78" s="27"/>
      <c r="H78" s="7"/>
      <c r="I78" s="28">
        <f t="shared" si="1"/>
        <v>-1716</v>
      </c>
      <c r="J78" s="27">
        <f t="shared" si="1"/>
        <v>-3696</v>
      </c>
      <c r="K78" s="7"/>
      <c r="L78" s="124">
        <f t="shared" si="2"/>
        <v>0.42970260884709333</v>
      </c>
      <c r="M78" s="27">
        <f t="shared" ca="1" si="3"/>
        <v>3.7689124864026454E-6</v>
      </c>
      <c r="N78" s="44"/>
      <c r="O78" s="44"/>
      <c r="P78" s="7"/>
      <c r="Q78" s="28">
        <f t="shared" ca="1" si="4"/>
        <v>-1722.6150872703784</v>
      </c>
      <c r="R78" s="27">
        <f t="shared" ca="1" si="5"/>
        <v>-3692.389814898695</v>
      </c>
      <c r="S78" s="7"/>
      <c r="T78" s="28">
        <f t="shared" ca="1" si="6"/>
        <v>0.41930281508113793</v>
      </c>
      <c r="U78" s="27">
        <f t="shared" ca="1" si="7"/>
        <v>-0.90316170080536906</v>
      </c>
      <c r="V78" s="7"/>
      <c r="W78" s="28">
        <f t="shared" ca="1" si="8"/>
        <v>0.4316439775617899</v>
      </c>
      <c r="X78" s="27">
        <f t="shared" ca="1" si="11"/>
        <v>326.48990101886875</v>
      </c>
      <c r="Y78" s="7"/>
      <c r="Z78" s="28">
        <f t="shared" si="12"/>
        <v>326.61</v>
      </c>
      <c r="AA78" s="27">
        <f t="shared" si="9"/>
        <v>5.7004198699386794</v>
      </c>
      <c r="AB78" s="7"/>
      <c r="AC78" s="28">
        <f t="shared" ca="1" si="0"/>
        <v>-0.12009898113126383</v>
      </c>
      <c r="AD78" s="27">
        <f t="shared" ca="1" si="10"/>
        <v>4.9624600541960717E-2</v>
      </c>
      <c r="AE78" s="7">
        <v>91</v>
      </c>
    </row>
    <row r="79" spans="1:31" s="26" customFormat="1" x14ac:dyDescent="0.25">
      <c r="A79" s="26">
        <v>59</v>
      </c>
      <c r="B79" s="26">
        <v>613</v>
      </c>
      <c r="C79" s="26">
        <v>12483</v>
      </c>
      <c r="D79" s="26">
        <v>11233</v>
      </c>
      <c r="E79" s="26">
        <v>13837</v>
      </c>
      <c r="F79" s="26">
        <v>15089</v>
      </c>
      <c r="G79" s="27"/>
      <c r="H79" s="7"/>
      <c r="I79" s="28">
        <f t="shared" si="1"/>
        <v>-1354</v>
      </c>
      <c r="J79" s="27">
        <f t="shared" si="1"/>
        <v>-3856</v>
      </c>
      <c r="K79" s="7"/>
      <c r="L79" s="124">
        <f t="shared" si="2"/>
        <v>0.34077370512798977</v>
      </c>
      <c r="M79" s="27">
        <f t="shared" ca="1" si="3"/>
        <v>1.0761932436882739E-5</v>
      </c>
      <c r="N79" s="44"/>
      <c r="O79" s="44"/>
      <c r="P79" s="7"/>
      <c r="Q79" s="28">
        <f t="shared" ca="1" si="4"/>
        <v>-1360.6150872703784</v>
      </c>
      <c r="R79" s="27">
        <f t="shared" ca="1" si="5"/>
        <v>-3852.389814898695</v>
      </c>
      <c r="S79" s="7"/>
      <c r="T79" s="28">
        <f t="shared" ca="1" si="6"/>
        <v>0.33118816881974267</v>
      </c>
      <c r="U79" s="27">
        <f t="shared" ca="1" si="7"/>
        <v>-0.94229783739251427</v>
      </c>
      <c r="V79" s="7"/>
      <c r="W79" s="28">
        <f t="shared" ca="1" si="8"/>
        <v>0.34405424356502762</v>
      </c>
      <c r="X79" s="27">
        <f t="shared" ca="1" si="11"/>
        <v>331.97594340512353</v>
      </c>
      <c r="Y79" s="7"/>
      <c r="Z79" s="28">
        <f t="shared" si="12"/>
        <v>332.12700000000001</v>
      </c>
      <c r="AA79" s="27">
        <f t="shared" si="9"/>
        <v>5.7967096847712067</v>
      </c>
      <c r="AB79" s="7"/>
      <c r="AC79" s="28">
        <f t="shared" ca="1" si="0"/>
        <v>-0.15105659487647927</v>
      </c>
      <c r="AD79" s="27">
        <f t="shared" ca="1" si="10"/>
        <v>3.8619018100234825E-2</v>
      </c>
      <c r="AE79" s="7">
        <v>90</v>
      </c>
    </row>
    <row r="80" spans="1:31" s="26" customFormat="1" x14ac:dyDescent="0.25">
      <c r="A80" s="26">
        <v>60</v>
      </c>
      <c r="B80" s="26">
        <v>627</v>
      </c>
      <c r="C80" s="26">
        <v>12680</v>
      </c>
      <c r="D80" s="26">
        <v>11178</v>
      </c>
      <c r="E80" s="26">
        <v>13651</v>
      </c>
      <c r="F80" s="26">
        <v>15146</v>
      </c>
      <c r="G80" s="27"/>
      <c r="H80" s="7"/>
      <c r="I80" s="28">
        <f t="shared" si="1"/>
        <v>-971</v>
      </c>
      <c r="J80" s="27">
        <f t="shared" si="1"/>
        <v>-3968</v>
      </c>
      <c r="K80" s="7"/>
      <c r="L80" s="124">
        <f t="shared" si="2"/>
        <v>0.24655391725663026</v>
      </c>
      <c r="M80" s="27">
        <f t="shared" ca="1" si="3"/>
        <v>2.1516323364960817E-5</v>
      </c>
      <c r="N80" s="44"/>
      <c r="O80" s="44"/>
      <c r="P80" s="7"/>
      <c r="Q80" s="28">
        <f t="shared" ca="1" si="4"/>
        <v>-977.61508727037835</v>
      </c>
      <c r="R80" s="27">
        <f t="shared" ca="1" si="5"/>
        <v>-3964.389814898695</v>
      </c>
      <c r="S80" s="7"/>
      <c r="T80" s="28">
        <f t="shared" ca="1" si="6"/>
        <v>0.23796189943268634</v>
      </c>
      <c r="U80" s="27">
        <f t="shared" ca="1" si="7"/>
        <v>-0.96969313300351589</v>
      </c>
      <c r="V80" s="7"/>
      <c r="W80" s="28">
        <f t="shared" ca="1" si="8"/>
        <v>0.25119248636412028</v>
      </c>
      <c r="X80" s="27">
        <f t="shared" ca="1" si="11"/>
        <v>337.51136537327204</v>
      </c>
      <c r="Y80" s="7"/>
      <c r="Z80" s="28">
        <f t="shared" si="12"/>
        <v>337.77</v>
      </c>
      <c r="AA80" s="27">
        <f t="shared" si="9"/>
        <v>5.8951986144612469</v>
      </c>
      <c r="AB80" s="7"/>
      <c r="AC80" s="28">
        <f t="shared" ca="1" si="0"/>
        <v>-0.25863462672793958</v>
      </c>
      <c r="AD80" s="27">
        <f t="shared" ca="1" si="10"/>
        <v>0.12068067083794176</v>
      </c>
      <c r="AE80" s="7">
        <v>89</v>
      </c>
    </row>
    <row r="81" spans="1:31" s="26" customFormat="1" x14ac:dyDescent="0.25">
      <c r="A81" s="26">
        <v>61</v>
      </c>
      <c r="B81" s="26">
        <v>611</v>
      </c>
      <c r="C81" s="26">
        <v>12879</v>
      </c>
      <c r="D81" s="26">
        <v>11142</v>
      </c>
      <c r="E81" s="26">
        <v>13460</v>
      </c>
      <c r="F81" s="26">
        <v>15197</v>
      </c>
      <c r="G81" s="27"/>
      <c r="H81" s="7"/>
      <c r="I81" s="28">
        <f t="shared" si="1"/>
        <v>-581</v>
      </c>
      <c r="J81" s="27">
        <f t="shared" si="1"/>
        <v>-4055</v>
      </c>
      <c r="K81" s="7"/>
      <c r="L81" s="124">
        <f t="shared" si="2"/>
        <v>0.15243125483962872</v>
      </c>
      <c r="M81" s="27">
        <f t="shared" ca="1" si="3"/>
        <v>1.690975418748749E-5</v>
      </c>
      <c r="N81" s="44"/>
      <c r="O81" s="44"/>
      <c r="P81" s="7"/>
      <c r="Q81" s="28">
        <f t="shared" ca="1" si="4"/>
        <v>-587.61508727037835</v>
      </c>
      <c r="R81" s="27">
        <f t="shared" ca="1" si="5"/>
        <v>-4051.389814898695</v>
      </c>
      <c r="S81" s="7"/>
      <c r="T81" s="28">
        <f t="shared" ca="1" si="6"/>
        <v>0.14303175567040965</v>
      </c>
      <c r="U81" s="27">
        <f t="shared" ca="1" si="7"/>
        <v>-0.99097340727277605</v>
      </c>
      <c r="V81" s="7"/>
      <c r="W81" s="28">
        <f t="shared" ca="1" si="8"/>
        <v>0.15654340199014358</v>
      </c>
      <c r="X81" s="27">
        <f t="shared" ca="1" si="11"/>
        <v>343.05742804029921</v>
      </c>
      <c r="Y81" s="7"/>
      <c r="Z81" s="28">
        <f t="shared" si="12"/>
        <v>343.26900000000001</v>
      </c>
      <c r="AA81" s="27">
        <f t="shared" si="9"/>
        <v>5.9911742700284147</v>
      </c>
      <c r="AB81" s="7"/>
      <c r="AC81" s="28">
        <f t="shared" ca="1" si="0"/>
        <v>-0.21157195970079101</v>
      </c>
      <c r="AD81" s="27">
        <f t="shared" ca="1" si="10"/>
        <v>6.9604237232624655E-2</v>
      </c>
      <c r="AE81" s="7">
        <v>88</v>
      </c>
    </row>
    <row r="82" spans="1:31" s="26" customFormat="1" x14ac:dyDescent="0.25">
      <c r="A82" s="26">
        <v>62</v>
      </c>
      <c r="B82" s="26">
        <v>615</v>
      </c>
      <c r="C82" s="26">
        <v>13069</v>
      </c>
      <c r="D82" s="26">
        <v>11114</v>
      </c>
      <c r="E82" s="26">
        <v>13250</v>
      </c>
      <c r="F82" s="26">
        <v>15209</v>
      </c>
      <c r="G82" s="27"/>
      <c r="H82" s="7"/>
      <c r="I82" s="28">
        <f t="shared" si="1"/>
        <v>-181</v>
      </c>
      <c r="J82" s="27">
        <f t="shared" si="1"/>
        <v>-4095</v>
      </c>
      <c r="K82" s="7"/>
      <c r="L82" s="124">
        <f t="shared" si="2"/>
        <v>5.6276719363159235E-2</v>
      </c>
      <c r="M82" s="27">
        <f t="shared" ca="1" si="3"/>
        <v>9.1607439784902291E-6</v>
      </c>
      <c r="N82" s="44"/>
      <c r="O82" s="44"/>
      <c r="P82" s="7"/>
      <c r="Q82" s="28">
        <f t="shared" ca="1" si="4"/>
        <v>-187.61508727037838</v>
      </c>
      <c r="R82" s="27">
        <f t="shared" ca="1" si="5"/>
        <v>-4091.389814898695</v>
      </c>
      <c r="S82" s="7"/>
      <c r="T82" s="28">
        <f t="shared" ca="1" si="6"/>
        <v>4.5667505657818214E-2</v>
      </c>
      <c r="U82" s="27">
        <f t="shared" ca="1" si="7"/>
        <v>-1.0007574414195624</v>
      </c>
      <c r="V82" s="7"/>
      <c r="W82" s="28">
        <f t="shared" ca="1" si="8"/>
        <v>5.9303391459454145E-2</v>
      </c>
      <c r="X82" s="27">
        <f t="shared" ca="1" si="11"/>
        <v>348.64292789336059</v>
      </c>
      <c r="Y82" s="7"/>
      <c r="Z82" s="28">
        <f t="shared" si="12"/>
        <v>348.80400000000003</v>
      </c>
      <c r="AA82" s="27">
        <f t="shared" si="9"/>
        <v>6.0877782441263015</v>
      </c>
      <c r="AB82" s="7"/>
      <c r="AC82" s="28">
        <f t="shared" ca="1" si="0"/>
        <v>-0.16107210663943761</v>
      </c>
      <c r="AD82" s="27">
        <f t="shared" ca="1" si="10"/>
        <v>-2.1943038263259496E-2</v>
      </c>
      <c r="AE82" s="7">
        <v>87</v>
      </c>
    </row>
    <row r="83" spans="1:31" s="26" customFormat="1" x14ac:dyDescent="0.25">
      <c r="A83" s="26">
        <v>63</v>
      </c>
      <c r="B83" s="26">
        <v>634</v>
      </c>
      <c r="C83" s="26">
        <v>13277</v>
      </c>
      <c r="D83" s="26">
        <v>11107</v>
      </c>
      <c r="E83" s="26">
        <v>13049</v>
      </c>
      <c r="F83" s="26">
        <v>15208</v>
      </c>
      <c r="G83" s="27"/>
      <c r="H83" s="7"/>
      <c r="I83" s="28">
        <f t="shared" si="1"/>
        <v>228</v>
      </c>
      <c r="J83" s="27">
        <f t="shared" si="1"/>
        <v>-4101</v>
      </c>
      <c r="K83" s="7"/>
      <c r="L83" s="124">
        <f t="shared" si="2"/>
        <v>-4.3389105348875065E-2</v>
      </c>
      <c r="M83" s="27">
        <f t="shared" ca="1" si="3"/>
        <v>9.9118343783818726E-6</v>
      </c>
      <c r="N83" s="44"/>
      <c r="O83" s="44"/>
      <c r="P83" s="7"/>
      <c r="Q83" s="28">
        <f t="shared" ca="1" si="4"/>
        <v>221.38491272962162</v>
      </c>
      <c r="R83" s="27">
        <f t="shared" ca="1" si="5"/>
        <v>-4097.3898148986955</v>
      </c>
      <c r="S83" s="7"/>
      <c r="T83" s="28">
        <f t="shared" ca="1" si="6"/>
        <v>-5.3887439980056552E-2</v>
      </c>
      <c r="U83" s="27">
        <f t="shared" ca="1" si="7"/>
        <v>-1.0022250465415805</v>
      </c>
      <c r="V83" s="7"/>
      <c r="W83" s="28">
        <f t="shared" ca="1" si="8"/>
        <v>-4.0240798759868544E-2</v>
      </c>
      <c r="X83" s="27">
        <f t="shared" ca="1" si="11"/>
        <v>354.33349848070787</v>
      </c>
      <c r="Y83" s="7"/>
      <c r="Z83" s="28">
        <f t="shared" si="12"/>
        <v>354.51000000000005</v>
      </c>
      <c r="AA83" s="27">
        <f t="shared" si="9"/>
        <v>6.1873667312450982</v>
      </c>
      <c r="AB83" s="7"/>
      <c r="AC83" s="28">
        <f t="shared" ca="1" si="0"/>
        <v>-0.17650151929217373</v>
      </c>
      <c r="AD83" s="27">
        <f t="shared" ca="1" si="10"/>
        <v>-7.9308353299893497E-2</v>
      </c>
      <c r="AE83" s="7">
        <v>86</v>
      </c>
    </row>
    <row r="84" spans="1:31" s="26" customFormat="1" x14ac:dyDescent="0.25">
      <c r="A84" s="26">
        <v>64</v>
      </c>
      <c r="B84" s="26">
        <v>630</v>
      </c>
      <c r="C84" s="26">
        <v>13476</v>
      </c>
      <c r="D84" s="26">
        <v>11132</v>
      </c>
      <c r="E84" s="26">
        <v>12852</v>
      </c>
      <c r="F84" s="26">
        <v>15193</v>
      </c>
      <c r="G84" s="27"/>
      <c r="H84" s="7"/>
      <c r="I84" s="28">
        <f t="shared" si="1"/>
        <v>624</v>
      </c>
      <c r="J84" s="27">
        <f t="shared" si="1"/>
        <v>-4061</v>
      </c>
      <c r="K84" s="7"/>
      <c r="L84" s="124">
        <f t="shared" si="2"/>
        <v>-0.14200349491551867</v>
      </c>
      <c r="M84" s="27">
        <f t="shared" ca="1" si="3"/>
        <v>2.7351595552128842E-5</v>
      </c>
      <c r="N84" s="44"/>
      <c r="O84" s="44"/>
      <c r="P84" s="7"/>
      <c r="Q84" s="28">
        <f t="shared" ca="1" si="4"/>
        <v>617.38491272962165</v>
      </c>
      <c r="R84" s="27">
        <f t="shared" ca="1" si="5"/>
        <v>-4057.389814898695</v>
      </c>
      <c r="S84" s="7"/>
      <c r="T84" s="28">
        <f t="shared" ca="1" si="6"/>
        <v>-0.1502780474925221</v>
      </c>
      <c r="U84" s="27">
        <f t="shared" ca="1" si="7"/>
        <v>-0.99244101239479399</v>
      </c>
      <c r="V84" s="7"/>
      <c r="W84" s="28">
        <f t="shared" ca="1" si="8"/>
        <v>-0.136773619625215</v>
      </c>
      <c r="X84" s="27">
        <f ca="1">IF(MOD(ATAN2(U84,W84)*180/PI()-$J$9+360,360)&lt;355,MOD(ATAN2(U84,W84)*180/PI()-$J$9+360,360)+360,MOD(ATAN2(U84,W84)*180/PI()-$J$9+360,360))</f>
        <v>359.8810338572755</v>
      </c>
      <c r="Y84" s="7"/>
      <c r="Z84" s="28">
        <f t="shared" si="12"/>
        <v>360.18000000000006</v>
      </c>
      <c r="AA84" s="27">
        <f t="shared" si="9"/>
        <v>6.2863268998331767</v>
      </c>
      <c r="AB84" s="7"/>
      <c r="AC84" s="28">
        <f t="shared" ref="AC84:AC147" ca="1" si="13">X84-Z84</f>
        <v>-0.29896614272456645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13430</v>
      </c>
      <c r="D85" s="26">
        <v>11089</v>
      </c>
      <c r="E85" s="26">
        <v>12804</v>
      </c>
      <c r="F85" s="26">
        <v>15134</v>
      </c>
      <c r="G85" s="27"/>
      <c r="H85" s="7"/>
      <c r="I85" s="28">
        <f t="shared" ref="I85:J148" si="14">C85-E85</f>
        <v>626</v>
      </c>
      <c r="J85" s="27">
        <f t="shared" si="14"/>
        <v>-4045</v>
      </c>
      <c r="K85" s="7"/>
      <c r="L85" s="124">
        <f>$O$3*SIN(2*PI()/$O$4*($Z85+$O$5))+$O$6</f>
        <v>-0.14222853306619829</v>
      </c>
      <c r="M85" s="27">
        <f t="shared" ref="M85:M148" ca="1" si="15">(W85-L85)^2</f>
        <v>2.4154653533474922E-5</v>
      </c>
      <c r="N85" s="44"/>
      <c r="O85" s="44"/>
      <c r="P85" s="7"/>
      <c r="Q85" s="28">
        <f t="shared" ref="Q85:Q148" ca="1" si="16">I85-$J$4</f>
        <v>619.38491272962165</v>
      </c>
      <c r="R85" s="27">
        <f t="shared" ref="R85:R148" ca="1" si="17">J85-$J$3</f>
        <v>-4041.389814898695</v>
      </c>
      <c r="S85" s="7"/>
      <c r="T85" s="28">
        <f t="shared" ref="T85:T148" ca="1" si="18">Q85/$J$7</f>
        <v>-0.15076486874258505</v>
      </c>
      <c r="U85" s="27">
        <f t="shared" ref="U85:U148" ca="1" si="19">R85/$J$6</f>
        <v>-0.98852739873607953</v>
      </c>
      <c r="V85" s="7"/>
      <c r="W85" s="28">
        <f t="shared" ref="W85:W148" ca="1" si="20">(T85-U85*SIN(-$J$11*PI()/180))/(COS(-$J$11*PI()/180))</f>
        <v>-0.13731379466690632</v>
      </c>
      <c r="X85" s="27">
        <f ca="1">IF(MOD(ATAN2(U85,W85)*180/PI()-$J$9+360,360)&lt;355,MOD(ATAN2(U85,W85)*180/PI()-$J$9+360,360)+360,MOD(ATAN2(U85,W85)*180/PI()-$J$9+360,360))</f>
        <v>359.94242893523653</v>
      </c>
      <c r="Y85" s="7"/>
      <c r="Z85" s="28">
        <f t="shared" si="12"/>
        <v>360.18000000000006</v>
      </c>
      <c r="AA85" s="27">
        <f t="shared" ref="AA85:AA148" si="21">Z85*PI()/180</f>
        <v>6.2863268998331767</v>
      </c>
      <c r="AB85" s="7"/>
      <c r="AC85" s="28">
        <f t="shared" ca="1" si="13"/>
        <v>-0.23757106476352874</v>
      </c>
      <c r="AD85" s="27"/>
      <c r="AE85" s="7"/>
    </row>
    <row r="86" spans="1:31" s="26" customFormat="1" x14ac:dyDescent="0.25">
      <c r="A86" s="26">
        <v>1</v>
      </c>
      <c r="B86" s="26">
        <v>-609</v>
      </c>
      <c r="C86" s="26">
        <v>13227</v>
      </c>
      <c r="D86" s="26">
        <v>11062</v>
      </c>
      <c r="E86" s="26">
        <v>12992</v>
      </c>
      <c r="F86" s="26">
        <v>15147</v>
      </c>
      <c r="G86" s="27"/>
      <c r="H86" s="7"/>
      <c r="I86" s="28">
        <f t="shared" si="14"/>
        <v>235</v>
      </c>
      <c r="J86" s="27">
        <f t="shared" si="14"/>
        <v>-4085</v>
      </c>
      <c r="K86" s="7"/>
      <c r="L86" s="124">
        <f t="shared" ref="L86:L149" si="22">$O$3*SIN(2*PI()/$O$4*($Z86+$O$5))+$O$6</f>
        <v>-4.7245955831779027E-2</v>
      </c>
      <c r="M86" s="27">
        <f t="shared" ca="1" si="15"/>
        <v>2.7539572810391769E-5</v>
      </c>
      <c r="N86" s="44"/>
      <c r="O86" s="44"/>
      <c r="P86" s="7"/>
      <c r="Q86" s="28">
        <f t="shared" ca="1" si="16"/>
        <v>228.38491272962162</v>
      </c>
      <c r="R86" s="27">
        <f t="shared" ca="1" si="17"/>
        <v>-4081.389814898695</v>
      </c>
      <c r="S86" s="7"/>
      <c r="T86" s="28">
        <f t="shared" ca="1" si="18"/>
        <v>-5.5591314355276901E-2</v>
      </c>
      <c r="U86" s="27">
        <f t="shared" ca="1" si="19"/>
        <v>-0.99831143288286583</v>
      </c>
      <c r="V86" s="7"/>
      <c r="W86" s="28">
        <f t="shared" ca="1" si="20"/>
        <v>-4.1998139827916871E-2</v>
      </c>
      <c r="X86" s="27">
        <f ca="1">MOD(ATAN2(U86,W86)*180/PI()-$J$9+360,360)</f>
        <v>354.443190127408</v>
      </c>
      <c r="Y86" s="7"/>
      <c r="Z86" s="28">
        <f t="shared" ref="Z86:Z149" si="23">360/40000*B86+Z85</f>
        <v>354.69900000000007</v>
      </c>
      <c r="AA86" s="27">
        <f t="shared" si="21"/>
        <v>6.1906654035313684</v>
      </c>
      <c r="AB86" s="7"/>
      <c r="AC86" s="28">
        <f t="shared" ca="1" si="13"/>
        <v>-0.25580987259206722</v>
      </c>
      <c r="AD86" s="27"/>
      <c r="AE86" s="7"/>
    </row>
    <row r="87" spans="1:31" s="26" customFormat="1" x14ac:dyDescent="0.25">
      <c r="A87" s="26">
        <v>2</v>
      </c>
      <c r="B87" s="26">
        <v>-624</v>
      </c>
      <c r="C87" s="26">
        <v>13031</v>
      </c>
      <c r="D87" s="26">
        <v>11070</v>
      </c>
      <c r="E87" s="26">
        <v>13193</v>
      </c>
      <c r="F87" s="26">
        <v>15153</v>
      </c>
      <c r="G87" s="27"/>
      <c r="H87" s="7"/>
      <c r="I87" s="28">
        <f t="shared" si="14"/>
        <v>-162</v>
      </c>
      <c r="J87" s="27">
        <f t="shared" si="14"/>
        <v>-4083</v>
      </c>
      <c r="K87" s="7"/>
      <c r="L87" s="124">
        <f t="shared" si="22"/>
        <v>5.0517352815928299E-2</v>
      </c>
      <c r="M87" s="27">
        <f t="shared" ca="1" si="15"/>
        <v>1.6981209147586584E-5</v>
      </c>
      <c r="N87" s="44"/>
      <c r="O87" s="44"/>
      <c r="P87" s="7"/>
      <c r="Q87" s="28">
        <f t="shared" ca="1" si="16"/>
        <v>-168.61508727037838</v>
      </c>
      <c r="R87" s="27">
        <f t="shared" ca="1" si="17"/>
        <v>-4079.389814898695</v>
      </c>
      <c r="S87" s="7"/>
      <c r="T87" s="28">
        <f t="shared" ca="1" si="18"/>
        <v>4.1042703782220122E-2</v>
      </c>
      <c r="U87" s="27">
        <f t="shared" ca="1" si="19"/>
        <v>-0.99782223117552649</v>
      </c>
      <c r="V87" s="7"/>
      <c r="W87" s="28">
        <f t="shared" ca="1" si="20"/>
        <v>5.4638179085936121E-2</v>
      </c>
      <c r="X87" s="27">
        <f ca="1">MOD(ATAN2(U87,W87)*180/PI()-$J$9+360,360)</f>
        <v>348.89998485509739</v>
      </c>
      <c r="Y87" s="7"/>
      <c r="Z87" s="28">
        <f t="shared" si="23"/>
        <v>349.08300000000008</v>
      </c>
      <c r="AA87" s="27">
        <f t="shared" si="21"/>
        <v>6.0926477127393674</v>
      </c>
      <c r="AB87" s="7"/>
      <c r="AC87" s="28">
        <f t="shared" ca="1" si="13"/>
        <v>-0.1830151449026971</v>
      </c>
      <c r="AD87" s="27"/>
      <c r="AE87" s="7"/>
    </row>
    <row r="88" spans="1:31" s="26" customFormat="1" x14ac:dyDescent="0.25">
      <c r="A88" s="26">
        <v>3</v>
      </c>
      <c r="B88" s="26">
        <v>-619</v>
      </c>
      <c r="C88" s="26">
        <v>12839</v>
      </c>
      <c r="D88" s="26">
        <v>11093</v>
      </c>
      <c r="E88" s="26">
        <v>13396</v>
      </c>
      <c r="F88" s="26">
        <v>15139</v>
      </c>
      <c r="G88" s="27"/>
      <c r="H88" s="7"/>
      <c r="I88" s="28">
        <f t="shared" si="14"/>
        <v>-557</v>
      </c>
      <c r="J88" s="27">
        <f t="shared" si="14"/>
        <v>-4046</v>
      </c>
      <c r="K88" s="7"/>
      <c r="L88" s="124">
        <f t="shared" si="22"/>
        <v>0.14702097699467515</v>
      </c>
      <c r="M88" s="27">
        <f t="shared" ca="1" si="15"/>
        <v>1.3322806338477614E-5</v>
      </c>
      <c r="N88" s="44"/>
      <c r="O88" s="44"/>
      <c r="P88" s="7"/>
      <c r="Q88" s="28">
        <f t="shared" ca="1" si="16"/>
        <v>-563.61508727037835</v>
      </c>
      <c r="R88" s="27">
        <f t="shared" ca="1" si="17"/>
        <v>-4042.389814898695</v>
      </c>
      <c r="S88" s="7"/>
      <c r="T88" s="28">
        <f t="shared" ca="1" si="18"/>
        <v>0.13718990066965417</v>
      </c>
      <c r="U88" s="27">
        <f t="shared" ca="1" si="19"/>
        <v>-0.98877199958974915</v>
      </c>
      <c r="V88" s="7"/>
      <c r="W88" s="28">
        <f t="shared" ca="1" si="20"/>
        <v>0.15067101895860893</v>
      </c>
      <c r="X88" s="27">
        <f t="shared" ref="X88:X148" ca="1" si="24">MOD(ATAN2(U88,W88)*180/PI()-$J$9+360,360)</f>
        <v>343.37003227753189</v>
      </c>
      <c r="Y88" s="7"/>
      <c r="Z88" s="28">
        <f t="shared" si="23"/>
        <v>343.51200000000006</v>
      </c>
      <c r="AA88" s="27">
        <f t="shared" si="21"/>
        <v>5.9954154201107626</v>
      </c>
      <c r="AB88" s="7"/>
      <c r="AC88" s="28">
        <f t="shared" ca="1" si="13"/>
        <v>-0.14196772246816636</v>
      </c>
      <c r="AD88" s="27"/>
      <c r="AE88" s="7"/>
    </row>
    <row r="89" spans="1:31" s="26" customFormat="1" x14ac:dyDescent="0.25">
      <c r="A89" s="26">
        <v>4</v>
      </c>
      <c r="B89" s="26">
        <v>-618</v>
      </c>
      <c r="C89" s="26">
        <v>12643</v>
      </c>
      <c r="D89" s="26">
        <v>11133</v>
      </c>
      <c r="E89" s="26">
        <v>13591</v>
      </c>
      <c r="F89" s="26">
        <v>15098</v>
      </c>
      <c r="G89" s="27"/>
      <c r="H89" s="7"/>
      <c r="I89" s="28">
        <f t="shared" si="14"/>
        <v>-948</v>
      </c>
      <c r="J89" s="27">
        <f t="shared" si="14"/>
        <v>-3965</v>
      </c>
      <c r="K89" s="7"/>
      <c r="L89" s="124">
        <f t="shared" si="22"/>
        <v>0.24198380620277415</v>
      </c>
      <c r="M89" s="27">
        <f t="shared" ca="1" si="15"/>
        <v>1.2957991794498447E-5</v>
      </c>
      <c r="N89" s="44"/>
      <c r="O89" s="44"/>
      <c r="P89" s="7"/>
      <c r="Q89" s="28">
        <f t="shared" ca="1" si="16"/>
        <v>-954.61508727037835</v>
      </c>
      <c r="R89" s="27">
        <f t="shared" ca="1" si="17"/>
        <v>-3961.389814898695</v>
      </c>
      <c r="S89" s="7"/>
      <c r="T89" s="28">
        <f t="shared" ca="1" si="18"/>
        <v>0.23236345505696232</v>
      </c>
      <c r="U89" s="27">
        <f t="shared" ca="1" si="19"/>
        <v>-0.96895933044250693</v>
      </c>
      <c r="V89" s="7"/>
      <c r="W89" s="28">
        <f t="shared" ca="1" si="20"/>
        <v>0.24558352727453769</v>
      </c>
      <c r="X89" s="27">
        <f t="shared" ca="1" si="24"/>
        <v>337.81204604411005</v>
      </c>
      <c r="Y89" s="7"/>
      <c r="Z89" s="28">
        <f t="shared" si="23"/>
        <v>337.95000000000005</v>
      </c>
      <c r="AA89" s="27">
        <f t="shared" si="21"/>
        <v>5.8983402071148374</v>
      </c>
      <c r="AB89" s="7"/>
      <c r="AC89" s="28">
        <f t="shared" ca="1" si="13"/>
        <v>-0.13795395588999781</v>
      </c>
      <c r="AD89" s="27"/>
      <c r="AE89" s="7"/>
    </row>
    <row r="90" spans="1:31" s="26" customFormat="1" x14ac:dyDescent="0.25">
      <c r="A90" s="26">
        <v>5</v>
      </c>
      <c r="B90" s="26">
        <v>-620</v>
      </c>
      <c r="C90" s="26">
        <v>12451</v>
      </c>
      <c r="D90" s="26">
        <v>11193</v>
      </c>
      <c r="E90" s="26">
        <v>13780</v>
      </c>
      <c r="F90" s="26">
        <v>15039</v>
      </c>
      <c r="G90" s="27"/>
      <c r="H90" s="7"/>
      <c r="I90" s="28">
        <f t="shared" si="14"/>
        <v>-1329</v>
      </c>
      <c r="J90" s="27">
        <f t="shared" si="14"/>
        <v>-3846</v>
      </c>
      <c r="K90" s="7"/>
      <c r="L90" s="124">
        <f t="shared" si="22"/>
        <v>0.33496325904623669</v>
      </c>
      <c r="M90" s="27">
        <f t="shared" ca="1" si="15"/>
        <v>8.8318121383809857E-6</v>
      </c>
      <c r="N90" s="44"/>
      <c r="O90" s="44"/>
      <c r="P90" s="7"/>
      <c r="Q90" s="28">
        <f t="shared" ca="1" si="16"/>
        <v>-1335.6150872703784</v>
      </c>
      <c r="R90" s="27">
        <f t="shared" ca="1" si="17"/>
        <v>-3842.389814898695</v>
      </c>
      <c r="S90" s="7"/>
      <c r="T90" s="28">
        <f t="shared" ca="1" si="18"/>
        <v>0.32510290319395568</v>
      </c>
      <c r="U90" s="27">
        <f t="shared" ca="1" si="19"/>
        <v>-0.93985182885581764</v>
      </c>
      <c r="V90" s="7"/>
      <c r="W90" s="28">
        <f t="shared" ca="1" si="20"/>
        <v>0.33793509553877477</v>
      </c>
      <c r="X90" s="27">
        <f t="shared" ca="1" si="24"/>
        <v>332.25756242322382</v>
      </c>
      <c r="Y90" s="7"/>
      <c r="Z90" s="28">
        <f t="shared" si="23"/>
        <v>332.37000000000006</v>
      </c>
      <c r="AA90" s="27">
        <f t="shared" si="21"/>
        <v>5.8009508348535546</v>
      </c>
      <c r="AB90" s="7"/>
      <c r="AC90" s="28">
        <f t="shared" ca="1" si="13"/>
        <v>-0.11243757677624444</v>
      </c>
      <c r="AD90" s="27"/>
      <c r="AE90" s="7"/>
    </row>
    <row r="91" spans="1:31" s="26" customFormat="1" x14ac:dyDescent="0.25">
      <c r="A91" s="26">
        <v>6</v>
      </c>
      <c r="B91" s="26">
        <v>-620</v>
      </c>
      <c r="C91" s="26">
        <v>12262</v>
      </c>
      <c r="D91" s="26">
        <v>11264</v>
      </c>
      <c r="E91" s="26">
        <v>13957</v>
      </c>
      <c r="F91" s="26">
        <v>14954</v>
      </c>
      <c r="G91" s="27"/>
      <c r="H91" s="7"/>
      <c r="I91" s="28">
        <f t="shared" si="14"/>
        <v>-1695</v>
      </c>
      <c r="J91" s="27">
        <f t="shared" si="14"/>
        <v>-3690</v>
      </c>
      <c r="K91" s="7"/>
      <c r="L91" s="124">
        <f t="shared" si="22"/>
        <v>0.4247678748767752</v>
      </c>
      <c r="M91" s="27">
        <f t="shared" ca="1" si="15"/>
        <v>3.0415870562838419E-6</v>
      </c>
      <c r="N91" s="44"/>
      <c r="O91" s="44"/>
      <c r="P91" s="7"/>
      <c r="Q91" s="28">
        <f t="shared" ca="1" si="16"/>
        <v>-1701.6150872703784</v>
      </c>
      <c r="R91" s="27">
        <f t="shared" ca="1" si="17"/>
        <v>-3686.389814898695</v>
      </c>
      <c r="S91" s="7"/>
      <c r="T91" s="28">
        <f t="shared" ca="1" si="18"/>
        <v>0.41419119195547688</v>
      </c>
      <c r="U91" s="27">
        <f t="shared" ca="1" si="19"/>
        <v>-0.90169409568335113</v>
      </c>
      <c r="V91" s="7"/>
      <c r="W91" s="28">
        <f t="shared" ca="1" si="20"/>
        <v>0.42651188951440983</v>
      </c>
      <c r="X91" s="27">
        <f t="shared" ca="1" si="24"/>
        <v>326.71952561941077</v>
      </c>
      <c r="Y91" s="7"/>
      <c r="Z91" s="28">
        <f t="shared" si="23"/>
        <v>326.79000000000008</v>
      </c>
      <c r="AA91" s="27">
        <f t="shared" si="21"/>
        <v>5.7035614625922699</v>
      </c>
      <c r="AB91" s="7"/>
      <c r="AC91" s="28">
        <f t="shared" ca="1" si="13"/>
        <v>-7.0474380589303109E-2</v>
      </c>
      <c r="AD91" s="27"/>
      <c r="AE91" s="7"/>
    </row>
    <row r="92" spans="1:31" s="26" customFormat="1" x14ac:dyDescent="0.25">
      <c r="A92" s="26">
        <v>7</v>
      </c>
      <c r="B92" s="26">
        <v>-643</v>
      </c>
      <c r="C92" s="26">
        <v>12076</v>
      </c>
      <c r="D92" s="26">
        <v>11362</v>
      </c>
      <c r="E92" s="26">
        <v>14142</v>
      </c>
      <c r="F92" s="26">
        <v>14860</v>
      </c>
      <c r="G92" s="27"/>
      <c r="H92" s="7"/>
      <c r="I92" s="28">
        <f t="shared" si="14"/>
        <v>-2066</v>
      </c>
      <c r="J92" s="27">
        <f t="shared" si="14"/>
        <v>-3498</v>
      </c>
      <c r="K92" s="7"/>
      <c r="L92" s="124">
        <f t="shared" si="22"/>
        <v>0.5136402455328184</v>
      </c>
      <c r="M92" s="27">
        <f t="shared" ca="1" si="15"/>
        <v>6.4803826132353483E-6</v>
      </c>
      <c r="N92" s="44"/>
      <c r="O92" s="44"/>
      <c r="P92" s="7"/>
      <c r="Q92" s="28">
        <f t="shared" ca="1" si="16"/>
        <v>-2072.6150872703784</v>
      </c>
      <c r="R92" s="27">
        <f t="shared" ca="1" si="17"/>
        <v>-3494.389814898695</v>
      </c>
      <c r="S92" s="7"/>
      <c r="T92" s="28">
        <f t="shared" ca="1" si="18"/>
        <v>0.50449653384215543</v>
      </c>
      <c r="U92" s="27">
        <f t="shared" ca="1" si="19"/>
        <v>-0.8547307317787769</v>
      </c>
      <c r="V92" s="7"/>
      <c r="W92" s="28">
        <f t="shared" ca="1" si="20"/>
        <v>0.51618590509631768</v>
      </c>
      <c r="X92" s="27">
        <f t="shared" ca="1" si="24"/>
        <v>320.90575792862205</v>
      </c>
      <c r="Y92" s="7"/>
      <c r="Z92" s="28">
        <f t="shared" si="23"/>
        <v>321.0030000000001</v>
      </c>
      <c r="AA92" s="27">
        <f t="shared" si="21"/>
        <v>5.6025592587793591</v>
      </c>
      <c r="AB92" s="7"/>
      <c r="AC92" s="28">
        <f t="shared" ca="1" si="13"/>
        <v>-9.7242071378047967E-2</v>
      </c>
      <c r="AD92" s="27"/>
      <c r="AE92" s="7"/>
    </row>
    <row r="93" spans="1:31" s="26" customFormat="1" x14ac:dyDescent="0.25">
      <c r="A93" s="26">
        <v>8</v>
      </c>
      <c r="B93" s="26">
        <v>-637</v>
      </c>
      <c r="C93" s="26">
        <v>11913</v>
      </c>
      <c r="D93" s="26">
        <v>11485</v>
      </c>
      <c r="E93" s="26">
        <v>14316</v>
      </c>
      <c r="F93" s="26">
        <v>14754</v>
      </c>
      <c r="G93" s="27"/>
      <c r="H93" s="7"/>
      <c r="I93" s="28">
        <f t="shared" si="14"/>
        <v>-2403</v>
      </c>
      <c r="J93" s="27">
        <f t="shared" si="14"/>
        <v>-3269</v>
      </c>
      <c r="K93" s="7"/>
      <c r="L93" s="124">
        <f t="shared" si="22"/>
        <v>0.59652282676687707</v>
      </c>
      <c r="M93" s="27">
        <f t="shared" ca="1" si="15"/>
        <v>8.7813527400539206E-7</v>
      </c>
      <c r="N93" s="44"/>
      <c r="O93" s="44"/>
      <c r="P93" s="7"/>
      <c r="Q93" s="28">
        <f t="shared" ca="1" si="16"/>
        <v>-2409.6150872703784</v>
      </c>
      <c r="R93" s="27">
        <f t="shared" ca="1" si="17"/>
        <v>-3265.389814898695</v>
      </c>
      <c r="S93" s="7"/>
      <c r="T93" s="28">
        <f t="shared" ca="1" si="18"/>
        <v>0.58652591447776381</v>
      </c>
      <c r="U93" s="27">
        <f t="shared" ca="1" si="19"/>
        <v>-0.79871713628842533</v>
      </c>
      <c r="V93" s="7"/>
      <c r="W93" s="28">
        <f t="shared" ca="1" si="20"/>
        <v>0.59745991548946709</v>
      </c>
      <c r="X93" s="27">
        <f t="shared" ca="1" si="24"/>
        <v>315.23683887876939</v>
      </c>
      <c r="Y93" s="7"/>
      <c r="Z93" s="28">
        <f t="shared" si="23"/>
        <v>315.2700000000001</v>
      </c>
      <c r="AA93" s="27">
        <f t="shared" si="21"/>
        <v>5.5024995327625241</v>
      </c>
      <c r="AB93" s="7"/>
      <c r="AC93" s="28">
        <f t="shared" ca="1" si="13"/>
        <v>-3.3161121230705248E-2</v>
      </c>
      <c r="AD93" s="27"/>
      <c r="AE93" s="7"/>
    </row>
    <row r="94" spans="1:31" s="26" customFormat="1" x14ac:dyDescent="0.25">
      <c r="A94" s="26">
        <v>9</v>
      </c>
      <c r="B94" s="26">
        <v>-626</v>
      </c>
      <c r="C94" s="26">
        <v>11757</v>
      </c>
      <c r="D94" s="26">
        <v>11613</v>
      </c>
      <c r="E94" s="26">
        <v>14473</v>
      </c>
      <c r="F94" s="26">
        <v>14620</v>
      </c>
      <c r="G94" s="27"/>
      <c r="H94" s="7"/>
      <c r="I94" s="28">
        <f t="shared" si="14"/>
        <v>-2716</v>
      </c>
      <c r="J94" s="27">
        <f t="shared" si="14"/>
        <v>-3007</v>
      </c>
      <c r="K94" s="7"/>
      <c r="L94" s="124">
        <f t="shared" si="22"/>
        <v>0.67216390122744618</v>
      </c>
      <c r="M94" s="27">
        <f t="shared" ca="1" si="15"/>
        <v>3.8152694791255872E-7</v>
      </c>
      <c r="N94" s="44"/>
      <c r="O94" s="44"/>
      <c r="P94" s="7"/>
      <c r="Q94" s="28">
        <f t="shared" ca="1" si="16"/>
        <v>-2722.6150872703784</v>
      </c>
      <c r="R94" s="27">
        <f t="shared" ca="1" si="17"/>
        <v>-3003.389814898695</v>
      </c>
      <c r="S94" s="7"/>
      <c r="T94" s="28">
        <f t="shared" ca="1" si="18"/>
        <v>0.66271344011261657</v>
      </c>
      <c r="U94" s="27">
        <f t="shared" ca="1" si="19"/>
        <v>-0.73463171262697513</v>
      </c>
      <c r="V94" s="7"/>
      <c r="W94" s="28">
        <f t="shared" ca="1" si="20"/>
        <v>0.67278157990435883</v>
      </c>
      <c r="X94" s="27">
        <f t="shared" ca="1" si="24"/>
        <v>309.55052352473126</v>
      </c>
      <c r="Y94" s="7"/>
      <c r="Z94" s="28">
        <f t="shared" si="23"/>
        <v>309.63600000000008</v>
      </c>
      <c r="AA94" s="27">
        <f t="shared" si="21"/>
        <v>5.4041676827051637</v>
      </c>
      <c r="AB94" s="7"/>
      <c r="AC94" s="28">
        <f t="shared" ca="1" si="13"/>
        <v>-8.547647526881974E-2</v>
      </c>
      <c r="AD94" s="27"/>
      <c r="AE94" s="7"/>
    </row>
    <row r="95" spans="1:31" s="26" customFormat="1" x14ac:dyDescent="0.25">
      <c r="A95" s="26">
        <v>10</v>
      </c>
      <c r="B95" s="26">
        <v>-633</v>
      </c>
      <c r="C95" s="26">
        <v>11612</v>
      </c>
      <c r="D95" s="26">
        <v>11754</v>
      </c>
      <c r="E95" s="26">
        <v>14617</v>
      </c>
      <c r="F95" s="26">
        <v>14476</v>
      </c>
      <c r="G95" s="27"/>
      <c r="H95" s="7"/>
      <c r="I95" s="28">
        <f t="shared" si="14"/>
        <v>-3005</v>
      </c>
      <c r="J95" s="27">
        <f t="shared" si="14"/>
        <v>-2722</v>
      </c>
      <c r="K95" s="7"/>
      <c r="L95" s="124">
        <f t="shared" si="22"/>
        <v>0.74204369546833238</v>
      </c>
      <c r="M95" s="27">
        <f t="shared" ca="1" si="15"/>
        <v>1.974608599443025E-8</v>
      </c>
      <c r="N95" s="44"/>
      <c r="O95" s="44"/>
      <c r="P95" s="7"/>
      <c r="Q95" s="28">
        <f t="shared" ca="1" si="16"/>
        <v>-3011.6150872703784</v>
      </c>
      <c r="R95" s="27">
        <f t="shared" ca="1" si="17"/>
        <v>-2718.389814898695</v>
      </c>
      <c r="S95" s="7"/>
      <c r="T95" s="28">
        <f t="shared" ca="1" si="18"/>
        <v>0.73305911074671393</v>
      </c>
      <c r="U95" s="27">
        <f t="shared" ca="1" si="19"/>
        <v>-0.66492046933112281</v>
      </c>
      <c r="V95" s="7"/>
      <c r="W95" s="28">
        <f t="shared" ca="1" si="20"/>
        <v>0.74218421623546105</v>
      </c>
      <c r="X95" s="27">
        <f t="shared" ca="1" si="24"/>
        <v>303.89128441151183</v>
      </c>
      <c r="Y95" s="7"/>
      <c r="Z95" s="28">
        <f t="shared" si="23"/>
        <v>303.93900000000008</v>
      </c>
      <c r="AA95" s="27">
        <f t="shared" si="21"/>
        <v>5.3047362752190468</v>
      </c>
      <c r="AB95" s="7"/>
      <c r="AC95" s="28">
        <f t="shared" ca="1" si="13"/>
        <v>-4.7715588488244975E-2</v>
      </c>
      <c r="AD95" s="27"/>
      <c r="AE95" s="7"/>
    </row>
    <row r="96" spans="1:31" s="26" customFormat="1" x14ac:dyDescent="0.25">
      <c r="A96" s="26">
        <v>11</v>
      </c>
      <c r="B96" s="26">
        <v>-626</v>
      </c>
      <c r="C96" s="26">
        <v>11488</v>
      </c>
      <c r="D96" s="26">
        <v>11913</v>
      </c>
      <c r="E96" s="26">
        <v>14748</v>
      </c>
      <c r="F96" s="26">
        <v>14327</v>
      </c>
      <c r="G96" s="27"/>
      <c r="H96" s="7"/>
      <c r="I96" s="28">
        <f t="shared" si="14"/>
        <v>-3260</v>
      </c>
      <c r="J96" s="27">
        <f t="shared" si="14"/>
        <v>-2414</v>
      </c>
      <c r="K96" s="7"/>
      <c r="L96" s="124">
        <f t="shared" si="22"/>
        <v>0.80394261471968065</v>
      </c>
      <c r="M96" s="27">
        <f t="shared" ca="1" si="15"/>
        <v>5.0285442163756607E-7</v>
      </c>
      <c r="N96" s="44"/>
      <c r="O96" s="44"/>
      <c r="P96" s="7"/>
      <c r="Q96" s="28">
        <f t="shared" ca="1" si="16"/>
        <v>-3266.6150872703784</v>
      </c>
      <c r="R96" s="27">
        <f t="shared" ca="1" si="17"/>
        <v>-2410.389814898695</v>
      </c>
      <c r="S96" s="7"/>
      <c r="T96" s="28">
        <f t="shared" ca="1" si="18"/>
        <v>0.79512882012974095</v>
      </c>
      <c r="U96" s="27">
        <f t="shared" ca="1" si="19"/>
        <v>-0.58958340640086826</v>
      </c>
      <c r="V96" s="7"/>
      <c r="W96" s="28">
        <f t="shared" ca="1" si="20"/>
        <v>0.80323349243005948</v>
      </c>
      <c r="X96" s="27">
        <f t="shared" ca="1" si="24"/>
        <v>298.31335801977161</v>
      </c>
      <c r="Y96" s="7"/>
      <c r="Z96" s="28">
        <f t="shared" si="23"/>
        <v>298.30500000000006</v>
      </c>
      <c r="AA96" s="27">
        <f t="shared" si="21"/>
        <v>5.2064044251616854</v>
      </c>
      <c r="AB96" s="7"/>
      <c r="AC96" s="28">
        <f t="shared" ca="1" si="13"/>
        <v>8.3580197715491522E-3</v>
      </c>
      <c r="AD96" s="27"/>
      <c r="AE96" s="7"/>
    </row>
    <row r="97" spans="1:31" s="26" customFormat="1" x14ac:dyDescent="0.25">
      <c r="A97" s="26">
        <v>12</v>
      </c>
      <c r="B97" s="26">
        <v>-610</v>
      </c>
      <c r="C97" s="26">
        <v>11360</v>
      </c>
      <c r="D97" s="26">
        <v>12066</v>
      </c>
      <c r="E97" s="26">
        <v>14846</v>
      </c>
      <c r="F97" s="26">
        <v>14156</v>
      </c>
      <c r="G97" s="27"/>
      <c r="H97" s="7"/>
      <c r="I97" s="28">
        <f t="shared" si="14"/>
        <v>-3486</v>
      </c>
      <c r="J97" s="27">
        <f t="shared" si="14"/>
        <v>-2090</v>
      </c>
      <c r="K97" s="7"/>
      <c r="L97" s="124">
        <f t="shared" si="22"/>
        <v>0.85679056636550233</v>
      </c>
      <c r="M97" s="27">
        <f t="shared" ca="1" si="15"/>
        <v>1.4389176109960722E-7</v>
      </c>
      <c r="N97" s="44"/>
      <c r="O97" s="44"/>
      <c r="P97" s="7"/>
      <c r="Q97" s="28">
        <f t="shared" ca="1" si="16"/>
        <v>-3492.6150872703784</v>
      </c>
      <c r="R97" s="27">
        <f t="shared" ca="1" si="17"/>
        <v>-2086.389814898695</v>
      </c>
      <c r="S97" s="7"/>
      <c r="T97" s="28">
        <f t="shared" ca="1" si="18"/>
        <v>0.85013962138685517</v>
      </c>
      <c r="U97" s="27">
        <f t="shared" ca="1" si="19"/>
        <v>-0.51033272981189925</v>
      </c>
      <c r="V97" s="7"/>
      <c r="W97" s="28">
        <f t="shared" ca="1" si="20"/>
        <v>0.85716989704063895</v>
      </c>
      <c r="X97" s="27">
        <f t="shared" ca="1" si="24"/>
        <v>292.80249869710451</v>
      </c>
      <c r="Y97" s="7"/>
      <c r="Z97" s="28">
        <f t="shared" si="23"/>
        <v>292.81500000000005</v>
      </c>
      <c r="AA97" s="27">
        <f t="shared" si="21"/>
        <v>5.1105858492271974</v>
      </c>
      <c r="AB97" s="7"/>
      <c r="AC97" s="28">
        <f t="shared" ca="1" si="13"/>
        <v>-1.2501302895543631E-2</v>
      </c>
      <c r="AD97" s="27"/>
      <c r="AE97" s="7"/>
    </row>
    <row r="98" spans="1:31" s="26" customFormat="1" x14ac:dyDescent="0.25">
      <c r="A98" s="26">
        <v>13</v>
      </c>
      <c r="B98" s="26">
        <v>-620</v>
      </c>
      <c r="C98" s="26">
        <v>11279</v>
      </c>
      <c r="D98" s="26">
        <v>12244</v>
      </c>
      <c r="E98" s="26">
        <v>14948</v>
      </c>
      <c r="F98" s="26">
        <v>13985</v>
      </c>
      <c r="G98" s="27"/>
      <c r="H98" s="7"/>
      <c r="I98" s="28">
        <f t="shared" si="14"/>
        <v>-3669</v>
      </c>
      <c r="J98" s="27">
        <f t="shared" si="14"/>
        <v>-1741</v>
      </c>
      <c r="K98" s="7"/>
      <c r="L98" s="124">
        <f t="shared" si="22"/>
        <v>0.90244622981618605</v>
      </c>
      <c r="M98" s="27">
        <f t="shared" ca="1" si="15"/>
        <v>3.5753164748504983E-6</v>
      </c>
      <c r="N98" s="44"/>
      <c r="O98" s="44"/>
      <c r="P98" s="7"/>
      <c r="Q98" s="28">
        <f t="shared" ca="1" si="16"/>
        <v>-3675.6150872703784</v>
      </c>
      <c r="R98" s="27">
        <f t="shared" ca="1" si="17"/>
        <v>-1737.389814898695</v>
      </c>
      <c r="S98" s="7"/>
      <c r="T98" s="28">
        <f t="shared" ca="1" si="18"/>
        <v>0.89468376576761577</v>
      </c>
      <c r="U98" s="27">
        <f t="shared" ca="1" si="19"/>
        <v>-0.42496703188118884</v>
      </c>
      <c r="V98" s="7"/>
      <c r="W98" s="28">
        <f t="shared" ca="1" si="20"/>
        <v>0.90055537908837846</v>
      </c>
      <c r="X98" s="27">
        <f t="shared" ca="1" si="24"/>
        <v>287.29658612104879</v>
      </c>
      <c r="Y98" s="7"/>
      <c r="Z98" s="28">
        <f t="shared" si="23"/>
        <v>287.23500000000007</v>
      </c>
      <c r="AA98" s="27">
        <f t="shared" si="21"/>
        <v>5.0131964769659136</v>
      </c>
      <c r="AB98" s="7"/>
      <c r="AC98" s="28">
        <f t="shared" ca="1" si="13"/>
        <v>6.1586121048719633E-2</v>
      </c>
      <c r="AD98" s="27"/>
      <c r="AE98" s="7"/>
    </row>
    <row r="99" spans="1:31" s="26" customFormat="1" x14ac:dyDescent="0.25">
      <c r="A99" s="26">
        <v>14</v>
      </c>
      <c r="B99" s="26">
        <v>-635</v>
      </c>
      <c r="C99" s="26">
        <v>11204</v>
      </c>
      <c r="D99" s="26">
        <v>12437</v>
      </c>
      <c r="E99" s="26">
        <v>15030</v>
      </c>
      <c r="F99" s="26">
        <v>13808</v>
      </c>
      <c r="G99" s="27"/>
      <c r="H99" s="7"/>
      <c r="I99" s="28">
        <f t="shared" si="14"/>
        <v>-3826</v>
      </c>
      <c r="J99" s="27">
        <f t="shared" si="14"/>
        <v>-1371</v>
      </c>
      <c r="K99" s="7"/>
      <c r="L99" s="124">
        <f t="shared" si="22"/>
        <v>0.9403360918659085</v>
      </c>
      <c r="M99" s="27">
        <f t="shared" ca="1" si="15"/>
        <v>7.8090158866578705E-6</v>
      </c>
      <c r="N99" s="44"/>
      <c r="O99" s="44"/>
      <c r="P99" s="7"/>
      <c r="Q99" s="28">
        <f t="shared" ca="1" si="16"/>
        <v>-3832.6150872703784</v>
      </c>
      <c r="R99" s="27">
        <f t="shared" ca="1" si="17"/>
        <v>-1367.389814898695</v>
      </c>
      <c r="S99" s="7"/>
      <c r="T99" s="28">
        <f t="shared" ca="1" si="18"/>
        <v>0.93289923389755791</v>
      </c>
      <c r="U99" s="27">
        <f t="shared" ca="1" si="19"/>
        <v>-0.3344647160234156</v>
      </c>
      <c r="V99" s="7"/>
      <c r="W99" s="28">
        <f t="shared" ca="1" si="20"/>
        <v>0.93754163022067916</v>
      </c>
      <c r="X99" s="27">
        <f t="shared" ca="1" si="24"/>
        <v>281.66790636713768</v>
      </c>
      <c r="Y99" s="7"/>
      <c r="Z99" s="28">
        <f t="shared" si="23"/>
        <v>281.5200000000001</v>
      </c>
      <c r="AA99" s="27">
        <f t="shared" si="21"/>
        <v>4.9134509102144381</v>
      </c>
      <c r="AB99" s="7"/>
      <c r="AC99" s="28">
        <f t="shared" ca="1" si="13"/>
        <v>0.14790636713757976</v>
      </c>
      <c r="AD99" s="27"/>
      <c r="AE99" s="7"/>
    </row>
    <row r="100" spans="1:31" s="26" customFormat="1" x14ac:dyDescent="0.25">
      <c r="A100" s="26">
        <v>15</v>
      </c>
      <c r="B100" s="26">
        <v>-631</v>
      </c>
      <c r="C100" s="26">
        <v>11146</v>
      </c>
      <c r="D100" s="26">
        <v>12635</v>
      </c>
      <c r="E100" s="26">
        <v>15094</v>
      </c>
      <c r="F100" s="26">
        <v>13614</v>
      </c>
      <c r="G100" s="27"/>
      <c r="H100" s="7"/>
      <c r="I100" s="28">
        <f t="shared" si="14"/>
        <v>-3948</v>
      </c>
      <c r="J100" s="27">
        <f t="shared" si="14"/>
        <v>-979</v>
      </c>
      <c r="K100" s="7"/>
      <c r="L100" s="124">
        <f t="shared" si="22"/>
        <v>0.96872642121908736</v>
      </c>
      <c r="M100" s="27">
        <f t="shared" ca="1" si="15"/>
        <v>7.795271920548306E-6</v>
      </c>
      <c r="N100" s="44"/>
      <c r="O100" s="44"/>
      <c r="P100" s="7"/>
      <c r="Q100" s="28">
        <f t="shared" ca="1" si="16"/>
        <v>-3954.6150872703784</v>
      </c>
      <c r="R100" s="27">
        <f t="shared" ca="1" si="17"/>
        <v>-975.38981489869514</v>
      </c>
      <c r="S100" s="7"/>
      <c r="T100" s="28">
        <f t="shared" ca="1" si="18"/>
        <v>0.96259533015139831</v>
      </c>
      <c r="U100" s="27">
        <f t="shared" ca="1" si="19"/>
        <v>-0.23858118138490994</v>
      </c>
      <c r="V100" s="7"/>
      <c r="W100" s="28">
        <f t="shared" ca="1" si="20"/>
        <v>0.96593441980065142</v>
      </c>
      <c r="X100" s="27">
        <f t="shared" ca="1" si="24"/>
        <v>275.90831934334062</v>
      </c>
      <c r="Y100" s="7"/>
      <c r="Z100" s="28">
        <f t="shared" si="23"/>
        <v>275.84100000000012</v>
      </c>
      <c r="AA100" s="27">
        <f t="shared" si="21"/>
        <v>4.8143336619936807</v>
      </c>
      <c r="AB100" s="7"/>
      <c r="AC100" s="28">
        <f t="shared" ca="1" si="13"/>
        <v>6.7319343340500382E-2</v>
      </c>
      <c r="AD100" s="27"/>
      <c r="AE100" s="7"/>
    </row>
    <row r="101" spans="1:31" s="26" customFormat="1" x14ac:dyDescent="0.25">
      <c r="A101" s="26">
        <v>16</v>
      </c>
      <c r="B101" s="26">
        <v>-626</v>
      </c>
      <c r="C101" s="26">
        <v>11098</v>
      </c>
      <c r="D101" s="26">
        <v>12822</v>
      </c>
      <c r="E101" s="26">
        <v>15125</v>
      </c>
      <c r="F101" s="26">
        <v>13415</v>
      </c>
      <c r="G101" s="27"/>
      <c r="H101" s="7"/>
      <c r="I101" s="28">
        <f t="shared" si="14"/>
        <v>-4027</v>
      </c>
      <c r="J101" s="27">
        <f t="shared" si="14"/>
        <v>-593</v>
      </c>
      <c r="K101" s="7"/>
      <c r="L101" s="124">
        <f t="shared" si="22"/>
        <v>0.98749399846195185</v>
      </c>
      <c r="M101" s="27">
        <f t="shared" ca="1" si="15"/>
        <v>1.3064076547905425E-5</v>
      </c>
      <c r="N101" s="44"/>
      <c r="O101" s="44"/>
      <c r="P101" s="7"/>
      <c r="Q101" s="28">
        <f t="shared" ca="1" si="16"/>
        <v>-4033.6150872703784</v>
      </c>
      <c r="R101" s="27">
        <f t="shared" ca="1" si="17"/>
        <v>-589.38981489869514</v>
      </c>
      <c r="S101" s="7"/>
      <c r="T101" s="28">
        <f t="shared" ca="1" si="18"/>
        <v>0.98182476952888509</v>
      </c>
      <c r="U101" s="27">
        <f t="shared" ca="1" si="19"/>
        <v>-0.14416525186842219</v>
      </c>
      <c r="V101" s="7"/>
      <c r="W101" s="28">
        <f t="shared" ca="1" si="20"/>
        <v>0.98387957229063427</v>
      </c>
      <c r="X101" s="27">
        <f t="shared" ca="1" si="24"/>
        <v>270.37030077157056</v>
      </c>
      <c r="Y101" s="7"/>
      <c r="Z101" s="28">
        <f t="shared" si="23"/>
        <v>270.20700000000011</v>
      </c>
      <c r="AA101" s="27">
        <f t="shared" si="21"/>
        <v>4.7160018119363203</v>
      </c>
      <c r="AB101" s="7"/>
      <c r="AC101" s="28">
        <f t="shared" ca="1" si="13"/>
        <v>0.16330077157044798</v>
      </c>
      <c r="AD101" s="27"/>
      <c r="AE101" s="7"/>
    </row>
    <row r="102" spans="1:31" s="26" customFormat="1" x14ac:dyDescent="0.25">
      <c r="A102" s="26">
        <v>17</v>
      </c>
      <c r="B102" s="26">
        <v>-634</v>
      </c>
      <c r="C102" s="26">
        <v>11078</v>
      </c>
      <c r="D102" s="26">
        <v>13021</v>
      </c>
      <c r="E102" s="26">
        <v>15149</v>
      </c>
      <c r="F102" s="26">
        <v>13217</v>
      </c>
      <c r="G102" s="27"/>
      <c r="H102" s="7"/>
      <c r="I102" s="28">
        <f t="shared" si="14"/>
        <v>-4071</v>
      </c>
      <c r="J102" s="27">
        <f t="shared" si="14"/>
        <v>-196</v>
      </c>
      <c r="K102" s="7"/>
      <c r="L102" s="124">
        <f t="shared" si="22"/>
        <v>0.99677479125486979</v>
      </c>
      <c r="M102" s="27">
        <f t="shared" ca="1" si="15"/>
        <v>1.229819571026332E-5</v>
      </c>
      <c r="N102" s="44"/>
      <c r="O102" s="44"/>
      <c r="P102" s="7"/>
      <c r="Q102" s="28">
        <f t="shared" ca="1" si="16"/>
        <v>-4077.6150872703784</v>
      </c>
      <c r="R102" s="27">
        <f t="shared" ca="1" si="17"/>
        <v>-192.38981489869511</v>
      </c>
      <c r="S102" s="7"/>
      <c r="T102" s="28">
        <f t="shared" ca="1" si="18"/>
        <v>0.99253483703027012</v>
      </c>
      <c r="U102" s="27">
        <f t="shared" ca="1" si="19"/>
        <v>-4.7058712961568196E-2</v>
      </c>
      <c r="V102" s="7"/>
      <c r="W102" s="28">
        <f t="shared" ca="1" si="20"/>
        <v>0.99326791291220329</v>
      </c>
      <c r="X102" s="27">
        <f t="shared" ca="1" si="24"/>
        <v>264.7467361765116</v>
      </c>
      <c r="Y102" s="7"/>
      <c r="Z102" s="28">
        <f t="shared" si="23"/>
        <v>264.50100000000009</v>
      </c>
      <c r="AA102" s="27">
        <f t="shared" si="21"/>
        <v>4.6164133248175236</v>
      </c>
      <c r="AB102" s="7"/>
      <c r="AC102" s="28">
        <f t="shared" ca="1" si="13"/>
        <v>0.2457361765115138</v>
      </c>
      <c r="AD102" s="27"/>
      <c r="AE102" s="7"/>
    </row>
    <row r="103" spans="1:31" s="26" customFormat="1" x14ac:dyDescent="0.25">
      <c r="A103" s="26">
        <v>18</v>
      </c>
      <c r="B103" s="26">
        <v>-634</v>
      </c>
      <c r="C103" s="26">
        <v>11074</v>
      </c>
      <c r="D103" s="26">
        <v>13223</v>
      </c>
      <c r="E103" s="26">
        <v>15145</v>
      </c>
      <c r="F103" s="26">
        <v>13012</v>
      </c>
      <c r="G103" s="27"/>
      <c r="H103" s="7"/>
      <c r="I103" s="28">
        <f t="shared" si="14"/>
        <v>-4071</v>
      </c>
      <c r="J103" s="27">
        <f t="shared" si="14"/>
        <v>211</v>
      </c>
      <c r="K103" s="7"/>
      <c r="L103" s="124">
        <f t="shared" si="22"/>
        <v>0.99617590219509122</v>
      </c>
      <c r="M103" s="27">
        <f t="shared" ca="1" si="15"/>
        <v>1.8181931268908618E-5</v>
      </c>
      <c r="N103" s="44"/>
      <c r="O103" s="44"/>
      <c r="P103" s="7"/>
      <c r="Q103" s="28">
        <f t="shared" ca="1" si="16"/>
        <v>-4077.6150872703784</v>
      </c>
      <c r="R103" s="27">
        <f t="shared" ca="1" si="17"/>
        <v>214.61018510130489</v>
      </c>
      <c r="S103" s="7"/>
      <c r="T103" s="28">
        <f t="shared" ca="1" si="18"/>
        <v>0.99253483703027012</v>
      </c>
      <c r="U103" s="27">
        <f t="shared" ca="1" si="19"/>
        <v>5.2493834481982367E-2</v>
      </c>
      <c r="V103" s="7"/>
      <c r="W103" s="28">
        <f t="shared" ca="1" si="20"/>
        <v>0.99191187460736285</v>
      </c>
      <c r="X103" s="27">
        <f t="shared" ca="1" si="24"/>
        <v>259.00485039892806</v>
      </c>
      <c r="Y103" s="7"/>
      <c r="Z103" s="28">
        <f t="shared" si="23"/>
        <v>258.79500000000007</v>
      </c>
      <c r="AA103" s="27">
        <f t="shared" si="21"/>
        <v>4.5168248376987261</v>
      </c>
      <c r="AB103" s="7"/>
      <c r="AC103" s="28">
        <f t="shared" ca="1" si="13"/>
        <v>0.20985039892798341</v>
      </c>
      <c r="AD103" s="27"/>
      <c r="AE103" s="7"/>
    </row>
    <row r="104" spans="1:31" s="26" customFormat="1" x14ac:dyDescent="0.25">
      <c r="A104" s="26">
        <v>19</v>
      </c>
      <c r="B104" s="26">
        <v>-622</v>
      </c>
      <c r="C104" s="26">
        <v>11103</v>
      </c>
      <c r="D104" s="26">
        <v>13424</v>
      </c>
      <c r="E104" s="26">
        <v>15139</v>
      </c>
      <c r="F104" s="26">
        <v>12823</v>
      </c>
      <c r="G104" s="27"/>
      <c r="H104" s="7"/>
      <c r="I104" s="28">
        <f t="shared" si="14"/>
        <v>-4036</v>
      </c>
      <c r="J104" s="27">
        <f t="shared" si="14"/>
        <v>601</v>
      </c>
      <c r="K104" s="7"/>
      <c r="L104" s="124">
        <f t="shared" si="22"/>
        <v>0.98599267727452289</v>
      </c>
      <c r="M104" s="27">
        <f t="shared" ca="1" si="15"/>
        <v>1.5212829471630229E-5</v>
      </c>
      <c r="N104" s="44"/>
      <c r="O104" s="44"/>
      <c r="P104" s="7"/>
      <c r="Q104" s="28">
        <f t="shared" ca="1" si="16"/>
        <v>-4042.6150872703784</v>
      </c>
      <c r="R104" s="27">
        <f t="shared" ca="1" si="17"/>
        <v>604.61018510130486</v>
      </c>
      <c r="S104" s="7"/>
      <c r="T104" s="28">
        <f t="shared" ca="1" si="18"/>
        <v>0.98401546515416838</v>
      </c>
      <c r="U104" s="27">
        <f t="shared" ca="1" si="19"/>
        <v>0.14788816741314875</v>
      </c>
      <c r="V104" s="7"/>
      <c r="W104" s="28">
        <f t="shared" ca="1" si="20"/>
        <v>0.98209231453861867</v>
      </c>
      <c r="X104" s="27">
        <f t="shared" ca="1" si="24"/>
        <v>253.47069270124757</v>
      </c>
      <c r="Y104" s="7"/>
      <c r="Z104" s="28">
        <f t="shared" si="23"/>
        <v>253.19700000000006</v>
      </c>
      <c r="AA104" s="27">
        <f t="shared" si="21"/>
        <v>4.4191213061720838</v>
      </c>
      <c r="AB104" s="7"/>
      <c r="AC104" s="28">
        <f t="shared" ca="1" si="13"/>
        <v>0.2736927012475121</v>
      </c>
      <c r="AD104" s="27"/>
      <c r="AE104" s="7"/>
    </row>
    <row r="105" spans="1:31" s="26" customFormat="1" x14ac:dyDescent="0.25">
      <c r="A105" s="26">
        <v>20</v>
      </c>
      <c r="B105" s="26">
        <v>-604</v>
      </c>
      <c r="C105" s="26">
        <v>11136</v>
      </c>
      <c r="D105" s="26">
        <v>13617</v>
      </c>
      <c r="E105" s="26">
        <v>15099</v>
      </c>
      <c r="F105" s="26">
        <v>12635</v>
      </c>
      <c r="G105" s="27"/>
      <c r="H105" s="7"/>
      <c r="I105" s="28">
        <f t="shared" si="14"/>
        <v>-3963</v>
      </c>
      <c r="J105" s="27">
        <f t="shared" si="14"/>
        <v>982</v>
      </c>
      <c r="K105" s="7"/>
      <c r="L105" s="124">
        <f t="shared" si="22"/>
        <v>0.96710036562702995</v>
      </c>
      <c r="M105" s="27">
        <f t="shared" ca="1" si="15"/>
        <v>1.638700716495927E-5</v>
      </c>
      <c r="N105" s="44"/>
      <c r="O105" s="44"/>
      <c r="P105" s="7"/>
      <c r="Q105" s="28">
        <f t="shared" ca="1" si="16"/>
        <v>-3969.6150872703784</v>
      </c>
      <c r="R105" s="27">
        <f t="shared" ca="1" si="17"/>
        <v>985.61018510130486</v>
      </c>
      <c r="S105" s="7"/>
      <c r="T105" s="28">
        <f t="shared" ca="1" si="18"/>
        <v>0.96624648952687042</v>
      </c>
      <c r="U105" s="27">
        <f t="shared" ca="1" si="19"/>
        <v>0.24108109266128822</v>
      </c>
      <c r="V105" s="7"/>
      <c r="W105" s="28">
        <f t="shared" ca="1" si="20"/>
        <v>0.96305227877458233</v>
      </c>
      <c r="X105" s="27">
        <f t="shared" ca="1" si="24"/>
        <v>247.98017478283373</v>
      </c>
      <c r="Y105" s="7"/>
      <c r="Z105" s="28">
        <f t="shared" si="23"/>
        <v>247.76100000000005</v>
      </c>
      <c r="AA105" s="27">
        <f t="shared" si="21"/>
        <v>4.3242452080336715</v>
      </c>
      <c r="AB105" s="7"/>
      <c r="AC105" s="28">
        <f t="shared" ca="1" si="13"/>
        <v>0.21917478283367586</v>
      </c>
      <c r="AD105" s="27"/>
      <c r="AE105" s="7"/>
    </row>
    <row r="106" spans="1:31" s="26" customFormat="1" x14ac:dyDescent="0.25">
      <c r="A106" s="26">
        <v>21</v>
      </c>
      <c r="B106" s="26">
        <v>-627</v>
      </c>
      <c r="C106" s="26">
        <v>11182</v>
      </c>
      <c r="D106" s="26">
        <v>13799</v>
      </c>
      <c r="E106" s="26">
        <v>15031</v>
      </c>
      <c r="F106" s="26">
        <v>12434</v>
      </c>
      <c r="G106" s="27"/>
      <c r="H106" s="7"/>
      <c r="I106" s="28">
        <f t="shared" si="14"/>
        <v>-3849</v>
      </c>
      <c r="J106" s="27">
        <f t="shared" si="14"/>
        <v>1365</v>
      </c>
      <c r="K106" s="7"/>
      <c r="L106" s="124">
        <f t="shared" si="22"/>
        <v>0.93828793155019907</v>
      </c>
      <c r="M106" s="27">
        <f t="shared" ca="1" si="15"/>
        <v>1.8174137009521698E-5</v>
      </c>
      <c r="N106" s="44"/>
      <c r="O106" s="44"/>
      <c r="P106" s="7"/>
      <c r="Q106" s="28">
        <f t="shared" ca="1" si="16"/>
        <v>-3855.6150872703784</v>
      </c>
      <c r="R106" s="27">
        <f t="shared" ca="1" si="17"/>
        <v>1368.610185101305</v>
      </c>
      <c r="S106" s="7"/>
      <c r="T106" s="28">
        <f t="shared" ca="1" si="18"/>
        <v>0.9384976782732819</v>
      </c>
      <c r="U106" s="27">
        <f t="shared" ca="1" si="19"/>
        <v>0.33476321961676703</v>
      </c>
      <c r="V106" s="7"/>
      <c r="W106" s="28">
        <f t="shared" ca="1" si="20"/>
        <v>0.93402481801552495</v>
      </c>
      <c r="X106" s="27">
        <f t="shared" ca="1" si="24"/>
        <v>242.31607054691813</v>
      </c>
      <c r="Y106" s="7"/>
      <c r="Z106" s="28">
        <f t="shared" si="23"/>
        <v>242.11800000000005</v>
      </c>
      <c r="AA106" s="27">
        <f t="shared" si="21"/>
        <v>4.2257562783436322</v>
      </c>
      <c r="AB106" s="7"/>
      <c r="AC106" s="28">
        <f t="shared" ca="1" si="13"/>
        <v>0.1980705469180748</v>
      </c>
      <c r="AD106" s="27"/>
      <c r="AE106" s="7"/>
    </row>
    <row r="107" spans="1:31" s="26" customFormat="1" x14ac:dyDescent="0.25">
      <c r="A107" s="26">
        <v>22</v>
      </c>
      <c r="B107" s="26">
        <v>-618</v>
      </c>
      <c r="C107" s="26">
        <v>11265</v>
      </c>
      <c r="D107" s="26">
        <v>13982</v>
      </c>
      <c r="E107" s="26">
        <v>14967</v>
      </c>
      <c r="F107" s="26">
        <v>12259</v>
      </c>
      <c r="G107" s="27"/>
      <c r="H107" s="7"/>
      <c r="I107" s="28">
        <f t="shared" si="14"/>
        <v>-3702</v>
      </c>
      <c r="J107" s="27">
        <f t="shared" si="14"/>
        <v>1723</v>
      </c>
      <c r="K107" s="7"/>
      <c r="L107" s="124">
        <f t="shared" si="22"/>
        <v>0.90098647291957834</v>
      </c>
      <c r="M107" s="27">
        <f t="shared" ca="1" si="15"/>
        <v>1.5516640383291566E-5</v>
      </c>
      <c r="N107" s="44"/>
      <c r="O107" s="44"/>
      <c r="P107" s="7"/>
      <c r="Q107" s="28">
        <f t="shared" ca="1" si="16"/>
        <v>-3708.6150872703784</v>
      </c>
      <c r="R107" s="27">
        <f t="shared" ca="1" si="17"/>
        <v>1726.610185101305</v>
      </c>
      <c r="S107" s="7"/>
      <c r="T107" s="28">
        <f t="shared" ca="1" si="18"/>
        <v>0.90271631639365446</v>
      </c>
      <c r="U107" s="27">
        <f t="shared" ca="1" si="19"/>
        <v>0.4223303252305044</v>
      </c>
      <c r="V107" s="7"/>
      <c r="W107" s="28">
        <f t="shared" ca="1" si="20"/>
        <v>0.89704735621868059</v>
      </c>
      <c r="X107" s="27">
        <f t="shared" ca="1" si="24"/>
        <v>236.82314559535303</v>
      </c>
      <c r="Y107" s="7"/>
      <c r="Z107" s="28">
        <f t="shared" si="23"/>
        <v>236.55600000000004</v>
      </c>
      <c r="AA107" s="27">
        <f t="shared" si="21"/>
        <v>4.1286810653477071</v>
      </c>
      <c r="AB107" s="7"/>
      <c r="AC107" s="28">
        <f t="shared" ca="1" si="13"/>
        <v>0.26714559535298577</v>
      </c>
      <c r="AD107" s="27"/>
      <c r="AE107" s="7"/>
    </row>
    <row r="108" spans="1:31" s="26" customFormat="1" x14ac:dyDescent="0.25">
      <c r="A108" s="26">
        <v>23</v>
      </c>
      <c r="B108" s="26">
        <v>-636</v>
      </c>
      <c r="C108" s="26">
        <v>11359</v>
      </c>
      <c r="D108" s="26">
        <v>14168</v>
      </c>
      <c r="E108" s="26">
        <v>14875</v>
      </c>
      <c r="F108" s="26">
        <v>12082</v>
      </c>
      <c r="G108" s="27"/>
      <c r="H108" s="7"/>
      <c r="I108" s="28">
        <f t="shared" si="14"/>
        <v>-3516</v>
      </c>
      <c r="J108" s="27">
        <f t="shared" si="14"/>
        <v>2086</v>
      </c>
      <c r="K108" s="7"/>
      <c r="L108" s="124">
        <f t="shared" si="22"/>
        <v>0.85374290320118695</v>
      </c>
      <c r="M108" s="27">
        <f t="shared" ca="1" si="15"/>
        <v>1.0135071669655481E-5</v>
      </c>
      <c r="N108" s="44"/>
      <c r="O108" s="44"/>
      <c r="P108" s="7"/>
      <c r="Q108" s="28">
        <f t="shared" ca="1" si="16"/>
        <v>-3522.6150872703784</v>
      </c>
      <c r="R108" s="27">
        <f t="shared" ca="1" si="17"/>
        <v>2089.610185101305</v>
      </c>
      <c r="S108" s="7"/>
      <c r="T108" s="28">
        <f t="shared" ca="1" si="18"/>
        <v>0.85744194013779951</v>
      </c>
      <c r="U108" s="27">
        <f t="shared" ca="1" si="19"/>
        <v>0.51112043511258998</v>
      </c>
      <c r="V108" s="7"/>
      <c r="W108" s="28">
        <f t="shared" ca="1" si="20"/>
        <v>0.85055934046901793</v>
      </c>
      <c r="X108" s="27">
        <f t="shared" ca="1" si="24"/>
        <v>231.03160999704096</v>
      </c>
      <c r="Y108" s="7"/>
      <c r="Z108" s="28">
        <f t="shared" si="23"/>
        <v>230.83200000000005</v>
      </c>
      <c r="AA108" s="27">
        <f t="shared" si="21"/>
        <v>4.0287784189635509</v>
      </c>
      <c r="AB108" s="7"/>
      <c r="AC108" s="28">
        <f t="shared" ca="1" si="13"/>
        <v>0.19960999704090909</v>
      </c>
      <c r="AD108" s="27"/>
      <c r="AE108" s="7"/>
    </row>
    <row r="109" spans="1:31" s="26" customFormat="1" x14ac:dyDescent="0.25">
      <c r="A109" s="26">
        <v>24</v>
      </c>
      <c r="B109" s="26">
        <v>-639</v>
      </c>
      <c r="C109" s="26">
        <v>11473</v>
      </c>
      <c r="D109" s="26">
        <v>14338</v>
      </c>
      <c r="E109" s="26">
        <v>14768</v>
      </c>
      <c r="F109" s="26">
        <v>11911</v>
      </c>
      <c r="G109" s="27"/>
      <c r="H109" s="7"/>
      <c r="I109" s="28">
        <f t="shared" si="14"/>
        <v>-3295</v>
      </c>
      <c r="J109" s="27">
        <f t="shared" si="14"/>
        <v>2427</v>
      </c>
      <c r="K109" s="7"/>
      <c r="L109" s="124">
        <f t="shared" si="22"/>
        <v>0.79770163247287251</v>
      </c>
      <c r="M109" s="27">
        <f t="shared" ca="1" si="15"/>
        <v>4.3146375776513247E-6</v>
      </c>
      <c r="N109" s="44"/>
      <c r="O109" s="44"/>
      <c r="P109" s="7"/>
      <c r="Q109" s="28">
        <f t="shared" ca="1" si="16"/>
        <v>-3301.6150872703784</v>
      </c>
      <c r="R109" s="27">
        <f t="shared" ca="1" si="17"/>
        <v>2430.610185101305</v>
      </c>
      <c r="S109" s="7"/>
      <c r="T109" s="28">
        <f t="shared" ca="1" si="18"/>
        <v>0.8036481920058427</v>
      </c>
      <c r="U109" s="27">
        <f t="shared" ca="1" si="19"/>
        <v>0.59452932621394317</v>
      </c>
      <c r="V109" s="7"/>
      <c r="W109" s="28">
        <f t="shared" ca="1" si="20"/>
        <v>0.79562446190268543</v>
      </c>
      <c r="X109" s="27">
        <f t="shared" ca="1" si="24"/>
        <v>225.26534910462874</v>
      </c>
      <c r="Y109" s="7"/>
      <c r="Z109" s="28">
        <f t="shared" si="23"/>
        <v>225.08100000000005</v>
      </c>
      <c r="AA109" s="27">
        <f t="shared" si="21"/>
        <v>3.9284045336813573</v>
      </c>
      <c r="AB109" s="7"/>
      <c r="AC109" s="28">
        <f t="shared" ca="1" si="13"/>
        <v>0.18434910462869425</v>
      </c>
      <c r="AD109" s="27"/>
      <c r="AE109" s="7"/>
    </row>
    <row r="110" spans="1:31" s="26" customFormat="1" x14ac:dyDescent="0.25">
      <c r="A110" s="26">
        <v>25</v>
      </c>
      <c r="B110" s="26">
        <v>-620</v>
      </c>
      <c r="C110" s="26">
        <v>11606</v>
      </c>
      <c r="D110" s="26">
        <v>14494</v>
      </c>
      <c r="E110" s="26">
        <v>14644</v>
      </c>
      <c r="F110" s="26">
        <v>11758</v>
      </c>
      <c r="G110" s="27"/>
      <c r="H110" s="7"/>
      <c r="I110" s="28">
        <f t="shared" si="14"/>
        <v>-3038</v>
      </c>
      <c r="J110" s="27">
        <f t="shared" si="14"/>
        <v>2736</v>
      </c>
      <c r="K110" s="7"/>
      <c r="L110" s="124">
        <f t="shared" si="22"/>
        <v>0.7356438951423071</v>
      </c>
      <c r="M110" s="27">
        <f t="shared" ca="1" si="15"/>
        <v>1.3041414983276542E-5</v>
      </c>
      <c r="N110" s="44"/>
      <c r="O110" s="44"/>
      <c r="P110" s="7"/>
      <c r="Q110" s="28">
        <f t="shared" ca="1" si="16"/>
        <v>-3044.6150872703784</v>
      </c>
      <c r="R110" s="27">
        <f t="shared" ca="1" si="17"/>
        <v>2739.610185101305</v>
      </c>
      <c r="S110" s="7"/>
      <c r="T110" s="28">
        <f t="shared" ca="1" si="18"/>
        <v>0.74109166137275273</v>
      </c>
      <c r="U110" s="27">
        <f t="shared" ca="1" si="19"/>
        <v>0.67011098999786733</v>
      </c>
      <c r="V110" s="7"/>
      <c r="W110" s="28">
        <f t="shared" ca="1" si="20"/>
        <v>0.73203260520887936</v>
      </c>
      <c r="X110" s="27">
        <f t="shared" ca="1" si="24"/>
        <v>219.56288365469595</v>
      </c>
      <c r="Y110" s="7"/>
      <c r="Z110" s="28">
        <f t="shared" si="23"/>
        <v>219.50100000000003</v>
      </c>
      <c r="AA110" s="27">
        <f t="shared" si="21"/>
        <v>3.831015161420074</v>
      </c>
      <c r="AB110" s="7"/>
      <c r="AC110" s="28">
        <f t="shared" ca="1" si="13"/>
        <v>6.1883654695918722E-2</v>
      </c>
      <c r="AD110" s="27"/>
      <c r="AE110" s="7"/>
    </row>
    <row r="111" spans="1:31" s="26" customFormat="1" x14ac:dyDescent="0.25">
      <c r="A111" s="26">
        <v>26</v>
      </c>
      <c r="B111" s="26">
        <v>-626</v>
      </c>
      <c r="C111" s="26">
        <v>11733</v>
      </c>
      <c r="D111" s="26">
        <v>14627</v>
      </c>
      <c r="E111" s="26">
        <v>14488</v>
      </c>
      <c r="F111" s="26">
        <v>11605</v>
      </c>
      <c r="G111" s="27"/>
      <c r="H111" s="7"/>
      <c r="I111" s="28">
        <f t="shared" si="14"/>
        <v>-2755</v>
      </c>
      <c r="J111" s="27">
        <f t="shared" si="14"/>
        <v>3022</v>
      </c>
      <c r="K111" s="7"/>
      <c r="L111" s="124">
        <f t="shared" si="22"/>
        <v>0.66591303102017751</v>
      </c>
      <c r="M111" s="27">
        <f t="shared" ca="1" si="15"/>
        <v>1.3874989409669479E-5</v>
      </c>
      <c r="N111" s="44"/>
      <c r="O111" s="44"/>
      <c r="P111" s="7"/>
      <c r="Q111" s="28">
        <f t="shared" ca="1" si="16"/>
        <v>-2761.6150872703784</v>
      </c>
      <c r="R111" s="27">
        <f t="shared" ca="1" si="17"/>
        <v>3025.610185101305</v>
      </c>
      <c r="S111" s="7"/>
      <c r="T111" s="28">
        <f t="shared" ca="1" si="18"/>
        <v>0.6722064544888442</v>
      </c>
      <c r="U111" s="27">
        <f t="shared" ca="1" si="19"/>
        <v>0.74006683414738939</v>
      </c>
      <c r="V111" s="7"/>
      <c r="W111" s="28">
        <f t="shared" ca="1" si="20"/>
        <v>0.66218811633529284</v>
      </c>
      <c r="X111" s="27">
        <f t="shared" ca="1" si="24"/>
        <v>213.85538548377576</v>
      </c>
      <c r="Y111" s="7"/>
      <c r="Z111" s="28">
        <f t="shared" si="23"/>
        <v>213.86700000000005</v>
      </c>
      <c r="AA111" s="27">
        <f t="shared" si="21"/>
        <v>3.7326833113627136</v>
      </c>
      <c r="AB111" s="7"/>
      <c r="AC111" s="28">
        <f t="shared" ca="1" si="13"/>
        <v>-1.1614516224284444E-2</v>
      </c>
      <c r="AD111" s="27"/>
      <c r="AE111" s="7"/>
    </row>
    <row r="112" spans="1:31" s="26" customFormat="1" x14ac:dyDescent="0.25">
      <c r="A112" s="26">
        <v>27</v>
      </c>
      <c r="B112" s="26">
        <v>-630</v>
      </c>
      <c r="C112" s="26">
        <v>11893</v>
      </c>
      <c r="D112" s="26">
        <v>14759</v>
      </c>
      <c r="E112" s="26">
        <v>14341</v>
      </c>
      <c r="F112" s="26">
        <v>11481</v>
      </c>
      <c r="G112" s="27"/>
      <c r="H112" s="7"/>
      <c r="I112" s="28">
        <f t="shared" si="14"/>
        <v>-2448</v>
      </c>
      <c r="J112" s="27">
        <f t="shared" si="14"/>
        <v>3278</v>
      </c>
      <c r="K112" s="7"/>
      <c r="L112" s="124">
        <f t="shared" si="22"/>
        <v>0.5892415934017311</v>
      </c>
      <c r="M112" s="27">
        <f t="shared" ca="1" si="15"/>
        <v>6.9717606543831432E-6</v>
      </c>
      <c r="N112" s="44"/>
      <c r="O112" s="44"/>
      <c r="P112" s="7"/>
      <c r="Q112" s="28">
        <f t="shared" ca="1" si="16"/>
        <v>-2454.6150872703784</v>
      </c>
      <c r="R112" s="27">
        <f t="shared" ca="1" si="17"/>
        <v>3281.610185101305</v>
      </c>
      <c r="S112" s="7"/>
      <c r="T112" s="28">
        <f t="shared" ca="1" si="18"/>
        <v>0.59747939260418026</v>
      </c>
      <c r="U112" s="27">
        <f t="shared" ca="1" si="19"/>
        <v>0.80268465268682165</v>
      </c>
      <c r="V112" s="7"/>
      <c r="W112" s="28">
        <f t="shared" ca="1" si="20"/>
        <v>0.58660118421859619</v>
      </c>
      <c r="X112" s="27">
        <f t="shared" ca="1" si="24"/>
        <v>208.19352363302551</v>
      </c>
      <c r="Y112" s="7"/>
      <c r="Z112" s="28">
        <f t="shared" si="23"/>
        <v>208.19700000000006</v>
      </c>
      <c r="AA112" s="27">
        <f t="shared" si="21"/>
        <v>3.6337231427746355</v>
      </c>
      <c r="AB112" s="7"/>
      <c r="AC112" s="28">
        <f t="shared" ca="1" si="13"/>
        <v>-3.4763669745530024E-3</v>
      </c>
      <c r="AD112" s="27"/>
      <c r="AE112" s="7"/>
    </row>
    <row r="113" spans="1:31" s="26" customFormat="1" x14ac:dyDescent="0.25">
      <c r="A113" s="26">
        <v>28</v>
      </c>
      <c r="B113" s="26">
        <v>-602</v>
      </c>
      <c r="C113" s="26">
        <v>12048</v>
      </c>
      <c r="D113" s="26">
        <v>14862</v>
      </c>
      <c r="E113" s="26">
        <v>14171</v>
      </c>
      <c r="F113" s="26">
        <v>11371</v>
      </c>
      <c r="G113" s="27"/>
      <c r="H113" s="7"/>
      <c r="I113" s="28">
        <f t="shared" si="14"/>
        <v>-2123</v>
      </c>
      <c r="J113" s="27">
        <f t="shared" si="14"/>
        <v>3491</v>
      </c>
      <c r="K113" s="7"/>
      <c r="L113" s="124">
        <f t="shared" si="22"/>
        <v>0.51057879230026715</v>
      </c>
      <c r="M113" s="27">
        <f t="shared" ca="1" si="15"/>
        <v>1.446334862822833E-5</v>
      </c>
      <c r="N113" s="44"/>
      <c r="O113" s="44"/>
      <c r="P113" s="7"/>
      <c r="Q113" s="28">
        <f t="shared" ca="1" si="16"/>
        <v>-2129.6150872703784</v>
      </c>
      <c r="R113" s="27">
        <f t="shared" ca="1" si="17"/>
        <v>3494.610185101305</v>
      </c>
      <c r="S113" s="7"/>
      <c r="T113" s="28">
        <f t="shared" ca="1" si="18"/>
        <v>0.51837093946894974</v>
      </c>
      <c r="U113" s="27">
        <f t="shared" ca="1" si="19"/>
        <v>0.85478463451845865</v>
      </c>
      <c r="V113" s="7"/>
      <c r="W113" s="28">
        <f t="shared" ca="1" si="20"/>
        <v>0.50677572135322602</v>
      </c>
      <c r="X113" s="27">
        <f t="shared" ca="1" si="24"/>
        <v>202.69663217636287</v>
      </c>
      <c r="Y113" s="7"/>
      <c r="Z113" s="28">
        <f t="shared" si="23"/>
        <v>202.77900000000005</v>
      </c>
      <c r="AA113" s="27">
        <f t="shared" si="21"/>
        <v>3.5391612039015823</v>
      </c>
      <c r="AB113" s="7"/>
      <c r="AC113" s="28">
        <f t="shared" ca="1" si="13"/>
        <v>-8.2367823637184756E-2</v>
      </c>
      <c r="AD113" s="27"/>
      <c r="AE113" s="7"/>
    </row>
    <row r="114" spans="1:31" s="26" customFormat="1" x14ac:dyDescent="0.25">
      <c r="A114" s="26">
        <v>29</v>
      </c>
      <c r="B114" s="26">
        <v>-606</v>
      </c>
      <c r="C114" s="26">
        <v>12228</v>
      </c>
      <c r="D114" s="26">
        <v>14966</v>
      </c>
      <c r="E114" s="26">
        <v>14015</v>
      </c>
      <c r="F114" s="26">
        <v>11282</v>
      </c>
      <c r="G114" s="27"/>
      <c r="H114" s="7"/>
      <c r="I114" s="28">
        <f t="shared" si="14"/>
        <v>-1787</v>
      </c>
      <c r="J114" s="27">
        <f t="shared" si="14"/>
        <v>3684</v>
      </c>
      <c r="K114" s="7"/>
      <c r="L114" s="124">
        <f t="shared" si="22"/>
        <v>0.42678650984241745</v>
      </c>
      <c r="M114" s="27">
        <f t="shared" ca="1" si="15"/>
        <v>5.9896728957813591E-6</v>
      </c>
      <c r="N114" s="44"/>
      <c r="O114" s="44"/>
      <c r="P114" s="7"/>
      <c r="Q114" s="28">
        <f t="shared" ca="1" si="16"/>
        <v>-1793.6150872703784</v>
      </c>
      <c r="R114" s="27">
        <f t="shared" ca="1" si="17"/>
        <v>3687.610185101305</v>
      </c>
      <c r="S114" s="7"/>
      <c r="T114" s="28">
        <f t="shared" ca="1" si="18"/>
        <v>0.43658496945837288</v>
      </c>
      <c r="U114" s="27">
        <f t="shared" ca="1" si="19"/>
        <v>0.9019925992767025</v>
      </c>
      <c r="V114" s="7"/>
      <c r="W114" s="28">
        <f t="shared" ca="1" si="20"/>
        <v>0.42433912901880594</v>
      </c>
      <c r="X114" s="27">
        <f t="shared" ca="1" si="24"/>
        <v>197.22869223847545</v>
      </c>
      <c r="Y114" s="7"/>
      <c r="Z114" s="28">
        <f t="shared" si="23"/>
        <v>197.32500000000005</v>
      </c>
      <c r="AA114" s="27">
        <f t="shared" si="21"/>
        <v>3.4439709464978119</v>
      </c>
      <c r="AB114" s="7"/>
      <c r="AC114" s="28">
        <f t="shared" ca="1" si="13"/>
        <v>-9.63077615245993E-2</v>
      </c>
      <c r="AD114" s="27"/>
      <c r="AE114" s="7"/>
    </row>
    <row r="115" spans="1:31" s="26" customFormat="1" x14ac:dyDescent="0.25">
      <c r="A115" s="26">
        <v>30</v>
      </c>
      <c r="B115" s="26">
        <v>-637</v>
      </c>
      <c r="C115" s="26">
        <v>12417</v>
      </c>
      <c r="D115" s="26">
        <v>15039</v>
      </c>
      <c r="E115" s="26">
        <v>13822</v>
      </c>
      <c r="F115" s="26">
        <v>11200</v>
      </c>
      <c r="G115" s="27"/>
      <c r="H115" s="7"/>
      <c r="I115" s="28">
        <f t="shared" si="14"/>
        <v>-1405</v>
      </c>
      <c r="J115" s="27">
        <f t="shared" si="14"/>
        <v>3839</v>
      </c>
      <c r="K115" s="7"/>
      <c r="L115" s="124">
        <f t="shared" si="22"/>
        <v>0.33455588141768094</v>
      </c>
      <c r="M115" s="27">
        <f t="shared" ca="1" si="15"/>
        <v>1.3873123229950925E-5</v>
      </c>
      <c r="N115" s="44"/>
      <c r="O115" s="44"/>
      <c r="P115" s="7"/>
      <c r="Q115" s="28">
        <f t="shared" ca="1" si="16"/>
        <v>-1411.6150872703784</v>
      </c>
      <c r="R115" s="27">
        <f t="shared" ca="1" si="17"/>
        <v>3842.610185101305</v>
      </c>
      <c r="S115" s="7"/>
      <c r="T115" s="28">
        <f t="shared" ca="1" si="18"/>
        <v>0.34360211069634805</v>
      </c>
      <c r="U115" s="27">
        <f t="shared" ca="1" si="19"/>
        <v>0.93990573159549939</v>
      </c>
      <c r="V115" s="7"/>
      <c r="W115" s="28">
        <f t="shared" ca="1" si="20"/>
        <v>0.33083121724087911</v>
      </c>
      <c r="X115" s="27">
        <f t="shared" ca="1" si="24"/>
        <v>191.42544670829056</v>
      </c>
      <c r="Y115" s="7"/>
      <c r="Z115" s="28">
        <f t="shared" si="23"/>
        <v>191.59200000000004</v>
      </c>
      <c r="AA115" s="27">
        <f t="shared" si="21"/>
        <v>3.3439112204809764</v>
      </c>
      <c r="AB115" s="7"/>
      <c r="AC115" s="28">
        <f t="shared" ca="1" si="13"/>
        <v>-0.16655329170947653</v>
      </c>
      <c r="AD115" s="27"/>
      <c r="AE115" s="7"/>
    </row>
    <row r="116" spans="1:31" s="26" customFormat="1" x14ac:dyDescent="0.25">
      <c r="A116" s="26">
        <v>31</v>
      </c>
      <c r="B116" s="26">
        <v>-633</v>
      </c>
      <c r="C116" s="26">
        <v>12600</v>
      </c>
      <c r="D116" s="26">
        <v>15090</v>
      </c>
      <c r="E116" s="26">
        <v>13618</v>
      </c>
      <c r="F116" s="26">
        <v>11131</v>
      </c>
      <c r="G116" s="27"/>
      <c r="H116" s="7"/>
      <c r="I116" s="28">
        <f t="shared" si="14"/>
        <v>-1018</v>
      </c>
      <c r="J116" s="27">
        <f t="shared" si="14"/>
        <v>3959</v>
      </c>
      <c r="K116" s="7"/>
      <c r="L116" s="124">
        <f t="shared" si="22"/>
        <v>0.23958679731558222</v>
      </c>
      <c r="M116" s="27">
        <f t="shared" ca="1" si="15"/>
        <v>1.1316800432942781E-5</v>
      </c>
      <c r="N116" s="44"/>
      <c r="O116" s="44"/>
      <c r="P116" s="7"/>
      <c r="Q116" s="28">
        <f t="shared" ca="1" si="16"/>
        <v>-1024.6150872703784</v>
      </c>
      <c r="R116" s="27">
        <f t="shared" ca="1" si="17"/>
        <v>3962.610185101305</v>
      </c>
      <c r="S116" s="7"/>
      <c r="T116" s="28">
        <f t="shared" ca="1" si="18"/>
        <v>0.24940219880916584</v>
      </c>
      <c r="U116" s="27">
        <f t="shared" ca="1" si="19"/>
        <v>0.9692578340358583</v>
      </c>
      <c r="V116" s="7"/>
      <c r="W116" s="28">
        <f t="shared" ca="1" si="20"/>
        <v>0.23622275206723273</v>
      </c>
      <c r="X116" s="27">
        <f t="shared" ca="1" si="24"/>
        <v>185.73105285490863</v>
      </c>
      <c r="Y116" s="7"/>
      <c r="Z116" s="28">
        <f t="shared" si="23"/>
        <v>185.89500000000004</v>
      </c>
      <c r="AA116" s="27">
        <f t="shared" si="21"/>
        <v>3.2444798129948595</v>
      </c>
      <c r="AB116" s="7"/>
      <c r="AC116" s="28">
        <f t="shared" ca="1" si="13"/>
        <v>-0.16394714509141295</v>
      </c>
      <c r="AD116" s="27"/>
      <c r="AE116" s="7"/>
    </row>
    <row r="117" spans="1:31" s="26" customFormat="1" x14ac:dyDescent="0.25">
      <c r="A117" s="26">
        <v>32</v>
      </c>
      <c r="B117" s="26">
        <v>-629</v>
      </c>
      <c r="C117" s="26">
        <v>12802</v>
      </c>
      <c r="D117" s="26">
        <v>15138</v>
      </c>
      <c r="E117" s="26">
        <v>13428</v>
      </c>
      <c r="F117" s="26">
        <v>11093</v>
      </c>
      <c r="G117" s="27"/>
      <c r="H117" s="7"/>
      <c r="I117" s="28">
        <f t="shared" si="14"/>
        <v>-626</v>
      </c>
      <c r="J117" s="27">
        <f t="shared" si="14"/>
        <v>4045</v>
      </c>
      <c r="K117" s="7"/>
      <c r="L117" s="124">
        <f t="shared" si="22"/>
        <v>0.14287137056983315</v>
      </c>
      <c r="M117" s="27">
        <f t="shared" ca="1" si="15"/>
        <v>5.5741739645629185E-6</v>
      </c>
      <c r="N117" s="44"/>
      <c r="O117" s="44"/>
      <c r="P117" s="7"/>
      <c r="Q117" s="28">
        <f t="shared" ca="1" si="16"/>
        <v>-632.61508727037835</v>
      </c>
      <c r="R117" s="27">
        <f t="shared" ca="1" si="17"/>
        <v>4048.610185101305</v>
      </c>
      <c r="S117" s="7"/>
      <c r="T117" s="28">
        <f t="shared" ca="1" si="18"/>
        <v>0.15398523379682622</v>
      </c>
      <c r="U117" s="27">
        <f t="shared" ca="1" si="19"/>
        <v>0.99029350745144884</v>
      </c>
      <c r="V117" s="7"/>
      <c r="W117" s="28">
        <f t="shared" ca="1" si="20"/>
        <v>0.14051040170841991</v>
      </c>
      <c r="X117" s="27">
        <f t="shared" ca="1" si="24"/>
        <v>180.10988147240016</v>
      </c>
      <c r="Y117" s="7"/>
      <c r="Z117" s="28">
        <f t="shared" si="23"/>
        <v>180.23400000000004</v>
      </c>
      <c r="AA117" s="27">
        <f t="shared" si="21"/>
        <v>3.1456767240394603</v>
      </c>
      <c r="AB117" s="7"/>
      <c r="AC117" s="28">
        <f t="shared" ca="1" si="13"/>
        <v>-0.12411852759987596</v>
      </c>
      <c r="AD117" s="27"/>
      <c r="AE117" s="7"/>
    </row>
    <row r="118" spans="1:31" s="26" customFormat="1" x14ac:dyDescent="0.25">
      <c r="A118" s="26">
        <v>33</v>
      </c>
      <c r="B118" s="26">
        <v>-634</v>
      </c>
      <c r="C118" s="26">
        <v>13006</v>
      </c>
      <c r="D118" s="26">
        <v>15159</v>
      </c>
      <c r="E118" s="26">
        <v>13228</v>
      </c>
      <c r="F118" s="26">
        <v>11080</v>
      </c>
      <c r="G118" s="27"/>
      <c r="H118" s="7"/>
      <c r="I118" s="28">
        <f t="shared" si="14"/>
        <v>-222</v>
      </c>
      <c r="J118" s="27">
        <f t="shared" si="14"/>
        <v>4079</v>
      </c>
      <c r="K118" s="7"/>
      <c r="L118" s="124">
        <f t="shared" si="22"/>
        <v>4.3979591397865114E-2</v>
      </c>
      <c r="M118" s="27">
        <f t="shared" ca="1" si="15"/>
        <v>3.7229141414403173E-6</v>
      </c>
      <c r="N118" s="44"/>
      <c r="O118" s="44"/>
      <c r="P118" s="7"/>
      <c r="Q118" s="28">
        <f t="shared" ca="1" si="16"/>
        <v>-228.61508727037838</v>
      </c>
      <c r="R118" s="27">
        <f t="shared" ca="1" si="17"/>
        <v>4082.610185101305</v>
      </c>
      <c r="S118" s="7"/>
      <c r="T118" s="28">
        <f t="shared" ca="1" si="18"/>
        <v>5.5647341284108837E-2</v>
      </c>
      <c r="U118" s="27">
        <f t="shared" ca="1" si="19"/>
        <v>0.99860993647621721</v>
      </c>
      <c r="V118" s="7"/>
      <c r="W118" s="28">
        <f t="shared" ca="1" si="20"/>
        <v>4.2050105937582939E-2</v>
      </c>
      <c r="X118" s="27">
        <f t="shared" ca="1" si="24"/>
        <v>174.44544720189094</v>
      </c>
      <c r="Y118" s="7"/>
      <c r="Z118" s="28">
        <f t="shared" si="23"/>
        <v>174.52800000000005</v>
      </c>
      <c r="AA118" s="27">
        <f t="shared" si="21"/>
        <v>3.0460882369206641</v>
      </c>
      <c r="AB118" s="7"/>
      <c r="AC118" s="28">
        <f t="shared" ca="1" si="13"/>
        <v>-8.2552798109105652E-2</v>
      </c>
      <c r="AD118" s="27"/>
      <c r="AE118" s="7"/>
    </row>
    <row r="119" spans="1:31" s="26" customFormat="1" x14ac:dyDescent="0.25">
      <c r="A119" s="26">
        <v>34</v>
      </c>
      <c r="B119" s="26">
        <v>-628</v>
      </c>
      <c r="C119" s="26">
        <v>13205</v>
      </c>
      <c r="D119" s="26">
        <v>15159</v>
      </c>
      <c r="E119" s="26">
        <v>13027</v>
      </c>
      <c r="F119" s="26">
        <v>11079</v>
      </c>
      <c r="G119" s="27"/>
      <c r="H119" s="7"/>
      <c r="I119" s="28">
        <f t="shared" si="14"/>
        <v>178</v>
      </c>
      <c r="J119" s="27">
        <f t="shared" si="14"/>
        <v>4080</v>
      </c>
      <c r="K119" s="7"/>
      <c r="L119" s="124">
        <f t="shared" si="22"/>
        <v>-5.4408650444103979E-2</v>
      </c>
      <c r="M119" s="27">
        <f t="shared" ca="1" si="15"/>
        <v>8.4246242026626865E-7</v>
      </c>
      <c r="N119" s="44"/>
      <c r="O119" s="44"/>
      <c r="P119" s="7"/>
      <c r="Q119" s="28">
        <f t="shared" ca="1" si="16"/>
        <v>171.38491272962162</v>
      </c>
      <c r="R119" s="27">
        <f t="shared" ca="1" si="17"/>
        <v>4083.610185101305</v>
      </c>
      <c r="S119" s="7"/>
      <c r="T119" s="28">
        <f t="shared" ca="1" si="18"/>
        <v>-4.1716908728482618E-2</v>
      </c>
      <c r="U119" s="27">
        <f t="shared" ca="1" si="19"/>
        <v>0.99885453732988683</v>
      </c>
      <c r="V119" s="7"/>
      <c r="W119" s="28">
        <f t="shared" ca="1" si="20"/>
        <v>-5.5326507960424605E-2</v>
      </c>
      <c r="X119" s="27">
        <f t="shared" ca="1" si="24"/>
        <v>168.86385332084876</v>
      </c>
      <c r="Y119" s="7"/>
      <c r="Z119" s="28">
        <f t="shared" si="23"/>
        <v>168.87600000000006</v>
      </c>
      <c r="AA119" s="27">
        <f t="shared" si="21"/>
        <v>2.9474422275979451</v>
      </c>
      <c r="AB119" s="7"/>
      <c r="AC119" s="28">
        <f t="shared" ca="1" si="13"/>
        <v>-1.2146679151300077E-2</v>
      </c>
      <c r="AD119" s="27"/>
      <c r="AE119" s="7"/>
    </row>
    <row r="120" spans="1:31" s="26" customFormat="1" x14ac:dyDescent="0.25">
      <c r="A120" s="26">
        <v>35</v>
      </c>
      <c r="B120" s="26">
        <v>-611</v>
      </c>
      <c r="C120" s="26">
        <v>13409</v>
      </c>
      <c r="D120" s="26">
        <v>15137</v>
      </c>
      <c r="E120" s="26">
        <v>12833</v>
      </c>
      <c r="F120" s="26">
        <v>11090</v>
      </c>
      <c r="G120" s="27"/>
      <c r="H120" s="7"/>
      <c r="I120" s="28">
        <f t="shared" si="14"/>
        <v>576</v>
      </c>
      <c r="J120" s="27">
        <f t="shared" si="14"/>
        <v>4047</v>
      </c>
      <c r="K120" s="7"/>
      <c r="L120" s="124">
        <f t="shared" si="22"/>
        <v>-0.14963346244138581</v>
      </c>
      <c r="M120" s="27">
        <f t="shared" ca="1" si="15"/>
        <v>6.098490334628728E-6</v>
      </c>
      <c r="N120" s="44"/>
      <c r="O120" s="44"/>
      <c r="P120" s="7"/>
      <c r="Q120" s="28">
        <f t="shared" ca="1" si="16"/>
        <v>569.38491272962165</v>
      </c>
      <c r="R120" s="27">
        <f t="shared" ca="1" si="17"/>
        <v>4050.610185101305</v>
      </c>
      <c r="S120" s="7"/>
      <c r="T120" s="28">
        <f t="shared" ca="1" si="18"/>
        <v>-0.13859433749101113</v>
      </c>
      <c r="U120" s="27">
        <f t="shared" ca="1" si="19"/>
        <v>0.99078270915878819</v>
      </c>
      <c r="V120" s="7"/>
      <c r="W120" s="28">
        <f t="shared" ca="1" si="20"/>
        <v>-0.15210297460669878</v>
      </c>
      <c r="X120" s="27">
        <f t="shared" ca="1" si="24"/>
        <v>163.30643039083338</v>
      </c>
      <c r="Y120" s="7"/>
      <c r="Z120" s="28">
        <f t="shared" si="23"/>
        <v>163.37700000000007</v>
      </c>
      <c r="AA120" s="27">
        <f t="shared" si="21"/>
        <v>2.8514665720307772</v>
      </c>
      <c r="AB120" s="7"/>
      <c r="AC120" s="28">
        <f t="shared" ca="1" si="13"/>
        <v>-7.0569609166682312E-2</v>
      </c>
      <c r="AD120" s="27"/>
      <c r="AE120" s="7"/>
    </row>
    <row r="121" spans="1:31" s="26" customFormat="1" x14ac:dyDescent="0.25">
      <c r="A121" s="26">
        <v>36</v>
      </c>
      <c r="B121" s="26">
        <v>-611</v>
      </c>
      <c r="C121" s="26">
        <v>13595</v>
      </c>
      <c r="D121" s="26">
        <v>15095</v>
      </c>
      <c r="E121" s="26">
        <v>12633</v>
      </c>
      <c r="F121" s="26">
        <v>11133</v>
      </c>
      <c r="G121" s="27"/>
      <c r="H121" s="7"/>
      <c r="I121" s="28">
        <f t="shared" si="14"/>
        <v>962</v>
      </c>
      <c r="J121" s="27">
        <f t="shared" si="14"/>
        <v>3962</v>
      </c>
      <c r="K121" s="7"/>
      <c r="L121" s="124">
        <f t="shared" si="22"/>
        <v>-0.24348021572677123</v>
      </c>
      <c r="M121" s="27">
        <f t="shared" ca="1" si="15"/>
        <v>5.311983245063803E-6</v>
      </c>
      <c r="N121" s="44"/>
      <c r="O121" s="44"/>
      <c r="P121" s="7"/>
      <c r="Q121" s="28">
        <f t="shared" ca="1" si="16"/>
        <v>955.38491272962165</v>
      </c>
      <c r="R121" s="27">
        <f t="shared" ca="1" si="17"/>
        <v>3965.610185101305</v>
      </c>
      <c r="S121" s="7"/>
      <c r="T121" s="28">
        <f t="shared" ca="1" si="18"/>
        <v>-0.23255083875316188</v>
      </c>
      <c r="U121" s="27">
        <f t="shared" ca="1" si="19"/>
        <v>0.96999163659686727</v>
      </c>
      <c r="V121" s="7"/>
      <c r="W121" s="28">
        <f t="shared" ca="1" si="20"/>
        <v>-0.24578498973848339</v>
      </c>
      <c r="X121" s="27">
        <f t="shared" ca="1" si="24"/>
        <v>157.81538606007769</v>
      </c>
      <c r="Y121" s="7"/>
      <c r="Z121" s="28">
        <f t="shared" si="23"/>
        <v>157.87800000000007</v>
      </c>
      <c r="AA121" s="27">
        <f t="shared" si="21"/>
        <v>2.7554909164636086</v>
      </c>
      <c r="AB121" s="7"/>
      <c r="AC121" s="28">
        <f t="shared" ca="1" si="13"/>
        <v>-6.2613939922385953E-2</v>
      </c>
      <c r="AD121" s="27"/>
      <c r="AE121" s="7"/>
    </row>
    <row r="122" spans="1:31" s="26" customFormat="1" x14ac:dyDescent="0.25">
      <c r="A122" s="26">
        <v>37</v>
      </c>
      <c r="B122" s="26">
        <v>-620</v>
      </c>
      <c r="C122" s="26">
        <v>13792</v>
      </c>
      <c r="D122" s="26">
        <v>15034</v>
      </c>
      <c r="E122" s="26">
        <v>12442</v>
      </c>
      <c r="F122" s="26">
        <v>11185</v>
      </c>
      <c r="G122" s="27"/>
      <c r="H122" s="7"/>
      <c r="I122" s="28">
        <f t="shared" si="14"/>
        <v>1350</v>
      </c>
      <c r="J122" s="27">
        <f t="shared" si="14"/>
        <v>3849</v>
      </c>
      <c r="K122" s="7"/>
      <c r="L122" s="124">
        <f t="shared" si="22"/>
        <v>-0.33641321820364489</v>
      </c>
      <c r="M122" s="27">
        <f t="shared" ca="1" si="15"/>
        <v>1.1884311465239755E-5</v>
      </c>
      <c r="N122" s="44"/>
      <c r="O122" s="44"/>
      <c r="P122" s="7"/>
      <c r="Q122" s="28">
        <f t="shared" ca="1" si="16"/>
        <v>1343.3849127296216</v>
      </c>
      <c r="R122" s="27">
        <f t="shared" ca="1" si="17"/>
        <v>3852.610185101305</v>
      </c>
      <c r="S122" s="7"/>
      <c r="T122" s="28">
        <f t="shared" ca="1" si="18"/>
        <v>-0.32699416126537562</v>
      </c>
      <c r="U122" s="27">
        <f t="shared" ca="1" si="19"/>
        <v>0.94235174013219603</v>
      </c>
      <c r="V122" s="7"/>
      <c r="W122" s="28">
        <f t="shared" ca="1" si="20"/>
        <v>-0.33986058117630091</v>
      </c>
      <c r="X122" s="27">
        <f t="shared" ca="1" si="24"/>
        <v>152.20230867009138</v>
      </c>
      <c r="Y122" s="7"/>
      <c r="Z122" s="28">
        <f t="shared" si="23"/>
        <v>152.29800000000006</v>
      </c>
      <c r="AA122" s="27">
        <f t="shared" si="21"/>
        <v>2.6581015442023248</v>
      </c>
      <c r="AB122" s="7"/>
      <c r="AC122" s="28">
        <f t="shared" ca="1" si="13"/>
        <v>-9.5691329908675016E-2</v>
      </c>
      <c r="AD122" s="27"/>
      <c r="AE122" s="7"/>
    </row>
    <row r="123" spans="1:31" s="26" customFormat="1" x14ac:dyDescent="0.25">
      <c r="A123" s="26">
        <v>38</v>
      </c>
      <c r="B123" s="26">
        <v>-612</v>
      </c>
      <c r="C123" s="26">
        <v>13967</v>
      </c>
      <c r="D123" s="26">
        <v>14959</v>
      </c>
      <c r="E123" s="26">
        <v>12261</v>
      </c>
      <c r="F123" s="26">
        <v>11263</v>
      </c>
      <c r="G123" s="27"/>
      <c r="H123" s="7"/>
      <c r="I123" s="28">
        <f t="shared" si="14"/>
        <v>1706</v>
      </c>
      <c r="J123" s="27">
        <f t="shared" si="14"/>
        <v>3696</v>
      </c>
      <c r="K123" s="7"/>
      <c r="L123" s="124">
        <f t="shared" si="22"/>
        <v>-0.42502266689579138</v>
      </c>
      <c r="M123" s="27">
        <f t="shared" ca="1" si="15"/>
        <v>9.8083585017206947E-7</v>
      </c>
      <c r="N123" s="44"/>
      <c r="O123" s="44"/>
      <c r="P123" s="7"/>
      <c r="Q123" s="28">
        <f t="shared" ca="1" si="16"/>
        <v>1699.3849127296216</v>
      </c>
      <c r="R123" s="27">
        <f t="shared" ca="1" si="17"/>
        <v>3699.610185101305</v>
      </c>
      <c r="S123" s="7"/>
      <c r="T123" s="28">
        <f t="shared" ca="1" si="18"/>
        <v>-0.41364834377658199</v>
      </c>
      <c r="U123" s="27">
        <f t="shared" ca="1" si="19"/>
        <v>0.90492780952073837</v>
      </c>
      <c r="V123" s="7"/>
      <c r="W123" s="28">
        <f t="shared" ca="1" si="20"/>
        <v>-0.42601303846756233</v>
      </c>
      <c r="X123" s="27">
        <f t="shared" ca="1" si="24"/>
        <v>146.82456609945132</v>
      </c>
      <c r="Y123" s="7"/>
      <c r="Z123" s="28">
        <f t="shared" si="23"/>
        <v>146.79000000000005</v>
      </c>
      <c r="AA123" s="27">
        <f t="shared" si="21"/>
        <v>2.5619688090024773</v>
      </c>
      <c r="AB123" s="7"/>
      <c r="AC123" s="28">
        <f t="shared" ca="1" si="13"/>
        <v>3.4566099451268428E-2</v>
      </c>
      <c r="AD123" s="27"/>
      <c r="AE123" s="7"/>
    </row>
    <row r="124" spans="1:31" s="26" customFormat="1" x14ac:dyDescent="0.25">
      <c r="A124" s="26">
        <v>39</v>
      </c>
      <c r="B124" s="26">
        <v>-639</v>
      </c>
      <c r="C124" s="26">
        <v>14149</v>
      </c>
      <c r="D124" s="26">
        <v>14855</v>
      </c>
      <c r="E124" s="26">
        <v>12073</v>
      </c>
      <c r="F124" s="26">
        <v>11359</v>
      </c>
      <c r="G124" s="27"/>
      <c r="H124" s="7"/>
      <c r="I124" s="28">
        <f t="shared" si="14"/>
        <v>2076</v>
      </c>
      <c r="J124" s="27">
        <f t="shared" si="14"/>
        <v>3496</v>
      </c>
      <c r="K124" s="7"/>
      <c r="L124" s="124">
        <f t="shared" si="22"/>
        <v>-0.51333902861930214</v>
      </c>
      <c r="M124" s="27">
        <f t="shared" ca="1" si="15"/>
        <v>4.3178259549992502E-6</v>
      </c>
      <c r="N124" s="44"/>
      <c r="O124" s="44"/>
      <c r="P124" s="7"/>
      <c r="Q124" s="28">
        <f t="shared" ca="1" si="16"/>
        <v>2069.3849127296216</v>
      </c>
      <c r="R124" s="27">
        <f t="shared" ca="1" si="17"/>
        <v>3499.610185101305</v>
      </c>
      <c r="S124" s="7"/>
      <c r="T124" s="28">
        <f t="shared" ca="1" si="18"/>
        <v>-0.50371027503822907</v>
      </c>
      <c r="U124" s="27">
        <f t="shared" ca="1" si="19"/>
        <v>0.85600763878680697</v>
      </c>
      <c r="V124" s="7"/>
      <c r="W124" s="28">
        <f t="shared" ca="1" si="20"/>
        <v>-0.51541696652862456</v>
      </c>
      <c r="X124" s="27">
        <f t="shared" ca="1" si="24"/>
        <v>140.98135291385495</v>
      </c>
      <c r="Y124" s="7"/>
      <c r="Z124" s="28">
        <f t="shared" si="23"/>
        <v>141.03900000000004</v>
      </c>
      <c r="AA124" s="27">
        <f t="shared" si="21"/>
        <v>2.4615949237202832</v>
      </c>
      <c r="AB124" s="7"/>
      <c r="AC124" s="28">
        <f t="shared" ca="1" si="13"/>
        <v>-5.7647086145095727E-2</v>
      </c>
      <c r="AD124" s="27"/>
      <c r="AE124" s="7"/>
    </row>
    <row r="125" spans="1:31" s="26" customFormat="1" x14ac:dyDescent="0.25">
      <c r="A125" s="26">
        <v>40</v>
      </c>
      <c r="B125" s="26">
        <v>-631</v>
      </c>
      <c r="C125" s="26">
        <v>14323</v>
      </c>
      <c r="D125" s="26">
        <v>14745</v>
      </c>
      <c r="E125" s="26">
        <v>11912</v>
      </c>
      <c r="F125" s="26">
        <v>11476</v>
      </c>
      <c r="G125" s="27"/>
      <c r="H125" s="7"/>
      <c r="I125" s="28">
        <f t="shared" si="14"/>
        <v>2411</v>
      </c>
      <c r="J125" s="27">
        <f t="shared" si="14"/>
        <v>3269</v>
      </c>
      <c r="K125" s="7"/>
      <c r="L125" s="124">
        <f t="shared" si="22"/>
        <v>-0.59548058093936806</v>
      </c>
      <c r="M125" s="27">
        <f t="shared" ca="1" si="15"/>
        <v>5.3318203741171708E-7</v>
      </c>
      <c r="N125" s="44"/>
      <c r="O125" s="44"/>
      <c r="P125" s="7"/>
      <c r="Q125" s="28">
        <f t="shared" ca="1" si="16"/>
        <v>2404.3849127296216</v>
      </c>
      <c r="R125" s="27">
        <f t="shared" ca="1" si="17"/>
        <v>3272.610185101305</v>
      </c>
      <c r="S125" s="7"/>
      <c r="T125" s="28">
        <f t="shared" ca="1" si="18"/>
        <v>-0.5852528344237744</v>
      </c>
      <c r="U125" s="27">
        <f t="shared" ca="1" si="19"/>
        <v>0.80048324500379475</v>
      </c>
      <c r="V125" s="7"/>
      <c r="W125" s="28">
        <f t="shared" ca="1" si="20"/>
        <v>-0.59621077409012457</v>
      </c>
      <c r="X125" s="27">
        <f t="shared" ca="1" si="24"/>
        <v>135.35498381209914</v>
      </c>
      <c r="Y125" s="7"/>
      <c r="Z125" s="28">
        <f t="shared" si="23"/>
        <v>135.36000000000004</v>
      </c>
      <c r="AA125" s="27">
        <f t="shared" si="21"/>
        <v>2.3624776754995254</v>
      </c>
      <c r="AB125" s="7"/>
      <c r="AC125" s="28">
        <f t="shared" ca="1" si="13"/>
        <v>-5.0161879009067434E-3</v>
      </c>
      <c r="AD125" s="27"/>
      <c r="AE125" s="7"/>
    </row>
    <row r="126" spans="1:31" s="26" customFormat="1" x14ac:dyDescent="0.25">
      <c r="A126" s="26">
        <v>41</v>
      </c>
      <c r="B126" s="26">
        <v>-630</v>
      </c>
      <c r="C126" s="26">
        <v>14475</v>
      </c>
      <c r="D126" s="26">
        <v>14611</v>
      </c>
      <c r="E126" s="26">
        <v>11746</v>
      </c>
      <c r="F126" s="26">
        <v>11608</v>
      </c>
      <c r="G126" s="27"/>
      <c r="H126" s="7"/>
      <c r="I126" s="28">
        <f t="shared" si="14"/>
        <v>2729</v>
      </c>
      <c r="J126" s="27">
        <f t="shared" si="14"/>
        <v>3003</v>
      </c>
      <c r="K126" s="7"/>
      <c r="L126" s="124">
        <f t="shared" si="22"/>
        <v>-0.6716589677875604</v>
      </c>
      <c r="M126" s="27">
        <f t="shared" ca="1" si="15"/>
        <v>1.1605959441433407E-6</v>
      </c>
      <c r="N126" s="44"/>
      <c r="O126" s="44"/>
      <c r="P126" s="7"/>
      <c r="Q126" s="28">
        <f t="shared" ca="1" si="16"/>
        <v>2722.3849127296216</v>
      </c>
      <c r="R126" s="27">
        <f t="shared" ca="1" si="17"/>
        <v>3006.610185101305</v>
      </c>
      <c r="S126" s="7"/>
      <c r="T126" s="28">
        <f t="shared" ca="1" si="18"/>
        <v>-0.66265741318378468</v>
      </c>
      <c r="U126" s="27">
        <f t="shared" ca="1" si="19"/>
        <v>0.73541941792766585</v>
      </c>
      <c r="V126" s="7"/>
      <c r="W126" s="28">
        <f t="shared" ca="1" si="20"/>
        <v>-0.67273627737358632</v>
      </c>
      <c r="X126" s="27">
        <f t="shared" ca="1" si="24"/>
        <v>129.58302631141601</v>
      </c>
      <c r="Y126" s="7"/>
      <c r="Z126" s="28">
        <f t="shared" si="23"/>
        <v>129.69000000000005</v>
      </c>
      <c r="AA126" s="27">
        <f t="shared" si="21"/>
        <v>2.2635175069114473</v>
      </c>
      <c r="AB126" s="7"/>
      <c r="AC126" s="28">
        <f t="shared" ca="1" si="13"/>
        <v>-0.10697368858404843</v>
      </c>
      <c r="AD126" s="27"/>
      <c r="AE126" s="7"/>
    </row>
    <row r="127" spans="1:31" s="26" customFormat="1" x14ac:dyDescent="0.25">
      <c r="A127" s="26">
        <v>42</v>
      </c>
      <c r="B127" s="26">
        <v>-626</v>
      </c>
      <c r="C127" s="26">
        <v>14622</v>
      </c>
      <c r="D127" s="26">
        <v>14472</v>
      </c>
      <c r="E127" s="26">
        <v>11603</v>
      </c>
      <c r="F127" s="26">
        <v>11746</v>
      </c>
      <c r="G127" s="27"/>
      <c r="H127" s="7"/>
      <c r="I127" s="28">
        <f t="shared" si="14"/>
        <v>3019</v>
      </c>
      <c r="J127" s="27">
        <f t="shared" si="14"/>
        <v>2726</v>
      </c>
      <c r="K127" s="7"/>
      <c r="L127" s="124">
        <f t="shared" si="22"/>
        <v>-0.74084324601944995</v>
      </c>
      <c r="M127" s="27">
        <f t="shared" ca="1" si="15"/>
        <v>2.451589365379972E-6</v>
      </c>
      <c r="N127" s="44"/>
      <c r="O127" s="44"/>
      <c r="P127" s="7"/>
      <c r="Q127" s="28">
        <f t="shared" ca="1" si="16"/>
        <v>3012.3849127296216</v>
      </c>
      <c r="R127" s="27">
        <f t="shared" ca="1" si="17"/>
        <v>2729.610185101305</v>
      </c>
      <c r="S127" s="7"/>
      <c r="T127" s="28">
        <f t="shared" ca="1" si="18"/>
        <v>-0.73324649444291345</v>
      </c>
      <c r="U127" s="27">
        <f t="shared" ca="1" si="19"/>
        <v>0.6676649814611707</v>
      </c>
      <c r="V127" s="7"/>
      <c r="W127" s="28">
        <f t="shared" ca="1" si="20"/>
        <v>-0.74240900122553422</v>
      </c>
      <c r="X127" s="27">
        <f t="shared" ca="1" si="24"/>
        <v>123.99997739313068</v>
      </c>
      <c r="Y127" s="7"/>
      <c r="Z127" s="28">
        <f t="shared" si="23"/>
        <v>124.05600000000005</v>
      </c>
      <c r="AA127" s="27">
        <f t="shared" si="21"/>
        <v>2.1651856568540864</v>
      </c>
      <c r="AB127" s="7"/>
      <c r="AC127" s="28">
        <f t="shared" ca="1" si="13"/>
        <v>-5.6022606869376546E-2</v>
      </c>
      <c r="AD127" s="27"/>
      <c r="AE127" s="7"/>
    </row>
    <row r="128" spans="1:31" s="26" customFormat="1" x14ac:dyDescent="0.25">
      <c r="A128" s="26">
        <v>43</v>
      </c>
      <c r="B128" s="26">
        <v>-627</v>
      </c>
      <c r="C128" s="26">
        <v>14757</v>
      </c>
      <c r="D128" s="26">
        <v>14314</v>
      </c>
      <c r="E128" s="26">
        <v>11479</v>
      </c>
      <c r="F128" s="26">
        <v>11907</v>
      </c>
      <c r="G128" s="27"/>
      <c r="H128" s="7"/>
      <c r="I128" s="28">
        <f t="shared" si="14"/>
        <v>3278</v>
      </c>
      <c r="J128" s="27">
        <f t="shared" si="14"/>
        <v>2407</v>
      </c>
      <c r="K128" s="7"/>
      <c r="L128" s="124">
        <f t="shared" si="22"/>
        <v>-0.80296073762097753</v>
      </c>
      <c r="M128" s="27">
        <f t="shared" ca="1" si="15"/>
        <v>2.0581429694333092E-6</v>
      </c>
      <c r="N128" s="44"/>
      <c r="O128" s="44"/>
      <c r="P128" s="7"/>
      <c r="Q128" s="28">
        <f t="shared" ca="1" si="16"/>
        <v>3271.3849127296216</v>
      </c>
      <c r="R128" s="27">
        <f t="shared" ca="1" si="17"/>
        <v>2410.610185101305</v>
      </c>
      <c r="S128" s="7"/>
      <c r="T128" s="28">
        <f t="shared" ca="1" si="18"/>
        <v>-0.79628984632606647</v>
      </c>
      <c r="U128" s="27">
        <f t="shared" ca="1" si="19"/>
        <v>0.58963730914055001</v>
      </c>
      <c r="V128" s="7"/>
      <c r="W128" s="28">
        <f t="shared" ca="1" si="20"/>
        <v>-0.80439536055730376</v>
      </c>
      <c r="X128" s="27">
        <f t="shared" ca="1" si="24"/>
        <v>118.27635912145234</v>
      </c>
      <c r="Y128" s="7"/>
      <c r="Z128" s="28">
        <f t="shared" si="23"/>
        <v>118.41300000000005</v>
      </c>
      <c r="AA128" s="27">
        <f t="shared" si="21"/>
        <v>2.0666967271640462</v>
      </c>
      <c r="AB128" s="7"/>
      <c r="AC128" s="28">
        <f t="shared" ca="1" si="13"/>
        <v>-0.13664087854770912</v>
      </c>
      <c r="AD128" s="27"/>
      <c r="AE128" s="7"/>
    </row>
    <row r="129" spans="1:31" s="26" customFormat="1" x14ac:dyDescent="0.25">
      <c r="A129" s="26">
        <v>44</v>
      </c>
      <c r="B129" s="26">
        <v>-604</v>
      </c>
      <c r="C129" s="26">
        <v>14861</v>
      </c>
      <c r="D129" s="26">
        <v>14151</v>
      </c>
      <c r="E129" s="26">
        <v>11368</v>
      </c>
      <c r="F129" s="26">
        <v>12068</v>
      </c>
      <c r="G129" s="27"/>
      <c r="H129" s="7"/>
      <c r="I129" s="28">
        <f t="shared" si="14"/>
        <v>3493</v>
      </c>
      <c r="J129" s="27">
        <f t="shared" si="14"/>
        <v>2083</v>
      </c>
      <c r="K129" s="7"/>
      <c r="L129" s="124">
        <f t="shared" si="22"/>
        <v>-0.85544414988667639</v>
      </c>
      <c r="M129" s="27">
        <f t="shared" ca="1" si="15"/>
        <v>4.4037032245967419E-8</v>
      </c>
      <c r="N129" s="44"/>
      <c r="O129" s="44"/>
      <c r="P129" s="7"/>
      <c r="Q129" s="28">
        <f t="shared" ca="1" si="16"/>
        <v>3486.3849127296216</v>
      </c>
      <c r="R129" s="27">
        <f t="shared" ca="1" si="17"/>
        <v>2086.610185101305</v>
      </c>
      <c r="S129" s="7"/>
      <c r="T129" s="28">
        <f t="shared" ca="1" si="18"/>
        <v>-0.84862313070783435</v>
      </c>
      <c r="U129" s="27">
        <f t="shared" ca="1" si="19"/>
        <v>0.51038663255158101</v>
      </c>
      <c r="V129" s="7"/>
      <c r="W129" s="28">
        <f t="shared" ca="1" si="20"/>
        <v>-0.85565399990989766</v>
      </c>
      <c r="X129" s="27">
        <f t="shared" ca="1" si="24"/>
        <v>112.84975858166359</v>
      </c>
      <c r="Y129" s="7"/>
      <c r="Z129" s="28">
        <f t="shared" si="23"/>
        <v>112.97700000000006</v>
      </c>
      <c r="AA129" s="27">
        <f t="shared" si="21"/>
        <v>1.9718206290256348</v>
      </c>
      <c r="AB129" s="7"/>
      <c r="AC129" s="28">
        <f t="shared" ca="1" si="13"/>
        <v>-0.1272414183364674</v>
      </c>
      <c r="AD129" s="27"/>
      <c r="AE129" s="7"/>
    </row>
    <row r="130" spans="1:31" s="26" customFormat="1" x14ac:dyDescent="0.25">
      <c r="A130" s="26">
        <v>45</v>
      </c>
      <c r="B130" s="26">
        <v>-605</v>
      </c>
      <c r="C130" s="26">
        <v>14957</v>
      </c>
      <c r="D130" s="26">
        <v>13974</v>
      </c>
      <c r="E130" s="26">
        <v>11272</v>
      </c>
      <c r="F130" s="26">
        <v>12231</v>
      </c>
      <c r="G130" s="27"/>
      <c r="H130" s="7"/>
      <c r="I130" s="28">
        <f t="shared" si="14"/>
        <v>3685</v>
      </c>
      <c r="J130" s="27">
        <f t="shared" si="14"/>
        <v>1743</v>
      </c>
      <c r="K130" s="7"/>
      <c r="L130" s="124">
        <f t="shared" si="22"/>
        <v>-0.90029825903487037</v>
      </c>
      <c r="M130" s="27">
        <f t="shared" ca="1" si="15"/>
        <v>9.2565156358041941E-7</v>
      </c>
      <c r="N130" s="44"/>
      <c r="O130" s="44"/>
      <c r="P130" s="7"/>
      <c r="Q130" s="28">
        <f t="shared" ca="1" si="16"/>
        <v>3678.3849127296216</v>
      </c>
      <c r="R130" s="27">
        <f t="shared" ca="1" si="17"/>
        <v>1746.610185101305</v>
      </c>
      <c r="S130" s="7"/>
      <c r="T130" s="28">
        <f t="shared" ca="1" si="18"/>
        <v>-0.89535797071387824</v>
      </c>
      <c r="U130" s="27">
        <f t="shared" ca="1" si="19"/>
        <v>0.4272223423038975</v>
      </c>
      <c r="V130" s="7"/>
      <c r="W130" s="28">
        <f t="shared" ca="1" si="20"/>
        <v>-0.90126036691010081</v>
      </c>
      <c r="X130" s="27">
        <f t="shared" ca="1" si="24"/>
        <v>107.39647014063098</v>
      </c>
      <c r="Y130" s="7"/>
      <c r="Z130" s="28">
        <f t="shared" si="23"/>
        <v>107.53200000000007</v>
      </c>
      <c r="AA130" s="27">
        <f t="shared" si="21"/>
        <v>1.8767874512545435</v>
      </c>
      <c r="AB130" s="7"/>
      <c r="AC130" s="28">
        <f t="shared" ca="1" si="13"/>
        <v>-0.13552985936908613</v>
      </c>
      <c r="AD130" s="27"/>
      <c r="AE130" s="7"/>
    </row>
    <row r="131" spans="1:31" s="26" customFormat="1" x14ac:dyDescent="0.25">
      <c r="A131" s="26">
        <v>46</v>
      </c>
      <c r="B131" s="26">
        <v>-635</v>
      </c>
      <c r="C131" s="26">
        <v>15039</v>
      </c>
      <c r="D131" s="26">
        <v>13794</v>
      </c>
      <c r="E131" s="26">
        <v>11196</v>
      </c>
      <c r="F131" s="26">
        <v>12425</v>
      </c>
      <c r="G131" s="27"/>
      <c r="H131" s="7"/>
      <c r="I131" s="28">
        <f t="shared" si="14"/>
        <v>3843</v>
      </c>
      <c r="J131" s="27">
        <f t="shared" si="14"/>
        <v>1369</v>
      </c>
      <c r="K131" s="7"/>
      <c r="L131" s="124">
        <f t="shared" si="22"/>
        <v>-0.93862861809477172</v>
      </c>
      <c r="M131" s="27">
        <f t="shared" ca="1" si="15"/>
        <v>2.3071788720281082E-8</v>
      </c>
      <c r="N131" s="44"/>
      <c r="O131" s="44"/>
      <c r="P131" s="7"/>
      <c r="Q131" s="28">
        <f t="shared" ca="1" si="16"/>
        <v>3836.3849127296216</v>
      </c>
      <c r="R131" s="27">
        <f t="shared" ca="1" si="17"/>
        <v>1372.610185101305</v>
      </c>
      <c r="S131" s="7"/>
      <c r="T131" s="28">
        <f t="shared" ca="1" si="18"/>
        <v>-0.93381684946885191</v>
      </c>
      <c r="U131" s="27">
        <f t="shared" ca="1" si="19"/>
        <v>0.33574162303144567</v>
      </c>
      <c r="V131" s="7"/>
      <c r="W131" s="28">
        <f t="shared" ca="1" si="20"/>
        <v>-0.93847672408988581</v>
      </c>
      <c r="X131" s="27">
        <f t="shared" ca="1" si="24"/>
        <v>101.71897928313422</v>
      </c>
      <c r="Y131" s="7"/>
      <c r="Z131" s="28">
        <f t="shared" si="23"/>
        <v>101.81700000000006</v>
      </c>
      <c r="AA131" s="27">
        <f t="shared" si="21"/>
        <v>1.7770418845030678</v>
      </c>
      <c r="AB131" s="7"/>
      <c r="AC131" s="28">
        <f t="shared" ca="1" si="13"/>
        <v>-9.802071686584668E-2</v>
      </c>
      <c r="AD131" s="27"/>
      <c r="AE131" s="7"/>
    </row>
    <row r="132" spans="1:31" s="26" customFormat="1" x14ac:dyDescent="0.25">
      <c r="A132" s="26">
        <v>47</v>
      </c>
      <c r="B132" s="26">
        <v>-637</v>
      </c>
      <c r="C132" s="26">
        <v>15099</v>
      </c>
      <c r="D132" s="26">
        <v>13592</v>
      </c>
      <c r="E132" s="26">
        <v>11129</v>
      </c>
      <c r="F132" s="26">
        <v>12618</v>
      </c>
      <c r="G132" s="27"/>
      <c r="H132" s="7"/>
      <c r="I132" s="28">
        <f t="shared" si="14"/>
        <v>3970</v>
      </c>
      <c r="J132" s="27">
        <f t="shared" si="14"/>
        <v>974</v>
      </c>
      <c r="K132" s="7"/>
      <c r="L132" s="124">
        <f t="shared" si="22"/>
        <v>-0.96770158073247137</v>
      </c>
      <c r="M132" s="27">
        <f t="shared" ca="1" si="15"/>
        <v>1.4070270728446006E-7</v>
      </c>
      <c r="N132" s="44"/>
      <c r="O132" s="44"/>
      <c r="P132" s="7"/>
      <c r="Q132" s="28">
        <f t="shared" ca="1" si="16"/>
        <v>3963.3849127296216</v>
      </c>
      <c r="R132" s="27">
        <f t="shared" ca="1" si="17"/>
        <v>977.61018510130486</v>
      </c>
      <c r="S132" s="7"/>
      <c r="T132" s="28">
        <f t="shared" ca="1" si="18"/>
        <v>-0.9647299988478496</v>
      </c>
      <c r="U132" s="27">
        <f t="shared" ca="1" si="19"/>
        <v>0.23912428583193096</v>
      </c>
      <c r="V132" s="7"/>
      <c r="W132" s="28">
        <f t="shared" ca="1" si="20"/>
        <v>-0.96807668432787464</v>
      </c>
      <c r="X132" s="27">
        <f t="shared" ca="1" si="24"/>
        <v>95.909098915255527</v>
      </c>
      <c r="Y132" s="7"/>
      <c r="Z132" s="28">
        <f t="shared" si="23"/>
        <v>96.08400000000006</v>
      </c>
      <c r="AA132" s="27">
        <f t="shared" si="21"/>
        <v>1.6769821584862326</v>
      </c>
      <c r="AB132" s="7"/>
      <c r="AC132" s="28">
        <f t="shared" ca="1" si="13"/>
        <v>-0.17490108474453336</v>
      </c>
      <c r="AD132" s="27"/>
      <c r="AE132" s="7"/>
    </row>
    <row r="133" spans="1:31" s="26" customFormat="1" x14ac:dyDescent="0.25">
      <c r="A133" s="26">
        <v>48</v>
      </c>
      <c r="B133" s="26">
        <v>-634</v>
      </c>
      <c r="C133" s="26">
        <v>15138</v>
      </c>
      <c r="D133" s="26">
        <v>13394</v>
      </c>
      <c r="E133" s="26">
        <v>11089</v>
      </c>
      <c r="F133" s="26">
        <v>12816</v>
      </c>
      <c r="G133" s="27"/>
      <c r="H133" s="7"/>
      <c r="I133" s="28">
        <f t="shared" si="14"/>
        <v>4049</v>
      </c>
      <c r="J133" s="27">
        <f t="shared" si="14"/>
        <v>578</v>
      </c>
      <c r="K133" s="7"/>
      <c r="L133" s="124">
        <f t="shared" si="22"/>
        <v>-0.98702286729048772</v>
      </c>
      <c r="M133" s="27">
        <f t="shared" ca="1" si="15"/>
        <v>1.0698765445183752E-6</v>
      </c>
      <c r="N133" s="44"/>
      <c r="O133" s="44"/>
      <c r="P133" s="7"/>
      <c r="Q133" s="28">
        <f t="shared" ca="1" si="16"/>
        <v>4042.3849127296216</v>
      </c>
      <c r="R133" s="27">
        <f t="shared" ca="1" si="17"/>
        <v>581.61018510130486</v>
      </c>
      <c r="S133" s="7"/>
      <c r="T133" s="28">
        <f t="shared" ca="1" si="18"/>
        <v>-0.98395943822533649</v>
      </c>
      <c r="U133" s="27">
        <f t="shared" ca="1" si="19"/>
        <v>0.14226234777874663</v>
      </c>
      <c r="V133" s="7"/>
      <c r="W133" s="28">
        <f t="shared" ca="1" si="20"/>
        <v>-0.98598851892338968</v>
      </c>
      <c r="X133" s="27">
        <f t="shared" ca="1" si="24"/>
        <v>90.244427355188236</v>
      </c>
      <c r="Y133" s="7"/>
      <c r="Z133" s="28">
        <f t="shared" si="23"/>
        <v>90.378000000000057</v>
      </c>
      <c r="AA133" s="27">
        <f t="shared" si="21"/>
        <v>1.5773936713674361</v>
      </c>
      <c r="AB133" s="7"/>
      <c r="AC133" s="28">
        <f t="shared" ca="1" si="13"/>
        <v>-0.13357264481182085</v>
      </c>
      <c r="AD133" s="27"/>
      <c r="AE133" s="7"/>
    </row>
    <row r="134" spans="1:31" s="26" customFormat="1" x14ac:dyDescent="0.25">
      <c r="A134" s="26">
        <v>49</v>
      </c>
      <c r="B134" s="26">
        <v>-625</v>
      </c>
      <c r="C134" s="26">
        <v>15165</v>
      </c>
      <c r="D134" s="26">
        <v>13199</v>
      </c>
      <c r="E134" s="26">
        <v>11072</v>
      </c>
      <c r="F134" s="26">
        <v>13018</v>
      </c>
      <c r="G134" s="27"/>
      <c r="H134" s="7"/>
      <c r="I134" s="28">
        <f t="shared" si="14"/>
        <v>4093</v>
      </c>
      <c r="J134" s="27">
        <f t="shared" si="14"/>
        <v>181</v>
      </c>
      <c r="K134" s="7"/>
      <c r="L134" s="124">
        <f t="shared" si="22"/>
        <v>-0.99649378676188416</v>
      </c>
      <c r="M134" s="27">
        <f t="shared" ca="1" si="15"/>
        <v>1.2475264079086221E-6</v>
      </c>
      <c r="N134" s="44"/>
      <c r="O134" s="44"/>
      <c r="P134" s="7"/>
      <c r="Q134" s="28">
        <f t="shared" ca="1" si="16"/>
        <v>4086.3849127296216</v>
      </c>
      <c r="R134" s="27">
        <f t="shared" ca="1" si="17"/>
        <v>184.61018510130489</v>
      </c>
      <c r="S134" s="7"/>
      <c r="T134" s="28">
        <f t="shared" ca="1" si="18"/>
        <v>-0.99466950572672153</v>
      </c>
      <c r="U134" s="27">
        <f t="shared" ca="1" si="19"/>
        <v>4.5155808871892647E-2</v>
      </c>
      <c r="V134" s="7"/>
      <c r="W134" s="28">
        <f t="shared" ca="1" si="20"/>
        <v>-0.9953768595449588</v>
      </c>
      <c r="X134" s="27">
        <f t="shared" ca="1" si="24"/>
        <v>84.631697408098773</v>
      </c>
      <c r="Y134" s="7"/>
      <c r="Z134" s="28">
        <f t="shared" si="23"/>
        <v>84.753000000000057</v>
      </c>
      <c r="AA134" s="27">
        <f t="shared" si="21"/>
        <v>1.4792189009427552</v>
      </c>
      <c r="AB134" s="7"/>
      <c r="AC134" s="28">
        <f t="shared" ca="1" si="13"/>
        <v>-0.12130259190128356</v>
      </c>
      <c r="AD134" s="27"/>
      <c r="AE134" s="7"/>
    </row>
    <row r="135" spans="1:31" s="26" customFormat="1" x14ac:dyDescent="0.25">
      <c r="A135" s="26">
        <v>50</v>
      </c>
      <c r="B135" s="26">
        <v>-627</v>
      </c>
      <c r="C135" s="26">
        <v>15161</v>
      </c>
      <c r="D135" s="26">
        <v>12995</v>
      </c>
      <c r="E135" s="26">
        <v>11066</v>
      </c>
      <c r="F135" s="26">
        <v>13211</v>
      </c>
      <c r="G135" s="27"/>
      <c r="H135" s="7"/>
      <c r="I135" s="28">
        <f t="shared" si="14"/>
        <v>4095</v>
      </c>
      <c r="J135" s="27">
        <f t="shared" si="14"/>
        <v>-216</v>
      </c>
      <c r="K135" s="7"/>
      <c r="L135" s="124">
        <f t="shared" si="22"/>
        <v>-0.99634922407286342</v>
      </c>
      <c r="M135" s="27">
        <f t="shared" ca="1" si="15"/>
        <v>3.2696542440419043E-6</v>
      </c>
      <c r="N135" s="44"/>
      <c r="O135" s="44"/>
      <c r="P135" s="7"/>
      <c r="Q135" s="28">
        <f t="shared" ca="1" si="16"/>
        <v>4088.3849127296216</v>
      </c>
      <c r="R135" s="27">
        <f t="shared" ca="1" si="17"/>
        <v>-212.38981489869511</v>
      </c>
      <c r="S135" s="7"/>
      <c r="T135" s="28">
        <f t="shared" ca="1" si="18"/>
        <v>-0.99515632697678447</v>
      </c>
      <c r="U135" s="27">
        <f t="shared" ca="1" si="19"/>
        <v>-5.195073003496134E-2</v>
      </c>
      <c r="V135" s="7"/>
      <c r="W135" s="28">
        <f t="shared" ca="1" si="20"/>
        <v>-0.99454100554512903</v>
      </c>
      <c r="X135" s="27">
        <f t="shared" ca="1" si="24"/>
        <v>79.044046243845798</v>
      </c>
      <c r="Y135" s="7"/>
      <c r="Z135" s="28">
        <f t="shared" si="23"/>
        <v>79.110000000000056</v>
      </c>
      <c r="AA135" s="27">
        <f t="shared" si="21"/>
        <v>1.380729971252715</v>
      </c>
      <c r="AB135" s="7"/>
      <c r="AC135" s="28">
        <f t="shared" ca="1" si="13"/>
        <v>-6.5953756154257803E-2</v>
      </c>
      <c r="AD135" s="27"/>
      <c r="AE135" s="7"/>
    </row>
    <row r="136" spans="1:31" s="26" customFormat="1" x14ac:dyDescent="0.25">
      <c r="A136" s="26">
        <v>51</v>
      </c>
      <c r="B136" s="26">
        <v>-616</v>
      </c>
      <c r="C136" s="26">
        <v>15144</v>
      </c>
      <c r="D136" s="26">
        <v>12801</v>
      </c>
      <c r="E136" s="26">
        <v>11084</v>
      </c>
      <c r="F136" s="26">
        <v>13410</v>
      </c>
      <c r="G136" s="27"/>
      <c r="H136" s="7"/>
      <c r="I136" s="28">
        <f t="shared" si="14"/>
        <v>4060</v>
      </c>
      <c r="J136" s="27">
        <f t="shared" si="14"/>
        <v>-609</v>
      </c>
      <c r="K136" s="7"/>
      <c r="L136" s="124">
        <f t="shared" si="22"/>
        <v>-0.98679978506182575</v>
      </c>
      <c r="M136" s="27">
        <f t="shared" ca="1" si="15"/>
        <v>4.3611428791845175E-6</v>
      </c>
      <c r="N136" s="44"/>
      <c r="O136" s="44"/>
      <c r="P136" s="7"/>
      <c r="Q136" s="28">
        <f t="shared" ca="1" si="16"/>
        <v>4053.3849127296216</v>
      </c>
      <c r="R136" s="27">
        <f t="shared" ca="1" si="17"/>
        <v>-605.38981489869514</v>
      </c>
      <c r="S136" s="7"/>
      <c r="T136" s="28">
        <f t="shared" ca="1" si="18"/>
        <v>-0.98663695510068272</v>
      </c>
      <c r="U136" s="27">
        <f t="shared" ca="1" si="19"/>
        <v>-0.1480788655271367</v>
      </c>
      <c r="V136" s="7"/>
      <c r="W136" s="28">
        <f t="shared" ca="1" si="20"/>
        <v>-0.98471145010804451</v>
      </c>
      <c r="X136" s="27">
        <f t="shared" ca="1" si="24"/>
        <v>73.482282827898302</v>
      </c>
      <c r="Y136" s="7"/>
      <c r="Z136" s="28">
        <f t="shared" si="23"/>
        <v>73.566000000000059</v>
      </c>
      <c r="AA136" s="27">
        <f t="shared" si="21"/>
        <v>1.2839689175221494</v>
      </c>
      <c r="AB136" s="7"/>
      <c r="AC136" s="28">
        <f t="shared" ca="1" si="13"/>
        <v>-8.3717172101756887E-2</v>
      </c>
      <c r="AD136" s="27"/>
      <c r="AE136" s="7"/>
    </row>
    <row r="137" spans="1:31" s="26" customFormat="1" x14ac:dyDescent="0.25">
      <c r="A137" s="26">
        <v>52</v>
      </c>
      <c r="B137" s="26">
        <v>-610</v>
      </c>
      <c r="C137" s="26">
        <v>15105</v>
      </c>
      <c r="D137" s="26">
        <v>12609</v>
      </c>
      <c r="E137" s="26">
        <v>11121</v>
      </c>
      <c r="F137" s="26">
        <v>13599</v>
      </c>
      <c r="G137" s="27"/>
      <c r="H137" s="7"/>
      <c r="I137" s="28">
        <f t="shared" si="14"/>
        <v>3984</v>
      </c>
      <c r="J137" s="27">
        <f t="shared" si="14"/>
        <v>-990</v>
      </c>
      <c r="K137" s="7"/>
      <c r="L137" s="124">
        <f t="shared" si="22"/>
        <v>-0.96824269100781268</v>
      </c>
      <c r="M137" s="27">
        <f t="shared" ca="1" si="15"/>
        <v>1.0900405930141521E-5</v>
      </c>
      <c r="N137" s="44"/>
      <c r="O137" s="44"/>
      <c r="P137" s="7"/>
      <c r="Q137" s="28">
        <f t="shared" ca="1" si="16"/>
        <v>3977.3849127296216</v>
      </c>
      <c r="R137" s="27">
        <f t="shared" ca="1" si="17"/>
        <v>-986.38981489869514</v>
      </c>
      <c r="S137" s="7"/>
      <c r="T137" s="28">
        <f t="shared" ca="1" si="18"/>
        <v>-0.9681377475982903</v>
      </c>
      <c r="U137" s="27">
        <f t="shared" ca="1" si="19"/>
        <v>-0.24127179077527616</v>
      </c>
      <c r="V137" s="7"/>
      <c r="W137" s="28">
        <f t="shared" ca="1" si="20"/>
        <v>-0.96494111472819388</v>
      </c>
      <c r="X137" s="27">
        <f t="shared" ca="1" si="24"/>
        <v>67.995940423614002</v>
      </c>
      <c r="Y137" s="7"/>
      <c r="Z137" s="28">
        <f t="shared" si="23"/>
        <v>68.076000000000064</v>
      </c>
      <c r="AA137" s="27">
        <f t="shared" si="21"/>
        <v>1.1881503415876609</v>
      </c>
      <c r="AB137" s="7"/>
      <c r="AC137" s="28">
        <f t="shared" ca="1" si="13"/>
        <v>-8.0059576386062759E-2</v>
      </c>
      <c r="AD137" s="27"/>
      <c r="AE137" s="7"/>
    </row>
    <row r="138" spans="1:31" s="26" customFormat="1" x14ac:dyDescent="0.25">
      <c r="A138" s="26">
        <v>53</v>
      </c>
      <c r="B138" s="26">
        <v>-627</v>
      </c>
      <c r="C138" s="26">
        <v>15058</v>
      </c>
      <c r="D138" s="26">
        <v>12423</v>
      </c>
      <c r="E138" s="26">
        <v>11178</v>
      </c>
      <c r="F138" s="26">
        <v>13792</v>
      </c>
      <c r="G138" s="27"/>
      <c r="H138" s="7"/>
      <c r="I138" s="28">
        <f t="shared" si="14"/>
        <v>3880</v>
      </c>
      <c r="J138" s="27">
        <f t="shared" si="14"/>
        <v>-1369</v>
      </c>
      <c r="K138" s="7"/>
      <c r="L138" s="124">
        <f t="shared" si="22"/>
        <v>-0.93991029960049921</v>
      </c>
      <c r="M138" s="27">
        <f t="shared" ca="1" si="15"/>
        <v>2.3993589320134508E-6</v>
      </c>
      <c r="N138" s="44"/>
      <c r="O138" s="44"/>
      <c r="P138" s="7"/>
      <c r="Q138" s="28">
        <f t="shared" ca="1" si="16"/>
        <v>3873.3849127296216</v>
      </c>
      <c r="R138" s="27">
        <f t="shared" ca="1" si="17"/>
        <v>-1365.389814898695</v>
      </c>
      <c r="S138" s="7"/>
      <c r="T138" s="28">
        <f t="shared" ca="1" si="18"/>
        <v>-0.94282304259501659</v>
      </c>
      <c r="U138" s="27">
        <f t="shared" ca="1" si="19"/>
        <v>-0.33397551431607631</v>
      </c>
      <c r="V138" s="7"/>
      <c r="W138" s="28">
        <f t="shared" ca="1" si="20"/>
        <v>-0.93836131317963767</v>
      </c>
      <c r="X138" s="27">
        <f t="shared" ca="1" si="24"/>
        <v>62.442890599151781</v>
      </c>
      <c r="Y138" s="7"/>
      <c r="Z138" s="28">
        <f t="shared" si="23"/>
        <v>62.433000000000064</v>
      </c>
      <c r="AA138" s="27">
        <f t="shared" si="21"/>
        <v>1.0896614118976209</v>
      </c>
      <c r="AB138" s="7"/>
      <c r="AC138" s="28">
        <f t="shared" ca="1" si="13"/>
        <v>9.8905991517170833E-3</v>
      </c>
      <c r="AD138" s="27"/>
      <c r="AE138" s="7"/>
    </row>
    <row r="139" spans="1:31" s="26" customFormat="1" x14ac:dyDescent="0.25">
      <c r="A139" s="26">
        <v>54</v>
      </c>
      <c r="B139" s="26">
        <v>-614</v>
      </c>
      <c r="C139" s="26">
        <v>14973</v>
      </c>
      <c r="D139" s="26">
        <v>12232</v>
      </c>
      <c r="E139" s="26">
        <v>11248</v>
      </c>
      <c r="F139" s="26">
        <v>13966</v>
      </c>
      <c r="G139" s="27"/>
      <c r="H139" s="7"/>
      <c r="I139" s="28">
        <f t="shared" si="14"/>
        <v>3725</v>
      </c>
      <c r="J139" s="27">
        <f t="shared" si="14"/>
        <v>-1734</v>
      </c>
      <c r="K139" s="7"/>
      <c r="L139" s="124">
        <f t="shared" si="22"/>
        <v>-0.90333193708404658</v>
      </c>
      <c r="M139" s="27">
        <f t="shared" ca="1" si="15"/>
        <v>1.5357572405455966E-5</v>
      </c>
      <c r="N139" s="44"/>
      <c r="O139" s="44"/>
      <c r="P139" s="7"/>
      <c r="Q139" s="28">
        <f t="shared" ca="1" si="16"/>
        <v>3718.3849127296216</v>
      </c>
      <c r="R139" s="27">
        <f t="shared" ca="1" si="17"/>
        <v>-1730.389814898695</v>
      </c>
      <c r="S139" s="7"/>
      <c r="T139" s="28">
        <f t="shared" ca="1" si="18"/>
        <v>-0.90509439571513739</v>
      </c>
      <c r="U139" s="27">
        <f t="shared" ca="1" si="19"/>
        <v>-0.42325482590550123</v>
      </c>
      <c r="V139" s="7"/>
      <c r="W139" s="28">
        <f t="shared" ca="1" si="20"/>
        <v>-0.89941306321449477</v>
      </c>
      <c r="X139" s="27">
        <f t="shared" ca="1" si="24"/>
        <v>56.833016222188917</v>
      </c>
      <c r="Y139" s="7"/>
      <c r="Z139" s="28">
        <f t="shared" si="23"/>
        <v>56.907000000000068</v>
      </c>
      <c r="AA139" s="27">
        <f t="shared" si="21"/>
        <v>0.9932145174324144</v>
      </c>
      <c r="AB139" s="7"/>
      <c r="AC139" s="28">
        <f t="shared" ca="1" si="13"/>
        <v>-7.398377781115073E-2</v>
      </c>
      <c r="AD139" s="27"/>
      <c r="AE139" s="7"/>
    </row>
    <row r="140" spans="1:31" s="26" customFormat="1" x14ac:dyDescent="0.25">
      <c r="A140" s="26">
        <v>55</v>
      </c>
      <c r="B140" s="26">
        <v>-642</v>
      </c>
      <c r="C140" s="26">
        <v>14888</v>
      </c>
      <c r="D140" s="26">
        <v>12057</v>
      </c>
      <c r="E140" s="26">
        <v>11348</v>
      </c>
      <c r="F140" s="26">
        <v>14157</v>
      </c>
      <c r="G140" s="27"/>
      <c r="H140" s="7"/>
      <c r="I140" s="28">
        <f t="shared" si="14"/>
        <v>3540</v>
      </c>
      <c r="J140" s="27">
        <f t="shared" si="14"/>
        <v>-2100</v>
      </c>
      <c r="K140" s="7"/>
      <c r="L140" s="124">
        <f t="shared" si="22"/>
        <v>-0.8561099349373118</v>
      </c>
      <c r="M140" s="27">
        <f t="shared" ca="1" si="15"/>
        <v>8.7110549511800149E-6</v>
      </c>
      <c r="N140" s="44"/>
      <c r="O140" s="44"/>
      <c r="P140" s="7"/>
      <c r="Q140" s="28">
        <f t="shared" ca="1" si="16"/>
        <v>3533.3849127296216</v>
      </c>
      <c r="R140" s="27">
        <f t="shared" ca="1" si="17"/>
        <v>-2096.389814898695</v>
      </c>
      <c r="S140" s="7"/>
      <c r="T140" s="28">
        <f t="shared" ca="1" si="18"/>
        <v>-0.86006343008431385</v>
      </c>
      <c r="U140" s="27">
        <f t="shared" ca="1" si="19"/>
        <v>-0.51277873834859589</v>
      </c>
      <c r="V140" s="7"/>
      <c r="W140" s="28">
        <f t="shared" ca="1" si="20"/>
        <v>-0.85315848530176319</v>
      </c>
      <c r="X140" s="27">
        <f t="shared" ca="1" si="24"/>
        <v>51.02685295547974</v>
      </c>
      <c r="Y140" s="7"/>
      <c r="Z140" s="28">
        <f t="shared" si="23"/>
        <v>51.129000000000069</v>
      </c>
      <c r="AA140" s="27">
        <f t="shared" si="21"/>
        <v>0.8923693932521819</v>
      </c>
      <c r="AB140" s="7"/>
      <c r="AC140" s="28">
        <f t="shared" ca="1" si="13"/>
        <v>-0.10214704452032919</v>
      </c>
      <c r="AD140" s="27"/>
      <c r="AE140" s="7"/>
    </row>
    <row r="141" spans="1:31" s="26" customFormat="1" x14ac:dyDescent="0.25">
      <c r="A141" s="26">
        <v>56</v>
      </c>
      <c r="B141" s="26">
        <v>-630</v>
      </c>
      <c r="C141" s="26">
        <v>14772</v>
      </c>
      <c r="D141" s="26">
        <v>11883</v>
      </c>
      <c r="E141" s="26">
        <v>11454</v>
      </c>
      <c r="F141" s="26">
        <v>14318</v>
      </c>
      <c r="G141" s="27"/>
      <c r="H141" s="7"/>
      <c r="I141" s="28">
        <f t="shared" si="14"/>
        <v>3318</v>
      </c>
      <c r="J141" s="27">
        <f t="shared" si="14"/>
        <v>-2435</v>
      </c>
      <c r="K141" s="7"/>
      <c r="L141" s="124">
        <f t="shared" si="22"/>
        <v>-0.80130802880853746</v>
      </c>
      <c r="M141" s="27">
        <f t="shared" ca="1" si="15"/>
        <v>1.0941967826221173E-5</v>
      </c>
      <c r="N141" s="44"/>
      <c r="O141" s="44"/>
      <c r="P141" s="7"/>
      <c r="Q141" s="28">
        <f t="shared" ca="1" si="16"/>
        <v>3311.3849127296216</v>
      </c>
      <c r="R141" s="27">
        <f t="shared" ca="1" si="17"/>
        <v>-2431.389814898695</v>
      </c>
      <c r="S141" s="7"/>
      <c r="T141" s="28">
        <f t="shared" ca="1" si="18"/>
        <v>-0.80602627132732552</v>
      </c>
      <c r="U141" s="27">
        <f t="shared" ca="1" si="19"/>
        <v>-0.59472002432793114</v>
      </c>
      <c r="V141" s="7"/>
      <c r="W141" s="28">
        <f t="shared" ca="1" si="20"/>
        <v>-0.79800016426683973</v>
      </c>
      <c r="X141" s="27">
        <f t="shared" ca="1" si="24"/>
        <v>45.338423197381417</v>
      </c>
      <c r="Y141" s="7"/>
      <c r="Z141" s="28">
        <f t="shared" si="23"/>
        <v>45.459000000000067</v>
      </c>
      <c r="AA141" s="27">
        <f t="shared" si="21"/>
        <v>0.79340922466410335</v>
      </c>
      <c r="AB141" s="7"/>
      <c r="AC141" s="28">
        <f t="shared" ca="1" si="13"/>
        <v>-0.12057680261865045</v>
      </c>
      <c r="AD141" s="27"/>
      <c r="AE141" s="7"/>
    </row>
    <row r="142" spans="1:31" s="26" customFormat="1" x14ac:dyDescent="0.25">
      <c r="A142" s="26">
        <v>57</v>
      </c>
      <c r="B142" s="26">
        <v>-633</v>
      </c>
      <c r="C142" s="26">
        <v>14643</v>
      </c>
      <c r="D142" s="26">
        <v>11734</v>
      </c>
      <c r="E142" s="26">
        <v>11583</v>
      </c>
      <c r="F142" s="26">
        <v>14483</v>
      </c>
      <c r="G142" s="27"/>
      <c r="H142" s="7"/>
      <c r="I142" s="28">
        <f t="shared" si="14"/>
        <v>3060</v>
      </c>
      <c r="J142" s="27">
        <f t="shared" si="14"/>
        <v>-2749</v>
      </c>
      <c r="K142" s="7"/>
      <c r="L142" s="124">
        <f t="shared" si="22"/>
        <v>-0.73834667062487258</v>
      </c>
      <c r="M142" s="27">
        <f t="shared" ca="1" si="15"/>
        <v>1.7627026102883485E-5</v>
      </c>
      <c r="N142" s="44"/>
      <c r="O142" s="44"/>
      <c r="P142" s="7"/>
      <c r="Q142" s="28">
        <f t="shared" ca="1" si="16"/>
        <v>3053.3849127296216</v>
      </c>
      <c r="R142" s="27">
        <f t="shared" ca="1" si="17"/>
        <v>-2745.389814898695</v>
      </c>
      <c r="S142" s="7"/>
      <c r="T142" s="28">
        <f t="shared" ca="1" si="18"/>
        <v>-0.74322633006920413</v>
      </c>
      <c r="U142" s="27">
        <f t="shared" ca="1" si="19"/>
        <v>-0.67152469238020351</v>
      </c>
      <c r="V142" s="7"/>
      <c r="W142" s="28">
        <f t="shared" ca="1" si="20"/>
        <v>-0.73414821542052855</v>
      </c>
      <c r="X142" s="27">
        <f t="shared" ca="1" si="24"/>
        <v>39.585096997263236</v>
      </c>
      <c r="Y142" s="7"/>
      <c r="Z142" s="28">
        <f t="shared" si="23"/>
        <v>39.762000000000072</v>
      </c>
      <c r="AA142" s="27">
        <f t="shared" si="21"/>
        <v>0.69397781717798657</v>
      </c>
      <c r="AB142" s="7"/>
      <c r="AC142" s="28">
        <f t="shared" ca="1" si="13"/>
        <v>-0.1769030027368359</v>
      </c>
      <c r="AD142" s="27"/>
      <c r="AE142" s="7"/>
    </row>
    <row r="143" spans="1:31" s="26" customFormat="1" x14ac:dyDescent="0.25">
      <c r="A143" s="26">
        <v>58</v>
      </c>
      <c r="B143" s="26">
        <v>-623</v>
      </c>
      <c r="C143" s="26">
        <v>14496</v>
      </c>
      <c r="D143" s="26">
        <v>11587</v>
      </c>
      <c r="E143" s="26">
        <v>11723</v>
      </c>
      <c r="F143" s="26">
        <v>14618</v>
      </c>
      <c r="G143" s="27"/>
      <c r="H143" s="7"/>
      <c r="I143" s="28">
        <f t="shared" si="14"/>
        <v>2773</v>
      </c>
      <c r="J143" s="27">
        <f t="shared" si="14"/>
        <v>-3031</v>
      </c>
      <c r="K143" s="7"/>
      <c r="L143" s="124">
        <f t="shared" si="22"/>
        <v>-0.66925243592928041</v>
      </c>
      <c r="M143" s="27">
        <f t="shared" ca="1" si="15"/>
        <v>3.4917640622573081E-5</v>
      </c>
      <c r="N143" s="44"/>
      <c r="O143" s="44"/>
      <c r="P143" s="7"/>
      <c r="Q143" s="28">
        <f t="shared" ca="1" si="16"/>
        <v>2766.3849127296216</v>
      </c>
      <c r="R143" s="27">
        <f t="shared" ca="1" si="17"/>
        <v>-3027.389814898695</v>
      </c>
      <c r="S143" s="7"/>
      <c r="T143" s="28">
        <f t="shared" ca="1" si="18"/>
        <v>-0.67336748068516972</v>
      </c>
      <c r="U143" s="27">
        <f t="shared" ca="1" si="19"/>
        <v>-0.74050213311504687</v>
      </c>
      <c r="V143" s="7"/>
      <c r="W143" s="28">
        <f t="shared" ca="1" si="20"/>
        <v>-0.66334332088364345</v>
      </c>
      <c r="X143" s="27">
        <f t="shared" ca="1" si="24"/>
        <v>33.888272128659708</v>
      </c>
      <c r="Y143" s="7"/>
      <c r="Z143" s="28">
        <f t="shared" si="23"/>
        <v>34.155000000000072</v>
      </c>
      <c r="AA143" s="27">
        <f t="shared" si="21"/>
        <v>0.59611720601866447</v>
      </c>
      <c r="AB143" s="7"/>
      <c r="AC143" s="28">
        <f t="shared" ca="1" si="13"/>
        <v>-0.26672787134036469</v>
      </c>
      <c r="AD143" s="27"/>
      <c r="AE143" s="7"/>
    </row>
    <row r="144" spans="1:31" s="26" customFormat="1" x14ac:dyDescent="0.25">
      <c r="A144" s="26">
        <v>59</v>
      </c>
      <c r="B144" s="26">
        <v>-629</v>
      </c>
      <c r="C144" s="26">
        <v>14353</v>
      </c>
      <c r="D144" s="26">
        <v>11463</v>
      </c>
      <c r="E144" s="26">
        <v>11880</v>
      </c>
      <c r="F144" s="26">
        <v>14749</v>
      </c>
      <c r="G144" s="27"/>
      <c r="H144" s="7"/>
      <c r="I144" s="28">
        <f t="shared" si="14"/>
        <v>2473</v>
      </c>
      <c r="J144" s="27">
        <f t="shared" si="14"/>
        <v>-3286</v>
      </c>
      <c r="K144" s="7"/>
      <c r="L144" s="124">
        <f t="shared" si="22"/>
        <v>-0.59299605484811346</v>
      </c>
      <c r="M144" s="27">
        <f t="shared" ca="1" si="15"/>
        <v>1.247715639356487E-5</v>
      </c>
      <c r="N144" s="44"/>
      <c r="O144" s="44"/>
      <c r="P144" s="7"/>
      <c r="Q144" s="28">
        <f t="shared" ca="1" si="16"/>
        <v>2466.3849127296216</v>
      </c>
      <c r="R144" s="27">
        <f t="shared" ca="1" si="17"/>
        <v>-3282.389814898695</v>
      </c>
      <c r="S144" s="7"/>
      <c r="T144" s="28">
        <f t="shared" ca="1" si="18"/>
        <v>-0.60034429317572613</v>
      </c>
      <c r="U144" s="27">
        <f t="shared" ca="1" si="19"/>
        <v>-0.80287535080080952</v>
      </c>
      <c r="V144" s="7"/>
      <c r="W144" s="28">
        <f t="shared" ca="1" si="20"/>
        <v>-0.58946375299329345</v>
      </c>
      <c r="X144" s="27">
        <f t="shared" ca="1" si="24"/>
        <v>28.319999846922883</v>
      </c>
      <c r="Y144" s="7"/>
      <c r="Z144" s="28">
        <f t="shared" si="23"/>
        <v>28.494000000000071</v>
      </c>
      <c r="AA144" s="27">
        <f t="shared" si="21"/>
        <v>0.4973141170632655</v>
      </c>
      <c r="AB144" s="7"/>
      <c r="AC144" s="28">
        <f t="shared" ca="1" si="13"/>
        <v>-0.17400015307718775</v>
      </c>
      <c r="AD144" s="27"/>
      <c r="AE144" s="7"/>
    </row>
    <row r="145" spans="1:31" s="26" customFormat="1" x14ac:dyDescent="0.25">
      <c r="A145" s="26">
        <v>60</v>
      </c>
      <c r="B145" s="26">
        <v>-604</v>
      </c>
      <c r="C145" s="26">
        <v>14186</v>
      </c>
      <c r="D145" s="26">
        <v>11358</v>
      </c>
      <c r="E145" s="26">
        <v>12040</v>
      </c>
      <c r="F145" s="26">
        <v>14864</v>
      </c>
      <c r="G145" s="27"/>
      <c r="H145" s="7"/>
      <c r="I145" s="28">
        <f t="shared" si="14"/>
        <v>2146</v>
      </c>
      <c r="J145" s="27">
        <f t="shared" si="14"/>
        <v>-3506</v>
      </c>
      <c r="K145" s="7"/>
      <c r="L145" s="124">
        <f t="shared" si="22"/>
        <v>-0.51431503892568753</v>
      </c>
      <c r="M145" s="27">
        <f t="shared" ca="1" si="15"/>
        <v>2.6904323060902396E-5</v>
      </c>
      <c r="N145" s="44"/>
      <c r="O145" s="44"/>
      <c r="P145" s="7"/>
      <c r="Q145" s="28">
        <f t="shared" ca="1" si="16"/>
        <v>2139.3849127296216</v>
      </c>
      <c r="R145" s="27">
        <f t="shared" ca="1" si="17"/>
        <v>-3502.389814898695</v>
      </c>
      <c r="S145" s="7"/>
      <c r="T145" s="28">
        <f t="shared" ca="1" si="18"/>
        <v>-0.52074901879043256</v>
      </c>
      <c r="U145" s="27">
        <f t="shared" ca="1" si="19"/>
        <v>-0.85668753860813418</v>
      </c>
      <c r="V145" s="7"/>
      <c r="W145" s="28">
        <f t="shared" ca="1" si="20"/>
        <v>-0.50912810119125285</v>
      </c>
      <c r="X145" s="27">
        <f t="shared" ca="1" si="24"/>
        <v>22.75717577067644</v>
      </c>
      <c r="Y145" s="7"/>
      <c r="Z145" s="28">
        <f t="shared" si="23"/>
        <v>23.058000000000071</v>
      </c>
      <c r="AA145" s="27">
        <f t="shared" si="21"/>
        <v>0.4024380189248537</v>
      </c>
      <c r="AB145" s="7"/>
      <c r="AC145" s="28">
        <f t="shared" ca="1" si="13"/>
        <v>-0.30082422932363073</v>
      </c>
      <c r="AD145" s="27"/>
      <c r="AE145" s="7"/>
    </row>
    <row r="146" spans="1:31" s="26" customFormat="1" x14ac:dyDescent="0.25">
      <c r="A146" s="26">
        <v>61</v>
      </c>
      <c r="B146" s="26">
        <v>-613</v>
      </c>
      <c r="C146" s="26">
        <v>14017</v>
      </c>
      <c r="D146" s="26">
        <v>11261</v>
      </c>
      <c r="E146" s="26">
        <v>12215</v>
      </c>
      <c r="F146" s="26">
        <v>14954</v>
      </c>
      <c r="G146" s="27"/>
      <c r="H146" s="7"/>
      <c r="I146" s="28">
        <f t="shared" si="14"/>
        <v>1802</v>
      </c>
      <c r="J146" s="27">
        <f t="shared" si="14"/>
        <v>-3693</v>
      </c>
      <c r="K146" s="7"/>
      <c r="L146" s="124">
        <f t="shared" si="22"/>
        <v>-0.42973372233877316</v>
      </c>
      <c r="M146" s="27">
        <f t="shared" ca="1" si="15"/>
        <v>2.4697802668164916E-5</v>
      </c>
      <c r="N146" s="44"/>
      <c r="O146" s="44"/>
      <c r="P146" s="7"/>
      <c r="Q146" s="28">
        <f t="shared" ca="1" si="16"/>
        <v>1795.3849127296216</v>
      </c>
      <c r="R146" s="27">
        <f t="shared" ca="1" si="17"/>
        <v>-3689.389814898695</v>
      </c>
      <c r="S146" s="7"/>
      <c r="T146" s="28">
        <f t="shared" ca="1" si="18"/>
        <v>-0.43701576377960394</v>
      </c>
      <c r="U146" s="27">
        <f t="shared" ca="1" si="19"/>
        <v>-0.90242789824436009</v>
      </c>
      <c r="V146" s="7"/>
      <c r="W146" s="28">
        <f t="shared" ca="1" si="20"/>
        <v>-0.42476403395134232</v>
      </c>
      <c r="X146" s="27">
        <f t="shared" ca="1" si="24"/>
        <v>17.240134178451171</v>
      </c>
      <c r="Y146" s="7"/>
      <c r="Z146" s="28">
        <f t="shared" si="23"/>
        <v>17.541000000000071</v>
      </c>
      <c r="AA146" s="27">
        <f t="shared" si="21"/>
        <v>0.30614820409232657</v>
      </c>
      <c r="AB146" s="7"/>
      <c r="AC146" s="28">
        <f t="shared" ca="1" si="13"/>
        <v>-0.30086582154889996</v>
      </c>
      <c r="AD146" s="27"/>
      <c r="AE146" s="7"/>
    </row>
    <row r="147" spans="1:31" s="26" customFormat="1" x14ac:dyDescent="0.25">
      <c r="A147" s="26">
        <v>62</v>
      </c>
      <c r="B147" s="26">
        <v>-634</v>
      </c>
      <c r="C147" s="26">
        <v>13831</v>
      </c>
      <c r="D147" s="26">
        <v>11190</v>
      </c>
      <c r="E147" s="26">
        <v>12401</v>
      </c>
      <c r="F147" s="26">
        <v>15035</v>
      </c>
      <c r="G147" s="27"/>
      <c r="H147" s="7"/>
      <c r="I147" s="28">
        <f t="shared" si="14"/>
        <v>1430</v>
      </c>
      <c r="J147" s="27">
        <f t="shared" si="14"/>
        <v>-3845</v>
      </c>
      <c r="K147" s="7"/>
      <c r="L147" s="124">
        <f t="shared" si="22"/>
        <v>-0.33807486774602147</v>
      </c>
      <c r="M147" s="27">
        <f t="shared" ca="1" si="15"/>
        <v>1.9135534164624078E-5</v>
      </c>
      <c r="N147" s="44"/>
      <c r="O147" s="44"/>
      <c r="P147" s="7"/>
      <c r="Q147" s="28">
        <f t="shared" ca="1" si="16"/>
        <v>1423.3849127296216</v>
      </c>
      <c r="R147" s="27">
        <f t="shared" ca="1" si="17"/>
        <v>-3841.389814898695</v>
      </c>
      <c r="S147" s="7"/>
      <c r="T147" s="28">
        <f t="shared" ca="1" si="18"/>
        <v>-0.34646701126789387</v>
      </c>
      <c r="U147" s="27">
        <f t="shared" ca="1" si="19"/>
        <v>-0.93960722800214802</v>
      </c>
      <c r="V147" s="7"/>
      <c r="W147" s="28">
        <f t="shared" ca="1" si="20"/>
        <v>-0.33370044959446987</v>
      </c>
      <c r="X147" s="27">
        <f t="shared" ca="1" si="24"/>
        <v>11.586661531047866</v>
      </c>
      <c r="Y147" s="7"/>
      <c r="Z147" s="28">
        <f t="shared" si="23"/>
        <v>11.835000000000072</v>
      </c>
      <c r="AA147" s="27">
        <f t="shared" si="21"/>
        <v>0.20655971697353018</v>
      </c>
      <c r="AB147" s="7"/>
      <c r="AC147" s="28">
        <f t="shared" ca="1" si="13"/>
        <v>-0.24833846895220546</v>
      </c>
      <c r="AD147" s="27"/>
      <c r="AE147" s="7"/>
    </row>
    <row r="148" spans="1:31" s="26" customFormat="1" x14ac:dyDescent="0.25">
      <c r="A148" s="26">
        <v>63</v>
      </c>
      <c r="B148" s="26">
        <v>-631</v>
      </c>
      <c r="C148" s="26">
        <v>13636</v>
      </c>
      <c r="D148" s="26">
        <v>11130</v>
      </c>
      <c r="E148" s="26">
        <v>12594</v>
      </c>
      <c r="F148" s="26">
        <v>15094</v>
      </c>
      <c r="G148" s="27"/>
      <c r="H148" s="7"/>
      <c r="I148" s="28">
        <f t="shared" si="14"/>
        <v>1042</v>
      </c>
      <c r="J148" s="27">
        <f t="shared" si="14"/>
        <v>-3964</v>
      </c>
      <c r="K148" s="7"/>
      <c r="L148" s="124">
        <f t="shared" si="22"/>
        <v>-0.24352048701156409</v>
      </c>
      <c r="M148" s="27">
        <f t="shared" ca="1" si="15"/>
        <v>2.1795863370117024E-5</v>
      </c>
      <c r="N148" s="44"/>
      <c r="O148" s="44"/>
      <c r="P148" s="7"/>
      <c r="Q148" s="28">
        <f t="shared" ca="1" si="16"/>
        <v>1035.3849127296216</v>
      </c>
      <c r="R148" s="27">
        <f t="shared" ca="1" si="17"/>
        <v>-3960.389814898695</v>
      </c>
      <c r="S148" s="7"/>
      <c r="T148" s="28">
        <f t="shared" ca="1" si="18"/>
        <v>-0.25202368875568015</v>
      </c>
      <c r="U148" s="27">
        <f t="shared" ca="1" si="19"/>
        <v>-0.9687147295888372</v>
      </c>
      <c r="V148" s="7"/>
      <c r="W148" s="28">
        <f t="shared" ca="1" si="20"/>
        <v>-0.23885188300499885</v>
      </c>
      <c r="X148" s="27">
        <f t="shared" ca="1" si="24"/>
        <v>5.8851257571758424</v>
      </c>
      <c r="Y148" s="7"/>
      <c r="Z148" s="28">
        <f t="shared" si="23"/>
        <v>6.1560000000000725</v>
      </c>
      <c r="AA148" s="27">
        <f t="shared" si="21"/>
        <v>0.10744246875277219</v>
      </c>
      <c r="AB148" s="7"/>
      <c r="AC148" s="28">
        <f t="shared" ref="AC148:AC149" ca="1" si="25">X148-Z148</f>
        <v>-0.27087424282423012</v>
      </c>
      <c r="AD148" s="27"/>
      <c r="AE148" s="7"/>
    </row>
    <row r="149" spans="1:31" s="26" customFormat="1" x14ac:dyDescent="0.25">
      <c r="A149" s="26">
        <v>64</v>
      </c>
      <c r="B149" s="26">
        <v>-638</v>
      </c>
      <c r="C149" s="26">
        <v>13438</v>
      </c>
      <c r="D149" s="26">
        <v>11085</v>
      </c>
      <c r="E149" s="26">
        <v>12794</v>
      </c>
      <c r="F149" s="26">
        <v>15136</v>
      </c>
      <c r="G149" s="27"/>
      <c r="H149" s="7"/>
      <c r="I149" s="28">
        <f t="shared" ref="I149:J149" si="26">C149-E149</f>
        <v>644</v>
      </c>
      <c r="J149" s="27">
        <f t="shared" si="26"/>
        <v>-4051</v>
      </c>
      <c r="K149" s="7"/>
      <c r="L149" s="124">
        <f t="shared" si="22"/>
        <v>-0.14548926778132484</v>
      </c>
      <c r="M149" s="27">
        <f t="shared" ref="M149" ca="1" si="27">(W149-L149)^2</f>
        <v>1.4544049551051698E-5</v>
      </c>
      <c r="N149" s="44"/>
      <c r="O149" s="44"/>
      <c r="P149" s="7"/>
      <c r="Q149" s="28">
        <f t="shared" ref="Q149" ca="1" si="28">I149-$J$4</f>
        <v>637.38491272962165</v>
      </c>
      <c r="R149" s="27">
        <f t="shared" ref="R149" ca="1" si="29">J149-$J$3</f>
        <v>-4047.389814898695</v>
      </c>
      <c r="S149" s="7"/>
      <c r="T149" s="28">
        <f t="shared" ref="T149" ca="1" si="30">Q149/$J$7</f>
        <v>-0.15514625999315168</v>
      </c>
      <c r="U149" s="27">
        <f t="shared" ref="U149" ca="1" si="31">R149/$J$6</f>
        <v>-0.98999500385809747</v>
      </c>
      <c r="V149" s="7"/>
      <c r="W149" s="28">
        <f t="shared" ref="W149" ca="1" si="32">(T149-U149*SIN(-$J$11*PI()/180))/(COS(-$J$11*PI()/180))</f>
        <v>-0.14167560162511089</v>
      </c>
      <c r="X149" s="27">
        <f ca="1">IF(MOD(ATAN2(U149,W149)*180/PI()-$J$9+360,360)&gt;5,MOD(ATAN2(U149,W149)*180/PI()-$J$9+360,360)-360,MOD(ATAN2(U149,W149)*180/PI()-$J$9+360,360))</f>
        <v>0.17837757410086397</v>
      </c>
      <c r="Y149" s="7"/>
      <c r="Z149" s="28">
        <f t="shared" si="23"/>
        <v>0.41400000000007253</v>
      </c>
      <c r="AA149" s="27">
        <f t="shared" ref="AA149" si="33">Z149*PI()/180</f>
        <v>7.2256631032577906E-3</v>
      </c>
      <c r="AB149" s="7"/>
      <c r="AC149" s="28">
        <f t="shared" ca="1" si="25"/>
        <v>-0.23562242589920857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40020</v>
      </c>
    </row>
    <row r="155" spans="1:31" x14ac:dyDescent="0.25">
      <c r="A155" t="s">
        <v>177</v>
      </c>
      <c r="B155">
        <v>40020</v>
      </c>
    </row>
    <row r="156" spans="1:31" x14ac:dyDescent="0.25">
      <c r="A156" s="31" t="s">
        <v>188</v>
      </c>
      <c r="B156" s="31">
        <v>-39974</v>
      </c>
    </row>
    <row r="157" spans="1:31" x14ac:dyDescent="0.25">
      <c r="A157" t="s">
        <v>183</v>
      </c>
      <c r="B157">
        <v>-39974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I1:J2"/>
    <mergeCell ref="L1:O2"/>
    <mergeCell ref="Q1:R1"/>
    <mergeCell ref="T7:T8"/>
    <mergeCell ref="U7:U8"/>
    <mergeCell ref="Z18:AA18"/>
    <mergeCell ref="AC18:AD18"/>
    <mergeCell ref="I12:J13"/>
    <mergeCell ref="I18:J18"/>
    <mergeCell ref="L18:O18"/>
    <mergeCell ref="Q18:R18"/>
    <mergeCell ref="T18:U18"/>
    <mergeCell ref="W18:X18"/>
    <mergeCell ref="L9:O10"/>
  </mergeCells>
  <pageMargins left="0.7" right="0.7" top="0.78740157499999996" bottom="0.78740157499999996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2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2.1434986919013586</v>
      </c>
      <c r="L3" s="102" t="s">
        <v>1</v>
      </c>
      <c r="M3" s="103">
        <v>1.0016022964781586</v>
      </c>
      <c r="N3" s="104" t="s">
        <v>18</v>
      </c>
      <c r="O3" s="102">
        <v>0.99835498208192031</v>
      </c>
      <c r="Q3" s="101" t="s">
        <v>194</v>
      </c>
      <c r="R3" s="101">
        <f ca="1">MAX(AC21:AC149)</f>
        <v>0.14548443331696603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-19.891664819123765</v>
      </c>
      <c r="L4" s="104" t="s">
        <v>5</v>
      </c>
      <c r="M4" s="106">
        <v>359.97716290227385</v>
      </c>
      <c r="N4" s="104" t="s">
        <v>21</v>
      </c>
      <c r="O4" s="104">
        <v>359.92782680353554</v>
      </c>
      <c r="Q4" s="105" t="s">
        <v>195</v>
      </c>
      <c r="R4" s="105">
        <f ca="1">MIN(AC21:AC149)</f>
        <v>-0.30545189928148897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-172.37594972338132</v>
      </c>
      <c r="N5" s="107" t="s">
        <v>24</v>
      </c>
      <c r="O5" s="107">
        <v>-172.34443439112425</v>
      </c>
      <c r="Q5" s="8"/>
      <c r="R5" s="8"/>
      <c r="T5" s="45" t="s">
        <v>55</v>
      </c>
      <c r="U5" s="47">
        <v>8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4089.5075649129976</v>
      </c>
      <c r="L6" s="107" t="s">
        <v>12</v>
      </c>
      <c r="M6" s="108">
        <v>9.8573950643353784E-5</v>
      </c>
      <c r="N6" s="107" t="s">
        <v>26</v>
      </c>
      <c r="O6" s="107">
        <v>5.0936560262103592E-5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-4113.8994168980898</v>
      </c>
      <c r="L7" s="109" t="s">
        <v>15</v>
      </c>
      <c r="M7" s="110">
        <f ca="1">SUM(M20:M84)</f>
        <v>7.2279899169352068E-4</v>
      </c>
      <c r="N7" s="109" t="s">
        <v>15</v>
      </c>
      <c r="O7" s="89">
        <f ca="1">SUM(M85:M149)</f>
        <v>7.1737310864668734E-4</v>
      </c>
      <c r="Q7" s="101" t="s">
        <v>194</v>
      </c>
      <c r="R7" s="101">
        <f ca="1">MAX(AD21:AD83)</f>
        <v>0.15852547621486224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-0.10611754906994975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-172.38988190323801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-172.27522944549378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-0.11465245774423731</v>
      </c>
      <c r="L11" s="113" t="s">
        <v>208</v>
      </c>
      <c r="M11" s="114">
        <f>(M6+O6)/2</f>
        <v>7.4755255452728684E-5</v>
      </c>
      <c r="N11" s="115"/>
      <c r="O11" s="115"/>
      <c r="Q11" s="101" t="s">
        <v>194</v>
      </c>
      <c r="R11" s="101">
        <f ca="1">MAX(W20:W149)</f>
        <v>0.998642825156003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0.99997863928003938</v>
      </c>
      <c r="N12" s="118"/>
      <c r="O12" s="118"/>
      <c r="Q12" s="105" t="s">
        <v>195</v>
      </c>
      <c r="R12" s="105">
        <f ca="1">MIN(W20:W149)</f>
        <v>-1.0005478592187336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-172.36019205725279</v>
      </c>
      <c r="N13" s="121"/>
      <c r="O13" s="121"/>
    </row>
    <row r="14" spans="1:24" x14ac:dyDescent="0.25">
      <c r="I14" s="9" t="s">
        <v>154</v>
      </c>
      <c r="L14" s="9"/>
      <c r="M14" s="9"/>
      <c r="N14" s="9"/>
      <c r="O14" s="9"/>
    </row>
    <row r="15" spans="1:24" x14ac:dyDescent="0.25">
      <c r="I15" s="9" t="s">
        <v>155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156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13406</v>
      </c>
      <c r="D20" s="26">
        <v>11114</v>
      </c>
      <c r="E20" s="26">
        <v>12897</v>
      </c>
      <c r="F20" s="26">
        <v>15174</v>
      </c>
      <c r="G20" s="27"/>
      <c r="H20" s="7"/>
      <c r="I20" s="28">
        <f>C20-E20</f>
        <v>509</v>
      </c>
      <c r="J20" s="27">
        <f>D20-F20</f>
        <v>-4060</v>
      </c>
      <c r="K20" s="7"/>
      <c r="L20" s="124">
        <f>$M$3*SIN(2*PI()/$M$4*($Z20+$M$5))+$M$6</f>
        <v>-0.132596973885</v>
      </c>
      <c r="M20" s="27">
        <f ca="1">(W20-L20)^2</f>
        <v>3.6267663648197246E-5</v>
      </c>
      <c r="N20" s="44"/>
      <c r="O20" s="44"/>
      <c r="P20" s="7"/>
      <c r="Q20" s="28">
        <f ca="1">I20-$J$4</f>
        <v>528.89166481912378</v>
      </c>
      <c r="R20" s="27">
        <f ca="1">J20-$J$3</f>
        <v>-4062.1434986919012</v>
      </c>
      <c r="S20" s="7"/>
      <c r="T20" s="28">
        <f ca="1">Q20/$J$7</f>
        <v>-0.12856212834146344</v>
      </c>
      <c r="U20" s="27">
        <f ca="1">R20/$J$6</f>
        <v>-0.9933087136319606</v>
      </c>
      <c r="V20" s="7"/>
      <c r="W20" s="28">
        <f ca="1">(T20-U20*SIN(-$J$11*PI()/180))/(COS(-$J$11*PI()/180))</f>
        <v>-0.12657470988811334</v>
      </c>
      <c r="X20" s="27">
        <f ca="1">IF(MOD(ATAN2(U20,W20)*180/PI()-$J$9+360,360)&gt;5,MOD(ATAN2(U20,W20)*180/PI()-$J$9+360,360)-360,MOD(ATAN2(U20,W20)*180/PI()-$J$9+360,360))</f>
        <v>-0.34820491534458142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-0.34820491534458142</v>
      </c>
      <c r="AD20" s="27">
        <f ca="1">INDIRECT("AC"&amp;AE20)-AC20</f>
        <v>0.14321608049471024</v>
      </c>
      <c r="AE20" s="7">
        <v>149</v>
      </c>
    </row>
    <row r="21" spans="1:31" s="26" customFormat="1" x14ac:dyDescent="0.25">
      <c r="A21" s="26">
        <v>1</v>
      </c>
      <c r="B21" s="26">
        <v>593</v>
      </c>
      <c r="C21" s="26">
        <v>13599</v>
      </c>
      <c r="D21" s="26">
        <v>11146</v>
      </c>
      <c r="E21" s="26">
        <v>12708</v>
      </c>
      <c r="F21" s="26">
        <v>15142</v>
      </c>
      <c r="G21" s="27"/>
      <c r="H21" s="7"/>
      <c r="I21" s="28">
        <f t="shared" ref="I21:J84" si="1">C21-E21</f>
        <v>891</v>
      </c>
      <c r="J21" s="27">
        <f t="shared" si="1"/>
        <v>-3996</v>
      </c>
      <c r="K21" s="7"/>
      <c r="L21" s="124">
        <f t="shared" ref="L21:L84" si="2">$M$3*SIN(2*PI()/$M$4*($Z21+$M$5))+$M$6</f>
        <v>-0.2243688942534891</v>
      </c>
      <c r="M21" s="27">
        <f t="shared" ref="M21:M84" ca="1" si="3">(W21-L21)^2</f>
        <v>2.4076112552811009E-5</v>
      </c>
      <c r="N21" s="44"/>
      <c r="O21" s="44"/>
      <c r="P21" s="7"/>
      <c r="Q21" s="28">
        <f t="shared" ref="Q21:Q84" ca="1" si="4">I21-$J$4</f>
        <v>910.89166481912378</v>
      </c>
      <c r="R21" s="27">
        <f t="shared" ref="R21:R84" ca="1" si="5">J21-$J$3</f>
        <v>-3998.1434986919012</v>
      </c>
      <c r="S21" s="7"/>
      <c r="T21" s="28">
        <f t="shared" ref="T21:T84" ca="1" si="6">Q21/$J$7</f>
        <v>-0.22141806896823518</v>
      </c>
      <c r="U21" s="27">
        <f t="shared" ref="U21:U84" ca="1" si="7">R21/$J$6</f>
        <v>-0.97765890763842123</v>
      </c>
      <c r="V21" s="7"/>
      <c r="W21" s="28">
        <f t="shared" ref="W21:W84" ca="1" si="8">(T21-U21*SIN(-$J$11*PI()/180))/(COS(-$J$11*PI()/180))</f>
        <v>-0.2194621527122205</v>
      </c>
      <c r="X21" s="27">
        <f ca="1">MOD(ATAN2(U21,W21)*180/PI()-$J$9+360,360)</f>
        <v>5.0417523703372922</v>
      </c>
      <c r="Y21" s="7"/>
      <c r="Z21" s="28">
        <f>360/40000*B21+Z20</f>
        <v>5.3369999999999997</v>
      </c>
      <c r="AA21" s="27">
        <f t="shared" ref="AA21:AA84" si="9">Z21*PI()/180</f>
        <v>9.3148222178937368E-2</v>
      </c>
      <c r="AB21" s="7"/>
      <c r="AC21" s="28">
        <f t="shared" ca="1" si="0"/>
        <v>-0.29524762966270757</v>
      </c>
      <c r="AD21" s="27">
        <f t="shared" ref="AD21:AD83" ca="1" si="10">INDIRECT("AC"&amp;AE21)-AC21</f>
        <v>-1.0204269618781403E-2</v>
      </c>
      <c r="AE21" s="7">
        <v>148</v>
      </c>
    </row>
    <row r="22" spans="1:31" s="26" customFormat="1" x14ac:dyDescent="0.25">
      <c r="A22" s="26">
        <v>2</v>
      </c>
      <c r="B22" s="26">
        <v>643</v>
      </c>
      <c r="C22" s="26">
        <v>13793</v>
      </c>
      <c r="D22" s="26">
        <v>11203</v>
      </c>
      <c r="E22" s="26">
        <v>12501</v>
      </c>
      <c r="F22" s="26">
        <v>15080</v>
      </c>
      <c r="G22" s="27"/>
      <c r="H22" s="7"/>
      <c r="I22" s="28">
        <f t="shared" si="1"/>
        <v>1292</v>
      </c>
      <c r="J22" s="27">
        <f t="shared" si="1"/>
        <v>-3877</v>
      </c>
      <c r="K22" s="7"/>
      <c r="L22" s="124">
        <f t="shared" si="2"/>
        <v>-0.32165430982147797</v>
      </c>
      <c r="M22" s="27">
        <f t="shared" ca="1" si="3"/>
        <v>2.1709108267504623E-5</v>
      </c>
      <c r="N22" s="44"/>
      <c r="O22" s="44"/>
      <c r="P22" s="7"/>
      <c r="Q22" s="28">
        <f t="shared" ca="1" si="4"/>
        <v>1311.8916648191237</v>
      </c>
      <c r="R22" s="27">
        <f t="shared" ca="1" si="5"/>
        <v>-3879.1434986919012</v>
      </c>
      <c r="S22" s="7"/>
      <c r="T22" s="28">
        <f t="shared" ca="1" si="6"/>
        <v>-0.31889249878848508</v>
      </c>
      <c r="U22" s="27">
        <f t="shared" ca="1" si="7"/>
        <v>-0.94856004961918394</v>
      </c>
      <c r="V22" s="7"/>
      <c r="W22" s="28">
        <f t="shared" ca="1" si="8"/>
        <v>-0.31699500641136347</v>
      </c>
      <c r="X22" s="27">
        <f t="shared" ref="X22:X83" ca="1" si="11">MOD(ATAN2(U22,W22)*180/PI()-$J$9+360,360)</f>
        <v>10.868762047061693</v>
      </c>
      <c r="Y22" s="7"/>
      <c r="Z22" s="28">
        <f t="shared" ref="Z22:Z85" si="12">360/40000*B22+Z21</f>
        <v>11.123999999999999</v>
      </c>
      <c r="AA22" s="27">
        <f t="shared" si="9"/>
        <v>0.19415042599184917</v>
      </c>
      <c r="AB22" s="7"/>
      <c r="AC22" s="28">
        <f t="shared" ca="1" si="0"/>
        <v>-0.25523795293830531</v>
      </c>
      <c r="AD22" s="27">
        <f t="shared" ca="1" si="10"/>
        <v>7.0631065410395877E-3</v>
      </c>
      <c r="AE22" s="7">
        <v>147</v>
      </c>
    </row>
    <row r="23" spans="1:31" s="26" customFormat="1" x14ac:dyDescent="0.25">
      <c r="A23" s="26">
        <v>3</v>
      </c>
      <c r="B23" s="26">
        <v>630</v>
      </c>
      <c r="C23" s="26">
        <v>13988</v>
      </c>
      <c r="D23" s="26">
        <v>11276</v>
      </c>
      <c r="E23" s="26">
        <v>12319</v>
      </c>
      <c r="F23" s="26">
        <v>15007</v>
      </c>
      <c r="G23" s="27"/>
      <c r="H23" s="7"/>
      <c r="I23" s="28">
        <f t="shared" si="1"/>
        <v>1669</v>
      </c>
      <c r="J23" s="27">
        <f t="shared" si="1"/>
        <v>-3731</v>
      </c>
      <c r="K23" s="7"/>
      <c r="L23" s="124">
        <f t="shared" si="2"/>
        <v>-0.41379799368103504</v>
      </c>
      <c r="M23" s="27">
        <f t="shared" ca="1" si="3"/>
        <v>2.5916395107361014E-5</v>
      </c>
      <c r="N23" s="44"/>
      <c r="O23" s="44"/>
      <c r="P23" s="7"/>
      <c r="Q23" s="28">
        <f t="shared" ca="1" si="4"/>
        <v>1688.8916648191237</v>
      </c>
      <c r="R23" s="27">
        <f t="shared" ca="1" si="5"/>
        <v>-3733.1434986919012</v>
      </c>
      <c r="S23" s="7"/>
      <c r="T23" s="28">
        <f t="shared" ca="1" si="6"/>
        <v>-0.41053304752223629</v>
      </c>
      <c r="U23" s="27">
        <f t="shared" ca="1" si="7"/>
        <v>-0.91285892969642224</v>
      </c>
      <c r="V23" s="7"/>
      <c r="W23" s="28">
        <f t="shared" ca="1" si="8"/>
        <v>-0.40870717890269542</v>
      </c>
      <c r="X23" s="27">
        <f t="shared" ca="1" si="11"/>
        <v>16.509002391228819</v>
      </c>
      <c r="Y23" s="7"/>
      <c r="Z23" s="28">
        <f t="shared" si="12"/>
        <v>16.793999999999997</v>
      </c>
      <c r="AA23" s="27">
        <f t="shared" si="9"/>
        <v>0.29311059457992766</v>
      </c>
      <c r="AB23" s="7"/>
      <c r="AC23" s="28">
        <f t="shared" ca="1" si="0"/>
        <v>-0.28499760877117808</v>
      </c>
      <c r="AD23" s="27">
        <f t="shared" ca="1" si="10"/>
        <v>8.0676721271366603E-3</v>
      </c>
      <c r="AE23" s="7">
        <v>146</v>
      </c>
    </row>
    <row r="24" spans="1:31" s="26" customFormat="1" x14ac:dyDescent="0.25">
      <c r="A24" s="26">
        <v>4</v>
      </c>
      <c r="B24" s="26">
        <v>628</v>
      </c>
      <c r="C24" s="26">
        <v>14169</v>
      </c>
      <c r="D24" s="26">
        <v>11374</v>
      </c>
      <c r="E24" s="26">
        <v>12138</v>
      </c>
      <c r="F24" s="26">
        <v>14916</v>
      </c>
      <c r="G24" s="27"/>
      <c r="H24" s="7"/>
      <c r="I24" s="28">
        <f t="shared" si="1"/>
        <v>2031</v>
      </c>
      <c r="J24" s="27">
        <f t="shared" si="1"/>
        <v>-3542</v>
      </c>
      <c r="K24" s="7"/>
      <c r="L24" s="124">
        <f t="shared" si="2"/>
        <v>-0.50161880225711586</v>
      </c>
      <c r="M24" s="27">
        <f t="shared" ca="1" si="3"/>
        <v>2.3276699656136127E-5</v>
      </c>
      <c r="N24" s="44"/>
      <c r="O24" s="44"/>
      <c r="P24" s="7"/>
      <c r="Q24" s="28">
        <f t="shared" ca="1" si="4"/>
        <v>2050.8916648191239</v>
      </c>
      <c r="R24" s="27">
        <f t="shared" ca="1" si="5"/>
        <v>-3544.1434986919012</v>
      </c>
      <c r="S24" s="7"/>
      <c r="T24" s="28">
        <f t="shared" ca="1" si="6"/>
        <v>-0.49852742057692578</v>
      </c>
      <c r="U24" s="27">
        <f t="shared" ca="1" si="7"/>
        <v>-0.8666430963717513</v>
      </c>
      <c r="V24" s="7"/>
      <c r="W24" s="28">
        <f t="shared" ca="1" si="8"/>
        <v>-0.49679420904564858</v>
      </c>
      <c r="X24" s="27">
        <f t="shared" ca="1" si="11"/>
        <v>22.212927829872001</v>
      </c>
      <c r="Y24" s="7"/>
      <c r="Z24" s="28">
        <f t="shared" si="12"/>
        <v>22.445999999999998</v>
      </c>
      <c r="AA24" s="27">
        <f t="shared" si="9"/>
        <v>0.3917566039026471</v>
      </c>
      <c r="AB24" s="7"/>
      <c r="AC24" s="28">
        <f t="shared" ca="1" si="0"/>
        <v>-0.23307217012799697</v>
      </c>
      <c r="AD24" s="27">
        <f t="shared" ca="1" si="10"/>
        <v>0.1054163234634693</v>
      </c>
      <c r="AE24" s="7">
        <v>145</v>
      </c>
    </row>
    <row r="25" spans="1:31" s="26" customFormat="1" x14ac:dyDescent="0.25">
      <c r="A25" s="26">
        <v>5</v>
      </c>
      <c r="B25" s="26">
        <v>625</v>
      </c>
      <c r="C25" s="26">
        <v>14329</v>
      </c>
      <c r="D25" s="26">
        <v>11479</v>
      </c>
      <c r="E25" s="26">
        <v>11966</v>
      </c>
      <c r="F25" s="26">
        <v>14802</v>
      </c>
      <c r="G25" s="27"/>
      <c r="H25" s="7"/>
      <c r="I25" s="28">
        <f t="shared" si="1"/>
        <v>2363</v>
      </c>
      <c r="J25" s="27">
        <f t="shared" si="1"/>
        <v>-3323</v>
      </c>
      <c r="K25" s="7"/>
      <c r="L25" s="124">
        <f t="shared" si="2"/>
        <v>-0.58417739500553711</v>
      </c>
      <c r="M25" s="27">
        <f t="shared" ca="1" si="3"/>
        <v>4.3215402130778748E-5</v>
      </c>
      <c r="N25" s="44"/>
      <c r="O25" s="44"/>
      <c r="P25" s="7"/>
      <c r="Q25" s="28">
        <f t="shared" ca="1" si="4"/>
        <v>2382.8916648191239</v>
      </c>
      <c r="R25" s="27">
        <f t="shared" ca="1" si="5"/>
        <v>-3325.1434986919012</v>
      </c>
      <c r="S25" s="7"/>
      <c r="T25" s="28">
        <f t="shared" ca="1" si="6"/>
        <v>-0.57922944227349182</v>
      </c>
      <c r="U25" s="27">
        <f t="shared" ca="1" si="7"/>
        <v>-0.81309141648760885</v>
      </c>
      <c r="V25" s="7"/>
      <c r="W25" s="28">
        <f t="shared" ca="1" si="8"/>
        <v>-0.57760355274010522</v>
      </c>
      <c r="X25" s="27">
        <f t="shared" ca="1" si="11"/>
        <v>27.779091168209277</v>
      </c>
      <c r="Y25" s="7"/>
      <c r="Z25" s="28">
        <f t="shared" si="12"/>
        <v>28.070999999999998</v>
      </c>
      <c r="AA25" s="27">
        <f t="shared" si="9"/>
        <v>0.48993137432732825</v>
      </c>
      <c r="AB25" s="7"/>
      <c r="AC25" s="28">
        <f t="shared" ca="1" si="0"/>
        <v>-0.29190883179072102</v>
      </c>
      <c r="AD25" s="27">
        <f t="shared" ca="1" si="10"/>
        <v>7.4698323507163877E-2</v>
      </c>
      <c r="AE25" s="7">
        <v>144</v>
      </c>
    </row>
    <row r="26" spans="1:31" s="26" customFormat="1" x14ac:dyDescent="0.25">
      <c r="A26" s="26">
        <v>6</v>
      </c>
      <c r="B26" s="26">
        <v>619</v>
      </c>
      <c r="C26" s="26">
        <v>14499</v>
      </c>
      <c r="D26" s="26">
        <v>11603</v>
      </c>
      <c r="E26" s="26">
        <v>11812</v>
      </c>
      <c r="F26" s="26">
        <v>14677</v>
      </c>
      <c r="G26" s="27"/>
      <c r="H26" s="7"/>
      <c r="I26" s="28">
        <f t="shared" si="1"/>
        <v>2687</v>
      </c>
      <c r="J26" s="27">
        <f t="shared" si="1"/>
        <v>-3074</v>
      </c>
      <c r="K26" s="7"/>
      <c r="L26" s="124">
        <f t="shared" si="2"/>
        <v>-0.66039897690344385</v>
      </c>
      <c r="M26" s="27">
        <f t="shared" ca="1" si="3"/>
        <v>1.5335305694968184E-5</v>
      </c>
      <c r="N26" s="44"/>
      <c r="O26" s="44"/>
      <c r="P26" s="7"/>
      <c r="Q26" s="28">
        <f t="shared" ca="1" si="4"/>
        <v>2706.8916648191239</v>
      </c>
      <c r="R26" s="27">
        <f t="shared" ca="1" si="5"/>
        <v>-3076.1434986919012</v>
      </c>
      <c r="S26" s="7"/>
      <c r="T26" s="28">
        <f t="shared" ca="1" si="6"/>
        <v>-0.65798683694122495</v>
      </c>
      <c r="U26" s="27">
        <f t="shared" ca="1" si="7"/>
        <v>-0.75220389004399479</v>
      </c>
      <c r="V26" s="7"/>
      <c r="W26" s="28">
        <f t="shared" ca="1" si="8"/>
        <v>-0.65648294502219362</v>
      </c>
      <c r="X26" s="27">
        <f t="shared" ca="1" si="11"/>
        <v>33.502581800811129</v>
      </c>
      <c r="Y26" s="7"/>
      <c r="Z26" s="28">
        <f t="shared" si="12"/>
        <v>33.641999999999996</v>
      </c>
      <c r="AA26" s="27">
        <f t="shared" si="9"/>
        <v>0.58716366695593225</v>
      </c>
      <c r="AB26" s="7"/>
      <c r="AC26" s="28">
        <f t="shared" ca="1" si="0"/>
        <v>-0.13941819918886722</v>
      </c>
      <c r="AD26" s="27">
        <f t="shared" ca="1" si="10"/>
        <v>-5.1957205119265382E-2</v>
      </c>
      <c r="AE26" s="7">
        <v>143</v>
      </c>
    </row>
    <row r="27" spans="1:31" s="26" customFormat="1" x14ac:dyDescent="0.25">
      <c r="A27" s="26">
        <v>7</v>
      </c>
      <c r="B27" s="26">
        <v>610</v>
      </c>
      <c r="C27" s="26">
        <v>14631</v>
      </c>
      <c r="D27" s="26">
        <v>11735</v>
      </c>
      <c r="E27" s="26">
        <v>11660</v>
      </c>
      <c r="F27" s="26">
        <v>14542</v>
      </c>
      <c r="G27" s="27"/>
      <c r="H27" s="7"/>
      <c r="I27" s="28">
        <f t="shared" si="1"/>
        <v>2971</v>
      </c>
      <c r="J27" s="27">
        <f t="shared" si="1"/>
        <v>-2807</v>
      </c>
      <c r="K27" s="7"/>
      <c r="L27" s="124">
        <f t="shared" si="2"/>
        <v>-0.72941068144082</v>
      </c>
      <c r="M27" s="27">
        <f t="shared" ca="1" si="3"/>
        <v>1.4157843875769962E-5</v>
      </c>
      <c r="N27" s="44"/>
      <c r="O27" s="44"/>
      <c r="P27" s="7"/>
      <c r="Q27" s="28">
        <f t="shared" ca="1" si="4"/>
        <v>2990.8916648191239</v>
      </c>
      <c r="R27" s="27">
        <f t="shared" ca="1" si="5"/>
        <v>-2809.1434986919012</v>
      </c>
      <c r="S27" s="7"/>
      <c r="T27" s="28">
        <f t="shared" ca="1" si="6"/>
        <v>-0.72702109646479351</v>
      </c>
      <c r="U27" s="27">
        <f t="shared" ca="1" si="7"/>
        <v>-0.68691485566469768</v>
      </c>
      <c r="V27" s="7"/>
      <c r="W27" s="28">
        <f t="shared" ca="1" si="8"/>
        <v>-0.72564799039905614</v>
      </c>
      <c r="X27" s="27">
        <f t="shared" ca="1" si="11"/>
        <v>38.960565431411112</v>
      </c>
      <c r="Y27" s="7"/>
      <c r="Z27" s="28">
        <f t="shared" si="12"/>
        <v>39.131999999999998</v>
      </c>
      <c r="AA27" s="27">
        <f t="shared" si="9"/>
        <v>0.68298224289042098</v>
      </c>
      <c r="AB27" s="7"/>
      <c r="AC27" s="28">
        <f t="shared" ca="1" si="0"/>
        <v>-0.17143456858888584</v>
      </c>
      <c r="AD27" s="27">
        <f t="shared" ca="1" si="10"/>
        <v>8.8426289120022261E-2</v>
      </c>
      <c r="AE27" s="7">
        <v>142</v>
      </c>
    </row>
    <row r="28" spans="1:31" s="26" customFormat="1" x14ac:dyDescent="0.25">
      <c r="A28" s="26">
        <v>8</v>
      </c>
      <c r="B28" s="26">
        <v>621</v>
      </c>
      <c r="C28" s="26">
        <v>14766</v>
      </c>
      <c r="D28" s="26">
        <v>11892</v>
      </c>
      <c r="E28" s="26">
        <v>11537</v>
      </c>
      <c r="F28" s="26">
        <v>14387</v>
      </c>
      <c r="G28" s="27"/>
      <c r="H28" s="7"/>
      <c r="I28" s="28">
        <f t="shared" si="1"/>
        <v>3229</v>
      </c>
      <c r="J28" s="27">
        <f t="shared" si="1"/>
        <v>-2495</v>
      </c>
      <c r="K28" s="7"/>
      <c r="L28" s="124">
        <f t="shared" si="2"/>
        <v>-0.79278759321910852</v>
      </c>
      <c r="M28" s="27">
        <f t="shared" ca="1" si="3"/>
        <v>1.8255013991224805E-5</v>
      </c>
      <c r="N28" s="44"/>
      <c r="O28" s="44"/>
      <c r="P28" s="7"/>
      <c r="Q28" s="28">
        <f t="shared" ca="1" si="4"/>
        <v>3248.8916648191239</v>
      </c>
      <c r="R28" s="27">
        <f t="shared" ca="1" si="5"/>
        <v>-2497.1434986919012</v>
      </c>
      <c r="S28" s="7"/>
      <c r="T28" s="28">
        <f t="shared" ca="1" si="6"/>
        <v>-0.78973531814465503</v>
      </c>
      <c r="U28" s="27">
        <f t="shared" ca="1" si="7"/>
        <v>-0.6106220514461933</v>
      </c>
      <c r="V28" s="7"/>
      <c r="W28" s="28">
        <f t="shared" ca="1" si="8"/>
        <v>-0.78851500454346646</v>
      </c>
      <c r="X28" s="27">
        <f t="shared" ca="1" si="11"/>
        <v>44.63586160722474</v>
      </c>
      <c r="Y28" s="7"/>
      <c r="Z28" s="28">
        <f t="shared" si="12"/>
        <v>44.720999999999997</v>
      </c>
      <c r="AA28" s="27">
        <f t="shared" si="9"/>
        <v>0.78052869478438414</v>
      </c>
      <c r="AB28" s="7"/>
      <c r="AC28" s="28">
        <f t="shared" ca="1" si="0"/>
        <v>-8.5138392775256477E-2</v>
      </c>
      <c r="AD28" s="27">
        <f t="shared" ca="1" si="10"/>
        <v>5.8101761833057708E-2</v>
      </c>
      <c r="AE28" s="7">
        <v>141</v>
      </c>
    </row>
    <row r="29" spans="1:31" s="26" customFormat="1" x14ac:dyDescent="0.25">
      <c r="A29" s="26">
        <v>9</v>
      </c>
      <c r="B29" s="26">
        <v>630</v>
      </c>
      <c r="C29" s="26">
        <v>14883</v>
      </c>
      <c r="D29" s="26">
        <v>12057</v>
      </c>
      <c r="E29" s="26">
        <v>11420</v>
      </c>
      <c r="F29" s="26">
        <v>14214</v>
      </c>
      <c r="G29" s="27"/>
      <c r="H29" s="7"/>
      <c r="I29" s="28">
        <f t="shared" si="1"/>
        <v>3463</v>
      </c>
      <c r="J29" s="27">
        <f t="shared" si="1"/>
        <v>-2157</v>
      </c>
      <c r="K29" s="7"/>
      <c r="L29" s="124">
        <f t="shared" si="2"/>
        <v>-0.84937607099948742</v>
      </c>
      <c r="M29" s="27">
        <f t="shared" ca="1" si="3"/>
        <v>1.4555925291518612E-5</v>
      </c>
      <c r="N29" s="44"/>
      <c r="O29" s="44"/>
      <c r="P29" s="7"/>
      <c r="Q29" s="28">
        <f t="shared" ca="1" si="4"/>
        <v>3482.8916648191239</v>
      </c>
      <c r="R29" s="27">
        <f t="shared" ca="1" si="5"/>
        <v>-2159.1434986919012</v>
      </c>
      <c r="S29" s="7"/>
      <c r="T29" s="28">
        <f t="shared" ca="1" si="6"/>
        <v>-0.84661565873801781</v>
      </c>
      <c r="U29" s="27">
        <f t="shared" ca="1" si="7"/>
        <v>-0.52797151354281358</v>
      </c>
      <c r="V29" s="7"/>
      <c r="W29" s="28">
        <f t="shared" ca="1" si="8"/>
        <v>-0.84556084816307031</v>
      </c>
      <c r="X29" s="27">
        <f t="shared" ca="1" si="11"/>
        <v>50.4090643799384</v>
      </c>
      <c r="Y29" s="7"/>
      <c r="Z29" s="28">
        <f t="shared" si="12"/>
        <v>50.390999999999998</v>
      </c>
      <c r="AA29" s="27">
        <f t="shared" si="9"/>
        <v>0.87948886337246246</v>
      </c>
      <c r="AB29" s="7"/>
      <c r="AC29" s="28">
        <f t="shared" ca="1" si="0"/>
        <v>1.8064379938401487E-2</v>
      </c>
      <c r="AD29" s="27">
        <f t="shared" ca="1" si="10"/>
        <v>1.2070475486225973E-2</v>
      </c>
      <c r="AE29" s="7">
        <v>140</v>
      </c>
    </row>
    <row r="30" spans="1:31" s="26" customFormat="1" x14ac:dyDescent="0.25">
      <c r="A30" s="26">
        <v>10</v>
      </c>
      <c r="B30" s="26">
        <v>630</v>
      </c>
      <c r="C30" s="26">
        <v>14989</v>
      </c>
      <c r="D30" s="26">
        <v>12238</v>
      </c>
      <c r="E30" s="26">
        <v>11323</v>
      </c>
      <c r="F30" s="26">
        <v>14043</v>
      </c>
      <c r="G30" s="27"/>
      <c r="H30" s="7"/>
      <c r="I30" s="28">
        <f t="shared" si="1"/>
        <v>3666</v>
      </c>
      <c r="J30" s="27">
        <f t="shared" si="1"/>
        <v>-1805</v>
      </c>
      <c r="K30" s="7"/>
      <c r="L30" s="124">
        <f t="shared" si="2"/>
        <v>-0.89765127895059094</v>
      </c>
      <c r="M30" s="27">
        <f t="shared" ca="1" si="3"/>
        <v>6.6212633078751922E-6</v>
      </c>
      <c r="N30" s="44"/>
      <c r="O30" s="44"/>
      <c r="P30" s="7"/>
      <c r="Q30" s="28">
        <f t="shared" ca="1" si="4"/>
        <v>3685.8916648191239</v>
      </c>
      <c r="R30" s="27">
        <f t="shared" ca="1" si="5"/>
        <v>-1807.1434986919014</v>
      </c>
      <c r="S30" s="7"/>
      <c r="T30" s="28">
        <f t="shared" ca="1" si="6"/>
        <v>-0.89596056959465309</v>
      </c>
      <c r="U30" s="27">
        <f t="shared" ca="1" si="7"/>
        <v>-0.4418975805783471</v>
      </c>
      <c r="V30" s="7"/>
      <c r="W30" s="28">
        <f t="shared" ca="1" si="8"/>
        <v>-0.89507809739697386</v>
      </c>
      <c r="X30" s="27">
        <f t="shared" ca="1" si="11"/>
        <v>56.114455970864299</v>
      </c>
      <c r="Y30" s="7"/>
      <c r="Z30" s="28">
        <f t="shared" si="12"/>
        <v>56.061</v>
      </c>
      <c r="AA30" s="27">
        <f t="shared" si="9"/>
        <v>0.978449031960541</v>
      </c>
      <c r="AB30" s="7"/>
      <c r="AC30" s="28">
        <f t="shared" ca="1" si="0"/>
        <v>5.3455970864298763E-2</v>
      </c>
      <c r="AD30" s="27">
        <f t="shared" ca="1" si="10"/>
        <v>5.1538641355968196E-2</v>
      </c>
      <c r="AE30" s="7">
        <v>139</v>
      </c>
    </row>
    <row r="31" spans="1:31" s="26" customFormat="1" x14ac:dyDescent="0.25">
      <c r="A31" s="26">
        <v>11</v>
      </c>
      <c r="B31" s="26">
        <v>635</v>
      </c>
      <c r="C31" s="26">
        <v>15066</v>
      </c>
      <c r="D31" s="26">
        <v>12422</v>
      </c>
      <c r="E31" s="26">
        <v>11234</v>
      </c>
      <c r="F31" s="26">
        <v>13851</v>
      </c>
      <c r="G31" s="27"/>
      <c r="H31" s="7"/>
      <c r="I31" s="28">
        <f t="shared" si="1"/>
        <v>3832</v>
      </c>
      <c r="J31" s="27">
        <f t="shared" si="1"/>
        <v>-1429</v>
      </c>
      <c r="K31" s="7"/>
      <c r="L31" s="124">
        <f t="shared" si="2"/>
        <v>-0.93741795302584152</v>
      </c>
      <c r="M31" s="27">
        <f t="shared" ca="1" si="3"/>
        <v>3.2572337446478179E-6</v>
      </c>
      <c r="N31" s="44"/>
      <c r="O31" s="44"/>
      <c r="P31" s="7"/>
      <c r="Q31" s="28">
        <f t="shared" ca="1" si="4"/>
        <v>3851.8916648191239</v>
      </c>
      <c r="R31" s="27">
        <f t="shared" ca="1" si="5"/>
        <v>-1431.1434986919014</v>
      </c>
      <c r="S31" s="7"/>
      <c r="T31" s="28">
        <f t="shared" ca="1" si="6"/>
        <v>-0.93631158044293616</v>
      </c>
      <c r="U31" s="27">
        <f t="shared" ca="1" si="7"/>
        <v>-0.34995497036630335</v>
      </c>
      <c r="V31" s="7"/>
      <c r="W31" s="28">
        <f t="shared" ca="1" si="8"/>
        <v>-0.93561317222345919</v>
      </c>
      <c r="X31" s="27">
        <f t="shared" ca="1" si="11"/>
        <v>61.882170193639922</v>
      </c>
      <c r="Y31" s="7"/>
      <c r="Z31" s="28">
        <f t="shared" si="12"/>
        <v>61.775999999999996</v>
      </c>
      <c r="AA31" s="27">
        <f t="shared" si="9"/>
        <v>1.0781945987120169</v>
      </c>
      <c r="AB31" s="7"/>
      <c r="AC31" s="28">
        <f t="shared" ca="1" si="0"/>
        <v>0.10617019363992597</v>
      </c>
      <c r="AD31" s="27">
        <f t="shared" ca="1" si="10"/>
        <v>-3.2349932064306586E-2</v>
      </c>
      <c r="AE31" s="7">
        <v>138</v>
      </c>
    </row>
    <row r="32" spans="1:31" s="26" customFormat="1" x14ac:dyDescent="0.25">
      <c r="A32" s="26">
        <v>12</v>
      </c>
      <c r="B32" s="26">
        <v>633</v>
      </c>
      <c r="C32" s="26">
        <v>15134</v>
      </c>
      <c r="D32" s="26">
        <v>12620</v>
      </c>
      <c r="E32" s="26">
        <v>11176</v>
      </c>
      <c r="F32" s="26">
        <v>13666</v>
      </c>
      <c r="G32" s="27"/>
      <c r="H32" s="7"/>
      <c r="I32" s="28">
        <f t="shared" si="1"/>
        <v>3958</v>
      </c>
      <c r="J32" s="27">
        <f t="shared" si="1"/>
        <v>-1046</v>
      </c>
      <c r="K32" s="7"/>
      <c r="L32" s="124">
        <f t="shared" si="2"/>
        <v>-0.96778273909702905</v>
      </c>
      <c r="M32" s="27">
        <f t="shared" ca="1" si="3"/>
        <v>1.8339157065490367E-6</v>
      </c>
      <c r="N32" s="44"/>
      <c r="O32" s="44"/>
      <c r="P32" s="7"/>
      <c r="Q32" s="28">
        <f t="shared" ca="1" si="4"/>
        <v>3977.8916648191239</v>
      </c>
      <c r="R32" s="27">
        <f t="shared" ca="1" si="5"/>
        <v>-1048.1434986919014</v>
      </c>
      <c r="S32" s="7"/>
      <c r="T32" s="28">
        <f t="shared" ca="1" si="6"/>
        <v>-0.96693945614705457</v>
      </c>
      <c r="U32" s="27">
        <f t="shared" ca="1" si="7"/>
        <v>-0.2563006626237162</v>
      </c>
      <c r="V32" s="7"/>
      <c r="W32" s="28">
        <f t="shared" ca="1" si="8"/>
        <v>-0.96642851765776994</v>
      </c>
      <c r="X32" s="27">
        <f t="shared" ca="1" si="11"/>
        <v>67.536736558795781</v>
      </c>
      <c r="Y32" s="7"/>
      <c r="Z32" s="28">
        <f t="shared" si="12"/>
        <v>67.472999999999999</v>
      </c>
      <c r="AA32" s="27">
        <f t="shared" si="9"/>
        <v>1.1776260061981338</v>
      </c>
      <c r="AB32" s="7"/>
      <c r="AC32" s="28">
        <f t="shared" ca="1" si="0"/>
        <v>6.3736558795781662E-2</v>
      </c>
      <c r="AD32" s="27">
        <f t="shared" ca="1" si="10"/>
        <v>4.2789560912538604E-2</v>
      </c>
      <c r="AE32" s="7">
        <v>137</v>
      </c>
    </row>
    <row r="33" spans="1:31" s="26" customFormat="1" x14ac:dyDescent="0.25">
      <c r="A33" s="26">
        <v>13</v>
      </c>
      <c r="B33" s="26">
        <v>618</v>
      </c>
      <c r="C33" s="26">
        <v>15180</v>
      </c>
      <c r="D33" s="26">
        <v>12814</v>
      </c>
      <c r="E33" s="26">
        <v>11137</v>
      </c>
      <c r="F33" s="26">
        <v>13472</v>
      </c>
      <c r="G33" s="27"/>
      <c r="H33" s="7"/>
      <c r="I33" s="28">
        <f t="shared" si="1"/>
        <v>4043</v>
      </c>
      <c r="J33" s="27">
        <f t="shared" si="1"/>
        <v>-658</v>
      </c>
      <c r="K33" s="7"/>
      <c r="L33" s="124">
        <f t="shared" si="2"/>
        <v>-0.98820455320758827</v>
      </c>
      <c r="M33" s="27">
        <f t="shared" ca="1" si="3"/>
        <v>8.546577363820585E-7</v>
      </c>
      <c r="N33" s="44"/>
      <c r="O33" s="44"/>
      <c r="P33" s="7"/>
      <c r="Q33" s="28">
        <f t="shared" ca="1" si="4"/>
        <v>4062.8916648191239</v>
      </c>
      <c r="R33" s="27">
        <f t="shared" ca="1" si="5"/>
        <v>-660.14349869190141</v>
      </c>
      <c r="S33" s="7"/>
      <c r="T33" s="28">
        <f t="shared" ca="1" si="6"/>
        <v>-0.98760111832840425</v>
      </c>
      <c r="U33" s="27">
        <f t="shared" ca="1" si="7"/>
        <v>-0.16142371378788381</v>
      </c>
      <c r="V33" s="7"/>
      <c r="W33" s="28">
        <f t="shared" ca="1" si="8"/>
        <v>-0.98728007620063674</v>
      </c>
      <c r="X33" s="27">
        <f t="shared" ca="1" si="11"/>
        <v>73.103989393040592</v>
      </c>
      <c r="Y33" s="7"/>
      <c r="Z33" s="28">
        <f t="shared" si="12"/>
        <v>73.034999999999997</v>
      </c>
      <c r="AA33" s="27">
        <f t="shared" si="9"/>
        <v>1.2747012191940585</v>
      </c>
      <c r="AB33" s="7"/>
      <c r="AC33" s="28">
        <f t="shared" ca="1" si="0"/>
        <v>6.8989393040595814E-2</v>
      </c>
      <c r="AD33" s="27">
        <f t="shared" ca="1" si="10"/>
        <v>-3.8054737008565098E-2</v>
      </c>
      <c r="AE33" s="7">
        <v>136</v>
      </c>
    </row>
    <row r="34" spans="1:31" s="26" customFormat="1" x14ac:dyDescent="0.25">
      <c r="A34" s="26">
        <v>14</v>
      </c>
      <c r="B34" s="26">
        <v>630</v>
      </c>
      <c r="C34" s="26">
        <v>15206</v>
      </c>
      <c r="D34" s="26">
        <v>13015</v>
      </c>
      <c r="E34" s="26">
        <v>11113</v>
      </c>
      <c r="F34" s="26">
        <v>13269</v>
      </c>
      <c r="G34" s="27"/>
      <c r="H34" s="7"/>
      <c r="I34" s="28">
        <f t="shared" si="1"/>
        <v>4093</v>
      </c>
      <c r="J34" s="27">
        <f t="shared" si="1"/>
        <v>-254</v>
      </c>
      <c r="K34" s="7"/>
      <c r="L34" s="124">
        <f t="shared" si="2"/>
        <v>-0.99944198770643899</v>
      </c>
      <c r="M34" s="27">
        <f t="shared" ca="1" si="3"/>
        <v>3.5992093967311065E-8</v>
      </c>
      <c r="N34" s="44"/>
      <c r="O34" s="44"/>
      <c r="P34" s="7"/>
      <c r="Q34" s="28">
        <f t="shared" ca="1" si="4"/>
        <v>4112.8916648191234</v>
      </c>
      <c r="R34" s="27">
        <f t="shared" ca="1" si="5"/>
        <v>-256.14349869190136</v>
      </c>
      <c r="S34" s="7"/>
      <c r="T34" s="28">
        <f t="shared" ca="1" si="6"/>
        <v>-0.99975503725860992</v>
      </c>
      <c r="U34" s="27">
        <f t="shared" ca="1" si="7"/>
        <v>-6.263431345366656E-2</v>
      </c>
      <c r="V34" s="7"/>
      <c r="W34" s="28">
        <f t="shared" ca="1" si="8"/>
        <v>-0.99963170353067965</v>
      </c>
      <c r="X34" s="27">
        <f t="shared" ca="1" si="11"/>
        <v>78.804564925143836</v>
      </c>
      <c r="Y34" s="7"/>
      <c r="Z34" s="28">
        <f t="shared" si="12"/>
        <v>78.704999999999998</v>
      </c>
      <c r="AA34" s="27">
        <f t="shared" si="9"/>
        <v>1.3736613877821369</v>
      </c>
      <c r="AB34" s="7"/>
      <c r="AC34" s="28">
        <f t="shared" ca="1" si="0"/>
        <v>9.9564925143837968E-2</v>
      </c>
      <c r="AD34" s="27">
        <f t="shared" ca="1" si="10"/>
        <v>3.2677145533511975E-2</v>
      </c>
      <c r="AE34" s="7">
        <v>135</v>
      </c>
    </row>
    <row r="35" spans="1:31" s="26" customFormat="1" x14ac:dyDescent="0.25">
      <c r="A35" s="26">
        <v>15</v>
      </c>
      <c r="B35" s="26">
        <v>603</v>
      </c>
      <c r="C35" s="26">
        <v>15202</v>
      </c>
      <c r="D35" s="26">
        <v>13205</v>
      </c>
      <c r="E35" s="26">
        <v>11106</v>
      </c>
      <c r="F35" s="26">
        <v>13077</v>
      </c>
      <c r="G35" s="27"/>
      <c r="H35" s="7"/>
      <c r="I35" s="28">
        <f t="shared" si="1"/>
        <v>4096</v>
      </c>
      <c r="J35" s="27">
        <f t="shared" si="1"/>
        <v>128</v>
      </c>
      <c r="K35" s="7"/>
      <c r="L35" s="124">
        <f t="shared" si="2"/>
        <v>-1.0010363246826015</v>
      </c>
      <c r="M35" s="27">
        <f t="shared" ca="1" si="3"/>
        <v>2.3859850939171941E-7</v>
      </c>
      <c r="N35" s="44"/>
      <c r="O35" s="44"/>
      <c r="P35" s="7"/>
      <c r="Q35" s="28">
        <f t="shared" ca="1" si="4"/>
        <v>4115.8916648191234</v>
      </c>
      <c r="R35" s="27">
        <f t="shared" ca="1" si="5"/>
        <v>125.85650130809864</v>
      </c>
      <c r="S35" s="7"/>
      <c r="T35" s="28">
        <f t="shared" ca="1" si="6"/>
        <v>-1.0004842723944223</v>
      </c>
      <c r="U35" s="27">
        <f t="shared" ca="1" si="7"/>
        <v>3.0775466070271516E-2</v>
      </c>
      <c r="V35" s="7"/>
      <c r="W35" s="28">
        <f t="shared" ca="1" si="8"/>
        <v>-1.0005478592187336</v>
      </c>
      <c r="X35" s="27">
        <f t="shared" ca="1" si="11"/>
        <v>84.151665244893138</v>
      </c>
      <c r="Y35" s="7"/>
      <c r="Z35" s="28">
        <f t="shared" si="12"/>
        <v>84.132000000000005</v>
      </c>
      <c r="AA35" s="27">
        <f t="shared" si="9"/>
        <v>1.4683804062878694</v>
      </c>
      <c r="AB35" s="7"/>
      <c r="AC35" s="28">
        <f t="shared" ca="1" si="0"/>
        <v>1.9665244893133149E-2</v>
      </c>
      <c r="AD35" s="27">
        <f t="shared" ca="1" si="10"/>
        <v>4.2132310373673931E-2</v>
      </c>
      <c r="AE35" s="7">
        <v>134</v>
      </c>
    </row>
    <row r="36" spans="1:31" s="26" customFormat="1" x14ac:dyDescent="0.25">
      <c r="A36" s="26">
        <v>16</v>
      </c>
      <c r="B36" s="26">
        <v>615</v>
      </c>
      <c r="C36" s="26">
        <v>15196</v>
      </c>
      <c r="D36" s="26">
        <v>13405</v>
      </c>
      <c r="E36" s="26">
        <v>11129</v>
      </c>
      <c r="F36" s="26">
        <v>12886</v>
      </c>
      <c r="G36" s="27"/>
      <c r="H36" s="7"/>
      <c r="I36" s="28">
        <f t="shared" si="1"/>
        <v>4067</v>
      </c>
      <c r="J36" s="27">
        <f t="shared" si="1"/>
        <v>519</v>
      </c>
      <c r="K36" s="7"/>
      <c r="L36" s="124">
        <f t="shared" si="2"/>
        <v>-0.99341668177237208</v>
      </c>
      <c r="M36" s="27">
        <f t="shared" ca="1" si="3"/>
        <v>7.4645506455317796E-8</v>
      </c>
      <c r="N36" s="44"/>
      <c r="O36" s="44"/>
      <c r="P36" s="7"/>
      <c r="Q36" s="28">
        <f t="shared" ca="1" si="4"/>
        <v>4086.8916648191239</v>
      </c>
      <c r="R36" s="27">
        <f t="shared" ca="1" si="5"/>
        <v>516.85650130809859</v>
      </c>
      <c r="S36" s="7"/>
      <c r="T36" s="28">
        <f t="shared" ca="1" si="6"/>
        <v>-0.9934349994149031</v>
      </c>
      <c r="U36" s="27">
        <f t="shared" ca="1" si="7"/>
        <v>0.12638599956205104</v>
      </c>
      <c r="V36" s="7"/>
      <c r="W36" s="28">
        <f t="shared" ca="1" si="8"/>
        <v>-0.99368989507083194</v>
      </c>
      <c r="X36" s="27">
        <f t="shared" ca="1" si="11"/>
        <v>89.638331628501021</v>
      </c>
      <c r="Y36" s="7"/>
      <c r="Z36" s="28">
        <f t="shared" si="12"/>
        <v>89.667000000000002</v>
      </c>
      <c r="AA36" s="27">
        <f t="shared" si="9"/>
        <v>1.5649843803857553</v>
      </c>
      <c r="AB36" s="7"/>
      <c r="AC36" s="28">
        <f t="shared" ca="1" si="0"/>
        <v>-2.8668371498980605E-2</v>
      </c>
      <c r="AD36" s="27">
        <f t="shared" ca="1" si="10"/>
        <v>4.6658491025638682E-2</v>
      </c>
      <c r="AE36" s="7">
        <v>133</v>
      </c>
    </row>
    <row r="37" spans="1:31" s="26" customFormat="1" x14ac:dyDescent="0.25">
      <c r="A37" s="26">
        <v>17</v>
      </c>
      <c r="B37" s="26">
        <v>627</v>
      </c>
      <c r="C37" s="26">
        <v>15157</v>
      </c>
      <c r="D37" s="26">
        <v>13607</v>
      </c>
      <c r="E37" s="26">
        <v>11163</v>
      </c>
      <c r="F37" s="26">
        <v>12688</v>
      </c>
      <c r="G37" s="27"/>
      <c r="H37" s="7"/>
      <c r="I37" s="28">
        <f t="shared" si="1"/>
        <v>3994</v>
      </c>
      <c r="J37" s="27">
        <f t="shared" si="1"/>
        <v>919</v>
      </c>
      <c r="K37" s="7"/>
      <c r="L37" s="124">
        <f t="shared" si="2"/>
        <v>-0.97611054308709799</v>
      </c>
      <c r="M37" s="27">
        <f t="shared" ca="1" si="3"/>
        <v>9.1940042923772319E-10</v>
      </c>
      <c r="N37" s="44"/>
      <c r="O37" s="44"/>
      <c r="P37" s="7"/>
      <c r="Q37" s="28">
        <f t="shared" ca="1" si="4"/>
        <v>4013.8916648191239</v>
      </c>
      <c r="R37" s="27">
        <f t="shared" ca="1" si="5"/>
        <v>916.85650130809859</v>
      </c>
      <c r="S37" s="7"/>
      <c r="T37" s="28">
        <f t="shared" ca="1" si="6"/>
        <v>-0.97569027777680273</v>
      </c>
      <c r="U37" s="27">
        <f t="shared" ca="1" si="7"/>
        <v>0.22419728702167208</v>
      </c>
      <c r="V37" s="7"/>
      <c r="W37" s="28">
        <f t="shared" ca="1" si="8"/>
        <v>-0.97614086470363204</v>
      </c>
      <c r="X37" s="27">
        <f t="shared" ca="1" si="11"/>
        <v>95.325078576329247</v>
      </c>
      <c r="Y37" s="7"/>
      <c r="Z37" s="28">
        <f t="shared" si="12"/>
        <v>95.31</v>
      </c>
      <c r="AA37" s="27">
        <f t="shared" si="9"/>
        <v>1.6634733100757955</v>
      </c>
      <c r="AB37" s="7"/>
      <c r="AC37" s="28">
        <f t="shared" ca="1" si="0"/>
        <v>1.5078576329244697E-2</v>
      </c>
      <c r="AD37" s="27">
        <f t="shared" ca="1" si="10"/>
        <v>8.7866013344353178E-3</v>
      </c>
      <c r="AE37" s="7">
        <v>132</v>
      </c>
    </row>
    <row r="38" spans="1:31" s="26" customFormat="1" x14ac:dyDescent="0.25">
      <c r="A38" s="26">
        <v>18</v>
      </c>
      <c r="B38" s="26">
        <v>637</v>
      </c>
      <c r="C38" s="26">
        <v>15098</v>
      </c>
      <c r="D38" s="26">
        <v>13799</v>
      </c>
      <c r="E38" s="26">
        <v>11216</v>
      </c>
      <c r="F38" s="26">
        <v>12487</v>
      </c>
      <c r="G38" s="27"/>
      <c r="H38" s="7"/>
      <c r="I38" s="28">
        <f t="shared" si="1"/>
        <v>3882</v>
      </c>
      <c r="J38" s="27">
        <f t="shared" si="1"/>
        <v>1312</v>
      </c>
      <c r="K38" s="7"/>
      <c r="L38" s="124">
        <f t="shared" si="2"/>
        <v>-0.94883925000347991</v>
      </c>
      <c r="M38" s="27">
        <f t="shared" ca="1" si="3"/>
        <v>7.2405858999600476E-8</v>
      </c>
      <c r="N38" s="44"/>
      <c r="O38" s="44"/>
      <c r="P38" s="7"/>
      <c r="Q38" s="28">
        <f t="shared" ca="1" si="4"/>
        <v>3901.8916648191239</v>
      </c>
      <c r="R38" s="27">
        <f t="shared" ca="1" si="5"/>
        <v>1309.8565013080986</v>
      </c>
      <c r="S38" s="7"/>
      <c r="T38" s="28">
        <f t="shared" ca="1" si="6"/>
        <v>-0.94846549937314184</v>
      </c>
      <c r="U38" s="27">
        <f t="shared" ca="1" si="7"/>
        <v>0.32029687695074971</v>
      </c>
      <c r="V38" s="7"/>
      <c r="W38" s="28">
        <f t="shared" ca="1" si="8"/>
        <v>-0.94910833337160139</v>
      </c>
      <c r="X38" s="27">
        <f t="shared" ca="1" si="11"/>
        <v>101.03794732640699</v>
      </c>
      <c r="Y38" s="7"/>
      <c r="Z38" s="28">
        <f t="shared" si="12"/>
        <v>101.04300000000001</v>
      </c>
      <c r="AA38" s="27">
        <f t="shared" si="9"/>
        <v>1.7635330360926305</v>
      </c>
      <c r="AB38" s="7"/>
      <c r="AC38" s="28">
        <f t="shared" ca="1" si="0"/>
        <v>-5.0526735930134237E-3</v>
      </c>
      <c r="AD38" s="27">
        <f t="shared" ca="1" si="10"/>
        <v>-6.9177641463213035E-2</v>
      </c>
      <c r="AE38" s="7">
        <v>131</v>
      </c>
    </row>
    <row r="39" spans="1:31" s="26" customFormat="1" x14ac:dyDescent="0.25">
      <c r="A39" s="26">
        <v>19</v>
      </c>
      <c r="B39" s="26">
        <v>629</v>
      </c>
      <c r="C39" s="26">
        <v>15022</v>
      </c>
      <c r="D39" s="26">
        <v>13985</v>
      </c>
      <c r="E39" s="26">
        <v>11288</v>
      </c>
      <c r="F39" s="26">
        <v>12300</v>
      </c>
      <c r="G39" s="27"/>
      <c r="H39" s="7"/>
      <c r="I39" s="28">
        <f t="shared" si="1"/>
        <v>3734</v>
      </c>
      <c r="J39" s="27">
        <f t="shared" si="1"/>
        <v>1685</v>
      </c>
      <c r="K39" s="7"/>
      <c r="L39" s="124">
        <f t="shared" si="2"/>
        <v>-0.9125931450355671</v>
      </c>
      <c r="M39" s="27">
        <f t="shared" ca="1" si="3"/>
        <v>5.2132950730928443E-7</v>
      </c>
      <c r="N39" s="44"/>
      <c r="O39" s="44"/>
      <c r="P39" s="7"/>
      <c r="Q39" s="28">
        <f t="shared" ca="1" si="4"/>
        <v>3753.8916648191239</v>
      </c>
      <c r="R39" s="27">
        <f t="shared" ca="1" si="5"/>
        <v>1682.8565013080986</v>
      </c>
      <c r="S39" s="7"/>
      <c r="T39" s="28">
        <f t="shared" ca="1" si="6"/>
        <v>-0.9124898993397329</v>
      </c>
      <c r="U39" s="27">
        <f t="shared" ca="1" si="7"/>
        <v>0.41150590250684632</v>
      </c>
      <c r="V39" s="7"/>
      <c r="W39" s="28">
        <f t="shared" ca="1" si="8"/>
        <v>-0.91331517654963645</v>
      </c>
      <c r="X39" s="27">
        <f t="shared" ca="1" si="11"/>
        <v>106.64444051814314</v>
      </c>
      <c r="Y39" s="7"/>
      <c r="Z39" s="28">
        <f t="shared" si="12"/>
        <v>106.70400000000001</v>
      </c>
      <c r="AA39" s="27">
        <f t="shared" si="9"/>
        <v>1.8623361250480295</v>
      </c>
      <c r="AB39" s="7"/>
      <c r="AC39" s="28">
        <f t="shared" ca="1" si="0"/>
        <v>-5.9559481856865659E-2</v>
      </c>
      <c r="AD39" s="27">
        <f t="shared" ca="1" si="10"/>
        <v>3.5141793257835729E-2</v>
      </c>
      <c r="AE39" s="7">
        <v>130</v>
      </c>
    </row>
    <row r="40" spans="1:31" s="26" customFormat="1" x14ac:dyDescent="0.25">
      <c r="A40" s="26">
        <v>20</v>
      </c>
      <c r="B40" s="26">
        <v>632</v>
      </c>
      <c r="C40" s="26">
        <v>14932</v>
      </c>
      <c r="D40" s="26">
        <v>14172</v>
      </c>
      <c r="E40" s="26">
        <v>11383</v>
      </c>
      <c r="F40" s="26">
        <v>12124</v>
      </c>
      <c r="G40" s="27"/>
      <c r="H40" s="7"/>
      <c r="I40" s="28">
        <f t="shared" si="1"/>
        <v>3549</v>
      </c>
      <c r="J40" s="27">
        <f t="shared" si="1"/>
        <v>2048</v>
      </c>
      <c r="K40" s="7"/>
      <c r="L40" s="124">
        <f t="shared" si="2"/>
        <v>-0.867207411611428</v>
      </c>
      <c r="M40" s="27">
        <f t="shared" ca="1" si="3"/>
        <v>1.7313215635861627E-6</v>
      </c>
      <c r="N40" s="44"/>
      <c r="O40" s="44"/>
      <c r="P40" s="7"/>
      <c r="Q40" s="28">
        <f t="shared" ca="1" si="4"/>
        <v>3568.8916648191239</v>
      </c>
      <c r="R40" s="27">
        <f t="shared" ca="1" si="5"/>
        <v>2045.8565013080986</v>
      </c>
      <c r="S40" s="7"/>
      <c r="T40" s="28">
        <f t="shared" ca="1" si="6"/>
        <v>-0.86752039929797176</v>
      </c>
      <c r="U40" s="27">
        <f t="shared" ca="1" si="7"/>
        <v>0.5002696458764524</v>
      </c>
      <c r="V40" s="7"/>
      <c r="W40" s="28">
        <f t="shared" ca="1" si="8"/>
        <v>-0.86852320854241172</v>
      </c>
      <c r="X40" s="27">
        <f t="shared" ca="1" si="11"/>
        <v>112.33183819208568</v>
      </c>
      <c r="Y40" s="7"/>
      <c r="Z40" s="28">
        <f t="shared" si="12"/>
        <v>112.39200000000001</v>
      </c>
      <c r="AA40" s="27">
        <f t="shared" si="9"/>
        <v>1.9616104529014671</v>
      </c>
      <c r="AB40" s="7"/>
      <c r="AC40" s="28">
        <f t="shared" ca="1" si="0"/>
        <v>-6.0161807914326459E-2</v>
      </c>
      <c r="AD40" s="27">
        <f t="shared" ca="1" si="10"/>
        <v>3.2671559988656895E-2</v>
      </c>
      <c r="AE40" s="7">
        <v>129</v>
      </c>
    </row>
    <row r="41" spans="1:31" s="26" customFormat="1" x14ac:dyDescent="0.25">
      <c r="A41" s="26">
        <v>21</v>
      </c>
      <c r="B41" s="26">
        <v>628</v>
      </c>
      <c r="C41" s="26">
        <v>14823</v>
      </c>
      <c r="D41" s="26">
        <v>14336</v>
      </c>
      <c r="E41" s="26">
        <v>11496</v>
      </c>
      <c r="F41" s="26">
        <v>11949</v>
      </c>
      <c r="G41" s="27"/>
      <c r="H41" s="7"/>
      <c r="I41" s="28">
        <f t="shared" si="1"/>
        <v>3327</v>
      </c>
      <c r="J41" s="27">
        <f t="shared" si="1"/>
        <v>2387</v>
      </c>
      <c r="K41" s="7"/>
      <c r="L41" s="124">
        <f t="shared" si="2"/>
        <v>-0.81364707784567392</v>
      </c>
      <c r="M41" s="27">
        <f t="shared" ca="1" si="3"/>
        <v>1.1631645500505347E-6</v>
      </c>
      <c r="N41" s="44"/>
      <c r="O41" s="44"/>
      <c r="P41" s="7"/>
      <c r="Q41" s="28">
        <f t="shared" ca="1" si="4"/>
        <v>3346.8916648191239</v>
      </c>
      <c r="R41" s="27">
        <f t="shared" ca="1" si="5"/>
        <v>2384.8565013080988</v>
      </c>
      <c r="S41" s="7"/>
      <c r="T41" s="28">
        <f t="shared" ca="1" si="6"/>
        <v>-0.81355699924785829</v>
      </c>
      <c r="U41" s="27">
        <f t="shared" ca="1" si="7"/>
        <v>0.5831647119984813</v>
      </c>
      <c r="V41" s="7"/>
      <c r="W41" s="28">
        <f t="shared" ca="1" si="8"/>
        <v>-0.8147255789119926</v>
      </c>
      <c r="X41" s="27">
        <f t="shared" ca="1" si="11"/>
        <v>117.9842318154291</v>
      </c>
      <c r="Y41" s="7"/>
      <c r="Z41" s="28">
        <f t="shared" si="12"/>
        <v>118.04400000000001</v>
      </c>
      <c r="AA41" s="27">
        <f t="shared" si="9"/>
        <v>2.0602564622241868</v>
      </c>
      <c r="AB41" s="7"/>
      <c r="AC41" s="28">
        <f t="shared" ca="1" si="0"/>
        <v>-5.9768184570913263E-2</v>
      </c>
      <c r="AD41" s="27">
        <f t="shared" ca="1" si="10"/>
        <v>-4.0908093218419594E-2</v>
      </c>
      <c r="AE41" s="7">
        <v>128</v>
      </c>
    </row>
    <row r="42" spans="1:31" s="26" customFormat="1" x14ac:dyDescent="0.25">
      <c r="A42" s="26">
        <v>22</v>
      </c>
      <c r="B42" s="26">
        <v>608</v>
      </c>
      <c r="C42" s="26">
        <v>14705</v>
      </c>
      <c r="D42" s="26">
        <v>14495</v>
      </c>
      <c r="E42" s="26">
        <v>11619</v>
      </c>
      <c r="F42" s="26">
        <v>11800</v>
      </c>
      <c r="G42" s="27"/>
      <c r="H42" s="7"/>
      <c r="I42" s="28">
        <f t="shared" si="1"/>
        <v>3086</v>
      </c>
      <c r="J42" s="27">
        <f t="shared" si="1"/>
        <v>2695</v>
      </c>
      <c r="K42" s="7"/>
      <c r="L42" s="124">
        <f t="shared" si="2"/>
        <v>-0.7542474666880018</v>
      </c>
      <c r="M42" s="27">
        <f t="shared" ca="1" si="3"/>
        <v>4.1894529804838705E-6</v>
      </c>
      <c r="N42" s="44"/>
      <c r="O42" s="44"/>
      <c r="P42" s="7"/>
      <c r="Q42" s="28">
        <f t="shared" ca="1" si="4"/>
        <v>3105.8916648191239</v>
      </c>
      <c r="R42" s="27">
        <f t="shared" ca="1" si="5"/>
        <v>2692.8565013080988</v>
      </c>
      <c r="S42" s="7"/>
      <c r="T42" s="28">
        <f t="shared" ca="1" si="6"/>
        <v>-0.75497511000426665</v>
      </c>
      <c r="U42" s="27">
        <f t="shared" ca="1" si="7"/>
        <v>0.65847940334238952</v>
      </c>
      <c r="V42" s="7"/>
      <c r="W42" s="28">
        <f t="shared" ca="1" si="8"/>
        <v>-0.75629428201442572</v>
      </c>
      <c r="X42" s="27">
        <f t="shared" ca="1" si="11"/>
        <v>123.43484973520913</v>
      </c>
      <c r="Y42" s="7"/>
      <c r="Z42" s="28">
        <f t="shared" si="12"/>
        <v>123.51600000000001</v>
      </c>
      <c r="AA42" s="27">
        <f t="shared" si="9"/>
        <v>2.1557608788933162</v>
      </c>
      <c r="AB42" s="7"/>
      <c r="AC42" s="28">
        <f t="shared" ca="1" si="0"/>
        <v>-8.1150264790878168E-2</v>
      </c>
      <c r="AD42" s="27">
        <f t="shared" ca="1" si="10"/>
        <v>0.11109554001653521</v>
      </c>
      <c r="AE42" s="7">
        <v>127</v>
      </c>
    </row>
    <row r="43" spans="1:31" s="26" customFormat="1" x14ac:dyDescent="0.25">
      <c r="A43" s="26">
        <v>23</v>
      </c>
      <c r="B43" s="26">
        <v>615</v>
      </c>
      <c r="C43" s="26">
        <v>14572</v>
      </c>
      <c r="D43" s="26">
        <v>14648</v>
      </c>
      <c r="E43" s="26">
        <v>11762</v>
      </c>
      <c r="F43" s="26">
        <v>11664</v>
      </c>
      <c r="G43" s="27"/>
      <c r="H43" s="7"/>
      <c r="I43" s="28">
        <f t="shared" si="1"/>
        <v>2810</v>
      </c>
      <c r="J43" s="27">
        <f t="shared" si="1"/>
        <v>2984</v>
      </c>
      <c r="K43" s="7"/>
      <c r="L43" s="124">
        <f t="shared" si="2"/>
        <v>-0.68717097110832537</v>
      </c>
      <c r="M43" s="27">
        <f t="shared" ca="1" si="3"/>
        <v>4.7304366506717787E-6</v>
      </c>
      <c r="N43" s="44"/>
      <c r="O43" s="44"/>
      <c r="P43" s="7"/>
      <c r="Q43" s="28">
        <f t="shared" ca="1" si="4"/>
        <v>2829.8916648191239</v>
      </c>
      <c r="R43" s="27">
        <f t="shared" ca="1" si="5"/>
        <v>2981.8565013080988</v>
      </c>
      <c r="S43" s="7"/>
      <c r="T43" s="28">
        <f t="shared" ca="1" si="6"/>
        <v>-0.68788547750953111</v>
      </c>
      <c r="U43" s="27">
        <f t="shared" ca="1" si="7"/>
        <v>0.72914805853196563</v>
      </c>
      <c r="V43" s="7"/>
      <c r="W43" s="28">
        <f t="shared" ca="1" si="8"/>
        <v>-0.68934592780919823</v>
      </c>
      <c r="X43" s="27">
        <f t="shared" ca="1" si="11"/>
        <v>128.99714700899688</v>
      </c>
      <c r="Y43" s="7"/>
      <c r="Z43" s="28">
        <f t="shared" si="12"/>
        <v>129.05100000000002</v>
      </c>
      <c r="AA43" s="27">
        <f t="shared" si="9"/>
        <v>2.2523648529912026</v>
      </c>
      <c r="AB43" s="7"/>
      <c r="AC43" s="28">
        <f t="shared" ca="1" si="0"/>
        <v>-5.3852991003140005E-2</v>
      </c>
      <c r="AD43" s="27">
        <f t="shared" ca="1" si="10"/>
        <v>-3.177032417156056E-2</v>
      </c>
      <c r="AE43" s="7">
        <v>126</v>
      </c>
    </row>
    <row r="44" spans="1:31" s="26" customFormat="1" x14ac:dyDescent="0.25">
      <c r="A44" s="26">
        <v>24</v>
      </c>
      <c r="B44" s="26">
        <v>621</v>
      </c>
      <c r="C44" s="26">
        <v>14409</v>
      </c>
      <c r="D44" s="26">
        <v>14767</v>
      </c>
      <c r="E44" s="26">
        <v>11909</v>
      </c>
      <c r="F44" s="26">
        <v>11528</v>
      </c>
      <c r="G44" s="27"/>
      <c r="H44" s="7"/>
      <c r="I44" s="28">
        <f t="shared" si="1"/>
        <v>2500</v>
      </c>
      <c r="J44" s="27">
        <f t="shared" si="1"/>
        <v>3239</v>
      </c>
      <c r="K44" s="7"/>
      <c r="L44" s="124">
        <f t="shared" si="2"/>
        <v>-0.61293853081593341</v>
      </c>
      <c r="M44" s="27">
        <f t="shared" ca="1" si="3"/>
        <v>1.3870352115985361E-6</v>
      </c>
      <c r="N44" s="44"/>
      <c r="O44" s="44"/>
      <c r="P44" s="7"/>
      <c r="Q44" s="28">
        <f t="shared" ca="1" si="4"/>
        <v>2519.8916648191239</v>
      </c>
      <c r="R44" s="27">
        <f t="shared" ca="1" si="5"/>
        <v>3236.8565013080988</v>
      </c>
      <c r="S44" s="7"/>
      <c r="T44" s="28">
        <f t="shared" ca="1" si="6"/>
        <v>-0.61253118014225549</v>
      </c>
      <c r="U44" s="27">
        <f t="shared" ca="1" si="7"/>
        <v>0.79150275428747408</v>
      </c>
      <c r="V44" s="7"/>
      <c r="W44" s="28">
        <f t="shared" ca="1" si="8"/>
        <v>-0.61411625540665848</v>
      </c>
      <c r="X44" s="27">
        <f t="shared" ca="1" si="11"/>
        <v>134.58248026310764</v>
      </c>
      <c r="Y44" s="7"/>
      <c r="Z44" s="28">
        <f t="shared" si="12"/>
        <v>134.64000000000001</v>
      </c>
      <c r="AA44" s="27">
        <f t="shared" si="9"/>
        <v>2.3499113048851656</v>
      </c>
      <c r="AB44" s="7"/>
      <c r="AC44" s="28">
        <f t="shared" ca="1" si="0"/>
        <v>-5.7519736892373885E-2</v>
      </c>
      <c r="AD44" s="27">
        <f t="shared" ca="1" si="10"/>
        <v>5.1382524102848492E-2</v>
      </c>
      <c r="AE44" s="7">
        <v>125</v>
      </c>
    </row>
    <row r="45" spans="1:31" s="26" customFormat="1" x14ac:dyDescent="0.25">
      <c r="A45" s="26">
        <v>25</v>
      </c>
      <c r="B45" s="26">
        <v>625</v>
      </c>
      <c r="C45" s="26">
        <v>14257</v>
      </c>
      <c r="D45" s="26">
        <v>14888</v>
      </c>
      <c r="E45" s="26">
        <v>12084</v>
      </c>
      <c r="F45" s="26">
        <v>11427</v>
      </c>
      <c r="G45" s="27"/>
      <c r="H45" s="7"/>
      <c r="I45" s="28">
        <f t="shared" si="1"/>
        <v>2173</v>
      </c>
      <c r="J45" s="27">
        <f t="shared" si="1"/>
        <v>3461</v>
      </c>
      <c r="K45" s="7"/>
      <c r="L45" s="124">
        <f t="shared" si="2"/>
        <v>-0.53234376914393045</v>
      </c>
      <c r="M45" s="27">
        <f t="shared" ca="1" si="3"/>
        <v>5.732795507912896E-6</v>
      </c>
      <c r="N45" s="44"/>
      <c r="O45" s="44"/>
      <c r="P45" s="7"/>
      <c r="Q45" s="28">
        <f t="shared" ca="1" si="4"/>
        <v>2192.8916648191239</v>
      </c>
      <c r="R45" s="27">
        <f t="shared" ca="1" si="5"/>
        <v>3458.8565013080988</v>
      </c>
      <c r="S45" s="7"/>
      <c r="T45" s="28">
        <f t="shared" ca="1" si="6"/>
        <v>-0.53304455033871012</v>
      </c>
      <c r="U45" s="27">
        <f t="shared" ca="1" si="7"/>
        <v>0.84578801882756371</v>
      </c>
      <c r="V45" s="7"/>
      <c r="W45" s="28">
        <f t="shared" ca="1" si="8"/>
        <v>-0.53473809483353762</v>
      </c>
      <c r="X45" s="27">
        <f t="shared" ca="1" si="11"/>
        <v>140.08731171835632</v>
      </c>
      <c r="Y45" s="7"/>
      <c r="Z45" s="28">
        <f t="shared" si="12"/>
        <v>140.26500000000001</v>
      </c>
      <c r="AA45" s="27">
        <f t="shared" si="9"/>
        <v>2.4480860753098463</v>
      </c>
      <c r="AB45" s="7"/>
      <c r="AC45" s="28">
        <f t="shared" ca="1" si="0"/>
        <v>-0.17768828164369666</v>
      </c>
      <c r="AD45" s="27">
        <f t="shared" ca="1" si="10"/>
        <v>9.801747147577089E-2</v>
      </c>
      <c r="AE45" s="7">
        <v>124</v>
      </c>
    </row>
    <row r="46" spans="1:31" s="26" customFormat="1" x14ac:dyDescent="0.25">
      <c r="A46" s="26">
        <v>26</v>
      </c>
      <c r="B46" s="26">
        <v>628</v>
      </c>
      <c r="C46" s="26">
        <v>14078</v>
      </c>
      <c r="D46" s="26">
        <v>14994</v>
      </c>
      <c r="E46" s="26">
        <v>12262</v>
      </c>
      <c r="F46" s="26">
        <v>11320</v>
      </c>
      <c r="G46" s="27"/>
      <c r="H46" s="7"/>
      <c r="I46" s="28">
        <f t="shared" si="1"/>
        <v>1816</v>
      </c>
      <c r="J46" s="27">
        <f t="shared" si="1"/>
        <v>3674</v>
      </c>
      <c r="K46" s="7"/>
      <c r="L46" s="124">
        <f t="shared" si="2"/>
        <v>-0.44619812107355311</v>
      </c>
      <c r="M46" s="27">
        <f t="shared" ca="1" si="3"/>
        <v>3.4783867926791764E-6</v>
      </c>
      <c r="N46" s="44"/>
      <c r="O46" s="44"/>
      <c r="P46" s="7"/>
      <c r="Q46" s="28">
        <f t="shared" ca="1" si="4"/>
        <v>1835.8916648191237</v>
      </c>
      <c r="R46" s="27">
        <f t="shared" ca="1" si="5"/>
        <v>3671.8565013080988</v>
      </c>
      <c r="S46" s="7"/>
      <c r="T46" s="28">
        <f t="shared" ca="1" si="6"/>
        <v>-0.44626556917704113</v>
      </c>
      <c r="U46" s="27">
        <f t="shared" ca="1" si="7"/>
        <v>0.89787252939981199</v>
      </c>
      <c r="V46" s="7"/>
      <c r="W46" s="28">
        <f t="shared" ca="1" si="8"/>
        <v>-0.4480631644491021</v>
      </c>
      <c r="X46" s="27">
        <f t="shared" ca="1" si="11"/>
        <v>145.86942005322055</v>
      </c>
      <c r="Y46" s="7"/>
      <c r="Z46" s="28">
        <f t="shared" si="12"/>
        <v>145.917</v>
      </c>
      <c r="AA46" s="27">
        <f t="shared" si="9"/>
        <v>2.5467320846325658</v>
      </c>
      <c r="AB46" s="7"/>
      <c r="AC46" s="28">
        <f t="shared" ca="1" si="0"/>
        <v>-4.7579946779450211E-2</v>
      </c>
      <c r="AD46" s="27">
        <f t="shared" ca="1" si="10"/>
        <v>4.1524044406855865E-2</v>
      </c>
      <c r="AE46" s="7">
        <v>123</v>
      </c>
    </row>
    <row r="47" spans="1:31" s="26" customFormat="1" x14ac:dyDescent="0.25">
      <c r="A47" s="26">
        <v>27</v>
      </c>
      <c r="B47" s="26">
        <v>634</v>
      </c>
      <c r="C47" s="26">
        <v>13882</v>
      </c>
      <c r="D47" s="26">
        <v>15075</v>
      </c>
      <c r="E47" s="26">
        <v>12454</v>
      </c>
      <c r="F47" s="26">
        <v>11243</v>
      </c>
      <c r="G47" s="27"/>
      <c r="H47" s="7"/>
      <c r="I47" s="28">
        <f t="shared" si="1"/>
        <v>1428</v>
      </c>
      <c r="J47" s="27">
        <f t="shared" si="1"/>
        <v>3832</v>
      </c>
      <c r="K47" s="7"/>
      <c r="L47" s="124">
        <f t="shared" si="2"/>
        <v>-0.35482988498420565</v>
      </c>
      <c r="M47" s="27">
        <f t="shared" ca="1" si="3"/>
        <v>1.0080324213252478E-6</v>
      </c>
      <c r="N47" s="44"/>
      <c r="O47" s="44"/>
      <c r="P47" s="7"/>
      <c r="Q47" s="28">
        <f t="shared" ca="1" si="4"/>
        <v>1447.8916648191237</v>
      </c>
      <c r="R47" s="27">
        <f t="shared" ca="1" si="5"/>
        <v>3829.8565013080988</v>
      </c>
      <c r="S47" s="7"/>
      <c r="T47" s="28">
        <f t="shared" ca="1" si="6"/>
        <v>-0.3519511582786447</v>
      </c>
      <c r="U47" s="27">
        <f t="shared" ca="1" si="7"/>
        <v>0.93650798794636225</v>
      </c>
      <c r="V47" s="7"/>
      <c r="W47" s="28">
        <f t="shared" ca="1" si="8"/>
        <v>-0.35382587680628813</v>
      </c>
      <c r="X47" s="27">
        <f t="shared" ca="1" si="11"/>
        <v>151.69261244709804</v>
      </c>
      <c r="Y47" s="7"/>
      <c r="Z47" s="28">
        <f t="shared" si="12"/>
        <v>151.62299999999999</v>
      </c>
      <c r="AA47" s="27">
        <f t="shared" si="9"/>
        <v>2.646320571751362</v>
      </c>
      <c r="AB47" s="7"/>
      <c r="AC47" s="28">
        <f t="shared" ca="1" si="0"/>
        <v>6.9612447098052144E-2</v>
      </c>
      <c r="AD47" s="27">
        <f t="shared" ca="1" si="10"/>
        <v>-0.10611754906994975</v>
      </c>
      <c r="AE47" s="7">
        <v>122</v>
      </c>
    </row>
    <row r="48" spans="1:31" s="26" customFormat="1" x14ac:dyDescent="0.25">
      <c r="A48" s="26">
        <v>28</v>
      </c>
      <c r="B48" s="26">
        <v>627</v>
      </c>
      <c r="C48" s="26">
        <v>13700</v>
      </c>
      <c r="D48" s="26">
        <v>15145</v>
      </c>
      <c r="E48" s="26">
        <v>12645</v>
      </c>
      <c r="F48" s="26">
        <v>11178</v>
      </c>
      <c r="G48" s="27"/>
      <c r="H48" s="7"/>
      <c r="I48" s="28">
        <f t="shared" si="1"/>
        <v>1055</v>
      </c>
      <c r="J48" s="27">
        <f t="shared" si="1"/>
        <v>3967</v>
      </c>
      <c r="K48" s="7"/>
      <c r="L48" s="124">
        <f t="shared" si="2"/>
        <v>-0.26100744225226807</v>
      </c>
      <c r="M48" s="27">
        <f t="shared" ca="1" si="3"/>
        <v>4.9109910626620859E-6</v>
      </c>
      <c r="N48" s="44"/>
      <c r="O48" s="44"/>
      <c r="P48" s="7"/>
      <c r="Q48" s="28">
        <f t="shared" ca="1" si="4"/>
        <v>1074.8916648191237</v>
      </c>
      <c r="R48" s="27">
        <f t="shared" ca="1" si="5"/>
        <v>3964.8565013080988</v>
      </c>
      <c r="S48" s="7"/>
      <c r="T48" s="28">
        <f t="shared" ca="1" si="6"/>
        <v>-0.26128292305930995</v>
      </c>
      <c r="U48" s="27">
        <f t="shared" ca="1" si="7"/>
        <v>0.96951929746398435</v>
      </c>
      <c r="V48" s="7"/>
      <c r="W48" s="28">
        <f t="shared" ca="1" si="8"/>
        <v>-0.26322351785175968</v>
      </c>
      <c r="X48" s="27">
        <f t="shared" ca="1" si="11"/>
        <v>157.20028644410786</v>
      </c>
      <c r="Y48" s="7"/>
      <c r="Z48" s="28">
        <f t="shared" si="12"/>
        <v>157.26599999999999</v>
      </c>
      <c r="AA48" s="27">
        <f t="shared" si="9"/>
        <v>2.7448095014414022</v>
      </c>
      <c r="AB48" s="7"/>
      <c r="AC48" s="28">
        <f t="shared" ca="1" si="0"/>
        <v>-6.5713555892131126E-2</v>
      </c>
      <c r="AD48" s="27">
        <f t="shared" ca="1" si="10"/>
        <v>5.3693246017360252E-2</v>
      </c>
      <c r="AE48" s="7">
        <v>121</v>
      </c>
    </row>
    <row r="49" spans="1:31" s="26" customFormat="1" x14ac:dyDescent="0.25">
      <c r="A49" s="26">
        <v>29</v>
      </c>
      <c r="B49" s="26">
        <v>615</v>
      </c>
      <c r="C49" s="26">
        <v>13504</v>
      </c>
      <c r="D49" s="26">
        <v>15181</v>
      </c>
      <c r="E49" s="26">
        <v>12834</v>
      </c>
      <c r="F49" s="26">
        <v>11134</v>
      </c>
      <c r="G49" s="27"/>
      <c r="H49" s="7"/>
      <c r="I49" s="28">
        <f t="shared" si="1"/>
        <v>670</v>
      </c>
      <c r="J49" s="27">
        <f t="shared" si="1"/>
        <v>4047</v>
      </c>
      <c r="K49" s="7"/>
      <c r="L49" s="124">
        <f t="shared" si="2"/>
        <v>-0.16651606277644995</v>
      </c>
      <c r="M49" s="27">
        <f t="shared" ca="1" si="3"/>
        <v>9.9934212839524108E-6</v>
      </c>
      <c r="N49" s="44"/>
      <c r="O49" s="44"/>
      <c r="P49" s="7"/>
      <c r="Q49" s="28">
        <f t="shared" ca="1" si="4"/>
        <v>689.89166481912378</v>
      </c>
      <c r="R49" s="27">
        <f t="shared" ca="1" si="5"/>
        <v>4044.8565013080988</v>
      </c>
      <c r="S49" s="7"/>
      <c r="T49" s="28">
        <f t="shared" ca="1" si="6"/>
        <v>-0.16769774729672587</v>
      </c>
      <c r="U49" s="27">
        <f t="shared" ca="1" si="7"/>
        <v>0.98908155495590855</v>
      </c>
      <c r="V49" s="7"/>
      <c r="W49" s="28">
        <f t="shared" ca="1" si="8"/>
        <v>-0.16967730007914528</v>
      </c>
      <c r="X49" s="27">
        <f t="shared" ca="1" si="11"/>
        <v>162.65552454743079</v>
      </c>
      <c r="Y49" s="7"/>
      <c r="Z49" s="28">
        <f t="shared" si="12"/>
        <v>162.80099999999999</v>
      </c>
      <c r="AA49" s="27">
        <f t="shared" si="9"/>
        <v>2.8414134755392881</v>
      </c>
      <c r="AB49" s="7"/>
      <c r="AC49" s="28">
        <f t="shared" ca="1" si="0"/>
        <v>-0.14547545256920102</v>
      </c>
      <c r="AD49" s="27">
        <f t="shared" ca="1" si="10"/>
        <v>0.15852547621486224</v>
      </c>
      <c r="AE49" s="7">
        <v>120</v>
      </c>
    </row>
    <row r="50" spans="1:31" s="26" customFormat="1" x14ac:dyDescent="0.25">
      <c r="A50" s="26">
        <v>30</v>
      </c>
      <c r="B50" s="26">
        <v>638</v>
      </c>
      <c r="C50" s="26">
        <v>13292</v>
      </c>
      <c r="D50" s="26">
        <v>15204</v>
      </c>
      <c r="E50" s="26">
        <v>13041</v>
      </c>
      <c r="F50" s="26">
        <v>11106</v>
      </c>
      <c r="G50" s="27"/>
      <c r="H50" s="7"/>
      <c r="I50" s="28">
        <f t="shared" si="1"/>
        <v>251</v>
      </c>
      <c r="J50" s="27">
        <f t="shared" si="1"/>
        <v>4098</v>
      </c>
      <c r="K50" s="7"/>
      <c r="L50" s="124">
        <f t="shared" si="2"/>
        <v>-6.6860483431282272E-2</v>
      </c>
      <c r="M50" s="27">
        <f t="shared" ca="1" si="3"/>
        <v>9.8352296400512038E-7</v>
      </c>
      <c r="N50" s="44"/>
      <c r="O50" s="44"/>
      <c r="P50" s="7"/>
      <c r="Q50" s="28">
        <f t="shared" ca="1" si="4"/>
        <v>270.89166481912378</v>
      </c>
      <c r="R50" s="27">
        <f t="shared" ca="1" si="5"/>
        <v>4095.8565013080988</v>
      </c>
      <c r="S50" s="7"/>
      <c r="T50" s="28">
        <f t="shared" ca="1" si="6"/>
        <v>-6.5847906661601868E-2</v>
      </c>
      <c r="U50" s="27">
        <f t="shared" ca="1" si="7"/>
        <v>1.0015524941070102</v>
      </c>
      <c r="V50" s="7"/>
      <c r="W50" s="28">
        <f t="shared" ca="1" si="8"/>
        <v>-6.7852210694195378E-2</v>
      </c>
      <c r="X50" s="27">
        <f t="shared" ca="1" si="11"/>
        <v>168.51418492888888</v>
      </c>
      <c r="Y50" s="7"/>
      <c r="Z50" s="28">
        <f t="shared" si="12"/>
        <v>168.54299999999998</v>
      </c>
      <c r="AA50" s="27">
        <f t="shared" si="9"/>
        <v>2.9416302811888024</v>
      </c>
      <c r="AB50" s="7"/>
      <c r="AC50" s="28">
        <f t="shared" ca="1" si="0"/>
        <v>-2.8815071111097268E-2</v>
      </c>
      <c r="AD50" s="27">
        <f t="shared" ca="1" si="10"/>
        <v>-5.1108154088495894E-2</v>
      </c>
      <c r="AE50" s="7">
        <v>119</v>
      </c>
    </row>
    <row r="51" spans="1:31" s="26" customFormat="1" x14ac:dyDescent="0.25">
      <c r="A51" s="26">
        <v>31</v>
      </c>
      <c r="B51" s="26">
        <v>598</v>
      </c>
      <c r="C51" s="26">
        <v>13105</v>
      </c>
      <c r="D51" s="26">
        <v>15210</v>
      </c>
      <c r="E51" s="26">
        <v>13235</v>
      </c>
      <c r="F51" s="26">
        <v>11110</v>
      </c>
      <c r="G51" s="27"/>
      <c r="H51" s="7"/>
      <c r="I51" s="28">
        <f t="shared" si="1"/>
        <v>-130</v>
      </c>
      <c r="J51" s="27">
        <f t="shared" si="1"/>
        <v>4100</v>
      </c>
      <c r="K51" s="7"/>
      <c r="L51" s="124">
        <f t="shared" si="2"/>
        <v>2.7176339778912074E-2</v>
      </c>
      <c r="M51" s="27">
        <f t="shared" ca="1" si="3"/>
        <v>5.8393825303924688E-6</v>
      </c>
      <c r="N51" s="44"/>
      <c r="O51" s="44"/>
      <c r="P51" s="7"/>
      <c r="Q51" s="28">
        <f t="shared" ca="1" si="4"/>
        <v>-110.10833518087624</v>
      </c>
      <c r="R51" s="27">
        <f t="shared" ca="1" si="5"/>
        <v>4097.8565013080988</v>
      </c>
      <c r="S51" s="7"/>
      <c r="T51" s="28">
        <f t="shared" ca="1" si="6"/>
        <v>2.6764955586565782E-2</v>
      </c>
      <c r="U51" s="27">
        <f t="shared" ca="1" si="7"/>
        <v>1.0020415505443083</v>
      </c>
      <c r="V51" s="7"/>
      <c r="W51" s="28">
        <f t="shared" ca="1" si="8"/>
        <v>2.4759858342941074E-2</v>
      </c>
      <c r="X51" s="27">
        <f t="shared" ca="1" si="11"/>
        <v>173.80533894790335</v>
      </c>
      <c r="Y51" s="7"/>
      <c r="Z51" s="28">
        <f t="shared" si="12"/>
        <v>173.92499999999998</v>
      </c>
      <c r="AA51" s="27">
        <f t="shared" si="9"/>
        <v>3.0355639015311371</v>
      </c>
      <c r="AB51" s="7"/>
      <c r="AC51" s="28">
        <f t="shared" ca="1" si="0"/>
        <v>-0.11966105209663169</v>
      </c>
      <c r="AD51" s="27">
        <f t="shared" ca="1" si="10"/>
        <v>1.1782851628822755E-2</v>
      </c>
      <c r="AE51" s="7">
        <v>118</v>
      </c>
    </row>
    <row r="52" spans="1:31" s="26" customFormat="1" x14ac:dyDescent="0.25">
      <c r="A52" s="26">
        <v>32</v>
      </c>
      <c r="B52" s="26">
        <v>608</v>
      </c>
      <c r="C52" s="26">
        <v>12911</v>
      </c>
      <c r="D52" s="26">
        <v>15188</v>
      </c>
      <c r="E52" s="26">
        <v>13426</v>
      </c>
      <c r="F52" s="26">
        <v>11121</v>
      </c>
      <c r="G52" s="27"/>
      <c r="H52" s="7"/>
      <c r="I52" s="28">
        <f t="shared" si="1"/>
        <v>-515</v>
      </c>
      <c r="J52" s="27">
        <f t="shared" si="1"/>
        <v>4067</v>
      </c>
      <c r="K52" s="7"/>
      <c r="L52" s="124">
        <f t="shared" si="2"/>
        <v>0.12253615041610877</v>
      </c>
      <c r="M52" s="27">
        <f t="shared" ca="1" si="3"/>
        <v>1.7428800406421555E-5</v>
      </c>
      <c r="N52" s="44"/>
      <c r="O52" s="44"/>
      <c r="P52" s="7"/>
      <c r="Q52" s="28">
        <f t="shared" ca="1" si="4"/>
        <v>-495.10833518087622</v>
      </c>
      <c r="R52" s="27">
        <f t="shared" ca="1" si="5"/>
        <v>4064.8565013080988</v>
      </c>
      <c r="S52" s="7"/>
      <c r="T52" s="28">
        <f t="shared" ca="1" si="6"/>
        <v>0.12035013134914989</v>
      </c>
      <c r="U52" s="27">
        <f t="shared" ca="1" si="7"/>
        <v>0.99397211932888963</v>
      </c>
      <c r="V52" s="7"/>
      <c r="W52" s="28">
        <f t="shared" ca="1" si="8"/>
        <v>0.11836136893602846</v>
      </c>
      <c r="X52" s="27">
        <f t="shared" ca="1" si="11"/>
        <v>179.18063860254256</v>
      </c>
      <c r="Y52" s="7"/>
      <c r="Z52" s="28">
        <f t="shared" si="12"/>
        <v>179.39699999999999</v>
      </c>
      <c r="AA52" s="27">
        <f t="shared" si="9"/>
        <v>3.131068318200267</v>
      </c>
      <c r="AB52" s="7"/>
      <c r="AC52" s="28">
        <f t="shared" ca="1" si="0"/>
        <v>-0.21636139745743321</v>
      </c>
      <c r="AD52" s="27">
        <f t="shared" ca="1" si="10"/>
        <v>0.1214995370669385</v>
      </c>
      <c r="AE52" s="7">
        <v>117</v>
      </c>
    </row>
    <row r="53" spans="1:31" s="26" customFormat="1" x14ac:dyDescent="0.25">
      <c r="A53" s="26">
        <v>33</v>
      </c>
      <c r="B53" s="26">
        <v>637</v>
      </c>
      <c r="C53" s="26">
        <v>12710</v>
      </c>
      <c r="D53" s="26">
        <v>15162</v>
      </c>
      <c r="E53" s="26">
        <v>13634</v>
      </c>
      <c r="F53" s="26">
        <v>11164</v>
      </c>
      <c r="G53" s="27"/>
      <c r="H53" s="7"/>
      <c r="I53" s="28">
        <f t="shared" si="1"/>
        <v>-924</v>
      </c>
      <c r="J53" s="27">
        <f t="shared" si="1"/>
        <v>3998</v>
      </c>
      <c r="K53" s="7"/>
      <c r="L53" s="124">
        <f t="shared" si="2"/>
        <v>0.22123248467219861</v>
      </c>
      <c r="M53" s="27">
        <f t="shared" ca="1" si="3"/>
        <v>1.1683386859171833E-5</v>
      </c>
      <c r="N53" s="44"/>
      <c r="O53" s="44"/>
      <c r="P53" s="7"/>
      <c r="Q53" s="28">
        <f t="shared" ca="1" si="4"/>
        <v>-904.10833518087622</v>
      </c>
      <c r="R53" s="27">
        <f t="shared" ca="1" si="5"/>
        <v>3995.8565013080988</v>
      </c>
      <c r="S53" s="7"/>
      <c r="T53" s="28">
        <f t="shared" ca="1" si="6"/>
        <v>0.21976918819823274</v>
      </c>
      <c r="U53" s="27">
        <f t="shared" ca="1" si="7"/>
        <v>0.97709967224210492</v>
      </c>
      <c r="V53" s="7"/>
      <c r="W53" s="28">
        <f t="shared" ca="1" si="8"/>
        <v>0.21781438770763312</v>
      </c>
      <c r="X53" s="27">
        <f t="shared" ca="1" si="11"/>
        <v>184.95674480446269</v>
      </c>
      <c r="Y53" s="7"/>
      <c r="Z53" s="28">
        <f t="shared" si="12"/>
        <v>185.13</v>
      </c>
      <c r="AA53" s="27">
        <f t="shared" si="9"/>
        <v>3.231128044217102</v>
      </c>
      <c r="AB53" s="7"/>
      <c r="AC53" s="28">
        <f t="shared" ca="1" si="0"/>
        <v>-0.17325519553730828</v>
      </c>
      <c r="AD53" s="27">
        <f t="shared" ca="1" si="10"/>
        <v>1.7519257475697714E-2</v>
      </c>
      <c r="AE53" s="7">
        <v>116</v>
      </c>
    </row>
    <row r="54" spans="1:31" s="26" customFormat="1" x14ac:dyDescent="0.25">
      <c r="A54" s="26">
        <v>34</v>
      </c>
      <c r="B54" s="26">
        <v>637</v>
      </c>
      <c r="C54" s="26">
        <v>12513</v>
      </c>
      <c r="D54" s="26">
        <v>15102</v>
      </c>
      <c r="E54" s="26">
        <v>13827</v>
      </c>
      <c r="F54" s="26">
        <v>11219</v>
      </c>
      <c r="G54" s="27"/>
      <c r="H54" s="7"/>
      <c r="I54" s="28">
        <f t="shared" si="1"/>
        <v>-1314</v>
      </c>
      <c r="J54" s="27">
        <f t="shared" si="1"/>
        <v>3883</v>
      </c>
      <c r="K54" s="7"/>
      <c r="L54" s="124">
        <f t="shared" si="2"/>
        <v>0.31771640366325682</v>
      </c>
      <c r="M54" s="27">
        <f t="shared" ca="1" si="3"/>
        <v>2.5451894259255629E-5</v>
      </c>
      <c r="N54" s="44"/>
      <c r="O54" s="44"/>
      <c r="P54" s="7"/>
      <c r="Q54" s="28">
        <f t="shared" ca="1" si="4"/>
        <v>-1294.1083351808763</v>
      </c>
      <c r="R54" s="27">
        <f t="shared" ca="1" si="5"/>
        <v>3880.8565013080988</v>
      </c>
      <c r="S54" s="7"/>
      <c r="T54" s="28">
        <f t="shared" ca="1" si="6"/>
        <v>0.31456975585383745</v>
      </c>
      <c r="U54" s="27">
        <f t="shared" ca="1" si="7"/>
        <v>0.9489789270974639</v>
      </c>
      <c r="V54" s="7"/>
      <c r="W54" s="28">
        <f t="shared" ca="1" si="8"/>
        <v>0.31267141662073078</v>
      </c>
      <c r="X54" s="27">
        <f t="shared" ca="1" si="11"/>
        <v>190.62599999522672</v>
      </c>
      <c r="Y54" s="7"/>
      <c r="Z54" s="28">
        <f t="shared" si="12"/>
        <v>190.863</v>
      </c>
      <c r="AA54" s="27">
        <f t="shared" si="9"/>
        <v>3.331187770233937</v>
      </c>
      <c r="AB54" s="7"/>
      <c r="AC54" s="28">
        <f t="shared" ca="1" si="0"/>
        <v>-0.23700000477327876</v>
      </c>
      <c r="AD54" s="27">
        <f t="shared" ca="1" si="10"/>
        <v>0.12017465102906044</v>
      </c>
      <c r="AE54" s="7">
        <v>115</v>
      </c>
    </row>
    <row r="55" spans="1:31" s="26" customFormat="1" x14ac:dyDescent="0.25">
      <c r="A55" s="26">
        <v>35</v>
      </c>
      <c r="B55" s="26">
        <v>630</v>
      </c>
      <c r="C55" s="26">
        <v>12324</v>
      </c>
      <c r="D55" s="26">
        <v>15033</v>
      </c>
      <c r="E55" s="26">
        <v>14020</v>
      </c>
      <c r="F55" s="26">
        <v>11294</v>
      </c>
      <c r="G55" s="27"/>
      <c r="H55" s="7"/>
      <c r="I55" s="28">
        <f t="shared" si="1"/>
        <v>-1696</v>
      </c>
      <c r="J55" s="27">
        <f t="shared" si="1"/>
        <v>3739</v>
      </c>
      <c r="K55" s="7"/>
      <c r="L55" s="124">
        <f t="shared" si="2"/>
        <v>0.41001792142464272</v>
      </c>
      <c r="M55" s="27">
        <f t="shared" ca="1" si="3"/>
        <v>1.953566292932463E-5</v>
      </c>
      <c r="N55" s="44"/>
      <c r="O55" s="44"/>
      <c r="P55" s="7"/>
      <c r="Q55" s="28">
        <f t="shared" ca="1" si="4"/>
        <v>-1676.1083351808763</v>
      </c>
      <c r="R55" s="27">
        <f t="shared" ca="1" si="5"/>
        <v>3736.8565013080988</v>
      </c>
      <c r="S55" s="7"/>
      <c r="T55" s="28">
        <f t="shared" ca="1" si="6"/>
        <v>0.40742569648060922</v>
      </c>
      <c r="U55" s="27">
        <f t="shared" ca="1" si="7"/>
        <v>0.91376686361200032</v>
      </c>
      <c r="V55" s="7"/>
      <c r="W55" s="28">
        <f t="shared" ca="1" si="8"/>
        <v>0.40559800480446484</v>
      </c>
      <c r="X55" s="27">
        <f t="shared" ca="1" si="11"/>
        <v>196.32510637881717</v>
      </c>
      <c r="Y55" s="7"/>
      <c r="Z55" s="28">
        <f t="shared" si="12"/>
        <v>196.53299999999999</v>
      </c>
      <c r="AA55" s="27">
        <f t="shared" si="9"/>
        <v>3.4301479388220155</v>
      </c>
      <c r="AB55" s="7"/>
      <c r="AC55" s="28">
        <f t="shared" ca="1" si="0"/>
        <v>-0.20789362118281929</v>
      </c>
      <c r="AD55" s="27">
        <f t="shared" ca="1" si="10"/>
        <v>7.5387005248700234E-2</v>
      </c>
      <c r="AE55" s="7">
        <v>114</v>
      </c>
    </row>
    <row r="56" spans="1:31" s="26" customFormat="1" x14ac:dyDescent="0.25">
      <c r="A56" s="26">
        <v>36</v>
      </c>
      <c r="B56" s="26">
        <v>619</v>
      </c>
      <c r="C56" s="26">
        <v>12138</v>
      </c>
      <c r="D56" s="26">
        <v>14933</v>
      </c>
      <c r="E56" s="26">
        <v>14191</v>
      </c>
      <c r="F56" s="26">
        <v>11380</v>
      </c>
      <c r="G56" s="27"/>
      <c r="H56" s="7"/>
      <c r="I56" s="28">
        <f t="shared" si="1"/>
        <v>-2053</v>
      </c>
      <c r="J56" s="27">
        <f t="shared" si="1"/>
        <v>3553</v>
      </c>
      <c r="K56" s="7"/>
      <c r="L56" s="124">
        <f t="shared" si="2"/>
        <v>0.49680562121210825</v>
      </c>
      <c r="M56" s="27">
        <f t="shared" ca="1" si="3"/>
        <v>1.8813459855097649E-5</v>
      </c>
      <c r="N56" s="44"/>
      <c r="O56" s="44"/>
      <c r="P56" s="7"/>
      <c r="Q56" s="28">
        <f t="shared" ca="1" si="4"/>
        <v>-2033.1083351808763</v>
      </c>
      <c r="R56" s="27">
        <f t="shared" ca="1" si="5"/>
        <v>3550.8565013080988</v>
      </c>
      <c r="S56" s="7"/>
      <c r="T56" s="28">
        <f t="shared" ca="1" si="6"/>
        <v>0.4942046776422781</v>
      </c>
      <c r="U56" s="27">
        <f t="shared" ca="1" si="7"/>
        <v>0.86828461494327658</v>
      </c>
      <c r="V56" s="7"/>
      <c r="W56" s="28">
        <f t="shared" ca="1" si="8"/>
        <v>0.49246817267003912</v>
      </c>
      <c r="X56" s="27">
        <f t="shared" ca="1" si="11"/>
        <v>201.95064785522129</v>
      </c>
      <c r="Y56" s="7"/>
      <c r="Z56" s="28">
        <f t="shared" si="12"/>
        <v>202.10399999999998</v>
      </c>
      <c r="AA56" s="27">
        <f t="shared" si="9"/>
        <v>3.5273802314506195</v>
      </c>
      <c r="AB56" s="7"/>
      <c r="AC56" s="28">
        <f t="shared" ca="1" si="0"/>
        <v>-0.15335214477869386</v>
      </c>
      <c r="AD56" s="27">
        <f t="shared" ca="1" si="10"/>
        <v>-1.7764908475044194E-3</v>
      </c>
      <c r="AE56" s="7">
        <v>113</v>
      </c>
    </row>
    <row r="57" spans="1:31" s="26" customFormat="1" x14ac:dyDescent="0.25">
      <c r="A57" s="26">
        <v>37</v>
      </c>
      <c r="B57" s="26">
        <v>642</v>
      </c>
      <c r="C57" s="26">
        <v>11973</v>
      </c>
      <c r="D57" s="26">
        <v>14829</v>
      </c>
      <c r="E57" s="26">
        <v>14374</v>
      </c>
      <c r="F57" s="26">
        <v>11498</v>
      </c>
      <c r="G57" s="27"/>
      <c r="H57" s="7"/>
      <c r="I57" s="28">
        <f t="shared" si="1"/>
        <v>-2401</v>
      </c>
      <c r="J57" s="27">
        <f t="shared" si="1"/>
        <v>3331</v>
      </c>
      <c r="K57" s="7"/>
      <c r="L57" s="124">
        <f t="shared" si="2"/>
        <v>0.58185014526686574</v>
      </c>
      <c r="M57" s="27">
        <f t="shared" ca="1" si="3"/>
        <v>2.1920179247444473E-5</v>
      </c>
      <c r="N57" s="44"/>
      <c r="O57" s="44"/>
      <c r="P57" s="7"/>
      <c r="Q57" s="28">
        <f t="shared" ca="1" si="4"/>
        <v>-2381.1083351808761</v>
      </c>
      <c r="R57" s="27">
        <f t="shared" ca="1" si="5"/>
        <v>3328.8565013080988</v>
      </c>
      <c r="S57" s="7"/>
      <c r="T57" s="28">
        <f t="shared" ca="1" si="6"/>
        <v>0.57879595339650991</v>
      </c>
      <c r="U57" s="27">
        <f t="shared" ca="1" si="7"/>
        <v>0.81399935040318694</v>
      </c>
      <c r="V57" s="7"/>
      <c r="W57" s="28">
        <f t="shared" ca="1" si="8"/>
        <v>0.57716824615993867</v>
      </c>
      <c r="X57" s="27">
        <f t="shared" ca="1" si="11"/>
        <v>207.72852309941095</v>
      </c>
      <c r="Y57" s="7"/>
      <c r="Z57" s="28">
        <f t="shared" si="12"/>
        <v>207.88199999999998</v>
      </c>
      <c r="AA57" s="27">
        <f t="shared" si="9"/>
        <v>3.6282253556308515</v>
      </c>
      <c r="AB57" s="7"/>
      <c r="AC57" s="28">
        <f t="shared" ca="1" si="0"/>
        <v>-0.15347690058902685</v>
      </c>
      <c r="AD57" s="27">
        <f t="shared" ca="1" si="10"/>
        <v>4.6586697263109045E-2</v>
      </c>
      <c r="AE57" s="7">
        <v>112</v>
      </c>
    </row>
    <row r="58" spans="1:31" s="26" customFormat="1" x14ac:dyDescent="0.25">
      <c r="A58" s="26">
        <v>38</v>
      </c>
      <c r="B58" s="26">
        <v>610</v>
      </c>
      <c r="C58" s="26">
        <v>11807</v>
      </c>
      <c r="D58" s="26">
        <v>14698</v>
      </c>
      <c r="E58" s="26">
        <v>14518</v>
      </c>
      <c r="F58" s="26">
        <v>11615</v>
      </c>
      <c r="G58" s="27"/>
      <c r="H58" s="7"/>
      <c r="I58" s="28">
        <f t="shared" si="1"/>
        <v>-2711</v>
      </c>
      <c r="J58" s="27">
        <f t="shared" si="1"/>
        <v>3083</v>
      </c>
      <c r="K58" s="7"/>
      <c r="L58" s="124">
        <f t="shared" si="2"/>
        <v>0.65719100719719514</v>
      </c>
      <c r="M58" s="27">
        <f t="shared" ca="1" si="3"/>
        <v>2.0674865121488708E-5</v>
      </c>
      <c r="N58" s="44"/>
      <c r="O58" s="44"/>
      <c r="P58" s="7"/>
      <c r="Q58" s="28">
        <f t="shared" ca="1" si="4"/>
        <v>-2691.1083351808761</v>
      </c>
      <c r="R58" s="27">
        <f t="shared" ca="1" si="5"/>
        <v>3080.8565013080988</v>
      </c>
      <c r="S58" s="7"/>
      <c r="T58" s="28">
        <f t="shared" ca="1" si="6"/>
        <v>0.65415025076378541</v>
      </c>
      <c r="U58" s="27">
        <f t="shared" ca="1" si="7"/>
        <v>0.75335635217822183</v>
      </c>
      <c r="V58" s="7"/>
      <c r="W58" s="28">
        <f t="shared" ca="1" si="8"/>
        <v>0.65264404501113193</v>
      </c>
      <c r="X58" s="27">
        <f t="shared" ca="1" si="11"/>
        <v>213.2927626451592</v>
      </c>
      <c r="Y58" s="7"/>
      <c r="Z58" s="28">
        <f t="shared" si="12"/>
        <v>213.37199999999999</v>
      </c>
      <c r="AA58" s="27">
        <f t="shared" si="9"/>
        <v>3.7240439315653404</v>
      </c>
      <c r="AB58" s="7"/>
      <c r="AC58" s="28">
        <f t="shared" ca="1" si="0"/>
        <v>-7.9237354840785201E-2</v>
      </c>
      <c r="AD58" s="27">
        <f t="shared" ca="1" si="10"/>
        <v>7.9386735508791162E-2</v>
      </c>
      <c r="AE58" s="7">
        <v>111</v>
      </c>
    </row>
    <row r="59" spans="1:31" s="26" customFormat="1" x14ac:dyDescent="0.25">
      <c r="A59" s="26">
        <v>39</v>
      </c>
      <c r="B59" s="26">
        <v>602</v>
      </c>
      <c r="C59" s="26">
        <v>11678</v>
      </c>
      <c r="D59" s="26">
        <v>14570</v>
      </c>
      <c r="E59" s="26">
        <v>14670</v>
      </c>
      <c r="F59" s="26">
        <v>11760</v>
      </c>
      <c r="G59" s="27"/>
      <c r="H59" s="7"/>
      <c r="I59" s="28">
        <f t="shared" si="1"/>
        <v>-2992</v>
      </c>
      <c r="J59" s="27">
        <f t="shared" si="1"/>
        <v>2810</v>
      </c>
      <c r="K59" s="7"/>
      <c r="L59" s="124">
        <f t="shared" si="2"/>
        <v>0.72563562093726397</v>
      </c>
      <c r="M59" s="27">
        <f t="shared" ca="1" si="3"/>
        <v>2.0728272328448927E-5</v>
      </c>
      <c r="N59" s="44"/>
      <c r="O59" s="44"/>
      <c r="P59" s="7"/>
      <c r="Q59" s="28">
        <f t="shared" ca="1" si="4"/>
        <v>-2972.1083351808761</v>
      </c>
      <c r="R59" s="27">
        <f t="shared" ca="1" si="5"/>
        <v>2807.8565013080988</v>
      </c>
      <c r="S59" s="7"/>
      <c r="T59" s="28">
        <f t="shared" ca="1" si="6"/>
        <v>0.72245527515154162</v>
      </c>
      <c r="U59" s="27">
        <f t="shared" ca="1" si="7"/>
        <v>0.68660014848703055</v>
      </c>
      <c r="V59" s="7"/>
      <c r="W59" s="28">
        <f t="shared" ca="1" si="8"/>
        <v>0.72108278969413087</v>
      </c>
      <c r="X59" s="27">
        <f t="shared" ca="1" si="11"/>
        <v>218.79312031568111</v>
      </c>
      <c r="Y59" s="7"/>
      <c r="Z59" s="28">
        <f t="shared" si="12"/>
        <v>218.79</v>
      </c>
      <c r="AA59" s="27">
        <f t="shared" si="9"/>
        <v>3.8186058704383932</v>
      </c>
      <c r="AB59" s="7"/>
      <c r="AC59" s="28">
        <f t="shared" ca="1" si="0"/>
        <v>3.1203156811159261E-3</v>
      </c>
      <c r="AD59" s="27">
        <f t="shared" ca="1" si="10"/>
        <v>-3.811903868776767E-2</v>
      </c>
      <c r="AE59" s="7">
        <v>110</v>
      </c>
    </row>
    <row r="60" spans="1:31" s="26" customFormat="1" x14ac:dyDescent="0.25">
      <c r="A60" s="26">
        <v>40</v>
      </c>
      <c r="B60" s="26">
        <v>627</v>
      </c>
      <c r="C60" s="26">
        <v>11544</v>
      </c>
      <c r="D60" s="26">
        <v>14419</v>
      </c>
      <c r="E60" s="26">
        <v>14798</v>
      </c>
      <c r="F60" s="26">
        <v>11909</v>
      </c>
      <c r="G60" s="27"/>
      <c r="H60" s="7"/>
      <c r="I60" s="28">
        <f t="shared" si="1"/>
        <v>-3254</v>
      </c>
      <c r="J60" s="27">
        <f t="shared" si="1"/>
        <v>2510</v>
      </c>
      <c r="K60" s="7"/>
      <c r="L60" s="124">
        <f t="shared" si="2"/>
        <v>0.79002106563291485</v>
      </c>
      <c r="M60" s="27">
        <f t="shared" ca="1" si="3"/>
        <v>2.6059168213922191E-5</v>
      </c>
      <c r="N60" s="44"/>
      <c r="O60" s="44"/>
      <c r="P60" s="7"/>
      <c r="Q60" s="28">
        <f t="shared" ca="1" si="4"/>
        <v>-3234.1083351808761</v>
      </c>
      <c r="R60" s="27">
        <f t="shared" ca="1" si="5"/>
        <v>2507.8565013080988</v>
      </c>
      <c r="S60" s="7"/>
      <c r="T60" s="28">
        <f t="shared" ca="1" si="6"/>
        <v>0.78614181034581965</v>
      </c>
      <c r="U60" s="27">
        <f t="shared" ca="1" si="7"/>
        <v>0.61324168289231473</v>
      </c>
      <c r="V60" s="7"/>
      <c r="W60" s="28">
        <f t="shared" ca="1" si="8"/>
        <v>0.78491624749571132</v>
      </c>
      <c r="X60" s="27">
        <f t="shared" ca="1" si="11"/>
        <v>224.38997705922566</v>
      </c>
      <c r="Y60" s="7"/>
      <c r="Z60" s="28">
        <f t="shared" si="12"/>
        <v>224.43299999999999</v>
      </c>
      <c r="AA60" s="27">
        <f t="shared" si="9"/>
        <v>3.9170948001284338</v>
      </c>
      <c r="AB60" s="7"/>
      <c r="AC60" s="28">
        <f t="shared" ca="1" si="0"/>
        <v>-4.3022940774335439E-2</v>
      </c>
      <c r="AD60" s="27">
        <f t="shared" ca="1" si="10"/>
        <v>5.7653966781657573E-2</v>
      </c>
      <c r="AE60" s="7">
        <v>109</v>
      </c>
    </row>
    <row r="61" spans="1:31" s="26" customFormat="1" x14ac:dyDescent="0.25">
      <c r="A61" s="26">
        <v>41</v>
      </c>
      <c r="B61" s="26">
        <v>633</v>
      </c>
      <c r="C61" s="26">
        <v>11420</v>
      </c>
      <c r="D61" s="26">
        <v>14253</v>
      </c>
      <c r="E61" s="26">
        <v>14910</v>
      </c>
      <c r="F61" s="26">
        <v>12075</v>
      </c>
      <c r="G61" s="27"/>
      <c r="H61" s="7"/>
      <c r="I61" s="28">
        <f t="shared" si="1"/>
        <v>-3490</v>
      </c>
      <c r="J61" s="27">
        <f t="shared" si="1"/>
        <v>2178</v>
      </c>
      <c r="K61" s="7"/>
      <c r="L61" s="124">
        <f t="shared" si="2"/>
        <v>0.84725345485506054</v>
      </c>
      <c r="M61" s="27">
        <f t="shared" ca="1" si="3"/>
        <v>2.3118228637856241E-5</v>
      </c>
      <c r="N61" s="44"/>
      <c r="O61" s="44"/>
      <c r="P61" s="7"/>
      <c r="Q61" s="28">
        <f t="shared" ca="1" si="4"/>
        <v>-3470.1083351808761</v>
      </c>
      <c r="R61" s="27">
        <f t="shared" ca="1" si="5"/>
        <v>2175.8565013080988</v>
      </c>
      <c r="S61" s="7"/>
      <c r="T61" s="28">
        <f t="shared" ca="1" si="6"/>
        <v>0.84350830769639062</v>
      </c>
      <c r="U61" s="27">
        <f t="shared" ca="1" si="7"/>
        <v>0.53205831430082928</v>
      </c>
      <c r="V61" s="7"/>
      <c r="W61" s="28">
        <f t="shared" ca="1" si="8"/>
        <v>0.84244531294390024</v>
      </c>
      <c r="X61" s="27">
        <f t="shared" ca="1" si="11"/>
        <v>230.1148409252163</v>
      </c>
      <c r="Y61" s="7"/>
      <c r="Z61" s="28">
        <f t="shared" si="12"/>
        <v>230.13</v>
      </c>
      <c r="AA61" s="27">
        <f t="shared" si="9"/>
        <v>4.0165262076145503</v>
      </c>
      <c r="AB61" s="7"/>
      <c r="AC61" s="28">
        <f t="shared" ca="1" si="0"/>
        <v>-1.5159074783696269E-2</v>
      </c>
      <c r="AD61" s="27">
        <f t="shared" ca="1" si="10"/>
        <v>9.6270448069873282E-2</v>
      </c>
      <c r="AE61" s="7">
        <v>108</v>
      </c>
    </row>
    <row r="62" spans="1:31" s="26" customFormat="1" x14ac:dyDescent="0.25">
      <c r="A62" s="26">
        <v>42</v>
      </c>
      <c r="B62" s="26">
        <v>626</v>
      </c>
      <c r="C62" s="26">
        <v>11314</v>
      </c>
      <c r="D62" s="26">
        <v>14068</v>
      </c>
      <c r="E62" s="26">
        <v>15008</v>
      </c>
      <c r="F62" s="26">
        <v>12247</v>
      </c>
      <c r="G62" s="27"/>
      <c r="H62" s="7"/>
      <c r="I62" s="28">
        <f t="shared" si="1"/>
        <v>-3694</v>
      </c>
      <c r="J62" s="27">
        <f t="shared" si="1"/>
        <v>1821</v>
      </c>
      <c r="K62" s="7"/>
      <c r="L62" s="124">
        <f t="shared" si="2"/>
        <v>0.8956234440208265</v>
      </c>
      <c r="M62" s="27">
        <f t="shared" ca="1" si="3"/>
        <v>1.1664659289617595E-5</v>
      </c>
      <c r="N62" s="44"/>
      <c r="O62" s="44"/>
      <c r="P62" s="7"/>
      <c r="Q62" s="28">
        <f t="shared" ca="1" si="4"/>
        <v>-3674.1083351808761</v>
      </c>
      <c r="R62" s="27">
        <f t="shared" ca="1" si="5"/>
        <v>1818.8565013080986</v>
      </c>
      <c r="S62" s="7"/>
      <c r="T62" s="28">
        <f t="shared" ca="1" si="6"/>
        <v>0.89309629693163006</v>
      </c>
      <c r="U62" s="27">
        <f t="shared" ca="1" si="7"/>
        <v>0.44476174024311749</v>
      </c>
      <c r="V62" s="7"/>
      <c r="W62" s="28">
        <f t="shared" ca="1" si="8"/>
        <v>0.89220808762805903</v>
      </c>
      <c r="X62" s="27">
        <f t="shared" ca="1" si="11"/>
        <v>235.89383221027003</v>
      </c>
      <c r="Y62" s="7"/>
      <c r="Z62" s="28">
        <f t="shared" si="12"/>
        <v>235.76399999999998</v>
      </c>
      <c r="AA62" s="27">
        <f t="shared" si="9"/>
        <v>4.1148580576719107</v>
      </c>
      <c r="AB62" s="7"/>
      <c r="AC62" s="28">
        <f t="shared" ca="1" si="0"/>
        <v>0.12983221027005243</v>
      </c>
      <c r="AD62" s="27">
        <f t="shared" ca="1" si="10"/>
        <v>-1.9431970447953972E-3</v>
      </c>
      <c r="AE62" s="7">
        <v>107</v>
      </c>
    </row>
    <row r="63" spans="1:31" s="26" customFormat="1" x14ac:dyDescent="0.25">
      <c r="A63" s="26">
        <v>43</v>
      </c>
      <c r="B63" s="26">
        <v>641</v>
      </c>
      <c r="C63" s="26">
        <v>11234</v>
      </c>
      <c r="D63" s="26">
        <v>13882</v>
      </c>
      <c r="E63" s="26">
        <v>15093</v>
      </c>
      <c r="F63" s="26">
        <v>12438</v>
      </c>
      <c r="G63" s="27"/>
      <c r="H63" s="7"/>
      <c r="I63" s="28">
        <f t="shared" si="1"/>
        <v>-3859</v>
      </c>
      <c r="J63" s="27">
        <f t="shared" si="1"/>
        <v>1444</v>
      </c>
      <c r="K63" s="7"/>
      <c r="L63" s="124">
        <f t="shared" si="2"/>
        <v>0.93618252191611051</v>
      </c>
      <c r="M63" s="27">
        <f t="shared" ca="1" si="3"/>
        <v>1.35567485111311E-5</v>
      </c>
      <c r="N63" s="44"/>
      <c r="O63" s="44"/>
      <c r="P63" s="7"/>
      <c r="Q63" s="28">
        <f t="shared" ca="1" si="4"/>
        <v>-3839.1083351808761</v>
      </c>
      <c r="R63" s="27">
        <f t="shared" ca="1" si="5"/>
        <v>1441.8565013080986</v>
      </c>
      <c r="S63" s="7"/>
      <c r="T63" s="28">
        <f t="shared" ca="1" si="6"/>
        <v>0.93320422940130898</v>
      </c>
      <c r="U63" s="27">
        <f t="shared" ca="1" si="7"/>
        <v>0.35257460181242467</v>
      </c>
      <c r="V63" s="7"/>
      <c r="W63" s="28">
        <f t="shared" ca="1" si="8"/>
        <v>0.93250057290626109</v>
      </c>
      <c r="X63" s="27">
        <f t="shared" ca="1" si="11"/>
        <v>241.67848443331695</v>
      </c>
      <c r="Y63" s="7"/>
      <c r="Z63" s="28">
        <f t="shared" si="12"/>
        <v>241.53299999999999</v>
      </c>
      <c r="AA63" s="27">
        <f t="shared" si="9"/>
        <v>4.2155461022194638</v>
      </c>
      <c r="AB63" s="7"/>
      <c r="AC63" s="28">
        <f t="shared" ca="1" si="0"/>
        <v>0.14548443331696603</v>
      </c>
      <c r="AD63" s="27">
        <f t="shared" ca="1" si="10"/>
        <v>-4.577257925802769E-2</v>
      </c>
      <c r="AE63" s="7">
        <v>106</v>
      </c>
    </row>
    <row r="64" spans="1:31" s="26" customFormat="1" x14ac:dyDescent="0.25">
      <c r="A64" s="26">
        <v>44</v>
      </c>
      <c r="B64" s="26">
        <v>625</v>
      </c>
      <c r="C64" s="26">
        <v>11178</v>
      </c>
      <c r="D64" s="26">
        <v>13705</v>
      </c>
      <c r="E64" s="26">
        <v>15160</v>
      </c>
      <c r="F64" s="26">
        <v>12635</v>
      </c>
      <c r="G64" s="27"/>
      <c r="H64" s="7"/>
      <c r="I64" s="28">
        <f t="shared" si="1"/>
        <v>-3982</v>
      </c>
      <c r="J64" s="27">
        <f t="shared" si="1"/>
        <v>1070</v>
      </c>
      <c r="K64" s="7"/>
      <c r="L64" s="124">
        <f t="shared" si="2"/>
        <v>0.96660075914704979</v>
      </c>
      <c r="M64" s="27">
        <f t="shared" ca="1" si="3"/>
        <v>1.6148191598970103E-5</v>
      </c>
      <c r="N64" s="44"/>
      <c r="O64" s="44"/>
      <c r="P64" s="7"/>
      <c r="Q64" s="28">
        <f t="shared" ca="1" si="4"/>
        <v>-3962.1083351808761</v>
      </c>
      <c r="R64" s="27">
        <f t="shared" ca="1" si="5"/>
        <v>1067.8565013080986</v>
      </c>
      <c r="S64" s="7"/>
      <c r="T64" s="28">
        <f t="shared" ca="1" si="6"/>
        <v>0.96310286996961503</v>
      </c>
      <c r="U64" s="27">
        <f t="shared" ca="1" si="7"/>
        <v>0.26112104803767899</v>
      </c>
      <c r="V64" s="7"/>
      <c r="W64" s="28">
        <f t="shared" ca="1" si="8"/>
        <v>0.96258227789177808</v>
      </c>
      <c r="X64" s="27">
        <f t="shared" ca="1" si="11"/>
        <v>247.21243198261959</v>
      </c>
      <c r="Y64" s="7"/>
      <c r="Z64" s="28">
        <f t="shared" si="12"/>
        <v>247.15799999999999</v>
      </c>
      <c r="AA64" s="27">
        <f t="shared" si="9"/>
        <v>4.3137208726441445</v>
      </c>
      <c r="AB64" s="7"/>
      <c r="AC64" s="28">
        <f t="shared" ca="1" si="0"/>
        <v>5.4431982619604469E-2</v>
      </c>
      <c r="AD64" s="27">
        <f t="shared" ca="1" si="10"/>
        <v>2.5569437547403595E-2</v>
      </c>
      <c r="AE64" s="7">
        <v>105</v>
      </c>
    </row>
    <row r="65" spans="1:31" s="26" customFormat="1" x14ac:dyDescent="0.25">
      <c r="A65" s="26">
        <v>45</v>
      </c>
      <c r="B65" s="26">
        <v>622</v>
      </c>
      <c r="C65" s="26">
        <v>11125</v>
      </c>
      <c r="D65" s="26">
        <v>13497</v>
      </c>
      <c r="E65" s="26">
        <v>15198</v>
      </c>
      <c r="F65" s="26">
        <v>12816</v>
      </c>
      <c r="G65" s="27"/>
      <c r="H65" s="7"/>
      <c r="I65" s="28">
        <f t="shared" si="1"/>
        <v>-4073</v>
      </c>
      <c r="J65" s="27">
        <f t="shared" si="1"/>
        <v>681</v>
      </c>
      <c r="K65" s="7"/>
      <c r="L65" s="124">
        <f t="shared" si="2"/>
        <v>0.98763114210590841</v>
      </c>
      <c r="M65" s="27">
        <f t="shared" ca="1" si="3"/>
        <v>7.4985232761412601E-6</v>
      </c>
      <c r="N65" s="44"/>
      <c r="O65" s="44"/>
      <c r="P65" s="7"/>
      <c r="Q65" s="28">
        <f t="shared" ca="1" si="4"/>
        <v>-4053.1083351808761</v>
      </c>
      <c r="R65" s="27">
        <f t="shared" ca="1" si="5"/>
        <v>678.85650130809859</v>
      </c>
      <c r="S65" s="7"/>
      <c r="T65" s="28">
        <f t="shared" ca="1" si="6"/>
        <v>0.98522300242258942</v>
      </c>
      <c r="U65" s="27">
        <f t="shared" ca="1" si="7"/>
        <v>0.16599957098319756</v>
      </c>
      <c r="V65" s="7"/>
      <c r="W65" s="28">
        <f t="shared" ca="1" si="8"/>
        <v>0.9848927989433115</v>
      </c>
      <c r="X65" s="27">
        <f t="shared" ca="1" si="11"/>
        <v>252.82283373167979</v>
      </c>
      <c r="Y65" s="7"/>
      <c r="Z65" s="28">
        <f t="shared" si="12"/>
        <v>252.756</v>
      </c>
      <c r="AA65" s="27">
        <f t="shared" si="9"/>
        <v>4.4114244041707877</v>
      </c>
      <c r="AB65" s="7"/>
      <c r="AC65" s="28">
        <f t="shared" ca="1" si="0"/>
        <v>6.6833731679793118E-2</v>
      </c>
      <c r="AD65" s="27">
        <f t="shared" ca="1" si="10"/>
        <v>6.8387493556429035E-2</v>
      </c>
      <c r="AE65" s="7">
        <v>104</v>
      </c>
    </row>
    <row r="66" spans="1:31" s="26" customFormat="1" x14ac:dyDescent="0.25">
      <c r="A66" s="26">
        <v>46</v>
      </c>
      <c r="B66" s="26">
        <v>632</v>
      </c>
      <c r="C66" s="26">
        <v>11101</v>
      </c>
      <c r="D66" s="26">
        <v>13301</v>
      </c>
      <c r="E66" s="26">
        <v>15218</v>
      </c>
      <c r="F66" s="26">
        <v>13018</v>
      </c>
      <c r="G66" s="27"/>
      <c r="H66" s="7"/>
      <c r="I66" s="28">
        <f t="shared" si="1"/>
        <v>-4117</v>
      </c>
      <c r="J66" s="27">
        <f t="shared" si="1"/>
        <v>283</v>
      </c>
      <c r="K66" s="7"/>
      <c r="L66" s="124">
        <f t="shared" si="2"/>
        <v>0.99934983613315453</v>
      </c>
      <c r="M66" s="27">
        <f t="shared" ca="1" si="3"/>
        <v>1.2722197446641141E-5</v>
      </c>
      <c r="N66" s="44"/>
      <c r="O66" s="44"/>
      <c r="P66" s="7"/>
      <c r="Q66" s="28">
        <f t="shared" ca="1" si="4"/>
        <v>-4097.1083351808766</v>
      </c>
      <c r="R66" s="27">
        <f t="shared" ca="1" si="5"/>
        <v>280.85650130809864</v>
      </c>
      <c r="S66" s="7"/>
      <c r="T66" s="28">
        <f t="shared" ca="1" si="6"/>
        <v>0.99591845108117061</v>
      </c>
      <c r="U66" s="27">
        <f t="shared" ca="1" si="7"/>
        <v>6.8677339960874662E-2</v>
      </c>
      <c r="V66" s="7"/>
      <c r="W66" s="28">
        <f t="shared" ca="1" si="8"/>
        <v>0.9957830171797114</v>
      </c>
      <c r="X66" s="27">
        <f t="shared" ca="1" si="11"/>
        <v>258.44454396954688</v>
      </c>
      <c r="Y66" s="7"/>
      <c r="Z66" s="28">
        <f t="shared" si="12"/>
        <v>258.44400000000002</v>
      </c>
      <c r="AA66" s="27">
        <f t="shared" si="9"/>
        <v>4.5106987320242249</v>
      </c>
      <c r="AB66" s="7"/>
      <c r="AC66" s="28">
        <f t="shared" ca="1" si="0"/>
        <v>5.4396954686808385E-4</v>
      </c>
      <c r="AD66" s="27">
        <f t="shared" ca="1" si="10"/>
        <v>6.5546907570023905E-2</v>
      </c>
      <c r="AE66" s="7">
        <v>103</v>
      </c>
    </row>
    <row r="67" spans="1:31" s="26" customFormat="1" x14ac:dyDescent="0.25">
      <c r="A67" s="26">
        <v>47</v>
      </c>
      <c r="B67" s="26">
        <v>601</v>
      </c>
      <c r="C67" s="26">
        <v>11098</v>
      </c>
      <c r="D67" s="26">
        <v>13111</v>
      </c>
      <c r="E67" s="26">
        <v>15226</v>
      </c>
      <c r="F67" s="26">
        <v>13208</v>
      </c>
      <c r="G67" s="27"/>
      <c r="H67" s="7"/>
      <c r="I67" s="28">
        <f t="shared" si="1"/>
        <v>-4128</v>
      </c>
      <c r="J67" s="27">
        <f t="shared" si="1"/>
        <v>-97</v>
      </c>
      <c r="K67" s="7"/>
      <c r="L67" s="124">
        <f t="shared" si="2"/>
        <v>1.0013654477893954</v>
      </c>
      <c r="M67" s="27">
        <f t="shared" ca="1" si="3"/>
        <v>7.4126740038605779E-6</v>
      </c>
      <c r="N67" s="44"/>
      <c r="O67" s="44"/>
      <c r="P67" s="7"/>
      <c r="Q67" s="28">
        <f t="shared" ca="1" si="4"/>
        <v>-4108.1083351808766</v>
      </c>
      <c r="R67" s="27">
        <f t="shared" ca="1" si="5"/>
        <v>-99.143498691901357</v>
      </c>
      <c r="S67" s="7"/>
      <c r="T67" s="28">
        <f t="shared" ca="1" si="6"/>
        <v>0.99859231324581588</v>
      </c>
      <c r="U67" s="27">
        <f t="shared" ca="1" si="7"/>
        <v>-2.4243383125765312E-2</v>
      </c>
      <c r="V67" s="7"/>
      <c r="W67" s="28">
        <f t="shared" ca="1" si="8"/>
        <v>0.998642825156003</v>
      </c>
      <c r="X67" s="27">
        <f t="shared" ca="1" si="11"/>
        <v>263.78054002706187</v>
      </c>
      <c r="Y67" s="7"/>
      <c r="Z67" s="28">
        <f t="shared" si="12"/>
        <v>263.85300000000001</v>
      </c>
      <c r="AA67" s="27">
        <f t="shared" si="9"/>
        <v>4.6051035912645979</v>
      </c>
      <c r="AB67" s="7"/>
      <c r="AC67" s="28">
        <f t="shared" ca="1" si="0"/>
        <v>-7.2459972938133888E-2</v>
      </c>
      <c r="AD67" s="27">
        <f t="shared" ca="1" si="10"/>
        <v>4.3564913031673314E-2</v>
      </c>
      <c r="AE67" s="7">
        <v>102</v>
      </c>
    </row>
    <row r="68" spans="1:31" s="26" customFormat="1" x14ac:dyDescent="0.25">
      <c r="A68" s="26">
        <v>48</v>
      </c>
      <c r="B68" s="26">
        <v>623</v>
      </c>
      <c r="C68" s="26">
        <v>11113</v>
      </c>
      <c r="D68" s="26">
        <v>12916</v>
      </c>
      <c r="E68" s="26">
        <v>15207</v>
      </c>
      <c r="F68" s="26">
        <v>13407</v>
      </c>
      <c r="G68" s="27"/>
      <c r="H68" s="7"/>
      <c r="I68" s="28">
        <f t="shared" si="1"/>
        <v>-4094</v>
      </c>
      <c r="J68" s="27">
        <f t="shared" si="1"/>
        <v>-491</v>
      </c>
      <c r="K68" s="7"/>
      <c r="L68" s="124">
        <f t="shared" si="2"/>
        <v>0.99404166208942835</v>
      </c>
      <c r="M68" s="27">
        <f t="shared" ca="1" si="3"/>
        <v>1.204594907892681E-5</v>
      </c>
      <c r="N68" s="44"/>
      <c r="O68" s="44"/>
      <c r="P68" s="7"/>
      <c r="Q68" s="28">
        <f t="shared" ca="1" si="4"/>
        <v>-4074.1083351808761</v>
      </c>
      <c r="R68" s="27">
        <f t="shared" ca="1" si="5"/>
        <v>-493.14349869190136</v>
      </c>
      <c r="S68" s="7"/>
      <c r="T68" s="28">
        <f t="shared" ca="1" si="6"/>
        <v>0.99032764837327592</v>
      </c>
      <c r="U68" s="27">
        <f t="shared" ca="1" si="7"/>
        <v>-0.12058750127349202</v>
      </c>
      <c r="V68" s="7"/>
      <c r="W68" s="28">
        <f t="shared" ca="1" si="8"/>
        <v>0.99057093463269441</v>
      </c>
      <c r="X68" s="27">
        <f t="shared" ca="1" si="11"/>
        <v>269.33065199741532</v>
      </c>
      <c r="Y68" s="7"/>
      <c r="Z68" s="28">
        <f t="shared" si="12"/>
        <v>269.46000000000004</v>
      </c>
      <c r="AA68" s="27">
        <f t="shared" si="9"/>
        <v>4.7029642024239209</v>
      </c>
      <c r="AB68" s="7"/>
      <c r="AC68" s="28">
        <f t="shared" ca="1" si="0"/>
        <v>-0.12934800258472023</v>
      </c>
      <c r="AD68" s="27">
        <f t="shared" ca="1" si="10"/>
        <v>3.7317798389494783E-2</v>
      </c>
      <c r="AE68" s="7">
        <v>101</v>
      </c>
    </row>
    <row r="69" spans="1:31" s="26" customFormat="1" x14ac:dyDescent="0.25">
      <c r="A69" s="26">
        <v>49</v>
      </c>
      <c r="B69" s="26">
        <v>634</v>
      </c>
      <c r="C69" s="26">
        <v>11150</v>
      </c>
      <c r="D69" s="26">
        <v>12716</v>
      </c>
      <c r="E69" s="26">
        <v>15180</v>
      </c>
      <c r="F69" s="26">
        <v>13610</v>
      </c>
      <c r="G69" s="27"/>
      <c r="H69" s="7"/>
      <c r="I69" s="28">
        <f t="shared" si="1"/>
        <v>-4030</v>
      </c>
      <c r="J69" s="27">
        <f t="shared" si="1"/>
        <v>-894</v>
      </c>
      <c r="K69" s="7"/>
      <c r="L69" s="124">
        <f t="shared" si="2"/>
        <v>0.97682368398031039</v>
      </c>
      <c r="M69" s="27">
        <f t="shared" ca="1" si="3"/>
        <v>2.6004851340407105E-6</v>
      </c>
      <c r="N69" s="44"/>
      <c r="O69" s="44"/>
      <c r="P69" s="7"/>
      <c r="Q69" s="28">
        <f t="shared" ca="1" si="4"/>
        <v>-4010.1083351808761</v>
      </c>
      <c r="R69" s="27">
        <f t="shared" ca="1" si="5"/>
        <v>-896.14349869190141</v>
      </c>
      <c r="S69" s="7"/>
      <c r="T69" s="28">
        <f t="shared" ca="1" si="6"/>
        <v>0.9747706321426125</v>
      </c>
      <c r="U69" s="27">
        <f t="shared" ca="1" si="7"/>
        <v>-0.21913237338906022</v>
      </c>
      <c r="V69" s="7"/>
      <c r="W69" s="28">
        <f t="shared" ca="1" si="8"/>
        <v>0.97521108200398743</v>
      </c>
      <c r="X69" s="27">
        <f t="shared" ca="1" si="11"/>
        <v>275.05404050757443</v>
      </c>
      <c r="Y69" s="7"/>
      <c r="Z69" s="28">
        <f t="shared" si="12"/>
        <v>275.16600000000005</v>
      </c>
      <c r="AA69" s="27">
        <f t="shared" si="9"/>
        <v>4.8025526895427175</v>
      </c>
      <c r="AB69" s="7"/>
      <c r="AC69" s="28">
        <f t="shared" ca="1" si="0"/>
        <v>-0.11195949242562619</v>
      </c>
      <c r="AD69" s="27">
        <f t="shared" ca="1" si="10"/>
        <v>4.0162540929600254E-2</v>
      </c>
      <c r="AE69" s="7">
        <v>100</v>
      </c>
    </row>
    <row r="70" spans="1:31" s="26" customFormat="1" x14ac:dyDescent="0.25">
      <c r="A70" s="26">
        <v>50</v>
      </c>
      <c r="B70" s="26">
        <v>635</v>
      </c>
      <c r="C70" s="26">
        <v>11201</v>
      </c>
      <c r="D70" s="26">
        <v>12523</v>
      </c>
      <c r="E70" s="26">
        <v>15123</v>
      </c>
      <c r="F70" s="26">
        <v>13801</v>
      </c>
      <c r="G70" s="27"/>
      <c r="H70" s="7"/>
      <c r="I70" s="28">
        <f t="shared" si="1"/>
        <v>-3922</v>
      </c>
      <c r="J70" s="27">
        <f t="shared" si="1"/>
        <v>-1278</v>
      </c>
      <c r="K70" s="7"/>
      <c r="L70" s="124">
        <f t="shared" si="2"/>
        <v>0.94987550834601187</v>
      </c>
      <c r="M70" s="27">
        <f t="shared" ca="1" si="3"/>
        <v>5.315081662025946E-7</v>
      </c>
      <c r="N70" s="44"/>
      <c r="O70" s="44"/>
      <c r="P70" s="7"/>
      <c r="Q70" s="28">
        <f t="shared" ca="1" si="4"/>
        <v>-3902.1083351808761</v>
      </c>
      <c r="R70" s="27">
        <f t="shared" ca="1" si="5"/>
        <v>-1280.1434986919014</v>
      </c>
      <c r="S70" s="7"/>
      <c r="T70" s="28">
        <f t="shared" ca="1" si="6"/>
        <v>0.94851816725336813</v>
      </c>
      <c r="U70" s="27">
        <f t="shared" ca="1" si="7"/>
        <v>-0.31303120935029638</v>
      </c>
      <c r="V70" s="7"/>
      <c r="W70" s="28">
        <f t="shared" ca="1" si="8"/>
        <v>0.94914646228011301</v>
      </c>
      <c r="X70" s="27">
        <f t="shared" ca="1" si="11"/>
        <v>280.64258475567874</v>
      </c>
      <c r="Y70" s="7"/>
      <c r="Z70" s="28">
        <f t="shared" si="12"/>
        <v>280.88100000000003</v>
      </c>
      <c r="AA70" s="27">
        <f t="shared" si="9"/>
        <v>4.902298256294193</v>
      </c>
      <c r="AB70" s="7"/>
      <c r="AC70" s="28">
        <f t="shared" ca="1" si="0"/>
        <v>-0.23841524432128836</v>
      </c>
      <c r="AD70" s="27">
        <f t="shared" ca="1" si="10"/>
        <v>5.0185643832094229E-2</v>
      </c>
      <c r="AE70" s="7">
        <v>99</v>
      </c>
    </row>
    <row r="71" spans="1:31" s="26" customFormat="1" x14ac:dyDescent="0.25">
      <c r="A71" s="26">
        <v>51</v>
      </c>
      <c r="B71" s="26">
        <v>629</v>
      </c>
      <c r="C71" s="26">
        <v>11276</v>
      </c>
      <c r="D71" s="26">
        <v>12337</v>
      </c>
      <c r="E71" s="26">
        <v>15053</v>
      </c>
      <c r="F71" s="26">
        <v>13997</v>
      </c>
      <c r="G71" s="27"/>
      <c r="H71" s="7"/>
      <c r="I71" s="28">
        <f t="shared" si="1"/>
        <v>-3777</v>
      </c>
      <c r="J71" s="27">
        <f t="shared" si="1"/>
        <v>-1660</v>
      </c>
      <c r="K71" s="7"/>
      <c r="L71" s="124">
        <f t="shared" si="2"/>
        <v>0.9138714591614846</v>
      </c>
      <c r="M71" s="27">
        <f t="shared" ca="1" si="3"/>
        <v>4.6434537467704826E-8</v>
      </c>
      <c r="N71" s="44"/>
      <c r="O71" s="44"/>
      <c r="P71" s="7"/>
      <c r="Q71" s="28">
        <f t="shared" ca="1" si="4"/>
        <v>-3757.1083351808761</v>
      </c>
      <c r="R71" s="27">
        <f t="shared" ca="1" si="5"/>
        <v>-1662.1434986919014</v>
      </c>
      <c r="S71" s="7"/>
      <c r="T71" s="28">
        <f t="shared" ca="1" si="6"/>
        <v>0.91327180235577154</v>
      </c>
      <c r="U71" s="27">
        <f t="shared" ca="1" si="7"/>
        <v>-0.40644098887423447</v>
      </c>
      <c r="V71" s="7"/>
      <c r="W71" s="28">
        <f t="shared" ca="1" si="8"/>
        <v>0.91408694590694173</v>
      </c>
      <c r="X71" s="27">
        <f t="shared" ca="1" si="11"/>
        <v>286.36179819877623</v>
      </c>
      <c r="Y71" s="7"/>
      <c r="Z71" s="28">
        <f t="shared" si="12"/>
        <v>286.54200000000003</v>
      </c>
      <c r="AA71" s="27">
        <f t="shared" si="9"/>
        <v>5.0011013452495918</v>
      </c>
      <c r="AB71" s="7"/>
      <c r="AC71" s="28">
        <f t="shared" ca="1" si="0"/>
        <v>-0.18020180122380225</v>
      </c>
      <c r="AD71" s="27">
        <f t="shared" ca="1" si="10"/>
        <v>2.0975491772219357E-3</v>
      </c>
      <c r="AE71" s="7">
        <v>98</v>
      </c>
    </row>
    <row r="72" spans="1:31" s="26" customFormat="1" x14ac:dyDescent="0.25">
      <c r="A72" s="26">
        <v>52</v>
      </c>
      <c r="B72" s="26">
        <v>633</v>
      </c>
      <c r="C72" s="26">
        <v>11361</v>
      </c>
      <c r="D72" s="26">
        <v>12141</v>
      </c>
      <c r="E72" s="26">
        <v>14946</v>
      </c>
      <c r="F72" s="26">
        <v>14161</v>
      </c>
      <c r="G72" s="27"/>
      <c r="H72" s="7"/>
      <c r="I72" s="28">
        <f t="shared" si="1"/>
        <v>-3585</v>
      </c>
      <c r="J72" s="27">
        <f t="shared" si="1"/>
        <v>-2020</v>
      </c>
      <c r="K72" s="7"/>
      <c r="L72" s="124">
        <f t="shared" si="2"/>
        <v>0.86863995748512579</v>
      </c>
      <c r="M72" s="27">
        <f t="shared" ca="1" si="3"/>
        <v>1.0983031476505997E-6</v>
      </c>
      <c r="N72" s="44"/>
      <c r="O72" s="44"/>
      <c r="P72" s="7"/>
      <c r="Q72" s="28">
        <f t="shared" ca="1" si="4"/>
        <v>-3565.1083351808761</v>
      </c>
      <c r="R72" s="27">
        <f t="shared" ca="1" si="5"/>
        <v>-2022.1434986919014</v>
      </c>
      <c r="S72" s="7"/>
      <c r="T72" s="28">
        <f t="shared" ca="1" si="6"/>
        <v>0.86660075366378153</v>
      </c>
      <c r="U72" s="27">
        <f t="shared" ca="1" si="7"/>
        <v>-0.4944711475878934</v>
      </c>
      <c r="V72" s="7"/>
      <c r="W72" s="28">
        <f t="shared" ca="1" si="8"/>
        <v>0.86759195789178112</v>
      </c>
      <c r="X72" s="27">
        <f t="shared" ca="1" si="11"/>
        <v>292.07021728959398</v>
      </c>
      <c r="Y72" s="7"/>
      <c r="Z72" s="28">
        <f t="shared" si="12"/>
        <v>292.23900000000003</v>
      </c>
      <c r="AA72" s="27">
        <f t="shared" si="9"/>
        <v>5.1005327527357087</v>
      </c>
      <c r="AB72" s="7"/>
      <c r="AC72" s="28">
        <f t="shared" ca="1" si="0"/>
        <v>-0.16878271040604886</v>
      </c>
      <c r="AD72" s="27">
        <f t="shared" ca="1" si="10"/>
        <v>-0.1025426370717355</v>
      </c>
      <c r="AE72" s="7">
        <v>97</v>
      </c>
    </row>
    <row r="73" spans="1:31" s="26" customFormat="1" x14ac:dyDescent="0.25">
      <c r="A73" s="26">
        <v>53</v>
      </c>
      <c r="B73" s="26">
        <v>635</v>
      </c>
      <c r="C73" s="26">
        <v>11476</v>
      </c>
      <c r="D73" s="26">
        <v>11977</v>
      </c>
      <c r="E73" s="26">
        <v>14842</v>
      </c>
      <c r="F73" s="26">
        <v>14338</v>
      </c>
      <c r="G73" s="27"/>
      <c r="H73" s="7"/>
      <c r="I73" s="28">
        <f t="shared" si="1"/>
        <v>-3366</v>
      </c>
      <c r="J73" s="27">
        <f t="shared" si="1"/>
        <v>-2361</v>
      </c>
      <c r="K73" s="7"/>
      <c r="L73" s="124">
        <f t="shared" si="2"/>
        <v>0.81464443362526429</v>
      </c>
      <c r="M73" s="27">
        <f t="shared" ca="1" si="3"/>
        <v>1.4373644248757401E-8</v>
      </c>
      <c r="N73" s="44"/>
      <c r="O73" s="44"/>
      <c r="P73" s="7"/>
      <c r="Q73" s="28">
        <f t="shared" ca="1" si="4"/>
        <v>-3346.1083351808761</v>
      </c>
      <c r="R73" s="27">
        <f t="shared" ca="1" si="5"/>
        <v>-2363.1434986919012</v>
      </c>
      <c r="S73" s="7"/>
      <c r="T73" s="28">
        <f t="shared" ca="1" si="6"/>
        <v>0.81336658874948042</v>
      </c>
      <c r="U73" s="27">
        <f t="shared" ca="1" si="7"/>
        <v>-0.57785527014722027</v>
      </c>
      <c r="V73" s="7"/>
      <c r="W73" s="28">
        <f t="shared" ca="1" si="8"/>
        <v>0.8145245434911883</v>
      </c>
      <c r="X73" s="27">
        <f t="shared" ca="1" si="11"/>
        <v>297.74324817020306</v>
      </c>
      <c r="Y73" s="7"/>
      <c r="Z73" s="28">
        <f t="shared" si="12"/>
        <v>297.95400000000001</v>
      </c>
      <c r="AA73" s="27">
        <f t="shared" si="9"/>
        <v>5.2002783194871851</v>
      </c>
      <c r="AB73" s="7"/>
      <c r="AC73" s="28">
        <f t="shared" ca="1" si="0"/>
        <v>-0.21075182979694773</v>
      </c>
      <c r="AD73" s="27">
        <f t="shared" ca="1" si="10"/>
        <v>-8.038803563295005E-3</v>
      </c>
      <c r="AE73" s="7">
        <v>96</v>
      </c>
    </row>
    <row r="74" spans="1:31" s="26" customFormat="1" x14ac:dyDescent="0.25">
      <c r="A74" s="26">
        <v>54</v>
      </c>
      <c r="B74" s="26">
        <v>608</v>
      </c>
      <c r="C74" s="26">
        <v>11599</v>
      </c>
      <c r="D74" s="26">
        <v>11829</v>
      </c>
      <c r="E74" s="26">
        <v>14726</v>
      </c>
      <c r="F74" s="26">
        <v>14499</v>
      </c>
      <c r="G74" s="27"/>
      <c r="H74" s="7"/>
      <c r="I74" s="28">
        <f t="shared" si="1"/>
        <v>-3127</v>
      </c>
      <c r="J74" s="27">
        <f t="shared" si="1"/>
        <v>-2670</v>
      </c>
      <c r="K74" s="7"/>
      <c r="L74" s="124">
        <f t="shared" si="2"/>
        <v>0.75534766757096306</v>
      </c>
      <c r="M74" s="27">
        <f t="shared" ca="1" si="3"/>
        <v>1.518381088107387E-6</v>
      </c>
      <c r="N74" s="44"/>
      <c r="O74" s="44"/>
      <c r="P74" s="7"/>
      <c r="Q74" s="28">
        <f t="shared" ca="1" si="4"/>
        <v>-3107.1083351808761</v>
      </c>
      <c r="R74" s="27">
        <f t="shared" ca="1" si="5"/>
        <v>-2672.1434986919012</v>
      </c>
      <c r="S74" s="7"/>
      <c r="T74" s="28">
        <f t="shared" ca="1" si="6"/>
        <v>0.75527085626309709</v>
      </c>
      <c r="U74" s="27">
        <f t="shared" ca="1" si="7"/>
        <v>-0.65341448970977756</v>
      </c>
      <c r="V74" s="7"/>
      <c r="W74" s="28">
        <f t="shared" ca="1" si="8"/>
        <v>0.75657989364117395</v>
      </c>
      <c r="X74" s="27">
        <f t="shared" ca="1" si="11"/>
        <v>303.20516451069147</v>
      </c>
      <c r="Y74" s="7"/>
      <c r="Z74" s="28">
        <f t="shared" si="12"/>
        <v>303.42599999999999</v>
      </c>
      <c r="AA74" s="27">
        <f t="shared" si="9"/>
        <v>5.2957827361563137</v>
      </c>
      <c r="AB74" s="7"/>
      <c r="AC74" s="28">
        <f t="shared" ca="1" si="0"/>
        <v>-0.22083548930851293</v>
      </c>
      <c r="AD74" s="27">
        <f t="shared" ca="1" si="10"/>
        <v>1.5340068021487241E-2</v>
      </c>
      <c r="AE74" s="7">
        <v>95</v>
      </c>
    </row>
    <row r="75" spans="1:31" s="26" customFormat="1" x14ac:dyDescent="0.25">
      <c r="A75" s="26">
        <v>55</v>
      </c>
      <c r="B75" s="26">
        <v>614</v>
      </c>
      <c r="C75" s="26">
        <v>11730</v>
      </c>
      <c r="D75" s="26">
        <v>11671</v>
      </c>
      <c r="E75" s="26">
        <v>14578</v>
      </c>
      <c r="F75" s="26">
        <v>14629</v>
      </c>
      <c r="G75" s="27"/>
      <c r="H75" s="7"/>
      <c r="I75" s="28">
        <f t="shared" si="1"/>
        <v>-2848</v>
      </c>
      <c r="J75" s="27">
        <f t="shared" si="1"/>
        <v>-2958</v>
      </c>
      <c r="K75" s="7"/>
      <c r="L75" s="124">
        <f t="shared" si="2"/>
        <v>0.68848112325659572</v>
      </c>
      <c r="M75" s="27">
        <f t="shared" ca="1" si="3"/>
        <v>1.7698030034431989E-7</v>
      </c>
      <c r="N75" s="44"/>
      <c r="O75" s="44"/>
      <c r="P75" s="7"/>
      <c r="Q75" s="28">
        <f t="shared" ca="1" si="4"/>
        <v>-2828.1083351808761</v>
      </c>
      <c r="R75" s="27">
        <f t="shared" ca="1" si="5"/>
        <v>-2960.1434986919012</v>
      </c>
      <c r="S75" s="7"/>
      <c r="T75" s="28">
        <f t="shared" ca="1" si="6"/>
        <v>0.68745198863254908</v>
      </c>
      <c r="U75" s="27">
        <f t="shared" ca="1" si="7"/>
        <v>-0.72383861668070471</v>
      </c>
      <c r="V75" s="7"/>
      <c r="W75" s="28">
        <f t="shared" ca="1" si="8"/>
        <v>0.6889018135231153</v>
      </c>
      <c r="X75" s="27">
        <f t="shared" ca="1" si="11"/>
        <v>308.80650693606299</v>
      </c>
      <c r="Y75" s="7"/>
      <c r="Z75" s="28">
        <f t="shared" si="12"/>
        <v>308.952</v>
      </c>
      <c r="AA75" s="27">
        <f t="shared" si="9"/>
        <v>5.3922296306215207</v>
      </c>
      <c r="AB75" s="7"/>
      <c r="AC75" s="28">
        <f t="shared" ca="1" si="0"/>
        <v>-0.14549306393701045</v>
      </c>
      <c r="AD75" s="27">
        <f t="shared" ca="1" si="10"/>
        <v>3.8245093526825258E-3</v>
      </c>
      <c r="AE75" s="7">
        <v>94</v>
      </c>
    </row>
    <row r="76" spans="1:31" s="26" customFormat="1" x14ac:dyDescent="0.25">
      <c r="A76" s="26">
        <v>56</v>
      </c>
      <c r="B76" s="26">
        <v>621</v>
      </c>
      <c r="C76" s="26">
        <v>11885</v>
      </c>
      <c r="D76" s="26">
        <v>11544</v>
      </c>
      <c r="E76" s="26">
        <v>14432</v>
      </c>
      <c r="F76" s="26">
        <v>14766</v>
      </c>
      <c r="G76" s="27"/>
      <c r="H76" s="7"/>
      <c r="I76" s="28">
        <f t="shared" si="1"/>
        <v>-2547</v>
      </c>
      <c r="J76" s="27">
        <f t="shared" si="1"/>
        <v>-3222</v>
      </c>
      <c r="K76" s="7"/>
      <c r="L76" s="124">
        <f t="shared" si="2"/>
        <v>0.61434580199585176</v>
      </c>
      <c r="M76" s="27">
        <f t="shared" ca="1" si="3"/>
        <v>2.3056988001102016E-6</v>
      </c>
      <c r="N76" s="44"/>
      <c r="O76" s="44"/>
      <c r="P76" s="7"/>
      <c r="Q76" s="28">
        <f t="shared" ca="1" si="4"/>
        <v>-2527.1083351808761</v>
      </c>
      <c r="R76" s="27">
        <f t="shared" ca="1" si="5"/>
        <v>-3224.1434986919012</v>
      </c>
      <c r="S76" s="7"/>
      <c r="T76" s="28">
        <f t="shared" ca="1" si="6"/>
        <v>0.61428539667271065</v>
      </c>
      <c r="U76" s="27">
        <f t="shared" ca="1" si="7"/>
        <v>-0.78839406640405452</v>
      </c>
      <c r="V76" s="7"/>
      <c r="W76" s="28">
        <f t="shared" ca="1" si="8"/>
        <v>0.61586425476104079</v>
      </c>
      <c r="X76" s="27">
        <f t="shared" ca="1" si="11"/>
        <v>314.39424589537634</v>
      </c>
      <c r="Y76" s="7"/>
      <c r="Z76" s="28">
        <f t="shared" si="12"/>
        <v>314.541</v>
      </c>
      <c r="AA76" s="27">
        <f t="shared" si="9"/>
        <v>5.4897760825154842</v>
      </c>
      <c r="AB76" s="7"/>
      <c r="AC76" s="28">
        <f t="shared" ca="1" si="0"/>
        <v>-0.14675410462365335</v>
      </c>
      <c r="AD76" s="27">
        <f t="shared" ca="1" si="10"/>
        <v>3.248459470967191E-3</v>
      </c>
      <c r="AE76" s="7">
        <v>93</v>
      </c>
    </row>
    <row r="77" spans="1:31" s="26" customFormat="1" x14ac:dyDescent="0.25">
      <c r="A77" s="26">
        <v>57</v>
      </c>
      <c r="B77" s="26">
        <v>633</v>
      </c>
      <c r="C77" s="26">
        <v>12047</v>
      </c>
      <c r="D77" s="26">
        <v>11431</v>
      </c>
      <c r="E77" s="26">
        <v>14266</v>
      </c>
      <c r="F77" s="26">
        <v>14881</v>
      </c>
      <c r="G77" s="27"/>
      <c r="H77" s="7"/>
      <c r="I77" s="28">
        <f t="shared" si="1"/>
        <v>-2219</v>
      </c>
      <c r="J77" s="27">
        <f t="shared" si="1"/>
        <v>-3450</v>
      </c>
      <c r="K77" s="7"/>
      <c r="L77" s="124">
        <f t="shared" si="2"/>
        <v>0.53277162109327525</v>
      </c>
      <c r="M77" s="27">
        <f t="shared" ca="1" si="3"/>
        <v>1.2070969861523274E-5</v>
      </c>
      <c r="N77" s="44"/>
      <c r="O77" s="44"/>
      <c r="P77" s="7"/>
      <c r="Q77" s="28">
        <f t="shared" ca="1" si="4"/>
        <v>-2199.1083351808761</v>
      </c>
      <c r="R77" s="27">
        <f t="shared" ca="1" si="5"/>
        <v>-3452.1434986919012</v>
      </c>
      <c r="S77" s="7"/>
      <c r="T77" s="28">
        <f t="shared" ca="1" si="6"/>
        <v>0.53455568849056101</v>
      </c>
      <c r="U77" s="27">
        <f t="shared" ca="1" si="7"/>
        <v>-0.84414650025603855</v>
      </c>
      <c r="V77" s="7"/>
      <c r="W77" s="28">
        <f t="shared" ca="1" si="8"/>
        <v>0.53624595122461327</v>
      </c>
      <c r="X77" s="27">
        <f t="shared" ca="1" si="11"/>
        <v>319.96403660287251</v>
      </c>
      <c r="Y77" s="7"/>
      <c r="Z77" s="28">
        <f t="shared" si="12"/>
        <v>320.238</v>
      </c>
      <c r="AA77" s="27">
        <f t="shared" si="9"/>
        <v>5.5892074900016011</v>
      </c>
      <c r="AB77" s="7"/>
      <c r="AC77" s="28">
        <f t="shared" ca="1" si="0"/>
        <v>-0.27396339712748841</v>
      </c>
      <c r="AD77" s="27">
        <f t="shared" ca="1" si="10"/>
        <v>0.14113799156842788</v>
      </c>
      <c r="AE77" s="7">
        <v>92</v>
      </c>
    </row>
    <row r="78" spans="1:31" s="26" customFormat="1" x14ac:dyDescent="0.25">
      <c r="A78" s="26">
        <v>58</v>
      </c>
      <c r="B78" s="26">
        <v>633</v>
      </c>
      <c r="C78" s="26">
        <v>12218</v>
      </c>
      <c r="D78" s="26">
        <v>11315</v>
      </c>
      <c r="E78" s="26">
        <v>14076</v>
      </c>
      <c r="F78" s="26">
        <v>14971</v>
      </c>
      <c r="G78" s="27"/>
      <c r="H78" s="7"/>
      <c r="I78" s="28">
        <f t="shared" si="1"/>
        <v>-1858</v>
      </c>
      <c r="J78" s="27">
        <f t="shared" si="1"/>
        <v>-3656</v>
      </c>
      <c r="K78" s="7"/>
      <c r="L78" s="124">
        <f t="shared" si="2"/>
        <v>0.44593478258451535</v>
      </c>
      <c r="M78" s="27">
        <f t="shared" ca="1" si="3"/>
        <v>7.0782473496724382E-6</v>
      </c>
      <c r="N78" s="44"/>
      <c r="O78" s="44"/>
      <c r="P78" s="7"/>
      <c r="Q78" s="28">
        <f t="shared" ca="1" si="4"/>
        <v>-1838.1083351808763</v>
      </c>
      <c r="R78" s="27">
        <f t="shared" ca="1" si="5"/>
        <v>-3658.1434986919012</v>
      </c>
      <c r="S78" s="7"/>
      <c r="T78" s="28">
        <f t="shared" ca="1" si="6"/>
        <v>0.44680439381447579</v>
      </c>
      <c r="U78" s="27">
        <f t="shared" ca="1" si="7"/>
        <v>-0.89451931329774337</v>
      </c>
      <c r="V78" s="7"/>
      <c r="W78" s="28">
        <f t="shared" ca="1" si="8"/>
        <v>0.44859528016009637</v>
      </c>
      <c r="X78" s="27">
        <f t="shared" ca="1" si="11"/>
        <v>325.75643208987913</v>
      </c>
      <c r="Y78" s="7"/>
      <c r="Z78" s="28">
        <f t="shared" si="12"/>
        <v>325.935</v>
      </c>
      <c r="AA78" s="27">
        <f t="shared" si="9"/>
        <v>5.688638897487718</v>
      </c>
      <c r="AB78" s="7"/>
      <c r="AC78" s="28">
        <f t="shared" ca="1" si="0"/>
        <v>-0.17856791012087569</v>
      </c>
      <c r="AD78" s="27">
        <f t="shared" ca="1" si="10"/>
        <v>7.2726294923938894E-2</v>
      </c>
      <c r="AE78" s="7">
        <v>91</v>
      </c>
    </row>
    <row r="79" spans="1:31" s="26" customFormat="1" x14ac:dyDescent="0.25">
      <c r="A79" s="26">
        <v>59</v>
      </c>
      <c r="B79" s="26">
        <v>635</v>
      </c>
      <c r="C79" s="26">
        <v>12413</v>
      </c>
      <c r="D79" s="26">
        <v>11246</v>
      </c>
      <c r="E79" s="26">
        <v>13896</v>
      </c>
      <c r="F79" s="26">
        <v>15064</v>
      </c>
      <c r="G79" s="27"/>
      <c r="H79" s="7"/>
      <c r="I79" s="28">
        <f t="shared" si="1"/>
        <v>-1483</v>
      </c>
      <c r="J79" s="27">
        <f t="shared" si="1"/>
        <v>-3818</v>
      </c>
      <c r="K79" s="7"/>
      <c r="L79" s="124">
        <f t="shared" si="2"/>
        <v>0.35439888993911095</v>
      </c>
      <c r="M79" s="27">
        <f t="shared" ca="1" si="3"/>
        <v>9.7411721688200184E-6</v>
      </c>
      <c r="N79" s="44"/>
      <c r="O79" s="44"/>
      <c r="P79" s="7"/>
      <c r="Q79" s="28">
        <f t="shared" ca="1" si="4"/>
        <v>-1463.1083351808763</v>
      </c>
      <c r="R79" s="27">
        <f t="shared" ca="1" si="5"/>
        <v>-3820.1434986919012</v>
      </c>
      <c r="S79" s="7"/>
      <c r="T79" s="28">
        <f t="shared" ca="1" si="6"/>
        <v>0.35565000183793283</v>
      </c>
      <c r="U79" s="27">
        <f t="shared" ca="1" si="7"/>
        <v>-0.93413288471888989</v>
      </c>
      <c r="V79" s="7"/>
      <c r="W79" s="28">
        <f t="shared" ca="1" si="8"/>
        <v>0.35751997503388488</v>
      </c>
      <c r="X79" s="27">
        <f t="shared" ca="1" si="11"/>
        <v>331.44657182379115</v>
      </c>
      <c r="Y79" s="7"/>
      <c r="Z79" s="28">
        <f t="shared" si="12"/>
        <v>331.65</v>
      </c>
      <c r="AA79" s="27">
        <f t="shared" si="9"/>
        <v>5.7883844642391944</v>
      </c>
      <c r="AB79" s="7"/>
      <c r="AC79" s="28">
        <f t="shared" ca="1" si="0"/>
        <v>-0.20342817620883125</v>
      </c>
      <c r="AD79" s="27">
        <f t="shared" ca="1" si="10"/>
        <v>2.3922550168492762E-2</v>
      </c>
      <c r="AE79" s="7">
        <v>90</v>
      </c>
    </row>
    <row r="80" spans="1:31" s="26" customFormat="1" x14ac:dyDescent="0.25">
      <c r="A80" s="26">
        <v>60</v>
      </c>
      <c r="B80" s="26">
        <v>636</v>
      </c>
      <c r="C80" s="26">
        <v>12606</v>
      </c>
      <c r="D80" s="26">
        <v>11180</v>
      </c>
      <c r="E80" s="26">
        <v>13699</v>
      </c>
      <c r="F80" s="26">
        <v>15129</v>
      </c>
      <c r="G80" s="27"/>
      <c r="H80" s="7"/>
      <c r="I80" s="28">
        <f t="shared" si="1"/>
        <v>-1093</v>
      </c>
      <c r="J80" s="27">
        <f t="shared" si="1"/>
        <v>-3949</v>
      </c>
      <c r="K80" s="7"/>
      <c r="L80" s="124">
        <f t="shared" si="2"/>
        <v>0.25918849254387838</v>
      </c>
      <c r="M80" s="27">
        <f t="shared" ca="1" si="3"/>
        <v>1.292277079073428E-5</v>
      </c>
      <c r="N80" s="44"/>
      <c r="O80" s="44"/>
      <c r="P80" s="7"/>
      <c r="Q80" s="28">
        <f t="shared" ca="1" si="4"/>
        <v>-1073.1083351808763</v>
      </c>
      <c r="R80" s="27">
        <f t="shared" ca="1" si="5"/>
        <v>-3951.1434986919012</v>
      </c>
      <c r="S80" s="7"/>
      <c r="T80" s="28">
        <f t="shared" ca="1" si="6"/>
        <v>0.26084943418232814</v>
      </c>
      <c r="U80" s="27">
        <f t="shared" ca="1" si="7"/>
        <v>-0.96616608136191573</v>
      </c>
      <c r="V80" s="7"/>
      <c r="W80" s="28">
        <f t="shared" ca="1" si="8"/>
        <v>0.26278331810163974</v>
      </c>
      <c r="X80" s="27">
        <f t="shared" ca="1" si="11"/>
        <v>337.17432028273583</v>
      </c>
      <c r="Y80" s="7"/>
      <c r="Z80" s="28">
        <f t="shared" si="12"/>
        <v>337.37399999999997</v>
      </c>
      <c r="AA80" s="27">
        <f t="shared" si="9"/>
        <v>5.8882871106233488</v>
      </c>
      <c r="AB80" s="7"/>
      <c r="AC80" s="28">
        <f t="shared" ca="1" si="0"/>
        <v>-0.19967971726413225</v>
      </c>
      <c r="AD80" s="27">
        <f t="shared" ca="1" si="10"/>
        <v>7.2535486629078605E-2</v>
      </c>
      <c r="AE80" s="7">
        <v>89</v>
      </c>
    </row>
    <row r="81" spans="1:31" s="26" customFormat="1" x14ac:dyDescent="0.25">
      <c r="A81" s="26">
        <v>61</v>
      </c>
      <c r="B81" s="26">
        <v>625</v>
      </c>
      <c r="C81" s="26">
        <v>12800</v>
      </c>
      <c r="D81" s="26">
        <v>11128</v>
      </c>
      <c r="E81" s="26">
        <v>13497</v>
      </c>
      <c r="F81" s="26">
        <v>15165</v>
      </c>
      <c r="G81" s="27"/>
      <c r="H81" s="7"/>
      <c r="I81" s="28">
        <f t="shared" si="1"/>
        <v>-697</v>
      </c>
      <c r="J81" s="27">
        <f t="shared" si="1"/>
        <v>-4037</v>
      </c>
      <c r="K81" s="7"/>
      <c r="L81" s="124">
        <f t="shared" si="2"/>
        <v>0.16310198395502398</v>
      </c>
      <c r="M81" s="27">
        <f t="shared" ca="1" si="3"/>
        <v>1.2007357332563184E-5</v>
      </c>
      <c r="N81" s="44"/>
      <c r="O81" s="44"/>
      <c r="P81" s="7"/>
      <c r="Q81" s="28">
        <f t="shared" ca="1" si="4"/>
        <v>-677.10833518087622</v>
      </c>
      <c r="R81" s="27">
        <f t="shared" ca="1" si="5"/>
        <v>-4039.1434986919012</v>
      </c>
      <c r="S81" s="7"/>
      <c r="T81" s="28">
        <f t="shared" ca="1" si="6"/>
        <v>0.16459039625509872</v>
      </c>
      <c r="U81" s="27">
        <f t="shared" ca="1" si="7"/>
        <v>-0.98768456460303233</v>
      </c>
      <c r="V81" s="7"/>
      <c r="W81" s="28">
        <f t="shared" ca="1" si="8"/>
        <v>0.16656714734692388</v>
      </c>
      <c r="X81" s="27">
        <f t="shared" ca="1" si="11"/>
        <v>342.81736023890687</v>
      </c>
      <c r="Y81" s="7"/>
      <c r="Z81" s="28">
        <f t="shared" si="12"/>
        <v>342.99899999999997</v>
      </c>
      <c r="AA81" s="27">
        <f t="shared" si="9"/>
        <v>5.9864618810480303</v>
      </c>
      <c r="AB81" s="7"/>
      <c r="AC81" s="28">
        <f t="shared" ca="1" si="0"/>
        <v>-0.18163976109309488</v>
      </c>
      <c r="AD81" s="27">
        <f t="shared" ca="1" si="10"/>
        <v>1.7503102948580818E-2</v>
      </c>
      <c r="AE81" s="7">
        <v>88</v>
      </c>
    </row>
    <row r="82" spans="1:31" s="26" customFormat="1" x14ac:dyDescent="0.25">
      <c r="A82" s="26">
        <v>62</v>
      </c>
      <c r="B82" s="26">
        <v>629</v>
      </c>
      <c r="C82" s="26">
        <v>12996</v>
      </c>
      <c r="D82" s="26">
        <v>11100</v>
      </c>
      <c r="E82" s="26">
        <v>13295</v>
      </c>
      <c r="F82" s="26">
        <v>15184</v>
      </c>
      <c r="G82" s="27"/>
      <c r="H82" s="7"/>
      <c r="I82" s="28">
        <f t="shared" si="1"/>
        <v>-299</v>
      </c>
      <c r="J82" s="27">
        <f t="shared" si="1"/>
        <v>-4084</v>
      </c>
      <c r="K82" s="7"/>
      <c r="L82" s="124">
        <f t="shared" si="2"/>
        <v>6.4817427223844634E-2</v>
      </c>
      <c r="M82" s="27">
        <f t="shared" ca="1" si="3"/>
        <v>2.5274043319252772E-5</v>
      </c>
      <c r="N82" s="44"/>
      <c r="O82" s="44"/>
      <c r="P82" s="7"/>
      <c r="Q82" s="28">
        <f t="shared" ca="1" si="4"/>
        <v>-279.10833518087622</v>
      </c>
      <c r="R82" s="27">
        <f t="shared" ca="1" si="5"/>
        <v>-4086.1434986919012</v>
      </c>
      <c r="S82" s="7"/>
      <c r="T82" s="28">
        <f t="shared" ca="1" si="6"/>
        <v>6.7845201570661137E-2</v>
      </c>
      <c r="U82" s="27">
        <f t="shared" ca="1" si="7"/>
        <v>-0.99917739087953783</v>
      </c>
      <c r="V82" s="7"/>
      <c r="W82" s="28">
        <f t="shared" ca="1" si="8"/>
        <v>6.9844756864842206E-2</v>
      </c>
      <c r="X82" s="27">
        <f t="shared" ca="1" si="11"/>
        <v>348.39128183458138</v>
      </c>
      <c r="Y82" s="7"/>
      <c r="Z82" s="28">
        <f t="shared" si="12"/>
        <v>348.65999999999997</v>
      </c>
      <c r="AA82" s="27">
        <f t="shared" si="9"/>
        <v>6.0852649700034283</v>
      </c>
      <c r="AB82" s="7"/>
      <c r="AC82" s="28">
        <f t="shared" ca="1" si="0"/>
        <v>-0.26871816541859062</v>
      </c>
      <c r="AD82" s="27">
        <f t="shared" ca="1" si="10"/>
        <v>6.5401664006742521E-2</v>
      </c>
      <c r="AE82" s="7">
        <v>87</v>
      </c>
    </row>
    <row r="83" spans="1:31" s="26" customFormat="1" x14ac:dyDescent="0.25">
      <c r="A83" s="26">
        <v>63</v>
      </c>
      <c r="B83" s="26">
        <v>605</v>
      </c>
      <c r="C83" s="26">
        <v>13193</v>
      </c>
      <c r="D83" s="26">
        <v>11100</v>
      </c>
      <c r="E83" s="26">
        <v>13101</v>
      </c>
      <c r="F83" s="26">
        <v>15194</v>
      </c>
      <c r="G83" s="27"/>
      <c r="H83" s="7"/>
      <c r="I83" s="28">
        <f t="shared" si="1"/>
        <v>92</v>
      </c>
      <c r="J83" s="27">
        <f t="shared" si="1"/>
        <v>-4094</v>
      </c>
      <c r="K83" s="7"/>
      <c r="L83" s="124">
        <f t="shared" si="2"/>
        <v>-3.0324260701913873E-2</v>
      </c>
      <c r="M83" s="27">
        <f t="shared" ca="1" si="3"/>
        <v>2.6317663480832739E-5</v>
      </c>
      <c r="N83" s="44"/>
      <c r="O83" s="44"/>
      <c r="P83" s="7"/>
      <c r="Q83" s="28">
        <f t="shared" ca="1" si="4"/>
        <v>111.89166481912376</v>
      </c>
      <c r="R83" s="27">
        <f t="shared" ca="1" si="5"/>
        <v>-4096.1434986919012</v>
      </c>
      <c r="S83" s="7"/>
      <c r="T83" s="28">
        <f t="shared" ca="1" si="6"/>
        <v>-2.719844446354765E-2</v>
      </c>
      <c r="U83" s="27">
        <f t="shared" ca="1" si="7"/>
        <v>-1.0016226730660283</v>
      </c>
      <c r="V83" s="7"/>
      <c r="W83" s="28">
        <f t="shared" ca="1" si="8"/>
        <v>-2.5194186289117043E-2</v>
      </c>
      <c r="X83" s="27">
        <f t="shared" ca="1" si="11"/>
        <v>353.83076005256413</v>
      </c>
      <c r="Y83" s="7"/>
      <c r="Z83" s="28">
        <f t="shared" si="12"/>
        <v>354.10499999999996</v>
      </c>
      <c r="AA83" s="27">
        <f t="shared" si="9"/>
        <v>6.1802981477745194</v>
      </c>
      <c r="AB83" s="7"/>
      <c r="AC83" s="28">
        <f t="shared" ca="1" si="0"/>
        <v>-0.2742399474358308</v>
      </c>
      <c r="AD83" s="27">
        <f t="shared" ca="1" si="10"/>
        <v>5.9719800958646374E-3</v>
      </c>
      <c r="AE83" s="7">
        <v>86</v>
      </c>
    </row>
    <row r="84" spans="1:31" s="26" customFormat="1" x14ac:dyDescent="0.25">
      <c r="A84" s="26">
        <v>64</v>
      </c>
      <c r="B84" s="26">
        <v>613</v>
      </c>
      <c r="C84" s="26">
        <v>13400</v>
      </c>
      <c r="D84" s="26">
        <v>11116</v>
      </c>
      <c r="E84" s="26">
        <v>12913</v>
      </c>
      <c r="F84" s="26">
        <v>15182</v>
      </c>
      <c r="G84" s="27"/>
      <c r="H84" s="7"/>
      <c r="I84" s="28">
        <f t="shared" si="1"/>
        <v>487</v>
      </c>
      <c r="J84" s="27">
        <f t="shared" si="1"/>
        <v>-4066</v>
      </c>
      <c r="K84" s="7"/>
      <c r="L84" s="124">
        <f t="shared" si="2"/>
        <v>-0.12644010704778882</v>
      </c>
      <c r="M84" s="27">
        <f t="shared" ca="1" si="3"/>
        <v>2.7207366400632049E-5</v>
      </c>
      <c r="N84" s="44"/>
      <c r="O84" s="44"/>
      <c r="P84" s="7"/>
      <c r="Q84" s="28">
        <f t="shared" ca="1" si="4"/>
        <v>506.89166481912378</v>
      </c>
      <c r="R84" s="27">
        <f t="shared" ca="1" si="5"/>
        <v>-4068.1434986919012</v>
      </c>
      <c r="S84" s="7"/>
      <c r="T84" s="28">
        <f t="shared" ca="1" si="6"/>
        <v>-0.1232144040121729</v>
      </c>
      <c r="U84" s="27">
        <f t="shared" ca="1" si="7"/>
        <v>-0.99477588294385488</v>
      </c>
      <c r="V84" s="7"/>
      <c r="W84" s="28">
        <f t="shared" ca="1" si="8"/>
        <v>-0.12122403895001325</v>
      </c>
      <c r="X84" s="27">
        <f ca="1">IF(MOD(ATAN2(U84,W84)*180/PI()-$J$9+360,360)&lt;355,MOD(ATAN2(U84,W84)*180/PI()-$J$9+360,360)+360,MOD(ATAN2(U84,W84)*180/PI()-$J$9+360,360))</f>
        <v>359.33772629355491</v>
      </c>
      <c r="Y84" s="7"/>
      <c r="Z84" s="28">
        <f t="shared" si="12"/>
        <v>359.62199999999996</v>
      </c>
      <c r="AA84" s="27">
        <f t="shared" si="9"/>
        <v>6.2765879626070475</v>
      </c>
      <c r="AB84" s="7"/>
      <c r="AC84" s="28">
        <f t="shared" ref="AC84:AC147" ca="1" si="13">X84-Z84</f>
        <v>-0.2842737064450489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13352</v>
      </c>
      <c r="D85" s="26">
        <v>11073</v>
      </c>
      <c r="E85" s="26">
        <v>12859</v>
      </c>
      <c r="F85" s="26">
        <v>15122</v>
      </c>
      <c r="G85" s="27"/>
      <c r="H85" s="7"/>
      <c r="I85" s="28">
        <f t="shared" ref="I85:J148" si="14">C85-E85</f>
        <v>493</v>
      </c>
      <c r="J85" s="27">
        <f t="shared" si="14"/>
        <v>-4049</v>
      </c>
      <c r="K85" s="7"/>
      <c r="L85" s="124">
        <f>$O$3*SIN(2*PI()/$O$4*($Z85+$O$5))+$O$6</f>
        <v>-0.12706594664794651</v>
      </c>
      <c r="M85" s="27">
        <f t="shared" ref="M85:M148" ca="1" si="15">(W85-L85)^2</f>
        <v>1.9141641040219383E-5</v>
      </c>
      <c r="N85" s="44"/>
      <c r="O85" s="44"/>
      <c r="P85" s="7"/>
      <c r="Q85" s="28">
        <f t="shared" ref="Q85:Q148" ca="1" si="16">I85-$J$4</f>
        <v>512.89166481912378</v>
      </c>
      <c r="R85" s="27">
        <f t="shared" ref="R85:R148" ca="1" si="17">J85-$J$3</f>
        <v>-4051.1434986919012</v>
      </c>
      <c r="S85" s="7"/>
      <c r="T85" s="28">
        <f t="shared" ref="T85:T148" ca="1" si="18">Q85/$J$7</f>
        <v>-0.12467287428379759</v>
      </c>
      <c r="U85" s="27">
        <f t="shared" ref="U85:U148" ca="1" si="19">R85/$J$6</f>
        <v>-0.990618903226821</v>
      </c>
      <c r="V85" s="7"/>
      <c r="W85" s="28">
        <f t="shared" ref="W85:W148" ca="1" si="20">(T85-U85*SIN(-$J$11*PI()/180))/(COS(-$J$11*PI()/180))</f>
        <v>-0.12269083053060524</v>
      </c>
      <c r="X85" s="27">
        <f ca="1">IF(MOD(ATAN2(U85,W85)*180/PI()-$J$9+360,360)&lt;355,MOD(ATAN2(U85,W85)*180/PI()-$J$9+360,360)+360,MOD(ATAN2(U85,W85)*180/PI()-$J$9+360,360))</f>
        <v>359.45016527313749</v>
      </c>
      <c r="Y85" s="7"/>
      <c r="Z85" s="28">
        <f t="shared" si="12"/>
        <v>359.62199999999996</v>
      </c>
      <c r="AA85" s="27">
        <f t="shared" ref="AA85:AA148" si="21">Z85*PI()/180</f>
        <v>6.2765879626070475</v>
      </c>
      <c r="AB85" s="7"/>
      <c r="AC85" s="28">
        <f t="shared" ca="1" si="13"/>
        <v>-0.17183472686247114</v>
      </c>
      <c r="AD85" s="27"/>
      <c r="AE85" s="7"/>
    </row>
    <row r="86" spans="1:31" s="26" customFormat="1" x14ac:dyDescent="0.25">
      <c r="A86" s="26">
        <v>1</v>
      </c>
      <c r="B86" s="26">
        <v>-591</v>
      </c>
      <c r="C86" s="26">
        <v>13150</v>
      </c>
      <c r="D86" s="26">
        <v>11056</v>
      </c>
      <c r="E86" s="26">
        <v>13044</v>
      </c>
      <c r="F86" s="26">
        <v>15128</v>
      </c>
      <c r="G86" s="27"/>
      <c r="H86" s="7"/>
      <c r="I86" s="28">
        <f t="shared" si="14"/>
        <v>106</v>
      </c>
      <c r="J86" s="27">
        <f t="shared" si="14"/>
        <v>-4072</v>
      </c>
      <c r="K86" s="7"/>
      <c r="L86" s="124">
        <f t="shared" ref="L86:L149" si="22">$O$3*SIN(2*PI()/$O$4*($Z86+$O$5))+$O$6</f>
        <v>-3.4704988495160141E-2</v>
      </c>
      <c r="M86" s="27">
        <f t="shared" ca="1" si="15"/>
        <v>3.7172593448365254E-5</v>
      </c>
      <c r="N86" s="44"/>
      <c r="O86" s="44"/>
      <c r="P86" s="7"/>
      <c r="Q86" s="28">
        <f t="shared" ca="1" si="16"/>
        <v>125.89166481912376</v>
      </c>
      <c r="R86" s="27">
        <f t="shared" ca="1" si="17"/>
        <v>-4074.1434986919012</v>
      </c>
      <c r="S86" s="7"/>
      <c r="T86" s="28">
        <f t="shared" ca="1" si="18"/>
        <v>-3.0601541764005254E-2</v>
      </c>
      <c r="U86" s="27">
        <f t="shared" ca="1" si="19"/>
        <v>-0.99624305225574916</v>
      </c>
      <c r="V86" s="7"/>
      <c r="W86" s="28">
        <f t="shared" ca="1" si="20"/>
        <v>-2.8608055376914111E-2</v>
      </c>
      <c r="X86" s="27">
        <f ca="1">MOD(ATAN2(U86,W86)*180/PI()-$J$9+360,360)</f>
        <v>354.03473203265997</v>
      </c>
      <c r="Y86" s="7"/>
      <c r="Z86" s="28">
        <f t="shared" ref="Z86:Z149" si="23">360/40000*B86+Z85</f>
        <v>354.30299999999994</v>
      </c>
      <c r="AA86" s="27">
        <f t="shared" si="21"/>
        <v>6.1837538996934676</v>
      </c>
      <c r="AB86" s="7"/>
      <c r="AC86" s="28">
        <f t="shared" ca="1" si="13"/>
        <v>-0.26826796733996616</v>
      </c>
      <c r="AD86" s="27"/>
      <c r="AE86" s="7"/>
    </row>
    <row r="87" spans="1:31" s="26" customFormat="1" x14ac:dyDescent="0.25">
      <c r="A87" s="26">
        <v>2</v>
      </c>
      <c r="B87" s="26">
        <v>-608</v>
      </c>
      <c r="C87" s="26">
        <v>12959</v>
      </c>
      <c r="D87" s="26">
        <v>11063</v>
      </c>
      <c r="E87" s="26">
        <v>13240</v>
      </c>
      <c r="F87" s="26">
        <v>15132</v>
      </c>
      <c r="G87" s="27"/>
      <c r="H87" s="7"/>
      <c r="I87" s="28">
        <f t="shared" si="14"/>
        <v>-281</v>
      </c>
      <c r="J87" s="27">
        <f t="shared" si="14"/>
        <v>-4069</v>
      </c>
      <c r="K87" s="7"/>
      <c r="L87" s="124">
        <f t="shared" si="22"/>
        <v>6.0617203853983649E-2</v>
      </c>
      <c r="M87" s="27">
        <f t="shared" ca="1" si="15"/>
        <v>2.3472025810630398E-5</v>
      </c>
      <c r="N87" s="44"/>
      <c r="O87" s="44"/>
      <c r="P87" s="7"/>
      <c r="Q87" s="28">
        <f t="shared" ca="1" si="16"/>
        <v>-261.10833518087622</v>
      </c>
      <c r="R87" s="27">
        <f t="shared" ca="1" si="17"/>
        <v>-4071.1434986919012</v>
      </c>
      <c r="S87" s="7"/>
      <c r="T87" s="28">
        <f t="shared" ca="1" si="18"/>
        <v>6.346979075578707E-2</v>
      </c>
      <c r="U87" s="27">
        <f t="shared" ca="1" si="19"/>
        <v>-0.99550946759980208</v>
      </c>
      <c r="V87" s="7"/>
      <c r="W87" s="28">
        <f t="shared" ca="1" si="20"/>
        <v>6.5461997534898286E-2</v>
      </c>
      <c r="X87" s="27">
        <f ca="1">MOD(ATAN2(U87,W87)*180/PI()-$J$9+360,360)</f>
        <v>348.62768349858811</v>
      </c>
      <c r="Y87" s="7"/>
      <c r="Z87" s="28">
        <f t="shared" si="23"/>
        <v>348.83099999999996</v>
      </c>
      <c r="AA87" s="27">
        <f t="shared" si="21"/>
        <v>6.0882494830243399</v>
      </c>
      <c r="AB87" s="7"/>
      <c r="AC87" s="28">
        <f t="shared" ca="1" si="13"/>
        <v>-0.20331650141184809</v>
      </c>
      <c r="AD87" s="27"/>
      <c r="AE87" s="7"/>
    </row>
    <row r="88" spans="1:31" s="26" customFormat="1" x14ac:dyDescent="0.25">
      <c r="A88" s="26">
        <v>3</v>
      </c>
      <c r="B88" s="26">
        <v>-626</v>
      </c>
      <c r="C88" s="26">
        <v>12764</v>
      </c>
      <c r="D88" s="26">
        <v>11087</v>
      </c>
      <c r="E88" s="26">
        <v>13443</v>
      </c>
      <c r="F88" s="26">
        <v>15110</v>
      </c>
      <c r="G88" s="27"/>
      <c r="H88" s="7"/>
      <c r="I88" s="28">
        <f t="shared" si="14"/>
        <v>-679</v>
      </c>
      <c r="J88" s="27">
        <f t="shared" si="14"/>
        <v>-4023</v>
      </c>
      <c r="K88" s="7"/>
      <c r="L88" s="124">
        <f t="shared" si="22"/>
        <v>0.15817550301671215</v>
      </c>
      <c r="M88" s="27">
        <f t="shared" ca="1" si="15"/>
        <v>1.607508241592929E-5</v>
      </c>
      <c r="N88" s="44"/>
      <c r="O88" s="44"/>
      <c r="P88" s="7"/>
      <c r="Q88" s="28">
        <f t="shared" ca="1" si="16"/>
        <v>-659.10833518087622</v>
      </c>
      <c r="R88" s="27">
        <f t="shared" ca="1" si="17"/>
        <v>-4025.1434986919012</v>
      </c>
      <c r="S88" s="7"/>
      <c r="T88" s="28">
        <f t="shared" ca="1" si="18"/>
        <v>0.16021498544022467</v>
      </c>
      <c r="U88" s="27">
        <f t="shared" ca="1" si="19"/>
        <v>-0.98426116954194565</v>
      </c>
      <c r="V88" s="7"/>
      <c r="W88" s="28">
        <f t="shared" ca="1" si="20"/>
        <v>0.1621848773339753</v>
      </c>
      <c r="X88" s="27">
        <f t="shared" ref="X88:X148" ca="1" si="24">MOD(ATAN2(U88,W88)*180/PI()-$J$9+360,360)</f>
        <v>343.03286334185543</v>
      </c>
      <c r="Y88" s="7"/>
      <c r="Z88" s="28">
        <f t="shared" si="23"/>
        <v>343.19699999999995</v>
      </c>
      <c r="AA88" s="27">
        <f t="shared" si="21"/>
        <v>5.9899176329669785</v>
      </c>
      <c r="AB88" s="7"/>
      <c r="AC88" s="28">
        <f t="shared" ca="1" si="13"/>
        <v>-0.16413665814451406</v>
      </c>
      <c r="AD88" s="27"/>
      <c r="AE88" s="7"/>
    </row>
    <row r="89" spans="1:31" s="26" customFormat="1" x14ac:dyDescent="0.25">
      <c r="A89" s="26">
        <v>4</v>
      </c>
      <c r="B89" s="26">
        <v>-623</v>
      </c>
      <c r="C89" s="26">
        <v>12572</v>
      </c>
      <c r="D89" s="26">
        <v>11132</v>
      </c>
      <c r="E89" s="26">
        <v>13643</v>
      </c>
      <c r="F89" s="26">
        <v>15079</v>
      </c>
      <c r="G89" s="27"/>
      <c r="H89" s="7"/>
      <c r="I89" s="28">
        <f t="shared" si="14"/>
        <v>-1071</v>
      </c>
      <c r="J89" s="27">
        <f t="shared" si="14"/>
        <v>-3947</v>
      </c>
      <c r="K89" s="7"/>
      <c r="L89" s="124">
        <f t="shared" si="22"/>
        <v>0.25375040791334275</v>
      </c>
      <c r="M89" s="27">
        <f t="shared" ca="1" si="15"/>
        <v>1.3573303984556748E-5</v>
      </c>
      <c r="N89" s="44"/>
      <c r="O89" s="44"/>
      <c r="P89" s="7"/>
      <c r="Q89" s="28">
        <f t="shared" ca="1" si="16"/>
        <v>-1051.1083351808763</v>
      </c>
      <c r="R89" s="27">
        <f t="shared" ca="1" si="17"/>
        <v>-3949.1434986919012</v>
      </c>
      <c r="S89" s="7"/>
      <c r="T89" s="28">
        <f t="shared" ca="1" si="18"/>
        <v>0.25550170985303761</v>
      </c>
      <c r="U89" s="27">
        <f t="shared" ca="1" si="19"/>
        <v>-0.9656770249246176</v>
      </c>
      <c r="V89" s="7"/>
      <c r="W89" s="28">
        <f t="shared" ca="1" si="20"/>
        <v>0.257434604431521</v>
      </c>
      <c r="X89" s="27">
        <f t="shared" ca="1" si="24"/>
        <v>337.46285576936486</v>
      </c>
      <c r="Y89" s="7"/>
      <c r="Z89" s="28">
        <f t="shared" si="23"/>
        <v>337.58999999999992</v>
      </c>
      <c r="AA89" s="27">
        <f t="shared" si="21"/>
        <v>5.8920570218076556</v>
      </c>
      <c r="AB89" s="7"/>
      <c r="AC89" s="28">
        <f t="shared" ca="1" si="13"/>
        <v>-0.12714423063505365</v>
      </c>
      <c r="AD89" s="27"/>
      <c r="AE89" s="7"/>
    </row>
    <row r="90" spans="1:31" s="26" customFormat="1" x14ac:dyDescent="0.25">
      <c r="A90" s="26">
        <v>5</v>
      </c>
      <c r="B90" s="26">
        <v>-637</v>
      </c>
      <c r="C90" s="26">
        <v>12367</v>
      </c>
      <c r="D90" s="26">
        <v>11195</v>
      </c>
      <c r="E90" s="26">
        <v>13830</v>
      </c>
      <c r="F90" s="26">
        <v>15007</v>
      </c>
      <c r="G90" s="27"/>
      <c r="H90" s="7"/>
      <c r="I90" s="28">
        <f t="shared" si="14"/>
        <v>-1463</v>
      </c>
      <c r="J90" s="27">
        <f t="shared" si="14"/>
        <v>-3812</v>
      </c>
      <c r="K90" s="7"/>
      <c r="L90" s="124">
        <f t="shared" si="22"/>
        <v>0.34895498801340769</v>
      </c>
      <c r="M90" s="27">
        <f t="shared" ca="1" si="15"/>
        <v>1.369350644021138E-5</v>
      </c>
      <c r="N90" s="44"/>
      <c r="O90" s="44"/>
      <c r="P90" s="7"/>
      <c r="Q90" s="28">
        <f t="shared" ca="1" si="16"/>
        <v>-1443.1083351808763</v>
      </c>
      <c r="R90" s="27">
        <f t="shared" ca="1" si="17"/>
        <v>-3814.1434986919012</v>
      </c>
      <c r="S90" s="7"/>
      <c r="T90" s="28">
        <f t="shared" ca="1" si="18"/>
        <v>0.35078843426585049</v>
      </c>
      <c r="U90" s="27">
        <f t="shared" ca="1" si="19"/>
        <v>-0.9326657154069955</v>
      </c>
      <c r="V90" s="7"/>
      <c r="W90" s="28">
        <f t="shared" ca="1" si="20"/>
        <v>0.35265546182634183</v>
      </c>
      <c r="X90" s="27">
        <f t="shared" ca="1" si="24"/>
        <v>331.67749437395958</v>
      </c>
      <c r="Y90" s="7"/>
      <c r="Z90" s="28">
        <f t="shared" si="23"/>
        <v>331.85699999999991</v>
      </c>
      <c r="AA90" s="27">
        <f t="shared" si="21"/>
        <v>5.7919972957908206</v>
      </c>
      <c r="AB90" s="7"/>
      <c r="AC90" s="28">
        <f t="shared" ca="1" si="13"/>
        <v>-0.17950562604033848</v>
      </c>
      <c r="AD90" s="27"/>
      <c r="AE90" s="7"/>
    </row>
    <row r="91" spans="1:31" s="26" customFormat="1" x14ac:dyDescent="0.25">
      <c r="A91" s="26">
        <v>6</v>
      </c>
      <c r="B91" s="26">
        <v>-630</v>
      </c>
      <c r="C91" s="26">
        <v>12182</v>
      </c>
      <c r="D91" s="26">
        <v>11266</v>
      </c>
      <c r="E91" s="26">
        <v>14011</v>
      </c>
      <c r="F91" s="26">
        <v>14916</v>
      </c>
      <c r="G91" s="27"/>
      <c r="H91" s="7"/>
      <c r="I91" s="28">
        <f t="shared" si="14"/>
        <v>-1829</v>
      </c>
      <c r="J91" s="27">
        <f t="shared" si="14"/>
        <v>-3650</v>
      </c>
      <c r="K91" s="7"/>
      <c r="L91" s="124">
        <f t="shared" si="22"/>
        <v>0.43968235749459905</v>
      </c>
      <c r="M91" s="27">
        <f t="shared" ca="1" si="15"/>
        <v>3.4622032636025959E-6</v>
      </c>
      <c r="N91" s="44"/>
      <c r="O91" s="44"/>
      <c r="P91" s="7"/>
      <c r="Q91" s="28">
        <f t="shared" ca="1" si="16"/>
        <v>-1809.1083351808763</v>
      </c>
      <c r="R91" s="27">
        <f t="shared" ca="1" si="17"/>
        <v>-3652.1434986919012</v>
      </c>
      <c r="S91" s="7"/>
      <c r="T91" s="28">
        <f t="shared" ca="1" si="18"/>
        <v>0.43975512083495644</v>
      </c>
      <c r="U91" s="27">
        <f t="shared" ca="1" si="19"/>
        <v>-0.89305214398584898</v>
      </c>
      <c r="V91" s="7"/>
      <c r="W91" s="28">
        <f t="shared" ca="1" si="20"/>
        <v>0.44154305716504633</v>
      </c>
      <c r="X91" s="27">
        <f t="shared" ca="1" si="24"/>
        <v>326.08115838480296</v>
      </c>
      <c r="Y91" s="7"/>
      <c r="Z91" s="28">
        <f t="shared" si="23"/>
        <v>326.1869999999999</v>
      </c>
      <c r="AA91" s="27">
        <f t="shared" si="21"/>
        <v>5.6930371272027411</v>
      </c>
      <c r="AB91" s="7"/>
      <c r="AC91" s="28">
        <f t="shared" ca="1" si="13"/>
        <v>-0.1058416151969368</v>
      </c>
      <c r="AD91" s="27"/>
      <c r="AE91" s="7"/>
    </row>
    <row r="92" spans="1:31" s="26" customFormat="1" x14ac:dyDescent="0.25">
      <c r="A92" s="26">
        <v>7</v>
      </c>
      <c r="B92" s="26">
        <v>-639</v>
      </c>
      <c r="C92" s="26">
        <v>12005</v>
      </c>
      <c r="D92" s="26">
        <v>11377</v>
      </c>
      <c r="E92" s="26">
        <v>14194</v>
      </c>
      <c r="F92" s="26">
        <v>14825</v>
      </c>
      <c r="G92" s="27"/>
      <c r="H92" s="7"/>
      <c r="I92" s="28">
        <f t="shared" si="14"/>
        <v>-2189</v>
      </c>
      <c r="J92" s="27">
        <f t="shared" si="14"/>
        <v>-3448</v>
      </c>
      <c r="K92" s="7"/>
      <c r="L92" s="124">
        <f t="shared" si="22"/>
        <v>0.52730542915576906</v>
      </c>
      <c r="M92" s="27">
        <f t="shared" ca="1" si="15"/>
        <v>2.7131936390794178E-6</v>
      </c>
      <c r="N92" s="44"/>
      <c r="O92" s="44"/>
      <c r="P92" s="7"/>
      <c r="Q92" s="28">
        <f t="shared" ca="1" si="16"/>
        <v>-2169.1083351808761</v>
      </c>
      <c r="R92" s="27">
        <f t="shared" ca="1" si="17"/>
        <v>-3450.1434986919012</v>
      </c>
      <c r="S92" s="7"/>
      <c r="T92" s="28">
        <f t="shared" ca="1" si="18"/>
        <v>0.52726333713243767</v>
      </c>
      <c r="U92" s="27">
        <f t="shared" ca="1" si="19"/>
        <v>-0.84365744381874042</v>
      </c>
      <c r="V92" s="7"/>
      <c r="W92" s="28">
        <f t="shared" ca="1" si="20"/>
        <v>0.52895260663226618</v>
      </c>
      <c r="X92" s="27">
        <f t="shared" ca="1" si="24"/>
        <v>320.30317459444086</v>
      </c>
      <c r="Y92" s="7"/>
      <c r="Z92" s="28">
        <f t="shared" si="23"/>
        <v>320.43599999999992</v>
      </c>
      <c r="AA92" s="27">
        <f t="shared" si="21"/>
        <v>5.5926632419205484</v>
      </c>
      <c r="AB92" s="7"/>
      <c r="AC92" s="28">
        <f t="shared" ca="1" si="13"/>
        <v>-0.13282540555906053</v>
      </c>
      <c r="AD92" s="27"/>
      <c r="AE92" s="7"/>
    </row>
    <row r="93" spans="1:31" s="26" customFormat="1" x14ac:dyDescent="0.25">
      <c r="A93" s="26">
        <v>8</v>
      </c>
      <c r="B93" s="26">
        <v>-626</v>
      </c>
      <c r="C93" s="26">
        <v>11848</v>
      </c>
      <c r="D93" s="26">
        <v>11498</v>
      </c>
      <c r="E93" s="26">
        <v>14371</v>
      </c>
      <c r="F93" s="26">
        <v>14720</v>
      </c>
      <c r="G93" s="27"/>
      <c r="H93" s="7"/>
      <c r="I93" s="28">
        <f t="shared" si="14"/>
        <v>-2523</v>
      </c>
      <c r="J93" s="27">
        <f t="shared" si="14"/>
        <v>-3222</v>
      </c>
      <c r="K93" s="7"/>
      <c r="L93" s="124">
        <f t="shared" si="22"/>
        <v>0.608002641951639</v>
      </c>
      <c r="M93" s="27">
        <f t="shared" ca="1" si="15"/>
        <v>4.1116485716344606E-6</v>
      </c>
      <c r="N93" s="44"/>
      <c r="O93" s="44"/>
      <c r="P93" s="7"/>
      <c r="Q93" s="28">
        <f t="shared" ca="1" si="16"/>
        <v>-2503.1083351808761</v>
      </c>
      <c r="R93" s="27">
        <f t="shared" ca="1" si="17"/>
        <v>-3224.1434986919012</v>
      </c>
      <c r="S93" s="7"/>
      <c r="T93" s="28">
        <f t="shared" ca="1" si="18"/>
        <v>0.60845151558621191</v>
      </c>
      <c r="U93" s="27">
        <f t="shared" ca="1" si="19"/>
        <v>-0.78839406640405452</v>
      </c>
      <c r="V93" s="7"/>
      <c r="W93" s="28">
        <f t="shared" ca="1" si="20"/>
        <v>0.61003036199435556</v>
      </c>
      <c r="X93" s="27">
        <f t="shared" ca="1" si="24"/>
        <v>314.65849435484722</v>
      </c>
      <c r="Y93" s="7"/>
      <c r="Z93" s="28">
        <f t="shared" si="23"/>
        <v>314.80199999999991</v>
      </c>
      <c r="AA93" s="27">
        <f t="shared" si="21"/>
        <v>5.4943313918631871</v>
      </c>
      <c r="AB93" s="7"/>
      <c r="AC93" s="28">
        <f t="shared" ca="1" si="13"/>
        <v>-0.14350564515268616</v>
      </c>
      <c r="AD93" s="27"/>
      <c r="AE93" s="7"/>
    </row>
    <row r="94" spans="1:31" s="26" customFormat="1" x14ac:dyDescent="0.25">
      <c r="A94" s="26">
        <v>9</v>
      </c>
      <c r="B94" s="26">
        <v>-630</v>
      </c>
      <c r="C94" s="26">
        <v>11690</v>
      </c>
      <c r="D94" s="26">
        <v>11623</v>
      </c>
      <c r="E94" s="26">
        <v>14517</v>
      </c>
      <c r="F94" s="26">
        <v>14578</v>
      </c>
      <c r="G94" s="27"/>
      <c r="H94" s="7"/>
      <c r="I94" s="28">
        <f t="shared" si="14"/>
        <v>-2827</v>
      </c>
      <c r="J94" s="27">
        <f t="shared" si="14"/>
        <v>-2955</v>
      </c>
      <c r="K94" s="7"/>
      <c r="L94" s="124">
        <f t="shared" si="22"/>
        <v>0.68328146798835177</v>
      </c>
      <c r="M94" s="27">
        <f t="shared" ca="1" si="15"/>
        <v>2.6442366151378957E-7</v>
      </c>
      <c r="N94" s="44"/>
      <c r="O94" s="44"/>
      <c r="P94" s="7"/>
      <c r="Q94" s="28">
        <f t="shared" ca="1" si="16"/>
        <v>-2807.1083351808761</v>
      </c>
      <c r="R94" s="27">
        <f t="shared" ca="1" si="17"/>
        <v>-2957.1434986919012</v>
      </c>
      <c r="S94" s="7"/>
      <c r="T94" s="28">
        <f t="shared" ca="1" si="18"/>
        <v>0.6823473426818627</v>
      </c>
      <c r="U94" s="27">
        <f t="shared" ca="1" si="19"/>
        <v>-0.72310503202475751</v>
      </c>
      <c r="V94" s="7"/>
      <c r="W94" s="28">
        <f t="shared" ca="1" si="20"/>
        <v>0.68379568940127988</v>
      </c>
      <c r="X94" s="27">
        <f t="shared" ca="1" si="24"/>
        <v>308.99033144541556</v>
      </c>
      <c r="Y94" s="7"/>
      <c r="Z94" s="28">
        <f t="shared" si="23"/>
        <v>309.13199999999989</v>
      </c>
      <c r="AA94" s="27">
        <f t="shared" si="21"/>
        <v>5.3953712232751094</v>
      </c>
      <c r="AB94" s="7"/>
      <c r="AC94" s="28">
        <f t="shared" ca="1" si="13"/>
        <v>-0.14166855458432792</v>
      </c>
      <c r="AD94" s="27"/>
      <c r="AE94" s="7"/>
    </row>
    <row r="95" spans="1:31" s="26" customFormat="1" x14ac:dyDescent="0.25">
      <c r="A95" s="26">
        <v>10</v>
      </c>
      <c r="B95" s="26">
        <v>-611</v>
      </c>
      <c r="C95" s="26">
        <v>11558</v>
      </c>
      <c r="D95" s="26">
        <v>11778</v>
      </c>
      <c r="E95" s="26">
        <v>14663</v>
      </c>
      <c r="F95" s="26">
        <v>14450</v>
      </c>
      <c r="G95" s="27"/>
      <c r="H95" s="7"/>
      <c r="I95" s="28">
        <f t="shared" si="14"/>
        <v>-3105</v>
      </c>
      <c r="J95" s="27">
        <f t="shared" si="14"/>
        <v>-2672</v>
      </c>
      <c r="K95" s="7"/>
      <c r="L95" s="124">
        <f t="shared" si="22"/>
        <v>0.74990794273116479</v>
      </c>
      <c r="M95" s="27">
        <f t="shared" ca="1" si="15"/>
        <v>1.7561404836933666E-6</v>
      </c>
      <c r="N95" s="44"/>
      <c r="O95" s="44"/>
      <c r="P95" s="7"/>
      <c r="Q95" s="28">
        <f t="shared" ca="1" si="16"/>
        <v>-3085.1083351808761</v>
      </c>
      <c r="R95" s="27">
        <f t="shared" ca="1" si="17"/>
        <v>-2674.1434986919012</v>
      </c>
      <c r="S95" s="7"/>
      <c r="T95" s="28">
        <f t="shared" ca="1" si="18"/>
        <v>0.74992313193380655</v>
      </c>
      <c r="U95" s="27">
        <f t="shared" ca="1" si="19"/>
        <v>-0.65390354614707558</v>
      </c>
      <c r="V95" s="7"/>
      <c r="W95" s="28">
        <f t="shared" ca="1" si="20"/>
        <v>0.75123313723903651</v>
      </c>
      <c r="X95" s="27">
        <f t="shared" ca="1" si="24"/>
        <v>303.42750457871284</v>
      </c>
      <c r="Y95" s="7"/>
      <c r="Z95" s="28">
        <f t="shared" si="23"/>
        <v>303.63299999999987</v>
      </c>
      <c r="AA95" s="27">
        <f t="shared" si="21"/>
        <v>5.2993955677079407</v>
      </c>
      <c r="AB95" s="7"/>
      <c r="AC95" s="28">
        <f t="shared" ca="1" si="13"/>
        <v>-0.20549542128702569</v>
      </c>
      <c r="AD95" s="27"/>
      <c r="AE95" s="7"/>
    </row>
    <row r="96" spans="1:31" s="26" customFormat="1" x14ac:dyDescent="0.25">
      <c r="A96" s="26">
        <v>11</v>
      </c>
      <c r="B96" s="26">
        <v>-611</v>
      </c>
      <c r="C96" s="26">
        <v>11435</v>
      </c>
      <c r="D96" s="26">
        <v>11928</v>
      </c>
      <c r="E96" s="26">
        <v>14784</v>
      </c>
      <c r="F96" s="26">
        <v>14292</v>
      </c>
      <c r="G96" s="27"/>
      <c r="H96" s="7"/>
      <c r="I96" s="28">
        <f t="shared" si="14"/>
        <v>-3349</v>
      </c>
      <c r="J96" s="27">
        <f t="shared" si="14"/>
        <v>-2364</v>
      </c>
      <c r="K96" s="7"/>
      <c r="L96" s="124">
        <f t="shared" si="22"/>
        <v>0.80962977408709202</v>
      </c>
      <c r="M96" s="27">
        <f t="shared" ca="1" si="15"/>
        <v>5.8353808477263061E-7</v>
      </c>
      <c r="N96" s="44"/>
      <c r="O96" s="44"/>
      <c r="P96" s="7"/>
      <c r="Q96" s="28">
        <f t="shared" ca="1" si="16"/>
        <v>-3329.1083351808761</v>
      </c>
      <c r="R96" s="27">
        <f t="shared" ca="1" si="17"/>
        <v>-2366.1434986919012</v>
      </c>
      <c r="S96" s="7"/>
      <c r="T96" s="28">
        <f t="shared" ca="1" si="18"/>
        <v>0.80923425631321055</v>
      </c>
      <c r="U96" s="27">
        <f t="shared" ca="1" si="19"/>
        <v>-0.57858885480316746</v>
      </c>
      <c r="V96" s="7"/>
      <c r="W96" s="28">
        <f t="shared" ca="1" si="20"/>
        <v>0.81039367073243918</v>
      </c>
      <c r="X96" s="27">
        <f t="shared" ca="1" si="24"/>
        <v>297.9152093666396</v>
      </c>
      <c r="Y96" s="7"/>
      <c r="Z96" s="28">
        <f t="shared" si="23"/>
        <v>298.13399999999984</v>
      </c>
      <c r="AA96" s="27">
        <f t="shared" si="21"/>
        <v>5.203419912140772</v>
      </c>
      <c r="AB96" s="7"/>
      <c r="AC96" s="28">
        <f t="shared" ca="1" si="13"/>
        <v>-0.21879063336024274</v>
      </c>
      <c r="AD96" s="27"/>
      <c r="AE96" s="7"/>
    </row>
    <row r="97" spans="1:31" s="26" customFormat="1" x14ac:dyDescent="0.25">
      <c r="A97" s="26">
        <v>12</v>
      </c>
      <c r="B97" s="26">
        <v>-634</v>
      </c>
      <c r="C97" s="26">
        <v>11315</v>
      </c>
      <c r="D97" s="26">
        <v>12090</v>
      </c>
      <c r="E97" s="26">
        <v>14884</v>
      </c>
      <c r="F97" s="26">
        <v>14108</v>
      </c>
      <c r="G97" s="27"/>
      <c r="H97" s="7"/>
      <c r="I97" s="28">
        <f t="shared" si="14"/>
        <v>-3569</v>
      </c>
      <c r="J97" s="27">
        <f t="shared" si="14"/>
        <v>-2018</v>
      </c>
      <c r="K97" s="7"/>
      <c r="L97" s="124">
        <f t="shared" si="22"/>
        <v>0.86371235382656186</v>
      </c>
      <c r="M97" s="27">
        <f t="shared" ca="1" si="15"/>
        <v>1.1313328636064943E-10</v>
      </c>
      <c r="N97" s="44"/>
      <c r="O97" s="44"/>
      <c r="P97" s="7"/>
      <c r="Q97" s="28">
        <f t="shared" ca="1" si="16"/>
        <v>-3549.1083351808761</v>
      </c>
      <c r="R97" s="27">
        <f t="shared" ca="1" si="17"/>
        <v>-2020.1434986919014</v>
      </c>
      <c r="S97" s="7"/>
      <c r="T97" s="28">
        <f t="shared" ca="1" si="18"/>
        <v>0.86271149960611571</v>
      </c>
      <c r="U97" s="27">
        <f t="shared" ca="1" si="19"/>
        <v>-0.49398209115059533</v>
      </c>
      <c r="V97" s="7"/>
      <c r="W97" s="28">
        <f t="shared" ca="1" si="20"/>
        <v>0.86370171741333368</v>
      </c>
      <c r="X97" s="27">
        <f t="shared" ca="1" si="24"/>
        <v>292.15667465252204</v>
      </c>
      <c r="Y97" s="7"/>
      <c r="Z97" s="28">
        <f t="shared" si="23"/>
        <v>292.42799999999983</v>
      </c>
      <c r="AA97" s="27">
        <f t="shared" si="21"/>
        <v>5.1038314250219745</v>
      </c>
      <c r="AB97" s="7"/>
      <c r="AC97" s="28">
        <f t="shared" ca="1" si="13"/>
        <v>-0.27132534747778436</v>
      </c>
      <c r="AD97" s="27"/>
      <c r="AE97" s="7"/>
    </row>
    <row r="98" spans="1:31" s="26" customFormat="1" x14ac:dyDescent="0.25">
      <c r="A98" s="26">
        <v>13</v>
      </c>
      <c r="B98" s="26">
        <v>-634</v>
      </c>
      <c r="C98" s="26">
        <v>11242</v>
      </c>
      <c r="D98" s="26">
        <v>12286</v>
      </c>
      <c r="E98" s="26">
        <v>14996</v>
      </c>
      <c r="F98" s="26">
        <v>13950</v>
      </c>
      <c r="G98" s="27"/>
      <c r="H98" s="7"/>
      <c r="I98" s="28">
        <f t="shared" si="14"/>
        <v>-3754</v>
      </c>
      <c r="J98" s="27">
        <f t="shared" si="14"/>
        <v>-1664</v>
      </c>
      <c r="K98" s="7"/>
      <c r="L98" s="124">
        <f t="shared" si="22"/>
        <v>0.90923290192721751</v>
      </c>
      <c r="M98" s="27">
        <f t="shared" ca="1" si="15"/>
        <v>5.399496360391224E-7</v>
      </c>
      <c r="N98" s="44"/>
      <c r="O98" s="44"/>
      <c r="P98" s="7"/>
      <c r="Q98" s="28">
        <f t="shared" ca="1" si="16"/>
        <v>-3734.1083351808761</v>
      </c>
      <c r="R98" s="27">
        <f t="shared" ca="1" si="17"/>
        <v>-1666.1434986919014</v>
      </c>
      <c r="S98" s="7"/>
      <c r="T98" s="28">
        <f t="shared" ca="1" si="18"/>
        <v>0.90768099964787696</v>
      </c>
      <c r="U98" s="27">
        <f t="shared" ca="1" si="19"/>
        <v>-0.40741910174883067</v>
      </c>
      <c r="V98" s="7"/>
      <c r="W98" s="28">
        <f t="shared" ca="1" si="20"/>
        <v>0.9084980892735165</v>
      </c>
      <c r="X98" s="27">
        <f t="shared" ca="1" si="24"/>
        <v>286.54389574795323</v>
      </c>
      <c r="Y98" s="7"/>
      <c r="Z98" s="28">
        <f t="shared" si="23"/>
        <v>286.72199999999981</v>
      </c>
      <c r="AA98" s="27">
        <f t="shared" si="21"/>
        <v>5.0042429379031779</v>
      </c>
      <c r="AB98" s="7"/>
      <c r="AC98" s="28">
        <f t="shared" ca="1" si="13"/>
        <v>-0.17810425204658031</v>
      </c>
      <c r="AD98" s="27"/>
      <c r="AE98" s="7"/>
    </row>
    <row r="99" spans="1:31" s="26" customFormat="1" x14ac:dyDescent="0.25">
      <c r="A99" s="26">
        <v>14</v>
      </c>
      <c r="B99" s="26">
        <v>-630</v>
      </c>
      <c r="C99" s="26">
        <v>11154</v>
      </c>
      <c r="D99" s="26">
        <v>12461</v>
      </c>
      <c r="E99" s="26">
        <v>15056</v>
      </c>
      <c r="F99" s="26">
        <v>13749</v>
      </c>
      <c r="G99" s="27"/>
      <c r="H99" s="7"/>
      <c r="I99" s="28">
        <f t="shared" si="14"/>
        <v>-3902</v>
      </c>
      <c r="J99" s="27">
        <f t="shared" si="14"/>
        <v>-1288</v>
      </c>
      <c r="K99" s="7"/>
      <c r="L99" s="124">
        <f t="shared" si="22"/>
        <v>0.94553887003922321</v>
      </c>
      <c r="M99" s="27">
        <f t="shared" ca="1" si="15"/>
        <v>1.5602305614746149E-6</v>
      </c>
      <c r="N99" s="44"/>
      <c r="O99" s="44"/>
      <c r="P99" s="7"/>
      <c r="Q99" s="28">
        <f t="shared" ca="1" si="16"/>
        <v>-3882.1083351808761</v>
      </c>
      <c r="R99" s="27">
        <f t="shared" ca="1" si="17"/>
        <v>-1290.1434986919014</v>
      </c>
      <c r="S99" s="7"/>
      <c r="T99" s="28">
        <f t="shared" ca="1" si="18"/>
        <v>0.9436565996812859</v>
      </c>
      <c r="U99" s="27">
        <f t="shared" ca="1" si="19"/>
        <v>-0.31547649153678692</v>
      </c>
      <c r="V99" s="7"/>
      <c r="W99" s="28">
        <f t="shared" ca="1" si="20"/>
        <v>0.94428977814449544</v>
      </c>
      <c r="X99" s="27">
        <f t="shared" ca="1" si="24"/>
        <v>280.8637703995106</v>
      </c>
      <c r="Y99" s="7"/>
      <c r="Z99" s="28">
        <f t="shared" si="23"/>
        <v>281.05199999999979</v>
      </c>
      <c r="AA99" s="27">
        <f t="shared" si="21"/>
        <v>4.9052827693150993</v>
      </c>
      <c r="AB99" s="7"/>
      <c r="AC99" s="28">
        <f t="shared" ca="1" si="13"/>
        <v>-0.18822960048919413</v>
      </c>
      <c r="AD99" s="27"/>
      <c r="AE99" s="7"/>
    </row>
    <row r="100" spans="1:31" s="26" customFormat="1" x14ac:dyDescent="0.25">
      <c r="A100" s="26">
        <v>15</v>
      </c>
      <c r="B100" s="26">
        <v>-642</v>
      </c>
      <c r="C100" s="26">
        <v>11109</v>
      </c>
      <c r="D100" s="26">
        <v>12662</v>
      </c>
      <c r="E100" s="26">
        <v>15122</v>
      </c>
      <c r="F100" s="26">
        <v>13563</v>
      </c>
      <c r="G100" s="27"/>
      <c r="H100" s="7"/>
      <c r="I100" s="28">
        <f t="shared" si="14"/>
        <v>-4013</v>
      </c>
      <c r="J100" s="27">
        <f t="shared" si="14"/>
        <v>-901</v>
      </c>
      <c r="K100" s="7"/>
      <c r="L100" s="124">
        <f t="shared" si="22"/>
        <v>0.97301295739928806</v>
      </c>
      <c r="M100" s="27">
        <f t="shared" ca="1" si="15"/>
        <v>3.7279534457248007E-6</v>
      </c>
      <c r="N100" s="44"/>
      <c r="O100" s="44"/>
      <c r="P100" s="7"/>
      <c r="Q100" s="28">
        <f t="shared" ca="1" si="16"/>
        <v>-3993.1083351808761</v>
      </c>
      <c r="R100" s="27">
        <f t="shared" ca="1" si="17"/>
        <v>-903.14349869190141</v>
      </c>
      <c r="S100" s="7"/>
      <c r="T100" s="28">
        <f t="shared" ca="1" si="18"/>
        <v>0.97063829970634263</v>
      </c>
      <c r="U100" s="27">
        <f t="shared" ca="1" si="19"/>
        <v>-0.22084407091960359</v>
      </c>
      <c r="V100" s="7"/>
      <c r="W100" s="28">
        <f t="shared" ca="1" si="20"/>
        <v>0.97108216651321966</v>
      </c>
      <c r="X100" s="27">
        <f t="shared" ca="1" si="24"/>
        <v>275.20220304850375</v>
      </c>
      <c r="Y100" s="7"/>
      <c r="Z100" s="28">
        <f t="shared" si="23"/>
        <v>275.27399999999977</v>
      </c>
      <c r="AA100" s="27">
        <f t="shared" si="21"/>
        <v>4.8044376451348665</v>
      </c>
      <c r="AB100" s="7"/>
      <c r="AC100" s="28">
        <f t="shared" ca="1" si="13"/>
        <v>-7.179695149602594E-2</v>
      </c>
      <c r="AD100" s="27"/>
      <c r="AE100" s="7"/>
    </row>
    <row r="101" spans="1:31" s="26" customFormat="1" x14ac:dyDescent="0.25">
      <c r="A101" s="26">
        <v>16</v>
      </c>
      <c r="B101" s="26">
        <v>-625</v>
      </c>
      <c r="C101" s="26">
        <v>11073</v>
      </c>
      <c r="D101" s="26">
        <v>12861</v>
      </c>
      <c r="E101" s="26">
        <v>15157</v>
      </c>
      <c r="F101" s="26">
        <v>13367</v>
      </c>
      <c r="G101" s="27"/>
      <c r="H101" s="7"/>
      <c r="I101" s="28">
        <f t="shared" si="14"/>
        <v>-4084</v>
      </c>
      <c r="J101" s="27">
        <f t="shared" si="14"/>
        <v>-506</v>
      </c>
      <c r="K101" s="7"/>
      <c r="L101" s="124">
        <f t="shared" si="22"/>
        <v>0.99026029941336235</v>
      </c>
      <c r="M101" s="27">
        <f t="shared" ca="1" si="15"/>
        <v>4.4639816401557959E-6</v>
      </c>
      <c r="N101" s="44"/>
      <c r="O101" s="44"/>
      <c r="P101" s="7"/>
      <c r="Q101" s="28">
        <f t="shared" ca="1" si="16"/>
        <v>-4064.1083351808761</v>
      </c>
      <c r="R101" s="27">
        <f t="shared" ca="1" si="17"/>
        <v>-508.14349869190136</v>
      </c>
      <c r="S101" s="7"/>
      <c r="T101" s="28">
        <f t="shared" ca="1" si="18"/>
        <v>0.98789686458723469</v>
      </c>
      <c r="U101" s="27">
        <f t="shared" ca="1" si="19"/>
        <v>-0.12425542455322781</v>
      </c>
      <c r="V101" s="7"/>
      <c r="W101" s="28">
        <f t="shared" ca="1" si="20"/>
        <v>0.9881474857348389</v>
      </c>
      <c r="X101" s="27">
        <f t="shared" ca="1" si="24"/>
        <v>269.55696979580455</v>
      </c>
      <c r="Y101" s="7"/>
      <c r="Z101" s="28">
        <f t="shared" si="23"/>
        <v>269.64899999999977</v>
      </c>
      <c r="AA101" s="27">
        <f t="shared" si="21"/>
        <v>4.7062628747101858</v>
      </c>
      <c r="AB101" s="7"/>
      <c r="AC101" s="28">
        <f t="shared" ca="1" si="13"/>
        <v>-9.2030204195225451E-2</v>
      </c>
      <c r="AD101" s="27"/>
      <c r="AE101" s="7"/>
    </row>
    <row r="102" spans="1:31" s="26" customFormat="1" x14ac:dyDescent="0.25">
      <c r="A102" s="26">
        <v>17</v>
      </c>
      <c r="B102" s="26">
        <v>-620</v>
      </c>
      <c r="C102" s="26">
        <v>11053</v>
      </c>
      <c r="D102" s="26">
        <v>13053</v>
      </c>
      <c r="E102" s="26">
        <v>15163</v>
      </c>
      <c r="F102" s="26">
        <v>13168</v>
      </c>
      <c r="G102" s="27"/>
      <c r="H102" s="7"/>
      <c r="I102" s="28">
        <f t="shared" si="14"/>
        <v>-4110</v>
      </c>
      <c r="J102" s="27">
        <f t="shared" si="14"/>
        <v>-115</v>
      </c>
      <c r="K102" s="7"/>
      <c r="L102" s="124">
        <f t="shared" si="22"/>
        <v>0.99794401620883588</v>
      </c>
      <c r="M102" s="27">
        <f t="shared" ca="1" si="15"/>
        <v>1.3452778274124167E-5</v>
      </c>
      <c r="N102" s="44"/>
      <c r="O102" s="44"/>
      <c r="P102" s="7"/>
      <c r="Q102" s="28">
        <f t="shared" ca="1" si="16"/>
        <v>-4090.1083351808761</v>
      </c>
      <c r="R102" s="27">
        <f t="shared" ca="1" si="17"/>
        <v>-117.14349869190136</v>
      </c>
      <c r="S102" s="7"/>
      <c r="T102" s="28">
        <f t="shared" ca="1" si="18"/>
        <v>0.99421690243094174</v>
      </c>
      <c r="U102" s="27">
        <f t="shared" ca="1" si="19"/>
        <v>-2.8644891061448258E-2</v>
      </c>
      <c r="V102" s="7"/>
      <c r="W102" s="28">
        <f t="shared" ca="1" si="20"/>
        <v>0.99427621328690508</v>
      </c>
      <c r="X102" s="27">
        <f t="shared" ca="1" si="24"/>
        <v>264.04010494009333</v>
      </c>
      <c r="Y102" s="7"/>
      <c r="Z102" s="28">
        <f t="shared" si="23"/>
        <v>264.06899999999979</v>
      </c>
      <c r="AA102" s="27">
        <f t="shared" si="21"/>
        <v>4.608873502448902</v>
      </c>
      <c r="AB102" s="7"/>
      <c r="AC102" s="28">
        <f t="shared" ca="1" si="13"/>
        <v>-2.8895059906460574E-2</v>
      </c>
      <c r="AD102" s="27"/>
      <c r="AE102" s="7"/>
    </row>
    <row r="103" spans="1:31" s="26" customFormat="1" x14ac:dyDescent="0.25">
      <c r="A103" s="26">
        <v>18</v>
      </c>
      <c r="B103" s="26">
        <v>-611</v>
      </c>
      <c r="C103" s="26">
        <v>11065</v>
      </c>
      <c r="D103" s="26">
        <v>13256</v>
      </c>
      <c r="E103" s="26">
        <v>15177</v>
      </c>
      <c r="F103" s="26">
        <v>12987</v>
      </c>
      <c r="G103" s="27"/>
      <c r="H103" s="7"/>
      <c r="I103" s="28">
        <f t="shared" si="14"/>
        <v>-4112</v>
      </c>
      <c r="J103" s="27">
        <f t="shared" si="14"/>
        <v>269</v>
      </c>
      <c r="K103" s="7"/>
      <c r="L103" s="124">
        <f t="shared" si="22"/>
        <v>0.9962602144107976</v>
      </c>
      <c r="M103" s="27">
        <f t="shared" ca="1" si="15"/>
        <v>2.8417231221225954E-6</v>
      </c>
      <c r="N103" s="44"/>
      <c r="O103" s="44"/>
      <c r="P103" s="7"/>
      <c r="Q103" s="28">
        <f t="shared" ca="1" si="16"/>
        <v>-4092.1083351808761</v>
      </c>
      <c r="R103" s="27">
        <f t="shared" ca="1" si="17"/>
        <v>266.85650130809864</v>
      </c>
      <c r="S103" s="7"/>
      <c r="T103" s="28">
        <f t="shared" ca="1" si="18"/>
        <v>0.99470305918814994</v>
      </c>
      <c r="U103" s="27">
        <f t="shared" ca="1" si="19"/>
        <v>6.5253944899787933E-2</v>
      </c>
      <c r="V103" s="7"/>
      <c r="W103" s="28">
        <f t="shared" ca="1" si="20"/>
        <v>0.99457447329125326</v>
      </c>
      <c r="X103" s="27">
        <f t="shared" ca="1" si="24"/>
        <v>258.63609087711666</v>
      </c>
      <c r="Y103" s="7"/>
      <c r="Z103" s="28">
        <f t="shared" si="23"/>
        <v>258.56999999999977</v>
      </c>
      <c r="AA103" s="27">
        <f t="shared" si="21"/>
        <v>4.5128978468817342</v>
      </c>
      <c r="AB103" s="7"/>
      <c r="AC103" s="28">
        <f t="shared" ca="1" si="13"/>
        <v>6.6090877116891988E-2</v>
      </c>
      <c r="AD103" s="27"/>
      <c r="AE103" s="7"/>
    </row>
    <row r="104" spans="1:31" s="26" customFormat="1" x14ac:dyDescent="0.25">
      <c r="A104" s="26">
        <v>19</v>
      </c>
      <c r="B104" s="26">
        <v>-623</v>
      </c>
      <c r="C104" s="26">
        <v>11089</v>
      </c>
      <c r="D104" s="26">
        <v>13442</v>
      </c>
      <c r="E104" s="26">
        <v>15149</v>
      </c>
      <c r="F104" s="26">
        <v>12783</v>
      </c>
      <c r="G104" s="27"/>
      <c r="H104" s="7"/>
      <c r="I104" s="28">
        <f t="shared" si="14"/>
        <v>-4060</v>
      </c>
      <c r="J104" s="27">
        <f t="shared" si="14"/>
        <v>659</v>
      </c>
      <c r="K104" s="7"/>
      <c r="L104" s="124">
        <f t="shared" si="22"/>
        <v>0.98509882979594376</v>
      </c>
      <c r="M104" s="27">
        <f t="shared" ca="1" si="15"/>
        <v>1.1257978549313132E-5</v>
      </c>
      <c r="N104" s="44"/>
      <c r="O104" s="44"/>
      <c r="P104" s="7"/>
      <c r="Q104" s="28">
        <f t="shared" ca="1" si="16"/>
        <v>-4040.1083351808761</v>
      </c>
      <c r="R104" s="27">
        <f t="shared" ca="1" si="17"/>
        <v>656.85650130809859</v>
      </c>
      <c r="S104" s="7"/>
      <c r="T104" s="28">
        <f t="shared" ca="1" si="18"/>
        <v>0.98206298350073595</v>
      </c>
      <c r="U104" s="27">
        <f t="shared" ca="1" si="19"/>
        <v>0.16061995017291841</v>
      </c>
      <c r="V104" s="7"/>
      <c r="W104" s="28">
        <f t="shared" ca="1" si="20"/>
        <v>0.98174353866858788</v>
      </c>
      <c r="X104" s="27">
        <f t="shared" ca="1" si="24"/>
        <v>253.09822122523599</v>
      </c>
      <c r="Y104" s="7"/>
      <c r="Z104" s="28">
        <f t="shared" si="23"/>
        <v>252.96299999999977</v>
      </c>
      <c r="AA104" s="27">
        <f t="shared" si="21"/>
        <v>4.4150372357224112</v>
      </c>
      <c r="AB104" s="7"/>
      <c r="AC104" s="28">
        <f t="shared" ca="1" si="13"/>
        <v>0.13522122523622215</v>
      </c>
      <c r="AD104" s="27"/>
      <c r="AE104" s="7"/>
    </row>
    <row r="105" spans="1:31" s="26" customFormat="1" x14ac:dyDescent="0.25">
      <c r="A105" s="26">
        <v>20</v>
      </c>
      <c r="B105" s="26">
        <v>-625</v>
      </c>
      <c r="C105" s="26">
        <v>11131</v>
      </c>
      <c r="D105" s="26">
        <v>13644</v>
      </c>
      <c r="E105" s="26">
        <v>15106</v>
      </c>
      <c r="F105" s="26">
        <v>12591</v>
      </c>
      <c r="G105" s="27"/>
      <c r="H105" s="7"/>
      <c r="I105" s="28">
        <f t="shared" si="14"/>
        <v>-3975</v>
      </c>
      <c r="J105" s="27">
        <f t="shared" si="14"/>
        <v>1053</v>
      </c>
      <c r="K105" s="7"/>
      <c r="L105" s="124">
        <f t="shared" si="22"/>
        <v>0.96442658648918667</v>
      </c>
      <c r="M105" s="27">
        <f t="shared" ca="1" si="15"/>
        <v>1.2514205279757142E-5</v>
      </c>
      <c r="N105" s="44"/>
      <c r="O105" s="44"/>
      <c r="P105" s="7"/>
      <c r="Q105" s="28">
        <f t="shared" ca="1" si="16"/>
        <v>-3955.1083351808761</v>
      </c>
      <c r="R105" s="27">
        <f t="shared" ca="1" si="17"/>
        <v>1050.8565013080986</v>
      </c>
      <c r="S105" s="7"/>
      <c r="T105" s="28">
        <f t="shared" ca="1" si="18"/>
        <v>0.96140132131938627</v>
      </c>
      <c r="U105" s="27">
        <f t="shared" ca="1" si="19"/>
        <v>0.25696406832064511</v>
      </c>
      <c r="V105" s="7"/>
      <c r="W105" s="28">
        <f t="shared" ca="1" si="20"/>
        <v>0.9608890442237491</v>
      </c>
      <c r="X105" s="27">
        <f t="shared" ca="1" si="24"/>
        <v>247.41800142016677</v>
      </c>
      <c r="Y105" s="7"/>
      <c r="Z105" s="28">
        <f t="shared" si="23"/>
        <v>247.33799999999977</v>
      </c>
      <c r="AA105" s="27">
        <f t="shared" si="21"/>
        <v>4.3168624652977305</v>
      </c>
      <c r="AB105" s="7"/>
      <c r="AC105" s="28">
        <f t="shared" ca="1" si="13"/>
        <v>8.0001420167008064E-2</v>
      </c>
      <c r="AD105" s="27"/>
      <c r="AE105" s="7"/>
    </row>
    <row r="106" spans="1:31" s="26" customFormat="1" x14ac:dyDescent="0.25">
      <c r="A106" s="26">
        <v>21</v>
      </c>
      <c r="B106" s="26">
        <v>-628</v>
      </c>
      <c r="C106" s="26">
        <v>11194</v>
      </c>
      <c r="D106" s="26">
        <v>13827</v>
      </c>
      <c r="E106" s="26">
        <v>15040</v>
      </c>
      <c r="F106" s="26">
        <v>12396</v>
      </c>
      <c r="G106" s="27"/>
      <c r="H106" s="7"/>
      <c r="I106" s="28">
        <f t="shared" si="14"/>
        <v>-3846</v>
      </c>
      <c r="J106" s="27">
        <f t="shared" si="14"/>
        <v>1431</v>
      </c>
      <c r="K106" s="7"/>
      <c r="L106" s="124">
        <f t="shared" si="22"/>
        <v>0.9342973560262241</v>
      </c>
      <c r="M106" s="27">
        <f t="shared" ca="1" si="15"/>
        <v>2.4506927951714156E-5</v>
      </c>
      <c r="N106" s="44"/>
      <c r="O106" s="44"/>
      <c r="P106" s="7"/>
      <c r="Q106" s="28">
        <f t="shared" ca="1" si="16"/>
        <v>-3826.1083351808761</v>
      </c>
      <c r="R106" s="27">
        <f t="shared" ca="1" si="17"/>
        <v>1428.8565013080986</v>
      </c>
      <c r="S106" s="7"/>
      <c r="T106" s="28">
        <f t="shared" ca="1" si="18"/>
        <v>0.9300442104794554</v>
      </c>
      <c r="U106" s="27">
        <f t="shared" ca="1" si="19"/>
        <v>0.34939573496998699</v>
      </c>
      <c r="V106" s="7"/>
      <c r="W106" s="28">
        <f t="shared" ca="1" si="20"/>
        <v>0.92934690877857928</v>
      </c>
      <c r="X106" s="27">
        <f t="shared" ca="1" si="24"/>
        <v>241.78571185405872</v>
      </c>
      <c r="Y106" s="7"/>
      <c r="Z106" s="28">
        <f t="shared" si="23"/>
        <v>241.68599999999978</v>
      </c>
      <c r="AA106" s="27">
        <f t="shared" si="21"/>
        <v>4.2182164559750115</v>
      </c>
      <c r="AB106" s="7"/>
      <c r="AC106" s="28">
        <f t="shared" ca="1" si="13"/>
        <v>9.9711854058938343E-2</v>
      </c>
      <c r="AD106" s="27"/>
      <c r="AE106" s="7"/>
    </row>
    <row r="107" spans="1:31" s="26" customFormat="1" x14ac:dyDescent="0.25">
      <c r="A107" s="26">
        <v>22</v>
      </c>
      <c r="B107" s="26">
        <v>-636</v>
      </c>
      <c r="C107" s="26">
        <v>11277</v>
      </c>
      <c r="D107" s="26">
        <v>14018</v>
      </c>
      <c r="E107" s="26">
        <v>14966</v>
      </c>
      <c r="F107" s="26">
        <v>12215</v>
      </c>
      <c r="G107" s="27"/>
      <c r="H107" s="7"/>
      <c r="I107" s="28">
        <f t="shared" si="14"/>
        <v>-3689</v>
      </c>
      <c r="J107" s="27">
        <f t="shared" si="14"/>
        <v>1803</v>
      </c>
      <c r="K107" s="7"/>
      <c r="L107" s="124">
        <f t="shared" si="22"/>
        <v>0.89452403406053205</v>
      </c>
      <c r="M107" s="27">
        <f t="shared" ca="1" si="15"/>
        <v>1.2408239109123096E-5</v>
      </c>
      <c r="N107" s="44"/>
      <c r="O107" s="44"/>
      <c r="P107" s="7"/>
      <c r="Q107" s="28">
        <f t="shared" ca="1" si="16"/>
        <v>-3669.1083351808761</v>
      </c>
      <c r="R107" s="27">
        <f t="shared" ca="1" si="17"/>
        <v>1800.8565013080986</v>
      </c>
      <c r="S107" s="7"/>
      <c r="T107" s="28">
        <f t="shared" ca="1" si="18"/>
        <v>0.89188090503860951</v>
      </c>
      <c r="U107" s="27">
        <f t="shared" ca="1" si="19"/>
        <v>0.44036023230743454</v>
      </c>
      <c r="V107" s="7"/>
      <c r="W107" s="28">
        <f t="shared" ca="1" si="20"/>
        <v>0.89100150100758235</v>
      </c>
      <c r="X107" s="27">
        <f t="shared" ca="1" si="24"/>
        <v>236.08988901322505</v>
      </c>
      <c r="Y107" s="7"/>
      <c r="Z107" s="28">
        <f t="shared" si="23"/>
        <v>235.96199999999979</v>
      </c>
      <c r="AA107" s="27">
        <f t="shared" si="21"/>
        <v>4.1183138095908562</v>
      </c>
      <c r="AB107" s="7"/>
      <c r="AC107" s="28">
        <f t="shared" ca="1" si="13"/>
        <v>0.12788901322525703</v>
      </c>
      <c r="AD107" s="27"/>
      <c r="AE107" s="7"/>
    </row>
    <row r="108" spans="1:31" s="26" customFormat="1" x14ac:dyDescent="0.25">
      <c r="A108" s="26">
        <v>23</v>
      </c>
      <c r="B108" s="26">
        <v>-628</v>
      </c>
      <c r="C108" s="26">
        <v>11383</v>
      </c>
      <c r="D108" s="26">
        <v>14194</v>
      </c>
      <c r="E108" s="26">
        <v>14870</v>
      </c>
      <c r="F108" s="26">
        <v>12041</v>
      </c>
      <c r="G108" s="27"/>
      <c r="H108" s="7"/>
      <c r="I108" s="28">
        <f t="shared" si="14"/>
        <v>-3487</v>
      </c>
      <c r="J108" s="27">
        <f t="shared" si="14"/>
        <v>2153</v>
      </c>
      <c r="K108" s="7"/>
      <c r="L108" s="124">
        <f t="shared" si="22"/>
        <v>0.84649328261241297</v>
      </c>
      <c r="M108" s="27">
        <f t="shared" ca="1" si="15"/>
        <v>2.27049709258124E-5</v>
      </c>
      <c r="N108" s="44"/>
      <c r="O108" s="44"/>
      <c r="P108" s="7"/>
      <c r="Q108" s="28">
        <f t="shared" ca="1" si="16"/>
        <v>-3467.1083351808761</v>
      </c>
      <c r="R108" s="27">
        <f t="shared" ca="1" si="17"/>
        <v>2150.8565013080988</v>
      </c>
      <c r="S108" s="7"/>
      <c r="T108" s="28">
        <f t="shared" ca="1" si="18"/>
        <v>0.84277907256057827</v>
      </c>
      <c r="U108" s="27">
        <f t="shared" ca="1" si="19"/>
        <v>0.52594510883460299</v>
      </c>
      <c r="V108" s="7"/>
      <c r="W108" s="28">
        <f t="shared" ca="1" si="20"/>
        <v>0.84172830927294795</v>
      </c>
      <c r="X108" s="27">
        <f t="shared" ca="1" si="24"/>
        <v>230.39111137328598</v>
      </c>
      <c r="Y108" s="7"/>
      <c r="Z108" s="28">
        <f t="shared" si="23"/>
        <v>230.3099999999998</v>
      </c>
      <c r="AA108" s="27">
        <f t="shared" si="21"/>
        <v>4.0196678002681372</v>
      </c>
      <c r="AB108" s="7"/>
      <c r="AC108" s="28">
        <f t="shared" ca="1" si="13"/>
        <v>8.1111373286177013E-2</v>
      </c>
      <c r="AD108" s="27"/>
      <c r="AE108" s="7"/>
    </row>
    <row r="109" spans="1:31" s="26" customFormat="1" x14ac:dyDescent="0.25">
      <c r="A109" s="26">
        <v>24</v>
      </c>
      <c r="B109" s="26">
        <v>-636</v>
      </c>
      <c r="C109" s="26">
        <v>11500</v>
      </c>
      <c r="D109" s="26">
        <v>14365</v>
      </c>
      <c r="E109" s="26">
        <v>14750</v>
      </c>
      <c r="F109" s="26">
        <v>11877</v>
      </c>
      <c r="G109" s="27"/>
      <c r="H109" s="7"/>
      <c r="I109" s="28">
        <f t="shared" si="14"/>
        <v>-3250</v>
      </c>
      <c r="J109" s="27">
        <f t="shared" si="14"/>
        <v>2488</v>
      </c>
      <c r="K109" s="7"/>
      <c r="L109" s="124">
        <f t="shared" si="22"/>
        <v>0.7894615855796091</v>
      </c>
      <c r="M109" s="27">
        <f t="shared" ca="1" si="15"/>
        <v>3.0325821734673689E-5</v>
      </c>
      <c r="N109" s="44"/>
      <c r="O109" s="44"/>
      <c r="P109" s="7"/>
      <c r="Q109" s="28">
        <f t="shared" ca="1" si="16"/>
        <v>-3230.1083351808761</v>
      </c>
      <c r="R109" s="27">
        <f t="shared" ca="1" si="17"/>
        <v>2485.8565013080988</v>
      </c>
      <c r="S109" s="7"/>
      <c r="T109" s="28">
        <f t="shared" ca="1" si="18"/>
        <v>0.78516949683140314</v>
      </c>
      <c r="U109" s="27">
        <f t="shared" ca="1" si="19"/>
        <v>0.60786206208203564</v>
      </c>
      <c r="V109" s="7"/>
      <c r="W109" s="28">
        <f t="shared" ca="1" si="20"/>
        <v>0.78395469700849441</v>
      </c>
      <c r="X109" s="27">
        <f t="shared" ca="1" si="24"/>
        <v>224.60063102600714</v>
      </c>
      <c r="Y109" s="7"/>
      <c r="Z109" s="28">
        <f t="shared" si="23"/>
        <v>224.58599999999981</v>
      </c>
      <c r="AA109" s="27">
        <f t="shared" si="21"/>
        <v>3.9197651538839815</v>
      </c>
      <c r="AB109" s="7"/>
      <c r="AC109" s="28">
        <f t="shared" ca="1" si="13"/>
        <v>1.4631026007322134E-2</v>
      </c>
      <c r="AD109" s="27"/>
      <c r="AE109" s="7"/>
    </row>
    <row r="110" spans="1:31" s="26" customFormat="1" x14ac:dyDescent="0.25">
      <c r="A110" s="26">
        <v>25</v>
      </c>
      <c r="B110" s="26">
        <v>-615</v>
      </c>
      <c r="C110" s="26">
        <v>11618</v>
      </c>
      <c r="D110" s="26">
        <v>14507</v>
      </c>
      <c r="E110" s="26">
        <v>14614</v>
      </c>
      <c r="F110" s="26">
        <v>11715</v>
      </c>
      <c r="G110" s="27"/>
      <c r="H110" s="7"/>
      <c r="I110" s="28">
        <f t="shared" si="14"/>
        <v>-2996</v>
      </c>
      <c r="J110" s="27">
        <f t="shared" si="14"/>
        <v>2792</v>
      </c>
      <c r="K110" s="7"/>
      <c r="L110" s="124">
        <f t="shared" si="22"/>
        <v>0.72681684713878569</v>
      </c>
      <c r="M110" s="27">
        <f t="shared" ca="1" si="15"/>
        <v>2.2590384247419709E-5</v>
      </c>
      <c r="N110" s="44"/>
      <c r="O110" s="44"/>
      <c r="P110" s="7"/>
      <c r="Q110" s="28">
        <f t="shared" ca="1" si="16"/>
        <v>-2976.1083351808761</v>
      </c>
      <c r="R110" s="27">
        <f t="shared" ca="1" si="17"/>
        <v>2789.8565013080988</v>
      </c>
      <c r="S110" s="7"/>
      <c r="T110" s="28">
        <f t="shared" ca="1" si="18"/>
        <v>0.72342758866595802</v>
      </c>
      <c r="U110" s="27">
        <f t="shared" ca="1" si="19"/>
        <v>0.6821986405513476</v>
      </c>
      <c r="V110" s="7"/>
      <c r="W110" s="28">
        <f t="shared" ca="1" si="20"/>
        <v>0.72206391286116101</v>
      </c>
      <c r="X110" s="27">
        <f t="shared" ca="1" si="24"/>
        <v>219.01600127699317</v>
      </c>
      <c r="Y110" s="7"/>
      <c r="Z110" s="28">
        <f t="shared" si="23"/>
        <v>219.05099999999982</v>
      </c>
      <c r="AA110" s="27">
        <f t="shared" si="21"/>
        <v>3.8231611797860952</v>
      </c>
      <c r="AB110" s="7"/>
      <c r="AC110" s="28">
        <f t="shared" ca="1" si="13"/>
        <v>-3.4998723006651744E-2</v>
      </c>
      <c r="AD110" s="27"/>
      <c r="AE110" s="7"/>
    </row>
    <row r="111" spans="1:31" s="26" customFormat="1" x14ac:dyDescent="0.25">
      <c r="A111" s="26">
        <v>26</v>
      </c>
      <c r="B111" s="26">
        <v>-606</v>
      </c>
      <c r="C111" s="26">
        <v>11763</v>
      </c>
      <c r="D111" s="26">
        <v>14643</v>
      </c>
      <c r="E111" s="26">
        <v>14480</v>
      </c>
      <c r="F111" s="26">
        <v>11586</v>
      </c>
      <c r="G111" s="27"/>
      <c r="H111" s="7"/>
      <c r="I111" s="28">
        <f t="shared" si="14"/>
        <v>-2717</v>
      </c>
      <c r="J111" s="27">
        <f t="shared" si="14"/>
        <v>3057</v>
      </c>
      <c r="K111" s="7"/>
      <c r="L111" s="124">
        <f t="shared" si="22"/>
        <v>0.65845408247199932</v>
      </c>
      <c r="M111" s="27">
        <f t="shared" ca="1" si="15"/>
        <v>1.8825550138014628E-5</v>
      </c>
      <c r="N111" s="44"/>
      <c r="O111" s="44"/>
      <c r="P111" s="7"/>
      <c r="Q111" s="28">
        <f t="shared" ca="1" si="16"/>
        <v>-2697.1083351808761</v>
      </c>
      <c r="R111" s="27">
        <f t="shared" ca="1" si="17"/>
        <v>3054.8565013080988</v>
      </c>
      <c r="S111" s="7"/>
      <c r="T111" s="28">
        <f t="shared" ca="1" si="18"/>
        <v>0.65560872103541012</v>
      </c>
      <c r="U111" s="27">
        <f t="shared" ca="1" si="19"/>
        <v>0.74699861849334648</v>
      </c>
      <c r="V111" s="7"/>
      <c r="W111" s="28">
        <f t="shared" ca="1" si="20"/>
        <v>0.65411524044468206</v>
      </c>
      <c r="X111" s="27">
        <f t="shared" ca="1" si="24"/>
        <v>213.59714938066782</v>
      </c>
      <c r="Y111" s="7"/>
      <c r="Z111" s="28">
        <f t="shared" si="23"/>
        <v>213.59699999999981</v>
      </c>
      <c r="AA111" s="27">
        <f t="shared" si="21"/>
        <v>3.7279709223823247</v>
      </c>
      <c r="AB111" s="7"/>
      <c r="AC111" s="28">
        <f t="shared" ca="1" si="13"/>
        <v>1.4938066800596062E-4</v>
      </c>
      <c r="AD111" s="27"/>
      <c r="AE111" s="7"/>
    </row>
    <row r="112" spans="1:31" s="26" customFormat="1" x14ac:dyDescent="0.25">
      <c r="A112" s="26">
        <v>27</v>
      </c>
      <c r="B112" s="26">
        <v>-618</v>
      </c>
      <c r="C112" s="26">
        <v>11916</v>
      </c>
      <c r="D112" s="26">
        <v>14762</v>
      </c>
      <c r="E112" s="26">
        <v>14318</v>
      </c>
      <c r="F112" s="26">
        <v>11454</v>
      </c>
      <c r="G112" s="27"/>
      <c r="H112" s="7"/>
      <c r="I112" s="28">
        <f t="shared" si="14"/>
        <v>-2402</v>
      </c>
      <c r="J112" s="27">
        <f t="shared" si="14"/>
        <v>3308</v>
      </c>
      <c r="K112" s="7"/>
      <c r="L112" s="124">
        <f t="shared" si="22"/>
        <v>0.58259998215129793</v>
      </c>
      <c r="M112" s="27">
        <f t="shared" ca="1" si="15"/>
        <v>2.6805500117813599E-5</v>
      </c>
      <c r="N112" s="44"/>
      <c r="O112" s="44"/>
      <c r="P112" s="7"/>
      <c r="Q112" s="28">
        <f t="shared" ca="1" si="16"/>
        <v>-2382.1083351808761</v>
      </c>
      <c r="R112" s="27">
        <f t="shared" ca="1" si="17"/>
        <v>3305.8565013080988</v>
      </c>
      <c r="S112" s="7"/>
      <c r="T112" s="28">
        <f t="shared" ca="1" si="18"/>
        <v>0.57903903177511407</v>
      </c>
      <c r="U112" s="27">
        <f t="shared" ca="1" si="19"/>
        <v>0.80837520137425867</v>
      </c>
      <c r="V112" s="7"/>
      <c r="W112" s="28">
        <f t="shared" ca="1" si="20"/>
        <v>0.57742257931610985</v>
      </c>
      <c r="X112" s="27">
        <f t="shared" ca="1" si="24"/>
        <v>207.92810979667388</v>
      </c>
      <c r="Y112" s="7"/>
      <c r="Z112" s="28">
        <f t="shared" si="23"/>
        <v>208.0349999999998</v>
      </c>
      <c r="AA112" s="27">
        <f t="shared" si="21"/>
        <v>3.6308957093864</v>
      </c>
      <c r="AB112" s="7"/>
      <c r="AC112" s="28">
        <f t="shared" ca="1" si="13"/>
        <v>-0.10689020332591781</v>
      </c>
      <c r="AD112" s="27"/>
      <c r="AE112" s="7"/>
    </row>
    <row r="113" spans="1:31" s="26" customFormat="1" x14ac:dyDescent="0.25">
      <c r="A113" s="26">
        <v>28</v>
      </c>
      <c r="B113" s="26">
        <v>-630</v>
      </c>
      <c r="C113" s="26">
        <v>12086</v>
      </c>
      <c r="D113" s="26">
        <v>14880</v>
      </c>
      <c r="E113" s="26">
        <v>14150</v>
      </c>
      <c r="F113" s="26">
        <v>11345</v>
      </c>
      <c r="G113" s="27"/>
      <c r="H113" s="7"/>
      <c r="I113" s="28">
        <f t="shared" si="14"/>
        <v>-2064</v>
      </c>
      <c r="J113" s="27">
        <f t="shared" si="14"/>
        <v>3535</v>
      </c>
      <c r="K113" s="7"/>
      <c r="L113" s="124">
        <f t="shared" si="22"/>
        <v>0.49962955057412567</v>
      </c>
      <c r="M113" s="27">
        <f t="shared" ca="1" si="15"/>
        <v>2.0058777696792402E-5</v>
      </c>
      <c r="N113" s="44"/>
      <c r="O113" s="44"/>
      <c r="P113" s="7"/>
      <c r="Q113" s="28">
        <f t="shared" ca="1" si="16"/>
        <v>-2044.1083351808763</v>
      </c>
      <c r="R113" s="27">
        <f t="shared" ca="1" si="17"/>
        <v>3532.8565013080988</v>
      </c>
      <c r="S113" s="7"/>
      <c r="T113" s="28">
        <f t="shared" ca="1" si="18"/>
        <v>0.49687853980692337</v>
      </c>
      <c r="U113" s="27">
        <f t="shared" ca="1" si="19"/>
        <v>0.86388310700759363</v>
      </c>
      <c r="V113" s="7"/>
      <c r="W113" s="28">
        <f t="shared" ca="1" si="20"/>
        <v>0.49515084789401925</v>
      </c>
      <c r="X113" s="27">
        <f t="shared" ca="1" si="24"/>
        <v>202.20987136437361</v>
      </c>
      <c r="Y113" s="7"/>
      <c r="Z113" s="28">
        <f t="shared" si="23"/>
        <v>202.36499999999981</v>
      </c>
      <c r="AA113" s="27">
        <f t="shared" si="21"/>
        <v>3.5319355407983215</v>
      </c>
      <c r="AB113" s="7"/>
      <c r="AC113" s="28">
        <f t="shared" ca="1" si="13"/>
        <v>-0.15512863562619827</v>
      </c>
      <c r="AD113" s="27"/>
      <c r="AE113" s="7"/>
    </row>
    <row r="114" spans="1:31" s="26" customFormat="1" x14ac:dyDescent="0.25">
      <c r="A114" s="26">
        <v>29</v>
      </c>
      <c r="B114" s="26">
        <v>-627</v>
      </c>
      <c r="C114" s="26">
        <v>12271</v>
      </c>
      <c r="D114" s="26">
        <v>14969</v>
      </c>
      <c r="E114" s="26">
        <v>13976</v>
      </c>
      <c r="F114" s="26">
        <v>11256</v>
      </c>
      <c r="G114" s="27"/>
      <c r="H114" s="7"/>
      <c r="I114" s="28">
        <f t="shared" si="14"/>
        <v>-1705</v>
      </c>
      <c r="J114" s="27">
        <f t="shared" si="14"/>
        <v>3713</v>
      </c>
      <c r="K114" s="7"/>
      <c r="L114" s="124">
        <f t="shared" si="22"/>
        <v>0.41219735529376417</v>
      </c>
      <c r="M114" s="27">
        <f t="shared" ca="1" si="15"/>
        <v>1.9350483616969448E-5</v>
      </c>
      <c r="N114" s="44"/>
      <c r="O114" s="44"/>
      <c r="P114" s="7"/>
      <c r="Q114" s="28">
        <f t="shared" ca="1" si="16"/>
        <v>-1685.1083351808763</v>
      </c>
      <c r="R114" s="27">
        <f t="shared" ca="1" si="17"/>
        <v>3710.8565013080988</v>
      </c>
      <c r="S114" s="7"/>
      <c r="T114" s="28">
        <f t="shared" ca="1" si="18"/>
        <v>0.40961340188804624</v>
      </c>
      <c r="U114" s="27">
        <f t="shared" ca="1" si="19"/>
        <v>0.90740912992712497</v>
      </c>
      <c r="V114" s="7"/>
      <c r="W114" s="28">
        <f t="shared" ca="1" si="20"/>
        <v>0.40779843683385048</v>
      </c>
      <c r="X114" s="27">
        <f t="shared" ca="1" si="24"/>
        <v>196.58949338406569</v>
      </c>
      <c r="Y114" s="7"/>
      <c r="Z114" s="28">
        <f t="shared" si="23"/>
        <v>196.72199999999981</v>
      </c>
      <c r="AA114" s="27">
        <f t="shared" si="21"/>
        <v>3.4334466111082818</v>
      </c>
      <c r="AB114" s="7"/>
      <c r="AC114" s="28">
        <f t="shared" ca="1" si="13"/>
        <v>-0.13250661593411905</v>
      </c>
      <c r="AD114" s="27"/>
      <c r="AE114" s="7"/>
    </row>
    <row r="115" spans="1:31" s="26" customFormat="1" x14ac:dyDescent="0.25">
      <c r="A115" s="26">
        <v>30</v>
      </c>
      <c r="B115" s="26">
        <v>-625</v>
      </c>
      <c r="C115" s="26">
        <v>12452</v>
      </c>
      <c r="D115" s="26">
        <v>15043</v>
      </c>
      <c r="E115" s="26">
        <v>13786</v>
      </c>
      <c r="F115" s="26">
        <v>11180</v>
      </c>
      <c r="G115" s="27"/>
      <c r="H115" s="7"/>
      <c r="I115" s="28">
        <f t="shared" si="14"/>
        <v>-1334</v>
      </c>
      <c r="J115" s="27">
        <f t="shared" si="14"/>
        <v>3863</v>
      </c>
      <c r="K115" s="7"/>
      <c r="L115" s="124">
        <f t="shared" si="22"/>
        <v>0.32106600266243068</v>
      </c>
      <c r="M115" s="27">
        <f t="shared" ca="1" si="15"/>
        <v>1.2413096053241801E-5</v>
      </c>
      <c r="N115" s="44"/>
      <c r="O115" s="44"/>
      <c r="P115" s="7"/>
      <c r="Q115" s="28">
        <f t="shared" ca="1" si="16"/>
        <v>-1314.1083351808763</v>
      </c>
      <c r="R115" s="27">
        <f t="shared" ca="1" si="17"/>
        <v>3860.8565013080988</v>
      </c>
      <c r="S115" s="7"/>
      <c r="T115" s="28">
        <f t="shared" ca="1" si="18"/>
        <v>0.31943132342591973</v>
      </c>
      <c r="U115" s="27">
        <f t="shared" ca="1" si="19"/>
        <v>0.94408836272448293</v>
      </c>
      <c r="V115" s="7"/>
      <c r="W115" s="28">
        <f t="shared" ca="1" si="20"/>
        <v>0.31754278026620847</v>
      </c>
      <c r="X115" s="27">
        <f t="shared" ca="1" si="24"/>
        <v>190.98017464625559</v>
      </c>
      <c r="Y115" s="7"/>
      <c r="Z115" s="28">
        <f t="shared" si="23"/>
        <v>191.09699999999981</v>
      </c>
      <c r="AA115" s="27">
        <f t="shared" si="21"/>
        <v>3.3352718406836006</v>
      </c>
      <c r="AB115" s="7"/>
      <c r="AC115" s="28">
        <f t="shared" ca="1" si="13"/>
        <v>-0.11682535374421832</v>
      </c>
      <c r="AD115" s="27"/>
      <c r="AE115" s="7"/>
    </row>
    <row r="116" spans="1:31" s="26" customFormat="1" x14ac:dyDescent="0.25">
      <c r="A116" s="26">
        <v>31</v>
      </c>
      <c r="B116" s="26">
        <v>-642</v>
      </c>
      <c r="C116" s="26">
        <v>12651</v>
      </c>
      <c r="D116" s="26">
        <v>15101</v>
      </c>
      <c r="E116" s="26">
        <v>13587</v>
      </c>
      <c r="F116" s="26">
        <v>11117</v>
      </c>
      <c r="G116" s="27"/>
      <c r="H116" s="7"/>
      <c r="I116" s="28">
        <f t="shared" si="14"/>
        <v>-936</v>
      </c>
      <c r="J116" s="27">
        <f t="shared" si="14"/>
        <v>3984</v>
      </c>
      <c r="K116" s="7"/>
      <c r="L116" s="124">
        <f t="shared" si="22"/>
        <v>0.22424427095639035</v>
      </c>
      <c r="M116" s="27">
        <f t="shared" ca="1" si="15"/>
        <v>1.2292642036959381E-5</v>
      </c>
      <c r="N116" s="44"/>
      <c r="O116" s="44"/>
      <c r="P116" s="7"/>
      <c r="Q116" s="28">
        <f t="shared" ca="1" si="16"/>
        <v>-916.10833518087622</v>
      </c>
      <c r="R116" s="27">
        <f t="shared" ca="1" si="17"/>
        <v>3981.8565013080988</v>
      </c>
      <c r="S116" s="7"/>
      <c r="T116" s="28">
        <f t="shared" ca="1" si="18"/>
        <v>0.22268612874148211</v>
      </c>
      <c r="U116" s="27">
        <f t="shared" ca="1" si="19"/>
        <v>0.97367627718101823</v>
      </c>
      <c r="V116" s="7"/>
      <c r="W116" s="28">
        <f t="shared" ca="1" si="20"/>
        <v>0.22073818452891036</v>
      </c>
      <c r="X116" s="27">
        <f t="shared" ca="1" si="24"/>
        <v>185.16326406193821</v>
      </c>
      <c r="Y116" s="7"/>
      <c r="Z116" s="28">
        <f t="shared" si="23"/>
        <v>185.31899999999982</v>
      </c>
      <c r="AA116" s="27">
        <f t="shared" si="21"/>
        <v>3.2344267165033682</v>
      </c>
      <c r="AB116" s="7"/>
      <c r="AC116" s="28">
        <f t="shared" ca="1" si="13"/>
        <v>-0.15573593806161057</v>
      </c>
      <c r="AD116" s="27"/>
      <c r="AE116" s="7"/>
    </row>
    <row r="117" spans="1:31" s="26" customFormat="1" x14ac:dyDescent="0.25">
      <c r="A117" s="26">
        <v>32</v>
      </c>
      <c r="B117" s="26">
        <v>-630</v>
      </c>
      <c r="C117" s="26">
        <v>12852</v>
      </c>
      <c r="D117" s="26">
        <v>15133</v>
      </c>
      <c r="E117" s="26">
        <v>13392</v>
      </c>
      <c r="F117" s="26">
        <v>11082</v>
      </c>
      <c r="G117" s="27"/>
      <c r="H117" s="7"/>
      <c r="I117" s="28">
        <f t="shared" si="14"/>
        <v>-540</v>
      </c>
      <c r="J117" s="27">
        <f t="shared" si="14"/>
        <v>4051</v>
      </c>
      <c r="K117" s="7"/>
      <c r="L117" s="124">
        <f t="shared" si="22"/>
        <v>0.12701074517630909</v>
      </c>
      <c r="M117" s="27">
        <f t="shared" ca="1" si="15"/>
        <v>6.5770476818579643E-6</v>
      </c>
      <c r="N117" s="44"/>
      <c r="O117" s="44"/>
      <c r="P117" s="7"/>
      <c r="Q117" s="28">
        <f t="shared" ca="1" si="16"/>
        <v>-520.10833518087622</v>
      </c>
      <c r="R117" s="27">
        <f t="shared" ca="1" si="17"/>
        <v>4048.8565013080988</v>
      </c>
      <c r="S117" s="7"/>
      <c r="T117" s="28">
        <f t="shared" ca="1" si="18"/>
        <v>0.12642709081425274</v>
      </c>
      <c r="U117" s="27">
        <f t="shared" ca="1" si="19"/>
        <v>0.99005966783050481</v>
      </c>
      <c r="V117" s="7"/>
      <c r="W117" s="28">
        <f t="shared" ca="1" si="20"/>
        <v>0.12444616963991754</v>
      </c>
      <c r="X117" s="27">
        <f t="shared" ca="1" si="24"/>
        <v>179.55413813960934</v>
      </c>
      <c r="Y117" s="7"/>
      <c r="Z117" s="28">
        <f t="shared" si="23"/>
        <v>179.64899999999983</v>
      </c>
      <c r="AA117" s="27">
        <f t="shared" si="21"/>
        <v>3.1354665479152901</v>
      </c>
      <c r="AB117" s="7"/>
      <c r="AC117" s="28">
        <f t="shared" ca="1" si="13"/>
        <v>-9.4861860390494712E-2</v>
      </c>
      <c r="AD117" s="27"/>
      <c r="AE117" s="7"/>
    </row>
    <row r="118" spans="1:31" s="26" customFormat="1" x14ac:dyDescent="0.25">
      <c r="A118" s="26">
        <v>33</v>
      </c>
      <c r="B118" s="26">
        <v>-615</v>
      </c>
      <c r="C118" s="26">
        <v>13053</v>
      </c>
      <c r="D118" s="26">
        <v>15157</v>
      </c>
      <c r="E118" s="26">
        <v>13197</v>
      </c>
      <c r="F118" s="26">
        <v>11072</v>
      </c>
      <c r="G118" s="27"/>
      <c r="H118" s="7"/>
      <c r="I118" s="28">
        <f t="shared" si="14"/>
        <v>-144</v>
      </c>
      <c r="J118" s="27">
        <f t="shared" si="14"/>
        <v>4085</v>
      </c>
      <c r="K118" s="7"/>
      <c r="L118" s="124">
        <f t="shared" si="22"/>
        <v>3.0886155034922005E-2</v>
      </c>
      <c r="M118" s="27">
        <f t="shared" ca="1" si="15"/>
        <v>7.3758565570184253E-6</v>
      </c>
      <c r="N118" s="44"/>
      <c r="O118" s="44"/>
      <c r="P118" s="7"/>
      <c r="Q118" s="28">
        <f t="shared" ca="1" si="16"/>
        <v>-124.10833518087624</v>
      </c>
      <c r="R118" s="27">
        <f t="shared" ca="1" si="17"/>
        <v>4082.8565013080988</v>
      </c>
      <c r="S118" s="7"/>
      <c r="T118" s="28">
        <f t="shared" ca="1" si="18"/>
        <v>3.0168052887023386E-2</v>
      </c>
      <c r="U118" s="27">
        <f t="shared" ca="1" si="19"/>
        <v>0.99837362726457257</v>
      </c>
      <c r="V118" s="7"/>
      <c r="W118" s="28">
        <f t="shared" ca="1" si="20"/>
        <v>2.817030221177079E-2</v>
      </c>
      <c r="X118" s="27">
        <f t="shared" ca="1" si="24"/>
        <v>174.00612179953202</v>
      </c>
      <c r="Y118" s="7"/>
      <c r="Z118" s="28">
        <f t="shared" si="23"/>
        <v>174.11399999999983</v>
      </c>
      <c r="AA118" s="27">
        <f t="shared" si="21"/>
        <v>3.0388625738174042</v>
      </c>
      <c r="AB118" s="7"/>
      <c r="AC118" s="28">
        <f t="shared" ca="1" si="13"/>
        <v>-0.10787820046780894</v>
      </c>
      <c r="AD118" s="27"/>
      <c r="AE118" s="7"/>
    </row>
    <row r="119" spans="1:31" s="26" customFormat="1" x14ac:dyDescent="0.25">
      <c r="A119" s="26">
        <v>34</v>
      </c>
      <c r="B119" s="26">
        <v>-603</v>
      </c>
      <c r="C119" s="26">
        <v>13242</v>
      </c>
      <c r="D119" s="26">
        <v>15146</v>
      </c>
      <c r="E119" s="26">
        <v>12999</v>
      </c>
      <c r="F119" s="26">
        <v>11068</v>
      </c>
      <c r="G119" s="27"/>
      <c r="H119" s="7"/>
      <c r="I119" s="28">
        <f t="shared" si="14"/>
        <v>243</v>
      </c>
      <c r="J119" s="27">
        <f t="shared" si="14"/>
        <v>4078</v>
      </c>
      <c r="K119" s="7"/>
      <c r="L119" s="124">
        <f t="shared" si="22"/>
        <v>-6.364780825897004E-2</v>
      </c>
      <c r="M119" s="27">
        <f t="shared" ca="1" si="15"/>
        <v>5.0624332791259463E-6</v>
      </c>
      <c r="N119" s="44"/>
      <c r="O119" s="44"/>
      <c r="P119" s="7"/>
      <c r="Q119" s="28">
        <f t="shared" ca="1" si="16"/>
        <v>262.89166481912378</v>
      </c>
      <c r="R119" s="27">
        <f t="shared" ca="1" si="17"/>
        <v>4075.8565013080988</v>
      </c>
      <c r="S119" s="7"/>
      <c r="T119" s="28">
        <f t="shared" ca="1" si="18"/>
        <v>-6.3903279632768956E-2</v>
      </c>
      <c r="U119" s="27">
        <f t="shared" ca="1" si="19"/>
        <v>0.99666192973402923</v>
      </c>
      <c r="V119" s="7"/>
      <c r="W119" s="28">
        <f t="shared" ca="1" si="20"/>
        <v>-6.5897793432060287E-2</v>
      </c>
      <c r="X119" s="27">
        <f t="shared" ca="1" si="24"/>
        <v>168.60707677480025</v>
      </c>
      <c r="Y119" s="7"/>
      <c r="Z119" s="28">
        <f t="shared" si="23"/>
        <v>168.68699999999984</v>
      </c>
      <c r="AA119" s="27">
        <f t="shared" si="21"/>
        <v>2.9441435553116717</v>
      </c>
      <c r="AB119" s="7"/>
      <c r="AC119" s="28">
        <f t="shared" ca="1" si="13"/>
        <v>-7.9923225199593162E-2</v>
      </c>
      <c r="AD119" s="27"/>
      <c r="AE119" s="7"/>
    </row>
    <row r="120" spans="1:31" s="26" customFormat="1" x14ac:dyDescent="0.25">
      <c r="A120" s="26">
        <v>35</v>
      </c>
      <c r="B120" s="26">
        <v>-619</v>
      </c>
      <c r="C120" s="26">
        <v>13432</v>
      </c>
      <c r="D120" s="26">
        <v>15120</v>
      </c>
      <c r="E120" s="26">
        <v>12799</v>
      </c>
      <c r="F120" s="26">
        <v>11088</v>
      </c>
      <c r="G120" s="27"/>
      <c r="H120" s="7"/>
      <c r="I120" s="28">
        <f t="shared" si="14"/>
        <v>633</v>
      </c>
      <c r="J120" s="27">
        <f t="shared" si="14"/>
        <v>4032</v>
      </c>
      <c r="K120" s="7"/>
      <c r="L120" s="124">
        <f t="shared" si="22"/>
        <v>-0.16008813469317809</v>
      </c>
      <c r="M120" s="27">
        <f t="shared" ca="1" si="15"/>
        <v>3.4563536463430463E-7</v>
      </c>
      <c r="N120" s="44"/>
      <c r="O120" s="44"/>
      <c r="P120" s="7"/>
      <c r="Q120" s="28">
        <f t="shared" ca="1" si="16"/>
        <v>652.89166481912378</v>
      </c>
      <c r="R120" s="27">
        <f t="shared" ca="1" si="17"/>
        <v>4029.8565013080988</v>
      </c>
      <c r="S120" s="7"/>
      <c r="T120" s="28">
        <f t="shared" ca="1" si="18"/>
        <v>-0.15870384728837364</v>
      </c>
      <c r="U120" s="27">
        <f t="shared" ca="1" si="19"/>
        <v>0.9854136316761728</v>
      </c>
      <c r="V120" s="7"/>
      <c r="W120" s="28">
        <f t="shared" ca="1" si="20"/>
        <v>-0.16067604230890892</v>
      </c>
      <c r="X120" s="27">
        <f t="shared" ca="1" si="24"/>
        <v>163.1290500236455</v>
      </c>
      <c r="Y120" s="7"/>
      <c r="Z120" s="28">
        <f t="shared" si="23"/>
        <v>163.11599999999984</v>
      </c>
      <c r="AA120" s="27">
        <f t="shared" si="21"/>
        <v>2.8469112626830677</v>
      </c>
      <c r="AB120" s="7"/>
      <c r="AC120" s="28">
        <f t="shared" ca="1" si="13"/>
        <v>1.3050023645661213E-2</v>
      </c>
      <c r="AD120" s="27"/>
      <c r="AE120" s="7"/>
    </row>
    <row r="121" spans="1:31" s="26" customFormat="1" x14ac:dyDescent="0.25">
      <c r="A121" s="26">
        <v>36</v>
      </c>
      <c r="B121" s="26">
        <v>-622</v>
      </c>
      <c r="C121" s="26">
        <v>13634</v>
      </c>
      <c r="D121" s="26">
        <v>15089</v>
      </c>
      <c r="E121" s="26">
        <v>12605</v>
      </c>
      <c r="F121" s="26">
        <v>11134</v>
      </c>
      <c r="G121" s="27"/>
      <c r="H121" s="7"/>
      <c r="I121" s="28">
        <f t="shared" si="14"/>
        <v>1029</v>
      </c>
      <c r="J121" s="27">
        <f t="shared" si="14"/>
        <v>3955</v>
      </c>
      <c r="K121" s="7"/>
      <c r="L121" s="124">
        <f t="shared" si="22"/>
        <v>-0.25546998659015369</v>
      </c>
      <c r="M121" s="27">
        <f t="shared" ca="1" si="15"/>
        <v>2.0380673438704947E-6</v>
      </c>
      <c r="N121" s="44"/>
      <c r="O121" s="44"/>
      <c r="P121" s="7"/>
      <c r="Q121" s="28">
        <f t="shared" ca="1" si="16"/>
        <v>1048.8916648191237</v>
      </c>
      <c r="R121" s="27">
        <f t="shared" ca="1" si="17"/>
        <v>3952.8565013080988</v>
      </c>
      <c r="S121" s="7"/>
      <c r="T121" s="28">
        <f t="shared" ca="1" si="18"/>
        <v>-0.25496288521560295</v>
      </c>
      <c r="U121" s="27">
        <f t="shared" ca="1" si="19"/>
        <v>0.96658495884019568</v>
      </c>
      <c r="V121" s="7"/>
      <c r="W121" s="28">
        <f t="shared" ca="1" si="20"/>
        <v>-0.25689759555057334</v>
      </c>
      <c r="X121" s="27">
        <f t="shared" ca="1" si="24"/>
        <v>157.50597969012506</v>
      </c>
      <c r="Y121" s="7"/>
      <c r="Z121" s="28">
        <f t="shared" si="23"/>
        <v>157.51799999999983</v>
      </c>
      <c r="AA121" s="27">
        <f t="shared" si="21"/>
        <v>2.7492077311564249</v>
      </c>
      <c r="AB121" s="7"/>
      <c r="AC121" s="28">
        <f t="shared" ca="1" si="13"/>
        <v>-1.2020309874770874E-2</v>
      </c>
      <c r="AD121" s="27"/>
      <c r="AE121" s="7"/>
    </row>
    <row r="122" spans="1:31" s="26" customFormat="1" x14ac:dyDescent="0.25">
      <c r="A122" s="26">
        <v>37</v>
      </c>
      <c r="B122" s="26">
        <v>-634</v>
      </c>
      <c r="C122" s="26">
        <v>13823</v>
      </c>
      <c r="D122" s="26">
        <v>15011</v>
      </c>
      <c r="E122" s="26">
        <v>12404</v>
      </c>
      <c r="F122" s="26">
        <v>11186</v>
      </c>
      <c r="G122" s="27"/>
      <c r="H122" s="7"/>
      <c r="I122" s="28">
        <f t="shared" si="14"/>
        <v>1419</v>
      </c>
      <c r="J122" s="27">
        <f t="shared" si="14"/>
        <v>3825</v>
      </c>
      <c r="K122" s="7"/>
      <c r="L122" s="124">
        <f t="shared" si="22"/>
        <v>-0.35017683887987078</v>
      </c>
      <c r="M122" s="27">
        <f t="shared" ca="1" si="15"/>
        <v>2.1254809239783884E-6</v>
      </c>
      <c r="N122" s="44"/>
      <c r="O122" s="44"/>
      <c r="P122" s="7"/>
      <c r="Q122" s="28">
        <f t="shared" ca="1" si="16"/>
        <v>1438.8916648191237</v>
      </c>
      <c r="R122" s="27">
        <f t="shared" ca="1" si="17"/>
        <v>3822.8565013080988</v>
      </c>
      <c r="S122" s="7"/>
      <c r="T122" s="28">
        <f t="shared" ca="1" si="18"/>
        <v>-0.34976345287120764</v>
      </c>
      <c r="U122" s="27">
        <f t="shared" ca="1" si="19"/>
        <v>0.93479629041581891</v>
      </c>
      <c r="V122" s="7"/>
      <c r="W122" s="28">
        <f t="shared" ca="1" si="20"/>
        <v>-0.3516347417998138</v>
      </c>
      <c r="X122" s="27">
        <f t="shared" ca="1" si="24"/>
        <v>151.77549489802794</v>
      </c>
      <c r="Y122" s="7"/>
      <c r="Z122" s="28">
        <f t="shared" si="23"/>
        <v>151.81199999999984</v>
      </c>
      <c r="AA122" s="27">
        <f t="shared" si="21"/>
        <v>2.6496192440376287</v>
      </c>
      <c r="AB122" s="7"/>
      <c r="AC122" s="28">
        <f t="shared" ca="1" si="13"/>
        <v>-3.6505101971897602E-2</v>
      </c>
      <c r="AD122" s="27"/>
      <c r="AE122" s="7"/>
    </row>
    <row r="123" spans="1:31" s="26" customFormat="1" x14ac:dyDescent="0.25">
      <c r="A123" s="26">
        <v>38</v>
      </c>
      <c r="B123" s="26">
        <v>-634</v>
      </c>
      <c r="C123" s="26">
        <v>14021</v>
      </c>
      <c r="D123" s="26">
        <v>14945</v>
      </c>
      <c r="E123" s="26">
        <v>12226</v>
      </c>
      <c r="F123" s="26">
        <v>11276</v>
      </c>
      <c r="G123" s="27"/>
      <c r="H123" s="7"/>
      <c r="I123" s="28">
        <f t="shared" si="14"/>
        <v>1795</v>
      </c>
      <c r="J123" s="27">
        <f t="shared" si="14"/>
        <v>3669</v>
      </c>
      <c r="K123" s="7"/>
      <c r="L123" s="124">
        <f t="shared" si="22"/>
        <v>-0.4414116577614019</v>
      </c>
      <c r="M123" s="27">
        <f t="shared" ca="1" si="15"/>
        <v>2.3851835047876821E-6</v>
      </c>
      <c r="N123" s="44"/>
      <c r="O123" s="44"/>
      <c r="P123" s="7"/>
      <c r="Q123" s="28">
        <f t="shared" ca="1" si="16"/>
        <v>1814.8916648191237</v>
      </c>
      <c r="R123" s="27">
        <f t="shared" ca="1" si="17"/>
        <v>3666.8565013080988</v>
      </c>
      <c r="S123" s="7"/>
      <c r="T123" s="28">
        <f t="shared" ca="1" si="18"/>
        <v>-0.4411609232263547</v>
      </c>
      <c r="U123" s="27">
        <f t="shared" ca="1" si="19"/>
        <v>0.89664988830656667</v>
      </c>
      <c r="V123" s="7"/>
      <c r="W123" s="28">
        <f t="shared" ca="1" si="20"/>
        <v>-0.44295606169327584</v>
      </c>
      <c r="X123" s="27">
        <f t="shared" ca="1" si="24"/>
        <v>146.09994409762726</v>
      </c>
      <c r="Y123" s="7"/>
      <c r="Z123" s="28">
        <f t="shared" si="23"/>
        <v>146.10599999999985</v>
      </c>
      <c r="AA123" s="27">
        <f t="shared" si="21"/>
        <v>2.5500307569188325</v>
      </c>
      <c r="AB123" s="7"/>
      <c r="AC123" s="28">
        <f t="shared" ca="1" si="13"/>
        <v>-6.0559023725943462E-3</v>
      </c>
      <c r="AD123" s="27"/>
      <c r="AE123" s="7"/>
    </row>
    <row r="124" spans="1:31" s="26" customFormat="1" x14ac:dyDescent="0.25">
      <c r="A124" s="26">
        <v>39</v>
      </c>
      <c r="B124" s="26">
        <v>-632</v>
      </c>
      <c r="C124" s="26">
        <v>14202</v>
      </c>
      <c r="D124" s="26">
        <v>14845</v>
      </c>
      <c r="E124" s="26">
        <v>12044</v>
      </c>
      <c r="F124" s="26">
        <v>11374</v>
      </c>
      <c r="G124" s="27"/>
      <c r="H124" s="7"/>
      <c r="I124" s="28">
        <f t="shared" si="14"/>
        <v>2158</v>
      </c>
      <c r="J124" s="27">
        <f t="shared" si="14"/>
        <v>3471</v>
      </c>
      <c r="K124" s="7"/>
      <c r="L124" s="124">
        <f t="shared" si="22"/>
        <v>-0.52800376789357328</v>
      </c>
      <c r="M124" s="27">
        <f t="shared" ca="1" si="15"/>
        <v>9.5668786921325234E-6</v>
      </c>
      <c r="N124" s="44"/>
      <c r="O124" s="44"/>
      <c r="P124" s="7"/>
      <c r="Q124" s="28">
        <f t="shared" ca="1" si="16"/>
        <v>2177.8916648191239</v>
      </c>
      <c r="R124" s="27">
        <f t="shared" ca="1" si="17"/>
        <v>3468.8565013080988</v>
      </c>
      <c r="S124" s="7"/>
      <c r="T124" s="28">
        <f t="shared" ca="1" si="18"/>
        <v>-0.52939837465964834</v>
      </c>
      <c r="U124" s="27">
        <f t="shared" ca="1" si="19"/>
        <v>0.84823330101405425</v>
      </c>
      <c r="V124" s="7"/>
      <c r="W124" s="28">
        <f t="shared" ca="1" si="20"/>
        <v>-0.53109680502431267</v>
      </c>
      <c r="X124" s="27">
        <f t="shared" ca="1" si="24"/>
        <v>140.33832918983194</v>
      </c>
      <c r="Y124" s="7"/>
      <c r="Z124" s="28">
        <f t="shared" si="23"/>
        <v>140.41799999999986</v>
      </c>
      <c r="AA124" s="27">
        <f t="shared" si="21"/>
        <v>2.4507564290653954</v>
      </c>
      <c r="AB124" s="7"/>
      <c r="AC124" s="28">
        <f t="shared" ca="1" si="13"/>
        <v>-7.9670810167925765E-2</v>
      </c>
      <c r="AD124" s="27"/>
      <c r="AE124" s="7"/>
    </row>
    <row r="125" spans="1:31" s="26" customFormat="1" x14ac:dyDescent="0.25">
      <c r="A125" s="26">
        <v>40</v>
      </c>
      <c r="B125" s="26">
        <v>-622</v>
      </c>
      <c r="C125" s="26">
        <v>14354</v>
      </c>
      <c r="D125" s="26">
        <v>14720</v>
      </c>
      <c r="E125" s="26">
        <v>11875</v>
      </c>
      <c r="F125" s="26">
        <v>11481</v>
      </c>
      <c r="G125" s="27"/>
      <c r="H125" s="7"/>
      <c r="I125" s="28">
        <f t="shared" si="14"/>
        <v>2479</v>
      </c>
      <c r="J125" s="27">
        <f t="shared" si="14"/>
        <v>3239</v>
      </c>
      <c r="K125" s="7"/>
      <c r="L125" s="124">
        <f t="shared" si="22"/>
        <v>-0.60815076862527029</v>
      </c>
      <c r="M125" s="27">
        <f t="shared" ca="1" si="15"/>
        <v>7.4102934004035233E-7</v>
      </c>
      <c r="N125" s="44"/>
      <c r="O125" s="44"/>
      <c r="P125" s="7"/>
      <c r="Q125" s="28">
        <f t="shared" ca="1" si="16"/>
        <v>2498.8916648191239</v>
      </c>
      <c r="R125" s="27">
        <f t="shared" ca="1" si="17"/>
        <v>3236.8565013080988</v>
      </c>
      <c r="S125" s="7"/>
      <c r="T125" s="28">
        <f t="shared" ca="1" si="18"/>
        <v>-0.60742653419156911</v>
      </c>
      <c r="U125" s="27">
        <f t="shared" ca="1" si="19"/>
        <v>0.79150275428747408</v>
      </c>
      <c r="V125" s="7"/>
      <c r="W125" s="28">
        <f t="shared" ca="1" si="20"/>
        <v>-0.60901159923580894</v>
      </c>
      <c r="X125" s="27">
        <f t="shared" ca="1" si="24"/>
        <v>134.81386278721033</v>
      </c>
      <c r="Y125" s="7"/>
      <c r="Z125" s="28">
        <f t="shared" si="23"/>
        <v>134.81999999999985</v>
      </c>
      <c r="AA125" s="27">
        <f t="shared" si="21"/>
        <v>2.3530528975387526</v>
      </c>
      <c r="AB125" s="7"/>
      <c r="AC125" s="28">
        <f t="shared" ca="1" si="13"/>
        <v>-6.1372127895253925E-3</v>
      </c>
      <c r="AD125" s="27"/>
      <c r="AE125" s="7"/>
    </row>
    <row r="126" spans="1:31" s="26" customFormat="1" x14ac:dyDescent="0.25">
      <c r="A126" s="26">
        <v>41</v>
      </c>
      <c r="B126" s="26">
        <v>-626</v>
      </c>
      <c r="C126" s="26">
        <v>14518</v>
      </c>
      <c r="D126" s="26">
        <v>14598</v>
      </c>
      <c r="E126" s="26">
        <v>11722</v>
      </c>
      <c r="F126" s="26">
        <v>11618</v>
      </c>
      <c r="G126" s="27"/>
      <c r="H126" s="7"/>
      <c r="I126" s="28">
        <f t="shared" si="14"/>
        <v>2796</v>
      </c>
      <c r="J126" s="27">
        <f t="shared" si="14"/>
        <v>2980</v>
      </c>
      <c r="K126" s="7"/>
      <c r="L126" s="124">
        <f t="shared" si="22"/>
        <v>-0.68295192436785779</v>
      </c>
      <c r="M126" s="27">
        <f t="shared" ca="1" si="15"/>
        <v>8.9337746348049253E-6</v>
      </c>
      <c r="N126" s="44"/>
      <c r="O126" s="44"/>
      <c r="P126" s="7"/>
      <c r="Q126" s="28">
        <f t="shared" ca="1" si="16"/>
        <v>2815.8916648191239</v>
      </c>
      <c r="R126" s="27">
        <f t="shared" ca="1" si="17"/>
        <v>2977.8565013080988</v>
      </c>
      <c r="S126" s="7"/>
      <c r="T126" s="28">
        <f t="shared" ca="1" si="18"/>
        <v>-0.68448238020907348</v>
      </c>
      <c r="U126" s="27">
        <f t="shared" ca="1" si="19"/>
        <v>0.72816994565736948</v>
      </c>
      <c r="V126" s="7"/>
      <c r="W126" s="28">
        <f t="shared" ca="1" si="20"/>
        <v>-0.68594086642731711</v>
      </c>
      <c r="X126" s="27">
        <f t="shared" ca="1" si="24"/>
        <v>129.10037668482516</v>
      </c>
      <c r="Y126" s="7"/>
      <c r="Z126" s="28">
        <f t="shared" si="23"/>
        <v>129.18599999999986</v>
      </c>
      <c r="AA126" s="27">
        <f t="shared" si="21"/>
        <v>2.2547210474813921</v>
      </c>
      <c r="AB126" s="7"/>
      <c r="AC126" s="28">
        <f t="shared" ca="1" si="13"/>
        <v>-8.5623315174700565E-2</v>
      </c>
      <c r="AD126" s="27"/>
      <c r="AE126" s="7"/>
    </row>
    <row r="127" spans="1:31" s="26" customFormat="1" x14ac:dyDescent="0.25">
      <c r="A127" s="26">
        <v>42</v>
      </c>
      <c r="B127" s="26">
        <v>-602</v>
      </c>
      <c r="C127" s="26">
        <v>14639</v>
      </c>
      <c r="D127" s="26">
        <v>14453</v>
      </c>
      <c r="E127" s="26">
        <v>11580</v>
      </c>
      <c r="F127" s="26">
        <v>11747</v>
      </c>
      <c r="G127" s="27"/>
      <c r="H127" s="7"/>
      <c r="I127" s="28">
        <f t="shared" si="14"/>
        <v>3059</v>
      </c>
      <c r="J127" s="27">
        <f t="shared" si="14"/>
        <v>2706</v>
      </c>
      <c r="K127" s="7"/>
      <c r="L127" s="124">
        <f t="shared" si="22"/>
        <v>-0.74866685851681791</v>
      </c>
      <c r="M127" s="27">
        <f t="shared" ca="1" si="15"/>
        <v>1.1442080757295113E-6</v>
      </c>
      <c r="N127" s="44"/>
      <c r="O127" s="44"/>
      <c r="P127" s="7"/>
      <c r="Q127" s="28">
        <f t="shared" ca="1" si="16"/>
        <v>3078.8916648191239</v>
      </c>
      <c r="R127" s="27">
        <f t="shared" ca="1" si="17"/>
        <v>2703.8565013080988</v>
      </c>
      <c r="S127" s="7"/>
      <c r="T127" s="28">
        <f t="shared" ca="1" si="18"/>
        <v>-0.74841199378195555</v>
      </c>
      <c r="U127" s="27">
        <f t="shared" ca="1" si="19"/>
        <v>0.66116921374752902</v>
      </c>
      <c r="V127" s="7"/>
      <c r="W127" s="28">
        <f t="shared" ca="1" si="20"/>
        <v>-0.74973653513885352</v>
      </c>
      <c r="X127" s="27">
        <f t="shared" ca="1" si="24"/>
        <v>123.79794527522552</v>
      </c>
      <c r="Y127" s="7"/>
      <c r="Z127" s="28">
        <f t="shared" si="23"/>
        <v>123.76799999999986</v>
      </c>
      <c r="AA127" s="27">
        <f t="shared" si="21"/>
        <v>2.1601591086083394</v>
      </c>
      <c r="AB127" s="7"/>
      <c r="AC127" s="28">
        <f t="shared" ca="1" si="13"/>
        <v>2.9945275225657042E-2</v>
      </c>
      <c r="AD127" s="27"/>
      <c r="AE127" s="7"/>
    </row>
    <row r="128" spans="1:31" s="26" customFormat="1" x14ac:dyDescent="0.25">
      <c r="A128" s="26">
        <v>43</v>
      </c>
      <c r="B128" s="26">
        <v>-610</v>
      </c>
      <c r="C128" s="26">
        <v>14775</v>
      </c>
      <c r="D128" s="26">
        <v>14302</v>
      </c>
      <c r="E128" s="26">
        <v>11462</v>
      </c>
      <c r="F128" s="26">
        <v>11908</v>
      </c>
      <c r="G128" s="27"/>
      <c r="H128" s="7"/>
      <c r="I128" s="28">
        <f t="shared" si="14"/>
        <v>3313</v>
      </c>
      <c r="J128" s="27">
        <f t="shared" si="14"/>
        <v>2394</v>
      </c>
      <c r="K128" s="7"/>
      <c r="L128" s="124">
        <f t="shared" si="22"/>
        <v>-0.80842592810842329</v>
      </c>
      <c r="M128" s="27">
        <f t="shared" ca="1" si="15"/>
        <v>8.4098370708830813E-6</v>
      </c>
      <c r="N128" s="44"/>
      <c r="O128" s="44"/>
      <c r="P128" s="7"/>
      <c r="Q128" s="28">
        <f t="shared" ca="1" si="16"/>
        <v>3332.8916648191239</v>
      </c>
      <c r="R128" s="27">
        <f t="shared" ca="1" si="17"/>
        <v>2391.8565013080988</v>
      </c>
      <c r="S128" s="7"/>
      <c r="T128" s="28">
        <f t="shared" ca="1" si="18"/>
        <v>-0.81015390194740067</v>
      </c>
      <c r="U128" s="27">
        <f t="shared" ca="1" si="19"/>
        <v>0.58487640952902464</v>
      </c>
      <c r="V128" s="7"/>
      <c r="W128" s="28">
        <f t="shared" ca="1" si="20"/>
        <v>-0.81132590001706018</v>
      </c>
      <c r="X128" s="27">
        <f t="shared" ca="1" si="24"/>
        <v>118.17732372221053</v>
      </c>
      <c r="Y128" s="7"/>
      <c r="Z128" s="28">
        <f t="shared" si="23"/>
        <v>118.27799999999986</v>
      </c>
      <c r="AA128" s="27">
        <f t="shared" si="21"/>
        <v>2.0643405326738504</v>
      </c>
      <c r="AB128" s="7"/>
      <c r="AC128" s="28">
        <f t="shared" ca="1" si="13"/>
        <v>-0.10067627778933286</v>
      </c>
      <c r="AD128" s="27"/>
      <c r="AE128" s="7"/>
    </row>
    <row r="129" spans="1:31" s="26" customFormat="1" x14ac:dyDescent="0.25">
      <c r="A129" s="26">
        <v>44</v>
      </c>
      <c r="B129" s="26">
        <v>-626</v>
      </c>
      <c r="C129" s="26">
        <v>14870</v>
      </c>
      <c r="D129" s="26">
        <v>14126</v>
      </c>
      <c r="E129" s="26">
        <v>11341</v>
      </c>
      <c r="F129" s="26">
        <v>12066</v>
      </c>
      <c r="G129" s="27"/>
      <c r="H129" s="7"/>
      <c r="I129" s="28">
        <f t="shared" si="14"/>
        <v>3529</v>
      </c>
      <c r="J129" s="27">
        <f t="shared" si="14"/>
        <v>2060</v>
      </c>
      <c r="K129" s="7"/>
      <c r="L129" s="124">
        <f t="shared" si="22"/>
        <v>-0.86203335258570279</v>
      </c>
      <c r="M129" s="27">
        <f t="shared" ca="1" si="15"/>
        <v>2.6704477098442564E-6</v>
      </c>
      <c r="N129" s="44"/>
      <c r="O129" s="44"/>
      <c r="P129" s="7"/>
      <c r="Q129" s="28">
        <f t="shared" ca="1" si="16"/>
        <v>3548.8916648191239</v>
      </c>
      <c r="R129" s="27">
        <f t="shared" ca="1" si="17"/>
        <v>2057.8565013080988</v>
      </c>
      <c r="S129" s="7"/>
      <c r="T129" s="28">
        <f t="shared" ca="1" si="18"/>
        <v>-0.86265883172588942</v>
      </c>
      <c r="U129" s="27">
        <f t="shared" ca="1" si="19"/>
        <v>0.50320398450024106</v>
      </c>
      <c r="V129" s="7"/>
      <c r="W129" s="28">
        <f t="shared" ca="1" si="20"/>
        <v>-0.86366750304078466</v>
      </c>
      <c r="X129" s="27">
        <f t="shared" ca="1" si="24"/>
        <v>112.61650975207419</v>
      </c>
      <c r="Y129" s="7"/>
      <c r="Z129" s="28">
        <f t="shared" si="23"/>
        <v>112.64399999999986</v>
      </c>
      <c r="AA129" s="27">
        <f t="shared" si="21"/>
        <v>1.9660086826164902</v>
      </c>
      <c r="AB129" s="7"/>
      <c r="AC129" s="28">
        <f t="shared" ca="1" si="13"/>
        <v>-2.7490247925669564E-2</v>
      </c>
      <c r="AD129" s="27"/>
      <c r="AE129" s="7"/>
    </row>
    <row r="130" spans="1:31" s="26" customFormat="1" x14ac:dyDescent="0.25">
      <c r="A130" s="26">
        <v>45</v>
      </c>
      <c r="B130" s="26">
        <v>-634</v>
      </c>
      <c r="C130" s="26">
        <v>14974</v>
      </c>
      <c r="D130" s="26">
        <v>13952</v>
      </c>
      <c r="E130" s="26">
        <v>11258</v>
      </c>
      <c r="F130" s="26">
        <v>12254</v>
      </c>
      <c r="G130" s="27"/>
      <c r="H130" s="7"/>
      <c r="I130" s="28">
        <f t="shared" si="14"/>
        <v>3716</v>
      </c>
      <c r="J130" s="27">
        <f t="shared" si="14"/>
        <v>1698</v>
      </c>
      <c r="K130" s="7"/>
      <c r="L130" s="124">
        <f t="shared" si="22"/>
        <v>-0.90783121460524163</v>
      </c>
      <c r="M130" s="27">
        <f t="shared" ca="1" si="15"/>
        <v>1.2430097927283534E-6</v>
      </c>
      <c r="N130" s="44"/>
      <c r="O130" s="44"/>
      <c r="P130" s="7"/>
      <c r="Q130" s="28">
        <f t="shared" ca="1" si="16"/>
        <v>3735.8916648191239</v>
      </c>
      <c r="R130" s="27">
        <f t="shared" ca="1" si="17"/>
        <v>1695.8565013080986</v>
      </c>
      <c r="S130" s="7"/>
      <c r="T130" s="28">
        <f t="shared" ca="1" si="18"/>
        <v>-0.90811448852485888</v>
      </c>
      <c r="U130" s="27">
        <f t="shared" ca="1" si="19"/>
        <v>0.414684769349284</v>
      </c>
      <c r="V130" s="7"/>
      <c r="W130" s="28">
        <f t="shared" ca="1" si="20"/>
        <v>-0.90894611809556192</v>
      </c>
      <c r="X130" s="27">
        <f t="shared" ca="1" si="24"/>
        <v>106.91358231140083</v>
      </c>
      <c r="Y130" s="7"/>
      <c r="Z130" s="28">
        <f t="shared" si="23"/>
        <v>106.93799999999986</v>
      </c>
      <c r="AA130" s="27">
        <f t="shared" si="21"/>
        <v>1.8664201954976938</v>
      </c>
      <c r="AB130" s="7"/>
      <c r="AC130" s="28">
        <f t="shared" ca="1" si="13"/>
        <v>-2.441768859902993E-2</v>
      </c>
      <c r="AD130" s="27"/>
      <c r="AE130" s="7"/>
    </row>
    <row r="131" spans="1:31" s="26" customFormat="1" x14ac:dyDescent="0.25">
      <c r="A131" s="26">
        <v>46</v>
      </c>
      <c r="B131" s="26">
        <v>-633</v>
      </c>
      <c r="C131" s="26">
        <v>15047</v>
      </c>
      <c r="D131" s="26">
        <v>13758</v>
      </c>
      <c r="E131" s="26">
        <v>11179</v>
      </c>
      <c r="F131" s="26">
        <v>12441</v>
      </c>
      <c r="G131" s="27"/>
      <c r="H131" s="7"/>
      <c r="I131" s="28">
        <f t="shared" si="14"/>
        <v>3868</v>
      </c>
      <c r="J131" s="27">
        <f t="shared" si="14"/>
        <v>1317</v>
      </c>
      <c r="K131" s="7"/>
      <c r="L131" s="124">
        <f t="shared" si="22"/>
        <v>-0.94457790655105822</v>
      </c>
      <c r="M131" s="27">
        <f t="shared" ca="1" si="15"/>
        <v>1.2763786522878269E-6</v>
      </c>
      <c r="N131" s="44"/>
      <c r="O131" s="44"/>
      <c r="P131" s="7"/>
      <c r="Q131" s="28">
        <f t="shared" ca="1" si="16"/>
        <v>3887.8916648191239</v>
      </c>
      <c r="R131" s="27">
        <f t="shared" ca="1" si="17"/>
        <v>1314.8565013080986</v>
      </c>
      <c r="S131" s="7"/>
      <c r="T131" s="28">
        <f t="shared" ca="1" si="18"/>
        <v>-0.94506240207268422</v>
      </c>
      <c r="U131" s="27">
        <f t="shared" ca="1" si="19"/>
        <v>0.32151951804399498</v>
      </c>
      <c r="V131" s="7"/>
      <c r="W131" s="28">
        <f t="shared" ca="1" si="20"/>
        <v>-0.94570767584267834</v>
      </c>
      <c r="X131" s="27">
        <f t="shared" ca="1" si="24"/>
        <v>101.16676968494363</v>
      </c>
      <c r="Y131" s="7"/>
      <c r="Z131" s="28">
        <f t="shared" si="23"/>
        <v>101.24099999999986</v>
      </c>
      <c r="AA131" s="27">
        <f t="shared" si="21"/>
        <v>1.7669887880115767</v>
      </c>
      <c r="AB131" s="7"/>
      <c r="AC131" s="28">
        <f t="shared" ca="1" si="13"/>
        <v>-7.4230315056226459E-2</v>
      </c>
      <c r="AD131" s="27"/>
      <c r="AE131" s="7"/>
    </row>
    <row r="132" spans="1:31" s="26" customFormat="1" x14ac:dyDescent="0.25">
      <c r="A132" s="26">
        <v>47</v>
      </c>
      <c r="B132" s="26">
        <v>-632</v>
      </c>
      <c r="C132" s="26">
        <v>15103</v>
      </c>
      <c r="D132" s="26">
        <v>13564</v>
      </c>
      <c r="E132" s="26">
        <v>11124</v>
      </c>
      <c r="F132" s="26">
        <v>12630</v>
      </c>
      <c r="G132" s="27"/>
      <c r="H132" s="7"/>
      <c r="I132" s="28">
        <f t="shared" si="14"/>
        <v>3979</v>
      </c>
      <c r="J132" s="27">
        <f t="shared" si="14"/>
        <v>934</v>
      </c>
      <c r="K132" s="7"/>
      <c r="L132" s="124">
        <f t="shared" si="22"/>
        <v>-0.97195359145491267</v>
      </c>
      <c r="M132" s="27">
        <f t="shared" ca="1" si="15"/>
        <v>3.0077549174141082E-7</v>
      </c>
      <c r="N132" s="44"/>
      <c r="O132" s="44"/>
      <c r="P132" s="7"/>
      <c r="Q132" s="28">
        <f t="shared" ca="1" si="16"/>
        <v>3998.8916648191239</v>
      </c>
      <c r="R132" s="27">
        <f t="shared" ca="1" si="17"/>
        <v>931.85650130809859</v>
      </c>
      <c r="S132" s="7"/>
      <c r="T132" s="28">
        <f t="shared" ca="1" si="18"/>
        <v>-0.97204410209774095</v>
      </c>
      <c r="U132" s="27">
        <f t="shared" ca="1" si="19"/>
        <v>0.22786521030140786</v>
      </c>
      <c r="V132" s="7"/>
      <c r="W132" s="28">
        <f t="shared" ca="1" si="20"/>
        <v>-0.9725020214793838</v>
      </c>
      <c r="X132" s="27">
        <f t="shared" ca="1" si="24"/>
        <v>95.576865177663535</v>
      </c>
      <c r="Y132" s="7"/>
      <c r="Z132" s="28">
        <f t="shared" si="23"/>
        <v>95.552999999999855</v>
      </c>
      <c r="AA132" s="27">
        <f t="shared" si="21"/>
        <v>1.6677144601581391</v>
      </c>
      <c r="AB132" s="7"/>
      <c r="AC132" s="28">
        <f t="shared" ca="1" si="13"/>
        <v>2.3865177663680015E-2</v>
      </c>
      <c r="AD132" s="27"/>
      <c r="AE132" s="7"/>
    </row>
    <row r="133" spans="1:31" s="26" customFormat="1" x14ac:dyDescent="0.25">
      <c r="A133" s="26">
        <v>48</v>
      </c>
      <c r="B133" s="26">
        <v>-634</v>
      </c>
      <c r="C133" s="26">
        <v>15133</v>
      </c>
      <c r="D133" s="26">
        <v>13361</v>
      </c>
      <c r="E133" s="26">
        <v>11084</v>
      </c>
      <c r="F133" s="26">
        <v>12828</v>
      </c>
      <c r="G133" s="27"/>
      <c r="H133" s="7"/>
      <c r="I133" s="28">
        <f t="shared" si="14"/>
        <v>4049</v>
      </c>
      <c r="J133" s="27">
        <f t="shared" si="14"/>
        <v>533</v>
      </c>
      <c r="K133" s="7"/>
      <c r="L133" s="124">
        <f t="shared" si="22"/>
        <v>-0.98979473932645046</v>
      </c>
      <c r="M133" s="27">
        <f t="shared" ca="1" si="15"/>
        <v>2.2412024038563837E-7</v>
      </c>
      <c r="N133" s="44"/>
      <c r="O133" s="44"/>
      <c r="P133" s="7"/>
      <c r="Q133" s="28">
        <f t="shared" ca="1" si="16"/>
        <v>4068.8916648191239</v>
      </c>
      <c r="R133" s="27">
        <f t="shared" ca="1" si="17"/>
        <v>530.85650130809859</v>
      </c>
      <c r="S133" s="7"/>
      <c r="T133" s="28">
        <f t="shared" ca="1" si="18"/>
        <v>-0.98905958860002896</v>
      </c>
      <c r="U133" s="27">
        <f t="shared" ca="1" si="19"/>
        <v>0.12980939462313779</v>
      </c>
      <c r="V133" s="7"/>
      <c r="W133" s="28">
        <f t="shared" ca="1" si="20"/>
        <v>-0.98932132593375266</v>
      </c>
      <c r="X133" s="27">
        <f t="shared" ca="1" si="24"/>
        <v>89.86499011952651</v>
      </c>
      <c r="Y133" s="7"/>
      <c r="Z133" s="28">
        <f t="shared" si="23"/>
        <v>89.846999999999852</v>
      </c>
      <c r="AA133" s="27">
        <f t="shared" si="21"/>
        <v>1.5681259730393426</v>
      </c>
      <c r="AB133" s="7"/>
      <c r="AC133" s="28">
        <f t="shared" ca="1" si="13"/>
        <v>1.7990119526658077E-2</v>
      </c>
      <c r="AD133" s="27"/>
      <c r="AE133" s="7"/>
    </row>
    <row r="134" spans="1:31" s="26" customFormat="1" x14ac:dyDescent="0.25">
      <c r="A134" s="26">
        <v>49</v>
      </c>
      <c r="B134" s="26">
        <v>-611</v>
      </c>
      <c r="C134" s="26">
        <v>15146</v>
      </c>
      <c r="D134" s="26">
        <v>13163</v>
      </c>
      <c r="E134" s="26">
        <v>11063</v>
      </c>
      <c r="F134" s="26">
        <v>13017</v>
      </c>
      <c r="G134" s="27"/>
      <c r="H134" s="7"/>
      <c r="I134" s="28">
        <f t="shared" si="14"/>
        <v>4083</v>
      </c>
      <c r="J134" s="27">
        <f t="shared" si="14"/>
        <v>146</v>
      </c>
      <c r="K134" s="7"/>
      <c r="L134" s="124">
        <f t="shared" si="22"/>
        <v>-0.99770440641972447</v>
      </c>
      <c r="M134" s="27">
        <f t="shared" ca="1" si="15"/>
        <v>9.4719137462321723E-8</v>
      </c>
      <c r="N134" s="44"/>
      <c r="O134" s="44"/>
      <c r="P134" s="7"/>
      <c r="Q134" s="28">
        <f t="shared" ca="1" si="16"/>
        <v>4102.8916648191234</v>
      </c>
      <c r="R134" s="27">
        <f t="shared" ca="1" si="17"/>
        <v>143.85650130809864</v>
      </c>
      <c r="S134" s="7"/>
      <c r="T134" s="28">
        <f t="shared" ca="1" si="18"/>
        <v>-0.99732425347256881</v>
      </c>
      <c r="U134" s="27">
        <f t="shared" ca="1" si="19"/>
        <v>3.5176974005954459E-2</v>
      </c>
      <c r="V134" s="7"/>
      <c r="W134" s="28">
        <f t="shared" ca="1" si="20"/>
        <v>-0.99739664167602837</v>
      </c>
      <c r="X134" s="27">
        <f t="shared" ca="1" si="24"/>
        <v>84.409797555266664</v>
      </c>
      <c r="Y134" s="7"/>
      <c r="Z134" s="28">
        <f t="shared" si="23"/>
        <v>84.347999999999857</v>
      </c>
      <c r="AA134" s="27">
        <f t="shared" si="21"/>
        <v>1.4721503174721744</v>
      </c>
      <c r="AB134" s="7"/>
      <c r="AC134" s="28">
        <f t="shared" ca="1" si="13"/>
        <v>6.179755526680708E-2</v>
      </c>
      <c r="AD134" s="27"/>
      <c r="AE134" s="7"/>
    </row>
    <row r="135" spans="1:31" s="26" customFormat="1" x14ac:dyDescent="0.25">
      <c r="A135" s="26">
        <v>50</v>
      </c>
      <c r="B135" s="26">
        <v>-609</v>
      </c>
      <c r="C135" s="26">
        <v>15147</v>
      </c>
      <c r="D135" s="26">
        <v>12974</v>
      </c>
      <c r="E135" s="26">
        <v>11072</v>
      </c>
      <c r="F135" s="26">
        <v>13213</v>
      </c>
      <c r="G135" s="27"/>
      <c r="H135" s="7"/>
      <c r="I135" s="28">
        <f t="shared" si="14"/>
        <v>4075</v>
      </c>
      <c r="J135" s="27">
        <f t="shared" si="14"/>
        <v>-239</v>
      </c>
      <c r="K135" s="7"/>
      <c r="L135" s="124">
        <f t="shared" si="22"/>
        <v>-0.99644597500480081</v>
      </c>
      <c r="M135" s="27">
        <f t="shared" ca="1" si="15"/>
        <v>1.397954582907891E-6</v>
      </c>
      <c r="N135" s="44"/>
      <c r="O135" s="44"/>
      <c r="P135" s="7"/>
      <c r="Q135" s="28">
        <f t="shared" ca="1" si="16"/>
        <v>4094.8916648191239</v>
      </c>
      <c r="R135" s="27">
        <f t="shared" ca="1" si="17"/>
        <v>-241.14349869190136</v>
      </c>
      <c r="S135" s="7"/>
      <c r="T135" s="28">
        <f t="shared" ca="1" si="18"/>
        <v>-0.99537962644373601</v>
      </c>
      <c r="U135" s="27">
        <f t="shared" ca="1" si="19"/>
        <v>-5.8966390173930773E-2</v>
      </c>
      <c r="V135" s="7"/>
      <c r="W135" s="28">
        <f t="shared" ca="1" si="20"/>
        <v>-0.99526362371059596</v>
      </c>
      <c r="X135" s="27">
        <f t="shared" ca="1" si="24"/>
        <v>78.999242070677212</v>
      </c>
      <c r="Y135" s="7"/>
      <c r="Z135" s="28">
        <f t="shared" si="23"/>
        <v>78.866999999999862</v>
      </c>
      <c r="AA135" s="27">
        <f t="shared" si="21"/>
        <v>1.3764888211703654</v>
      </c>
      <c r="AB135" s="7"/>
      <c r="AC135" s="28">
        <f t="shared" ca="1" si="13"/>
        <v>0.13224207067734994</v>
      </c>
      <c r="AD135" s="27"/>
      <c r="AE135" s="7"/>
    </row>
    <row r="136" spans="1:31" s="26" customFormat="1" x14ac:dyDescent="0.25">
      <c r="A136" s="26">
        <v>51</v>
      </c>
      <c r="B136" s="26">
        <v>-626</v>
      </c>
      <c r="C136" s="26">
        <v>15124</v>
      </c>
      <c r="D136" s="26">
        <v>12773</v>
      </c>
      <c r="E136" s="26">
        <v>11090</v>
      </c>
      <c r="F136" s="26">
        <v>13418</v>
      </c>
      <c r="G136" s="27"/>
      <c r="H136" s="7"/>
      <c r="I136" s="28">
        <f t="shared" si="14"/>
        <v>4034</v>
      </c>
      <c r="J136" s="27">
        <f t="shared" si="14"/>
        <v>-645</v>
      </c>
      <c r="K136" s="7"/>
      <c r="L136" s="124">
        <f t="shared" si="22"/>
        <v>-0.98565212888573173</v>
      </c>
      <c r="M136" s="27">
        <f t="shared" ca="1" si="15"/>
        <v>3.0625305602186632E-7</v>
      </c>
      <c r="N136" s="44"/>
      <c r="O136" s="44"/>
      <c r="P136" s="7"/>
      <c r="Q136" s="28">
        <f t="shared" ca="1" si="16"/>
        <v>4053.8916648191239</v>
      </c>
      <c r="R136" s="27">
        <f t="shared" ca="1" si="17"/>
        <v>-647.14349869190141</v>
      </c>
      <c r="S136" s="7"/>
      <c r="T136" s="28">
        <f t="shared" ca="1" si="18"/>
        <v>-0.98541341292096729</v>
      </c>
      <c r="U136" s="27">
        <f t="shared" ca="1" si="19"/>
        <v>-0.15824484694544613</v>
      </c>
      <c r="V136" s="7"/>
      <c r="W136" s="28">
        <f t="shared" ca="1" si="20"/>
        <v>-0.98509872753406924</v>
      </c>
      <c r="X136" s="27">
        <f t="shared" ca="1" si="24"/>
        <v>73.263934656031893</v>
      </c>
      <c r="Y136" s="7"/>
      <c r="Z136" s="28">
        <f t="shared" si="23"/>
        <v>73.232999999999862</v>
      </c>
      <c r="AA136" s="27">
        <f t="shared" si="21"/>
        <v>1.278156971113005</v>
      </c>
      <c r="AB136" s="7"/>
      <c r="AC136" s="28">
        <f t="shared" ca="1" si="13"/>
        <v>3.0934656032030716E-2</v>
      </c>
      <c r="AD136" s="27"/>
      <c r="AE136" s="7"/>
    </row>
    <row r="137" spans="1:31" s="26" customFormat="1" x14ac:dyDescent="0.25">
      <c r="A137" s="26">
        <v>52</v>
      </c>
      <c r="B137" s="26">
        <v>-617</v>
      </c>
      <c r="C137" s="26">
        <v>15074</v>
      </c>
      <c r="D137" s="26">
        <v>12573</v>
      </c>
      <c r="E137" s="26">
        <v>11126</v>
      </c>
      <c r="F137" s="26">
        <v>13598</v>
      </c>
      <c r="G137" s="27"/>
      <c r="H137" s="7"/>
      <c r="I137" s="28">
        <f t="shared" si="14"/>
        <v>3948</v>
      </c>
      <c r="J137" s="27">
        <f t="shared" si="14"/>
        <v>-1025</v>
      </c>
      <c r="K137" s="7"/>
      <c r="L137" s="124">
        <f t="shared" si="22"/>
        <v>-0.96569007134417439</v>
      </c>
      <c r="M137" s="27">
        <f t="shared" ca="1" si="15"/>
        <v>2.8293483236633122E-6</v>
      </c>
      <c r="N137" s="44"/>
      <c r="O137" s="44"/>
      <c r="P137" s="7"/>
      <c r="Q137" s="28">
        <f t="shared" ca="1" si="16"/>
        <v>3967.8916648191239</v>
      </c>
      <c r="R137" s="27">
        <f t="shared" ca="1" si="17"/>
        <v>-1027.1434986919014</v>
      </c>
      <c r="S137" s="7"/>
      <c r="T137" s="28">
        <f t="shared" ca="1" si="18"/>
        <v>-0.96450867236101345</v>
      </c>
      <c r="U137" s="27">
        <f t="shared" ca="1" si="19"/>
        <v>-0.25116557003208612</v>
      </c>
      <c r="V137" s="7"/>
      <c r="W137" s="28">
        <f t="shared" ca="1" si="20"/>
        <v>-0.96400800466188641</v>
      </c>
      <c r="X137" s="27">
        <f t="shared" ca="1" si="24"/>
        <v>67.786526119708185</v>
      </c>
      <c r="Y137" s="7"/>
      <c r="Z137" s="28">
        <f t="shared" si="23"/>
        <v>67.679999999999865</v>
      </c>
      <c r="AA137" s="27">
        <f t="shared" si="21"/>
        <v>1.1812388377497598</v>
      </c>
      <c r="AB137" s="7"/>
      <c r="AC137" s="28">
        <f t="shared" ca="1" si="13"/>
        <v>0.10652611970832027</v>
      </c>
      <c r="AD137" s="27"/>
      <c r="AE137" s="7"/>
    </row>
    <row r="138" spans="1:31" s="26" customFormat="1" x14ac:dyDescent="0.25">
      <c r="A138" s="26">
        <v>53</v>
      </c>
      <c r="B138" s="26">
        <v>-632</v>
      </c>
      <c r="C138" s="26">
        <v>15012</v>
      </c>
      <c r="D138" s="26">
        <v>12383</v>
      </c>
      <c r="E138" s="26">
        <v>11191</v>
      </c>
      <c r="F138" s="26">
        <v>13794</v>
      </c>
      <c r="G138" s="27"/>
      <c r="H138" s="7"/>
      <c r="I138" s="28">
        <f t="shared" si="14"/>
        <v>3821</v>
      </c>
      <c r="J138" s="27">
        <f t="shared" si="14"/>
        <v>-1411</v>
      </c>
      <c r="K138" s="7"/>
      <c r="L138" s="124">
        <f t="shared" si="22"/>
        <v>-0.93584361592031295</v>
      </c>
      <c r="M138" s="27">
        <f t="shared" ca="1" si="15"/>
        <v>8.3839405706411318E-6</v>
      </c>
      <c r="N138" s="44"/>
      <c r="O138" s="44"/>
      <c r="P138" s="7"/>
      <c r="Q138" s="28">
        <f t="shared" ca="1" si="16"/>
        <v>3840.8916648191239</v>
      </c>
      <c r="R138" s="27">
        <f t="shared" ca="1" si="17"/>
        <v>-1413.1434986919014</v>
      </c>
      <c r="S138" s="7"/>
      <c r="T138" s="28">
        <f t="shared" ca="1" si="18"/>
        <v>-0.9336377182782909</v>
      </c>
      <c r="U138" s="27">
        <f t="shared" ca="1" si="19"/>
        <v>-0.34555346243062041</v>
      </c>
      <c r="V138" s="7"/>
      <c r="W138" s="28">
        <f t="shared" ca="1" si="20"/>
        <v>-0.93294811241131126</v>
      </c>
      <c r="X138" s="27">
        <f t="shared" ca="1" si="24"/>
        <v>62.065820261575482</v>
      </c>
      <c r="Y138" s="7"/>
      <c r="Z138" s="28">
        <f t="shared" si="23"/>
        <v>61.991999999999862</v>
      </c>
      <c r="AA138" s="27">
        <f t="shared" si="21"/>
        <v>1.0819645098963222</v>
      </c>
      <c r="AB138" s="7"/>
      <c r="AC138" s="28">
        <f t="shared" ca="1" si="13"/>
        <v>7.3820261575619384E-2</v>
      </c>
      <c r="AD138" s="27"/>
      <c r="AE138" s="7"/>
    </row>
    <row r="139" spans="1:31" s="26" customFormat="1" x14ac:dyDescent="0.25">
      <c r="A139" s="26">
        <v>54</v>
      </c>
      <c r="B139" s="26">
        <v>-631</v>
      </c>
      <c r="C139" s="26">
        <v>14936</v>
      </c>
      <c r="D139" s="26">
        <v>12202</v>
      </c>
      <c r="E139" s="26">
        <v>11272</v>
      </c>
      <c r="F139" s="26">
        <v>13982</v>
      </c>
      <c r="G139" s="27"/>
      <c r="H139" s="7"/>
      <c r="I139" s="28">
        <f t="shared" si="14"/>
        <v>3664</v>
      </c>
      <c r="J139" s="27">
        <f t="shared" si="14"/>
        <v>-1780</v>
      </c>
      <c r="K139" s="7"/>
      <c r="L139" s="124">
        <f t="shared" si="22"/>
        <v>-0.89684633731784524</v>
      </c>
      <c r="M139" s="27">
        <f t="shared" ca="1" si="15"/>
        <v>5.0273026609627817E-6</v>
      </c>
      <c r="N139" s="44"/>
      <c r="O139" s="44"/>
      <c r="P139" s="7"/>
      <c r="Q139" s="28">
        <f t="shared" ca="1" si="16"/>
        <v>3683.8916648191239</v>
      </c>
      <c r="R139" s="27">
        <f t="shared" ca="1" si="17"/>
        <v>-1782.1434986919014</v>
      </c>
      <c r="S139" s="7"/>
      <c r="T139" s="28">
        <f t="shared" ca="1" si="18"/>
        <v>-0.89547441283744489</v>
      </c>
      <c r="U139" s="27">
        <f t="shared" ca="1" si="19"/>
        <v>-0.43578437511212081</v>
      </c>
      <c r="V139" s="7"/>
      <c r="W139" s="28">
        <f t="shared" ca="1" si="20"/>
        <v>-0.89460417259130021</v>
      </c>
      <c r="X139" s="27">
        <f t="shared" ca="1" si="24"/>
        <v>56.417994612220127</v>
      </c>
      <c r="Y139" s="7"/>
      <c r="Z139" s="28">
        <f t="shared" si="23"/>
        <v>56.31299999999986</v>
      </c>
      <c r="AA139" s="27">
        <f t="shared" si="21"/>
        <v>0.98284726167556435</v>
      </c>
      <c r="AB139" s="7"/>
      <c r="AC139" s="28">
        <f t="shared" ca="1" si="13"/>
        <v>0.10499461222026696</v>
      </c>
      <c r="AD139" s="27"/>
      <c r="AE139" s="7"/>
    </row>
    <row r="140" spans="1:31" s="26" customFormat="1" x14ac:dyDescent="0.25">
      <c r="A140" s="26">
        <v>55</v>
      </c>
      <c r="B140" s="26">
        <v>-643</v>
      </c>
      <c r="C140" s="26">
        <v>14837</v>
      </c>
      <c r="D140" s="26">
        <v>12024</v>
      </c>
      <c r="E140" s="26">
        <v>11380</v>
      </c>
      <c r="F140" s="26">
        <v>14165</v>
      </c>
      <c r="G140" s="27"/>
      <c r="H140" s="7"/>
      <c r="I140" s="28">
        <f t="shared" si="14"/>
        <v>3457</v>
      </c>
      <c r="J140" s="27">
        <f t="shared" si="14"/>
        <v>-2141</v>
      </c>
      <c r="K140" s="7"/>
      <c r="L140" s="124">
        <f t="shared" si="22"/>
        <v>-0.84804987596708203</v>
      </c>
      <c r="M140" s="27">
        <f t="shared" ca="1" si="15"/>
        <v>1.55210148668435E-5</v>
      </c>
      <c r="N140" s="44"/>
      <c r="O140" s="44"/>
      <c r="P140" s="7"/>
      <c r="Q140" s="28">
        <f t="shared" ca="1" si="16"/>
        <v>3476.8916648191239</v>
      </c>
      <c r="R140" s="27">
        <f t="shared" ca="1" si="17"/>
        <v>-2143.1434986919012</v>
      </c>
      <c r="S140" s="7"/>
      <c r="T140" s="28">
        <f t="shared" ca="1" si="18"/>
        <v>-0.84515718846639321</v>
      </c>
      <c r="U140" s="27">
        <f t="shared" ca="1" si="19"/>
        <v>-0.52405906204442876</v>
      </c>
      <c r="V140" s="7"/>
      <c r="W140" s="28">
        <f t="shared" ca="1" si="20"/>
        <v>-0.84411020404332449</v>
      </c>
      <c r="X140" s="27">
        <f t="shared" ca="1" si="24"/>
        <v>50.556134855424489</v>
      </c>
      <c r="Y140" s="7"/>
      <c r="Z140" s="28">
        <f t="shared" si="23"/>
        <v>50.525999999999861</v>
      </c>
      <c r="AA140" s="27">
        <f t="shared" si="21"/>
        <v>0.88184505786265244</v>
      </c>
      <c r="AB140" s="7"/>
      <c r="AC140" s="28">
        <f t="shared" ca="1" si="13"/>
        <v>3.013485542462746E-2</v>
      </c>
      <c r="AD140" s="27"/>
      <c r="AE140" s="7"/>
    </row>
    <row r="141" spans="1:31" s="26" customFormat="1" x14ac:dyDescent="0.25">
      <c r="A141" s="26">
        <v>56</v>
      </c>
      <c r="B141" s="26">
        <v>-617</v>
      </c>
      <c r="C141" s="26">
        <v>14719</v>
      </c>
      <c r="D141" s="26">
        <v>11858</v>
      </c>
      <c r="E141" s="26">
        <v>11489</v>
      </c>
      <c r="F141" s="26">
        <v>14326</v>
      </c>
      <c r="G141" s="27"/>
      <c r="H141" s="7"/>
      <c r="I141" s="28">
        <f t="shared" si="14"/>
        <v>3230</v>
      </c>
      <c r="J141" s="27">
        <f t="shared" si="14"/>
        <v>-2468</v>
      </c>
      <c r="K141" s="7"/>
      <c r="L141" s="124">
        <f t="shared" si="22"/>
        <v>-0.79308887016115037</v>
      </c>
      <c r="M141" s="27">
        <f t="shared" ca="1" si="15"/>
        <v>1.8641455551796535E-5</v>
      </c>
      <c r="N141" s="44"/>
      <c r="O141" s="44"/>
      <c r="P141" s="7"/>
      <c r="Q141" s="28">
        <f t="shared" ca="1" si="16"/>
        <v>3249.8916648191239</v>
      </c>
      <c r="R141" s="27">
        <f t="shared" ca="1" si="17"/>
        <v>-2470.1434986919012</v>
      </c>
      <c r="S141" s="7"/>
      <c r="T141" s="28">
        <f t="shared" ca="1" si="18"/>
        <v>-0.78997839652325919</v>
      </c>
      <c r="U141" s="27">
        <f t="shared" ca="1" si="19"/>
        <v>-0.60401978954266888</v>
      </c>
      <c r="V141" s="7"/>
      <c r="W141" s="28">
        <f t="shared" ca="1" si="20"/>
        <v>-0.78877129496761911</v>
      </c>
      <c r="X141" s="27">
        <f t="shared" ca="1" si="24"/>
        <v>44.945963369057665</v>
      </c>
      <c r="Y141" s="7"/>
      <c r="Z141" s="28">
        <f t="shared" si="23"/>
        <v>44.972999999999864</v>
      </c>
      <c r="AA141" s="27">
        <f t="shared" si="21"/>
        <v>0.78492692449940749</v>
      </c>
      <c r="AB141" s="7"/>
      <c r="AC141" s="28">
        <f t="shared" ca="1" si="13"/>
        <v>-2.7036630942198769E-2</v>
      </c>
      <c r="AD141" s="27"/>
      <c r="AE141" s="7"/>
    </row>
    <row r="142" spans="1:31" s="26" customFormat="1" x14ac:dyDescent="0.25">
      <c r="A142" s="26">
        <v>57</v>
      </c>
      <c r="B142" s="26">
        <v>-628</v>
      </c>
      <c r="C142" s="26">
        <v>14590</v>
      </c>
      <c r="D142" s="26">
        <v>11701</v>
      </c>
      <c r="E142" s="26">
        <v>11620</v>
      </c>
      <c r="F142" s="26">
        <v>14480</v>
      </c>
      <c r="G142" s="27"/>
      <c r="H142" s="7"/>
      <c r="I142" s="28">
        <f t="shared" si="14"/>
        <v>2970</v>
      </c>
      <c r="J142" s="27">
        <f t="shared" si="14"/>
        <v>-2779</v>
      </c>
      <c r="K142" s="7"/>
      <c r="L142" s="124">
        <f t="shared" si="22"/>
        <v>-0.72950393070838138</v>
      </c>
      <c r="M142" s="27">
        <f t="shared" ca="1" si="15"/>
        <v>1.6689825601973928E-5</v>
      </c>
      <c r="N142" s="44"/>
      <c r="O142" s="44"/>
      <c r="P142" s="7"/>
      <c r="Q142" s="28">
        <f t="shared" ca="1" si="16"/>
        <v>2989.8916648191239</v>
      </c>
      <c r="R142" s="27">
        <f t="shared" ca="1" si="17"/>
        <v>-2781.1434986919012</v>
      </c>
      <c r="S142" s="7"/>
      <c r="T142" s="28">
        <f t="shared" ca="1" si="18"/>
        <v>-0.72677801808618936</v>
      </c>
      <c r="U142" s="27">
        <f t="shared" ca="1" si="19"/>
        <v>-0.68006806554252419</v>
      </c>
      <c r="V142" s="7"/>
      <c r="W142" s="28">
        <f t="shared" ca="1" si="20"/>
        <v>-0.725418612409647</v>
      </c>
      <c r="X142" s="27">
        <f t="shared" ca="1" si="24"/>
        <v>39.237991720530999</v>
      </c>
      <c r="Y142" s="7"/>
      <c r="Z142" s="28">
        <f t="shared" si="23"/>
        <v>39.320999999999863</v>
      </c>
      <c r="AA142" s="27">
        <f t="shared" si="21"/>
        <v>0.68628091517668788</v>
      </c>
      <c r="AB142" s="7"/>
      <c r="AC142" s="28">
        <f t="shared" ca="1" si="13"/>
        <v>-8.3008279468863577E-2</v>
      </c>
      <c r="AD142" s="27"/>
      <c r="AE142" s="7"/>
    </row>
    <row r="143" spans="1:31" s="26" customFormat="1" x14ac:dyDescent="0.25">
      <c r="A143" s="26">
        <v>58</v>
      </c>
      <c r="B143" s="26">
        <v>-605</v>
      </c>
      <c r="C143" s="26">
        <v>14441</v>
      </c>
      <c r="D143" s="26">
        <v>11558</v>
      </c>
      <c r="E143" s="26">
        <v>11757</v>
      </c>
      <c r="F143" s="26">
        <v>14609</v>
      </c>
      <c r="G143" s="27"/>
      <c r="H143" s="7"/>
      <c r="I143" s="28">
        <f t="shared" si="14"/>
        <v>2684</v>
      </c>
      <c r="J143" s="27">
        <f t="shared" si="14"/>
        <v>-3051</v>
      </c>
      <c r="K143" s="7"/>
      <c r="L143" s="124">
        <f t="shared" si="22"/>
        <v>-0.66152867584305941</v>
      </c>
      <c r="M143" s="27">
        <f t="shared" ca="1" si="15"/>
        <v>3.3220388996619499E-5</v>
      </c>
      <c r="N143" s="44"/>
      <c r="O143" s="44"/>
      <c r="P143" s="7"/>
      <c r="Q143" s="28">
        <f t="shared" ca="1" si="16"/>
        <v>2703.8916648191239</v>
      </c>
      <c r="R143" s="27">
        <f t="shared" ca="1" si="17"/>
        <v>-3053.1434986919012</v>
      </c>
      <c r="S143" s="7"/>
      <c r="T143" s="28">
        <f t="shared" ca="1" si="18"/>
        <v>-0.65725760180541259</v>
      </c>
      <c r="U143" s="27">
        <f t="shared" ca="1" si="19"/>
        <v>-0.74657974101506652</v>
      </c>
      <c r="V143" s="7"/>
      <c r="W143" s="28">
        <f t="shared" ca="1" si="20"/>
        <v>-0.65576496271725071</v>
      </c>
      <c r="X143" s="27">
        <f t="shared" ca="1" si="24"/>
        <v>33.68462459569173</v>
      </c>
      <c r="Y143" s="7"/>
      <c r="Z143" s="28">
        <f t="shared" si="23"/>
        <v>33.875999999999863</v>
      </c>
      <c r="AA143" s="27">
        <f t="shared" si="21"/>
        <v>0.59124773740559666</v>
      </c>
      <c r="AB143" s="7"/>
      <c r="AC143" s="28">
        <f t="shared" ca="1" si="13"/>
        <v>-0.1913754043081326</v>
      </c>
      <c r="AD143" s="27"/>
      <c r="AE143" s="7"/>
    </row>
    <row r="144" spans="1:31" s="26" customFormat="1" x14ac:dyDescent="0.25">
      <c r="A144" s="26">
        <v>59</v>
      </c>
      <c r="B144" s="26">
        <v>-619</v>
      </c>
      <c r="C144" s="26">
        <v>14290</v>
      </c>
      <c r="D144" s="26">
        <v>11445</v>
      </c>
      <c r="E144" s="26">
        <v>11915</v>
      </c>
      <c r="F144" s="26">
        <v>14747</v>
      </c>
      <c r="G144" s="27"/>
      <c r="H144" s="7"/>
      <c r="I144" s="28">
        <f t="shared" si="14"/>
        <v>2375</v>
      </c>
      <c r="J144" s="27">
        <f t="shared" si="14"/>
        <v>-3302</v>
      </c>
      <c r="K144" s="7"/>
      <c r="L144" s="124">
        <f t="shared" si="22"/>
        <v>-0.58580392648389279</v>
      </c>
      <c r="M144" s="27">
        <f t="shared" ca="1" si="15"/>
        <v>2.7806128888576449E-5</v>
      </c>
      <c r="N144" s="44"/>
      <c r="O144" s="44"/>
      <c r="P144" s="7"/>
      <c r="Q144" s="28">
        <f t="shared" ca="1" si="16"/>
        <v>2394.8916648191239</v>
      </c>
      <c r="R144" s="27">
        <f t="shared" ca="1" si="17"/>
        <v>-3304.1434986919012</v>
      </c>
      <c r="S144" s="7"/>
      <c r="T144" s="28">
        <f t="shared" ca="1" si="18"/>
        <v>-0.58214638281674125</v>
      </c>
      <c r="U144" s="27">
        <f t="shared" ca="1" si="19"/>
        <v>-0.80795632389597871</v>
      </c>
      <c r="V144" s="7"/>
      <c r="W144" s="28">
        <f t="shared" ca="1" si="20"/>
        <v>-0.58053077478034998</v>
      </c>
      <c r="X144" s="27">
        <f t="shared" ca="1" si="24"/>
        <v>28.087789491716308</v>
      </c>
      <c r="Y144" s="7"/>
      <c r="Z144" s="28">
        <f t="shared" si="23"/>
        <v>28.304999999999865</v>
      </c>
      <c r="AA144" s="27">
        <f t="shared" si="21"/>
        <v>0.49401544477699261</v>
      </c>
      <c r="AB144" s="7"/>
      <c r="AC144" s="28">
        <f t="shared" ca="1" si="13"/>
        <v>-0.21721050828355715</v>
      </c>
      <c r="AD144" s="27"/>
      <c r="AE144" s="7"/>
    </row>
    <row r="145" spans="1:31" s="26" customFormat="1" x14ac:dyDescent="0.25">
      <c r="A145" s="26">
        <v>60</v>
      </c>
      <c r="B145" s="26">
        <v>-638</v>
      </c>
      <c r="C145" s="26">
        <v>14122</v>
      </c>
      <c r="D145" s="26">
        <v>11331</v>
      </c>
      <c r="E145" s="26">
        <v>12086</v>
      </c>
      <c r="F145" s="26">
        <v>14850</v>
      </c>
      <c r="G145" s="27"/>
      <c r="H145" s="7"/>
      <c r="I145" s="28">
        <f t="shared" si="14"/>
        <v>2036</v>
      </c>
      <c r="J145" s="27">
        <f t="shared" si="14"/>
        <v>-3519</v>
      </c>
      <c r="K145" s="7"/>
      <c r="L145" s="124">
        <f t="shared" si="22"/>
        <v>-0.50196880794960186</v>
      </c>
      <c r="M145" s="27">
        <f t="shared" ca="1" si="15"/>
        <v>1.5586311466000194E-5</v>
      </c>
      <c r="N145" s="44"/>
      <c r="O145" s="44"/>
      <c r="P145" s="7"/>
      <c r="Q145" s="28">
        <f t="shared" ca="1" si="16"/>
        <v>2055.8916648191239</v>
      </c>
      <c r="R145" s="27">
        <f t="shared" ca="1" si="17"/>
        <v>-3521.1434986919012</v>
      </c>
      <c r="S145" s="7"/>
      <c r="T145" s="28">
        <f t="shared" ca="1" si="18"/>
        <v>-0.4997428124699464</v>
      </c>
      <c r="U145" s="27">
        <f t="shared" ca="1" si="19"/>
        <v>-0.86101894734282314</v>
      </c>
      <c r="V145" s="7"/>
      <c r="W145" s="28">
        <f t="shared" ca="1" si="20"/>
        <v>-0.49802085766293408</v>
      </c>
      <c r="X145" s="27">
        <f t="shared" ca="1" si="24"/>
        <v>22.435344153335336</v>
      </c>
      <c r="Y145" s="7"/>
      <c r="Z145" s="28">
        <f t="shared" si="23"/>
        <v>22.562999999999864</v>
      </c>
      <c r="AA145" s="27">
        <f t="shared" si="21"/>
        <v>0.3937986391274782</v>
      </c>
      <c r="AB145" s="7"/>
      <c r="AC145" s="28">
        <f t="shared" ca="1" si="13"/>
        <v>-0.12765584666452767</v>
      </c>
      <c r="AD145" s="27"/>
      <c r="AE145" s="7"/>
    </row>
    <row r="146" spans="1:31" s="26" customFormat="1" x14ac:dyDescent="0.25">
      <c r="A146" s="26">
        <v>61</v>
      </c>
      <c r="B146" s="26">
        <v>-627</v>
      </c>
      <c r="C146" s="26">
        <v>13929</v>
      </c>
      <c r="D146" s="26">
        <v>11231</v>
      </c>
      <c r="E146" s="26">
        <v>12259</v>
      </c>
      <c r="F146" s="26">
        <v>14941</v>
      </c>
      <c r="G146" s="27"/>
      <c r="H146" s="7"/>
      <c r="I146" s="28">
        <f t="shared" si="14"/>
        <v>1670</v>
      </c>
      <c r="J146" s="27">
        <f t="shared" si="14"/>
        <v>-3710</v>
      </c>
      <c r="K146" s="7"/>
      <c r="L146" s="124">
        <f t="shared" si="22"/>
        <v>-0.4146639919595167</v>
      </c>
      <c r="M146" s="27">
        <f t="shared" ca="1" si="15"/>
        <v>3.2529439256365378E-5</v>
      </c>
      <c r="N146" s="44"/>
      <c r="O146" s="44"/>
      <c r="P146" s="7"/>
      <c r="Q146" s="28">
        <f t="shared" ca="1" si="16"/>
        <v>1689.8916648191237</v>
      </c>
      <c r="R146" s="27">
        <f t="shared" ca="1" si="17"/>
        <v>-3712.1434986919012</v>
      </c>
      <c r="S146" s="7"/>
      <c r="T146" s="28">
        <f t="shared" ca="1" si="18"/>
        <v>-0.41077612590084039</v>
      </c>
      <c r="U146" s="27">
        <f t="shared" ca="1" si="19"/>
        <v>-0.90772383710479221</v>
      </c>
      <c r="V146" s="7"/>
      <c r="W146" s="28">
        <f t="shared" ca="1" si="20"/>
        <v>-0.40896053342487604</v>
      </c>
      <c r="X146" s="27">
        <f t="shared" ca="1" si="24"/>
        <v>16.643070063355822</v>
      </c>
      <c r="Y146" s="7"/>
      <c r="Z146" s="28">
        <f t="shared" si="23"/>
        <v>16.919999999999863</v>
      </c>
      <c r="AA146" s="27">
        <f t="shared" si="21"/>
        <v>0.29530970943743817</v>
      </c>
      <c r="AB146" s="7"/>
      <c r="AC146" s="28">
        <f t="shared" ca="1" si="13"/>
        <v>-0.27692993664404142</v>
      </c>
      <c r="AD146" s="27"/>
      <c r="AE146" s="7"/>
    </row>
    <row r="147" spans="1:31" s="26" customFormat="1" x14ac:dyDescent="0.25">
      <c r="A147" s="26">
        <v>62</v>
      </c>
      <c r="B147" s="26">
        <v>-624</v>
      </c>
      <c r="C147" s="26">
        <v>13745</v>
      </c>
      <c r="D147" s="26">
        <v>11166</v>
      </c>
      <c r="E147" s="26">
        <v>12446</v>
      </c>
      <c r="F147" s="26">
        <v>15022</v>
      </c>
      <c r="G147" s="27"/>
      <c r="H147" s="7"/>
      <c r="I147" s="28">
        <f t="shared" si="14"/>
        <v>1299</v>
      </c>
      <c r="J147" s="27">
        <f t="shared" si="14"/>
        <v>-3856</v>
      </c>
      <c r="K147" s="7"/>
      <c r="L147" s="124">
        <f t="shared" si="22"/>
        <v>-0.32378320370773406</v>
      </c>
      <c r="M147" s="27">
        <f t="shared" ca="1" si="15"/>
        <v>2.5769528138320769E-5</v>
      </c>
      <c r="N147" s="44"/>
      <c r="O147" s="44"/>
      <c r="P147" s="7"/>
      <c r="Q147" s="28">
        <f t="shared" ca="1" si="16"/>
        <v>1318.8916648191237</v>
      </c>
      <c r="R147" s="27">
        <f t="shared" ca="1" si="17"/>
        <v>-3858.1434986919012</v>
      </c>
      <c r="S147" s="7"/>
      <c r="T147" s="28">
        <f t="shared" ca="1" si="18"/>
        <v>-0.32059404743871389</v>
      </c>
      <c r="U147" s="27">
        <f t="shared" ca="1" si="19"/>
        <v>-0.9434249570275538</v>
      </c>
      <c r="V147" s="7"/>
      <c r="W147" s="28">
        <f t="shared" ca="1" si="20"/>
        <v>-0.31870683412521539</v>
      </c>
      <c r="X147" s="27">
        <f t="shared" ca="1" si="24"/>
        <v>11.055825153602598</v>
      </c>
      <c r="Y147" s="7"/>
      <c r="Z147" s="28">
        <f t="shared" si="23"/>
        <v>11.303999999999863</v>
      </c>
      <c r="AA147" s="27">
        <f t="shared" si="21"/>
        <v>0.19729201864543663</v>
      </c>
      <c r="AB147" s="7"/>
      <c r="AC147" s="28">
        <f t="shared" ca="1" si="13"/>
        <v>-0.24817484639726572</v>
      </c>
      <c r="AD147" s="27"/>
      <c r="AE147" s="7"/>
    </row>
    <row r="148" spans="1:31" s="26" customFormat="1" x14ac:dyDescent="0.25">
      <c r="A148" s="26">
        <v>63</v>
      </c>
      <c r="B148" s="26">
        <v>-641</v>
      </c>
      <c r="C148" s="26">
        <v>13553</v>
      </c>
      <c r="D148" s="26">
        <v>11107</v>
      </c>
      <c r="E148" s="26">
        <v>12653</v>
      </c>
      <c r="F148" s="26">
        <v>15082</v>
      </c>
      <c r="G148" s="27"/>
      <c r="H148" s="7"/>
      <c r="I148" s="28">
        <f t="shared" si="14"/>
        <v>900</v>
      </c>
      <c r="J148" s="27">
        <f t="shared" si="14"/>
        <v>-3975</v>
      </c>
      <c r="K148" s="7"/>
      <c r="L148" s="124">
        <f t="shared" si="22"/>
        <v>-0.22719674848410445</v>
      </c>
      <c r="M148" s="27">
        <f t="shared" ca="1" si="15"/>
        <v>3.0654053918302394E-5</v>
      </c>
      <c r="N148" s="44"/>
      <c r="O148" s="44"/>
      <c r="P148" s="7"/>
      <c r="Q148" s="28">
        <f t="shared" ca="1" si="16"/>
        <v>919.89166481912378</v>
      </c>
      <c r="R148" s="27">
        <f t="shared" ca="1" si="17"/>
        <v>-3977.1434986919012</v>
      </c>
      <c r="S148" s="7"/>
      <c r="T148" s="28">
        <f t="shared" ca="1" si="18"/>
        <v>-0.22360577437567222</v>
      </c>
      <c r="U148" s="27">
        <f t="shared" ca="1" si="19"/>
        <v>-0.97252381504679108</v>
      </c>
      <c r="V148" s="7"/>
      <c r="W148" s="28">
        <f t="shared" ca="1" si="20"/>
        <v>-0.22166013815662949</v>
      </c>
      <c r="X148" s="27">
        <f t="shared" ca="1" si="24"/>
        <v>5.2295481007183753</v>
      </c>
      <c r="Y148" s="7"/>
      <c r="Z148" s="28">
        <f t="shared" si="23"/>
        <v>5.5349999999998643</v>
      </c>
      <c r="AA148" s="27">
        <f t="shared" si="21"/>
        <v>9.6603974097883766E-2</v>
      </c>
      <c r="AB148" s="7"/>
      <c r="AC148" s="28">
        <f t="shared" ref="AC148:AC149" ca="1" si="25">X148-Z148</f>
        <v>-0.30545189928148897</v>
      </c>
      <c r="AD148" s="27"/>
      <c r="AE148" s="7"/>
    </row>
    <row r="149" spans="1:31" s="26" customFormat="1" x14ac:dyDescent="0.25">
      <c r="A149" s="26">
        <v>64</v>
      </c>
      <c r="B149" s="26">
        <v>-636</v>
      </c>
      <c r="C149" s="26">
        <v>13352</v>
      </c>
      <c r="D149" s="26">
        <v>11073</v>
      </c>
      <c r="E149" s="26">
        <v>12848</v>
      </c>
      <c r="F149" s="26">
        <v>15120</v>
      </c>
      <c r="G149" s="27"/>
      <c r="H149" s="7"/>
      <c r="I149" s="28">
        <f t="shared" ref="I149:J149" si="26">C149-E149</f>
        <v>504</v>
      </c>
      <c r="J149" s="27">
        <f t="shared" si="26"/>
        <v>-4047</v>
      </c>
      <c r="K149" s="7"/>
      <c r="L149" s="124">
        <f t="shared" si="22"/>
        <v>-0.12908517546067261</v>
      </c>
      <c r="M149" s="27">
        <f t="shared" ref="M149" ca="1" si="27">(W149-L149)^2</f>
        <v>1.3834671159637744E-5</v>
      </c>
      <c r="N149" s="44"/>
      <c r="O149" s="44"/>
      <c r="P149" s="7"/>
      <c r="Q149" s="28">
        <f t="shared" ref="Q149" ca="1" si="28">I149-$J$4</f>
        <v>523.89166481912378</v>
      </c>
      <c r="R149" s="27">
        <f t="shared" ref="R149" ca="1" si="29">J149-$J$3</f>
        <v>-4049.1434986919012</v>
      </c>
      <c r="S149" s="7"/>
      <c r="T149" s="28">
        <f t="shared" ref="T149" ca="1" si="30">Q149/$J$7</f>
        <v>-0.12734673644844285</v>
      </c>
      <c r="U149" s="27">
        <f t="shared" ref="U149" ca="1" si="31">R149/$J$6</f>
        <v>-0.99012984678952287</v>
      </c>
      <c r="V149" s="7"/>
      <c r="W149" s="28">
        <f t="shared" ref="W149" ca="1" si="32">(T149-U149*SIN(-$J$11*PI()/180))/(COS(-$J$11*PI()/180))</f>
        <v>-0.12536567668265994</v>
      </c>
      <c r="X149" s="27">
        <f ca="1">IF(MOD(ATAN2(U149,W149)*180/PI()-$J$9+360,360)&gt;5,MOD(ATAN2(U149,W149)*180/PI()-$J$9+360,360)-360,MOD(ATAN2(U149,W149)*180/PI()-$J$9+360,360))</f>
        <v>-0.39398883485000624</v>
      </c>
      <c r="Y149" s="7"/>
      <c r="Z149" s="28">
        <f t="shared" si="23"/>
        <v>-0.18900000000013506</v>
      </c>
      <c r="AA149" s="27">
        <f t="shared" ref="AA149" si="33">Z149*PI()/180</f>
        <v>-3.29867228627164E-3</v>
      </c>
      <c r="AB149" s="7"/>
      <c r="AC149" s="28">
        <f t="shared" ca="1" si="25"/>
        <v>-0.20498883484987118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39958</v>
      </c>
    </row>
    <row r="155" spans="1:31" x14ac:dyDescent="0.25">
      <c r="A155" t="s">
        <v>177</v>
      </c>
      <c r="B155">
        <v>39958</v>
      </c>
    </row>
    <row r="156" spans="1:31" x14ac:dyDescent="0.25">
      <c r="A156" s="31" t="s">
        <v>188</v>
      </c>
      <c r="B156" s="31">
        <v>-39979</v>
      </c>
    </row>
    <row r="157" spans="1:31" x14ac:dyDescent="0.25">
      <c r="A157" t="s">
        <v>183</v>
      </c>
      <c r="B157">
        <v>-39979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3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2.1434986919013586</v>
      </c>
      <c r="L3" s="102" t="s">
        <v>1</v>
      </c>
      <c r="M3" s="103">
        <v>0.99945949389858824</v>
      </c>
      <c r="N3" s="104" t="s">
        <v>18</v>
      </c>
      <c r="O3" s="102">
        <v>0.9963082231504119</v>
      </c>
      <c r="Q3" s="101" t="s">
        <v>194</v>
      </c>
      <c r="R3" s="101">
        <f ca="1">MAX(AC21:AC149)</f>
        <v>0.16751562858542002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-19.891664819123765</v>
      </c>
      <c r="L4" s="104" t="s">
        <v>5</v>
      </c>
      <c r="M4" s="106">
        <v>359.99513625982496</v>
      </c>
      <c r="N4" s="104" t="s">
        <v>21</v>
      </c>
      <c r="O4" s="104">
        <v>359.94264539773712</v>
      </c>
      <c r="Q4" s="105" t="s">
        <v>195</v>
      </c>
      <c r="R4" s="105">
        <f ca="1">MIN(AC21:AC149)</f>
        <v>-0.3547515909429535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-172.57008330593359</v>
      </c>
      <c r="N5" s="107" t="s">
        <v>24</v>
      </c>
      <c r="O5" s="107">
        <v>-172.56758942120143</v>
      </c>
      <c r="Q5" s="8"/>
      <c r="R5" s="8"/>
      <c r="T5" s="45" t="s">
        <v>55</v>
      </c>
      <c r="U5" s="47">
        <v>8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4089.5075649129976</v>
      </c>
      <c r="L6" s="107" t="s">
        <v>12</v>
      </c>
      <c r="M6" s="108">
        <v>-8.2046463844431499E-5</v>
      </c>
      <c r="N6" s="107" t="s">
        <v>26</v>
      </c>
      <c r="O6" s="107">
        <v>7.77339334875277E-6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-4113.8994168980898</v>
      </c>
      <c r="L7" s="109" t="s">
        <v>15</v>
      </c>
      <c r="M7" s="110">
        <f ca="1">SUM(M20:M84)</f>
        <v>1.1036824076610609E-4</v>
      </c>
      <c r="N7" s="109" t="s">
        <v>15</v>
      </c>
      <c r="O7" s="89">
        <f ca="1">SUM(M85:M149)</f>
        <v>9.8206238353589905E-5</v>
      </c>
      <c r="Q7" s="101" t="s">
        <v>194</v>
      </c>
      <c r="R7" s="101">
        <f ca="1">MAX(AD21:AD83)</f>
        <v>0.17067172901931826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-0.13019975785704219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-172.38988190323801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-172.27522944549378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-0.11465245774423731</v>
      </c>
      <c r="L11" s="113" t="s">
        <v>208</v>
      </c>
      <c r="M11" s="114">
        <f>(M6+O6)/2</f>
        <v>-3.7136535247839362E-5</v>
      </c>
      <c r="N11" s="115"/>
      <c r="O11" s="115"/>
      <c r="Q11" s="101" t="s">
        <v>194</v>
      </c>
      <c r="R11" s="101">
        <f ca="1">MAX(W20:W149)</f>
        <v>0.99744308897346101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0.99788385852450001</v>
      </c>
      <c r="N12" s="118"/>
      <c r="O12" s="118"/>
      <c r="Q12" s="105" t="s">
        <v>195</v>
      </c>
      <c r="R12" s="105">
        <f ca="1">MIN(W20:W149)</f>
        <v>-1.0010506537271322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-172.56883636356753</v>
      </c>
      <c r="N13" s="121"/>
      <c r="O13" s="121"/>
    </row>
    <row r="14" spans="1:24" x14ac:dyDescent="0.25">
      <c r="I14" s="9" t="s">
        <v>154</v>
      </c>
      <c r="L14" s="9"/>
      <c r="M14" s="9"/>
      <c r="N14" s="9"/>
      <c r="O14" s="9"/>
    </row>
    <row r="15" spans="1:24" x14ac:dyDescent="0.25">
      <c r="I15" s="9" t="s">
        <v>155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156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13415</v>
      </c>
      <c r="D20" s="26">
        <v>11112</v>
      </c>
      <c r="E20" s="26">
        <v>12880</v>
      </c>
      <c r="F20" s="26">
        <v>15174</v>
      </c>
      <c r="G20" s="27"/>
      <c r="H20" s="7"/>
      <c r="I20" s="28">
        <f>C20-E20</f>
        <v>535</v>
      </c>
      <c r="J20" s="27">
        <f>D20-F20</f>
        <v>-4062</v>
      </c>
      <c r="K20" s="7"/>
      <c r="L20" s="124">
        <f>$M$3*SIN(2*PI()/$M$4*($Z20+$M$5))+$M$6</f>
        <v>-0.12928519740442806</v>
      </c>
      <c r="M20" s="27">
        <f ca="1">(W20-L20)^2</f>
        <v>1.3021880988957768E-5</v>
      </c>
      <c r="N20" s="44"/>
      <c r="O20" s="44"/>
      <c r="P20" s="7"/>
      <c r="Q20" s="28">
        <f ca="1">I20-$J$4</f>
        <v>554.89166481912378</v>
      </c>
      <c r="R20" s="27">
        <f ca="1">J20-$J$3</f>
        <v>-4064.1434986919012</v>
      </c>
      <c r="S20" s="7"/>
      <c r="T20" s="28">
        <f ca="1">Q20/$J$7</f>
        <v>-0.1348821661851704</v>
      </c>
      <c r="U20" s="27">
        <f ca="1">R20/$J$6</f>
        <v>-0.99379777006925873</v>
      </c>
      <c r="V20" s="7"/>
      <c r="W20" s="28">
        <f ca="1">(T20-U20*SIN(-$J$11*PI()/180))/(COS(-$J$11*PI()/180))</f>
        <v>-0.13289378175136493</v>
      </c>
      <c r="X20" s="27">
        <f ca="1">IF(MOD(ATAN2(U20,W20)*180/PI()-$J$9+360,360)&gt;5,MOD(ATAN2(U20,W20)*180/PI()-$J$9+360,360)-360,MOD(ATAN2(U20,W20)*180/PI()-$J$9+360,360))</f>
        <v>6.4696347666313159E-3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6.4696347666313159E-3</v>
      </c>
      <c r="AD20" s="27">
        <f ca="1">INDIRECT("AC"&amp;AE20)-AC20</f>
        <v>-0.28781555148138516</v>
      </c>
      <c r="AE20" s="7">
        <v>149</v>
      </c>
    </row>
    <row r="21" spans="1:31" s="26" customFormat="1" x14ac:dyDescent="0.25">
      <c r="A21" s="26">
        <v>1</v>
      </c>
      <c r="B21" s="26">
        <v>648</v>
      </c>
      <c r="C21" s="26">
        <v>13611</v>
      </c>
      <c r="D21" s="26">
        <v>11151</v>
      </c>
      <c r="E21" s="26">
        <v>12688</v>
      </c>
      <c r="F21" s="26">
        <v>15138</v>
      </c>
      <c r="G21" s="27"/>
      <c r="H21" s="7"/>
      <c r="I21" s="28">
        <f t="shared" ref="I21:J84" si="1">C21-E21</f>
        <v>923</v>
      </c>
      <c r="J21" s="27">
        <f t="shared" si="1"/>
        <v>-3987</v>
      </c>
      <c r="K21" s="7"/>
      <c r="L21" s="124">
        <f t="shared" ref="L21:L84" si="2">$M$3*SIN(2*PI()/$M$4*($Z21+$M$5))+$M$6</f>
        <v>-0.2293226391560631</v>
      </c>
      <c r="M21" s="27">
        <f t="shared" ref="M21:M84" ca="1" si="3">(W21-L21)^2</f>
        <v>4.3162509911590832E-6</v>
      </c>
      <c r="N21" s="44"/>
      <c r="O21" s="44"/>
      <c r="P21" s="7"/>
      <c r="Q21" s="28">
        <f t="shared" ref="Q21:Q84" ca="1" si="4">I21-$J$4</f>
        <v>942.89166481912378</v>
      </c>
      <c r="R21" s="27">
        <f t="shared" ref="R21:R84" ca="1" si="5">J21-$J$3</f>
        <v>-3989.1434986919012</v>
      </c>
      <c r="S21" s="7"/>
      <c r="T21" s="28">
        <f t="shared" ref="T21:T84" ca="1" si="6">Q21/$J$7</f>
        <v>-0.22919657708356686</v>
      </c>
      <c r="U21" s="27">
        <f t="shared" ref="U21:U84" ca="1" si="7">R21/$J$6</f>
        <v>-0.97545815367057975</v>
      </c>
      <c r="V21" s="7"/>
      <c r="W21" s="28">
        <f t="shared" ref="W21:W84" ca="1" si="8">(T21-U21*SIN(-$J$11*PI()/180))/(COS(-$J$11*PI()/180))</f>
        <v>-0.22724508025409207</v>
      </c>
      <c r="X21" s="27">
        <f ca="1">MOD(ATAN2(U21,W21)*180/PI()-$J$9+360,360)</f>
        <v>5.5037474271342717</v>
      </c>
      <c r="Y21" s="7"/>
      <c r="Z21" s="28">
        <f>360/40000*B21+Z20</f>
        <v>5.8319999999999999</v>
      </c>
      <c r="AA21" s="27">
        <f t="shared" ref="AA21:AA84" si="9">Z21*PI()/180</f>
        <v>0.1017876019763093</v>
      </c>
      <c r="AB21" s="7"/>
      <c r="AC21" s="28">
        <f t="shared" ca="1" si="0"/>
        <v>-0.32825257286572818</v>
      </c>
      <c r="AD21" s="27">
        <f t="shared" ref="AD21:AD83" ca="1" si="10">INDIRECT("AC"&amp;AE21)-AC21</f>
        <v>0.10314331573374602</v>
      </c>
      <c r="AE21" s="7">
        <v>148</v>
      </c>
    </row>
    <row r="22" spans="1:31" s="26" customFormat="1" x14ac:dyDescent="0.25">
      <c r="A22" s="26">
        <v>2</v>
      </c>
      <c r="B22" s="26">
        <v>650</v>
      </c>
      <c r="C22" s="26">
        <v>13817</v>
      </c>
      <c r="D22" s="26">
        <v>11213</v>
      </c>
      <c r="E22" s="26">
        <v>12490</v>
      </c>
      <c r="F22" s="26">
        <v>15074</v>
      </c>
      <c r="G22" s="27"/>
      <c r="H22" s="7"/>
      <c r="I22" s="28">
        <f t="shared" si="1"/>
        <v>1327</v>
      </c>
      <c r="J22" s="27">
        <f t="shared" si="1"/>
        <v>-3861</v>
      </c>
      <c r="K22" s="7"/>
      <c r="L22" s="124">
        <f t="shared" si="2"/>
        <v>-0.32728367679085557</v>
      </c>
      <c r="M22" s="27">
        <f t="shared" ca="1" si="3"/>
        <v>3.1438163134756773E-6</v>
      </c>
      <c r="N22" s="44"/>
      <c r="O22" s="44"/>
      <c r="P22" s="7"/>
      <c r="Q22" s="28">
        <f t="shared" ca="1" si="4"/>
        <v>1346.8916648191237</v>
      </c>
      <c r="R22" s="27">
        <f t="shared" ca="1" si="5"/>
        <v>-3863.1434986919012</v>
      </c>
      <c r="S22" s="7"/>
      <c r="T22" s="28">
        <f t="shared" ca="1" si="6"/>
        <v>-0.32740024203962909</v>
      </c>
      <c r="U22" s="27">
        <f t="shared" ca="1" si="7"/>
        <v>-0.94464759812079913</v>
      </c>
      <c r="V22" s="7"/>
      <c r="W22" s="28">
        <f t="shared" ca="1" si="8"/>
        <v>-0.32551059576803804</v>
      </c>
      <c r="X22" s="27">
        <f t="shared" ref="X22:X83" ca="1" si="11">MOD(ATAN2(U22,W22)*180/PI()-$J$9+360,360)</f>
        <v>11.403021709105815</v>
      </c>
      <c r="Y22" s="7"/>
      <c r="Z22" s="28">
        <f t="shared" ref="Z22:Z85" si="12">360/40000*B22+Z21</f>
        <v>11.681999999999999</v>
      </c>
      <c r="AA22" s="27">
        <f t="shared" si="9"/>
        <v>0.20388936321797754</v>
      </c>
      <c r="AB22" s="7"/>
      <c r="AC22" s="28">
        <f t="shared" ca="1" si="0"/>
        <v>-0.2789782908941838</v>
      </c>
      <c r="AD22" s="27">
        <f t="shared" ca="1" si="10"/>
        <v>-3.2154151163771516E-2</v>
      </c>
      <c r="AE22" s="7">
        <v>147</v>
      </c>
    </row>
    <row r="23" spans="1:31" s="26" customFormat="1" x14ac:dyDescent="0.25">
      <c r="A23" s="26">
        <v>3</v>
      </c>
      <c r="B23" s="26">
        <v>626</v>
      </c>
      <c r="C23" s="26">
        <v>14003</v>
      </c>
      <c r="D23" s="26">
        <v>11286</v>
      </c>
      <c r="E23" s="26">
        <v>12296</v>
      </c>
      <c r="F23" s="26">
        <v>14998</v>
      </c>
      <c r="G23" s="27"/>
      <c r="H23" s="7"/>
      <c r="I23" s="28">
        <f t="shared" si="1"/>
        <v>1707</v>
      </c>
      <c r="J23" s="27">
        <f t="shared" si="1"/>
        <v>-3712</v>
      </c>
      <c r="K23" s="7"/>
      <c r="L23" s="124">
        <f t="shared" si="2"/>
        <v>-0.41841757892276971</v>
      </c>
      <c r="M23" s="27">
        <f t="shared" ca="1" si="3"/>
        <v>2.1539448744515361E-7</v>
      </c>
      <c r="N23" s="44"/>
      <c r="O23" s="44"/>
      <c r="P23" s="7"/>
      <c r="Q23" s="28">
        <f t="shared" ca="1" si="4"/>
        <v>1726.8916648191237</v>
      </c>
      <c r="R23" s="27">
        <f t="shared" ca="1" si="5"/>
        <v>-3714.1434986919012</v>
      </c>
      <c r="S23" s="7"/>
      <c r="T23" s="28">
        <f t="shared" ca="1" si="6"/>
        <v>-0.41977002590919266</v>
      </c>
      <c r="U23" s="27">
        <f t="shared" ca="1" si="7"/>
        <v>-0.90821289354209034</v>
      </c>
      <c r="V23" s="7"/>
      <c r="W23" s="28">
        <f t="shared" ca="1" si="8"/>
        <v>-0.41795347280619166</v>
      </c>
      <c r="X23" s="27">
        <f t="shared" ca="1" si="11"/>
        <v>17.101451670685947</v>
      </c>
      <c r="Y23" s="7"/>
      <c r="Z23" s="28">
        <f t="shared" si="12"/>
        <v>17.315999999999999</v>
      </c>
      <c r="AA23" s="27">
        <f t="shared" si="9"/>
        <v>0.30222121327533807</v>
      </c>
      <c r="AB23" s="7"/>
      <c r="AC23" s="28">
        <f t="shared" ca="1" si="0"/>
        <v>-0.21454832931405221</v>
      </c>
      <c r="AD23" s="27">
        <f t="shared" ca="1" si="10"/>
        <v>-1.6098339129122508E-3</v>
      </c>
      <c r="AE23" s="7">
        <v>146</v>
      </c>
    </row>
    <row r="24" spans="1:31" s="26" customFormat="1" x14ac:dyDescent="0.25">
      <c r="A24" s="26">
        <v>4</v>
      </c>
      <c r="B24" s="26">
        <v>610</v>
      </c>
      <c r="C24" s="26">
        <v>14173</v>
      </c>
      <c r="D24" s="26">
        <v>11376</v>
      </c>
      <c r="E24" s="26">
        <v>12125</v>
      </c>
      <c r="F24" s="26">
        <v>14905</v>
      </c>
      <c r="G24" s="27"/>
      <c r="H24" s="7"/>
      <c r="I24" s="28">
        <f t="shared" si="1"/>
        <v>2048</v>
      </c>
      <c r="J24" s="27">
        <f t="shared" si="1"/>
        <v>-3529</v>
      </c>
      <c r="K24" s="7"/>
      <c r="L24" s="124">
        <f t="shared" si="2"/>
        <v>-0.50334100482688815</v>
      </c>
      <c r="M24" s="27">
        <f t="shared" ca="1" si="3"/>
        <v>5.798916474747022E-6</v>
      </c>
      <c r="N24" s="44"/>
      <c r="O24" s="44"/>
      <c r="P24" s="7"/>
      <c r="Q24" s="28">
        <f t="shared" ca="1" si="4"/>
        <v>2067.8916648191239</v>
      </c>
      <c r="R24" s="27">
        <f t="shared" ca="1" si="5"/>
        <v>-3531.1434986919012</v>
      </c>
      <c r="S24" s="7"/>
      <c r="T24" s="28">
        <f t="shared" ca="1" si="6"/>
        <v>-0.50265975301319576</v>
      </c>
      <c r="U24" s="27">
        <f t="shared" ca="1" si="7"/>
        <v>-0.86346422952931368</v>
      </c>
      <c r="V24" s="7"/>
      <c r="W24" s="28">
        <f t="shared" ca="1" si="8"/>
        <v>-0.5009329108763233</v>
      </c>
      <c r="X24" s="27">
        <f t="shared" ca="1" si="11"/>
        <v>22.509754598816642</v>
      </c>
      <c r="Y24" s="7"/>
      <c r="Z24" s="28">
        <f t="shared" si="12"/>
        <v>22.805999999999997</v>
      </c>
      <c r="AA24" s="27">
        <f t="shared" si="9"/>
        <v>0.39803978920982674</v>
      </c>
      <c r="AB24" s="7"/>
      <c r="AC24" s="28">
        <f t="shared" ca="1" si="0"/>
        <v>-0.29624540118335574</v>
      </c>
      <c r="AD24" s="27">
        <f t="shared" ca="1" si="10"/>
        <v>1.8260833703543256E-2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14347</v>
      </c>
      <c r="D25" s="26">
        <v>11485</v>
      </c>
      <c r="E25" s="26">
        <v>11959</v>
      </c>
      <c r="F25" s="26">
        <v>14794</v>
      </c>
      <c r="G25" s="27"/>
      <c r="H25" s="7"/>
      <c r="I25" s="28">
        <f t="shared" si="1"/>
        <v>2388</v>
      </c>
      <c r="J25" s="27">
        <f t="shared" si="1"/>
        <v>-3309</v>
      </c>
      <c r="K25" s="7"/>
      <c r="L25" s="124">
        <f t="shared" si="2"/>
        <v>-0.58390220289591876</v>
      </c>
      <c r="M25" s="27">
        <f t="shared" ca="1" si="3"/>
        <v>4.6151106497949284E-8</v>
      </c>
      <c r="N25" s="44"/>
      <c r="O25" s="44"/>
      <c r="P25" s="7"/>
      <c r="Q25" s="28">
        <f t="shared" ca="1" si="4"/>
        <v>2407.8916648191239</v>
      </c>
      <c r="R25" s="27">
        <f t="shared" ca="1" si="5"/>
        <v>-3311.1434986919012</v>
      </c>
      <c r="S25" s="7"/>
      <c r="T25" s="28">
        <f t="shared" ca="1" si="6"/>
        <v>-0.58530640173859472</v>
      </c>
      <c r="U25" s="27">
        <f t="shared" ca="1" si="7"/>
        <v>-0.80966802142652206</v>
      </c>
      <c r="V25" s="7"/>
      <c r="W25" s="28">
        <f t="shared" ca="1" si="8"/>
        <v>-0.58368737481000366</v>
      </c>
      <c r="X25" s="27">
        <f t="shared" ca="1" si="11"/>
        <v>28.177608362541605</v>
      </c>
      <c r="Y25" s="7"/>
      <c r="Z25" s="28">
        <f t="shared" si="12"/>
        <v>28.313999999999997</v>
      </c>
      <c r="AA25" s="27">
        <f t="shared" si="9"/>
        <v>0.49417252440967435</v>
      </c>
      <c r="AB25" s="7"/>
      <c r="AC25" s="28">
        <f t="shared" ca="1" si="0"/>
        <v>-0.13639163745839156</v>
      </c>
      <c r="AD25" s="27">
        <f t="shared" ca="1" si="10"/>
        <v>-4.2646474790227984E-2</v>
      </c>
      <c r="AE25" s="7">
        <v>144</v>
      </c>
    </row>
    <row r="26" spans="1:31" s="26" customFormat="1" x14ac:dyDescent="0.25">
      <c r="A26" s="26">
        <v>6</v>
      </c>
      <c r="B26" s="26">
        <v>627</v>
      </c>
      <c r="C26" s="26">
        <v>14509</v>
      </c>
      <c r="D26" s="26">
        <v>11616</v>
      </c>
      <c r="E26" s="26">
        <v>11805</v>
      </c>
      <c r="F26" s="26">
        <v>14673</v>
      </c>
      <c r="G26" s="27"/>
      <c r="H26" s="7"/>
      <c r="I26" s="28">
        <f t="shared" si="1"/>
        <v>2704</v>
      </c>
      <c r="J26" s="27">
        <f t="shared" si="1"/>
        <v>-3057</v>
      </c>
      <c r="K26" s="7"/>
      <c r="L26" s="124">
        <f t="shared" si="2"/>
        <v>-0.66084074880360466</v>
      </c>
      <c r="M26" s="27">
        <f t="shared" ca="1" si="3"/>
        <v>4.7151813248730776E-8</v>
      </c>
      <c r="N26" s="44"/>
      <c r="O26" s="44"/>
      <c r="P26" s="7"/>
      <c r="Q26" s="28">
        <f t="shared" ca="1" si="4"/>
        <v>2723.8916648191239</v>
      </c>
      <c r="R26" s="27">
        <f t="shared" ca="1" si="5"/>
        <v>-3059.1434986919012</v>
      </c>
      <c r="S26" s="7"/>
      <c r="T26" s="28">
        <f t="shared" ca="1" si="6"/>
        <v>-0.66211916937749493</v>
      </c>
      <c r="U26" s="27">
        <f t="shared" ca="1" si="7"/>
        <v>-0.7480469103269608</v>
      </c>
      <c r="V26" s="7"/>
      <c r="W26" s="28">
        <f t="shared" ca="1" si="8"/>
        <v>-0.66062360412084975</v>
      </c>
      <c r="X26" s="27">
        <f t="shared" ca="1" si="11"/>
        <v>33.838611072000333</v>
      </c>
      <c r="Y26" s="7"/>
      <c r="Z26" s="28">
        <f t="shared" si="12"/>
        <v>33.956999999999994</v>
      </c>
      <c r="AA26" s="27">
        <f t="shared" si="9"/>
        <v>0.59266145409971438</v>
      </c>
      <c r="AB26" s="7"/>
      <c r="AC26" s="28">
        <f t="shared" ca="1" si="0"/>
        <v>-0.11838892799966061</v>
      </c>
      <c r="AD26" s="27">
        <f t="shared" ca="1" si="10"/>
        <v>2.0737371433568796E-2</v>
      </c>
      <c r="AE26" s="7">
        <v>143</v>
      </c>
    </row>
    <row r="27" spans="1:31" s="26" customFormat="1" x14ac:dyDescent="0.25">
      <c r="A27" s="26">
        <v>7</v>
      </c>
      <c r="B27" s="26">
        <v>622</v>
      </c>
      <c r="C27" s="26">
        <v>14640</v>
      </c>
      <c r="D27" s="26">
        <v>11746</v>
      </c>
      <c r="E27" s="26">
        <v>11658</v>
      </c>
      <c r="F27" s="26">
        <v>14519</v>
      </c>
      <c r="G27" s="27"/>
      <c r="H27" s="7"/>
      <c r="I27" s="28">
        <f t="shared" si="1"/>
        <v>2982</v>
      </c>
      <c r="J27" s="27">
        <f t="shared" si="1"/>
        <v>-2773</v>
      </c>
      <c r="K27" s="7"/>
      <c r="L27" s="124">
        <f t="shared" si="2"/>
        <v>-0.73083959426590306</v>
      </c>
      <c r="M27" s="27">
        <f t="shared" ca="1" si="3"/>
        <v>6.2554990637635919E-6</v>
      </c>
      <c r="N27" s="44"/>
      <c r="O27" s="44"/>
      <c r="P27" s="7"/>
      <c r="Q27" s="28">
        <f t="shared" ca="1" si="4"/>
        <v>3001.8916648191239</v>
      </c>
      <c r="R27" s="27">
        <f t="shared" ca="1" si="5"/>
        <v>-2775.1434986919012</v>
      </c>
      <c r="S27" s="7"/>
      <c r="T27" s="28">
        <f t="shared" ca="1" si="6"/>
        <v>-0.72969495862943878</v>
      </c>
      <c r="U27" s="27">
        <f t="shared" ca="1" si="7"/>
        <v>-0.67860089623062991</v>
      </c>
      <c r="V27" s="7"/>
      <c r="W27" s="28">
        <f t="shared" ca="1" si="8"/>
        <v>-0.72833849469496159</v>
      </c>
      <c r="X27" s="27">
        <f t="shared" ca="1" si="11"/>
        <v>39.414537858150084</v>
      </c>
      <c r="Y27" s="7"/>
      <c r="Z27" s="28">
        <f t="shared" si="12"/>
        <v>39.554999999999993</v>
      </c>
      <c r="AA27" s="27">
        <f t="shared" si="9"/>
        <v>0.69036498562635695</v>
      </c>
      <c r="AB27" s="7"/>
      <c r="AC27" s="28">
        <f t="shared" ca="1" si="0"/>
        <v>-0.14046214184990902</v>
      </c>
      <c r="AD27" s="27">
        <f t="shared" ca="1" si="10"/>
        <v>0.11929242748293234</v>
      </c>
      <c r="AE27" s="7">
        <v>142</v>
      </c>
    </row>
    <row r="28" spans="1:31" s="26" customFormat="1" x14ac:dyDescent="0.25">
      <c r="A28" s="26">
        <v>8</v>
      </c>
      <c r="B28" s="26">
        <v>627</v>
      </c>
      <c r="C28" s="26">
        <v>14782</v>
      </c>
      <c r="D28" s="26">
        <v>11901</v>
      </c>
      <c r="E28" s="26">
        <v>11521</v>
      </c>
      <c r="F28" s="26">
        <v>14366</v>
      </c>
      <c r="G28" s="27"/>
      <c r="H28" s="7"/>
      <c r="I28" s="28">
        <f t="shared" si="1"/>
        <v>3261</v>
      </c>
      <c r="J28" s="27">
        <f t="shared" si="1"/>
        <v>-2465</v>
      </c>
      <c r="K28" s="7"/>
      <c r="L28" s="124">
        <f t="shared" si="2"/>
        <v>-0.79434474224963247</v>
      </c>
      <c r="M28" s="27">
        <f t="shared" ca="1" si="3"/>
        <v>3.8551967406608801E-6</v>
      </c>
      <c r="N28" s="44"/>
      <c r="O28" s="44"/>
      <c r="P28" s="7"/>
      <c r="Q28" s="28">
        <f t="shared" ca="1" si="4"/>
        <v>3280.8916648191239</v>
      </c>
      <c r="R28" s="27">
        <f t="shared" ca="1" si="5"/>
        <v>-2467.1434986919012</v>
      </c>
      <c r="S28" s="7"/>
      <c r="T28" s="28">
        <f t="shared" ca="1" si="6"/>
        <v>-0.79751382625998668</v>
      </c>
      <c r="U28" s="27">
        <f t="shared" ca="1" si="7"/>
        <v>-0.60328620488672169</v>
      </c>
      <c r="V28" s="7"/>
      <c r="W28" s="28">
        <f t="shared" ca="1" si="8"/>
        <v>-0.79630820774224009</v>
      </c>
      <c r="X28" s="27">
        <f t="shared" ca="1" si="11"/>
        <v>45.242170694233778</v>
      </c>
      <c r="Y28" s="7"/>
      <c r="Z28" s="28">
        <f t="shared" si="12"/>
        <v>45.197999999999993</v>
      </c>
      <c r="AA28" s="27">
        <f t="shared" si="9"/>
        <v>0.78885391531639693</v>
      </c>
      <c r="AB28" s="7"/>
      <c r="AC28" s="28">
        <f t="shared" ca="1" si="0"/>
        <v>4.4170694233784502E-2</v>
      </c>
      <c r="AD28" s="27">
        <f t="shared" ca="1" si="10"/>
        <v>-0.12852350293823633</v>
      </c>
      <c r="AE28" s="7">
        <v>141</v>
      </c>
    </row>
    <row r="29" spans="1:31" s="26" customFormat="1" x14ac:dyDescent="0.25">
      <c r="A29" s="26">
        <v>9</v>
      </c>
      <c r="B29" s="26">
        <v>636</v>
      </c>
      <c r="C29" s="26">
        <v>14890</v>
      </c>
      <c r="D29" s="26">
        <v>12073</v>
      </c>
      <c r="E29" s="26">
        <v>11405</v>
      </c>
      <c r="F29" s="26">
        <v>14197</v>
      </c>
      <c r="G29" s="27"/>
      <c r="H29" s="7"/>
      <c r="I29" s="28">
        <f t="shared" si="1"/>
        <v>3485</v>
      </c>
      <c r="J29" s="27">
        <f t="shared" si="1"/>
        <v>-2124</v>
      </c>
      <c r="K29" s="7"/>
      <c r="L29" s="124">
        <f t="shared" si="2"/>
        <v>-0.85089377640641561</v>
      </c>
      <c r="M29" s="27">
        <f t="shared" ca="1" si="3"/>
        <v>9.5816581772026376E-10</v>
      </c>
      <c r="N29" s="44"/>
      <c r="O29" s="44"/>
      <c r="P29" s="7"/>
      <c r="Q29" s="28">
        <f t="shared" ca="1" si="4"/>
        <v>3504.8916648191239</v>
      </c>
      <c r="R29" s="27">
        <f t="shared" ca="1" si="5"/>
        <v>-2126.1434986919012</v>
      </c>
      <c r="S29" s="7"/>
      <c r="T29" s="28">
        <f t="shared" ca="1" si="6"/>
        <v>-0.85196338306730834</v>
      </c>
      <c r="U29" s="27">
        <f t="shared" ca="1" si="7"/>
        <v>-0.51990208232739477</v>
      </c>
      <c r="V29" s="7"/>
      <c r="W29" s="28">
        <f t="shared" ca="1" si="8"/>
        <v>-0.85092473066004448</v>
      </c>
      <c r="X29" s="27">
        <f t="shared" ca="1" si="11"/>
        <v>50.965585547454907</v>
      </c>
      <c r="Y29" s="7"/>
      <c r="Z29" s="28">
        <f t="shared" si="12"/>
        <v>50.92199999999999</v>
      </c>
      <c r="AA29" s="27">
        <f t="shared" si="9"/>
        <v>0.88875656170055228</v>
      </c>
      <c r="AB29" s="7"/>
      <c r="AC29" s="28">
        <f t="shared" ca="1" si="0"/>
        <v>4.3585547454917162E-2</v>
      </c>
      <c r="AD29" s="27">
        <f t="shared" ca="1" si="10"/>
        <v>-9.3280885754012388E-3</v>
      </c>
      <c r="AE29" s="7">
        <v>140</v>
      </c>
    </row>
    <row r="30" spans="1:31" s="26" customFormat="1" x14ac:dyDescent="0.25">
      <c r="A30" s="26">
        <v>10</v>
      </c>
      <c r="B30" s="26">
        <v>640</v>
      </c>
      <c r="C30" s="26">
        <v>14987</v>
      </c>
      <c r="D30" s="26">
        <v>12257</v>
      </c>
      <c r="E30" s="26">
        <v>11309</v>
      </c>
      <c r="F30" s="26">
        <v>14015</v>
      </c>
      <c r="G30" s="27"/>
      <c r="H30" s="7"/>
      <c r="I30" s="28">
        <f t="shared" si="1"/>
        <v>3678</v>
      </c>
      <c r="J30" s="27">
        <f t="shared" si="1"/>
        <v>-1758</v>
      </c>
      <c r="K30" s="7"/>
      <c r="L30" s="124">
        <f t="shared" si="2"/>
        <v>-0.89923246365996035</v>
      </c>
      <c r="M30" s="27">
        <f t="shared" ca="1" si="3"/>
        <v>1.4748207476034034E-6</v>
      </c>
      <c r="N30" s="44"/>
      <c r="O30" s="44"/>
      <c r="P30" s="7"/>
      <c r="Q30" s="28">
        <f t="shared" ca="1" si="4"/>
        <v>3697.8916648191239</v>
      </c>
      <c r="R30" s="27">
        <f t="shared" ca="1" si="5"/>
        <v>-1760.1434986919014</v>
      </c>
      <c r="S30" s="7"/>
      <c r="T30" s="28">
        <f t="shared" ca="1" si="6"/>
        <v>-0.89887751013790251</v>
      </c>
      <c r="U30" s="27">
        <f t="shared" ca="1" si="7"/>
        <v>-0.43040475430184161</v>
      </c>
      <c r="V30" s="7"/>
      <c r="W30" s="28">
        <f t="shared" ca="1" si="8"/>
        <v>-0.89801804167909727</v>
      </c>
      <c r="X30" s="27">
        <f t="shared" ca="1" si="11"/>
        <v>56.782275194875012</v>
      </c>
      <c r="Y30" s="7"/>
      <c r="Z30" s="28">
        <f t="shared" si="12"/>
        <v>56.681999999999988</v>
      </c>
      <c r="AA30" s="27">
        <f t="shared" si="9"/>
        <v>0.98928752661542574</v>
      </c>
      <c r="AB30" s="7"/>
      <c r="AC30" s="28">
        <f t="shared" ca="1" si="0"/>
        <v>0.10027519487502445</v>
      </c>
      <c r="AD30" s="27">
        <f t="shared" ca="1" si="10"/>
        <v>-4.5483391181292632E-2</v>
      </c>
      <c r="AE30" s="7">
        <v>139</v>
      </c>
    </row>
    <row r="31" spans="1:31" s="26" customFormat="1" x14ac:dyDescent="0.25">
      <c r="A31" s="26">
        <v>11</v>
      </c>
      <c r="B31" s="26">
        <v>620</v>
      </c>
      <c r="C31" s="26">
        <v>15078</v>
      </c>
      <c r="D31" s="26">
        <v>12438</v>
      </c>
      <c r="E31" s="26">
        <v>11229</v>
      </c>
      <c r="F31" s="26">
        <v>13836</v>
      </c>
      <c r="G31" s="27"/>
      <c r="H31" s="7"/>
      <c r="I31" s="28">
        <f t="shared" si="1"/>
        <v>3849</v>
      </c>
      <c r="J31" s="27">
        <f t="shared" si="1"/>
        <v>-1398</v>
      </c>
      <c r="K31" s="7"/>
      <c r="L31" s="124">
        <f t="shared" si="2"/>
        <v>-0.93740609467292968</v>
      </c>
      <c r="M31" s="27">
        <f t="shared" ca="1" si="3"/>
        <v>5.5440803508332781E-6</v>
      </c>
      <c r="N31" s="44"/>
      <c r="O31" s="44"/>
      <c r="P31" s="7"/>
      <c r="Q31" s="28">
        <f t="shared" ca="1" si="4"/>
        <v>3868.8916648191239</v>
      </c>
      <c r="R31" s="27">
        <f t="shared" ca="1" si="5"/>
        <v>-1400.1434986919014</v>
      </c>
      <c r="S31" s="7"/>
      <c r="T31" s="28">
        <f t="shared" ca="1" si="6"/>
        <v>-0.94044391287920603</v>
      </c>
      <c r="U31" s="27">
        <f t="shared" ca="1" si="7"/>
        <v>-0.34237459558818273</v>
      </c>
      <c r="V31" s="7"/>
      <c r="W31" s="28">
        <f t="shared" ca="1" si="8"/>
        <v>-0.9397606817600499</v>
      </c>
      <c r="X31" s="27">
        <f t="shared" ca="1" si="11"/>
        <v>62.372135075157871</v>
      </c>
      <c r="Y31" s="7"/>
      <c r="Z31" s="28">
        <f t="shared" si="12"/>
        <v>62.261999999999986</v>
      </c>
      <c r="AA31" s="27">
        <f t="shared" si="9"/>
        <v>1.0866768988767093</v>
      </c>
      <c r="AB31" s="7"/>
      <c r="AC31" s="28">
        <f t="shared" ca="1" si="0"/>
        <v>0.1101350751578849</v>
      </c>
      <c r="AD31" s="27">
        <f t="shared" ca="1" si="10"/>
        <v>4.568397325090956E-2</v>
      </c>
      <c r="AE31" s="7">
        <v>138</v>
      </c>
    </row>
    <row r="32" spans="1:31" s="26" customFormat="1" x14ac:dyDescent="0.25">
      <c r="A32" s="26">
        <v>12</v>
      </c>
      <c r="B32" s="26">
        <v>626</v>
      </c>
      <c r="C32" s="26">
        <v>15136</v>
      </c>
      <c r="D32" s="26">
        <v>12632</v>
      </c>
      <c r="E32" s="26">
        <v>11172</v>
      </c>
      <c r="F32" s="26">
        <v>13643</v>
      </c>
      <c r="G32" s="27"/>
      <c r="H32" s="7"/>
      <c r="I32" s="28">
        <f t="shared" si="1"/>
        <v>3964</v>
      </c>
      <c r="J32" s="27">
        <f t="shared" si="1"/>
        <v>-1011</v>
      </c>
      <c r="K32" s="7"/>
      <c r="L32" s="124">
        <f t="shared" si="2"/>
        <v>-0.96693535740928849</v>
      </c>
      <c r="M32" s="27">
        <f t="shared" ca="1" si="3"/>
        <v>9.3849503663293149E-7</v>
      </c>
      <c r="N32" s="44"/>
      <c r="O32" s="44"/>
      <c r="P32" s="7"/>
      <c r="Q32" s="28">
        <f t="shared" ca="1" si="4"/>
        <v>3983.8916648191239</v>
      </c>
      <c r="R32" s="27">
        <f t="shared" ca="1" si="5"/>
        <v>-1013.1434986919014</v>
      </c>
      <c r="S32" s="7"/>
      <c r="T32" s="28">
        <f t="shared" ca="1" si="6"/>
        <v>-0.96839792641867928</v>
      </c>
      <c r="U32" s="27">
        <f t="shared" ca="1" si="7"/>
        <v>-0.24774217497099937</v>
      </c>
      <c r="V32" s="7"/>
      <c r="W32" s="28">
        <f t="shared" ca="1" si="8"/>
        <v>-0.96790411694427791</v>
      </c>
      <c r="X32" s="27">
        <f t="shared" ca="1" si="11"/>
        <v>68.032838630291224</v>
      </c>
      <c r="Y32" s="7"/>
      <c r="Z32" s="28">
        <f t="shared" si="12"/>
        <v>67.895999999999987</v>
      </c>
      <c r="AA32" s="27">
        <f t="shared" si="9"/>
        <v>1.1850087489340697</v>
      </c>
      <c r="AB32" s="7"/>
      <c r="AC32" s="28">
        <f t="shared" ca="1" si="0"/>
        <v>0.136838630291237</v>
      </c>
      <c r="AD32" s="27">
        <f t="shared" ca="1" si="10"/>
        <v>1.6931215479246475E-2</v>
      </c>
      <c r="AE32" s="7">
        <v>137</v>
      </c>
    </row>
    <row r="33" spans="1:31" s="26" customFormat="1" x14ac:dyDescent="0.25">
      <c r="A33" s="26">
        <v>13</v>
      </c>
      <c r="B33" s="26">
        <v>599</v>
      </c>
      <c r="C33" s="26">
        <v>15165</v>
      </c>
      <c r="D33" s="26">
        <v>12817</v>
      </c>
      <c r="E33" s="26">
        <v>11130</v>
      </c>
      <c r="F33" s="26">
        <v>13451</v>
      </c>
      <c r="G33" s="27"/>
      <c r="H33" s="7"/>
      <c r="I33" s="28">
        <f t="shared" si="1"/>
        <v>4035</v>
      </c>
      <c r="J33" s="27">
        <f t="shared" si="1"/>
        <v>-634</v>
      </c>
      <c r="K33" s="7"/>
      <c r="L33" s="124">
        <f t="shared" si="2"/>
        <v>-0.98644823163644824</v>
      </c>
      <c r="M33" s="27">
        <f t="shared" ca="1" si="3"/>
        <v>1.2122951376620188E-6</v>
      </c>
      <c r="N33" s="44"/>
      <c r="O33" s="44"/>
      <c r="P33" s="7"/>
      <c r="Q33" s="28">
        <f t="shared" ca="1" si="4"/>
        <v>4054.8916648191239</v>
      </c>
      <c r="R33" s="27">
        <f t="shared" ca="1" si="5"/>
        <v>-636.14349869190141</v>
      </c>
      <c r="S33" s="7"/>
      <c r="T33" s="28">
        <f t="shared" ca="1" si="6"/>
        <v>-0.98565649129957134</v>
      </c>
      <c r="U33" s="27">
        <f t="shared" ca="1" si="7"/>
        <v>-0.15555503654030656</v>
      </c>
      <c r="V33" s="7"/>
      <c r="W33" s="28">
        <f t="shared" ca="1" si="8"/>
        <v>-0.98534718888629635</v>
      </c>
      <c r="X33" s="27">
        <f t="shared" ca="1" si="11"/>
        <v>73.418735953747387</v>
      </c>
      <c r="Y33" s="7"/>
      <c r="Z33" s="28">
        <f t="shared" si="12"/>
        <v>73.286999999999992</v>
      </c>
      <c r="AA33" s="27">
        <f t="shared" si="9"/>
        <v>1.2790994489090841</v>
      </c>
      <c r="AB33" s="7"/>
      <c r="AC33" s="28">
        <f t="shared" ca="1" si="0"/>
        <v>0.13173595374739477</v>
      </c>
      <c r="AD33" s="27">
        <f t="shared" ca="1" si="10"/>
        <v>1.5452611626187718E-3</v>
      </c>
      <c r="AE33" s="7">
        <v>136</v>
      </c>
    </row>
    <row r="34" spans="1:31" s="26" customFormat="1" x14ac:dyDescent="0.25">
      <c r="A34" s="26">
        <v>14</v>
      </c>
      <c r="B34" s="26">
        <v>620</v>
      </c>
      <c r="C34" s="26">
        <v>15196</v>
      </c>
      <c r="D34" s="26">
        <v>13012</v>
      </c>
      <c r="E34" s="26">
        <v>11110</v>
      </c>
      <c r="F34" s="26">
        <v>13257</v>
      </c>
      <c r="G34" s="27"/>
      <c r="H34" s="7"/>
      <c r="I34" s="28">
        <f t="shared" si="1"/>
        <v>4086</v>
      </c>
      <c r="J34" s="27">
        <f t="shared" si="1"/>
        <v>-245</v>
      </c>
      <c r="K34" s="7"/>
      <c r="L34" s="124">
        <f t="shared" si="2"/>
        <v>-0.99745338642110182</v>
      </c>
      <c r="M34" s="27">
        <f t="shared" ca="1" si="3"/>
        <v>2.3152351570285485E-7</v>
      </c>
      <c r="N34" s="44"/>
      <c r="O34" s="44"/>
      <c r="P34" s="7"/>
      <c r="Q34" s="28">
        <f t="shared" ca="1" si="4"/>
        <v>4105.8916648191234</v>
      </c>
      <c r="R34" s="27">
        <f t="shared" ca="1" si="5"/>
        <v>-247.14349869190136</v>
      </c>
      <c r="S34" s="7"/>
      <c r="T34" s="28">
        <f t="shared" ca="1" si="6"/>
        <v>-0.99805348860838117</v>
      </c>
      <c r="U34" s="27">
        <f t="shared" ca="1" si="7"/>
        <v>-6.0433559485825093E-2</v>
      </c>
      <c r="V34" s="7"/>
      <c r="W34" s="28">
        <f t="shared" ca="1" si="8"/>
        <v>-0.99793455532668784</v>
      </c>
      <c r="X34" s="27">
        <f t="shared" ca="1" si="11"/>
        <v>78.924359709025339</v>
      </c>
      <c r="Y34" s="7"/>
      <c r="Z34" s="28">
        <f t="shared" si="12"/>
        <v>78.86699999999999</v>
      </c>
      <c r="AA34" s="27">
        <f t="shared" si="9"/>
        <v>1.3764888211703676</v>
      </c>
      <c r="AB34" s="7"/>
      <c r="AC34" s="28">
        <f t="shared" ca="1" si="0"/>
        <v>5.7359709025348593E-2</v>
      </c>
      <c r="AD34" s="27">
        <f t="shared" ca="1" si="10"/>
        <v>8.6005045937540103E-2</v>
      </c>
      <c r="AE34" s="7">
        <v>135</v>
      </c>
    </row>
    <row r="35" spans="1:31" s="26" customFormat="1" x14ac:dyDescent="0.25">
      <c r="A35" s="26">
        <v>15</v>
      </c>
      <c r="B35" s="26">
        <v>630</v>
      </c>
      <c r="C35" s="26">
        <v>15210</v>
      </c>
      <c r="D35" s="26">
        <v>13228</v>
      </c>
      <c r="E35" s="26">
        <v>11112</v>
      </c>
      <c r="F35" s="26">
        <v>13066</v>
      </c>
      <c r="G35" s="27"/>
      <c r="H35" s="7"/>
      <c r="I35" s="28">
        <f t="shared" si="1"/>
        <v>4098</v>
      </c>
      <c r="J35" s="27">
        <f t="shared" si="1"/>
        <v>162</v>
      </c>
      <c r="K35" s="7"/>
      <c r="L35" s="124">
        <f t="shared" si="2"/>
        <v>-0.99895338253235177</v>
      </c>
      <c r="M35" s="27">
        <f t="shared" ca="1" si="3"/>
        <v>4.3985464644557142E-6</v>
      </c>
      <c r="N35" s="44"/>
      <c r="O35" s="44"/>
      <c r="P35" s="7"/>
      <c r="Q35" s="28">
        <f t="shared" ca="1" si="4"/>
        <v>4117.8916648191234</v>
      </c>
      <c r="R35" s="27">
        <f t="shared" ca="1" si="5"/>
        <v>159.85650130809864</v>
      </c>
      <c r="S35" s="7"/>
      <c r="T35" s="28">
        <f t="shared" ca="1" si="6"/>
        <v>-1.0009704291516306</v>
      </c>
      <c r="U35" s="27">
        <f t="shared" ca="1" si="7"/>
        <v>3.9089425504339304E-2</v>
      </c>
      <c r="V35" s="7"/>
      <c r="W35" s="28">
        <f t="shared" ca="1" si="8"/>
        <v>-1.0010506537271322</v>
      </c>
      <c r="X35" s="27">
        <f t="shared" ca="1" si="11"/>
        <v>84.626054278418735</v>
      </c>
      <c r="Y35" s="7"/>
      <c r="Z35" s="28">
        <f t="shared" si="12"/>
        <v>84.536999999999992</v>
      </c>
      <c r="AA35" s="27">
        <f t="shared" si="9"/>
        <v>1.4754489897584462</v>
      </c>
      <c r="AB35" s="7"/>
      <c r="AC35" s="28">
        <f t="shared" ca="1" si="0"/>
        <v>8.9054278418743138E-2</v>
      </c>
      <c r="AD35" s="27">
        <f t="shared" ca="1" si="10"/>
        <v>4.6379908529502245E-2</v>
      </c>
      <c r="AE35" s="7">
        <v>134</v>
      </c>
    </row>
    <row r="36" spans="1:31" s="26" customFormat="1" x14ac:dyDescent="0.25">
      <c r="A36" s="26">
        <v>16</v>
      </c>
      <c r="B36" s="26">
        <v>634</v>
      </c>
      <c r="C36" s="26">
        <v>15176</v>
      </c>
      <c r="D36" s="26">
        <v>13426</v>
      </c>
      <c r="E36" s="26">
        <v>11121</v>
      </c>
      <c r="F36" s="26">
        <v>12860</v>
      </c>
      <c r="G36" s="27"/>
      <c r="H36" s="7"/>
      <c r="I36" s="28">
        <f t="shared" si="1"/>
        <v>4055</v>
      </c>
      <c r="J36" s="27">
        <f t="shared" si="1"/>
        <v>566</v>
      </c>
      <c r="K36" s="7"/>
      <c r="L36" s="124">
        <f t="shared" si="2"/>
        <v>-0.99059539353839232</v>
      </c>
      <c r="M36" s="27">
        <f t="shared" ca="1" si="3"/>
        <v>4.0221525013077162E-8</v>
      </c>
      <c r="N36" s="44"/>
      <c r="O36" s="44"/>
      <c r="P36" s="7"/>
      <c r="Q36" s="28">
        <f t="shared" ca="1" si="4"/>
        <v>4074.8916648191239</v>
      </c>
      <c r="R36" s="27">
        <f t="shared" ca="1" si="5"/>
        <v>563.85650130809859</v>
      </c>
      <c r="S36" s="7"/>
      <c r="T36" s="28">
        <f t="shared" ca="1" si="6"/>
        <v>-0.99051805887165367</v>
      </c>
      <c r="U36" s="27">
        <f t="shared" ca="1" si="7"/>
        <v>0.13787882583855651</v>
      </c>
      <c r="V36" s="7"/>
      <c r="W36" s="28">
        <f t="shared" ca="1" si="8"/>
        <v>-0.99079594658627013</v>
      </c>
      <c r="X36" s="27">
        <f t="shared" ca="1" si="11"/>
        <v>90.312264412969398</v>
      </c>
      <c r="Y36" s="7"/>
      <c r="Z36" s="28">
        <f t="shared" si="12"/>
        <v>90.242999999999995</v>
      </c>
      <c r="AA36" s="27">
        <f t="shared" si="9"/>
        <v>1.5750374768772426</v>
      </c>
      <c r="AB36" s="7"/>
      <c r="AC36" s="28">
        <f t="shared" ca="1" si="0"/>
        <v>6.9264412969403111E-2</v>
      </c>
      <c r="AD36" s="27">
        <f t="shared" ca="1" si="10"/>
        <v>-4.1375902248375951E-2</v>
      </c>
      <c r="AE36" s="7">
        <v>133</v>
      </c>
    </row>
    <row r="37" spans="1:31" s="26" customFormat="1" x14ac:dyDescent="0.25">
      <c r="A37" s="26">
        <v>17</v>
      </c>
      <c r="B37" s="26">
        <v>624</v>
      </c>
      <c r="C37" s="26">
        <v>15144</v>
      </c>
      <c r="D37" s="26">
        <v>13620</v>
      </c>
      <c r="E37" s="26">
        <v>11160</v>
      </c>
      <c r="F37" s="26">
        <v>12655</v>
      </c>
      <c r="G37" s="27"/>
      <c r="H37" s="7"/>
      <c r="I37" s="28">
        <f t="shared" si="1"/>
        <v>3984</v>
      </c>
      <c r="J37" s="27">
        <f t="shared" si="1"/>
        <v>965</v>
      </c>
      <c r="K37" s="7"/>
      <c r="L37" s="124">
        <f t="shared" si="2"/>
        <v>-0.97278352424063597</v>
      </c>
      <c r="M37" s="27">
        <f t="shared" ca="1" si="3"/>
        <v>9.0071562765569292E-7</v>
      </c>
      <c r="N37" s="44"/>
      <c r="O37" s="44"/>
      <c r="P37" s="7"/>
      <c r="Q37" s="28">
        <f t="shared" ca="1" si="4"/>
        <v>4003.8916648191239</v>
      </c>
      <c r="R37" s="27">
        <f t="shared" ca="1" si="5"/>
        <v>962.85650130809859</v>
      </c>
      <c r="S37" s="7"/>
      <c r="T37" s="28">
        <f t="shared" ca="1" si="6"/>
        <v>-0.9732594939907615</v>
      </c>
      <c r="U37" s="27">
        <f t="shared" ca="1" si="7"/>
        <v>0.23544558507952851</v>
      </c>
      <c r="V37" s="7"/>
      <c r="W37" s="28">
        <f t="shared" ca="1" si="8"/>
        <v>-0.97373258463263201</v>
      </c>
      <c r="X37" s="27">
        <f t="shared" ca="1" si="11"/>
        <v>95.982926573759187</v>
      </c>
      <c r="Y37" s="7"/>
      <c r="Z37" s="28">
        <f t="shared" si="12"/>
        <v>95.858999999999995</v>
      </c>
      <c r="AA37" s="27">
        <f t="shared" si="9"/>
        <v>1.6730551676692442</v>
      </c>
      <c r="AB37" s="7"/>
      <c r="AC37" s="28">
        <f t="shared" ca="1" si="0"/>
        <v>0.12392657375919214</v>
      </c>
      <c r="AD37" s="27">
        <f t="shared" ca="1" si="10"/>
        <v>-3.763557429546438E-2</v>
      </c>
      <c r="AE37" s="7">
        <v>132</v>
      </c>
    </row>
    <row r="38" spans="1:31" s="26" customFormat="1" x14ac:dyDescent="0.25">
      <c r="A38" s="26">
        <v>18</v>
      </c>
      <c r="B38" s="26">
        <v>634</v>
      </c>
      <c r="C38" s="26">
        <v>15100</v>
      </c>
      <c r="D38" s="26">
        <v>13822</v>
      </c>
      <c r="E38" s="26">
        <v>11226</v>
      </c>
      <c r="F38" s="26">
        <v>12475</v>
      </c>
      <c r="G38" s="27"/>
      <c r="H38" s="7"/>
      <c r="I38" s="28">
        <f t="shared" si="1"/>
        <v>3874</v>
      </c>
      <c r="J38" s="27">
        <f t="shared" si="1"/>
        <v>1347</v>
      </c>
      <c r="K38" s="7"/>
      <c r="L38" s="124">
        <f t="shared" si="2"/>
        <v>-0.94512387531387143</v>
      </c>
      <c r="M38" s="27">
        <f t="shared" ca="1" si="3"/>
        <v>4.2310565917990703E-6</v>
      </c>
      <c r="N38" s="44"/>
      <c r="O38" s="44"/>
      <c r="P38" s="7"/>
      <c r="Q38" s="28">
        <f t="shared" ca="1" si="4"/>
        <v>3893.8916648191239</v>
      </c>
      <c r="R38" s="27">
        <f t="shared" ca="1" si="5"/>
        <v>1344.8565013080986</v>
      </c>
      <c r="S38" s="7"/>
      <c r="T38" s="28">
        <f t="shared" ca="1" si="6"/>
        <v>-0.94652087234430893</v>
      </c>
      <c r="U38" s="27">
        <f t="shared" ca="1" si="7"/>
        <v>0.32885536460346659</v>
      </c>
      <c r="V38" s="7"/>
      <c r="W38" s="28">
        <f t="shared" ca="1" si="8"/>
        <v>-0.94718082854420971</v>
      </c>
      <c r="X38" s="27">
        <f t="shared" ca="1" si="11"/>
        <v>101.53656897080498</v>
      </c>
      <c r="Y38" s="7"/>
      <c r="Z38" s="28">
        <f t="shared" si="12"/>
        <v>101.565</v>
      </c>
      <c r="AA38" s="27">
        <f t="shared" si="9"/>
        <v>1.7726436547880409</v>
      </c>
      <c r="AB38" s="7"/>
      <c r="AC38" s="28">
        <f t="shared" ca="1" si="0"/>
        <v>-2.8431029195019164E-2</v>
      </c>
      <c r="AD38" s="27">
        <f t="shared" ca="1" si="10"/>
        <v>2.8102788973441761E-2</v>
      </c>
      <c r="AE38" s="7">
        <v>131</v>
      </c>
    </row>
    <row r="39" spans="1:31" s="26" customFormat="1" x14ac:dyDescent="0.25">
      <c r="A39" s="26">
        <v>19</v>
      </c>
      <c r="B39" s="26">
        <v>634</v>
      </c>
      <c r="C39" s="26">
        <v>15012</v>
      </c>
      <c r="D39" s="26">
        <v>14004</v>
      </c>
      <c r="E39" s="26">
        <v>11295</v>
      </c>
      <c r="F39" s="26">
        <v>12278</v>
      </c>
      <c r="G39" s="27"/>
      <c r="H39" s="7"/>
      <c r="I39" s="28">
        <f t="shared" si="1"/>
        <v>3717</v>
      </c>
      <c r="J39" s="27">
        <f t="shared" si="1"/>
        <v>1726</v>
      </c>
      <c r="K39" s="7"/>
      <c r="L39" s="124">
        <f t="shared" si="2"/>
        <v>-0.90809891854643532</v>
      </c>
      <c r="M39" s="27">
        <f t="shared" ca="1" si="3"/>
        <v>1.2187702733547519E-6</v>
      </c>
      <c r="N39" s="44"/>
      <c r="O39" s="44"/>
      <c r="P39" s="7"/>
      <c r="Q39" s="28">
        <f t="shared" ca="1" si="4"/>
        <v>3736.8916648191239</v>
      </c>
      <c r="R39" s="27">
        <f t="shared" ca="1" si="5"/>
        <v>1723.8565013080986</v>
      </c>
      <c r="S39" s="7"/>
      <c r="T39" s="28">
        <f t="shared" ca="1" si="6"/>
        <v>-0.90835756690346292</v>
      </c>
      <c r="U39" s="27">
        <f t="shared" ca="1" si="7"/>
        <v>0.42153155947145748</v>
      </c>
      <c r="V39" s="7"/>
      <c r="W39" s="28">
        <f t="shared" ca="1" si="8"/>
        <v>-0.90920289783670971</v>
      </c>
      <c r="X39" s="27">
        <f t="shared" ca="1" si="11"/>
        <v>107.263622640471</v>
      </c>
      <c r="Y39" s="7"/>
      <c r="Z39" s="28">
        <f t="shared" si="12"/>
        <v>107.271</v>
      </c>
      <c r="AA39" s="27">
        <f t="shared" si="9"/>
        <v>1.8722321419068373</v>
      </c>
      <c r="AB39" s="7"/>
      <c r="AC39" s="28">
        <f t="shared" ca="1" si="0"/>
        <v>-7.3773595290020921E-3</v>
      </c>
      <c r="AD39" s="27">
        <f t="shared" ca="1" si="10"/>
        <v>1.1560874294900714E-2</v>
      </c>
      <c r="AE39" s="7">
        <v>130</v>
      </c>
    </row>
    <row r="40" spans="1:31" s="26" customFormat="1" x14ac:dyDescent="0.25">
      <c r="A40" s="26">
        <v>20</v>
      </c>
      <c r="B40" s="26">
        <v>611</v>
      </c>
      <c r="C40" s="26">
        <v>14928</v>
      </c>
      <c r="D40" s="26">
        <v>14180</v>
      </c>
      <c r="E40" s="26">
        <v>11393</v>
      </c>
      <c r="F40" s="26">
        <v>12110</v>
      </c>
      <c r="G40" s="27"/>
      <c r="H40" s="7"/>
      <c r="I40" s="28">
        <f t="shared" si="1"/>
        <v>3535</v>
      </c>
      <c r="J40" s="27">
        <f t="shared" si="1"/>
        <v>2070</v>
      </c>
      <c r="K40" s="7"/>
      <c r="L40" s="124">
        <f t="shared" si="2"/>
        <v>-0.86389752278529797</v>
      </c>
      <c r="M40" s="27">
        <f t="shared" ca="1" si="3"/>
        <v>1.5211438779400998E-6</v>
      </c>
      <c r="N40" s="44"/>
      <c r="O40" s="44"/>
      <c r="P40" s="7"/>
      <c r="Q40" s="28">
        <f t="shared" ca="1" si="4"/>
        <v>3554.8916648191239</v>
      </c>
      <c r="R40" s="27">
        <f t="shared" ca="1" si="5"/>
        <v>2067.8565013080988</v>
      </c>
      <c r="S40" s="7"/>
      <c r="T40" s="28">
        <f t="shared" ca="1" si="6"/>
        <v>-0.86411730199751413</v>
      </c>
      <c r="U40" s="27">
        <f t="shared" ca="1" si="7"/>
        <v>0.5056492666867316</v>
      </c>
      <c r="V40" s="7"/>
      <c r="W40" s="28">
        <f t="shared" ca="1" si="8"/>
        <v>-0.86513086940240935</v>
      </c>
      <c r="X40" s="27">
        <f t="shared" ca="1" si="11"/>
        <v>112.69519401378477</v>
      </c>
      <c r="Y40" s="7"/>
      <c r="Z40" s="28">
        <f t="shared" si="12"/>
        <v>112.77</v>
      </c>
      <c r="AA40" s="27">
        <f t="shared" si="9"/>
        <v>1.9682077974740053</v>
      </c>
      <c r="AB40" s="7"/>
      <c r="AC40" s="28">
        <f t="shared" ca="1" si="0"/>
        <v>-7.4805986215224607E-2</v>
      </c>
      <c r="AD40" s="27">
        <f t="shared" ca="1" si="10"/>
        <v>0.10511580438763701</v>
      </c>
      <c r="AE40" s="7">
        <v>129</v>
      </c>
    </row>
    <row r="41" spans="1:31" s="26" customFormat="1" x14ac:dyDescent="0.25">
      <c r="A41" s="26">
        <v>21</v>
      </c>
      <c r="B41" s="26">
        <v>609</v>
      </c>
      <c r="C41" s="26">
        <v>14819</v>
      </c>
      <c r="D41" s="26">
        <v>14345</v>
      </c>
      <c r="E41" s="26">
        <v>11499</v>
      </c>
      <c r="F41" s="26">
        <v>11951</v>
      </c>
      <c r="G41" s="27"/>
      <c r="H41" s="7"/>
      <c r="I41" s="28">
        <f t="shared" si="1"/>
        <v>3320</v>
      </c>
      <c r="J41" s="27">
        <f t="shared" si="1"/>
        <v>2394</v>
      </c>
      <c r="K41" s="7"/>
      <c r="L41" s="124">
        <f t="shared" si="2"/>
        <v>-0.81192831202955418</v>
      </c>
      <c r="M41" s="27">
        <f t="shared" ca="1" si="3"/>
        <v>1.208108837326234E-6</v>
      </c>
      <c r="N41" s="44"/>
      <c r="O41" s="44"/>
      <c r="P41" s="7"/>
      <c r="Q41" s="28">
        <f t="shared" ca="1" si="4"/>
        <v>3339.8916648191239</v>
      </c>
      <c r="R41" s="27">
        <f t="shared" ca="1" si="5"/>
        <v>2391.8565013080988</v>
      </c>
      <c r="S41" s="7"/>
      <c r="T41" s="28">
        <f t="shared" ca="1" si="6"/>
        <v>-0.81185545059762942</v>
      </c>
      <c r="U41" s="27">
        <f t="shared" ca="1" si="7"/>
        <v>0.58487640952902464</v>
      </c>
      <c r="V41" s="7"/>
      <c r="W41" s="28">
        <f t="shared" ca="1" si="8"/>
        <v>-0.81302745207400995</v>
      </c>
      <c r="X41" s="27">
        <f t="shared" ca="1" si="11"/>
        <v>118.12040049077189</v>
      </c>
      <c r="Y41" s="7"/>
      <c r="Z41" s="28">
        <f t="shared" si="12"/>
        <v>118.25099999999999</v>
      </c>
      <c r="AA41" s="27">
        <f t="shared" si="9"/>
        <v>2.0638692937758143</v>
      </c>
      <c r="AB41" s="7"/>
      <c r="AC41" s="28">
        <f t="shared" ca="1" si="0"/>
        <v>-0.13059950922810515</v>
      </c>
      <c r="AD41" s="27">
        <f t="shared" ca="1" si="10"/>
        <v>7.7384257912811449E-2</v>
      </c>
      <c r="AE41" s="7">
        <v>128</v>
      </c>
    </row>
    <row r="42" spans="1:31" s="26" customFormat="1" x14ac:dyDescent="0.25">
      <c r="A42" s="26">
        <v>22</v>
      </c>
      <c r="B42" s="26">
        <v>621</v>
      </c>
      <c r="C42" s="26">
        <v>14697</v>
      </c>
      <c r="D42" s="26">
        <v>14507</v>
      </c>
      <c r="E42" s="26">
        <v>11628</v>
      </c>
      <c r="F42" s="26">
        <v>11792</v>
      </c>
      <c r="G42" s="27"/>
      <c r="H42" s="7"/>
      <c r="I42" s="28">
        <f t="shared" si="1"/>
        <v>3069</v>
      </c>
      <c r="J42" s="27">
        <f t="shared" si="1"/>
        <v>2715</v>
      </c>
      <c r="K42" s="7"/>
      <c r="L42" s="124">
        <f t="shared" si="2"/>
        <v>-0.75129393721571958</v>
      </c>
      <c r="M42" s="27">
        <f t="shared" ca="1" si="3"/>
        <v>7.7051603702910248E-7</v>
      </c>
      <c r="N42" s="44"/>
      <c r="O42" s="44"/>
      <c r="P42" s="7"/>
      <c r="Q42" s="28">
        <f t="shared" ca="1" si="4"/>
        <v>3088.8916648191239</v>
      </c>
      <c r="R42" s="27">
        <f t="shared" ca="1" si="5"/>
        <v>2712.8565013080988</v>
      </c>
      <c r="S42" s="7"/>
      <c r="T42" s="28">
        <f t="shared" ca="1" si="6"/>
        <v>-0.75084277756799678</v>
      </c>
      <c r="U42" s="27">
        <f t="shared" ca="1" si="7"/>
        <v>0.66336996771537049</v>
      </c>
      <c r="V42" s="7"/>
      <c r="W42" s="28">
        <f t="shared" ca="1" si="8"/>
        <v>-0.75217172764459717</v>
      </c>
      <c r="X42" s="27">
        <f t="shared" ca="1" si="11"/>
        <v>123.80022625472498</v>
      </c>
      <c r="Y42" s="7"/>
      <c r="Z42" s="28">
        <f t="shared" si="12"/>
        <v>123.83999999999999</v>
      </c>
      <c r="AA42" s="27">
        <f t="shared" si="9"/>
        <v>2.1614157456697773</v>
      </c>
      <c r="AB42" s="7"/>
      <c r="AC42" s="28">
        <f t="shared" ca="1" si="0"/>
        <v>-3.9773745275013539E-2</v>
      </c>
      <c r="AD42" s="27">
        <f t="shared" ca="1" si="10"/>
        <v>0.12090415334856175</v>
      </c>
      <c r="AE42" s="7">
        <v>127</v>
      </c>
    </row>
    <row r="43" spans="1:31" s="26" customFormat="1" x14ac:dyDescent="0.25">
      <c r="A43" s="26">
        <v>23</v>
      </c>
      <c r="B43" s="26">
        <v>624</v>
      </c>
      <c r="C43" s="26">
        <v>14556</v>
      </c>
      <c r="D43" s="26">
        <v>14655</v>
      </c>
      <c r="E43" s="26">
        <v>11770</v>
      </c>
      <c r="F43" s="26">
        <v>11650</v>
      </c>
      <c r="G43" s="27"/>
      <c r="H43" s="7"/>
      <c r="I43" s="28">
        <f t="shared" si="1"/>
        <v>2786</v>
      </c>
      <c r="J43" s="27">
        <f t="shared" si="1"/>
        <v>3005</v>
      </c>
      <c r="K43" s="7"/>
      <c r="L43" s="124">
        <f t="shared" si="2"/>
        <v>-0.68317328021257306</v>
      </c>
      <c r="M43" s="27">
        <f t="shared" ca="1" si="3"/>
        <v>1.2182228074507456E-7</v>
      </c>
      <c r="N43" s="44"/>
      <c r="O43" s="44"/>
      <c r="P43" s="7"/>
      <c r="Q43" s="28">
        <f t="shared" ca="1" si="4"/>
        <v>2805.8916648191239</v>
      </c>
      <c r="R43" s="27">
        <f t="shared" ca="1" si="5"/>
        <v>3002.8565013080988</v>
      </c>
      <c r="S43" s="7"/>
      <c r="T43" s="28">
        <f t="shared" ca="1" si="6"/>
        <v>-0.68205159642303226</v>
      </c>
      <c r="U43" s="27">
        <f t="shared" ca="1" si="7"/>
        <v>0.73428315112359577</v>
      </c>
      <c r="V43" s="7"/>
      <c r="W43" s="28">
        <f t="shared" ca="1" si="8"/>
        <v>-0.68352231069941494</v>
      </c>
      <c r="X43" s="27">
        <f t="shared" ca="1" si="11"/>
        <v>129.44033260873238</v>
      </c>
      <c r="Y43" s="7"/>
      <c r="Z43" s="28">
        <f t="shared" si="12"/>
        <v>129.45599999999999</v>
      </c>
      <c r="AA43" s="27">
        <f t="shared" si="9"/>
        <v>2.2594334364617792</v>
      </c>
      <c r="AB43" s="7"/>
      <c r="AC43" s="28">
        <f t="shared" ca="1" si="0"/>
        <v>-1.5667391267612629E-2</v>
      </c>
      <c r="AD43" s="27">
        <f t="shared" ca="1" si="10"/>
        <v>-1.5529830763341579E-2</v>
      </c>
      <c r="AE43" s="7">
        <v>126</v>
      </c>
    </row>
    <row r="44" spans="1:31" s="26" customFormat="1" x14ac:dyDescent="0.25">
      <c r="A44" s="26">
        <v>24</v>
      </c>
      <c r="B44" s="26">
        <v>624</v>
      </c>
      <c r="C44" s="26">
        <v>14400</v>
      </c>
      <c r="D44" s="26">
        <v>14782</v>
      </c>
      <c r="E44" s="26">
        <v>11923</v>
      </c>
      <c r="F44" s="26">
        <v>11525</v>
      </c>
      <c r="G44" s="27"/>
      <c r="H44" s="7"/>
      <c r="I44" s="28">
        <f t="shared" si="1"/>
        <v>2477</v>
      </c>
      <c r="J44" s="27">
        <f t="shared" si="1"/>
        <v>3257</v>
      </c>
      <c r="K44" s="7"/>
      <c r="L44" s="124">
        <f t="shared" si="2"/>
        <v>-0.60849492181157339</v>
      </c>
      <c r="M44" s="27">
        <f t="shared" ca="1" si="3"/>
        <v>1.5466443588700057E-9</v>
      </c>
      <c r="N44" s="44"/>
      <c r="O44" s="44"/>
      <c r="P44" s="7"/>
      <c r="Q44" s="28">
        <f t="shared" ca="1" si="4"/>
        <v>2496.8916648191239</v>
      </c>
      <c r="R44" s="27">
        <f t="shared" ca="1" si="5"/>
        <v>3254.8565013080988</v>
      </c>
      <c r="S44" s="7"/>
      <c r="T44" s="28">
        <f t="shared" ca="1" si="6"/>
        <v>-0.60694037743436091</v>
      </c>
      <c r="U44" s="27">
        <f t="shared" ca="1" si="7"/>
        <v>0.79590426222315702</v>
      </c>
      <c r="V44" s="7"/>
      <c r="W44" s="28">
        <f t="shared" ca="1" si="8"/>
        <v>-0.60853424921116794</v>
      </c>
      <c r="X44" s="27">
        <f t="shared" ca="1" si="11"/>
        <v>134.98899634552868</v>
      </c>
      <c r="Y44" s="7"/>
      <c r="Z44" s="28">
        <f t="shared" si="12"/>
        <v>135.072</v>
      </c>
      <c r="AA44" s="27">
        <f t="shared" si="9"/>
        <v>2.3574511272537806</v>
      </c>
      <c r="AB44" s="7"/>
      <c r="AC44" s="28">
        <f t="shared" ca="1" si="0"/>
        <v>-8.3003654471326627E-2</v>
      </c>
      <c r="AD44" s="27">
        <f t="shared" ca="1" si="10"/>
        <v>2.562489192899875E-2</v>
      </c>
      <c r="AE44" s="7">
        <v>125</v>
      </c>
    </row>
    <row r="45" spans="1:31" s="26" customFormat="1" x14ac:dyDescent="0.25">
      <c r="A45" s="26">
        <v>25</v>
      </c>
      <c r="B45" s="26">
        <v>644</v>
      </c>
      <c r="C45" s="26">
        <v>14231</v>
      </c>
      <c r="D45" s="26">
        <v>14899</v>
      </c>
      <c r="E45" s="26">
        <v>12097</v>
      </c>
      <c r="F45" s="26">
        <v>11398</v>
      </c>
      <c r="G45" s="27"/>
      <c r="H45" s="7"/>
      <c r="I45" s="28">
        <f t="shared" si="1"/>
        <v>2134</v>
      </c>
      <c r="J45" s="27">
        <f t="shared" si="1"/>
        <v>3501</v>
      </c>
      <c r="K45" s="7"/>
      <c r="L45" s="124">
        <f t="shared" si="2"/>
        <v>-0.52530695241603043</v>
      </c>
      <c r="M45" s="27">
        <f t="shared" ca="1" si="3"/>
        <v>8.6204768285760269E-10</v>
      </c>
      <c r="N45" s="44"/>
      <c r="O45" s="44"/>
      <c r="P45" s="7"/>
      <c r="Q45" s="28">
        <f t="shared" ca="1" si="4"/>
        <v>2153.8916648191239</v>
      </c>
      <c r="R45" s="27">
        <f t="shared" ca="1" si="5"/>
        <v>3498.8565013080988</v>
      </c>
      <c r="S45" s="7"/>
      <c r="T45" s="28">
        <f t="shared" ca="1" si="6"/>
        <v>-0.5235644935731496</v>
      </c>
      <c r="U45" s="27">
        <f t="shared" ca="1" si="7"/>
        <v>0.85556914757352587</v>
      </c>
      <c r="V45" s="7"/>
      <c r="W45" s="28">
        <f t="shared" ca="1" si="8"/>
        <v>-0.52527759176748756</v>
      </c>
      <c r="X45" s="27">
        <f t="shared" ca="1" si="11"/>
        <v>140.8419929810168</v>
      </c>
      <c r="Y45" s="7"/>
      <c r="Z45" s="28">
        <f t="shared" si="12"/>
        <v>140.86799999999999</v>
      </c>
      <c r="AA45" s="27">
        <f t="shared" si="9"/>
        <v>2.458610410699372</v>
      </c>
      <c r="AB45" s="7"/>
      <c r="AC45" s="28">
        <f t="shared" ca="1" si="0"/>
        <v>-2.6007018983193575E-2</v>
      </c>
      <c r="AD45" s="27">
        <f t="shared" ca="1" si="10"/>
        <v>8.1681844008869575E-2</v>
      </c>
      <c r="AE45" s="7">
        <v>124</v>
      </c>
    </row>
    <row r="46" spans="1:31" s="26" customFormat="1" x14ac:dyDescent="0.25">
      <c r="A46" s="26">
        <v>26</v>
      </c>
      <c r="B46" s="26">
        <v>627</v>
      </c>
      <c r="C46" s="26">
        <v>14051</v>
      </c>
      <c r="D46" s="26">
        <v>14991</v>
      </c>
      <c r="E46" s="26">
        <v>12279</v>
      </c>
      <c r="F46" s="26">
        <v>11303</v>
      </c>
      <c r="G46" s="27"/>
      <c r="H46" s="7"/>
      <c r="I46" s="28">
        <f t="shared" si="1"/>
        <v>1772</v>
      </c>
      <c r="J46" s="27">
        <f t="shared" si="1"/>
        <v>3688</v>
      </c>
      <c r="K46" s="7"/>
      <c r="L46" s="124">
        <f t="shared" si="2"/>
        <v>-0.43914786889064783</v>
      </c>
      <c r="M46" s="27">
        <f t="shared" ca="1" si="3"/>
        <v>3.1446782780505335E-6</v>
      </c>
      <c r="N46" s="44"/>
      <c r="O46" s="44"/>
      <c r="P46" s="7"/>
      <c r="Q46" s="28">
        <f t="shared" ca="1" si="4"/>
        <v>1791.8916648191237</v>
      </c>
      <c r="R46" s="27">
        <f t="shared" ca="1" si="5"/>
        <v>3685.8565013080988</v>
      </c>
      <c r="S46" s="7"/>
      <c r="T46" s="28">
        <f t="shared" ca="1" si="6"/>
        <v>-0.43557012051846006</v>
      </c>
      <c r="U46" s="27">
        <f t="shared" ca="1" si="7"/>
        <v>0.90129592446089868</v>
      </c>
      <c r="V46" s="7"/>
      <c r="W46" s="28">
        <f t="shared" ca="1" si="8"/>
        <v>-0.43737454481478055</v>
      </c>
      <c r="X46" s="27">
        <f t="shared" ca="1" si="11"/>
        <v>146.50383662239017</v>
      </c>
      <c r="Y46" s="7"/>
      <c r="Z46" s="28">
        <f t="shared" si="12"/>
        <v>146.511</v>
      </c>
      <c r="AA46" s="27">
        <f t="shared" si="9"/>
        <v>2.5570993403894118</v>
      </c>
      <c r="AB46" s="7"/>
      <c r="AC46" s="28">
        <f t="shared" ca="1" si="0"/>
        <v>-7.1633776098281032E-3</v>
      </c>
      <c r="AD46" s="27">
        <f t="shared" ca="1" si="10"/>
        <v>-3.1883586697858846E-2</v>
      </c>
      <c r="AE46" s="7">
        <v>123</v>
      </c>
    </row>
    <row r="47" spans="1:31" s="26" customFormat="1" x14ac:dyDescent="0.25">
      <c r="A47" s="26">
        <v>27</v>
      </c>
      <c r="B47" s="26">
        <v>622</v>
      </c>
      <c r="C47" s="26">
        <v>13874</v>
      </c>
      <c r="D47" s="26">
        <v>15086</v>
      </c>
      <c r="E47" s="26">
        <v>12469</v>
      </c>
      <c r="F47" s="26">
        <v>11235</v>
      </c>
      <c r="G47" s="27"/>
      <c r="H47" s="7"/>
      <c r="I47" s="28">
        <f t="shared" si="1"/>
        <v>1405</v>
      </c>
      <c r="J47" s="27">
        <f t="shared" si="1"/>
        <v>3851</v>
      </c>
      <c r="K47" s="7"/>
      <c r="L47" s="124">
        <f t="shared" si="2"/>
        <v>-0.34946870899309823</v>
      </c>
      <c r="M47" s="27">
        <f t="shared" ca="1" si="3"/>
        <v>1.4990306337140357E-6</v>
      </c>
      <c r="N47" s="44"/>
      <c r="O47" s="44"/>
      <c r="P47" s="7"/>
      <c r="Q47" s="28">
        <f t="shared" ca="1" si="4"/>
        <v>1424.8916648191237</v>
      </c>
      <c r="R47" s="27">
        <f t="shared" ca="1" si="5"/>
        <v>3848.8565013080988</v>
      </c>
      <c r="S47" s="7"/>
      <c r="T47" s="28">
        <f t="shared" ca="1" si="6"/>
        <v>-0.34636035557075007</v>
      </c>
      <c r="U47" s="27">
        <f t="shared" ca="1" si="7"/>
        <v>0.94115402410069426</v>
      </c>
      <c r="V47" s="7"/>
      <c r="W47" s="28">
        <f t="shared" ca="1" si="8"/>
        <v>-0.3482443599277929</v>
      </c>
      <c r="X47" s="27">
        <f t="shared" ca="1" si="11"/>
        <v>152.08447802368687</v>
      </c>
      <c r="Y47" s="7"/>
      <c r="Z47" s="28">
        <f t="shared" si="12"/>
        <v>152.10900000000001</v>
      </c>
      <c r="AA47" s="27">
        <f t="shared" si="9"/>
        <v>2.654802871916055</v>
      </c>
      <c r="AB47" s="7"/>
      <c r="AC47" s="28">
        <f t="shared" ca="1" si="0"/>
        <v>-2.4521976313138794E-2</v>
      </c>
      <c r="AD47" s="27">
        <f t="shared" ca="1" si="10"/>
        <v>-6.0983027169839943E-2</v>
      </c>
      <c r="AE47" s="7">
        <v>122</v>
      </c>
    </row>
    <row r="48" spans="1:31" s="26" customFormat="1" x14ac:dyDescent="0.25">
      <c r="A48" s="26">
        <v>28</v>
      </c>
      <c r="B48" s="26">
        <v>619</v>
      </c>
      <c r="C48" s="26">
        <v>13684</v>
      </c>
      <c r="D48" s="26">
        <v>15140</v>
      </c>
      <c r="E48" s="26">
        <v>12658</v>
      </c>
      <c r="F48" s="26">
        <v>11174</v>
      </c>
      <c r="G48" s="27"/>
      <c r="H48" s="7"/>
      <c r="I48" s="28">
        <f t="shared" si="1"/>
        <v>1026</v>
      </c>
      <c r="J48" s="27">
        <f t="shared" si="1"/>
        <v>3966</v>
      </c>
      <c r="K48" s="7"/>
      <c r="L48" s="124">
        <f t="shared" si="2"/>
        <v>-0.25691207636505409</v>
      </c>
      <c r="M48" s="27">
        <f t="shared" ca="1" si="3"/>
        <v>5.4513845906433908E-7</v>
      </c>
      <c r="N48" s="44"/>
      <c r="O48" s="44"/>
      <c r="P48" s="7"/>
      <c r="Q48" s="28">
        <f t="shared" ca="1" si="4"/>
        <v>1045.8916648191237</v>
      </c>
      <c r="R48" s="27">
        <f t="shared" ca="1" si="5"/>
        <v>3963.8565013080988</v>
      </c>
      <c r="S48" s="7"/>
      <c r="T48" s="28">
        <f t="shared" ca="1" si="6"/>
        <v>-0.25423365007979065</v>
      </c>
      <c r="U48" s="27">
        <f t="shared" ca="1" si="7"/>
        <v>0.96927476924533529</v>
      </c>
      <c r="V48" s="7"/>
      <c r="W48" s="28">
        <f t="shared" ca="1" si="8"/>
        <v>-0.25617374144168642</v>
      </c>
      <c r="X48" s="27">
        <f t="shared" ca="1" si="11"/>
        <v>157.58544498914034</v>
      </c>
      <c r="Y48" s="7"/>
      <c r="Z48" s="28">
        <f t="shared" si="12"/>
        <v>157.68</v>
      </c>
      <c r="AA48" s="27">
        <f t="shared" si="9"/>
        <v>2.752035164544659</v>
      </c>
      <c r="AB48" s="7"/>
      <c r="AC48" s="28">
        <f t="shared" ca="1" si="0"/>
        <v>-9.455501085966489E-2</v>
      </c>
      <c r="AD48" s="27">
        <f t="shared" ca="1" si="10"/>
        <v>9.8462825714847213E-2</v>
      </c>
      <c r="AE48" s="7">
        <v>121</v>
      </c>
    </row>
    <row r="49" spans="1:31" s="26" customFormat="1" x14ac:dyDescent="0.25">
      <c r="A49" s="26">
        <v>29</v>
      </c>
      <c r="B49" s="26">
        <v>607</v>
      </c>
      <c r="C49" s="26">
        <v>13482</v>
      </c>
      <c r="D49" s="26">
        <v>15178</v>
      </c>
      <c r="E49" s="26">
        <v>12843</v>
      </c>
      <c r="F49" s="26">
        <v>11129</v>
      </c>
      <c r="G49" s="27"/>
      <c r="H49" s="7"/>
      <c r="I49" s="28">
        <f t="shared" si="1"/>
        <v>639</v>
      </c>
      <c r="J49" s="27">
        <f t="shared" si="1"/>
        <v>4049</v>
      </c>
      <c r="K49" s="7"/>
      <c r="L49" s="124">
        <f t="shared" si="2"/>
        <v>-0.16378799706379968</v>
      </c>
      <c r="M49" s="27">
        <f t="shared" ca="1" si="3"/>
        <v>2.706561870068821E-6</v>
      </c>
      <c r="N49" s="44"/>
      <c r="O49" s="44"/>
      <c r="P49" s="7"/>
      <c r="Q49" s="28">
        <f t="shared" ca="1" si="4"/>
        <v>658.89166481912378</v>
      </c>
      <c r="R49" s="27">
        <f t="shared" ca="1" si="5"/>
        <v>4046.8565013080988</v>
      </c>
      <c r="S49" s="7"/>
      <c r="T49" s="28">
        <f t="shared" ca="1" si="6"/>
        <v>-0.16016231755999832</v>
      </c>
      <c r="U49" s="27">
        <f t="shared" ca="1" si="7"/>
        <v>0.98957061139320668</v>
      </c>
      <c r="V49" s="7"/>
      <c r="W49" s="28">
        <f t="shared" ca="1" si="8"/>
        <v>-0.1621428338895009</v>
      </c>
      <c r="X49" s="27">
        <f t="shared" ca="1" si="11"/>
        <v>163.08455721380847</v>
      </c>
      <c r="Y49" s="7"/>
      <c r="Z49" s="28">
        <f t="shared" si="12"/>
        <v>163.143</v>
      </c>
      <c r="AA49" s="27">
        <f t="shared" si="9"/>
        <v>2.8473825015811087</v>
      </c>
      <c r="AB49" s="7"/>
      <c r="AC49" s="28">
        <f t="shared" ca="1" si="0"/>
        <v>-5.8442786191534424E-2</v>
      </c>
      <c r="AD49" s="27">
        <f t="shared" ca="1" si="10"/>
        <v>7.3059648730975368E-3</v>
      </c>
      <c r="AE49" s="7">
        <v>120</v>
      </c>
    </row>
    <row r="50" spans="1:31" s="26" customFormat="1" x14ac:dyDescent="0.25">
      <c r="A50" s="26">
        <v>30</v>
      </c>
      <c r="B50" s="26">
        <v>616</v>
      </c>
      <c r="C50" s="26">
        <v>13287</v>
      </c>
      <c r="D50" s="26">
        <v>15193</v>
      </c>
      <c r="E50" s="26">
        <v>13041</v>
      </c>
      <c r="F50" s="26">
        <v>11108</v>
      </c>
      <c r="G50" s="27"/>
      <c r="H50" s="7"/>
      <c r="I50" s="28">
        <f t="shared" si="1"/>
        <v>246</v>
      </c>
      <c r="J50" s="27">
        <f t="shared" si="1"/>
        <v>4085</v>
      </c>
      <c r="K50" s="7"/>
      <c r="L50" s="124">
        <f t="shared" si="2"/>
        <v>-6.7767075468674762E-2</v>
      </c>
      <c r="M50" s="27">
        <f t="shared" ca="1" si="3"/>
        <v>1.2919055286308024E-6</v>
      </c>
      <c r="N50" s="44"/>
      <c r="O50" s="44"/>
      <c r="P50" s="7"/>
      <c r="Q50" s="28">
        <f t="shared" ca="1" si="4"/>
        <v>265.89166481912378</v>
      </c>
      <c r="R50" s="27">
        <f t="shared" ca="1" si="5"/>
        <v>4082.8565013080988</v>
      </c>
      <c r="S50" s="7"/>
      <c r="T50" s="28">
        <f t="shared" ca="1" si="6"/>
        <v>-6.4632514768581298E-2</v>
      </c>
      <c r="U50" s="27">
        <f t="shared" ca="1" si="7"/>
        <v>0.99837362726457257</v>
      </c>
      <c r="V50" s="7"/>
      <c r="W50" s="28">
        <f t="shared" ca="1" si="8"/>
        <v>-6.6630455246863271E-2</v>
      </c>
      <c r="X50" s="27">
        <f t="shared" ca="1" si="11"/>
        <v>168.57168116137905</v>
      </c>
      <c r="Y50" s="7"/>
      <c r="Z50" s="28">
        <f t="shared" si="12"/>
        <v>168.68700000000001</v>
      </c>
      <c r="AA50" s="27">
        <f t="shared" si="9"/>
        <v>2.9441435553116753</v>
      </c>
      <c r="AB50" s="7"/>
      <c r="AC50" s="28">
        <f t="shared" ca="1" si="0"/>
        <v>-0.11531883862096493</v>
      </c>
      <c r="AD50" s="27">
        <f t="shared" ca="1" si="10"/>
        <v>-8.0426684055225905E-3</v>
      </c>
      <c r="AE50" s="7">
        <v>119</v>
      </c>
    </row>
    <row r="51" spans="1:31" s="26" customFormat="1" x14ac:dyDescent="0.25">
      <c r="A51" s="26">
        <v>31</v>
      </c>
      <c r="B51" s="26">
        <v>632</v>
      </c>
      <c r="C51" s="26">
        <v>13082</v>
      </c>
      <c r="D51" s="26">
        <v>15197</v>
      </c>
      <c r="E51" s="26">
        <v>13245</v>
      </c>
      <c r="F51" s="26">
        <v>11103</v>
      </c>
      <c r="G51" s="27"/>
      <c r="H51" s="7"/>
      <c r="I51" s="28">
        <f t="shared" si="1"/>
        <v>-163</v>
      </c>
      <c r="J51" s="27">
        <f t="shared" si="1"/>
        <v>4094</v>
      </c>
      <c r="K51" s="7"/>
      <c r="L51" s="124">
        <f t="shared" si="2"/>
        <v>3.1397883754268038E-2</v>
      </c>
      <c r="M51" s="27">
        <f t="shared" ca="1" si="3"/>
        <v>1.922418423503595E-6</v>
      </c>
      <c r="N51" s="44"/>
      <c r="O51" s="44"/>
      <c r="P51" s="7"/>
      <c r="Q51" s="28">
        <f t="shared" ca="1" si="4"/>
        <v>-143.10833518087622</v>
      </c>
      <c r="R51" s="27">
        <f t="shared" ca="1" si="5"/>
        <v>4091.8565013080988</v>
      </c>
      <c r="S51" s="7"/>
      <c r="T51" s="28">
        <f t="shared" ca="1" si="6"/>
        <v>3.478654208050156E-2</v>
      </c>
      <c r="U51" s="27">
        <f t="shared" ca="1" si="7"/>
        <v>1.0005743812324139</v>
      </c>
      <c r="V51" s="7"/>
      <c r="W51" s="28">
        <f t="shared" ca="1" si="8"/>
        <v>3.2784396799105192E-2</v>
      </c>
      <c r="X51" s="27">
        <f t="shared" ca="1" si="11"/>
        <v>174.26653978048728</v>
      </c>
      <c r="Y51" s="7"/>
      <c r="Z51" s="28">
        <f t="shared" si="12"/>
        <v>174.375</v>
      </c>
      <c r="AA51" s="27">
        <f t="shared" si="9"/>
        <v>3.043417883165112</v>
      </c>
      <c r="AB51" s="7"/>
      <c r="AC51" s="28">
        <f t="shared" ca="1" si="0"/>
        <v>-0.10846021951272178</v>
      </c>
      <c r="AD51" s="27">
        <f t="shared" ca="1" si="10"/>
        <v>-5.8230088689924742E-2</v>
      </c>
      <c r="AE51" s="7">
        <v>118</v>
      </c>
    </row>
    <row r="52" spans="1:31" s="26" customFormat="1" x14ac:dyDescent="0.25">
      <c r="A52" s="26">
        <v>32</v>
      </c>
      <c r="B52" s="26">
        <v>625</v>
      </c>
      <c r="C52" s="26">
        <v>12887</v>
      </c>
      <c r="D52" s="26">
        <v>15187</v>
      </c>
      <c r="E52" s="26">
        <v>13451</v>
      </c>
      <c r="F52" s="26">
        <v>11124</v>
      </c>
      <c r="G52" s="27"/>
      <c r="H52" s="7"/>
      <c r="I52" s="28">
        <f t="shared" si="1"/>
        <v>-564</v>
      </c>
      <c r="J52" s="27">
        <f t="shared" si="1"/>
        <v>4063</v>
      </c>
      <c r="K52" s="7"/>
      <c r="L52" s="124">
        <f t="shared" si="2"/>
        <v>0.12916317017271681</v>
      </c>
      <c r="M52" s="27">
        <f t="shared" ca="1" si="3"/>
        <v>1.234366395748297E-6</v>
      </c>
      <c r="N52" s="44"/>
      <c r="O52" s="44"/>
      <c r="P52" s="7"/>
      <c r="Q52" s="28">
        <f t="shared" ca="1" si="4"/>
        <v>-544.10833518087622</v>
      </c>
      <c r="R52" s="27">
        <f t="shared" ca="1" si="5"/>
        <v>4060.8565013080988</v>
      </c>
      <c r="S52" s="7"/>
      <c r="T52" s="28">
        <f t="shared" ca="1" si="6"/>
        <v>0.13226097190075151</v>
      </c>
      <c r="U52" s="27">
        <f t="shared" ca="1" si="7"/>
        <v>0.99299400645429337</v>
      </c>
      <c r="V52" s="7"/>
      <c r="W52" s="28">
        <f t="shared" ca="1" si="8"/>
        <v>0.13027419060265871</v>
      </c>
      <c r="X52" s="27">
        <f t="shared" ca="1" si="11"/>
        <v>179.86402023413871</v>
      </c>
      <c r="Y52" s="7"/>
      <c r="Z52" s="28">
        <f t="shared" si="12"/>
        <v>180</v>
      </c>
      <c r="AA52" s="27">
        <f t="shared" si="9"/>
        <v>3.1415926535897931</v>
      </c>
      <c r="AB52" s="7"/>
      <c r="AC52" s="28">
        <f t="shared" ca="1" si="0"/>
        <v>-0.13597976586129334</v>
      </c>
      <c r="AD52" s="27">
        <f t="shared" ca="1" si="10"/>
        <v>4.0444251188773706E-2</v>
      </c>
      <c r="AE52" s="7">
        <v>117</v>
      </c>
    </row>
    <row r="53" spans="1:31" s="26" customFormat="1" x14ac:dyDescent="0.25">
      <c r="A53" s="26">
        <v>33</v>
      </c>
      <c r="B53" s="26">
        <v>629</v>
      </c>
      <c r="C53" s="26">
        <v>12691</v>
      </c>
      <c r="D53" s="26">
        <v>15151</v>
      </c>
      <c r="E53" s="26">
        <v>13651</v>
      </c>
      <c r="F53" s="26">
        <v>11167</v>
      </c>
      <c r="G53" s="27"/>
      <c r="H53" s="7"/>
      <c r="I53" s="28">
        <f t="shared" si="1"/>
        <v>-960</v>
      </c>
      <c r="J53" s="27">
        <f t="shared" si="1"/>
        <v>3984</v>
      </c>
      <c r="K53" s="7"/>
      <c r="L53" s="124">
        <f t="shared" si="2"/>
        <v>0.2262954323002154</v>
      </c>
      <c r="M53" s="27">
        <f t="shared" ca="1" si="3"/>
        <v>7.6532453468888603E-8</v>
      </c>
      <c r="N53" s="44"/>
      <c r="O53" s="44"/>
      <c r="P53" s="7"/>
      <c r="Q53" s="28">
        <f t="shared" ca="1" si="4"/>
        <v>-940.10833518087622</v>
      </c>
      <c r="R53" s="27">
        <f t="shared" ca="1" si="5"/>
        <v>3981.8565013080988</v>
      </c>
      <c r="S53" s="7"/>
      <c r="T53" s="28">
        <f t="shared" ca="1" si="6"/>
        <v>0.22852000982798087</v>
      </c>
      <c r="U53" s="27">
        <f t="shared" ca="1" si="7"/>
        <v>0.97367627718101823</v>
      </c>
      <c r="V53" s="7"/>
      <c r="W53" s="28">
        <f t="shared" ca="1" si="8"/>
        <v>0.22657207729559556</v>
      </c>
      <c r="X53" s="27">
        <f t="shared" ca="1" si="11"/>
        <v>185.48935214842163</v>
      </c>
      <c r="Y53" s="7"/>
      <c r="Z53" s="28">
        <f t="shared" si="12"/>
        <v>185.661</v>
      </c>
      <c r="AA53" s="27">
        <f t="shared" si="9"/>
        <v>3.2403957425451924</v>
      </c>
      <c r="AB53" s="7"/>
      <c r="AC53" s="28">
        <f t="shared" ca="1" si="0"/>
        <v>-0.17164785157837059</v>
      </c>
      <c r="AD53" s="27">
        <f t="shared" ca="1" si="10"/>
        <v>8.7812790109467187E-3</v>
      </c>
      <c r="AE53" s="7">
        <v>116</v>
      </c>
    </row>
    <row r="54" spans="1:31" s="26" customFormat="1" x14ac:dyDescent="0.25">
      <c r="A54" s="26">
        <v>34</v>
      </c>
      <c r="B54" s="26">
        <v>636</v>
      </c>
      <c r="C54" s="26">
        <v>12491</v>
      </c>
      <c r="D54" s="26">
        <v>15097</v>
      </c>
      <c r="E54" s="26">
        <v>13846</v>
      </c>
      <c r="F54" s="26">
        <v>11226</v>
      </c>
      <c r="G54" s="27"/>
      <c r="H54" s="7"/>
      <c r="I54" s="28">
        <f t="shared" si="1"/>
        <v>-1355</v>
      </c>
      <c r="J54" s="27">
        <f t="shared" si="1"/>
        <v>3871</v>
      </c>
      <c r="K54" s="7"/>
      <c r="L54" s="124">
        <f t="shared" si="2"/>
        <v>0.32225997115565153</v>
      </c>
      <c r="M54" s="27">
        <f t="shared" ca="1" si="3"/>
        <v>1.4711117433043102E-7</v>
      </c>
      <c r="N54" s="44"/>
      <c r="O54" s="44"/>
      <c r="P54" s="7"/>
      <c r="Q54" s="28">
        <f t="shared" ca="1" si="4"/>
        <v>-1335.1083351808763</v>
      </c>
      <c r="R54" s="27">
        <f t="shared" ca="1" si="5"/>
        <v>3868.8565013080988</v>
      </c>
      <c r="S54" s="7"/>
      <c r="T54" s="28">
        <f t="shared" ca="1" si="6"/>
        <v>0.32453596937660611</v>
      </c>
      <c r="U54" s="27">
        <f t="shared" ca="1" si="7"/>
        <v>0.94604458847367534</v>
      </c>
      <c r="V54" s="7"/>
      <c r="W54" s="28">
        <f t="shared" ca="1" si="8"/>
        <v>0.32264352190109524</v>
      </c>
      <c r="X54" s="27">
        <f t="shared" ca="1" si="11"/>
        <v>191.22155405454828</v>
      </c>
      <c r="Y54" s="7"/>
      <c r="Z54" s="28">
        <f t="shared" si="12"/>
        <v>191.38499999999999</v>
      </c>
      <c r="AA54" s="27">
        <f t="shared" si="9"/>
        <v>3.3402983889293472</v>
      </c>
      <c r="AB54" s="7"/>
      <c r="AC54" s="28">
        <f t="shared" ca="1" si="0"/>
        <v>-0.16344594545171276</v>
      </c>
      <c r="AD54" s="27">
        <f t="shared" ca="1" si="10"/>
        <v>5.5251103679381686E-2</v>
      </c>
      <c r="AE54" s="7">
        <v>115</v>
      </c>
    </row>
    <row r="55" spans="1:31" s="26" customFormat="1" x14ac:dyDescent="0.25">
      <c r="A55" s="26">
        <v>35</v>
      </c>
      <c r="B55" s="26">
        <v>630</v>
      </c>
      <c r="C55" s="26">
        <v>12297</v>
      </c>
      <c r="D55" s="26">
        <v>15011</v>
      </c>
      <c r="E55" s="26">
        <v>14031</v>
      </c>
      <c r="F55" s="26">
        <v>11297</v>
      </c>
      <c r="G55" s="27"/>
      <c r="H55" s="7"/>
      <c r="I55" s="28">
        <f t="shared" si="1"/>
        <v>-1734</v>
      </c>
      <c r="J55" s="27">
        <f t="shared" si="1"/>
        <v>3714</v>
      </c>
      <c r="K55" s="7"/>
      <c r="L55" s="124">
        <f t="shared" si="2"/>
        <v>0.41415286830271603</v>
      </c>
      <c r="M55" s="27">
        <f t="shared" ca="1" si="3"/>
        <v>4.8214456859813973E-7</v>
      </c>
      <c r="N55" s="44"/>
      <c r="O55" s="44"/>
      <c r="P55" s="7"/>
      <c r="Q55" s="28">
        <f t="shared" ca="1" si="4"/>
        <v>-1714.1083351808763</v>
      </c>
      <c r="R55" s="27">
        <f t="shared" ca="1" si="5"/>
        <v>3711.8565013080988</v>
      </c>
      <c r="S55" s="7"/>
      <c r="T55" s="28">
        <f t="shared" ca="1" si="6"/>
        <v>0.41666267486756553</v>
      </c>
      <c r="U55" s="27">
        <f t="shared" ca="1" si="7"/>
        <v>0.90765365814577403</v>
      </c>
      <c r="V55" s="7"/>
      <c r="W55" s="28">
        <f t="shared" ca="1" si="8"/>
        <v>0.414847234609933</v>
      </c>
      <c r="X55" s="27">
        <f t="shared" ca="1" si="11"/>
        <v>196.95286806247361</v>
      </c>
      <c r="Y55" s="7"/>
      <c r="Z55" s="28">
        <f t="shared" si="12"/>
        <v>197.05499999999998</v>
      </c>
      <c r="AA55" s="27">
        <f t="shared" si="9"/>
        <v>3.4392585575174257</v>
      </c>
      <c r="AB55" s="7"/>
      <c r="AC55" s="28">
        <f t="shared" ca="1" si="0"/>
        <v>-0.10213193752636585</v>
      </c>
      <c r="AD55" s="27">
        <f t="shared" ca="1" si="10"/>
        <v>-5.1075193857030854E-2</v>
      </c>
      <c r="AE55" s="7">
        <v>114</v>
      </c>
    </row>
    <row r="56" spans="1:31" s="26" customFormat="1" x14ac:dyDescent="0.25">
      <c r="A56" s="26">
        <v>36</v>
      </c>
      <c r="B56" s="26">
        <v>609</v>
      </c>
      <c r="C56" s="26">
        <v>12129</v>
      </c>
      <c r="D56" s="26">
        <v>14927</v>
      </c>
      <c r="E56" s="26">
        <v>14209</v>
      </c>
      <c r="F56" s="26">
        <v>11396</v>
      </c>
      <c r="G56" s="27"/>
      <c r="H56" s="7"/>
      <c r="I56" s="28">
        <f t="shared" si="1"/>
        <v>-2080</v>
      </c>
      <c r="J56" s="27">
        <f t="shared" si="1"/>
        <v>3531</v>
      </c>
      <c r="K56" s="7"/>
      <c r="L56" s="124">
        <f t="shared" si="2"/>
        <v>0.49913883974652834</v>
      </c>
      <c r="M56" s="27">
        <f t="shared" ca="1" si="3"/>
        <v>9.3649632208545944E-9</v>
      </c>
      <c r="N56" s="44"/>
      <c r="O56" s="44"/>
      <c r="P56" s="7"/>
      <c r="Q56" s="28">
        <f t="shared" ca="1" si="4"/>
        <v>-2060.1083351808761</v>
      </c>
      <c r="R56" s="27">
        <f t="shared" ca="1" si="5"/>
        <v>3528.8565013080988</v>
      </c>
      <c r="S56" s="7"/>
      <c r="T56" s="28">
        <f t="shared" ca="1" si="6"/>
        <v>0.50076779386458914</v>
      </c>
      <c r="U56" s="27">
        <f t="shared" ca="1" si="7"/>
        <v>0.86290499413299748</v>
      </c>
      <c r="V56" s="7"/>
      <c r="W56" s="28">
        <f t="shared" ca="1" si="8"/>
        <v>0.49904206700645731</v>
      </c>
      <c r="X56" s="27">
        <f t="shared" ca="1" si="11"/>
        <v>202.43187639283383</v>
      </c>
      <c r="Y56" s="7"/>
      <c r="Z56" s="28">
        <f t="shared" si="12"/>
        <v>202.53599999999997</v>
      </c>
      <c r="AA56" s="27">
        <f t="shared" si="9"/>
        <v>3.5349200538192349</v>
      </c>
      <c r="AB56" s="7"/>
      <c r="AC56" s="28">
        <f t="shared" ca="1" si="0"/>
        <v>-0.10412360716614444</v>
      </c>
      <c r="AD56" s="27">
        <f t="shared" ca="1" si="10"/>
        <v>0.13157797940525029</v>
      </c>
      <c r="AE56" s="7">
        <v>113</v>
      </c>
    </row>
    <row r="57" spans="1:31" s="26" customFormat="1" x14ac:dyDescent="0.25">
      <c r="A57" s="26">
        <v>37</v>
      </c>
      <c r="B57" s="26">
        <v>612</v>
      </c>
      <c r="C57" s="26">
        <v>11963</v>
      </c>
      <c r="D57" s="26">
        <v>14819</v>
      </c>
      <c r="E57" s="26">
        <v>14374</v>
      </c>
      <c r="F57" s="26">
        <v>11498</v>
      </c>
      <c r="G57" s="27"/>
      <c r="H57" s="7"/>
      <c r="I57" s="28">
        <f t="shared" si="1"/>
        <v>-2411</v>
      </c>
      <c r="J57" s="27">
        <f t="shared" si="1"/>
        <v>3321</v>
      </c>
      <c r="K57" s="7"/>
      <c r="L57" s="124">
        <f t="shared" si="2"/>
        <v>0.57994336684751835</v>
      </c>
      <c r="M57" s="27">
        <f t="shared" ca="1" si="3"/>
        <v>1.1521874296447254E-7</v>
      </c>
      <c r="N57" s="44"/>
      <c r="O57" s="44"/>
      <c r="P57" s="7"/>
      <c r="Q57" s="28">
        <f t="shared" ca="1" si="4"/>
        <v>-2391.1083351808761</v>
      </c>
      <c r="R57" s="27">
        <f t="shared" ca="1" si="5"/>
        <v>3318.8565013080988</v>
      </c>
      <c r="S57" s="7"/>
      <c r="T57" s="28">
        <f t="shared" ca="1" si="6"/>
        <v>0.58122673718255102</v>
      </c>
      <c r="U57" s="27">
        <f t="shared" ca="1" si="7"/>
        <v>0.8115540682166964</v>
      </c>
      <c r="V57" s="7"/>
      <c r="W57" s="28">
        <f t="shared" ca="1" si="8"/>
        <v>0.57960392798267746</v>
      </c>
      <c r="X57" s="27">
        <f t="shared" ca="1" si="11"/>
        <v>207.92393420174074</v>
      </c>
      <c r="Y57" s="7"/>
      <c r="Z57" s="28">
        <f t="shared" si="12"/>
        <v>208.04399999999998</v>
      </c>
      <c r="AA57" s="27">
        <f t="shared" si="9"/>
        <v>3.6310527890190825</v>
      </c>
      <c r="AB57" s="7"/>
      <c r="AC57" s="28">
        <f t="shared" ca="1" si="0"/>
        <v>-0.12006579825924746</v>
      </c>
      <c r="AD57" s="27">
        <f t="shared" ca="1" si="10"/>
        <v>3.982734198388016E-2</v>
      </c>
      <c r="AE57" s="7">
        <v>112</v>
      </c>
    </row>
    <row r="58" spans="1:31" s="26" customFormat="1" x14ac:dyDescent="0.25">
      <c r="A58" s="26">
        <v>38</v>
      </c>
      <c r="B58" s="26">
        <v>625</v>
      </c>
      <c r="C58" s="26">
        <v>11808</v>
      </c>
      <c r="D58" s="26">
        <v>14698</v>
      </c>
      <c r="E58" s="26">
        <v>14535</v>
      </c>
      <c r="F58" s="26">
        <v>11629</v>
      </c>
      <c r="G58" s="27"/>
      <c r="H58" s="7"/>
      <c r="I58" s="28">
        <f t="shared" si="1"/>
        <v>-2727</v>
      </c>
      <c r="J58" s="27">
        <f t="shared" si="1"/>
        <v>3069</v>
      </c>
      <c r="K58" s="7"/>
      <c r="L58" s="124">
        <f t="shared" si="2"/>
        <v>0.6569309429087693</v>
      </c>
      <c r="M58" s="27">
        <f t="shared" ca="1" si="3"/>
        <v>1.5271339708317121E-7</v>
      </c>
      <c r="N58" s="44"/>
      <c r="O58" s="44"/>
      <c r="P58" s="7"/>
      <c r="Q58" s="28">
        <f t="shared" ca="1" si="4"/>
        <v>-2707.1083351808761</v>
      </c>
      <c r="R58" s="27">
        <f t="shared" ca="1" si="5"/>
        <v>3066.8565013080988</v>
      </c>
      <c r="S58" s="7"/>
      <c r="T58" s="28">
        <f t="shared" ca="1" si="6"/>
        <v>0.65803950482145124</v>
      </c>
      <c r="U58" s="27">
        <f t="shared" ca="1" si="7"/>
        <v>0.74993295711713515</v>
      </c>
      <c r="V58" s="7"/>
      <c r="W58" s="28">
        <f t="shared" ca="1" si="8"/>
        <v>0.65654015729352333</v>
      </c>
      <c r="X58" s="27">
        <f t="shared" ca="1" si="11"/>
        <v>213.59089753888088</v>
      </c>
      <c r="Y58" s="7"/>
      <c r="Z58" s="28">
        <f t="shared" si="12"/>
        <v>213.66899999999998</v>
      </c>
      <c r="AA58" s="27">
        <f t="shared" si="9"/>
        <v>3.7292275594437641</v>
      </c>
      <c r="AB58" s="7"/>
      <c r="AC58" s="28">
        <f t="shared" ca="1" si="0"/>
        <v>-7.8102461119101463E-2</v>
      </c>
      <c r="AD58" s="27">
        <f t="shared" ca="1" si="10"/>
        <v>6.4342212979624946E-2</v>
      </c>
      <c r="AE58" s="7">
        <v>111</v>
      </c>
    </row>
    <row r="59" spans="1:31" s="26" customFormat="1" x14ac:dyDescent="0.25">
      <c r="A59" s="26">
        <v>39</v>
      </c>
      <c r="B59" s="26">
        <v>630</v>
      </c>
      <c r="C59" s="26">
        <v>11647</v>
      </c>
      <c r="D59" s="26">
        <v>14542</v>
      </c>
      <c r="E59" s="26">
        <v>14672</v>
      </c>
      <c r="F59" s="26">
        <v>11769</v>
      </c>
      <c r="G59" s="27"/>
      <c r="H59" s="7"/>
      <c r="I59" s="28">
        <f t="shared" si="1"/>
        <v>-3025</v>
      </c>
      <c r="J59" s="27">
        <f t="shared" si="1"/>
        <v>2773</v>
      </c>
      <c r="K59" s="7"/>
      <c r="L59" s="124">
        <f t="shared" si="2"/>
        <v>0.72812884118650434</v>
      </c>
      <c r="M59" s="27">
        <f t="shared" ca="1" si="3"/>
        <v>9.8735183028438859E-7</v>
      </c>
      <c r="N59" s="44"/>
      <c r="O59" s="44"/>
      <c r="P59" s="7"/>
      <c r="Q59" s="28">
        <f t="shared" ca="1" si="4"/>
        <v>-3005.1083351808761</v>
      </c>
      <c r="R59" s="27">
        <f t="shared" ca="1" si="5"/>
        <v>2770.8565013080988</v>
      </c>
      <c r="S59" s="7"/>
      <c r="T59" s="28">
        <f t="shared" ca="1" si="6"/>
        <v>0.73047686164547743</v>
      </c>
      <c r="U59" s="27">
        <f t="shared" ca="1" si="7"/>
        <v>0.67755260439701559</v>
      </c>
      <c r="V59" s="7"/>
      <c r="W59" s="28">
        <f t="shared" ca="1" si="8"/>
        <v>0.72912249697715037</v>
      </c>
      <c r="X59" s="27">
        <f t="shared" ca="1" si="11"/>
        <v>219.48945309709029</v>
      </c>
      <c r="Y59" s="7"/>
      <c r="Z59" s="28">
        <f t="shared" si="12"/>
        <v>219.33899999999997</v>
      </c>
      <c r="AA59" s="27">
        <f t="shared" si="9"/>
        <v>3.8281877280318422</v>
      </c>
      <c r="AB59" s="7"/>
      <c r="AC59" s="28">
        <f t="shared" ca="1" si="0"/>
        <v>0.1504530970903204</v>
      </c>
      <c r="AD59" s="27">
        <f t="shared" ca="1" si="10"/>
        <v>-7.9995242963150304E-2</v>
      </c>
      <c r="AE59" s="7">
        <v>110</v>
      </c>
    </row>
    <row r="60" spans="1:31" s="26" customFormat="1" x14ac:dyDescent="0.25">
      <c r="A60" s="26">
        <v>40</v>
      </c>
      <c r="B60" s="26">
        <v>617</v>
      </c>
      <c r="C60" s="26">
        <v>11533</v>
      </c>
      <c r="D60" s="26">
        <v>14400</v>
      </c>
      <c r="E60" s="26">
        <v>14810</v>
      </c>
      <c r="F60" s="26">
        <v>11922</v>
      </c>
      <c r="G60" s="27"/>
      <c r="H60" s="7"/>
      <c r="I60" s="28">
        <f t="shared" si="1"/>
        <v>-3277</v>
      </c>
      <c r="J60" s="27">
        <f t="shared" si="1"/>
        <v>2478</v>
      </c>
      <c r="K60" s="7"/>
      <c r="L60" s="124">
        <f t="shared" si="2"/>
        <v>0.79095509842566003</v>
      </c>
      <c r="M60" s="27">
        <f t="shared" ca="1" si="3"/>
        <v>1.8695149992706353E-7</v>
      </c>
      <c r="N60" s="44"/>
      <c r="O60" s="44"/>
      <c r="P60" s="7"/>
      <c r="Q60" s="28">
        <f t="shared" ca="1" si="4"/>
        <v>-3257.1083351808761</v>
      </c>
      <c r="R60" s="27">
        <f t="shared" ca="1" si="5"/>
        <v>2475.8565013080988</v>
      </c>
      <c r="S60" s="7"/>
      <c r="T60" s="28">
        <f t="shared" ca="1" si="6"/>
        <v>0.79173261305371423</v>
      </c>
      <c r="U60" s="27">
        <f t="shared" ca="1" si="7"/>
        <v>0.6054167798955451</v>
      </c>
      <c r="V60" s="7"/>
      <c r="W60" s="28">
        <f t="shared" ca="1" si="8"/>
        <v>0.79052271954096853</v>
      </c>
      <c r="X60" s="27">
        <f t="shared" ca="1" si="11"/>
        <v>224.94341427103109</v>
      </c>
      <c r="Y60" s="7"/>
      <c r="Z60" s="28">
        <f t="shared" si="12"/>
        <v>224.89199999999997</v>
      </c>
      <c r="AA60" s="27">
        <f t="shared" si="9"/>
        <v>3.9251058613950867</v>
      </c>
      <c r="AB60" s="7"/>
      <c r="AC60" s="28">
        <f t="shared" ca="1" si="0"/>
        <v>5.1414271031120506E-2</v>
      </c>
      <c r="AD60" s="27">
        <f t="shared" ca="1" si="10"/>
        <v>4.8585401521222593E-2</v>
      </c>
      <c r="AE60" s="7">
        <v>109</v>
      </c>
    </row>
    <row r="61" spans="1:31" s="26" customFormat="1" x14ac:dyDescent="0.25">
      <c r="A61" s="26">
        <v>41</v>
      </c>
      <c r="B61" s="26">
        <v>638</v>
      </c>
      <c r="C61" s="26">
        <v>11407</v>
      </c>
      <c r="D61" s="26">
        <v>14232</v>
      </c>
      <c r="E61" s="26">
        <v>14925</v>
      </c>
      <c r="F61" s="26">
        <v>12089</v>
      </c>
      <c r="G61" s="27"/>
      <c r="H61" s="7"/>
      <c r="I61" s="28">
        <f t="shared" si="1"/>
        <v>-3518</v>
      </c>
      <c r="J61" s="27">
        <f t="shared" si="1"/>
        <v>2143</v>
      </c>
      <c r="K61" s="7"/>
      <c r="L61" s="124">
        <f t="shared" si="2"/>
        <v>0.84810522103977715</v>
      </c>
      <c r="M61" s="27">
        <f t="shared" ca="1" si="3"/>
        <v>1.3535605851112551E-6</v>
      </c>
      <c r="N61" s="44"/>
      <c r="O61" s="44"/>
      <c r="P61" s="7"/>
      <c r="Q61" s="28">
        <f t="shared" ca="1" si="4"/>
        <v>-3498.1083351808761</v>
      </c>
      <c r="R61" s="27">
        <f t="shared" ca="1" si="5"/>
        <v>2140.8565013080988</v>
      </c>
      <c r="S61" s="7"/>
      <c r="T61" s="28">
        <f t="shared" ca="1" si="6"/>
        <v>0.85031450229730587</v>
      </c>
      <c r="U61" s="27">
        <f t="shared" ca="1" si="7"/>
        <v>0.52349982664811245</v>
      </c>
      <c r="V61" s="7"/>
      <c r="W61" s="28">
        <f t="shared" ca="1" si="8"/>
        <v>0.84926864726653639</v>
      </c>
      <c r="X61" s="27">
        <f t="shared" ca="1" si="11"/>
        <v>230.7396817333954</v>
      </c>
      <c r="Y61" s="7"/>
      <c r="Z61" s="28">
        <f t="shared" si="12"/>
        <v>230.63399999999996</v>
      </c>
      <c r="AA61" s="27">
        <f t="shared" si="9"/>
        <v>4.025322667044601</v>
      </c>
      <c r="AB61" s="7"/>
      <c r="AC61" s="28">
        <f t="shared" ca="1" si="0"/>
        <v>0.10568173339544273</v>
      </c>
      <c r="AD61" s="27">
        <f t="shared" ca="1" si="10"/>
        <v>1.5840620440741304E-2</v>
      </c>
      <c r="AE61" s="7">
        <v>108</v>
      </c>
    </row>
    <row r="62" spans="1:31" s="26" customFormat="1" x14ac:dyDescent="0.25">
      <c r="A62" s="26">
        <v>42</v>
      </c>
      <c r="B62" s="26">
        <v>636</v>
      </c>
      <c r="C62" s="26">
        <v>11308</v>
      </c>
      <c r="D62" s="26">
        <v>14052</v>
      </c>
      <c r="E62" s="26">
        <v>15019</v>
      </c>
      <c r="F62" s="26">
        <v>12267</v>
      </c>
      <c r="G62" s="27"/>
      <c r="H62" s="7"/>
      <c r="I62" s="28">
        <f t="shared" si="1"/>
        <v>-3711</v>
      </c>
      <c r="J62" s="27">
        <f t="shared" si="1"/>
        <v>1785</v>
      </c>
      <c r="K62" s="7"/>
      <c r="L62" s="124">
        <f t="shared" si="2"/>
        <v>0.89660490930862724</v>
      </c>
      <c r="M62" s="27">
        <f t="shared" ca="1" si="3"/>
        <v>6.0942604220819992E-8</v>
      </c>
      <c r="N62" s="44"/>
      <c r="O62" s="44"/>
      <c r="P62" s="7"/>
      <c r="Q62" s="28">
        <f t="shared" ca="1" si="4"/>
        <v>-3691.1083351808761</v>
      </c>
      <c r="R62" s="27">
        <f t="shared" ca="1" si="5"/>
        <v>1782.8565013080986</v>
      </c>
      <c r="S62" s="7"/>
      <c r="T62" s="28">
        <f t="shared" ca="1" si="6"/>
        <v>0.89722862936789993</v>
      </c>
      <c r="U62" s="27">
        <f t="shared" ca="1" si="7"/>
        <v>0.43595872437175159</v>
      </c>
      <c r="V62" s="7"/>
      <c r="W62" s="28">
        <f t="shared" ca="1" si="8"/>
        <v>0.89635804374962635</v>
      </c>
      <c r="X62" s="27">
        <f t="shared" ca="1" si="11"/>
        <v>236.45313540434586</v>
      </c>
      <c r="Y62" s="7"/>
      <c r="Z62" s="28">
        <f t="shared" si="12"/>
        <v>236.35799999999995</v>
      </c>
      <c r="AA62" s="27">
        <f t="shared" si="9"/>
        <v>4.1252253134287562</v>
      </c>
      <c r="AB62" s="7"/>
      <c r="AC62" s="28">
        <f t="shared" ca="1" si="0"/>
        <v>9.5135404345910501E-2</v>
      </c>
      <c r="AD62" s="27">
        <f t="shared" ca="1" si="10"/>
        <v>7.2380224239509516E-2</v>
      </c>
      <c r="AE62" s="7">
        <v>107</v>
      </c>
    </row>
    <row r="63" spans="1:31" s="26" customFormat="1" x14ac:dyDescent="0.25">
      <c r="A63" s="26">
        <v>43</v>
      </c>
      <c r="B63" s="26">
        <v>624</v>
      </c>
      <c r="C63" s="26">
        <v>11233</v>
      </c>
      <c r="D63" s="26">
        <v>13865</v>
      </c>
      <c r="E63" s="26">
        <v>15093</v>
      </c>
      <c r="F63" s="26">
        <v>12450</v>
      </c>
      <c r="G63" s="27"/>
      <c r="H63" s="7"/>
      <c r="I63" s="28">
        <f t="shared" si="1"/>
        <v>-3860</v>
      </c>
      <c r="J63" s="27">
        <f t="shared" si="1"/>
        <v>1415</v>
      </c>
      <c r="K63" s="7"/>
      <c r="L63" s="124">
        <f t="shared" si="2"/>
        <v>0.93550133367212662</v>
      </c>
      <c r="M63" s="27">
        <f t="shared" ca="1" si="3"/>
        <v>7.5267467503407832E-6</v>
      </c>
      <c r="N63" s="44"/>
      <c r="O63" s="44"/>
      <c r="P63" s="7"/>
      <c r="Q63" s="28">
        <f t="shared" ca="1" si="4"/>
        <v>-3840.1083351808761</v>
      </c>
      <c r="R63" s="27">
        <f t="shared" ca="1" si="5"/>
        <v>1412.8565013080986</v>
      </c>
      <c r="S63" s="7"/>
      <c r="T63" s="28">
        <f t="shared" ca="1" si="6"/>
        <v>0.93344730777991303</v>
      </c>
      <c r="U63" s="27">
        <f t="shared" ca="1" si="7"/>
        <v>0.34548328347160218</v>
      </c>
      <c r="V63" s="7"/>
      <c r="W63" s="28">
        <f t="shared" ca="1" si="8"/>
        <v>0.93275784196440437</v>
      </c>
      <c r="X63" s="27">
        <f t="shared" ca="1" si="11"/>
        <v>242.06580432314468</v>
      </c>
      <c r="Y63" s="7"/>
      <c r="Z63" s="28">
        <f t="shared" si="12"/>
        <v>241.97399999999993</v>
      </c>
      <c r="AA63" s="27">
        <f t="shared" si="9"/>
        <v>4.2232430042207572</v>
      </c>
      <c r="AB63" s="7"/>
      <c r="AC63" s="28">
        <f t="shared" ca="1" si="0"/>
        <v>9.1804323144742739E-2</v>
      </c>
      <c r="AD63" s="27">
        <f t="shared" ca="1" si="10"/>
        <v>6.2271541127529417E-2</v>
      </c>
      <c r="AE63" s="7">
        <v>106</v>
      </c>
    </row>
    <row r="64" spans="1:31" s="26" customFormat="1" x14ac:dyDescent="0.25">
      <c r="A64" s="26">
        <v>44</v>
      </c>
      <c r="B64" s="26">
        <v>627</v>
      </c>
      <c r="C64" s="26">
        <v>11168</v>
      </c>
      <c r="D64" s="26">
        <v>13684</v>
      </c>
      <c r="E64" s="26">
        <v>15166</v>
      </c>
      <c r="F64" s="26">
        <v>12649</v>
      </c>
      <c r="G64" s="27"/>
      <c r="H64" s="7"/>
      <c r="I64" s="28">
        <f t="shared" si="1"/>
        <v>-3998</v>
      </c>
      <c r="J64" s="27">
        <f t="shared" si="1"/>
        <v>1035</v>
      </c>
      <c r="K64" s="7"/>
      <c r="L64" s="124">
        <f t="shared" si="2"/>
        <v>0.96553775050344304</v>
      </c>
      <c r="M64" s="27">
        <f t="shared" ca="1" si="3"/>
        <v>9.04239960318984E-7</v>
      </c>
      <c r="N64" s="44"/>
      <c r="O64" s="44"/>
      <c r="P64" s="7"/>
      <c r="Q64" s="28">
        <f t="shared" ca="1" si="4"/>
        <v>-3978.1083351808761</v>
      </c>
      <c r="R64" s="27">
        <f t="shared" ca="1" si="5"/>
        <v>1032.8565013080986</v>
      </c>
      <c r="S64" s="7"/>
      <c r="T64" s="28">
        <f t="shared" ca="1" si="6"/>
        <v>0.96699212402728085</v>
      </c>
      <c r="U64" s="27">
        <f t="shared" ca="1" si="7"/>
        <v>0.25256256038496216</v>
      </c>
      <c r="V64" s="7"/>
      <c r="W64" s="28">
        <f t="shared" ca="1" si="8"/>
        <v>0.96648866583107162</v>
      </c>
      <c r="X64" s="27">
        <f t="shared" ca="1" si="11"/>
        <v>247.74486127089267</v>
      </c>
      <c r="Y64" s="7"/>
      <c r="Z64" s="28">
        <f t="shared" si="12"/>
        <v>247.61699999999993</v>
      </c>
      <c r="AA64" s="27">
        <f t="shared" si="9"/>
        <v>4.3217319339107982</v>
      </c>
      <c r="AB64" s="7"/>
      <c r="AC64" s="28">
        <f t="shared" ca="1" si="0"/>
        <v>0.12786127089273691</v>
      </c>
      <c r="AD64" s="27">
        <f t="shared" ca="1" si="10"/>
        <v>9.4363183717405263E-3</v>
      </c>
      <c r="AE64" s="7">
        <v>105</v>
      </c>
    </row>
    <row r="65" spans="1:31" s="26" customFormat="1" x14ac:dyDescent="0.25">
      <c r="A65" s="26">
        <v>45</v>
      </c>
      <c r="B65" s="26">
        <v>599</v>
      </c>
      <c r="C65" s="26">
        <v>11128</v>
      </c>
      <c r="D65" s="26">
        <v>13490</v>
      </c>
      <c r="E65" s="26">
        <v>15199</v>
      </c>
      <c r="F65" s="26">
        <v>12827</v>
      </c>
      <c r="G65" s="27"/>
      <c r="H65" s="7"/>
      <c r="I65" s="28">
        <f t="shared" si="1"/>
        <v>-4071</v>
      </c>
      <c r="J65" s="27">
        <f t="shared" si="1"/>
        <v>663</v>
      </c>
      <c r="K65" s="7"/>
      <c r="L65" s="124">
        <f t="shared" si="2"/>
        <v>0.98549428997332411</v>
      </c>
      <c r="M65" s="27">
        <f t="shared" ca="1" si="3"/>
        <v>1.163898021206118E-6</v>
      </c>
      <c r="N65" s="44"/>
      <c r="O65" s="44"/>
      <c r="P65" s="7"/>
      <c r="Q65" s="28">
        <f t="shared" ca="1" si="4"/>
        <v>-4051.1083351808761</v>
      </c>
      <c r="R65" s="27">
        <f t="shared" ca="1" si="5"/>
        <v>660.85650130809859</v>
      </c>
      <c r="S65" s="7"/>
      <c r="T65" s="28">
        <f t="shared" ca="1" si="6"/>
        <v>0.98473684566538122</v>
      </c>
      <c r="U65" s="27">
        <f t="shared" ca="1" si="7"/>
        <v>0.16159806304751462</v>
      </c>
      <c r="V65" s="7"/>
      <c r="W65" s="28">
        <f t="shared" ca="1" si="8"/>
        <v>0.9844154489186705</v>
      </c>
      <c r="X65" s="27">
        <f t="shared" ca="1" si="11"/>
        <v>253.067558734984</v>
      </c>
      <c r="Y65" s="7"/>
      <c r="Z65" s="28">
        <f t="shared" si="12"/>
        <v>253.00799999999992</v>
      </c>
      <c r="AA65" s="27">
        <f t="shared" si="9"/>
        <v>4.4158226338858118</v>
      </c>
      <c r="AB65" s="7"/>
      <c r="AC65" s="28">
        <f t="shared" ca="1" si="0"/>
        <v>5.955873498407982E-2</v>
      </c>
      <c r="AD65" s="27">
        <f t="shared" ca="1" si="10"/>
        <v>9.7912227220774639E-2</v>
      </c>
      <c r="AE65" s="7">
        <v>104</v>
      </c>
    </row>
    <row r="66" spans="1:31" s="26" customFormat="1" x14ac:dyDescent="0.25">
      <c r="A66" s="26">
        <v>46</v>
      </c>
      <c r="B66" s="26">
        <v>625</v>
      </c>
      <c r="C66" s="26">
        <v>11106</v>
      </c>
      <c r="D66" s="26">
        <v>13298</v>
      </c>
      <c r="E66" s="26">
        <v>15224</v>
      </c>
      <c r="F66" s="26">
        <v>13035</v>
      </c>
      <c r="G66" s="27"/>
      <c r="H66" s="7"/>
      <c r="I66" s="28">
        <f t="shared" si="1"/>
        <v>-4118</v>
      </c>
      <c r="J66" s="27">
        <f t="shared" si="1"/>
        <v>263</v>
      </c>
      <c r="K66" s="7"/>
      <c r="L66" s="124">
        <f t="shared" si="2"/>
        <v>0.99702016407234784</v>
      </c>
      <c r="M66" s="27">
        <f t="shared" ca="1" si="3"/>
        <v>9.6881044025163878E-7</v>
      </c>
      <c r="N66" s="44"/>
      <c r="O66" s="44"/>
      <c r="P66" s="7"/>
      <c r="Q66" s="28">
        <f t="shared" ca="1" si="4"/>
        <v>-4098.1083351808766</v>
      </c>
      <c r="R66" s="27">
        <f t="shared" ca="1" si="5"/>
        <v>260.85650130809864</v>
      </c>
      <c r="S66" s="7"/>
      <c r="T66" s="28">
        <f t="shared" ca="1" si="6"/>
        <v>0.99616152945977476</v>
      </c>
      <c r="U66" s="27">
        <f t="shared" ca="1" si="7"/>
        <v>6.3786775587893613E-2</v>
      </c>
      <c r="V66" s="7"/>
      <c r="W66" s="28">
        <f t="shared" ca="1" si="8"/>
        <v>0.99603588238489671</v>
      </c>
      <c r="X66" s="27">
        <f t="shared" ca="1" si="11"/>
        <v>258.72562731944697</v>
      </c>
      <c r="Y66" s="7"/>
      <c r="Z66" s="28">
        <f t="shared" si="12"/>
        <v>258.63299999999992</v>
      </c>
      <c r="AA66" s="27">
        <f t="shared" si="9"/>
        <v>4.5139974043104925</v>
      </c>
      <c r="AB66" s="7"/>
      <c r="AC66" s="28">
        <f t="shared" ca="1" si="0"/>
        <v>9.262731944704683E-2</v>
      </c>
      <c r="AD66" s="27">
        <f t="shared" ca="1" si="10"/>
        <v>-0.13019975785704219</v>
      </c>
      <c r="AE66" s="7">
        <v>103</v>
      </c>
    </row>
    <row r="67" spans="1:31" s="26" customFormat="1" x14ac:dyDescent="0.25">
      <c r="A67" s="26">
        <v>47</v>
      </c>
      <c r="B67" s="26">
        <v>632</v>
      </c>
      <c r="C67" s="26">
        <v>11100</v>
      </c>
      <c r="D67" s="26">
        <v>13096</v>
      </c>
      <c r="E67" s="26">
        <v>15223</v>
      </c>
      <c r="F67" s="26">
        <v>13225</v>
      </c>
      <c r="G67" s="27"/>
      <c r="H67" s="7"/>
      <c r="I67" s="28">
        <f t="shared" si="1"/>
        <v>-4123</v>
      </c>
      <c r="J67" s="27">
        <f t="shared" si="1"/>
        <v>-129</v>
      </c>
      <c r="K67" s="7"/>
      <c r="L67" s="124">
        <f t="shared" si="2"/>
        <v>0.99891014097870101</v>
      </c>
      <c r="M67" s="27">
        <f t="shared" ca="1" si="3"/>
        <v>2.1522415860787031E-6</v>
      </c>
      <c r="N67" s="44"/>
      <c r="O67" s="44"/>
      <c r="P67" s="7"/>
      <c r="Q67" s="28">
        <f t="shared" ca="1" si="4"/>
        <v>-4103.1083351808766</v>
      </c>
      <c r="R67" s="27">
        <f t="shared" ca="1" si="5"/>
        <v>-131.14349869190136</v>
      </c>
      <c r="S67" s="7"/>
      <c r="T67" s="28">
        <f t="shared" ca="1" si="6"/>
        <v>0.99737692135279532</v>
      </c>
      <c r="U67" s="27">
        <f t="shared" ca="1" si="7"/>
        <v>-3.2068286122534991E-2</v>
      </c>
      <c r="V67" s="7"/>
      <c r="W67" s="28">
        <f t="shared" ca="1" si="8"/>
        <v>0.99744308897346101</v>
      </c>
      <c r="X67" s="27">
        <f t="shared" ca="1" si="11"/>
        <v>264.23133510768014</v>
      </c>
      <c r="Y67" s="7"/>
      <c r="Z67" s="28">
        <f t="shared" si="12"/>
        <v>264.32099999999991</v>
      </c>
      <c r="AA67" s="27">
        <f t="shared" si="9"/>
        <v>4.6132717321639305</v>
      </c>
      <c r="AB67" s="7"/>
      <c r="AC67" s="28">
        <f t="shared" ca="1" si="0"/>
        <v>-8.9664892319774481E-2</v>
      </c>
      <c r="AD67" s="27">
        <f t="shared" ca="1" si="10"/>
        <v>6.5461951697670884E-2</v>
      </c>
      <c r="AE67" s="7">
        <v>102</v>
      </c>
    </row>
    <row r="68" spans="1:31" s="26" customFormat="1" x14ac:dyDescent="0.25">
      <c r="A68" s="26">
        <v>48</v>
      </c>
      <c r="B68" s="26">
        <v>627</v>
      </c>
      <c r="C68" s="26">
        <v>11115</v>
      </c>
      <c r="D68" s="26">
        <v>12890</v>
      </c>
      <c r="E68" s="26">
        <v>15214</v>
      </c>
      <c r="F68" s="26">
        <v>13428</v>
      </c>
      <c r="G68" s="27"/>
      <c r="H68" s="7"/>
      <c r="I68" s="28">
        <f t="shared" si="1"/>
        <v>-4099</v>
      </c>
      <c r="J68" s="27">
        <f t="shared" si="1"/>
        <v>-538</v>
      </c>
      <c r="K68" s="7"/>
      <c r="L68" s="124">
        <f t="shared" si="2"/>
        <v>0.99106381918600051</v>
      </c>
      <c r="M68" s="27">
        <f t="shared" ca="1" si="3"/>
        <v>5.557816888131944E-7</v>
      </c>
      <c r="N68" s="44"/>
      <c r="O68" s="44"/>
      <c r="P68" s="7"/>
      <c r="Q68" s="28">
        <f t="shared" ca="1" si="4"/>
        <v>-4079.1083351808761</v>
      </c>
      <c r="R68" s="27">
        <f t="shared" ca="1" si="5"/>
        <v>-540.14349869190141</v>
      </c>
      <c r="S68" s="7"/>
      <c r="T68" s="28">
        <f t="shared" ca="1" si="6"/>
        <v>0.99154304026629647</v>
      </c>
      <c r="U68" s="27">
        <f t="shared" ca="1" si="7"/>
        <v>-0.13208032754999752</v>
      </c>
      <c r="V68" s="7"/>
      <c r="W68" s="28">
        <f t="shared" ca="1" si="8"/>
        <v>0.99180932685786793</v>
      </c>
      <c r="X68" s="27">
        <f t="shared" ca="1" si="11"/>
        <v>269.97539150291527</v>
      </c>
      <c r="Y68" s="7"/>
      <c r="Z68" s="28">
        <f t="shared" si="12"/>
        <v>269.96399999999988</v>
      </c>
      <c r="AA68" s="27">
        <f t="shared" si="9"/>
        <v>4.7117606618539698</v>
      </c>
      <c r="AB68" s="7"/>
      <c r="AC68" s="28">
        <f t="shared" ca="1" si="0"/>
        <v>1.1391502915387264E-2</v>
      </c>
      <c r="AD68" s="27">
        <f t="shared" ca="1" si="10"/>
        <v>-8.5753897906613474E-2</v>
      </c>
      <c r="AE68" s="7">
        <v>101</v>
      </c>
    </row>
    <row r="69" spans="1:31" s="26" customFormat="1" x14ac:dyDescent="0.25">
      <c r="A69" s="26">
        <v>49</v>
      </c>
      <c r="B69" s="26">
        <v>633</v>
      </c>
      <c r="C69" s="26">
        <v>11153</v>
      </c>
      <c r="D69" s="26">
        <v>12695</v>
      </c>
      <c r="E69" s="26">
        <v>15173</v>
      </c>
      <c r="F69" s="26">
        <v>13630</v>
      </c>
      <c r="G69" s="27"/>
      <c r="H69" s="7"/>
      <c r="I69" s="28">
        <f t="shared" si="1"/>
        <v>-4020</v>
      </c>
      <c r="J69" s="27">
        <f t="shared" si="1"/>
        <v>-935</v>
      </c>
      <c r="K69" s="7"/>
      <c r="L69" s="124">
        <f t="shared" si="2"/>
        <v>0.97339787777404196</v>
      </c>
      <c r="M69" s="27">
        <f t="shared" ca="1" si="3"/>
        <v>3.5703304961017713E-7</v>
      </c>
      <c r="N69" s="44"/>
      <c r="O69" s="44"/>
      <c r="P69" s="7"/>
      <c r="Q69" s="28">
        <f t="shared" ca="1" si="4"/>
        <v>-4000.1083351808761</v>
      </c>
      <c r="R69" s="27">
        <f t="shared" ca="1" si="5"/>
        <v>-937.14349869190141</v>
      </c>
      <c r="S69" s="7"/>
      <c r="T69" s="28">
        <f t="shared" ca="1" si="6"/>
        <v>0.97233984835657139</v>
      </c>
      <c r="U69" s="27">
        <f t="shared" ca="1" si="7"/>
        <v>-0.22915803035367138</v>
      </c>
      <c r="V69" s="7"/>
      <c r="W69" s="28">
        <f t="shared" ca="1" si="8"/>
        <v>0.97280035534801079</v>
      </c>
      <c r="X69" s="27">
        <f t="shared" ca="1" si="11"/>
        <v>275.64512471749526</v>
      </c>
      <c r="Y69" s="7"/>
      <c r="Z69" s="28">
        <f t="shared" si="12"/>
        <v>275.66099999999989</v>
      </c>
      <c r="AA69" s="27">
        <f t="shared" si="9"/>
        <v>4.8111920693400867</v>
      </c>
      <c r="AB69" s="7"/>
      <c r="AC69" s="28">
        <f t="shared" ca="1" si="0"/>
        <v>-1.5875282504623556E-2</v>
      </c>
      <c r="AD69" s="27">
        <f t="shared" ca="1" si="10"/>
        <v>-0.12362640307367201</v>
      </c>
      <c r="AE69" s="7">
        <v>100</v>
      </c>
    </row>
    <row r="70" spans="1:31" s="26" customFormat="1" x14ac:dyDescent="0.25">
      <c r="A70" s="26">
        <v>50</v>
      </c>
      <c r="B70" s="26">
        <v>637</v>
      </c>
      <c r="C70" s="26">
        <v>11206</v>
      </c>
      <c r="D70" s="26">
        <v>12498</v>
      </c>
      <c r="E70" s="26">
        <v>15112</v>
      </c>
      <c r="F70" s="26">
        <v>13815</v>
      </c>
      <c r="G70" s="27"/>
      <c r="H70" s="7"/>
      <c r="I70" s="28">
        <f t="shared" si="1"/>
        <v>-3906</v>
      </c>
      <c r="J70" s="27">
        <f t="shared" si="1"/>
        <v>-1317</v>
      </c>
      <c r="K70" s="7"/>
      <c r="L70" s="124">
        <f t="shared" si="2"/>
        <v>0.94591273678764498</v>
      </c>
      <c r="M70" s="27">
        <f t="shared" ca="1" si="3"/>
        <v>4.0507240742417706E-7</v>
      </c>
      <c r="N70" s="44"/>
      <c r="O70" s="44"/>
      <c r="P70" s="7"/>
      <c r="Q70" s="28">
        <f t="shared" ca="1" si="4"/>
        <v>-3886.1083351808761</v>
      </c>
      <c r="R70" s="27">
        <f t="shared" ca="1" si="5"/>
        <v>-1319.1434986919014</v>
      </c>
      <c r="S70" s="7"/>
      <c r="T70" s="28">
        <f t="shared" ca="1" si="6"/>
        <v>0.9446289131957023</v>
      </c>
      <c r="U70" s="27">
        <f t="shared" ca="1" si="7"/>
        <v>-0.32256780987760947</v>
      </c>
      <c r="V70" s="7"/>
      <c r="W70" s="28">
        <f t="shared" ca="1" si="8"/>
        <v>0.94527628379847439</v>
      </c>
      <c r="X70" s="27">
        <f t="shared" ca="1" si="11"/>
        <v>281.23166981081636</v>
      </c>
      <c r="Y70" s="7"/>
      <c r="Z70" s="28">
        <f t="shared" si="12"/>
        <v>281.39399999999989</v>
      </c>
      <c r="AA70" s="27">
        <f t="shared" si="9"/>
        <v>4.9112517953569217</v>
      </c>
      <c r="AB70" s="7"/>
      <c r="AC70" s="28">
        <f t="shared" ca="1" si="0"/>
        <v>-0.16233018918353537</v>
      </c>
      <c r="AD70" s="27">
        <f t="shared" ca="1" si="10"/>
        <v>8.7468484965825155E-2</v>
      </c>
      <c r="AE70" s="7">
        <v>99</v>
      </c>
    </row>
    <row r="71" spans="1:31" s="26" customFormat="1" x14ac:dyDescent="0.25">
      <c r="A71" s="26">
        <v>51</v>
      </c>
      <c r="B71" s="26">
        <v>635</v>
      </c>
      <c r="C71" s="26">
        <v>11287</v>
      </c>
      <c r="D71" s="26">
        <v>12311</v>
      </c>
      <c r="E71" s="26">
        <v>15040</v>
      </c>
      <c r="F71" s="26">
        <v>14011</v>
      </c>
      <c r="G71" s="27"/>
      <c r="H71" s="7"/>
      <c r="I71" s="28">
        <f t="shared" si="1"/>
        <v>-3753</v>
      </c>
      <c r="J71" s="27">
        <f t="shared" si="1"/>
        <v>-1700</v>
      </c>
      <c r="K71" s="7"/>
      <c r="L71" s="124">
        <f t="shared" si="2"/>
        <v>0.90909444618445268</v>
      </c>
      <c r="M71" s="27">
        <f t="shared" ca="1" si="3"/>
        <v>6.7538871131414562E-7</v>
      </c>
      <c r="N71" s="44"/>
      <c r="O71" s="44"/>
      <c r="P71" s="7"/>
      <c r="Q71" s="28">
        <f t="shared" ca="1" si="4"/>
        <v>-3733.1083351808761</v>
      </c>
      <c r="R71" s="27">
        <f t="shared" ca="1" si="5"/>
        <v>-1702.1434986919014</v>
      </c>
      <c r="S71" s="7"/>
      <c r="T71" s="28">
        <f t="shared" ca="1" si="6"/>
        <v>0.90743792126927281</v>
      </c>
      <c r="U71" s="27">
        <f t="shared" ca="1" si="7"/>
        <v>-0.41622211762019656</v>
      </c>
      <c r="V71" s="7"/>
      <c r="W71" s="28">
        <f t="shared" ca="1" si="8"/>
        <v>0.90827262582006996</v>
      </c>
      <c r="X71" s="27">
        <f t="shared" ca="1" si="11"/>
        <v>287.00982334662081</v>
      </c>
      <c r="Y71" s="7"/>
      <c r="Z71" s="28">
        <f t="shared" si="12"/>
        <v>287.10899999999987</v>
      </c>
      <c r="AA71" s="27">
        <f t="shared" si="9"/>
        <v>5.0109973621083972</v>
      </c>
      <c r="AB71" s="7"/>
      <c r="AC71" s="28">
        <f t="shared" ca="1" si="0"/>
        <v>-9.9176653379061008E-2</v>
      </c>
      <c r="AD71" s="27">
        <f t="shared" ca="1" si="10"/>
        <v>-5.682617457341621E-2</v>
      </c>
      <c r="AE71" s="7">
        <v>98</v>
      </c>
    </row>
    <row r="72" spans="1:31" s="26" customFormat="1" x14ac:dyDescent="0.25">
      <c r="A72" s="26">
        <v>52</v>
      </c>
      <c r="B72" s="26">
        <v>611</v>
      </c>
      <c r="C72" s="26">
        <v>11366</v>
      </c>
      <c r="D72" s="26">
        <v>12132</v>
      </c>
      <c r="E72" s="26">
        <v>14939</v>
      </c>
      <c r="F72" s="26">
        <v>14172</v>
      </c>
      <c r="G72" s="27"/>
      <c r="H72" s="7"/>
      <c r="I72" s="28">
        <f t="shared" si="1"/>
        <v>-3573</v>
      </c>
      <c r="J72" s="27">
        <f t="shared" si="1"/>
        <v>-2040</v>
      </c>
      <c r="K72" s="7"/>
      <c r="L72" s="124">
        <f t="shared" si="2"/>
        <v>0.86513020745216185</v>
      </c>
      <c r="M72" s="27">
        <f t="shared" ca="1" si="3"/>
        <v>1.9838971517192605E-7</v>
      </c>
      <c r="N72" s="44"/>
      <c r="O72" s="44"/>
      <c r="P72" s="7"/>
      <c r="Q72" s="28">
        <f t="shared" ca="1" si="4"/>
        <v>-3553.1083351808761</v>
      </c>
      <c r="R72" s="27">
        <f t="shared" ca="1" si="5"/>
        <v>-2042.1434986919014</v>
      </c>
      <c r="S72" s="7"/>
      <c r="T72" s="28">
        <f t="shared" ca="1" si="6"/>
        <v>0.86368381312053222</v>
      </c>
      <c r="U72" s="27">
        <f t="shared" ca="1" si="7"/>
        <v>-0.49936171196087448</v>
      </c>
      <c r="V72" s="7"/>
      <c r="W72" s="28">
        <f t="shared" ca="1" si="8"/>
        <v>0.8646847978483454</v>
      </c>
      <c r="X72" s="27">
        <f t="shared" ca="1" si="11"/>
        <v>292.39662581866764</v>
      </c>
      <c r="Y72" s="7"/>
      <c r="Z72" s="28">
        <f t="shared" si="12"/>
        <v>292.60799999999989</v>
      </c>
      <c r="AA72" s="27">
        <f t="shared" si="9"/>
        <v>5.1069730176755659</v>
      </c>
      <c r="AB72" s="7"/>
      <c r="AC72" s="28">
        <f t="shared" ca="1" si="0"/>
        <v>-0.21137418133224628</v>
      </c>
      <c r="AD72" s="27">
        <f t="shared" ca="1" si="10"/>
        <v>0.17067172901931826</v>
      </c>
      <c r="AE72" s="7">
        <v>97</v>
      </c>
    </row>
    <row r="73" spans="1:31" s="26" customFormat="1" x14ac:dyDescent="0.25">
      <c r="A73" s="26">
        <v>53</v>
      </c>
      <c r="B73" s="26">
        <v>611</v>
      </c>
      <c r="C73" s="26">
        <v>11466</v>
      </c>
      <c r="D73" s="26">
        <v>11962</v>
      </c>
      <c r="E73" s="26">
        <v>14830</v>
      </c>
      <c r="F73" s="26">
        <v>14329</v>
      </c>
      <c r="G73" s="27"/>
      <c r="H73" s="7"/>
      <c r="I73" s="28">
        <f t="shared" si="1"/>
        <v>-3364</v>
      </c>
      <c r="J73" s="27">
        <f t="shared" si="1"/>
        <v>-2367</v>
      </c>
      <c r="K73" s="7"/>
      <c r="L73" s="124">
        <f t="shared" si="2"/>
        <v>0.81320211695564759</v>
      </c>
      <c r="M73" s="27">
        <f t="shared" ca="1" si="3"/>
        <v>7.0426454017650662E-7</v>
      </c>
      <c r="N73" s="44"/>
      <c r="O73" s="44"/>
      <c r="P73" s="7"/>
      <c r="Q73" s="28">
        <f t="shared" ca="1" si="4"/>
        <v>-3344.1083351808761</v>
      </c>
      <c r="R73" s="27">
        <f t="shared" ca="1" si="5"/>
        <v>-2369.1434986919012</v>
      </c>
      <c r="S73" s="7"/>
      <c r="T73" s="28">
        <f t="shared" ca="1" si="6"/>
        <v>0.81288043199227222</v>
      </c>
      <c r="U73" s="27">
        <f t="shared" ca="1" si="7"/>
        <v>-0.57932243945911455</v>
      </c>
      <c r="V73" s="7"/>
      <c r="W73" s="28">
        <f t="shared" ca="1" si="8"/>
        <v>0.81404132166260323</v>
      </c>
      <c r="X73" s="27">
        <f t="shared" ca="1" si="11"/>
        <v>297.82790244651756</v>
      </c>
      <c r="Y73" s="7"/>
      <c r="Z73" s="28">
        <f t="shared" si="12"/>
        <v>298.10699999999991</v>
      </c>
      <c r="AA73" s="27">
        <f t="shared" si="9"/>
        <v>5.2029486732427346</v>
      </c>
      <c r="AB73" s="7"/>
      <c r="AC73" s="28">
        <f t="shared" ca="1" si="0"/>
        <v>-0.27909755348235876</v>
      </c>
      <c r="AD73" s="27">
        <f t="shared" ca="1" si="10"/>
        <v>8.011149324732969E-2</v>
      </c>
      <c r="AE73" s="7">
        <v>96</v>
      </c>
    </row>
    <row r="74" spans="1:31" s="26" customFormat="1" x14ac:dyDescent="0.25">
      <c r="A74" s="26">
        <v>54</v>
      </c>
      <c r="B74" s="26">
        <v>630</v>
      </c>
      <c r="C74" s="26">
        <v>11605</v>
      </c>
      <c r="D74" s="26">
        <v>11812</v>
      </c>
      <c r="E74" s="26">
        <v>14714</v>
      </c>
      <c r="F74" s="26">
        <v>14506</v>
      </c>
      <c r="G74" s="27"/>
      <c r="H74" s="7"/>
      <c r="I74" s="28">
        <f t="shared" si="1"/>
        <v>-3109</v>
      </c>
      <c r="J74" s="27">
        <f t="shared" si="1"/>
        <v>-2694</v>
      </c>
      <c r="K74" s="7"/>
      <c r="L74" s="124">
        <f t="shared" si="2"/>
        <v>0.75182632727412091</v>
      </c>
      <c r="M74" s="27">
        <f t="shared" ca="1" si="3"/>
        <v>1.5201452395539688E-7</v>
      </c>
      <c r="N74" s="44"/>
      <c r="O74" s="44"/>
      <c r="P74" s="7"/>
      <c r="Q74" s="28">
        <f t="shared" ca="1" si="4"/>
        <v>-3089.1083351808761</v>
      </c>
      <c r="R74" s="27">
        <f t="shared" ca="1" si="5"/>
        <v>-2696.1434986919012</v>
      </c>
      <c r="S74" s="7"/>
      <c r="T74" s="28">
        <f t="shared" ca="1" si="6"/>
        <v>0.75089544544822306</v>
      </c>
      <c r="U74" s="27">
        <f t="shared" ca="1" si="7"/>
        <v>-0.65928316695735478</v>
      </c>
      <c r="V74" s="7"/>
      <c r="W74" s="28">
        <f t="shared" ca="1" si="8"/>
        <v>0.75221621767404812</v>
      </c>
      <c r="X74" s="27">
        <f t="shared" ca="1" si="11"/>
        <v>303.62296735865368</v>
      </c>
      <c r="Y74" s="7"/>
      <c r="Z74" s="28">
        <f t="shared" si="12"/>
        <v>303.77699999999993</v>
      </c>
      <c r="AA74" s="27">
        <f t="shared" si="9"/>
        <v>5.3019088418308131</v>
      </c>
      <c r="AB74" s="7"/>
      <c r="AC74" s="28">
        <f t="shared" ca="1" si="0"/>
        <v>-0.15403264134624806</v>
      </c>
      <c r="AD74" s="27">
        <f t="shared" ca="1" si="10"/>
        <v>-7.745741573756959E-2</v>
      </c>
      <c r="AE74" s="7">
        <v>95</v>
      </c>
    </row>
    <row r="75" spans="1:31" s="26" customFormat="1" x14ac:dyDescent="0.25">
      <c r="A75" s="26">
        <v>55</v>
      </c>
      <c r="B75" s="26">
        <v>620</v>
      </c>
      <c r="C75" s="26">
        <v>11747</v>
      </c>
      <c r="D75" s="26">
        <v>11665</v>
      </c>
      <c r="E75" s="26">
        <v>14572</v>
      </c>
      <c r="F75" s="26">
        <v>14644</v>
      </c>
      <c r="G75" s="27"/>
      <c r="H75" s="7"/>
      <c r="I75" s="28">
        <f t="shared" si="1"/>
        <v>-2825</v>
      </c>
      <c r="J75" s="27">
        <f t="shared" si="1"/>
        <v>-2979</v>
      </c>
      <c r="K75" s="7"/>
      <c r="L75" s="124">
        <f t="shared" si="2"/>
        <v>0.68423791198012629</v>
      </c>
      <c r="M75" s="27">
        <f t="shared" ca="1" si="3"/>
        <v>8.4022284256508297E-7</v>
      </c>
      <c r="N75" s="44"/>
      <c r="O75" s="44"/>
      <c r="P75" s="7"/>
      <c r="Q75" s="28">
        <f t="shared" ca="1" si="4"/>
        <v>-2805.1083351808761</v>
      </c>
      <c r="R75" s="27">
        <f t="shared" ca="1" si="5"/>
        <v>-2981.1434986919012</v>
      </c>
      <c r="S75" s="7"/>
      <c r="T75" s="28">
        <f t="shared" ca="1" si="6"/>
        <v>0.6818611859246545</v>
      </c>
      <c r="U75" s="27">
        <f t="shared" ca="1" si="7"/>
        <v>-0.72897370927233474</v>
      </c>
      <c r="V75" s="7"/>
      <c r="W75" s="28">
        <f t="shared" ca="1" si="8"/>
        <v>0.68332127527861086</v>
      </c>
      <c r="X75" s="27">
        <f t="shared" ca="1" si="11"/>
        <v>309.24132323907315</v>
      </c>
      <c r="Y75" s="7"/>
      <c r="Z75" s="28">
        <f t="shared" si="12"/>
        <v>309.35699999999991</v>
      </c>
      <c r="AA75" s="27">
        <f t="shared" si="9"/>
        <v>5.3992982140920969</v>
      </c>
      <c r="AB75" s="7"/>
      <c r="AC75" s="28">
        <f t="shared" ca="1" si="0"/>
        <v>-0.11567676092676038</v>
      </c>
      <c r="AD75" s="27">
        <f t="shared" ca="1" si="10"/>
        <v>-2.1533214024316294E-3</v>
      </c>
      <c r="AE75" s="7">
        <v>94</v>
      </c>
    </row>
    <row r="76" spans="1:31" s="26" customFormat="1" x14ac:dyDescent="0.25">
      <c r="A76" s="26">
        <v>56</v>
      </c>
      <c r="B76" s="26">
        <v>635</v>
      </c>
      <c r="C76" s="26">
        <v>11898</v>
      </c>
      <c r="D76" s="26">
        <v>11529</v>
      </c>
      <c r="E76" s="26">
        <v>14409</v>
      </c>
      <c r="F76" s="26">
        <v>14774</v>
      </c>
      <c r="G76" s="27"/>
      <c r="H76" s="7"/>
      <c r="I76" s="28">
        <f t="shared" si="1"/>
        <v>-2511</v>
      </c>
      <c r="J76" s="27">
        <f t="shared" si="1"/>
        <v>-3245</v>
      </c>
      <c r="K76" s="7"/>
      <c r="L76" s="124">
        <f t="shared" si="2"/>
        <v>0.60829717224592517</v>
      </c>
      <c r="M76" s="27">
        <f t="shared" ca="1" si="3"/>
        <v>1.3747617467310901E-6</v>
      </c>
      <c r="N76" s="44"/>
      <c r="O76" s="44"/>
      <c r="P76" s="7"/>
      <c r="Q76" s="28">
        <f t="shared" ca="1" si="4"/>
        <v>-2491.1083351808761</v>
      </c>
      <c r="R76" s="27">
        <f t="shared" ca="1" si="5"/>
        <v>-3247.1434986919012</v>
      </c>
      <c r="S76" s="7"/>
      <c r="T76" s="28">
        <f t="shared" ca="1" si="6"/>
        <v>0.60553457504296249</v>
      </c>
      <c r="U76" s="27">
        <f t="shared" ca="1" si="7"/>
        <v>-0.79401821543298279</v>
      </c>
      <c r="V76" s="7"/>
      <c r="W76" s="28">
        <f t="shared" ca="1" si="8"/>
        <v>0.60712466990190572</v>
      </c>
      <c r="X76" s="27">
        <f t="shared" ca="1" si="11"/>
        <v>314.9875182696743</v>
      </c>
      <c r="Y76" s="7"/>
      <c r="Z76" s="28">
        <f t="shared" si="12"/>
        <v>315.07199999999989</v>
      </c>
      <c r="AA76" s="27">
        <f t="shared" si="9"/>
        <v>5.4990437808435715</v>
      </c>
      <c r="AB76" s="7"/>
      <c r="AC76" s="28">
        <f t="shared" ca="1" si="0"/>
        <v>-8.4481730325592252E-2</v>
      </c>
      <c r="AD76" s="27">
        <f t="shared" ca="1" si="10"/>
        <v>-5.6035218277088461E-3</v>
      </c>
      <c r="AE76" s="7">
        <v>93</v>
      </c>
    </row>
    <row r="77" spans="1:31" s="26" customFormat="1" x14ac:dyDescent="0.25">
      <c r="A77" s="26">
        <v>57</v>
      </c>
      <c r="B77" s="26">
        <v>637</v>
      </c>
      <c r="C77" s="26">
        <v>12066</v>
      </c>
      <c r="D77" s="26">
        <v>11410</v>
      </c>
      <c r="E77" s="26">
        <v>14246</v>
      </c>
      <c r="F77" s="26">
        <v>14893</v>
      </c>
      <c r="G77" s="27"/>
      <c r="H77" s="7"/>
      <c r="I77" s="28">
        <f t="shared" si="1"/>
        <v>-2180</v>
      </c>
      <c r="J77" s="27">
        <f t="shared" si="1"/>
        <v>-3483</v>
      </c>
      <c r="K77" s="7"/>
      <c r="L77" s="124">
        <f t="shared" si="2"/>
        <v>0.52604147125009237</v>
      </c>
      <c r="M77" s="27">
        <f t="shared" ca="1" si="3"/>
        <v>5.48416804826635E-7</v>
      </c>
      <c r="N77" s="44"/>
      <c r="O77" s="44"/>
      <c r="P77" s="7"/>
      <c r="Q77" s="28">
        <f t="shared" ca="1" si="4"/>
        <v>-2160.1083351808761</v>
      </c>
      <c r="R77" s="27">
        <f t="shared" ca="1" si="5"/>
        <v>-3485.1434986919012</v>
      </c>
      <c r="S77" s="7"/>
      <c r="T77" s="28">
        <f t="shared" ca="1" si="6"/>
        <v>0.5250756317250006</v>
      </c>
      <c r="U77" s="27">
        <f t="shared" ca="1" si="7"/>
        <v>-0.85221593147145724</v>
      </c>
      <c r="V77" s="7"/>
      <c r="W77" s="28">
        <f t="shared" ca="1" si="8"/>
        <v>0.52678202293959597</v>
      </c>
      <c r="X77" s="27">
        <f t="shared" ca="1" si="11"/>
        <v>320.66834003666895</v>
      </c>
      <c r="Y77" s="7"/>
      <c r="Z77" s="28">
        <f t="shared" si="12"/>
        <v>320.80499999999989</v>
      </c>
      <c r="AA77" s="27">
        <f t="shared" si="9"/>
        <v>5.5991035068604065</v>
      </c>
      <c r="AB77" s="7"/>
      <c r="AC77" s="28">
        <f t="shared" ca="1" si="0"/>
        <v>-0.13665996333094199</v>
      </c>
      <c r="AD77" s="27">
        <f t="shared" ca="1" si="10"/>
        <v>-1.6324312463950719E-2</v>
      </c>
      <c r="AE77" s="7">
        <v>92</v>
      </c>
    </row>
    <row r="78" spans="1:31" s="26" customFormat="1" x14ac:dyDescent="0.25">
      <c r="A78" s="26">
        <v>58</v>
      </c>
      <c r="B78" s="26">
        <v>638</v>
      </c>
      <c r="C78" s="26">
        <v>12238</v>
      </c>
      <c r="D78" s="26">
        <v>11297</v>
      </c>
      <c r="E78" s="26">
        <v>14047</v>
      </c>
      <c r="F78" s="26">
        <v>14973</v>
      </c>
      <c r="G78" s="27"/>
      <c r="H78" s="7"/>
      <c r="I78" s="28">
        <f t="shared" si="1"/>
        <v>-1809</v>
      </c>
      <c r="J78" s="27">
        <f t="shared" si="1"/>
        <v>-3676</v>
      </c>
      <c r="K78" s="7"/>
      <c r="L78" s="124">
        <f t="shared" si="2"/>
        <v>0.43838142264273111</v>
      </c>
      <c r="M78" s="27">
        <f t="shared" ca="1" si="3"/>
        <v>2.8467131552442692E-6</v>
      </c>
      <c r="N78" s="44"/>
      <c r="O78" s="44"/>
      <c r="P78" s="7"/>
      <c r="Q78" s="28">
        <f t="shared" ca="1" si="4"/>
        <v>-1789.1083351808763</v>
      </c>
      <c r="R78" s="27">
        <f t="shared" ca="1" si="5"/>
        <v>-3678.1434986919012</v>
      </c>
      <c r="S78" s="7"/>
      <c r="T78" s="28">
        <f t="shared" ca="1" si="6"/>
        <v>0.43489355326287416</v>
      </c>
      <c r="U78" s="27">
        <f t="shared" ca="1" si="7"/>
        <v>-0.89940987767072444</v>
      </c>
      <c r="V78" s="7"/>
      <c r="W78" s="28">
        <f t="shared" ca="1" si="8"/>
        <v>0.43669420210135418</v>
      </c>
      <c r="X78" s="27">
        <f t="shared" ca="1" si="11"/>
        <v>326.49172581385221</v>
      </c>
      <c r="Y78" s="7"/>
      <c r="Z78" s="28">
        <f t="shared" si="12"/>
        <v>326.54699999999991</v>
      </c>
      <c r="AA78" s="27">
        <f t="shared" si="9"/>
        <v>5.6993203125099221</v>
      </c>
      <c r="AB78" s="7"/>
      <c r="AC78" s="28">
        <f t="shared" ca="1" si="0"/>
        <v>-5.5274186147698856E-2</v>
      </c>
      <c r="AD78" s="27">
        <f t="shared" ca="1" si="10"/>
        <v>-9.4187645552835875E-2</v>
      </c>
      <c r="AE78" s="7">
        <v>91</v>
      </c>
    </row>
    <row r="79" spans="1:31" s="26" customFormat="1" x14ac:dyDescent="0.25">
      <c r="A79" s="26">
        <v>59</v>
      </c>
      <c r="B79" s="26">
        <v>625</v>
      </c>
      <c r="C79" s="26">
        <v>12426</v>
      </c>
      <c r="D79" s="26">
        <v>11233</v>
      </c>
      <c r="E79" s="26">
        <v>13872</v>
      </c>
      <c r="F79" s="26">
        <v>15066</v>
      </c>
      <c r="G79" s="27"/>
      <c r="H79" s="7"/>
      <c r="I79" s="28">
        <f t="shared" si="1"/>
        <v>-1446</v>
      </c>
      <c r="J79" s="27">
        <f t="shared" si="1"/>
        <v>-3833</v>
      </c>
      <c r="K79" s="7"/>
      <c r="L79" s="124">
        <f t="shared" si="2"/>
        <v>0.3482350017454468</v>
      </c>
      <c r="M79" s="27">
        <f t="shared" ca="1" si="3"/>
        <v>8.9039592771991649E-8</v>
      </c>
      <c r="N79" s="44"/>
      <c r="O79" s="44"/>
      <c r="P79" s="7"/>
      <c r="Q79" s="28">
        <f t="shared" ca="1" si="4"/>
        <v>-1426.1083351808763</v>
      </c>
      <c r="R79" s="27">
        <f t="shared" ca="1" si="5"/>
        <v>-3835.1434986919012</v>
      </c>
      <c r="S79" s="7"/>
      <c r="T79" s="28">
        <f t="shared" ca="1" si="6"/>
        <v>0.34665610182958057</v>
      </c>
      <c r="U79" s="27">
        <f t="shared" ca="1" si="7"/>
        <v>-0.93780080799862564</v>
      </c>
      <c r="V79" s="7"/>
      <c r="W79" s="28">
        <f t="shared" ca="1" si="8"/>
        <v>0.34853339677350859</v>
      </c>
      <c r="X79" s="27">
        <f t="shared" ca="1" si="11"/>
        <v>332.00231334009118</v>
      </c>
      <c r="Y79" s="7"/>
      <c r="Z79" s="28">
        <f t="shared" si="12"/>
        <v>332.17199999999991</v>
      </c>
      <c r="AA79" s="27">
        <f t="shared" si="9"/>
        <v>5.7974950829346019</v>
      </c>
      <c r="AB79" s="7"/>
      <c r="AC79" s="28">
        <f t="shared" ca="1" si="0"/>
        <v>-0.16968665990873433</v>
      </c>
      <c r="AD79" s="27">
        <f t="shared" ca="1" si="10"/>
        <v>7.7926005098674977E-2</v>
      </c>
      <c r="AE79" s="7">
        <v>90</v>
      </c>
    </row>
    <row r="80" spans="1:31" s="26" customFormat="1" x14ac:dyDescent="0.25">
      <c r="A80" s="26">
        <v>60</v>
      </c>
      <c r="B80" s="26">
        <v>621</v>
      </c>
      <c r="C80" s="26">
        <v>12619</v>
      </c>
      <c r="D80" s="26">
        <v>11174</v>
      </c>
      <c r="E80" s="26">
        <v>13686</v>
      </c>
      <c r="F80" s="26">
        <v>15129</v>
      </c>
      <c r="G80" s="27"/>
      <c r="H80" s="7"/>
      <c r="I80" s="28">
        <f t="shared" si="1"/>
        <v>-1067</v>
      </c>
      <c r="J80" s="27">
        <f t="shared" si="1"/>
        <v>-3955</v>
      </c>
      <c r="K80" s="7"/>
      <c r="L80" s="124">
        <f t="shared" si="2"/>
        <v>0.25534119079845224</v>
      </c>
      <c r="M80" s="27">
        <f t="shared" ca="1" si="3"/>
        <v>1.2656535929753288E-6</v>
      </c>
      <c r="N80" s="44"/>
      <c r="O80" s="44"/>
      <c r="P80" s="7"/>
      <c r="Q80" s="28">
        <f t="shared" ca="1" si="4"/>
        <v>-1047.1083351808763</v>
      </c>
      <c r="R80" s="27">
        <f t="shared" ca="1" si="5"/>
        <v>-3957.1434986919012</v>
      </c>
      <c r="S80" s="7"/>
      <c r="T80" s="28">
        <f t="shared" ca="1" si="6"/>
        <v>0.25452939633862115</v>
      </c>
      <c r="U80" s="27">
        <f t="shared" ca="1" si="7"/>
        <v>-0.96763325067381001</v>
      </c>
      <c r="V80" s="7"/>
      <c r="W80" s="28">
        <f t="shared" ca="1" si="8"/>
        <v>0.25646620350636951</v>
      </c>
      <c r="X80" s="27">
        <f t="shared" ca="1" si="11"/>
        <v>337.54525412051362</v>
      </c>
      <c r="Y80" s="7"/>
      <c r="Z80" s="28">
        <f t="shared" si="12"/>
        <v>337.76099999999991</v>
      </c>
      <c r="AA80" s="27">
        <f t="shared" si="9"/>
        <v>5.8950415348285663</v>
      </c>
      <c r="AB80" s="7"/>
      <c r="AC80" s="28">
        <f t="shared" ca="1" si="0"/>
        <v>-0.21574587948629187</v>
      </c>
      <c r="AD80" s="27">
        <f t="shared" ca="1" si="10"/>
        <v>3.424797645561739E-2</v>
      </c>
      <c r="AE80" s="7">
        <v>89</v>
      </c>
    </row>
    <row r="81" spans="1:31" s="26" customFormat="1" x14ac:dyDescent="0.25">
      <c r="A81" s="26">
        <v>61</v>
      </c>
      <c r="B81" s="26">
        <v>612</v>
      </c>
      <c r="C81" s="26">
        <v>12814</v>
      </c>
      <c r="D81" s="26">
        <v>11129</v>
      </c>
      <c r="E81" s="26">
        <v>13491</v>
      </c>
      <c r="F81" s="26">
        <v>15169</v>
      </c>
      <c r="G81" s="27"/>
      <c r="H81" s="7"/>
      <c r="I81" s="28">
        <f t="shared" si="1"/>
        <v>-677</v>
      </c>
      <c r="J81" s="27">
        <f t="shared" si="1"/>
        <v>-4040</v>
      </c>
      <c r="K81" s="7"/>
      <c r="L81" s="124">
        <f t="shared" si="2"/>
        <v>0.161413374465215</v>
      </c>
      <c r="M81" s="27">
        <f t="shared" ca="1" si="3"/>
        <v>8.6238267162865652E-8</v>
      </c>
      <c r="N81" s="44"/>
      <c r="O81" s="44"/>
      <c r="P81" s="7"/>
      <c r="Q81" s="28">
        <f t="shared" ca="1" si="4"/>
        <v>-657.10833518087622</v>
      </c>
      <c r="R81" s="27">
        <f t="shared" ca="1" si="5"/>
        <v>-4042.1434986919012</v>
      </c>
      <c r="S81" s="7"/>
      <c r="T81" s="28">
        <f t="shared" ca="1" si="6"/>
        <v>0.15972882868301644</v>
      </c>
      <c r="U81" s="27">
        <f t="shared" ca="1" si="7"/>
        <v>-0.98841814925897953</v>
      </c>
      <c r="V81" s="7"/>
      <c r="W81" s="28">
        <f t="shared" ca="1" si="8"/>
        <v>0.16170703799233893</v>
      </c>
      <c r="X81" s="27">
        <f t="shared" ca="1" si="11"/>
        <v>343.09849921886723</v>
      </c>
      <c r="Y81" s="7"/>
      <c r="Z81" s="28">
        <f t="shared" si="12"/>
        <v>343.26899999999989</v>
      </c>
      <c r="AA81" s="27">
        <f t="shared" si="9"/>
        <v>5.991174270028413</v>
      </c>
      <c r="AB81" s="7"/>
      <c r="AC81" s="28">
        <f t="shared" ca="1" si="0"/>
        <v>-0.17050078113265954</v>
      </c>
      <c r="AD81" s="27">
        <f t="shared" ca="1" si="10"/>
        <v>-7.7986762528325926E-2</v>
      </c>
      <c r="AE81" s="7">
        <v>88</v>
      </c>
    </row>
    <row r="82" spans="1:31" s="26" customFormat="1" x14ac:dyDescent="0.25">
      <c r="A82" s="26">
        <v>62</v>
      </c>
      <c r="B82" s="26">
        <v>626</v>
      </c>
      <c r="C82" s="26">
        <v>13007</v>
      </c>
      <c r="D82" s="26">
        <v>11101</v>
      </c>
      <c r="E82" s="26">
        <v>13278</v>
      </c>
      <c r="F82" s="26">
        <v>15179</v>
      </c>
      <c r="G82" s="27"/>
      <c r="H82" s="7"/>
      <c r="I82" s="28">
        <f t="shared" si="1"/>
        <v>-271</v>
      </c>
      <c r="J82" s="27">
        <f t="shared" si="1"/>
        <v>-4078</v>
      </c>
      <c r="K82" s="7"/>
      <c r="L82" s="124">
        <f t="shared" si="2"/>
        <v>6.3800901249413497E-2</v>
      </c>
      <c r="M82" s="27">
        <f t="shared" ca="1" si="3"/>
        <v>5.8566651018480874E-7</v>
      </c>
      <c r="N82" s="44"/>
      <c r="O82" s="44"/>
      <c r="P82" s="7"/>
      <c r="Q82" s="28">
        <f t="shared" ca="1" si="4"/>
        <v>-251.10833518087622</v>
      </c>
      <c r="R82" s="27">
        <f t="shared" ca="1" si="5"/>
        <v>-4080.1434986919012</v>
      </c>
      <c r="S82" s="7"/>
      <c r="T82" s="28">
        <f t="shared" ca="1" si="6"/>
        <v>6.1039006969745929E-2</v>
      </c>
      <c r="U82" s="27">
        <f t="shared" ca="1" si="7"/>
        <v>-0.99771022156764355</v>
      </c>
      <c r="V82" s="7"/>
      <c r="W82" s="28">
        <f t="shared" ca="1" si="8"/>
        <v>6.3035612735070828E-2</v>
      </c>
      <c r="X82" s="27">
        <f t="shared" ca="1" si="11"/>
        <v>348.77472357748252</v>
      </c>
      <c r="Y82" s="7"/>
      <c r="Z82" s="28">
        <f t="shared" si="12"/>
        <v>348.90299999999991</v>
      </c>
      <c r="AA82" s="27">
        <f t="shared" si="9"/>
        <v>6.0895061200857743</v>
      </c>
      <c r="AB82" s="7"/>
      <c r="AC82" s="28">
        <f t="shared" ca="1" si="0"/>
        <v>-0.1282764225173878</v>
      </c>
      <c r="AD82" s="27">
        <f t="shared" ca="1" si="10"/>
        <v>-0.11484868158515837</v>
      </c>
      <c r="AE82" s="7">
        <v>87</v>
      </c>
    </row>
    <row r="83" spans="1:31" s="26" customFormat="1" x14ac:dyDescent="0.25">
      <c r="A83" s="26">
        <v>63</v>
      </c>
      <c r="B83" s="26">
        <v>622</v>
      </c>
      <c r="C83" s="26">
        <v>13210</v>
      </c>
      <c r="D83" s="26">
        <v>11099</v>
      </c>
      <c r="E83" s="26">
        <v>13088</v>
      </c>
      <c r="F83" s="26">
        <v>15186</v>
      </c>
      <c r="G83" s="27"/>
      <c r="H83" s="7"/>
      <c r="I83" s="28">
        <f t="shared" si="1"/>
        <v>122</v>
      </c>
      <c r="J83" s="27">
        <f t="shared" si="1"/>
        <v>-4087</v>
      </c>
      <c r="K83" s="7"/>
      <c r="L83" s="124">
        <f t="shared" si="2"/>
        <v>-3.3801161839111825E-2</v>
      </c>
      <c r="M83" s="27">
        <f t="shared" ca="1" si="3"/>
        <v>1.719204459136548E-6</v>
      </c>
      <c r="N83" s="44"/>
      <c r="O83" s="44"/>
      <c r="P83" s="7"/>
      <c r="Q83" s="28">
        <f t="shared" ca="1" si="4"/>
        <v>141.89166481912378</v>
      </c>
      <c r="R83" s="27">
        <f t="shared" ca="1" si="5"/>
        <v>-4089.1434986919012</v>
      </c>
      <c r="S83" s="7"/>
      <c r="T83" s="28">
        <f t="shared" ca="1" si="6"/>
        <v>-3.449079582167109E-2</v>
      </c>
      <c r="U83" s="27">
        <f t="shared" ca="1" si="7"/>
        <v>-0.99991097553548502</v>
      </c>
      <c r="V83" s="7"/>
      <c r="W83" s="28">
        <f t="shared" ca="1" si="8"/>
        <v>-3.2489977466440861E-2</v>
      </c>
      <c r="X83" s="27">
        <f t="shared" ca="1" si="11"/>
        <v>354.25093145300286</v>
      </c>
      <c r="Y83" s="7"/>
      <c r="Z83" s="28">
        <f t="shared" si="12"/>
        <v>354.50099999999992</v>
      </c>
      <c r="AA83" s="27">
        <f t="shared" si="9"/>
        <v>6.1872096516124166</v>
      </c>
      <c r="AB83" s="7"/>
      <c r="AC83" s="28">
        <f t="shared" ca="1" si="0"/>
        <v>-0.25006854699705627</v>
      </c>
      <c r="AD83" s="27">
        <f t="shared" ca="1" si="10"/>
        <v>-3.7020152844377208E-2</v>
      </c>
      <c r="AE83" s="7">
        <v>86</v>
      </c>
    </row>
    <row r="84" spans="1:31" s="26" customFormat="1" x14ac:dyDescent="0.25">
      <c r="A84" s="26">
        <v>64</v>
      </c>
      <c r="B84" s="26">
        <v>634</v>
      </c>
      <c r="C84" s="26">
        <v>13400</v>
      </c>
      <c r="D84" s="26">
        <v>11108</v>
      </c>
      <c r="E84" s="26">
        <v>12877</v>
      </c>
      <c r="F84" s="26">
        <v>15164</v>
      </c>
      <c r="G84" s="27"/>
      <c r="H84" s="7"/>
      <c r="I84" s="28">
        <f t="shared" si="1"/>
        <v>523</v>
      </c>
      <c r="J84" s="27">
        <f t="shared" si="1"/>
        <v>-4056</v>
      </c>
      <c r="K84" s="7"/>
      <c r="L84" s="124">
        <f t="shared" si="2"/>
        <v>-0.13294906577379276</v>
      </c>
      <c r="M84" s="27">
        <f t="shared" ca="1" si="3"/>
        <v>8.8167098502872405E-6</v>
      </c>
      <c r="N84" s="44"/>
      <c r="O84" s="44"/>
      <c r="P84" s="7"/>
      <c r="Q84" s="28">
        <f t="shared" ca="1" si="4"/>
        <v>542.89166481912378</v>
      </c>
      <c r="R84" s="27">
        <f t="shared" ca="1" si="5"/>
        <v>-4058.1434986919012</v>
      </c>
      <c r="S84" s="7"/>
      <c r="T84" s="28">
        <f t="shared" ca="1" si="6"/>
        <v>-0.13196522564192104</v>
      </c>
      <c r="U84" s="27">
        <f t="shared" ca="1" si="7"/>
        <v>-0.99233060075736435</v>
      </c>
      <c r="V84" s="7"/>
      <c r="W84" s="28">
        <f t="shared" ca="1" si="8"/>
        <v>-0.12997977126999438</v>
      </c>
      <c r="X84" s="27">
        <f ca="1">IF(MOD(ATAN2(U84,W84)*180/PI()-$J$9+360,360)&lt;355,MOD(ATAN2(U84,W84)*180/PI()-$J$9+360,360)+360,MOD(ATAN2(U84,W84)*180/PI()-$J$9+360,360))</f>
        <v>359.85224840905698</v>
      </c>
      <c r="Y84" s="7"/>
      <c r="Z84" s="28">
        <f t="shared" si="12"/>
        <v>360.20699999999994</v>
      </c>
      <c r="AA84" s="27">
        <f t="shared" si="9"/>
        <v>6.2867981387312133</v>
      </c>
      <c r="AB84" s="7"/>
      <c r="AC84" s="28">
        <f t="shared" ref="AC84:AC147" ca="1" si="13">X84-Z84</f>
        <v>-0.3547515909429535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13361</v>
      </c>
      <c r="D85" s="26">
        <v>11070</v>
      </c>
      <c r="E85" s="26">
        <v>12829</v>
      </c>
      <c r="F85" s="26">
        <v>15110</v>
      </c>
      <c r="G85" s="27"/>
      <c r="H85" s="7"/>
      <c r="I85" s="28">
        <f t="shared" ref="I85:J148" si="14">C85-E85</f>
        <v>532</v>
      </c>
      <c r="J85" s="27">
        <f t="shared" si="14"/>
        <v>-4040</v>
      </c>
      <c r="K85" s="7"/>
      <c r="L85" s="124">
        <f>$O$3*SIN(2*PI()/$O$4*($Z85+$O$5))+$O$6</f>
        <v>-0.13295488921395426</v>
      </c>
      <c r="M85" s="27">
        <f t="shared" ref="M85:M148" ca="1" si="15">(W85-L85)^2</f>
        <v>6.0774354903290588E-7</v>
      </c>
      <c r="N85" s="44"/>
      <c r="O85" s="44"/>
      <c r="P85" s="7"/>
      <c r="Q85" s="28">
        <f t="shared" ref="Q85:Q148" ca="1" si="16">I85-$J$4</f>
        <v>551.89166481912378</v>
      </c>
      <c r="R85" s="27">
        <f t="shared" ref="R85:R148" ca="1" si="17">J85-$J$3</f>
        <v>-4042.1434986919012</v>
      </c>
      <c r="S85" s="7"/>
      <c r="T85" s="28">
        <f t="shared" ref="T85:T148" ca="1" si="18">Q85/$J$7</f>
        <v>-0.13415293104935805</v>
      </c>
      <c r="U85" s="27">
        <f t="shared" ref="U85:U148" ca="1" si="19">R85/$J$6</f>
        <v>-0.98841814925897953</v>
      </c>
      <c r="V85" s="7"/>
      <c r="W85" s="28">
        <f t="shared" ref="W85:W148" ca="1" si="20">(T85-U85*SIN(-$J$11*PI()/180))/(COS(-$J$11*PI()/180))</f>
        <v>-0.13217531012942665</v>
      </c>
      <c r="X85" s="27">
        <f ca="1">IF(MOD(ATAN2(U85,W85)*180/PI()-$J$9+360,360)&lt;355,MOD(ATAN2(U85,W85)*180/PI()-$J$9+360,360)+360,MOD(ATAN2(U85,W85)*180/PI()-$J$9+360,360))</f>
        <v>360.00652136086978</v>
      </c>
      <c r="Y85" s="7"/>
      <c r="Z85" s="28">
        <f t="shared" si="12"/>
        <v>360.20699999999994</v>
      </c>
      <c r="AA85" s="27">
        <f t="shared" ref="AA85:AA148" si="21">Z85*PI()/180</f>
        <v>6.2867981387312133</v>
      </c>
      <c r="AB85" s="7"/>
      <c r="AC85" s="28">
        <f t="shared" ca="1" si="13"/>
        <v>-0.20047863913015362</v>
      </c>
      <c r="AD85" s="27"/>
      <c r="AE85" s="7"/>
    </row>
    <row r="86" spans="1:31" s="26" customFormat="1" x14ac:dyDescent="0.25">
      <c r="A86" s="26">
        <v>1</v>
      </c>
      <c r="B86" s="26">
        <v>-615</v>
      </c>
      <c r="C86" s="26">
        <v>13164</v>
      </c>
      <c r="D86" s="26">
        <v>11060</v>
      </c>
      <c r="E86" s="26">
        <v>13033</v>
      </c>
      <c r="F86" s="26">
        <v>15130</v>
      </c>
      <c r="G86" s="27"/>
      <c r="H86" s="7"/>
      <c r="I86" s="28">
        <f t="shared" si="14"/>
        <v>131</v>
      </c>
      <c r="J86" s="27">
        <f t="shared" si="14"/>
        <v>-4070</v>
      </c>
      <c r="K86" s="7"/>
      <c r="L86" s="124">
        <f t="shared" ref="L86:L149" si="22">$O$3*SIN(2*PI()/$O$4*($Z86+$O$5))+$O$6</f>
        <v>-3.7081529131995826E-2</v>
      </c>
      <c r="M86" s="27">
        <f t="shared" ca="1" si="15"/>
        <v>5.7385327869607229E-6</v>
      </c>
      <c r="N86" s="44"/>
      <c r="O86" s="44"/>
      <c r="P86" s="7"/>
      <c r="Q86" s="28">
        <f t="shared" ca="1" si="16"/>
        <v>150.89166481912378</v>
      </c>
      <c r="R86" s="27">
        <f t="shared" ca="1" si="17"/>
        <v>-4072.1434986919012</v>
      </c>
      <c r="S86" s="7"/>
      <c r="T86" s="28">
        <f t="shared" ca="1" si="18"/>
        <v>-3.6678501229108124E-2</v>
      </c>
      <c r="U86" s="27">
        <f t="shared" ca="1" si="19"/>
        <v>-0.99575399581845114</v>
      </c>
      <c r="V86" s="7"/>
      <c r="W86" s="28">
        <f t="shared" ca="1" si="20"/>
        <v>-3.4686005642868507E-2</v>
      </c>
      <c r="X86" s="27">
        <f ca="1">MOD(ATAN2(U86,W86)*180/PI()-$J$9+360,360)</f>
        <v>354.38491130015848</v>
      </c>
      <c r="Y86" s="7"/>
      <c r="Z86" s="28">
        <f t="shared" ref="Z86:Z149" si="23">360/40000*B86+Z85</f>
        <v>354.67199999999991</v>
      </c>
      <c r="AA86" s="27">
        <f t="shared" si="21"/>
        <v>6.1901941646333274</v>
      </c>
      <c r="AB86" s="7"/>
      <c r="AC86" s="28">
        <f t="shared" ca="1" si="13"/>
        <v>-0.28708869984143348</v>
      </c>
      <c r="AD86" s="27"/>
      <c r="AE86" s="7"/>
    </row>
    <row r="87" spans="1:31" s="26" customFormat="1" x14ac:dyDescent="0.25">
      <c r="A87" s="26">
        <v>2</v>
      </c>
      <c r="B87" s="26">
        <v>-626</v>
      </c>
      <c r="C87" s="26">
        <v>12964</v>
      </c>
      <c r="D87" s="26">
        <v>11060</v>
      </c>
      <c r="E87" s="26">
        <v>13233</v>
      </c>
      <c r="F87" s="26">
        <v>15129</v>
      </c>
      <c r="G87" s="27"/>
      <c r="H87" s="7"/>
      <c r="I87" s="28">
        <f t="shared" si="14"/>
        <v>-269</v>
      </c>
      <c r="J87" s="27">
        <f t="shared" si="14"/>
        <v>-4069</v>
      </c>
      <c r="K87" s="7"/>
      <c r="L87" s="124">
        <f t="shared" si="22"/>
        <v>6.0856448720607692E-2</v>
      </c>
      <c r="M87" s="27">
        <f t="shared" ca="1" si="15"/>
        <v>2.8513781698035783E-6</v>
      </c>
      <c r="N87" s="44"/>
      <c r="O87" s="44"/>
      <c r="P87" s="7"/>
      <c r="Q87" s="28">
        <f t="shared" ca="1" si="16"/>
        <v>-249.10833518087622</v>
      </c>
      <c r="R87" s="27">
        <f t="shared" ca="1" si="17"/>
        <v>-4071.1434986919012</v>
      </c>
      <c r="S87" s="7"/>
      <c r="T87" s="28">
        <f t="shared" ca="1" si="18"/>
        <v>6.0552850212537701E-2</v>
      </c>
      <c r="U87" s="27">
        <f t="shared" ca="1" si="19"/>
        <v>-0.99550946759980208</v>
      </c>
      <c r="V87" s="7"/>
      <c r="W87" s="28">
        <f t="shared" ca="1" si="20"/>
        <v>6.2545051151555717E-2</v>
      </c>
      <c r="X87" s="27">
        <f ca="1">MOD(ATAN2(U87,W87)*180/PI()-$J$9+360,360)</f>
        <v>348.79487489589735</v>
      </c>
      <c r="Y87" s="7"/>
      <c r="Z87" s="28">
        <f t="shared" si="23"/>
        <v>349.0379999999999</v>
      </c>
      <c r="AA87" s="27">
        <f t="shared" si="21"/>
        <v>6.0918623145759661</v>
      </c>
      <c r="AB87" s="7"/>
      <c r="AC87" s="28">
        <f t="shared" ca="1" si="13"/>
        <v>-0.24312510410254617</v>
      </c>
      <c r="AD87" s="27"/>
      <c r="AE87" s="7"/>
    </row>
    <row r="88" spans="1:31" s="26" customFormat="1" x14ac:dyDescent="0.25">
      <c r="A88" s="26">
        <v>3</v>
      </c>
      <c r="B88" s="26">
        <v>-618</v>
      </c>
      <c r="C88" s="26">
        <v>12768</v>
      </c>
      <c r="D88" s="26">
        <v>11083</v>
      </c>
      <c r="E88" s="26">
        <v>13434</v>
      </c>
      <c r="F88" s="26">
        <v>15113</v>
      </c>
      <c r="G88" s="27"/>
      <c r="H88" s="7"/>
      <c r="I88" s="28">
        <f t="shared" si="14"/>
        <v>-666</v>
      </c>
      <c r="J88" s="27">
        <f t="shared" si="14"/>
        <v>-4030</v>
      </c>
      <c r="K88" s="7"/>
      <c r="L88" s="124">
        <f t="shared" si="22"/>
        <v>0.15696992253974174</v>
      </c>
      <c r="M88" s="27">
        <f t="shared" ca="1" si="15"/>
        <v>4.236824336868252E-6</v>
      </c>
      <c r="N88" s="44"/>
      <c r="O88" s="44"/>
      <c r="P88" s="7"/>
      <c r="Q88" s="28">
        <f t="shared" ca="1" si="16"/>
        <v>-646.10833518087622</v>
      </c>
      <c r="R88" s="27">
        <f t="shared" ca="1" si="17"/>
        <v>-4032.1434986919012</v>
      </c>
      <c r="S88" s="7"/>
      <c r="T88" s="28">
        <f t="shared" ca="1" si="18"/>
        <v>0.15705496651837117</v>
      </c>
      <c r="U88" s="27">
        <f t="shared" ca="1" si="19"/>
        <v>-0.98597286707248899</v>
      </c>
      <c r="V88" s="7"/>
      <c r="W88" s="28">
        <f t="shared" ca="1" si="20"/>
        <v>0.15902827730432151</v>
      </c>
      <c r="X88" s="27">
        <f t="shared" ref="X88:X148" ca="1" si="24">MOD(ATAN2(U88,W88)*180/PI()-$J$9+360,360)</f>
        <v>343.2275124563389</v>
      </c>
      <c r="Y88" s="7"/>
      <c r="Z88" s="28">
        <f t="shared" si="23"/>
        <v>343.47599999999989</v>
      </c>
      <c r="AA88" s="27">
        <f t="shared" si="21"/>
        <v>5.9947871015800409</v>
      </c>
      <c r="AB88" s="7"/>
      <c r="AC88" s="28">
        <f t="shared" ca="1" si="13"/>
        <v>-0.24848754366098547</v>
      </c>
      <c r="AD88" s="27"/>
      <c r="AE88" s="7"/>
    </row>
    <row r="89" spans="1:31" s="26" customFormat="1" x14ac:dyDescent="0.25">
      <c r="A89" s="26">
        <v>4</v>
      </c>
      <c r="B89" s="26">
        <v>-615</v>
      </c>
      <c r="C89" s="26">
        <v>12581</v>
      </c>
      <c r="D89" s="26">
        <v>11128</v>
      </c>
      <c r="E89" s="26">
        <v>13630</v>
      </c>
      <c r="F89" s="26">
        <v>15075</v>
      </c>
      <c r="G89" s="27"/>
      <c r="H89" s="7"/>
      <c r="I89" s="28">
        <f t="shared" si="14"/>
        <v>-1049</v>
      </c>
      <c r="J89" s="27">
        <f t="shared" si="14"/>
        <v>-3947</v>
      </c>
      <c r="K89" s="7"/>
      <c r="L89" s="124">
        <f t="shared" si="22"/>
        <v>0.25115055618700627</v>
      </c>
      <c r="M89" s="27">
        <f t="shared" ca="1" si="15"/>
        <v>8.7668242419922309E-7</v>
      </c>
      <c r="N89" s="44"/>
      <c r="O89" s="44"/>
      <c r="P89" s="7"/>
      <c r="Q89" s="28">
        <f t="shared" ca="1" si="16"/>
        <v>-1029.1083351808763</v>
      </c>
      <c r="R89" s="27">
        <f t="shared" ca="1" si="17"/>
        <v>-3949.1434986919012</v>
      </c>
      <c r="S89" s="7"/>
      <c r="T89" s="28">
        <f t="shared" ca="1" si="18"/>
        <v>0.25015398552374707</v>
      </c>
      <c r="U89" s="27">
        <f t="shared" ca="1" si="19"/>
        <v>-0.9656770249246176</v>
      </c>
      <c r="V89" s="7"/>
      <c r="W89" s="28">
        <f t="shared" ca="1" si="20"/>
        <v>0.25208686939539288</v>
      </c>
      <c r="X89" s="27">
        <f t="shared" ca="1" si="24"/>
        <v>337.75950209696919</v>
      </c>
      <c r="Y89" s="7"/>
      <c r="Z89" s="28">
        <f t="shared" si="23"/>
        <v>337.94099999999986</v>
      </c>
      <c r="AA89" s="27">
        <f t="shared" si="21"/>
        <v>5.898183127482155</v>
      </c>
      <c r="AB89" s="7"/>
      <c r="AC89" s="28">
        <f t="shared" ca="1" si="13"/>
        <v>-0.18149790303067448</v>
      </c>
      <c r="AD89" s="27"/>
      <c r="AE89" s="7"/>
    </row>
    <row r="90" spans="1:31" s="26" customFormat="1" x14ac:dyDescent="0.25">
      <c r="A90" s="26">
        <v>5</v>
      </c>
      <c r="B90" s="26">
        <v>-621</v>
      </c>
      <c r="C90" s="26">
        <v>12385</v>
      </c>
      <c r="D90" s="26">
        <v>11180</v>
      </c>
      <c r="E90" s="26">
        <v>13812</v>
      </c>
      <c r="F90" s="26">
        <v>15015</v>
      </c>
      <c r="G90" s="27"/>
      <c r="H90" s="7"/>
      <c r="I90" s="28">
        <f t="shared" si="14"/>
        <v>-1427</v>
      </c>
      <c r="J90" s="27">
        <f t="shared" si="14"/>
        <v>-3835</v>
      </c>
      <c r="K90" s="7"/>
      <c r="L90" s="124">
        <f t="shared" si="22"/>
        <v>0.34387011173011162</v>
      </c>
      <c r="M90" s="27">
        <f t="shared" ca="1" si="15"/>
        <v>2.094456926380579E-9</v>
      </c>
      <c r="N90" s="44"/>
      <c r="O90" s="44"/>
      <c r="P90" s="7"/>
      <c r="Q90" s="28">
        <f t="shared" ca="1" si="16"/>
        <v>-1407.1083351808763</v>
      </c>
      <c r="R90" s="27">
        <f t="shared" ca="1" si="17"/>
        <v>-3837.1434986919012</v>
      </c>
      <c r="S90" s="7"/>
      <c r="T90" s="28">
        <f t="shared" ca="1" si="18"/>
        <v>0.34203761263610238</v>
      </c>
      <c r="U90" s="27">
        <f t="shared" ca="1" si="19"/>
        <v>-0.93828986443592377</v>
      </c>
      <c r="V90" s="7"/>
      <c r="W90" s="28">
        <f t="shared" ca="1" si="20"/>
        <v>0.34391587696720682</v>
      </c>
      <c r="X90" s="27">
        <f t="shared" ca="1" si="24"/>
        <v>332.2602393451898</v>
      </c>
      <c r="Y90" s="7"/>
      <c r="Z90" s="28">
        <f t="shared" si="23"/>
        <v>332.35199999999986</v>
      </c>
      <c r="AA90" s="27">
        <f t="shared" si="21"/>
        <v>5.8006366755881915</v>
      </c>
      <c r="AB90" s="7"/>
      <c r="AC90" s="28">
        <f t="shared" ca="1" si="13"/>
        <v>-9.176065481005935E-2</v>
      </c>
      <c r="AD90" s="27"/>
      <c r="AE90" s="7"/>
    </row>
    <row r="91" spans="1:31" s="26" customFormat="1" x14ac:dyDescent="0.25">
      <c r="A91" s="26">
        <v>6</v>
      </c>
      <c r="B91" s="26">
        <v>-621</v>
      </c>
      <c r="C91" s="26">
        <v>12194</v>
      </c>
      <c r="D91" s="26">
        <v>11256</v>
      </c>
      <c r="E91" s="26">
        <v>13987</v>
      </c>
      <c r="F91" s="26">
        <v>14919</v>
      </c>
      <c r="G91" s="27"/>
      <c r="H91" s="7"/>
      <c r="I91" s="28">
        <f t="shared" si="14"/>
        <v>-1793</v>
      </c>
      <c r="J91" s="27">
        <f t="shared" si="14"/>
        <v>-3663</v>
      </c>
      <c r="K91" s="7"/>
      <c r="L91" s="124">
        <f t="shared" si="22"/>
        <v>0.43331926292087469</v>
      </c>
      <c r="M91" s="27">
        <f t="shared" ca="1" si="15"/>
        <v>2.7111160387518963E-7</v>
      </c>
      <c r="N91" s="44"/>
      <c r="O91" s="44"/>
      <c r="P91" s="7"/>
      <c r="Q91" s="28">
        <f t="shared" ca="1" si="16"/>
        <v>-1773.1083351808763</v>
      </c>
      <c r="R91" s="27">
        <f t="shared" ca="1" si="17"/>
        <v>-3665.1434986919012</v>
      </c>
      <c r="S91" s="7"/>
      <c r="T91" s="28">
        <f t="shared" ca="1" si="18"/>
        <v>0.43100429920520833</v>
      </c>
      <c r="U91" s="27">
        <f t="shared" ca="1" si="19"/>
        <v>-0.89623101082828671</v>
      </c>
      <c r="V91" s="7"/>
      <c r="W91" s="28">
        <f t="shared" ca="1" si="20"/>
        <v>0.43279857913595798</v>
      </c>
      <c r="X91" s="27">
        <f t="shared" ca="1" si="24"/>
        <v>326.61353816829933</v>
      </c>
      <c r="Y91" s="7"/>
      <c r="Z91" s="28">
        <f t="shared" si="23"/>
        <v>326.76299999999986</v>
      </c>
      <c r="AA91" s="27">
        <f t="shared" si="21"/>
        <v>5.7030902236942289</v>
      </c>
      <c r="AB91" s="7"/>
      <c r="AC91" s="28">
        <f t="shared" ca="1" si="13"/>
        <v>-0.14946183170053473</v>
      </c>
      <c r="AD91" s="27"/>
      <c r="AE91" s="7"/>
    </row>
    <row r="92" spans="1:31" s="26" customFormat="1" x14ac:dyDescent="0.25">
      <c r="A92" s="26">
        <v>7</v>
      </c>
      <c r="B92" s="26">
        <v>-638</v>
      </c>
      <c r="C92" s="26">
        <v>12025</v>
      </c>
      <c r="D92" s="26">
        <v>11368</v>
      </c>
      <c r="E92" s="26">
        <v>14182</v>
      </c>
      <c r="F92" s="26">
        <v>14841</v>
      </c>
      <c r="G92" s="27"/>
      <c r="H92" s="7"/>
      <c r="I92" s="28">
        <f t="shared" si="14"/>
        <v>-2157</v>
      </c>
      <c r="J92" s="27">
        <f t="shared" si="14"/>
        <v>-3473</v>
      </c>
      <c r="K92" s="7"/>
      <c r="L92" s="124">
        <f t="shared" si="22"/>
        <v>0.52091738232627516</v>
      </c>
      <c r="M92" s="27">
        <f t="shared" ca="1" si="15"/>
        <v>7.2325249991571044E-8</v>
      </c>
      <c r="N92" s="44"/>
      <c r="O92" s="44"/>
      <c r="P92" s="7"/>
      <c r="Q92" s="28">
        <f t="shared" ca="1" si="16"/>
        <v>-2137.1083351808761</v>
      </c>
      <c r="R92" s="27">
        <f t="shared" ca="1" si="17"/>
        <v>-3475.1434986919012</v>
      </c>
      <c r="S92" s="7"/>
      <c r="T92" s="28">
        <f t="shared" ca="1" si="18"/>
        <v>0.51948482901710591</v>
      </c>
      <c r="U92" s="27">
        <f t="shared" ca="1" si="19"/>
        <v>-0.84977064928496671</v>
      </c>
      <c r="V92" s="7"/>
      <c r="W92" s="28">
        <f t="shared" ca="1" si="20"/>
        <v>0.52118631586823594</v>
      </c>
      <c r="X92" s="27">
        <f t="shared" ca="1" si="24"/>
        <v>320.86801572420495</v>
      </c>
      <c r="Y92" s="7"/>
      <c r="Z92" s="28">
        <f t="shared" si="23"/>
        <v>321.02099999999984</v>
      </c>
      <c r="AA92" s="27">
        <f t="shared" si="21"/>
        <v>5.6028734180447142</v>
      </c>
      <c r="AB92" s="7"/>
      <c r="AC92" s="28">
        <f t="shared" ca="1" si="13"/>
        <v>-0.15298427579489271</v>
      </c>
      <c r="AD92" s="27"/>
      <c r="AE92" s="7"/>
    </row>
    <row r="93" spans="1:31" s="26" customFormat="1" x14ac:dyDescent="0.25">
      <c r="A93" s="26">
        <v>8</v>
      </c>
      <c r="B93" s="26">
        <v>-637</v>
      </c>
      <c r="C93" s="26">
        <v>11859</v>
      </c>
      <c r="D93" s="26">
        <v>11481</v>
      </c>
      <c r="E93" s="26">
        <v>14348</v>
      </c>
      <c r="F93" s="26">
        <v>14722</v>
      </c>
      <c r="G93" s="27"/>
      <c r="H93" s="7"/>
      <c r="I93" s="28">
        <f t="shared" si="14"/>
        <v>-2489</v>
      </c>
      <c r="J93" s="27">
        <f t="shared" si="14"/>
        <v>-3241</v>
      </c>
      <c r="K93" s="7"/>
      <c r="L93" s="124">
        <f t="shared" si="22"/>
        <v>0.60316193134133367</v>
      </c>
      <c r="M93" s="27">
        <f t="shared" ca="1" si="15"/>
        <v>1.9236406867123163E-6</v>
      </c>
      <c r="N93" s="44"/>
      <c r="O93" s="44"/>
      <c r="P93" s="7"/>
      <c r="Q93" s="28">
        <f t="shared" ca="1" si="16"/>
        <v>-2469.1083351808761</v>
      </c>
      <c r="R93" s="27">
        <f t="shared" ca="1" si="17"/>
        <v>-3243.1434986919012</v>
      </c>
      <c r="S93" s="7"/>
      <c r="T93" s="28">
        <f t="shared" ca="1" si="18"/>
        <v>0.60018685071367195</v>
      </c>
      <c r="U93" s="27">
        <f t="shared" ca="1" si="19"/>
        <v>-0.79304010255838653</v>
      </c>
      <c r="V93" s="7"/>
      <c r="W93" s="28">
        <f t="shared" ca="1" si="20"/>
        <v>0.6017749775977963</v>
      </c>
      <c r="X93" s="27">
        <f t="shared" ca="1" si="24"/>
        <v>315.19791474784654</v>
      </c>
      <c r="Y93" s="7"/>
      <c r="Z93" s="28">
        <f t="shared" si="23"/>
        <v>315.28799999999984</v>
      </c>
      <c r="AA93" s="27">
        <f t="shared" si="21"/>
        <v>5.5028136920278792</v>
      </c>
      <c r="AB93" s="7"/>
      <c r="AC93" s="28">
        <f t="shared" ca="1" si="13"/>
        <v>-9.0085252153301099E-2</v>
      </c>
      <c r="AD93" s="27"/>
      <c r="AE93" s="7"/>
    </row>
    <row r="94" spans="1:31" s="26" customFormat="1" x14ac:dyDescent="0.25">
      <c r="A94" s="26">
        <v>9</v>
      </c>
      <c r="B94" s="26">
        <v>-637</v>
      </c>
      <c r="C94" s="26">
        <v>11701</v>
      </c>
      <c r="D94" s="26">
        <v>11611</v>
      </c>
      <c r="E94" s="26">
        <v>14504</v>
      </c>
      <c r="F94" s="26">
        <v>14587</v>
      </c>
      <c r="G94" s="27"/>
      <c r="H94" s="7"/>
      <c r="I94" s="28">
        <f t="shared" si="14"/>
        <v>-2803</v>
      </c>
      <c r="J94" s="27">
        <f t="shared" si="14"/>
        <v>-2976</v>
      </c>
      <c r="K94" s="7"/>
      <c r="L94" s="124">
        <f t="shared" si="22"/>
        <v>0.67937084703227268</v>
      </c>
      <c r="M94" s="27">
        <f t="shared" ca="1" si="15"/>
        <v>1.9565707754329313E-6</v>
      </c>
      <c r="N94" s="44"/>
      <c r="O94" s="44"/>
      <c r="P94" s="7"/>
      <c r="Q94" s="28">
        <f t="shared" ca="1" si="16"/>
        <v>-2783.1083351808761</v>
      </c>
      <c r="R94" s="27">
        <f t="shared" ca="1" si="17"/>
        <v>-2978.1434986919012</v>
      </c>
      <c r="S94" s="7"/>
      <c r="T94" s="28">
        <f t="shared" ca="1" si="18"/>
        <v>0.67651346159536396</v>
      </c>
      <c r="U94" s="27">
        <f t="shared" ca="1" si="19"/>
        <v>-0.72824012461638765</v>
      </c>
      <c r="V94" s="7"/>
      <c r="W94" s="28">
        <f t="shared" ca="1" si="20"/>
        <v>0.6779720722914967</v>
      </c>
      <c r="X94" s="27">
        <f t="shared" ca="1" si="24"/>
        <v>309.43716991767064</v>
      </c>
      <c r="Y94" s="7"/>
      <c r="Z94" s="28">
        <f t="shared" si="23"/>
        <v>309.55499999999984</v>
      </c>
      <c r="AA94" s="27">
        <f t="shared" si="21"/>
        <v>5.4027539660110433</v>
      </c>
      <c r="AB94" s="7"/>
      <c r="AC94" s="28">
        <f t="shared" ca="1" si="13"/>
        <v>-0.11783008232919201</v>
      </c>
      <c r="AD94" s="27"/>
      <c r="AE94" s="7"/>
    </row>
    <row r="95" spans="1:31" s="26" customFormat="1" x14ac:dyDescent="0.25">
      <c r="A95" s="26">
        <v>10</v>
      </c>
      <c r="B95" s="26">
        <v>-622</v>
      </c>
      <c r="C95" s="26">
        <v>11566</v>
      </c>
      <c r="D95" s="26">
        <v>11767</v>
      </c>
      <c r="E95" s="26">
        <v>14657</v>
      </c>
      <c r="F95" s="26">
        <v>14455</v>
      </c>
      <c r="G95" s="27"/>
      <c r="H95" s="7"/>
      <c r="I95" s="28">
        <f t="shared" si="14"/>
        <v>-3091</v>
      </c>
      <c r="J95" s="27">
        <f t="shared" si="14"/>
        <v>-2688</v>
      </c>
      <c r="K95" s="7"/>
      <c r="L95" s="124">
        <f t="shared" si="22"/>
        <v>0.74723060720230416</v>
      </c>
      <c r="M95" s="27">
        <f t="shared" ca="1" si="15"/>
        <v>3.6875862865853823E-7</v>
      </c>
      <c r="N95" s="44"/>
      <c r="O95" s="44"/>
      <c r="P95" s="7"/>
      <c r="Q95" s="28">
        <f t="shared" ca="1" si="16"/>
        <v>-3071.1083351808761</v>
      </c>
      <c r="R95" s="27">
        <f t="shared" ca="1" si="17"/>
        <v>-2690.1434986919012</v>
      </c>
      <c r="S95" s="7"/>
      <c r="T95" s="28">
        <f t="shared" ca="1" si="18"/>
        <v>0.74652003463334893</v>
      </c>
      <c r="U95" s="27">
        <f t="shared" ca="1" si="19"/>
        <v>-0.6578159976454605</v>
      </c>
      <c r="V95" s="7"/>
      <c r="W95" s="28">
        <f t="shared" ca="1" si="20"/>
        <v>0.74783786219706216</v>
      </c>
      <c r="X95" s="27">
        <f t="shared" ca="1" si="24"/>
        <v>303.72550994291601</v>
      </c>
      <c r="Y95" s="7"/>
      <c r="Z95" s="28">
        <f t="shared" si="23"/>
        <v>303.95699999999982</v>
      </c>
      <c r="AA95" s="27">
        <f t="shared" si="21"/>
        <v>5.3050504344844009</v>
      </c>
      <c r="AB95" s="7"/>
      <c r="AC95" s="28">
        <f t="shared" ca="1" si="13"/>
        <v>-0.23149005708381765</v>
      </c>
      <c r="AD95" s="27"/>
      <c r="AE95" s="7"/>
    </row>
    <row r="96" spans="1:31" s="26" customFormat="1" x14ac:dyDescent="0.25">
      <c r="A96" s="26">
        <v>11</v>
      </c>
      <c r="B96" s="26">
        <v>-628</v>
      </c>
      <c r="C96" s="26">
        <v>11438</v>
      </c>
      <c r="D96" s="26">
        <v>11918</v>
      </c>
      <c r="E96" s="26">
        <v>14779</v>
      </c>
      <c r="F96" s="26">
        <v>14293</v>
      </c>
      <c r="G96" s="27"/>
      <c r="H96" s="7"/>
      <c r="I96" s="28">
        <f t="shared" si="14"/>
        <v>-3341</v>
      </c>
      <c r="J96" s="27">
        <f t="shared" si="14"/>
        <v>-2375</v>
      </c>
      <c r="K96" s="7"/>
      <c r="L96" s="124">
        <f t="shared" si="22"/>
        <v>0.80850995086898658</v>
      </c>
      <c r="M96" s="27">
        <f t="shared" ca="1" si="15"/>
        <v>3.08342228917113E-9</v>
      </c>
      <c r="N96" s="44"/>
      <c r="O96" s="44"/>
      <c r="P96" s="7"/>
      <c r="Q96" s="28">
        <f t="shared" ca="1" si="16"/>
        <v>-3321.1083351808761</v>
      </c>
      <c r="R96" s="27">
        <f t="shared" ca="1" si="17"/>
        <v>-2377.1434986919012</v>
      </c>
      <c r="S96" s="7"/>
      <c r="T96" s="28">
        <f t="shared" ca="1" si="18"/>
        <v>0.80728962928437764</v>
      </c>
      <c r="U96" s="27">
        <f t="shared" ca="1" si="19"/>
        <v>-0.58127866520830695</v>
      </c>
      <c r="V96" s="7"/>
      <c r="W96" s="28">
        <f t="shared" ca="1" si="20"/>
        <v>0.80845442229715936</v>
      </c>
      <c r="X96" s="27">
        <f t="shared" ca="1" si="24"/>
        <v>298.10601393976481</v>
      </c>
      <c r="Y96" s="7"/>
      <c r="Z96" s="28">
        <f t="shared" si="23"/>
        <v>298.30499999999984</v>
      </c>
      <c r="AA96" s="27">
        <f t="shared" si="21"/>
        <v>5.2064044251616819</v>
      </c>
      <c r="AB96" s="7"/>
      <c r="AC96" s="28">
        <f t="shared" ca="1" si="13"/>
        <v>-0.19898606023502907</v>
      </c>
      <c r="AD96" s="27"/>
      <c r="AE96" s="7"/>
    </row>
    <row r="97" spans="1:31" s="26" customFormat="1" x14ac:dyDescent="0.25">
      <c r="A97" s="26">
        <v>12</v>
      </c>
      <c r="B97" s="26">
        <v>-612</v>
      </c>
      <c r="C97" s="26">
        <v>11336</v>
      </c>
      <c r="D97" s="26">
        <v>12081</v>
      </c>
      <c r="E97" s="26">
        <v>14882</v>
      </c>
      <c r="F97" s="26">
        <v>14135</v>
      </c>
      <c r="G97" s="27"/>
      <c r="H97" s="7"/>
      <c r="I97" s="28">
        <f t="shared" si="14"/>
        <v>-3546</v>
      </c>
      <c r="J97" s="27">
        <f t="shared" si="14"/>
        <v>-2054</v>
      </c>
      <c r="K97" s="7"/>
      <c r="L97" s="124">
        <f t="shared" si="22"/>
        <v>0.86066673146922223</v>
      </c>
      <c r="M97" s="27">
        <f t="shared" ca="1" si="15"/>
        <v>6.4425229259460043E-6</v>
      </c>
      <c r="N97" s="44"/>
      <c r="O97" s="44"/>
      <c r="P97" s="7"/>
      <c r="Q97" s="28">
        <f t="shared" ca="1" si="16"/>
        <v>-3526.1083351808761</v>
      </c>
      <c r="R97" s="27">
        <f t="shared" ca="1" si="17"/>
        <v>-2056.1434986919012</v>
      </c>
      <c r="S97" s="7"/>
      <c r="T97" s="28">
        <f t="shared" ca="1" si="18"/>
        <v>0.85712069689822112</v>
      </c>
      <c r="U97" s="27">
        <f t="shared" ca="1" si="19"/>
        <v>-0.50278510702196111</v>
      </c>
      <c r="V97" s="7"/>
      <c r="W97" s="28">
        <f t="shared" ca="1" si="20"/>
        <v>0.85812851892375919</v>
      </c>
      <c r="X97" s="27">
        <f t="shared" ca="1" si="24"/>
        <v>292.75629754768693</v>
      </c>
      <c r="Y97" s="7"/>
      <c r="Z97" s="28">
        <f t="shared" si="23"/>
        <v>292.79699999999985</v>
      </c>
      <c r="AA97" s="27">
        <f t="shared" si="21"/>
        <v>5.1102716899618343</v>
      </c>
      <c r="AB97" s="7"/>
      <c r="AC97" s="28">
        <f t="shared" ca="1" si="13"/>
        <v>-4.0702452312928017E-2</v>
      </c>
      <c r="AD97" s="27"/>
      <c r="AE97" s="7"/>
    </row>
    <row r="98" spans="1:31" s="26" customFormat="1" x14ac:dyDescent="0.25">
      <c r="A98" s="26">
        <v>13</v>
      </c>
      <c r="B98" s="26">
        <v>-609</v>
      </c>
      <c r="C98" s="26">
        <v>11240</v>
      </c>
      <c r="D98" s="26">
        <v>12258</v>
      </c>
      <c r="E98" s="26">
        <v>14976</v>
      </c>
      <c r="F98" s="26">
        <v>13962</v>
      </c>
      <c r="G98" s="27"/>
      <c r="H98" s="7"/>
      <c r="I98" s="28">
        <f t="shared" si="14"/>
        <v>-3736</v>
      </c>
      <c r="J98" s="27">
        <f t="shared" si="14"/>
        <v>-1704</v>
      </c>
      <c r="K98" s="7"/>
      <c r="L98" s="124">
        <f t="shared" si="22"/>
        <v>0.90467670688114143</v>
      </c>
      <c r="M98" s="27">
        <f t="shared" ca="1" si="15"/>
        <v>2.8565230478058503E-7</v>
      </c>
      <c r="N98" s="44"/>
      <c r="O98" s="44"/>
      <c r="P98" s="7"/>
      <c r="Q98" s="28">
        <f t="shared" ca="1" si="16"/>
        <v>-3716.1083351808761</v>
      </c>
      <c r="R98" s="27">
        <f t="shared" ca="1" si="17"/>
        <v>-1706.1434986919014</v>
      </c>
      <c r="S98" s="7"/>
      <c r="T98" s="28">
        <f t="shared" ca="1" si="18"/>
        <v>0.90330558883300283</v>
      </c>
      <c r="U98" s="27">
        <f t="shared" ca="1" si="19"/>
        <v>-0.41720023049479277</v>
      </c>
      <c r="V98" s="7"/>
      <c r="W98" s="28">
        <f t="shared" ca="1" si="20"/>
        <v>0.90414224237831586</v>
      </c>
      <c r="X98" s="27">
        <f t="shared" ca="1" si="24"/>
        <v>287.15999717204738</v>
      </c>
      <c r="Y98" s="7"/>
      <c r="Z98" s="28">
        <f t="shared" si="23"/>
        <v>287.31599999999986</v>
      </c>
      <c r="AA98" s="27">
        <f t="shared" si="21"/>
        <v>5.0146101936600251</v>
      </c>
      <c r="AB98" s="7"/>
      <c r="AC98" s="28">
        <f t="shared" ca="1" si="13"/>
        <v>-0.15600282795247722</v>
      </c>
      <c r="AD98" s="27"/>
      <c r="AE98" s="7"/>
    </row>
    <row r="99" spans="1:31" s="26" customFormat="1" x14ac:dyDescent="0.25">
      <c r="A99" s="26">
        <v>14</v>
      </c>
      <c r="B99" s="26">
        <v>-636</v>
      </c>
      <c r="C99" s="26">
        <v>11170</v>
      </c>
      <c r="D99" s="26">
        <v>12441</v>
      </c>
      <c r="E99" s="26">
        <v>15057</v>
      </c>
      <c r="F99" s="26">
        <v>13773</v>
      </c>
      <c r="G99" s="27"/>
      <c r="H99" s="7"/>
      <c r="I99" s="28">
        <f t="shared" si="14"/>
        <v>-3887</v>
      </c>
      <c r="J99" s="27">
        <f t="shared" si="14"/>
        <v>-1332</v>
      </c>
      <c r="K99" s="7"/>
      <c r="L99" s="124">
        <f t="shared" si="22"/>
        <v>0.9417989109362056</v>
      </c>
      <c r="M99" s="27">
        <f t="shared" ca="1" si="15"/>
        <v>1.2854702926478871E-6</v>
      </c>
      <c r="N99" s="44"/>
      <c r="O99" s="44"/>
      <c r="P99" s="7"/>
      <c r="Q99" s="28">
        <f t="shared" ca="1" si="16"/>
        <v>-3867.1083351808761</v>
      </c>
      <c r="R99" s="27">
        <f t="shared" ca="1" si="17"/>
        <v>-1334.1434986919014</v>
      </c>
      <c r="S99" s="7"/>
      <c r="T99" s="28">
        <f t="shared" ca="1" si="18"/>
        <v>0.94001042400222412</v>
      </c>
      <c r="U99" s="27">
        <f t="shared" ca="1" si="19"/>
        <v>-0.32623573315734522</v>
      </c>
      <c r="V99" s="7"/>
      <c r="W99" s="28">
        <f t="shared" ca="1" si="20"/>
        <v>0.94066512511311207</v>
      </c>
      <c r="X99" s="27">
        <f t="shared" ca="1" si="24"/>
        <v>281.51713829578216</v>
      </c>
      <c r="Y99" s="7"/>
      <c r="Z99" s="28">
        <f t="shared" si="23"/>
        <v>281.59199999999987</v>
      </c>
      <c r="AA99" s="27">
        <f t="shared" si="21"/>
        <v>4.9147075472758708</v>
      </c>
      <c r="AB99" s="7"/>
      <c r="AC99" s="28">
        <f t="shared" ca="1" si="13"/>
        <v>-7.4861704217710212E-2</v>
      </c>
      <c r="AD99" s="27"/>
      <c r="AE99" s="7"/>
    </row>
    <row r="100" spans="1:31" s="26" customFormat="1" x14ac:dyDescent="0.25">
      <c r="A100" s="26">
        <v>15</v>
      </c>
      <c r="B100" s="26">
        <v>-635</v>
      </c>
      <c r="C100" s="26">
        <v>11113</v>
      </c>
      <c r="D100" s="26">
        <v>12644</v>
      </c>
      <c r="E100" s="26">
        <v>15117</v>
      </c>
      <c r="F100" s="26">
        <v>13582</v>
      </c>
      <c r="G100" s="27"/>
      <c r="H100" s="7"/>
      <c r="I100" s="28">
        <f t="shared" si="14"/>
        <v>-4004</v>
      </c>
      <c r="J100" s="27">
        <f t="shared" si="14"/>
        <v>-938</v>
      </c>
      <c r="K100" s="7"/>
      <c r="L100" s="124">
        <f t="shared" si="22"/>
        <v>0.96949029112511964</v>
      </c>
      <c r="M100" s="27">
        <f t="shared" ca="1" si="15"/>
        <v>3.3377157226797056E-7</v>
      </c>
      <c r="N100" s="44"/>
      <c r="O100" s="44"/>
      <c r="P100" s="7"/>
      <c r="Q100" s="28">
        <f t="shared" ca="1" si="16"/>
        <v>-3984.1083351808761</v>
      </c>
      <c r="R100" s="27">
        <f t="shared" ca="1" si="17"/>
        <v>-940.14349869190141</v>
      </c>
      <c r="S100" s="7"/>
      <c r="T100" s="28">
        <f t="shared" ca="1" si="18"/>
        <v>0.96845059429890556</v>
      </c>
      <c r="U100" s="27">
        <f t="shared" ca="1" si="19"/>
        <v>-0.22989161500961852</v>
      </c>
      <c r="V100" s="7"/>
      <c r="W100" s="28">
        <f t="shared" ca="1" si="20"/>
        <v>0.96891256145454008</v>
      </c>
      <c r="X100" s="27">
        <f t="shared" ca="1" si="24"/>
        <v>275.7374983144216</v>
      </c>
      <c r="Y100" s="7"/>
      <c r="Z100" s="28">
        <f t="shared" si="23"/>
        <v>275.8769999999999</v>
      </c>
      <c r="AA100" s="27">
        <f t="shared" si="21"/>
        <v>4.8149619805243944</v>
      </c>
      <c r="AB100" s="7"/>
      <c r="AC100" s="28">
        <f t="shared" ca="1" si="13"/>
        <v>-0.13950168557829556</v>
      </c>
      <c r="AD100" s="27"/>
      <c r="AE100" s="7"/>
    </row>
    <row r="101" spans="1:31" s="26" customFormat="1" x14ac:dyDescent="0.25">
      <c r="A101" s="26">
        <v>16</v>
      </c>
      <c r="B101" s="26">
        <v>-635</v>
      </c>
      <c r="C101" s="26">
        <v>11071</v>
      </c>
      <c r="D101" s="26">
        <v>12838</v>
      </c>
      <c r="E101" s="26">
        <v>15147</v>
      </c>
      <c r="F101" s="26">
        <v>13381</v>
      </c>
      <c r="G101" s="27"/>
      <c r="H101" s="7"/>
      <c r="I101" s="28">
        <f t="shared" si="14"/>
        <v>-4076</v>
      </c>
      <c r="J101" s="27">
        <f t="shared" si="14"/>
        <v>-543</v>
      </c>
      <c r="K101" s="7"/>
      <c r="L101" s="124">
        <f t="shared" si="22"/>
        <v>0.98754104248684471</v>
      </c>
      <c r="M101" s="27">
        <f t="shared" ca="1" si="15"/>
        <v>1.7426189827537686E-6</v>
      </c>
      <c r="N101" s="44"/>
      <c r="O101" s="44"/>
      <c r="P101" s="7"/>
      <c r="Q101" s="28">
        <f t="shared" ca="1" si="16"/>
        <v>-4056.1083351808761</v>
      </c>
      <c r="R101" s="27">
        <f t="shared" ca="1" si="17"/>
        <v>-545.14349869190141</v>
      </c>
      <c r="S101" s="7"/>
      <c r="T101" s="28">
        <f t="shared" ca="1" si="18"/>
        <v>0.98595223755840178</v>
      </c>
      <c r="U101" s="27">
        <f t="shared" ca="1" si="19"/>
        <v>-0.13330296864324276</v>
      </c>
      <c r="V101" s="7"/>
      <c r="W101" s="28">
        <f t="shared" ca="1" si="20"/>
        <v>0.98622095954143796</v>
      </c>
      <c r="X101" s="27">
        <f t="shared" ca="1" si="24"/>
        <v>270.08763760500869</v>
      </c>
      <c r="Y101" s="7"/>
      <c r="Z101" s="28">
        <f t="shared" si="23"/>
        <v>270.16199999999992</v>
      </c>
      <c r="AA101" s="27">
        <f t="shared" si="21"/>
        <v>4.7152164137729198</v>
      </c>
      <c r="AB101" s="7"/>
      <c r="AC101" s="28">
        <f t="shared" ca="1" si="13"/>
        <v>-7.4362394991226211E-2</v>
      </c>
      <c r="AD101" s="27"/>
      <c r="AE101" s="7"/>
    </row>
    <row r="102" spans="1:31" s="26" customFormat="1" x14ac:dyDescent="0.25">
      <c r="A102" s="26">
        <v>17</v>
      </c>
      <c r="B102" s="26">
        <v>-632</v>
      </c>
      <c r="C102" s="26">
        <v>11056</v>
      </c>
      <c r="D102" s="26">
        <v>13033</v>
      </c>
      <c r="E102" s="26">
        <v>15163</v>
      </c>
      <c r="F102" s="26">
        <v>13177</v>
      </c>
      <c r="G102" s="27"/>
      <c r="H102" s="7"/>
      <c r="I102" s="28">
        <f t="shared" si="14"/>
        <v>-4107</v>
      </c>
      <c r="J102" s="27">
        <f t="shared" si="14"/>
        <v>-144</v>
      </c>
      <c r="K102" s="7"/>
      <c r="L102" s="124">
        <f t="shared" si="22"/>
        <v>0.99575603590912476</v>
      </c>
      <c r="M102" s="27">
        <f t="shared" ca="1" si="15"/>
        <v>4.8174500377412029E-6</v>
      </c>
      <c r="N102" s="44"/>
      <c r="O102" s="44"/>
      <c r="P102" s="7"/>
      <c r="Q102" s="28">
        <f t="shared" ca="1" si="16"/>
        <v>-4087.1083351808761</v>
      </c>
      <c r="R102" s="27">
        <f t="shared" ca="1" si="17"/>
        <v>-146.14349869190136</v>
      </c>
      <c r="S102" s="7"/>
      <c r="T102" s="28">
        <f t="shared" ca="1" si="18"/>
        <v>0.99348766729512938</v>
      </c>
      <c r="U102" s="27">
        <f t="shared" ca="1" si="19"/>
        <v>-3.5736209402270784E-2</v>
      </c>
      <c r="V102" s="7"/>
      <c r="W102" s="28">
        <f t="shared" ca="1" si="20"/>
        <v>0.99356116688393414</v>
      </c>
      <c r="X102" s="27">
        <f t="shared" ca="1" si="24"/>
        <v>264.44979705937783</v>
      </c>
      <c r="Y102" s="7"/>
      <c r="Z102" s="28">
        <f t="shared" si="23"/>
        <v>264.47399999999993</v>
      </c>
      <c r="AA102" s="27">
        <f t="shared" si="21"/>
        <v>4.6159420859194817</v>
      </c>
      <c r="AB102" s="7"/>
      <c r="AC102" s="28">
        <f t="shared" ca="1" si="13"/>
        <v>-2.4202940622103597E-2</v>
      </c>
      <c r="AD102" s="27"/>
      <c r="AE102" s="7"/>
    </row>
    <row r="103" spans="1:31" s="26" customFormat="1" x14ac:dyDescent="0.25">
      <c r="A103" s="26">
        <v>18</v>
      </c>
      <c r="B103" s="26">
        <v>-621</v>
      </c>
      <c r="C103" s="26">
        <v>11062</v>
      </c>
      <c r="D103" s="26">
        <v>13244</v>
      </c>
      <c r="E103" s="26">
        <v>15175</v>
      </c>
      <c r="F103" s="26">
        <v>12990</v>
      </c>
      <c r="G103" s="27"/>
      <c r="H103" s="7"/>
      <c r="I103" s="28">
        <f t="shared" si="14"/>
        <v>-4113</v>
      </c>
      <c r="J103" s="27">
        <f t="shared" si="14"/>
        <v>254</v>
      </c>
      <c r="K103" s="7"/>
      <c r="L103" s="124">
        <f t="shared" si="22"/>
        <v>0.99427413408633591</v>
      </c>
      <c r="M103" s="27">
        <f t="shared" ca="1" si="15"/>
        <v>3.0333418193743881E-7</v>
      </c>
      <c r="N103" s="44"/>
      <c r="O103" s="44"/>
      <c r="P103" s="7"/>
      <c r="Q103" s="28">
        <f t="shared" ca="1" si="16"/>
        <v>-4093.1083351808761</v>
      </c>
      <c r="R103" s="27">
        <f t="shared" ca="1" si="17"/>
        <v>251.85650130809864</v>
      </c>
      <c r="S103" s="7"/>
      <c r="T103" s="28">
        <f t="shared" ca="1" si="18"/>
        <v>0.99494613756675399</v>
      </c>
      <c r="U103" s="27">
        <f t="shared" ca="1" si="19"/>
        <v>6.1586021620052139E-2</v>
      </c>
      <c r="V103" s="7"/>
      <c r="W103" s="28">
        <f t="shared" ca="1" si="20"/>
        <v>0.99482489191146184</v>
      </c>
      <c r="X103" s="27">
        <f t="shared" ca="1" si="24"/>
        <v>258.84742756158994</v>
      </c>
      <c r="Y103" s="7"/>
      <c r="Z103" s="28">
        <f t="shared" si="23"/>
        <v>258.88499999999993</v>
      </c>
      <c r="AA103" s="27">
        <f t="shared" si="21"/>
        <v>4.5183956340255182</v>
      </c>
      <c r="AB103" s="7"/>
      <c r="AC103" s="28">
        <f t="shared" ca="1" si="13"/>
        <v>-3.7572438409995357E-2</v>
      </c>
      <c r="AD103" s="27"/>
      <c r="AE103" s="7"/>
    </row>
    <row r="104" spans="1:31" s="26" customFormat="1" x14ac:dyDescent="0.25">
      <c r="A104" s="26">
        <v>19</v>
      </c>
      <c r="B104" s="26">
        <v>-625</v>
      </c>
      <c r="C104" s="26">
        <v>11081</v>
      </c>
      <c r="D104" s="26">
        <v>13435</v>
      </c>
      <c r="E104" s="26">
        <v>15147</v>
      </c>
      <c r="F104" s="26">
        <v>12798</v>
      </c>
      <c r="G104" s="27"/>
      <c r="H104" s="7"/>
      <c r="I104" s="28">
        <f t="shared" si="14"/>
        <v>-4066</v>
      </c>
      <c r="J104" s="27">
        <f t="shared" si="14"/>
        <v>637</v>
      </c>
      <c r="K104" s="7"/>
      <c r="L104" s="124">
        <f t="shared" si="22"/>
        <v>0.98323503934146161</v>
      </c>
      <c r="M104" s="27">
        <f t="shared" ca="1" si="15"/>
        <v>4.9561923150882704E-10</v>
      </c>
      <c r="N104" s="44"/>
      <c r="O104" s="44"/>
      <c r="P104" s="7"/>
      <c r="Q104" s="28">
        <f t="shared" ca="1" si="16"/>
        <v>-4046.1083351808761</v>
      </c>
      <c r="R104" s="27">
        <f t="shared" ca="1" si="17"/>
        <v>634.85650130809859</v>
      </c>
      <c r="S104" s="7"/>
      <c r="T104" s="28">
        <f t="shared" ca="1" si="18"/>
        <v>0.98352145377236067</v>
      </c>
      <c r="U104" s="27">
        <f t="shared" ca="1" si="19"/>
        <v>0.15524032936263926</v>
      </c>
      <c r="V104" s="7"/>
      <c r="W104" s="28">
        <f t="shared" ca="1" si="20"/>
        <v>0.98321277683415653</v>
      </c>
      <c r="X104" s="27">
        <f t="shared" ca="1" si="24"/>
        <v>253.41747096220479</v>
      </c>
      <c r="Y104" s="7"/>
      <c r="Z104" s="28">
        <f t="shared" si="23"/>
        <v>253.25999999999993</v>
      </c>
      <c r="AA104" s="27">
        <f t="shared" si="21"/>
        <v>4.4202208636008375</v>
      </c>
      <c r="AB104" s="7"/>
      <c r="AC104" s="28">
        <f t="shared" ca="1" si="13"/>
        <v>0.15747096220485446</v>
      </c>
      <c r="AD104" s="27"/>
      <c r="AE104" s="7"/>
    </row>
    <row r="105" spans="1:31" s="26" customFormat="1" x14ac:dyDescent="0.25">
      <c r="A105" s="26">
        <v>20</v>
      </c>
      <c r="B105" s="26">
        <v>-612</v>
      </c>
      <c r="C105" s="26">
        <v>11129</v>
      </c>
      <c r="D105" s="26">
        <v>13626</v>
      </c>
      <c r="E105" s="26">
        <v>15110</v>
      </c>
      <c r="F105" s="26">
        <v>12606</v>
      </c>
      <c r="G105" s="27"/>
      <c r="H105" s="7"/>
      <c r="I105" s="28">
        <f t="shared" si="14"/>
        <v>-3981</v>
      </c>
      <c r="J105" s="27">
        <f t="shared" si="14"/>
        <v>1020</v>
      </c>
      <c r="K105" s="7"/>
      <c r="L105" s="124">
        <f t="shared" si="22"/>
        <v>0.96324583188698754</v>
      </c>
      <c r="M105" s="27">
        <f t="shared" ca="1" si="15"/>
        <v>7.7821863480495771E-7</v>
      </c>
      <c r="N105" s="44"/>
      <c r="O105" s="44"/>
      <c r="P105" s="7"/>
      <c r="Q105" s="28">
        <f t="shared" ca="1" si="16"/>
        <v>-3961.1083351808761</v>
      </c>
      <c r="R105" s="27">
        <f t="shared" ca="1" si="17"/>
        <v>1017.8565013080986</v>
      </c>
      <c r="S105" s="7"/>
      <c r="T105" s="28">
        <f t="shared" ca="1" si="18"/>
        <v>0.96285979159101087</v>
      </c>
      <c r="U105" s="27">
        <f t="shared" ca="1" si="19"/>
        <v>0.24889463710522639</v>
      </c>
      <c r="V105" s="7"/>
      <c r="W105" s="28">
        <f t="shared" ca="1" si="20"/>
        <v>0.96236366487626623</v>
      </c>
      <c r="X105" s="27">
        <f t="shared" ca="1" si="24"/>
        <v>247.8892975892644</v>
      </c>
      <c r="Y105" s="7"/>
      <c r="Z105" s="28">
        <f t="shared" si="23"/>
        <v>247.75199999999992</v>
      </c>
      <c r="AA105" s="27">
        <f t="shared" si="21"/>
        <v>4.32408812840099</v>
      </c>
      <c r="AB105" s="7"/>
      <c r="AC105" s="28">
        <f t="shared" ca="1" si="13"/>
        <v>0.13729758926447744</v>
      </c>
      <c r="AD105" s="27"/>
      <c r="AE105" s="7"/>
    </row>
    <row r="106" spans="1:31" s="26" customFormat="1" x14ac:dyDescent="0.25">
      <c r="A106" s="26">
        <v>21</v>
      </c>
      <c r="B106" s="26">
        <v>-612</v>
      </c>
      <c r="C106" s="26">
        <v>11184</v>
      </c>
      <c r="D106" s="26">
        <v>13808</v>
      </c>
      <c r="E106" s="26">
        <v>15047</v>
      </c>
      <c r="F106" s="26">
        <v>12417</v>
      </c>
      <c r="G106" s="27"/>
      <c r="H106" s="7"/>
      <c r="I106" s="28">
        <f t="shared" si="14"/>
        <v>-3863</v>
      </c>
      <c r="J106" s="27">
        <f t="shared" si="14"/>
        <v>1391</v>
      </c>
      <c r="K106" s="7"/>
      <c r="L106" s="124">
        <f t="shared" si="22"/>
        <v>0.93435887786507499</v>
      </c>
      <c r="M106" s="27">
        <f t="shared" ca="1" si="15"/>
        <v>7.3969580185084417E-7</v>
      </c>
      <c r="N106" s="44"/>
      <c r="O106" s="44"/>
      <c r="P106" s="7"/>
      <c r="Q106" s="28">
        <f t="shared" ca="1" si="16"/>
        <v>-3843.1083351808761</v>
      </c>
      <c r="R106" s="27">
        <f t="shared" ca="1" si="17"/>
        <v>1388.8565013080986</v>
      </c>
      <c r="S106" s="7"/>
      <c r="T106" s="28">
        <f t="shared" ca="1" si="18"/>
        <v>0.93417654291572538</v>
      </c>
      <c r="U106" s="27">
        <f t="shared" ca="1" si="19"/>
        <v>0.3396146062240249</v>
      </c>
      <c r="V106" s="7"/>
      <c r="W106" s="28">
        <f t="shared" ca="1" si="20"/>
        <v>0.93349882216812807</v>
      </c>
      <c r="X106" s="27">
        <f t="shared" ca="1" si="24"/>
        <v>242.39807586427219</v>
      </c>
      <c r="Y106" s="7"/>
      <c r="Z106" s="28">
        <f t="shared" si="23"/>
        <v>242.24399999999991</v>
      </c>
      <c r="AA106" s="27">
        <f t="shared" si="21"/>
        <v>4.2279553932011416</v>
      </c>
      <c r="AB106" s="7"/>
      <c r="AC106" s="28">
        <f t="shared" ca="1" si="13"/>
        <v>0.15407586427227216</v>
      </c>
      <c r="AD106" s="27"/>
      <c r="AE106" s="7"/>
    </row>
    <row r="107" spans="1:31" s="26" customFormat="1" x14ac:dyDescent="0.25">
      <c r="A107" s="26">
        <v>22</v>
      </c>
      <c r="B107" s="26">
        <v>-633</v>
      </c>
      <c r="C107" s="26">
        <v>11261</v>
      </c>
      <c r="D107" s="26">
        <v>13987</v>
      </c>
      <c r="E107" s="26">
        <v>14967</v>
      </c>
      <c r="F107" s="26">
        <v>12225</v>
      </c>
      <c r="G107" s="27"/>
      <c r="H107" s="7"/>
      <c r="I107" s="28">
        <f t="shared" si="14"/>
        <v>-3706</v>
      </c>
      <c r="J107" s="27">
        <f t="shared" si="14"/>
        <v>1762</v>
      </c>
      <c r="K107" s="7"/>
      <c r="L107" s="124">
        <f t="shared" si="22"/>
        <v>0.8954044214276673</v>
      </c>
      <c r="M107" s="27">
        <f t="shared" ca="1" si="15"/>
        <v>6.275912479775977E-8</v>
      </c>
      <c r="N107" s="44"/>
      <c r="O107" s="44"/>
      <c r="P107" s="7"/>
      <c r="Q107" s="28">
        <f t="shared" ca="1" si="16"/>
        <v>-3686.1083351808761</v>
      </c>
      <c r="R107" s="27">
        <f t="shared" ca="1" si="17"/>
        <v>1759.8565013080986</v>
      </c>
      <c r="S107" s="7"/>
      <c r="T107" s="28">
        <f t="shared" ca="1" si="18"/>
        <v>0.89601323747487938</v>
      </c>
      <c r="U107" s="27">
        <f t="shared" ca="1" si="19"/>
        <v>0.43033457534282338</v>
      </c>
      <c r="V107" s="7"/>
      <c r="W107" s="28">
        <f t="shared" ca="1" si="20"/>
        <v>0.8951539037141264</v>
      </c>
      <c r="X107" s="27">
        <f t="shared" ca="1" si="24"/>
        <v>236.71451562858533</v>
      </c>
      <c r="Y107" s="7"/>
      <c r="Z107" s="28">
        <f t="shared" si="23"/>
        <v>236.54699999999991</v>
      </c>
      <c r="AA107" s="27">
        <f t="shared" si="21"/>
        <v>4.1285239857150255</v>
      </c>
      <c r="AB107" s="7"/>
      <c r="AC107" s="28">
        <f t="shared" ca="1" si="13"/>
        <v>0.16751562858542002</v>
      </c>
      <c r="AD107" s="27"/>
      <c r="AE107" s="7"/>
    </row>
    <row r="108" spans="1:31" s="26" customFormat="1" x14ac:dyDescent="0.25">
      <c r="A108" s="26">
        <v>23</v>
      </c>
      <c r="B108" s="26">
        <v>-634</v>
      </c>
      <c r="C108" s="26">
        <v>11368</v>
      </c>
      <c r="D108" s="26">
        <v>14181</v>
      </c>
      <c r="E108" s="26">
        <v>14882</v>
      </c>
      <c r="F108" s="26">
        <v>12059</v>
      </c>
      <c r="G108" s="27"/>
      <c r="H108" s="7"/>
      <c r="I108" s="28">
        <f t="shared" si="14"/>
        <v>-3514</v>
      </c>
      <c r="J108" s="27">
        <f t="shared" si="14"/>
        <v>2122</v>
      </c>
      <c r="K108" s="7"/>
      <c r="L108" s="124">
        <f t="shared" si="22"/>
        <v>0.84751972740071235</v>
      </c>
      <c r="M108" s="27">
        <f t="shared" ca="1" si="15"/>
        <v>6.1918023136230363E-7</v>
      </c>
      <c r="N108" s="44"/>
      <c r="O108" s="44"/>
      <c r="P108" s="7"/>
      <c r="Q108" s="28">
        <f t="shared" ca="1" si="16"/>
        <v>-3494.1083351808761</v>
      </c>
      <c r="R108" s="27">
        <f t="shared" ca="1" si="17"/>
        <v>2119.8565013080988</v>
      </c>
      <c r="S108" s="7"/>
      <c r="T108" s="28">
        <f t="shared" ca="1" si="18"/>
        <v>0.84934218878288936</v>
      </c>
      <c r="U108" s="27">
        <f t="shared" ca="1" si="19"/>
        <v>0.51836473405648231</v>
      </c>
      <c r="V108" s="7"/>
      <c r="W108" s="28">
        <f t="shared" ca="1" si="20"/>
        <v>0.84830660746232422</v>
      </c>
      <c r="X108" s="27">
        <f t="shared" ca="1" si="24"/>
        <v>230.96252235383611</v>
      </c>
      <c r="Y108" s="7"/>
      <c r="Z108" s="28">
        <f t="shared" si="23"/>
        <v>230.84099999999992</v>
      </c>
      <c r="AA108" s="27">
        <f t="shared" si="21"/>
        <v>4.0289354985962289</v>
      </c>
      <c r="AB108" s="7"/>
      <c r="AC108" s="28">
        <f t="shared" ca="1" si="13"/>
        <v>0.12152235383618404</v>
      </c>
      <c r="AD108" s="27"/>
      <c r="AE108" s="7"/>
    </row>
    <row r="109" spans="1:31" s="26" customFormat="1" x14ac:dyDescent="0.25">
      <c r="A109" s="26">
        <v>24</v>
      </c>
      <c r="B109" s="26">
        <v>-633</v>
      </c>
      <c r="C109" s="26">
        <v>11481</v>
      </c>
      <c r="D109" s="26">
        <v>14343</v>
      </c>
      <c r="E109" s="26">
        <v>14763</v>
      </c>
      <c r="F109" s="26">
        <v>11888</v>
      </c>
      <c r="G109" s="27"/>
      <c r="H109" s="7"/>
      <c r="I109" s="28">
        <f t="shared" si="14"/>
        <v>-3282</v>
      </c>
      <c r="J109" s="27">
        <f t="shared" si="14"/>
        <v>2455</v>
      </c>
      <c r="K109" s="7"/>
      <c r="L109" s="124">
        <f t="shared" si="22"/>
        <v>0.79132890505427578</v>
      </c>
      <c r="M109" s="27">
        <f t="shared" ca="1" si="15"/>
        <v>1.7678922180702675E-7</v>
      </c>
      <c r="N109" s="44"/>
      <c r="O109" s="44"/>
      <c r="P109" s="7"/>
      <c r="Q109" s="28">
        <f t="shared" ca="1" si="16"/>
        <v>-3262.1083351808761</v>
      </c>
      <c r="R109" s="27">
        <f t="shared" ca="1" si="17"/>
        <v>2452.8565013080988</v>
      </c>
      <c r="S109" s="7"/>
      <c r="T109" s="28">
        <f t="shared" ca="1" si="18"/>
        <v>0.79294800494673479</v>
      </c>
      <c r="U109" s="27">
        <f t="shared" ca="1" si="19"/>
        <v>0.59979263086661683</v>
      </c>
      <c r="V109" s="7"/>
      <c r="W109" s="28">
        <f t="shared" ca="1" si="20"/>
        <v>0.79174936815825403</v>
      </c>
      <c r="X109" s="27">
        <f t="shared" ca="1" si="24"/>
        <v>225.24399967255226</v>
      </c>
      <c r="Y109" s="7"/>
      <c r="Z109" s="28">
        <f t="shared" si="23"/>
        <v>225.14399999999992</v>
      </c>
      <c r="AA109" s="27">
        <f t="shared" si="21"/>
        <v>3.929504091110112</v>
      </c>
      <c r="AB109" s="7"/>
      <c r="AC109" s="28">
        <f t="shared" ca="1" si="13"/>
        <v>9.99996725523431E-2</v>
      </c>
      <c r="AD109" s="27"/>
      <c r="AE109" s="7"/>
    </row>
    <row r="110" spans="1:31" s="26" customFormat="1" x14ac:dyDescent="0.25">
      <c r="A110" s="26">
        <v>25</v>
      </c>
      <c r="B110" s="26">
        <v>-633</v>
      </c>
      <c r="C110" s="26">
        <v>11609</v>
      </c>
      <c r="D110" s="26">
        <v>14490</v>
      </c>
      <c r="E110" s="26">
        <v>14625</v>
      </c>
      <c r="F110" s="26">
        <v>11728</v>
      </c>
      <c r="G110" s="27"/>
      <c r="H110" s="7"/>
      <c r="I110" s="28">
        <f t="shared" si="14"/>
        <v>-3016</v>
      </c>
      <c r="J110" s="27">
        <f t="shared" si="14"/>
        <v>2762</v>
      </c>
      <c r="K110" s="7"/>
      <c r="L110" s="124">
        <f t="shared" si="22"/>
        <v>0.72731855759086916</v>
      </c>
      <c r="M110" s="27">
        <f t="shared" ca="1" si="15"/>
        <v>1.4317741367099973E-7</v>
      </c>
      <c r="N110" s="44"/>
      <c r="O110" s="44"/>
      <c r="P110" s="7"/>
      <c r="Q110" s="28">
        <f t="shared" ca="1" si="16"/>
        <v>-2996.1083351808761</v>
      </c>
      <c r="R110" s="27">
        <f t="shared" ca="1" si="17"/>
        <v>2759.8565013080988</v>
      </c>
      <c r="S110" s="7"/>
      <c r="T110" s="28">
        <f t="shared" ca="1" si="18"/>
        <v>0.72828915623804036</v>
      </c>
      <c r="U110" s="27">
        <f t="shared" ca="1" si="19"/>
        <v>0.67486279399187599</v>
      </c>
      <c r="V110" s="7"/>
      <c r="W110" s="28">
        <f t="shared" ca="1" si="20"/>
        <v>0.72694016967659203</v>
      </c>
      <c r="X110" s="27">
        <f t="shared" ca="1" si="24"/>
        <v>219.51745785412709</v>
      </c>
      <c r="Y110" s="7"/>
      <c r="Z110" s="28">
        <f t="shared" si="23"/>
        <v>219.44699999999992</v>
      </c>
      <c r="AA110" s="27">
        <f t="shared" si="21"/>
        <v>3.8300726836239947</v>
      </c>
      <c r="AB110" s="7"/>
      <c r="AC110" s="28">
        <f t="shared" ca="1" si="13"/>
        <v>7.0457854127170094E-2</v>
      </c>
      <c r="AD110" s="27"/>
      <c r="AE110" s="7"/>
    </row>
    <row r="111" spans="1:31" s="26" customFormat="1" x14ac:dyDescent="0.25">
      <c r="A111" s="26">
        <v>26</v>
      </c>
      <c r="B111" s="26">
        <v>-620</v>
      </c>
      <c r="C111" s="26">
        <v>11755</v>
      </c>
      <c r="D111" s="26">
        <v>14631</v>
      </c>
      <c r="E111" s="26">
        <v>14483</v>
      </c>
      <c r="F111" s="26">
        <v>11589</v>
      </c>
      <c r="G111" s="27"/>
      <c r="H111" s="7"/>
      <c r="I111" s="28">
        <f t="shared" si="14"/>
        <v>-2728</v>
      </c>
      <c r="J111" s="27">
        <f t="shared" si="14"/>
        <v>3042</v>
      </c>
      <c r="K111" s="7"/>
      <c r="L111" s="124">
        <f t="shared" si="22"/>
        <v>0.65765112803791392</v>
      </c>
      <c r="M111" s="27">
        <f t="shared" ca="1" si="15"/>
        <v>7.3047844980184448E-7</v>
      </c>
      <c r="N111" s="44"/>
      <c r="O111" s="44"/>
      <c r="P111" s="7"/>
      <c r="Q111" s="28">
        <f t="shared" ca="1" si="16"/>
        <v>-2708.1083351808761</v>
      </c>
      <c r="R111" s="27">
        <f t="shared" ca="1" si="17"/>
        <v>3039.8565013080988</v>
      </c>
      <c r="S111" s="7"/>
      <c r="T111" s="28">
        <f t="shared" ca="1" si="18"/>
        <v>0.65828258320005539</v>
      </c>
      <c r="U111" s="27">
        <f t="shared" ca="1" si="19"/>
        <v>0.74333069521361073</v>
      </c>
      <c r="V111" s="7"/>
      <c r="W111" s="28">
        <f t="shared" ca="1" si="20"/>
        <v>0.65679644771767609</v>
      </c>
      <c r="X111" s="27">
        <f t="shared" ca="1" si="24"/>
        <v>213.85323975186043</v>
      </c>
      <c r="Y111" s="7"/>
      <c r="Z111" s="28">
        <f t="shared" si="23"/>
        <v>213.8669999999999</v>
      </c>
      <c r="AA111" s="27">
        <f t="shared" si="21"/>
        <v>3.7326833113627109</v>
      </c>
      <c r="AB111" s="7"/>
      <c r="AC111" s="28">
        <f t="shared" ca="1" si="13"/>
        <v>-1.3760248139476516E-2</v>
      </c>
      <c r="AD111" s="27"/>
      <c r="AE111" s="7"/>
    </row>
    <row r="112" spans="1:31" s="26" customFormat="1" x14ac:dyDescent="0.25">
      <c r="A112" s="26">
        <v>27</v>
      </c>
      <c r="B112" s="26">
        <v>-625</v>
      </c>
      <c r="C112" s="26">
        <v>11912</v>
      </c>
      <c r="D112" s="26">
        <v>14760</v>
      </c>
      <c r="E112" s="26">
        <v>14328</v>
      </c>
      <c r="F112" s="26">
        <v>11461</v>
      </c>
      <c r="G112" s="27"/>
      <c r="H112" s="7"/>
      <c r="I112" s="28">
        <f t="shared" si="14"/>
        <v>-2416</v>
      </c>
      <c r="J112" s="27">
        <f t="shared" si="14"/>
        <v>3299</v>
      </c>
      <c r="K112" s="7"/>
      <c r="L112" s="124">
        <f t="shared" si="22"/>
        <v>0.58111356415503213</v>
      </c>
      <c r="M112" s="27">
        <f t="shared" ca="1" si="15"/>
        <v>8.0359136995493552E-8</v>
      </c>
      <c r="N112" s="44"/>
      <c r="O112" s="44"/>
      <c r="P112" s="7"/>
      <c r="Q112" s="28">
        <f t="shared" ca="1" si="16"/>
        <v>-2396.1083351808761</v>
      </c>
      <c r="R112" s="27">
        <f t="shared" ca="1" si="17"/>
        <v>3296.8565013080988</v>
      </c>
      <c r="S112" s="7"/>
      <c r="T112" s="28">
        <f t="shared" ca="1" si="18"/>
        <v>0.58244212907557158</v>
      </c>
      <c r="U112" s="27">
        <f t="shared" ca="1" si="19"/>
        <v>0.80617444740641719</v>
      </c>
      <c r="V112" s="7"/>
      <c r="W112" s="28">
        <f t="shared" ca="1" si="20"/>
        <v>0.58083008728296759</v>
      </c>
      <c r="X112" s="27">
        <f t="shared" ca="1" si="24"/>
        <v>208.16176154372454</v>
      </c>
      <c r="Y112" s="7"/>
      <c r="Z112" s="28">
        <f t="shared" si="23"/>
        <v>208.2419999999999</v>
      </c>
      <c r="AA112" s="27">
        <f t="shared" si="21"/>
        <v>3.6345085409380298</v>
      </c>
      <c r="AB112" s="7"/>
      <c r="AC112" s="28">
        <f t="shared" ca="1" si="13"/>
        <v>-8.0238456275367298E-2</v>
      </c>
      <c r="AD112" s="27"/>
      <c r="AE112" s="7"/>
    </row>
    <row r="113" spans="1:31" s="26" customFormat="1" x14ac:dyDescent="0.25">
      <c r="A113" s="26">
        <v>28</v>
      </c>
      <c r="B113" s="26">
        <v>-610</v>
      </c>
      <c r="C113" s="26">
        <v>12070</v>
      </c>
      <c r="D113" s="26">
        <v>14869</v>
      </c>
      <c r="E113" s="26">
        <v>14167</v>
      </c>
      <c r="F113" s="26">
        <v>11358</v>
      </c>
      <c r="G113" s="27"/>
      <c r="H113" s="7"/>
      <c r="I113" s="28">
        <f t="shared" si="14"/>
        <v>-2097</v>
      </c>
      <c r="J113" s="27">
        <f t="shared" si="14"/>
        <v>3511</v>
      </c>
      <c r="K113" s="7"/>
      <c r="L113" s="124">
        <f t="shared" si="22"/>
        <v>0.50100866794495513</v>
      </c>
      <c r="M113" s="27">
        <f t="shared" ca="1" si="15"/>
        <v>4.7329138602703957E-6</v>
      </c>
      <c r="N113" s="44"/>
      <c r="O113" s="44"/>
      <c r="P113" s="7"/>
      <c r="Q113" s="28">
        <f t="shared" ca="1" si="16"/>
        <v>-2077.1083351808761</v>
      </c>
      <c r="R113" s="27">
        <f t="shared" ca="1" si="17"/>
        <v>3508.8565013080988</v>
      </c>
      <c r="S113" s="7"/>
      <c r="T113" s="28">
        <f t="shared" ca="1" si="18"/>
        <v>0.50490012630085912</v>
      </c>
      <c r="U113" s="27">
        <f t="shared" ca="1" si="19"/>
        <v>0.85801442976001641</v>
      </c>
      <c r="V113" s="7"/>
      <c r="W113" s="28">
        <f t="shared" ca="1" si="20"/>
        <v>0.50318419405609938</v>
      </c>
      <c r="X113" s="27">
        <f t="shared" ca="1" si="24"/>
        <v>202.779454372239</v>
      </c>
      <c r="Y113" s="7"/>
      <c r="Z113" s="28">
        <f t="shared" si="23"/>
        <v>202.7519999999999</v>
      </c>
      <c r="AA113" s="27">
        <f t="shared" si="21"/>
        <v>3.5386899650035413</v>
      </c>
      <c r="AB113" s="7"/>
      <c r="AC113" s="28">
        <f t="shared" ca="1" si="13"/>
        <v>2.7454372239105851E-2</v>
      </c>
      <c r="AD113" s="27"/>
      <c r="AE113" s="7"/>
    </row>
    <row r="114" spans="1:31" s="26" customFormat="1" x14ac:dyDescent="0.25">
      <c r="A114" s="26">
        <v>29</v>
      </c>
      <c r="B114" s="26">
        <v>-605</v>
      </c>
      <c r="C114" s="26">
        <v>12247</v>
      </c>
      <c r="D114" s="26">
        <v>14954</v>
      </c>
      <c r="E114" s="26">
        <v>13988</v>
      </c>
      <c r="F114" s="26">
        <v>11259</v>
      </c>
      <c r="G114" s="27"/>
      <c r="H114" s="7"/>
      <c r="I114" s="28">
        <f t="shared" si="14"/>
        <v>-1741</v>
      </c>
      <c r="J114" s="27">
        <f t="shared" si="14"/>
        <v>3695</v>
      </c>
      <c r="K114" s="7"/>
      <c r="L114" s="124">
        <f t="shared" si="22"/>
        <v>0.41701693765979198</v>
      </c>
      <c r="M114" s="27">
        <f t="shared" ca="1" si="15"/>
        <v>2.1054696578272874E-7</v>
      </c>
      <c r="N114" s="44"/>
      <c r="O114" s="44"/>
      <c r="P114" s="7"/>
      <c r="Q114" s="28">
        <f t="shared" ca="1" si="16"/>
        <v>-1721.1083351808763</v>
      </c>
      <c r="R114" s="27">
        <f t="shared" ca="1" si="17"/>
        <v>3692.8565013080988</v>
      </c>
      <c r="S114" s="7"/>
      <c r="T114" s="28">
        <f t="shared" ca="1" si="18"/>
        <v>0.41836422351779434</v>
      </c>
      <c r="U114" s="27">
        <f t="shared" ca="1" si="19"/>
        <v>0.90300762199144202</v>
      </c>
      <c r="V114" s="7"/>
      <c r="W114" s="28">
        <f t="shared" ca="1" si="20"/>
        <v>0.41655808368979419</v>
      </c>
      <c r="X114" s="27">
        <f t="shared" ca="1" si="24"/>
        <v>197.15379286861651</v>
      </c>
      <c r="Y114" s="7"/>
      <c r="Z114" s="28">
        <f t="shared" si="23"/>
        <v>197.3069999999999</v>
      </c>
      <c r="AA114" s="27">
        <f t="shared" si="21"/>
        <v>3.4436567872324497</v>
      </c>
      <c r="AB114" s="7"/>
      <c r="AC114" s="28">
        <f t="shared" ca="1" si="13"/>
        <v>-0.1532071313833967</v>
      </c>
      <c r="AD114" s="27"/>
      <c r="AE114" s="7"/>
    </row>
    <row r="115" spans="1:31" s="26" customFormat="1" x14ac:dyDescent="0.25">
      <c r="A115" s="26">
        <v>30</v>
      </c>
      <c r="B115" s="26">
        <v>-629</v>
      </c>
      <c r="C115" s="26">
        <v>12434</v>
      </c>
      <c r="D115" s="26">
        <v>15040</v>
      </c>
      <c r="E115" s="26">
        <v>13806</v>
      </c>
      <c r="F115" s="26">
        <v>11189</v>
      </c>
      <c r="G115" s="27"/>
      <c r="H115" s="7"/>
      <c r="I115" s="28">
        <f t="shared" si="14"/>
        <v>-1372</v>
      </c>
      <c r="J115" s="27">
        <f t="shared" si="14"/>
        <v>3851</v>
      </c>
      <c r="K115" s="7"/>
      <c r="L115" s="124">
        <f t="shared" si="22"/>
        <v>0.32571284388085958</v>
      </c>
      <c r="M115" s="27">
        <f t="shared" ca="1" si="15"/>
        <v>1.1509107179554689E-6</v>
      </c>
      <c r="N115" s="44"/>
      <c r="O115" s="44"/>
      <c r="P115" s="7"/>
      <c r="Q115" s="28">
        <f t="shared" ca="1" si="16"/>
        <v>-1352.1083351808763</v>
      </c>
      <c r="R115" s="27">
        <f t="shared" ca="1" si="17"/>
        <v>3848.8565013080988</v>
      </c>
      <c r="S115" s="7"/>
      <c r="T115" s="28">
        <f t="shared" ca="1" si="18"/>
        <v>0.3286683018128761</v>
      </c>
      <c r="U115" s="27">
        <f t="shared" ca="1" si="19"/>
        <v>0.94115402410069426</v>
      </c>
      <c r="V115" s="7"/>
      <c r="W115" s="28">
        <f t="shared" ca="1" si="20"/>
        <v>0.32678564895073736</v>
      </c>
      <c r="X115" s="27">
        <f t="shared" ca="1" si="24"/>
        <v>191.53780515822757</v>
      </c>
      <c r="Y115" s="7"/>
      <c r="Z115" s="28">
        <f t="shared" si="23"/>
        <v>191.6459999999999</v>
      </c>
      <c r="AA115" s="27">
        <f t="shared" si="21"/>
        <v>3.3448536982770509</v>
      </c>
      <c r="AB115" s="7"/>
      <c r="AC115" s="28">
        <f t="shared" ca="1" si="13"/>
        <v>-0.10819484177233107</v>
      </c>
      <c r="AD115" s="27"/>
      <c r="AE115" s="7"/>
    </row>
    <row r="116" spans="1:31" s="26" customFormat="1" x14ac:dyDescent="0.25">
      <c r="A116" s="26">
        <v>31</v>
      </c>
      <c r="B116" s="26">
        <v>-638</v>
      </c>
      <c r="C116" s="26">
        <v>12633</v>
      </c>
      <c r="D116" s="26">
        <v>15089</v>
      </c>
      <c r="E116" s="26">
        <v>13607</v>
      </c>
      <c r="F116" s="26">
        <v>11124</v>
      </c>
      <c r="G116" s="27"/>
      <c r="H116" s="7"/>
      <c r="I116" s="28">
        <f t="shared" si="14"/>
        <v>-974</v>
      </c>
      <c r="J116" s="27">
        <f t="shared" si="14"/>
        <v>3965</v>
      </c>
      <c r="K116" s="7"/>
      <c r="L116" s="124">
        <f t="shared" si="22"/>
        <v>0.22986028481810106</v>
      </c>
      <c r="M116" s="27">
        <f t="shared" ca="1" si="15"/>
        <v>1.5424053834281502E-8</v>
      </c>
      <c r="N116" s="44"/>
      <c r="O116" s="44"/>
      <c r="P116" s="7"/>
      <c r="Q116" s="28">
        <f t="shared" ca="1" si="16"/>
        <v>-954.10833518087622</v>
      </c>
      <c r="R116" s="27">
        <f t="shared" ca="1" si="17"/>
        <v>3962.8565013080988</v>
      </c>
      <c r="S116" s="7"/>
      <c r="T116" s="28">
        <f t="shared" ca="1" si="18"/>
        <v>0.23192310712843847</v>
      </c>
      <c r="U116" s="27">
        <f t="shared" ca="1" si="19"/>
        <v>0.96903024102668622</v>
      </c>
      <c r="V116" s="7"/>
      <c r="W116" s="28">
        <f t="shared" ca="1" si="20"/>
        <v>0.22998447843240663</v>
      </c>
      <c r="X116" s="27">
        <f t="shared" ca="1" si="24"/>
        <v>185.74113342743249</v>
      </c>
      <c r="Y116" s="7"/>
      <c r="Z116" s="28">
        <f t="shared" si="23"/>
        <v>185.90399999999991</v>
      </c>
      <c r="AA116" s="27">
        <f t="shared" si="21"/>
        <v>3.2446368926275366</v>
      </c>
      <c r="AB116" s="7"/>
      <c r="AC116" s="28">
        <f t="shared" ca="1" si="13"/>
        <v>-0.16286657256742387</v>
      </c>
      <c r="AD116" s="27"/>
      <c r="AE116" s="7"/>
    </row>
    <row r="117" spans="1:31" s="26" customFormat="1" x14ac:dyDescent="0.25">
      <c r="A117" s="26">
        <v>32</v>
      </c>
      <c r="B117" s="26">
        <v>-630</v>
      </c>
      <c r="C117" s="26">
        <v>12830</v>
      </c>
      <c r="D117" s="26">
        <v>15128</v>
      </c>
      <c r="E117" s="26">
        <v>13411</v>
      </c>
      <c r="F117" s="26">
        <v>11086</v>
      </c>
      <c r="G117" s="27"/>
      <c r="H117" s="7"/>
      <c r="I117" s="28">
        <f t="shared" si="14"/>
        <v>-581</v>
      </c>
      <c r="J117" s="27">
        <f t="shared" si="14"/>
        <v>4042</v>
      </c>
      <c r="K117" s="7"/>
      <c r="L117" s="124">
        <f t="shared" si="22"/>
        <v>0.13294152588320152</v>
      </c>
      <c r="M117" s="27">
        <f t="shared" ca="1" si="15"/>
        <v>2.1764542829882945E-6</v>
      </c>
      <c r="N117" s="44"/>
      <c r="O117" s="44"/>
      <c r="P117" s="7"/>
      <c r="Q117" s="28">
        <f t="shared" ca="1" si="16"/>
        <v>-561.10833518087622</v>
      </c>
      <c r="R117" s="27">
        <f t="shared" ca="1" si="17"/>
        <v>4039.8565013080988</v>
      </c>
      <c r="S117" s="7"/>
      <c r="T117" s="28">
        <f t="shared" ca="1" si="18"/>
        <v>0.13639330433702143</v>
      </c>
      <c r="U117" s="27">
        <f t="shared" ca="1" si="19"/>
        <v>0.98785891386266333</v>
      </c>
      <c r="V117" s="7"/>
      <c r="W117" s="28">
        <f t="shared" ca="1" si="20"/>
        <v>0.13441680696929606</v>
      </c>
      <c r="X117" s="27">
        <f t="shared" ca="1" si="24"/>
        <v>180.1384644853274</v>
      </c>
      <c r="Y117" s="7"/>
      <c r="Z117" s="28">
        <f t="shared" si="23"/>
        <v>180.23399999999992</v>
      </c>
      <c r="AA117" s="27">
        <f t="shared" si="21"/>
        <v>3.1456767240394585</v>
      </c>
      <c r="AB117" s="7"/>
      <c r="AC117" s="28">
        <f t="shared" ca="1" si="13"/>
        <v>-9.5535514672519639E-2</v>
      </c>
      <c r="AD117" s="27"/>
      <c r="AE117" s="7"/>
    </row>
    <row r="118" spans="1:31" s="26" customFormat="1" x14ac:dyDescent="0.25">
      <c r="A118" s="26">
        <v>33</v>
      </c>
      <c r="B118" s="26">
        <v>-632</v>
      </c>
      <c r="C118" s="26">
        <v>13033</v>
      </c>
      <c r="D118" s="26">
        <v>15155</v>
      </c>
      <c r="E118" s="26">
        <v>13204</v>
      </c>
      <c r="F118" s="26">
        <v>11064</v>
      </c>
      <c r="G118" s="27"/>
      <c r="H118" s="7"/>
      <c r="I118" s="28">
        <f t="shared" si="14"/>
        <v>-171</v>
      </c>
      <c r="J118" s="27">
        <f t="shared" si="14"/>
        <v>4091</v>
      </c>
      <c r="K118" s="7"/>
      <c r="L118" s="124">
        <f t="shared" si="22"/>
        <v>3.4408718299973669E-2</v>
      </c>
      <c r="M118" s="27">
        <f t="shared" ca="1" si="15"/>
        <v>1.03540677353845E-7</v>
      </c>
      <c r="N118" s="44"/>
      <c r="O118" s="44"/>
      <c r="P118" s="7"/>
      <c r="Q118" s="28">
        <f t="shared" ca="1" si="16"/>
        <v>-151.10833518087622</v>
      </c>
      <c r="R118" s="27">
        <f t="shared" ca="1" si="17"/>
        <v>4088.8565013080988</v>
      </c>
      <c r="S118" s="7"/>
      <c r="T118" s="28">
        <f t="shared" ca="1" si="18"/>
        <v>3.6731169109334473E-2</v>
      </c>
      <c r="U118" s="27">
        <f t="shared" ca="1" si="19"/>
        <v>0.99984079657646685</v>
      </c>
      <c r="V118" s="7"/>
      <c r="W118" s="28">
        <f t="shared" ca="1" si="20"/>
        <v>3.4730495672319589E-2</v>
      </c>
      <c r="X118" s="27">
        <f t="shared" ca="1" si="24"/>
        <v>174.37930969179729</v>
      </c>
      <c r="Y118" s="7"/>
      <c r="Z118" s="28">
        <f t="shared" si="23"/>
        <v>174.54599999999994</v>
      </c>
      <c r="AA118" s="27">
        <f t="shared" si="21"/>
        <v>3.0464023961860214</v>
      </c>
      <c r="AB118" s="7"/>
      <c r="AC118" s="28">
        <f t="shared" ca="1" si="13"/>
        <v>-0.16669030820264652</v>
      </c>
      <c r="AD118" s="27"/>
      <c r="AE118" s="7"/>
    </row>
    <row r="119" spans="1:31" s="26" customFormat="1" x14ac:dyDescent="0.25">
      <c r="A119" s="26">
        <v>34</v>
      </c>
      <c r="B119" s="26">
        <v>-631</v>
      </c>
      <c r="C119" s="26">
        <v>13232</v>
      </c>
      <c r="D119" s="26">
        <v>15141</v>
      </c>
      <c r="E119" s="26">
        <v>12999</v>
      </c>
      <c r="F119" s="26">
        <v>11066</v>
      </c>
      <c r="G119" s="27"/>
      <c r="H119" s="7"/>
      <c r="I119" s="28">
        <f t="shared" si="14"/>
        <v>233</v>
      </c>
      <c r="J119" s="27">
        <f t="shared" si="14"/>
        <v>4075</v>
      </c>
      <c r="K119" s="7"/>
      <c r="L119" s="124">
        <f t="shared" si="22"/>
        <v>-6.4306756204136589E-2</v>
      </c>
      <c r="M119" s="27">
        <f t="shared" ca="1" si="15"/>
        <v>7.0765003830176474E-7</v>
      </c>
      <c r="N119" s="44"/>
      <c r="O119" s="44"/>
      <c r="P119" s="7"/>
      <c r="Q119" s="28">
        <f t="shared" ca="1" si="16"/>
        <v>252.89166481912378</v>
      </c>
      <c r="R119" s="27">
        <f t="shared" ca="1" si="17"/>
        <v>4072.8565013080988</v>
      </c>
      <c r="S119" s="7"/>
      <c r="T119" s="28">
        <f t="shared" ca="1" si="18"/>
        <v>-6.1472495846727808E-2</v>
      </c>
      <c r="U119" s="27">
        <f t="shared" ca="1" si="19"/>
        <v>0.99592834507808203</v>
      </c>
      <c r="V119" s="7"/>
      <c r="W119" s="28">
        <f t="shared" ca="1" si="20"/>
        <v>-6.3465536828288788E-2</v>
      </c>
      <c r="X119" s="27">
        <f t="shared" ca="1" si="24"/>
        <v>168.74363849297345</v>
      </c>
      <c r="Y119" s="7"/>
      <c r="Z119" s="28">
        <f t="shared" si="23"/>
        <v>168.86699999999993</v>
      </c>
      <c r="AA119" s="27">
        <f t="shared" si="21"/>
        <v>2.9472851479652631</v>
      </c>
      <c r="AB119" s="7"/>
      <c r="AC119" s="28">
        <f t="shared" ca="1" si="13"/>
        <v>-0.12336150702648752</v>
      </c>
      <c r="AD119" s="27"/>
      <c r="AE119" s="7"/>
    </row>
    <row r="120" spans="1:31" s="26" customFormat="1" x14ac:dyDescent="0.25">
      <c r="A120" s="26">
        <v>35</v>
      </c>
      <c r="B120" s="26">
        <v>-611</v>
      </c>
      <c r="C120" s="26">
        <v>13431</v>
      </c>
      <c r="D120" s="26">
        <v>15128</v>
      </c>
      <c r="E120" s="26">
        <v>12811</v>
      </c>
      <c r="F120" s="26">
        <v>11092</v>
      </c>
      <c r="G120" s="27"/>
      <c r="H120" s="7"/>
      <c r="I120" s="28">
        <f t="shared" si="14"/>
        <v>620</v>
      </c>
      <c r="J120" s="27">
        <f t="shared" si="14"/>
        <v>4036</v>
      </c>
      <c r="K120" s="7"/>
      <c r="L120" s="124">
        <f t="shared" si="22"/>
        <v>-0.15930128332128507</v>
      </c>
      <c r="M120" s="27">
        <f t="shared" ca="1" si="15"/>
        <v>3.1801909645715917E-6</v>
      </c>
      <c r="N120" s="44"/>
      <c r="O120" s="44"/>
      <c r="P120" s="7"/>
      <c r="Q120" s="28">
        <f t="shared" ca="1" si="16"/>
        <v>639.89166481912378</v>
      </c>
      <c r="R120" s="27">
        <f t="shared" ca="1" si="17"/>
        <v>4033.8565013080988</v>
      </c>
      <c r="S120" s="7"/>
      <c r="T120" s="28">
        <f t="shared" ca="1" si="18"/>
        <v>-0.15554382836652014</v>
      </c>
      <c r="U120" s="27">
        <f t="shared" ca="1" si="19"/>
        <v>0.98639174455076895</v>
      </c>
      <c r="V120" s="7"/>
      <c r="W120" s="28">
        <f t="shared" ca="1" si="20"/>
        <v>-0.15751797432826911</v>
      </c>
      <c r="X120" s="27">
        <f t="shared" ca="1" si="24"/>
        <v>163.3168631786815</v>
      </c>
      <c r="Y120" s="7"/>
      <c r="Z120" s="28">
        <f t="shared" si="23"/>
        <v>163.36799999999994</v>
      </c>
      <c r="AA120" s="27">
        <f t="shared" si="21"/>
        <v>2.8513094923980948</v>
      </c>
      <c r="AB120" s="7"/>
      <c r="AC120" s="28">
        <f t="shared" ca="1" si="13"/>
        <v>-5.1136821318436887E-2</v>
      </c>
      <c r="AD120" s="27"/>
      <c r="AE120" s="7"/>
    </row>
    <row r="121" spans="1:31" s="26" customFormat="1" x14ac:dyDescent="0.25">
      <c r="A121" s="26">
        <v>36</v>
      </c>
      <c r="B121" s="26">
        <v>-612</v>
      </c>
      <c r="C121" s="26">
        <v>13619</v>
      </c>
      <c r="D121" s="26">
        <v>15090</v>
      </c>
      <c r="E121" s="26">
        <v>12615</v>
      </c>
      <c r="F121" s="26">
        <v>11129</v>
      </c>
      <c r="G121" s="27"/>
      <c r="H121" s="7"/>
      <c r="I121" s="28">
        <f t="shared" si="14"/>
        <v>1004</v>
      </c>
      <c r="J121" s="27">
        <f t="shared" si="14"/>
        <v>3961</v>
      </c>
      <c r="K121" s="7"/>
      <c r="L121" s="124">
        <f t="shared" si="22"/>
        <v>-0.25298041931086518</v>
      </c>
      <c r="M121" s="27">
        <f t="shared" ca="1" si="15"/>
        <v>4.652042860825723E-6</v>
      </c>
      <c r="N121" s="44"/>
      <c r="O121" s="44"/>
      <c r="P121" s="7"/>
      <c r="Q121" s="28">
        <f t="shared" ca="1" si="16"/>
        <v>1023.8916648191238</v>
      </c>
      <c r="R121" s="27">
        <f t="shared" ca="1" si="17"/>
        <v>3958.8565013080988</v>
      </c>
      <c r="S121" s="7"/>
      <c r="T121" s="28">
        <f t="shared" ca="1" si="18"/>
        <v>-0.24888592575050014</v>
      </c>
      <c r="U121" s="27">
        <f t="shared" ca="1" si="19"/>
        <v>0.96805212815209007</v>
      </c>
      <c r="V121" s="7"/>
      <c r="W121" s="28">
        <f t="shared" ca="1" si="20"/>
        <v>-0.25082355982058174</v>
      </c>
      <c r="X121" s="27">
        <f t="shared" ca="1" si="24"/>
        <v>157.86390781485511</v>
      </c>
      <c r="Y121" s="7"/>
      <c r="Z121" s="28">
        <f t="shared" si="23"/>
        <v>157.85999999999993</v>
      </c>
      <c r="AA121" s="27">
        <f t="shared" si="21"/>
        <v>2.7551767571982473</v>
      </c>
      <c r="AB121" s="7"/>
      <c r="AC121" s="28">
        <f t="shared" ca="1" si="13"/>
        <v>3.9078148551823233E-3</v>
      </c>
      <c r="AD121" s="27"/>
      <c r="AE121" s="7"/>
    </row>
    <row r="122" spans="1:31" s="26" customFormat="1" x14ac:dyDescent="0.25">
      <c r="A122" s="26">
        <v>37</v>
      </c>
      <c r="B122" s="26">
        <v>-612</v>
      </c>
      <c r="C122" s="26">
        <v>13813</v>
      </c>
      <c r="D122" s="26">
        <v>15024</v>
      </c>
      <c r="E122" s="26">
        <v>12426</v>
      </c>
      <c r="F122" s="26">
        <v>11184</v>
      </c>
      <c r="G122" s="27"/>
      <c r="H122" s="7"/>
      <c r="I122" s="28">
        <f t="shared" si="14"/>
        <v>1387</v>
      </c>
      <c r="J122" s="27">
        <f t="shared" si="14"/>
        <v>3840</v>
      </c>
      <c r="K122" s="7"/>
      <c r="L122" s="124">
        <f t="shared" si="22"/>
        <v>-0.34432262020596127</v>
      </c>
      <c r="M122" s="27">
        <f t="shared" ca="1" si="15"/>
        <v>2.1073823212653985E-7</v>
      </c>
      <c r="N122" s="44"/>
      <c r="O122" s="44"/>
      <c r="P122" s="7"/>
      <c r="Q122" s="28">
        <f t="shared" ca="1" si="16"/>
        <v>1406.8916648191237</v>
      </c>
      <c r="R122" s="27">
        <f t="shared" ca="1" si="17"/>
        <v>3837.8565013080988</v>
      </c>
      <c r="S122" s="7"/>
      <c r="T122" s="28">
        <f t="shared" ca="1" si="18"/>
        <v>-0.34198494475587599</v>
      </c>
      <c r="U122" s="27">
        <f t="shared" ca="1" si="19"/>
        <v>0.93846421369555466</v>
      </c>
      <c r="V122" s="7"/>
      <c r="W122" s="28">
        <f t="shared" ca="1" si="20"/>
        <v>-0.34386355786583028</v>
      </c>
      <c r="X122" s="27">
        <f t="shared" ca="1" si="24"/>
        <v>152.26649499651694</v>
      </c>
      <c r="Y122" s="7"/>
      <c r="Z122" s="28">
        <f t="shared" si="23"/>
        <v>152.35199999999992</v>
      </c>
      <c r="AA122" s="27">
        <f t="shared" si="21"/>
        <v>2.6590440219983993</v>
      </c>
      <c r="AB122" s="7"/>
      <c r="AC122" s="28">
        <f t="shared" ca="1" si="13"/>
        <v>-8.5505003482978736E-2</v>
      </c>
      <c r="AD122" s="27"/>
      <c r="AE122" s="7"/>
    </row>
    <row r="123" spans="1:31" s="26" customFormat="1" x14ac:dyDescent="0.25">
      <c r="A123" s="26">
        <v>38</v>
      </c>
      <c r="B123" s="26">
        <v>-619</v>
      </c>
      <c r="C123" s="26">
        <v>14000</v>
      </c>
      <c r="D123" s="26">
        <v>14954</v>
      </c>
      <c r="E123" s="26">
        <v>12247</v>
      </c>
      <c r="F123" s="26">
        <v>11266</v>
      </c>
      <c r="G123" s="27"/>
      <c r="H123" s="7"/>
      <c r="I123" s="28">
        <f t="shared" si="14"/>
        <v>1753</v>
      </c>
      <c r="J123" s="27">
        <f t="shared" si="14"/>
        <v>3688</v>
      </c>
      <c r="K123" s="7"/>
      <c r="L123" s="124">
        <f t="shared" si="22"/>
        <v>-0.43347092207590077</v>
      </c>
      <c r="M123" s="27">
        <f t="shared" ca="1" si="15"/>
        <v>5.1104726847015453E-7</v>
      </c>
      <c r="N123" s="44"/>
      <c r="O123" s="44"/>
      <c r="P123" s="7"/>
      <c r="Q123" s="28">
        <f t="shared" ca="1" si="16"/>
        <v>1772.8916648191237</v>
      </c>
      <c r="R123" s="27">
        <f t="shared" ca="1" si="17"/>
        <v>3685.8565013080988</v>
      </c>
      <c r="S123" s="7"/>
      <c r="T123" s="28">
        <f t="shared" ca="1" si="18"/>
        <v>-0.43095163132498193</v>
      </c>
      <c r="U123" s="27">
        <f t="shared" ca="1" si="19"/>
        <v>0.90129592446089868</v>
      </c>
      <c r="V123" s="7"/>
      <c r="W123" s="28">
        <f t="shared" ca="1" si="20"/>
        <v>-0.43275604637448817</v>
      </c>
      <c r="X123" s="27">
        <f t="shared" ca="1" si="24"/>
        <v>146.74195303569223</v>
      </c>
      <c r="Y123" s="7"/>
      <c r="Z123" s="28">
        <f t="shared" si="23"/>
        <v>146.78099999999992</v>
      </c>
      <c r="AA123" s="27">
        <f t="shared" si="21"/>
        <v>2.5618117293697953</v>
      </c>
      <c r="AB123" s="7"/>
      <c r="AC123" s="28">
        <f t="shared" ca="1" si="13"/>
        <v>-3.9046964307686949E-2</v>
      </c>
      <c r="AD123" s="27"/>
      <c r="AE123" s="7"/>
    </row>
    <row r="124" spans="1:31" s="26" customFormat="1" x14ac:dyDescent="0.25">
      <c r="A124" s="26">
        <v>39</v>
      </c>
      <c r="B124" s="26">
        <v>-642</v>
      </c>
      <c r="C124" s="26">
        <v>14168</v>
      </c>
      <c r="D124" s="26">
        <v>14847</v>
      </c>
      <c r="E124" s="26">
        <v>12059</v>
      </c>
      <c r="F124" s="26">
        <v>11357</v>
      </c>
      <c r="G124" s="27"/>
      <c r="H124" s="7"/>
      <c r="I124" s="28">
        <f t="shared" si="14"/>
        <v>2109</v>
      </c>
      <c r="J124" s="27">
        <f t="shared" si="14"/>
        <v>3490</v>
      </c>
      <c r="K124" s="7"/>
      <c r="L124" s="124">
        <f t="shared" si="22"/>
        <v>-0.52159366116315109</v>
      </c>
      <c r="M124" s="27">
        <f t="shared" ca="1" si="15"/>
        <v>5.7524353552704439E-6</v>
      </c>
      <c r="N124" s="44"/>
      <c r="O124" s="44"/>
      <c r="P124" s="7"/>
      <c r="Q124" s="28">
        <f t="shared" ca="1" si="16"/>
        <v>2128.8916648191239</v>
      </c>
      <c r="R124" s="27">
        <f t="shared" ca="1" si="17"/>
        <v>3487.8565013080988</v>
      </c>
      <c r="S124" s="7"/>
      <c r="T124" s="28">
        <f t="shared" ca="1" si="18"/>
        <v>-0.51748753410804671</v>
      </c>
      <c r="U124" s="27">
        <f t="shared" ca="1" si="19"/>
        <v>0.85287933716838626</v>
      </c>
      <c r="V124" s="7"/>
      <c r="W124" s="28">
        <f t="shared" ca="1" si="20"/>
        <v>-0.51919523764857523</v>
      </c>
      <c r="X124" s="27">
        <f t="shared" ca="1" si="24"/>
        <v>141.05867482502561</v>
      </c>
      <c r="Y124" s="7"/>
      <c r="Z124" s="28">
        <f t="shared" si="23"/>
        <v>141.00299999999993</v>
      </c>
      <c r="AA124" s="27">
        <f t="shared" si="21"/>
        <v>2.4609666051895633</v>
      </c>
      <c r="AB124" s="7"/>
      <c r="AC124" s="28">
        <f t="shared" ca="1" si="13"/>
        <v>5.5674825025676E-2</v>
      </c>
      <c r="AD124" s="27"/>
      <c r="AE124" s="7"/>
    </row>
    <row r="125" spans="1:31" s="26" customFormat="1" x14ac:dyDescent="0.25">
      <c r="A125" s="26">
        <v>40</v>
      </c>
      <c r="B125" s="26">
        <v>-636</v>
      </c>
      <c r="C125" s="26">
        <v>14344</v>
      </c>
      <c r="D125" s="26">
        <v>14728</v>
      </c>
      <c r="E125" s="26">
        <v>11888</v>
      </c>
      <c r="F125" s="26">
        <v>11471</v>
      </c>
      <c r="G125" s="27"/>
      <c r="H125" s="7"/>
      <c r="I125" s="28">
        <f t="shared" si="14"/>
        <v>2456</v>
      </c>
      <c r="J125" s="27">
        <f t="shared" si="14"/>
        <v>3257</v>
      </c>
      <c r="K125" s="7"/>
      <c r="L125" s="124">
        <f t="shared" si="22"/>
        <v>-0.60366780262505582</v>
      </c>
      <c r="M125" s="27">
        <f t="shared" ca="1" si="15"/>
        <v>5.6743806260718507E-8</v>
      </c>
      <c r="N125" s="44"/>
      <c r="O125" s="44"/>
      <c r="P125" s="7"/>
      <c r="Q125" s="28">
        <f t="shared" ca="1" si="16"/>
        <v>2475.8916648191239</v>
      </c>
      <c r="R125" s="27">
        <f t="shared" ca="1" si="17"/>
        <v>3254.8565013080988</v>
      </c>
      <c r="S125" s="7"/>
      <c r="T125" s="28">
        <f t="shared" ca="1" si="18"/>
        <v>-0.60183573148367453</v>
      </c>
      <c r="U125" s="27">
        <f t="shared" ca="1" si="19"/>
        <v>0.79590426222315702</v>
      </c>
      <c r="V125" s="7"/>
      <c r="W125" s="28">
        <f t="shared" ca="1" si="20"/>
        <v>-0.60342959304031851</v>
      </c>
      <c r="X125" s="27">
        <f t="shared" ca="1" si="24"/>
        <v>135.22162123745761</v>
      </c>
      <c r="Y125" s="7"/>
      <c r="Z125" s="28">
        <f t="shared" si="23"/>
        <v>135.27899999999994</v>
      </c>
      <c r="AA125" s="27">
        <f t="shared" si="21"/>
        <v>2.3610639588054076</v>
      </c>
      <c r="AB125" s="7"/>
      <c r="AC125" s="28">
        <f t="shared" ca="1" si="13"/>
        <v>-5.7378762542327877E-2</v>
      </c>
      <c r="AD125" s="27"/>
      <c r="AE125" s="7"/>
    </row>
    <row r="126" spans="1:31" s="26" customFormat="1" x14ac:dyDescent="0.25">
      <c r="A126" s="26">
        <v>41</v>
      </c>
      <c r="B126" s="26">
        <v>-627</v>
      </c>
      <c r="C126" s="26">
        <v>14505</v>
      </c>
      <c r="D126" s="26">
        <v>14610</v>
      </c>
      <c r="E126" s="26">
        <v>11737</v>
      </c>
      <c r="F126" s="26">
        <v>11607</v>
      </c>
      <c r="G126" s="27"/>
      <c r="H126" s="7"/>
      <c r="I126" s="28">
        <f t="shared" si="14"/>
        <v>2768</v>
      </c>
      <c r="J126" s="27">
        <f t="shared" si="14"/>
        <v>3003</v>
      </c>
      <c r="K126" s="7"/>
      <c r="L126" s="124">
        <f t="shared" si="22"/>
        <v>-0.6786894018645705</v>
      </c>
      <c r="M126" s="27">
        <f t="shared" ca="1" si="15"/>
        <v>2.0840195150478875E-7</v>
      </c>
      <c r="N126" s="44"/>
      <c r="O126" s="44"/>
      <c r="P126" s="7"/>
      <c r="Q126" s="28">
        <f t="shared" ca="1" si="16"/>
        <v>2787.8916648191239</v>
      </c>
      <c r="R126" s="27">
        <f t="shared" ca="1" si="17"/>
        <v>3000.8565013080988</v>
      </c>
      <c r="S126" s="7"/>
      <c r="T126" s="28">
        <f t="shared" ca="1" si="18"/>
        <v>-0.67767618560815823</v>
      </c>
      <c r="U126" s="27">
        <f t="shared" ca="1" si="19"/>
        <v>0.73379409468629764</v>
      </c>
      <c r="V126" s="7"/>
      <c r="W126" s="28">
        <f t="shared" ca="1" si="20"/>
        <v>-0.67914591249041045</v>
      </c>
      <c r="X126" s="27">
        <f t="shared" ca="1" si="24"/>
        <v>129.60480277796898</v>
      </c>
      <c r="Y126" s="7"/>
      <c r="Z126" s="28">
        <f t="shared" si="23"/>
        <v>129.63599999999994</v>
      </c>
      <c r="AA126" s="27">
        <f t="shared" si="21"/>
        <v>2.2625750291153679</v>
      </c>
      <c r="AB126" s="7"/>
      <c r="AC126" s="28">
        <f t="shared" ca="1" si="13"/>
        <v>-3.1197222030954208E-2</v>
      </c>
      <c r="AD126" s="27"/>
      <c r="AE126" s="7"/>
    </row>
    <row r="127" spans="1:31" s="26" customFormat="1" x14ac:dyDescent="0.25">
      <c r="A127" s="26">
        <v>42</v>
      </c>
      <c r="B127" s="26">
        <v>-614</v>
      </c>
      <c r="C127" s="26">
        <v>14633</v>
      </c>
      <c r="D127" s="26">
        <v>14465</v>
      </c>
      <c r="E127" s="26">
        <v>11595</v>
      </c>
      <c r="F127" s="26">
        <v>11740</v>
      </c>
      <c r="G127" s="27"/>
      <c r="H127" s="7"/>
      <c r="I127" s="28">
        <f t="shared" si="14"/>
        <v>3038</v>
      </c>
      <c r="J127" s="27">
        <f t="shared" si="14"/>
        <v>2725</v>
      </c>
      <c r="K127" s="7"/>
      <c r="L127" s="124">
        <f t="shared" si="22"/>
        <v>-0.74578313753449033</v>
      </c>
      <c r="M127" s="27">
        <f t="shared" ca="1" si="15"/>
        <v>1.3040761670040412E-6</v>
      </c>
      <c r="N127" s="44"/>
      <c r="O127" s="44"/>
      <c r="P127" s="7"/>
      <c r="Q127" s="28">
        <f t="shared" ca="1" si="16"/>
        <v>3057.8916648191239</v>
      </c>
      <c r="R127" s="27">
        <f t="shared" ca="1" si="17"/>
        <v>2722.8565013080988</v>
      </c>
      <c r="S127" s="7"/>
      <c r="T127" s="28">
        <f t="shared" ca="1" si="18"/>
        <v>-0.74330734783126917</v>
      </c>
      <c r="U127" s="27">
        <f t="shared" ca="1" si="19"/>
        <v>0.66581524990186103</v>
      </c>
      <c r="V127" s="7"/>
      <c r="W127" s="28">
        <f t="shared" ca="1" si="20"/>
        <v>-0.74464117599091539</v>
      </c>
      <c r="X127" s="27">
        <f t="shared" ca="1" si="24"/>
        <v>124.19113040807349</v>
      </c>
      <c r="Y127" s="7"/>
      <c r="Z127" s="28">
        <f t="shared" si="23"/>
        <v>124.10999999999994</v>
      </c>
      <c r="AA127" s="27">
        <f t="shared" si="21"/>
        <v>2.1661281346501613</v>
      </c>
      <c r="AB127" s="7"/>
      <c r="AC127" s="28">
        <f t="shared" ca="1" si="13"/>
        <v>8.113040807354821E-2</v>
      </c>
      <c r="AD127" s="27"/>
      <c r="AE127" s="7"/>
    </row>
    <row r="128" spans="1:31" s="26" customFormat="1" x14ac:dyDescent="0.25">
      <c r="A128" s="26">
        <v>43</v>
      </c>
      <c r="B128" s="26">
        <v>-630</v>
      </c>
      <c r="C128" s="26">
        <v>14767</v>
      </c>
      <c r="D128" s="26">
        <v>14305</v>
      </c>
      <c r="E128" s="26">
        <v>11463</v>
      </c>
      <c r="F128" s="26">
        <v>11899</v>
      </c>
      <c r="G128" s="27"/>
      <c r="H128" s="7"/>
      <c r="I128" s="28">
        <f t="shared" si="14"/>
        <v>3304</v>
      </c>
      <c r="J128" s="27">
        <f t="shared" si="14"/>
        <v>2406</v>
      </c>
      <c r="K128" s="7"/>
      <c r="L128" s="124">
        <f t="shared" si="22"/>
        <v>-0.80741246651528975</v>
      </c>
      <c r="M128" s="27">
        <f t="shared" ca="1" si="15"/>
        <v>2.9984230386765175E-6</v>
      </c>
      <c r="N128" s="44"/>
      <c r="O128" s="44"/>
      <c r="P128" s="7"/>
      <c r="Q128" s="28">
        <f t="shared" ca="1" si="16"/>
        <v>3323.8916648191239</v>
      </c>
      <c r="R128" s="27">
        <f t="shared" ca="1" si="17"/>
        <v>2403.8565013080988</v>
      </c>
      <c r="S128" s="7"/>
      <c r="T128" s="28">
        <f t="shared" ca="1" si="18"/>
        <v>-0.8079661965399636</v>
      </c>
      <c r="U128" s="27">
        <f t="shared" ca="1" si="19"/>
        <v>0.58781074815281331</v>
      </c>
      <c r="V128" s="7"/>
      <c r="W128" s="28">
        <f t="shared" ca="1" si="20"/>
        <v>-0.80914406203349731</v>
      </c>
      <c r="X128" s="27">
        <f t="shared" ca="1" si="24"/>
        <v>118.38678474868465</v>
      </c>
      <c r="Y128" s="7"/>
      <c r="Z128" s="28">
        <f t="shared" si="23"/>
        <v>118.43999999999994</v>
      </c>
      <c r="AA128" s="27">
        <f t="shared" si="21"/>
        <v>2.0671679660620828</v>
      </c>
      <c r="AB128" s="7"/>
      <c r="AC128" s="28">
        <f t="shared" ca="1" si="13"/>
        <v>-5.3215251315293699E-2</v>
      </c>
      <c r="AD128" s="27"/>
      <c r="AE128" s="7"/>
    </row>
    <row r="129" spans="1:31" s="26" customFormat="1" x14ac:dyDescent="0.25">
      <c r="A129" s="26">
        <v>44</v>
      </c>
      <c r="B129" s="26">
        <v>-603</v>
      </c>
      <c r="C129" s="26">
        <v>14872</v>
      </c>
      <c r="D129" s="26">
        <v>14148</v>
      </c>
      <c r="E129" s="26">
        <v>11359</v>
      </c>
      <c r="F129" s="26">
        <v>12062</v>
      </c>
      <c r="G129" s="27"/>
      <c r="H129" s="7"/>
      <c r="I129" s="28">
        <f t="shared" si="14"/>
        <v>3513</v>
      </c>
      <c r="J129" s="27">
        <f t="shared" si="14"/>
        <v>2086</v>
      </c>
      <c r="K129" s="7"/>
      <c r="L129" s="124">
        <f t="shared" si="22"/>
        <v>-0.85900543814512165</v>
      </c>
      <c r="M129" s="27">
        <f t="shared" ca="1" si="15"/>
        <v>6.1704998607637785E-7</v>
      </c>
      <c r="N129" s="44"/>
      <c r="O129" s="44"/>
      <c r="P129" s="7"/>
      <c r="Q129" s="28">
        <f t="shared" ca="1" si="16"/>
        <v>3532.8916648191239</v>
      </c>
      <c r="R129" s="27">
        <f t="shared" ca="1" si="17"/>
        <v>2083.8565013080988</v>
      </c>
      <c r="S129" s="7"/>
      <c r="T129" s="28">
        <f t="shared" ca="1" si="18"/>
        <v>-0.85876957766822359</v>
      </c>
      <c r="U129" s="27">
        <f t="shared" ca="1" si="19"/>
        <v>0.50956171818511653</v>
      </c>
      <c r="V129" s="7"/>
      <c r="W129" s="28">
        <f t="shared" ca="1" si="20"/>
        <v>-0.85979096343820671</v>
      </c>
      <c r="X129" s="27">
        <f t="shared" ca="1" si="24"/>
        <v>113.04330981817236</v>
      </c>
      <c r="Y129" s="7"/>
      <c r="Z129" s="28">
        <f t="shared" si="23"/>
        <v>113.01299999999995</v>
      </c>
      <c r="AA129" s="27">
        <f t="shared" si="21"/>
        <v>1.9724489475563507</v>
      </c>
      <c r="AB129" s="7"/>
      <c r="AC129" s="28">
        <f t="shared" ca="1" si="13"/>
        <v>3.0309818172412406E-2</v>
      </c>
      <c r="AD129" s="27"/>
      <c r="AE129" s="7"/>
    </row>
    <row r="130" spans="1:31" s="26" customFormat="1" x14ac:dyDescent="0.25">
      <c r="A130" s="26">
        <v>45</v>
      </c>
      <c r="B130" s="26">
        <v>-614</v>
      </c>
      <c r="C130" s="26">
        <v>14959</v>
      </c>
      <c r="D130" s="26">
        <v>13963</v>
      </c>
      <c r="E130" s="26">
        <v>11257</v>
      </c>
      <c r="F130" s="26">
        <v>12226</v>
      </c>
      <c r="G130" s="27"/>
      <c r="H130" s="7"/>
      <c r="I130" s="28">
        <f t="shared" si="14"/>
        <v>3702</v>
      </c>
      <c r="J130" s="27">
        <f t="shared" si="14"/>
        <v>1737</v>
      </c>
      <c r="K130" s="7"/>
      <c r="L130" s="124">
        <f t="shared" si="22"/>
        <v>-0.90362143781806281</v>
      </c>
      <c r="M130" s="27">
        <f t="shared" ca="1" si="15"/>
        <v>3.7661593974751194E-6</v>
      </c>
      <c r="N130" s="44"/>
      <c r="O130" s="44"/>
      <c r="P130" s="7"/>
      <c r="Q130" s="28">
        <f t="shared" ca="1" si="16"/>
        <v>3721.8916648191239</v>
      </c>
      <c r="R130" s="27">
        <f t="shared" ca="1" si="17"/>
        <v>1734.8565013080986</v>
      </c>
      <c r="S130" s="7"/>
      <c r="T130" s="28">
        <f t="shared" ca="1" si="18"/>
        <v>-0.90471139122440125</v>
      </c>
      <c r="U130" s="27">
        <f t="shared" ca="1" si="19"/>
        <v>0.42422136987659709</v>
      </c>
      <c r="V130" s="7"/>
      <c r="W130" s="28">
        <f t="shared" ca="1" si="20"/>
        <v>-0.90556209734448034</v>
      </c>
      <c r="X130" s="27">
        <f t="shared" ca="1" si="24"/>
        <v>107.49118351476585</v>
      </c>
      <c r="Y130" s="7"/>
      <c r="Z130" s="28">
        <f t="shared" si="23"/>
        <v>107.48699999999995</v>
      </c>
      <c r="AA130" s="27">
        <f t="shared" si="21"/>
        <v>1.8760020530911441</v>
      </c>
      <c r="AB130" s="7"/>
      <c r="AC130" s="28">
        <f t="shared" ca="1" si="13"/>
        <v>4.1835147658986216E-3</v>
      </c>
      <c r="AD130" s="27"/>
      <c r="AE130" s="7"/>
    </row>
    <row r="131" spans="1:31" s="26" customFormat="1" x14ac:dyDescent="0.25">
      <c r="A131" s="26">
        <v>46</v>
      </c>
      <c r="B131" s="26">
        <v>-627</v>
      </c>
      <c r="C131" s="26">
        <v>15043</v>
      </c>
      <c r="D131" s="26">
        <v>13783</v>
      </c>
      <c r="E131" s="26">
        <v>11187</v>
      </c>
      <c r="F131" s="26">
        <v>12419</v>
      </c>
      <c r="G131" s="27"/>
      <c r="H131" s="7"/>
      <c r="I131" s="28">
        <f t="shared" si="14"/>
        <v>3856</v>
      </c>
      <c r="J131" s="27">
        <f t="shared" si="14"/>
        <v>1364</v>
      </c>
      <c r="K131" s="7"/>
      <c r="L131" s="124">
        <f t="shared" si="22"/>
        <v>-0.94050904440775307</v>
      </c>
      <c r="M131" s="27">
        <f t="shared" ca="1" si="15"/>
        <v>5.3115635016970316E-6</v>
      </c>
      <c r="N131" s="44"/>
      <c r="O131" s="44"/>
      <c r="P131" s="7"/>
      <c r="Q131" s="28">
        <f t="shared" ca="1" si="16"/>
        <v>3875.8916648191239</v>
      </c>
      <c r="R131" s="27">
        <f t="shared" ca="1" si="17"/>
        <v>1361.8565013080986</v>
      </c>
      <c r="S131" s="7"/>
      <c r="T131" s="28">
        <f t="shared" ca="1" si="18"/>
        <v>-0.9421454615294349</v>
      </c>
      <c r="U131" s="27">
        <f t="shared" ca="1" si="19"/>
        <v>0.33301234432050048</v>
      </c>
      <c r="V131" s="7"/>
      <c r="W131" s="28">
        <f t="shared" ca="1" si="20"/>
        <v>-0.94281372735811675</v>
      </c>
      <c r="X131" s="27">
        <f t="shared" ca="1" si="24"/>
        <v>101.84367175977837</v>
      </c>
      <c r="Y131" s="7"/>
      <c r="Z131" s="28">
        <f t="shared" si="23"/>
        <v>101.84399999999995</v>
      </c>
      <c r="AA131" s="27">
        <f t="shared" si="21"/>
        <v>1.7775131234011041</v>
      </c>
      <c r="AB131" s="7"/>
      <c r="AC131" s="28">
        <f t="shared" ca="1" si="13"/>
        <v>-3.2824022157740274E-4</v>
      </c>
      <c r="AD131" s="27"/>
      <c r="AE131" s="7"/>
    </row>
    <row r="132" spans="1:31" s="26" customFormat="1" x14ac:dyDescent="0.25">
      <c r="A132" s="26">
        <v>47</v>
      </c>
      <c r="B132" s="26">
        <v>-630</v>
      </c>
      <c r="C132" s="26">
        <v>15100</v>
      </c>
      <c r="D132" s="26">
        <v>13587</v>
      </c>
      <c r="E132" s="26">
        <v>11130</v>
      </c>
      <c r="F132" s="26">
        <v>12605</v>
      </c>
      <c r="G132" s="27"/>
      <c r="H132" s="7"/>
      <c r="I132" s="28">
        <f t="shared" si="14"/>
        <v>3970</v>
      </c>
      <c r="J132" s="27">
        <f t="shared" si="14"/>
        <v>982</v>
      </c>
      <c r="K132" s="7"/>
      <c r="L132" s="124">
        <f t="shared" si="22"/>
        <v>-0.9683885202030057</v>
      </c>
      <c r="M132" s="27">
        <f t="shared" ca="1" si="15"/>
        <v>3.7996874683916088E-6</v>
      </c>
      <c r="N132" s="44"/>
      <c r="O132" s="44"/>
      <c r="P132" s="7"/>
      <c r="Q132" s="28">
        <f t="shared" ca="1" si="16"/>
        <v>3989.8916648191239</v>
      </c>
      <c r="R132" s="27">
        <f t="shared" ca="1" si="17"/>
        <v>979.85650130809859</v>
      </c>
      <c r="S132" s="7"/>
      <c r="T132" s="28">
        <f t="shared" ca="1" si="18"/>
        <v>-0.96985639669030399</v>
      </c>
      <c r="U132" s="27">
        <f t="shared" ca="1" si="19"/>
        <v>0.23960256479656239</v>
      </c>
      <c r="V132" s="7"/>
      <c r="W132" s="28">
        <f t="shared" ca="1" si="20"/>
        <v>-0.97033779890765304</v>
      </c>
      <c r="X132" s="27">
        <f t="shared" ca="1" si="24"/>
        <v>96.260290999463678</v>
      </c>
      <c r="Y132" s="7"/>
      <c r="Z132" s="28">
        <f t="shared" si="23"/>
        <v>96.17399999999995</v>
      </c>
      <c r="AA132" s="27">
        <f t="shared" si="21"/>
        <v>1.6785529548130256</v>
      </c>
      <c r="AB132" s="7"/>
      <c r="AC132" s="28">
        <f t="shared" ca="1" si="13"/>
        <v>8.6290999463727758E-2</v>
      </c>
      <c r="AD132" s="27"/>
      <c r="AE132" s="7"/>
    </row>
    <row r="133" spans="1:31" s="26" customFormat="1" x14ac:dyDescent="0.25">
      <c r="A133" s="26">
        <v>48</v>
      </c>
      <c r="B133" s="26">
        <v>-643</v>
      </c>
      <c r="C133" s="26">
        <v>15129</v>
      </c>
      <c r="D133" s="26">
        <v>13377</v>
      </c>
      <c r="E133" s="26">
        <v>11084</v>
      </c>
      <c r="F133" s="26">
        <v>12805</v>
      </c>
      <c r="G133" s="27"/>
      <c r="H133" s="7"/>
      <c r="I133" s="28">
        <f t="shared" si="14"/>
        <v>4045</v>
      </c>
      <c r="J133" s="27">
        <f t="shared" si="14"/>
        <v>572</v>
      </c>
      <c r="K133" s="7"/>
      <c r="L133" s="124">
        <f t="shared" si="22"/>
        <v>-0.98706753666860814</v>
      </c>
      <c r="M133" s="27">
        <f t="shared" ca="1" si="15"/>
        <v>1.6914489442407472E-6</v>
      </c>
      <c r="N133" s="44"/>
      <c r="O133" s="44"/>
      <c r="P133" s="7"/>
      <c r="Q133" s="28">
        <f t="shared" ca="1" si="16"/>
        <v>4064.8916648191239</v>
      </c>
      <c r="R133" s="27">
        <f t="shared" ca="1" si="17"/>
        <v>569.85650130809859</v>
      </c>
      <c r="S133" s="7"/>
      <c r="T133" s="28">
        <f t="shared" ca="1" si="18"/>
        <v>-0.98808727508561256</v>
      </c>
      <c r="U133" s="27">
        <f t="shared" ca="1" si="19"/>
        <v>0.13934599515045085</v>
      </c>
      <c r="V133" s="7"/>
      <c r="W133" s="28">
        <f t="shared" ca="1" si="20"/>
        <v>-0.98836809383545654</v>
      </c>
      <c r="X133" s="27">
        <f t="shared" ca="1" si="24"/>
        <v>90.414888510720971</v>
      </c>
      <c r="Y133" s="7"/>
      <c r="Z133" s="28">
        <f t="shared" si="23"/>
        <v>90.386999999999944</v>
      </c>
      <c r="AA133" s="27">
        <f t="shared" si="21"/>
        <v>1.5775507510001137</v>
      </c>
      <c r="AB133" s="7"/>
      <c r="AC133" s="28">
        <f t="shared" ca="1" si="13"/>
        <v>2.788851072102716E-2</v>
      </c>
      <c r="AD133" s="27"/>
      <c r="AE133" s="7"/>
    </row>
    <row r="134" spans="1:31" s="26" customFormat="1" x14ac:dyDescent="0.25">
      <c r="A134" s="26">
        <v>49</v>
      </c>
      <c r="B134" s="26">
        <v>-626</v>
      </c>
      <c r="C134" s="26">
        <v>15153</v>
      </c>
      <c r="D134" s="26">
        <v>13187</v>
      </c>
      <c r="E134" s="26">
        <v>11073</v>
      </c>
      <c r="F134" s="26">
        <v>13007</v>
      </c>
      <c r="G134" s="27"/>
      <c r="H134" s="7"/>
      <c r="I134" s="28">
        <f t="shared" si="14"/>
        <v>4080</v>
      </c>
      <c r="J134" s="27">
        <f t="shared" si="14"/>
        <v>180</v>
      </c>
      <c r="K134" s="7"/>
      <c r="L134" s="124">
        <f t="shared" si="22"/>
        <v>-0.99558504258468294</v>
      </c>
      <c r="M134" s="27">
        <f t="shared" ca="1" si="15"/>
        <v>1.2077994028265094E-6</v>
      </c>
      <c r="N134" s="44"/>
      <c r="O134" s="44"/>
      <c r="P134" s="7"/>
      <c r="Q134" s="28">
        <f t="shared" ca="1" si="16"/>
        <v>4099.8916648191234</v>
      </c>
      <c r="R134" s="27">
        <f t="shared" ca="1" si="17"/>
        <v>177.85650130809864</v>
      </c>
      <c r="S134" s="7"/>
      <c r="T134" s="28">
        <f t="shared" ca="1" si="18"/>
        <v>-0.99659501833675646</v>
      </c>
      <c r="U134" s="27">
        <f t="shared" ca="1" si="19"/>
        <v>4.349093344002225E-2</v>
      </c>
      <c r="V134" s="7"/>
      <c r="W134" s="28">
        <f t="shared" ca="1" si="20"/>
        <v>-0.99668404185803416</v>
      </c>
      <c r="X134" s="27">
        <f t="shared" ca="1" si="24"/>
        <v>84.888434186948189</v>
      </c>
      <c r="Y134" s="7"/>
      <c r="Z134" s="28">
        <f t="shared" si="23"/>
        <v>84.752999999999943</v>
      </c>
      <c r="AA134" s="27">
        <f t="shared" si="21"/>
        <v>1.479218900942753</v>
      </c>
      <c r="AB134" s="7"/>
      <c r="AC134" s="28">
        <f t="shared" ca="1" si="13"/>
        <v>0.13543418694824538</v>
      </c>
      <c r="AD134" s="27"/>
      <c r="AE134" s="7"/>
    </row>
    <row r="135" spans="1:31" s="26" customFormat="1" x14ac:dyDescent="0.25">
      <c r="A135" s="26">
        <v>50</v>
      </c>
      <c r="B135" s="26">
        <v>-627</v>
      </c>
      <c r="C135" s="26">
        <v>15145</v>
      </c>
      <c r="D135" s="26">
        <v>12981</v>
      </c>
      <c r="E135" s="26">
        <v>11068</v>
      </c>
      <c r="F135" s="26">
        <v>13202</v>
      </c>
      <c r="G135" s="27"/>
      <c r="H135" s="7"/>
      <c r="I135" s="28">
        <f t="shared" si="14"/>
        <v>4077</v>
      </c>
      <c r="J135" s="27">
        <f t="shared" si="14"/>
        <v>-221</v>
      </c>
      <c r="K135" s="7"/>
      <c r="L135" s="124">
        <f t="shared" si="22"/>
        <v>-0.99447123225727108</v>
      </c>
      <c r="M135" s="27">
        <f t="shared" ca="1" si="15"/>
        <v>1.6572877617100291E-6</v>
      </c>
      <c r="N135" s="44"/>
      <c r="O135" s="44"/>
      <c r="P135" s="7"/>
      <c r="Q135" s="28">
        <f t="shared" ca="1" si="16"/>
        <v>4096.8916648191234</v>
      </c>
      <c r="R135" s="27">
        <f t="shared" ca="1" si="17"/>
        <v>-223.14349869190136</v>
      </c>
      <c r="S135" s="7"/>
      <c r="T135" s="28">
        <f t="shared" ca="1" si="18"/>
        <v>-0.9958657832009441</v>
      </c>
      <c r="U135" s="27">
        <f t="shared" ca="1" si="19"/>
        <v>-5.4564882238247826E-2</v>
      </c>
      <c r="V135" s="7"/>
      <c r="W135" s="28">
        <f t="shared" ca="1" si="20"/>
        <v>-0.99575858914706894</v>
      </c>
      <c r="X135" s="27">
        <f t="shared" ca="1" si="24"/>
        <v>79.253364754962831</v>
      </c>
      <c r="Y135" s="7"/>
      <c r="Z135" s="28">
        <f t="shared" si="23"/>
        <v>79.109999999999943</v>
      </c>
      <c r="AA135" s="27">
        <f t="shared" si="21"/>
        <v>1.380729971252713</v>
      </c>
      <c r="AB135" s="7"/>
      <c r="AC135" s="28">
        <f t="shared" ca="1" si="13"/>
        <v>0.1433647549628887</v>
      </c>
      <c r="AD135" s="27"/>
      <c r="AE135" s="7"/>
    </row>
    <row r="136" spans="1:31" s="26" customFormat="1" x14ac:dyDescent="0.25">
      <c r="A136" s="26">
        <v>51</v>
      </c>
      <c r="B136" s="26">
        <v>-615</v>
      </c>
      <c r="C136" s="26">
        <v>15119</v>
      </c>
      <c r="D136" s="26">
        <v>12783</v>
      </c>
      <c r="E136" s="26">
        <v>11085</v>
      </c>
      <c r="F136" s="26">
        <v>13396</v>
      </c>
      <c r="G136" s="27"/>
      <c r="H136" s="7"/>
      <c r="I136" s="28">
        <f t="shared" si="14"/>
        <v>4034</v>
      </c>
      <c r="J136" s="27">
        <f t="shared" si="14"/>
        <v>-613</v>
      </c>
      <c r="K136" s="7"/>
      <c r="L136" s="124">
        <f t="shared" si="22"/>
        <v>-0.9840114818625495</v>
      </c>
      <c r="M136" s="27">
        <f t="shared" ca="1" si="15"/>
        <v>1.2163968259587656E-6</v>
      </c>
      <c r="N136" s="44"/>
      <c r="O136" s="44"/>
      <c r="P136" s="7"/>
      <c r="Q136" s="28">
        <f t="shared" ca="1" si="16"/>
        <v>4053.8916648191239</v>
      </c>
      <c r="R136" s="27">
        <f t="shared" ca="1" si="17"/>
        <v>-615.14349869190141</v>
      </c>
      <c r="S136" s="7"/>
      <c r="T136" s="28">
        <f t="shared" ca="1" si="18"/>
        <v>-0.98541341292096729</v>
      </c>
      <c r="U136" s="27">
        <f t="shared" ca="1" si="19"/>
        <v>-0.15041994394867644</v>
      </c>
      <c r="V136" s="7"/>
      <c r="W136" s="28">
        <f t="shared" ca="1" si="20"/>
        <v>-0.98511438567791998</v>
      </c>
      <c r="X136" s="27">
        <f t="shared" ca="1" si="24"/>
        <v>73.70828121490996</v>
      </c>
      <c r="Y136" s="7"/>
      <c r="Z136" s="28">
        <f t="shared" si="23"/>
        <v>73.574999999999946</v>
      </c>
      <c r="AA136" s="27">
        <f t="shared" si="21"/>
        <v>1.2841259971548271</v>
      </c>
      <c r="AB136" s="7"/>
      <c r="AC136" s="28">
        <f t="shared" ca="1" si="13"/>
        <v>0.13328121491001355</v>
      </c>
      <c r="AD136" s="27"/>
      <c r="AE136" s="7"/>
    </row>
    <row r="137" spans="1:31" s="26" customFormat="1" x14ac:dyDescent="0.25">
      <c r="A137" s="26">
        <v>52</v>
      </c>
      <c r="B137" s="26">
        <v>-614</v>
      </c>
      <c r="C137" s="26">
        <v>15092</v>
      </c>
      <c r="D137" s="26">
        <v>12597</v>
      </c>
      <c r="E137" s="26">
        <v>11134</v>
      </c>
      <c r="F137" s="26">
        <v>13594</v>
      </c>
      <c r="G137" s="27"/>
      <c r="H137" s="7"/>
      <c r="I137" s="28">
        <f t="shared" si="14"/>
        <v>3958</v>
      </c>
      <c r="J137" s="27">
        <f t="shared" si="14"/>
        <v>-997</v>
      </c>
      <c r="K137" s="7"/>
      <c r="L137" s="124">
        <f t="shared" si="22"/>
        <v>-0.96441205420149245</v>
      </c>
      <c r="M137" s="27">
        <f t="shared" ca="1" si="15"/>
        <v>4.163395348909889E-6</v>
      </c>
      <c r="N137" s="44"/>
      <c r="O137" s="44"/>
      <c r="P137" s="7"/>
      <c r="Q137" s="28">
        <f t="shared" ca="1" si="16"/>
        <v>3977.8916648191239</v>
      </c>
      <c r="R137" s="27">
        <f t="shared" ca="1" si="17"/>
        <v>-999.14349869190141</v>
      </c>
      <c r="S137" s="7"/>
      <c r="T137" s="28">
        <f t="shared" ca="1" si="18"/>
        <v>-0.96693945614705457</v>
      </c>
      <c r="U137" s="27">
        <f t="shared" ca="1" si="19"/>
        <v>-0.24431877990991263</v>
      </c>
      <c r="V137" s="7"/>
      <c r="W137" s="28">
        <f t="shared" ca="1" si="20"/>
        <v>-0.96645249419054136</v>
      </c>
      <c r="X137" s="27">
        <f t="shared" ca="1" si="24"/>
        <v>68.202769845770433</v>
      </c>
      <c r="Y137" s="7"/>
      <c r="Z137" s="28">
        <f t="shared" si="23"/>
        <v>68.04899999999995</v>
      </c>
      <c r="AA137" s="27">
        <f t="shared" si="21"/>
        <v>1.1876791026896205</v>
      </c>
      <c r="AB137" s="7"/>
      <c r="AC137" s="28">
        <f t="shared" ca="1" si="13"/>
        <v>0.15376984577048347</v>
      </c>
      <c r="AD137" s="27"/>
      <c r="AE137" s="7"/>
    </row>
    <row r="138" spans="1:31" s="26" customFormat="1" x14ac:dyDescent="0.25">
      <c r="A138" s="26">
        <v>53</v>
      </c>
      <c r="B138" s="26">
        <v>-610</v>
      </c>
      <c r="C138" s="26">
        <v>15016</v>
      </c>
      <c r="D138" s="26">
        <v>12402</v>
      </c>
      <c r="E138" s="26">
        <v>11184</v>
      </c>
      <c r="F138" s="26">
        <v>13768</v>
      </c>
      <c r="G138" s="27"/>
      <c r="H138" s="7"/>
      <c r="I138" s="28">
        <f t="shared" si="14"/>
        <v>3832</v>
      </c>
      <c r="J138" s="27">
        <f t="shared" si="14"/>
        <v>-1366</v>
      </c>
      <c r="K138" s="7"/>
      <c r="L138" s="124">
        <f t="shared" si="22"/>
        <v>-0.93606027846626128</v>
      </c>
      <c r="M138" s="27">
        <f t="shared" ca="1" si="15"/>
        <v>1.7328843237666342E-7</v>
      </c>
      <c r="N138" s="44"/>
      <c r="O138" s="44"/>
      <c r="P138" s="7"/>
      <c r="Q138" s="28">
        <f t="shared" ca="1" si="16"/>
        <v>3851.8916648191239</v>
      </c>
      <c r="R138" s="27">
        <f t="shared" ca="1" si="17"/>
        <v>-1368.1434986919014</v>
      </c>
      <c r="S138" s="7"/>
      <c r="T138" s="28">
        <f t="shared" ca="1" si="18"/>
        <v>-0.93631158044293616</v>
      </c>
      <c r="U138" s="27">
        <f t="shared" ca="1" si="19"/>
        <v>-0.33454969259141304</v>
      </c>
      <c r="V138" s="7"/>
      <c r="W138" s="28">
        <f t="shared" ca="1" si="20"/>
        <v>-0.93564399919416541</v>
      </c>
      <c r="X138" s="27">
        <f t="shared" ca="1" si="24"/>
        <v>62.714819048408742</v>
      </c>
      <c r="Y138" s="7"/>
      <c r="Z138" s="28">
        <f t="shared" si="23"/>
        <v>62.558999999999948</v>
      </c>
      <c r="AA138" s="27">
        <f t="shared" si="21"/>
        <v>1.0918605267551318</v>
      </c>
      <c r="AB138" s="7"/>
      <c r="AC138" s="28">
        <f t="shared" ca="1" si="13"/>
        <v>0.15581904840879446</v>
      </c>
      <c r="AD138" s="27"/>
      <c r="AE138" s="7"/>
    </row>
    <row r="139" spans="1:31" s="26" customFormat="1" x14ac:dyDescent="0.25">
      <c r="A139" s="26">
        <v>54</v>
      </c>
      <c r="B139" s="26">
        <v>-633</v>
      </c>
      <c r="C139" s="26">
        <v>14942</v>
      </c>
      <c r="D139" s="26">
        <v>12217</v>
      </c>
      <c r="E139" s="26">
        <v>11267</v>
      </c>
      <c r="F139" s="26">
        <v>13963</v>
      </c>
      <c r="G139" s="27"/>
      <c r="H139" s="7"/>
      <c r="I139" s="28">
        <f t="shared" si="14"/>
        <v>3675</v>
      </c>
      <c r="J139" s="27">
        <f t="shared" si="14"/>
        <v>-1746</v>
      </c>
      <c r="K139" s="7"/>
      <c r="L139" s="124">
        <f t="shared" si="22"/>
        <v>-0.89756141470121886</v>
      </c>
      <c r="M139" s="27">
        <f t="shared" ca="1" si="15"/>
        <v>7.1149061424544249E-8</v>
      </c>
      <c r="N139" s="44"/>
      <c r="O139" s="44"/>
      <c r="P139" s="7"/>
      <c r="Q139" s="28">
        <f t="shared" ca="1" si="16"/>
        <v>3694.8916648191239</v>
      </c>
      <c r="R139" s="27">
        <f t="shared" ca="1" si="17"/>
        <v>-1748.1434986919014</v>
      </c>
      <c r="S139" s="7"/>
      <c r="T139" s="28">
        <f t="shared" ca="1" si="18"/>
        <v>-0.89814827500209016</v>
      </c>
      <c r="U139" s="27">
        <f t="shared" ca="1" si="19"/>
        <v>-0.427470415678053</v>
      </c>
      <c r="V139" s="7"/>
      <c r="W139" s="28">
        <f t="shared" ca="1" si="20"/>
        <v>-0.89729467688720566</v>
      </c>
      <c r="X139" s="27">
        <f t="shared" ca="1" si="24"/>
        <v>56.916791803693684</v>
      </c>
      <c r="Y139" s="7"/>
      <c r="Z139" s="28">
        <f t="shared" si="23"/>
        <v>56.861999999999952</v>
      </c>
      <c r="AA139" s="27">
        <f t="shared" si="21"/>
        <v>0.99242911926901489</v>
      </c>
      <c r="AB139" s="7"/>
      <c r="AC139" s="28">
        <f t="shared" ca="1" si="13"/>
        <v>5.4791803693731822E-2</v>
      </c>
      <c r="AD139" s="27"/>
      <c r="AE139" s="7"/>
    </row>
    <row r="140" spans="1:31" s="26" customFormat="1" x14ac:dyDescent="0.25">
      <c r="A140" s="26">
        <v>55</v>
      </c>
      <c r="B140" s="26">
        <v>-640</v>
      </c>
      <c r="C140" s="26">
        <v>14845</v>
      </c>
      <c r="D140" s="26">
        <v>12036</v>
      </c>
      <c r="E140" s="26">
        <v>11363</v>
      </c>
      <c r="F140" s="26">
        <v>14144</v>
      </c>
      <c r="G140" s="27"/>
      <c r="H140" s="7"/>
      <c r="I140" s="28">
        <f t="shared" si="14"/>
        <v>3482</v>
      </c>
      <c r="J140" s="27">
        <f t="shared" si="14"/>
        <v>-2108</v>
      </c>
      <c r="K140" s="7"/>
      <c r="L140" s="124">
        <f t="shared" si="22"/>
        <v>-0.8496213961898883</v>
      </c>
      <c r="M140" s="27">
        <f t="shared" ca="1" si="15"/>
        <v>3.3863897076710807E-7</v>
      </c>
      <c r="N140" s="44"/>
      <c r="O140" s="44"/>
      <c r="P140" s="7"/>
      <c r="Q140" s="28">
        <f t="shared" ca="1" si="16"/>
        <v>3501.8916648191239</v>
      </c>
      <c r="R140" s="27">
        <f t="shared" ca="1" si="17"/>
        <v>-2110.1434986919012</v>
      </c>
      <c r="S140" s="7"/>
      <c r="T140" s="28">
        <f t="shared" ca="1" si="18"/>
        <v>-0.85123414793149599</v>
      </c>
      <c r="U140" s="27">
        <f t="shared" ca="1" si="19"/>
        <v>-0.51598963082900995</v>
      </c>
      <c r="V140" s="7"/>
      <c r="W140" s="28">
        <f t="shared" ca="1" si="20"/>
        <v>-0.85020332313613423</v>
      </c>
      <c r="X140" s="27">
        <f t="shared" ca="1" si="24"/>
        <v>51.13625745887947</v>
      </c>
      <c r="Y140" s="7"/>
      <c r="Z140" s="28">
        <f t="shared" si="23"/>
        <v>51.101999999999954</v>
      </c>
      <c r="AA140" s="27">
        <f t="shared" si="21"/>
        <v>0.89189815435414144</v>
      </c>
      <c r="AB140" s="7"/>
      <c r="AC140" s="28">
        <f t="shared" ca="1" si="13"/>
        <v>3.4257458879515923E-2</v>
      </c>
      <c r="AD140" s="27"/>
      <c r="AE140" s="7"/>
    </row>
    <row r="141" spans="1:31" s="26" customFormat="1" x14ac:dyDescent="0.25">
      <c r="A141" s="26">
        <v>56</v>
      </c>
      <c r="B141" s="26">
        <v>-633</v>
      </c>
      <c r="C141" s="26">
        <v>14728</v>
      </c>
      <c r="D141" s="26">
        <v>11875</v>
      </c>
      <c r="E141" s="26">
        <v>11483</v>
      </c>
      <c r="F141" s="26">
        <v>14321</v>
      </c>
      <c r="G141" s="27"/>
      <c r="H141" s="7"/>
      <c r="I141" s="28">
        <f t="shared" si="14"/>
        <v>3245</v>
      </c>
      <c r="J141" s="27">
        <f t="shared" si="14"/>
        <v>-2446</v>
      </c>
      <c r="K141" s="7"/>
      <c r="L141" s="124">
        <f t="shared" si="22"/>
        <v>-0.79376178043760648</v>
      </c>
      <c r="M141" s="27">
        <f t="shared" ca="1" si="15"/>
        <v>1.7783223090112544E-6</v>
      </c>
      <c r="N141" s="44"/>
      <c r="O141" s="44"/>
      <c r="P141" s="7"/>
      <c r="Q141" s="28">
        <f t="shared" ca="1" si="16"/>
        <v>3264.8916648191239</v>
      </c>
      <c r="R141" s="27">
        <f t="shared" ca="1" si="17"/>
        <v>-2448.1434986919012</v>
      </c>
      <c r="S141" s="7"/>
      <c r="T141" s="28">
        <f t="shared" ca="1" si="18"/>
        <v>-0.79362457220232085</v>
      </c>
      <c r="U141" s="27">
        <f t="shared" ca="1" si="19"/>
        <v>-0.59864016873238979</v>
      </c>
      <c r="V141" s="7"/>
      <c r="W141" s="28">
        <f t="shared" ca="1" si="20"/>
        <v>-0.79242824292069469</v>
      </c>
      <c r="X141" s="27">
        <f t="shared" ca="1" si="24"/>
        <v>45.320647191295507</v>
      </c>
      <c r="Y141" s="7"/>
      <c r="Z141" s="28">
        <f t="shared" si="23"/>
        <v>45.404999999999959</v>
      </c>
      <c r="AA141" s="27">
        <f t="shared" si="21"/>
        <v>0.79246674686802454</v>
      </c>
      <c r="AB141" s="7"/>
      <c r="AC141" s="28">
        <f t="shared" ca="1" si="13"/>
        <v>-8.4352808704451832E-2</v>
      </c>
      <c r="AD141" s="27"/>
      <c r="AE141" s="7"/>
    </row>
    <row r="142" spans="1:31" s="26" customFormat="1" x14ac:dyDescent="0.25">
      <c r="A142" s="26">
        <v>57</v>
      </c>
      <c r="B142" s="26">
        <v>-622</v>
      </c>
      <c r="C142" s="26">
        <v>14599</v>
      </c>
      <c r="D142" s="26">
        <v>11710</v>
      </c>
      <c r="E142" s="26">
        <v>11603</v>
      </c>
      <c r="F142" s="26">
        <v>14460</v>
      </c>
      <c r="G142" s="27"/>
      <c r="H142" s="7"/>
      <c r="I142" s="28">
        <f t="shared" si="14"/>
        <v>2996</v>
      </c>
      <c r="J142" s="27">
        <f t="shared" si="14"/>
        <v>-2750</v>
      </c>
      <c r="K142" s="7"/>
      <c r="L142" s="124">
        <f t="shared" si="22"/>
        <v>-0.73122897653638907</v>
      </c>
      <c r="M142" s="27">
        <f t="shared" ca="1" si="15"/>
        <v>2.7444665364306467E-7</v>
      </c>
      <c r="N142" s="44"/>
      <c r="O142" s="44"/>
      <c r="P142" s="7"/>
      <c r="Q142" s="28">
        <f t="shared" ca="1" si="16"/>
        <v>3015.8916648191239</v>
      </c>
      <c r="R142" s="27">
        <f t="shared" ca="1" si="17"/>
        <v>-2752.1434986919012</v>
      </c>
      <c r="S142" s="7"/>
      <c r="T142" s="28">
        <f t="shared" ca="1" si="18"/>
        <v>-0.73309805592989641</v>
      </c>
      <c r="U142" s="27">
        <f t="shared" ca="1" si="19"/>
        <v>-0.67297674720170175</v>
      </c>
      <c r="V142" s="7"/>
      <c r="W142" s="28">
        <f t="shared" ca="1" si="20"/>
        <v>-0.73175285309975402</v>
      </c>
      <c r="X142" s="27">
        <f t="shared" ca="1" si="24"/>
        <v>39.785830285632983</v>
      </c>
      <c r="Y142" s="7"/>
      <c r="Z142" s="28">
        <f t="shared" si="23"/>
        <v>39.80699999999996</v>
      </c>
      <c r="AA142" s="27">
        <f t="shared" si="21"/>
        <v>0.69476321534138208</v>
      </c>
      <c r="AB142" s="7"/>
      <c r="AC142" s="28">
        <f t="shared" ca="1" si="13"/>
        <v>-2.1169714366976677E-2</v>
      </c>
      <c r="AD142" s="27"/>
      <c r="AE142" s="7"/>
    </row>
    <row r="143" spans="1:31" s="26" customFormat="1" x14ac:dyDescent="0.25">
      <c r="A143" s="26">
        <v>58</v>
      </c>
      <c r="B143" s="26">
        <v>-627</v>
      </c>
      <c r="C143" s="26">
        <v>14456</v>
      </c>
      <c r="D143" s="26">
        <v>11573</v>
      </c>
      <c r="E143" s="26">
        <v>11749</v>
      </c>
      <c r="F143" s="26">
        <v>14609</v>
      </c>
      <c r="G143" s="27"/>
      <c r="H143" s="7"/>
      <c r="I143" s="28">
        <f t="shared" si="14"/>
        <v>2707</v>
      </c>
      <c r="J143" s="27">
        <f t="shared" si="14"/>
        <v>-3036</v>
      </c>
      <c r="K143" s="7"/>
      <c r="L143" s="124">
        <f t="shared" si="22"/>
        <v>-0.66113385841181282</v>
      </c>
      <c r="M143" s="27">
        <f t="shared" ca="1" si="15"/>
        <v>5.2559213037063508E-8</v>
      </c>
      <c r="N143" s="44"/>
      <c r="O143" s="44"/>
      <c r="P143" s="7"/>
      <c r="Q143" s="28">
        <f t="shared" ca="1" si="16"/>
        <v>2726.8916648191239</v>
      </c>
      <c r="R143" s="27">
        <f t="shared" ca="1" si="17"/>
        <v>-3038.1434986919012</v>
      </c>
      <c r="S143" s="7"/>
      <c r="T143" s="28">
        <f t="shared" ca="1" si="18"/>
        <v>-0.66284840451330729</v>
      </c>
      <c r="U143" s="27">
        <f t="shared" ca="1" si="19"/>
        <v>-0.74291181773533077</v>
      </c>
      <c r="V143" s="7"/>
      <c r="W143" s="28">
        <f t="shared" ca="1" si="20"/>
        <v>-0.66136311637358747</v>
      </c>
      <c r="X143" s="27">
        <f t="shared" ca="1" si="24"/>
        <v>34.066348443433867</v>
      </c>
      <c r="Y143" s="7"/>
      <c r="Z143" s="28">
        <f t="shared" si="23"/>
        <v>34.163999999999959</v>
      </c>
      <c r="AA143" s="27">
        <f t="shared" si="21"/>
        <v>0.596274285651342</v>
      </c>
      <c r="AB143" s="7"/>
      <c r="AC143" s="28">
        <f t="shared" ca="1" si="13"/>
        <v>-9.7651556566091813E-2</v>
      </c>
      <c r="AD143" s="27"/>
      <c r="AE143" s="7"/>
    </row>
    <row r="144" spans="1:31" s="26" customFormat="1" x14ac:dyDescent="0.25">
      <c r="A144" s="26">
        <v>59</v>
      </c>
      <c r="B144" s="26">
        <v>-630</v>
      </c>
      <c r="C144" s="26">
        <v>14293</v>
      </c>
      <c r="D144" s="26">
        <v>11444</v>
      </c>
      <c r="E144" s="26">
        <v>11906</v>
      </c>
      <c r="F144" s="26">
        <v>14735</v>
      </c>
      <c r="G144" s="27"/>
      <c r="H144" s="7"/>
      <c r="I144" s="28">
        <f t="shared" si="14"/>
        <v>2387</v>
      </c>
      <c r="J144" s="27">
        <f t="shared" si="14"/>
        <v>-3291</v>
      </c>
      <c r="K144" s="7"/>
      <c r="L144" s="124">
        <f t="shared" si="22"/>
        <v>-0.58424846932860974</v>
      </c>
      <c r="M144" s="27">
        <f t="shared" ca="1" si="15"/>
        <v>6.3260656169039111E-7</v>
      </c>
      <c r="N144" s="44"/>
      <c r="O144" s="44"/>
      <c r="P144" s="7"/>
      <c r="Q144" s="28">
        <f t="shared" ca="1" si="16"/>
        <v>2406.8916648191239</v>
      </c>
      <c r="R144" s="27">
        <f t="shared" ca="1" si="17"/>
        <v>-3293.1434986919012</v>
      </c>
      <c r="S144" s="7"/>
      <c r="T144" s="28">
        <f t="shared" ca="1" si="18"/>
        <v>-0.58506332335999056</v>
      </c>
      <c r="U144" s="27">
        <f t="shared" ca="1" si="19"/>
        <v>-0.80526651349083911</v>
      </c>
      <c r="V144" s="7"/>
      <c r="W144" s="28">
        <f t="shared" ca="1" si="20"/>
        <v>-0.58345310365064118</v>
      </c>
      <c r="X144" s="27">
        <f t="shared" ca="1" si="24"/>
        <v>28.314961887751338</v>
      </c>
      <c r="Y144" s="7"/>
      <c r="Z144" s="28">
        <f t="shared" si="23"/>
        <v>28.493999999999957</v>
      </c>
      <c r="AA144" s="27">
        <f t="shared" si="21"/>
        <v>0.49731411706326356</v>
      </c>
      <c r="AB144" s="7"/>
      <c r="AC144" s="28">
        <f t="shared" ca="1" si="13"/>
        <v>-0.17903811224861954</v>
      </c>
      <c r="AD144" s="27"/>
      <c r="AE144" s="7"/>
    </row>
    <row r="145" spans="1:31" s="26" customFormat="1" x14ac:dyDescent="0.25">
      <c r="A145" s="26">
        <v>60</v>
      </c>
      <c r="B145" s="26">
        <v>-608</v>
      </c>
      <c r="C145" s="26">
        <v>14131</v>
      </c>
      <c r="D145" s="26">
        <v>11330</v>
      </c>
      <c r="E145" s="26">
        <v>12073</v>
      </c>
      <c r="F145" s="26">
        <v>14843</v>
      </c>
      <c r="G145" s="27"/>
      <c r="H145" s="7"/>
      <c r="I145" s="28">
        <f t="shared" si="14"/>
        <v>2058</v>
      </c>
      <c r="J145" s="27">
        <f t="shared" si="14"/>
        <v>-3513</v>
      </c>
      <c r="K145" s="7"/>
      <c r="L145" s="124">
        <f t="shared" si="22"/>
        <v>-0.5046164193319953</v>
      </c>
      <c r="M145" s="27">
        <f t="shared" ca="1" si="15"/>
        <v>1.5497529320331966E-6</v>
      </c>
      <c r="N145" s="44"/>
      <c r="O145" s="44"/>
      <c r="P145" s="7"/>
      <c r="Q145" s="28">
        <f t="shared" ca="1" si="16"/>
        <v>2077.8916648191239</v>
      </c>
      <c r="R145" s="27">
        <f t="shared" ca="1" si="17"/>
        <v>-3515.1434986919012</v>
      </c>
      <c r="S145" s="7"/>
      <c r="T145" s="28">
        <f t="shared" ca="1" si="18"/>
        <v>-0.50509053679923688</v>
      </c>
      <c r="U145" s="27">
        <f t="shared" ca="1" si="19"/>
        <v>-0.85955177803092886</v>
      </c>
      <c r="V145" s="7"/>
      <c r="W145" s="28">
        <f t="shared" ca="1" si="20"/>
        <v>-0.50337152860103407</v>
      </c>
      <c r="X145" s="27">
        <f t="shared" ca="1" si="24"/>
        <v>22.744015432520143</v>
      </c>
      <c r="Y145" s="7"/>
      <c r="Z145" s="28">
        <f t="shared" si="23"/>
        <v>23.021999999999956</v>
      </c>
      <c r="AA145" s="27">
        <f t="shared" si="21"/>
        <v>0.40180970039413377</v>
      </c>
      <c r="AB145" s="7"/>
      <c r="AC145" s="28">
        <f t="shared" ca="1" si="13"/>
        <v>-0.27798456747981248</v>
      </c>
      <c r="AD145" s="27"/>
      <c r="AE145" s="7"/>
    </row>
    <row r="146" spans="1:31" s="26" customFormat="1" x14ac:dyDescent="0.25">
      <c r="A146" s="26">
        <v>61</v>
      </c>
      <c r="B146" s="26">
        <v>-608</v>
      </c>
      <c r="C146" s="26">
        <v>13954</v>
      </c>
      <c r="D146" s="26">
        <v>11241</v>
      </c>
      <c r="E146" s="26">
        <v>12238</v>
      </c>
      <c r="F146" s="26">
        <v>14933</v>
      </c>
      <c r="G146" s="27"/>
      <c r="H146" s="7"/>
      <c r="I146" s="28">
        <f t="shared" si="14"/>
        <v>1716</v>
      </c>
      <c r="J146" s="27">
        <f t="shared" si="14"/>
        <v>-3692</v>
      </c>
      <c r="K146" s="7"/>
      <c r="L146" s="124">
        <f t="shared" si="22"/>
        <v>-0.42038367754758182</v>
      </c>
      <c r="M146" s="27">
        <f t="shared" ca="1" si="15"/>
        <v>5.4153299018892628E-8</v>
      </c>
      <c r="N146" s="44"/>
      <c r="O146" s="44"/>
      <c r="P146" s="7"/>
      <c r="Q146" s="28">
        <f t="shared" ca="1" si="16"/>
        <v>1735.8916648191237</v>
      </c>
      <c r="R146" s="27">
        <f t="shared" ca="1" si="17"/>
        <v>-3694.1434986919012</v>
      </c>
      <c r="S146" s="7"/>
      <c r="T146" s="28">
        <f t="shared" ca="1" si="18"/>
        <v>-0.42195773131662967</v>
      </c>
      <c r="U146" s="27">
        <f t="shared" ca="1" si="19"/>
        <v>-0.90332232916910926</v>
      </c>
      <c r="V146" s="7"/>
      <c r="W146" s="28">
        <f t="shared" ca="1" si="20"/>
        <v>-0.42015096893360526</v>
      </c>
      <c r="X146" s="27">
        <f t="shared" ca="1" si="24"/>
        <v>17.33384183677299</v>
      </c>
      <c r="Y146" s="7"/>
      <c r="Z146" s="28">
        <f t="shared" si="23"/>
        <v>17.549999999999955</v>
      </c>
      <c r="AA146" s="27">
        <f t="shared" si="21"/>
        <v>0.30630528372500404</v>
      </c>
      <c r="AB146" s="7"/>
      <c r="AC146" s="28">
        <f t="shared" ca="1" si="13"/>
        <v>-0.21615816322696446</v>
      </c>
      <c r="AD146" s="27"/>
      <c r="AE146" s="7"/>
    </row>
    <row r="147" spans="1:31" s="26" customFormat="1" x14ac:dyDescent="0.25">
      <c r="A147" s="26">
        <v>62</v>
      </c>
      <c r="B147" s="26">
        <v>-629</v>
      </c>
      <c r="C147" s="26">
        <v>13773</v>
      </c>
      <c r="D147" s="26">
        <v>11176</v>
      </c>
      <c r="E147" s="26">
        <v>12438</v>
      </c>
      <c r="F147" s="26">
        <v>15022</v>
      </c>
      <c r="G147" s="27"/>
      <c r="H147" s="7"/>
      <c r="I147" s="28">
        <f t="shared" si="14"/>
        <v>1335</v>
      </c>
      <c r="J147" s="27">
        <f t="shared" si="14"/>
        <v>-3846</v>
      </c>
      <c r="K147" s="7"/>
      <c r="L147" s="124">
        <f t="shared" si="22"/>
        <v>-0.32921762657126458</v>
      </c>
      <c r="M147" s="27">
        <f t="shared" ca="1" si="15"/>
        <v>3.0802360461140888E-6</v>
      </c>
      <c r="N147" s="44"/>
      <c r="O147" s="44"/>
      <c r="P147" s="7"/>
      <c r="Q147" s="28">
        <f t="shared" ca="1" si="16"/>
        <v>1354.8916648191237</v>
      </c>
      <c r="R147" s="27">
        <f t="shared" ca="1" si="17"/>
        <v>-3848.1434986919012</v>
      </c>
      <c r="S147" s="7"/>
      <c r="T147" s="28">
        <f t="shared" ca="1" si="18"/>
        <v>-0.329344869068462</v>
      </c>
      <c r="U147" s="27">
        <f t="shared" ca="1" si="19"/>
        <v>-0.94097967484106337</v>
      </c>
      <c r="V147" s="7"/>
      <c r="W147" s="28">
        <f t="shared" ca="1" si="20"/>
        <v>-0.3274625664451965</v>
      </c>
      <c r="X147" s="27">
        <f t="shared" ca="1" si="24"/>
        <v>11.577867557942</v>
      </c>
      <c r="Y147" s="7"/>
      <c r="Z147" s="28">
        <f t="shared" si="23"/>
        <v>11.888999999999955</v>
      </c>
      <c r="AA147" s="27">
        <f t="shared" si="21"/>
        <v>0.20750219476960505</v>
      </c>
      <c r="AB147" s="7"/>
      <c r="AC147" s="28">
        <f t="shared" ca="1" si="13"/>
        <v>-0.31113244205795532</v>
      </c>
      <c r="AD147" s="27"/>
      <c r="AE147" s="7"/>
    </row>
    <row r="148" spans="1:31" s="26" customFormat="1" x14ac:dyDescent="0.25">
      <c r="A148" s="26">
        <v>63</v>
      </c>
      <c r="B148" s="26">
        <v>-637</v>
      </c>
      <c r="C148" s="26">
        <v>13577</v>
      </c>
      <c r="D148" s="26">
        <v>11115</v>
      </c>
      <c r="E148" s="26">
        <v>12629</v>
      </c>
      <c r="F148" s="26">
        <v>15075</v>
      </c>
      <c r="G148" s="27"/>
      <c r="H148" s="7"/>
      <c r="I148" s="28">
        <f t="shared" si="14"/>
        <v>948</v>
      </c>
      <c r="J148" s="27">
        <f t="shared" si="14"/>
        <v>-3960</v>
      </c>
      <c r="K148" s="7"/>
      <c r="L148" s="124">
        <f t="shared" si="22"/>
        <v>-0.23362215399634637</v>
      </c>
      <c r="M148" s="27">
        <f t="shared" ca="1" si="15"/>
        <v>8.2306188492067819E-8</v>
      </c>
      <c r="N148" s="44"/>
      <c r="O148" s="44"/>
      <c r="P148" s="7"/>
      <c r="Q148" s="28">
        <f t="shared" ca="1" si="16"/>
        <v>967.89166481912378</v>
      </c>
      <c r="R148" s="27">
        <f t="shared" ca="1" si="17"/>
        <v>-3962.1434986919012</v>
      </c>
      <c r="S148" s="7"/>
      <c r="T148" s="28">
        <f t="shared" ca="1" si="18"/>
        <v>-0.23527353654866973</v>
      </c>
      <c r="U148" s="27">
        <f t="shared" ca="1" si="19"/>
        <v>-0.96885589176705533</v>
      </c>
      <c r="V148" s="7"/>
      <c r="W148" s="28">
        <f t="shared" ca="1" si="20"/>
        <v>-0.23333526344492986</v>
      </c>
      <c r="X148" s="27">
        <f t="shared" ca="1" si="24"/>
        <v>5.9308907428679731</v>
      </c>
      <c r="Y148" s="7"/>
      <c r="Z148" s="28">
        <f t="shared" si="23"/>
        <v>6.1559999999999553</v>
      </c>
      <c r="AA148" s="27">
        <f t="shared" si="21"/>
        <v>0.10744246875277014</v>
      </c>
      <c r="AB148" s="7"/>
      <c r="AC148" s="28">
        <f t="shared" ref="AC148:AC149" ca="1" si="25">X148-Z148</f>
        <v>-0.22510925713198215</v>
      </c>
      <c r="AD148" s="27"/>
      <c r="AE148" s="7"/>
    </row>
    <row r="149" spans="1:31" s="26" customFormat="1" x14ac:dyDescent="0.25">
      <c r="A149" s="26">
        <v>64</v>
      </c>
      <c r="B149" s="26">
        <v>-643</v>
      </c>
      <c r="C149" s="26">
        <v>13374</v>
      </c>
      <c r="D149" s="26">
        <v>11080</v>
      </c>
      <c r="E149" s="26">
        <v>12836</v>
      </c>
      <c r="F149" s="26">
        <v>15121</v>
      </c>
      <c r="G149" s="27"/>
      <c r="H149" s="7"/>
      <c r="I149" s="28">
        <f t="shared" ref="I149:J149" si="26">C149-E149</f>
        <v>538</v>
      </c>
      <c r="J149" s="27">
        <f t="shared" si="26"/>
        <v>-4041</v>
      </c>
      <c r="K149" s="7"/>
      <c r="L149" s="124">
        <f t="shared" si="22"/>
        <v>-0.13475834057396091</v>
      </c>
      <c r="M149" s="27">
        <f t="shared" ref="M149" ca="1" si="27">(W149-L149)^2</f>
        <v>1.265729784349842E-6</v>
      </c>
      <c r="N149" s="44"/>
      <c r="O149" s="44"/>
      <c r="P149" s="7"/>
      <c r="Q149" s="28">
        <f t="shared" ref="Q149" ca="1" si="28">I149-$J$4</f>
        <v>557.89166481912378</v>
      </c>
      <c r="R149" s="27">
        <f t="shared" ref="R149" ca="1" si="29">J149-$J$3</f>
        <v>-4043.1434986919012</v>
      </c>
      <c r="S149" s="7"/>
      <c r="T149" s="28">
        <f t="shared" ref="T149" ca="1" si="30">Q149/$J$7</f>
        <v>-0.13561140132098276</v>
      </c>
      <c r="U149" s="27">
        <f t="shared" ref="U149" ca="1" si="31">R149/$J$6</f>
        <v>-0.98866267747762859</v>
      </c>
      <c r="V149" s="7"/>
      <c r="W149" s="28">
        <f t="shared" ref="W149" ca="1" si="32">(T149-U149*SIN(-$J$11*PI()/180))/(COS(-$J$11*PI()/180))</f>
        <v>-0.13363329400410265</v>
      </c>
      <c r="X149" s="27">
        <f ca="1">IF(MOD(ATAN2(U149,W149)*180/PI()-$J$9+360,360)&gt;5,MOD(ATAN2(U149,W149)*180/PI()-$J$9+360,360)-360,MOD(ATAN2(U149,W149)*180/PI()-$J$9+360,360))</f>
        <v>8.7654083285201523E-2</v>
      </c>
      <c r="Y149" s="7"/>
      <c r="Z149" s="28">
        <f t="shared" si="23"/>
        <v>0.36899999999995536</v>
      </c>
      <c r="AA149" s="27">
        <f t="shared" ref="AA149" si="33">Z149*PI()/180</f>
        <v>6.4402649398582965E-3</v>
      </c>
      <c r="AB149" s="7"/>
      <c r="AC149" s="28">
        <f t="shared" ca="1" si="25"/>
        <v>-0.28134591671475384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40023</v>
      </c>
    </row>
    <row r="155" spans="1:31" x14ac:dyDescent="0.25">
      <c r="A155" t="s">
        <v>177</v>
      </c>
      <c r="B155">
        <v>40023</v>
      </c>
    </row>
    <row r="156" spans="1:31" x14ac:dyDescent="0.25">
      <c r="A156" s="31" t="s">
        <v>188</v>
      </c>
      <c r="B156" s="31">
        <v>-39982</v>
      </c>
    </row>
    <row r="157" spans="1:31" x14ac:dyDescent="0.25">
      <c r="A157" t="s">
        <v>183</v>
      </c>
      <c r="B157">
        <v>-39982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2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2.1434986919013586</v>
      </c>
      <c r="L3" s="102" t="s">
        <v>1</v>
      </c>
      <c r="M3" s="103">
        <v>1.0013113734018595</v>
      </c>
      <c r="N3" s="104" t="s">
        <v>18</v>
      </c>
      <c r="O3" s="102">
        <v>0.99793570994768532</v>
      </c>
      <c r="Q3" s="101" t="s">
        <v>194</v>
      </c>
      <c r="R3" s="101">
        <f ca="1">MAX(AC21:AC149)</f>
        <v>0.16703125052515588</v>
      </c>
      <c r="T3" s="45" t="s">
        <v>53</v>
      </c>
      <c r="U3" s="46">
        <v>43749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-19.891664819123765</v>
      </c>
      <c r="L4" s="104" t="s">
        <v>5</v>
      </c>
      <c r="M4" s="106">
        <v>359.9805002033163</v>
      </c>
      <c r="N4" s="104" t="s">
        <v>21</v>
      </c>
      <c r="O4" s="104">
        <v>359.95231694921489</v>
      </c>
      <c r="Q4" s="105" t="s">
        <v>195</v>
      </c>
      <c r="R4" s="105">
        <f ca="1">MIN(AC21:AC149)</f>
        <v>-0.35381696682743424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157</v>
      </c>
      <c r="I5" s="9"/>
      <c r="J5" s="9"/>
      <c r="L5" s="107" t="s">
        <v>8</v>
      </c>
      <c r="M5" s="108">
        <v>-172.34289211917024</v>
      </c>
      <c r="N5" s="107" t="s">
        <v>24</v>
      </c>
      <c r="O5" s="107">
        <v>-172.34037724991319</v>
      </c>
      <c r="Q5" s="8"/>
      <c r="R5" s="8"/>
      <c r="T5" s="45" t="s">
        <v>55</v>
      </c>
      <c r="U5" s="47">
        <v>8</v>
      </c>
      <c r="W5" s="9"/>
      <c r="X5" s="9"/>
    </row>
    <row r="6" spans="1:24" ht="15.75" thickBot="1" x14ac:dyDescent="0.3">
      <c r="A6" t="s">
        <v>158</v>
      </c>
      <c r="I6" s="101" t="s">
        <v>11</v>
      </c>
      <c r="J6" s="101">
        <f ca="1">AVERAGE(INDIRECT("'"&amp;I14&amp;"'!"&amp;"J6",TRUE),INDIRECT("'"&amp;I15&amp;"'!"&amp;"J6",TRUE),INDIRECT("'"&amp;I16&amp;"'!"&amp;"J6",TRUE))</f>
        <v>4089.5075649129976</v>
      </c>
      <c r="L6" s="107" t="s">
        <v>12</v>
      </c>
      <c r="M6" s="108">
        <v>-9.7751038715162166E-6</v>
      </c>
      <c r="N6" s="107" t="s">
        <v>26</v>
      </c>
      <c r="O6" s="107">
        <v>3.8031219840571632E-5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159</v>
      </c>
      <c r="I7" s="105" t="s">
        <v>14</v>
      </c>
      <c r="J7" s="105">
        <f ca="1">AVERAGE(INDIRECT("'"&amp;I14&amp;"'!"&amp;"J7",TRUE),INDIRECT("'"&amp;I15&amp;"'!"&amp;"J7",TRUE),INDIRECT("'"&amp;I16&amp;"'!"&amp;"J7",TRUE))</f>
        <v>-4113.8994168980898</v>
      </c>
      <c r="L7" s="109" t="s">
        <v>15</v>
      </c>
      <c r="M7" s="110">
        <f ca="1">SUM(M20:M84)</f>
        <v>7.2520478312452781E-4</v>
      </c>
      <c r="N7" s="109" t="s">
        <v>15</v>
      </c>
      <c r="O7" s="89">
        <f ca="1">SUM(M85:M149)</f>
        <v>7.3056818564000783E-4</v>
      </c>
      <c r="Q7" s="101" t="s">
        <v>194</v>
      </c>
      <c r="R7" s="101">
        <f ca="1">MAX(AD21:AD83)</f>
        <v>0.15054296723450733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160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-0.12506762097345003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-172.38988190323801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-172.27522944549378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-0.11465245774423731</v>
      </c>
      <c r="L11" s="113" t="s">
        <v>208</v>
      </c>
      <c r="M11" s="114">
        <f>(M6+O6)/2</f>
        <v>1.4128057984527708E-5</v>
      </c>
      <c r="N11" s="115"/>
      <c r="O11" s="115"/>
      <c r="Q11" s="101" t="s">
        <v>194</v>
      </c>
      <c r="R11" s="101">
        <f ca="1">MAX(W20:W149)</f>
        <v>0.99793120397199941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0.99962354167477241</v>
      </c>
      <c r="N12" s="118"/>
      <c r="O12" s="118"/>
      <c r="Q12" s="105" t="s">
        <v>195</v>
      </c>
      <c r="R12" s="105">
        <f ca="1">MIN(W20:W149)</f>
        <v>-1.0017833155419351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-172.3416346845417</v>
      </c>
      <c r="N13" s="121"/>
      <c r="O13" s="121"/>
    </row>
    <row r="14" spans="1:24" x14ac:dyDescent="0.25">
      <c r="I14" s="9" t="s">
        <v>154</v>
      </c>
      <c r="L14" s="9"/>
      <c r="M14" s="9"/>
      <c r="N14" s="9"/>
      <c r="O14" s="9"/>
    </row>
    <row r="15" spans="1:24" x14ac:dyDescent="0.25">
      <c r="I15" s="9" t="s">
        <v>155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156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13419</v>
      </c>
      <c r="D20" s="26">
        <v>11114</v>
      </c>
      <c r="E20" s="26">
        <v>12885</v>
      </c>
      <c r="F20" s="26">
        <v>15172</v>
      </c>
      <c r="G20" s="27"/>
      <c r="H20" s="7"/>
      <c r="I20" s="28">
        <f>C20-E20</f>
        <v>534</v>
      </c>
      <c r="J20" s="27">
        <f>D20-F20</f>
        <v>-4058</v>
      </c>
      <c r="K20" s="7"/>
      <c r="L20" s="124">
        <f>$M$3*SIN(2*PI()/$M$4*($Z20+$M$5))+$M$6</f>
        <v>-0.133267098958047</v>
      </c>
      <c r="M20" s="27">
        <f ca="1">(W20-L20)^2</f>
        <v>3.775350438355062E-7</v>
      </c>
      <c r="N20" s="44"/>
      <c r="O20" s="44"/>
      <c r="P20" s="7"/>
      <c r="Q20" s="28">
        <f ca="1">I20-$J$4</f>
        <v>553.89166481912378</v>
      </c>
      <c r="R20" s="27">
        <f ca="1">J20-$J$3</f>
        <v>-4060.1434986919012</v>
      </c>
      <c r="S20" s="7"/>
      <c r="T20" s="28">
        <f ca="1">Q20/$J$7</f>
        <v>-0.13463908780656628</v>
      </c>
      <c r="U20" s="27">
        <f ca="1">R20/$J$6</f>
        <v>-0.99281965719466247</v>
      </c>
      <c r="V20" s="7"/>
      <c r="W20" s="28">
        <f ca="1">(T20-U20*SIN(-$J$11*PI()/180))/(COS(-$J$11*PI()/180))</f>
        <v>-0.13265266015406771</v>
      </c>
      <c r="X20" s="27">
        <f ca="1">IF(MOD(ATAN2(U20,W20)*180/PI()-$J$9+360,360)&gt;5,MOD(ATAN2(U20,W20)*180/PI()-$J$9+360,360)-360,MOD(ATAN2(U20,W20)*180/PI()-$J$9+360,360))</f>
        <v>2.1450770259434648E-4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2.1450770259434648E-4</v>
      </c>
      <c r="AD20" s="27">
        <f ca="1">INDIRECT("AC"&amp;AE20)-AC20</f>
        <v>-0.19345473203287877</v>
      </c>
      <c r="AE20" s="7">
        <v>149</v>
      </c>
    </row>
    <row r="21" spans="1:31" s="26" customFormat="1" x14ac:dyDescent="0.25">
      <c r="A21" s="26">
        <v>1</v>
      </c>
      <c r="B21" s="26">
        <v>657</v>
      </c>
      <c r="C21" s="26">
        <v>13612</v>
      </c>
      <c r="D21" s="26">
        <v>11155</v>
      </c>
      <c r="E21" s="26">
        <v>12681</v>
      </c>
      <c r="F21" s="26">
        <v>15133</v>
      </c>
      <c r="G21" s="27"/>
      <c r="H21" s="7"/>
      <c r="I21" s="28">
        <f t="shared" ref="I21:J84" si="1">C21-E21</f>
        <v>931</v>
      </c>
      <c r="J21" s="27">
        <f t="shared" si="1"/>
        <v>-3978</v>
      </c>
      <c r="K21" s="7"/>
      <c r="L21" s="124">
        <f t="shared" ref="L21:L84" si="2">$M$3*SIN(2*PI()/$M$4*($Z21+$M$5))+$M$6</f>
        <v>-0.23479930441966274</v>
      </c>
      <c r="M21" s="27">
        <f t="shared" ref="M21:M84" ca="1" si="3">(W21-L21)^2</f>
        <v>3.1418148102075996E-5</v>
      </c>
      <c r="N21" s="44"/>
      <c r="O21" s="44"/>
      <c r="P21" s="7"/>
      <c r="Q21" s="28">
        <f t="shared" ref="Q21:Q84" ca="1" si="4">I21-$J$4</f>
        <v>950.89166481912378</v>
      </c>
      <c r="R21" s="27">
        <f t="shared" ref="R21:R84" ca="1" si="5">J21-$J$3</f>
        <v>-3980.1434986919012</v>
      </c>
      <c r="S21" s="7"/>
      <c r="T21" s="28">
        <f t="shared" ref="T21:T84" ca="1" si="6">Q21/$J$7</f>
        <v>-0.23114120411239977</v>
      </c>
      <c r="U21" s="27">
        <f t="shared" ref="U21:U84" ca="1" si="7">R21/$J$6</f>
        <v>-0.97325739970273828</v>
      </c>
      <c r="V21" s="7"/>
      <c r="W21" s="28">
        <f t="shared" ref="W21:W84" ca="1" si="8">(T21-U21*SIN(-$J$11*PI()/180))/(COS(-$J$11*PI()/180))</f>
        <v>-0.2291941150292785</v>
      </c>
      <c r="X21" s="27">
        <f ca="1">MOD(ATAN2(U21,W21)*180/PI()-$J$9+360,360)</f>
        <v>5.6411323189229279</v>
      </c>
      <c r="Y21" s="7"/>
      <c r="Z21" s="28">
        <f>360/40000*B21+Z20</f>
        <v>5.9129999999999994</v>
      </c>
      <c r="AA21" s="27">
        <f t="shared" ref="AA21:AA84" si="9">Z21*PI()/180</f>
        <v>0.10320131867042469</v>
      </c>
      <c r="AB21" s="7"/>
      <c r="AC21" s="28">
        <f t="shared" ca="1" si="0"/>
        <v>-0.27186768107707149</v>
      </c>
      <c r="AD21" s="27">
        <f t="shared" ref="AD21:AD83" ca="1" si="10">INDIRECT("AC"&amp;AE21)-AC21</f>
        <v>3.170562777542596E-2</v>
      </c>
      <c r="AE21" s="7">
        <v>148</v>
      </c>
    </row>
    <row r="22" spans="1:31" s="26" customFormat="1" x14ac:dyDescent="0.25">
      <c r="A22" s="26">
        <v>2</v>
      </c>
      <c r="B22" s="26">
        <v>633</v>
      </c>
      <c r="C22" s="26">
        <v>13810</v>
      </c>
      <c r="D22" s="26">
        <v>11209</v>
      </c>
      <c r="E22" s="26">
        <v>12485</v>
      </c>
      <c r="F22" s="26">
        <v>15069</v>
      </c>
      <c r="G22" s="27"/>
      <c r="H22" s="7"/>
      <c r="I22" s="28">
        <f t="shared" si="1"/>
        <v>1325</v>
      </c>
      <c r="J22" s="27">
        <f t="shared" si="1"/>
        <v>-3860</v>
      </c>
      <c r="K22" s="7"/>
      <c r="L22" s="124">
        <f t="shared" si="2"/>
        <v>-0.33027137527451106</v>
      </c>
      <c r="M22" s="27">
        <f t="shared" ca="1" si="3"/>
        <v>2.7525215777637039E-5</v>
      </c>
      <c r="N22" s="44"/>
      <c r="O22" s="44"/>
      <c r="P22" s="7"/>
      <c r="Q22" s="28">
        <f t="shared" ca="1" si="4"/>
        <v>1344.8916648191237</v>
      </c>
      <c r="R22" s="27">
        <f t="shared" ca="1" si="5"/>
        <v>-3862.1434986919012</v>
      </c>
      <c r="S22" s="7"/>
      <c r="T22" s="28">
        <f t="shared" ca="1" si="6"/>
        <v>-0.32691408528242089</v>
      </c>
      <c r="U22" s="27">
        <f t="shared" ca="1" si="7"/>
        <v>-0.94440306990215006</v>
      </c>
      <c r="V22" s="7"/>
      <c r="W22" s="28">
        <f t="shared" ca="1" si="8"/>
        <v>-0.3250249273544763</v>
      </c>
      <c r="X22" s="27">
        <f t="shared" ref="X22:X83" ca="1" si="11">MOD(ATAN2(U22,W22)*180/PI()-$J$9+360,360)</f>
        <v>11.381250654146015</v>
      </c>
      <c r="Y22" s="7"/>
      <c r="Z22" s="28">
        <f t="shared" ref="Z22:Z85" si="12">360/40000*B22+Z21</f>
        <v>11.61</v>
      </c>
      <c r="AA22" s="27">
        <f t="shared" si="9"/>
        <v>0.20263272615654165</v>
      </c>
      <c r="AB22" s="7"/>
      <c r="AC22" s="28">
        <f t="shared" ca="1" si="0"/>
        <v>-0.22874934585398421</v>
      </c>
      <c r="AD22" s="27">
        <f t="shared" ca="1" si="10"/>
        <v>-0.12506762097345003</v>
      </c>
      <c r="AE22" s="7">
        <v>147</v>
      </c>
    </row>
    <row r="23" spans="1:31" s="26" customFormat="1" x14ac:dyDescent="0.25">
      <c r="A23" s="26">
        <v>3</v>
      </c>
      <c r="B23" s="26">
        <v>636</v>
      </c>
      <c r="C23" s="26">
        <v>14002</v>
      </c>
      <c r="D23" s="26">
        <v>11285</v>
      </c>
      <c r="E23" s="26">
        <v>12295</v>
      </c>
      <c r="F23" s="26">
        <v>14997</v>
      </c>
      <c r="G23" s="27"/>
      <c r="H23" s="7"/>
      <c r="I23" s="28">
        <f t="shared" si="1"/>
        <v>1707</v>
      </c>
      <c r="J23" s="27">
        <f t="shared" si="1"/>
        <v>-3712</v>
      </c>
      <c r="K23" s="7"/>
      <c r="L23" s="124">
        <f t="shared" si="2"/>
        <v>-0.4229083940925169</v>
      </c>
      <c r="M23" s="27">
        <f t="shared" ca="1" si="3"/>
        <v>2.4551244953678993E-5</v>
      </c>
      <c r="N23" s="44"/>
      <c r="O23" s="44"/>
      <c r="P23" s="7"/>
      <c r="Q23" s="28">
        <f t="shared" ca="1" si="4"/>
        <v>1726.8916648191237</v>
      </c>
      <c r="R23" s="27">
        <f t="shared" ca="1" si="5"/>
        <v>-3714.1434986919012</v>
      </c>
      <c r="S23" s="7"/>
      <c r="T23" s="28">
        <f t="shared" ca="1" si="6"/>
        <v>-0.41977002590919266</v>
      </c>
      <c r="U23" s="27">
        <f t="shared" ca="1" si="7"/>
        <v>-0.90821289354209034</v>
      </c>
      <c r="V23" s="7"/>
      <c r="W23" s="28">
        <f t="shared" ca="1" si="8"/>
        <v>-0.41795347280619166</v>
      </c>
      <c r="X23" s="27">
        <f t="shared" ca="1" si="11"/>
        <v>17.101451670685947</v>
      </c>
      <c r="Y23" s="7"/>
      <c r="Z23" s="28">
        <f t="shared" si="12"/>
        <v>17.334</v>
      </c>
      <c r="AA23" s="27">
        <f t="shared" si="9"/>
        <v>0.30253537254069707</v>
      </c>
      <c r="AB23" s="7"/>
      <c r="AC23" s="28">
        <f t="shared" ca="1" si="0"/>
        <v>-0.23254832931405289</v>
      </c>
      <c r="AD23" s="27">
        <f t="shared" ca="1" si="10"/>
        <v>-6.8286081369812734E-3</v>
      </c>
      <c r="AE23" s="7">
        <v>146</v>
      </c>
    </row>
    <row r="24" spans="1:31" s="26" customFormat="1" x14ac:dyDescent="0.25">
      <c r="A24" s="26">
        <v>4</v>
      </c>
      <c r="B24" s="26">
        <v>611</v>
      </c>
      <c r="C24" s="26">
        <v>14181</v>
      </c>
      <c r="D24" s="26">
        <v>11379</v>
      </c>
      <c r="E24" s="26">
        <v>12127</v>
      </c>
      <c r="F24" s="26">
        <v>14906</v>
      </c>
      <c r="G24" s="27"/>
      <c r="H24" s="7"/>
      <c r="I24" s="28">
        <f t="shared" si="1"/>
        <v>2054</v>
      </c>
      <c r="J24" s="27">
        <f t="shared" si="1"/>
        <v>-3527</v>
      </c>
      <c r="K24" s="7"/>
      <c r="L24" s="124">
        <f t="shared" si="2"/>
        <v>-0.50794277820456823</v>
      </c>
      <c r="M24" s="27">
        <f t="shared" ca="1" si="3"/>
        <v>3.0807112251313149E-5</v>
      </c>
      <c r="N24" s="44"/>
      <c r="O24" s="44"/>
      <c r="P24" s="7"/>
      <c r="Q24" s="28">
        <f t="shared" ca="1" si="4"/>
        <v>2073.8916648191239</v>
      </c>
      <c r="R24" s="27">
        <f t="shared" ca="1" si="5"/>
        <v>-3529.1434986919012</v>
      </c>
      <c r="S24" s="7"/>
      <c r="T24" s="28">
        <f t="shared" ca="1" si="6"/>
        <v>-0.50411822328482048</v>
      </c>
      <c r="U24" s="27">
        <f t="shared" ca="1" si="7"/>
        <v>-0.86297517309201555</v>
      </c>
      <c r="V24" s="7"/>
      <c r="W24" s="28">
        <f t="shared" ca="1" si="8"/>
        <v>-0.50239236270198528</v>
      </c>
      <c r="X24" s="27">
        <f t="shared" ca="1" si="11"/>
        <v>22.596270078828582</v>
      </c>
      <c r="Y24" s="7"/>
      <c r="Z24" s="28">
        <f t="shared" si="12"/>
        <v>22.832999999999998</v>
      </c>
      <c r="AA24" s="27">
        <f t="shared" si="9"/>
        <v>0.39851102810786521</v>
      </c>
      <c r="AB24" s="7"/>
      <c r="AC24" s="28">
        <f t="shared" ca="1" si="0"/>
        <v>-0.23672992117141689</v>
      </c>
      <c r="AD24" s="27">
        <f t="shared" ca="1" si="10"/>
        <v>-4.4531836948195291E-2</v>
      </c>
      <c r="AE24" s="7">
        <v>145</v>
      </c>
    </row>
    <row r="25" spans="1:31" s="26" customFormat="1" x14ac:dyDescent="0.25">
      <c r="A25" s="26">
        <v>5</v>
      </c>
      <c r="B25" s="26">
        <v>609</v>
      </c>
      <c r="C25" s="26">
        <v>14344</v>
      </c>
      <c r="D25" s="26">
        <v>11483</v>
      </c>
      <c r="E25" s="26">
        <v>11960</v>
      </c>
      <c r="F25" s="26">
        <v>14794</v>
      </c>
      <c r="G25" s="27"/>
      <c r="H25" s="7"/>
      <c r="I25" s="28">
        <f t="shared" si="1"/>
        <v>2384</v>
      </c>
      <c r="J25" s="27">
        <f t="shared" si="1"/>
        <v>-3311</v>
      </c>
      <c r="K25" s="7"/>
      <c r="L25" s="124">
        <f t="shared" si="2"/>
        <v>-0.58804691321475022</v>
      </c>
      <c r="M25" s="27">
        <f t="shared" ca="1" si="3"/>
        <v>2.8439102471471246E-5</v>
      </c>
      <c r="N25" s="44"/>
      <c r="O25" s="44"/>
      <c r="P25" s="7"/>
      <c r="Q25" s="28">
        <f t="shared" ca="1" si="4"/>
        <v>2403.8916648191239</v>
      </c>
      <c r="R25" s="27">
        <f t="shared" ca="1" si="5"/>
        <v>-3313.1434986919012</v>
      </c>
      <c r="S25" s="7"/>
      <c r="T25" s="28">
        <f t="shared" ca="1" si="6"/>
        <v>-0.58433408822417821</v>
      </c>
      <c r="U25" s="27">
        <f t="shared" ca="1" si="7"/>
        <v>-0.81015707786382019</v>
      </c>
      <c r="V25" s="7"/>
      <c r="W25" s="28">
        <f t="shared" ca="1" si="8"/>
        <v>-0.58271408071489883</v>
      </c>
      <c r="X25" s="27">
        <f t="shared" ca="1" si="11"/>
        <v>28.115859313404769</v>
      </c>
      <c r="Y25" s="7"/>
      <c r="Z25" s="28">
        <f t="shared" si="12"/>
        <v>28.314</v>
      </c>
      <c r="AA25" s="27">
        <f t="shared" si="9"/>
        <v>0.49417252440967446</v>
      </c>
      <c r="AB25" s="7"/>
      <c r="AC25" s="28">
        <f t="shared" ca="1" si="0"/>
        <v>-0.19814068659523087</v>
      </c>
      <c r="AD25" s="27">
        <f t="shared" ca="1" si="10"/>
        <v>1.9814968826967316E-2</v>
      </c>
      <c r="AE25" s="7">
        <v>144</v>
      </c>
    </row>
    <row r="26" spans="1:31" s="26" customFormat="1" x14ac:dyDescent="0.25">
      <c r="A26" s="26">
        <v>6</v>
      </c>
      <c r="B26" s="26">
        <v>631</v>
      </c>
      <c r="C26" s="26">
        <v>14501</v>
      </c>
      <c r="D26" s="26">
        <v>11615</v>
      </c>
      <c r="E26" s="26">
        <v>11803</v>
      </c>
      <c r="F26" s="26">
        <v>14670</v>
      </c>
      <c r="G26" s="27"/>
      <c r="H26" s="7"/>
      <c r="I26" s="28">
        <f t="shared" si="1"/>
        <v>2698</v>
      </c>
      <c r="J26" s="27">
        <f t="shared" si="1"/>
        <v>-3055</v>
      </c>
      <c r="K26" s="7"/>
      <c r="L26" s="124">
        <f t="shared" si="2"/>
        <v>-0.66536336142338237</v>
      </c>
      <c r="M26" s="27">
        <f t="shared" ca="1" si="3"/>
        <v>3.8405930618916573E-5</v>
      </c>
      <c r="N26" s="44"/>
      <c r="O26" s="44"/>
      <c r="P26" s="7"/>
      <c r="Q26" s="28">
        <f t="shared" ca="1" si="4"/>
        <v>2717.8916648191239</v>
      </c>
      <c r="R26" s="27">
        <f t="shared" ca="1" si="5"/>
        <v>-3057.1434986919012</v>
      </c>
      <c r="S26" s="7"/>
      <c r="T26" s="28">
        <f t="shared" ca="1" si="6"/>
        <v>-0.66066069910587022</v>
      </c>
      <c r="U26" s="27">
        <f t="shared" ca="1" si="7"/>
        <v>-0.74755785388966278</v>
      </c>
      <c r="V26" s="7"/>
      <c r="W26" s="28">
        <f t="shared" ca="1" si="8"/>
        <v>-0.65916610956316912</v>
      </c>
      <c r="X26" s="27">
        <f t="shared" ca="1" si="11"/>
        <v>33.794418624334298</v>
      </c>
      <c r="Y26" s="7"/>
      <c r="Z26" s="28">
        <f t="shared" si="12"/>
        <v>33.993000000000002</v>
      </c>
      <c r="AA26" s="27">
        <f t="shared" si="9"/>
        <v>0.59328977263043248</v>
      </c>
      <c r="AB26" s="7"/>
      <c r="AC26" s="28">
        <f t="shared" ca="1" si="0"/>
        <v>-0.19858137566570377</v>
      </c>
      <c r="AD26" s="27">
        <f t="shared" ca="1" si="10"/>
        <v>9.2541956229084121E-3</v>
      </c>
      <c r="AE26" s="7">
        <v>143</v>
      </c>
    </row>
    <row r="27" spans="1:31" s="26" customFormat="1" x14ac:dyDescent="0.25">
      <c r="A27" s="26">
        <v>7</v>
      </c>
      <c r="B27" s="26">
        <v>627</v>
      </c>
      <c r="C27" s="26">
        <v>14650</v>
      </c>
      <c r="D27" s="26">
        <v>11752</v>
      </c>
      <c r="E27" s="26">
        <v>11656</v>
      </c>
      <c r="F27" s="26">
        <v>14523</v>
      </c>
      <c r="G27" s="27"/>
      <c r="H27" s="7"/>
      <c r="I27" s="28">
        <f t="shared" si="1"/>
        <v>2994</v>
      </c>
      <c r="J27" s="27">
        <f t="shared" si="1"/>
        <v>-2771</v>
      </c>
      <c r="K27" s="7"/>
      <c r="L27" s="124">
        <f t="shared" si="2"/>
        <v>-0.73572121581005745</v>
      </c>
      <c r="M27" s="27">
        <f t="shared" ca="1" si="3"/>
        <v>1.9934404194595368E-5</v>
      </c>
      <c r="N27" s="44"/>
      <c r="O27" s="44"/>
      <c r="P27" s="7"/>
      <c r="Q27" s="28">
        <f t="shared" ca="1" si="4"/>
        <v>3013.8916648191239</v>
      </c>
      <c r="R27" s="27">
        <f t="shared" ca="1" si="5"/>
        <v>-2773.1434986919012</v>
      </c>
      <c r="S27" s="7"/>
      <c r="T27" s="28">
        <f t="shared" ca="1" si="6"/>
        <v>-0.7326118991726881</v>
      </c>
      <c r="U27" s="27">
        <f t="shared" ca="1" si="7"/>
        <v>-0.67811183979333178</v>
      </c>
      <c r="V27" s="7"/>
      <c r="W27" s="28">
        <f t="shared" ca="1" si="8"/>
        <v>-0.73125641971229494</v>
      </c>
      <c r="X27" s="27">
        <f t="shared" ca="1" si="11"/>
        <v>39.549372961351366</v>
      </c>
      <c r="Y27" s="7"/>
      <c r="Z27" s="28">
        <f t="shared" si="12"/>
        <v>39.636000000000003</v>
      </c>
      <c r="AA27" s="27">
        <f t="shared" si="9"/>
        <v>0.69177870232047245</v>
      </c>
      <c r="AB27" s="7"/>
      <c r="AC27" s="28">
        <f t="shared" ca="1" si="0"/>
        <v>-8.6627038648636301E-2</v>
      </c>
      <c r="AD27" s="27">
        <f t="shared" ca="1" si="10"/>
        <v>7.2892143470589588E-2</v>
      </c>
      <c r="AE27" s="7">
        <v>142</v>
      </c>
    </row>
    <row r="28" spans="1:31" s="26" customFormat="1" x14ac:dyDescent="0.25">
      <c r="A28" s="26">
        <v>8</v>
      </c>
      <c r="B28" s="26">
        <v>617</v>
      </c>
      <c r="C28" s="26">
        <v>14778</v>
      </c>
      <c r="D28" s="26">
        <v>11905</v>
      </c>
      <c r="E28" s="26">
        <v>11524</v>
      </c>
      <c r="F28" s="26">
        <v>14375</v>
      </c>
      <c r="G28" s="27"/>
      <c r="H28" s="7"/>
      <c r="I28" s="28">
        <f t="shared" si="1"/>
        <v>3254</v>
      </c>
      <c r="J28" s="27">
        <f t="shared" si="1"/>
        <v>-2470</v>
      </c>
      <c r="K28" s="7"/>
      <c r="L28" s="124">
        <f t="shared" si="2"/>
        <v>-0.79799845698064242</v>
      </c>
      <c r="M28" s="27">
        <f t="shared" ca="1" si="3"/>
        <v>1.1520918673116733E-5</v>
      </c>
      <c r="N28" s="44"/>
      <c r="O28" s="44"/>
      <c r="P28" s="7"/>
      <c r="Q28" s="28">
        <f t="shared" ca="1" si="4"/>
        <v>3273.8916648191239</v>
      </c>
      <c r="R28" s="27">
        <f t="shared" ca="1" si="5"/>
        <v>-2472.1434986919012</v>
      </c>
      <c r="S28" s="7"/>
      <c r="T28" s="28">
        <f t="shared" ca="1" si="6"/>
        <v>-0.79581227760975792</v>
      </c>
      <c r="U28" s="27">
        <f t="shared" ca="1" si="7"/>
        <v>-0.60450884597996701</v>
      </c>
      <c r="V28" s="7"/>
      <c r="W28" s="28">
        <f t="shared" ca="1" si="8"/>
        <v>-0.7946042091003136</v>
      </c>
      <c r="X28" s="27">
        <f t="shared" ca="1" si="11"/>
        <v>45.127193584023189</v>
      </c>
      <c r="Y28" s="7"/>
      <c r="Z28" s="28">
        <f t="shared" si="12"/>
        <v>45.189</v>
      </c>
      <c r="AA28" s="27">
        <f t="shared" si="9"/>
        <v>0.78869683568371762</v>
      </c>
      <c r="AB28" s="7"/>
      <c r="AC28" s="28">
        <f t="shared" ca="1" si="0"/>
        <v>-6.1806415976811024E-2</v>
      </c>
      <c r="AD28" s="27">
        <f t="shared" ca="1" si="10"/>
        <v>0.15054296723450733</v>
      </c>
      <c r="AE28" s="7">
        <v>141</v>
      </c>
    </row>
    <row r="29" spans="1:31" s="26" customFormat="1" x14ac:dyDescent="0.25">
      <c r="A29" s="26">
        <v>9</v>
      </c>
      <c r="B29" s="26">
        <v>642</v>
      </c>
      <c r="C29" s="26">
        <v>14880</v>
      </c>
      <c r="D29" s="26">
        <v>12072</v>
      </c>
      <c r="E29" s="26">
        <v>11403</v>
      </c>
      <c r="F29" s="26">
        <v>14188</v>
      </c>
      <c r="G29" s="27"/>
      <c r="H29" s="7"/>
      <c r="I29" s="28">
        <f t="shared" si="1"/>
        <v>3477</v>
      </c>
      <c r="J29" s="27">
        <f t="shared" si="1"/>
        <v>-2116</v>
      </c>
      <c r="K29" s="7"/>
      <c r="L29" s="124">
        <f t="shared" si="2"/>
        <v>-0.85483949926481229</v>
      </c>
      <c r="M29" s="27">
        <f t="shared" ca="1" si="3"/>
        <v>3.4286704480218583E-5</v>
      </c>
      <c r="N29" s="44"/>
      <c r="O29" s="44"/>
      <c r="P29" s="7"/>
      <c r="Q29" s="28">
        <f t="shared" ca="1" si="4"/>
        <v>3496.8916648191239</v>
      </c>
      <c r="R29" s="27">
        <f t="shared" ca="1" si="5"/>
        <v>-2118.1434986919012</v>
      </c>
      <c r="S29" s="7"/>
      <c r="T29" s="28">
        <f t="shared" ca="1" si="6"/>
        <v>-0.85001875603847543</v>
      </c>
      <c r="U29" s="27">
        <f t="shared" ca="1" si="7"/>
        <v>-0.51794585657820236</v>
      </c>
      <c r="V29" s="7"/>
      <c r="W29" s="28">
        <f t="shared" ca="1" si="8"/>
        <v>-0.84898401427377879</v>
      </c>
      <c r="X29" s="27">
        <f t="shared" ca="1" si="11"/>
        <v>51.003463999828682</v>
      </c>
      <c r="Y29" s="7"/>
      <c r="Z29" s="28">
        <f t="shared" si="12"/>
        <v>50.966999999999999</v>
      </c>
      <c r="AA29" s="27">
        <f t="shared" si="9"/>
        <v>0.88954195986394979</v>
      </c>
      <c r="AB29" s="7"/>
      <c r="AC29" s="28">
        <f t="shared" ca="1" si="0"/>
        <v>3.6463999828683313E-2</v>
      </c>
      <c r="AD29" s="27">
        <f t="shared" ca="1" si="10"/>
        <v>1.1788104541729183E-2</v>
      </c>
      <c r="AE29" s="7">
        <v>140</v>
      </c>
    </row>
    <row r="30" spans="1:31" s="26" customFormat="1" x14ac:dyDescent="0.25">
      <c r="A30" s="26">
        <v>10</v>
      </c>
      <c r="B30" s="26">
        <v>638</v>
      </c>
      <c r="C30" s="26">
        <v>15001</v>
      </c>
      <c r="D30" s="26">
        <v>12259</v>
      </c>
      <c r="E30" s="26">
        <v>11315</v>
      </c>
      <c r="F30" s="26">
        <v>14022</v>
      </c>
      <c r="G30" s="27"/>
      <c r="H30" s="7"/>
      <c r="I30" s="28">
        <f t="shared" si="1"/>
        <v>3686</v>
      </c>
      <c r="J30" s="27">
        <f t="shared" si="1"/>
        <v>-1763</v>
      </c>
      <c r="K30" s="7"/>
      <c r="L30" s="124">
        <f t="shared" si="2"/>
        <v>-0.90272149340533447</v>
      </c>
      <c r="M30" s="27">
        <f t="shared" ca="1" si="3"/>
        <v>7.6245975934749228E-6</v>
      </c>
      <c r="N30" s="44"/>
      <c r="O30" s="44"/>
      <c r="P30" s="7"/>
      <c r="Q30" s="28">
        <f t="shared" ca="1" si="4"/>
        <v>3705.8916648191239</v>
      </c>
      <c r="R30" s="27">
        <f t="shared" ca="1" si="5"/>
        <v>-1765.1434986919014</v>
      </c>
      <c r="S30" s="7"/>
      <c r="T30" s="28">
        <f t="shared" ca="1" si="6"/>
        <v>-0.90082213716673543</v>
      </c>
      <c r="U30" s="27">
        <f t="shared" ca="1" si="7"/>
        <v>-0.43162739539508688</v>
      </c>
      <c r="V30" s="7"/>
      <c r="W30" s="28">
        <f t="shared" ca="1" si="8"/>
        <v>-0.89996022601634895</v>
      </c>
      <c r="X30" s="27">
        <f t="shared" ca="1" si="11"/>
        <v>56.767170768276003</v>
      </c>
      <c r="Y30" s="7"/>
      <c r="Z30" s="28">
        <f t="shared" si="12"/>
        <v>56.708999999999996</v>
      </c>
      <c r="AA30" s="27">
        <f t="shared" si="9"/>
        <v>0.98975876551346431</v>
      </c>
      <c r="AB30" s="7"/>
      <c r="AC30" s="28">
        <f t="shared" ca="1" si="0"/>
        <v>5.8170768276006868E-2</v>
      </c>
      <c r="AD30" s="27">
        <f t="shared" ca="1" si="10"/>
        <v>3.9386341182144236E-2</v>
      </c>
      <c r="AE30" s="7">
        <v>139</v>
      </c>
    </row>
    <row r="31" spans="1:31" s="26" customFormat="1" x14ac:dyDescent="0.25">
      <c r="A31" s="26">
        <v>11</v>
      </c>
      <c r="B31" s="26">
        <v>617</v>
      </c>
      <c r="C31" s="26">
        <v>15075</v>
      </c>
      <c r="D31" s="26">
        <v>12442</v>
      </c>
      <c r="E31" s="26">
        <v>11235</v>
      </c>
      <c r="F31" s="26">
        <v>13835</v>
      </c>
      <c r="G31" s="27"/>
      <c r="H31" s="7"/>
      <c r="I31" s="28">
        <f t="shared" si="1"/>
        <v>3840</v>
      </c>
      <c r="J31" s="27">
        <f t="shared" si="1"/>
        <v>-1393</v>
      </c>
      <c r="K31" s="7"/>
      <c r="L31" s="124">
        <f t="shared" si="2"/>
        <v>-0.94041445211847974</v>
      </c>
      <c r="M31" s="27">
        <f t="shared" ca="1" si="3"/>
        <v>8.0601115602574842E-6</v>
      </c>
      <c r="N31" s="44"/>
      <c r="O31" s="44"/>
      <c r="P31" s="7"/>
      <c r="Q31" s="28">
        <f t="shared" ca="1" si="4"/>
        <v>3859.8916648191239</v>
      </c>
      <c r="R31" s="27">
        <f t="shared" ca="1" si="5"/>
        <v>-1395.1434986919014</v>
      </c>
      <c r="S31" s="7"/>
      <c r="T31" s="28">
        <f t="shared" ca="1" si="6"/>
        <v>-0.93825620747176908</v>
      </c>
      <c r="U31" s="27">
        <f t="shared" ca="1" si="7"/>
        <v>-0.34115195449493746</v>
      </c>
      <c r="V31" s="7"/>
      <c r="W31" s="28">
        <f t="shared" ca="1" si="8"/>
        <v>-0.93757541855751969</v>
      </c>
      <c r="X31" s="27">
        <f t="shared" ca="1" si="11"/>
        <v>62.3951482440973</v>
      </c>
      <c r="Y31" s="7"/>
      <c r="Z31" s="28">
        <f t="shared" si="12"/>
        <v>62.261999999999993</v>
      </c>
      <c r="AA31" s="27">
        <f t="shared" si="9"/>
        <v>1.0866768988767093</v>
      </c>
      <c r="AB31" s="7"/>
      <c r="AC31" s="28">
        <f t="shared" ca="1" si="0"/>
        <v>0.13314824409730619</v>
      </c>
      <c r="AD31" s="27">
        <f t="shared" ca="1" si="10"/>
        <v>3.3883006427849693E-2</v>
      </c>
      <c r="AE31" s="7">
        <v>138</v>
      </c>
    </row>
    <row r="32" spans="1:31" s="26" customFormat="1" x14ac:dyDescent="0.25">
      <c r="A32" s="26">
        <v>12</v>
      </c>
      <c r="B32" s="26">
        <v>626</v>
      </c>
      <c r="C32" s="26">
        <v>15136</v>
      </c>
      <c r="D32" s="26">
        <v>12634</v>
      </c>
      <c r="E32" s="26">
        <v>11175</v>
      </c>
      <c r="F32" s="26">
        <v>13644</v>
      </c>
      <c r="G32" s="27"/>
      <c r="H32" s="7"/>
      <c r="I32" s="28">
        <f t="shared" si="1"/>
        <v>3961</v>
      </c>
      <c r="J32" s="27">
        <f t="shared" si="1"/>
        <v>-1010</v>
      </c>
      <c r="K32" s="7"/>
      <c r="L32" s="124">
        <f t="shared" si="2"/>
        <v>-0.96963431279949286</v>
      </c>
      <c r="M32" s="27">
        <f t="shared" ca="1" si="3"/>
        <v>6.0464013365174948E-6</v>
      </c>
      <c r="N32" s="44"/>
      <c r="O32" s="44"/>
      <c r="P32" s="7"/>
      <c r="Q32" s="28">
        <f t="shared" ca="1" si="4"/>
        <v>3980.8916648191239</v>
      </c>
      <c r="R32" s="27">
        <f t="shared" ca="1" si="5"/>
        <v>-1012.1434986919014</v>
      </c>
      <c r="S32" s="7"/>
      <c r="T32" s="28">
        <f t="shared" ca="1" si="6"/>
        <v>-0.96766869128286692</v>
      </c>
      <c r="U32" s="27">
        <f t="shared" ca="1" si="7"/>
        <v>-0.24749764675235031</v>
      </c>
      <c r="V32" s="7"/>
      <c r="W32" s="28">
        <f t="shared" ca="1" si="8"/>
        <v>-0.9671753696654376</v>
      </c>
      <c r="X32" s="27">
        <f t="shared" ca="1" si="11"/>
        <v>68.036063353075178</v>
      </c>
      <c r="Y32" s="7"/>
      <c r="Z32" s="28">
        <f t="shared" si="12"/>
        <v>67.895999999999987</v>
      </c>
      <c r="AA32" s="27">
        <f t="shared" si="9"/>
        <v>1.1850087489340697</v>
      </c>
      <c r="AB32" s="7"/>
      <c r="AC32" s="28">
        <f t="shared" ca="1" si="0"/>
        <v>0.1400633530751918</v>
      </c>
      <c r="AD32" s="27">
        <f t="shared" ca="1" si="10"/>
        <v>-1.1287371418220005E-2</v>
      </c>
      <c r="AE32" s="7">
        <v>137</v>
      </c>
    </row>
    <row r="33" spans="1:31" s="26" customFormat="1" x14ac:dyDescent="0.25">
      <c r="A33" s="26">
        <v>13</v>
      </c>
      <c r="B33" s="26">
        <v>599</v>
      </c>
      <c r="C33" s="26">
        <v>15174</v>
      </c>
      <c r="D33" s="26">
        <v>12816</v>
      </c>
      <c r="E33" s="26">
        <v>11130</v>
      </c>
      <c r="F33" s="26">
        <v>13453</v>
      </c>
      <c r="G33" s="27"/>
      <c r="H33" s="7"/>
      <c r="I33" s="28">
        <f t="shared" si="1"/>
        <v>4044</v>
      </c>
      <c r="J33" s="27">
        <f t="shared" si="1"/>
        <v>-637</v>
      </c>
      <c r="K33" s="7"/>
      <c r="L33" s="124">
        <f t="shared" si="2"/>
        <v>-0.98882530719599515</v>
      </c>
      <c r="M33" s="27">
        <f t="shared" ca="1" si="3"/>
        <v>1.6689448219504541E-6</v>
      </c>
      <c r="N33" s="44"/>
      <c r="O33" s="44"/>
      <c r="P33" s="7"/>
      <c r="Q33" s="28">
        <f t="shared" ca="1" si="4"/>
        <v>4063.8916648191239</v>
      </c>
      <c r="R33" s="27">
        <f t="shared" ca="1" si="5"/>
        <v>-639.14349869190141</v>
      </c>
      <c r="S33" s="7"/>
      <c r="T33" s="28">
        <f t="shared" ca="1" si="6"/>
        <v>-0.9878441967070084</v>
      </c>
      <c r="U33" s="27">
        <f t="shared" ca="1" si="7"/>
        <v>-0.1562886211962537</v>
      </c>
      <c r="V33" s="7"/>
      <c r="W33" s="28">
        <f t="shared" ca="1" si="8"/>
        <v>-0.9875334307228173</v>
      </c>
      <c r="X33" s="27">
        <f t="shared" ca="1" si="11"/>
        <v>73.396748005426502</v>
      </c>
      <c r="Y33" s="7"/>
      <c r="Z33" s="28">
        <f t="shared" si="12"/>
        <v>73.286999999999992</v>
      </c>
      <c r="AA33" s="27">
        <f t="shared" si="9"/>
        <v>1.2790994489090841</v>
      </c>
      <c r="AB33" s="7"/>
      <c r="AC33" s="28">
        <f t="shared" ca="1" si="0"/>
        <v>0.10974800542651053</v>
      </c>
      <c r="AD33" s="27">
        <f t="shared" ca="1" si="10"/>
        <v>4.5750302180536551E-2</v>
      </c>
      <c r="AE33" s="7">
        <v>136</v>
      </c>
    </row>
    <row r="34" spans="1:31" s="26" customFormat="1" x14ac:dyDescent="0.25">
      <c r="A34" s="26">
        <v>14</v>
      </c>
      <c r="B34" s="26">
        <v>615</v>
      </c>
      <c r="C34" s="26">
        <v>15205</v>
      </c>
      <c r="D34" s="26">
        <v>13022</v>
      </c>
      <c r="E34" s="26">
        <v>11120</v>
      </c>
      <c r="F34" s="26">
        <v>13267</v>
      </c>
      <c r="G34" s="27"/>
      <c r="H34" s="7"/>
      <c r="I34" s="28">
        <f t="shared" si="1"/>
        <v>4085</v>
      </c>
      <c r="J34" s="27">
        <f t="shared" si="1"/>
        <v>-245</v>
      </c>
      <c r="K34" s="7"/>
      <c r="L34" s="124">
        <f t="shared" si="2"/>
        <v>-0.99942570385388296</v>
      </c>
      <c r="M34" s="27">
        <f t="shared" ca="1" si="3"/>
        <v>3.0075446488063116E-6</v>
      </c>
      <c r="N34" s="44"/>
      <c r="O34" s="44"/>
      <c r="P34" s="7"/>
      <c r="Q34" s="28">
        <f t="shared" ca="1" si="4"/>
        <v>4104.8916648191234</v>
      </c>
      <c r="R34" s="27">
        <f t="shared" ca="1" si="5"/>
        <v>-247.14349869190136</v>
      </c>
      <c r="S34" s="7"/>
      <c r="T34" s="28">
        <f t="shared" ca="1" si="6"/>
        <v>-0.99781041022977701</v>
      </c>
      <c r="U34" s="27">
        <f t="shared" ca="1" si="7"/>
        <v>-6.0433559485825093E-2</v>
      </c>
      <c r="V34" s="7"/>
      <c r="W34" s="28">
        <f t="shared" ca="1" si="8"/>
        <v>-0.99769147646140921</v>
      </c>
      <c r="X34" s="27">
        <f t="shared" ca="1" si="11"/>
        <v>78.923517423181579</v>
      </c>
      <c r="Y34" s="7"/>
      <c r="Z34" s="28">
        <f t="shared" si="12"/>
        <v>78.821999999999989</v>
      </c>
      <c r="AA34" s="27">
        <f t="shared" si="9"/>
        <v>1.3757034230069702</v>
      </c>
      <c r="AB34" s="7"/>
      <c r="AC34" s="28">
        <f t="shared" ca="1" si="0"/>
        <v>0.10151742318159052</v>
      </c>
      <c r="AD34" s="27">
        <f t="shared" ca="1" si="10"/>
        <v>1.4286896033524954E-2</v>
      </c>
      <c r="AE34" s="7">
        <v>135</v>
      </c>
    </row>
    <row r="35" spans="1:31" s="26" customFormat="1" x14ac:dyDescent="0.25">
      <c r="A35" s="26">
        <v>15</v>
      </c>
      <c r="B35" s="26">
        <v>641</v>
      </c>
      <c r="C35" s="26">
        <v>15206</v>
      </c>
      <c r="D35" s="26">
        <v>13225</v>
      </c>
      <c r="E35" s="26">
        <v>11105</v>
      </c>
      <c r="F35" s="26">
        <v>13056</v>
      </c>
      <c r="G35" s="27"/>
      <c r="H35" s="7"/>
      <c r="I35" s="28">
        <f t="shared" si="1"/>
        <v>4101</v>
      </c>
      <c r="J35" s="27">
        <f t="shared" si="1"/>
        <v>169</v>
      </c>
      <c r="K35" s="7"/>
      <c r="L35" s="124">
        <f t="shared" si="2"/>
        <v>-1.0005537265871862</v>
      </c>
      <c r="M35" s="27">
        <f t="shared" ca="1" si="3"/>
        <v>1.5118889976404796E-6</v>
      </c>
      <c r="N35" s="44"/>
      <c r="O35" s="44"/>
      <c r="P35" s="7"/>
      <c r="Q35" s="28">
        <f t="shared" ca="1" si="4"/>
        <v>4120.8916648191234</v>
      </c>
      <c r="R35" s="27">
        <f t="shared" ca="1" si="5"/>
        <v>166.85650130809864</v>
      </c>
      <c r="S35" s="7"/>
      <c r="T35" s="28">
        <f t="shared" ca="1" si="6"/>
        <v>-1.0016996642874429</v>
      </c>
      <c r="U35" s="27">
        <f t="shared" ca="1" si="7"/>
        <v>4.0801123034882668E-2</v>
      </c>
      <c r="V35" s="7"/>
      <c r="W35" s="28">
        <f t="shared" ca="1" si="8"/>
        <v>-1.0017833155419351</v>
      </c>
      <c r="X35" s="27">
        <f t="shared" ca="1" si="11"/>
        <v>84.722163525643509</v>
      </c>
      <c r="Y35" s="7"/>
      <c r="Z35" s="28">
        <f t="shared" si="12"/>
        <v>84.590999999999994</v>
      </c>
      <c r="AA35" s="27">
        <f t="shared" si="9"/>
        <v>1.4763914675545231</v>
      </c>
      <c r="AB35" s="7"/>
      <c r="AC35" s="28">
        <f t="shared" ca="1" si="0"/>
        <v>0.1311635256435153</v>
      </c>
      <c r="AD35" s="27">
        <f t="shared" ca="1" si="10"/>
        <v>-9.7586028731910801E-3</v>
      </c>
      <c r="AE35" s="7">
        <v>134</v>
      </c>
    </row>
    <row r="36" spans="1:31" s="26" customFormat="1" x14ac:dyDescent="0.25">
      <c r="A36" s="26">
        <v>16</v>
      </c>
      <c r="B36" s="26">
        <v>623</v>
      </c>
      <c r="C36" s="26">
        <v>15193</v>
      </c>
      <c r="D36" s="26">
        <v>13424</v>
      </c>
      <c r="E36" s="26">
        <v>11130</v>
      </c>
      <c r="F36" s="26">
        <v>12866</v>
      </c>
      <c r="G36" s="27"/>
      <c r="H36" s="7"/>
      <c r="I36" s="28">
        <f t="shared" si="1"/>
        <v>4063</v>
      </c>
      <c r="J36" s="27">
        <f t="shared" si="1"/>
        <v>558</v>
      </c>
      <c r="K36" s="7"/>
      <c r="L36" s="124">
        <f t="shared" si="2"/>
        <v>-0.99193631766869761</v>
      </c>
      <c r="M36" s="27">
        <f t="shared" ca="1" si="3"/>
        <v>6.4055260537570292E-7</v>
      </c>
      <c r="N36" s="44"/>
      <c r="O36" s="44"/>
      <c r="P36" s="7"/>
      <c r="Q36" s="28">
        <f t="shared" ca="1" si="4"/>
        <v>4082.8916648191239</v>
      </c>
      <c r="R36" s="27">
        <f t="shared" ca="1" si="5"/>
        <v>555.85650130809859</v>
      </c>
      <c r="S36" s="7"/>
      <c r="T36" s="28">
        <f t="shared" ca="1" si="6"/>
        <v>-0.99246268590048659</v>
      </c>
      <c r="U36" s="27">
        <f t="shared" ca="1" si="7"/>
        <v>0.1359226000893641</v>
      </c>
      <c r="V36" s="7"/>
      <c r="W36" s="28">
        <f t="shared" ca="1" si="8"/>
        <v>-0.99273666297253571</v>
      </c>
      <c r="X36" s="27">
        <f t="shared" ca="1" si="11"/>
        <v>90.186176428627789</v>
      </c>
      <c r="Y36" s="7"/>
      <c r="Z36" s="28">
        <f t="shared" si="12"/>
        <v>90.197999999999993</v>
      </c>
      <c r="AA36" s="27">
        <f t="shared" si="9"/>
        <v>1.574252078713845</v>
      </c>
      <c r="AB36" s="7"/>
      <c r="AC36" s="28">
        <f t="shared" ca="1" si="0"/>
        <v>-1.1823571372204356E-2</v>
      </c>
      <c r="AD36" s="27">
        <f t="shared" ca="1" si="10"/>
        <v>6.8106261084054154E-2</v>
      </c>
      <c r="AE36" s="7">
        <v>133</v>
      </c>
    </row>
    <row r="37" spans="1:31" s="26" customFormat="1" x14ac:dyDescent="0.25">
      <c r="A37" s="26">
        <v>17</v>
      </c>
      <c r="B37" s="26">
        <v>628</v>
      </c>
      <c r="C37" s="26">
        <v>15158</v>
      </c>
      <c r="D37" s="26">
        <v>13622</v>
      </c>
      <c r="E37" s="26">
        <v>11170</v>
      </c>
      <c r="F37" s="26">
        <v>12669</v>
      </c>
      <c r="G37" s="27"/>
      <c r="H37" s="7"/>
      <c r="I37" s="28">
        <f t="shared" si="1"/>
        <v>3988</v>
      </c>
      <c r="J37" s="27">
        <f t="shared" si="1"/>
        <v>953</v>
      </c>
      <c r="K37" s="7"/>
      <c r="L37" s="124">
        <f t="shared" si="2"/>
        <v>-0.97364274055433087</v>
      </c>
      <c r="M37" s="27">
        <f t="shared" ca="1" si="3"/>
        <v>1.1157437801072879E-6</v>
      </c>
      <c r="N37" s="44"/>
      <c r="O37" s="44"/>
      <c r="P37" s="7"/>
      <c r="Q37" s="28">
        <f t="shared" ca="1" si="4"/>
        <v>4007.8916648191239</v>
      </c>
      <c r="R37" s="27">
        <f t="shared" ca="1" si="5"/>
        <v>950.85650130809859</v>
      </c>
      <c r="S37" s="7"/>
      <c r="T37" s="28">
        <f t="shared" ca="1" si="6"/>
        <v>-0.97423180750517802</v>
      </c>
      <c r="U37" s="27">
        <f t="shared" ca="1" si="7"/>
        <v>0.23251124645573987</v>
      </c>
      <c r="V37" s="7"/>
      <c r="W37" s="28">
        <f t="shared" ca="1" si="8"/>
        <v>-0.97469902828980226</v>
      </c>
      <c r="X37" s="27">
        <f t="shared" ca="1" si="11"/>
        <v>95.806856863263363</v>
      </c>
      <c r="Y37" s="7"/>
      <c r="Z37" s="28">
        <f t="shared" si="12"/>
        <v>95.85</v>
      </c>
      <c r="AA37" s="27">
        <f t="shared" si="9"/>
        <v>1.6728980880365647</v>
      </c>
      <c r="AB37" s="7"/>
      <c r="AC37" s="28">
        <f t="shared" ca="1" si="0"/>
        <v>-4.3143136736631504E-2</v>
      </c>
      <c r="AD37" s="27">
        <f t="shared" ca="1" si="10"/>
        <v>6.4954325132063673E-2</v>
      </c>
      <c r="AE37" s="7">
        <v>132</v>
      </c>
    </row>
    <row r="38" spans="1:31" s="26" customFormat="1" x14ac:dyDescent="0.25">
      <c r="A38" s="26">
        <v>18</v>
      </c>
      <c r="B38" s="26">
        <v>641</v>
      </c>
      <c r="C38" s="26">
        <v>15089</v>
      </c>
      <c r="D38" s="26">
        <v>13822</v>
      </c>
      <c r="E38" s="26">
        <v>11221</v>
      </c>
      <c r="F38" s="26">
        <v>12469</v>
      </c>
      <c r="G38" s="27"/>
      <c r="H38" s="7"/>
      <c r="I38" s="28">
        <f t="shared" si="1"/>
        <v>3868</v>
      </c>
      <c r="J38" s="27">
        <f t="shared" si="1"/>
        <v>1353</v>
      </c>
      <c r="K38" s="7"/>
      <c r="L38" s="124">
        <f t="shared" si="2"/>
        <v>-0.94520842409493466</v>
      </c>
      <c r="M38" s="27">
        <f t="shared" ca="1" si="3"/>
        <v>2.6715166064792805E-7</v>
      </c>
      <c r="N38" s="44"/>
      <c r="O38" s="44"/>
      <c r="P38" s="7"/>
      <c r="Q38" s="28">
        <f t="shared" ca="1" si="4"/>
        <v>3887.8916648191239</v>
      </c>
      <c r="R38" s="27">
        <f t="shared" ca="1" si="5"/>
        <v>1350.8565013080986</v>
      </c>
      <c r="S38" s="7"/>
      <c r="T38" s="28">
        <f t="shared" ca="1" si="6"/>
        <v>-0.94506240207268422</v>
      </c>
      <c r="U38" s="27">
        <f t="shared" ca="1" si="7"/>
        <v>0.33032253391536087</v>
      </c>
      <c r="V38" s="7"/>
      <c r="W38" s="28">
        <f t="shared" ca="1" si="8"/>
        <v>-0.94572529125451044</v>
      </c>
      <c r="X38" s="27">
        <f t="shared" ca="1" si="11"/>
        <v>101.64314753476145</v>
      </c>
      <c r="Y38" s="7"/>
      <c r="Z38" s="28">
        <f t="shared" si="12"/>
        <v>101.619</v>
      </c>
      <c r="AA38" s="27">
        <f t="shared" si="9"/>
        <v>1.7735861325841178</v>
      </c>
      <c r="AB38" s="7"/>
      <c r="AC38" s="28">
        <f t="shared" ca="1" si="0"/>
        <v>2.4147534761453926E-2</v>
      </c>
      <c r="AD38" s="27">
        <f t="shared" ca="1" si="10"/>
        <v>5.0462017435251028E-3</v>
      </c>
      <c r="AE38" s="7">
        <v>131</v>
      </c>
    </row>
    <row r="39" spans="1:31" s="26" customFormat="1" x14ac:dyDescent="0.25">
      <c r="A39" s="26">
        <v>19</v>
      </c>
      <c r="B39" s="26">
        <v>631</v>
      </c>
      <c r="C39" s="26">
        <v>15021</v>
      </c>
      <c r="D39" s="26">
        <v>14008</v>
      </c>
      <c r="E39" s="26">
        <v>11305</v>
      </c>
      <c r="F39" s="26">
        <v>12285</v>
      </c>
      <c r="G39" s="27"/>
      <c r="H39" s="7"/>
      <c r="I39" s="28">
        <f t="shared" si="1"/>
        <v>3716</v>
      </c>
      <c r="J39" s="27">
        <f t="shared" si="1"/>
        <v>1723</v>
      </c>
      <c r="K39" s="7"/>
      <c r="L39" s="124">
        <f t="shared" si="2"/>
        <v>-0.90786333123242924</v>
      </c>
      <c r="M39" s="27">
        <f t="shared" ca="1" si="3"/>
        <v>1.1990683361467626E-6</v>
      </c>
      <c r="N39" s="44"/>
      <c r="O39" s="44"/>
      <c r="P39" s="7"/>
      <c r="Q39" s="28">
        <f t="shared" ca="1" si="4"/>
        <v>3735.8916648191239</v>
      </c>
      <c r="R39" s="27">
        <f t="shared" ca="1" si="5"/>
        <v>1720.8565013080986</v>
      </c>
      <c r="S39" s="7"/>
      <c r="T39" s="28">
        <f t="shared" ca="1" si="6"/>
        <v>-0.90811448852485888</v>
      </c>
      <c r="U39" s="27">
        <f t="shared" ca="1" si="7"/>
        <v>0.42079797481551034</v>
      </c>
      <c r="V39" s="7"/>
      <c r="W39" s="28">
        <f t="shared" ca="1" si="8"/>
        <v>-0.90895835102044531</v>
      </c>
      <c r="X39" s="27">
        <f t="shared" ca="1" si="11"/>
        <v>107.23143648837976</v>
      </c>
      <c r="Y39" s="7"/>
      <c r="Z39" s="28">
        <f t="shared" si="12"/>
        <v>107.298</v>
      </c>
      <c r="AA39" s="27">
        <f t="shared" si="9"/>
        <v>1.8727033808048756</v>
      </c>
      <c r="AB39" s="7"/>
      <c r="AC39" s="28">
        <f t="shared" ca="1" si="0"/>
        <v>-6.6563511620245208E-2</v>
      </c>
      <c r="AD39" s="27">
        <f t="shared" ca="1" si="10"/>
        <v>2.6517772709752307E-2</v>
      </c>
      <c r="AE39" s="7">
        <v>130</v>
      </c>
    </row>
    <row r="40" spans="1:31" s="26" customFormat="1" x14ac:dyDescent="0.25">
      <c r="A40" s="26">
        <v>20</v>
      </c>
      <c r="B40" s="26">
        <v>608</v>
      </c>
      <c r="C40" s="26">
        <v>14930</v>
      </c>
      <c r="D40" s="26">
        <v>14181</v>
      </c>
      <c r="E40" s="26">
        <v>11395</v>
      </c>
      <c r="F40" s="26">
        <v>12115</v>
      </c>
      <c r="G40" s="27"/>
      <c r="H40" s="7"/>
      <c r="I40" s="28">
        <f t="shared" si="1"/>
        <v>3535</v>
      </c>
      <c r="J40" s="27">
        <f t="shared" si="1"/>
        <v>2066</v>
      </c>
      <c r="K40" s="7"/>
      <c r="L40" s="124">
        <f t="shared" si="2"/>
        <v>-0.86344325537855615</v>
      </c>
      <c r="M40" s="27">
        <f t="shared" ca="1" si="3"/>
        <v>2.8414386986163927E-6</v>
      </c>
      <c r="N40" s="44"/>
      <c r="O40" s="44"/>
      <c r="P40" s="7"/>
      <c r="Q40" s="28">
        <f t="shared" ca="1" si="4"/>
        <v>3554.8916648191239</v>
      </c>
      <c r="R40" s="27">
        <f t="shared" ca="1" si="5"/>
        <v>2063.8565013080988</v>
      </c>
      <c r="S40" s="7"/>
      <c r="T40" s="28">
        <f t="shared" ca="1" si="6"/>
        <v>-0.86411730199751413</v>
      </c>
      <c r="U40" s="27">
        <f t="shared" ca="1" si="7"/>
        <v>0.50467115381213545</v>
      </c>
      <c r="V40" s="7"/>
      <c r="W40" s="28">
        <f t="shared" ca="1" si="8"/>
        <v>-0.865128912134428</v>
      </c>
      <c r="X40" s="27">
        <f t="shared" ca="1" si="11"/>
        <v>112.64694274881776</v>
      </c>
      <c r="Y40" s="7"/>
      <c r="Z40" s="28">
        <f t="shared" si="12"/>
        <v>112.77</v>
      </c>
      <c r="AA40" s="27">
        <f t="shared" si="9"/>
        <v>1.9682077974740053</v>
      </c>
      <c r="AB40" s="7"/>
      <c r="AC40" s="28">
        <f t="shared" ca="1" si="0"/>
        <v>-0.12305725118223165</v>
      </c>
      <c r="AD40" s="27">
        <f t="shared" ca="1" si="10"/>
        <v>0.12934040185977835</v>
      </c>
      <c r="AE40" s="7">
        <v>129</v>
      </c>
    </row>
    <row r="41" spans="1:31" s="26" customFormat="1" x14ac:dyDescent="0.25">
      <c r="A41" s="26">
        <v>21</v>
      </c>
      <c r="B41" s="26">
        <v>606</v>
      </c>
      <c r="C41" s="26">
        <v>14822</v>
      </c>
      <c r="D41" s="26">
        <v>14352</v>
      </c>
      <c r="E41" s="26">
        <v>11502</v>
      </c>
      <c r="F41" s="26">
        <v>11950</v>
      </c>
      <c r="G41" s="27"/>
      <c r="H41" s="7"/>
      <c r="I41" s="28">
        <f t="shared" si="1"/>
        <v>3320</v>
      </c>
      <c r="J41" s="27">
        <f t="shared" si="1"/>
        <v>2402</v>
      </c>
      <c r="K41" s="7"/>
      <c r="L41" s="124">
        <f t="shared" si="2"/>
        <v>-0.81133726307453791</v>
      </c>
      <c r="M41" s="27">
        <f t="shared" ca="1" si="3"/>
        <v>2.8699867887725343E-6</v>
      </c>
      <c r="N41" s="44"/>
      <c r="O41" s="44"/>
      <c r="P41" s="7"/>
      <c r="Q41" s="28">
        <f t="shared" ca="1" si="4"/>
        <v>3339.8916648191239</v>
      </c>
      <c r="R41" s="27">
        <f t="shared" ca="1" si="5"/>
        <v>2399.8565013080988</v>
      </c>
      <c r="S41" s="7"/>
      <c r="T41" s="28">
        <f t="shared" ca="1" si="6"/>
        <v>-0.81185545059762942</v>
      </c>
      <c r="U41" s="27">
        <f t="shared" ca="1" si="7"/>
        <v>0.58683263527821705</v>
      </c>
      <c r="V41" s="7"/>
      <c r="W41" s="28">
        <f t="shared" ca="1" si="8"/>
        <v>-0.81303136660997266</v>
      </c>
      <c r="X41" s="27">
        <f t="shared" ca="1" si="11"/>
        <v>118.21101186287927</v>
      </c>
      <c r="Y41" s="7"/>
      <c r="Z41" s="28">
        <f t="shared" si="12"/>
        <v>118.22399999999999</v>
      </c>
      <c r="AA41" s="27">
        <f t="shared" si="9"/>
        <v>2.0633980548777759</v>
      </c>
      <c r="AB41" s="7"/>
      <c r="AC41" s="28">
        <f t="shared" ca="1" si="0"/>
        <v>-1.2988137120714782E-2</v>
      </c>
      <c r="AD41" s="27">
        <f t="shared" ca="1" si="10"/>
        <v>3.0308701540633365E-2</v>
      </c>
      <c r="AE41" s="7">
        <v>128</v>
      </c>
    </row>
    <row r="42" spans="1:31" s="26" customFormat="1" x14ac:dyDescent="0.25">
      <c r="A42" s="26">
        <v>22</v>
      </c>
      <c r="B42" s="26">
        <v>624</v>
      </c>
      <c r="C42" s="26">
        <v>14699</v>
      </c>
      <c r="D42" s="26">
        <v>14507</v>
      </c>
      <c r="E42" s="26">
        <v>11630</v>
      </c>
      <c r="F42" s="26">
        <v>11792</v>
      </c>
      <c r="G42" s="27"/>
      <c r="H42" s="7"/>
      <c r="I42" s="28">
        <f t="shared" si="1"/>
        <v>3069</v>
      </c>
      <c r="J42" s="27">
        <f t="shared" si="1"/>
        <v>2715</v>
      </c>
      <c r="K42" s="7"/>
      <c r="L42" s="124">
        <f t="shared" si="2"/>
        <v>-0.75001156890652187</v>
      </c>
      <c r="M42" s="27">
        <f t="shared" ca="1" si="3"/>
        <v>4.6662857736830326E-6</v>
      </c>
      <c r="N42" s="44"/>
      <c r="O42" s="44"/>
      <c r="P42" s="7"/>
      <c r="Q42" s="28">
        <f t="shared" ca="1" si="4"/>
        <v>3088.8916648191239</v>
      </c>
      <c r="R42" s="27">
        <f t="shared" ca="1" si="5"/>
        <v>2712.8565013080988</v>
      </c>
      <c r="S42" s="7"/>
      <c r="T42" s="28">
        <f t="shared" ca="1" si="6"/>
        <v>-0.75084277756799678</v>
      </c>
      <c r="U42" s="27">
        <f t="shared" ca="1" si="7"/>
        <v>0.66336996771537049</v>
      </c>
      <c r="V42" s="7"/>
      <c r="W42" s="28">
        <f t="shared" ca="1" si="8"/>
        <v>-0.75217172764459717</v>
      </c>
      <c r="X42" s="27">
        <f t="shared" ca="1" si="11"/>
        <v>123.80022625472498</v>
      </c>
      <c r="Y42" s="7"/>
      <c r="Z42" s="28">
        <f t="shared" si="12"/>
        <v>123.83999999999999</v>
      </c>
      <c r="AA42" s="27">
        <f t="shared" si="9"/>
        <v>2.1614157456697773</v>
      </c>
      <c r="AB42" s="7"/>
      <c r="AC42" s="28">
        <f t="shared" ca="1" si="0"/>
        <v>-3.9773745275013539E-2</v>
      </c>
      <c r="AD42" s="27">
        <f t="shared" ca="1" si="10"/>
        <v>2.1699443966980425E-3</v>
      </c>
      <c r="AE42" s="7">
        <v>127</v>
      </c>
    </row>
    <row r="43" spans="1:31" s="26" customFormat="1" x14ac:dyDescent="0.25">
      <c r="A43" s="26">
        <v>23</v>
      </c>
      <c r="B43" s="26">
        <v>624</v>
      </c>
      <c r="C43" s="26">
        <v>14557</v>
      </c>
      <c r="D43" s="26">
        <v>14654</v>
      </c>
      <c r="E43" s="26">
        <v>11772</v>
      </c>
      <c r="F43" s="26">
        <v>11651</v>
      </c>
      <c r="G43" s="27"/>
      <c r="H43" s="7"/>
      <c r="I43" s="28">
        <f t="shared" si="1"/>
        <v>2785</v>
      </c>
      <c r="J43" s="27">
        <f t="shared" si="1"/>
        <v>3003</v>
      </c>
      <c r="K43" s="7"/>
      <c r="L43" s="124">
        <f t="shared" si="2"/>
        <v>-0.68148524444039249</v>
      </c>
      <c r="M43" s="27">
        <f t="shared" ca="1" si="3"/>
        <v>3.2148804125520694E-6</v>
      </c>
      <c r="N43" s="44"/>
      <c r="O43" s="44"/>
      <c r="P43" s="7"/>
      <c r="Q43" s="28">
        <f t="shared" ca="1" si="4"/>
        <v>2804.8916648191239</v>
      </c>
      <c r="R43" s="27">
        <f t="shared" ca="1" si="5"/>
        <v>3000.8565013080988</v>
      </c>
      <c r="S43" s="7"/>
      <c r="T43" s="28">
        <f t="shared" ca="1" si="6"/>
        <v>-0.68180851804442821</v>
      </c>
      <c r="U43" s="27">
        <f t="shared" ca="1" si="7"/>
        <v>0.73379409468629764</v>
      </c>
      <c r="V43" s="7"/>
      <c r="W43" s="28">
        <f t="shared" ca="1" si="8"/>
        <v>-0.68327825320014579</v>
      </c>
      <c r="X43" s="27">
        <f t="shared" ca="1" si="11"/>
        <v>129.43149920441647</v>
      </c>
      <c r="Y43" s="7"/>
      <c r="Z43" s="28">
        <f t="shared" si="12"/>
        <v>129.45599999999999</v>
      </c>
      <c r="AA43" s="27">
        <f t="shared" si="9"/>
        <v>2.2594334364617792</v>
      </c>
      <c r="AB43" s="7"/>
      <c r="AC43" s="28">
        <f t="shared" ca="1" si="0"/>
        <v>-2.4500795583520585E-2</v>
      </c>
      <c r="AD43" s="27">
        <f t="shared" ca="1" si="10"/>
        <v>6.7940520269672788E-2</v>
      </c>
      <c r="AE43" s="7">
        <v>126</v>
      </c>
    </row>
    <row r="44" spans="1:31" s="26" customFormat="1" x14ac:dyDescent="0.25">
      <c r="A44" s="26">
        <v>24</v>
      </c>
      <c r="B44" s="26">
        <v>630</v>
      </c>
      <c r="C44" s="26">
        <v>14397</v>
      </c>
      <c r="D44" s="26">
        <v>14789</v>
      </c>
      <c r="E44" s="26">
        <v>11930</v>
      </c>
      <c r="F44" s="26">
        <v>11524</v>
      </c>
      <c r="G44" s="27"/>
      <c r="H44" s="7"/>
      <c r="I44" s="28">
        <f t="shared" si="1"/>
        <v>2467</v>
      </c>
      <c r="J44" s="27">
        <f t="shared" si="1"/>
        <v>3265</v>
      </c>
      <c r="K44" s="7"/>
      <c r="L44" s="124">
        <f t="shared" si="2"/>
        <v>-0.60566491893829466</v>
      </c>
      <c r="M44" s="27">
        <f t="shared" ca="1" si="3"/>
        <v>1.9576745002702099E-7</v>
      </c>
      <c r="N44" s="44"/>
      <c r="O44" s="44"/>
      <c r="P44" s="7"/>
      <c r="Q44" s="28">
        <f t="shared" ca="1" si="4"/>
        <v>2486.8916648191239</v>
      </c>
      <c r="R44" s="27">
        <f t="shared" ca="1" si="5"/>
        <v>3262.8565013080988</v>
      </c>
      <c r="S44" s="7"/>
      <c r="T44" s="28">
        <f t="shared" ca="1" si="6"/>
        <v>-0.6045095936483198</v>
      </c>
      <c r="U44" s="27">
        <f t="shared" ca="1" si="7"/>
        <v>0.79786048797234943</v>
      </c>
      <c r="V44" s="7"/>
      <c r="W44" s="28">
        <f t="shared" ca="1" si="8"/>
        <v>-0.6061073750943452</v>
      </c>
      <c r="X44" s="27">
        <f t="shared" ca="1" si="11"/>
        <v>135.16718521726727</v>
      </c>
      <c r="Y44" s="7"/>
      <c r="Z44" s="28">
        <f t="shared" si="12"/>
        <v>135.12599999999998</v>
      </c>
      <c r="AA44" s="27">
        <f t="shared" si="9"/>
        <v>2.3583936050498573</v>
      </c>
      <c r="AB44" s="7"/>
      <c r="AC44" s="28">
        <f t="shared" ca="1" si="0"/>
        <v>4.1185217267297958E-2</v>
      </c>
      <c r="AD44" s="27">
        <f t="shared" ca="1" si="10"/>
        <v>-8.1779024031675362E-2</v>
      </c>
      <c r="AE44" s="7">
        <v>125</v>
      </c>
    </row>
    <row r="45" spans="1:31" s="26" customFormat="1" x14ac:dyDescent="0.25">
      <c r="A45" s="26">
        <v>25</v>
      </c>
      <c r="B45" s="26">
        <v>636</v>
      </c>
      <c r="C45" s="26">
        <v>14231</v>
      </c>
      <c r="D45" s="26">
        <v>14893</v>
      </c>
      <c r="E45" s="26">
        <v>12103</v>
      </c>
      <c r="F45" s="26">
        <v>11405</v>
      </c>
      <c r="G45" s="27"/>
      <c r="H45" s="7"/>
      <c r="I45" s="28">
        <f t="shared" si="1"/>
        <v>2128</v>
      </c>
      <c r="J45" s="27">
        <f t="shared" si="1"/>
        <v>3488</v>
      </c>
      <c r="K45" s="7"/>
      <c r="L45" s="124">
        <f t="shared" si="2"/>
        <v>-0.52311303446544788</v>
      </c>
      <c r="M45" s="27">
        <f t="shared" ca="1" si="3"/>
        <v>4.8961226193545212E-7</v>
      </c>
      <c r="N45" s="44"/>
      <c r="O45" s="44"/>
      <c r="P45" s="7"/>
      <c r="Q45" s="28">
        <f t="shared" ca="1" si="4"/>
        <v>2147.8916648191239</v>
      </c>
      <c r="R45" s="27">
        <f t="shared" ca="1" si="5"/>
        <v>3485.8565013080988</v>
      </c>
      <c r="S45" s="7"/>
      <c r="T45" s="28">
        <f t="shared" ca="1" si="6"/>
        <v>-0.52210602330152489</v>
      </c>
      <c r="U45" s="27">
        <f t="shared" ca="1" si="7"/>
        <v>0.85239028073108813</v>
      </c>
      <c r="V45" s="7"/>
      <c r="W45" s="28">
        <f t="shared" ca="1" si="8"/>
        <v>-0.52381275745487688</v>
      </c>
      <c r="X45" s="27">
        <f t="shared" ca="1" si="11"/>
        <v>140.81823327584914</v>
      </c>
      <c r="Y45" s="7"/>
      <c r="Z45" s="28">
        <f t="shared" si="12"/>
        <v>140.84999999999997</v>
      </c>
      <c r="AA45" s="27">
        <f t="shared" si="9"/>
        <v>2.4582962514340125</v>
      </c>
      <c r="AB45" s="7"/>
      <c r="AC45" s="28">
        <f t="shared" ca="1" si="0"/>
        <v>-3.1766724150827486E-2</v>
      </c>
      <c r="AD45" s="27">
        <f t="shared" ca="1" si="10"/>
        <v>2.9355074245813739E-3</v>
      </c>
      <c r="AE45" s="7">
        <v>124</v>
      </c>
    </row>
    <row r="46" spans="1:31" s="26" customFormat="1" x14ac:dyDescent="0.25">
      <c r="A46" s="26">
        <v>26</v>
      </c>
      <c r="B46" s="26">
        <v>628</v>
      </c>
      <c r="C46" s="26">
        <v>14055</v>
      </c>
      <c r="D46" s="26">
        <v>15000</v>
      </c>
      <c r="E46" s="26">
        <v>12277</v>
      </c>
      <c r="F46" s="26">
        <v>11306</v>
      </c>
      <c r="G46" s="27"/>
      <c r="H46" s="7"/>
      <c r="I46" s="28">
        <f t="shared" si="1"/>
        <v>1778</v>
      </c>
      <c r="J46" s="27">
        <f t="shared" si="1"/>
        <v>3694</v>
      </c>
      <c r="K46" s="7"/>
      <c r="L46" s="124">
        <f t="shared" si="2"/>
        <v>-0.43647693249643532</v>
      </c>
      <c r="M46" s="27">
        <f t="shared" ca="1" si="3"/>
        <v>5.5649820222208133E-6</v>
      </c>
      <c r="N46" s="44"/>
      <c r="O46" s="44"/>
      <c r="P46" s="7"/>
      <c r="Q46" s="28">
        <f t="shared" ca="1" si="4"/>
        <v>1797.8916648191237</v>
      </c>
      <c r="R46" s="27">
        <f t="shared" ca="1" si="5"/>
        <v>3691.8565013080988</v>
      </c>
      <c r="S46" s="7"/>
      <c r="T46" s="28">
        <f t="shared" ca="1" si="6"/>
        <v>-0.43702859079008477</v>
      </c>
      <c r="U46" s="27">
        <f t="shared" ca="1" si="7"/>
        <v>0.90276309377279296</v>
      </c>
      <c r="V46" s="7"/>
      <c r="W46" s="28">
        <f t="shared" ca="1" si="8"/>
        <v>-0.43883595390842395</v>
      </c>
      <c r="X46" s="27">
        <f t="shared" ca="1" si="11"/>
        <v>146.46535087341147</v>
      </c>
      <c r="Y46" s="7"/>
      <c r="Z46" s="28">
        <f t="shared" si="12"/>
        <v>146.50199999999995</v>
      </c>
      <c r="AA46" s="27">
        <f t="shared" si="9"/>
        <v>2.5569422607567316</v>
      </c>
      <c r="AB46" s="7"/>
      <c r="AC46" s="28">
        <f t="shared" ca="1" si="0"/>
        <v>-3.664912658848607E-2</v>
      </c>
      <c r="AD46" s="27">
        <f t="shared" ca="1" si="10"/>
        <v>9.4044499401690018E-2</v>
      </c>
      <c r="AE46" s="7">
        <v>123</v>
      </c>
    </row>
    <row r="47" spans="1:31" s="26" customFormat="1" x14ac:dyDescent="0.25">
      <c r="A47" s="26">
        <v>27</v>
      </c>
      <c r="B47" s="26">
        <v>621</v>
      </c>
      <c r="C47" s="26">
        <v>13868</v>
      </c>
      <c r="D47" s="26">
        <v>15076</v>
      </c>
      <c r="E47" s="26">
        <v>12460</v>
      </c>
      <c r="F47" s="26">
        <v>11225</v>
      </c>
      <c r="G47" s="27"/>
      <c r="H47" s="7"/>
      <c r="I47" s="28">
        <f t="shared" si="1"/>
        <v>1408</v>
      </c>
      <c r="J47" s="27">
        <f t="shared" si="1"/>
        <v>3851</v>
      </c>
      <c r="K47" s="7"/>
      <c r="L47" s="124">
        <f t="shared" si="2"/>
        <v>-0.34662973043069462</v>
      </c>
      <c r="M47" s="27">
        <f t="shared" ca="1" si="3"/>
        <v>5.4937082616052752E-6</v>
      </c>
      <c r="N47" s="44"/>
      <c r="O47" s="44"/>
      <c r="P47" s="7"/>
      <c r="Q47" s="28">
        <f t="shared" ca="1" si="4"/>
        <v>1427.8916648191237</v>
      </c>
      <c r="R47" s="27">
        <f t="shared" ca="1" si="5"/>
        <v>3848.8565013080988</v>
      </c>
      <c r="S47" s="7"/>
      <c r="T47" s="28">
        <f t="shared" ca="1" si="6"/>
        <v>-0.34708959070656237</v>
      </c>
      <c r="U47" s="27">
        <f t="shared" ca="1" si="7"/>
        <v>0.94115402410069426</v>
      </c>
      <c r="V47" s="7"/>
      <c r="W47" s="28">
        <f t="shared" ca="1" si="8"/>
        <v>-0.34897359652362853</v>
      </c>
      <c r="X47" s="27">
        <f t="shared" ca="1" si="11"/>
        <v>152.04543950519019</v>
      </c>
      <c r="Y47" s="7"/>
      <c r="Z47" s="28">
        <f t="shared" si="12"/>
        <v>152.09099999999995</v>
      </c>
      <c r="AA47" s="27">
        <f t="shared" si="9"/>
        <v>2.6544887126506951</v>
      </c>
      <c r="AB47" s="7"/>
      <c r="AC47" s="28">
        <f t="shared" ca="1" si="0"/>
        <v>-4.5560494809762986E-2</v>
      </c>
      <c r="AD47" s="27">
        <f t="shared" ca="1" si="10"/>
        <v>3.984291828288633E-2</v>
      </c>
      <c r="AE47" s="7">
        <v>122</v>
      </c>
    </row>
    <row r="48" spans="1:31" s="26" customFormat="1" x14ac:dyDescent="0.25">
      <c r="A48" s="26">
        <v>28</v>
      </c>
      <c r="B48" s="26">
        <v>625</v>
      </c>
      <c r="C48" s="26">
        <v>13679</v>
      </c>
      <c r="D48" s="26">
        <v>15140</v>
      </c>
      <c r="E48" s="26">
        <v>12661</v>
      </c>
      <c r="F48" s="26">
        <v>11176</v>
      </c>
      <c r="G48" s="27"/>
      <c r="H48" s="7"/>
      <c r="I48" s="28">
        <f t="shared" si="1"/>
        <v>1018</v>
      </c>
      <c r="J48" s="27">
        <f t="shared" si="1"/>
        <v>3964</v>
      </c>
      <c r="K48" s="7"/>
      <c r="L48" s="124">
        <f t="shared" si="2"/>
        <v>-0.25287785635347998</v>
      </c>
      <c r="M48" s="27">
        <f t="shared" ca="1" si="3"/>
        <v>1.8232440122837344E-6</v>
      </c>
      <c r="N48" s="44"/>
      <c r="O48" s="44"/>
      <c r="P48" s="7"/>
      <c r="Q48" s="28">
        <f t="shared" ca="1" si="4"/>
        <v>1037.8916648191237</v>
      </c>
      <c r="R48" s="27">
        <f t="shared" ca="1" si="5"/>
        <v>3961.8565013080988</v>
      </c>
      <c r="S48" s="7"/>
      <c r="T48" s="28">
        <f t="shared" ca="1" si="6"/>
        <v>-0.25228902305095768</v>
      </c>
      <c r="U48" s="27">
        <f t="shared" ca="1" si="7"/>
        <v>0.96878571280803716</v>
      </c>
      <c r="V48" s="7"/>
      <c r="W48" s="28">
        <f t="shared" ca="1" si="8"/>
        <v>-0.25422813188546733</v>
      </c>
      <c r="X48" s="27">
        <f t="shared" ca="1" si="11"/>
        <v>157.68590028941264</v>
      </c>
      <c r="Y48" s="7"/>
      <c r="Z48" s="28">
        <f t="shared" si="12"/>
        <v>157.71599999999995</v>
      </c>
      <c r="AA48" s="27">
        <f t="shared" si="9"/>
        <v>2.7526634830753758</v>
      </c>
      <c r="AB48" s="7"/>
      <c r="AC48" s="28">
        <f t="shared" ca="1" si="0"/>
        <v>-3.0099710587307982E-2</v>
      </c>
      <c r="AD48" s="27">
        <f t="shared" ca="1" si="10"/>
        <v>-3.1425824297457439E-2</v>
      </c>
      <c r="AE48" s="7">
        <v>121</v>
      </c>
    </row>
    <row r="49" spans="1:31" s="26" customFormat="1" x14ac:dyDescent="0.25">
      <c r="A49" s="26">
        <v>29</v>
      </c>
      <c r="B49" s="26">
        <v>602</v>
      </c>
      <c r="C49" s="26">
        <v>13487</v>
      </c>
      <c r="D49" s="26">
        <v>15181</v>
      </c>
      <c r="E49" s="26">
        <v>12848</v>
      </c>
      <c r="F49" s="26">
        <v>11129</v>
      </c>
      <c r="G49" s="27"/>
      <c r="H49" s="7"/>
      <c r="I49" s="28">
        <f t="shared" si="1"/>
        <v>639</v>
      </c>
      <c r="J49" s="27">
        <f t="shared" si="1"/>
        <v>4052</v>
      </c>
      <c r="K49" s="7"/>
      <c r="L49" s="124">
        <f t="shared" si="2"/>
        <v>-0.16026263145057276</v>
      </c>
      <c r="M49" s="27">
        <f t="shared" ca="1" si="3"/>
        <v>3.5406834562797012E-6</v>
      </c>
      <c r="N49" s="44"/>
      <c r="O49" s="44"/>
      <c r="P49" s="7"/>
      <c r="Q49" s="28">
        <f t="shared" ca="1" si="4"/>
        <v>658.89166481912378</v>
      </c>
      <c r="R49" s="27">
        <f t="shared" ca="1" si="5"/>
        <v>4049.8565013080988</v>
      </c>
      <c r="S49" s="7"/>
      <c r="T49" s="28">
        <f t="shared" ca="1" si="6"/>
        <v>-0.16016231755999832</v>
      </c>
      <c r="U49" s="27">
        <f t="shared" ca="1" si="7"/>
        <v>0.99030419604915376</v>
      </c>
      <c r="V49" s="7"/>
      <c r="W49" s="28">
        <f t="shared" ca="1" si="8"/>
        <v>-0.16214430184048692</v>
      </c>
      <c r="X49" s="27">
        <f t="shared" ca="1" si="11"/>
        <v>163.09124713625965</v>
      </c>
      <c r="Y49" s="7"/>
      <c r="Z49" s="28">
        <f t="shared" si="12"/>
        <v>163.13399999999996</v>
      </c>
      <c r="AA49" s="27">
        <f t="shared" si="9"/>
        <v>2.8472254219484285</v>
      </c>
      <c r="AB49" s="7"/>
      <c r="AC49" s="28">
        <f t="shared" ca="1" si="0"/>
        <v>-4.2752863740304292E-2</v>
      </c>
      <c r="AD49" s="27">
        <f t="shared" ca="1" si="10"/>
        <v>5.7120772721191315E-2</v>
      </c>
      <c r="AE49" s="7">
        <v>120</v>
      </c>
    </row>
    <row r="50" spans="1:31" s="26" customFormat="1" x14ac:dyDescent="0.25">
      <c r="A50" s="26">
        <v>30</v>
      </c>
      <c r="B50" s="26">
        <v>627</v>
      </c>
      <c r="C50" s="26">
        <v>13293</v>
      </c>
      <c r="D50" s="26">
        <v>15211</v>
      </c>
      <c r="E50" s="26">
        <v>13049</v>
      </c>
      <c r="F50" s="26">
        <v>11115</v>
      </c>
      <c r="G50" s="27"/>
      <c r="H50" s="7"/>
      <c r="I50" s="28">
        <f t="shared" si="1"/>
        <v>244</v>
      </c>
      <c r="J50" s="27">
        <f t="shared" si="1"/>
        <v>4096</v>
      </c>
      <c r="K50" s="7"/>
      <c r="L50" s="124">
        <f t="shared" si="2"/>
        <v>-6.2291095268263423E-2</v>
      </c>
      <c r="M50" s="27">
        <f t="shared" ca="1" si="3"/>
        <v>1.4888676157109023E-5</v>
      </c>
      <c r="N50" s="44"/>
      <c r="O50" s="44"/>
      <c r="P50" s="7"/>
      <c r="Q50" s="28">
        <f t="shared" ca="1" si="4"/>
        <v>263.89166481912378</v>
      </c>
      <c r="R50" s="27">
        <f t="shared" ca="1" si="5"/>
        <v>4093.8565013080988</v>
      </c>
      <c r="S50" s="7"/>
      <c r="T50" s="28">
        <f t="shared" ca="1" si="6"/>
        <v>-6.414635801137307E-2</v>
      </c>
      <c r="U50" s="27">
        <f t="shared" ca="1" si="7"/>
        <v>1.0010634376697121</v>
      </c>
      <c r="V50" s="7"/>
      <c r="W50" s="28">
        <f t="shared" ca="1" si="8"/>
        <v>-6.6149680003254871E-2</v>
      </c>
      <c r="X50" s="27">
        <f t="shared" ca="1" si="11"/>
        <v>168.60930689318548</v>
      </c>
      <c r="Y50" s="7"/>
      <c r="Z50" s="28">
        <f t="shared" si="12"/>
        <v>168.77699999999996</v>
      </c>
      <c r="AA50" s="27">
        <f t="shared" si="9"/>
        <v>2.9457143516384692</v>
      </c>
      <c r="AB50" s="7"/>
      <c r="AC50" s="28">
        <f t="shared" ca="1" si="0"/>
        <v>-0.16769310681448246</v>
      </c>
      <c r="AD50" s="27">
        <f t="shared" ca="1" si="10"/>
        <v>0.11412138670652894</v>
      </c>
      <c r="AE50" s="7">
        <v>119</v>
      </c>
    </row>
    <row r="51" spans="1:31" s="26" customFormat="1" x14ac:dyDescent="0.25">
      <c r="A51" s="26">
        <v>31</v>
      </c>
      <c r="B51" s="26">
        <v>618</v>
      </c>
      <c r="C51" s="26">
        <v>13081</v>
      </c>
      <c r="D51" s="26">
        <v>15197</v>
      </c>
      <c r="E51" s="26">
        <v>13241</v>
      </c>
      <c r="F51" s="26">
        <v>11106</v>
      </c>
      <c r="G51" s="27"/>
      <c r="H51" s="7"/>
      <c r="I51" s="28">
        <f t="shared" si="1"/>
        <v>-160</v>
      </c>
      <c r="J51" s="27">
        <f t="shared" si="1"/>
        <v>4091</v>
      </c>
      <c r="K51" s="7"/>
      <c r="L51" s="124">
        <f t="shared" si="2"/>
        <v>3.4869398353377323E-2</v>
      </c>
      <c r="M51" s="27">
        <f t="shared" ca="1" si="3"/>
        <v>7.9116761930675436E-6</v>
      </c>
      <c r="N51" s="44"/>
      <c r="O51" s="44"/>
      <c r="P51" s="7"/>
      <c r="Q51" s="28">
        <f t="shared" ca="1" si="4"/>
        <v>-140.10833518087622</v>
      </c>
      <c r="R51" s="27">
        <f t="shared" ca="1" si="5"/>
        <v>4088.8565013080988</v>
      </c>
      <c r="S51" s="7"/>
      <c r="T51" s="28">
        <f t="shared" ca="1" si="6"/>
        <v>3.4057306944689211E-2</v>
      </c>
      <c r="U51" s="27">
        <f t="shared" ca="1" si="7"/>
        <v>0.99984079657646685</v>
      </c>
      <c r="V51" s="7"/>
      <c r="W51" s="28">
        <f t="shared" ca="1" si="8"/>
        <v>3.205662815425555E-2</v>
      </c>
      <c r="X51" s="27">
        <f t="shared" ca="1" si="11"/>
        <v>174.22625479524913</v>
      </c>
      <c r="Y51" s="7"/>
      <c r="Z51" s="28">
        <f t="shared" si="12"/>
        <v>174.33899999999997</v>
      </c>
      <c r="AA51" s="27">
        <f t="shared" si="9"/>
        <v>3.0427895646343934</v>
      </c>
      <c r="AB51" s="7"/>
      <c r="AC51" s="28">
        <f t="shared" ca="1" si="0"/>
        <v>-0.11274520475083705</v>
      </c>
      <c r="AD51" s="27">
        <f t="shared" ca="1" si="10"/>
        <v>-4.930743070943322E-2</v>
      </c>
      <c r="AE51" s="7">
        <v>118</v>
      </c>
    </row>
    <row r="52" spans="1:31" s="26" customFormat="1" x14ac:dyDescent="0.25">
      <c r="A52" s="26">
        <v>32</v>
      </c>
      <c r="B52" s="26">
        <v>627</v>
      </c>
      <c r="C52" s="26">
        <v>12887</v>
      </c>
      <c r="D52" s="26">
        <v>15181</v>
      </c>
      <c r="E52" s="26">
        <v>13447</v>
      </c>
      <c r="F52" s="26">
        <v>11125</v>
      </c>
      <c r="G52" s="27"/>
      <c r="H52" s="7"/>
      <c r="I52" s="28">
        <f t="shared" si="1"/>
        <v>-560</v>
      </c>
      <c r="J52" s="27">
        <f t="shared" si="1"/>
        <v>4056</v>
      </c>
      <c r="K52" s="7"/>
      <c r="L52" s="124">
        <f t="shared" si="2"/>
        <v>0.13310464185907026</v>
      </c>
      <c r="M52" s="27">
        <f t="shared" ca="1" si="3"/>
        <v>1.4434995822667993E-5</v>
      </c>
      <c r="N52" s="44"/>
      <c r="O52" s="44"/>
      <c r="P52" s="7"/>
      <c r="Q52" s="28">
        <f t="shared" ca="1" si="4"/>
        <v>-540.10833518087622</v>
      </c>
      <c r="R52" s="27">
        <f t="shared" ca="1" si="5"/>
        <v>4053.8565013080988</v>
      </c>
      <c r="S52" s="7"/>
      <c r="T52" s="28">
        <f t="shared" ca="1" si="6"/>
        <v>0.13128865838633505</v>
      </c>
      <c r="U52" s="27">
        <f t="shared" ca="1" si="7"/>
        <v>0.99128230892375002</v>
      </c>
      <c r="V52" s="7"/>
      <c r="W52" s="28">
        <f t="shared" ca="1" si="8"/>
        <v>0.12930530036051185</v>
      </c>
      <c r="X52" s="27">
        <f t="shared" ca="1" si="11"/>
        <v>179.82172225142233</v>
      </c>
      <c r="Y52" s="7"/>
      <c r="Z52" s="28">
        <f t="shared" si="12"/>
        <v>179.98199999999997</v>
      </c>
      <c r="AA52" s="27">
        <f t="shared" si="9"/>
        <v>3.1412784943244341</v>
      </c>
      <c r="AB52" s="7"/>
      <c r="AC52" s="28">
        <f t="shared" ca="1" si="0"/>
        <v>-0.16027774857764143</v>
      </c>
      <c r="AD52" s="27">
        <f t="shared" ca="1" si="10"/>
        <v>3.7925051944313282E-2</v>
      </c>
      <c r="AE52" s="7">
        <v>117</v>
      </c>
    </row>
    <row r="53" spans="1:31" s="26" customFormat="1" x14ac:dyDescent="0.25">
      <c r="A53" s="26">
        <v>33</v>
      </c>
      <c r="B53" s="26">
        <v>629</v>
      </c>
      <c r="C53" s="26">
        <v>12683</v>
      </c>
      <c r="D53" s="26">
        <v>15142</v>
      </c>
      <c r="E53" s="26">
        <v>13645</v>
      </c>
      <c r="F53" s="26">
        <v>11163</v>
      </c>
      <c r="G53" s="27"/>
      <c r="H53" s="7"/>
      <c r="I53" s="28">
        <f t="shared" si="1"/>
        <v>-962</v>
      </c>
      <c r="J53" s="27">
        <f t="shared" si="1"/>
        <v>3979</v>
      </c>
      <c r="K53" s="7"/>
      <c r="L53" s="124">
        <f t="shared" si="2"/>
        <v>0.2303557310297456</v>
      </c>
      <c r="M53" s="27">
        <f t="shared" ca="1" si="3"/>
        <v>1.0857350671123451E-5</v>
      </c>
      <c r="N53" s="44"/>
      <c r="O53" s="44"/>
      <c r="P53" s="7"/>
      <c r="Q53" s="28">
        <f t="shared" ca="1" si="4"/>
        <v>-942.10833518087622</v>
      </c>
      <c r="R53" s="27">
        <f t="shared" ca="1" si="5"/>
        <v>3976.8565013080988</v>
      </c>
      <c r="S53" s="7"/>
      <c r="T53" s="28">
        <f t="shared" ca="1" si="6"/>
        <v>0.2290061665851891</v>
      </c>
      <c r="U53" s="27">
        <f t="shared" ca="1" si="7"/>
        <v>0.97245363608777302</v>
      </c>
      <c r="V53" s="7"/>
      <c r="W53" s="28">
        <f t="shared" ca="1" si="8"/>
        <v>0.22706068161112933</v>
      </c>
      <c r="X53" s="27">
        <f t="shared" ca="1" si="11"/>
        <v>185.53255545807178</v>
      </c>
      <c r="Y53" s="7"/>
      <c r="Z53" s="28">
        <f t="shared" si="12"/>
        <v>185.64299999999997</v>
      </c>
      <c r="AA53" s="27">
        <f t="shared" si="9"/>
        <v>3.2400815832798324</v>
      </c>
      <c r="AB53" s="7"/>
      <c r="AC53" s="28">
        <f t="shared" ca="1" si="0"/>
        <v>-0.11044454192818876</v>
      </c>
      <c r="AD53" s="27">
        <f t="shared" ca="1" si="10"/>
        <v>3.7355291458993634E-3</v>
      </c>
      <c r="AE53" s="7">
        <v>116</v>
      </c>
    </row>
    <row r="54" spans="1:31" s="26" customFormat="1" x14ac:dyDescent="0.25">
      <c r="A54" s="26">
        <v>34</v>
      </c>
      <c r="B54" s="26">
        <v>643</v>
      </c>
      <c r="C54" s="26">
        <v>12490</v>
      </c>
      <c r="D54" s="26">
        <v>15092</v>
      </c>
      <c r="E54" s="26">
        <v>13847</v>
      </c>
      <c r="F54" s="26">
        <v>11226</v>
      </c>
      <c r="G54" s="27"/>
      <c r="H54" s="7"/>
      <c r="I54" s="28">
        <f t="shared" si="1"/>
        <v>-1357</v>
      </c>
      <c r="J54" s="27">
        <f t="shared" si="1"/>
        <v>3866</v>
      </c>
      <c r="K54" s="7"/>
      <c r="L54" s="124">
        <f t="shared" si="2"/>
        <v>0.32744139441965364</v>
      </c>
      <c r="M54" s="27">
        <f t="shared" ca="1" si="3"/>
        <v>1.8569792445598644E-5</v>
      </c>
      <c r="N54" s="44"/>
      <c r="O54" s="44"/>
      <c r="P54" s="7"/>
      <c r="Q54" s="28">
        <f t="shared" ca="1" si="4"/>
        <v>-1337.1083351808763</v>
      </c>
      <c r="R54" s="27">
        <f t="shared" ca="1" si="5"/>
        <v>3863.8565013080988</v>
      </c>
      <c r="S54" s="7"/>
      <c r="T54" s="28">
        <f t="shared" ca="1" si="6"/>
        <v>0.32502212613381437</v>
      </c>
      <c r="U54" s="27">
        <f t="shared" ca="1" si="7"/>
        <v>0.94482194738043002</v>
      </c>
      <c r="V54" s="7"/>
      <c r="W54" s="28">
        <f t="shared" ca="1" si="8"/>
        <v>0.32313212621662907</v>
      </c>
      <c r="X54" s="27">
        <f t="shared" ca="1" si="11"/>
        <v>191.27073384091727</v>
      </c>
      <c r="Y54" s="7"/>
      <c r="Z54" s="28">
        <f t="shared" si="12"/>
        <v>191.42999999999998</v>
      </c>
      <c r="AA54" s="27">
        <f t="shared" si="9"/>
        <v>3.341083787092745</v>
      </c>
      <c r="AB54" s="7"/>
      <c r="AC54" s="28">
        <f t="shared" ca="1" si="0"/>
        <v>-0.15926615908270492</v>
      </c>
      <c r="AD54" s="27">
        <f t="shared" ca="1" si="10"/>
        <v>2.5914945478234586E-2</v>
      </c>
      <c r="AE54" s="7">
        <v>115</v>
      </c>
    </row>
    <row r="55" spans="1:31" s="26" customFormat="1" x14ac:dyDescent="0.25">
      <c r="A55" s="26">
        <v>35</v>
      </c>
      <c r="B55" s="26">
        <v>626</v>
      </c>
      <c r="C55" s="26">
        <v>12309</v>
      </c>
      <c r="D55" s="26">
        <v>15020</v>
      </c>
      <c r="E55" s="26">
        <v>14041</v>
      </c>
      <c r="F55" s="26">
        <v>11302</v>
      </c>
      <c r="G55" s="27"/>
      <c r="H55" s="7"/>
      <c r="I55" s="28">
        <f t="shared" si="1"/>
        <v>-1732</v>
      </c>
      <c r="J55" s="27">
        <f t="shared" si="1"/>
        <v>3718</v>
      </c>
      <c r="K55" s="7"/>
      <c r="L55" s="124">
        <f t="shared" si="2"/>
        <v>0.41876164302600405</v>
      </c>
      <c r="M55" s="27">
        <f t="shared" ca="1" si="3"/>
        <v>1.9382212416184446E-5</v>
      </c>
      <c r="N55" s="44"/>
      <c r="O55" s="44"/>
      <c r="P55" s="7"/>
      <c r="Q55" s="28">
        <f t="shared" ca="1" si="4"/>
        <v>-1712.1083351808763</v>
      </c>
      <c r="R55" s="27">
        <f t="shared" ca="1" si="5"/>
        <v>3715.8565013080988</v>
      </c>
      <c r="S55" s="7"/>
      <c r="T55" s="28">
        <f t="shared" ca="1" si="6"/>
        <v>0.41617651811035733</v>
      </c>
      <c r="U55" s="27">
        <f t="shared" ca="1" si="7"/>
        <v>0.90863177102037029</v>
      </c>
      <c r="V55" s="7"/>
      <c r="W55" s="28">
        <f t="shared" ca="1" si="8"/>
        <v>0.4143591196113946</v>
      </c>
      <c r="X55" s="27">
        <f t="shared" ca="1" si="11"/>
        <v>196.90407002632605</v>
      </c>
      <c r="Y55" s="7"/>
      <c r="Z55" s="28">
        <f t="shared" si="12"/>
        <v>197.06399999999996</v>
      </c>
      <c r="AA55" s="27">
        <f t="shared" si="9"/>
        <v>3.439415637150105</v>
      </c>
      <c r="AB55" s="7"/>
      <c r="AC55" s="28">
        <f t="shared" ca="1" si="0"/>
        <v>-0.15992997367391126</v>
      </c>
      <c r="AD55" s="27">
        <f t="shared" ca="1" si="10"/>
        <v>4.444721552494002E-2</v>
      </c>
      <c r="AE55" s="7">
        <v>114</v>
      </c>
    </row>
    <row r="56" spans="1:31" s="26" customFormat="1" x14ac:dyDescent="0.25">
      <c r="A56" s="26">
        <v>36</v>
      </c>
      <c r="B56" s="26">
        <v>608</v>
      </c>
      <c r="C56" s="26">
        <v>12129</v>
      </c>
      <c r="D56" s="26">
        <v>14930</v>
      </c>
      <c r="E56" s="26">
        <v>14207</v>
      </c>
      <c r="F56" s="26">
        <v>11394</v>
      </c>
      <c r="G56" s="27"/>
      <c r="H56" s="7"/>
      <c r="I56" s="28">
        <f t="shared" si="1"/>
        <v>-2078</v>
      </c>
      <c r="J56" s="27">
        <f t="shared" si="1"/>
        <v>3536</v>
      </c>
      <c r="K56" s="7"/>
      <c r="L56" s="124">
        <f t="shared" si="2"/>
        <v>0.5035904197175044</v>
      </c>
      <c r="M56" s="27">
        <f t="shared" ca="1" si="3"/>
        <v>2.5370936087622272E-5</v>
      </c>
      <c r="N56" s="44"/>
      <c r="O56" s="44"/>
      <c r="P56" s="7"/>
      <c r="Q56" s="28">
        <f t="shared" ca="1" si="4"/>
        <v>-2058.1083351808761</v>
      </c>
      <c r="R56" s="27">
        <f t="shared" ca="1" si="5"/>
        <v>3533.8565013080988</v>
      </c>
      <c r="S56" s="7"/>
      <c r="T56" s="28">
        <f t="shared" ca="1" si="6"/>
        <v>0.50028163710738094</v>
      </c>
      <c r="U56" s="27">
        <f t="shared" ca="1" si="7"/>
        <v>0.8641276352262427</v>
      </c>
      <c r="V56" s="7"/>
      <c r="W56" s="28">
        <f t="shared" ca="1" si="8"/>
        <v>0.49855346269092354</v>
      </c>
      <c r="X56" s="27">
        <f t="shared" ca="1" si="11"/>
        <v>202.37243106232427</v>
      </c>
      <c r="Y56" s="7"/>
      <c r="Z56" s="28">
        <f t="shared" si="12"/>
        <v>202.53599999999997</v>
      </c>
      <c r="AA56" s="27">
        <f t="shared" si="9"/>
        <v>3.5349200538192349</v>
      </c>
      <c r="AB56" s="7"/>
      <c r="AC56" s="28">
        <f t="shared" ca="1" si="0"/>
        <v>-0.16356893767570568</v>
      </c>
      <c r="AD56" s="27">
        <f t="shared" ca="1" si="10"/>
        <v>0.11261673468180788</v>
      </c>
      <c r="AE56" s="7">
        <v>113</v>
      </c>
    </row>
    <row r="57" spans="1:31" s="26" customFormat="1" x14ac:dyDescent="0.25">
      <c r="A57" s="26">
        <v>37</v>
      </c>
      <c r="B57" s="26">
        <v>611</v>
      </c>
      <c r="C57" s="26">
        <v>11959</v>
      </c>
      <c r="D57" s="26">
        <v>14813</v>
      </c>
      <c r="E57" s="26">
        <v>14367</v>
      </c>
      <c r="F57" s="26">
        <v>11498</v>
      </c>
      <c r="G57" s="27"/>
      <c r="H57" s="7"/>
      <c r="I57" s="28">
        <f t="shared" si="1"/>
        <v>-2408</v>
      </c>
      <c r="J57" s="27">
        <f t="shared" si="1"/>
        <v>3315</v>
      </c>
      <c r="K57" s="7"/>
      <c r="L57" s="124">
        <f t="shared" si="2"/>
        <v>0.58421210677001567</v>
      </c>
      <c r="M57" s="27">
        <f t="shared" ca="1" si="3"/>
        <v>2.8456671335364249E-5</v>
      </c>
      <c r="N57" s="44"/>
      <c r="O57" s="44"/>
      <c r="P57" s="7"/>
      <c r="Q57" s="28">
        <f t="shared" ca="1" si="4"/>
        <v>-2388.1083351808761</v>
      </c>
      <c r="R57" s="27">
        <f t="shared" ca="1" si="5"/>
        <v>3312.8565013080988</v>
      </c>
      <c r="S57" s="7"/>
      <c r="T57" s="28">
        <f t="shared" ca="1" si="6"/>
        <v>0.58049750204673867</v>
      </c>
      <c r="U57" s="27">
        <f t="shared" ca="1" si="7"/>
        <v>0.81008689890480212</v>
      </c>
      <c r="V57" s="7"/>
      <c r="W57" s="28">
        <f t="shared" ca="1" si="8"/>
        <v>0.57887762728881376</v>
      </c>
      <c r="X57" s="27">
        <f t="shared" ca="1" si="11"/>
        <v>207.93899140524945</v>
      </c>
      <c r="Y57" s="7"/>
      <c r="Z57" s="28">
        <f t="shared" si="12"/>
        <v>208.03499999999997</v>
      </c>
      <c r="AA57" s="27">
        <f t="shared" si="9"/>
        <v>3.6308957093864032</v>
      </c>
      <c r="AB57" s="7"/>
      <c r="AC57" s="28">
        <f t="shared" ca="1" si="0"/>
        <v>-9.6008594750514931E-2</v>
      </c>
      <c r="AD57" s="27">
        <f t="shared" ca="1" si="10"/>
        <v>6.6858175986254764E-2</v>
      </c>
      <c r="AE57" s="7">
        <v>112</v>
      </c>
    </row>
    <row r="58" spans="1:31" s="26" customFormat="1" x14ac:dyDescent="0.25">
      <c r="A58" s="26">
        <v>38</v>
      </c>
      <c r="B58" s="26">
        <v>630</v>
      </c>
      <c r="C58" s="26">
        <v>11811</v>
      </c>
      <c r="D58" s="26">
        <v>14696</v>
      </c>
      <c r="E58" s="26">
        <v>14540</v>
      </c>
      <c r="F58" s="26">
        <v>11634</v>
      </c>
      <c r="G58" s="27"/>
      <c r="H58" s="7"/>
      <c r="I58" s="28">
        <f t="shared" si="1"/>
        <v>-2729</v>
      </c>
      <c r="J58" s="27">
        <f t="shared" si="1"/>
        <v>3062</v>
      </c>
      <c r="K58" s="7"/>
      <c r="L58" s="124">
        <f t="shared" si="2"/>
        <v>0.66170182965011737</v>
      </c>
      <c r="M58" s="27">
        <f t="shared" ca="1" si="3"/>
        <v>2.1828419427651361E-5</v>
      </c>
      <c r="N58" s="44"/>
      <c r="O58" s="44"/>
      <c r="P58" s="7"/>
      <c r="Q58" s="28">
        <f t="shared" ca="1" si="4"/>
        <v>-2709.1083351808761</v>
      </c>
      <c r="R58" s="27">
        <f t="shared" ca="1" si="5"/>
        <v>3059.8565013080988</v>
      </c>
      <c r="S58" s="7"/>
      <c r="T58" s="28">
        <f t="shared" ca="1" si="6"/>
        <v>0.65852566157865944</v>
      </c>
      <c r="U58" s="27">
        <f t="shared" ca="1" si="7"/>
        <v>0.7482212595865918</v>
      </c>
      <c r="V58" s="7"/>
      <c r="W58" s="28">
        <f t="shared" ca="1" si="8"/>
        <v>0.65702974024304783</v>
      </c>
      <c r="X58" s="27">
        <f t="shared" ca="1" si="11"/>
        <v>213.6769698386056</v>
      </c>
      <c r="Y58" s="7"/>
      <c r="Z58" s="28">
        <f t="shared" si="12"/>
        <v>213.70499999999996</v>
      </c>
      <c r="AA58" s="27">
        <f t="shared" si="9"/>
        <v>3.7298558779744813</v>
      </c>
      <c r="AB58" s="7"/>
      <c r="AC58" s="28">
        <f t="shared" ca="1" si="0"/>
        <v>-2.8030161394354991E-2</v>
      </c>
      <c r="AD58" s="27">
        <f t="shared" ca="1" si="10"/>
        <v>-4.047027594558017E-2</v>
      </c>
      <c r="AE58" s="7">
        <v>111</v>
      </c>
    </row>
    <row r="59" spans="1:31" s="26" customFormat="1" x14ac:dyDescent="0.25">
      <c r="A59" s="26">
        <v>39</v>
      </c>
      <c r="B59" s="26">
        <v>621</v>
      </c>
      <c r="C59" s="26">
        <v>11655</v>
      </c>
      <c r="D59" s="26">
        <v>14553</v>
      </c>
      <c r="E59" s="26">
        <v>14676</v>
      </c>
      <c r="F59" s="26">
        <v>11769</v>
      </c>
      <c r="G59" s="27"/>
      <c r="H59" s="7"/>
      <c r="I59" s="28">
        <f t="shared" si="1"/>
        <v>-3021</v>
      </c>
      <c r="J59" s="27">
        <f t="shared" si="1"/>
        <v>2784</v>
      </c>
      <c r="K59" s="7"/>
      <c r="L59" s="124">
        <f t="shared" si="2"/>
        <v>0.73175034582562282</v>
      </c>
      <c r="M59" s="27">
        <f t="shared" ca="1" si="3"/>
        <v>1.2999967702006343E-5</v>
      </c>
      <c r="N59" s="44"/>
      <c r="O59" s="44"/>
      <c r="P59" s="7"/>
      <c r="Q59" s="28">
        <f t="shared" ca="1" si="4"/>
        <v>-3001.1083351808761</v>
      </c>
      <c r="R59" s="27">
        <f t="shared" ca="1" si="5"/>
        <v>2781.8565013080988</v>
      </c>
      <c r="S59" s="7"/>
      <c r="T59" s="28">
        <f t="shared" ca="1" si="6"/>
        <v>0.72950454813106091</v>
      </c>
      <c r="U59" s="27">
        <f t="shared" ca="1" si="7"/>
        <v>0.68024241480215519</v>
      </c>
      <c r="V59" s="7"/>
      <c r="W59" s="28">
        <f t="shared" ca="1" si="8"/>
        <v>0.72814479902908746</v>
      </c>
      <c r="X59" s="27">
        <f t="shared" ca="1" si="11"/>
        <v>219.33788796546082</v>
      </c>
      <c r="Y59" s="7"/>
      <c r="Z59" s="28">
        <f t="shared" si="12"/>
        <v>219.29399999999995</v>
      </c>
      <c r="AA59" s="27">
        <f t="shared" si="9"/>
        <v>3.8274023298684439</v>
      </c>
      <c r="AB59" s="7"/>
      <c r="AC59" s="28">
        <f t="shared" ca="1" si="0"/>
        <v>4.3887965460868372E-2</v>
      </c>
      <c r="AD59" s="27">
        <f t="shared" ca="1" si="10"/>
        <v>-4.2974245593484284E-2</v>
      </c>
      <c r="AE59" s="7">
        <v>110</v>
      </c>
    </row>
    <row r="60" spans="1:31" s="26" customFormat="1" x14ac:dyDescent="0.25">
      <c r="A60" s="26">
        <v>40</v>
      </c>
      <c r="B60" s="26">
        <v>624</v>
      </c>
      <c r="C60" s="26">
        <v>11526</v>
      </c>
      <c r="D60" s="26">
        <v>14402</v>
      </c>
      <c r="E60" s="26">
        <v>14804</v>
      </c>
      <c r="F60" s="26">
        <v>11922</v>
      </c>
      <c r="G60" s="27"/>
      <c r="H60" s="7"/>
      <c r="I60" s="28">
        <f t="shared" si="1"/>
        <v>-3278</v>
      </c>
      <c r="J60" s="27">
        <f t="shared" si="1"/>
        <v>2480</v>
      </c>
      <c r="K60" s="7"/>
      <c r="L60" s="124">
        <f t="shared" si="2"/>
        <v>0.79512759848141135</v>
      </c>
      <c r="M60" s="27">
        <f t="shared" ca="1" si="3"/>
        <v>1.9033838065054442E-5</v>
      </c>
      <c r="N60" s="44"/>
      <c r="O60" s="44"/>
      <c r="P60" s="7"/>
      <c r="Q60" s="28">
        <f t="shared" ca="1" si="4"/>
        <v>-3258.1083351808761</v>
      </c>
      <c r="R60" s="27">
        <f t="shared" ca="1" si="5"/>
        <v>2477.8565013080988</v>
      </c>
      <c r="S60" s="7"/>
      <c r="T60" s="28">
        <f t="shared" ca="1" si="6"/>
        <v>0.79197569143231838</v>
      </c>
      <c r="U60" s="27">
        <f t="shared" ca="1" si="7"/>
        <v>0.60590583633284323</v>
      </c>
      <c r="V60" s="7"/>
      <c r="W60" s="28">
        <f t="shared" ca="1" si="8"/>
        <v>0.79076481977225654</v>
      </c>
      <c r="X60" s="27">
        <f t="shared" ca="1" si="11"/>
        <v>224.92954935990122</v>
      </c>
      <c r="Y60" s="7"/>
      <c r="Z60" s="28">
        <f t="shared" si="12"/>
        <v>224.90999999999997</v>
      </c>
      <c r="AA60" s="27">
        <f t="shared" si="9"/>
        <v>3.9254200206604462</v>
      </c>
      <c r="AB60" s="7"/>
      <c r="AC60" s="28">
        <f t="shared" ca="1" si="0"/>
        <v>1.9549359901247954E-2</v>
      </c>
      <c r="AD60" s="27">
        <f t="shared" ca="1" si="10"/>
        <v>4.3064628310190756E-2</v>
      </c>
      <c r="AE60" s="7">
        <v>109</v>
      </c>
    </row>
    <row r="61" spans="1:31" s="26" customFormat="1" x14ac:dyDescent="0.25">
      <c r="A61" s="26">
        <v>41</v>
      </c>
      <c r="B61" s="26">
        <v>631</v>
      </c>
      <c r="C61" s="26">
        <v>11417</v>
      </c>
      <c r="D61" s="26">
        <v>14241</v>
      </c>
      <c r="E61" s="26">
        <v>14927</v>
      </c>
      <c r="F61" s="26">
        <v>12093</v>
      </c>
      <c r="G61" s="27"/>
      <c r="H61" s="7"/>
      <c r="I61" s="28">
        <f t="shared" si="1"/>
        <v>-3510</v>
      </c>
      <c r="J61" s="27">
        <f t="shared" si="1"/>
        <v>2148</v>
      </c>
      <c r="K61" s="7"/>
      <c r="L61" s="124">
        <f t="shared" si="2"/>
        <v>0.8514508016553104</v>
      </c>
      <c r="M61" s="27">
        <f t="shared" ca="1" si="3"/>
        <v>1.7050556050771445E-5</v>
      </c>
      <c r="N61" s="44"/>
      <c r="O61" s="44"/>
      <c r="P61" s="7"/>
      <c r="Q61" s="28">
        <f t="shared" ca="1" si="4"/>
        <v>-3490.1083351808761</v>
      </c>
      <c r="R61" s="27">
        <f t="shared" ca="1" si="5"/>
        <v>2145.8565013080988</v>
      </c>
      <c r="S61" s="7"/>
      <c r="T61" s="28">
        <f t="shared" ca="1" si="6"/>
        <v>0.84836987526847296</v>
      </c>
      <c r="U61" s="27">
        <f t="shared" ca="1" si="7"/>
        <v>0.52472246774135778</v>
      </c>
      <c r="V61" s="7"/>
      <c r="W61" s="28">
        <f t="shared" ca="1" si="8"/>
        <v>0.84732156975933126</v>
      </c>
      <c r="X61" s="27">
        <f t="shared" ca="1" si="11"/>
        <v>230.62111114508957</v>
      </c>
      <c r="Y61" s="7"/>
      <c r="Z61" s="28">
        <f t="shared" si="12"/>
        <v>230.58899999999997</v>
      </c>
      <c r="AA61" s="27">
        <f t="shared" si="9"/>
        <v>4.024537268881204</v>
      </c>
      <c r="AB61" s="7"/>
      <c r="AC61" s="28">
        <f t="shared" ca="1" si="0"/>
        <v>3.2111145089601223E-2</v>
      </c>
      <c r="AD61" s="27">
        <f t="shared" ca="1" si="10"/>
        <v>8.0311961988940084E-2</v>
      </c>
      <c r="AE61" s="7">
        <v>108</v>
      </c>
    </row>
    <row r="62" spans="1:31" s="26" customFormat="1" x14ac:dyDescent="0.25">
      <c r="A62" s="26">
        <v>42</v>
      </c>
      <c r="B62" s="26">
        <v>646</v>
      </c>
      <c r="C62" s="26">
        <v>11306</v>
      </c>
      <c r="D62" s="26">
        <v>14047</v>
      </c>
      <c r="E62" s="26">
        <v>15017</v>
      </c>
      <c r="F62" s="26">
        <v>12265</v>
      </c>
      <c r="G62" s="27"/>
      <c r="H62" s="7"/>
      <c r="I62" s="28">
        <f t="shared" si="1"/>
        <v>-3711</v>
      </c>
      <c r="J62" s="27">
        <f t="shared" si="1"/>
        <v>1782</v>
      </c>
      <c r="K62" s="7"/>
      <c r="L62" s="124">
        <f t="shared" si="2"/>
        <v>0.90044944572481256</v>
      </c>
      <c r="M62" s="27">
        <f t="shared" ca="1" si="3"/>
        <v>1.6727560322310561E-5</v>
      </c>
      <c r="N62" s="44"/>
      <c r="O62" s="44"/>
      <c r="P62" s="7"/>
      <c r="Q62" s="28">
        <f t="shared" ca="1" si="4"/>
        <v>-3691.1083351808761</v>
      </c>
      <c r="R62" s="27">
        <f t="shared" ca="1" si="5"/>
        <v>1779.8565013080986</v>
      </c>
      <c r="S62" s="7"/>
      <c r="T62" s="28">
        <f t="shared" ca="1" si="6"/>
        <v>0.89722862936789993</v>
      </c>
      <c r="U62" s="27">
        <f t="shared" ca="1" si="7"/>
        <v>0.43522513971580445</v>
      </c>
      <c r="V62" s="7"/>
      <c r="W62" s="28">
        <f t="shared" ca="1" si="8"/>
        <v>0.89635951170061234</v>
      </c>
      <c r="X62" s="27">
        <f t="shared" ca="1" si="11"/>
        <v>236.49110538841092</v>
      </c>
      <c r="Y62" s="7"/>
      <c r="Z62" s="28">
        <f t="shared" si="12"/>
        <v>236.40299999999996</v>
      </c>
      <c r="AA62" s="27">
        <f t="shared" si="9"/>
        <v>4.126010711592154</v>
      </c>
      <c r="AB62" s="7"/>
      <c r="AC62" s="28">
        <f t="shared" ca="1" si="0"/>
        <v>8.8105388410951946E-2</v>
      </c>
      <c r="AD62" s="27">
        <f t="shared" ca="1" si="10"/>
        <v>1.6075496340619111E-2</v>
      </c>
      <c r="AE62" s="7">
        <v>107</v>
      </c>
    </row>
    <row r="63" spans="1:31" s="26" customFormat="1" x14ac:dyDescent="0.25">
      <c r="A63" s="26">
        <v>43</v>
      </c>
      <c r="B63" s="26">
        <v>618</v>
      </c>
      <c r="C63" s="26">
        <v>11232</v>
      </c>
      <c r="D63" s="26">
        <v>13875</v>
      </c>
      <c r="E63" s="26">
        <v>15102</v>
      </c>
      <c r="F63" s="26">
        <v>12456</v>
      </c>
      <c r="G63" s="27"/>
      <c r="H63" s="7"/>
      <c r="I63" s="28">
        <f t="shared" si="1"/>
        <v>-3870</v>
      </c>
      <c r="J63" s="27">
        <f t="shared" si="1"/>
        <v>1419</v>
      </c>
      <c r="K63" s="7"/>
      <c r="L63" s="124">
        <f t="shared" si="2"/>
        <v>0.93865889411157033</v>
      </c>
      <c r="M63" s="27">
        <f t="shared" ca="1" si="3"/>
        <v>1.2056317022576049E-5</v>
      </c>
      <c r="N63" s="44"/>
      <c r="O63" s="44"/>
      <c r="P63" s="7"/>
      <c r="Q63" s="28">
        <f t="shared" ca="1" si="4"/>
        <v>-3850.1083351808761</v>
      </c>
      <c r="R63" s="27">
        <f t="shared" ca="1" si="5"/>
        <v>1416.8565013080986</v>
      </c>
      <c r="S63" s="7"/>
      <c r="T63" s="28">
        <f t="shared" ca="1" si="6"/>
        <v>0.93587809156595425</v>
      </c>
      <c r="U63" s="27">
        <f t="shared" ca="1" si="7"/>
        <v>0.34646139634619838</v>
      </c>
      <c r="V63" s="7"/>
      <c r="W63" s="28">
        <f t="shared" ca="1" si="8"/>
        <v>0.93518667334920857</v>
      </c>
      <c r="X63" s="27">
        <f t="shared" ca="1" si="11"/>
        <v>242.06157518638736</v>
      </c>
      <c r="Y63" s="7"/>
      <c r="Z63" s="28">
        <f t="shared" si="12"/>
        <v>241.96499999999997</v>
      </c>
      <c r="AA63" s="27">
        <f t="shared" si="9"/>
        <v>4.2230859245880792</v>
      </c>
      <c r="AB63" s="7"/>
      <c r="AC63" s="28">
        <f t="shared" ca="1" si="0"/>
        <v>9.6575186387383383E-2</v>
      </c>
      <c r="AD63" s="27">
        <f t="shared" ca="1" si="10"/>
        <v>4.0616190344138658E-2</v>
      </c>
      <c r="AE63" s="7">
        <v>106</v>
      </c>
    </row>
    <row r="64" spans="1:31" s="26" customFormat="1" x14ac:dyDescent="0.25">
      <c r="A64" s="26">
        <v>44</v>
      </c>
      <c r="B64" s="26">
        <v>627</v>
      </c>
      <c r="C64" s="26">
        <v>11172</v>
      </c>
      <c r="D64" s="26">
        <v>13683</v>
      </c>
      <c r="E64" s="26">
        <v>15161</v>
      </c>
      <c r="F64" s="26">
        <v>12644</v>
      </c>
      <c r="G64" s="27"/>
      <c r="H64" s="7"/>
      <c r="I64" s="28">
        <f t="shared" si="1"/>
        <v>-3989</v>
      </c>
      <c r="J64" s="27">
        <f t="shared" si="1"/>
        <v>1039</v>
      </c>
      <c r="K64" s="7"/>
      <c r="L64" s="124">
        <f t="shared" si="2"/>
        <v>0.96838963056222049</v>
      </c>
      <c r="M64" s="27">
        <f t="shared" ca="1" si="3"/>
        <v>1.6733268413846288E-5</v>
      </c>
      <c r="N64" s="44"/>
      <c r="O64" s="44"/>
      <c r="P64" s="7"/>
      <c r="Q64" s="28">
        <f t="shared" ca="1" si="4"/>
        <v>-3969.1083351808761</v>
      </c>
      <c r="R64" s="27">
        <f t="shared" ca="1" si="5"/>
        <v>1036.8565013080986</v>
      </c>
      <c r="S64" s="7"/>
      <c r="T64" s="28">
        <f t="shared" ca="1" si="6"/>
        <v>0.96480441861984378</v>
      </c>
      <c r="U64" s="27">
        <f t="shared" ca="1" si="7"/>
        <v>0.25354067325955837</v>
      </c>
      <c r="V64" s="7"/>
      <c r="W64" s="28">
        <f t="shared" ca="1" si="8"/>
        <v>0.96429899877558334</v>
      </c>
      <c r="X64" s="27">
        <f t="shared" ca="1" si="11"/>
        <v>247.65866832408915</v>
      </c>
      <c r="Y64" s="7"/>
      <c r="Z64" s="28">
        <f t="shared" si="12"/>
        <v>247.60799999999998</v>
      </c>
      <c r="AA64" s="27">
        <f t="shared" si="9"/>
        <v>4.3215748542781194</v>
      </c>
      <c r="AB64" s="7"/>
      <c r="AC64" s="28">
        <f t="shared" ca="1" si="0"/>
        <v>5.0668324089173211E-2</v>
      </c>
      <c r="AD64" s="27">
        <f t="shared" ca="1" si="10"/>
        <v>4.0596296183878167E-2</v>
      </c>
      <c r="AE64" s="7">
        <v>105</v>
      </c>
    </row>
    <row r="65" spans="1:31" s="26" customFormat="1" x14ac:dyDescent="0.25">
      <c r="A65" s="26">
        <v>45</v>
      </c>
      <c r="B65" s="26">
        <v>603</v>
      </c>
      <c r="C65" s="26">
        <v>11122</v>
      </c>
      <c r="D65" s="26">
        <v>13487</v>
      </c>
      <c r="E65" s="26">
        <v>15197</v>
      </c>
      <c r="F65" s="26">
        <v>12827</v>
      </c>
      <c r="G65" s="27"/>
      <c r="H65" s="7"/>
      <c r="I65" s="28">
        <f t="shared" si="1"/>
        <v>-4075</v>
      </c>
      <c r="J65" s="27">
        <f t="shared" si="1"/>
        <v>660</v>
      </c>
      <c r="K65" s="7"/>
      <c r="L65" s="124">
        <f t="shared" si="2"/>
        <v>0.98813013140719053</v>
      </c>
      <c r="M65" s="27">
        <f t="shared" ca="1" si="3"/>
        <v>7.5125277471184894E-6</v>
      </c>
      <c r="N65" s="44"/>
      <c r="O65" s="44"/>
      <c r="P65" s="7"/>
      <c r="Q65" s="28">
        <f t="shared" ca="1" si="4"/>
        <v>-4055.1083351808761</v>
      </c>
      <c r="R65" s="27">
        <f t="shared" ca="1" si="5"/>
        <v>657.85650130809859</v>
      </c>
      <c r="S65" s="7"/>
      <c r="T65" s="28">
        <f t="shared" ca="1" si="6"/>
        <v>0.98570915917979773</v>
      </c>
      <c r="U65" s="27">
        <f t="shared" ca="1" si="7"/>
        <v>0.16086447839156748</v>
      </c>
      <c r="V65" s="7"/>
      <c r="W65" s="28">
        <f t="shared" ca="1" si="8"/>
        <v>0.9853892323307708</v>
      </c>
      <c r="X65" s="27">
        <f t="shared" ca="1" si="11"/>
        <v>253.11815210656437</v>
      </c>
      <c r="Y65" s="7"/>
      <c r="Z65" s="28">
        <f t="shared" si="12"/>
        <v>253.03499999999997</v>
      </c>
      <c r="AA65" s="27">
        <f t="shared" si="9"/>
        <v>4.416293872783851</v>
      </c>
      <c r="AB65" s="7"/>
      <c r="AC65" s="28">
        <f t="shared" ca="1" si="0"/>
        <v>8.3152106564398309E-2</v>
      </c>
      <c r="AD65" s="27">
        <f t="shared" ca="1" si="10"/>
        <v>-2.3091131675414545E-3</v>
      </c>
      <c r="AE65" s="7">
        <v>104</v>
      </c>
    </row>
    <row r="66" spans="1:31" s="26" customFormat="1" x14ac:dyDescent="0.25">
      <c r="A66" s="26">
        <v>46</v>
      </c>
      <c r="B66" s="26">
        <v>626</v>
      </c>
      <c r="C66" s="26">
        <v>11110</v>
      </c>
      <c r="D66" s="26">
        <v>13304</v>
      </c>
      <c r="E66" s="26">
        <v>15232</v>
      </c>
      <c r="F66" s="26">
        <v>13038</v>
      </c>
      <c r="G66" s="27"/>
      <c r="H66" s="7"/>
      <c r="I66" s="28">
        <f t="shared" si="1"/>
        <v>-4122</v>
      </c>
      <c r="J66" s="27">
        <f t="shared" si="1"/>
        <v>266</v>
      </c>
      <c r="K66" s="7"/>
      <c r="L66" s="124">
        <f t="shared" si="2"/>
        <v>0.99924905656012741</v>
      </c>
      <c r="M66" s="27">
        <f t="shared" ca="1" si="3"/>
        <v>5.0280288730296538E-6</v>
      </c>
      <c r="N66" s="44"/>
      <c r="O66" s="44"/>
      <c r="P66" s="7"/>
      <c r="Q66" s="28">
        <f t="shared" ca="1" si="4"/>
        <v>-4102.1083351808766</v>
      </c>
      <c r="R66" s="27">
        <f t="shared" ca="1" si="5"/>
        <v>263.85650130809864</v>
      </c>
      <c r="S66" s="7"/>
      <c r="T66" s="28">
        <f t="shared" ca="1" si="6"/>
        <v>0.99713384297419116</v>
      </c>
      <c r="U66" s="27">
        <f t="shared" ca="1" si="7"/>
        <v>6.4520360243840766E-2</v>
      </c>
      <c r="V66" s="7"/>
      <c r="W66" s="28">
        <f t="shared" ca="1" si="8"/>
        <v>0.99700672989502492</v>
      </c>
      <c r="X66" s="27">
        <f t="shared" ca="1" si="11"/>
        <v>258.68720206400837</v>
      </c>
      <c r="Y66" s="7"/>
      <c r="Z66" s="28">
        <f t="shared" si="12"/>
        <v>258.66899999999998</v>
      </c>
      <c r="AA66" s="27">
        <f t="shared" si="9"/>
        <v>4.5146257228412123</v>
      </c>
      <c r="AB66" s="7"/>
      <c r="AC66" s="28">
        <f t="shared" ca="1" si="0"/>
        <v>1.8202064008391972E-2</v>
      </c>
      <c r="AD66" s="27">
        <f t="shared" ca="1" si="10"/>
        <v>5.9078334899254514E-2</v>
      </c>
      <c r="AE66" s="7">
        <v>103</v>
      </c>
    </row>
    <row r="67" spans="1:31" s="26" customFormat="1" x14ac:dyDescent="0.25">
      <c r="A67" s="26">
        <v>47</v>
      </c>
      <c r="B67" s="26">
        <v>628</v>
      </c>
      <c r="C67" s="26">
        <v>11102</v>
      </c>
      <c r="D67" s="26">
        <v>13092</v>
      </c>
      <c r="E67" s="26">
        <v>15227</v>
      </c>
      <c r="F67" s="26">
        <v>13225</v>
      </c>
      <c r="G67" s="27"/>
      <c r="H67" s="7"/>
      <c r="I67" s="28">
        <f t="shared" si="1"/>
        <v>-4125</v>
      </c>
      <c r="J67" s="27">
        <f t="shared" si="1"/>
        <v>-133</v>
      </c>
      <c r="K67" s="7"/>
      <c r="L67" s="124">
        <f t="shared" si="2"/>
        <v>1.00070189630818</v>
      </c>
      <c r="M67" s="27">
        <f t="shared" ca="1" si="3"/>
        <v>7.6767360217696165E-6</v>
      </c>
      <c r="N67" s="44"/>
      <c r="O67" s="44"/>
      <c r="P67" s="7"/>
      <c r="Q67" s="28">
        <f t="shared" ca="1" si="4"/>
        <v>-4105.1083351808766</v>
      </c>
      <c r="R67" s="27">
        <f t="shared" ca="1" si="5"/>
        <v>-135.14349869190136</v>
      </c>
      <c r="S67" s="7"/>
      <c r="T67" s="28">
        <f t="shared" ca="1" si="6"/>
        <v>0.99786307811000352</v>
      </c>
      <c r="U67" s="27">
        <f t="shared" ca="1" si="7"/>
        <v>-3.3046398997131202E-2</v>
      </c>
      <c r="V67" s="7"/>
      <c r="W67" s="28">
        <f t="shared" ca="1" si="8"/>
        <v>0.99793120397199941</v>
      </c>
      <c r="X67" s="27">
        <f t="shared" ca="1" si="11"/>
        <v>264.28653322765035</v>
      </c>
      <c r="Y67" s="7"/>
      <c r="Z67" s="28">
        <f t="shared" si="12"/>
        <v>264.32099999999997</v>
      </c>
      <c r="AA67" s="27">
        <f t="shared" si="9"/>
        <v>4.6132717321639314</v>
      </c>
      <c r="AB67" s="7"/>
      <c r="AC67" s="28">
        <f t="shared" ca="1" si="0"/>
        <v>-3.4466772349617258E-2</v>
      </c>
      <c r="AD67" s="27">
        <f t="shared" ca="1" si="10"/>
        <v>4.3109512336741318E-2</v>
      </c>
      <c r="AE67" s="7">
        <v>102</v>
      </c>
    </row>
    <row r="68" spans="1:31" s="26" customFormat="1" x14ac:dyDescent="0.25">
      <c r="A68" s="26">
        <v>48</v>
      </c>
      <c r="B68" s="26">
        <v>625</v>
      </c>
      <c r="C68" s="26">
        <v>11115</v>
      </c>
      <c r="D68" s="26">
        <v>12896</v>
      </c>
      <c r="E68" s="26">
        <v>15209</v>
      </c>
      <c r="F68" s="26">
        <v>13423</v>
      </c>
      <c r="G68" s="27"/>
      <c r="H68" s="7"/>
      <c r="I68" s="28">
        <f t="shared" si="1"/>
        <v>-4094</v>
      </c>
      <c r="J68" s="27">
        <f t="shared" si="1"/>
        <v>-527</v>
      </c>
      <c r="K68" s="7"/>
      <c r="L68" s="124">
        <f t="shared" si="2"/>
        <v>0.99248620464126935</v>
      </c>
      <c r="M68" s="27">
        <f t="shared" ca="1" si="3"/>
        <v>3.6010929685388405E-6</v>
      </c>
      <c r="N68" s="44"/>
      <c r="O68" s="44"/>
      <c r="P68" s="7"/>
      <c r="Q68" s="28">
        <f t="shared" ca="1" si="4"/>
        <v>-4074.1083351808761</v>
      </c>
      <c r="R68" s="27">
        <f t="shared" ca="1" si="5"/>
        <v>-529.14349869190141</v>
      </c>
      <c r="S68" s="7"/>
      <c r="T68" s="28">
        <f t="shared" ca="1" si="6"/>
        <v>0.99032764837327592</v>
      </c>
      <c r="U68" s="27">
        <f t="shared" ca="1" si="7"/>
        <v>-0.12939051714485791</v>
      </c>
      <c r="V68" s="7"/>
      <c r="W68" s="28">
        <f t="shared" ca="1" si="8"/>
        <v>0.99058855004452662</v>
      </c>
      <c r="X68" s="27">
        <f t="shared" ca="1" si="11"/>
        <v>269.83171521695203</v>
      </c>
      <c r="Y68" s="7"/>
      <c r="Z68" s="28">
        <f t="shared" si="12"/>
        <v>269.94599999999997</v>
      </c>
      <c r="AA68" s="27">
        <f t="shared" si="9"/>
        <v>4.7114465025886121</v>
      </c>
      <c r="AB68" s="7"/>
      <c r="AC68" s="28">
        <f t="shared" ca="1" si="0"/>
        <v>-0.11428478304793543</v>
      </c>
      <c r="AD68" s="27">
        <f t="shared" ca="1" si="10"/>
        <v>7.2760757837329493E-2</v>
      </c>
      <c r="AE68" s="7">
        <v>101</v>
      </c>
    </row>
    <row r="69" spans="1:31" s="26" customFormat="1" x14ac:dyDescent="0.25">
      <c r="A69" s="26">
        <v>49</v>
      </c>
      <c r="B69" s="26">
        <v>640</v>
      </c>
      <c r="C69" s="26">
        <v>11149</v>
      </c>
      <c r="D69" s="26">
        <v>12697</v>
      </c>
      <c r="E69" s="26">
        <v>15167</v>
      </c>
      <c r="F69" s="26">
        <v>13625</v>
      </c>
      <c r="G69" s="27"/>
      <c r="H69" s="7"/>
      <c r="I69" s="28">
        <f t="shared" si="1"/>
        <v>-4018</v>
      </c>
      <c r="J69" s="27">
        <f t="shared" si="1"/>
        <v>-928</v>
      </c>
      <c r="K69" s="7"/>
      <c r="L69" s="124">
        <f t="shared" si="2"/>
        <v>0.97416836917460137</v>
      </c>
      <c r="M69" s="27">
        <f t="shared" ca="1" si="3"/>
        <v>3.4506657826327188E-6</v>
      </c>
      <c r="N69" s="44"/>
      <c r="O69" s="44"/>
      <c r="P69" s="7"/>
      <c r="Q69" s="28">
        <f t="shared" ca="1" si="4"/>
        <v>-3998.1083351808761</v>
      </c>
      <c r="R69" s="27">
        <f t="shared" ca="1" si="5"/>
        <v>-930.14349869190141</v>
      </c>
      <c r="S69" s="7"/>
      <c r="T69" s="28">
        <f t="shared" ca="1" si="6"/>
        <v>0.97185369159936319</v>
      </c>
      <c r="U69" s="27">
        <f t="shared" ca="1" si="7"/>
        <v>-0.22744633282312801</v>
      </c>
      <c r="V69" s="7"/>
      <c r="W69" s="28">
        <f t="shared" ca="1" si="8"/>
        <v>0.9723107723984864</v>
      </c>
      <c r="X69" s="27">
        <f t="shared" ca="1" si="11"/>
        <v>275.55596780342353</v>
      </c>
      <c r="Y69" s="7"/>
      <c r="Z69" s="28">
        <f t="shared" si="12"/>
        <v>275.70599999999996</v>
      </c>
      <c r="AA69" s="27">
        <f t="shared" si="9"/>
        <v>4.8119774675034854</v>
      </c>
      <c r="AB69" s="7"/>
      <c r="AC69" s="28">
        <f t="shared" ca="1" si="0"/>
        <v>-0.15003219657643285</v>
      </c>
      <c r="AD69" s="27">
        <f t="shared" ca="1" si="10"/>
        <v>6.7770222569663474E-2</v>
      </c>
      <c r="AE69" s="7">
        <v>100</v>
      </c>
    </row>
    <row r="70" spans="1:31" s="26" customFormat="1" x14ac:dyDescent="0.25">
      <c r="A70" s="26">
        <v>50</v>
      </c>
      <c r="B70" s="26">
        <v>626</v>
      </c>
      <c r="C70" s="26">
        <v>11209</v>
      </c>
      <c r="D70" s="26">
        <v>12500</v>
      </c>
      <c r="E70" s="26">
        <v>15117</v>
      </c>
      <c r="F70" s="26">
        <v>13814</v>
      </c>
      <c r="G70" s="27"/>
      <c r="H70" s="7"/>
      <c r="I70" s="28">
        <f t="shared" si="1"/>
        <v>-3908</v>
      </c>
      <c r="J70" s="27">
        <f t="shared" si="1"/>
        <v>-1314</v>
      </c>
      <c r="K70" s="7"/>
      <c r="L70" s="124">
        <f t="shared" si="2"/>
        <v>0.94673158891027787</v>
      </c>
      <c r="M70" s="27">
        <f t="shared" ca="1" si="3"/>
        <v>9.4209412316464374E-7</v>
      </c>
      <c r="N70" s="44"/>
      <c r="O70" s="44"/>
      <c r="P70" s="7"/>
      <c r="Q70" s="28">
        <f t="shared" ca="1" si="4"/>
        <v>-3888.1083351808761</v>
      </c>
      <c r="R70" s="27">
        <f t="shared" ca="1" si="5"/>
        <v>-1316.1434986919014</v>
      </c>
      <c r="S70" s="7"/>
      <c r="T70" s="28">
        <f t="shared" ca="1" si="6"/>
        <v>0.9451150699529105</v>
      </c>
      <c r="U70" s="27">
        <f t="shared" ca="1" si="7"/>
        <v>-0.32183422522166227</v>
      </c>
      <c r="V70" s="7"/>
      <c r="W70" s="28">
        <f t="shared" ca="1" si="8"/>
        <v>0.94576097357804545</v>
      </c>
      <c r="X70" s="27">
        <f t="shared" ca="1" si="11"/>
        <v>281.18287426622021</v>
      </c>
      <c r="Y70" s="7"/>
      <c r="Z70" s="28">
        <f t="shared" si="12"/>
        <v>281.33999999999997</v>
      </c>
      <c r="AA70" s="27">
        <f t="shared" si="9"/>
        <v>4.9103093175608459</v>
      </c>
      <c r="AB70" s="7"/>
      <c r="AC70" s="28">
        <f t="shared" ca="1" si="0"/>
        <v>-0.15712573377976469</v>
      </c>
      <c r="AD70" s="27">
        <f t="shared" ca="1" si="10"/>
        <v>-1.5211074072851716E-2</v>
      </c>
      <c r="AE70" s="7">
        <v>99</v>
      </c>
    </row>
    <row r="71" spans="1:31" s="26" customFormat="1" x14ac:dyDescent="0.25">
      <c r="A71" s="26">
        <v>51</v>
      </c>
      <c r="B71" s="26">
        <v>643</v>
      </c>
      <c r="C71" s="26">
        <v>11277</v>
      </c>
      <c r="D71" s="26">
        <v>12308</v>
      </c>
      <c r="E71" s="26">
        <v>15031</v>
      </c>
      <c r="F71" s="26">
        <v>14005</v>
      </c>
      <c r="G71" s="27"/>
      <c r="H71" s="7"/>
      <c r="I71" s="28">
        <f t="shared" si="1"/>
        <v>-3754</v>
      </c>
      <c r="J71" s="27">
        <f t="shared" si="1"/>
        <v>-1697</v>
      </c>
      <c r="K71" s="7"/>
      <c r="L71" s="124">
        <f t="shared" si="2"/>
        <v>0.90902904294331632</v>
      </c>
      <c r="M71" s="27">
        <f t="shared" ca="1" si="3"/>
        <v>2.6502543277741757E-7</v>
      </c>
      <c r="N71" s="44"/>
      <c r="O71" s="44"/>
      <c r="P71" s="7"/>
      <c r="Q71" s="28">
        <f t="shared" ca="1" si="4"/>
        <v>-3734.1083351808761</v>
      </c>
      <c r="R71" s="27">
        <f t="shared" ca="1" si="5"/>
        <v>-1699.1434986919014</v>
      </c>
      <c r="S71" s="7"/>
      <c r="T71" s="28">
        <f t="shared" ca="1" si="6"/>
        <v>0.90768099964787696</v>
      </c>
      <c r="U71" s="27">
        <f t="shared" ca="1" si="7"/>
        <v>-0.41548853296424942</v>
      </c>
      <c r="V71" s="7"/>
      <c r="W71" s="28">
        <f t="shared" ca="1" si="8"/>
        <v>0.90851423673436249</v>
      </c>
      <c r="X71" s="27">
        <f t="shared" ca="1" si="11"/>
        <v>286.9658025725746</v>
      </c>
      <c r="Y71" s="7"/>
      <c r="Z71" s="28">
        <f t="shared" si="12"/>
        <v>287.12699999999995</v>
      </c>
      <c r="AA71" s="27">
        <f t="shared" si="9"/>
        <v>5.0113115213737576</v>
      </c>
      <c r="AB71" s="7"/>
      <c r="AC71" s="28">
        <f t="shared" ca="1" si="0"/>
        <v>-0.16119742742534982</v>
      </c>
      <c r="AD71" s="27">
        <f t="shared" ca="1" si="10"/>
        <v>4.8322509856973284E-2</v>
      </c>
      <c r="AE71" s="7">
        <v>98</v>
      </c>
    </row>
    <row r="72" spans="1:31" s="26" customFormat="1" x14ac:dyDescent="0.25">
      <c r="A72" s="26">
        <v>52</v>
      </c>
      <c r="B72" s="26">
        <v>608</v>
      </c>
      <c r="C72" s="26">
        <v>11364</v>
      </c>
      <c r="D72" s="26">
        <v>12131</v>
      </c>
      <c r="E72" s="26">
        <v>14937</v>
      </c>
      <c r="F72" s="26">
        <v>14169</v>
      </c>
      <c r="G72" s="27"/>
      <c r="H72" s="7"/>
      <c r="I72" s="28">
        <f t="shared" si="1"/>
        <v>-3573</v>
      </c>
      <c r="J72" s="27">
        <f t="shared" si="1"/>
        <v>-2038</v>
      </c>
      <c r="K72" s="7"/>
      <c r="L72" s="124">
        <f t="shared" si="2"/>
        <v>0.8648473950268194</v>
      </c>
      <c r="M72" s="27">
        <f t="shared" ca="1" si="3"/>
        <v>2.6757046423533991E-8</v>
      </c>
      <c r="N72" s="44"/>
      <c r="O72" s="44"/>
      <c r="P72" s="7"/>
      <c r="Q72" s="28">
        <f t="shared" ca="1" si="4"/>
        <v>-3553.1083351808761</v>
      </c>
      <c r="R72" s="27">
        <f t="shared" ca="1" si="5"/>
        <v>-2040.1434986919014</v>
      </c>
      <c r="S72" s="7"/>
      <c r="T72" s="28">
        <f t="shared" ca="1" si="6"/>
        <v>0.86368381312053222</v>
      </c>
      <c r="U72" s="27">
        <f t="shared" ca="1" si="7"/>
        <v>-0.49887265552357635</v>
      </c>
      <c r="V72" s="7"/>
      <c r="W72" s="28">
        <f t="shared" ca="1" si="8"/>
        <v>0.86468381921435455</v>
      </c>
      <c r="X72" s="27">
        <f t="shared" ca="1" si="11"/>
        <v>292.37234683090946</v>
      </c>
      <c r="Y72" s="7"/>
      <c r="Z72" s="28">
        <f t="shared" si="12"/>
        <v>292.59899999999993</v>
      </c>
      <c r="AA72" s="27">
        <f t="shared" si="9"/>
        <v>5.106815938042887</v>
      </c>
      <c r="AB72" s="7"/>
      <c r="AC72" s="28">
        <f t="shared" ca="1" si="0"/>
        <v>-0.22665316909046851</v>
      </c>
      <c r="AD72" s="27">
        <f t="shared" ca="1" si="10"/>
        <v>6.9154033055042419E-2</v>
      </c>
      <c r="AE72" s="7">
        <v>97</v>
      </c>
    </row>
    <row r="73" spans="1:31" s="26" customFormat="1" x14ac:dyDescent="0.25">
      <c r="A73" s="26">
        <v>53</v>
      </c>
      <c r="B73" s="26">
        <v>614</v>
      </c>
      <c r="C73" s="26">
        <v>11481</v>
      </c>
      <c r="D73" s="26">
        <v>11970</v>
      </c>
      <c r="E73" s="26">
        <v>14837</v>
      </c>
      <c r="F73" s="26">
        <v>14343</v>
      </c>
      <c r="G73" s="27"/>
      <c r="H73" s="7"/>
      <c r="I73" s="28">
        <f t="shared" si="1"/>
        <v>-3356</v>
      </c>
      <c r="J73" s="27">
        <f t="shared" si="1"/>
        <v>-2373</v>
      </c>
      <c r="K73" s="7"/>
      <c r="L73" s="124">
        <f t="shared" si="2"/>
        <v>0.8122308910620033</v>
      </c>
      <c r="M73" s="27">
        <f t="shared" ca="1" si="3"/>
        <v>1.7230347867727558E-8</v>
      </c>
      <c r="N73" s="44"/>
      <c r="O73" s="44"/>
      <c r="P73" s="7"/>
      <c r="Q73" s="28">
        <f t="shared" ca="1" si="4"/>
        <v>-3336.1083351808761</v>
      </c>
      <c r="R73" s="27">
        <f t="shared" ca="1" si="5"/>
        <v>-2375.1434986919012</v>
      </c>
      <c r="S73" s="7"/>
      <c r="T73" s="28">
        <f t="shared" ca="1" si="6"/>
        <v>0.81093580496343931</v>
      </c>
      <c r="U73" s="27">
        <f t="shared" ca="1" si="7"/>
        <v>-0.58078960877100894</v>
      </c>
      <c r="V73" s="7"/>
      <c r="W73" s="28">
        <f t="shared" ca="1" si="8"/>
        <v>0.81209962664234692</v>
      </c>
      <c r="X73" s="27">
        <f t="shared" ca="1" si="11"/>
        <v>297.96110954763708</v>
      </c>
      <c r="Y73" s="7"/>
      <c r="Z73" s="28">
        <f t="shared" si="12"/>
        <v>298.12499999999994</v>
      </c>
      <c r="AA73" s="27">
        <f t="shared" si="9"/>
        <v>5.2032628325080941</v>
      </c>
      <c r="AB73" s="7"/>
      <c r="AC73" s="28">
        <f t="shared" ca="1" si="0"/>
        <v>-0.16389045236286393</v>
      </c>
      <c r="AD73" s="27">
        <f t="shared" ca="1" si="10"/>
        <v>-1.7176053925879842E-2</v>
      </c>
      <c r="AE73" s="7">
        <v>96</v>
      </c>
    </row>
    <row r="74" spans="1:31" s="26" customFormat="1" x14ac:dyDescent="0.25">
      <c r="A74" s="26">
        <v>54</v>
      </c>
      <c r="B74" s="26">
        <v>629</v>
      </c>
      <c r="C74" s="26">
        <v>11606</v>
      </c>
      <c r="D74" s="26">
        <v>11812</v>
      </c>
      <c r="E74" s="26">
        <v>14709</v>
      </c>
      <c r="F74" s="26">
        <v>14501</v>
      </c>
      <c r="G74" s="27"/>
      <c r="H74" s="7"/>
      <c r="I74" s="28">
        <f t="shared" si="1"/>
        <v>-3103</v>
      </c>
      <c r="J74" s="27">
        <f t="shared" si="1"/>
        <v>-2689</v>
      </c>
      <c r="K74" s="7"/>
      <c r="L74" s="124">
        <f t="shared" si="2"/>
        <v>0.75050418606806857</v>
      </c>
      <c r="M74" s="27">
        <f t="shared" ca="1" si="3"/>
        <v>6.3057150830193768E-8</v>
      </c>
      <c r="N74" s="44"/>
      <c r="O74" s="44"/>
      <c r="P74" s="7"/>
      <c r="Q74" s="28">
        <f t="shared" ca="1" si="4"/>
        <v>-3083.1083351808761</v>
      </c>
      <c r="R74" s="27">
        <f t="shared" ca="1" si="5"/>
        <v>-2691.1434986919012</v>
      </c>
      <c r="S74" s="7"/>
      <c r="T74" s="28">
        <f t="shared" ca="1" si="6"/>
        <v>0.74943697517659835</v>
      </c>
      <c r="U74" s="27">
        <f t="shared" ca="1" si="7"/>
        <v>-0.65806052586410946</v>
      </c>
      <c r="V74" s="7"/>
      <c r="W74" s="28">
        <f t="shared" ca="1" si="8"/>
        <v>0.75075529789740003</v>
      </c>
      <c r="X74" s="27">
        <f t="shared" ca="1" si="11"/>
        <v>303.62546151476784</v>
      </c>
      <c r="Y74" s="7"/>
      <c r="Z74" s="28">
        <f t="shared" si="12"/>
        <v>303.78599999999994</v>
      </c>
      <c r="AA74" s="27">
        <f t="shared" si="9"/>
        <v>5.3020659214634929</v>
      </c>
      <c r="AB74" s="7"/>
      <c r="AC74" s="28">
        <f t="shared" ca="1" si="0"/>
        <v>-0.16053848523210945</v>
      </c>
      <c r="AD74" s="27">
        <f t="shared" ca="1" si="10"/>
        <v>7.6787532495245614E-2</v>
      </c>
      <c r="AE74" s="7">
        <v>95</v>
      </c>
    </row>
    <row r="75" spans="1:31" s="26" customFormat="1" x14ac:dyDescent="0.25">
      <c r="A75" s="26">
        <v>55</v>
      </c>
      <c r="B75" s="26">
        <v>625</v>
      </c>
      <c r="C75" s="26">
        <v>11739</v>
      </c>
      <c r="D75" s="26">
        <v>11663</v>
      </c>
      <c r="E75" s="26">
        <v>14565</v>
      </c>
      <c r="F75" s="26">
        <v>14638</v>
      </c>
      <c r="G75" s="27"/>
      <c r="H75" s="7"/>
      <c r="I75" s="28">
        <f t="shared" si="1"/>
        <v>-2826</v>
      </c>
      <c r="J75" s="27">
        <f t="shared" si="1"/>
        <v>-2975</v>
      </c>
      <c r="K75" s="7"/>
      <c r="L75" s="124">
        <f t="shared" si="2"/>
        <v>0.68191694221990307</v>
      </c>
      <c r="M75" s="27">
        <f t="shared" ca="1" si="3"/>
        <v>2.7075210249684119E-6</v>
      </c>
      <c r="N75" s="44"/>
      <c r="O75" s="44"/>
      <c r="P75" s="7"/>
      <c r="Q75" s="28">
        <f t="shared" ca="1" si="4"/>
        <v>-2806.1083351808761</v>
      </c>
      <c r="R75" s="27">
        <f t="shared" ca="1" si="5"/>
        <v>-2977.1434986919012</v>
      </c>
      <c r="S75" s="7"/>
      <c r="T75" s="28">
        <f t="shared" ca="1" si="6"/>
        <v>0.68210426430325855</v>
      </c>
      <c r="U75" s="27">
        <f t="shared" ca="1" si="7"/>
        <v>-0.72799559639773859</v>
      </c>
      <c r="V75" s="7"/>
      <c r="W75" s="28">
        <f t="shared" ca="1" si="8"/>
        <v>0.68356239687590803</v>
      </c>
      <c r="X75" s="27">
        <f t="shared" ca="1" si="11"/>
        <v>309.19285028906143</v>
      </c>
      <c r="Y75" s="7"/>
      <c r="Z75" s="28">
        <f t="shared" si="12"/>
        <v>309.41099999999994</v>
      </c>
      <c r="AA75" s="27">
        <f t="shared" si="9"/>
        <v>5.4002406918881736</v>
      </c>
      <c r="AB75" s="7"/>
      <c r="AC75" s="28">
        <f t="shared" ca="1" si="0"/>
        <v>-0.21814971093851909</v>
      </c>
      <c r="AD75" s="27">
        <f t="shared" ca="1" si="10"/>
        <v>0.10966660137887629</v>
      </c>
      <c r="AE75" s="7">
        <v>94</v>
      </c>
    </row>
    <row r="76" spans="1:31" s="26" customFormat="1" x14ac:dyDescent="0.25">
      <c r="A76" s="26">
        <v>56</v>
      </c>
      <c r="B76" s="26">
        <v>622</v>
      </c>
      <c r="C76" s="26">
        <v>11902</v>
      </c>
      <c r="D76" s="26">
        <v>11539</v>
      </c>
      <c r="E76" s="26">
        <v>14426</v>
      </c>
      <c r="F76" s="26">
        <v>14779</v>
      </c>
      <c r="G76" s="27"/>
      <c r="H76" s="7"/>
      <c r="I76" s="28">
        <f t="shared" si="1"/>
        <v>-2524</v>
      </c>
      <c r="J76" s="27">
        <f t="shared" si="1"/>
        <v>-3240</v>
      </c>
      <c r="K76" s="7"/>
      <c r="L76" s="124">
        <f t="shared" si="2"/>
        <v>0.60713696710996745</v>
      </c>
      <c r="M76" s="27">
        <f t="shared" ca="1" si="3"/>
        <v>9.892795434832318E-6</v>
      </c>
      <c r="N76" s="44"/>
      <c r="O76" s="44"/>
      <c r="P76" s="7"/>
      <c r="Q76" s="28">
        <f t="shared" ca="1" si="4"/>
        <v>-2504.1083351808761</v>
      </c>
      <c r="R76" s="27">
        <f t="shared" ca="1" si="5"/>
        <v>-3242.1434986919012</v>
      </c>
      <c r="S76" s="7"/>
      <c r="T76" s="28">
        <f t="shared" ca="1" si="6"/>
        <v>0.60869459396481596</v>
      </c>
      <c r="U76" s="27">
        <f t="shared" ca="1" si="7"/>
        <v>-0.79279557433973746</v>
      </c>
      <c r="V76" s="7"/>
      <c r="W76" s="28">
        <f t="shared" ca="1" si="8"/>
        <v>0.61028224856555013</v>
      </c>
      <c r="X76" s="27">
        <f t="shared" ca="1" si="11"/>
        <v>314.80134012475332</v>
      </c>
      <c r="Y76" s="7"/>
      <c r="Z76" s="28">
        <f t="shared" si="12"/>
        <v>315.00899999999996</v>
      </c>
      <c r="AA76" s="27">
        <f t="shared" si="9"/>
        <v>5.4979442234148168</v>
      </c>
      <c r="AB76" s="7"/>
      <c r="AC76" s="28">
        <f t="shared" ca="1" si="0"/>
        <v>-0.20765987524663387</v>
      </c>
      <c r="AD76" s="27">
        <f t="shared" ca="1" si="10"/>
        <v>7.1400689942890949E-2</v>
      </c>
      <c r="AE76" s="7">
        <v>93</v>
      </c>
    </row>
    <row r="77" spans="1:31" s="26" customFormat="1" x14ac:dyDescent="0.25">
      <c r="A77" s="26">
        <v>57</v>
      </c>
      <c r="B77" s="26">
        <v>646</v>
      </c>
      <c r="C77" s="26">
        <v>12062</v>
      </c>
      <c r="D77" s="26">
        <v>11410</v>
      </c>
      <c r="E77" s="26">
        <v>14235</v>
      </c>
      <c r="F77" s="26">
        <v>14884</v>
      </c>
      <c r="G77" s="27"/>
      <c r="H77" s="7"/>
      <c r="I77" s="28">
        <f t="shared" si="1"/>
        <v>-2173</v>
      </c>
      <c r="J77" s="27">
        <f t="shared" si="1"/>
        <v>-3474</v>
      </c>
      <c r="K77" s="7"/>
      <c r="L77" s="124">
        <f t="shared" si="2"/>
        <v>0.52335053124071418</v>
      </c>
      <c r="M77" s="27">
        <f t="shared" ca="1" si="3"/>
        <v>2.9774737590299245E-6</v>
      </c>
      <c r="N77" s="44"/>
      <c r="O77" s="44"/>
      <c r="P77" s="7"/>
      <c r="Q77" s="28">
        <f t="shared" ca="1" si="4"/>
        <v>-2153.1083351808761</v>
      </c>
      <c r="R77" s="27">
        <f t="shared" ca="1" si="5"/>
        <v>-3476.1434986919012</v>
      </c>
      <c r="S77" s="7"/>
      <c r="T77" s="28">
        <f t="shared" ca="1" si="6"/>
        <v>0.52337408307477185</v>
      </c>
      <c r="U77" s="27">
        <f t="shared" ca="1" si="7"/>
        <v>-0.85001517750361577</v>
      </c>
      <c r="V77" s="7"/>
      <c r="W77" s="28">
        <f t="shared" ca="1" si="8"/>
        <v>0.52507606702968812</v>
      </c>
      <c r="X77" s="27">
        <f t="shared" ca="1" si="11"/>
        <v>320.68519827631781</v>
      </c>
      <c r="Y77" s="7"/>
      <c r="Z77" s="28">
        <f t="shared" si="12"/>
        <v>320.82299999999998</v>
      </c>
      <c r="AA77" s="27">
        <f t="shared" si="9"/>
        <v>5.5994176661257677</v>
      </c>
      <c r="AB77" s="7"/>
      <c r="AC77" s="28">
        <f t="shared" ca="1" si="0"/>
        <v>-0.13780172368217336</v>
      </c>
      <c r="AD77" s="27">
        <f t="shared" ca="1" si="10"/>
        <v>-1.6252677281670458E-2</v>
      </c>
      <c r="AE77" s="7">
        <v>92</v>
      </c>
    </row>
    <row r="78" spans="1:31" s="26" customFormat="1" x14ac:dyDescent="0.25">
      <c r="A78" s="26">
        <v>58</v>
      </c>
      <c r="B78" s="26">
        <v>639</v>
      </c>
      <c r="C78" s="26">
        <v>12240</v>
      </c>
      <c r="D78" s="26">
        <v>11309</v>
      </c>
      <c r="E78" s="26">
        <v>14051</v>
      </c>
      <c r="F78" s="26">
        <v>14978</v>
      </c>
      <c r="G78" s="27"/>
      <c r="H78" s="7"/>
      <c r="I78" s="28">
        <f t="shared" si="1"/>
        <v>-1811</v>
      </c>
      <c r="J78" s="27">
        <f t="shared" si="1"/>
        <v>-3669</v>
      </c>
      <c r="K78" s="7"/>
      <c r="L78" s="124">
        <f t="shared" si="2"/>
        <v>0.43517106428885644</v>
      </c>
      <c r="M78" s="27">
        <f t="shared" ca="1" si="3"/>
        <v>4.0235157570544456E-6</v>
      </c>
      <c r="N78" s="44"/>
      <c r="O78" s="44"/>
      <c r="P78" s="7"/>
      <c r="Q78" s="28">
        <f t="shared" ca="1" si="4"/>
        <v>-1791.1083351808763</v>
      </c>
      <c r="R78" s="27">
        <f t="shared" ca="1" si="5"/>
        <v>-3671.1434986919012</v>
      </c>
      <c r="S78" s="7"/>
      <c r="T78" s="28">
        <f t="shared" ca="1" si="6"/>
        <v>0.43537971002008236</v>
      </c>
      <c r="U78" s="27">
        <f t="shared" ca="1" si="7"/>
        <v>-0.89769818014018099</v>
      </c>
      <c r="V78" s="7"/>
      <c r="W78" s="28">
        <f t="shared" ca="1" si="8"/>
        <v>0.43717693461294382</v>
      </c>
      <c r="X78" s="27">
        <f t="shared" ca="1" si="11"/>
        <v>326.42390702611715</v>
      </c>
      <c r="Y78" s="7"/>
      <c r="Z78" s="28">
        <f t="shared" si="12"/>
        <v>326.57399999999996</v>
      </c>
      <c r="AA78" s="27">
        <f t="shared" si="9"/>
        <v>5.6997915514079613</v>
      </c>
      <c r="AB78" s="7"/>
      <c r="AC78" s="28">
        <f t="shared" ca="1" si="0"/>
        <v>-0.15009297388280629</v>
      </c>
      <c r="AD78" s="27">
        <f t="shared" ca="1" si="10"/>
        <v>-5.9133536201841252E-2</v>
      </c>
      <c r="AE78" s="7">
        <v>91</v>
      </c>
    </row>
    <row r="79" spans="1:31" s="26" customFormat="1" x14ac:dyDescent="0.25">
      <c r="A79" s="26">
        <v>59</v>
      </c>
      <c r="B79" s="26">
        <v>621</v>
      </c>
      <c r="C79" s="26">
        <v>12426</v>
      </c>
      <c r="D79" s="26">
        <v>11227</v>
      </c>
      <c r="E79" s="26">
        <v>13867</v>
      </c>
      <c r="F79" s="26">
        <v>15061</v>
      </c>
      <c r="G79" s="27"/>
      <c r="H79" s="7"/>
      <c r="I79" s="28">
        <f t="shared" si="1"/>
        <v>-1441</v>
      </c>
      <c r="J79" s="27">
        <f t="shared" si="1"/>
        <v>-3834</v>
      </c>
      <c r="K79" s="7"/>
      <c r="L79" s="124">
        <f t="shared" si="2"/>
        <v>0.34526940960376684</v>
      </c>
      <c r="M79" s="27">
        <f t="shared" ca="1" si="3"/>
        <v>4.1987376998413813E-6</v>
      </c>
      <c r="N79" s="44"/>
      <c r="O79" s="44"/>
      <c r="P79" s="7"/>
      <c r="Q79" s="28">
        <f t="shared" ca="1" si="4"/>
        <v>-1421.1083351808763</v>
      </c>
      <c r="R79" s="27">
        <f t="shared" ca="1" si="5"/>
        <v>-3836.1434986919012</v>
      </c>
      <c r="S79" s="7"/>
      <c r="T79" s="28">
        <f t="shared" ca="1" si="6"/>
        <v>0.34544070993656001</v>
      </c>
      <c r="U79" s="27">
        <f t="shared" ca="1" si="7"/>
        <v>-0.93804533621727471</v>
      </c>
      <c r="V79" s="7"/>
      <c r="W79" s="28">
        <f t="shared" ca="1" si="8"/>
        <v>0.34731849176411117</v>
      </c>
      <c r="X79" s="27">
        <f t="shared" ca="1" si="11"/>
        <v>332.07242301370798</v>
      </c>
      <c r="Y79" s="7"/>
      <c r="Z79" s="28">
        <f t="shared" si="12"/>
        <v>332.16299999999995</v>
      </c>
      <c r="AA79" s="27">
        <f t="shared" si="9"/>
        <v>5.7973380033019239</v>
      </c>
      <c r="AB79" s="7"/>
      <c r="AC79" s="28">
        <f t="shared" ca="1" si="0"/>
        <v>-9.0576986291978301E-2</v>
      </c>
      <c r="AD79" s="27">
        <f t="shared" ca="1" si="10"/>
        <v>-2.8766831853602071E-2</v>
      </c>
      <c r="AE79" s="7">
        <v>90</v>
      </c>
    </row>
    <row r="80" spans="1:31" s="26" customFormat="1" x14ac:dyDescent="0.25">
      <c r="A80" s="26">
        <v>60</v>
      </c>
      <c r="B80" s="26">
        <v>623</v>
      </c>
      <c r="C80" s="26">
        <v>12614</v>
      </c>
      <c r="D80" s="26">
        <v>11167</v>
      </c>
      <c r="E80" s="26">
        <v>13685</v>
      </c>
      <c r="F80" s="26">
        <v>15126</v>
      </c>
      <c r="G80" s="27"/>
      <c r="H80" s="7"/>
      <c r="I80" s="28">
        <f t="shared" si="1"/>
        <v>-1071</v>
      </c>
      <c r="J80" s="27">
        <f t="shared" si="1"/>
        <v>-3959</v>
      </c>
      <c r="K80" s="7"/>
      <c r="L80" s="124">
        <f t="shared" si="2"/>
        <v>0.25178009790169553</v>
      </c>
      <c r="M80" s="27">
        <f t="shared" ca="1" si="3"/>
        <v>3.2039882881406929E-5</v>
      </c>
      <c r="N80" s="44"/>
      <c r="O80" s="44"/>
      <c r="P80" s="7"/>
      <c r="Q80" s="28">
        <f t="shared" ca="1" si="4"/>
        <v>-1051.1083351808763</v>
      </c>
      <c r="R80" s="27">
        <f t="shared" ca="1" si="5"/>
        <v>-3961.1434986919012</v>
      </c>
      <c r="S80" s="7"/>
      <c r="T80" s="28">
        <f t="shared" ca="1" si="6"/>
        <v>0.25550170985303761</v>
      </c>
      <c r="U80" s="27">
        <f t="shared" ca="1" si="7"/>
        <v>-0.96861136354840627</v>
      </c>
      <c r="V80" s="7"/>
      <c r="W80" s="28">
        <f t="shared" ca="1" si="8"/>
        <v>0.25744047623546501</v>
      </c>
      <c r="X80" s="27">
        <f t="shared" ca="1" si="11"/>
        <v>337.50574180254478</v>
      </c>
      <c r="Y80" s="7"/>
      <c r="Z80" s="28">
        <f t="shared" si="12"/>
        <v>337.77</v>
      </c>
      <c r="AA80" s="27">
        <f t="shared" si="9"/>
        <v>5.8951986144612469</v>
      </c>
      <c r="AB80" s="7"/>
      <c r="AC80" s="28">
        <f t="shared" ca="1" si="0"/>
        <v>-0.26425819745520585</v>
      </c>
      <c r="AD80" s="27">
        <f t="shared" ca="1" si="10"/>
        <v>9.3739684578338256E-2</v>
      </c>
      <c r="AE80" s="7">
        <v>89</v>
      </c>
    </row>
    <row r="81" spans="1:31" s="26" customFormat="1" x14ac:dyDescent="0.25">
      <c r="A81" s="26">
        <v>61</v>
      </c>
      <c r="B81" s="26">
        <v>610</v>
      </c>
      <c r="C81" s="26">
        <v>12812</v>
      </c>
      <c r="D81" s="26">
        <v>11131</v>
      </c>
      <c r="E81" s="26">
        <v>13492</v>
      </c>
      <c r="F81" s="26">
        <v>15168</v>
      </c>
      <c r="G81" s="27"/>
      <c r="H81" s="7"/>
      <c r="I81" s="28">
        <f t="shared" si="1"/>
        <v>-680</v>
      </c>
      <c r="J81" s="27">
        <f t="shared" si="1"/>
        <v>-4037</v>
      </c>
      <c r="K81" s="7"/>
      <c r="L81" s="124">
        <f t="shared" si="2"/>
        <v>0.15790069703492138</v>
      </c>
      <c r="M81" s="27">
        <f t="shared" ca="1" si="3"/>
        <v>2.0558149885371525E-5</v>
      </c>
      <c r="N81" s="44"/>
      <c r="O81" s="44"/>
      <c r="P81" s="7"/>
      <c r="Q81" s="28">
        <f t="shared" ca="1" si="4"/>
        <v>-660.10833518087622</v>
      </c>
      <c r="R81" s="27">
        <f t="shared" ca="1" si="5"/>
        <v>-4039.1434986919012</v>
      </c>
      <c r="S81" s="7"/>
      <c r="T81" s="28">
        <f t="shared" ca="1" si="6"/>
        <v>0.16045806381882879</v>
      </c>
      <c r="U81" s="27">
        <f t="shared" ca="1" si="7"/>
        <v>-0.98768456460303233</v>
      </c>
      <c r="V81" s="7"/>
      <c r="W81" s="28">
        <f t="shared" ca="1" si="8"/>
        <v>0.16243480663718857</v>
      </c>
      <c r="X81" s="27">
        <f t="shared" ca="1" si="11"/>
        <v>343.05060765452299</v>
      </c>
      <c r="Y81" s="7"/>
      <c r="Z81" s="28">
        <f t="shared" si="12"/>
        <v>343.26</v>
      </c>
      <c r="AA81" s="27">
        <f t="shared" si="9"/>
        <v>5.991017190395735</v>
      </c>
      <c r="AB81" s="7"/>
      <c r="AC81" s="28">
        <f t="shared" ca="1" si="0"/>
        <v>-0.20939234547699925</v>
      </c>
      <c r="AD81" s="27">
        <f t="shared" ca="1" si="10"/>
        <v>-1.0403190367753723E-2</v>
      </c>
      <c r="AE81" s="7">
        <v>88</v>
      </c>
    </row>
    <row r="82" spans="1:31" s="26" customFormat="1" x14ac:dyDescent="0.25">
      <c r="A82" s="26">
        <v>62</v>
      </c>
      <c r="B82" s="26">
        <v>621</v>
      </c>
      <c r="C82" s="26">
        <v>13016</v>
      </c>
      <c r="D82" s="26">
        <v>11107</v>
      </c>
      <c r="E82" s="26">
        <v>13294</v>
      </c>
      <c r="F82" s="26">
        <v>15194</v>
      </c>
      <c r="G82" s="27"/>
      <c r="H82" s="7"/>
      <c r="I82" s="28">
        <f t="shared" si="1"/>
        <v>-278</v>
      </c>
      <c r="J82" s="27">
        <f t="shared" si="1"/>
        <v>-4087</v>
      </c>
      <c r="K82" s="7"/>
      <c r="L82" s="124">
        <f t="shared" si="2"/>
        <v>6.084549525447986E-2</v>
      </c>
      <c r="M82" s="27">
        <f t="shared" ca="1" si="3"/>
        <v>1.5179387864152976E-5</v>
      </c>
      <c r="N82" s="44"/>
      <c r="O82" s="44"/>
      <c r="P82" s="7"/>
      <c r="Q82" s="28">
        <f t="shared" ca="1" si="4"/>
        <v>-258.10833518087622</v>
      </c>
      <c r="R82" s="27">
        <f t="shared" ca="1" si="5"/>
        <v>-4089.1434986919012</v>
      </c>
      <c r="S82" s="7"/>
      <c r="T82" s="28">
        <f t="shared" ca="1" si="6"/>
        <v>6.2740555619974728E-2</v>
      </c>
      <c r="U82" s="27">
        <f t="shared" ca="1" si="7"/>
        <v>-0.99991097553548502</v>
      </c>
      <c r="V82" s="7"/>
      <c r="W82" s="28">
        <f t="shared" ca="1" si="8"/>
        <v>6.4741568644978681E-2</v>
      </c>
      <c r="X82" s="27">
        <f t="shared" ca="1" si="11"/>
        <v>348.68530402605711</v>
      </c>
      <c r="Y82" s="7"/>
      <c r="Z82" s="28">
        <f t="shared" si="12"/>
        <v>348.84899999999999</v>
      </c>
      <c r="AA82" s="27">
        <f t="shared" si="9"/>
        <v>6.0885636422896985</v>
      </c>
      <c r="AB82" s="7"/>
      <c r="AC82" s="28">
        <f t="shared" ca="1" si="0"/>
        <v>-0.16369597394287894</v>
      </c>
      <c r="AD82" s="27">
        <f t="shared" ca="1" si="10"/>
        <v>-4.5747786829224424E-2</v>
      </c>
      <c r="AE82" s="7">
        <v>87</v>
      </c>
    </row>
    <row r="83" spans="1:31" s="26" customFormat="1" x14ac:dyDescent="0.25">
      <c r="A83" s="26">
        <v>63</v>
      </c>
      <c r="B83" s="26">
        <v>634</v>
      </c>
      <c r="C83" s="26">
        <v>13207</v>
      </c>
      <c r="D83" s="26">
        <v>11091</v>
      </c>
      <c r="E83" s="26">
        <v>13075</v>
      </c>
      <c r="F83" s="26">
        <v>15177</v>
      </c>
      <c r="G83" s="27"/>
      <c r="H83" s="7"/>
      <c r="I83" s="28">
        <f t="shared" si="1"/>
        <v>132</v>
      </c>
      <c r="J83" s="27">
        <f t="shared" si="1"/>
        <v>-4086</v>
      </c>
      <c r="K83" s="7"/>
      <c r="L83" s="124">
        <f t="shared" si="2"/>
        <v>-3.8831732847709244E-2</v>
      </c>
      <c r="M83" s="27">
        <f t="shared" ca="1" si="3"/>
        <v>1.5291833585754408E-5</v>
      </c>
      <c r="N83" s="44"/>
      <c r="O83" s="44"/>
      <c r="P83" s="7"/>
      <c r="Q83" s="28">
        <f t="shared" ca="1" si="4"/>
        <v>151.89166481912378</v>
      </c>
      <c r="R83" s="27">
        <f t="shared" ca="1" si="5"/>
        <v>-4088.1434986919012</v>
      </c>
      <c r="S83" s="7"/>
      <c r="T83" s="28">
        <f t="shared" ca="1" si="6"/>
        <v>-3.6921579607712238E-2</v>
      </c>
      <c r="U83" s="27">
        <f t="shared" ca="1" si="7"/>
        <v>-0.99966644731683596</v>
      </c>
      <c r="V83" s="7"/>
      <c r="W83" s="28">
        <f t="shared" ca="1" si="8"/>
        <v>-3.4921255436221689E-2</v>
      </c>
      <c r="X83" s="27">
        <f t="shared" ca="1" si="11"/>
        <v>354.39057650688676</v>
      </c>
      <c r="Y83" s="7"/>
      <c r="Z83" s="28">
        <f t="shared" si="12"/>
        <v>354.55500000000001</v>
      </c>
      <c r="AA83" s="27">
        <f t="shared" si="9"/>
        <v>6.1881521294084951</v>
      </c>
      <c r="AB83" s="7"/>
      <c r="AC83" s="28">
        <f t="shared" ca="1" si="0"/>
        <v>-0.16442349311324733</v>
      </c>
      <c r="AD83" s="27">
        <f t="shared" ca="1" si="10"/>
        <v>-8.4003797264756486E-2</v>
      </c>
      <c r="AE83" s="7">
        <v>86</v>
      </c>
    </row>
    <row r="84" spans="1:31" s="26" customFormat="1" x14ac:dyDescent="0.25">
      <c r="A84" s="26">
        <v>64</v>
      </c>
      <c r="B84" s="26">
        <v>629</v>
      </c>
      <c r="C84" s="26">
        <v>13415</v>
      </c>
      <c r="D84" s="26">
        <v>11117</v>
      </c>
      <c r="E84" s="26">
        <v>12882</v>
      </c>
      <c r="F84" s="26">
        <v>15171</v>
      </c>
      <c r="G84" s="27"/>
      <c r="H84" s="7"/>
      <c r="I84" s="28">
        <f t="shared" si="1"/>
        <v>533</v>
      </c>
      <c r="J84" s="27">
        <f t="shared" si="1"/>
        <v>-4054</v>
      </c>
      <c r="K84" s="7"/>
      <c r="L84" s="124">
        <f t="shared" si="2"/>
        <v>-0.13734521067389066</v>
      </c>
      <c r="M84" s="27">
        <f t="shared" ca="1" si="3"/>
        <v>2.4341120559248521E-5</v>
      </c>
      <c r="N84" s="44"/>
      <c r="O84" s="44"/>
      <c r="P84" s="7"/>
      <c r="Q84" s="28">
        <f t="shared" ca="1" si="4"/>
        <v>552.89166481912378</v>
      </c>
      <c r="R84" s="27">
        <f t="shared" ca="1" si="5"/>
        <v>-4056.1434986919012</v>
      </c>
      <c r="S84" s="7"/>
      <c r="T84" s="28">
        <f t="shared" ca="1" si="6"/>
        <v>-0.13439600942796218</v>
      </c>
      <c r="U84" s="27">
        <f t="shared" ca="1" si="7"/>
        <v>-0.99184154432006622</v>
      </c>
      <c r="V84" s="7"/>
      <c r="W84" s="28">
        <f t="shared" ca="1" si="8"/>
        <v>-0.13241153855677054</v>
      </c>
      <c r="X84" s="27">
        <f ca="1">IF(MOD(ATAN2(U84,W84)*180/PI()-$J$9+360,360)&lt;355,MOD(ATAN2(U84,W84)*180/PI()-$J$9+360,360)+360,MOD(ATAN2(U84,W84)*180/PI()-$J$9+360,360))</f>
        <v>359.99394686051664</v>
      </c>
      <c r="Y84" s="7"/>
      <c r="Z84" s="28">
        <f t="shared" si="12"/>
        <v>360.21600000000001</v>
      </c>
      <c r="AA84" s="27">
        <f t="shared" si="9"/>
        <v>6.2869552183638939</v>
      </c>
      <c r="AB84" s="7"/>
      <c r="AC84" s="28">
        <f t="shared" ref="AC84:AC147" ca="1" si="13">X84-Z84</f>
        <v>-0.22205313948336425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13369</v>
      </c>
      <c r="D85" s="26">
        <v>11074</v>
      </c>
      <c r="E85" s="26">
        <v>12834</v>
      </c>
      <c r="F85" s="26">
        <v>15114</v>
      </c>
      <c r="G85" s="27"/>
      <c r="H85" s="7"/>
      <c r="I85" s="28">
        <f t="shared" ref="I85:J148" si="14">C85-E85</f>
        <v>535</v>
      </c>
      <c r="J85" s="27">
        <f t="shared" si="14"/>
        <v>-4040</v>
      </c>
      <c r="K85" s="7"/>
      <c r="L85" s="124">
        <f>$O$3*SIN(2*PI()/$O$4*($Z85+$O$5))+$O$6</f>
        <v>-0.13713160034656818</v>
      </c>
      <c r="M85" s="27">
        <f t="shared" ref="M85:M148" ca="1" si="15">(W85-L85)^2</f>
        <v>1.7867982317395124E-5</v>
      </c>
      <c r="N85" s="44"/>
      <c r="O85" s="44"/>
      <c r="P85" s="7"/>
      <c r="Q85" s="28">
        <f t="shared" ref="Q85:Q148" ca="1" si="16">I85-$J$4</f>
        <v>554.89166481912378</v>
      </c>
      <c r="R85" s="27">
        <f t="shared" ref="R85:R148" ca="1" si="17">J85-$J$3</f>
        <v>-4042.1434986919012</v>
      </c>
      <c r="S85" s="7"/>
      <c r="T85" s="28">
        <f t="shared" ref="T85:T148" ca="1" si="18">Q85/$J$7</f>
        <v>-0.1348821661851704</v>
      </c>
      <c r="U85" s="27">
        <f t="shared" ref="U85:U148" ca="1" si="19">R85/$J$6</f>
        <v>-0.98841814925897953</v>
      </c>
      <c r="V85" s="7"/>
      <c r="W85" s="28">
        <f t="shared" ref="W85:W148" ca="1" si="20">(T85-U85*SIN(-$J$11*PI()/180))/(COS(-$J$11*PI()/180))</f>
        <v>-0.13290454672526231</v>
      </c>
      <c r="X85" s="27">
        <f ca="1">IF(MOD(ATAN2(U85,W85)*180/PI()-$J$9+360,360)&lt;355,MOD(ATAN2(U85,W85)*180/PI()-$J$9+360,360)+360,MOD(ATAN2(U85,W85)*180/PI()-$J$9+360,360))</f>
        <v>360.04804646381274</v>
      </c>
      <c r="Y85" s="7"/>
      <c r="Z85" s="28">
        <f t="shared" si="12"/>
        <v>360.21600000000001</v>
      </c>
      <c r="AA85" s="27">
        <f t="shared" ref="AA85:AA148" si="21">Z85*PI()/180</f>
        <v>6.2869552183638939</v>
      </c>
      <c r="AB85" s="7"/>
      <c r="AC85" s="28">
        <f t="shared" ca="1" si="13"/>
        <v>-0.16795353618726949</v>
      </c>
      <c r="AD85" s="27"/>
      <c r="AE85" s="7"/>
    </row>
    <row r="86" spans="1:31" s="26" customFormat="1" x14ac:dyDescent="0.25">
      <c r="A86" s="26">
        <v>1</v>
      </c>
      <c r="B86" s="26">
        <v>-608</v>
      </c>
      <c r="C86" s="26">
        <v>13171</v>
      </c>
      <c r="D86" s="26">
        <v>11059</v>
      </c>
      <c r="E86" s="26">
        <v>13032</v>
      </c>
      <c r="F86" s="26">
        <v>15131</v>
      </c>
      <c r="G86" s="27"/>
      <c r="H86" s="7"/>
      <c r="I86" s="28">
        <f t="shared" si="14"/>
        <v>139</v>
      </c>
      <c r="J86" s="27">
        <f t="shared" si="14"/>
        <v>-4072</v>
      </c>
      <c r="K86" s="7"/>
      <c r="L86" s="124">
        <f t="shared" ref="L86:L149" si="22">$O$3*SIN(2*PI()/$O$4*($Z86+$O$5))+$O$6</f>
        <v>-4.2234702927332959E-2</v>
      </c>
      <c r="M86" s="27">
        <f t="shared" ca="1" si="15"/>
        <v>3.1416529409726377E-5</v>
      </c>
      <c r="N86" s="44"/>
      <c r="O86" s="44"/>
      <c r="P86" s="7"/>
      <c r="Q86" s="28">
        <f t="shared" ca="1" si="16"/>
        <v>158.89166481912378</v>
      </c>
      <c r="R86" s="27">
        <f t="shared" ca="1" si="17"/>
        <v>-4074.1434986919012</v>
      </c>
      <c r="S86" s="7"/>
      <c r="T86" s="28">
        <f t="shared" ca="1" si="18"/>
        <v>-3.8623128257941036E-2</v>
      </c>
      <c r="U86" s="27">
        <f t="shared" ca="1" si="19"/>
        <v>-0.99624305225574916</v>
      </c>
      <c r="V86" s="7"/>
      <c r="W86" s="28">
        <f t="shared" ca="1" si="20"/>
        <v>-3.6629657931106223E-2</v>
      </c>
      <c r="X86" s="27">
        <f ca="1">MOD(ATAN2(U86,W86)*180/PI()-$J$9+360,360)</f>
        <v>354.49557270962202</v>
      </c>
      <c r="Y86" s="7"/>
      <c r="Z86" s="28">
        <f t="shared" ref="Z86:Z149" si="23">360/40000*B86+Z85</f>
        <v>354.74400000000003</v>
      </c>
      <c r="AA86" s="27">
        <f t="shared" si="21"/>
        <v>6.1914508016947645</v>
      </c>
      <c r="AB86" s="7"/>
      <c r="AC86" s="28">
        <f t="shared" ca="1" si="13"/>
        <v>-0.24842729037800382</v>
      </c>
      <c r="AD86" s="27"/>
      <c r="AE86" s="7"/>
    </row>
    <row r="87" spans="1:31" s="26" customFormat="1" x14ac:dyDescent="0.25">
      <c r="A87" s="26">
        <v>2</v>
      </c>
      <c r="B87" s="26">
        <v>-630</v>
      </c>
      <c r="C87" s="26">
        <v>12969</v>
      </c>
      <c r="D87" s="26">
        <v>11064</v>
      </c>
      <c r="E87" s="26">
        <v>13233</v>
      </c>
      <c r="F87" s="26">
        <v>15133</v>
      </c>
      <c r="G87" s="27"/>
      <c r="H87" s="7"/>
      <c r="I87" s="28">
        <f t="shared" si="14"/>
        <v>-264</v>
      </c>
      <c r="J87" s="27">
        <f t="shared" si="14"/>
        <v>-4069</v>
      </c>
      <c r="K87" s="7"/>
      <c r="L87" s="124">
        <f t="shared" si="22"/>
        <v>5.6491459221306939E-2</v>
      </c>
      <c r="M87" s="27">
        <f t="shared" ca="1" si="15"/>
        <v>2.3408156053958164E-5</v>
      </c>
      <c r="N87" s="44"/>
      <c r="O87" s="44"/>
      <c r="P87" s="7"/>
      <c r="Q87" s="28">
        <f t="shared" ca="1" si="16"/>
        <v>-244.10833518087622</v>
      </c>
      <c r="R87" s="27">
        <f t="shared" ca="1" si="17"/>
        <v>-4071.1434986919012</v>
      </c>
      <c r="S87" s="7"/>
      <c r="T87" s="28">
        <f t="shared" ca="1" si="18"/>
        <v>5.9337458319517131E-2</v>
      </c>
      <c r="U87" s="27">
        <f t="shared" ca="1" si="19"/>
        <v>-0.99550946759980208</v>
      </c>
      <c r="V87" s="7"/>
      <c r="W87" s="28">
        <f t="shared" ca="1" si="20"/>
        <v>6.1329656825162962E-2</v>
      </c>
      <c r="X87" s="27">
        <f ca="1">MOD(ATAN2(U87,W87)*180/PI()-$J$9+360,360)</f>
        <v>348.86455623922791</v>
      </c>
      <c r="Y87" s="7"/>
      <c r="Z87" s="28">
        <f t="shared" si="23"/>
        <v>349.07400000000001</v>
      </c>
      <c r="AA87" s="27">
        <f t="shared" si="21"/>
        <v>6.0924906331066859</v>
      </c>
      <c r="AB87" s="7"/>
      <c r="AC87" s="28">
        <f t="shared" ca="1" si="13"/>
        <v>-0.20944376077210336</v>
      </c>
      <c r="AD87" s="27"/>
      <c r="AE87" s="7"/>
    </row>
    <row r="88" spans="1:31" s="26" customFormat="1" x14ac:dyDescent="0.25">
      <c r="A88" s="26">
        <v>3</v>
      </c>
      <c r="B88" s="26">
        <v>-619</v>
      </c>
      <c r="C88" s="26">
        <v>12765</v>
      </c>
      <c r="D88" s="26">
        <v>11082</v>
      </c>
      <c r="E88" s="26">
        <v>13426</v>
      </c>
      <c r="F88" s="26">
        <v>15106</v>
      </c>
      <c r="G88" s="27"/>
      <c r="H88" s="7"/>
      <c r="I88" s="28">
        <f t="shared" si="14"/>
        <v>-661</v>
      </c>
      <c r="J88" s="27">
        <f t="shared" si="14"/>
        <v>-4024</v>
      </c>
      <c r="K88" s="7"/>
      <c r="L88" s="124">
        <f t="shared" si="22"/>
        <v>0.1529611312531661</v>
      </c>
      <c r="M88" s="27">
        <f t="shared" ca="1" si="15"/>
        <v>2.3511014883345213E-5</v>
      </c>
      <c r="N88" s="44"/>
      <c r="O88" s="44"/>
      <c r="P88" s="7"/>
      <c r="Q88" s="28">
        <f t="shared" ca="1" si="16"/>
        <v>-641.10833518087622</v>
      </c>
      <c r="R88" s="27">
        <f t="shared" ca="1" si="17"/>
        <v>-4026.1434986919012</v>
      </c>
      <c r="S88" s="7"/>
      <c r="T88" s="28">
        <f t="shared" ca="1" si="18"/>
        <v>0.15583957462535061</v>
      </c>
      <c r="U88" s="27">
        <f t="shared" ca="1" si="19"/>
        <v>-0.98450569776059471</v>
      </c>
      <c r="V88" s="7"/>
      <c r="W88" s="28">
        <f t="shared" ca="1" si="20"/>
        <v>0.15780994707595677</v>
      </c>
      <c r="X88" s="27">
        <f t="shared" ref="X88:X148" ca="1" si="24">MOD(ATAN2(U88,W88)*180/PI()-$J$9+360,360)</f>
        <v>343.28320446415523</v>
      </c>
      <c r="Y88" s="7"/>
      <c r="Z88" s="28">
        <f t="shared" si="23"/>
        <v>343.50299999999999</v>
      </c>
      <c r="AA88" s="27">
        <f t="shared" si="21"/>
        <v>5.9952583404780819</v>
      </c>
      <c r="AB88" s="7"/>
      <c r="AC88" s="28">
        <f t="shared" ca="1" si="13"/>
        <v>-0.21979553584475298</v>
      </c>
      <c r="AD88" s="27"/>
      <c r="AE88" s="7"/>
    </row>
    <row r="89" spans="1:31" s="26" customFormat="1" x14ac:dyDescent="0.25">
      <c r="A89" s="26">
        <v>4</v>
      </c>
      <c r="B89" s="26">
        <v>-617</v>
      </c>
      <c r="C89" s="26">
        <v>12581</v>
      </c>
      <c r="D89" s="26">
        <v>11125</v>
      </c>
      <c r="E89" s="26">
        <v>13628</v>
      </c>
      <c r="F89" s="26">
        <v>15070</v>
      </c>
      <c r="G89" s="27"/>
      <c r="H89" s="7"/>
      <c r="I89" s="28">
        <f t="shared" si="14"/>
        <v>-1047</v>
      </c>
      <c r="J89" s="27">
        <f t="shared" si="14"/>
        <v>-3945</v>
      </c>
      <c r="K89" s="7"/>
      <c r="L89" s="124">
        <f t="shared" si="22"/>
        <v>0.24768207421019545</v>
      </c>
      <c r="M89" s="27">
        <f t="shared" ca="1" si="15"/>
        <v>1.534805063501444E-5</v>
      </c>
      <c r="N89" s="44"/>
      <c r="O89" s="44"/>
      <c r="P89" s="7"/>
      <c r="Q89" s="28">
        <f t="shared" ca="1" si="16"/>
        <v>-1027.1083351808763</v>
      </c>
      <c r="R89" s="27">
        <f t="shared" ca="1" si="17"/>
        <v>-3947.1434986919012</v>
      </c>
      <c r="S89" s="7"/>
      <c r="T89" s="28">
        <f t="shared" ca="1" si="18"/>
        <v>0.24966782876653887</v>
      </c>
      <c r="U89" s="27">
        <f t="shared" ca="1" si="19"/>
        <v>-0.96518796848731958</v>
      </c>
      <c r="V89" s="7"/>
      <c r="W89" s="28">
        <f t="shared" ca="1" si="20"/>
        <v>0.25159973303084515</v>
      </c>
      <c r="X89" s="27">
        <f t="shared" ca="1" si="24"/>
        <v>337.77948148712312</v>
      </c>
      <c r="Y89" s="7"/>
      <c r="Z89" s="28">
        <f t="shared" si="23"/>
        <v>337.95</v>
      </c>
      <c r="AA89" s="27">
        <f t="shared" si="21"/>
        <v>5.8983402071148365</v>
      </c>
      <c r="AB89" s="7"/>
      <c r="AC89" s="28">
        <f t="shared" ca="1" si="13"/>
        <v>-0.17051851287686759</v>
      </c>
      <c r="AD89" s="27"/>
      <c r="AE89" s="7"/>
    </row>
    <row r="90" spans="1:31" s="26" customFormat="1" x14ac:dyDescent="0.25">
      <c r="A90" s="26">
        <v>5</v>
      </c>
      <c r="B90" s="26">
        <v>-615</v>
      </c>
      <c r="C90" s="26">
        <v>12387</v>
      </c>
      <c r="D90" s="26">
        <v>11184</v>
      </c>
      <c r="E90" s="26">
        <v>13808</v>
      </c>
      <c r="F90" s="26">
        <v>15010</v>
      </c>
      <c r="G90" s="27"/>
      <c r="H90" s="7"/>
      <c r="I90" s="28">
        <f t="shared" si="14"/>
        <v>-1421</v>
      </c>
      <c r="J90" s="27">
        <f t="shared" si="14"/>
        <v>-3826</v>
      </c>
      <c r="K90" s="7"/>
      <c r="L90" s="124">
        <f t="shared" si="22"/>
        <v>0.33978326576223672</v>
      </c>
      <c r="M90" s="27">
        <f t="shared" ca="1" si="15"/>
        <v>7.1274804868904651E-6</v>
      </c>
      <c r="N90" s="44"/>
      <c r="O90" s="44"/>
      <c r="P90" s="7"/>
      <c r="Q90" s="28">
        <f t="shared" ca="1" si="16"/>
        <v>-1401.1083351808763</v>
      </c>
      <c r="R90" s="27">
        <f t="shared" ca="1" si="17"/>
        <v>-3828.1434986919012</v>
      </c>
      <c r="S90" s="7"/>
      <c r="T90" s="28">
        <f t="shared" ca="1" si="18"/>
        <v>0.34057914236447773</v>
      </c>
      <c r="U90" s="27">
        <f t="shared" ca="1" si="19"/>
        <v>-0.9360891104680823</v>
      </c>
      <c r="V90" s="7"/>
      <c r="W90" s="28">
        <f t="shared" ca="1" si="20"/>
        <v>0.34245299992257749</v>
      </c>
      <c r="X90" s="27">
        <f t="shared" ca="1" si="24"/>
        <v>332.29565618185438</v>
      </c>
      <c r="Y90" s="7"/>
      <c r="Z90" s="28">
        <f t="shared" si="23"/>
        <v>332.41499999999996</v>
      </c>
      <c r="AA90" s="27">
        <f t="shared" si="21"/>
        <v>5.8017362330169497</v>
      </c>
      <c r="AB90" s="7"/>
      <c r="AC90" s="28">
        <f t="shared" ca="1" si="13"/>
        <v>-0.11934381814558037</v>
      </c>
      <c r="AD90" s="27"/>
      <c r="AE90" s="7"/>
    </row>
    <row r="91" spans="1:31" s="26" customFormat="1" x14ac:dyDescent="0.25">
      <c r="A91" s="26">
        <v>6</v>
      </c>
      <c r="B91" s="26">
        <v>-627</v>
      </c>
      <c r="C91" s="26">
        <v>12200</v>
      </c>
      <c r="D91" s="26">
        <v>11261</v>
      </c>
      <c r="E91" s="26">
        <v>13998</v>
      </c>
      <c r="F91" s="26">
        <v>14926</v>
      </c>
      <c r="G91" s="27"/>
      <c r="H91" s="7"/>
      <c r="I91" s="28">
        <f t="shared" si="14"/>
        <v>-1798</v>
      </c>
      <c r="J91" s="27">
        <f t="shared" si="14"/>
        <v>-3665</v>
      </c>
      <c r="K91" s="7"/>
      <c r="L91" s="124">
        <f t="shared" si="22"/>
        <v>0.43041360147547425</v>
      </c>
      <c r="M91" s="27">
        <f t="shared" ca="1" si="15"/>
        <v>1.2969726294420125E-5</v>
      </c>
      <c r="N91" s="44"/>
      <c r="O91" s="44"/>
      <c r="P91" s="7"/>
      <c r="Q91" s="28">
        <f t="shared" ca="1" si="16"/>
        <v>-1778.1083351808763</v>
      </c>
      <c r="R91" s="27">
        <f t="shared" ca="1" si="17"/>
        <v>-3667.1434986919012</v>
      </c>
      <c r="S91" s="7"/>
      <c r="T91" s="28">
        <f t="shared" ca="1" si="18"/>
        <v>0.43221969109822889</v>
      </c>
      <c r="U91" s="27">
        <f t="shared" ca="1" si="19"/>
        <v>-0.89672006726558484</v>
      </c>
      <c r="V91" s="7"/>
      <c r="W91" s="28">
        <f t="shared" ca="1" si="20"/>
        <v>0.43401495209634139</v>
      </c>
      <c r="X91" s="27">
        <f t="shared" ca="1" si="24"/>
        <v>326.56277348991534</v>
      </c>
      <c r="Y91" s="7"/>
      <c r="Z91" s="28">
        <f t="shared" si="23"/>
        <v>326.77199999999999</v>
      </c>
      <c r="AA91" s="27">
        <f t="shared" si="21"/>
        <v>5.7032473033269104</v>
      </c>
      <c r="AB91" s="7"/>
      <c r="AC91" s="28">
        <f t="shared" ca="1" si="13"/>
        <v>-0.20922651008464754</v>
      </c>
      <c r="AD91" s="27"/>
      <c r="AE91" s="7"/>
    </row>
    <row r="92" spans="1:31" s="26" customFormat="1" x14ac:dyDescent="0.25">
      <c r="A92" s="26">
        <v>7</v>
      </c>
      <c r="B92" s="26">
        <v>-640</v>
      </c>
      <c r="C92" s="26">
        <v>12027</v>
      </c>
      <c r="D92" s="26">
        <v>11367</v>
      </c>
      <c r="E92" s="26">
        <v>14183</v>
      </c>
      <c r="F92" s="26">
        <v>14837</v>
      </c>
      <c r="G92" s="27"/>
      <c r="H92" s="7"/>
      <c r="I92" s="28">
        <f t="shared" si="14"/>
        <v>-2156</v>
      </c>
      <c r="J92" s="27">
        <f t="shared" si="14"/>
        <v>-3470</v>
      </c>
      <c r="K92" s="7"/>
      <c r="L92" s="124">
        <f t="shared" si="22"/>
        <v>0.51861391713013383</v>
      </c>
      <c r="M92" s="27">
        <f t="shared" ca="1" si="15"/>
        <v>5.4188945700029988E-6</v>
      </c>
      <c r="N92" s="44"/>
      <c r="O92" s="44"/>
      <c r="P92" s="7"/>
      <c r="Q92" s="28">
        <f t="shared" ca="1" si="16"/>
        <v>-2136.1083351808761</v>
      </c>
      <c r="R92" s="27">
        <f t="shared" ca="1" si="17"/>
        <v>-3472.1434986919012</v>
      </c>
      <c r="S92" s="7"/>
      <c r="T92" s="28">
        <f t="shared" ca="1" si="18"/>
        <v>0.51924175063850186</v>
      </c>
      <c r="U92" s="27">
        <f t="shared" ca="1" si="19"/>
        <v>-0.84903706462901951</v>
      </c>
      <c r="V92" s="7"/>
      <c r="W92" s="28">
        <f t="shared" ca="1" si="20"/>
        <v>0.52094176905197143</v>
      </c>
      <c r="X92" s="27">
        <f t="shared" ca="1" si="24"/>
        <v>320.85794559903616</v>
      </c>
      <c r="Y92" s="7"/>
      <c r="Z92" s="28">
        <f t="shared" si="23"/>
        <v>321.012</v>
      </c>
      <c r="AA92" s="27">
        <f t="shared" si="21"/>
        <v>5.6027163384120371</v>
      </c>
      <c r="AB92" s="7"/>
      <c r="AC92" s="28">
        <f t="shared" ca="1" si="13"/>
        <v>-0.15405440096384382</v>
      </c>
      <c r="AD92" s="27"/>
      <c r="AE92" s="7"/>
    </row>
    <row r="93" spans="1:31" s="26" customFormat="1" x14ac:dyDescent="0.25">
      <c r="A93" s="26">
        <v>8</v>
      </c>
      <c r="B93" s="26">
        <v>-638</v>
      </c>
      <c r="C93" s="26">
        <v>11858</v>
      </c>
      <c r="D93" s="26">
        <v>11486</v>
      </c>
      <c r="E93" s="26">
        <v>14352</v>
      </c>
      <c r="F93" s="26">
        <v>14726</v>
      </c>
      <c r="G93" s="27"/>
      <c r="H93" s="7"/>
      <c r="I93" s="28">
        <f t="shared" si="14"/>
        <v>-2494</v>
      </c>
      <c r="J93" s="27">
        <f t="shared" si="14"/>
        <v>-3240</v>
      </c>
      <c r="K93" s="7"/>
      <c r="L93" s="124">
        <f t="shared" si="22"/>
        <v>0.60132607002419081</v>
      </c>
      <c r="M93" s="27">
        <f t="shared" ca="1" si="15"/>
        <v>2.7682723113590016E-6</v>
      </c>
      <c r="N93" s="44"/>
      <c r="O93" s="44"/>
      <c r="P93" s="7"/>
      <c r="Q93" s="28">
        <f t="shared" ca="1" si="16"/>
        <v>-2474.1083351808761</v>
      </c>
      <c r="R93" s="27">
        <f t="shared" ca="1" si="17"/>
        <v>-3242.1434986919012</v>
      </c>
      <c r="S93" s="7"/>
      <c r="T93" s="28">
        <f t="shared" ca="1" si="18"/>
        <v>0.60140224260669262</v>
      </c>
      <c r="U93" s="27">
        <f t="shared" ca="1" si="19"/>
        <v>-0.79279557433973746</v>
      </c>
      <c r="V93" s="7"/>
      <c r="W93" s="28">
        <f t="shared" ca="1" si="20"/>
        <v>0.60298988260719377</v>
      </c>
      <c r="X93" s="27">
        <f t="shared" ca="1" si="24"/>
        <v>315.13374081469624</v>
      </c>
      <c r="Y93" s="7"/>
      <c r="Z93" s="28">
        <f t="shared" si="23"/>
        <v>315.27</v>
      </c>
      <c r="AA93" s="27">
        <f t="shared" si="21"/>
        <v>5.5024995327625223</v>
      </c>
      <c r="AB93" s="7"/>
      <c r="AC93" s="28">
        <f t="shared" ca="1" si="13"/>
        <v>-0.13625918530374292</v>
      </c>
      <c r="AD93" s="27"/>
      <c r="AE93" s="7"/>
    </row>
    <row r="94" spans="1:31" s="26" customFormat="1" x14ac:dyDescent="0.25">
      <c r="A94" s="26">
        <v>9</v>
      </c>
      <c r="B94" s="26">
        <v>-633</v>
      </c>
      <c r="C94" s="26">
        <v>11707</v>
      </c>
      <c r="D94" s="26">
        <v>11617</v>
      </c>
      <c r="E94" s="26">
        <v>14512</v>
      </c>
      <c r="F94" s="26">
        <v>14598</v>
      </c>
      <c r="G94" s="27"/>
      <c r="H94" s="7"/>
      <c r="I94" s="28">
        <f t="shared" si="14"/>
        <v>-2805</v>
      </c>
      <c r="J94" s="27">
        <f t="shared" si="14"/>
        <v>-2981</v>
      </c>
      <c r="K94" s="7"/>
      <c r="L94" s="124">
        <f t="shared" si="22"/>
        <v>0.67742727732051966</v>
      </c>
      <c r="M94" s="27">
        <f t="shared" ca="1" si="15"/>
        <v>1.0679140853610418E-6</v>
      </c>
      <c r="N94" s="44"/>
      <c r="O94" s="44"/>
      <c r="P94" s="7"/>
      <c r="Q94" s="28">
        <f t="shared" ca="1" si="16"/>
        <v>-2785.1083351808761</v>
      </c>
      <c r="R94" s="27">
        <f t="shared" ca="1" si="17"/>
        <v>-2983.1434986919012</v>
      </c>
      <c r="S94" s="7"/>
      <c r="T94" s="28">
        <f t="shared" ca="1" si="18"/>
        <v>0.67699961835257216</v>
      </c>
      <c r="U94" s="27">
        <f t="shared" ca="1" si="19"/>
        <v>-0.72946276570963287</v>
      </c>
      <c r="V94" s="7"/>
      <c r="W94" s="28">
        <f t="shared" ca="1" si="20"/>
        <v>0.67846067660703047</v>
      </c>
      <c r="X94" s="27">
        <f t="shared" ca="1" si="24"/>
        <v>309.46451689044034</v>
      </c>
      <c r="Y94" s="7"/>
      <c r="Z94" s="28">
        <f t="shared" si="23"/>
        <v>309.57299999999998</v>
      </c>
      <c r="AA94" s="27">
        <f t="shared" si="21"/>
        <v>5.4030681252764055</v>
      </c>
      <c r="AB94" s="7"/>
      <c r="AC94" s="28">
        <f t="shared" ca="1" si="13"/>
        <v>-0.1084831095596428</v>
      </c>
      <c r="AD94" s="27"/>
      <c r="AE94" s="7"/>
    </row>
    <row r="95" spans="1:31" s="26" customFormat="1" x14ac:dyDescent="0.25">
      <c r="A95" s="26">
        <v>10</v>
      </c>
      <c r="B95" s="26">
        <v>-624</v>
      </c>
      <c r="C95" s="26">
        <v>11575</v>
      </c>
      <c r="D95" s="26">
        <v>11769</v>
      </c>
      <c r="E95" s="26">
        <v>14658</v>
      </c>
      <c r="F95" s="26">
        <v>14464</v>
      </c>
      <c r="G95" s="27"/>
      <c r="H95" s="7"/>
      <c r="I95" s="28">
        <f t="shared" si="14"/>
        <v>-3083</v>
      </c>
      <c r="J95" s="27">
        <f t="shared" si="14"/>
        <v>-2695</v>
      </c>
      <c r="K95" s="7"/>
      <c r="L95" s="124">
        <f t="shared" si="22"/>
        <v>0.74589847783362762</v>
      </c>
      <c r="M95" s="27">
        <f t="shared" ca="1" si="15"/>
        <v>3.3172787636432212E-12</v>
      </c>
      <c r="N95" s="44"/>
      <c r="O95" s="44"/>
      <c r="P95" s="7"/>
      <c r="Q95" s="28">
        <f t="shared" ca="1" si="16"/>
        <v>-3063.1083351808761</v>
      </c>
      <c r="R95" s="27">
        <f t="shared" ca="1" si="17"/>
        <v>-2697.1434986919012</v>
      </c>
      <c r="S95" s="7"/>
      <c r="T95" s="28">
        <f t="shared" ca="1" si="18"/>
        <v>0.74457540760451602</v>
      </c>
      <c r="U95" s="27">
        <f t="shared" ca="1" si="19"/>
        <v>-0.65952769517600385</v>
      </c>
      <c r="V95" s="7"/>
      <c r="W95" s="28">
        <f t="shared" ca="1" si="20"/>
        <v>0.7458966564938011</v>
      </c>
      <c r="X95" s="27">
        <f t="shared" ca="1" si="24"/>
        <v>303.87324904726313</v>
      </c>
      <c r="Y95" s="7"/>
      <c r="Z95" s="28">
        <f t="shared" si="23"/>
        <v>303.95699999999999</v>
      </c>
      <c r="AA95" s="27">
        <f t="shared" si="21"/>
        <v>5.3050504344844036</v>
      </c>
      <c r="AB95" s="7"/>
      <c r="AC95" s="28">
        <f t="shared" ca="1" si="13"/>
        <v>-8.3750952736863837E-2</v>
      </c>
      <c r="AD95" s="27"/>
      <c r="AE95" s="7"/>
    </row>
    <row r="96" spans="1:31" s="26" customFormat="1" x14ac:dyDescent="0.25">
      <c r="A96" s="26">
        <v>11</v>
      </c>
      <c r="B96" s="26">
        <v>-626</v>
      </c>
      <c r="C96" s="26">
        <v>11431</v>
      </c>
      <c r="D96" s="26">
        <v>11912</v>
      </c>
      <c r="E96" s="26">
        <v>14769</v>
      </c>
      <c r="F96" s="26">
        <v>14288</v>
      </c>
      <c r="G96" s="27"/>
      <c r="H96" s="7"/>
      <c r="I96" s="28">
        <f t="shared" si="14"/>
        <v>-3338</v>
      </c>
      <c r="J96" s="27">
        <f t="shared" si="14"/>
        <v>-2376</v>
      </c>
      <c r="K96" s="7"/>
      <c r="L96" s="124">
        <f t="shared" si="22"/>
        <v>0.80739202607710958</v>
      </c>
      <c r="M96" s="27">
        <f t="shared" ca="1" si="15"/>
        <v>1.1132161597019597E-7</v>
      </c>
      <c r="N96" s="44"/>
      <c r="O96" s="44"/>
      <c r="P96" s="7"/>
      <c r="Q96" s="28">
        <f t="shared" ca="1" si="16"/>
        <v>-3318.1083351808761</v>
      </c>
      <c r="R96" s="27">
        <f t="shared" ca="1" si="17"/>
        <v>-2378.1434986919012</v>
      </c>
      <c r="S96" s="7"/>
      <c r="T96" s="28">
        <f t="shared" ca="1" si="18"/>
        <v>0.80656039414856529</v>
      </c>
      <c r="U96" s="27">
        <f t="shared" ca="1" si="19"/>
        <v>-0.58152319342695602</v>
      </c>
      <c r="V96" s="7"/>
      <c r="W96" s="28">
        <f t="shared" ca="1" si="20"/>
        <v>0.80772567501831904</v>
      </c>
      <c r="X96" s="27">
        <f t="shared" ca="1" si="24"/>
        <v>298.14193349371124</v>
      </c>
      <c r="Y96" s="7"/>
      <c r="Z96" s="28">
        <f t="shared" si="23"/>
        <v>298.32299999999998</v>
      </c>
      <c r="AA96" s="27">
        <f t="shared" si="21"/>
        <v>5.2067185844270432</v>
      </c>
      <c r="AB96" s="7"/>
      <c r="AC96" s="28">
        <f t="shared" ca="1" si="13"/>
        <v>-0.18106650628874377</v>
      </c>
      <c r="AD96" s="27"/>
      <c r="AE96" s="7"/>
    </row>
    <row r="97" spans="1:31" s="26" customFormat="1" x14ac:dyDescent="0.25">
      <c r="A97" s="26">
        <v>12</v>
      </c>
      <c r="B97" s="26">
        <v>-610</v>
      </c>
      <c r="C97" s="26">
        <v>11333</v>
      </c>
      <c r="D97" s="26">
        <v>12084</v>
      </c>
      <c r="E97" s="26">
        <v>14887</v>
      </c>
      <c r="F97" s="26">
        <v>14136</v>
      </c>
      <c r="G97" s="27"/>
      <c r="H97" s="7"/>
      <c r="I97" s="28">
        <f t="shared" si="14"/>
        <v>-3554</v>
      </c>
      <c r="J97" s="27">
        <f t="shared" si="14"/>
        <v>-2052</v>
      </c>
      <c r="K97" s="7"/>
      <c r="L97" s="124">
        <f t="shared" si="22"/>
        <v>0.85981264344998865</v>
      </c>
      <c r="M97" s="27">
        <f t="shared" ca="1" si="15"/>
        <v>6.7354659253050792E-8</v>
      </c>
      <c r="N97" s="44"/>
      <c r="O97" s="44"/>
      <c r="P97" s="7"/>
      <c r="Q97" s="28">
        <f t="shared" ca="1" si="16"/>
        <v>-3534.1083351808761</v>
      </c>
      <c r="R97" s="27">
        <f t="shared" ca="1" si="17"/>
        <v>-2054.1434986919012</v>
      </c>
      <c r="S97" s="7"/>
      <c r="T97" s="28">
        <f t="shared" ca="1" si="18"/>
        <v>0.85906532392705404</v>
      </c>
      <c r="U97" s="27">
        <f t="shared" ca="1" si="19"/>
        <v>-0.50229605058466298</v>
      </c>
      <c r="V97" s="7"/>
      <c r="W97" s="28">
        <f t="shared" ca="1" si="20"/>
        <v>0.86007217121199697</v>
      </c>
      <c r="X97" s="27">
        <f t="shared" ca="1" si="24"/>
        <v>292.67550086396454</v>
      </c>
      <c r="Y97" s="7"/>
      <c r="Z97" s="28">
        <f t="shared" si="23"/>
        <v>292.83299999999997</v>
      </c>
      <c r="AA97" s="27">
        <f t="shared" si="21"/>
        <v>5.1109000084925542</v>
      </c>
      <c r="AB97" s="7"/>
      <c r="AC97" s="28">
        <f t="shared" ca="1" si="13"/>
        <v>-0.15749913603542609</v>
      </c>
      <c r="AD97" s="27"/>
      <c r="AE97" s="7"/>
    </row>
    <row r="98" spans="1:31" s="26" customFormat="1" x14ac:dyDescent="0.25">
      <c r="A98" s="26">
        <v>13</v>
      </c>
      <c r="B98" s="26">
        <v>-613</v>
      </c>
      <c r="C98" s="26">
        <v>11246</v>
      </c>
      <c r="D98" s="26">
        <v>12260</v>
      </c>
      <c r="E98" s="26">
        <v>14979</v>
      </c>
      <c r="F98" s="26">
        <v>13966</v>
      </c>
      <c r="G98" s="27"/>
      <c r="H98" s="7"/>
      <c r="I98" s="28">
        <f t="shared" si="14"/>
        <v>-3733</v>
      </c>
      <c r="J98" s="27">
        <f t="shared" si="14"/>
        <v>-1706</v>
      </c>
      <c r="K98" s="7"/>
      <c r="L98" s="124">
        <f t="shared" si="22"/>
        <v>0.9045422497173421</v>
      </c>
      <c r="M98" s="27">
        <f t="shared" ca="1" si="15"/>
        <v>1.2729825891496804E-6</v>
      </c>
      <c r="N98" s="44"/>
      <c r="O98" s="44"/>
      <c r="P98" s="7"/>
      <c r="Q98" s="28">
        <f t="shared" ca="1" si="16"/>
        <v>-3713.1083351808761</v>
      </c>
      <c r="R98" s="27">
        <f t="shared" ca="1" si="17"/>
        <v>-1708.1434986919014</v>
      </c>
      <c r="S98" s="7"/>
      <c r="T98" s="28">
        <f t="shared" ca="1" si="18"/>
        <v>0.90257635369719047</v>
      </c>
      <c r="U98" s="27">
        <f t="shared" ca="1" si="19"/>
        <v>-0.4176892869320909</v>
      </c>
      <c r="V98" s="7"/>
      <c r="W98" s="28">
        <f t="shared" ca="1" si="20"/>
        <v>0.90341398441647103</v>
      </c>
      <c r="X98" s="27">
        <f t="shared" ca="1" si="24"/>
        <v>287.2031250824316</v>
      </c>
      <c r="Y98" s="7"/>
      <c r="Z98" s="28">
        <f t="shared" si="23"/>
        <v>287.31599999999997</v>
      </c>
      <c r="AA98" s="27">
        <f t="shared" si="21"/>
        <v>5.0146101936600269</v>
      </c>
      <c r="AB98" s="7"/>
      <c r="AC98" s="28">
        <f t="shared" ca="1" si="13"/>
        <v>-0.11287491756837653</v>
      </c>
      <c r="AD98" s="27"/>
      <c r="AE98" s="7"/>
    </row>
    <row r="99" spans="1:31" s="26" customFormat="1" x14ac:dyDescent="0.25">
      <c r="A99" s="26">
        <v>14</v>
      </c>
      <c r="B99" s="26">
        <v>-638</v>
      </c>
      <c r="C99" s="26">
        <v>11170</v>
      </c>
      <c r="D99" s="26">
        <v>12450</v>
      </c>
      <c r="E99" s="26">
        <v>15059</v>
      </c>
      <c r="F99" s="26">
        <v>13774</v>
      </c>
      <c r="G99" s="27"/>
      <c r="H99" s="7"/>
      <c r="I99" s="28">
        <f t="shared" si="14"/>
        <v>-3889</v>
      </c>
      <c r="J99" s="27">
        <f t="shared" si="14"/>
        <v>-1324</v>
      </c>
      <c r="K99" s="7"/>
      <c r="L99" s="124">
        <f t="shared" si="22"/>
        <v>0.94218912822193446</v>
      </c>
      <c r="M99" s="27">
        <f t="shared" ca="1" si="15"/>
        <v>1.0852637188924499E-6</v>
      </c>
      <c r="N99" s="44"/>
      <c r="O99" s="44"/>
      <c r="P99" s="7"/>
      <c r="Q99" s="28">
        <f t="shared" ca="1" si="16"/>
        <v>-3869.1083351808761</v>
      </c>
      <c r="R99" s="27">
        <f t="shared" ca="1" si="17"/>
        <v>-1326.1434986919014</v>
      </c>
      <c r="S99" s="7"/>
      <c r="T99" s="28">
        <f t="shared" ca="1" si="18"/>
        <v>0.94049658075943232</v>
      </c>
      <c r="U99" s="27">
        <f t="shared" ca="1" si="19"/>
        <v>-0.32427950740815281</v>
      </c>
      <c r="V99" s="7"/>
      <c r="W99" s="28">
        <f t="shared" ca="1" si="20"/>
        <v>0.9411473683077064</v>
      </c>
      <c r="X99" s="27">
        <f t="shared" ca="1" si="24"/>
        <v>281.40166319214734</v>
      </c>
      <c r="Y99" s="7"/>
      <c r="Z99" s="28">
        <f t="shared" si="23"/>
        <v>281.57399999999996</v>
      </c>
      <c r="AA99" s="27">
        <f t="shared" si="21"/>
        <v>4.9143933880105122</v>
      </c>
      <c r="AB99" s="7"/>
      <c r="AC99" s="28">
        <f t="shared" ca="1" si="13"/>
        <v>-0.1723368078526164</v>
      </c>
      <c r="AD99" s="27"/>
      <c r="AE99" s="7"/>
    </row>
    <row r="100" spans="1:31" s="26" customFormat="1" x14ac:dyDescent="0.25">
      <c r="A100" s="26">
        <v>15</v>
      </c>
      <c r="B100" s="26">
        <v>-634</v>
      </c>
      <c r="C100" s="26">
        <v>11108</v>
      </c>
      <c r="D100" s="26">
        <v>12640</v>
      </c>
      <c r="E100" s="26">
        <v>15114</v>
      </c>
      <c r="F100" s="26">
        <v>13582</v>
      </c>
      <c r="G100" s="27"/>
      <c r="H100" s="7"/>
      <c r="I100" s="28">
        <f t="shared" si="14"/>
        <v>-4006</v>
      </c>
      <c r="J100" s="27">
        <f t="shared" si="14"/>
        <v>-942</v>
      </c>
      <c r="K100" s="7"/>
      <c r="L100" s="124">
        <f t="shared" si="22"/>
        <v>0.9702323697222397</v>
      </c>
      <c r="M100" s="27">
        <f t="shared" ca="1" si="15"/>
        <v>6.9171369396807014E-7</v>
      </c>
      <c r="N100" s="44"/>
      <c r="O100" s="44"/>
      <c r="P100" s="7"/>
      <c r="Q100" s="28">
        <f t="shared" ca="1" si="16"/>
        <v>-3986.1083351808761</v>
      </c>
      <c r="R100" s="27">
        <f t="shared" ca="1" si="17"/>
        <v>-944.14349869190141</v>
      </c>
      <c r="S100" s="7"/>
      <c r="T100" s="28">
        <f t="shared" ca="1" si="18"/>
        <v>0.96893675105611377</v>
      </c>
      <c r="U100" s="27">
        <f t="shared" ca="1" si="19"/>
        <v>-0.23086972788421475</v>
      </c>
      <c r="V100" s="7"/>
      <c r="W100" s="28">
        <f t="shared" ca="1" si="20"/>
        <v>0.96940067645307848</v>
      </c>
      <c r="X100" s="27">
        <f t="shared" ca="1" si="24"/>
        <v>275.78573802599317</v>
      </c>
      <c r="Y100" s="7"/>
      <c r="Z100" s="28">
        <f t="shared" si="23"/>
        <v>275.86799999999994</v>
      </c>
      <c r="AA100" s="27">
        <f t="shared" si="21"/>
        <v>4.8148049008917164</v>
      </c>
      <c r="AB100" s="7"/>
      <c r="AC100" s="28">
        <f t="shared" ca="1" si="13"/>
        <v>-8.2261974006769378E-2</v>
      </c>
      <c r="AD100" s="27"/>
      <c r="AE100" s="7"/>
    </row>
    <row r="101" spans="1:31" s="26" customFormat="1" x14ac:dyDescent="0.25">
      <c r="A101" s="26">
        <v>16</v>
      </c>
      <c r="B101" s="26">
        <v>-633</v>
      </c>
      <c r="C101" s="26">
        <v>11073</v>
      </c>
      <c r="D101" s="26">
        <v>12834</v>
      </c>
      <c r="E101" s="26">
        <v>15149</v>
      </c>
      <c r="F101" s="26">
        <v>13380</v>
      </c>
      <c r="G101" s="27"/>
      <c r="H101" s="7"/>
      <c r="I101" s="28">
        <f t="shared" si="14"/>
        <v>-4076</v>
      </c>
      <c r="J101" s="27">
        <f t="shared" si="14"/>
        <v>-546</v>
      </c>
      <c r="K101" s="7"/>
      <c r="L101" s="124">
        <f t="shared" si="22"/>
        <v>0.98863737490305825</v>
      </c>
      <c r="M101" s="27">
        <f t="shared" ca="1" si="15"/>
        <v>5.8319709961293339E-6</v>
      </c>
      <c r="N101" s="44"/>
      <c r="O101" s="44"/>
      <c r="P101" s="7"/>
      <c r="Q101" s="28">
        <f t="shared" ca="1" si="16"/>
        <v>-4056.1083351808761</v>
      </c>
      <c r="R101" s="27">
        <f t="shared" ca="1" si="17"/>
        <v>-548.14349869190141</v>
      </c>
      <c r="S101" s="7"/>
      <c r="T101" s="28">
        <f t="shared" ca="1" si="18"/>
        <v>0.98595223755840178</v>
      </c>
      <c r="U101" s="27">
        <f t="shared" ca="1" si="19"/>
        <v>-0.13403655329918993</v>
      </c>
      <c r="V101" s="7"/>
      <c r="W101" s="28">
        <f t="shared" ca="1" si="20"/>
        <v>0.98622242749242395</v>
      </c>
      <c r="X101" s="27">
        <f t="shared" ca="1" si="24"/>
        <v>270.12947597478933</v>
      </c>
      <c r="Y101" s="7"/>
      <c r="Z101" s="28">
        <f t="shared" si="23"/>
        <v>270.17099999999994</v>
      </c>
      <c r="AA101" s="27">
        <f t="shared" si="21"/>
        <v>4.7153734934055986</v>
      </c>
      <c r="AB101" s="7"/>
      <c r="AC101" s="28">
        <f t="shared" ca="1" si="13"/>
        <v>-4.1524025210605942E-2</v>
      </c>
      <c r="AD101" s="27"/>
      <c r="AE101" s="7"/>
    </row>
    <row r="102" spans="1:31" s="26" customFormat="1" x14ac:dyDescent="0.25">
      <c r="A102" s="26">
        <v>17</v>
      </c>
      <c r="B102" s="26">
        <v>-629</v>
      </c>
      <c r="C102" s="26">
        <v>11057</v>
      </c>
      <c r="D102" s="26">
        <v>13035</v>
      </c>
      <c r="E102" s="26">
        <v>15167</v>
      </c>
      <c r="F102" s="26">
        <v>13184</v>
      </c>
      <c r="G102" s="27"/>
      <c r="H102" s="7"/>
      <c r="I102" s="28">
        <f t="shared" si="14"/>
        <v>-4110</v>
      </c>
      <c r="J102" s="27">
        <f t="shared" si="14"/>
        <v>-149</v>
      </c>
      <c r="K102" s="7"/>
      <c r="L102" s="124">
        <f t="shared" si="22"/>
        <v>0.99725027598347304</v>
      </c>
      <c r="M102" s="27">
        <f t="shared" ca="1" si="15"/>
        <v>8.7463680647559235E-6</v>
      </c>
      <c r="N102" s="44"/>
      <c r="O102" s="44"/>
      <c r="P102" s="7"/>
      <c r="Q102" s="28">
        <f t="shared" ca="1" si="16"/>
        <v>-4090.1083351808761</v>
      </c>
      <c r="R102" s="27">
        <f t="shared" ca="1" si="17"/>
        <v>-151.14349869190136</v>
      </c>
      <c r="S102" s="7"/>
      <c r="T102" s="28">
        <f t="shared" ca="1" si="18"/>
        <v>0.99421690243094174</v>
      </c>
      <c r="U102" s="27">
        <f t="shared" ca="1" si="19"/>
        <v>-3.6958850495516046E-2</v>
      </c>
      <c r="V102" s="7"/>
      <c r="W102" s="28">
        <f t="shared" ca="1" si="20"/>
        <v>0.99429285006474644</v>
      </c>
      <c r="X102" s="27">
        <f t="shared" ca="1" si="24"/>
        <v>264.51864273998706</v>
      </c>
      <c r="Y102" s="7"/>
      <c r="Z102" s="28">
        <f t="shared" si="23"/>
        <v>264.50999999999993</v>
      </c>
      <c r="AA102" s="27">
        <f t="shared" si="21"/>
        <v>4.6165704044501998</v>
      </c>
      <c r="AB102" s="7"/>
      <c r="AC102" s="28">
        <f t="shared" ca="1" si="13"/>
        <v>8.6427399871240596E-3</v>
      </c>
      <c r="AD102" s="27"/>
      <c r="AE102" s="7"/>
    </row>
    <row r="103" spans="1:31" s="26" customFormat="1" x14ac:dyDescent="0.25">
      <c r="A103" s="26">
        <v>18</v>
      </c>
      <c r="B103" s="26">
        <v>-623</v>
      </c>
      <c r="C103" s="26">
        <v>11059</v>
      </c>
      <c r="D103" s="26">
        <v>13230</v>
      </c>
      <c r="E103" s="26">
        <v>15163</v>
      </c>
      <c r="F103" s="26">
        <v>12986</v>
      </c>
      <c r="G103" s="27"/>
      <c r="H103" s="7"/>
      <c r="I103" s="28">
        <f t="shared" si="14"/>
        <v>-4104</v>
      </c>
      <c r="J103" s="27">
        <f t="shared" si="14"/>
        <v>244</v>
      </c>
      <c r="K103" s="7"/>
      <c r="L103" s="124">
        <f t="shared" si="22"/>
        <v>0.99619033661210799</v>
      </c>
      <c r="M103" s="27">
        <f t="shared" ca="1" si="15"/>
        <v>1.2590158382232566E-5</v>
      </c>
      <c r="N103" s="44"/>
      <c r="O103" s="44"/>
      <c r="P103" s="7"/>
      <c r="Q103" s="28">
        <f t="shared" ca="1" si="16"/>
        <v>-4084.1083351808761</v>
      </c>
      <c r="R103" s="27">
        <f t="shared" ca="1" si="17"/>
        <v>241.85650130809864</v>
      </c>
      <c r="S103" s="7"/>
      <c r="T103" s="28">
        <f t="shared" ca="1" si="18"/>
        <v>0.99275843215931703</v>
      </c>
      <c r="U103" s="27">
        <f t="shared" ca="1" si="19"/>
        <v>5.9140739433561615E-2</v>
      </c>
      <c r="V103" s="7"/>
      <c r="W103" s="28">
        <f t="shared" ca="1" si="20"/>
        <v>0.99264207529390824</v>
      </c>
      <c r="X103" s="27">
        <f t="shared" ca="1" si="24"/>
        <v>258.98028039890755</v>
      </c>
      <c r="Y103" s="7"/>
      <c r="Z103" s="28">
        <f t="shared" si="23"/>
        <v>258.90299999999991</v>
      </c>
      <c r="AA103" s="27">
        <f t="shared" si="21"/>
        <v>4.5187097932908769</v>
      </c>
      <c r="AB103" s="7"/>
      <c r="AC103" s="28">
        <f t="shared" ca="1" si="13"/>
        <v>7.7280398907646486E-2</v>
      </c>
      <c r="AD103" s="27"/>
      <c r="AE103" s="7"/>
    </row>
    <row r="104" spans="1:31" s="26" customFormat="1" x14ac:dyDescent="0.25">
      <c r="A104" s="26">
        <v>19</v>
      </c>
      <c r="B104" s="26">
        <v>-628</v>
      </c>
      <c r="C104" s="26">
        <v>11082</v>
      </c>
      <c r="D104" s="26">
        <v>13433</v>
      </c>
      <c r="E104" s="26">
        <v>15147</v>
      </c>
      <c r="F104" s="26">
        <v>12790</v>
      </c>
      <c r="G104" s="27"/>
      <c r="H104" s="7"/>
      <c r="I104" s="28">
        <f t="shared" si="14"/>
        <v>-4065</v>
      </c>
      <c r="J104" s="27">
        <f t="shared" si="14"/>
        <v>643</v>
      </c>
      <c r="K104" s="7"/>
      <c r="L104" s="124">
        <f t="shared" si="22"/>
        <v>0.98547224880976525</v>
      </c>
      <c r="M104" s="27">
        <f t="shared" ca="1" si="15"/>
        <v>6.2774638186438588E-6</v>
      </c>
      <c r="N104" s="44"/>
      <c r="O104" s="44"/>
      <c r="P104" s="7"/>
      <c r="Q104" s="28">
        <f t="shared" ca="1" si="16"/>
        <v>-4045.1083351808761</v>
      </c>
      <c r="R104" s="27">
        <f t="shared" ca="1" si="17"/>
        <v>640.85650130809859</v>
      </c>
      <c r="S104" s="7"/>
      <c r="T104" s="28">
        <f t="shared" ca="1" si="18"/>
        <v>0.98327837539375651</v>
      </c>
      <c r="U104" s="27">
        <f t="shared" ca="1" si="19"/>
        <v>0.15670749867453357</v>
      </c>
      <c r="V104" s="7"/>
      <c r="W104" s="28">
        <f t="shared" ca="1" si="20"/>
        <v>0.98296676206690592</v>
      </c>
      <c r="X104" s="27">
        <f t="shared" ca="1" si="24"/>
        <v>253.33184299339678</v>
      </c>
      <c r="Y104" s="7"/>
      <c r="Z104" s="28">
        <f t="shared" si="23"/>
        <v>253.25099999999992</v>
      </c>
      <c r="AA104" s="27">
        <f t="shared" si="21"/>
        <v>4.4200637839681587</v>
      </c>
      <c r="AB104" s="7"/>
      <c r="AC104" s="28">
        <f t="shared" ca="1" si="13"/>
        <v>8.0842993396856855E-2</v>
      </c>
      <c r="AD104" s="27"/>
      <c r="AE104" s="7"/>
    </row>
    <row r="105" spans="1:31" s="26" customFormat="1" x14ac:dyDescent="0.25">
      <c r="A105" s="26">
        <v>20</v>
      </c>
      <c r="B105" s="26">
        <v>-612</v>
      </c>
      <c r="C105" s="26">
        <v>11123</v>
      </c>
      <c r="D105" s="26">
        <v>13625</v>
      </c>
      <c r="E105" s="26">
        <v>15100</v>
      </c>
      <c r="F105" s="26">
        <v>12602</v>
      </c>
      <c r="G105" s="27"/>
      <c r="H105" s="7"/>
      <c r="I105" s="28">
        <f t="shared" si="14"/>
        <v>-3977</v>
      </c>
      <c r="J105" s="27">
        <f t="shared" si="14"/>
        <v>1023</v>
      </c>
      <c r="K105" s="7"/>
      <c r="L105" s="124">
        <f t="shared" si="22"/>
        <v>0.96580491433195081</v>
      </c>
      <c r="M105" s="27">
        <f t="shared" ca="1" si="15"/>
        <v>1.9492515223618864E-5</v>
      </c>
      <c r="N105" s="44"/>
      <c r="O105" s="44"/>
      <c r="P105" s="7"/>
      <c r="Q105" s="28">
        <f t="shared" ca="1" si="16"/>
        <v>-3957.1083351808761</v>
      </c>
      <c r="R105" s="27">
        <f t="shared" ca="1" si="17"/>
        <v>1020.8565013080986</v>
      </c>
      <c r="S105" s="7"/>
      <c r="T105" s="28">
        <f t="shared" ca="1" si="18"/>
        <v>0.96188747807659447</v>
      </c>
      <c r="U105" s="27">
        <f t="shared" ca="1" si="19"/>
        <v>0.24962822176117355</v>
      </c>
      <c r="V105" s="7"/>
      <c r="W105" s="28">
        <f t="shared" ca="1" si="20"/>
        <v>0.96138988146416615</v>
      </c>
      <c r="X105" s="27">
        <f t="shared" ca="1" si="24"/>
        <v>247.83426462027296</v>
      </c>
      <c r="Y105" s="7"/>
      <c r="Z105" s="28">
        <f t="shared" si="23"/>
        <v>247.74299999999991</v>
      </c>
      <c r="AA105" s="27">
        <f t="shared" si="21"/>
        <v>4.3239310487683102</v>
      </c>
      <c r="AB105" s="7"/>
      <c r="AC105" s="28">
        <f t="shared" ca="1" si="13"/>
        <v>9.1264620273051378E-2</v>
      </c>
      <c r="AD105" s="27"/>
      <c r="AE105" s="7"/>
    </row>
    <row r="106" spans="1:31" s="26" customFormat="1" x14ac:dyDescent="0.25">
      <c r="A106" s="26">
        <v>21</v>
      </c>
      <c r="B106" s="26">
        <v>-609</v>
      </c>
      <c r="C106" s="26">
        <v>11180</v>
      </c>
      <c r="D106" s="26">
        <v>13807</v>
      </c>
      <c r="E106" s="26">
        <v>15046</v>
      </c>
      <c r="F106" s="26">
        <v>12415</v>
      </c>
      <c r="G106" s="27"/>
      <c r="H106" s="7"/>
      <c r="I106" s="28">
        <f t="shared" si="14"/>
        <v>-3866</v>
      </c>
      <c r="J106" s="27">
        <f t="shared" si="14"/>
        <v>1392</v>
      </c>
      <c r="K106" s="7"/>
      <c r="L106" s="124">
        <f t="shared" si="22"/>
        <v>0.93737845163484868</v>
      </c>
      <c r="M106" s="27">
        <f t="shared" ca="1" si="15"/>
        <v>9.9280585619012733E-6</v>
      </c>
      <c r="N106" s="44"/>
      <c r="O106" s="44"/>
      <c r="P106" s="7"/>
      <c r="Q106" s="28">
        <f t="shared" ca="1" si="16"/>
        <v>-3846.1083351808761</v>
      </c>
      <c r="R106" s="27">
        <f t="shared" ca="1" si="17"/>
        <v>1389.8565013080986</v>
      </c>
      <c r="S106" s="7"/>
      <c r="T106" s="28">
        <f t="shared" ca="1" si="18"/>
        <v>0.93490577805153774</v>
      </c>
      <c r="U106" s="27">
        <f t="shared" ca="1" si="19"/>
        <v>0.33985913444267396</v>
      </c>
      <c r="V106" s="7"/>
      <c r="W106" s="28">
        <f t="shared" ca="1" si="20"/>
        <v>0.93422756944696839</v>
      </c>
      <c r="X106" s="27">
        <f t="shared" ca="1" si="24"/>
        <v>242.39919137673144</v>
      </c>
      <c r="Y106" s="7"/>
      <c r="Z106" s="28">
        <f t="shared" si="23"/>
        <v>242.26199999999992</v>
      </c>
      <c r="AA106" s="27">
        <f t="shared" si="21"/>
        <v>4.228269552466501</v>
      </c>
      <c r="AB106" s="7"/>
      <c r="AC106" s="28">
        <f t="shared" ca="1" si="13"/>
        <v>0.13719137673152204</v>
      </c>
      <c r="AD106" s="27"/>
      <c r="AE106" s="7"/>
    </row>
    <row r="107" spans="1:31" s="26" customFormat="1" x14ac:dyDescent="0.25">
      <c r="A107" s="26">
        <v>22</v>
      </c>
      <c r="B107" s="26">
        <v>-637</v>
      </c>
      <c r="C107" s="26">
        <v>11273</v>
      </c>
      <c r="D107" s="26">
        <v>14001</v>
      </c>
      <c r="E107" s="26">
        <v>14974</v>
      </c>
      <c r="F107" s="26">
        <v>12235</v>
      </c>
      <c r="G107" s="27"/>
      <c r="H107" s="7"/>
      <c r="I107" s="28">
        <f t="shared" si="14"/>
        <v>-3701</v>
      </c>
      <c r="J107" s="27">
        <f t="shared" si="14"/>
        <v>1766</v>
      </c>
      <c r="K107" s="7"/>
      <c r="L107" s="124">
        <f t="shared" si="22"/>
        <v>0.89847649478915903</v>
      </c>
      <c r="M107" s="27">
        <f t="shared" ca="1" si="15"/>
        <v>2.0611079441499775E-5</v>
      </c>
      <c r="N107" s="44"/>
      <c r="O107" s="44"/>
      <c r="P107" s="7"/>
      <c r="Q107" s="28">
        <f t="shared" ca="1" si="16"/>
        <v>-3681.1083351808761</v>
      </c>
      <c r="R107" s="27">
        <f t="shared" ca="1" si="17"/>
        <v>1763.8565013080986</v>
      </c>
      <c r="S107" s="7"/>
      <c r="T107" s="28">
        <f t="shared" ca="1" si="18"/>
        <v>0.89479784558185882</v>
      </c>
      <c r="U107" s="27">
        <f t="shared" ca="1" si="19"/>
        <v>0.43131268821741958</v>
      </c>
      <c r="V107" s="7"/>
      <c r="W107" s="28">
        <f t="shared" ca="1" si="20"/>
        <v>0.89393655211975231</v>
      </c>
      <c r="X107" s="27">
        <f t="shared" ca="1" si="24"/>
        <v>236.63318088475148</v>
      </c>
      <c r="Y107" s="7"/>
      <c r="Z107" s="28">
        <f t="shared" si="23"/>
        <v>236.52899999999991</v>
      </c>
      <c r="AA107" s="27">
        <f t="shared" si="21"/>
        <v>4.1282098264496661</v>
      </c>
      <c r="AB107" s="7"/>
      <c r="AC107" s="28">
        <f t="shared" ca="1" si="13"/>
        <v>0.10418088475157106</v>
      </c>
      <c r="AD107" s="27"/>
      <c r="AE107" s="7"/>
    </row>
    <row r="108" spans="1:31" s="26" customFormat="1" x14ac:dyDescent="0.25">
      <c r="A108" s="26">
        <v>23</v>
      </c>
      <c r="B108" s="26">
        <v>-634</v>
      </c>
      <c r="C108" s="26">
        <v>11362</v>
      </c>
      <c r="D108" s="26">
        <v>14172</v>
      </c>
      <c r="E108" s="26">
        <v>14869</v>
      </c>
      <c r="F108" s="26">
        <v>12052</v>
      </c>
      <c r="G108" s="27"/>
      <c r="H108" s="7"/>
      <c r="I108" s="28">
        <f t="shared" si="14"/>
        <v>-3507</v>
      </c>
      <c r="J108" s="27">
        <f t="shared" si="14"/>
        <v>2120</v>
      </c>
      <c r="K108" s="7"/>
      <c r="L108" s="124">
        <f t="shared" si="22"/>
        <v>0.85083044890585502</v>
      </c>
      <c r="M108" s="27">
        <f t="shared" ca="1" si="15"/>
        <v>1.7845680964221259E-5</v>
      </c>
      <c r="N108" s="44"/>
      <c r="O108" s="44"/>
      <c r="P108" s="7"/>
      <c r="Q108" s="28">
        <f t="shared" ca="1" si="16"/>
        <v>-3487.1083351808761</v>
      </c>
      <c r="R108" s="27">
        <f t="shared" ca="1" si="17"/>
        <v>2117.8565013080988</v>
      </c>
      <c r="S108" s="7"/>
      <c r="T108" s="28">
        <f t="shared" ca="1" si="18"/>
        <v>0.84764064013266061</v>
      </c>
      <c r="U108" s="27">
        <f t="shared" ca="1" si="19"/>
        <v>0.51787567761918429</v>
      </c>
      <c r="V108" s="7"/>
      <c r="W108" s="28">
        <f t="shared" ca="1" si="20"/>
        <v>0.84660603403936507</v>
      </c>
      <c r="X108" s="27">
        <f t="shared" ca="1" si="24"/>
        <v>230.93542310707846</v>
      </c>
      <c r="Y108" s="7"/>
      <c r="Z108" s="28">
        <f t="shared" si="23"/>
        <v>230.82299999999992</v>
      </c>
      <c r="AA108" s="27">
        <f t="shared" si="21"/>
        <v>4.0286213393308694</v>
      </c>
      <c r="AB108" s="7"/>
      <c r="AC108" s="28">
        <f t="shared" ca="1" si="13"/>
        <v>0.11242310707854131</v>
      </c>
      <c r="AD108" s="27"/>
      <c r="AE108" s="7"/>
    </row>
    <row r="109" spans="1:31" s="26" customFormat="1" x14ac:dyDescent="0.25">
      <c r="A109" s="26">
        <v>24</v>
      </c>
      <c r="B109" s="26">
        <v>-635</v>
      </c>
      <c r="C109" s="26">
        <v>11483</v>
      </c>
      <c r="D109" s="26">
        <v>14342</v>
      </c>
      <c r="E109" s="26">
        <v>14759</v>
      </c>
      <c r="F109" s="26">
        <v>11885</v>
      </c>
      <c r="G109" s="27"/>
      <c r="H109" s="7"/>
      <c r="I109" s="28">
        <f t="shared" si="14"/>
        <v>-3276</v>
      </c>
      <c r="J109" s="27">
        <f t="shared" si="14"/>
        <v>2457</v>
      </c>
      <c r="K109" s="7"/>
      <c r="L109" s="124">
        <f t="shared" si="22"/>
        <v>0.79465626455483152</v>
      </c>
      <c r="M109" s="27">
        <f t="shared" ca="1" si="15"/>
        <v>1.9064996797852802E-5</v>
      </c>
      <c r="N109" s="44"/>
      <c r="O109" s="44"/>
      <c r="P109" s="7"/>
      <c r="Q109" s="28">
        <f t="shared" ca="1" si="16"/>
        <v>-3256.1083351808761</v>
      </c>
      <c r="R109" s="27">
        <f t="shared" ca="1" si="17"/>
        <v>2454.8565013080988</v>
      </c>
      <c r="S109" s="7"/>
      <c r="T109" s="28">
        <f t="shared" ca="1" si="18"/>
        <v>0.79148953467511018</v>
      </c>
      <c r="U109" s="27">
        <f t="shared" ca="1" si="19"/>
        <v>0.60028168730391496</v>
      </c>
      <c r="V109" s="7"/>
      <c r="W109" s="28">
        <f t="shared" ca="1" si="20"/>
        <v>0.79028991633259216</v>
      </c>
      <c r="X109" s="27">
        <f t="shared" ca="1" si="24"/>
        <v>225.17061398821136</v>
      </c>
      <c r="Y109" s="7"/>
      <c r="Z109" s="28">
        <f t="shared" si="23"/>
        <v>225.10799999999992</v>
      </c>
      <c r="AA109" s="27">
        <f t="shared" si="21"/>
        <v>3.9288757725793939</v>
      </c>
      <c r="AB109" s="7"/>
      <c r="AC109" s="28">
        <f t="shared" ca="1" si="13"/>
        <v>6.2613988211438709E-2</v>
      </c>
      <c r="AD109" s="27"/>
      <c r="AE109" s="7"/>
    </row>
    <row r="110" spans="1:31" s="26" customFormat="1" x14ac:dyDescent="0.25">
      <c r="A110" s="26">
        <v>25</v>
      </c>
      <c r="B110" s="26">
        <v>-621</v>
      </c>
      <c r="C110" s="26">
        <v>11611</v>
      </c>
      <c r="D110" s="26">
        <v>14490</v>
      </c>
      <c r="E110" s="26">
        <v>14624</v>
      </c>
      <c r="F110" s="26">
        <v>11731</v>
      </c>
      <c r="G110" s="27"/>
      <c r="H110" s="7"/>
      <c r="I110" s="28">
        <f t="shared" si="14"/>
        <v>-3013</v>
      </c>
      <c r="J110" s="27">
        <f t="shared" si="14"/>
        <v>2759</v>
      </c>
      <c r="K110" s="7"/>
      <c r="L110" s="124">
        <f t="shared" si="22"/>
        <v>0.73207422026640934</v>
      </c>
      <c r="M110" s="27">
        <f t="shared" ca="1" si="15"/>
        <v>3.4360924739910693E-5</v>
      </c>
      <c r="N110" s="44"/>
      <c r="O110" s="44"/>
      <c r="P110" s="7"/>
      <c r="Q110" s="28">
        <f t="shared" ca="1" si="16"/>
        <v>-2993.1083351808761</v>
      </c>
      <c r="R110" s="27">
        <f t="shared" ca="1" si="17"/>
        <v>2756.8565013080988</v>
      </c>
      <c r="S110" s="7"/>
      <c r="T110" s="28">
        <f t="shared" ca="1" si="18"/>
        <v>0.727559921102228</v>
      </c>
      <c r="U110" s="27">
        <f t="shared" ca="1" si="19"/>
        <v>0.6741292093359289</v>
      </c>
      <c r="V110" s="7"/>
      <c r="W110" s="28">
        <f t="shared" ca="1" si="20"/>
        <v>0.72621240103174245</v>
      </c>
      <c r="X110" s="27">
        <f t="shared" ca="1" si="24"/>
        <v>219.5199137198673</v>
      </c>
      <c r="Y110" s="7"/>
      <c r="Z110" s="28">
        <f t="shared" si="23"/>
        <v>219.51899999999992</v>
      </c>
      <c r="AA110" s="27">
        <f t="shared" si="21"/>
        <v>3.8313293206854309</v>
      </c>
      <c r="AB110" s="7"/>
      <c r="AC110" s="28">
        <f t="shared" ca="1" si="13"/>
        <v>9.137198673840885E-4</v>
      </c>
      <c r="AD110" s="27"/>
      <c r="AE110" s="7"/>
    </row>
    <row r="111" spans="1:31" s="26" customFormat="1" x14ac:dyDescent="0.25">
      <c r="A111" s="26">
        <v>26</v>
      </c>
      <c r="B111" s="26">
        <v>-624</v>
      </c>
      <c r="C111" s="26">
        <v>11747</v>
      </c>
      <c r="D111" s="26">
        <v>14631</v>
      </c>
      <c r="E111" s="26">
        <v>14475</v>
      </c>
      <c r="F111" s="26">
        <v>11587</v>
      </c>
      <c r="G111" s="27"/>
      <c r="H111" s="7"/>
      <c r="I111" s="28">
        <f t="shared" si="14"/>
        <v>-2728</v>
      </c>
      <c r="J111" s="27">
        <f t="shared" si="14"/>
        <v>3044</v>
      </c>
      <c r="K111" s="7"/>
      <c r="L111" s="124">
        <f t="shared" si="22"/>
        <v>0.66217849259098427</v>
      </c>
      <c r="M111" s="27">
        <f t="shared" ca="1" si="15"/>
        <v>2.897694208013268E-5</v>
      </c>
      <c r="N111" s="44"/>
      <c r="O111" s="44"/>
      <c r="P111" s="7"/>
      <c r="Q111" s="28">
        <f t="shared" ca="1" si="16"/>
        <v>-2708.1083351808761</v>
      </c>
      <c r="R111" s="27">
        <f t="shared" ca="1" si="17"/>
        <v>3041.8565013080988</v>
      </c>
      <c r="S111" s="7"/>
      <c r="T111" s="28">
        <f t="shared" ca="1" si="18"/>
        <v>0.65828258320005539</v>
      </c>
      <c r="U111" s="27">
        <f t="shared" ca="1" si="19"/>
        <v>0.74381975165090886</v>
      </c>
      <c r="V111" s="7"/>
      <c r="W111" s="28">
        <f t="shared" ca="1" si="20"/>
        <v>0.65679546908368536</v>
      </c>
      <c r="X111" s="27">
        <f t="shared" ca="1" si="24"/>
        <v>213.83449956265997</v>
      </c>
      <c r="Y111" s="7"/>
      <c r="Z111" s="28">
        <f t="shared" si="23"/>
        <v>213.90299999999991</v>
      </c>
      <c r="AA111" s="27">
        <f t="shared" si="21"/>
        <v>3.733311629893429</v>
      </c>
      <c r="AB111" s="7"/>
      <c r="AC111" s="28">
        <f t="shared" ca="1" si="13"/>
        <v>-6.8500437339935161E-2</v>
      </c>
      <c r="AD111" s="27"/>
      <c r="AE111" s="7"/>
    </row>
    <row r="112" spans="1:31" s="26" customFormat="1" x14ac:dyDescent="0.25">
      <c r="A112" s="26">
        <v>27</v>
      </c>
      <c r="B112" s="26">
        <v>-631</v>
      </c>
      <c r="C112" s="26">
        <v>11913</v>
      </c>
      <c r="D112" s="26">
        <v>14757</v>
      </c>
      <c r="E112" s="26">
        <v>14329</v>
      </c>
      <c r="F112" s="26">
        <v>11462</v>
      </c>
      <c r="G112" s="27"/>
      <c r="H112" s="7"/>
      <c r="I112" s="28">
        <f t="shared" si="14"/>
        <v>-2416</v>
      </c>
      <c r="J112" s="27">
        <f t="shared" si="14"/>
        <v>3295</v>
      </c>
      <c r="K112" s="7"/>
      <c r="L112" s="124">
        <f t="shared" si="22"/>
        <v>0.5850359374719255</v>
      </c>
      <c r="M112" s="27">
        <f t="shared" ca="1" si="15"/>
        <v>1.7672715691037765E-5</v>
      </c>
      <c r="N112" s="44"/>
      <c r="O112" s="44"/>
      <c r="P112" s="7"/>
      <c r="Q112" s="28">
        <f t="shared" ca="1" si="16"/>
        <v>-2396.1083351808761</v>
      </c>
      <c r="R112" s="27">
        <f t="shared" ca="1" si="17"/>
        <v>3292.8565013080988</v>
      </c>
      <c r="S112" s="7"/>
      <c r="T112" s="28">
        <f t="shared" ca="1" si="18"/>
        <v>0.58244212907557158</v>
      </c>
      <c r="U112" s="27">
        <f t="shared" ca="1" si="19"/>
        <v>0.80519633453182105</v>
      </c>
      <c r="V112" s="7"/>
      <c r="W112" s="28">
        <f t="shared" ca="1" si="20"/>
        <v>0.58083204455094883</v>
      </c>
      <c r="X112" s="27">
        <f t="shared" ca="1" si="24"/>
        <v>208.19484958123564</v>
      </c>
      <c r="Y112" s="7"/>
      <c r="Z112" s="28">
        <f t="shared" si="23"/>
        <v>208.2239999999999</v>
      </c>
      <c r="AA112" s="27">
        <f t="shared" si="21"/>
        <v>3.6341943816726712</v>
      </c>
      <c r="AB112" s="7"/>
      <c r="AC112" s="28">
        <f t="shared" ca="1" si="13"/>
        <v>-2.9150418764260166E-2</v>
      </c>
      <c r="AD112" s="27"/>
      <c r="AE112" s="7"/>
    </row>
    <row r="113" spans="1:31" s="26" customFormat="1" x14ac:dyDescent="0.25">
      <c r="A113" s="26">
        <v>28</v>
      </c>
      <c r="B113" s="26">
        <v>-609</v>
      </c>
      <c r="C113" s="26">
        <v>12073</v>
      </c>
      <c r="D113" s="26">
        <v>14864</v>
      </c>
      <c r="E113" s="26">
        <v>14161</v>
      </c>
      <c r="F113" s="26">
        <v>11356</v>
      </c>
      <c r="G113" s="27"/>
      <c r="H113" s="7"/>
      <c r="I113" s="28">
        <f t="shared" si="14"/>
        <v>-2088</v>
      </c>
      <c r="J113" s="27">
        <f t="shared" si="14"/>
        <v>3508</v>
      </c>
      <c r="K113" s="7"/>
      <c r="L113" s="124">
        <f t="shared" si="22"/>
        <v>0.50512709495048402</v>
      </c>
      <c r="M113" s="27">
        <f t="shared" ca="1" si="15"/>
        <v>1.7049819692190462E-5</v>
      </c>
      <c r="N113" s="44"/>
      <c r="O113" s="44"/>
      <c r="P113" s="7"/>
      <c r="Q113" s="28">
        <f t="shared" ca="1" si="16"/>
        <v>-2068.1083351808761</v>
      </c>
      <c r="R113" s="27">
        <f t="shared" ca="1" si="17"/>
        <v>3505.8565013080988</v>
      </c>
      <c r="S113" s="7"/>
      <c r="T113" s="28">
        <f t="shared" ca="1" si="18"/>
        <v>0.50271242089342205</v>
      </c>
      <c r="U113" s="27">
        <f t="shared" ca="1" si="19"/>
        <v>0.85728084510406921</v>
      </c>
      <c r="V113" s="7"/>
      <c r="W113" s="28">
        <f t="shared" ca="1" si="20"/>
        <v>0.50099795221957844</v>
      </c>
      <c r="X113" s="27">
        <f t="shared" ca="1" si="24"/>
        <v>202.69204779700601</v>
      </c>
      <c r="Y113" s="7"/>
      <c r="Z113" s="28">
        <f t="shared" si="23"/>
        <v>202.74299999999991</v>
      </c>
      <c r="AA113" s="27">
        <f t="shared" si="21"/>
        <v>3.538532885370862</v>
      </c>
      <c r="AB113" s="7"/>
      <c r="AC113" s="28">
        <f t="shared" ca="1" si="13"/>
        <v>-5.0952202993897799E-2</v>
      </c>
      <c r="AD113" s="27"/>
      <c r="AE113" s="7"/>
    </row>
    <row r="114" spans="1:31" s="26" customFormat="1" x14ac:dyDescent="0.25">
      <c r="A114" s="26">
        <v>29</v>
      </c>
      <c r="B114" s="26">
        <v>-608</v>
      </c>
      <c r="C114" s="26">
        <v>12244</v>
      </c>
      <c r="D114" s="26">
        <v>14954</v>
      </c>
      <c r="E114" s="26">
        <v>13987</v>
      </c>
      <c r="F114" s="26">
        <v>11255</v>
      </c>
      <c r="G114" s="27"/>
      <c r="H114" s="7"/>
      <c r="I114" s="28">
        <f t="shared" si="14"/>
        <v>-1743</v>
      </c>
      <c r="J114" s="27">
        <f t="shared" si="14"/>
        <v>3699</v>
      </c>
      <c r="K114" s="7"/>
      <c r="L114" s="124">
        <f t="shared" si="22"/>
        <v>0.42074059071750991</v>
      </c>
      <c r="M114" s="27">
        <f t="shared" ca="1" si="15"/>
        <v>1.3677471449757029E-5</v>
      </c>
      <c r="N114" s="44"/>
      <c r="O114" s="44"/>
      <c r="P114" s="7"/>
      <c r="Q114" s="28">
        <f t="shared" ca="1" si="16"/>
        <v>-1723.1083351808763</v>
      </c>
      <c r="R114" s="27">
        <f t="shared" ca="1" si="17"/>
        <v>3696.8565013080988</v>
      </c>
      <c r="S114" s="7"/>
      <c r="T114" s="28">
        <f t="shared" ca="1" si="18"/>
        <v>0.4188503802750026</v>
      </c>
      <c r="U114" s="27">
        <f t="shared" ca="1" si="19"/>
        <v>0.90398573486603828</v>
      </c>
      <c r="V114" s="7"/>
      <c r="W114" s="28">
        <f t="shared" ca="1" si="20"/>
        <v>0.41704228415236999</v>
      </c>
      <c r="X114" s="27">
        <f t="shared" ca="1" si="24"/>
        <v>197.15551724185093</v>
      </c>
      <c r="Y114" s="7"/>
      <c r="Z114" s="28">
        <f t="shared" si="23"/>
        <v>197.2709999999999</v>
      </c>
      <c r="AA114" s="27">
        <f t="shared" si="21"/>
        <v>3.4430284687017321</v>
      </c>
      <c r="AB114" s="7"/>
      <c r="AC114" s="28">
        <f t="shared" ca="1" si="13"/>
        <v>-0.11548275814897124</v>
      </c>
      <c r="AD114" s="27"/>
      <c r="AE114" s="7"/>
    </row>
    <row r="115" spans="1:31" s="26" customFormat="1" x14ac:dyDescent="0.25">
      <c r="A115" s="26">
        <v>30</v>
      </c>
      <c r="B115" s="26">
        <v>-623</v>
      </c>
      <c r="C115" s="26">
        <v>12440</v>
      </c>
      <c r="D115" s="26">
        <v>15032</v>
      </c>
      <c r="E115" s="26">
        <v>13809</v>
      </c>
      <c r="F115" s="26">
        <v>11188</v>
      </c>
      <c r="G115" s="27"/>
      <c r="H115" s="7"/>
      <c r="I115" s="28">
        <f t="shared" si="14"/>
        <v>-1369</v>
      </c>
      <c r="J115" s="27">
        <f t="shared" si="14"/>
        <v>3844</v>
      </c>
      <c r="K115" s="7"/>
      <c r="L115" s="124">
        <f t="shared" si="22"/>
        <v>0.33030051208169769</v>
      </c>
      <c r="M115" s="27">
        <f t="shared" ca="1" si="15"/>
        <v>1.7983320281347444E-5</v>
      </c>
      <c r="N115" s="44"/>
      <c r="O115" s="44"/>
      <c r="P115" s="7"/>
      <c r="Q115" s="28">
        <f t="shared" ca="1" si="16"/>
        <v>-1349.1083351808763</v>
      </c>
      <c r="R115" s="27">
        <f t="shared" ca="1" si="17"/>
        <v>3841.8565013080988</v>
      </c>
      <c r="S115" s="7"/>
      <c r="T115" s="28">
        <f t="shared" ca="1" si="18"/>
        <v>0.32793906667706374</v>
      </c>
      <c r="U115" s="27">
        <f t="shared" ca="1" si="19"/>
        <v>0.93944232657015092</v>
      </c>
      <c r="V115" s="7"/>
      <c r="W115" s="28">
        <f t="shared" ca="1" si="20"/>
        <v>0.32605983757386908</v>
      </c>
      <c r="X115" s="27">
        <f t="shared" ca="1" si="24"/>
        <v>191.53064878639543</v>
      </c>
      <c r="Y115" s="7"/>
      <c r="Z115" s="28">
        <f t="shared" si="23"/>
        <v>191.6639999999999</v>
      </c>
      <c r="AA115" s="27">
        <f t="shared" si="21"/>
        <v>3.34516785754241</v>
      </c>
      <c r="AB115" s="7"/>
      <c r="AC115" s="28">
        <f t="shared" ca="1" si="13"/>
        <v>-0.13335121360447033</v>
      </c>
      <c r="AD115" s="27"/>
      <c r="AE115" s="7"/>
    </row>
    <row r="116" spans="1:31" s="26" customFormat="1" x14ac:dyDescent="0.25">
      <c r="A116" s="26">
        <v>31</v>
      </c>
      <c r="B116" s="26">
        <v>-639</v>
      </c>
      <c r="C116" s="26">
        <v>12632</v>
      </c>
      <c r="D116" s="26">
        <v>15099</v>
      </c>
      <c r="E116" s="26">
        <v>13612</v>
      </c>
      <c r="F116" s="26">
        <v>11129</v>
      </c>
      <c r="G116" s="27"/>
      <c r="H116" s="7"/>
      <c r="I116" s="28">
        <f t="shared" si="14"/>
        <v>-980</v>
      </c>
      <c r="J116" s="27">
        <f t="shared" si="14"/>
        <v>3970</v>
      </c>
      <c r="K116" s="7"/>
      <c r="L116" s="124">
        <f t="shared" si="22"/>
        <v>0.23426169035220584</v>
      </c>
      <c r="M116" s="27">
        <f t="shared" ca="1" si="15"/>
        <v>7.9590865708771093E-6</v>
      </c>
      <c r="N116" s="44"/>
      <c r="O116" s="44"/>
      <c r="P116" s="7"/>
      <c r="Q116" s="28">
        <f t="shared" ca="1" si="16"/>
        <v>-960.10833518087622</v>
      </c>
      <c r="R116" s="27">
        <f t="shared" ca="1" si="17"/>
        <v>3967.8565013080988</v>
      </c>
      <c r="S116" s="7"/>
      <c r="T116" s="28">
        <f t="shared" ca="1" si="18"/>
        <v>0.23338157740006316</v>
      </c>
      <c r="U116" s="27">
        <f t="shared" ca="1" si="19"/>
        <v>0.97025288211993155</v>
      </c>
      <c r="V116" s="7"/>
      <c r="W116" s="28">
        <f t="shared" ca="1" si="20"/>
        <v>0.23144050503910124</v>
      </c>
      <c r="X116" s="27">
        <f t="shared" ca="1" si="24"/>
        <v>185.80629098721761</v>
      </c>
      <c r="Y116" s="7"/>
      <c r="Z116" s="28">
        <f t="shared" si="23"/>
        <v>185.9129999999999</v>
      </c>
      <c r="AA116" s="27">
        <f t="shared" si="21"/>
        <v>3.2447939722602164</v>
      </c>
      <c r="AB116" s="7"/>
      <c r="AC116" s="28">
        <f t="shared" ca="1" si="13"/>
        <v>-0.10670901278228939</v>
      </c>
      <c r="AD116" s="27"/>
      <c r="AE116" s="7"/>
    </row>
    <row r="117" spans="1:31" s="26" customFormat="1" x14ac:dyDescent="0.25">
      <c r="A117" s="26">
        <v>32</v>
      </c>
      <c r="B117" s="26">
        <v>-639</v>
      </c>
      <c r="C117" s="26">
        <v>12832</v>
      </c>
      <c r="D117" s="26">
        <v>15128</v>
      </c>
      <c r="E117" s="26">
        <v>13406</v>
      </c>
      <c r="F117" s="26">
        <v>11085</v>
      </c>
      <c r="G117" s="27"/>
      <c r="H117" s="7"/>
      <c r="I117" s="28">
        <f t="shared" si="14"/>
        <v>-574</v>
      </c>
      <c r="J117" s="27">
        <f t="shared" si="14"/>
        <v>4043</v>
      </c>
      <c r="K117" s="7"/>
      <c r="L117" s="124">
        <f t="shared" si="22"/>
        <v>0.13586444109181975</v>
      </c>
      <c r="M117" s="27">
        <f t="shared" ca="1" si="15"/>
        <v>9.9204557330563391E-6</v>
      </c>
      <c r="N117" s="44"/>
      <c r="O117" s="44"/>
      <c r="P117" s="7"/>
      <c r="Q117" s="28">
        <f t="shared" ca="1" si="16"/>
        <v>-554.10833518087622</v>
      </c>
      <c r="R117" s="27">
        <f t="shared" ca="1" si="17"/>
        <v>4040.8565013080988</v>
      </c>
      <c r="S117" s="7"/>
      <c r="T117" s="28">
        <f t="shared" ca="1" si="18"/>
        <v>0.13469175568679265</v>
      </c>
      <c r="U117" s="27">
        <f t="shared" ca="1" si="19"/>
        <v>0.98810344208131229</v>
      </c>
      <c r="V117" s="7"/>
      <c r="W117" s="28">
        <f t="shared" ca="1" si="20"/>
        <v>0.13271476559535089</v>
      </c>
      <c r="X117" s="27">
        <f t="shared" ca="1" si="24"/>
        <v>180.03964730336656</v>
      </c>
      <c r="Y117" s="7"/>
      <c r="Z117" s="28">
        <f t="shared" si="23"/>
        <v>180.16199999999989</v>
      </c>
      <c r="AA117" s="27">
        <f t="shared" si="21"/>
        <v>3.1444200869780219</v>
      </c>
      <c r="AB117" s="7"/>
      <c r="AC117" s="28">
        <f t="shared" ca="1" si="13"/>
        <v>-0.12235269663332815</v>
      </c>
      <c r="AD117" s="27"/>
      <c r="AE117" s="7"/>
    </row>
    <row r="118" spans="1:31" s="26" customFormat="1" x14ac:dyDescent="0.25">
      <c r="A118" s="26">
        <v>33</v>
      </c>
      <c r="B118" s="26">
        <v>-624</v>
      </c>
      <c r="C118" s="26">
        <v>13037</v>
      </c>
      <c r="D118" s="26">
        <v>15147</v>
      </c>
      <c r="E118" s="26">
        <v>13208</v>
      </c>
      <c r="F118" s="26">
        <v>11065</v>
      </c>
      <c r="G118" s="27"/>
      <c r="H118" s="7"/>
      <c r="I118" s="28">
        <f t="shared" si="14"/>
        <v>-171</v>
      </c>
      <c r="J118" s="27">
        <f t="shared" si="14"/>
        <v>4082</v>
      </c>
      <c r="K118" s="7"/>
      <c r="L118" s="124">
        <f t="shared" si="22"/>
        <v>3.8449542490664033E-2</v>
      </c>
      <c r="M118" s="27">
        <f t="shared" ca="1" si="15"/>
        <v>1.3798572360294873E-5</v>
      </c>
      <c r="N118" s="44"/>
      <c r="O118" s="44"/>
      <c r="P118" s="7"/>
      <c r="Q118" s="28">
        <f t="shared" ca="1" si="16"/>
        <v>-151.10833518087622</v>
      </c>
      <c r="R118" s="27">
        <f t="shared" ca="1" si="17"/>
        <v>4079.8565013080988</v>
      </c>
      <c r="S118" s="7"/>
      <c r="T118" s="28">
        <f t="shared" ca="1" si="18"/>
        <v>3.6731169109334473E-2</v>
      </c>
      <c r="U118" s="27">
        <f t="shared" ca="1" si="19"/>
        <v>0.99764004260862538</v>
      </c>
      <c r="V118" s="7"/>
      <c r="W118" s="28">
        <f t="shared" ca="1" si="20"/>
        <v>3.4734899525277606E-2</v>
      </c>
      <c r="X118" s="27">
        <f t="shared" ca="1" si="24"/>
        <v>174.38394736453961</v>
      </c>
      <c r="Y118" s="7"/>
      <c r="Z118" s="28">
        <f t="shared" si="23"/>
        <v>174.54599999999988</v>
      </c>
      <c r="AA118" s="27">
        <f t="shared" si="21"/>
        <v>3.04640239618602</v>
      </c>
      <c r="AB118" s="7"/>
      <c r="AC118" s="28">
        <f t="shared" ca="1" si="13"/>
        <v>-0.16205263546027027</v>
      </c>
      <c r="AD118" s="27"/>
      <c r="AE118" s="7"/>
    </row>
    <row r="119" spans="1:31" s="26" customFormat="1" x14ac:dyDescent="0.25">
      <c r="A119" s="26">
        <v>34</v>
      </c>
      <c r="B119" s="26">
        <v>-623</v>
      </c>
      <c r="C119" s="26">
        <v>13227</v>
      </c>
      <c r="D119" s="26">
        <v>15143</v>
      </c>
      <c r="E119" s="26">
        <v>13004</v>
      </c>
      <c r="F119" s="26">
        <v>11065</v>
      </c>
      <c r="G119" s="27"/>
      <c r="H119" s="7"/>
      <c r="I119" s="28">
        <f t="shared" si="14"/>
        <v>223</v>
      </c>
      <c r="J119" s="27">
        <f t="shared" si="14"/>
        <v>4078</v>
      </c>
      <c r="K119" s="7"/>
      <c r="L119" s="124">
        <f t="shared" si="22"/>
        <v>-5.9177696563624399E-2</v>
      </c>
      <c r="M119" s="27">
        <f t="shared" ca="1" si="15"/>
        <v>3.4540949655515518E-6</v>
      </c>
      <c r="N119" s="44"/>
      <c r="O119" s="44"/>
      <c r="P119" s="7"/>
      <c r="Q119" s="28">
        <f t="shared" ca="1" si="16"/>
        <v>242.89166481912378</v>
      </c>
      <c r="R119" s="27">
        <f t="shared" ca="1" si="17"/>
        <v>4075.8565013080988</v>
      </c>
      <c r="S119" s="7"/>
      <c r="T119" s="28">
        <f t="shared" ca="1" si="18"/>
        <v>-5.904171206068666E-2</v>
      </c>
      <c r="U119" s="27">
        <f t="shared" ca="1" si="19"/>
        <v>0.99666192973402923</v>
      </c>
      <c r="V119" s="7"/>
      <c r="W119" s="28">
        <f t="shared" ca="1" si="20"/>
        <v>-6.1036216126489302E-2</v>
      </c>
      <c r="X119" s="27">
        <f t="shared" ca="1" si="24"/>
        <v>168.88542827989193</v>
      </c>
      <c r="Y119" s="7"/>
      <c r="Z119" s="28">
        <f t="shared" si="23"/>
        <v>168.93899999999988</v>
      </c>
      <c r="AA119" s="27">
        <f t="shared" si="21"/>
        <v>2.9485417850266984</v>
      </c>
      <c r="AB119" s="7"/>
      <c r="AC119" s="28">
        <f t="shared" ca="1" si="13"/>
        <v>-5.3571720107953524E-2</v>
      </c>
      <c r="AD119" s="27"/>
      <c r="AE119" s="7"/>
    </row>
    <row r="120" spans="1:31" s="26" customFormat="1" x14ac:dyDescent="0.25">
      <c r="A120" s="26">
        <v>35</v>
      </c>
      <c r="B120" s="26">
        <v>-620</v>
      </c>
      <c r="C120" s="26">
        <v>13424</v>
      </c>
      <c r="D120" s="26">
        <v>15123</v>
      </c>
      <c r="E120" s="26">
        <v>12807</v>
      </c>
      <c r="F120" s="26">
        <v>11080</v>
      </c>
      <c r="G120" s="27"/>
      <c r="H120" s="7"/>
      <c r="I120" s="28">
        <f t="shared" si="14"/>
        <v>617</v>
      </c>
      <c r="J120" s="27">
        <f t="shared" si="14"/>
        <v>4043</v>
      </c>
      <c r="K120" s="7"/>
      <c r="L120" s="124">
        <f t="shared" si="22"/>
        <v>-0.15577360387543518</v>
      </c>
      <c r="M120" s="27">
        <f t="shared" ca="1" si="15"/>
        <v>1.0374625912319476E-6</v>
      </c>
      <c r="N120" s="44"/>
      <c r="O120" s="44"/>
      <c r="P120" s="7"/>
      <c r="Q120" s="28">
        <f t="shared" ca="1" si="16"/>
        <v>636.89166481912378</v>
      </c>
      <c r="R120" s="27">
        <f t="shared" ca="1" si="17"/>
        <v>4040.8565013080988</v>
      </c>
      <c r="S120" s="7"/>
      <c r="T120" s="28">
        <f t="shared" ca="1" si="18"/>
        <v>-0.15481459323070779</v>
      </c>
      <c r="U120" s="27">
        <f t="shared" ca="1" si="19"/>
        <v>0.98810344208131229</v>
      </c>
      <c r="V120" s="7"/>
      <c r="W120" s="28">
        <f t="shared" ca="1" si="20"/>
        <v>-0.1567921629514008</v>
      </c>
      <c r="X120" s="27">
        <f t="shared" ca="1" si="24"/>
        <v>163.37336790898075</v>
      </c>
      <c r="Y120" s="7"/>
      <c r="Z120" s="28">
        <f t="shared" si="23"/>
        <v>163.35899999999987</v>
      </c>
      <c r="AA120" s="27">
        <f t="shared" si="21"/>
        <v>2.8511524127654146</v>
      </c>
      <c r="AB120" s="7"/>
      <c r="AC120" s="28">
        <f t="shared" ca="1" si="13"/>
        <v>1.4367908980887023E-2</v>
      </c>
      <c r="AD120" s="27"/>
      <c r="AE120" s="7"/>
    </row>
    <row r="121" spans="1:31" s="26" customFormat="1" x14ac:dyDescent="0.25">
      <c r="A121" s="26">
        <v>36</v>
      </c>
      <c r="B121" s="26">
        <v>-609</v>
      </c>
      <c r="C121" s="26">
        <v>13624</v>
      </c>
      <c r="D121" s="26">
        <v>15087</v>
      </c>
      <c r="E121" s="26">
        <v>12617</v>
      </c>
      <c r="F121" s="26">
        <v>11128</v>
      </c>
      <c r="G121" s="27"/>
      <c r="H121" s="7"/>
      <c r="I121" s="28">
        <f t="shared" si="14"/>
        <v>1007</v>
      </c>
      <c r="J121" s="27">
        <f t="shared" si="14"/>
        <v>3959</v>
      </c>
      <c r="K121" s="7"/>
      <c r="L121" s="124">
        <f t="shared" si="22"/>
        <v>-0.24922296020316742</v>
      </c>
      <c r="M121" s="27">
        <f t="shared" ca="1" si="15"/>
        <v>5.423577624473085E-6</v>
      </c>
      <c r="N121" s="44"/>
      <c r="O121" s="44"/>
      <c r="P121" s="7"/>
      <c r="Q121" s="28">
        <f t="shared" ca="1" si="16"/>
        <v>1026.8916648191237</v>
      </c>
      <c r="R121" s="27">
        <f t="shared" ca="1" si="17"/>
        <v>3956.8565013080988</v>
      </c>
      <c r="S121" s="7"/>
      <c r="T121" s="28">
        <f t="shared" ca="1" si="18"/>
        <v>-0.24961516088631244</v>
      </c>
      <c r="U121" s="27">
        <f t="shared" ca="1" si="19"/>
        <v>0.96756307171479194</v>
      </c>
      <c r="V121" s="7"/>
      <c r="W121" s="28">
        <f t="shared" ca="1" si="20"/>
        <v>-0.25155181778242663</v>
      </c>
      <c r="X121" s="27">
        <f t="shared" ca="1" si="24"/>
        <v>157.81647446511511</v>
      </c>
      <c r="Y121" s="7"/>
      <c r="Z121" s="28">
        <f t="shared" si="23"/>
        <v>157.87799999999987</v>
      </c>
      <c r="AA121" s="27">
        <f t="shared" si="21"/>
        <v>2.755490916463605</v>
      </c>
      <c r="AB121" s="7"/>
      <c r="AC121" s="28">
        <f t="shared" ca="1" si="13"/>
        <v>-6.152553488476542E-2</v>
      </c>
      <c r="AD121" s="27"/>
      <c r="AE121" s="7"/>
    </row>
    <row r="122" spans="1:31" s="26" customFormat="1" x14ac:dyDescent="0.25">
      <c r="A122" s="26">
        <v>37</v>
      </c>
      <c r="B122" s="26">
        <v>-614</v>
      </c>
      <c r="C122" s="26">
        <v>13812</v>
      </c>
      <c r="D122" s="26">
        <v>15029</v>
      </c>
      <c r="E122" s="26">
        <v>12430</v>
      </c>
      <c r="F122" s="26">
        <v>11186</v>
      </c>
      <c r="G122" s="27"/>
      <c r="H122" s="7"/>
      <c r="I122" s="28">
        <f t="shared" si="14"/>
        <v>1382</v>
      </c>
      <c r="J122" s="27">
        <f t="shared" si="14"/>
        <v>3843</v>
      </c>
      <c r="K122" s="7"/>
      <c r="L122" s="124">
        <f t="shared" si="22"/>
        <v>-0.34112918839899498</v>
      </c>
      <c r="M122" s="27">
        <f t="shared" ca="1" si="15"/>
        <v>2.3117471942730336E-6</v>
      </c>
      <c r="N122" s="44"/>
      <c r="O122" s="44"/>
      <c r="P122" s="7"/>
      <c r="Q122" s="28">
        <f t="shared" ca="1" si="16"/>
        <v>1401.8916648191237</v>
      </c>
      <c r="R122" s="27">
        <f t="shared" ca="1" si="17"/>
        <v>3840.8565013080988</v>
      </c>
      <c r="S122" s="7"/>
      <c r="T122" s="28">
        <f t="shared" ca="1" si="18"/>
        <v>-0.34076955286285543</v>
      </c>
      <c r="U122" s="27">
        <f t="shared" ca="1" si="19"/>
        <v>0.93919779835150186</v>
      </c>
      <c r="V122" s="7"/>
      <c r="W122" s="28">
        <f t="shared" ca="1" si="20"/>
        <v>-0.3426496314904236</v>
      </c>
      <c r="X122" s="27">
        <f t="shared" ca="1" si="24"/>
        <v>152.34628242347299</v>
      </c>
      <c r="Y122" s="7"/>
      <c r="Z122" s="28">
        <f t="shared" si="23"/>
        <v>152.35199999999986</v>
      </c>
      <c r="AA122" s="27">
        <f t="shared" si="21"/>
        <v>2.6590440219983984</v>
      </c>
      <c r="AB122" s="7"/>
      <c r="AC122" s="28">
        <f t="shared" ca="1" si="13"/>
        <v>-5.7175765268766554E-3</v>
      </c>
      <c r="AD122" s="27"/>
      <c r="AE122" s="7"/>
    </row>
    <row r="123" spans="1:31" s="26" customFormat="1" x14ac:dyDescent="0.25">
      <c r="A123" s="26">
        <v>38</v>
      </c>
      <c r="B123" s="26">
        <v>-620</v>
      </c>
      <c r="C123" s="26">
        <v>13994</v>
      </c>
      <c r="D123" s="26">
        <v>14955</v>
      </c>
      <c r="E123" s="26">
        <v>12247</v>
      </c>
      <c r="F123" s="26">
        <v>11265</v>
      </c>
      <c r="G123" s="27"/>
      <c r="H123" s="7"/>
      <c r="I123" s="28">
        <f t="shared" si="14"/>
        <v>1747</v>
      </c>
      <c r="J123" s="27">
        <f t="shared" si="14"/>
        <v>3690</v>
      </c>
      <c r="K123" s="7"/>
      <c r="L123" s="124">
        <f t="shared" si="22"/>
        <v>-0.43071220401296884</v>
      </c>
      <c r="M123" s="27">
        <f t="shared" ca="1" si="15"/>
        <v>3.4380374706647232E-7</v>
      </c>
      <c r="N123" s="44"/>
      <c r="O123" s="44"/>
      <c r="P123" s="7"/>
      <c r="Q123" s="28">
        <f t="shared" ca="1" si="16"/>
        <v>1766.8916648191237</v>
      </c>
      <c r="R123" s="27">
        <f t="shared" ca="1" si="17"/>
        <v>3687.8565013080988</v>
      </c>
      <c r="S123" s="7"/>
      <c r="T123" s="28">
        <f t="shared" ca="1" si="18"/>
        <v>-0.42949316105335722</v>
      </c>
      <c r="U123" s="27">
        <f t="shared" ca="1" si="19"/>
        <v>0.90178498089819681</v>
      </c>
      <c r="V123" s="7"/>
      <c r="W123" s="28">
        <f t="shared" ca="1" si="20"/>
        <v>-0.43129855181680754</v>
      </c>
      <c r="X123" s="27">
        <f t="shared" ca="1" si="24"/>
        <v>146.82939537281305</v>
      </c>
      <c r="Y123" s="7"/>
      <c r="Z123" s="28">
        <f t="shared" si="23"/>
        <v>146.77199999999985</v>
      </c>
      <c r="AA123" s="27">
        <f t="shared" si="21"/>
        <v>2.5616546497371147</v>
      </c>
      <c r="AB123" s="7"/>
      <c r="AC123" s="28">
        <f t="shared" ca="1" si="13"/>
        <v>5.7395372813203949E-2</v>
      </c>
      <c r="AD123" s="27"/>
      <c r="AE123" s="7"/>
    </row>
    <row r="124" spans="1:31" s="26" customFormat="1" x14ac:dyDescent="0.25">
      <c r="A124" s="26">
        <v>39</v>
      </c>
      <c r="B124" s="26">
        <v>-643</v>
      </c>
      <c r="C124" s="26">
        <v>14183</v>
      </c>
      <c r="D124" s="26">
        <v>14857</v>
      </c>
      <c r="E124" s="26">
        <v>12066</v>
      </c>
      <c r="F124" s="26">
        <v>11368</v>
      </c>
      <c r="G124" s="27"/>
      <c r="H124" s="7"/>
      <c r="I124" s="28">
        <f t="shared" si="14"/>
        <v>2117</v>
      </c>
      <c r="J124" s="27">
        <f t="shared" si="14"/>
        <v>3489</v>
      </c>
      <c r="K124" s="7"/>
      <c r="L124" s="124">
        <f t="shared" si="22"/>
        <v>-0.51929432148232335</v>
      </c>
      <c r="M124" s="27">
        <f t="shared" ca="1" si="15"/>
        <v>3.4042381801164704E-6</v>
      </c>
      <c r="N124" s="44"/>
      <c r="O124" s="44"/>
      <c r="P124" s="7"/>
      <c r="Q124" s="28">
        <f t="shared" ca="1" si="16"/>
        <v>2136.8916648191239</v>
      </c>
      <c r="R124" s="27">
        <f t="shared" ca="1" si="17"/>
        <v>3486.8565013080988</v>
      </c>
      <c r="S124" s="7"/>
      <c r="T124" s="28">
        <f t="shared" ca="1" si="18"/>
        <v>-0.51943216113687962</v>
      </c>
      <c r="U124" s="27">
        <f t="shared" ca="1" si="19"/>
        <v>0.8526348089497372</v>
      </c>
      <c r="V124" s="7"/>
      <c r="W124" s="28">
        <f t="shared" ca="1" si="20"/>
        <v>-0.52113937925380815</v>
      </c>
      <c r="X124" s="27">
        <f t="shared" ca="1" si="24"/>
        <v>140.9561687832736</v>
      </c>
      <c r="Y124" s="7"/>
      <c r="Z124" s="28">
        <f t="shared" si="23"/>
        <v>140.98499999999984</v>
      </c>
      <c r="AA124" s="27">
        <f t="shared" si="21"/>
        <v>2.460652445924203</v>
      </c>
      <c r="AB124" s="7"/>
      <c r="AC124" s="28">
        <f t="shared" ca="1" si="13"/>
        <v>-2.8831216726246112E-2</v>
      </c>
      <c r="AD124" s="27"/>
      <c r="AE124" s="7"/>
    </row>
    <row r="125" spans="1:31" s="26" customFormat="1" x14ac:dyDescent="0.25">
      <c r="A125" s="26">
        <v>40</v>
      </c>
      <c r="B125" s="26">
        <v>-633</v>
      </c>
      <c r="C125" s="26">
        <v>14349</v>
      </c>
      <c r="D125" s="26">
        <v>14739</v>
      </c>
      <c r="E125" s="26">
        <v>11890</v>
      </c>
      <c r="F125" s="26">
        <v>11475</v>
      </c>
      <c r="G125" s="27"/>
      <c r="H125" s="7"/>
      <c r="I125" s="28">
        <f t="shared" si="14"/>
        <v>2459</v>
      </c>
      <c r="J125" s="27">
        <f t="shared" si="14"/>
        <v>3264</v>
      </c>
      <c r="K125" s="7"/>
      <c r="L125" s="124">
        <f t="shared" si="22"/>
        <v>-0.60133121608962314</v>
      </c>
      <c r="M125" s="27">
        <f t="shared" ca="1" si="15"/>
        <v>8.0147804917540461E-6</v>
      </c>
      <c r="N125" s="44"/>
      <c r="O125" s="44"/>
      <c r="P125" s="7"/>
      <c r="Q125" s="28">
        <f t="shared" ca="1" si="16"/>
        <v>2478.8916648191239</v>
      </c>
      <c r="R125" s="27">
        <f t="shared" ca="1" si="17"/>
        <v>3261.8565013080988</v>
      </c>
      <c r="S125" s="7"/>
      <c r="T125" s="28">
        <f t="shared" ca="1" si="18"/>
        <v>-0.60256496661948689</v>
      </c>
      <c r="U125" s="27">
        <f t="shared" ca="1" si="19"/>
        <v>0.79761595975370037</v>
      </c>
      <c r="V125" s="7"/>
      <c r="W125" s="28">
        <f t="shared" ca="1" si="20"/>
        <v>-0.60416225485512143</v>
      </c>
      <c r="X125" s="27">
        <f t="shared" ca="1" si="24"/>
        <v>135.24740619323546</v>
      </c>
      <c r="Y125" s="7"/>
      <c r="Z125" s="28">
        <f t="shared" si="23"/>
        <v>135.28799999999984</v>
      </c>
      <c r="AA125" s="27">
        <f t="shared" si="21"/>
        <v>2.3612210384380856</v>
      </c>
      <c r="AB125" s="7"/>
      <c r="AC125" s="28">
        <f t="shared" ca="1" si="13"/>
        <v>-4.0593806764377405E-2</v>
      </c>
      <c r="AD125" s="27"/>
      <c r="AE125" s="7"/>
    </row>
    <row r="126" spans="1:31" s="26" customFormat="1" x14ac:dyDescent="0.25">
      <c r="A126" s="26">
        <v>41</v>
      </c>
      <c r="B126" s="26">
        <v>-625</v>
      </c>
      <c r="C126" s="26">
        <v>14492</v>
      </c>
      <c r="D126" s="26">
        <v>14604</v>
      </c>
      <c r="E126" s="26">
        <v>11733</v>
      </c>
      <c r="F126" s="26">
        <v>11600</v>
      </c>
      <c r="G126" s="27"/>
      <c r="H126" s="7"/>
      <c r="I126" s="28">
        <f t="shared" si="14"/>
        <v>2759</v>
      </c>
      <c r="J126" s="27">
        <f t="shared" si="14"/>
        <v>3004</v>
      </c>
      <c r="K126" s="7"/>
      <c r="L126" s="124">
        <f t="shared" si="22"/>
        <v>-0.6765044807882149</v>
      </c>
      <c r="M126" s="27">
        <f t="shared" ca="1" si="15"/>
        <v>2.0630784298788495E-7</v>
      </c>
      <c r="N126" s="44"/>
      <c r="O126" s="44"/>
      <c r="P126" s="7"/>
      <c r="Q126" s="28">
        <f t="shared" ca="1" si="16"/>
        <v>2778.8916648191239</v>
      </c>
      <c r="R126" s="27">
        <f t="shared" ca="1" si="17"/>
        <v>3001.8565013080988</v>
      </c>
      <c r="S126" s="7"/>
      <c r="T126" s="28">
        <f t="shared" ca="1" si="18"/>
        <v>-0.67548848020072116</v>
      </c>
      <c r="U126" s="27">
        <f t="shared" ca="1" si="19"/>
        <v>0.7340386229049467</v>
      </c>
      <c r="V126" s="7"/>
      <c r="W126" s="28">
        <f t="shared" ca="1" si="20"/>
        <v>-0.67695869201989889</v>
      </c>
      <c r="X126" s="27">
        <f t="shared" ca="1" si="24"/>
        <v>129.70643972468599</v>
      </c>
      <c r="Y126" s="7"/>
      <c r="Z126" s="28">
        <f t="shared" si="23"/>
        <v>129.66299999999984</v>
      </c>
      <c r="AA126" s="27">
        <f t="shared" si="21"/>
        <v>2.2630462680134045</v>
      </c>
      <c r="AB126" s="7"/>
      <c r="AC126" s="28">
        <f t="shared" ca="1" si="13"/>
        <v>4.3439724686152204E-2</v>
      </c>
      <c r="AD126" s="27"/>
      <c r="AE126" s="7"/>
    </row>
    <row r="127" spans="1:31" s="26" customFormat="1" x14ac:dyDescent="0.25">
      <c r="A127" s="26">
        <v>42</v>
      </c>
      <c r="B127" s="26">
        <v>-623</v>
      </c>
      <c r="C127" s="26">
        <v>14641</v>
      </c>
      <c r="D127" s="26">
        <v>14465</v>
      </c>
      <c r="E127" s="26">
        <v>11590</v>
      </c>
      <c r="F127" s="26">
        <v>11745</v>
      </c>
      <c r="G127" s="27"/>
      <c r="H127" s="7"/>
      <c r="I127" s="28">
        <f t="shared" si="14"/>
        <v>3051</v>
      </c>
      <c r="J127" s="27">
        <f t="shared" si="14"/>
        <v>2720</v>
      </c>
      <c r="K127" s="7"/>
      <c r="L127" s="124">
        <f t="shared" si="22"/>
        <v>-0.74495196090299576</v>
      </c>
      <c r="M127" s="27">
        <f t="shared" ca="1" si="15"/>
        <v>8.1042346639441033E-6</v>
      </c>
      <c r="N127" s="44"/>
      <c r="O127" s="44"/>
      <c r="P127" s="7"/>
      <c r="Q127" s="28">
        <f t="shared" ca="1" si="16"/>
        <v>3070.8916648191239</v>
      </c>
      <c r="R127" s="27">
        <f t="shared" ca="1" si="17"/>
        <v>2717.8565013080988</v>
      </c>
      <c r="S127" s="7"/>
      <c r="T127" s="28">
        <f t="shared" ca="1" si="18"/>
        <v>-0.74646736675312264</v>
      </c>
      <c r="U127" s="27">
        <f t="shared" ca="1" si="19"/>
        <v>0.66459260880861581</v>
      </c>
      <c r="V127" s="7"/>
      <c r="W127" s="28">
        <f t="shared" ca="1" si="20"/>
        <v>-0.74779875465455981</v>
      </c>
      <c r="X127" s="27">
        <f t="shared" ca="1" si="24"/>
        <v>124.01839619912153</v>
      </c>
      <c r="Y127" s="7"/>
      <c r="Z127" s="28">
        <f t="shared" si="23"/>
        <v>124.05599999999984</v>
      </c>
      <c r="AA127" s="27">
        <f t="shared" si="21"/>
        <v>2.1651856568540828</v>
      </c>
      <c r="AB127" s="7"/>
      <c r="AC127" s="28">
        <f t="shared" ca="1" si="13"/>
        <v>-3.7603800878315496E-2</v>
      </c>
      <c r="AD127" s="27"/>
      <c r="AE127" s="7"/>
    </row>
    <row r="128" spans="1:31" s="26" customFormat="1" x14ac:dyDescent="0.25">
      <c r="A128" s="26">
        <v>43</v>
      </c>
      <c r="B128" s="26">
        <v>-621</v>
      </c>
      <c r="C128" s="26">
        <v>14763</v>
      </c>
      <c r="D128" s="26">
        <v>14306</v>
      </c>
      <c r="E128" s="26">
        <v>11464</v>
      </c>
      <c r="F128" s="26">
        <v>11895</v>
      </c>
      <c r="G128" s="27"/>
      <c r="H128" s="7"/>
      <c r="I128" s="28">
        <f t="shared" si="14"/>
        <v>3299</v>
      </c>
      <c r="J128" s="27">
        <f t="shared" si="14"/>
        <v>2411</v>
      </c>
      <c r="K128" s="7"/>
      <c r="L128" s="124">
        <f t="shared" si="22"/>
        <v>-0.8060839103480808</v>
      </c>
      <c r="M128" s="27">
        <f t="shared" ca="1" si="15"/>
        <v>3.4121624107310334E-6</v>
      </c>
      <c r="N128" s="44"/>
      <c r="O128" s="44"/>
      <c r="P128" s="7"/>
      <c r="Q128" s="28">
        <f t="shared" ca="1" si="16"/>
        <v>3318.8916648191239</v>
      </c>
      <c r="R128" s="27">
        <f t="shared" ca="1" si="17"/>
        <v>2408.8565013080988</v>
      </c>
      <c r="S128" s="7"/>
      <c r="T128" s="28">
        <f t="shared" ca="1" si="18"/>
        <v>-0.80675080464694304</v>
      </c>
      <c r="U128" s="27">
        <f t="shared" ca="1" si="19"/>
        <v>0.58903338924605853</v>
      </c>
      <c r="V128" s="7"/>
      <c r="W128" s="28">
        <f t="shared" ca="1" si="20"/>
        <v>-0.80793111429208131</v>
      </c>
      <c r="X128" s="27">
        <f t="shared" ca="1" si="24"/>
        <v>118.48432056441976</v>
      </c>
      <c r="Y128" s="7"/>
      <c r="Z128" s="28">
        <f t="shared" si="23"/>
        <v>118.46699999999984</v>
      </c>
      <c r="AA128" s="27">
        <f t="shared" si="21"/>
        <v>2.0676392049601198</v>
      </c>
      <c r="AB128" s="7"/>
      <c r="AC128" s="28">
        <f t="shared" ca="1" si="13"/>
        <v>1.7320564419918583E-2</v>
      </c>
      <c r="AD128" s="27"/>
      <c r="AE128" s="7"/>
    </row>
    <row r="129" spans="1:31" s="26" customFormat="1" x14ac:dyDescent="0.25">
      <c r="A129" s="26">
        <v>44</v>
      </c>
      <c r="B129" s="26">
        <v>-609</v>
      </c>
      <c r="C129" s="26">
        <v>14867</v>
      </c>
      <c r="D129" s="26">
        <v>14141</v>
      </c>
      <c r="E129" s="26">
        <v>11357</v>
      </c>
      <c r="F129" s="26">
        <v>12061</v>
      </c>
      <c r="G129" s="27"/>
      <c r="H129" s="7"/>
      <c r="I129" s="28">
        <f t="shared" si="14"/>
        <v>3510</v>
      </c>
      <c r="J129" s="27">
        <f t="shared" si="14"/>
        <v>2080</v>
      </c>
      <c r="K129" s="7"/>
      <c r="L129" s="124">
        <f t="shared" si="22"/>
        <v>-0.85859220337763964</v>
      </c>
      <c r="M129" s="27">
        <f t="shared" ca="1" si="15"/>
        <v>2.177039537216655E-7</v>
      </c>
      <c r="N129" s="44"/>
      <c r="O129" s="44"/>
      <c r="P129" s="7"/>
      <c r="Q129" s="28">
        <f t="shared" ca="1" si="16"/>
        <v>3529.8916648191239</v>
      </c>
      <c r="R129" s="27">
        <f t="shared" ca="1" si="17"/>
        <v>2077.8565013080988</v>
      </c>
      <c r="S129" s="7"/>
      <c r="T129" s="28">
        <f t="shared" ca="1" si="18"/>
        <v>-0.85804034253241124</v>
      </c>
      <c r="U129" s="27">
        <f t="shared" ca="1" si="19"/>
        <v>0.50809454887322214</v>
      </c>
      <c r="V129" s="7"/>
      <c r="W129" s="28">
        <f t="shared" ca="1" si="20"/>
        <v>-0.85905879094039894</v>
      </c>
      <c r="X129" s="27">
        <f t="shared" ca="1" si="24"/>
        <v>112.99228315067739</v>
      </c>
      <c r="Y129" s="7"/>
      <c r="Z129" s="28">
        <f t="shared" si="23"/>
        <v>112.98599999999985</v>
      </c>
      <c r="AA129" s="27">
        <f t="shared" si="21"/>
        <v>1.9719777086583106</v>
      </c>
      <c r="AB129" s="7"/>
      <c r="AC129" s="28">
        <f t="shared" ca="1" si="13"/>
        <v>6.2831506775467005E-3</v>
      </c>
      <c r="AD129" s="27"/>
      <c r="AE129" s="7"/>
    </row>
    <row r="130" spans="1:31" s="26" customFormat="1" x14ac:dyDescent="0.25">
      <c r="A130" s="26">
        <v>45</v>
      </c>
      <c r="B130" s="26">
        <v>-609</v>
      </c>
      <c r="C130" s="26">
        <v>14969</v>
      </c>
      <c r="D130" s="26">
        <v>13971</v>
      </c>
      <c r="E130" s="26">
        <v>11269</v>
      </c>
      <c r="F130" s="26">
        <v>12237</v>
      </c>
      <c r="G130" s="27"/>
      <c r="H130" s="7"/>
      <c r="I130" s="28">
        <f t="shared" si="14"/>
        <v>3700</v>
      </c>
      <c r="J130" s="27">
        <f t="shared" si="14"/>
        <v>1734</v>
      </c>
      <c r="K130" s="7"/>
      <c r="L130" s="124">
        <f t="shared" si="22"/>
        <v>-0.90324697796407161</v>
      </c>
      <c r="M130" s="27">
        <f t="shared" ca="1" si="15"/>
        <v>3.3397332193934352E-6</v>
      </c>
      <c r="N130" s="44"/>
      <c r="O130" s="44"/>
      <c r="P130" s="7"/>
      <c r="Q130" s="28">
        <f t="shared" ca="1" si="16"/>
        <v>3719.8916648191239</v>
      </c>
      <c r="R130" s="27">
        <f t="shared" ca="1" si="17"/>
        <v>1731.8565013080986</v>
      </c>
      <c r="S130" s="7"/>
      <c r="T130" s="28">
        <f t="shared" ca="1" si="18"/>
        <v>-0.90422523446719305</v>
      </c>
      <c r="U130" s="27">
        <f t="shared" ca="1" si="19"/>
        <v>0.42348778522064989</v>
      </c>
      <c r="V130" s="7"/>
      <c r="W130" s="28">
        <f t="shared" ca="1" si="20"/>
        <v>-0.9050744716629372</v>
      </c>
      <c r="X130" s="27">
        <f t="shared" ca="1" si="24"/>
        <v>107.46495426108936</v>
      </c>
      <c r="Y130" s="7"/>
      <c r="Z130" s="28">
        <f t="shared" si="23"/>
        <v>107.50499999999985</v>
      </c>
      <c r="AA130" s="27">
        <f t="shared" si="21"/>
        <v>1.8763162123565016</v>
      </c>
      <c r="AB130" s="7"/>
      <c r="AC130" s="28">
        <f t="shared" ca="1" si="13"/>
        <v>-4.0045738910492901E-2</v>
      </c>
      <c r="AD130" s="27"/>
      <c r="AE130" s="7"/>
    </row>
    <row r="131" spans="1:31" s="26" customFormat="1" x14ac:dyDescent="0.25">
      <c r="A131" s="26">
        <v>46</v>
      </c>
      <c r="B131" s="26">
        <v>-638</v>
      </c>
      <c r="C131" s="26">
        <v>15034</v>
      </c>
      <c r="D131" s="26">
        <v>13775</v>
      </c>
      <c r="E131" s="26">
        <v>11184</v>
      </c>
      <c r="F131" s="26">
        <v>12417</v>
      </c>
      <c r="G131" s="27"/>
      <c r="H131" s="7"/>
      <c r="I131" s="28">
        <f t="shared" si="14"/>
        <v>3850</v>
      </c>
      <c r="J131" s="27">
        <f t="shared" si="14"/>
        <v>1358</v>
      </c>
      <c r="K131" s="7"/>
      <c r="L131" s="124">
        <f t="shared" si="22"/>
        <v>-0.94116072560671071</v>
      </c>
      <c r="M131" s="27">
        <f t="shared" ca="1" si="15"/>
        <v>3.6707746508530959E-8</v>
      </c>
      <c r="N131" s="44"/>
      <c r="O131" s="44"/>
      <c r="P131" s="7"/>
      <c r="Q131" s="28">
        <f t="shared" ca="1" si="16"/>
        <v>3869.8916648191239</v>
      </c>
      <c r="R131" s="27">
        <f t="shared" ca="1" si="17"/>
        <v>1355.8565013080986</v>
      </c>
      <c r="S131" s="7"/>
      <c r="T131" s="28">
        <f t="shared" ca="1" si="18"/>
        <v>-0.94068699125781019</v>
      </c>
      <c r="U131" s="27">
        <f t="shared" ca="1" si="19"/>
        <v>0.33154517500860614</v>
      </c>
      <c r="V131" s="7"/>
      <c r="W131" s="28">
        <f t="shared" ca="1" si="20"/>
        <v>-0.9413523182644733</v>
      </c>
      <c r="X131" s="27">
        <f t="shared" ca="1" si="24"/>
        <v>101.79219373650483</v>
      </c>
      <c r="Y131" s="7"/>
      <c r="Z131" s="28">
        <f t="shared" si="23"/>
        <v>101.76299999999985</v>
      </c>
      <c r="AA131" s="27">
        <f t="shared" si="21"/>
        <v>1.7760994067069871</v>
      </c>
      <c r="AB131" s="7"/>
      <c r="AC131" s="28">
        <f t="shared" ca="1" si="13"/>
        <v>2.9193736504979029E-2</v>
      </c>
      <c r="AD131" s="27"/>
      <c r="AE131" s="7"/>
    </row>
    <row r="132" spans="1:31" s="26" customFormat="1" x14ac:dyDescent="0.25">
      <c r="A132" s="26">
        <v>47</v>
      </c>
      <c r="B132" s="26">
        <v>-629</v>
      </c>
      <c r="C132" s="26">
        <v>15093</v>
      </c>
      <c r="D132" s="26">
        <v>13579</v>
      </c>
      <c r="E132" s="26">
        <v>11127</v>
      </c>
      <c r="F132" s="26">
        <v>12608</v>
      </c>
      <c r="G132" s="27"/>
      <c r="H132" s="7"/>
      <c r="I132" s="28">
        <f t="shared" si="14"/>
        <v>3966</v>
      </c>
      <c r="J132" s="27">
        <f t="shared" si="14"/>
        <v>971</v>
      </c>
      <c r="K132" s="7"/>
      <c r="L132" s="124">
        <f t="shared" si="22"/>
        <v>-0.96929259978003879</v>
      </c>
      <c r="M132" s="27">
        <f t="shared" ca="1" si="15"/>
        <v>4.5564092408227282E-9</v>
      </c>
      <c r="N132" s="44"/>
      <c r="O132" s="44"/>
      <c r="P132" s="7"/>
      <c r="Q132" s="28">
        <f t="shared" ca="1" si="16"/>
        <v>3985.8916648191239</v>
      </c>
      <c r="R132" s="27">
        <f t="shared" ca="1" si="17"/>
        <v>968.85650130809859</v>
      </c>
      <c r="S132" s="7"/>
      <c r="T132" s="28">
        <f t="shared" ca="1" si="18"/>
        <v>-0.96888408317588748</v>
      </c>
      <c r="U132" s="27">
        <f t="shared" ca="1" si="19"/>
        <v>0.23691275439142281</v>
      </c>
      <c r="V132" s="7"/>
      <c r="W132" s="28">
        <f t="shared" ca="1" si="20"/>
        <v>-0.96936010095959013</v>
      </c>
      <c r="X132" s="27">
        <f t="shared" ca="1" si="24"/>
        <v>96.12381118839528</v>
      </c>
      <c r="Y132" s="7"/>
      <c r="Z132" s="28">
        <f t="shared" si="23"/>
        <v>96.101999999999848</v>
      </c>
      <c r="AA132" s="27">
        <f t="shared" si="21"/>
        <v>1.6772963177515878</v>
      </c>
      <c r="AB132" s="7"/>
      <c r="AC132" s="28">
        <f t="shared" ca="1" si="13"/>
        <v>2.1811188395432168E-2</v>
      </c>
      <c r="AD132" s="27"/>
      <c r="AE132" s="7"/>
    </row>
    <row r="133" spans="1:31" s="26" customFormat="1" x14ac:dyDescent="0.25">
      <c r="A133" s="26">
        <v>48</v>
      </c>
      <c r="B133" s="26">
        <v>-630</v>
      </c>
      <c r="C133" s="26">
        <v>15129</v>
      </c>
      <c r="D133" s="26">
        <v>13382</v>
      </c>
      <c r="E133" s="26">
        <v>11086</v>
      </c>
      <c r="F133" s="26">
        <v>12805</v>
      </c>
      <c r="G133" s="27"/>
      <c r="H133" s="7"/>
      <c r="I133" s="28">
        <f t="shared" si="14"/>
        <v>4043</v>
      </c>
      <c r="J133" s="27">
        <f t="shared" si="14"/>
        <v>577</v>
      </c>
      <c r="K133" s="7"/>
      <c r="L133" s="124">
        <f t="shared" si="22"/>
        <v>-0.98798906181909874</v>
      </c>
      <c r="M133" s="27">
        <f t="shared" ca="1" si="15"/>
        <v>1.0957720094807863E-8</v>
      </c>
      <c r="N133" s="44"/>
      <c r="O133" s="44"/>
      <c r="P133" s="7"/>
      <c r="Q133" s="28">
        <f t="shared" ca="1" si="16"/>
        <v>4062.8916648191239</v>
      </c>
      <c r="R133" s="27">
        <f t="shared" ca="1" si="17"/>
        <v>574.85650130809859</v>
      </c>
      <c r="S133" s="7"/>
      <c r="T133" s="28">
        <f t="shared" ca="1" si="18"/>
        <v>-0.98760111832840425</v>
      </c>
      <c r="U133" s="27">
        <f t="shared" ca="1" si="19"/>
        <v>0.14056863624369612</v>
      </c>
      <c r="V133" s="7"/>
      <c r="W133" s="28">
        <f t="shared" ca="1" si="20"/>
        <v>-0.98788438268987611</v>
      </c>
      <c r="X133" s="27">
        <f t="shared" ca="1" si="24"/>
        <v>90.488282689711696</v>
      </c>
      <c r="Y133" s="7"/>
      <c r="Z133" s="28">
        <f t="shared" si="23"/>
        <v>90.431999999999846</v>
      </c>
      <c r="AA133" s="27">
        <f t="shared" si="21"/>
        <v>1.5783361491635093</v>
      </c>
      <c r="AB133" s="7"/>
      <c r="AC133" s="28">
        <f t="shared" ca="1" si="13"/>
        <v>5.6282689711849798E-2</v>
      </c>
      <c r="AD133" s="27"/>
      <c r="AE133" s="7"/>
    </row>
    <row r="134" spans="1:31" s="26" customFormat="1" x14ac:dyDescent="0.25">
      <c r="A134" s="26">
        <v>49</v>
      </c>
      <c r="B134" s="26">
        <v>-631</v>
      </c>
      <c r="C134" s="26">
        <v>15150</v>
      </c>
      <c r="D134" s="26">
        <v>13186</v>
      </c>
      <c r="E134" s="26">
        <v>11070</v>
      </c>
      <c r="F134" s="26">
        <v>13007</v>
      </c>
      <c r="G134" s="27"/>
      <c r="H134" s="7"/>
      <c r="I134" s="28">
        <f t="shared" si="14"/>
        <v>4080</v>
      </c>
      <c r="J134" s="27">
        <f t="shared" si="14"/>
        <v>179</v>
      </c>
      <c r="K134" s="7"/>
      <c r="L134" s="124">
        <f t="shared" si="22"/>
        <v>-0.99702157544838055</v>
      </c>
      <c r="M134" s="27">
        <f t="shared" ca="1" si="15"/>
        <v>1.1425948588776976E-7</v>
      </c>
      <c r="N134" s="44"/>
      <c r="O134" s="44"/>
      <c r="P134" s="7"/>
      <c r="Q134" s="28">
        <f t="shared" ca="1" si="16"/>
        <v>4099.8916648191234</v>
      </c>
      <c r="R134" s="27">
        <f t="shared" ca="1" si="17"/>
        <v>176.85650130809864</v>
      </c>
      <c r="S134" s="7"/>
      <c r="T134" s="28">
        <f t="shared" ca="1" si="18"/>
        <v>-0.99659501833675646</v>
      </c>
      <c r="U134" s="27">
        <f t="shared" ca="1" si="19"/>
        <v>4.3246405221373192E-2</v>
      </c>
      <c r="V134" s="7"/>
      <c r="W134" s="28">
        <f t="shared" ca="1" si="20"/>
        <v>-0.9966835525410388</v>
      </c>
      <c r="X134" s="27">
        <f t="shared" ca="1" si="24"/>
        <v>84.874404922770168</v>
      </c>
      <c r="Y134" s="7"/>
      <c r="Z134" s="28">
        <f t="shared" si="23"/>
        <v>84.752999999999844</v>
      </c>
      <c r="AA134" s="27">
        <f t="shared" si="21"/>
        <v>1.4792189009427514</v>
      </c>
      <c r="AB134" s="7"/>
      <c r="AC134" s="28">
        <f t="shared" ca="1" si="13"/>
        <v>0.12140492277032422</v>
      </c>
      <c r="AD134" s="27"/>
      <c r="AE134" s="7"/>
    </row>
    <row r="135" spans="1:31" s="26" customFormat="1" x14ac:dyDescent="0.25">
      <c r="A135" s="26">
        <v>50</v>
      </c>
      <c r="B135" s="26">
        <v>-630</v>
      </c>
      <c r="C135" s="26">
        <v>15143</v>
      </c>
      <c r="D135" s="26">
        <v>12974</v>
      </c>
      <c r="E135" s="26">
        <v>11064</v>
      </c>
      <c r="F135" s="26">
        <v>13199</v>
      </c>
      <c r="G135" s="27"/>
      <c r="H135" s="7"/>
      <c r="I135" s="28">
        <f t="shared" si="14"/>
        <v>4079</v>
      </c>
      <c r="J135" s="27">
        <f t="shared" si="14"/>
        <v>-225</v>
      </c>
      <c r="K135" s="7"/>
      <c r="L135" s="124">
        <f t="shared" si="22"/>
        <v>-0.99627312712330662</v>
      </c>
      <c r="M135" s="27">
        <f t="shared" ca="1" si="15"/>
        <v>9.203647351916253E-10</v>
      </c>
      <c r="N135" s="44"/>
      <c r="O135" s="44"/>
      <c r="P135" s="7"/>
      <c r="Q135" s="28">
        <f t="shared" ca="1" si="16"/>
        <v>4098.8916648191234</v>
      </c>
      <c r="R135" s="27">
        <f t="shared" ca="1" si="17"/>
        <v>-227.14349869190136</v>
      </c>
      <c r="S135" s="7"/>
      <c r="T135" s="28">
        <f t="shared" ca="1" si="18"/>
        <v>-0.9963519399581523</v>
      </c>
      <c r="U135" s="27">
        <f t="shared" ca="1" si="19"/>
        <v>-5.5542995112844037E-2</v>
      </c>
      <c r="V135" s="7"/>
      <c r="W135" s="28">
        <f t="shared" ca="1" si="20"/>
        <v>-0.99624278960964463</v>
      </c>
      <c r="X135" s="27">
        <f t="shared" ca="1" si="24"/>
        <v>79.198804319214958</v>
      </c>
      <c r="Y135" s="7"/>
      <c r="Z135" s="28">
        <f t="shared" si="23"/>
        <v>79.082999999999842</v>
      </c>
      <c r="AA135" s="27">
        <f t="shared" si="21"/>
        <v>1.3802587323546729</v>
      </c>
      <c r="AB135" s="7"/>
      <c r="AC135" s="28">
        <f t="shared" ca="1" si="13"/>
        <v>0.11580431921511547</v>
      </c>
      <c r="AD135" s="27"/>
      <c r="AE135" s="7"/>
    </row>
    <row r="136" spans="1:31" s="26" customFormat="1" x14ac:dyDescent="0.25">
      <c r="A136" s="26">
        <v>51</v>
      </c>
      <c r="B136" s="26">
        <v>-614</v>
      </c>
      <c r="C136" s="26">
        <v>15129</v>
      </c>
      <c r="D136" s="26">
        <v>12790</v>
      </c>
      <c r="E136" s="26">
        <v>11093</v>
      </c>
      <c r="F136" s="26">
        <v>13403</v>
      </c>
      <c r="G136" s="27"/>
      <c r="H136" s="7"/>
      <c r="I136" s="28">
        <f t="shared" si="14"/>
        <v>4036</v>
      </c>
      <c r="J136" s="27">
        <f t="shared" si="14"/>
        <v>-613</v>
      </c>
      <c r="K136" s="7"/>
      <c r="L136" s="124">
        <f t="shared" si="22"/>
        <v>-0.98615978265592741</v>
      </c>
      <c r="M136" s="27">
        <f t="shared" ca="1" si="15"/>
        <v>3.1274853588887036E-7</v>
      </c>
      <c r="N136" s="44"/>
      <c r="O136" s="44"/>
      <c r="P136" s="7"/>
      <c r="Q136" s="28">
        <f t="shared" ca="1" si="16"/>
        <v>4055.8916648191239</v>
      </c>
      <c r="R136" s="27">
        <f t="shared" ca="1" si="17"/>
        <v>-615.14349869190141</v>
      </c>
      <c r="S136" s="7"/>
      <c r="T136" s="28">
        <f t="shared" ca="1" si="18"/>
        <v>-0.98589956967817549</v>
      </c>
      <c r="U136" s="27">
        <f t="shared" ca="1" si="19"/>
        <v>-0.15041994394867644</v>
      </c>
      <c r="V136" s="7"/>
      <c r="W136" s="28">
        <f t="shared" ca="1" si="20"/>
        <v>-0.98560054340847703</v>
      </c>
      <c r="X136" s="27">
        <f t="shared" ca="1" si="24"/>
        <v>73.712498307606893</v>
      </c>
      <c r="Y136" s="7"/>
      <c r="Z136" s="28">
        <f t="shared" si="23"/>
        <v>73.556999999999846</v>
      </c>
      <c r="AA136" s="27">
        <f t="shared" si="21"/>
        <v>1.2838118378894663</v>
      </c>
      <c r="AB136" s="7"/>
      <c r="AC136" s="28">
        <f t="shared" ca="1" si="13"/>
        <v>0.15549830760704708</v>
      </c>
      <c r="AD136" s="27"/>
      <c r="AE136" s="7"/>
    </row>
    <row r="137" spans="1:31" s="26" customFormat="1" x14ac:dyDescent="0.25">
      <c r="A137" s="26">
        <v>52</v>
      </c>
      <c r="B137" s="26">
        <v>-610</v>
      </c>
      <c r="C137" s="26">
        <v>15073</v>
      </c>
      <c r="D137" s="26">
        <v>12589</v>
      </c>
      <c r="E137" s="26">
        <v>11125</v>
      </c>
      <c r="F137" s="26">
        <v>13584</v>
      </c>
      <c r="G137" s="27"/>
      <c r="H137" s="7"/>
      <c r="I137" s="28">
        <f t="shared" si="14"/>
        <v>3948</v>
      </c>
      <c r="J137" s="27">
        <f t="shared" si="14"/>
        <v>-995</v>
      </c>
      <c r="K137" s="7"/>
      <c r="L137" s="124">
        <f t="shared" si="22"/>
        <v>-0.96703245401676563</v>
      </c>
      <c r="M137" s="27">
        <f t="shared" ca="1" si="15"/>
        <v>9.0587145199863318E-6</v>
      </c>
      <c r="N137" s="44"/>
      <c r="O137" s="44"/>
      <c r="P137" s="7"/>
      <c r="Q137" s="28">
        <f t="shared" ca="1" si="16"/>
        <v>3967.8916648191239</v>
      </c>
      <c r="R137" s="27">
        <f t="shared" ca="1" si="17"/>
        <v>-997.14349869190141</v>
      </c>
      <c r="S137" s="7"/>
      <c r="T137" s="28">
        <f t="shared" ca="1" si="18"/>
        <v>-0.96450867236101345</v>
      </c>
      <c r="U137" s="27">
        <f t="shared" ca="1" si="19"/>
        <v>-0.24382972347261453</v>
      </c>
      <c r="V137" s="7"/>
      <c r="W137" s="28">
        <f t="shared" ca="1" si="20"/>
        <v>-0.96402268417174652</v>
      </c>
      <c r="X137" s="27">
        <f t="shared" ca="1" si="24"/>
        <v>68.195775981656823</v>
      </c>
      <c r="Y137" s="7"/>
      <c r="Z137" s="28">
        <f t="shared" si="23"/>
        <v>68.066999999999851</v>
      </c>
      <c r="AA137" s="27">
        <f t="shared" si="21"/>
        <v>1.1879932619549778</v>
      </c>
      <c r="AB137" s="7"/>
      <c r="AC137" s="28">
        <f t="shared" ca="1" si="13"/>
        <v>0.12877598165697179</v>
      </c>
      <c r="AD137" s="27"/>
      <c r="AE137" s="7"/>
    </row>
    <row r="138" spans="1:31" s="26" customFormat="1" x14ac:dyDescent="0.25">
      <c r="A138" s="26">
        <v>53</v>
      </c>
      <c r="B138" s="26">
        <v>-616</v>
      </c>
      <c r="C138" s="26">
        <v>15019</v>
      </c>
      <c r="D138" s="26">
        <v>12400</v>
      </c>
      <c r="E138" s="26">
        <v>11181</v>
      </c>
      <c r="F138" s="26">
        <v>13770</v>
      </c>
      <c r="G138" s="27"/>
      <c r="H138" s="7"/>
      <c r="I138" s="28">
        <f t="shared" si="14"/>
        <v>3838</v>
      </c>
      <c r="J138" s="27">
        <f t="shared" si="14"/>
        <v>-1370</v>
      </c>
      <c r="K138" s="7"/>
      <c r="L138" s="124">
        <f t="shared" si="22"/>
        <v>-0.93871198839028047</v>
      </c>
      <c r="M138" s="27">
        <f t="shared" ca="1" si="15"/>
        <v>2.5968461077406794E-6</v>
      </c>
      <c r="N138" s="44"/>
      <c r="O138" s="44"/>
      <c r="P138" s="7"/>
      <c r="Q138" s="28">
        <f t="shared" ca="1" si="16"/>
        <v>3857.8916648191239</v>
      </c>
      <c r="R138" s="27">
        <f t="shared" ca="1" si="17"/>
        <v>-1372.1434986919014</v>
      </c>
      <c r="S138" s="7"/>
      <c r="T138" s="28">
        <f t="shared" ca="1" si="18"/>
        <v>-0.93777005071456077</v>
      </c>
      <c r="U138" s="27">
        <f t="shared" ca="1" si="19"/>
        <v>-0.33552780546600924</v>
      </c>
      <c r="V138" s="7"/>
      <c r="W138" s="28">
        <f t="shared" ca="1" si="20"/>
        <v>-0.9371005151178553</v>
      </c>
      <c r="X138" s="27">
        <f t="shared" ca="1" si="24"/>
        <v>62.69003125052501</v>
      </c>
      <c r="Y138" s="7"/>
      <c r="Z138" s="28">
        <f t="shared" si="23"/>
        <v>62.522999999999854</v>
      </c>
      <c r="AA138" s="27">
        <f t="shared" si="21"/>
        <v>1.0912322082244121</v>
      </c>
      <c r="AB138" s="7"/>
      <c r="AC138" s="28">
        <f t="shared" ca="1" si="13"/>
        <v>0.16703125052515588</v>
      </c>
      <c r="AD138" s="27"/>
      <c r="AE138" s="7"/>
    </row>
    <row r="139" spans="1:31" s="26" customFormat="1" x14ac:dyDescent="0.25">
      <c r="A139" s="26">
        <v>54</v>
      </c>
      <c r="B139" s="26">
        <v>-624</v>
      </c>
      <c r="C139" s="26">
        <v>14939</v>
      </c>
      <c r="D139" s="26">
        <v>12217</v>
      </c>
      <c r="E139" s="26">
        <v>11260</v>
      </c>
      <c r="F139" s="26">
        <v>13958</v>
      </c>
      <c r="G139" s="27"/>
      <c r="H139" s="7"/>
      <c r="I139" s="28">
        <f t="shared" si="14"/>
        <v>3679</v>
      </c>
      <c r="J139" s="27">
        <f t="shared" si="14"/>
        <v>-1741</v>
      </c>
      <c r="K139" s="7"/>
      <c r="L139" s="124">
        <f t="shared" si="22"/>
        <v>-0.90106859209517243</v>
      </c>
      <c r="M139" s="27">
        <f t="shared" ca="1" si="15"/>
        <v>7.8352584236401602E-6</v>
      </c>
      <c r="N139" s="44"/>
      <c r="O139" s="44"/>
      <c r="P139" s="7"/>
      <c r="Q139" s="28">
        <f t="shared" ca="1" si="16"/>
        <v>3698.8916648191239</v>
      </c>
      <c r="R139" s="27">
        <f t="shared" ca="1" si="17"/>
        <v>-1743.1434986919014</v>
      </c>
      <c r="S139" s="7"/>
      <c r="T139" s="28">
        <f t="shared" ca="1" si="18"/>
        <v>-0.89912058851650656</v>
      </c>
      <c r="U139" s="27">
        <f t="shared" ca="1" si="19"/>
        <v>-0.42624777458480773</v>
      </c>
      <c r="V139" s="7"/>
      <c r="W139" s="28">
        <f t="shared" ca="1" si="20"/>
        <v>-0.89826943893329647</v>
      </c>
      <c r="X139" s="27">
        <f t="shared" ca="1" si="24"/>
        <v>57.004557109458005</v>
      </c>
      <c r="Y139" s="7"/>
      <c r="Z139" s="28">
        <f t="shared" si="23"/>
        <v>56.906999999999854</v>
      </c>
      <c r="AA139" s="27">
        <f t="shared" si="21"/>
        <v>0.99321451743241052</v>
      </c>
      <c r="AB139" s="7"/>
      <c r="AC139" s="28">
        <f t="shared" ca="1" si="13"/>
        <v>9.7557109458151103E-2</v>
      </c>
      <c r="AD139" s="27"/>
      <c r="AE139" s="7"/>
    </row>
    <row r="140" spans="1:31" s="26" customFormat="1" x14ac:dyDescent="0.25">
      <c r="A140" s="26">
        <v>55</v>
      </c>
      <c r="B140" s="26">
        <v>-642</v>
      </c>
      <c r="C140" s="26">
        <v>14846</v>
      </c>
      <c r="D140" s="26">
        <v>12042</v>
      </c>
      <c r="E140" s="26">
        <v>11365</v>
      </c>
      <c r="F140" s="26">
        <v>14146</v>
      </c>
      <c r="G140" s="27"/>
      <c r="H140" s="7"/>
      <c r="I140" s="28">
        <f t="shared" si="14"/>
        <v>3481</v>
      </c>
      <c r="J140" s="27">
        <f t="shared" si="14"/>
        <v>-2104</v>
      </c>
      <c r="K140" s="7"/>
      <c r="L140" s="124">
        <f t="shared" si="22"/>
        <v>-0.85331288319764564</v>
      </c>
      <c r="M140" s="27">
        <f t="shared" ca="1" si="15"/>
        <v>1.1227067578676253E-5</v>
      </c>
      <c r="N140" s="44"/>
      <c r="O140" s="44"/>
      <c r="P140" s="7"/>
      <c r="Q140" s="28">
        <f t="shared" ca="1" si="16"/>
        <v>3500.8916648191239</v>
      </c>
      <c r="R140" s="27">
        <f t="shared" ca="1" si="17"/>
        <v>-2106.1434986919012</v>
      </c>
      <c r="S140" s="7"/>
      <c r="T140" s="28">
        <f t="shared" ca="1" si="18"/>
        <v>-0.85099106955289194</v>
      </c>
      <c r="U140" s="27">
        <f t="shared" ca="1" si="19"/>
        <v>-0.5150115179544138</v>
      </c>
      <c r="V140" s="7"/>
      <c r="W140" s="28">
        <f t="shared" ca="1" si="20"/>
        <v>-0.84996220153883706</v>
      </c>
      <c r="X140" s="27">
        <f t="shared" ca="1" si="24"/>
        <v>51.177252104370268</v>
      </c>
      <c r="Y140" s="7"/>
      <c r="Z140" s="28">
        <f t="shared" si="23"/>
        <v>51.128999999999856</v>
      </c>
      <c r="AA140" s="27">
        <f t="shared" si="21"/>
        <v>0.89236939325217812</v>
      </c>
      <c r="AB140" s="7"/>
      <c r="AC140" s="28">
        <f t="shared" ca="1" si="13"/>
        <v>4.8252104370412496E-2</v>
      </c>
      <c r="AD140" s="27"/>
      <c r="AE140" s="7"/>
    </row>
    <row r="141" spans="1:31" s="26" customFormat="1" x14ac:dyDescent="0.25">
      <c r="A141" s="26">
        <v>56</v>
      </c>
      <c r="B141" s="26">
        <v>-639</v>
      </c>
      <c r="C141" s="26">
        <v>14735</v>
      </c>
      <c r="D141" s="26">
        <v>11865</v>
      </c>
      <c r="E141" s="26">
        <v>11474</v>
      </c>
      <c r="F141" s="26">
        <v>14310</v>
      </c>
      <c r="G141" s="27"/>
      <c r="H141" s="7"/>
      <c r="I141" s="28">
        <f t="shared" si="14"/>
        <v>3261</v>
      </c>
      <c r="J141" s="27">
        <f t="shared" si="14"/>
        <v>-2445</v>
      </c>
      <c r="K141" s="7"/>
      <c r="L141" s="124">
        <f t="shared" si="22"/>
        <v>-0.79716687771436667</v>
      </c>
      <c r="M141" s="27">
        <f t="shared" ca="1" si="15"/>
        <v>7.2060342105086745E-7</v>
      </c>
      <c r="N141" s="44"/>
      <c r="O141" s="44"/>
      <c r="P141" s="7"/>
      <c r="Q141" s="28">
        <f t="shared" ca="1" si="16"/>
        <v>3280.8916648191239</v>
      </c>
      <c r="R141" s="27">
        <f t="shared" ca="1" si="17"/>
        <v>-2447.1434986919012</v>
      </c>
      <c r="S141" s="7"/>
      <c r="T141" s="28">
        <f t="shared" ca="1" si="18"/>
        <v>-0.79751382625998668</v>
      </c>
      <c r="U141" s="27">
        <f t="shared" ca="1" si="19"/>
        <v>-0.59839564051374072</v>
      </c>
      <c r="V141" s="7"/>
      <c r="W141" s="28">
        <f t="shared" ca="1" si="20"/>
        <v>-0.79631799408214676</v>
      </c>
      <c r="X141" s="27">
        <f t="shared" ca="1" si="24"/>
        <v>45.466736551257554</v>
      </c>
      <c r="Y141" s="7"/>
      <c r="Z141" s="28">
        <f t="shared" si="23"/>
        <v>45.377999999999858</v>
      </c>
      <c r="AA141" s="27">
        <f t="shared" si="21"/>
        <v>0.7919955079699843</v>
      </c>
      <c r="AB141" s="7"/>
      <c r="AC141" s="28">
        <f t="shared" ca="1" si="13"/>
        <v>8.8736551257696306E-2</v>
      </c>
      <c r="AD141" s="27"/>
      <c r="AE141" s="7"/>
    </row>
    <row r="142" spans="1:31" s="26" customFormat="1" x14ac:dyDescent="0.25">
      <c r="A142" s="26">
        <v>57</v>
      </c>
      <c r="B142" s="26">
        <v>-625</v>
      </c>
      <c r="C142" s="26">
        <v>14600</v>
      </c>
      <c r="D142" s="26">
        <v>11719</v>
      </c>
      <c r="E142" s="26">
        <v>11610</v>
      </c>
      <c r="F142" s="26">
        <v>14468</v>
      </c>
      <c r="G142" s="27"/>
      <c r="H142" s="7"/>
      <c r="I142" s="28">
        <f t="shared" si="14"/>
        <v>2990</v>
      </c>
      <c r="J142" s="27">
        <f t="shared" si="14"/>
        <v>-2749</v>
      </c>
      <c r="K142" s="7"/>
      <c r="L142" s="124">
        <f t="shared" si="22"/>
        <v>-0.73448128230427401</v>
      </c>
      <c r="M142" s="27">
        <f t="shared" ca="1" si="15"/>
        <v>1.7526054469662262E-5</v>
      </c>
      <c r="N142" s="44"/>
      <c r="O142" s="44"/>
      <c r="P142" s="7"/>
      <c r="Q142" s="28">
        <f t="shared" ca="1" si="16"/>
        <v>3009.8916648191239</v>
      </c>
      <c r="R142" s="27">
        <f t="shared" ca="1" si="17"/>
        <v>-2751.1434986919012</v>
      </c>
      <c r="S142" s="7"/>
      <c r="T142" s="28">
        <f t="shared" ca="1" si="18"/>
        <v>-0.7316395856582717</v>
      </c>
      <c r="U142" s="27">
        <f t="shared" ca="1" si="19"/>
        <v>-0.67273221898305269</v>
      </c>
      <c r="V142" s="7"/>
      <c r="W142" s="28">
        <f t="shared" ca="1" si="20"/>
        <v>-0.73029486922507814</v>
      </c>
      <c r="X142" s="27">
        <f t="shared" ca="1" si="24"/>
        <v>39.739265104821811</v>
      </c>
      <c r="Y142" s="7"/>
      <c r="Z142" s="28">
        <f t="shared" si="23"/>
        <v>39.752999999999858</v>
      </c>
      <c r="AA142" s="27">
        <f t="shared" si="21"/>
        <v>0.69382073754530338</v>
      </c>
      <c r="AB142" s="7"/>
      <c r="AC142" s="28">
        <f t="shared" ca="1" si="13"/>
        <v>-1.3734895178046713E-2</v>
      </c>
      <c r="AD142" s="27"/>
      <c r="AE142" s="7"/>
    </row>
    <row r="143" spans="1:31" s="26" customFormat="1" x14ac:dyDescent="0.25">
      <c r="A143" s="26">
        <v>58</v>
      </c>
      <c r="B143" s="26">
        <v>-620</v>
      </c>
      <c r="C143" s="26">
        <v>14455</v>
      </c>
      <c r="D143" s="26">
        <v>11573</v>
      </c>
      <c r="E143" s="26">
        <v>11755</v>
      </c>
      <c r="F143" s="26">
        <v>14610</v>
      </c>
      <c r="G143" s="27"/>
      <c r="H143" s="7"/>
      <c r="I143" s="28">
        <f t="shared" si="14"/>
        <v>2700</v>
      </c>
      <c r="J143" s="27">
        <f t="shared" si="14"/>
        <v>-3037</v>
      </c>
      <c r="K143" s="7"/>
      <c r="L143" s="124">
        <f t="shared" si="22"/>
        <v>-0.66530443046491206</v>
      </c>
      <c r="M143" s="27">
        <f t="shared" ca="1" si="15"/>
        <v>3.1847460907390963E-5</v>
      </c>
      <c r="N143" s="44"/>
      <c r="O143" s="44"/>
      <c r="P143" s="7"/>
      <c r="Q143" s="28">
        <f t="shared" ca="1" si="16"/>
        <v>2719.8916648191239</v>
      </c>
      <c r="R143" s="27">
        <f t="shared" ca="1" si="17"/>
        <v>-3039.1434986919012</v>
      </c>
      <c r="S143" s="7"/>
      <c r="T143" s="28">
        <f t="shared" ca="1" si="18"/>
        <v>-0.66114685586307842</v>
      </c>
      <c r="U143" s="27">
        <f t="shared" ca="1" si="19"/>
        <v>-0.74315634595397984</v>
      </c>
      <c r="V143" s="7"/>
      <c r="W143" s="28">
        <f t="shared" ca="1" si="20"/>
        <v>-0.65966107499964222</v>
      </c>
      <c r="X143" s="27">
        <f t="shared" ca="1" si="24"/>
        <v>33.983672819957064</v>
      </c>
      <c r="Y143" s="7"/>
      <c r="Z143" s="28">
        <f t="shared" si="23"/>
        <v>34.17299999999986</v>
      </c>
      <c r="AA143" s="27">
        <f t="shared" si="21"/>
        <v>0.59643136528401974</v>
      </c>
      <c r="AB143" s="7"/>
      <c r="AC143" s="28">
        <f t="shared" ca="1" si="13"/>
        <v>-0.18932718004279536</v>
      </c>
      <c r="AD143" s="27"/>
      <c r="AE143" s="7"/>
    </row>
    <row r="144" spans="1:31" s="26" customFormat="1" x14ac:dyDescent="0.25">
      <c r="A144" s="26">
        <v>59</v>
      </c>
      <c r="B144" s="26">
        <v>-632</v>
      </c>
      <c r="C144" s="26">
        <v>14295</v>
      </c>
      <c r="D144" s="26">
        <v>11446</v>
      </c>
      <c r="E144" s="26">
        <v>11908</v>
      </c>
      <c r="F144" s="26">
        <v>14738</v>
      </c>
      <c r="G144" s="27"/>
      <c r="H144" s="7"/>
      <c r="I144" s="28">
        <f t="shared" si="14"/>
        <v>2387</v>
      </c>
      <c r="J144" s="27">
        <f t="shared" si="14"/>
        <v>-3292</v>
      </c>
      <c r="K144" s="7"/>
      <c r="L144" s="124">
        <f t="shared" si="22"/>
        <v>-0.58830178730575955</v>
      </c>
      <c r="M144" s="27">
        <f t="shared" ca="1" si="15"/>
        <v>2.3514478513477281E-5</v>
      </c>
      <c r="N144" s="44"/>
      <c r="O144" s="44"/>
      <c r="P144" s="7"/>
      <c r="Q144" s="28">
        <f t="shared" ca="1" si="16"/>
        <v>2406.8916648191239</v>
      </c>
      <c r="R144" s="27">
        <f t="shared" ca="1" si="17"/>
        <v>-3294.1434986919012</v>
      </c>
      <c r="S144" s="7"/>
      <c r="T144" s="28">
        <f t="shared" ca="1" si="18"/>
        <v>-0.58506332335999056</v>
      </c>
      <c r="U144" s="27">
        <f t="shared" ca="1" si="19"/>
        <v>-0.80551104170948817</v>
      </c>
      <c r="V144" s="7"/>
      <c r="W144" s="28">
        <f t="shared" ca="1" si="20"/>
        <v>-0.58345261433364592</v>
      </c>
      <c r="X144" s="27">
        <f t="shared" ca="1" si="24"/>
        <v>28.306674282231597</v>
      </c>
      <c r="Y144" s="7"/>
      <c r="Z144" s="28">
        <f t="shared" si="23"/>
        <v>28.484999999999861</v>
      </c>
      <c r="AA144" s="27">
        <f t="shared" si="21"/>
        <v>0.49715703743058232</v>
      </c>
      <c r="AB144" s="7"/>
      <c r="AC144" s="28">
        <f t="shared" ca="1" si="13"/>
        <v>-0.17832571776826356</v>
      </c>
      <c r="AD144" s="27"/>
      <c r="AE144" s="7"/>
    </row>
    <row r="145" spans="1:31" s="26" customFormat="1" x14ac:dyDescent="0.25">
      <c r="A145" s="26">
        <v>60</v>
      </c>
      <c r="B145" s="26">
        <v>-607</v>
      </c>
      <c r="C145" s="26">
        <v>14127</v>
      </c>
      <c r="D145" s="26">
        <v>11337</v>
      </c>
      <c r="E145" s="26">
        <v>12074</v>
      </c>
      <c r="F145" s="26">
        <v>14842</v>
      </c>
      <c r="G145" s="27"/>
      <c r="H145" s="7"/>
      <c r="I145" s="28">
        <f t="shared" si="14"/>
        <v>2053</v>
      </c>
      <c r="J145" s="27">
        <f t="shared" si="14"/>
        <v>-3505</v>
      </c>
      <c r="K145" s="7"/>
      <c r="L145" s="124">
        <f t="shared" si="22"/>
        <v>-0.50887940754029271</v>
      </c>
      <c r="M145" s="27">
        <f t="shared" ca="1" si="15"/>
        <v>4.5149781738243085E-5</v>
      </c>
      <c r="N145" s="44"/>
      <c r="O145" s="44"/>
      <c r="P145" s="7"/>
      <c r="Q145" s="28">
        <f t="shared" ca="1" si="16"/>
        <v>2072.8916648191239</v>
      </c>
      <c r="R145" s="27">
        <f t="shared" ca="1" si="17"/>
        <v>-3507.1434986919012</v>
      </c>
      <c r="S145" s="7"/>
      <c r="T145" s="28">
        <f t="shared" ca="1" si="18"/>
        <v>-0.50387514490621632</v>
      </c>
      <c r="U145" s="27">
        <f t="shared" ca="1" si="19"/>
        <v>-0.85759555228173645</v>
      </c>
      <c r="V145" s="7"/>
      <c r="W145" s="28">
        <f t="shared" ca="1" si="20"/>
        <v>-0.50216004881060405</v>
      </c>
      <c r="X145" s="27">
        <f t="shared" ca="1" si="24"/>
        <v>22.740738241880251</v>
      </c>
      <c r="Y145" s="7"/>
      <c r="Z145" s="28">
        <f t="shared" si="23"/>
        <v>23.021999999999863</v>
      </c>
      <c r="AA145" s="27">
        <f t="shared" si="21"/>
        <v>0.40180970039413216</v>
      </c>
      <c r="AB145" s="7"/>
      <c r="AC145" s="28">
        <f t="shared" ca="1" si="13"/>
        <v>-0.28126175811961218</v>
      </c>
      <c r="AD145" s="27"/>
      <c r="AE145" s="7"/>
    </row>
    <row r="146" spans="1:31" s="26" customFormat="1" x14ac:dyDescent="0.25">
      <c r="A146" s="26">
        <v>61</v>
      </c>
      <c r="B146" s="26">
        <v>-607</v>
      </c>
      <c r="C146" s="26">
        <v>13948</v>
      </c>
      <c r="D146" s="26">
        <v>11238</v>
      </c>
      <c r="E146" s="26">
        <v>12235</v>
      </c>
      <c r="F146" s="26">
        <v>14926</v>
      </c>
      <c r="G146" s="27"/>
      <c r="H146" s="7"/>
      <c r="I146" s="28">
        <f t="shared" si="14"/>
        <v>1713</v>
      </c>
      <c r="J146" s="27">
        <f t="shared" si="14"/>
        <v>-3688</v>
      </c>
      <c r="K146" s="7"/>
      <c r="L146" s="124">
        <f t="shared" si="22"/>
        <v>-0.42483268100681648</v>
      </c>
      <c r="M146" s="27">
        <f t="shared" ca="1" si="15"/>
        <v>2.9257187976800393E-5</v>
      </c>
      <c r="N146" s="44"/>
      <c r="O146" s="44"/>
      <c r="P146" s="7"/>
      <c r="Q146" s="28">
        <f t="shared" ca="1" si="16"/>
        <v>1732.8916648191237</v>
      </c>
      <c r="R146" s="27">
        <f t="shared" ca="1" si="17"/>
        <v>-3690.1434986919012</v>
      </c>
      <c r="S146" s="7"/>
      <c r="T146" s="28">
        <f t="shared" ca="1" si="18"/>
        <v>-0.42122849618081731</v>
      </c>
      <c r="U146" s="27">
        <f t="shared" ca="1" si="19"/>
        <v>-0.902344216294513</v>
      </c>
      <c r="V146" s="7"/>
      <c r="W146" s="28">
        <f t="shared" ca="1" si="20"/>
        <v>-0.41942368960575099</v>
      </c>
      <c r="X146" s="27">
        <f t="shared" ca="1" si="24"/>
        <v>17.319623062548828</v>
      </c>
      <c r="Y146" s="7"/>
      <c r="Z146" s="28">
        <f t="shared" si="23"/>
        <v>17.558999999999862</v>
      </c>
      <c r="AA146" s="27">
        <f t="shared" si="21"/>
        <v>0.3064623633576819</v>
      </c>
      <c r="AB146" s="7"/>
      <c r="AC146" s="28">
        <f t="shared" ca="1" si="13"/>
        <v>-0.23937693745103417</v>
      </c>
      <c r="AD146" s="27"/>
      <c r="AE146" s="7"/>
    </row>
    <row r="147" spans="1:31" s="26" customFormat="1" x14ac:dyDescent="0.25">
      <c r="A147" s="26">
        <v>62</v>
      </c>
      <c r="B147" s="26">
        <v>-637</v>
      </c>
      <c r="C147" s="26">
        <v>13762</v>
      </c>
      <c r="D147" s="26">
        <v>11168</v>
      </c>
      <c r="E147" s="26">
        <v>12435</v>
      </c>
      <c r="F147" s="26">
        <v>15014</v>
      </c>
      <c r="G147" s="27"/>
      <c r="H147" s="7"/>
      <c r="I147" s="28">
        <f t="shared" si="14"/>
        <v>1327</v>
      </c>
      <c r="J147" s="27">
        <f t="shared" si="14"/>
        <v>-3846</v>
      </c>
      <c r="K147" s="7"/>
      <c r="L147" s="124">
        <f t="shared" si="22"/>
        <v>-0.33249453260475914</v>
      </c>
      <c r="M147" s="27">
        <f t="shared" ca="1" si="15"/>
        <v>4.8672906841655355E-5</v>
      </c>
      <c r="N147" s="44"/>
      <c r="O147" s="44"/>
      <c r="P147" s="7"/>
      <c r="Q147" s="28">
        <f t="shared" ca="1" si="16"/>
        <v>1346.8916648191237</v>
      </c>
      <c r="R147" s="27">
        <f t="shared" ca="1" si="17"/>
        <v>-3848.1434986919012</v>
      </c>
      <c r="S147" s="7"/>
      <c r="T147" s="28">
        <f t="shared" ca="1" si="18"/>
        <v>-0.32740024203962909</v>
      </c>
      <c r="U147" s="27">
        <f t="shared" ca="1" si="19"/>
        <v>-0.94097967484106337</v>
      </c>
      <c r="V147" s="7"/>
      <c r="W147" s="28">
        <f t="shared" ca="1" si="20"/>
        <v>-0.32551793552296809</v>
      </c>
      <c r="X147" s="27">
        <f t="shared" ca="1" si="24"/>
        <v>11.472183033172428</v>
      </c>
      <c r="Y147" s="7"/>
      <c r="Z147" s="28">
        <f t="shared" si="23"/>
        <v>11.825999999999862</v>
      </c>
      <c r="AA147" s="27">
        <f t="shared" si="21"/>
        <v>0.20640263734084702</v>
      </c>
      <c r="AB147" s="7"/>
      <c r="AC147" s="28">
        <f t="shared" ca="1" si="13"/>
        <v>-0.35381696682743424</v>
      </c>
      <c r="AD147" s="27"/>
      <c r="AE147" s="7"/>
    </row>
    <row r="148" spans="1:31" s="26" customFormat="1" x14ac:dyDescent="0.25">
      <c r="A148" s="26">
        <v>63</v>
      </c>
      <c r="B148" s="26">
        <v>-634</v>
      </c>
      <c r="C148" s="26">
        <v>13573</v>
      </c>
      <c r="D148" s="26">
        <v>11112</v>
      </c>
      <c r="E148" s="26">
        <v>12629</v>
      </c>
      <c r="F148" s="26">
        <v>15071</v>
      </c>
      <c r="G148" s="27"/>
      <c r="H148" s="7"/>
      <c r="I148" s="28">
        <f t="shared" si="14"/>
        <v>944</v>
      </c>
      <c r="J148" s="27">
        <f t="shared" si="14"/>
        <v>-3959</v>
      </c>
      <c r="K148" s="7"/>
      <c r="L148" s="124">
        <f t="shared" si="22"/>
        <v>-0.23728584264188182</v>
      </c>
      <c r="M148" s="27">
        <f t="shared" ca="1" si="15"/>
        <v>2.4230074341802625E-5</v>
      </c>
      <c r="N148" s="44"/>
      <c r="O148" s="44"/>
      <c r="P148" s="7"/>
      <c r="Q148" s="28">
        <f t="shared" ca="1" si="16"/>
        <v>963.89166481912378</v>
      </c>
      <c r="R148" s="27">
        <f t="shared" ca="1" si="17"/>
        <v>-3961.1434986919012</v>
      </c>
      <c r="S148" s="7"/>
      <c r="T148" s="28">
        <f t="shared" ca="1" si="18"/>
        <v>-0.23430122303425327</v>
      </c>
      <c r="U148" s="27">
        <f t="shared" ca="1" si="19"/>
        <v>-0.96861136354840627</v>
      </c>
      <c r="V148" s="7"/>
      <c r="W148" s="28">
        <f t="shared" ca="1" si="20"/>
        <v>-0.23236343730081099</v>
      </c>
      <c r="X148" s="27">
        <f t="shared" ca="1" si="24"/>
        <v>5.8798379466982169</v>
      </c>
      <c r="Y148" s="7"/>
      <c r="Z148" s="28">
        <f t="shared" si="23"/>
        <v>6.1199999999998624</v>
      </c>
      <c r="AA148" s="27">
        <f t="shared" si="21"/>
        <v>0.10681415022205057</v>
      </c>
      <c r="AB148" s="7"/>
      <c r="AC148" s="28">
        <f t="shared" ref="AC148:AC149" ca="1" si="25">X148-Z148</f>
        <v>-0.24016205330164553</v>
      </c>
      <c r="AD148" s="27"/>
      <c r="AE148" s="7"/>
    </row>
    <row r="149" spans="1:31" s="26" customFormat="1" x14ac:dyDescent="0.25">
      <c r="A149" s="26">
        <v>64</v>
      </c>
      <c r="B149" s="26">
        <v>-631</v>
      </c>
      <c r="C149" s="26">
        <v>13380</v>
      </c>
      <c r="D149" s="26">
        <v>11075</v>
      </c>
      <c r="E149" s="26">
        <v>12830</v>
      </c>
      <c r="F149" s="26">
        <v>15119</v>
      </c>
      <c r="G149" s="27"/>
      <c r="H149" s="7"/>
      <c r="I149" s="28">
        <f t="shared" ref="I149:J149" si="26">C149-E149</f>
        <v>550</v>
      </c>
      <c r="J149" s="27">
        <f t="shared" si="26"/>
        <v>-4044</v>
      </c>
      <c r="K149" s="7"/>
      <c r="L149" s="124">
        <f t="shared" si="22"/>
        <v>-0.14019040560865484</v>
      </c>
      <c r="M149" s="27">
        <f t="shared" ref="M149" ca="1" si="27">(W149-L149)^2</f>
        <v>1.3261492160835361E-5</v>
      </c>
      <c r="N149" s="44"/>
      <c r="O149" s="44"/>
      <c r="P149" s="7"/>
      <c r="Q149" s="28">
        <f t="shared" ref="Q149" ca="1" si="28">I149-$J$4</f>
        <v>569.89166481912378</v>
      </c>
      <c r="R149" s="27">
        <f t="shared" ref="R149" ca="1" si="29">J149-$J$3</f>
        <v>-4046.1434986919012</v>
      </c>
      <c r="S149" s="7"/>
      <c r="T149" s="28">
        <f t="shared" ref="T149" ca="1" si="30">Q149/$J$7</f>
        <v>-0.13852834186423213</v>
      </c>
      <c r="U149" s="27">
        <f t="shared" ref="U149" ca="1" si="31">R149/$J$6</f>
        <v>-0.98939626213357579</v>
      </c>
      <c r="V149" s="7"/>
      <c r="W149" s="28">
        <f t="shared" ref="W149" ca="1" si="32">(T149-U149*SIN(-$J$11*PI()/180))/(COS(-$J$11*PI()/180))</f>
        <v>-0.13654877243645924</v>
      </c>
      <c r="X149" s="27">
        <f ca="1">IF(MOD(ATAN2(U149,W149)*180/PI()-$J$9+360,360)&gt;5,MOD(ATAN2(U149,W149)*180/PI()-$J$9+360,360)-360,MOD(ATAN2(U149,W149)*180/PI()-$J$9+360,360))</f>
        <v>0.24775977566957863</v>
      </c>
      <c r="Y149" s="7"/>
      <c r="Z149" s="28">
        <f t="shared" si="23"/>
        <v>0.44099999999986306</v>
      </c>
      <c r="AA149" s="27">
        <f t="shared" ref="AA149" si="33">Z149*PI()/180</f>
        <v>7.6969020012926034E-3</v>
      </c>
      <c r="AB149" s="7"/>
      <c r="AC149" s="28">
        <f t="shared" ca="1" si="25"/>
        <v>-0.19324022433028443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40024</v>
      </c>
    </row>
    <row r="155" spans="1:31" x14ac:dyDescent="0.25">
      <c r="A155" t="s">
        <v>177</v>
      </c>
      <c r="B155">
        <v>40024</v>
      </c>
    </row>
    <row r="156" spans="1:31" x14ac:dyDescent="0.25">
      <c r="A156" s="31" t="s">
        <v>188</v>
      </c>
      <c r="B156" s="31">
        <v>-39975</v>
      </c>
    </row>
    <row r="157" spans="1:31" x14ac:dyDescent="0.25">
      <c r="A157" t="s">
        <v>183</v>
      </c>
      <c r="B157">
        <v>-39975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I1:J2"/>
    <mergeCell ref="L1:O2"/>
    <mergeCell ref="Q1:R1"/>
    <mergeCell ref="T7:T8"/>
    <mergeCell ref="U7:U8"/>
    <mergeCell ref="Z18:AA18"/>
    <mergeCell ref="AC18:AD18"/>
    <mergeCell ref="I12:J13"/>
    <mergeCell ref="I18:J18"/>
    <mergeCell ref="L18:O18"/>
    <mergeCell ref="Q18:R18"/>
    <mergeCell ref="T18:U18"/>
    <mergeCell ref="W18:X18"/>
    <mergeCell ref="L9:O10"/>
  </mergeCells>
  <pageMargins left="0.7" right="0.7" top="0.78740157499999996" bottom="0.78740157499999996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20.013351409122826</v>
      </c>
      <c r="L3" s="35" t="s">
        <v>1</v>
      </c>
      <c r="M3" s="11">
        <v>-3869.5063068404584</v>
      </c>
      <c r="N3" s="10" t="s">
        <v>2</v>
      </c>
      <c r="O3" s="35">
        <v>3874.3186467744504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-20.752779069396286</v>
      </c>
      <c r="L4" s="9" t="s">
        <v>5</v>
      </c>
      <c r="M4" s="13">
        <v>359.89190275294919</v>
      </c>
      <c r="N4" s="12" t="s">
        <v>6</v>
      </c>
      <c r="O4" s="9">
        <v>360.04126266622256</v>
      </c>
      <c r="Q4" s="2" t="s">
        <v>7</v>
      </c>
      <c r="R4" s="2">
        <f>MAX(AC20:AC149)</f>
        <v>0.1705987825134514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-173.04558904839143</v>
      </c>
      <c r="N5" s="14" t="s">
        <v>9</v>
      </c>
      <c r="O5" s="9">
        <v>-173.13529842260729</v>
      </c>
      <c r="Q5" s="5" t="s">
        <v>10</v>
      </c>
      <c r="R5" s="5">
        <f>MIN(AC20:AC149)</f>
        <v>-0.17271582047636969</v>
      </c>
      <c r="T5" s="45" t="s">
        <v>55</v>
      </c>
      <c r="U5" s="47">
        <v>10</v>
      </c>
    </row>
    <row r="6" spans="1:21" ht="15.75" thickBot="1" x14ac:dyDescent="0.3">
      <c r="A6" t="s">
        <v>161</v>
      </c>
      <c r="I6" s="32" t="s">
        <v>11</v>
      </c>
      <c r="J6" s="32">
        <f>(O3+O9)/2</f>
        <v>3867.5407012689539</v>
      </c>
      <c r="L6" s="37" t="s">
        <v>12</v>
      </c>
      <c r="M6" s="13">
        <v>-20.654882849819831</v>
      </c>
      <c r="N6" s="14" t="s">
        <v>13</v>
      </c>
      <c r="O6" s="9">
        <v>19.988707247122427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-3863.0156774784164</v>
      </c>
      <c r="L7" s="38" t="s">
        <v>15</v>
      </c>
      <c r="M7" s="16">
        <f>SUM(M20:M84)</f>
        <v>1139.6380091136953</v>
      </c>
      <c r="N7" s="15" t="s">
        <v>15</v>
      </c>
      <c r="O7" s="36">
        <f>SUM(O20:O84)</f>
        <v>1840.6251037485265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-173.10879167473095</v>
      </c>
      <c r="L9" s="35" t="s">
        <v>18</v>
      </c>
      <c r="M9" s="11">
        <v>-3856.5250481163744</v>
      </c>
      <c r="N9" s="10" t="s">
        <v>19</v>
      </c>
      <c r="O9" s="35">
        <v>3860.7627557634569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-173.0335731507403</v>
      </c>
      <c r="L10" s="9" t="s">
        <v>21</v>
      </c>
      <c r="M10" s="13">
        <v>359.82485940806419</v>
      </c>
      <c r="N10" s="12" t="s">
        <v>22</v>
      </c>
      <c r="O10" s="9">
        <v>360.05518615946301</v>
      </c>
      <c r="T10" s="48"/>
    </row>
    <row r="11" spans="1:21" ht="15.75" thickBot="1" x14ac:dyDescent="0.3">
      <c r="I11" s="33" t="s">
        <v>23</v>
      </c>
      <c r="J11" s="33">
        <f>J9-J10</f>
        <v>-7.5218523990656649E-2</v>
      </c>
      <c r="L11" s="37" t="s">
        <v>24</v>
      </c>
      <c r="M11" s="13">
        <v>-173.02155725308916</v>
      </c>
      <c r="N11" s="14" t="s">
        <v>25</v>
      </c>
      <c r="O11" s="9">
        <v>-173.08228492685461</v>
      </c>
    </row>
    <row r="12" spans="1:21" x14ac:dyDescent="0.25">
      <c r="I12" s="9"/>
      <c r="J12" s="9"/>
      <c r="L12" s="37" t="s">
        <v>26</v>
      </c>
      <c r="M12" s="13">
        <v>-20.850675288972742</v>
      </c>
      <c r="N12" s="14" t="s">
        <v>27</v>
      </c>
      <c r="O12" s="9">
        <v>20.037995571123226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1144.2366100017425</v>
      </c>
      <c r="N13" s="15" t="s">
        <v>15</v>
      </c>
      <c r="O13" s="36">
        <f>SUM(O85:O149)</f>
        <v>1528.8800257909347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13467</v>
      </c>
      <c r="D20" s="17">
        <v>11335</v>
      </c>
      <c r="E20" s="17">
        <v>13017</v>
      </c>
      <c r="F20" s="17">
        <v>15163</v>
      </c>
      <c r="G20" s="24"/>
      <c r="H20" s="7"/>
      <c r="I20" s="25">
        <f t="shared" ref="I20:J51" si="0">C20-E20</f>
        <v>450</v>
      </c>
      <c r="J20" s="24">
        <f t="shared" si="0"/>
        <v>-3828</v>
      </c>
      <c r="K20" s="7"/>
      <c r="L20" s="25">
        <f>$M$3*SIN(2*PI()/$M$4*(AA20+$M$5))+$M$6</f>
        <v>441.96414751627719</v>
      </c>
      <c r="M20" s="17">
        <f t="shared" ref="M20:M83" si="1">(I20-L20)^2</f>
        <v>64.574925140153994</v>
      </c>
      <c r="N20" s="17">
        <f>$O$3*COS(2*PI()/$O$4*(AA20+$O$5))+$O$6</f>
        <v>-3826.6859997235679</v>
      </c>
      <c r="O20" s="24">
        <f t="shared" ref="O20:O83" si="2">(J20-N20)^2</f>
        <v>1.7265967264637017</v>
      </c>
      <c r="P20" s="7"/>
      <c r="Q20" s="25">
        <f>I20-$J$4</f>
        <v>470.7527790693963</v>
      </c>
      <c r="R20" s="24">
        <f>J20-$J$3</f>
        <v>-3848.0133514091226</v>
      </c>
      <c r="S20" s="7"/>
      <c r="T20" s="25">
        <f>Q20/$J$7</f>
        <v>-0.12186147258317113</v>
      </c>
      <c r="U20" s="24">
        <f>R20/$J$6</f>
        <v>-0.99495096461339783</v>
      </c>
      <c r="V20" s="7"/>
      <c r="W20" s="25">
        <f>(T20-U20*SIN(-$J$11*PI()/180))/(COS(-$J$11*PI()/180))</f>
        <v>-0.12055539437187589</v>
      </c>
      <c r="X20" s="24">
        <f>IF(MOD(ATAN2(U20,W20)*180/PI()-$J$9+360,360)&gt;5,MOD(ATAN2(U20,W20)*180/PI()-$J$9+360,360)-360,MOD(ATAN2(U20,W20)*180/PI()-$J$9+360,360))</f>
        <v>1.7480654441897059E-2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5.3480654441897056E-2</v>
      </c>
      <c r="AD20" s="17">
        <f ca="1">INDIRECT("AC"&amp;AE20)-AC20</f>
        <v>-9.4189883722070239E-2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13650</v>
      </c>
      <c r="D21" s="17">
        <v>11368</v>
      </c>
      <c r="E21" s="17">
        <v>12828</v>
      </c>
      <c r="F21" s="17">
        <v>15134</v>
      </c>
      <c r="G21" s="24"/>
      <c r="H21" s="7"/>
      <c r="I21" s="25">
        <f t="shared" si="0"/>
        <v>822</v>
      </c>
      <c r="J21" s="24">
        <f t="shared" si="0"/>
        <v>-3766</v>
      </c>
      <c r="K21" s="7"/>
      <c r="L21" s="25">
        <f t="shared" ref="L21:L84" si="3">$M$3*SIN(2*PI()/$M$4*(AA21+$M$5))+$M$6</f>
        <v>821.74713495485207</v>
      </c>
      <c r="M21" s="17">
        <f t="shared" si="1"/>
        <v>6.3940731057663638E-2</v>
      </c>
      <c r="N21" s="17">
        <f t="shared" ref="N21:N84" si="4">$O$3*COS(2*PI()/$O$4*(AA21+$O$5))+$O$6</f>
        <v>-3761.7026755947118</v>
      </c>
      <c r="O21" s="24">
        <f t="shared" si="2"/>
        <v>18.466997044285897</v>
      </c>
      <c r="P21" s="7"/>
      <c r="Q21" s="25">
        <f t="shared" ref="Q21:Q84" si="5">I21-$J$4</f>
        <v>842.7527790693963</v>
      </c>
      <c r="R21" s="24">
        <f t="shared" ref="R21:R84" si="6">J21-$J$3</f>
        <v>-3786.0133514091226</v>
      </c>
      <c r="S21" s="7"/>
      <c r="T21" s="25">
        <f t="shared" ref="T21:T84" si="7">Q21/$J$7</f>
        <v>-0.21815929559455041</v>
      </c>
      <c r="U21" s="24">
        <f t="shared" ref="U21:U84" si="8">R21/$J$6</f>
        <v>-0.97892010552517728</v>
      </c>
      <c r="V21" s="7"/>
      <c r="W21" s="25">
        <f t="shared" ref="W21:W84" si="9">(T21-U21*SIN(-$J$11*PI()/180))/(COS(-$J$11*PI()/180))</f>
        <v>-0.21687434586530988</v>
      </c>
      <c r="X21" s="24">
        <f t="shared" ref="X21:X83" si="10">MOD(ATAN2(U21,W21)*180/PI()-$J$9+360,360)</f>
        <v>5.6005896927422896</v>
      </c>
      <c r="Y21" s="7"/>
      <c r="Z21" s="25">
        <f t="shared" ref="Z21:Z84" si="11">B21</f>
        <v>634</v>
      </c>
      <c r="AA21" s="17">
        <f>360/40000*Z21+AA20</f>
        <v>5.67</v>
      </c>
      <c r="AB21" s="24">
        <f t="shared" ref="AB21:AB84" si="12">AA21*PI()/180</f>
        <v>9.896016858807849E-2</v>
      </c>
      <c r="AC21" s="17">
        <f t="shared" ref="AC21:AC84" si="13">X21-AA21</f>
        <v>-6.9410307257710357E-2</v>
      </c>
      <c r="AD21" s="17">
        <f t="shared" ref="AD21:AD83" ca="1" si="14">INDIRECT("AC"&amp;AE21)-AC21</f>
        <v>2.76343259360603E-2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13834</v>
      </c>
      <c r="D22" s="17">
        <v>11414</v>
      </c>
      <c r="E22" s="17">
        <v>12637</v>
      </c>
      <c r="F22" s="17">
        <v>15077</v>
      </c>
      <c r="G22" s="24"/>
      <c r="H22" s="7"/>
      <c r="I22" s="25">
        <f t="shared" si="0"/>
        <v>1197</v>
      </c>
      <c r="J22" s="24">
        <f t="shared" si="0"/>
        <v>-3663</v>
      </c>
      <c r="K22" s="7"/>
      <c r="L22" s="25">
        <f t="shared" si="3"/>
        <v>1199.5258225024015</v>
      </c>
      <c r="M22" s="17">
        <f t="shared" si="1"/>
        <v>6.3797793136378997</v>
      </c>
      <c r="N22" s="17">
        <f>$O$3*COS(2*PI()/$O$4*(AA22+$O$5))+$O$6</f>
        <v>-3657.149910132508</v>
      </c>
      <c r="O22" s="24">
        <f>(J22-N22)^2</f>
        <v>34.223551457732427</v>
      </c>
      <c r="P22" s="7"/>
      <c r="Q22" s="25">
        <f t="shared" si="5"/>
        <v>1217.7527790693962</v>
      </c>
      <c r="R22" s="24">
        <f t="shared" si="6"/>
        <v>-3683.0133514091226</v>
      </c>
      <c r="S22" s="7"/>
      <c r="T22" s="25">
        <f t="shared" si="7"/>
        <v>-0.31523371395279565</v>
      </c>
      <c r="U22" s="24">
        <f t="shared" si="8"/>
        <v>-0.95228819445926272</v>
      </c>
      <c r="V22" s="7"/>
      <c r="W22" s="25">
        <f t="shared" si="9"/>
        <v>-0.31398381055943625</v>
      </c>
      <c r="X22" s="24">
        <f t="shared" si="10"/>
        <v>11.356960585901504</v>
      </c>
      <c r="Y22" s="7"/>
      <c r="Z22" s="25">
        <f t="shared" si="11"/>
        <v>645</v>
      </c>
      <c r="AA22" s="17">
        <f t="shared" ref="AA22:AA85" si="15">360/40000*Z22+AA21</f>
        <v>11.475</v>
      </c>
      <c r="AB22" s="24">
        <f t="shared" si="12"/>
        <v>0.20027653166634932</v>
      </c>
      <c r="AC22" s="17">
        <f t="shared" si="13"/>
        <v>-0.1180394140984955</v>
      </c>
      <c r="AD22" s="17">
        <f t="shared" ca="1" si="14"/>
        <v>6.2907546439104678E-2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14013</v>
      </c>
      <c r="D23" s="17">
        <v>11482</v>
      </c>
      <c r="E23" s="17">
        <v>12457</v>
      </c>
      <c r="F23" s="17">
        <v>15005</v>
      </c>
      <c r="G23" s="24"/>
      <c r="H23" s="7"/>
      <c r="I23" s="25">
        <f t="shared" si="0"/>
        <v>1556</v>
      </c>
      <c r="J23" s="24">
        <f t="shared" si="0"/>
        <v>-3523</v>
      </c>
      <c r="K23" s="7"/>
      <c r="L23" s="25">
        <f t="shared" si="3"/>
        <v>1557.0139563038317</v>
      </c>
      <c r="M23" s="17">
        <f t="shared" si="1"/>
        <v>1.0281073860800816</v>
      </c>
      <c r="N23" s="17">
        <f t="shared" si="4"/>
        <v>-3518.3707577835039</v>
      </c>
      <c r="O23" s="24">
        <f t="shared" si="2"/>
        <v>21.429883498989682</v>
      </c>
      <c r="P23" s="7"/>
      <c r="Q23" s="25">
        <f t="shared" si="5"/>
        <v>1576.7527790693962</v>
      </c>
      <c r="R23" s="24">
        <f t="shared" si="6"/>
        <v>-3543.0133514091226</v>
      </c>
      <c r="S23" s="7"/>
      <c r="T23" s="25">
        <f t="shared" si="7"/>
        <v>-0.4081662904610891</v>
      </c>
      <c r="U23" s="24">
        <f t="shared" si="8"/>
        <v>-0.91608948038908744</v>
      </c>
      <c r="V23" s="7"/>
      <c r="W23" s="25">
        <f t="shared" si="9"/>
        <v>-0.40696398924493088</v>
      </c>
      <c r="X23" s="24">
        <f t="shared" si="10"/>
        <v>17.061519091714786</v>
      </c>
      <c r="Y23" s="7"/>
      <c r="Z23" s="25">
        <f t="shared" si="11"/>
        <v>631</v>
      </c>
      <c r="AA23" s="17">
        <f t="shared" si="15"/>
        <v>17.154</v>
      </c>
      <c r="AB23" s="24">
        <f t="shared" si="12"/>
        <v>0.29939377988710725</v>
      </c>
      <c r="AC23" s="17">
        <f t="shared" si="13"/>
        <v>-9.2480908285214269E-2</v>
      </c>
      <c r="AD23" s="17">
        <f t="shared" ca="1" si="14"/>
        <v>3.7072511392821639E-2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14182</v>
      </c>
      <c r="D24" s="17">
        <v>11575</v>
      </c>
      <c r="E24" s="17">
        <v>12293</v>
      </c>
      <c r="F24" s="17">
        <v>14925</v>
      </c>
      <c r="G24" s="24"/>
      <c r="H24" s="7"/>
      <c r="I24" s="25">
        <f t="shared" si="0"/>
        <v>1889</v>
      </c>
      <c r="J24" s="24">
        <f t="shared" si="0"/>
        <v>-3350</v>
      </c>
      <c r="K24" s="7"/>
      <c r="L24" s="25">
        <f t="shared" si="3"/>
        <v>1893.1962433352119</v>
      </c>
      <c r="M24" s="17">
        <f t="shared" si="1"/>
        <v>17.60845812831008</v>
      </c>
      <c r="N24" s="17">
        <f t="shared" si="4"/>
        <v>-3348.1792367898361</v>
      </c>
      <c r="O24" s="24">
        <f t="shared" si="2"/>
        <v>3.3151786674864665</v>
      </c>
      <c r="P24" s="7"/>
      <c r="Q24" s="25">
        <f t="shared" si="5"/>
        <v>1909.7527790693962</v>
      </c>
      <c r="R24" s="24">
        <f t="shared" si="6"/>
        <v>-3370.0133514091226</v>
      </c>
      <c r="S24" s="7"/>
      <c r="T24" s="25">
        <f t="shared" si="7"/>
        <v>-0.49436837396321087</v>
      </c>
      <c r="U24" s="24">
        <f t="shared" si="8"/>
        <v>-0.87135821228808508</v>
      </c>
      <c r="V24" s="7"/>
      <c r="W24" s="25">
        <f t="shared" si="9"/>
        <v>-0.49322487076072991</v>
      </c>
      <c r="X24" s="24">
        <f t="shared" si="10"/>
        <v>22.620451638344775</v>
      </c>
      <c r="Y24" s="7"/>
      <c r="Z24" s="25">
        <f t="shared" si="11"/>
        <v>620</v>
      </c>
      <c r="AA24" s="17">
        <f t="shared" si="15"/>
        <v>22.733999999999998</v>
      </c>
      <c r="AB24" s="24">
        <f t="shared" si="12"/>
        <v>0.39678315214839083</v>
      </c>
      <c r="AC24" s="17">
        <f t="shared" si="13"/>
        <v>-0.11354836165522286</v>
      </c>
      <c r="AD24" s="17">
        <f t="shared" ca="1" si="14"/>
        <v>6.7875586470080407E-2</v>
      </c>
      <c r="AE24" s="17">
        <v>145</v>
      </c>
    </row>
    <row r="25" spans="1:31" s="17" customFormat="1" x14ac:dyDescent="0.25">
      <c r="A25" s="17">
        <v>5</v>
      </c>
      <c r="B25" s="17">
        <v>616</v>
      </c>
      <c r="C25" s="17">
        <v>14342</v>
      </c>
      <c r="D25" s="17">
        <v>11680</v>
      </c>
      <c r="E25" s="17">
        <v>12138</v>
      </c>
      <c r="F25" s="17">
        <v>14823</v>
      </c>
      <c r="G25" s="24"/>
      <c r="H25" s="7"/>
      <c r="I25" s="25">
        <f t="shared" si="0"/>
        <v>2204</v>
      </c>
      <c r="J25" s="24">
        <f t="shared" si="0"/>
        <v>-3143</v>
      </c>
      <c r="K25" s="7"/>
      <c r="L25" s="25">
        <f t="shared" si="3"/>
        <v>2209.2425629356239</v>
      </c>
      <c r="M25" s="17">
        <f t="shared" si="1"/>
        <v>27.484466133977872</v>
      </c>
      <c r="N25" s="17">
        <f t="shared" si="4"/>
        <v>-3147.4765036476574</v>
      </c>
      <c r="O25" s="24">
        <f t="shared" si="2"/>
        <v>20.039084907490093</v>
      </c>
      <c r="P25" s="7"/>
      <c r="Q25" s="25">
        <f t="shared" si="5"/>
        <v>2224.7527790693962</v>
      </c>
      <c r="R25" s="24">
        <f t="shared" si="6"/>
        <v>-3163.0133514091226</v>
      </c>
      <c r="S25" s="7"/>
      <c r="T25" s="25">
        <f t="shared" si="7"/>
        <v>-0.57591088538413693</v>
      </c>
      <c r="U25" s="24">
        <f t="shared" si="8"/>
        <v>-0.81783582791289733</v>
      </c>
      <c r="V25" s="7"/>
      <c r="W25" s="25">
        <f t="shared" si="9"/>
        <v>-0.57483771725992505</v>
      </c>
      <c r="X25" s="24">
        <f t="shared" si="10"/>
        <v>28.211280312390159</v>
      </c>
      <c r="Y25" s="7"/>
      <c r="Z25" s="25">
        <f t="shared" si="11"/>
        <v>616</v>
      </c>
      <c r="AA25" s="17">
        <f t="shared" si="15"/>
        <v>28.277999999999999</v>
      </c>
      <c r="AB25" s="24">
        <f t="shared" si="12"/>
        <v>0.49354420587895648</v>
      </c>
      <c r="AC25" s="17">
        <f t="shared" si="13"/>
        <v>-6.671968760984015E-2</v>
      </c>
      <c r="AD25" s="17">
        <f t="shared" ca="1" si="14"/>
        <v>1.3574349280506937E-2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14487</v>
      </c>
      <c r="D26" s="17">
        <v>11785</v>
      </c>
      <c r="E26" s="17">
        <v>11984</v>
      </c>
      <c r="F26" s="17">
        <v>14702</v>
      </c>
      <c r="G26" s="24"/>
      <c r="H26" s="7"/>
      <c r="I26" s="25">
        <f t="shared" si="0"/>
        <v>2503</v>
      </c>
      <c r="J26" s="24">
        <f t="shared" si="0"/>
        <v>-2917</v>
      </c>
      <c r="K26" s="7"/>
      <c r="L26" s="25">
        <f t="shared" si="3"/>
        <v>2504.4147786073604</v>
      </c>
      <c r="M26" s="17">
        <f t="shared" si="1"/>
        <v>2.0015985078446437</v>
      </c>
      <c r="N26" s="17">
        <f t="shared" si="4"/>
        <v>-2917.1476568163566</v>
      </c>
      <c r="O26" s="24">
        <f t="shared" si="2"/>
        <v>2.1802535416575515E-2</v>
      </c>
      <c r="P26" s="7"/>
      <c r="Q26" s="25">
        <f t="shared" si="5"/>
        <v>2523.7527790693962</v>
      </c>
      <c r="R26" s="24">
        <f t="shared" si="6"/>
        <v>-2937.0133514091226</v>
      </c>
      <c r="S26" s="7"/>
      <c r="T26" s="25">
        <f t="shared" si="7"/>
        <v>-0.65331155495511106</v>
      </c>
      <c r="U26" s="24">
        <f t="shared" si="8"/>
        <v>-0.75940076091390019</v>
      </c>
      <c r="V26" s="7"/>
      <c r="W26" s="25">
        <f t="shared" si="9"/>
        <v>-0.65231516776700293</v>
      </c>
      <c r="X26" s="24">
        <f t="shared" si="10"/>
        <v>33.770932374709218</v>
      </c>
      <c r="Y26" s="7"/>
      <c r="Z26" s="25">
        <f t="shared" si="11"/>
        <v>616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-5.106762529077713E-2</v>
      </c>
      <c r="AD26" s="17">
        <f t="shared" ca="1" si="14"/>
        <v>4.8140722404070857E-3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14628</v>
      </c>
      <c r="D27" s="17">
        <v>11920</v>
      </c>
      <c r="E27" s="17">
        <v>11855</v>
      </c>
      <c r="F27" s="17">
        <v>14579</v>
      </c>
      <c r="G27" s="24"/>
      <c r="H27" s="7"/>
      <c r="I27" s="25">
        <f t="shared" si="0"/>
        <v>2773</v>
      </c>
      <c r="J27" s="24">
        <f t="shared" si="0"/>
        <v>-2659</v>
      </c>
      <c r="K27" s="7"/>
      <c r="L27" s="25">
        <f t="shared" si="3"/>
        <v>2775.5295340869875</v>
      </c>
      <c r="M27" s="17">
        <f t="shared" si="1"/>
        <v>6.3985426972316661</v>
      </c>
      <c r="N27" s="17">
        <f t="shared" si="4"/>
        <v>-2659.7865222111282</v>
      </c>
      <c r="O27" s="24">
        <f t="shared" si="2"/>
        <v>0.61861718859792714</v>
      </c>
      <c r="P27" s="7"/>
      <c r="Q27" s="25">
        <f t="shared" si="5"/>
        <v>2793.7527790693962</v>
      </c>
      <c r="R27" s="24">
        <f t="shared" si="6"/>
        <v>-2679.0133514091226</v>
      </c>
      <c r="S27" s="7"/>
      <c r="T27" s="25">
        <f t="shared" si="7"/>
        <v>-0.72320513617304771</v>
      </c>
      <c r="U27" s="24">
        <f t="shared" si="8"/>
        <v>-0.69269170212743436</v>
      </c>
      <c r="V27" s="7"/>
      <c r="W27" s="25">
        <f t="shared" si="9"/>
        <v>-0.72229638564477161</v>
      </c>
      <c r="X27" s="24">
        <f t="shared" si="10"/>
        <v>39.307371364507503</v>
      </c>
      <c r="Y27" s="7"/>
      <c r="Z27" s="25">
        <f t="shared" si="11"/>
        <v>615</v>
      </c>
      <c r="AA27" s="17">
        <f t="shared" si="15"/>
        <v>39.356999999999992</v>
      </c>
      <c r="AB27" s="24">
        <f t="shared" si="12"/>
        <v>0.6869092337074082</v>
      </c>
      <c r="AC27" s="17">
        <f t="shared" si="13"/>
        <v>-4.9628635492489082E-2</v>
      </c>
      <c r="AD27" s="17">
        <f t="shared" ca="1" si="14"/>
        <v>6.9738427666003133E-2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14757</v>
      </c>
      <c r="D28" s="17">
        <v>12070</v>
      </c>
      <c r="E28" s="17">
        <v>11736</v>
      </c>
      <c r="F28" s="17">
        <v>14441</v>
      </c>
      <c r="G28" s="24"/>
      <c r="H28" s="7"/>
      <c r="I28" s="25">
        <f t="shared" si="0"/>
        <v>3021</v>
      </c>
      <c r="J28" s="24">
        <f t="shared" si="0"/>
        <v>-2371</v>
      </c>
      <c r="K28" s="7"/>
      <c r="L28" s="25">
        <f t="shared" si="3"/>
        <v>3023.934325922919</v>
      </c>
      <c r="M28" s="17">
        <f t="shared" si="1"/>
        <v>8.6102686219145301</v>
      </c>
      <c r="N28" s="17">
        <f t="shared" si="4"/>
        <v>-2373.1375166166554</v>
      </c>
      <c r="O28" s="24">
        <f t="shared" si="2"/>
        <v>4.5689772864778435</v>
      </c>
      <c r="P28" s="7"/>
      <c r="Q28" s="25">
        <f t="shared" si="5"/>
        <v>3041.7527790693962</v>
      </c>
      <c r="R28" s="24">
        <f t="shared" si="6"/>
        <v>-2391.0133514091226</v>
      </c>
      <c r="S28" s="7"/>
      <c r="T28" s="25">
        <f t="shared" si="7"/>
        <v>-0.7874036848473005</v>
      </c>
      <c r="U28" s="24">
        <f t="shared" si="8"/>
        <v>-0.61822577604021667</v>
      </c>
      <c r="V28" s="7"/>
      <c r="W28" s="25">
        <f t="shared" si="9"/>
        <v>-0.78659274937704593</v>
      </c>
      <c r="X28" s="24">
        <f t="shared" si="10"/>
        <v>44.943071385420353</v>
      </c>
      <c r="Y28" s="7"/>
      <c r="Z28" s="25">
        <f t="shared" si="11"/>
        <v>624</v>
      </c>
      <c r="AA28" s="17">
        <f t="shared" si="15"/>
        <v>44.972999999999992</v>
      </c>
      <c r="AB28" s="24">
        <f t="shared" si="12"/>
        <v>0.78492692449940971</v>
      </c>
      <c r="AC28" s="17">
        <f t="shared" si="13"/>
        <v>-2.992861457963869E-2</v>
      </c>
      <c r="AD28" s="17">
        <f t="shared" ca="1" si="14"/>
        <v>7.3219425850986397E-2</v>
      </c>
      <c r="AE28" s="17">
        <v>141</v>
      </c>
    </row>
    <row r="29" spans="1:31" s="17" customFormat="1" x14ac:dyDescent="0.25">
      <c r="A29" s="17">
        <v>9</v>
      </c>
      <c r="B29" s="17">
        <v>641</v>
      </c>
      <c r="C29" s="17">
        <v>14865</v>
      </c>
      <c r="D29" s="17">
        <v>12227</v>
      </c>
      <c r="E29" s="17">
        <v>11621</v>
      </c>
      <c r="F29" s="17">
        <v>14279</v>
      </c>
      <c r="G29" s="24"/>
      <c r="H29" s="7"/>
      <c r="I29" s="25">
        <f t="shared" si="0"/>
        <v>3244</v>
      </c>
      <c r="J29" s="24">
        <f t="shared" si="0"/>
        <v>-2052</v>
      </c>
      <c r="K29" s="7"/>
      <c r="L29" s="25">
        <f t="shared" si="3"/>
        <v>3248.6350895770156</v>
      </c>
      <c r="M29" s="17">
        <f t="shared" si="1"/>
        <v>21.484055386958708</v>
      </c>
      <c r="N29" s="17">
        <f t="shared" si="4"/>
        <v>-2054.7914447329736</v>
      </c>
      <c r="O29" s="24">
        <f t="shared" si="2"/>
        <v>7.7921636972458268</v>
      </c>
      <c r="P29" s="7"/>
      <c r="Q29" s="25">
        <f t="shared" si="5"/>
        <v>3264.7527790693962</v>
      </c>
      <c r="R29" s="24">
        <f t="shared" si="6"/>
        <v>-2072.0133514091226</v>
      </c>
      <c r="S29" s="7"/>
      <c r="T29" s="25">
        <f t="shared" si="7"/>
        <v>-0.84513060563100373</v>
      </c>
      <c r="U29" s="24">
        <f t="shared" si="8"/>
        <v>-0.5357444204088887</v>
      </c>
      <c r="V29" s="7"/>
      <c r="W29" s="25">
        <f t="shared" si="9"/>
        <v>-0.84442800239126647</v>
      </c>
      <c r="X29" s="24">
        <f t="shared" si="10"/>
        <v>50.715848799161904</v>
      </c>
      <c r="Y29" s="7"/>
      <c r="Z29" s="25">
        <f t="shared" si="11"/>
        <v>641</v>
      </c>
      <c r="AA29" s="17">
        <f t="shared" si="15"/>
        <v>50.74199999999999</v>
      </c>
      <c r="AB29" s="24">
        <f t="shared" si="12"/>
        <v>0.88561496904696246</v>
      </c>
      <c r="AC29" s="17">
        <f t="shared" si="13"/>
        <v>-2.6151200838086197E-2</v>
      </c>
      <c r="AD29" s="17">
        <f t="shared" ca="1" si="14"/>
        <v>3.7935651573768325E-2</v>
      </c>
      <c r="AE29" s="17">
        <v>140</v>
      </c>
    </row>
    <row r="30" spans="1:31" s="17" customFormat="1" x14ac:dyDescent="0.25">
      <c r="A30" s="17">
        <v>10</v>
      </c>
      <c r="B30" s="17">
        <v>629</v>
      </c>
      <c r="C30" s="17">
        <v>14961</v>
      </c>
      <c r="D30" s="17">
        <v>12388</v>
      </c>
      <c r="E30" s="17">
        <v>11517</v>
      </c>
      <c r="F30" s="17">
        <v>14099</v>
      </c>
      <c r="G30" s="24"/>
      <c r="H30" s="7"/>
      <c r="I30" s="25">
        <f t="shared" si="0"/>
        <v>3444</v>
      </c>
      <c r="J30" s="24">
        <f t="shared" si="0"/>
        <v>-1711</v>
      </c>
      <c r="K30" s="7"/>
      <c r="L30" s="25">
        <f t="shared" si="3"/>
        <v>3436.9300800396932</v>
      </c>
      <c r="M30" s="17">
        <f t="shared" si="1"/>
        <v>49.983768245144979</v>
      </c>
      <c r="N30" s="17">
        <f t="shared" si="4"/>
        <v>-1721.9591354301651</v>
      </c>
      <c r="O30" s="24">
        <f t="shared" si="2"/>
        <v>120.10264937670073</v>
      </c>
      <c r="P30" s="7"/>
      <c r="Q30" s="25">
        <f t="shared" si="5"/>
        <v>3464.7527790693962</v>
      </c>
      <c r="R30" s="24">
        <f t="shared" si="6"/>
        <v>-1731.0133514091228</v>
      </c>
      <c r="S30" s="7"/>
      <c r="T30" s="25">
        <f t="shared" si="7"/>
        <v>-0.89690362875540119</v>
      </c>
      <c r="U30" s="24">
        <f t="shared" si="8"/>
        <v>-0.44757469542367612</v>
      </c>
      <c r="V30" s="7"/>
      <c r="W30" s="25">
        <f t="shared" si="9"/>
        <v>-0.89631682037308147</v>
      </c>
      <c r="X30" s="24">
        <f t="shared" si="10"/>
        <v>56.573598782513443</v>
      </c>
      <c r="Y30" s="7"/>
      <c r="Z30" s="25">
        <f t="shared" si="11"/>
        <v>629</v>
      </c>
      <c r="AA30" s="17">
        <f t="shared" si="15"/>
        <v>56.402999999999992</v>
      </c>
      <c r="AB30" s="24">
        <f t="shared" si="12"/>
        <v>0.98441805800236148</v>
      </c>
      <c r="AC30" s="17">
        <f t="shared" si="13"/>
        <v>0.1705987825134514</v>
      </c>
      <c r="AD30" s="17">
        <f t="shared" ca="1" si="14"/>
        <v>-9.8514205043159109E-2</v>
      </c>
      <c r="AE30" s="17">
        <v>139</v>
      </c>
    </row>
    <row r="31" spans="1:31" s="17" customFormat="1" x14ac:dyDescent="0.25">
      <c r="A31" s="17">
        <v>11</v>
      </c>
      <c r="B31" s="17">
        <v>641</v>
      </c>
      <c r="C31" s="17">
        <v>15033</v>
      </c>
      <c r="D31" s="17">
        <v>12567</v>
      </c>
      <c r="E31" s="17">
        <v>11444</v>
      </c>
      <c r="F31" s="17">
        <v>13927</v>
      </c>
      <c r="G31" s="24"/>
      <c r="H31" s="7"/>
      <c r="I31" s="25">
        <f t="shared" si="0"/>
        <v>3589</v>
      </c>
      <c r="J31" s="24">
        <f t="shared" si="0"/>
        <v>-1360</v>
      </c>
      <c r="K31" s="7"/>
      <c r="L31" s="25">
        <f t="shared" si="3"/>
        <v>3594.0891728779943</v>
      </c>
      <c r="M31" s="17">
        <f t="shared" si="1"/>
        <v>25.899680582112939</v>
      </c>
      <c r="N31" s="17">
        <f t="shared" si="4"/>
        <v>-1365.3226932997145</v>
      </c>
      <c r="O31" s="24">
        <f t="shared" si="2"/>
        <v>28.331063962825645</v>
      </c>
      <c r="P31" s="7"/>
      <c r="Q31" s="25">
        <f t="shared" si="5"/>
        <v>3609.7527790693962</v>
      </c>
      <c r="R31" s="24">
        <f t="shared" si="6"/>
        <v>-1380.0133514091228</v>
      </c>
      <c r="S31" s="7"/>
      <c r="T31" s="25">
        <f t="shared" si="7"/>
        <v>-0.93443907052058939</v>
      </c>
      <c r="U31" s="24">
        <f t="shared" si="8"/>
        <v>-0.35681934800487958</v>
      </c>
      <c r="V31" s="7"/>
      <c r="W31" s="25">
        <f t="shared" si="9"/>
        <v>-0.93397143916190839</v>
      </c>
      <c r="X31" s="24">
        <f t="shared" si="10"/>
        <v>62.199672545425528</v>
      </c>
      <c r="Y31" s="7"/>
      <c r="Z31" s="25">
        <f t="shared" si="11"/>
        <v>641</v>
      </c>
      <c r="AA31" s="17">
        <f t="shared" si="15"/>
        <v>62.17199999999999</v>
      </c>
      <c r="AB31" s="24">
        <f t="shared" si="12"/>
        <v>1.0851061025499145</v>
      </c>
      <c r="AC31" s="17">
        <f t="shared" si="13"/>
        <v>2.7672545425538431E-2</v>
      </c>
      <c r="AD31" s="17">
        <f t="shared" ca="1" si="14"/>
        <v>1.6729801821441015E-2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15093</v>
      </c>
      <c r="D32" s="17">
        <v>12742</v>
      </c>
      <c r="E32" s="17">
        <v>11382</v>
      </c>
      <c r="F32" s="17">
        <v>13747</v>
      </c>
      <c r="G32" s="24"/>
      <c r="H32" s="7"/>
      <c r="I32" s="25">
        <f t="shared" si="0"/>
        <v>3711</v>
      </c>
      <c r="J32" s="24">
        <f t="shared" si="0"/>
        <v>-1005</v>
      </c>
      <c r="K32" s="7"/>
      <c r="L32" s="25">
        <f t="shared" si="3"/>
        <v>3711.8984541414238</v>
      </c>
      <c r="M32" s="17">
        <f t="shared" si="1"/>
        <v>0.8072198442416253</v>
      </c>
      <c r="N32" s="17">
        <f t="shared" si="4"/>
        <v>-1004.6368611480677</v>
      </c>
      <c r="O32" s="24">
        <f t="shared" si="2"/>
        <v>0.1318698257826818</v>
      </c>
      <c r="P32" s="7"/>
      <c r="Q32" s="25">
        <f t="shared" si="5"/>
        <v>3731.7527790693962</v>
      </c>
      <c r="R32" s="24">
        <f t="shared" si="6"/>
        <v>-1025.0133514091228</v>
      </c>
      <c r="S32" s="7"/>
      <c r="T32" s="25">
        <f t="shared" si="7"/>
        <v>-0.96602061462647182</v>
      </c>
      <c r="U32" s="24">
        <f t="shared" si="8"/>
        <v>-0.26502975161264941</v>
      </c>
      <c r="V32" s="7"/>
      <c r="W32" s="25">
        <f t="shared" si="9"/>
        <v>-0.96567351293484427</v>
      </c>
      <c r="X32" s="24">
        <f t="shared" si="10"/>
        <v>67.761805435087126</v>
      </c>
      <c r="Y32" s="7"/>
      <c r="Z32" s="25">
        <f t="shared" si="11"/>
        <v>624</v>
      </c>
      <c r="AA32" s="17">
        <f t="shared" si="15"/>
        <v>67.787999999999982</v>
      </c>
      <c r="AB32" s="24">
        <f t="shared" si="12"/>
        <v>1.1831237933419156</v>
      </c>
      <c r="AC32" s="17">
        <f t="shared" si="13"/>
        <v>-2.6194564912856322E-2</v>
      </c>
      <c r="AD32" s="17">
        <f t="shared" ca="1" si="14"/>
        <v>7.9841331822606776E-2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15131</v>
      </c>
      <c r="D33" s="17">
        <v>12918</v>
      </c>
      <c r="E33" s="17">
        <v>11340</v>
      </c>
      <c r="F33" s="17">
        <v>13565</v>
      </c>
      <c r="G33" s="24"/>
      <c r="H33" s="7"/>
      <c r="I33" s="25">
        <f t="shared" si="0"/>
        <v>3791</v>
      </c>
      <c r="J33" s="24">
        <f t="shared" si="0"/>
        <v>-647</v>
      </c>
      <c r="K33" s="7"/>
      <c r="L33" s="25">
        <f t="shared" si="3"/>
        <v>3791.6887515295157</v>
      </c>
      <c r="M33" s="17">
        <f t="shared" si="1"/>
        <v>0.47437866941019485</v>
      </c>
      <c r="N33" s="17">
        <f t="shared" si="4"/>
        <v>-646.70872788058239</v>
      </c>
      <c r="O33" s="24">
        <f t="shared" si="2"/>
        <v>8.4839447550028146E-2</v>
      </c>
      <c r="P33" s="7"/>
      <c r="Q33" s="25">
        <f t="shared" si="5"/>
        <v>3811.7527790693962</v>
      </c>
      <c r="R33" s="24">
        <f t="shared" si="6"/>
        <v>-667.01335140912283</v>
      </c>
      <c r="S33" s="7"/>
      <c r="T33" s="25">
        <f t="shared" si="7"/>
        <v>-0.98672982387623076</v>
      </c>
      <c r="U33" s="24">
        <f t="shared" si="8"/>
        <v>-0.17246446849034411</v>
      </c>
      <c r="V33" s="7"/>
      <c r="W33" s="25">
        <f t="shared" si="9"/>
        <v>-0.98650426081314602</v>
      </c>
      <c r="X33" s="24">
        <f t="shared" si="10"/>
        <v>73.192339458990546</v>
      </c>
      <c r="Y33" s="7"/>
      <c r="Z33" s="25">
        <f t="shared" si="11"/>
        <v>603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-2.266054100942938E-2</v>
      </c>
      <c r="AD33" s="17">
        <f t="shared" ca="1" si="14"/>
        <v>0.12430744719337383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15157</v>
      </c>
      <c r="D34" s="17">
        <v>13110</v>
      </c>
      <c r="E34" s="17">
        <v>11318</v>
      </c>
      <c r="F34" s="17">
        <v>13387</v>
      </c>
      <c r="G34" s="24"/>
      <c r="H34" s="7"/>
      <c r="I34" s="25">
        <f t="shared" si="0"/>
        <v>3839</v>
      </c>
      <c r="J34" s="24">
        <f t="shared" si="0"/>
        <v>-277</v>
      </c>
      <c r="K34" s="7"/>
      <c r="L34" s="25">
        <f t="shared" si="3"/>
        <v>3837.7459906797312</v>
      </c>
      <c r="M34" s="17">
        <f t="shared" si="1"/>
        <v>1.572539375320964</v>
      </c>
      <c r="N34" s="17">
        <f t="shared" si="4"/>
        <v>-276.73820316039621</v>
      </c>
      <c r="O34" s="24">
        <f t="shared" si="2"/>
        <v>6.8537585226532291E-2</v>
      </c>
      <c r="P34" s="7"/>
      <c r="Q34" s="25">
        <f t="shared" si="5"/>
        <v>3859.7527790693962</v>
      </c>
      <c r="R34" s="24">
        <f t="shared" si="6"/>
        <v>-297.01335140912283</v>
      </c>
      <c r="S34" s="7"/>
      <c r="T34" s="25">
        <f t="shared" si="7"/>
        <v>-0.99915534942608619</v>
      </c>
      <c r="U34" s="24">
        <f t="shared" si="8"/>
        <v>-7.6796438447738036E-2</v>
      </c>
      <c r="V34" s="7"/>
      <c r="W34" s="25">
        <f t="shared" si="9"/>
        <v>-0.99905539117551234</v>
      </c>
      <c r="X34" s="24">
        <f t="shared" si="10"/>
        <v>78.713163659263898</v>
      </c>
      <c r="Y34" s="7"/>
      <c r="Z34" s="25">
        <f t="shared" si="11"/>
        <v>613</v>
      </c>
      <c r="AA34" s="17">
        <f t="shared" si="15"/>
        <v>78.731999999999971</v>
      </c>
      <c r="AB34" s="24">
        <f t="shared" si="12"/>
        <v>1.374132626680175</v>
      </c>
      <c r="AC34" s="17">
        <f t="shared" si="13"/>
        <v>-1.8836340736072543E-2</v>
      </c>
      <c r="AD34" s="17">
        <f t="shared" ca="1" si="14"/>
        <v>5.1747083315945019E-4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15169</v>
      </c>
      <c r="D35" s="17">
        <v>13300</v>
      </c>
      <c r="E35" s="17">
        <v>11317</v>
      </c>
      <c r="F35" s="17">
        <v>13195</v>
      </c>
      <c r="G35" s="24"/>
      <c r="H35" s="7"/>
      <c r="I35" s="25">
        <f t="shared" si="0"/>
        <v>3852</v>
      </c>
      <c r="J35" s="24">
        <f t="shared" si="0"/>
        <v>105</v>
      </c>
      <c r="K35" s="7"/>
      <c r="L35" s="25">
        <f t="shared" si="3"/>
        <v>3847.7808773430179</v>
      </c>
      <c r="M35" s="17">
        <f t="shared" si="1"/>
        <v>17.800995994659765</v>
      </c>
      <c r="N35" s="17">
        <f t="shared" si="4"/>
        <v>107.53978782459205</v>
      </c>
      <c r="O35" s="24">
        <f t="shared" si="2"/>
        <v>6.4505221939460364</v>
      </c>
      <c r="P35" s="7"/>
      <c r="Q35" s="25">
        <f t="shared" si="5"/>
        <v>3872.7527790693962</v>
      </c>
      <c r="R35" s="24">
        <f t="shared" si="6"/>
        <v>84.986648590877166</v>
      </c>
      <c r="S35" s="7"/>
      <c r="T35" s="25">
        <f t="shared" si="7"/>
        <v>-1.0025205959291721</v>
      </c>
      <c r="U35" s="24">
        <f t="shared" si="8"/>
        <v>2.1974338515168758E-2</v>
      </c>
      <c r="V35" s="7"/>
      <c r="W35" s="25">
        <f t="shared" si="9"/>
        <v>-1.0025503080058564</v>
      </c>
      <c r="X35" s="24">
        <f t="shared" si="10"/>
        <v>84.364424715021528</v>
      </c>
      <c r="Y35" s="7"/>
      <c r="Z35" s="25">
        <f t="shared" si="11"/>
        <v>632</v>
      </c>
      <c r="AA35" s="17">
        <f t="shared" si="15"/>
        <v>84.419999999999973</v>
      </c>
      <c r="AB35" s="24">
        <f t="shared" si="12"/>
        <v>1.4734069545336126</v>
      </c>
      <c r="AC35" s="17">
        <f t="shared" si="13"/>
        <v>-5.5575284978445438E-2</v>
      </c>
      <c r="AD35" s="17">
        <f t="shared" ca="1" si="14"/>
        <v>4.6185829742427131E-2</v>
      </c>
      <c r="AE35" s="17">
        <v>134</v>
      </c>
    </row>
    <row r="36" spans="1:31" s="17" customFormat="1" x14ac:dyDescent="0.25">
      <c r="A36" s="17">
        <v>16</v>
      </c>
      <c r="B36" s="17">
        <v>620</v>
      </c>
      <c r="C36" s="17">
        <v>15153</v>
      </c>
      <c r="D36" s="17">
        <v>13486</v>
      </c>
      <c r="E36" s="17">
        <v>11326</v>
      </c>
      <c r="F36" s="17">
        <v>13008</v>
      </c>
      <c r="G36" s="24"/>
      <c r="H36" s="7"/>
      <c r="I36" s="25">
        <f t="shared" si="0"/>
        <v>3827</v>
      </c>
      <c r="J36" s="24">
        <f t="shared" si="0"/>
        <v>478</v>
      </c>
      <c r="K36" s="7"/>
      <c r="L36" s="25">
        <f t="shared" si="3"/>
        <v>3820.5863210223106</v>
      </c>
      <c r="M36" s="17">
        <f t="shared" si="1"/>
        <v>41.135278028855133</v>
      </c>
      <c r="N36" s="17">
        <f t="shared" si="4"/>
        <v>483.70707333418414</v>
      </c>
      <c r="O36" s="24">
        <f t="shared" si="2"/>
        <v>32.570686041755728</v>
      </c>
      <c r="P36" s="7"/>
      <c r="Q36" s="25">
        <f t="shared" si="5"/>
        <v>3847.7527790693962</v>
      </c>
      <c r="R36" s="24">
        <f t="shared" si="6"/>
        <v>457.98664859087717</v>
      </c>
      <c r="S36" s="7"/>
      <c r="T36" s="25">
        <f t="shared" si="7"/>
        <v>-0.99604896803862231</v>
      </c>
      <c r="U36" s="24">
        <f t="shared" si="8"/>
        <v>0.11841805528785</v>
      </c>
      <c r="V36" s="7"/>
      <c r="W36" s="25">
        <f t="shared" si="9"/>
        <v>-0.99620528697402488</v>
      </c>
      <c r="X36" s="24">
        <f t="shared" si="10"/>
        <v>89.887682252287618</v>
      </c>
      <c r="Y36" s="7"/>
      <c r="Z36" s="25">
        <f t="shared" si="11"/>
        <v>620</v>
      </c>
      <c r="AA36" s="17">
        <f t="shared" si="15"/>
        <v>89.999999999999972</v>
      </c>
      <c r="AB36" s="24">
        <f t="shared" si="12"/>
        <v>1.5707963267948959</v>
      </c>
      <c r="AC36" s="17">
        <f t="shared" si="13"/>
        <v>-0.11231774771235337</v>
      </c>
      <c r="AD36" s="17">
        <f t="shared" ca="1" si="14"/>
        <v>9.2911581311270197E-2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15112</v>
      </c>
      <c r="D37" s="17">
        <v>13669</v>
      </c>
      <c r="E37" s="17">
        <v>11354</v>
      </c>
      <c r="F37" s="17">
        <v>12817</v>
      </c>
      <c r="G37" s="24"/>
      <c r="H37" s="7"/>
      <c r="I37" s="25">
        <f t="shared" si="0"/>
        <v>3758</v>
      </c>
      <c r="J37" s="24">
        <f t="shared" si="0"/>
        <v>852</v>
      </c>
      <c r="K37" s="7"/>
      <c r="L37" s="25">
        <f t="shared" si="3"/>
        <v>3756.0414510266301</v>
      </c>
      <c r="M37" s="17">
        <f t="shared" si="1"/>
        <v>3.8359140810884589</v>
      </c>
      <c r="N37" s="17">
        <f t="shared" si="4"/>
        <v>859.63943462507677</v>
      </c>
      <c r="O37" s="24">
        <f t="shared" si="2"/>
        <v>58.360961390821913</v>
      </c>
      <c r="P37" s="7"/>
      <c r="Q37" s="25">
        <f t="shared" si="5"/>
        <v>3778.7527790693962</v>
      </c>
      <c r="R37" s="24">
        <f t="shared" si="6"/>
        <v>831.98664859087717</v>
      </c>
      <c r="S37" s="7"/>
      <c r="T37" s="25">
        <f t="shared" si="7"/>
        <v>-0.97818727506070524</v>
      </c>
      <c r="U37" s="24">
        <f t="shared" si="8"/>
        <v>0.21512033430388966</v>
      </c>
      <c r="V37" s="7"/>
      <c r="W37" s="25">
        <f t="shared" si="9"/>
        <v>-0.97847053048311439</v>
      </c>
      <c r="X37" s="24">
        <f t="shared" si="10"/>
        <v>95.508212764751477</v>
      </c>
      <c r="Y37" s="7"/>
      <c r="Z37" s="25">
        <f t="shared" si="11"/>
        <v>627</v>
      </c>
      <c r="AA37" s="17">
        <f t="shared" si="15"/>
        <v>95.642999999999972</v>
      </c>
      <c r="AB37" s="24">
        <f t="shared" si="12"/>
        <v>1.6692852564849363</v>
      </c>
      <c r="AC37" s="17">
        <f t="shared" si="13"/>
        <v>-0.13478723524849556</v>
      </c>
      <c r="AD37" s="17">
        <f t="shared" ca="1" si="14"/>
        <v>0.12097918632869664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15062</v>
      </c>
      <c r="D38" s="17">
        <v>13855</v>
      </c>
      <c r="E38" s="17">
        <v>11408</v>
      </c>
      <c r="F38" s="17">
        <v>12633</v>
      </c>
      <c r="G38" s="24"/>
      <c r="H38" s="7"/>
      <c r="I38" s="25">
        <f t="shared" si="0"/>
        <v>3654</v>
      </c>
      <c r="J38" s="24">
        <f t="shared" si="0"/>
        <v>1222</v>
      </c>
      <c r="K38" s="7"/>
      <c r="L38" s="25">
        <f t="shared" si="3"/>
        <v>3653.155502614532</v>
      </c>
      <c r="M38" s="17">
        <f t="shared" si="1"/>
        <v>0.71317583406229268</v>
      </c>
      <c r="N38" s="17">
        <f t="shared" si="4"/>
        <v>1232.6381676034521</v>
      </c>
      <c r="O38" s="24">
        <f t="shared" si="2"/>
        <v>113.17060995913727</v>
      </c>
      <c r="P38" s="7"/>
      <c r="Q38" s="25">
        <f t="shared" si="5"/>
        <v>3674.7527790693962</v>
      </c>
      <c r="R38" s="24">
        <f t="shared" si="6"/>
        <v>1201.9866485908772</v>
      </c>
      <c r="S38" s="7"/>
      <c r="T38" s="25">
        <f t="shared" si="7"/>
        <v>-0.95126530303601853</v>
      </c>
      <c r="U38" s="24">
        <f t="shared" si="8"/>
        <v>0.3107883643464957</v>
      </c>
      <c r="V38" s="7"/>
      <c r="W38" s="25">
        <f t="shared" si="9"/>
        <v>-0.95167412936374984</v>
      </c>
      <c r="X38" s="24">
        <f t="shared" si="10"/>
        <v>101.19428417952361</v>
      </c>
      <c r="Y38" s="7"/>
      <c r="Z38" s="25">
        <f t="shared" si="11"/>
        <v>636</v>
      </c>
      <c r="AA38" s="17">
        <f t="shared" si="15"/>
        <v>101.36699999999998</v>
      </c>
      <c r="AB38" s="24">
        <f t="shared" si="12"/>
        <v>1.7691879028690918</v>
      </c>
      <c r="AC38" s="17">
        <f t="shared" si="13"/>
        <v>-0.17271582047636969</v>
      </c>
      <c r="AD38" s="17">
        <f t="shared" ca="1" si="14"/>
        <v>4.6835695990324666E-2</v>
      </c>
      <c r="AE38" s="17">
        <v>131</v>
      </c>
    </row>
    <row r="39" spans="1:31" s="17" customFormat="1" x14ac:dyDescent="0.25">
      <c r="A39" s="17">
        <v>19</v>
      </c>
      <c r="B39" s="17">
        <v>637</v>
      </c>
      <c r="C39" s="17">
        <v>14996</v>
      </c>
      <c r="D39" s="17">
        <v>14042</v>
      </c>
      <c r="E39" s="17">
        <v>11479</v>
      </c>
      <c r="F39" s="17">
        <v>12453</v>
      </c>
      <c r="G39" s="24"/>
      <c r="H39" s="7"/>
      <c r="I39" s="25">
        <f t="shared" si="0"/>
        <v>3517</v>
      </c>
      <c r="J39" s="24">
        <f t="shared" si="0"/>
        <v>1589</v>
      </c>
      <c r="K39" s="7"/>
      <c r="L39" s="25">
        <f t="shared" si="3"/>
        <v>3513.3638511512759</v>
      </c>
      <c r="M39" s="17">
        <f t="shared" si="1"/>
        <v>13.221578450077839</v>
      </c>
      <c r="N39" s="17">
        <f t="shared" si="4"/>
        <v>1594.1028755221828</v>
      </c>
      <c r="O39" s="24">
        <f t="shared" si="2"/>
        <v>26.039338594892232</v>
      </c>
      <c r="P39" s="7"/>
      <c r="Q39" s="25">
        <f t="shared" si="5"/>
        <v>3537.7527790693962</v>
      </c>
      <c r="R39" s="24">
        <f t="shared" si="6"/>
        <v>1568.9866485908772</v>
      </c>
      <c r="S39" s="7"/>
      <c r="T39" s="25">
        <f t="shared" si="7"/>
        <v>-0.9158007821958063</v>
      </c>
      <c r="U39" s="24">
        <f t="shared" si="8"/>
        <v>0.40568070765902658</v>
      </c>
      <c r="V39" s="7"/>
      <c r="W39" s="25">
        <f t="shared" si="9"/>
        <v>-0.9163341537368499</v>
      </c>
      <c r="X39" s="24">
        <f t="shared" si="10"/>
        <v>106.98878735493338</v>
      </c>
      <c r="Y39" s="7"/>
      <c r="Z39" s="25">
        <f t="shared" si="11"/>
        <v>637</v>
      </c>
      <c r="AA39" s="17">
        <f t="shared" si="15"/>
        <v>107.09999999999998</v>
      </c>
      <c r="AB39" s="24">
        <f t="shared" si="12"/>
        <v>1.8692476288859265</v>
      </c>
      <c r="AC39" s="17">
        <f t="shared" si="13"/>
        <v>-0.11121264506660111</v>
      </c>
      <c r="AD39" s="17">
        <f t="shared" ca="1" si="14"/>
        <v>-1.4920989926721973E-2</v>
      </c>
      <c r="AE39" s="17">
        <v>130</v>
      </c>
    </row>
    <row r="40" spans="1:31" s="17" customFormat="1" x14ac:dyDescent="0.25">
      <c r="A40" s="17">
        <v>20</v>
      </c>
      <c r="B40" s="17">
        <v>608</v>
      </c>
      <c r="C40" s="17">
        <v>14913</v>
      </c>
      <c r="D40" s="17">
        <v>14207</v>
      </c>
      <c r="E40" s="17">
        <v>11563</v>
      </c>
      <c r="F40" s="17">
        <v>12286</v>
      </c>
      <c r="G40" s="24"/>
      <c r="H40" s="7"/>
      <c r="I40" s="25">
        <f t="shared" si="0"/>
        <v>3350</v>
      </c>
      <c r="J40" s="24">
        <f t="shared" si="0"/>
        <v>1921</v>
      </c>
      <c r="K40" s="7"/>
      <c r="L40" s="25">
        <f t="shared" si="3"/>
        <v>3346.917670738389</v>
      </c>
      <c r="M40" s="17">
        <f t="shared" si="1"/>
        <v>9.5007536769833738</v>
      </c>
      <c r="N40" s="17">
        <f t="shared" si="4"/>
        <v>1924.4767487448439</v>
      </c>
      <c r="O40" s="24">
        <f t="shared" si="2"/>
        <v>12.087781834773752</v>
      </c>
      <c r="P40" s="7"/>
      <c r="Q40" s="25">
        <f t="shared" si="5"/>
        <v>3370.7527790693962</v>
      </c>
      <c r="R40" s="24">
        <f t="shared" si="6"/>
        <v>1900.9866485908772</v>
      </c>
      <c r="S40" s="7"/>
      <c r="T40" s="25">
        <f t="shared" si="7"/>
        <v>-0.87257030788693435</v>
      </c>
      <c r="U40" s="24">
        <f t="shared" si="8"/>
        <v>0.49152337245401367</v>
      </c>
      <c r="V40" s="7"/>
      <c r="W40" s="25">
        <f t="shared" si="9"/>
        <v>-0.87321633742563798</v>
      </c>
      <c r="X40" s="24">
        <f t="shared" si="10"/>
        <v>112.4834485520696</v>
      </c>
      <c r="Y40" s="7"/>
      <c r="Z40" s="25">
        <f t="shared" si="11"/>
        <v>608</v>
      </c>
      <c r="AA40" s="17">
        <f t="shared" si="15"/>
        <v>112.57199999999997</v>
      </c>
      <c r="AB40" s="24">
        <f t="shared" si="12"/>
        <v>1.9647520455550562</v>
      </c>
      <c r="AC40" s="17">
        <f t="shared" si="13"/>
        <v>-8.8551447930370841E-2</v>
      </c>
      <c r="AD40" s="17">
        <f t="shared" ca="1" si="14"/>
        <v>-2.618820287570145E-2</v>
      </c>
      <c r="AE40" s="17">
        <v>129</v>
      </c>
    </row>
    <row r="41" spans="1:31" s="17" customFormat="1" x14ac:dyDescent="0.25">
      <c r="A41" s="17">
        <v>21</v>
      </c>
      <c r="B41" s="17">
        <v>623</v>
      </c>
      <c r="C41" s="17">
        <v>14817</v>
      </c>
      <c r="D41" s="17">
        <v>14368</v>
      </c>
      <c r="E41" s="17">
        <v>11665</v>
      </c>
      <c r="F41" s="17">
        <v>12128</v>
      </c>
      <c r="G41" s="24"/>
      <c r="H41" s="7"/>
      <c r="I41" s="25">
        <f t="shared" si="0"/>
        <v>3152</v>
      </c>
      <c r="J41" s="24">
        <f t="shared" si="0"/>
        <v>2240</v>
      </c>
      <c r="K41" s="7"/>
      <c r="L41" s="25">
        <f t="shared" si="3"/>
        <v>3144.5229752061955</v>
      </c>
      <c r="M41" s="17">
        <f t="shared" si="1"/>
        <v>55.90589976716727</v>
      </c>
      <c r="N41" s="17">
        <f t="shared" si="4"/>
        <v>2244.9752733271721</v>
      </c>
      <c r="O41" s="24">
        <f t="shared" si="2"/>
        <v>24.753344680070036</v>
      </c>
      <c r="P41" s="7"/>
      <c r="Q41" s="25">
        <f t="shared" si="5"/>
        <v>3172.7527790693962</v>
      </c>
      <c r="R41" s="24">
        <f t="shared" si="6"/>
        <v>2219.9866485908774</v>
      </c>
      <c r="S41" s="7"/>
      <c r="T41" s="25">
        <f t="shared" si="7"/>
        <v>-0.8213150149937809</v>
      </c>
      <c r="U41" s="24">
        <f t="shared" si="8"/>
        <v>0.57400472808534164</v>
      </c>
      <c r="V41" s="7"/>
      <c r="W41" s="25">
        <f t="shared" si="9"/>
        <v>-0.82206928284901226</v>
      </c>
      <c r="X41" s="24">
        <f t="shared" si="10"/>
        <v>118.03322159918309</v>
      </c>
      <c r="Y41" s="7"/>
      <c r="Z41" s="25">
        <f t="shared" si="11"/>
        <v>623</v>
      </c>
      <c r="AA41" s="17">
        <f t="shared" si="15"/>
        <v>118.17899999999997</v>
      </c>
      <c r="AB41" s="24">
        <f t="shared" si="12"/>
        <v>2.0626126567143781</v>
      </c>
      <c r="AC41" s="17">
        <f t="shared" si="13"/>
        <v>-0.14577840081688009</v>
      </c>
      <c r="AD41" s="17">
        <f t="shared" ca="1" si="14"/>
        <v>6.7111558108862823E-2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14713</v>
      </c>
      <c r="D42" s="17">
        <v>14525</v>
      </c>
      <c r="E42" s="17">
        <v>11788</v>
      </c>
      <c r="F42" s="17">
        <v>11990</v>
      </c>
      <c r="G42" s="24"/>
      <c r="H42" s="7"/>
      <c r="I42" s="25">
        <f t="shared" si="0"/>
        <v>2925</v>
      </c>
      <c r="J42" s="24">
        <f t="shared" si="0"/>
        <v>2535</v>
      </c>
      <c r="K42" s="7"/>
      <c r="L42" s="25">
        <f t="shared" si="3"/>
        <v>2916.973093669465</v>
      </c>
      <c r="M42" s="17">
        <f t="shared" si="1"/>
        <v>64.431225239182609</v>
      </c>
      <c r="N42" s="17">
        <f t="shared" si="4"/>
        <v>2538.1811726771371</v>
      </c>
      <c r="O42" s="24">
        <f t="shared" si="2"/>
        <v>10.119859601763343</v>
      </c>
      <c r="P42" s="7"/>
      <c r="Q42" s="25">
        <f t="shared" si="5"/>
        <v>2945.7527790693962</v>
      </c>
      <c r="R42" s="24">
        <f t="shared" si="6"/>
        <v>2514.9866485908774</v>
      </c>
      <c r="S42" s="7"/>
      <c r="T42" s="25">
        <f t="shared" si="7"/>
        <v>-0.76255263374758975</v>
      </c>
      <c r="U42" s="24">
        <f t="shared" si="8"/>
        <v>0.65028058987606807</v>
      </c>
      <c r="V42" s="7"/>
      <c r="W42" s="25">
        <f t="shared" si="9"/>
        <v>-0.76340698680556685</v>
      </c>
      <c r="X42" s="24">
        <f t="shared" si="10"/>
        <v>123.53360626045958</v>
      </c>
      <c r="Y42" s="7"/>
      <c r="Z42" s="25">
        <f t="shared" si="11"/>
        <v>610</v>
      </c>
      <c r="AA42" s="17">
        <f t="shared" si="15"/>
        <v>123.66899999999997</v>
      </c>
      <c r="AB42" s="24">
        <f t="shared" si="12"/>
        <v>2.1584312326488666</v>
      </c>
      <c r="AC42" s="17">
        <f t="shared" si="13"/>
        <v>-0.13539373954039036</v>
      </c>
      <c r="AD42" s="17">
        <f t="shared" ca="1" si="14"/>
        <v>8.7224667634828279E-2</v>
      </c>
      <c r="AE42" s="17">
        <v>127</v>
      </c>
    </row>
    <row r="43" spans="1:31" s="17" customFormat="1" x14ac:dyDescent="0.25">
      <c r="A43" s="17">
        <v>23</v>
      </c>
      <c r="B43" s="17">
        <v>619</v>
      </c>
      <c r="C43" s="17">
        <v>14574</v>
      </c>
      <c r="D43" s="17">
        <v>14657</v>
      </c>
      <c r="E43" s="17">
        <v>11912</v>
      </c>
      <c r="F43" s="17">
        <v>11843</v>
      </c>
      <c r="G43" s="24"/>
      <c r="H43" s="7"/>
      <c r="I43" s="25">
        <f t="shared" si="0"/>
        <v>2662</v>
      </c>
      <c r="J43" s="24">
        <f t="shared" si="0"/>
        <v>2814</v>
      </c>
      <c r="K43" s="7"/>
      <c r="L43" s="25">
        <f t="shared" si="3"/>
        <v>2658.5111400533942</v>
      </c>
      <c r="M43" s="17">
        <f t="shared" si="1"/>
        <v>12.172143727030026</v>
      </c>
      <c r="N43" s="17">
        <f t="shared" si="4"/>
        <v>2812.0895947720551</v>
      </c>
      <c r="O43" s="24">
        <f t="shared" si="2"/>
        <v>3.6496481349592842</v>
      </c>
      <c r="P43" s="7"/>
      <c r="Q43" s="25">
        <f t="shared" si="5"/>
        <v>2682.7527790693962</v>
      </c>
      <c r="R43" s="24">
        <f t="shared" si="6"/>
        <v>2793.9866485908774</v>
      </c>
      <c r="S43" s="7"/>
      <c r="T43" s="25">
        <f t="shared" si="7"/>
        <v>-0.69447110833900705</v>
      </c>
      <c r="U43" s="24">
        <f t="shared" si="8"/>
        <v>0.72241945577306022</v>
      </c>
      <c r="V43" s="7"/>
      <c r="W43" s="25">
        <f t="shared" si="9"/>
        <v>-0.69542010747264849</v>
      </c>
      <c r="X43" s="24">
        <f t="shared" si="10"/>
        <v>129.19972029801721</v>
      </c>
      <c r="Y43" s="7"/>
      <c r="Z43" s="25">
        <f t="shared" si="11"/>
        <v>619</v>
      </c>
      <c r="AA43" s="17">
        <f t="shared" si="15"/>
        <v>129.23999999999998</v>
      </c>
      <c r="AB43" s="24">
        <f t="shared" si="12"/>
        <v>2.255663525277471</v>
      </c>
      <c r="AC43" s="17">
        <f t="shared" si="13"/>
        <v>-4.0279701982768756E-2</v>
      </c>
      <c r="AD43" s="17">
        <f t="shared" ca="1" si="14"/>
        <v>-1.3669654343317461E-2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14424</v>
      </c>
      <c r="D44" s="17">
        <v>14782</v>
      </c>
      <c r="E44" s="17">
        <v>12052</v>
      </c>
      <c r="F44" s="17">
        <v>11716</v>
      </c>
      <c r="G44" s="24"/>
      <c r="H44" s="7"/>
      <c r="I44" s="25">
        <f t="shared" si="0"/>
        <v>2372</v>
      </c>
      <c r="J44" s="24">
        <f t="shared" si="0"/>
        <v>3066</v>
      </c>
      <c r="K44" s="7"/>
      <c r="L44" s="25">
        <f t="shared" si="3"/>
        <v>2369.46870152683</v>
      </c>
      <c r="M44" s="17">
        <f t="shared" si="1"/>
        <v>6.4074719602725425</v>
      </c>
      <c r="N44" s="17">
        <f t="shared" si="4"/>
        <v>3063.7738177574302</v>
      </c>
      <c r="O44" s="24">
        <f t="shared" si="2"/>
        <v>4.9558873771333189</v>
      </c>
      <c r="P44" s="7"/>
      <c r="Q44" s="25">
        <f t="shared" si="5"/>
        <v>2392.7527790693962</v>
      </c>
      <c r="R44" s="24">
        <f t="shared" si="6"/>
        <v>3045.9866485908774</v>
      </c>
      <c r="S44" s="7"/>
      <c r="T44" s="25">
        <f t="shared" si="7"/>
        <v>-0.61940022480863077</v>
      </c>
      <c r="U44" s="24">
        <f t="shared" si="8"/>
        <v>0.78757714109937571</v>
      </c>
      <c r="V44" s="7"/>
      <c r="W44" s="25">
        <f t="shared" si="9"/>
        <v>-0.62043469901972104</v>
      </c>
      <c r="X44" s="24">
        <f t="shared" si="10"/>
        <v>134.87858559334995</v>
      </c>
      <c r="Y44" s="7"/>
      <c r="Z44" s="25">
        <f t="shared" si="11"/>
        <v>630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-3.1414406650014826E-2</v>
      </c>
      <c r="AD44" s="17">
        <f t="shared" ca="1" si="14"/>
        <v>7.0119737162883666E-3</v>
      </c>
      <c r="AE44" s="17">
        <v>125</v>
      </c>
    </row>
    <row r="45" spans="1:31" s="17" customFormat="1" x14ac:dyDescent="0.25">
      <c r="A45" s="17">
        <v>25</v>
      </c>
      <c r="B45" s="17">
        <v>635</v>
      </c>
      <c r="C45" s="17">
        <v>14278</v>
      </c>
      <c r="D45" s="17">
        <v>14899</v>
      </c>
      <c r="E45" s="17">
        <v>12219</v>
      </c>
      <c r="F45" s="17">
        <v>11609</v>
      </c>
      <c r="G45" s="24"/>
      <c r="H45" s="7"/>
      <c r="I45" s="25">
        <f t="shared" si="0"/>
        <v>2059</v>
      </c>
      <c r="J45" s="24">
        <f t="shared" si="0"/>
        <v>3290</v>
      </c>
      <c r="K45" s="7"/>
      <c r="L45" s="25">
        <f t="shared" si="3"/>
        <v>2054.4592965633824</v>
      </c>
      <c r="M45" s="17">
        <f t="shared" si="1"/>
        <v>20.617987699310927</v>
      </c>
      <c r="N45" s="17">
        <f t="shared" si="4"/>
        <v>3287.3170963130619</v>
      </c>
      <c r="O45" s="24">
        <f t="shared" si="2"/>
        <v>7.1979721933858443</v>
      </c>
      <c r="P45" s="7"/>
      <c r="Q45" s="25">
        <f t="shared" si="5"/>
        <v>2079.7527790693962</v>
      </c>
      <c r="R45" s="24">
        <f t="shared" si="6"/>
        <v>3269.9866485908774</v>
      </c>
      <c r="S45" s="7"/>
      <c r="T45" s="25">
        <f t="shared" si="7"/>
        <v>-0.53837544361894873</v>
      </c>
      <c r="U45" s="24">
        <f t="shared" si="8"/>
        <v>0.84549508361165615</v>
      </c>
      <c r="V45" s="7"/>
      <c r="W45" s="25">
        <f t="shared" si="9"/>
        <v>-0.53948588335803971</v>
      </c>
      <c r="X45" s="24">
        <f t="shared" si="10"/>
        <v>140.56802552009754</v>
      </c>
      <c r="Y45" s="7"/>
      <c r="Z45" s="25">
        <f t="shared" si="11"/>
        <v>635</v>
      </c>
      <c r="AA45" s="17">
        <f t="shared" si="15"/>
        <v>140.62499999999997</v>
      </c>
      <c r="AB45" s="24">
        <f t="shared" si="12"/>
        <v>2.4543692606170255</v>
      </c>
      <c r="AC45" s="17">
        <f t="shared" si="13"/>
        <v>-5.6974479902436315E-2</v>
      </c>
      <c r="AD45" s="17">
        <f t="shared" ca="1" si="14"/>
        <v>2.239809412719751E-2</v>
      </c>
      <c r="AE45" s="17">
        <v>124</v>
      </c>
    </row>
    <row r="46" spans="1:31" s="17" customFormat="1" x14ac:dyDescent="0.25">
      <c r="A46" s="17">
        <v>26</v>
      </c>
      <c r="B46" s="17">
        <v>629</v>
      </c>
      <c r="C46" s="17">
        <v>14103</v>
      </c>
      <c r="D46" s="17">
        <v>14988</v>
      </c>
      <c r="E46" s="17">
        <v>12382</v>
      </c>
      <c r="F46" s="17">
        <v>11510</v>
      </c>
      <c r="G46" s="24"/>
      <c r="H46" s="7"/>
      <c r="I46" s="25">
        <f t="shared" si="0"/>
        <v>1721</v>
      </c>
      <c r="J46" s="24">
        <f t="shared" si="0"/>
        <v>3478</v>
      </c>
      <c r="K46" s="7"/>
      <c r="L46" s="25">
        <f t="shared" si="3"/>
        <v>1722.0668121056681</v>
      </c>
      <c r="M46" s="17">
        <f t="shared" si="1"/>
        <v>1.1380880687999573</v>
      </c>
      <c r="N46" s="17">
        <f t="shared" si="4"/>
        <v>3476.7402582415361</v>
      </c>
      <c r="O46" s="24">
        <f t="shared" si="2"/>
        <v>1.5869492980176196</v>
      </c>
      <c r="P46" s="7"/>
      <c r="Q46" s="25">
        <f t="shared" si="5"/>
        <v>1741.7527790693962</v>
      </c>
      <c r="R46" s="24">
        <f t="shared" si="6"/>
        <v>3457.9866485908774</v>
      </c>
      <c r="S46" s="7"/>
      <c r="T46" s="25">
        <f t="shared" si="7"/>
        <v>-0.45087903453871703</v>
      </c>
      <c r="U46" s="24">
        <f t="shared" si="8"/>
        <v>0.89410478536303439</v>
      </c>
      <c r="V46" s="7"/>
      <c r="W46" s="25">
        <f t="shared" si="9"/>
        <v>-0.45205321426199763</v>
      </c>
      <c r="X46" s="24">
        <f t="shared" si="10"/>
        <v>146.28794544633092</v>
      </c>
      <c r="Y46" s="7"/>
      <c r="Z46" s="25">
        <f t="shared" si="11"/>
        <v>629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1.9454463309500625E-3</v>
      </c>
      <c r="AD46" s="17">
        <f t="shared" ca="1" si="14"/>
        <v>6.4484545046553876E-2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13932</v>
      </c>
      <c r="D47" s="17">
        <v>15076</v>
      </c>
      <c r="E47" s="17">
        <v>12560</v>
      </c>
      <c r="F47" s="17">
        <v>11437</v>
      </c>
      <c r="G47" s="24"/>
      <c r="H47" s="7"/>
      <c r="I47" s="25">
        <f t="shared" si="0"/>
        <v>1372</v>
      </c>
      <c r="J47" s="24">
        <f t="shared" si="0"/>
        <v>3639</v>
      </c>
      <c r="K47" s="7"/>
      <c r="L47" s="25">
        <f t="shared" si="3"/>
        <v>1373.7997922280467</v>
      </c>
      <c r="M47" s="17">
        <f t="shared" si="1"/>
        <v>3.2392520641373999</v>
      </c>
      <c r="N47" s="17">
        <f t="shared" si="4"/>
        <v>3632.0136013914757</v>
      </c>
      <c r="O47" s="24">
        <f t="shared" si="2"/>
        <v>48.809765517189838</v>
      </c>
      <c r="P47" s="7"/>
      <c r="Q47" s="25">
        <f t="shared" si="5"/>
        <v>1392.7527790693962</v>
      </c>
      <c r="R47" s="24">
        <f t="shared" si="6"/>
        <v>3618.9866485908774</v>
      </c>
      <c r="S47" s="7"/>
      <c r="T47" s="25">
        <f t="shared" si="7"/>
        <v>-0.36053510918664344</v>
      </c>
      <c r="U47" s="24">
        <f t="shared" si="8"/>
        <v>0.93573330654373588</v>
      </c>
      <c r="V47" s="7"/>
      <c r="W47" s="25">
        <f t="shared" si="9"/>
        <v>-0.36176386146507594</v>
      </c>
      <c r="X47" s="24">
        <f t="shared" si="10"/>
        <v>151.97179097426579</v>
      </c>
      <c r="Y47" s="7"/>
      <c r="Z47" s="25">
        <f t="shared" si="11"/>
        <v>627</v>
      </c>
      <c r="AA47" s="17">
        <f t="shared" si="15"/>
        <v>151.92899999999997</v>
      </c>
      <c r="AB47" s="24">
        <f t="shared" si="12"/>
        <v>2.6516612792624645</v>
      </c>
      <c r="AC47" s="17">
        <f t="shared" si="13"/>
        <v>4.279097426581302E-2</v>
      </c>
      <c r="AD47" s="17">
        <f t="shared" ca="1" si="14"/>
        <v>4.1103465510161641E-3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13750</v>
      </c>
      <c r="D48" s="17">
        <v>15130</v>
      </c>
      <c r="E48" s="17">
        <v>12742</v>
      </c>
      <c r="F48" s="17">
        <v>11372</v>
      </c>
      <c r="G48" s="24"/>
      <c r="H48" s="7"/>
      <c r="I48" s="25">
        <f t="shared" si="0"/>
        <v>1008</v>
      </c>
      <c r="J48" s="24">
        <f t="shared" si="0"/>
        <v>3758</v>
      </c>
      <c r="K48" s="7"/>
      <c r="L48" s="25">
        <f t="shared" si="3"/>
        <v>1010.2513112278823</v>
      </c>
      <c r="M48" s="17">
        <f t="shared" si="1"/>
        <v>5.0684022447888974</v>
      </c>
      <c r="N48" s="17">
        <f t="shared" si="4"/>
        <v>3752.7757059479577</v>
      </c>
      <c r="O48" s="24">
        <f t="shared" si="2"/>
        <v>27.293248342204514</v>
      </c>
      <c r="P48" s="7"/>
      <c r="Q48" s="25">
        <f t="shared" si="5"/>
        <v>1028.7527790693962</v>
      </c>
      <c r="R48" s="24">
        <f t="shared" si="6"/>
        <v>3737.9866485908774</v>
      </c>
      <c r="S48" s="7"/>
      <c r="T48" s="25">
        <f t="shared" si="7"/>
        <v>-0.26630820710024006</v>
      </c>
      <c r="U48" s="24">
        <f t="shared" si="8"/>
        <v>0.96650221350338494</v>
      </c>
      <c r="V48" s="7"/>
      <c r="W48" s="25">
        <f t="shared" si="9"/>
        <v>-0.26757727195958764</v>
      </c>
      <c r="X48" s="24">
        <f t="shared" si="10"/>
        <v>157.63397991709257</v>
      </c>
      <c r="Y48" s="7"/>
      <c r="Z48" s="25">
        <f t="shared" si="11"/>
        <v>630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3.4979917092613277E-2</v>
      </c>
      <c r="AD48" s="17">
        <f t="shared" ca="1" si="14"/>
        <v>1.1534617455026819E-3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13573</v>
      </c>
      <c r="D49" s="17">
        <v>15178</v>
      </c>
      <c r="E49" s="17">
        <v>12925</v>
      </c>
      <c r="F49" s="17">
        <v>11334</v>
      </c>
      <c r="G49" s="24"/>
      <c r="H49" s="7"/>
      <c r="I49" s="25">
        <f t="shared" si="0"/>
        <v>648</v>
      </c>
      <c r="J49" s="24">
        <f t="shared" si="0"/>
        <v>3844</v>
      </c>
      <c r="K49" s="7"/>
      <c r="L49" s="25">
        <f t="shared" si="3"/>
        <v>650.98455475344531</v>
      </c>
      <c r="M49" s="17">
        <f t="shared" si="1"/>
        <v>8.9075670763129882</v>
      </c>
      <c r="N49" s="17">
        <f t="shared" si="4"/>
        <v>3834.4911400539072</v>
      </c>
      <c r="O49" s="24">
        <f t="shared" si="2"/>
        <v>90.418417474407931</v>
      </c>
      <c r="P49" s="7"/>
      <c r="Q49" s="25">
        <f t="shared" si="5"/>
        <v>668.7527790693963</v>
      </c>
      <c r="R49" s="24">
        <f t="shared" si="6"/>
        <v>3823.9866485908774</v>
      </c>
      <c r="S49" s="7"/>
      <c r="T49" s="25">
        <f t="shared" si="7"/>
        <v>-0.17311676547632462</v>
      </c>
      <c r="U49" s="24">
        <f t="shared" si="8"/>
        <v>0.98873856643220681</v>
      </c>
      <c r="V49" s="7"/>
      <c r="W49" s="25">
        <f t="shared" si="9"/>
        <v>-0.1744149421724919</v>
      </c>
      <c r="X49" s="24">
        <f t="shared" si="10"/>
        <v>163.10465218386071</v>
      </c>
      <c r="Y49" s="7"/>
      <c r="Z49" s="25">
        <f t="shared" si="11"/>
        <v>606</v>
      </c>
      <c r="AA49" s="17">
        <f t="shared" si="15"/>
        <v>163.05299999999997</v>
      </c>
      <c r="AB49" s="24">
        <f t="shared" si="12"/>
        <v>2.8458117052543135</v>
      </c>
      <c r="AC49" s="17">
        <f t="shared" si="13"/>
        <v>5.1652183860738887E-2</v>
      </c>
      <c r="AD49" s="17">
        <f t="shared" ca="1" si="14"/>
        <v>5.0614869592948253E-2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13382</v>
      </c>
      <c r="D50" s="17">
        <v>15197</v>
      </c>
      <c r="E50" s="17">
        <v>13105</v>
      </c>
      <c r="F50" s="17">
        <v>11306</v>
      </c>
      <c r="G50" s="24"/>
      <c r="H50" s="7"/>
      <c r="I50" s="25">
        <f t="shared" si="0"/>
        <v>277</v>
      </c>
      <c r="J50" s="24">
        <f t="shared" si="0"/>
        <v>3891</v>
      </c>
      <c r="K50" s="7"/>
      <c r="L50" s="25">
        <f t="shared" si="3"/>
        <v>281.39003911759539</v>
      </c>
      <c r="M50" s="17">
        <f t="shared" si="1"/>
        <v>19.272443454017736</v>
      </c>
      <c r="N50" s="17">
        <f t="shared" si="4"/>
        <v>3882.0179976620425</v>
      </c>
      <c r="O50" s="24">
        <f t="shared" si="2"/>
        <v>80.676365999074179</v>
      </c>
      <c r="P50" s="7"/>
      <c r="Q50" s="25">
        <f t="shared" si="5"/>
        <v>297.7527790693963</v>
      </c>
      <c r="R50" s="24">
        <f t="shared" si="6"/>
        <v>3870.9866485908774</v>
      </c>
      <c r="S50" s="7"/>
      <c r="T50" s="25">
        <f t="shared" si="7"/>
        <v>-7.7077807580567329E-2</v>
      </c>
      <c r="U50" s="24">
        <f t="shared" si="8"/>
        <v>1.0008909918700515</v>
      </c>
      <c r="V50" s="7"/>
      <c r="W50" s="25">
        <f t="shared" si="9"/>
        <v>-7.8391855362192855E-2</v>
      </c>
      <c r="X50" s="24">
        <f t="shared" si="10"/>
        <v>168.63040994550795</v>
      </c>
      <c r="Y50" s="7"/>
      <c r="Z50" s="25">
        <f t="shared" si="11"/>
        <v>613</v>
      </c>
      <c r="AA50" s="17">
        <f t="shared" si="15"/>
        <v>168.56999999999996</v>
      </c>
      <c r="AB50" s="24">
        <f t="shared" si="12"/>
        <v>2.9421015200868408</v>
      </c>
      <c r="AC50" s="17">
        <f t="shared" si="13"/>
        <v>6.040994550798473E-2</v>
      </c>
      <c r="AD50" s="17">
        <f t="shared" ca="1" si="14"/>
        <v>5.2093907358141678E-3</v>
      </c>
      <c r="AE50" s="17">
        <v>119</v>
      </c>
    </row>
    <row r="51" spans="1:31" s="17" customFormat="1" x14ac:dyDescent="0.25">
      <c r="A51" s="17">
        <v>31</v>
      </c>
      <c r="B51" s="17">
        <v>628</v>
      </c>
      <c r="C51" s="17">
        <v>13192</v>
      </c>
      <c r="D51" s="17">
        <v>15196</v>
      </c>
      <c r="E51" s="17">
        <v>13296</v>
      </c>
      <c r="F51" s="17">
        <v>11299</v>
      </c>
      <c r="G51" s="24"/>
      <c r="H51" s="7"/>
      <c r="I51" s="25">
        <f t="shared" si="0"/>
        <v>-104</v>
      </c>
      <c r="J51" s="24">
        <f t="shared" si="0"/>
        <v>3897</v>
      </c>
      <c r="K51" s="7"/>
      <c r="L51" s="25">
        <f t="shared" si="3"/>
        <v>-100.12280859246749</v>
      </c>
      <c r="M51" s="17">
        <f t="shared" si="1"/>
        <v>15.032613210643904</v>
      </c>
      <c r="N51" s="17">
        <f t="shared" si="4"/>
        <v>3893.610682425262</v>
      </c>
      <c r="O51" s="24">
        <f t="shared" si="2"/>
        <v>11.487473622427984</v>
      </c>
      <c r="P51" s="7"/>
      <c r="Q51" s="25">
        <f t="shared" si="5"/>
        <v>-83.247220930603717</v>
      </c>
      <c r="R51" s="24">
        <f t="shared" si="6"/>
        <v>3876.9866485908774</v>
      </c>
      <c r="S51" s="7"/>
      <c r="T51" s="25">
        <f t="shared" si="7"/>
        <v>2.1549801471409856E-2</v>
      </c>
      <c r="U51" s="24">
        <f t="shared" si="8"/>
        <v>1.0024423653302017</v>
      </c>
      <c r="V51" s="7"/>
      <c r="W51" s="25">
        <f t="shared" si="9"/>
        <v>2.023380201966779E-2</v>
      </c>
      <c r="X51" s="24">
        <f t="shared" si="10"/>
        <v>174.26512155244677</v>
      </c>
      <c r="Y51" s="7"/>
      <c r="Z51" s="25">
        <f t="shared" si="11"/>
        <v>628</v>
      </c>
      <c r="AA51" s="17">
        <f t="shared" si="15"/>
        <v>174.22199999999995</v>
      </c>
      <c r="AB51" s="24">
        <f t="shared" si="12"/>
        <v>3.0407475294095598</v>
      </c>
      <c r="AC51" s="17">
        <f t="shared" si="13"/>
        <v>4.3121552446820033E-2</v>
      </c>
      <c r="AD51" s="17">
        <f t="shared" ca="1" si="14"/>
        <v>-9.3112138316371329E-3</v>
      </c>
      <c r="AE51" s="17">
        <v>118</v>
      </c>
    </row>
    <row r="52" spans="1:31" s="17" customFormat="1" x14ac:dyDescent="0.25">
      <c r="A52" s="17">
        <v>32</v>
      </c>
      <c r="B52" s="17">
        <v>617</v>
      </c>
      <c r="C52" s="17">
        <v>12998</v>
      </c>
      <c r="D52" s="17">
        <v>15185</v>
      </c>
      <c r="E52" s="17">
        <v>13478</v>
      </c>
      <c r="F52" s="17">
        <v>11312</v>
      </c>
      <c r="G52" s="24"/>
      <c r="H52" s="7"/>
      <c r="I52" s="25">
        <f t="shared" ref="I52:J83" si="16">C52-E52</f>
        <v>-480</v>
      </c>
      <c r="J52" s="24">
        <f t="shared" si="16"/>
        <v>3873</v>
      </c>
      <c r="K52" s="7"/>
      <c r="L52" s="25">
        <f t="shared" si="3"/>
        <v>-474.2212638023845</v>
      </c>
      <c r="M52" s="17">
        <f t="shared" si="1"/>
        <v>33.393792041631663</v>
      </c>
      <c r="N52" s="17">
        <f t="shared" si="4"/>
        <v>3868.3278005371931</v>
      </c>
      <c r="O52" s="24">
        <f t="shared" si="2"/>
        <v>21.82944782025336</v>
      </c>
      <c r="P52" s="7"/>
      <c r="Q52" s="25">
        <f t="shared" si="5"/>
        <v>-459.2472209306037</v>
      </c>
      <c r="R52" s="24">
        <f t="shared" si="6"/>
        <v>3852.9866485908774</v>
      </c>
      <c r="S52" s="7"/>
      <c r="T52" s="25">
        <f t="shared" si="7"/>
        <v>0.11888308494527709</v>
      </c>
      <c r="U52" s="24">
        <f t="shared" si="8"/>
        <v>0.99623687148960027</v>
      </c>
      <c r="V52" s="7"/>
      <c r="W52" s="25">
        <f t="shared" si="9"/>
        <v>0.11757531601385944</v>
      </c>
      <c r="X52" s="24">
        <f t="shared" si="10"/>
        <v>179.83967207278374</v>
      </c>
      <c r="Y52" s="7"/>
      <c r="Z52" s="25">
        <f t="shared" si="11"/>
        <v>617</v>
      </c>
      <c r="AA52" s="17">
        <f t="shared" si="15"/>
        <v>179.77499999999995</v>
      </c>
      <c r="AB52" s="24">
        <f t="shared" si="12"/>
        <v>3.1376656627728052</v>
      </c>
      <c r="AC52" s="17">
        <f t="shared" si="13"/>
        <v>6.4672072783793055E-2</v>
      </c>
      <c r="AD52" s="17">
        <f t="shared" ca="1" si="14"/>
        <v>9.2071310481799173E-2</v>
      </c>
      <c r="AE52" s="17">
        <v>117</v>
      </c>
    </row>
    <row r="53" spans="1:31" s="17" customFormat="1" x14ac:dyDescent="0.25">
      <c r="A53" s="17">
        <v>33</v>
      </c>
      <c r="B53" s="17">
        <v>633</v>
      </c>
      <c r="C53" s="17">
        <v>12814</v>
      </c>
      <c r="D53" s="17">
        <v>15156</v>
      </c>
      <c r="E53" s="17">
        <v>13677</v>
      </c>
      <c r="F53" s="17">
        <v>11347</v>
      </c>
      <c r="G53" s="24"/>
      <c r="H53" s="7"/>
      <c r="I53" s="25">
        <f t="shared" si="16"/>
        <v>-863</v>
      </c>
      <c r="J53" s="24">
        <f t="shared" si="16"/>
        <v>3809</v>
      </c>
      <c r="K53" s="7"/>
      <c r="L53" s="25">
        <f t="shared" si="3"/>
        <v>-853.56273128456644</v>
      </c>
      <c r="M53" s="17">
        <f t="shared" si="1"/>
        <v>89.062040807301017</v>
      </c>
      <c r="N53" s="17">
        <f t="shared" si="4"/>
        <v>3804.8655562869267</v>
      </c>
      <c r="O53" s="24">
        <f t="shared" si="2"/>
        <v>17.093624816571534</v>
      </c>
      <c r="P53" s="7"/>
      <c r="Q53" s="25">
        <f t="shared" si="5"/>
        <v>-842.2472209306037</v>
      </c>
      <c r="R53" s="24">
        <f t="shared" si="6"/>
        <v>3788.9866485908774</v>
      </c>
      <c r="S53" s="7"/>
      <c r="T53" s="25">
        <f t="shared" si="7"/>
        <v>0.21802842422849825</v>
      </c>
      <c r="U53" s="24">
        <f t="shared" si="8"/>
        <v>0.97968888791466302</v>
      </c>
      <c r="V53" s="7"/>
      <c r="W53" s="25">
        <f t="shared" si="9"/>
        <v>0.21674246511999892</v>
      </c>
      <c r="X53" s="24">
        <f t="shared" si="10"/>
        <v>185.58374170193747</v>
      </c>
      <c r="Y53" s="7"/>
      <c r="Z53" s="25">
        <f t="shared" si="11"/>
        <v>633</v>
      </c>
      <c r="AA53" s="17">
        <f t="shared" si="15"/>
        <v>185.47199999999995</v>
      </c>
      <c r="AB53" s="24">
        <f t="shared" si="12"/>
        <v>3.2370970702589217</v>
      </c>
      <c r="AC53" s="17">
        <f t="shared" si="13"/>
        <v>0.1117417019375182</v>
      </c>
      <c r="AD53" s="17">
        <f t="shared" ca="1" si="14"/>
        <v>6.2659822629882456E-3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12627</v>
      </c>
      <c r="D54" s="17">
        <v>15102</v>
      </c>
      <c r="E54" s="17">
        <v>13860</v>
      </c>
      <c r="F54" s="17">
        <v>11396</v>
      </c>
      <c r="G54" s="24"/>
      <c r="H54" s="7"/>
      <c r="I54" s="25">
        <f t="shared" si="16"/>
        <v>-1233</v>
      </c>
      <c r="J54" s="24">
        <f t="shared" si="16"/>
        <v>3706</v>
      </c>
      <c r="K54" s="7"/>
      <c r="L54" s="25">
        <f t="shared" si="3"/>
        <v>-1229.8705978565977</v>
      </c>
      <c r="M54" s="17">
        <f t="shared" si="1"/>
        <v>9.7931577751311014</v>
      </c>
      <c r="N54" s="17">
        <f t="shared" si="4"/>
        <v>3702.3242059561417</v>
      </c>
      <c r="O54" s="24">
        <f t="shared" si="2"/>
        <v>13.511461852864388</v>
      </c>
      <c r="P54" s="7"/>
      <c r="Q54" s="25">
        <f t="shared" si="5"/>
        <v>-1212.2472209306038</v>
      </c>
      <c r="R54" s="24">
        <f t="shared" si="6"/>
        <v>3685.9866485908774</v>
      </c>
      <c r="S54" s="7"/>
      <c r="T54" s="25">
        <f t="shared" si="7"/>
        <v>0.3138085170086336</v>
      </c>
      <c r="U54" s="24">
        <f t="shared" si="8"/>
        <v>0.95305697684874835</v>
      </c>
      <c r="V54" s="7"/>
      <c r="W54" s="25">
        <f t="shared" si="9"/>
        <v>0.3125576031206474</v>
      </c>
      <c r="X54" s="24">
        <f t="shared" si="10"/>
        <v>191.26583494974182</v>
      </c>
      <c r="Y54" s="7"/>
      <c r="Z54" s="25">
        <f t="shared" si="11"/>
        <v>642</v>
      </c>
      <c r="AA54" s="17">
        <f t="shared" si="15"/>
        <v>191.24999999999994</v>
      </c>
      <c r="AB54" s="24">
        <f t="shared" si="12"/>
        <v>3.3379421944391545</v>
      </c>
      <c r="AC54" s="17">
        <f t="shared" si="13"/>
        <v>1.5834949741872606E-2</v>
      </c>
      <c r="AD54" s="17">
        <f t="shared" ca="1" si="14"/>
        <v>6.5229247264596779E-2</v>
      </c>
      <c r="AE54" s="17">
        <v>115</v>
      </c>
    </row>
    <row r="55" spans="1:31" s="17" customFormat="1" x14ac:dyDescent="0.25">
      <c r="A55" s="17">
        <v>35</v>
      </c>
      <c r="B55" s="17">
        <v>624</v>
      </c>
      <c r="C55" s="17">
        <v>12460</v>
      </c>
      <c r="D55" s="17">
        <v>15048</v>
      </c>
      <c r="E55" s="17">
        <v>14045</v>
      </c>
      <c r="F55" s="17">
        <v>11474</v>
      </c>
      <c r="G55" s="24"/>
      <c r="H55" s="7"/>
      <c r="I55" s="25">
        <f t="shared" si="16"/>
        <v>-1585</v>
      </c>
      <c r="J55" s="24">
        <f t="shared" si="16"/>
        <v>3574</v>
      </c>
      <c r="K55" s="7"/>
      <c r="L55" s="25">
        <f t="shared" si="3"/>
        <v>-1583.8791188194757</v>
      </c>
      <c r="M55" s="17">
        <f t="shared" si="1"/>
        <v>1.2563746208535329</v>
      </c>
      <c r="N55" s="17">
        <f t="shared" si="4"/>
        <v>3566.7964078536288</v>
      </c>
      <c r="O55" s="24">
        <f t="shared" si="2"/>
        <v>51.891739811260727</v>
      </c>
      <c r="P55" s="7"/>
      <c r="Q55" s="25">
        <f t="shared" si="5"/>
        <v>-1564.2472209306038</v>
      </c>
      <c r="R55" s="24">
        <f t="shared" si="6"/>
        <v>3553.9866485908774</v>
      </c>
      <c r="S55" s="7"/>
      <c r="T55" s="25">
        <f t="shared" si="7"/>
        <v>0.4049290377075731</v>
      </c>
      <c r="U55" s="24">
        <f t="shared" si="8"/>
        <v>0.91892676072544022</v>
      </c>
      <c r="V55" s="7"/>
      <c r="W55" s="25">
        <f t="shared" si="9"/>
        <v>0.40372300888705709</v>
      </c>
      <c r="X55" s="24">
        <f t="shared" si="10"/>
        <v>196.82668701031344</v>
      </c>
      <c r="Y55" s="7"/>
      <c r="Z55" s="25">
        <f t="shared" si="11"/>
        <v>624</v>
      </c>
      <c r="AA55" s="17">
        <f t="shared" si="15"/>
        <v>196.86599999999993</v>
      </c>
      <c r="AB55" s="24">
        <f t="shared" si="12"/>
        <v>3.4359598852311555</v>
      </c>
      <c r="AC55" s="17">
        <f t="shared" si="13"/>
        <v>-3.9312989686493438E-2</v>
      </c>
      <c r="AD55" s="17">
        <f t="shared" ca="1" si="14"/>
        <v>9.7651653584023279E-2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12290</v>
      </c>
      <c r="D56" s="17">
        <v>14960</v>
      </c>
      <c r="E56" s="17">
        <v>14210</v>
      </c>
      <c r="F56" s="17">
        <v>11558</v>
      </c>
      <c r="G56" s="24"/>
      <c r="H56" s="7"/>
      <c r="I56" s="25">
        <f t="shared" si="16"/>
        <v>-1920</v>
      </c>
      <c r="J56" s="24">
        <f t="shared" si="16"/>
        <v>3402</v>
      </c>
      <c r="K56" s="7"/>
      <c r="L56" s="25">
        <f t="shared" si="3"/>
        <v>-1915.9850178180666</v>
      </c>
      <c r="M56" s="17">
        <f t="shared" si="1"/>
        <v>16.120081921242839</v>
      </c>
      <c r="N56" s="17">
        <f t="shared" si="4"/>
        <v>3401.0973177009528</v>
      </c>
      <c r="O56" s="24">
        <f t="shared" si="2"/>
        <v>0.81483533301318967</v>
      </c>
      <c r="P56" s="7"/>
      <c r="Q56" s="25">
        <f t="shared" si="5"/>
        <v>-1899.2472209306038</v>
      </c>
      <c r="R56" s="24">
        <f t="shared" si="6"/>
        <v>3381.9866485908774</v>
      </c>
      <c r="S56" s="7"/>
      <c r="T56" s="25">
        <f t="shared" si="7"/>
        <v>0.49164885144093889</v>
      </c>
      <c r="U56" s="24">
        <f t="shared" si="8"/>
        <v>0.87445405486779637</v>
      </c>
      <c r="V56" s="7"/>
      <c r="W56" s="25">
        <f t="shared" si="9"/>
        <v>0.49050128163672035</v>
      </c>
      <c r="X56" s="24">
        <f t="shared" si="10"/>
        <v>202.39785551231694</v>
      </c>
      <c r="Y56" s="7"/>
      <c r="Z56" s="25">
        <f t="shared" si="11"/>
        <v>611</v>
      </c>
      <c r="AA56" s="17">
        <f t="shared" si="15"/>
        <v>202.36499999999992</v>
      </c>
      <c r="AB56" s="24">
        <f t="shared" si="12"/>
        <v>3.5319355407983233</v>
      </c>
      <c r="AC56" s="17">
        <f t="shared" si="13"/>
        <v>3.2855512317013336E-2</v>
      </c>
      <c r="AD56" s="17">
        <f t="shared" ca="1" si="14"/>
        <v>2.6427739289317742E-2</v>
      </c>
      <c r="AE56" s="17">
        <v>113</v>
      </c>
    </row>
    <row r="57" spans="1:31" s="17" customFormat="1" x14ac:dyDescent="0.25">
      <c r="A57" s="17">
        <v>37</v>
      </c>
      <c r="B57" s="17">
        <v>625</v>
      </c>
      <c r="C57" s="17">
        <v>12126</v>
      </c>
      <c r="D57" s="17">
        <v>14851</v>
      </c>
      <c r="E57" s="17">
        <v>14365</v>
      </c>
      <c r="F57" s="17">
        <v>11656</v>
      </c>
      <c r="G57" s="24"/>
      <c r="H57" s="7"/>
      <c r="I57" s="25">
        <f t="shared" si="16"/>
        <v>-2239</v>
      </c>
      <c r="J57" s="24">
        <f t="shared" si="16"/>
        <v>3195</v>
      </c>
      <c r="K57" s="7"/>
      <c r="L57" s="25">
        <f t="shared" si="3"/>
        <v>-2237.6171937438244</v>
      </c>
      <c r="M57" s="17">
        <f t="shared" si="1"/>
        <v>1.9121531421184534</v>
      </c>
      <c r="N57" s="17">
        <f t="shared" si="4"/>
        <v>3199.4242969868178</v>
      </c>
      <c r="O57" s="24">
        <f t="shared" si="2"/>
        <v>19.574403827565135</v>
      </c>
      <c r="P57" s="7"/>
      <c r="Q57" s="25">
        <f t="shared" si="5"/>
        <v>-2218.2472209306038</v>
      </c>
      <c r="R57" s="24">
        <f t="shared" si="6"/>
        <v>3174.9866485908774</v>
      </c>
      <c r="S57" s="7"/>
      <c r="T57" s="25">
        <f t="shared" si="7"/>
        <v>0.57422682332435282</v>
      </c>
      <c r="U57" s="24">
        <f t="shared" si="8"/>
        <v>0.82093167049260862</v>
      </c>
      <c r="V57" s="7"/>
      <c r="W57" s="25">
        <f t="shared" si="9"/>
        <v>0.57314958949069783</v>
      </c>
      <c r="X57" s="24">
        <f t="shared" si="10"/>
        <v>208.0303684744739</v>
      </c>
      <c r="Y57" s="7"/>
      <c r="Z57" s="25">
        <f t="shared" si="11"/>
        <v>625</v>
      </c>
      <c r="AA57" s="17">
        <f t="shared" si="15"/>
        <v>207.98999999999992</v>
      </c>
      <c r="AB57" s="24">
        <f t="shared" si="12"/>
        <v>3.6301103112230049</v>
      </c>
      <c r="AC57" s="17">
        <f t="shared" si="13"/>
        <v>4.0368474473979177E-2</v>
      </c>
      <c r="AD57" s="17">
        <f t="shared" ca="1" si="14"/>
        <v>1.0795435344647331E-2</v>
      </c>
      <c r="AE57" s="17">
        <v>112</v>
      </c>
    </row>
    <row r="58" spans="1:31" s="17" customFormat="1" x14ac:dyDescent="0.25">
      <c r="A58" s="17">
        <v>38</v>
      </c>
      <c r="B58" s="17">
        <v>611</v>
      </c>
      <c r="C58" s="17">
        <v>11983</v>
      </c>
      <c r="D58" s="17">
        <v>14740</v>
      </c>
      <c r="E58" s="17">
        <v>14517</v>
      </c>
      <c r="F58" s="17">
        <v>11774</v>
      </c>
      <c r="G58" s="24"/>
      <c r="H58" s="7"/>
      <c r="I58" s="25">
        <f t="shared" si="16"/>
        <v>-2534</v>
      </c>
      <c r="J58" s="24">
        <f t="shared" si="16"/>
        <v>2966</v>
      </c>
      <c r="K58" s="7"/>
      <c r="L58" s="25">
        <f t="shared" si="3"/>
        <v>-2531.4151778520331</v>
      </c>
      <c r="M58" s="17">
        <f t="shared" si="1"/>
        <v>6.6813055366200169</v>
      </c>
      <c r="N58" s="17">
        <f t="shared" si="4"/>
        <v>2972.6613463962531</v>
      </c>
      <c r="O58" s="24">
        <f t="shared" si="2"/>
        <v>44.373535810873705</v>
      </c>
      <c r="P58" s="7"/>
      <c r="Q58" s="25">
        <f t="shared" si="5"/>
        <v>-2513.2472209306038</v>
      </c>
      <c r="R58" s="24">
        <f t="shared" si="6"/>
        <v>2945.9866485908774</v>
      </c>
      <c r="S58" s="7"/>
      <c r="T58" s="25">
        <f t="shared" si="7"/>
        <v>0.65059203243283914</v>
      </c>
      <c r="U58" s="24">
        <f t="shared" si="8"/>
        <v>0.76172091676353626</v>
      </c>
      <c r="V58" s="7"/>
      <c r="W58" s="25">
        <f t="shared" si="9"/>
        <v>0.6495925969735743</v>
      </c>
      <c r="X58" s="24">
        <f t="shared" si="10"/>
        <v>213.56620580069171</v>
      </c>
      <c r="Y58" s="7"/>
      <c r="Z58" s="25">
        <f t="shared" si="11"/>
        <v>611</v>
      </c>
      <c r="AA58" s="17">
        <f t="shared" si="15"/>
        <v>213.48899999999992</v>
      </c>
      <c r="AB58" s="24">
        <f t="shared" si="12"/>
        <v>3.7260859667901727</v>
      </c>
      <c r="AC58" s="17">
        <f t="shared" si="13"/>
        <v>7.7205800691785953E-2</v>
      </c>
      <c r="AD58" s="17">
        <f t="shared" ca="1" si="14"/>
        <v>3.4355880629476587E-2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11842</v>
      </c>
      <c r="D59" s="17">
        <v>14616</v>
      </c>
      <c r="E59" s="17">
        <v>14651</v>
      </c>
      <c r="F59" s="17">
        <v>11902</v>
      </c>
      <c r="G59" s="24"/>
      <c r="H59" s="7"/>
      <c r="I59" s="25">
        <f t="shared" si="16"/>
        <v>-2809</v>
      </c>
      <c r="J59" s="24">
        <f t="shared" si="16"/>
        <v>2714</v>
      </c>
      <c r="K59" s="7"/>
      <c r="L59" s="25">
        <f t="shared" si="3"/>
        <v>-2804.6244981965519</v>
      </c>
      <c r="M59" s="17">
        <f t="shared" si="1"/>
        <v>19.145016031977224</v>
      </c>
      <c r="N59" s="17">
        <f t="shared" si="4"/>
        <v>2716.1066846806252</v>
      </c>
      <c r="O59" s="24">
        <f t="shared" si="2"/>
        <v>4.4381203435809917</v>
      </c>
      <c r="P59" s="7"/>
      <c r="Q59" s="25">
        <f t="shared" si="5"/>
        <v>-2788.2472209306038</v>
      </c>
      <c r="R59" s="24">
        <f t="shared" si="6"/>
        <v>2693.9866485908774</v>
      </c>
      <c r="S59" s="7"/>
      <c r="T59" s="25">
        <f t="shared" si="7"/>
        <v>0.72177993922888561</v>
      </c>
      <c r="U59" s="24">
        <f t="shared" si="8"/>
        <v>0.69656323143722076</v>
      </c>
      <c r="V59" s="7"/>
      <c r="W59" s="25">
        <f t="shared" si="9"/>
        <v>0.72086610488365899</v>
      </c>
      <c r="X59" s="24">
        <f t="shared" si="10"/>
        <v>219.09107390748352</v>
      </c>
      <c r="Y59" s="7"/>
      <c r="Z59" s="25">
        <f t="shared" si="11"/>
        <v>617</v>
      </c>
      <c r="AA59" s="17">
        <f t="shared" si="15"/>
        <v>219.04199999999992</v>
      </c>
      <c r="AB59" s="24">
        <f t="shared" si="12"/>
        <v>3.8230041001534176</v>
      </c>
      <c r="AC59" s="17">
        <f t="shared" si="13"/>
        <v>4.9073907483602852E-2</v>
      </c>
      <c r="AD59" s="17">
        <f t="shared" ca="1" si="14"/>
        <v>5.8021611984088395E-2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11725</v>
      </c>
      <c r="D60" s="17">
        <v>14466</v>
      </c>
      <c r="E60" s="17">
        <v>14778</v>
      </c>
      <c r="F60" s="17">
        <v>12048</v>
      </c>
      <c r="G60" s="24"/>
      <c r="H60" s="7"/>
      <c r="I60" s="25">
        <f t="shared" si="16"/>
        <v>-3053</v>
      </c>
      <c r="J60" s="24">
        <f t="shared" si="16"/>
        <v>2418</v>
      </c>
      <c r="K60" s="7"/>
      <c r="L60" s="25">
        <f t="shared" si="3"/>
        <v>-3056.9724074341489</v>
      </c>
      <c r="M60" s="17">
        <f t="shared" si="1"/>
        <v>15.780020822881154</v>
      </c>
      <c r="N60" s="17">
        <f t="shared" si="4"/>
        <v>2427.583996950988</v>
      </c>
      <c r="O60" s="24">
        <f t="shared" si="2"/>
        <v>91.85299755654664</v>
      </c>
      <c r="P60" s="7"/>
      <c r="Q60" s="25">
        <f t="shared" si="5"/>
        <v>-3032.2472209306038</v>
      </c>
      <c r="R60" s="24">
        <f t="shared" si="6"/>
        <v>2397.9866485908774</v>
      </c>
      <c r="S60" s="7"/>
      <c r="T60" s="25">
        <f t="shared" si="7"/>
        <v>0.78494302744065059</v>
      </c>
      <c r="U60" s="24">
        <f t="shared" si="8"/>
        <v>0.62002880740313593</v>
      </c>
      <c r="V60" s="7"/>
      <c r="W60" s="25">
        <f t="shared" si="9"/>
        <v>0.78412972280936688</v>
      </c>
      <c r="X60" s="24">
        <f t="shared" si="10"/>
        <v>224.77458568356633</v>
      </c>
      <c r="Y60" s="7"/>
      <c r="Z60" s="25">
        <f t="shared" si="11"/>
        <v>631</v>
      </c>
      <c r="AA60" s="17">
        <f t="shared" si="15"/>
        <v>224.72099999999992</v>
      </c>
      <c r="AB60" s="24">
        <f t="shared" si="12"/>
        <v>3.9221213483741759</v>
      </c>
      <c r="AC60" s="17">
        <f t="shared" si="13"/>
        <v>5.358568356641058E-2</v>
      </c>
      <c r="AD60" s="17">
        <f t="shared" ca="1" si="14"/>
        <v>6.354876668410725E-2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11606</v>
      </c>
      <c r="D61" s="17">
        <v>14309</v>
      </c>
      <c r="E61" s="17">
        <v>14889</v>
      </c>
      <c r="F61" s="17">
        <v>12202</v>
      </c>
      <c r="G61" s="24"/>
      <c r="H61" s="7"/>
      <c r="I61" s="25">
        <f t="shared" si="16"/>
        <v>-3283</v>
      </c>
      <c r="J61" s="24">
        <f t="shared" si="16"/>
        <v>2107</v>
      </c>
      <c r="K61" s="7"/>
      <c r="L61" s="25">
        <f t="shared" si="3"/>
        <v>-3280.8080264871851</v>
      </c>
      <c r="M61" s="17">
        <f t="shared" si="1"/>
        <v>4.8047478808821422</v>
      </c>
      <c r="N61" s="17">
        <f t="shared" si="4"/>
        <v>2113.3855998779131</v>
      </c>
      <c r="O61" s="24">
        <f t="shared" si="2"/>
        <v>40.775885800804268</v>
      </c>
      <c r="P61" s="7"/>
      <c r="Q61" s="25">
        <f t="shared" si="5"/>
        <v>-3262.2472209306038</v>
      </c>
      <c r="R61" s="24">
        <f t="shared" si="6"/>
        <v>2086.9866485908774</v>
      </c>
      <c r="S61" s="7"/>
      <c r="T61" s="25">
        <f t="shared" si="7"/>
        <v>0.84448200403370766</v>
      </c>
      <c r="U61" s="24">
        <f t="shared" si="8"/>
        <v>0.5396159497186751</v>
      </c>
      <c r="V61" s="7"/>
      <c r="W61" s="25">
        <f t="shared" si="9"/>
        <v>0.84377431764624078</v>
      </c>
      <c r="X61" s="24">
        <f t="shared" si="10"/>
        <v>230.50880318361646</v>
      </c>
      <c r="Y61" s="7"/>
      <c r="Z61" s="25">
        <f t="shared" si="11"/>
        <v>635</v>
      </c>
      <c r="AA61" s="17">
        <f t="shared" si="15"/>
        <v>230.43599999999992</v>
      </c>
      <c r="AB61" s="24">
        <f t="shared" si="12"/>
        <v>4.0218669151256519</v>
      </c>
      <c r="AC61" s="17">
        <f t="shared" si="13"/>
        <v>7.280318361654281E-2</v>
      </c>
      <c r="AD61" s="17">
        <f t="shared" ca="1" si="14"/>
        <v>5.5255050262417171E-2</v>
      </c>
      <c r="AE61" s="17">
        <v>108</v>
      </c>
    </row>
    <row r="62" spans="1:31" s="17" customFormat="1" x14ac:dyDescent="0.25">
      <c r="A62" s="17">
        <v>42</v>
      </c>
      <c r="B62" s="17">
        <v>634</v>
      </c>
      <c r="C62" s="17">
        <v>11508</v>
      </c>
      <c r="D62" s="17">
        <v>14142</v>
      </c>
      <c r="E62" s="17">
        <v>14980</v>
      </c>
      <c r="F62" s="17">
        <v>12372</v>
      </c>
      <c r="G62" s="24"/>
      <c r="H62" s="7"/>
      <c r="I62" s="25">
        <f t="shared" si="16"/>
        <v>-3472</v>
      </c>
      <c r="J62" s="24">
        <f t="shared" si="16"/>
        <v>1770</v>
      </c>
      <c r="K62" s="7"/>
      <c r="L62" s="25">
        <f t="shared" si="3"/>
        <v>-3471.9403356575986</v>
      </c>
      <c r="M62" s="17">
        <f t="shared" si="1"/>
        <v>3.5598337541971488E-3</v>
      </c>
      <c r="N62" s="17">
        <f t="shared" si="4"/>
        <v>1778.9238551374733</v>
      </c>
      <c r="O62" s="24">
        <f t="shared" si="2"/>
        <v>79.635190514608794</v>
      </c>
      <c r="P62" s="7"/>
      <c r="Q62" s="25">
        <f t="shared" si="5"/>
        <v>-3451.2472209306038</v>
      </c>
      <c r="R62" s="24">
        <f t="shared" si="6"/>
        <v>1749.9866485908772</v>
      </c>
      <c r="S62" s="7"/>
      <c r="T62" s="25">
        <f t="shared" si="7"/>
        <v>0.89340751088626325</v>
      </c>
      <c r="U62" s="24">
        <f t="shared" si="8"/>
        <v>0.45248047370689604</v>
      </c>
      <c r="V62" s="7"/>
      <c r="W62" s="25">
        <f t="shared" si="9"/>
        <v>0.89281425912829637</v>
      </c>
      <c r="X62" s="24">
        <f t="shared" si="10"/>
        <v>236.23278730304924</v>
      </c>
      <c r="Y62" s="7"/>
      <c r="Z62" s="25">
        <f t="shared" si="11"/>
        <v>634</v>
      </c>
      <c r="AA62" s="17">
        <f t="shared" si="15"/>
        <v>236.14199999999991</v>
      </c>
      <c r="AB62" s="24">
        <f t="shared" si="12"/>
        <v>4.1214554022444485</v>
      </c>
      <c r="AC62" s="17">
        <f t="shared" si="13"/>
        <v>9.0787303049324919E-2</v>
      </c>
      <c r="AD62" s="17">
        <f t="shared" ca="1" si="14"/>
        <v>1.9750049632619948E-2</v>
      </c>
      <c r="AE62" s="17">
        <v>107</v>
      </c>
    </row>
    <row r="63" spans="1:31" s="17" customFormat="1" x14ac:dyDescent="0.25">
      <c r="A63" s="17">
        <v>43</v>
      </c>
      <c r="B63" s="17">
        <v>633</v>
      </c>
      <c r="C63" s="17">
        <v>11424</v>
      </c>
      <c r="D63" s="17">
        <v>13951</v>
      </c>
      <c r="E63" s="17">
        <v>15048</v>
      </c>
      <c r="F63" s="17">
        <v>12535</v>
      </c>
      <c r="G63" s="24"/>
      <c r="H63" s="7"/>
      <c r="I63" s="25">
        <f t="shared" si="16"/>
        <v>-3624</v>
      </c>
      <c r="J63" s="24">
        <f t="shared" si="16"/>
        <v>1416</v>
      </c>
      <c r="K63" s="7"/>
      <c r="L63" s="25">
        <f t="shared" si="3"/>
        <v>-3628.6313198824196</v>
      </c>
      <c r="M63" s="17">
        <f t="shared" si="1"/>
        <v>21.449123853294868</v>
      </c>
      <c r="N63" s="17">
        <f t="shared" si="4"/>
        <v>1427.6025726206983</v>
      </c>
      <c r="O63" s="24">
        <f t="shared" si="2"/>
        <v>134.61969141857807</v>
      </c>
      <c r="P63" s="7"/>
      <c r="Q63" s="25">
        <f t="shared" si="5"/>
        <v>-3603.2472209306038</v>
      </c>
      <c r="R63" s="24">
        <f t="shared" si="6"/>
        <v>1395.9866485908772</v>
      </c>
      <c r="S63" s="7"/>
      <c r="T63" s="25">
        <f t="shared" si="7"/>
        <v>0.93275500846080528</v>
      </c>
      <c r="U63" s="24">
        <f t="shared" si="8"/>
        <v>0.36094943955802428</v>
      </c>
      <c r="V63" s="7"/>
      <c r="W63" s="25">
        <f t="shared" si="9"/>
        <v>0.93228195361857324</v>
      </c>
      <c r="X63" s="24">
        <f t="shared" si="10"/>
        <v>241.94399884582867</v>
      </c>
      <c r="Y63" s="7"/>
      <c r="Z63" s="25">
        <f t="shared" si="11"/>
        <v>633</v>
      </c>
      <c r="AA63" s="17">
        <f t="shared" si="15"/>
        <v>241.83899999999991</v>
      </c>
      <c r="AB63" s="24">
        <f t="shared" si="12"/>
        <v>4.2208868097305654</v>
      </c>
      <c r="AC63" s="17">
        <f t="shared" si="13"/>
        <v>0.10499884582876007</v>
      </c>
      <c r="AD63" s="17">
        <f t="shared" ca="1" si="14"/>
        <v>-4.526969044860607E-3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11364</v>
      </c>
      <c r="D64" s="17">
        <v>13778</v>
      </c>
      <c r="E64" s="17">
        <v>15112</v>
      </c>
      <c r="F64" s="17">
        <v>12718</v>
      </c>
      <c r="G64" s="24"/>
      <c r="H64" s="7"/>
      <c r="I64" s="25">
        <f t="shared" si="16"/>
        <v>-3748</v>
      </c>
      <c r="J64" s="24">
        <f t="shared" si="16"/>
        <v>1060</v>
      </c>
      <c r="K64" s="7"/>
      <c r="L64" s="25">
        <f t="shared" si="3"/>
        <v>-3748.8467437778354</v>
      </c>
      <c r="M64" s="17">
        <f t="shared" si="1"/>
        <v>0.71697502530296464</v>
      </c>
      <c r="N64" s="17">
        <f t="shared" si="4"/>
        <v>1065.3094356888594</v>
      </c>
      <c r="O64" s="24">
        <f t="shared" si="2"/>
        <v>28.190107334133536</v>
      </c>
      <c r="P64" s="7"/>
      <c r="Q64" s="25">
        <f t="shared" si="5"/>
        <v>-3727.2472209306038</v>
      </c>
      <c r="R64" s="24">
        <f t="shared" si="6"/>
        <v>1039.9866485908772</v>
      </c>
      <c r="S64" s="7"/>
      <c r="T64" s="25">
        <f t="shared" si="7"/>
        <v>0.96485428279793173</v>
      </c>
      <c r="U64" s="24">
        <f t="shared" si="8"/>
        <v>0.26890128092243576</v>
      </c>
      <c r="V64" s="7"/>
      <c r="W64" s="25">
        <f t="shared" si="9"/>
        <v>0.96450209751242733</v>
      </c>
      <c r="X64" s="24">
        <f t="shared" si="10"/>
        <v>247.5304264345059</v>
      </c>
      <c r="Y64" s="7"/>
      <c r="Z64" s="25">
        <f t="shared" si="11"/>
        <v>628</v>
      </c>
      <c r="AA64" s="17">
        <f t="shared" si="15"/>
        <v>247.4909999999999</v>
      </c>
      <c r="AB64" s="24">
        <f t="shared" si="12"/>
        <v>4.3195328190532845</v>
      </c>
      <c r="AC64" s="17">
        <f t="shared" si="13"/>
        <v>3.9426434505998031E-2</v>
      </c>
      <c r="AD64" s="17">
        <f t="shared" ca="1" si="14"/>
        <v>8.0645449219929333E-2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11332</v>
      </c>
      <c r="D65" s="17">
        <v>13610</v>
      </c>
      <c r="E65" s="17">
        <v>15161</v>
      </c>
      <c r="F65" s="17">
        <v>12906</v>
      </c>
      <c r="G65" s="24"/>
      <c r="H65" s="7"/>
      <c r="I65" s="25">
        <f t="shared" si="16"/>
        <v>-3829</v>
      </c>
      <c r="J65" s="24">
        <f t="shared" si="16"/>
        <v>704</v>
      </c>
      <c r="K65" s="7"/>
      <c r="L65" s="25">
        <f t="shared" si="3"/>
        <v>-3830.4730800992547</v>
      </c>
      <c r="M65" s="17">
        <f t="shared" si="1"/>
        <v>2.1699649788203255</v>
      </c>
      <c r="N65" s="17">
        <f t="shared" si="4"/>
        <v>706.03448584956539</v>
      </c>
      <c r="O65" s="24">
        <f t="shared" si="2"/>
        <v>4.1391326720817876</v>
      </c>
      <c r="P65" s="7"/>
      <c r="Q65" s="25">
        <f t="shared" si="5"/>
        <v>-3808.2472209306038</v>
      </c>
      <c r="R65" s="24">
        <f t="shared" si="6"/>
        <v>683.98664859087717</v>
      </c>
      <c r="S65" s="7"/>
      <c r="T65" s="25">
        <f t="shared" si="7"/>
        <v>0.98582235716331268</v>
      </c>
      <c r="U65" s="24">
        <f t="shared" si="8"/>
        <v>0.17685312228684721</v>
      </c>
      <c r="V65" s="7"/>
      <c r="W65" s="25">
        <f t="shared" si="9"/>
        <v>0.98559103184237074</v>
      </c>
      <c r="X65" s="24">
        <f t="shared" si="10"/>
        <v>252.93597471627356</v>
      </c>
      <c r="Y65" s="7"/>
      <c r="Z65" s="25">
        <f t="shared" si="11"/>
        <v>606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-9.0252837263449237E-3</v>
      </c>
      <c r="AD65" s="17">
        <f t="shared" ca="1" si="14"/>
        <v>9.9472281907566185E-2</v>
      </c>
      <c r="AE65" s="17">
        <v>104</v>
      </c>
    </row>
    <row r="66" spans="1:31" s="17" customFormat="1" x14ac:dyDescent="0.25">
      <c r="A66" s="17">
        <v>46</v>
      </c>
      <c r="B66" s="17">
        <v>618</v>
      </c>
      <c r="C66" s="17">
        <v>11305</v>
      </c>
      <c r="D66" s="17">
        <v>13417</v>
      </c>
      <c r="E66" s="17">
        <v>15182</v>
      </c>
      <c r="F66" s="17">
        <v>13090</v>
      </c>
      <c r="G66" s="24"/>
      <c r="H66" s="7"/>
      <c r="I66" s="25">
        <f t="shared" si="16"/>
        <v>-3877</v>
      </c>
      <c r="J66" s="24">
        <f t="shared" si="16"/>
        <v>327</v>
      </c>
      <c r="K66" s="7"/>
      <c r="L66" s="25">
        <f t="shared" si="3"/>
        <v>-3878.1642356568623</v>
      </c>
      <c r="M66" s="17">
        <f t="shared" si="1"/>
        <v>1.3554446647095317</v>
      </c>
      <c r="N66" s="17">
        <f t="shared" si="4"/>
        <v>333.27165425285887</v>
      </c>
      <c r="O66" s="24">
        <f t="shared" si="2"/>
        <v>39.333647067402701</v>
      </c>
      <c r="P66" s="7"/>
      <c r="Q66" s="25">
        <f t="shared" si="5"/>
        <v>-3856.2472209306038</v>
      </c>
      <c r="R66" s="24">
        <f t="shared" si="6"/>
        <v>306.98664859087717</v>
      </c>
      <c r="S66" s="7"/>
      <c r="T66" s="25">
        <f t="shared" si="7"/>
        <v>0.99824788271316811</v>
      </c>
      <c r="U66" s="24">
        <f t="shared" si="8"/>
        <v>7.9375156540732392E-2</v>
      </c>
      <c r="V66" s="7"/>
      <c r="W66" s="25">
        <f t="shared" si="9"/>
        <v>0.99814453830942595</v>
      </c>
      <c r="X66" s="24">
        <f t="shared" si="10"/>
        <v>258.56204436125881</v>
      </c>
      <c r="Y66" s="7"/>
      <c r="Z66" s="25">
        <f t="shared" si="11"/>
        <v>618</v>
      </c>
      <c r="AA66" s="17">
        <f t="shared" si="15"/>
        <v>258.50699999999989</v>
      </c>
      <c r="AB66" s="24">
        <f t="shared" si="12"/>
        <v>4.5117982894529796</v>
      </c>
      <c r="AC66" s="17">
        <f t="shared" si="13"/>
        <v>5.5044361258921981E-2</v>
      </c>
      <c r="AD66" s="17">
        <f t="shared" ca="1" si="14"/>
        <v>5.7515139846259444E-2</v>
      </c>
      <c r="AE66" s="17">
        <v>103</v>
      </c>
    </row>
    <row r="67" spans="1:31" s="17" customFormat="1" x14ac:dyDescent="0.25">
      <c r="A67" s="17">
        <v>47</v>
      </c>
      <c r="B67" s="17">
        <v>622</v>
      </c>
      <c r="C67" s="17">
        <v>11295</v>
      </c>
      <c r="D67" s="17">
        <v>13225</v>
      </c>
      <c r="E67" s="17">
        <v>15183</v>
      </c>
      <c r="F67" s="17">
        <v>13275</v>
      </c>
      <c r="G67" s="24"/>
      <c r="H67" s="7"/>
      <c r="I67" s="25">
        <f t="shared" si="16"/>
        <v>-3888</v>
      </c>
      <c r="J67" s="24">
        <f t="shared" si="16"/>
        <v>-50</v>
      </c>
      <c r="K67" s="7"/>
      <c r="L67" s="25">
        <f t="shared" si="3"/>
        <v>-3889.4651470668623</v>
      </c>
      <c r="M67" s="17">
        <f t="shared" si="1"/>
        <v>2.1466559275352028</v>
      </c>
      <c r="N67" s="17">
        <f t="shared" si="4"/>
        <v>-44.874135034474683</v>
      </c>
      <c r="O67" s="24">
        <f t="shared" si="2"/>
        <v>26.274491644799856</v>
      </c>
      <c r="P67" s="7"/>
      <c r="Q67" s="25">
        <f t="shared" si="5"/>
        <v>-3867.2472209306038</v>
      </c>
      <c r="R67" s="24">
        <f t="shared" si="6"/>
        <v>-70.013351409122834</v>
      </c>
      <c r="S67" s="7"/>
      <c r="T67" s="25">
        <f t="shared" si="7"/>
        <v>1.00109539898501</v>
      </c>
      <c r="U67" s="24">
        <f t="shared" si="8"/>
        <v>-1.8102809205382431E-2</v>
      </c>
      <c r="V67" s="7"/>
      <c r="W67" s="25">
        <f t="shared" si="9"/>
        <v>1.0011200272447438</v>
      </c>
      <c r="X67" s="24">
        <f t="shared" si="10"/>
        <v>264.1447329302016</v>
      </c>
      <c r="Y67" s="7"/>
      <c r="Z67" s="25">
        <f t="shared" si="11"/>
        <v>622</v>
      </c>
      <c r="AA67" s="17">
        <f t="shared" si="15"/>
        <v>264.1049999999999</v>
      </c>
      <c r="AB67" s="24">
        <f t="shared" si="12"/>
        <v>4.6095018209796228</v>
      </c>
      <c r="AC67" s="17">
        <f t="shared" si="13"/>
        <v>3.9732930201694217E-2</v>
      </c>
      <c r="AD67" s="17">
        <f t="shared" ca="1" si="14"/>
        <v>6.9402085380261269E-3</v>
      </c>
      <c r="AE67" s="17">
        <v>102</v>
      </c>
    </row>
    <row r="68" spans="1:31" s="17" customFormat="1" x14ac:dyDescent="0.25">
      <c r="A68" s="17">
        <v>48</v>
      </c>
      <c r="B68" s="17">
        <v>634</v>
      </c>
      <c r="C68" s="17">
        <v>11307</v>
      </c>
      <c r="D68" s="17">
        <v>13033</v>
      </c>
      <c r="E68" s="17">
        <v>15166</v>
      </c>
      <c r="F68" s="17">
        <v>13460</v>
      </c>
      <c r="G68" s="24"/>
      <c r="H68" s="7"/>
      <c r="I68" s="25">
        <f t="shared" si="16"/>
        <v>-3859</v>
      </c>
      <c r="J68" s="24">
        <f t="shared" si="16"/>
        <v>-427</v>
      </c>
      <c r="K68" s="7"/>
      <c r="L68" s="25">
        <f t="shared" si="3"/>
        <v>-3862.9853381377052</v>
      </c>
      <c r="M68" s="17">
        <f t="shared" si="1"/>
        <v>15.88292007184743</v>
      </c>
      <c r="N68" s="17">
        <f t="shared" si="4"/>
        <v>-429.65491116616403</v>
      </c>
      <c r="O68" s="24">
        <f t="shared" si="2"/>
        <v>7.0485533002224328</v>
      </c>
      <c r="P68" s="7"/>
      <c r="Q68" s="25">
        <f t="shared" si="5"/>
        <v>-3838.2472209306038</v>
      </c>
      <c r="R68" s="24">
        <f t="shared" si="6"/>
        <v>-447.01335140912283</v>
      </c>
      <c r="S68" s="7"/>
      <c r="T68" s="25">
        <f t="shared" si="7"/>
        <v>0.99358831063197228</v>
      </c>
      <c r="U68" s="24">
        <f t="shared" si="8"/>
        <v>-0.11558077495149725</v>
      </c>
      <c r="V68" s="7"/>
      <c r="W68" s="25">
        <f t="shared" si="9"/>
        <v>0.99374090263223802</v>
      </c>
      <c r="X68" s="24">
        <f t="shared" si="10"/>
        <v>269.74298487497163</v>
      </c>
      <c r="Y68" s="7"/>
      <c r="Z68" s="25">
        <f t="shared" si="11"/>
        <v>634</v>
      </c>
      <c r="AA68" s="17">
        <f t="shared" si="15"/>
        <v>269.81099999999992</v>
      </c>
      <c r="AB68" s="24">
        <f t="shared" si="12"/>
        <v>4.7090903080984186</v>
      </c>
      <c r="AC68" s="17">
        <f t="shared" si="13"/>
        <v>-6.8015125028296097E-2</v>
      </c>
      <c r="AD68" s="17">
        <f t="shared" ca="1" si="14"/>
        <v>8.4859749962447495E-2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11338</v>
      </c>
      <c r="D69" s="17">
        <v>12844</v>
      </c>
      <c r="E69" s="17">
        <v>15135</v>
      </c>
      <c r="F69" s="17">
        <v>13649</v>
      </c>
      <c r="G69" s="24"/>
      <c r="H69" s="7"/>
      <c r="I69" s="25">
        <f t="shared" si="16"/>
        <v>-3797</v>
      </c>
      <c r="J69" s="24">
        <f t="shared" si="16"/>
        <v>-805</v>
      </c>
      <c r="K69" s="7"/>
      <c r="L69" s="25">
        <f t="shared" si="3"/>
        <v>-3799.1944681854734</v>
      </c>
      <c r="M69" s="17">
        <f t="shared" si="1"/>
        <v>4.8156906170549041</v>
      </c>
      <c r="N69" s="17">
        <f t="shared" si="4"/>
        <v>-806.41423791648265</v>
      </c>
      <c r="O69" s="24">
        <f t="shared" si="2"/>
        <v>2.000068884417181</v>
      </c>
      <c r="P69" s="7"/>
      <c r="Q69" s="25">
        <f t="shared" si="5"/>
        <v>-3776.2472209306038</v>
      </c>
      <c r="R69" s="24">
        <f t="shared" si="6"/>
        <v>-825.01335140912283</v>
      </c>
      <c r="S69" s="7"/>
      <c r="T69" s="25">
        <f t="shared" si="7"/>
        <v>0.97753867346340917</v>
      </c>
      <c r="U69" s="24">
        <f t="shared" si="8"/>
        <v>-0.21331730294097048</v>
      </c>
      <c r="V69" s="7"/>
      <c r="W69" s="25">
        <f t="shared" si="9"/>
        <v>0.97781956128630432</v>
      </c>
      <c r="X69" s="24">
        <f t="shared" si="10"/>
        <v>275.41540095242533</v>
      </c>
      <c r="Y69" s="7"/>
      <c r="Z69" s="25">
        <f t="shared" si="11"/>
        <v>628</v>
      </c>
      <c r="AA69" s="17">
        <f t="shared" si="15"/>
        <v>275.46299999999991</v>
      </c>
      <c r="AB69" s="24">
        <f t="shared" si="12"/>
        <v>4.8077363174211385</v>
      </c>
      <c r="AC69" s="17">
        <f t="shared" si="13"/>
        <v>-4.759904757457889E-2</v>
      </c>
      <c r="AD69" s="17">
        <f t="shared" ca="1" si="14"/>
        <v>3.7085478781193615E-2</v>
      </c>
      <c r="AE69" s="17">
        <v>100</v>
      </c>
    </row>
    <row r="70" spans="1:31" s="17" customFormat="1" x14ac:dyDescent="0.25">
      <c r="A70" s="17">
        <v>50</v>
      </c>
      <c r="B70" s="17">
        <v>633</v>
      </c>
      <c r="C70" s="17">
        <v>11395</v>
      </c>
      <c r="D70" s="17">
        <v>12665</v>
      </c>
      <c r="E70" s="17">
        <v>15086</v>
      </c>
      <c r="F70" s="17">
        <v>13837</v>
      </c>
      <c r="G70" s="24"/>
      <c r="H70" s="7"/>
      <c r="I70" s="25">
        <f t="shared" si="16"/>
        <v>-3691</v>
      </c>
      <c r="J70" s="24">
        <f t="shared" si="16"/>
        <v>-1172</v>
      </c>
      <c r="K70" s="7"/>
      <c r="L70" s="25">
        <f t="shared" si="3"/>
        <v>-3697.6965577329161</v>
      </c>
      <c r="M70" s="17">
        <f t="shared" si="1"/>
        <v>44.843885470277911</v>
      </c>
      <c r="N70" s="17">
        <f t="shared" si="4"/>
        <v>-1178.033956490227</v>
      </c>
      <c r="O70" s="24">
        <f t="shared" si="2"/>
        <v>36.408630925952004</v>
      </c>
      <c r="P70" s="7"/>
      <c r="Q70" s="25">
        <f t="shared" si="5"/>
        <v>-3670.2472209306038</v>
      </c>
      <c r="R70" s="24">
        <f t="shared" si="6"/>
        <v>-1192.0133514091228</v>
      </c>
      <c r="S70" s="7"/>
      <c r="T70" s="25">
        <f t="shared" si="7"/>
        <v>0.95009897120747844</v>
      </c>
      <c r="U70" s="24">
        <f t="shared" si="8"/>
        <v>-0.30820964625350133</v>
      </c>
      <c r="V70" s="7"/>
      <c r="W70" s="25">
        <f t="shared" si="9"/>
        <v>0.95050441115896778</v>
      </c>
      <c r="X70" s="24">
        <f t="shared" si="10"/>
        <v>281.07454674937162</v>
      </c>
      <c r="Y70" s="7"/>
      <c r="Z70" s="25">
        <f t="shared" si="11"/>
        <v>633</v>
      </c>
      <c r="AA70" s="17">
        <f t="shared" si="15"/>
        <v>281.15999999999991</v>
      </c>
      <c r="AB70" s="24">
        <f t="shared" si="12"/>
        <v>4.9071677249072554</v>
      </c>
      <c r="AC70" s="17">
        <f t="shared" si="13"/>
        <v>-8.5453250628290789E-2</v>
      </c>
      <c r="AD70" s="17">
        <f t="shared" ca="1" si="14"/>
        <v>5.6434611560064241E-2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11468</v>
      </c>
      <c r="D71" s="17">
        <v>12487</v>
      </c>
      <c r="E71" s="17">
        <v>15026</v>
      </c>
      <c r="F71" s="17">
        <v>14022</v>
      </c>
      <c r="G71" s="24"/>
      <c r="H71" s="7"/>
      <c r="I71" s="25">
        <f t="shared" si="16"/>
        <v>-3558</v>
      </c>
      <c r="J71" s="24">
        <f t="shared" si="16"/>
        <v>-1535</v>
      </c>
      <c r="K71" s="7"/>
      <c r="L71" s="25">
        <f t="shared" si="3"/>
        <v>-3558.3769557257056</v>
      </c>
      <c r="M71" s="17">
        <f t="shared" si="1"/>
        <v>0.14209561914220289</v>
      </c>
      <c r="N71" s="17">
        <f t="shared" si="4"/>
        <v>-1541.1639710919148</v>
      </c>
      <c r="O71" s="24">
        <f t="shared" si="2"/>
        <v>37.994539621961891</v>
      </c>
      <c r="P71" s="7"/>
      <c r="Q71" s="25">
        <f t="shared" si="5"/>
        <v>-3537.2472209306038</v>
      </c>
      <c r="R71" s="24">
        <f t="shared" si="6"/>
        <v>-1555.0133514091228</v>
      </c>
      <c r="S71" s="7"/>
      <c r="T71" s="25">
        <f t="shared" si="7"/>
        <v>0.91566991082975413</v>
      </c>
      <c r="U71" s="24">
        <f t="shared" si="8"/>
        <v>-0.40206774059259864</v>
      </c>
      <c r="V71" s="7"/>
      <c r="W71" s="25">
        <f t="shared" si="9"/>
        <v>0.91619853911274218</v>
      </c>
      <c r="X71" s="24">
        <f t="shared" si="10"/>
        <v>286.80274588989369</v>
      </c>
      <c r="Y71" s="7"/>
      <c r="Z71" s="25">
        <f t="shared" si="11"/>
        <v>639</v>
      </c>
      <c r="AA71" s="17">
        <f t="shared" si="15"/>
        <v>286.91099999999989</v>
      </c>
      <c r="AB71" s="24">
        <f t="shared" si="12"/>
        <v>5.007541610189449</v>
      </c>
      <c r="AC71" s="17">
        <f t="shared" si="13"/>
        <v>-0.10825411010620201</v>
      </c>
      <c r="AD71" s="17">
        <f t="shared" ca="1" si="14"/>
        <v>7.3599619681203876E-2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11538</v>
      </c>
      <c r="D72" s="17">
        <v>12306</v>
      </c>
      <c r="E72" s="17">
        <v>14923</v>
      </c>
      <c r="F72" s="17">
        <v>14179</v>
      </c>
      <c r="G72" s="24"/>
      <c r="H72" s="7"/>
      <c r="I72" s="25">
        <f t="shared" si="16"/>
        <v>-3385</v>
      </c>
      <c r="J72" s="24">
        <f t="shared" si="16"/>
        <v>-1873</v>
      </c>
      <c r="K72" s="7"/>
      <c r="L72" s="25">
        <f t="shared" si="3"/>
        <v>-3387.9263052266533</v>
      </c>
      <c r="M72" s="17">
        <f t="shared" si="1"/>
        <v>8.5632622795384936</v>
      </c>
      <c r="N72" s="17">
        <f t="shared" si="4"/>
        <v>-1880.6337725051392</v>
      </c>
      <c r="O72" s="24">
        <f t="shared" si="2"/>
        <v>58.274482660218865</v>
      </c>
      <c r="P72" s="7"/>
      <c r="Q72" s="25">
        <f t="shared" si="5"/>
        <v>-3364.2472209306038</v>
      </c>
      <c r="R72" s="24">
        <f t="shared" si="6"/>
        <v>-1893.0133514091228</v>
      </c>
      <c r="S72" s="7"/>
      <c r="T72" s="25">
        <f t="shared" si="7"/>
        <v>0.87088624582715035</v>
      </c>
      <c r="U72" s="24">
        <f t="shared" si="8"/>
        <v>-0.48946177884773606</v>
      </c>
      <c r="V72" s="7"/>
      <c r="W72" s="25">
        <f t="shared" si="9"/>
        <v>0.87152956743051879</v>
      </c>
      <c r="X72" s="24">
        <f t="shared" si="10"/>
        <v>292.42789665816224</v>
      </c>
      <c r="Y72" s="7"/>
      <c r="Z72" s="25">
        <f t="shared" si="11"/>
        <v>624</v>
      </c>
      <c r="AA72" s="17">
        <f t="shared" si="15"/>
        <v>292.52699999999987</v>
      </c>
      <c r="AB72" s="24">
        <f t="shared" si="12"/>
        <v>5.1055593009814499</v>
      </c>
      <c r="AC72" s="17">
        <f t="shared" si="13"/>
        <v>-9.9103341837633252E-2</v>
      </c>
      <c r="AD72" s="17">
        <f t="shared" ca="1" si="14"/>
        <v>4.5390238784079884E-2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11645</v>
      </c>
      <c r="D73" s="17">
        <v>12152</v>
      </c>
      <c r="E73" s="17">
        <v>14830</v>
      </c>
      <c r="F73" s="17">
        <v>14340</v>
      </c>
      <c r="G73" s="24"/>
      <c r="H73" s="7"/>
      <c r="I73" s="25">
        <f t="shared" si="16"/>
        <v>-3185</v>
      </c>
      <c r="J73" s="24">
        <f t="shared" si="16"/>
        <v>-2188</v>
      </c>
      <c r="K73" s="7"/>
      <c r="L73" s="25">
        <f t="shared" si="3"/>
        <v>-3187.578636505817</v>
      </c>
      <c r="M73" s="17">
        <f t="shared" si="1"/>
        <v>6.6493662291322639</v>
      </c>
      <c r="N73" s="17">
        <f t="shared" si="4"/>
        <v>-2198.3713563775186</v>
      </c>
      <c r="O73" s="24">
        <f t="shared" si="2"/>
        <v>107.56503310949621</v>
      </c>
      <c r="P73" s="7"/>
      <c r="Q73" s="25">
        <f t="shared" si="5"/>
        <v>-3164.2472209306038</v>
      </c>
      <c r="R73" s="24">
        <f t="shared" si="6"/>
        <v>-2208.0133514091226</v>
      </c>
      <c r="S73" s="7"/>
      <c r="T73" s="25">
        <f t="shared" si="7"/>
        <v>0.81911322270275289</v>
      </c>
      <c r="U73" s="24">
        <f t="shared" si="8"/>
        <v>-0.57090888550563035</v>
      </c>
      <c r="V73" s="7"/>
      <c r="W73" s="25">
        <f t="shared" si="9"/>
        <v>0.81986342440239379</v>
      </c>
      <c r="X73" s="24">
        <f t="shared" si="10"/>
        <v>297.96007396785831</v>
      </c>
      <c r="Y73" s="7"/>
      <c r="Z73" s="25">
        <f t="shared" si="11"/>
        <v>617</v>
      </c>
      <c r="AA73" s="17">
        <f t="shared" si="15"/>
        <v>298.07999999999987</v>
      </c>
      <c r="AB73" s="24">
        <f t="shared" si="12"/>
        <v>5.2024774343446953</v>
      </c>
      <c r="AC73" s="17">
        <f t="shared" si="13"/>
        <v>-0.11992603214156361</v>
      </c>
      <c r="AD73" s="17">
        <f t="shared" ca="1" si="14"/>
        <v>6.3874820817318323E-2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11767</v>
      </c>
      <c r="D74" s="17">
        <v>12010</v>
      </c>
      <c r="E74" s="17">
        <v>14724</v>
      </c>
      <c r="F74" s="17">
        <v>14497</v>
      </c>
      <c r="G74" s="24"/>
      <c r="H74" s="7"/>
      <c r="I74" s="25">
        <f t="shared" si="16"/>
        <v>-2957</v>
      </c>
      <c r="J74" s="24">
        <f t="shared" si="16"/>
        <v>-2487</v>
      </c>
      <c r="K74" s="7"/>
      <c r="L74" s="25">
        <f t="shared" si="3"/>
        <v>-2959.4676218798213</v>
      </c>
      <c r="M74" s="17">
        <f t="shared" si="1"/>
        <v>6.0891577417728486</v>
      </c>
      <c r="N74" s="17">
        <f t="shared" si="4"/>
        <v>-2492.9777504273293</v>
      </c>
      <c r="O74" s="24">
        <f t="shared" si="2"/>
        <v>35.733500171435431</v>
      </c>
      <c r="P74" s="7"/>
      <c r="Q74" s="25">
        <f t="shared" si="5"/>
        <v>-2936.2472209306038</v>
      </c>
      <c r="R74" s="24">
        <f t="shared" si="6"/>
        <v>-2507.0133514091226</v>
      </c>
      <c r="S74" s="7"/>
      <c r="T74" s="25">
        <f t="shared" si="7"/>
        <v>0.76009197634093972</v>
      </c>
      <c r="U74" s="24">
        <f t="shared" si="8"/>
        <v>-0.6482189962697904</v>
      </c>
      <c r="V74" s="7"/>
      <c r="W74" s="25">
        <f t="shared" si="9"/>
        <v>0.76094362079436073</v>
      </c>
      <c r="X74" s="24">
        <f t="shared" si="10"/>
        <v>303.53520916997911</v>
      </c>
      <c r="Y74" s="7"/>
      <c r="Z74" s="25">
        <f t="shared" si="11"/>
        <v>612</v>
      </c>
      <c r="AA74" s="17">
        <f t="shared" si="15"/>
        <v>303.58799999999985</v>
      </c>
      <c r="AB74" s="24">
        <f t="shared" si="12"/>
        <v>5.2986101695445429</v>
      </c>
      <c r="AC74" s="17">
        <f t="shared" si="13"/>
        <v>-5.2790830020740032E-2</v>
      </c>
      <c r="AD74" s="17">
        <f t="shared" ca="1" si="14"/>
        <v>0.11765653524719255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11892</v>
      </c>
      <c r="D75" s="17">
        <v>11870</v>
      </c>
      <c r="E75" s="17">
        <v>14589</v>
      </c>
      <c r="F75" s="17">
        <v>14635</v>
      </c>
      <c r="G75" s="24"/>
      <c r="H75" s="7"/>
      <c r="I75" s="25">
        <f t="shared" si="16"/>
        <v>-2697</v>
      </c>
      <c r="J75" s="24">
        <f t="shared" si="16"/>
        <v>-2765</v>
      </c>
      <c r="K75" s="7"/>
      <c r="L75" s="25">
        <f t="shared" si="3"/>
        <v>-2698.9410130386859</v>
      </c>
      <c r="M75" s="17">
        <f t="shared" si="1"/>
        <v>3.7675316163487631</v>
      </c>
      <c r="N75" s="17">
        <f t="shared" si="4"/>
        <v>-2769.4562847895404</v>
      </c>
      <c r="O75" s="24">
        <f t="shared" si="2"/>
        <v>19.85847412548917</v>
      </c>
      <c r="P75" s="7"/>
      <c r="Q75" s="25">
        <f t="shared" si="5"/>
        <v>-2676.2472209306038</v>
      </c>
      <c r="R75" s="24">
        <f t="shared" si="6"/>
        <v>-2785.0133514091226</v>
      </c>
      <c r="S75" s="7"/>
      <c r="T75" s="25">
        <f t="shared" si="7"/>
        <v>0.69278704627922305</v>
      </c>
      <c r="U75" s="24">
        <f t="shared" si="8"/>
        <v>-0.72009929992342414</v>
      </c>
      <c r="V75" s="7"/>
      <c r="W75" s="25">
        <f t="shared" si="9"/>
        <v>0.69373299803400224</v>
      </c>
      <c r="X75" s="24">
        <f t="shared" si="10"/>
        <v>309.17716642560788</v>
      </c>
      <c r="Y75" s="7"/>
      <c r="Z75" s="25">
        <f t="shared" si="11"/>
        <v>624</v>
      </c>
      <c r="AA75" s="17">
        <f t="shared" si="15"/>
        <v>309.20399999999984</v>
      </c>
      <c r="AB75" s="24">
        <f t="shared" si="12"/>
        <v>5.3966278603365438</v>
      </c>
      <c r="AC75" s="17">
        <f t="shared" si="13"/>
        <v>-2.6833574391957882E-2</v>
      </c>
      <c r="AD75" s="17">
        <f t="shared" ca="1" si="14"/>
        <v>1.5076740912491005E-2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12044</v>
      </c>
      <c r="D76" s="17">
        <v>11744</v>
      </c>
      <c r="E76" s="17">
        <v>14450</v>
      </c>
      <c r="F76" s="17">
        <v>14768</v>
      </c>
      <c r="G76" s="24"/>
      <c r="H76" s="7"/>
      <c r="I76" s="25">
        <f t="shared" si="16"/>
        <v>-2406</v>
      </c>
      <c r="J76" s="24">
        <f t="shared" si="16"/>
        <v>-3024</v>
      </c>
      <c r="K76" s="7"/>
      <c r="L76" s="25">
        <f t="shared" si="3"/>
        <v>-2408.3843909168068</v>
      </c>
      <c r="M76" s="17">
        <f t="shared" si="1"/>
        <v>5.6853200441505392</v>
      </c>
      <c r="N76" s="17">
        <f t="shared" si="4"/>
        <v>-3022.5564838832161</v>
      </c>
      <c r="O76" s="24">
        <f t="shared" si="2"/>
        <v>2.0837387794149844</v>
      </c>
      <c r="P76" s="7"/>
      <c r="Q76" s="25">
        <f t="shared" si="5"/>
        <v>-2385.2472209306038</v>
      </c>
      <c r="R76" s="24">
        <f t="shared" si="6"/>
        <v>-3044.0133514091226</v>
      </c>
      <c r="S76" s="7"/>
      <c r="T76" s="25">
        <f t="shared" si="7"/>
        <v>0.61745729763322477</v>
      </c>
      <c r="U76" s="24">
        <f t="shared" si="8"/>
        <v>-0.78706692095324837</v>
      </c>
      <c r="V76" s="7"/>
      <c r="W76" s="25">
        <f t="shared" si="9"/>
        <v>0.61849110034706789</v>
      </c>
      <c r="X76" s="24">
        <f t="shared" si="10"/>
        <v>314.94790251460904</v>
      </c>
      <c r="Y76" s="7"/>
      <c r="Z76" s="25">
        <f t="shared" si="11"/>
        <v>633</v>
      </c>
      <c r="AA76" s="17">
        <f t="shared" si="15"/>
        <v>314.90099999999984</v>
      </c>
      <c r="AB76" s="24">
        <f t="shared" si="12"/>
        <v>5.4960592678226607</v>
      </c>
      <c r="AC76" s="17">
        <f t="shared" si="13"/>
        <v>4.6902514609200807E-2</v>
      </c>
      <c r="AD76" s="17">
        <f t="shared" ca="1" si="14"/>
        <v>2.0195824036420618E-2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12194</v>
      </c>
      <c r="D77" s="17">
        <v>11628</v>
      </c>
      <c r="E77" s="17">
        <v>14285</v>
      </c>
      <c r="F77" s="17">
        <v>14874</v>
      </c>
      <c r="G77" s="24"/>
      <c r="H77" s="7"/>
      <c r="I77" s="25">
        <f t="shared" si="16"/>
        <v>-2091</v>
      </c>
      <c r="J77" s="24">
        <f t="shared" si="16"/>
        <v>-3246</v>
      </c>
      <c r="K77" s="7"/>
      <c r="L77" s="25">
        <f t="shared" si="3"/>
        <v>-2093.1997403948085</v>
      </c>
      <c r="M77" s="17">
        <f t="shared" si="1"/>
        <v>4.8388578045521964</v>
      </c>
      <c r="N77" s="17">
        <f t="shared" si="4"/>
        <v>-3246.2626091850984</v>
      </c>
      <c r="O77" s="24">
        <f t="shared" si="2"/>
        <v>6.8963584098059721E-2</v>
      </c>
      <c r="P77" s="7"/>
      <c r="Q77" s="25">
        <f t="shared" si="5"/>
        <v>-2070.2472209306038</v>
      </c>
      <c r="R77" s="24">
        <f t="shared" si="6"/>
        <v>-3266.0133514091226</v>
      </c>
      <c r="S77" s="7"/>
      <c r="T77" s="25">
        <f t="shared" si="7"/>
        <v>0.53591478621229871</v>
      </c>
      <c r="U77" s="24">
        <f t="shared" si="8"/>
        <v>-0.844467738978812</v>
      </c>
      <c r="V77" s="7"/>
      <c r="W77" s="25">
        <f t="shared" si="9"/>
        <v>0.53702387512094141</v>
      </c>
      <c r="X77" s="24">
        <f t="shared" si="10"/>
        <v>320.6552142809868</v>
      </c>
      <c r="Y77" s="7"/>
      <c r="Z77" s="25">
        <f t="shared" si="11"/>
        <v>635</v>
      </c>
      <c r="AA77" s="17">
        <f t="shared" si="15"/>
        <v>320.61599999999981</v>
      </c>
      <c r="AB77" s="24">
        <f t="shared" si="12"/>
        <v>5.5958048345741362</v>
      </c>
      <c r="AC77" s="17">
        <f t="shared" si="13"/>
        <v>3.921428098698243E-2</v>
      </c>
      <c r="AD77" s="17">
        <f t="shared" ca="1" si="14"/>
        <v>-6.360894931049188E-3</v>
      </c>
      <c r="AE77" s="17">
        <v>92</v>
      </c>
    </row>
    <row r="78" spans="1:31" s="17" customFormat="1" x14ac:dyDescent="0.25">
      <c r="A78" s="17">
        <v>58</v>
      </c>
      <c r="B78" s="17">
        <v>634</v>
      </c>
      <c r="C78" s="17">
        <v>12347</v>
      </c>
      <c r="D78" s="17">
        <v>11521</v>
      </c>
      <c r="E78" s="17">
        <v>14108</v>
      </c>
      <c r="F78" s="17">
        <v>14954</v>
      </c>
      <c r="G78" s="24"/>
      <c r="H78" s="7"/>
      <c r="I78" s="25">
        <f t="shared" si="16"/>
        <v>-1761</v>
      </c>
      <c r="J78" s="24">
        <f t="shared" si="16"/>
        <v>-3433</v>
      </c>
      <c r="K78" s="7"/>
      <c r="L78" s="25">
        <f t="shared" si="3"/>
        <v>-1757.9429952719904</v>
      </c>
      <c r="M78" s="17">
        <f t="shared" si="1"/>
        <v>9.3452779070729743</v>
      </c>
      <c r="N78" s="17">
        <f t="shared" si="4"/>
        <v>-3437.2319762562652</v>
      </c>
      <c r="O78" s="24">
        <f t="shared" si="2"/>
        <v>17.909623033592165</v>
      </c>
      <c r="P78" s="7"/>
      <c r="Q78" s="25">
        <f t="shared" si="5"/>
        <v>-1740.2472209306038</v>
      </c>
      <c r="R78" s="24">
        <f t="shared" si="6"/>
        <v>-3453.0133514091226</v>
      </c>
      <c r="S78" s="7"/>
      <c r="T78" s="25">
        <f t="shared" si="7"/>
        <v>0.45048929805704291</v>
      </c>
      <c r="U78" s="24">
        <f t="shared" si="8"/>
        <v>-0.89281887848683184</v>
      </c>
      <c r="V78" s="7"/>
      <c r="W78" s="25">
        <f t="shared" si="9"/>
        <v>0.4516617892909372</v>
      </c>
      <c r="X78" s="24">
        <f t="shared" si="10"/>
        <v>326.27472396891369</v>
      </c>
      <c r="Y78" s="7"/>
      <c r="Z78" s="25">
        <f t="shared" si="11"/>
        <v>634</v>
      </c>
      <c r="AA78" s="17">
        <f t="shared" si="15"/>
        <v>326.32199999999983</v>
      </c>
      <c r="AB78" s="24">
        <f t="shared" si="12"/>
        <v>5.6953933216929338</v>
      </c>
      <c r="AC78" s="17">
        <f t="shared" si="13"/>
        <v>-4.7276031086141757E-2</v>
      </c>
      <c r="AD78" s="17">
        <f t="shared" ca="1" si="14"/>
        <v>3.8771588425504433E-2</v>
      </c>
      <c r="AE78" s="17">
        <v>91</v>
      </c>
    </row>
    <row r="79" spans="1:31" s="17" customFormat="1" x14ac:dyDescent="0.25">
      <c r="A79" s="17">
        <v>59</v>
      </c>
      <c r="B79" s="17">
        <v>633</v>
      </c>
      <c r="C79" s="17">
        <v>12538</v>
      </c>
      <c r="D79" s="17">
        <v>11453</v>
      </c>
      <c r="E79" s="17">
        <v>13943</v>
      </c>
      <c r="F79" s="17">
        <v>15049</v>
      </c>
      <c r="G79" s="24"/>
      <c r="H79" s="7"/>
      <c r="I79" s="25">
        <f t="shared" si="16"/>
        <v>-1405</v>
      </c>
      <c r="J79" s="24">
        <f t="shared" si="16"/>
        <v>-3596</v>
      </c>
      <c r="K79" s="7"/>
      <c r="L79" s="25">
        <f t="shared" si="3"/>
        <v>-1406.0276764044295</v>
      </c>
      <c r="M79" s="17">
        <f t="shared" si="1"/>
        <v>1.0561187922211146</v>
      </c>
      <c r="N79" s="17">
        <f t="shared" si="4"/>
        <v>-3593.7299066977789</v>
      </c>
      <c r="O79" s="24">
        <f t="shared" si="2"/>
        <v>5.1533236007890295</v>
      </c>
      <c r="P79" s="7"/>
      <c r="Q79" s="25">
        <f t="shared" si="5"/>
        <v>-1384.2472209306038</v>
      </c>
      <c r="R79" s="24">
        <f t="shared" si="6"/>
        <v>-3616.0133514091226</v>
      </c>
      <c r="S79" s="7"/>
      <c r="T79" s="25">
        <f t="shared" si="7"/>
        <v>0.35833331689561543</v>
      </c>
      <c r="U79" s="24">
        <f t="shared" si="8"/>
        <v>-0.93496452415425024</v>
      </c>
      <c r="V79" s="7"/>
      <c r="W79" s="25">
        <f t="shared" si="9"/>
        <v>0.35956105801020027</v>
      </c>
      <c r="X79" s="24">
        <f t="shared" si="10"/>
        <v>332.07345245829549</v>
      </c>
      <c r="Y79" s="7"/>
      <c r="Z79" s="25">
        <f t="shared" si="11"/>
        <v>633</v>
      </c>
      <c r="AA79" s="17">
        <f t="shared" si="15"/>
        <v>332.01899999999983</v>
      </c>
      <c r="AB79" s="24">
        <f t="shared" si="12"/>
        <v>5.7948247291790498</v>
      </c>
      <c r="AC79" s="17">
        <f t="shared" si="13"/>
        <v>5.4452458295656925E-2</v>
      </c>
      <c r="AD79" s="17">
        <f t="shared" ca="1" si="14"/>
        <v>2.2168912675056163E-2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12723</v>
      </c>
      <c r="D80" s="17">
        <v>11395</v>
      </c>
      <c r="E80" s="17">
        <v>13758</v>
      </c>
      <c r="F80" s="17">
        <v>15106</v>
      </c>
      <c r="G80" s="24"/>
      <c r="H80" s="7"/>
      <c r="I80" s="25">
        <f t="shared" si="16"/>
        <v>-1035</v>
      </c>
      <c r="J80" s="24">
        <f t="shared" si="16"/>
        <v>-3711</v>
      </c>
      <c r="K80" s="7"/>
      <c r="L80" s="25">
        <f t="shared" si="3"/>
        <v>-1041.5917582450347</v>
      </c>
      <c r="M80" s="17">
        <f t="shared" si="1"/>
        <v>43.451276760983284</v>
      </c>
      <c r="N80" s="17">
        <f t="shared" si="4"/>
        <v>-3714.2138790117851</v>
      </c>
      <c r="O80" s="24">
        <f t="shared" si="2"/>
        <v>10.329018302393019</v>
      </c>
      <c r="P80" s="7"/>
      <c r="Q80" s="25">
        <f t="shared" si="5"/>
        <v>-1014.2472209306037</v>
      </c>
      <c r="R80" s="24">
        <f t="shared" si="6"/>
        <v>-3731.0133514091226</v>
      </c>
      <c r="S80" s="7"/>
      <c r="T80" s="25">
        <f t="shared" si="7"/>
        <v>0.26255322411548004</v>
      </c>
      <c r="U80" s="24">
        <f t="shared" si="8"/>
        <v>-0.96469918214046557</v>
      </c>
      <c r="V80" s="7"/>
      <c r="W80" s="25">
        <f t="shared" si="9"/>
        <v>0.26381991869843047</v>
      </c>
      <c r="X80" s="24">
        <f t="shared" si="10"/>
        <v>337.81387065305148</v>
      </c>
      <c r="Y80" s="7"/>
      <c r="Z80" s="25">
        <f t="shared" si="11"/>
        <v>631</v>
      </c>
      <c r="AA80" s="17">
        <f t="shared" si="15"/>
        <v>337.69799999999981</v>
      </c>
      <c r="AB80" s="24">
        <f t="shared" si="12"/>
        <v>5.8939419773998072</v>
      </c>
      <c r="AC80" s="17">
        <f t="shared" si="13"/>
        <v>0.11587065305167243</v>
      </c>
      <c r="AD80" s="17">
        <f t="shared" ca="1" si="14"/>
        <v>-8.5519903599617919E-2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12896</v>
      </c>
      <c r="D81" s="17">
        <v>11351</v>
      </c>
      <c r="E81" s="17">
        <v>13580</v>
      </c>
      <c r="F81" s="17">
        <v>15146</v>
      </c>
      <c r="G81" s="24"/>
      <c r="H81" s="7"/>
      <c r="I81" s="25">
        <f t="shared" si="16"/>
        <v>-684</v>
      </c>
      <c r="J81" s="24">
        <f t="shared" si="16"/>
        <v>-3795</v>
      </c>
      <c r="K81" s="7"/>
      <c r="L81" s="25">
        <f t="shared" si="3"/>
        <v>-680.91139438227447</v>
      </c>
      <c r="M81" s="17">
        <f t="shared" si="1"/>
        <v>9.5394846618457283</v>
      </c>
      <c r="N81" s="17">
        <f t="shared" si="4"/>
        <v>-3795.648850401773</v>
      </c>
      <c r="O81" s="24">
        <f t="shared" si="2"/>
        <v>0.42100684388093296</v>
      </c>
      <c r="P81" s="7"/>
      <c r="Q81" s="25">
        <f t="shared" si="5"/>
        <v>-663.2472209306037</v>
      </c>
      <c r="R81" s="24">
        <f t="shared" si="6"/>
        <v>-3815.0133514091226</v>
      </c>
      <c r="S81" s="7"/>
      <c r="T81" s="25">
        <f t="shared" si="7"/>
        <v>0.1716915685321625</v>
      </c>
      <c r="U81" s="24">
        <f t="shared" si="8"/>
        <v>-0.98641841058257074</v>
      </c>
      <c r="V81" s="7"/>
      <c r="W81" s="25">
        <f t="shared" si="9"/>
        <v>0.17298669807254116</v>
      </c>
      <c r="X81" s="24">
        <f t="shared" si="10"/>
        <v>343.16206241164684</v>
      </c>
      <c r="Y81" s="7"/>
      <c r="Z81" s="25">
        <f t="shared" si="11"/>
        <v>608</v>
      </c>
      <c r="AA81" s="17">
        <f t="shared" si="15"/>
        <v>343.16999999999979</v>
      </c>
      <c r="AB81" s="24">
        <f t="shared" si="12"/>
        <v>5.9894463940689366</v>
      </c>
      <c r="AC81" s="17">
        <f t="shared" si="13"/>
        <v>-7.937588352945113E-3</v>
      </c>
      <c r="AD81" s="17">
        <f t="shared" ca="1" si="14"/>
        <v>1.4933149347086783E-2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13077</v>
      </c>
      <c r="D82" s="17">
        <v>11325</v>
      </c>
      <c r="E82" s="17">
        <v>13397</v>
      </c>
      <c r="F82" s="17">
        <v>15175</v>
      </c>
      <c r="G82" s="24"/>
      <c r="H82" s="7"/>
      <c r="I82" s="25">
        <f t="shared" si="16"/>
        <v>-320</v>
      </c>
      <c r="J82" s="24">
        <f t="shared" si="16"/>
        <v>-3850</v>
      </c>
      <c r="K82" s="7"/>
      <c r="L82" s="25">
        <f t="shared" si="3"/>
        <v>-308.75318123912831</v>
      </c>
      <c r="M82" s="17">
        <f t="shared" si="1"/>
        <v>126.49093223989543</v>
      </c>
      <c r="N82" s="17">
        <f t="shared" si="4"/>
        <v>-3842.7425495618149</v>
      </c>
      <c r="O82" s="24">
        <f t="shared" si="2"/>
        <v>52.670586862712526</v>
      </c>
      <c r="P82" s="7"/>
      <c r="Q82" s="25">
        <f t="shared" si="5"/>
        <v>-299.2472209306037</v>
      </c>
      <c r="R82" s="24">
        <f t="shared" si="6"/>
        <v>-3870.0133514091226</v>
      </c>
      <c r="S82" s="7"/>
      <c r="T82" s="25">
        <f t="shared" si="7"/>
        <v>7.7464666445759112E-2</v>
      </c>
      <c r="U82" s="24">
        <f t="shared" si="8"/>
        <v>-1.0006393339672826</v>
      </c>
      <c r="V82" s="7"/>
      <c r="W82" s="25">
        <f t="shared" si="9"/>
        <v>7.8778384181327016E-2</v>
      </c>
      <c r="X82" s="24">
        <f t="shared" si="10"/>
        <v>348.60729157854189</v>
      </c>
      <c r="Y82" s="7"/>
      <c r="Z82" s="25">
        <f t="shared" si="11"/>
        <v>617</v>
      </c>
      <c r="AA82" s="17">
        <f t="shared" si="15"/>
        <v>348.72299999999979</v>
      </c>
      <c r="AB82" s="24">
        <f t="shared" si="12"/>
        <v>6.086364527432182</v>
      </c>
      <c r="AC82" s="17">
        <f t="shared" si="13"/>
        <v>-0.11570842145789584</v>
      </c>
      <c r="AD82" s="17">
        <f t="shared" ca="1" si="14"/>
        <v>0.19286547257615894</v>
      </c>
      <c r="AE82" s="17">
        <v>87</v>
      </c>
    </row>
    <row r="83" spans="1:31" s="17" customFormat="1" x14ac:dyDescent="0.25">
      <c r="A83" s="17">
        <v>63</v>
      </c>
      <c r="B83" s="17">
        <v>619</v>
      </c>
      <c r="C83" s="17">
        <v>13269</v>
      </c>
      <c r="D83" s="17">
        <v>11321</v>
      </c>
      <c r="E83" s="17">
        <v>13206</v>
      </c>
      <c r="F83" s="17">
        <v>15177</v>
      </c>
      <c r="G83" s="24"/>
      <c r="H83" s="7"/>
      <c r="I83" s="25">
        <f t="shared" si="16"/>
        <v>63</v>
      </c>
      <c r="J83" s="24">
        <f t="shared" si="16"/>
        <v>-3856</v>
      </c>
      <c r="K83" s="7"/>
      <c r="L83" s="25">
        <f t="shared" si="3"/>
        <v>67.326377197753501</v>
      </c>
      <c r="M83" s="17">
        <f t="shared" si="1"/>
        <v>18.717539657241439</v>
      </c>
      <c r="N83" s="17">
        <f t="shared" si="4"/>
        <v>-3853.5658497541699</v>
      </c>
      <c r="O83" s="24">
        <f t="shared" si="2"/>
        <v>5.9250874192747194</v>
      </c>
      <c r="P83" s="7"/>
      <c r="Q83" s="25">
        <f t="shared" si="5"/>
        <v>83.752779069396283</v>
      </c>
      <c r="R83" s="24">
        <f t="shared" si="6"/>
        <v>-3876.0133514091226</v>
      </c>
      <c r="S83" s="7"/>
      <c r="T83" s="25">
        <f t="shared" si="7"/>
        <v>-2.1680672837462028E-2</v>
      </c>
      <c r="U83" s="24">
        <f t="shared" si="8"/>
        <v>-1.0021907074274328</v>
      </c>
      <c r="V83" s="7"/>
      <c r="W83" s="25">
        <f t="shared" si="9"/>
        <v>-2.0365003877924798E-2</v>
      </c>
      <c r="X83" s="24">
        <f t="shared" si="10"/>
        <v>354.27290964143106</v>
      </c>
      <c r="Y83" s="7"/>
      <c r="Z83" s="25">
        <f t="shared" si="11"/>
        <v>619</v>
      </c>
      <c r="AA83" s="17">
        <f t="shared" si="15"/>
        <v>354.29399999999981</v>
      </c>
      <c r="AB83" s="24">
        <f t="shared" si="12"/>
        <v>6.1835968200607869</v>
      </c>
      <c r="AC83" s="17">
        <f t="shared" si="13"/>
        <v>-2.1090358568756074E-2</v>
      </c>
      <c r="AD83" s="17">
        <f t="shared" ca="1" si="14"/>
        <v>9.4160053985206105E-3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13455</v>
      </c>
      <c r="D84" s="17">
        <v>11332</v>
      </c>
      <c r="E84" s="17">
        <v>13010</v>
      </c>
      <c r="F84" s="17">
        <v>15157</v>
      </c>
      <c r="G84" s="24"/>
      <c r="H84" s="7"/>
      <c r="I84" s="25">
        <f t="shared" ref="I84:J115" si="17">C84-E84</f>
        <v>445</v>
      </c>
      <c r="J84" s="24">
        <f t="shared" si="17"/>
        <v>-3825</v>
      </c>
      <c r="K84" s="7"/>
      <c r="L84" s="25">
        <f t="shared" si="3"/>
        <v>453.43779339612985</v>
      </c>
      <c r="M84" s="17">
        <f t="shared" ref="M84:M147" si="18">(I84-L84)^2</f>
        <v>71.19635739577248</v>
      </c>
      <c r="N84" s="17">
        <f t="shared" si="4"/>
        <v>-3826.5104679519959</v>
      </c>
      <c r="O84" s="24">
        <f t="shared" ref="O84:O147" si="19">(J84-N84)^2</f>
        <v>2.2815134340067078</v>
      </c>
      <c r="P84" s="7"/>
      <c r="Q84" s="25">
        <f t="shared" si="5"/>
        <v>465.7527790693963</v>
      </c>
      <c r="R84" s="24">
        <f t="shared" si="6"/>
        <v>-3845.0133514091226</v>
      </c>
      <c r="S84" s="7"/>
      <c r="T84" s="25">
        <f t="shared" si="7"/>
        <v>-0.1205671470050612</v>
      </c>
      <c r="U84" s="24">
        <f t="shared" si="8"/>
        <v>-0.99417527788332261</v>
      </c>
      <c r="V84" s="7"/>
      <c r="W84" s="25">
        <f t="shared" si="9"/>
        <v>-0.11926208600897881</v>
      </c>
      <c r="X84" s="24">
        <f>IF(MOD(ATAN2(U84,W84)*180/PI()-$J$9+360,360)&lt;355,MOD(ATAN2(U84,W84)*180/PI()-$J$9+360,360)+360,MOD(ATAN2(U84,W84)*180/PI()-$J$9+360,360))</f>
        <v>359.94935234824396</v>
      </c>
      <c r="Y84" s="7"/>
      <c r="Z84" s="25">
        <f t="shared" si="11"/>
        <v>637</v>
      </c>
      <c r="AA84" s="17">
        <f t="shared" si="15"/>
        <v>360.02699999999982</v>
      </c>
      <c r="AB84" s="24">
        <f t="shared" si="12"/>
        <v>6.2836565460776219</v>
      </c>
      <c r="AC84" s="17">
        <f t="shared" si="13"/>
        <v>-7.7647651755853531E-2</v>
      </c>
    </row>
    <row r="85" spans="1:31" s="17" customFormat="1" x14ac:dyDescent="0.25">
      <c r="A85" s="17">
        <v>0</v>
      </c>
      <c r="B85" s="17">
        <v>0</v>
      </c>
      <c r="C85" s="17">
        <v>13420</v>
      </c>
      <c r="D85" s="17">
        <v>11294</v>
      </c>
      <c r="E85" s="17">
        <v>12963</v>
      </c>
      <c r="F85" s="17">
        <v>15110</v>
      </c>
      <c r="G85" s="24"/>
      <c r="H85" s="7"/>
      <c r="I85" s="25">
        <f t="shared" si="17"/>
        <v>457</v>
      </c>
      <c r="J85" s="24">
        <f t="shared" si="17"/>
        <v>-3816</v>
      </c>
      <c r="K85" s="7"/>
      <c r="L85" s="25">
        <f>$M$9*SIN(2*PI()/$M$10*(AA85+$M$11))+$M$12</f>
        <v>459.79518017142038</v>
      </c>
      <c r="M85" s="17">
        <f t="shared" si="18"/>
        <v>7.8130321907016871</v>
      </c>
      <c r="N85" s="17">
        <f>$O$9*COS(2*PI()/$O$10*(AA85+$O$11))+$O$12</f>
        <v>-3812.1189861912785</v>
      </c>
      <c r="O85" s="24">
        <f t="shared" si="19"/>
        <v>15.062268183486893</v>
      </c>
      <c r="P85" s="7"/>
      <c r="Q85" s="25">
        <f t="shared" ref="Q85:Q148" si="20">I85-$J$4</f>
        <v>477.7527790693963</v>
      </c>
      <c r="R85" s="24">
        <f t="shared" ref="R85:R148" si="21">J85-$J$3</f>
        <v>-3836.0133514091226</v>
      </c>
      <c r="S85" s="7"/>
      <c r="T85" s="25">
        <f t="shared" ref="T85:T148" si="22">Q85/$J$7</f>
        <v>-0.12367352839252505</v>
      </c>
      <c r="U85" s="24">
        <f t="shared" ref="U85:U148" si="23">R85/$J$6</f>
        <v>-0.99184821769309706</v>
      </c>
      <c r="V85" s="7"/>
      <c r="W85" s="25">
        <f t="shared" ref="W85:W148" si="24">(T85-U85*SIN(-$J$11*PI()/180))/(COS(-$J$11*PI()/180))</f>
        <v>-0.12237152506506868</v>
      </c>
      <c r="X85" s="24">
        <f>IF(MOD(ATAN2(U85,W85)*180/PI()-$J$9+360,360)&lt;355,MOD(ATAN2(U85,W85)*180/PI()-$J$9+360,360)+360,MOD(ATAN2(U85,W85)*180/PI()-$J$9+360,360))</f>
        <v>360.14224461131732</v>
      </c>
      <c r="Y85" s="7"/>
      <c r="Z85" s="25">
        <f>I165-J159</f>
        <v>7</v>
      </c>
      <c r="AA85" s="17">
        <f t="shared" si="15"/>
        <v>360.0899999999998</v>
      </c>
      <c r="AB85" s="24">
        <f t="shared" ref="AB85:AB148" si="25">AA85*PI()/180</f>
        <v>6.2847561035063775</v>
      </c>
      <c r="AC85" s="17">
        <f t="shared" ref="AC85:AC148" si="26">X85-AA85</f>
        <v>5.2244611317519229E-2</v>
      </c>
    </row>
    <row r="86" spans="1:31" s="17" customFormat="1" x14ac:dyDescent="0.25">
      <c r="A86" s="17">
        <v>1</v>
      </c>
      <c r="B86" s="17">
        <v>-633</v>
      </c>
      <c r="C86" s="17">
        <v>13228</v>
      </c>
      <c r="D86" s="17">
        <v>11283</v>
      </c>
      <c r="E86" s="17">
        <v>13158</v>
      </c>
      <c r="F86" s="17">
        <v>15125</v>
      </c>
      <c r="G86" s="24"/>
      <c r="H86" s="7"/>
      <c r="I86" s="25">
        <f t="shared" si="17"/>
        <v>70</v>
      </c>
      <c r="J86" s="24">
        <f t="shared" si="17"/>
        <v>-3842</v>
      </c>
      <c r="K86" s="7"/>
      <c r="L86" s="25">
        <f t="shared" ref="L86:L149" si="27">$M$9*SIN(2*PI()/$M$10*(AA86+$M$11))+$M$12</f>
        <v>77.39129231618081</v>
      </c>
      <c r="M86" s="17">
        <f t="shared" si="18"/>
        <v>54.631202103233477</v>
      </c>
      <c r="N86" s="17">
        <f t="shared" ref="N86:N149" si="28">$O$9*COS(2*PI()/$O$10*(AA86+$O$11))+$O$12</f>
        <v>-3839.7569672126697</v>
      </c>
      <c r="O86" s="24">
        <f t="shared" si="19"/>
        <v>5.0311960850388306</v>
      </c>
      <c r="P86" s="7"/>
      <c r="Q86" s="25">
        <f t="shared" si="20"/>
        <v>90.752779069396283</v>
      </c>
      <c r="R86" s="24">
        <f t="shared" si="21"/>
        <v>-3862.0133514091226</v>
      </c>
      <c r="S86" s="7"/>
      <c r="T86" s="25">
        <f t="shared" si="22"/>
        <v>-2.3492728646815942E-2</v>
      </c>
      <c r="U86" s="24">
        <f t="shared" si="23"/>
        <v>-0.9985708360204153</v>
      </c>
      <c r="V86" s="7"/>
      <c r="W86" s="25">
        <f t="shared" si="24"/>
        <v>-2.2181813458171516E-2</v>
      </c>
      <c r="X86" s="24">
        <f t="shared" ref="X86:X148" si="29">MOD(ATAN2(U86,W86)*180/PI()-$J$9+360,360)</f>
        <v>354.38132564682957</v>
      </c>
      <c r="Y86" s="7"/>
      <c r="Z86" s="25">
        <f t="shared" ref="Z86:Z149" si="30">B86</f>
        <v>-633</v>
      </c>
      <c r="AA86" s="17">
        <f t="shared" ref="AA86:AA149" si="31">360/40000*Z86+AA85</f>
        <v>354.3929999999998</v>
      </c>
      <c r="AB86" s="24">
        <f t="shared" si="25"/>
        <v>6.1853246960202606</v>
      </c>
      <c r="AC86" s="17">
        <f t="shared" si="26"/>
        <v>-1.1674353170235463E-2</v>
      </c>
    </row>
    <row r="87" spans="1:31" s="17" customFormat="1" x14ac:dyDescent="0.25">
      <c r="A87" s="17">
        <v>2</v>
      </c>
      <c r="B87" s="17">
        <v>-614</v>
      </c>
      <c r="C87" s="17">
        <v>13045</v>
      </c>
      <c r="D87" s="17">
        <v>11287</v>
      </c>
      <c r="E87" s="17">
        <v>13341</v>
      </c>
      <c r="F87" s="17">
        <v>15121</v>
      </c>
      <c r="G87" s="24"/>
      <c r="H87" s="7"/>
      <c r="I87" s="25">
        <f t="shared" si="17"/>
        <v>-296</v>
      </c>
      <c r="J87" s="24">
        <f t="shared" si="17"/>
        <v>-3834</v>
      </c>
      <c r="K87" s="7"/>
      <c r="L87" s="25">
        <f t="shared" si="27"/>
        <v>-294.4988310435657</v>
      </c>
      <c r="M87" s="17">
        <f t="shared" si="18"/>
        <v>2.2535082357620415</v>
      </c>
      <c r="N87" s="17">
        <f t="shared" si="28"/>
        <v>-3830.147154017875</v>
      </c>
      <c r="O87" s="24">
        <f t="shared" si="19"/>
        <v>14.844422161976896</v>
      </c>
      <c r="P87" s="7"/>
      <c r="Q87" s="25">
        <f t="shared" si="20"/>
        <v>-275.2472209306037</v>
      </c>
      <c r="R87" s="24">
        <f t="shared" si="21"/>
        <v>-3854.0133514091226</v>
      </c>
      <c r="S87" s="7"/>
      <c r="T87" s="25">
        <f t="shared" si="22"/>
        <v>7.1251903670831424E-2</v>
      </c>
      <c r="U87" s="24">
        <f t="shared" si="23"/>
        <v>-0.99650233807354816</v>
      </c>
      <c r="V87" s="7"/>
      <c r="W87" s="25">
        <f t="shared" si="24"/>
        <v>7.2560184956201243E-2</v>
      </c>
      <c r="X87" s="24">
        <f t="shared" si="29"/>
        <v>348.94415705111805</v>
      </c>
      <c r="Y87" s="7"/>
      <c r="Z87" s="25">
        <f t="shared" si="30"/>
        <v>-614</v>
      </c>
      <c r="AA87" s="17">
        <f t="shared" si="31"/>
        <v>348.86699999999979</v>
      </c>
      <c r="AB87" s="24">
        <f t="shared" si="25"/>
        <v>6.0888778015550544</v>
      </c>
      <c r="AC87" s="17">
        <f t="shared" si="26"/>
        <v>7.7157051118263098E-2</v>
      </c>
    </row>
    <row r="88" spans="1:31" s="17" customFormat="1" x14ac:dyDescent="0.25">
      <c r="A88" s="17">
        <v>3</v>
      </c>
      <c r="B88" s="17">
        <v>-615</v>
      </c>
      <c r="C88" s="17">
        <v>12861</v>
      </c>
      <c r="D88" s="17">
        <v>11317</v>
      </c>
      <c r="E88" s="17">
        <v>13531</v>
      </c>
      <c r="F88" s="17">
        <v>15101</v>
      </c>
      <c r="G88" s="24"/>
      <c r="H88" s="7"/>
      <c r="I88" s="25">
        <f t="shared" si="17"/>
        <v>-670</v>
      </c>
      <c r="J88" s="24">
        <f t="shared" si="17"/>
        <v>-3784</v>
      </c>
      <c r="K88" s="7"/>
      <c r="L88" s="25">
        <f t="shared" si="27"/>
        <v>-664.44056126366911</v>
      </c>
      <c r="M88" s="17">
        <f t="shared" si="18"/>
        <v>30.907359063016401</v>
      </c>
      <c r="N88" s="17">
        <f t="shared" si="28"/>
        <v>-3784.658705645722</v>
      </c>
      <c r="O88" s="24">
        <f t="shared" si="19"/>
        <v>0.4338931277059922</v>
      </c>
      <c r="P88" s="7"/>
      <c r="Q88" s="25">
        <f t="shared" si="20"/>
        <v>-649.2472209306037</v>
      </c>
      <c r="R88" s="24">
        <f t="shared" si="21"/>
        <v>-3804.0133514091226</v>
      </c>
      <c r="S88" s="7"/>
      <c r="T88" s="25">
        <f t="shared" si="22"/>
        <v>0.16806745691345468</v>
      </c>
      <c r="U88" s="24">
        <f t="shared" si="23"/>
        <v>-0.98357422590562837</v>
      </c>
      <c r="V88" s="7"/>
      <c r="W88" s="25">
        <f t="shared" si="24"/>
        <v>0.16935884945200616</v>
      </c>
      <c r="X88" s="24">
        <f t="shared" si="29"/>
        <v>343.33899556099391</v>
      </c>
      <c r="Y88" s="7"/>
      <c r="Z88" s="25">
        <f t="shared" si="30"/>
        <v>-615</v>
      </c>
      <c r="AA88" s="17">
        <f t="shared" si="31"/>
        <v>343.33199999999977</v>
      </c>
      <c r="AB88" s="24">
        <f t="shared" si="25"/>
        <v>5.9922738274571667</v>
      </c>
      <c r="AC88" s="17">
        <f t="shared" si="26"/>
        <v>6.9955609941416697E-3</v>
      </c>
    </row>
    <row r="89" spans="1:31" s="17" customFormat="1" x14ac:dyDescent="0.25">
      <c r="A89" s="17">
        <v>4</v>
      </c>
      <c r="B89" s="17">
        <v>-611</v>
      </c>
      <c r="C89" s="17">
        <v>12678</v>
      </c>
      <c r="D89" s="17">
        <v>11350</v>
      </c>
      <c r="E89" s="17">
        <v>13709</v>
      </c>
      <c r="F89" s="17">
        <v>15059</v>
      </c>
      <c r="G89" s="24"/>
      <c r="H89" s="7"/>
      <c r="I89" s="25">
        <f t="shared" si="17"/>
        <v>-1031</v>
      </c>
      <c r="J89" s="24">
        <f t="shared" si="17"/>
        <v>-3709</v>
      </c>
      <c r="K89" s="7"/>
      <c r="L89" s="25">
        <f t="shared" si="27"/>
        <v>-1026.0346200000383</v>
      </c>
      <c r="M89" s="17">
        <f t="shared" si="18"/>
        <v>24.65499854401935</v>
      </c>
      <c r="N89" s="17">
        <f t="shared" si="28"/>
        <v>-3704.3417490421739</v>
      </c>
      <c r="O89" s="24">
        <f t="shared" si="19"/>
        <v>21.699301986087892</v>
      </c>
      <c r="P89" s="7"/>
      <c r="Q89" s="25">
        <f t="shared" si="20"/>
        <v>-1010.2472209306037</v>
      </c>
      <c r="R89" s="24">
        <f t="shared" si="21"/>
        <v>-3729.0133514091226</v>
      </c>
      <c r="S89" s="7"/>
      <c r="T89" s="25">
        <f t="shared" si="22"/>
        <v>0.26151776365299212</v>
      </c>
      <c r="U89" s="24">
        <f t="shared" si="23"/>
        <v>-0.96418205765374887</v>
      </c>
      <c r="V89" s="7"/>
      <c r="W89" s="25">
        <f t="shared" si="24"/>
        <v>0.26278377845659417</v>
      </c>
      <c r="X89" s="24">
        <f t="shared" si="29"/>
        <v>337.8633507494518</v>
      </c>
      <c r="Y89" s="7"/>
      <c r="Z89" s="25">
        <f t="shared" si="30"/>
        <v>-611</v>
      </c>
      <c r="AA89" s="17">
        <f t="shared" si="31"/>
        <v>337.83299999999974</v>
      </c>
      <c r="AB89" s="24">
        <f t="shared" si="25"/>
        <v>5.8962981718899981</v>
      </c>
      <c r="AC89" s="17">
        <f t="shared" si="26"/>
        <v>3.0350749452054515E-2</v>
      </c>
    </row>
    <row r="90" spans="1:31" s="17" customFormat="1" x14ac:dyDescent="0.25">
      <c r="A90" s="17">
        <v>5</v>
      </c>
      <c r="B90" s="17">
        <v>-638</v>
      </c>
      <c r="C90" s="17">
        <v>12488</v>
      </c>
      <c r="D90" s="17">
        <v>11403</v>
      </c>
      <c r="E90" s="17">
        <v>13882</v>
      </c>
      <c r="F90" s="17">
        <v>14988</v>
      </c>
      <c r="G90" s="24"/>
      <c r="H90" s="7"/>
      <c r="I90" s="25">
        <f t="shared" si="17"/>
        <v>-1394</v>
      </c>
      <c r="J90" s="24">
        <f t="shared" si="17"/>
        <v>-3585</v>
      </c>
      <c r="K90" s="7"/>
      <c r="L90" s="25">
        <f t="shared" si="27"/>
        <v>-1393.6721681031747</v>
      </c>
      <c r="M90" s="17">
        <f t="shared" si="18"/>
        <v>0.10747375257605668</v>
      </c>
      <c r="N90" s="17">
        <f t="shared" si="28"/>
        <v>-3583.9163402408012</v>
      </c>
      <c r="O90" s="24">
        <f t="shared" si="19"/>
        <v>1.1743184737067602</v>
      </c>
      <c r="P90" s="7"/>
      <c r="Q90" s="25">
        <f t="shared" si="20"/>
        <v>-1373.2472209306038</v>
      </c>
      <c r="R90" s="24">
        <f t="shared" si="21"/>
        <v>-3605.0133514091226</v>
      </c>
      <c r="S90" s="7"/>
      <c r="T90" s="25">
        <f t="shared" si="22"/>
        <v>0.35548580062377355</v>
      </c>
      <c r="U90" s="24">
        <f t="shared" si="23"/>
        <v>-0.93212033947730788</v>
      </c>
      <c r="V90" s="7"/>
      <c r="W90" s="25">
        <f t="shared" si="24"/>
        <v>0.35670980540575203</v>
      </c>
      <c r="X90" s="24">
        <f t="shared" si="29"/>
        <v>332.16762137097044</v>
      </c>
      <c r="Y90" s="7"/>
      <c r="Z90" s="25">
        <f t="shared" si="30"/>
        <v>-638</v>
      </c>
      <c r="AA90" s="17">
        <f t="shared" si="31"/>
        <v>332.09099999999972</v>
      </c>
      <c r="AB90" s="24">
        <f t="shared" si="25"/>
        <v>5.7960813662404842</v>
      </c>
      <c r="AC90" s="17">
        <f t="shared" si="26"/>
        <v>7.6621370970713087E-2</v>
      </c>
    </row>
    <row r="91" spans="1:31" s="17" customFormat="1" x14ac:dyDescent="0.25">
      <c r="A91" s="17">
        <v>6</v>
      </c>
      <c r="B91" s="17">
        <v>-638</v>
      </c>
      <c r="C91" s="17">
        <v>12310</v>
      </c>
      <c r="D91" s="17">
        <v>11486</v>
      </c>
      <c r="E91" s="17">
        <v>14060</v>
      </c>
      <c r="F91" s="17">
        <v>14907</v>
      </c>
      <c r="G91" s="24"/>
      <c r="H91" s="7"/>
      <c r="I91" s="25">
        <f t="shared" si="17"/>
        <v>-1750</v>
      </c>
      <c r="J91" s="24">
        <f t="shared" si="17"/>
        <v>-3421</v>
      </c>
      <c r="K91" s="7"/>
      <c r="L91" s="25">
        <f t="shared" si="27"/>
        <v>-1747.520042604383</v>
      </c>
      <c r="M91" s="17">
        <f t="shared" si="18"/>
        <v>6.1501886840755562</v>
      </c>
      <c r="N91" s="17">
        <f t="shared" si="28"/>
        <v>-3427.3363074679974</v>
      </c>
      <c r="O91" s="24">
        <f t="shared" si="19"/>
        <v>40.148792328999086</v>
      </c>
      <c r="P91" s="7"/>
      <c r="Q91" s="25">
        <f t="shared" si="20"/>
        <v>-1729.2472209306038</v>
      </c>
      <c r="R91" s="24">
        <f t="shared" si="21"/>
        <v>-3441.0133514091226</v>
      </c>
      <c r="S91" s="7"/>
      <c r="T91" s="25">
        <f t="shared" si="22"/>
        <v>0.44764178178520103</v>
      </c>
      <c r="U91" s="24">
        <f t="shared" si="23"/>
        <v>-0.88971613156653118</v>
      </c>
      <c r="V91" s="7"/>
      <c r="W91" s="25">
        <f t="shared" si="24"/>
        <v>0.44881019724296201</v>
      </c>
      <c r="X91" s="24">
        <f t="shared" si="29"/>
        <v>326.34049555733907</v>
      </c>
      <c r="Y91" s="7"/>
      <c r="Z91" s="25">
        <f t="shared" si="30"/>
        <v>-638</v>
      </c>
      <c r="AA91" s="17">
        <f t="shared" si="31"/>
        <v>326.34899999999971</v>
      </c>
      <c r="AB91" s="24">
        <f t="shared" si="25"/>
        <v>5.6958645605909686</v>
      </c>
      <c r="AC91" s="17">
        <f t="shared" si="26"/>
        <v>-8.5044426606373236E-3</v>
      </c>
    </row>
    <row r="92" spans="1:31" s="17" customFormat="1" x14ac:dyDescent="0.25">
      <c r="A92" s="17">
        <v>7</v>
      </c>
      <c r="B92" s="17">
        <v>-627</v>
      </c>
      <c r="C92" s="17">
        <v>12151</v>
      </c>
      <c r="D92" s="17">
        <v>11580</v>
      </c>
      <c r="E92" s="17">
        <v>14229</v>
      </c>
      <c r="F92" s="17">
        <v>14816</v>
      </c>
      <c r="G92" s="24"/>
      <c r="H92" s="7"/>
      <c r="I92" s="25">
        <f t="shared" si="17"/>
        <v>-2078</v>
      </c>
      <c r="J92" s="24">
        <f t="shared" si="17"/>
        <v>-3236</v>
      </c>
      <c r="K92" s="7"/>
      <c r="L92" s="25">
        <f t="shared" si="27"/>
        <v>-2078.3882757483266</v>
      </c>
      <c r="M92" s="17">
        <f t="shared" si="18"/>
        <v>0.15075805673856393</v>
      </c>
      <c r="N92" s="17">
        <f t="shared" si="28"/>
        <v>-3239.7511161670645</v>
      </c>
      <c r="O92" s="24">
        <f t="shared" si="19"/>
        <v>14.07087249881295</v>
      </c>
      <c r="P92" s="7"/>
      <c r="Q92" s="25">
        <f t="shared" si="20"/>
        <v>-2057.2472209306038</v>
      </c>
      <c r="R92" s="24">
        <f t="shared" si="21"/>
        <v>-3256.0133514091226</v>
      </c>
      <c r="S92" s="7"/>
      <c r="T92" s="25">
        <f t="shared" si="22"/>
        <v>0.53254953970921293</v>
      </c>
      <c r="U92" s="24">
        <f t="shared" si="23"/>
        <v>-0.84188211654522804</v>
      </c>
      <c r="V92" s="7"/>
      <c r="W92" s="25">
        <f t="shared" si="24"/>
        <v>0.53365523128262904</v>
      </c>
      <c r="X92" s="24">
        <f t="shared" si="29"/>
        <v>320.73885338605567</v>
      </c>
      <c r="Y92" s="7"/>
      <c r="Z92" s="25">
        <f t="shared" si="30"/>
        <v>-627</v>
      </c>
      <c r="AA92" s="17">
        <f t="shared" si="31"/>
        <v>320.70599999999973</v>
      </c>
      <c r="AB92" s="24">
        <f t="shared" si="25"/>
        <v>5.5973756309009302</v>
      </c>
      <c r="AC92" s="17">
        <f t="shared" si="26"/>
        <v>3.2853386055933242E-2</v>
      </c>
    </row>
    <row r="93" spans="1:31" s="17" customFormat="1" x14ac:dyDescent="0.25">
      <c r="A93" s="17">
        <v>8</v>
      </c>
      <c r="B93" s="17">
        <v>-642</v>
      </c>
      <c r="C93" s="17">
        <v>11996</v>
      </c>
      <c r="D93" s="17">
        <v>11696</v>
      </c>
      <c r="E93" s="17">
        <v>14387</v>
      </c>
      <c r="F93" s="17">
        <v>14706</v>
      </c>
      <c r="G93" s="24"/>
      <c r="H93" s="7"/>
      <c r="I93" s="25">
        <f t="shared" si="17"/>
        <v>-2391</v>
      </c>
      <c r="J93" s="24">
        <f t="shared" si="17"/>
        <v>-3010</v>
      </c>
      <c r="K93" s="7"/>
      <c r="L93" s="25">
        <f t="shared" si="27"/>
        <v>-2396.4630994584336</v>
      </c>
      <c r="M93" s="17">
        <f t="shared" si="18"/>
        <v>29.845455692737378</v>
      </c>
      <c r="N93" s="17">
        <f t="shared" si="28"/>
        <v>-3014.9677729623809</v>
      </c>
      <c r="O93" s="24">
        <f t="shared" si="19"/>
        <v>24.678768205762477</v>
      </c>
      <c r="P93" s="7"/>
      <c r="Q93" s="25">
        <f t="shared" si="20"/>
        <v>-2370.2472209306038</v>
      </c>
      <c r="R93" s="24">
        <f t="shared" si="21"/>
        <v>-3030.0133514091226</v>
      </c>
      <c r="S93" s="7"/>
      <c r="T93" s="25">
        <f t="shared" si="22"/>
        <v>0.61357432089889496</v>
      </c>
      <c r="U93" s="24">
        <f t="shared" si="23"/>
        <v>-0.7834470495462309</v>
      </c>
      <c r="V93" s="7"/>
      <c r="W93" s="25">
        <f t="shared" si="24"/>
        <v>0.61460336805725646</v>
      </c>
      <c r="X93" s="24">
        <f t="shared" si="29"/>
        <v>314.99509833864533</v>
      </c>
      <c r="Y93" s="7"/>
      <c r="Z93" s="25">
        <f t="shared" si="30"/>
        <v>-642</v>
      </c>
      <c r="AA93" s="17">
        <f t="shared" si="31"/>
        <v>314.92799999999971</v>
      </c>
      <c r="AB93" s="24">
        <f t="shared" si="25"/>
        <v>5.4965305067206973</v>
      </c>
      <c r="AC93" s="17">
        <f t="shared" si="26"/>
        <v>6.7098338645621425E-2</v>
      </c>
    </row>
    <row r="94" spans="1:31" s="17" customFormat="1" x14ac:dyDescent="0.25">
      <c r="A94" s="17">
        <v>9</v>
      </c>
      <c r="B94" s="17">
        <v>-622</v>
      </c>
      <c r="C94" s="17">
        <v>11852</v>
      </c>
      <c r="D94" s="17">
        <v>11821</v>
      </c>
      <c r="E94" s="17">
        <v>14532</v>
      </c>
      <c r="F94" s="17">
        <v>14582</v>
      </c>
      <c r="G94" s="24"/>
      <c r="H94" s="7"/>
      <c r="I94" s="25">
        <f t="shared" si="17"/>
        <v>-2680</v>
      </c>
      <c r="J94" s="24">
        <f t="shared" si="17"/>
        <v>-2761</v>
      </c>
      <c r="K94" s="7"/>
      <c r="L94" s="25">
        <f t="shared" si="27"/>
        <v>-2681.6143149795248</v>
      </c>
      <c r="M94" s="17">
        <f t="shared" si="18"/>
        <v>2.6060128531181763</v>
      </c>
      <c r="N94" s="17">
        <f t="shared" si="28"/>
        <v>-2767.7581247631733</v>
      </c>
      <c r="O94" s="24">
        <f t="shared" si="19"/>
        <v>45.672250314616548</v>
      </c>
      <c r="P94" s="7"/>
      <c r="Q94" s="25">
        <f t="shared" si="20"/>
        <v>-2659.2472209306038</v>
      </c>
      <c r="R94" s="24">
        <f t="shared" si="21"/>
        <v>-2781.0133514091226</v>
      </c>
      <c r="S94" s="7"/>
      <c r="T94" s="25">
        <f t="shared" si="22"/>
        <v>0.68838633931364923</v>
      </c>
      <c r="U94" s="24">
        <f t="shared" si="23"/>
        <v>-0.71906505094999063</v>
      </c>
      <c r="V94" s="7"/>
      <c r="W94" s="25">
        <f t="shared" si="24"/>
        <v>0.68933092950206909</v>
      </c>
      <c r="X94" s="24">
        <f t="shared" si="29"/>
        <v>309.31824316652023</v>
      </c>
      <c r="Y94" s="7"/>
      <c r="Z94" s="25">
        <f t="shared" si="30"/>
        <v>-622</v>
      </c>
      <c r="AA94" s="17">
        <f t="shared" si="31"/>
        <v>309.3299999999997</v>
      </c>
      <c r="AB94" s="24">
        <f t="shared" si="25"/>
        <v>5.3988269751940541</v>
      </c>
      <c r="AC94" s="17">
        <f t="shared" si="26"/>
        <v>-1.1756833479466877E-2</v>
      </c>
    </row>
    <row r="95" spans="1:31" s="17" customFormat="1" x14ac:dyDescent="0.25">
      <c r="A95" s="17">
        <v>10</v>
      </c>
      <c r="B95" s="17">
        <v>-618</v>
      </c>
      <c r="C95" s="17">
        <v>11729</v>
      </c>
      <c r="D95" s="17">
        <v>11960</v>
      </c>
      <c r="E95" s="17">
        <v>14668</v>
      </c>
      <c r="F95" s="17">
        <v>14458</v>
      </c>
      <c r="G95" s="24"/>
      <c r="H95" s="7"/>
      <c r="I95" s="25">
        <f t="shared" si="17"/>
        <v>-2939</v>
      </c>
      <c r="J95" s="24">
        <f t="shared" si="17"/>
        <v>-2498</v>
      </c>
      <c r="K95" s="7"/>
      <c r="L95" s="25">
        <f t="shared" si="27"/>
        <v>-2939.7776028545154</v>
      </c>
      <c r="M95" s="17">
        <f t="shared" si="18"/>
        <v>0.60466619935051025</v>
      </c>
      <c r="N95" s="17">
        <f t="shared" si="28"/>
        <v>-2495.8057729575607</v>
      </c>
      <c r="O95" s="24">
        <f t="shared" si="19"/>
        <v>4.814632313771706</v>
      </c>
      <c r="P95" s="7"/>
      <c r="Q95" s="25">
        <f t="shared" si="20"/>
        <v>-2918.2472209306038</v>
      </c>
      <c r="R95" s="24">
        <f t="shared" si="21"/>
        <v>-2518.0133514091226</v>
      </c>
      <c r="S95" s="7"/>
      <c r="T95" s="25">
        <f t="shared" si="22"/>
        <v>0.75543240425974401</v>
      </c>
      <c r="U95" s="24">
        <f t="shared" si="23"/>
        <v>-0.65106318094673277</v>
      </c>
      <c r="V95" s="7"/>
      <c r="W95" s="25">
        <f t="shared" si="24"/>
        <v>0.75628777857663665</v>
      </c>
      <c r="X95" s="24">
        <f t="shared" si="29"/>
        <v>303.83286570522614</v>
      </c>
      <c r="Y95" s="7"/>
      <c r="Z95" s="25">
        <f t="shared" si="30"/>
        <v>-618</v>
      </c>
      <c r="AA95" s="17">
        <f t="shared" si="31"/>
        <v>303.76799999999969</v>
      </c>
      <c r="AB95" s="24">
        <f t="shared" si="25"/>
        <v>5.3017517621981289</v>
      </c>
      <c r="AC95" s="17">
        <f t="shared" si="26"/>
        <v>6.4865705226452519E-2</v>
      </c>
    </row>
    <row r="96" spans="1:31" s="17" customFormat="1" x14ac:dyDescent="0.25">
      <c r="A96" s="17">
        <v>11</v>
      </c>
      <c r="B96" s="17">
        <v>-613</v>
      </c>
      <c r="C96" s="17">
        <v>11602</v>
      </c>
      <c r="D96" s="17">
        <v>12094</v>
      </c>
      <c r="E96" s="17">
        <v>14768</v>
      </c>
      <c r="F96" s="17">
        <v>14288</v>
      </c>
      <c r="G96" s="24"/>
      <c r="H96" s="7"/>
      <c r="I96" s="25">
        <f t="shared" si="17"/>
        <v>-3166</v>
      </c>
      <c r="J96" s="24">
        <f t="shared" si="17"/>
        <v>-2194</v>
      </c>
      <c r="K96" s="7"/>
      <c r="L96" s="25">
        <f t="shared" si="27"/>
        <v>-3168.6792095935739</v>
      </c>
      <c r="M96" s="17">
        <f t="shared" si="18"/>
        <v>7.1781640462983534</v>
      </c>
      <c r="N96" s="17">
        <f t="shared" si="28"/>
        <v>-2202.6506112336251</v>
      </c>
      <c r="O96" s="24">
        <f t="shared" si="19"/>
        <v>74.833074715321004</v>
      </c>
      <c r="P96" s="7"/>
      <c r="Q96" s="25">
        <f t="shared" si="20"/>
        <v>-3145.2472209306038</v>
      </c>
      <c r="R96" s="24">
        <f t="shared" si="21"/>
        <v>-2214.0133514091226</v>
      </c>
      <c r="S96" s="7"/>
      <c r="T96" s="25">
        <f t="shared" si="22"/>
        <v>0.81419478550593516</v>
      </c>
      <c r="U96" s="24">
        <f t="shared" si="23"/>
        <v>-0.57246025896578079</v>
      </c>
      <c r="V96" s="7"/>
      <c r="W96" s="25">
        <f t="shared" si="24"/>
        <v>0.81494701962833938</v>
      </c>
      <c r="X96" s="24">
        <f t="shared" si="29"/>
        <v>298.19494878867545</v>
      </c>
      <c r="Y96" s="7"/>
      <c r="Z96" s="25">
        <f t="shared" si="30"/>
        <v>-613</v>
      </c>
      <c r="AA96" s="17">
        <f t="shared" si="31"/>
        <v>298.25099999999969</v>
      </c>
      <c r="AB96" s="24">
        <f t="shared" si="25"/>
        <v>5.2054619473656025</v>
      </c>
      <c r="AC96" s="17">
        <f t="shared" si="26"/>
        <v>-5.6051211324245287E-2</v>
      </c>
    </row>
    <row r="97" spans="1:29" s="17" customFormat="1" x14ac:dyDescent="0.25">
      <c r="A97" s="17">
        <v>12</v>
      </c>
      <c r="B97" s="17">
        <v>-616</v>
      </c>
      <c r="C97" s="17">
        <v>11500</v>
      </c>
      <c r="D97" s="17">
        <v>12253</v>
      </c>
      <c r="E97" s="17">
        <v>14863</v>
      </c>
      <c r="F97" s="17">
        <v>14131</v>
      </c>
      <c r="G97" s="24"/>
      <c r="H97" s="7"/>
      <c r="I97" s="25">
        <f t="shared" si="17"/>
        <v>-3363</v>
      </c>
      <c r="J97" s="24">
        <f t="shared" si="17"/>
        <v>-1878</v>
      </c>
      <c r="K97" s="7"/>
      <c r="L97" s="25">
        <f t="shared" si="27"/>
        <v>-3369.2916073664064</v>
      </c>
      <c r="M97" s="17">
        <f t="shared" si="18"/>
        <v>39.584323253019583</v>
      </c>
      <c r="N97" s="17">
        <f t="shared" si="28"/>
        <v>-1887.3281552524684</v>
      </c>
      <c r="O97" s="24">
        <f t="shared" si="19"/>
        <v>87.014480414153383</v>
      </c>
      <c r="P97" s="7"/>
      <c r="Q97" s="25">
        <f t="shared" si="20"/>
        <v>-3342.2472209306038</v>
      </c>
      <c r="R97" s="24">
        <f t="shared" si="21"/>
        <v>-1898.0133514091228</v>
      </c>
      <c r="S97" s="7"/>
      <c r="T97" s="25">
        <f t="shared" si="22"/>
        <v>0.8651912132834666</v>
      </c>
      <c r="U97" s="24">
        <f t="shared" si="23"/>
        <v>-0.49075459006452804</v>
      </c>
      <c r="V97" s="7"/>
      <c r="W97" s="25">
        <f t="shared" si="24"/>
        <v>0.86583622719685049</v>
      </c>
      <c r="X97" s="24">
        <f t="shared" si="29"/>
        <v>292.65328689694616</v>
      </c>
      <c r="Y97" s="7"/>
      <c r="Z97" s="25">
        <f t="shared" si="30"/>
        <v>-616</v>
      </c>
      <c r="AA97" s="17">
        <f t="shared" si="31"/>
        <v>292.70699999999971</v>
      </c>
      <c r="AB97" s="24">
        <f t="shared" si="25"/>
        <v>5.1087008936350369</v>
      </c>
      <c r="AC97" s="17">
        <f t="shared" si="26"/>
        <v>-5.3713103053553368E-2</v>
      </c>
    </row>
    <row r="98" spans="1:29" s="17" customFormat="1" x14ac:dyDescent="0.25">
      <c r="A98" s="17">
        <v>13</v>
      </c>
      <c r="B98" s="17">
        <v>-634</v>
      </c>
      <c r="C98" s="17">
        <v>11424</v>
      </c>
      <c r="D98" s="17">
        <v>12434</v>
      </c>
      <c r="E98" s="17">
        <v>14966</v>
      </c>
      <c r="F98" s="17">
        <v>13974</v>
      </c>
      <c r="G98" s="24"/>
      <c r="H98" s="7"/>
      <c r="I98" s="25">
        <f t="shared" si="17"/>
        <v>-3542</v>
      </c>
      <c r="J98" s="24">
        <f t="shared" si="17"/>
        <v>-1540</v>
      </c>
      <c r="K98" s="7"/>
      <c r="L98" s="25">
        <f t="shared" si="27"/>
        <v>-3543.0049287190959</v>
      </c>
      <c r="M98" s="17">
        <f t="shared" si="18"/>
        <v>1.0098817304637562</v>
      </c>
      <c r="N98" s="17">
        <f t="shared" si="28"/>
        <v>-1544.1948425589148</v>
      </c>
      <c r="O98" s="24">
        <f t="shared" si="19"/>
        <v>17.596704094083226</v>
      </c>
      <c r="P98" s="7"/>
      <c r="Q98" s="25">
        <f t="shared" si="20"/>
        <v>-3521.2472209306038</v>
      </c>
      <c r="R98" s="24">
        <f t="shared" si="21"/>
        <v>-1560.0133514091228</v>
      </c>
      <c r="S98" s="7"/>
      <c r="T98" s="25">
        <f t="shared" si="22"/>
        <v>0.91152806897980232</v>
      </c>
      <c r="U98" s="24">
        <f t="shared" si="23"/>
        <v>-0.40336055180939062</v>
      </c>
      <c r="V98" s="7"/>
      <c r="W98" s="25">
        <f t="shared" si="24"/>
        <v>0.91205839091124752</v>
      </c>
      <c r="X98" s="24">
        <f t="shared" si="29"/>
        <v>286.96634550957469</v>
      </c>
      <c r="Y98" s="7"/>
      <c r="Z98" s="25">
        <f t="shared" si="30"/>
        <v>-634</v>
      </c>
      <c r="AA98" s="17">
        <f t="shared" si="31"/>
        <v>287.00099999999969</v>
      </c>
      <c r="AB98" s="24">
        <f t="shared" si="25"/>
        <v>5.0091124065162402</v>
      </c>
      <c r="AC98" s="17">
        <f t="shared" si="26"/>
        <v>-3.465449042499813E-2</v>
      </c>
    </row>
    <row r="99" spans="1:29" s="17" customFormat="1" x14ac:dyDescent="0.25">
      <c r="A99" s="17">
        <v>14</v>
      </c>
      <c r="B99" s="17">
        <v>-635</v>
      </c>
      <c r="C99" s="17">
        <v>11356</v>
      </c>
      <c r="D99" s="17">
        <v>12614</v>
      </c>
      <c r="E99" s="17">
        <v>15038</v>
      </c>
      <c r="F99" s="17">
        <v>13796</v>
      </c>
      <c r="G99" s="24"/>
      <c r="H99" s="7"/>
      <c r="I99" s="25">
        <f t="shared" si="17"/>
        <v>-3682</v>
      </c>
      <c r="J99" s="24">
        <f t="shared" si="17"/>
        <v>-1182</v>
      </c>
      <c r="K99" s="7"/>
      <c r="L99" s="25">
        <f t="shared" si="27"/>
        <v>-3681.9714179853449</v>
      </c>
      <c r="M99" s="17">
        <f t="shared" si="18"/>
        <v>8.1693156174193423E-4</v>
      </c>
      <c r="N99" s="17">
        <f t="shared" si="28"/>
        <v>-1184.9891949681221</v>
      </c>
      <c r="O99" s="24">
        <f t="shared" si="19"/>
        <v>8.9352865574464353</v>
      </c>
      <c r="P99" s="7"/>
      <c r="Q99" s="25">
        <f t="shared" si="20"/>
        <v>-3661.2472209306038</v>
      </c>
      <c r="R99" s="24">
        <f t="shared" si="21"/>
        <v>-1202.0133514091228</v>
      </c>
      <c r="S99" s="7"/>
      <c r="T99" s="25">
        <f t="shared" si="22"/>
        <v>0.94776918516688058</v>
      </c>
      <c r="U99" s="24">
        <f t="shared" si="23"/>
        <v>-0.31079526868708529</v>
      </c>
      <c r="V99" s="7"/>
      <c r="W99" s="25">
        <f t="shared" si="24"/>
        <v>0.94817801754597708</v>
      </c>
      <c r="X99" s="24">
        <f t="shared" si="29"/>
        <v>281.25698136093149</v>
      </c>
      <c r="Y99" s="7"/>
      <c r="Z99" s="25">
        <f t="shared" si="30"/>
        <v>-635</v>
      </c>
      <c r="AA99" s="17">
        <f t="shared" si="31"/>
        <v>281.28599999999972</v>
      </c>
      <c r="AB99" s="24">
        <f t="shared" si="25"/>
        <v>4.9093668397647647</v>
      </c>
      <c r="AC99" s="17">
        <f t="shared" si="26"/>
        <v>-2.9018639068226548E-2</v>
      </c>
    </row>
    <row r="100" spans="1:29" s="17" customFormat="1" x14ac:dyDescent="0.25">
      <c r="A100" s="17">
        <v>15</v>
      </c>
      <c r="B100" s="17">
        <v>-641</v>
      </c>
      <c r="C100" s="17">
        <v>11303</v>
      </c>
      <c r="D100" s="17">
        <v>12801</v>
      </c>
      <c r="E100" s="17">
        <v>15085</v>
      </c>
      <c r="F100" s="17">
        <v>13609</v>
      </c>
      <c r="G100" s="24"/>
      <c r="H100" s="7"/>
      <c r="I100" s="25">
        <f t="shared" si="17"/>
        <v>-3782</v>
      </c>
      <c r="J100" s="24">
        <f t="shared" si="17"/>
        <v>-808</v>
      </c>
      <c r="K100" s="7"/>
      <c r="L100" s="25">
        <f t="shared" si="27"/>
        <v>-3785.2991018531297</v>
      </c>
      <c r="M100" s="17">
        <f t="shared" si="18"/>
        <v>10.884073037324093</v>
      </c>
      <c r="N100" s="17">
        <f t="shared" si="28"/>
        <v>-810.25549517377192</v>
      </c>
      <c r="O100" s="24">
        <f t="shared" si="19"/>
        <v>5.0872584789084208</v>
      </c>
      <c r="P100" s="7"/>
      <c r="Q100" s="25">
        <f t="shared" si="20"/>
        <v>-3761.2472209306038</v>
      </c>
      <c r="R100" s="24">
        <f t="shared" si="21"/>
        <v>-828.01335140912283</v>
      </c>
      <c r="S100" s="7"/>
      <c r="T100" s="25">
        <f t="shared" si="22"/>
        <v>0.97365569672907926</v>
      </c>
      <c r="U100" s="24">
        <f t="shared" si="23"/>
        <v>-0.21409298967104567</v>
      </c>
      <c r="V100" s="7"/>
      <c r="W100" s="25">
        <f t="shared" si="24"/>
        <v>0.97393759953645131</v>
      </c>
      <c r="X100" s="24">
        <f t="shared" si="29"/>
        <v>275.50648643120633</v>
      </c>
      <c r="Y100" s="7"/>
      <c r="Z100" s="25">
        <f t="shared" si="30"/>
        <v>-641</v>
      </c>
      <c r="AA100" s="17">
        <f t="shared" si="31"/>
        <v>275.51699999999971</v>
      </c>
      <c r="AB100" s="24">
        <f t="shared" si="25"/>
        <v>4.8086787952172116</v>
      </c>
      <c r="AC100" s="17">
        <f t="shared" si="26"/>
        <v>-1.0513568793385275E-2</v>
      </c>
    </row>
    <row r="101" spans="1:29" s="17" customFormat="1" x14ac:dyDescent="0.25">
      <c r="A101" s="17">
        <v>16</v>
      </c>
      <c r="B101" s="17">
        <v>-626</v>
      </c>
      <c r="C101" s="17">
        <v>11267</v>
      </c>
      <c r="D101" s="17">
        <v>12979</v>
      </c>
      <c r="E101" s="17">
        <v>15112</v>
      </c>
      <c r="F101" s="17">
        <v>13415</v>
      </c>
      <c r="G101" s="24"/>
      <c r="H101" s="7"/>
      <c r="I101" s="25">
        <f t="shared" si="17"/>
        <v>-3845</v>
      </c>
      <c r="J101" s="24">
        <f t="shared" si="17"/>
        <v>-436</v>
      </c>
      <c r="K101" s="7"/>
      <c r="L101" s="25">
        <f t="shared" si="27"/>
        <v>-3849.3747354411307</v>
      </c>
      <c r="M101" s="17">
        <f t="shared" si="18"/>
        <v>19.138310179885231</v>
      </c>
      <c r="N101" s="17">
        <f t="shared" si="28"/>
        <v>-436.1467519893277</v>
      </c>
      <c r="O101" s="24">
        <f t="shared" si="19"/>
        <v>2.1536146371636547E-2</v>
      </c>
      <c r="P101" s="7"/>
      <c r="Q101" s="25">
        <f t="shared" si="20"/>
        <v>-3824.2472209306038</v>
      </c>
      <c r="R101" s="24">
        <f t="shared" si="21"/>
        <v>-456.01335140912283</v>
      </c>
      <c r="S101" s="7"/>
      <c r="T101" s="25">
        <f t="shared" si="22"/>
        <v>0.98996419901326449</v>
      </c>
      <c r="U101" s="24">
        <f t="shared" si="23"/>
        <v>-0.1179078351417228</v>
      </c>
      <c r="V101" s="7"/>
      <c r="W101" s="25">
        <f t="shared" si="24"/>
        <v>0.99011984288224231</v>
      </c>
      <c r="X101" s="24">
        <f t="shared" si="29"/>
        <v>269.89984462493385</v>
      </c>
      <c r="Y101" s="7"/>
      <c r="Z101" s="25">
        <f t="shared" si="30"/>
        <v>-626</v>
      </c>
      <c r="AA101" s="17">
        <f t="shared" si="31"/>
        <v>269.8829999999997</v>
      </c>
      <c r="AB101" s="24">
        <f t="shared" si="25"/>
        <v>4.7103469451598512</v>
      </c>
      <c r="AC101" s="17">
        <f t="shared" si="26"/>
        <v>1.6844624934151398E-2</v>
      </c>
    </row>
    <row r="102" spans="1:29" s="17" customFormat="1" x14ac:dyDescent="0.25">
      <c r="A102" s="17">
        <v>17</v>
      </c>
      <c r="B102" s="17">
        <v>-624</v>
      </c>
      <c r="C102" s="17">
        <v>11256</v>
      </c>
      <c r="D102" s="17">
        <v>13170</v>
      </c>
      <c r="E102" s="17">
        <v>15124</v>
      </c>
      <c r="F102" s="17">
        <v>13231</v>
      </c>
      <c r="G102" s="24"/>
      <c r="H102" s="7"/>
      <c r="I102" s="25">
        <f t="shared" si="17"/>
        <v>-3868</v>
      </c>
      <c r="J102" s="24">
        <f t="shared" si="17"/>
        <v>-61</v>
      </c>
      <c r="K102" s="7"/>
      <c r="L102" s="25">
        <f t="shared" si="27"/>
        <v>-3876.3985208039849</v>
      </c>
      <c r="M102" s="17">
        <f t="shared" si="18"/>
        <v>70.535151694966601</v>
      </c>
      <c r="N102" s="17">
        <f t="shared" si="28"/>
        <v>-58.844450875024258</v>
      </c>
      <c r="O102" s="24">
        <f t="shared" si="19"/>
        <v>4.646392030183689</v>
      </c>
      <c r="P102" s="7"/>
      <c r="Q102" s="25">
        <f t="shared" si="20"/>
        <v>-3847.2472209306038</v>
      </c>
      <c r="R102" s="24">
        <f t="shared" si="21"/>
        <v>-81.013351409122834</v>
      </c>
      <c r="S102" s="7"/>
      <c r="T102" s="25">
        <f t="shared" si="22"/>
        <v>0.99591809667257025</v>
      </c>
      <c r="U102" s="24">
        <f t="shared" si="23"/>
        <v>-2.0946993882324773E-2</v>
      </c>
      <c r="V102" s="7"/>
      <c r="W102" s="25">
        <f t="shared" si="24"/>
        <v>0.99594645434962858</v>
      </c>
      <c r="X102" s="24">
        <f t="shared" si="29"/>
        <v>264.31367313873943</v>
      </c>
      <c r="Y102" s="7"/>
      <c r="Z102" s="25">
        <f t="shared" si="30"/>
        <v>-624</v>
      </c>
      <c r="AA102" s="17">
        <f t="shared" si="31"/>
        <v>264.26699999999971</v>
      </c>
      <c r="AB102" s="24">
        <f t="shared" si="25"/>
        <v>4.6123292543678502</v>
      </c>
      <c r="AC102" s="17">
        <f t="shared" si="26"/>
        <v>4.6673138739720343E-2</v>
      </c>
    </row>
    <row r="103" spans="1:29" s="17" customFormat="1" x14ac:dyDescent="0.25">
      <c r="A103" s="17">
        <v>18</v>
      </c>
      <c r="B103" s="17">
        <v>-630</v>
      </c>
      <c r="C103" s="17">
        <v>11267</v>
      </c>
      <c r="D103" s="17">
        <v>13370</v>
      </c>
      <c r="E103" s="17">
        <v>15131</v>
      </c>
      <c r="F103" s="17">
        <v>13054</v>
      </c>
      <c r="G103" s="24"/>
      <c r="H103" s="7"/>
      <c r="I103" s="25">
        <f t="shared" si="17"/>
        <v>-3864</v>
      </c>
      <c r="J103" s="24">
        <f t="shared" si="17"/>
        <v>316</v>
      </c>
      <c r="K103" s="7"/>
      <c r="L103" s="25">
        <f t="shared" si="27"/>
        <v>-3866.0976971296964</v>
      </c>
      <c r="M103" s="17">
        <f t="shared" si="18"/>
        <v>4.4003332479363939</v>
      </c>
      <c r="N103" s="17">
        <f t="shared" si="28"/>
        <v>322.84192456091853</v>
      </c>
      <c r="O103" s="24">
        <f t="shared" si="19"/>
        <v>46.811931697300196</v>
      </c>
      <c r="P103" s="7"/>
      <c r="Q103" s="25">
        <f t="shared" si="20"/>
        <v>-3843.2472209306038</v>
      </c>
      <c r="R103" s="24">
        <f t="shared" si="21"/>
        <v>295.98664859087717</v>
      </c>
      <c r="S103" s="7"/>
      <c r="T103" s="25">
        <f t="shared" si="22"/>
        <v>0.99488263621008233</v>
      </c>
      <c r="U103" s="24">
        <f t="shared" si="23"/>
        <v>7.6530971863790057E-2</v>
      </c>
      <c r="V103" s="7"/>
      <c r="W103" s="25">
        <f t="shared" si="24"/>
        <v>0.99478302278517983</v>
      </c>
      <c r="X103" s="24">
        <f t="shared" si="29"/>
        <v>258.70955950110488</v>
      </c>
      <c r="Y103" s="7"/>
      <c r="Z103" s="25">
        <f t="shared" si="30"/>
        <v>-630</v>
      </c>
      <c r="AA103" s="17">
        <f t="shared" si="31"/>
        <v>258.5969999999997</v>
      </c>
      <c r="AB103" s="24">
        <f t="shared" si="25"/>
        <v>4.5133690857797708</v>
      </c>
      <c r="AC103" s="17">
        <f t="shared" si="26"/>
        <v>0.11255950110518143</v>
      </c>
    </row>
    <row r="104" spans="1:29" s="17" customFormat="1" x14ac:dyDescent="0.25">
      <c r="A104" s="17">
        <v>19</v>
      </c>
      <c r="B104" s="17">
        <v>-609</v>
      </c>
      <c r="C104" s="17">
        <v>11289</v>
      </c>
      <c r="D104" s="17">
        <v>13546</v>
      </c>
      <c r="E104" s="17">
        <v>15104</v>
      </c>
      <c r="F104" s="17">
        <v>12863</v>
      </c>
      <c r="G104" s="24"/>
      <c r="H104" s="7"/>
      <c r="I104" s="25">
        <f t="shared" si="17"/>
        <v>-3815</v>
      </c>
      <c r="J104" s="24">
        <f t="shared" si="17"/>
        <v>683</v>
      </c>
      <c r="K104" s="7"/>
      <c r="L104" s="25">
        <f t="shared" si="27"/>
        <v>-3820.3356594452107</v>
      </c>
      <c r="M104" s="17">
        <f t="shared" si="18"/>
        <v>28.469261715266097</v>
      </c>
      <c r="N104" s="17">
        <f t="shared" si="28"/>
        <v>689.02907794037071</v>
      </c>
      <c r="O104" s="24">
        <f t="shared" si="19"/>
        <v>36.349780811064747</v>
      </c>
      <c r="P104" s="7"/>
      <c r="Q104" s="25">
        <f t="shared" si="20"/>
        <v>-3794.2472209306038</v>
      </c>
      <c r="R104" s="24">
        <f t="shared" si="21"/>
        <v>662.98664859087717</v>
      </c>
      <c r="S104" s="7"/>
      <c r="T104" s="25">
        <f t="shared" si="22"/>
        <v>0.98219824554460489</v>
      </c>
      <c r="U104" s="24">
        <f t="shared" si="23"/>
        <v>0.17142331517632092</v>
      </c>
      <c r="V104" s="7"/>
      <c r="W104" s="25">
        <f t="shared" si="24"/>
        <v>0.98197404541469879</v>
      </c>
      <c r="X104" s="24">
        <f t="shared" si="29"/>
        <v>253.20644699818092</v>
      </c>
      <c r="Y104" s="7"/>
      <c r="Z104" s="25">
        <f t="shared" si="30"/>
        <v>-609</v>
      </c>
      <c r="AA104" s="17">
        <f t="shared" si="31"/>
        <v>253.1159999999997</v>
      </c>
      <c r="AB104" s="24">
        <f t="shared" si="25"/>
        <v>4.4177075894779616</v>
      </c>
      <c r="AC104" s="17">
        <f t="shared" si="26"/>
        <v>9.0446998181221261E-2</v>
      </c>
    </row>
    <row r="105" spans="1:29" s="17" customFormat="1" x14ac:dyDescent="0.25">
      <c r="A105" s="17">
        <v>20</v>
      </c>
      <c r="B105" s="17">
        <v>-605</v>
      </c>
      <c r="C105" s="17">
        <v>11321</v>
      </c>
      <c r="D105" s="17">
        <v>13720</v>
      </c>
      <c r="E105" s="17">
        <v>15059</v>
      </c>
      <c r="F105" s="17">
        <v>12681</v>
      </c>
      <c r="G105" s="24"/>
      <c r="H105" s="7"/>
      <c r="I105" s="25">
        <f t="shared" si="17"/>
        <v>-3738</v>
      </c>
      <c r="J105" s="24">
        <f t="shared" si="17"/>
        <v>1039</v>
      </c>
      <c r="K105" s="7"/>
      <c r="L105" s="25">
        <f t="shared" si="27"/>
        <v>-3740.4377988351234</v>
      </c>
      <c r="M105" s="17">
        <f t="shared" si="18"/>
        <v>5.9428631605291562</v>
      </c>
      <c r="N105" s="17">
        <f t="shared" si="28"/>
        <v>1046.7628781907865</v>
      </c>
      <c r="O105" s="24">
        <f t="shared" si="19"/>
        <v>60.262277804989047</v>
      </c>
      <c r="P105" s="7"/>
      <c r="Q105" s="25">
        <f t="shared" si="20"/>
        <v>-3717.2472209306038</v>
      </c>
      <c r="R105" s="24">
        <f t="shared" si="21"/>
        <v>1018.9866485908772</v>
      </c>
      <c r="S105" s="7"/>
      <c r="T105" s="25">
        <f t="shared" si="22"/>
        <v>0.96226563164171186</v>
      </c>
      <c r="U105" s="24">
        <f t="shared" si="23"/>
        <v>0.2634714738119095</v>
      </c>
      <c r="V105" s="7"/>
      <c r="W105" s="25">
        <f t="shared" si="24"/>
        <v>0.96192057243953766</v>
      </c>
      <c r="X105" s="24">
        <f t="shared" si="29"/>
        <v>247.79107188372564</v>
      </c>
      <c r="Y105" s="7"/>
      <c r="Z105" s="25">
        <f t="shared" si="30"/>
        <v>-605</v>
      </c>
      <c r="AA105" s="17">
        <f t="shared" si="31"/>
        <v>247.67099999999971</v>
      </c>
      <c r="AB105" s="24">
        <f t="shared" si="25"/>
        <v>4.3226744117068705</v>
      </c>
      <c r="AC105" s="17">
        <f t="shared" si="26"/>
        <v>0.12007188372592736</v>
      </c>
    </row>
    <row r="106" spans="1:29" s="17" customFormat="1" x14ac:dyDescent="0.25">
      <c r="A106" s="17">
        <v>21</v>
      </c>
      <c r="B106" s="17">
        <v>-641</v>
      </c>
      <c r="C106" s="17">
        <v>11384</v>
      </c>
      <c r="D106" s="17">
        <v>13912</v>
      </c>
      <c r="E106" s="17">
        <v>15006</v>
      </c>
      <c r="F106" s="17">
        <v>12501</v>
      </c>
      <c r="G106" s="24"/>
      <c r="H106" s="7"/>
      <c r="I106" s="25">
        <f t="shared" si="17"/>
        <v>-3622</v>
      </c>
      <c r="J106" s="24">
        <f t="shared" si="17"/>
        <v>1411</v>
      </c>
      <c r="K106" s="7"/>
      <c r="L106" s="25">
        <f t="shared" si="27"/>
        <v>-3619.1477398894731</v>
      </c>
      <c r="M106" s="17">
        <f t="shared" si="18"/>
        <v>8.1353877381029989</v>
      </c>
      <c r="N106" s="17">
        <f t="shared" si="28"/>
        <v>1415.608754163831</v>
      </c>
      <c r="O106" s="24">
        <f t="shared" si="19"/>
        <v>21.240614942629659</v>
      </c>
      <c r="P106" s="7"/>
      <c r="Q106" s="25">
        <f t="shared" si="20"/>
        <v>-3601.2472209306038</v>
      </c>
      <c r="R106" s="24">
        <f t="shared" si="21"/>
        <v>1390.9866485908772</v>
      </c>
      <c r="S106" s="7"/>
      <c r="T106" s="25">
        <f t="shared" si="22"/>
        <v>0.93223727822956137</v>
      </c>
      <c r="U106" s="24">
        <f t="shared" si="23"/>
        <v>0.3596566283412323</v>
      </c>
      <c r="V106" s="7"/>
      <c r="W106" s="25">
        <f t="shared" si="24"/>
        <v>0.93176592015881698</v>
      </c>
      <c r="X106" s="24">
        <f t="shared" si="29"/>
        <v>242.0024718767836</v>
      </c>
      <c r="Y106" s="7"/>
      <c r="Z106" s="25">
        <f t="shared" si="30"/>
        <v>-641</v>
      </c>
      <c r="AA106" s="17">
        <f t="shared" si="31"/>
        <v>241.9019999999997</v>
      </c>
      <c r="AB106" s="24">
        <f t="shared" si="25"/>
        <v>4.2219863671593174</v>
      </c>
      <c r="AC106" s="17">
        <f t="shared" si="26"/>
        <v>0.10047187678389946</v>
      </c>
    </row>
    <row r="107" spans="1:29" s="17" customFormat="1" x14ac:dyDescent="0.25">
      <c r="A107" s="17">
        <v>22</v>
      </c>
      <c r="B107" s="17">
        <v>-632</v>
      </c>
      <c r="C107" s="17">
        <v>11464</v>
      </c>
      <c r="D107" s="17">
        <v>14083</v>
      </c>
      <c r="E107" s="17">
        <v>14924</v>
      </c>
      <c r="F107" s="17">
        <v>12326</v>
      </c>
      <c r="G107" s="24"/>
      <c r="H107" s="7"/>
      <c r="I107" s="25">
        <f t="shared" si="17"/>
        <v>-3460</v>
      </c>
      <c r="J107" s="24">
        <f t="shared" si="17"/>
        <v>1757</v>
      </c>
      <c r="K107" s="7"/>
      <c r="L107" s="25">
        <f t="shared" si="27"/>
        <v>-3463.8340649033062</v>
      </c>
      <c r="M107" s="17">
        <f t="shared" si="18"/>
        <v>14.700053682764157</v>
      </c>
      <c r="N107" s="17">
        <f t="shared" si="28"/>
        <v>1765.4565864307403</v>
      </c>
      <c r="O107" s="24">
        <f t="shared" si="19"/>
        <v>71.513854060581721</v>
      </c>
      <c r="P107" s="7"/>
      <c r="Q107" s="25">
        <f t="shared" si="20"/>
        <v>-3439.2472209306038</v>
      </c>
      <c r="R107" s="24">
        <f t="shared" si="21"/>
        <v>1736.9866485908772</v>
      </c>
      <c r="S107" s="7"/>
      <c r="T107" s="25">
        <f t="shared" si="22"/>
        <v>0.89030112949879936</v>
      </c>
      <c r="U107" s="24">
        <f t="shared" si="23"/>
        <v>0.44911916454323692</v>
      </c>
      <c r="V107" s="7"/>
      <c r="W107" s="25">
        <f t="shared" si="24"/>
        <v>0.88971228782979972</v>
      </c>
      <c r="X107" s="24">
        <f t="shared" si="29"/>
        <v>236.32453735268166</v>
      </c>
      <c r="Y107" s="7"/>
      <c r="Z107" s="25">
        <f t="shared" si="30"/>
        <v>-632</v>
      </c>
      <c r="AA107" s="17">
        <f t="shared" si="31"/>
        <v>236.21399999999971</v>
      </c>
      <c r="AB107" s="24">
        <f t="shared" si="25"/>
        <v>4.1227120393058811</v>
      </c>
      <c r="AC107" s="17">
        <f t="shared" si="26"/>
        <v>0.11053735268194487</v>
      </c>
    </row>
    <row r="108" spans="1:29" s="17" customFormat="1" x14ac:dyDescent="0.25">
      <c r="A108" s="17">
        <v>23</v>
      </c>
      <c r="B108" s="17">
        <v>-633</v>
      </c>
      <c r="C108" s="17">
        <v>11561</v>
      </c>
      <c r="D108" s="17">
        <v>14255</v>
      </c>
      <c r="E108" s="17">
        <v>14836</v>
      </c>
      <c r="F108" s="17">
        <v>12164</v>
      </c>
      <c r="G108" s="24"/>
      <c r="H108" s="7"/>
      <c r="I108" s="25">
        <f t="shared" si="17"/>
        <v>-3275</v>
      </c>
      <c r="J108" s="24">
        <f t="shared" si="17"/>
        <v>2091</v>
      </c>
      <c r="K108" s="7"/>
      <c r="L108" s="25">
        <f t="shared" si="27"/>
        <v>-3274.25791581257</v>
      </c>
      <c r="M108" s="17">
        <f t="shared" si="18"/>
        <v>0.55068894123365741</v>
      </c>
      <c r="N108" s="17">
        <f t="shared" si="28"/>
        <v>2098.633018805604</v>
      </c>
      <c r="O108" s="24">
        <f t="shared" si="19"/>
        <v>58.262976086704683</v>
      </c>
      <c r="P108" s="7"/>
      <c r="Q108" s="25">
        <f t="shared" si="20"/>
        <v>-3254.2472209306038</v>
      </c>
      <c r="R108" s="24">
        <f t="shared" si="21"/>
        <v>2070.9866485908774</v>
      </c>
      <c r="S108" s="7"/>
      <c r="T108" s="25">
        <f t="shared" si="22"/>
        <v>0.8424110831087317</v>
      </c>
      <c r="U108" s="24">
        <f t="shared" si="23"/>
        <v>0.53547895382494082</v>
      </c>
      <c r="V108" s="7"/>
      <c r="W108" s="25">
        <f t="shared" si="24"/>
        <v>0.84170882603310748</v>
      </c>
      <c r="X108" s="24">
        <f t="shared" si="29"/>
        <v>230.64505823387867</v>
      </c>
      <c r="Y108" s="7"/>
      <c r="Z108" s="25">
        <f t="shared" si="30"/>
        <v>-633</v>
      </c>
      <c r="AA108" s="17">
        <f t="shared" si="31"/>
        <v>230.51699999999971</v>
      </c>
      <c r="AB108" s="24">
        <f t="shared" si="25"/>
        <v>4.0232806318197634</v>
      </c>
      <c r="AC108" s="17">
        <f t="shared" si="26"/>
        <v>0.12805823387895998</v>
      </c>
    </row>
    <row r="109" spans="1:29" s="17" customFormat="1" x14ac:dyDescent="0.25">
      <c r="A109" s="17">
        <v>24</v>
      </c>
      <c r="B109" s="17">
        <v>-642</v>
      </c>
      <c r="C109" s="17">
        <v>11668</v>
      </c>
      <c r="D109" s="17">
        <v>14410</v>
      </c>
      <c r="E109" s="17">
        <v>14721</v>
      </c>
      <c r="F109" s="17">
        <v>11999</v>
      </c>
      <c r="G109" s="24"/>
      <c r="H109" s="7"/>
      <c r="I109" s="25">
        <f t="shared" si="17"/>
        <v>-3053</v>
      </c>
      <c r="J109" s="24">
        <f t="shared" si="17"/>
        <v>2411</v>
      </c>
      <c r="K109" s="7"/>
      <c r="L109" s="25">
        <f t="shared" si="27"/>
        <v>-3049.1373527793539</v>
      </c>
      <c r="M109" s="17">
        <f t="shared" si="18"/>
        <v>14.92004355116479</v>
      </c>
      <c r="N109" s="17">
        <f t="shared" si="28"/>
        <v>2415.5644575408323</v>
      </c>
      <c r="O109" s="24">
        <f t="shared" si="19"/>
        <v>20.83427264206118</v>
      </c>
      <c r="P109" s="7"/>
      <c r="Q109" s="25">
        <f t="shared" si="20"/>
        <v>-3032.2472209306038</v>
      </c>
      <c r="R109" s="24">
        <f t="shared" si="21"/>
        <v>2390.9866485908774</v>
      </c>
      <c r="S109" s="7"/>
      <c r="T109" s="25">
        <f t="shared" si="22"/>
        <v>0.78494302744065059</v>
      </c>
      <c r="U109" s="24">
        <f t="shared" si="23"/>
        <v>0.61821887169962719</v>
      </c>
      <c r="V109" s="7"/>
      <c r="W109" s="25">
        <f t="shared" si="24"/>
        <v>0.78413209891405566</v>
      </c>
      <c r="X109" s="24">
        <f t="shared" si="29"/>
        <v>224.85613445025024</v>
      </c>
      <c r="Y109" s="7"/>
      <c r="Z109" s="25">
        <f t="shared" si="30"/>
        <v>-642</v>
      </c>
      <c r="AA109" s="17">
        <f t="shared" si="31"/>
        <v>224.73899999999972</v>
      </c>
      <c r="AB109" s="24">
        <f t="shared" si="25"/>
        <v>3.9224355076395314</v>
      </c>
      <c r="AC109" s="17">
        <f t="shared" si="26"/>
        <v>0.11713445025051783</v>
      </c>
    </row>
    <row r="110" spans="1:29" s="17" customFormat="1" x14ac:dyDescent="0.25">
      <c r="A110" s="17">
        <v>25</v>
      </c>
      <c r="B110" s="17">
        <v>-619</v>
      </c>
      <c r="C110" s="17">
        <v>11794</v>
      </c>
      <c r="D110" s="17">
        <v>14549</v>
      </c>
      <c r="E110" s="17">
        <v>14597</v>
      </c>
      <c r="F110" s="17">
        <v>11858</v>
      </c>
      <c r="G110" s="24"/>
      <c r="H110" s="7"/>
      <c r="I110" s="25">
        <f t="shared" si="17"/>
        <v>-2803</v>
      </c>
      <c r="J110" s="24">
        <f t="shared" si="17"/>
        <v>2691</v>
      </c>
      <c r="K110" s="7"/>
      <c r="L110" s="25">
        <f t="shared" si="27"/>
        <v>-2802.887978467531</v>
      </c>
      <c r="M110" s="17">
        <f t="shared" si="18"/>
        <v>1.2548823736712955E-2</v>
      </c>
      <c r="N110" s="17">
        <f t="shared" si="28"/>
        <v>2698.134297282922</v>
      </c>
      <c r="O110" s="24">
        <f t="shared" si="19"/>
        <v>50.898197721108723</v>
      </c>
      <c r="P110" s="7"/>
      <c r="Q110" s="25">
        <f t="shared" si="20"/>
        <v>-2782.2472209306038</v>
      </c>
      <c r="R110" s="24">
        <f t="shared" si="21"/>
        <v>2670.9866485908774</v>
      </c>
      <c r="S110" s="7"/>
      <c r="T110" s="25">
        <f t="shared" si="22"/>
        <v>0.72022674853515367</v>
      </c>
      <c r="U110" s="24">
        <f t="shared" si="23"/>
        <v>0.69061629983997763</v>
      </c>
      <c r="V110" s="7"/>
      <c r="W110" s="25">
        <f t="shared" si="24"/>
        <v>0.71932072005260572</v>
      </c>
      <c r="X110" s="24">
        <f t="shared" si="29"/>
        <v>219.27509551946741</v>
      </c>
      <c r="Y110" s="7"/>
      <c r="Z110" s="25">
        <f t="shared" si="30"/>
        <v>-619</v>
      </c>
      <c r="AA110" s="17">
        <f t="shared" si="31"/>
        <v>219.16799999999972</v>
      </c>
      <c r="AB110" s="24">
        <f t="shared" si="25"/>
        <v>3.8252032150109274</v>
      </c>
      <c r="AC110" s="17">
        <f t="shared" si="26"/>
        <v>0.10709551946769125</v>
      </c>
    </row>
    <row r="111" spans="1:29" s="17" customFormat="1" x14ac:dyDescent="0.25">
      <c r="A111" s="17">
        <v>26</v>
      </c>
      <c r="B111" s="17">
        <v>-608</v>
      </c>
      <c r="C111" s="17">
        <v>11928</v>
      </c>
      <c r="D111" s="17">
        <v>14682</v>
      </c>
      <c r="E111" s="17">
        <v>14468</v>
      </c>
      <c r="F111" s="17">
        <v>11734</v>
      </c>
      <c r="G111" s="24"/>
      <c r="H111" s="7"/>
      <c r="I111" s="25">
        <f t="shared" si="17"/>
        <v>-2540</v>
      </c>
      <c r="J111" s="24">
        <f t="shared" si="17"/>
        <v>2948</v>
      </c>
      <c r="K111" s="7"/>
      <c r="L111" s="25">
        <f t="shared" si="27"/>
        <v>-2535.3905906417626</v>
      </c>
      <c r="M111" s="17">
        <f t="shared" si="18"/>
        <v>21.246654631806258</v>
      </c>
      <c r="N111" s="17">
        <f t="shared" si="28"/>
        <v>2951.0759037264493</v>
      </c>
      <c r="O111" s="24">
        <f t="shared" si="19"/>
        <v>9.4611837343845</v>
      </c>
      <c r="P111" s="7"/>
      <c r="Q111" s="25">
        <f t="shared" si="20"/>
        <v>-2519.2472209306038</v>
      </c>
      <c r="R111" s="24">
        <f t="shared" si="21"/>
        <v>2927.9866485908774</v>
      </c>
      <c r="S111" s="7"/>
      <c r="T111" s="25">
        <f t="shared" si="22"/>
        <v>0.65214522312657108</v>
      </c>
      <c r="U111" s="24">
        <f t="shared" si="23"/>
        <v>0.75706679638308516</v>
      </c>
      <c r="V111" s="7"/>
      <c r="W111" s="25">
        <f t="shared" si="24"/>
        <v>0.65115189898923342</v>
      </c>
      <c r="X111" s="24">
        <f t="shared" si="29"/>
        <v>213.80756168132098</v>
      </c>
      <c r="Y111" s="7"/>
      <c r="Z111" s="25">
        <f t="shared" si="30"/>
        <v>-608</v>
      </c>
      <c r="AA111" s="17">
        <f t="shared" si="31"/>
        <v>213.69599999999971</v>
      </c>
      <c r="AB111" s="24">
        <f t="shared" si="25"/>
        <v>3.7296987983417971</v>
      </c>
      <c r="AC111" s="17">
        <f t="shared" si="26"/>
        <v>0.11156168132126254</v>
      </c>
    </row>
    <row r="112" spans="1:29" s="17" customFormat="1" x14ac:dyDescent="0.25">
      <c r="A112" s="17">
        <v>27</v>
      </c>
      <c r="B112" s="17">
        <v>-619</v>
      </c>
      <c r="C112" s="17">
        <v>12077</v>
      </c>
      <c r="D112" s="17">
        <v>14800</v>
      </c>
      <c r="E112" s="17">
        <v>14321</v>
      </c>
      <c r="F112" s="17">
        <v>11615</v>
      </c>
      <c r="G112" s="24"/>
      <c r="H112" s="7"/>
      <c r="I112" s="25">
        <f t="shared" si="17"/>
        <v>-2244</v>
      </c>
      <c r="J112" s="24">
        <f t="shared" si="17"/>
        <v>3185</v>
      </c>
      <c r="K112" s="7"/>
      <c r="L112" s="25">
        <f t="shared" si="27"/>
        <v>-2239.5031962404692</v>
      </c>
      <c r="M112" s="17">
        <f t="shared" si="18"/>
        <v>20.221244051730775</v>
      </c>
      <c r="N112" s="17">
        <f t="shared" si="28"/>
        <v>3181.1457068036425</v>
      </c>
      <c r="O112" s="24">
        <f t="shared" si="19"/>
        <v>14.855576043487737</v>
      </c>
      <c r="P112" s="7"/>
      <c r="Q112" s="25">
        <f t="shared" si="20"/>
        <v>-2223.2472209306038</v>
      </c>
      <c r="R112" s="24">
        <f t="shared" si="21"/>
        <v>3164.9866485908774</v>
      </c>
      <c r="S112" s="7"/>
      <c r="T112" s="25">
        <f t="shared" si="22"/>
        <v>0.57552114890246275</v>
      </c>
      <c r="U112" s="24">
        <f t="shared" si="23"/>
        <v>0.81834604805902467</v>
      </c>
      <c r="V112" s="7"/>
      <c r="W112" s="25">
        <f t="shared" si="24"/>
        <v>0.57444731061944554</v>
      </c>
      <c r="X112" s="24">
        <f t="shared" si="29"/>
        <v>208.17616390981834</v>
      </c>
      <c r="Y112" s="7"/>
      <c r="Z112" s="25">
        <f t="shared" si="30"/>
        <v>-619</v>
      </c>
      <c r="AA112" s="17">
        <f t="shared" si="31"/>
        <v>208.12499999999972</v>
      </c>
      <c r="AB112" s="24">
        <f t="shared" si="25"/>
        <v>3.6324665057131931</v>
      </c>
      <c r="AC112" s="17">
        <f t="shared" si="26"/>
        <v>5.1163909818626507E-2</v>
      </c>
    </row>
    <row r="113" spans="1:29" s="17" customFormat="1" x14ac:dyDescent="0.25">
      <c r="A113" s="17">
        <v>28</v>
      </c>
      <c r="B113" s="17">
        <v>-611</v>
      </c>
      <c r="C113" s="17">
        <v>12232</v>
      </c>
      <c r="D113" s="17">
        <v>14890</v>
      </c>
      <c r="E113" s="17">
        <v>14159</v>
      </c>
      <c r="F113" s="17">
        <v>11515</v>
      </c>
      <c r="G113" s="24"/>
      <c r="H113" s="7"/>
      <c r="I113" s="25">
        <f t="shared" si="17"/>
        <v>-1927</v>
      </c>
      <c r="J113" s="24">
        <f t="shared" si="17"/>
        <v>3375</v>
      </c>
      <c r="K113" s="7"/>
      <c r="L113" s="25">
        <f t="shared" si="27"/>
        <v>-1926.8530855977904</v>
      </c>
      <c r="M113" s="17">
        <f t="shared" si="18"/>
        <v>2.1583841576613402E-2</v>
      </c>
      <c r="N113" s="17">
        <f t="shared" si="28"/>
        <v>3378.9738059724896</v>
      </c>
      <c r="O113" s="24">
        <f t="shared" si="19"/>
        <v>15.791133906993792</v>
      </c>
      <c r="P113" s="7"/>
      <c r="Q113" s="25">
        <f t="shared" si="20"/>
        <v>-1906.2472209306038</v>
      </c>
      <c r="R113" s="24">
        <f t="shared" si="21"/>
        <v>3354.9866485908774</v>
      </c>
      <c r="S113" s="7"/>
      <c r="T113" s="25">
        <f t="shared" si="22"/>
        <v>0.49346090725029279</v>
      </c>
      <c r="U113" s="24">
        <f t="shared" si="23"/>
        <v>0.86747287429711972</v>
      </c>
      <c r="V113" s="7"/>
      <c r="W113" s="25">
        <f t="shared" si="24"/>
        <v>0.49232250398281763</v>
      </c>
      <c r="X113" s="24">
        <f t="shared" si="29"/>
        <v>202.68528325160605</v>
      </c>
      <c r="Y113" s="7"/>
      <c r="Z113" s="25">
        <f t="shared" si="30"/>
        <v>-611</v>
      </c>
      <c r="AA113" s="17">
        <f t="shared" si="31"/>
        <v>202.62599999999972</v>
      </c>
      <c r="AB113" s="24">
        <f t="shared" si="25"/>
        <v>3.5364908501460253</v>
      </c>
      <c r="AC113" s="17">
        <f t="shared" si="26"/>
        <v>5.9283251606331078E-2</v>
      </c>
    </row>
    <row r="114" spans="1:29" s="17" customFormat="1" x14ac:dyDescent="0.25">
      <c r="A114" s="17">
        <v>29</v>
      </c>
      <c r="B114" s="17">
        <v>-627</v>
      </c>
      <c r="C114" s="17">
        <v>12396</v>
      </c>
      <c r="D114" s="17">
        <v>14977</v>
      </c>
      <c r="E114" s="17">
        <v>13988</v>
      </c>
      <c r="F114" s="17">
        <v>11423</v>
      </c>
      <c r="G114" s="24"/>
      <c r="H114" s="7"/>
      <c r="I114" s="25">
        <f t="shared" si="17"/>
        <v>-1592</v>
      </c>
      <c r="J114" s="24">
        <f t="shared" si="17"/>
        <v>3554</v>
      </c>
      <c r="K114" s="7"/>
      <c r="L114" s="25">
        <f t="shared" si="27"/>
        <v>-1587.7868272564006</v>
      </c>
      <c r="M114" s="17">
        <f t="shared" si="18"/>
        <v>17.750824567409261</v>
      </c>
      <c r="N114" s="17">
        <f t="shared" si="28"/>
        <v>3549.8360960666419</v>
      </c>
      <c r="O114" s="24">
        <f t="shared" si="19"/>
        <v>17.338095966235407</v>
      </c>
      <c r="P114" s="7"/>
      <c r="Q114" s="25">
        <f t="shared" si="20"/>
        <v>-1571.2472209306038</v>
      </c>
      <c r="R114" s="24">
        <f t="shared" si="21"/>
        <v>3533.9866485908774</v>
      </c>
      <c r="S114" s="7"/>
      <c r="T114" s="25">
        <f t="shared" si="22"/>
        <v>0.40674109351692705</v>
      </c>
      <c r="U114" s="24">
        <f t="shared" si="23"/>
        <v>0.91375551585827242</v>
      </c>
      <c r="V114" s="7"/>
      <c r="W114" s="25">
        <f t="shared" si="24"/>
        <v>0.40554185512846563</v>
      </c>
      <c r="X114" s="24">
        <f t="shared" si="29"/>
        <v>197.04133866389725</v>
      </c>
      <c r="Y114" s="7"/>
      <c r="Z114" s="25">
        <f t="shared" si="30"/>
        <v>-627</v>
      </c>
      <c r="AA114" s="17">
        <f t="shared" si="31"/>
        <v>196.98299999999972</v>
      </c>
      <c r="AB114" s="24">
        <f t="shared" si="25"/>
        <v>3.4380019204559851</v>
      </c>
      <c r="AC114" s="17">
        <f t="shared" si="26"/>
        <v>5.8338663897529841E-2</v>
      </c>
    </row>
    <row r="115" spans="1:29" s="17" customFormat="1" x14ac:dyDescent="0.25">
      <c r="A115" s="17">
        <v>30</v>
      </c>
      <c r="B115" s="17">
        <v>-636</v>
      </c>
      <c r="C115" s="17">
        <v>12579</v>
      </c>
      <c r="D115" s="17">
        <v>15048</v>
      </c>
      <c r="E115" s="17">
        <v>13812</v>
      </c>
      <c r="F115" s="17">
        <v>11358</v>
      </c>
      <c r="G115" s="24"/>
      <c r="H115" s="7"/>
      <c r="I115" s="25">
        <f t="shared" si="17"/>
        <v>-1233</v>
      </c>
      <c r="J115" s="24">
        <f t="shared" si="17"/>
        <v>3690</v>
      </c>
      <c r="K115" s="7"/>
      <c r="L115" s="25">
        <f t="shared" si="27"/>
        <v>-1228.3394738778372</v>
      </c>
      <c r="M115" s="17">
        <f t="shared" si="18"/>
        <v>21.720503735361493</v>
      </c>
      <c r="N115" s="17">
        <f t="shared" si="28"/>
        <v>3688.2030213567823</v>
      </c>
      <c r="O115" s="24">
        <f t="shared" si="19"/>
        <v>3.2291322441805219</v>
      </c>
      <c r="P115" s="7"/>
      <c r="Q115" s="25">
        <f t="shared" si="20"/>
        <v>-1212.2472209306038</v>
      </c>
      <c r="R115" s="24">
        <f t="shared" si="21"/>
        <v>3669.9866485908774</v>
      </c>
      <c r="S115" s="7"/>
      <c r="T115" s="25">
        <f t="shared" si="22"/>
        <v>0.3138085170086336</v>
      </c>
      <c r="U115" s="24">
        <f t="shared" si="23"/>
        <v>0.94891998095501406</v>
      </c>
      <c r="V115" s="7"/>
      <c r="W115" s="25">
        <f t="shared" si="24"/>
        <v>0.31256303421707887</v>
      </c>
      <c r="X115" s="24">
        <f t="shared" si="29"/>
        <v>191.3400641970062</v>
      </c>
      <c r="Y115" s="7"/>
      <c r="Z115" s="25">
        <f t="shared" si="30"/>
        <v>-636</v>
      </c>
      <c r="AA115" s="17">
        <f t="shared" si="31"/>
        <v>191.25899999999973</v>
      </c>
      <c r="AB115" s="24">
        <f t="shared" si="25"/>
        <v>3.3380992740718298</v>
      </c>
      <c r="AC115" s="17">
        <f t="shared" si="26"/>
        <v>8.1064197006469385E-2</v>
      </c>
    </row>
    <row r="116" spans="1:29" s="17" customFormat="1" x14ac:dyDescent="0.25">
      <c r="A116" s="17">
        <v>31</v>
      </c>
      <c r="B116" s="17">
        <v>-636</v>
      </c>
      <c r="C116" s="17">
        <v>12765</v>
      </c>
      <c r="D116" s="17">
        <v>15100</v>
      </c>
      <c r="E116" s="17">
        <v>13629</v>
      </c>
      <c r="F116" s="17">
        <v>11308</v>
      </c>
      <c r="G116" s="24"/>
      <c r="H116" s="7"/>
      <c r="I116" s="25">
        <f t="shared" ref="I116:J149" si="32">C116-E116</f>
        <v>-864</v>
      </c>
      <c r="J116" s="24">
        <f t="shared" si="32"/>
        <v>3792</v>
      </c>
      <c r="K116" s="7"/>
      <c r="L116" s="25">
        <f t="shared" si="27"/>
        <v>-856.83903661045872</v>
      </c>
      <c r="M116" s="17">
        <f t="shared" si="18"/>
        <v>51.279396666350536</v>
      </c>
      <c r="N116" s="17">
        <f t="shared" si="28"/>
        <v>3790.0013255975859</v>
      </c>
      <c r="O116" s="24">
        <f t="shared" si="19"/>
        <v>3.9946993668651736</v>
      </c>
      <c r="P116" s="7"/>
      <c r="Q116" s="25">
        <f t="shared" si="20"/>
        <v>-843.2472209306037</v>
      </c>
      <c r="R116" s="24">
        <f t="shared" si="21"/>
        <v>3771.9866485908774</v>
      </c>
      <c r="S116" s="7"/>
      <c r="T116" s="25">
        <f t="shared" si="22"/>
        <v>0.21828728934412023</v>
      </c>
      <c r="U116" s="24">
        <f t="shared" si="23"/>
        <v>0.97529332977757033</v>
      </c>
      <c r="V116" s="7"/>
      <c r="W116" s="25">
        <f t="shared" si="24"/>
        <v>0.21700710099865297</v>
      </c>
      <c r="X116" s="24">
        <f t="shared" si="29"/>
        <v>185.65300768420025</v>
      </c>
      <c r="Y116" s="7"/>
      <c r="Z116" s="25">
        <f t="shared" si="30"/>
        <v>-636</v>
      </c>
      <c r="AA116" s="17">
        <f t="shared" si="31"/>
        <v>185.53499999999974</v>
      </c>
      <c r="AB116" s="24">
        <f t="shared" si="25"/>
        <v>3.238196627687675</v>
      </c>
      <c r="AC116" s="17">
        <f t="shared" si="26"/>
        <v>0.11800768420050645</v>
      </c>
    </row>
    <row r="117" spans="1:29" s="17" customFormat="1" x14ac:dyDescent="0.25">
      <c r="A117" s="17">
        <v>32</v>
      </c>
      <c r="B117" s="17">
        <v>-635</v>
      </c>
      <c r="C117" s="17">
        <v>12951</v>
      </c>
      <c r="D117" s="17">
        <v>15133</v>
      </c>
      <c r="E117" s="17">
        <v>13439</v>
      </c>
      <c r="F117" s="17">
        <v>11271</v>
      </c>
      <c r="G117" s="24"/>
      <c r="H117" s="7"/>
      <c r="I117" s="25">
        <f t="shared" si="32"/>
        <v>-488</v>
      </c>
      <c r="J117" s="24">
        <f t="shared" si="32"/>
        <v>3862</v>
      </c>
      <c r="K117" s="7"/>
      <c r="L117" s="25">
        <f t="shared" si="27"/>
        <v>-477.59562789751124</v>
      </c>
      <c r="M117" s="17">
        <f t="shared" si="18"/>
        <v>108.25095884704648</v>
      </c>
      <c r="N117" s="17">
        <f t="shared" si="28"/>
        <v>3854.1450804655597</v>
      </c>
      <c r="O117" s="24">
        <f t="shared" si="19"/>
        <v>61.699760892532474</v>
      </c>
      <c r="P117" s="7"/>
      <c r="Q117" s="25">
        <f t="shared" si="20"/>
        <v>-467.2472209306037</v>
      </c>
      <c r="R117" s="24">
        <f t="shared" si="21"/>
        <v>3841.9866485908774</v>
      </c>
      <c r="S117" s="7"/>
      <c r="T117" s="25">
        <f t="shared" si="22"/>
        <v>0.12095400587025298</v>
      </c>
      <c r="U117" s="24">
        <f t="shared" si="23"/>
        <v>0.99339268681265791</v>
      </c>
      <c r="V117" s="7"/>
      <c r="W117" s="25">
        <f t="shared" si="24"/>
        <v>0.11964997260222085</v>
      </c>
      <c r="X117" s="24">
        <f t="shared" si="29"/>
        <v>179.97674338326533</v>
      </c>
      <c r="Y117" s="7"/>
      <c r="Z117" s="25">
        <f t="shared" si="30"/>
        <v>-635</v>
      </c>
      <c r="AA117" s="17">
        <f t="shared" si="31"/>
        <v>179.81999999999974</v>
      </c>
      <c r="AB117" s="24">
        <f t="shared" si="25"/>
        <v>3.1384510609361991</v>
      </c>
      <c r="AC117" s="17">
        <f t="shared" si="26"/>
        <v>0.15674338326559223</v>
      </c>
    </row>
    <row r="118" spans="1:29" s="17" customFormat="1" x14ac:dyDescent="0.25">
      <c r="A118" s="17">
        <v>33</v>
      </c>
      <c r="B118" s="17">
        <v>-619</v>
      </c>
      <c r="C118" s="17">
        <v>13148</v>
      </c>
      <c r="D118" s="17">
        <v>15148</v>
      </c>
      <c r="E118" s="17">
        <v>13253</v>
      </c>
      <c r="F118" s="17">
        <v>11260</v>
      </c>
      <c r="G118" s="24"/>
      <c r="H118" s="7"/>
      <c r="I118" s="25">
        <f t="shared" si="32"/>
        <v>-105</v>
      </c>
      <c r="J118" s="24">
        <f t="shared" si="32"/>
        <v>3888</v>
      </c>
      <c r="K118" s="7"/>
      <c r="L118" s="25">
        <f t="shared" si="27"/>
        <v>-103.50257731844275</v>
      </c>
      <c r="M118" s="17">
        <f t="shared" si="18"/>
        <v>2.2422746872421162</v>
      </c>
      <c r="N118" s="17">
        <f t="shared" si="28"/>
        <v>3880.0005867424411</v>
      </c>
      <c r="O118" s="24">
        <f t="shared" si="19"/>
        <v>63.990612465209082</v>
      </c>
      <c r="P118" s="7"/>
      <c r="Q118" s="25">
        <f t="shared" si="20"/>
        <v>-84.247220930603717</v>
      </c>
      <c r="R118" s="24">
        <f t="shared" si="21"/>
        <v>3867.9866485908774</v>
      </c>
      <c r="S118" s="7"/>
      <c r="T118" s="25">
        <f t="shared" si="22"/>
        <v>2.1808666587031844E-2</v>
      </c>
      <c r="U118" s="24">
        <f t="shared" si="23"/>
        <v>1.0001153051399763</v>
      </c>
      <c r="V118" s="7"/>
      <c r="W118" s="25">
        <f t="shared" si="24"/>
        <v>2.0495722350106084E-2</v>
      </c>
      <c r="X118" s="24">
        <f t="shared" si="29"/>
        <v>174.28281033861492</v>
      </c>
      <c r="Y118" s="7"/>
      <c r="Z118" s="25">
        <f t="shared" si="30"/>
        <v>-619</v>
      </c>
      <c r="AA118" s="17">
        <f t="shared" si="31"/>
        <v>174.24899999999974</v>
      </c>
      <c r="AB118" s="24">
        <f t="shared" si="25"/>
        <v>3.0412187683075951</v>
      </c>
      <c r="AC118" s="17">
        <f t="shared" si="26"/>
        <v>3.38103386151829E-2</v>
      </c>
    </row>
    <row r="119" spans="1:29" s="17" customFormat="1" x14ac:dyDescent="0.25">
      <c r="A119" s="17">
        <v>34</v>
      </c>
      <c r="B119" s="17">
        <v>-614</v>
      </c>
      <c r="C119" s="17">
        <v>13324</v>
      </c>
      <c r="D119" s="17">
        <v>15134</v>
      </c>
      <c r="E119" s="17">
        <v>13059</v>
      </c>
      <c r="F119" s="17">
        <v>11260</v>
      </c>
      <c r="G119" s="24"/>
      <c r="H119" s="7"/>
      <c r="I119" s="25">
        <f t="shared" si="32"/>
        <v>265</v>
      </c>
      <c r="J119" s="24">
        <f t="shared" si="32"/>
        <v>3874</v>
      </c>
      <c r="K119" s="7"/>
      <c r="L119" s="25">
        <f t="shared" si="27"/>
        <v>268.3502587057348</v>
      </c>
      <c r="M119" s="17">
        <f t="shared" si="18"/>
        <v>11.224233395351833</v>
      </c>
      <c r="N119" s="17">
        <f t="shared" si="28"/>
        <v>3869.635055881567</v>
      </c>
      <c r="O119" s="24">
        <f t="shared" si="19"/>
        <v>19.052737157042483</v>
      </c>
      <c r="P119" s="7"/>
      <c r="Q119" s="25">
        <f t="shared" si="20"/>
        <v>285.7527790693963</v>
      </c>
      <c r="R119" s="24">
        <f t="shared" si="21"/>
        <v>3853.9866485908774</v>
      </c>
      <c r="S119" s="7"/>
      <c r="T119" s="25">
        <f t="shared" si="22"/>
        <v>-7.3971426193103471E-2</v>
      </c>
      <c r="U119" s="24">
        <f t="shared" si="23"/>
        <v>0.99649543373295868</v>
      </c>
      <c r="V119" s="7"/>
      <c r="W119" s="25">
        <f t="shared" si="24"/>
        <v>-7.5279700757887244E-2</v>
      </c>
      <c r="X119" s="24">
        <f t="shared" si="29"/>
        <v>168.78861933624353</v>
      </c>
      <c r="Y119" s="7"/>
      <c r="Z119" s="25">
        <f t="shared" si="30"/>
        <v>-614</v>
      </c>
      <c r="AA119" s="17">
        <f t="shared" si="31"/>
        <v>168.72299999999973</v>
      </c>
      <c r="AB119" s="24">
        <f t="shared" si="25"/>
        <v>2.944771873842388</v>
      </c>
      <c r="AC119" s="17">
        <f t="shared" si="26"/>
        <v>6.5619336243798898E-2</v>
      </c>
    </row>
    <row r="120" spans="1:29" s="17" customFormat="1" x14ac:dyDescent="0.25">
      <c r="A120" s="17">
        <v>35</v>
      </c>
      <c r="B120" s="17">
        <v>-612</v>
      </c>
      <c r="C120" s="17">
        <v>13506</v>
      </c>
      <c r="D120" s="17">
        <v>15111</v>
      </c>
      <c r="E120" s="17">
        <v>12875</v>
      </c>
      <c r="F120" s="17">
        <v>11281</v>
      </c>
      <c r="G120" s="24"/>
      <c r="H120" s="7"/>
      <c r="I120" s="25">
        <f t="shared" si="32"/>
        <v>631</v>
      </c>
      <c r="J120" s="24">
        <f t="shared" si="32"/>
        <v>3830</v>
      </c>
      <c r="K120" s="7"/>
      <c r="L120" s="25">
        <f t="shared" si="27"/>
        <v>636.31802430925916</v>
      </c>
      <c r="M120" s="17">
        <f t="shared" si="18"/>
        <v>28.281382553871346</v>
      </c>
      <c r="N120" s="17">
        <f t="shared" si="28"/>
        <v>3823.7072421531111</v>
      </c>
      <c r="O120" s="24">
        <f t="shared" si="19"/>
        <v>39.598801319581696</v>
      </c>
      <c r="P120" s="7"/>
      <c r="Q120" s="25">
        <f t="shared" si="20"/>
        <v>651.7527790693963</v>
      </c>
      <c r="R120" s="24">
        <f t="shared" si="21"/>
        <v>3809.9866485908774</v>
      </c>
      <c r="S120" s="7"/>
      <c r="T120" s="25">
        <f t="shared" si="22"/>
        <v>-0.16871605851075083</v>
      </c>
      <c r="U120" s="24">
        <f t="shared" si="23"/>
        <v>0.98511869502518934</v>
      </c>
      <c r="V120" s="7"/>
      <c r="W120" s="25">
        <f t="shared" si="24"/>
        <v>-0.17000947920528922</v>
      </c>
      <c r="X120" s="24">
        <f t="shared" si="29"/>
        <v>163.31726705345341</v>
      </c>
      <c r="Y120" s="7"/>
      <c r="Z120" s="25">
        <f t="shared" si="30"/>
        <v>-612</v>
      </c>
      <c r="AA120" s="17">
        <f t="shared" si="31"/>
        <v>163.21499999999972</v>
      </c>
      <c r="AB120" s="24">
        <f t="shared" si="25"/>
        <v>2.84863913864254</v>
      </c>
      <c r="AC120" s="17">
        <f t="shared" si="26"/>
        <v>0.10226705345368714</v>
      </c>
    </row>
    <row r="121" spans="1:29" s="17" customFormat="1" x14ac:dyDescent="0.25">
      <c r="A121" s="17">
        <v>36</v>
      </c>
      <c r="B121" s="17">
        <v>-609</v>
      </c>
      <c r="C121" s="17">
        <v>13698</v>
      </c>
      <c r="D121" s="17">
        <v>15079</v>
      </c>
      <c r="E121" s="17">
        <v>12702</v>
      </c>
      <c r="F121" s="17">
        <v>11330</v>
      </c>
      <c r="G121" s="24"/>
      <c r="H121" s="7"/>
      <c r="I121" s="25">
        <f t="shared" si="32"/>
        <v>996</v>
      </c>
      <c r="J121" s="24">
        <f t="shared" si="32"/>
        <v>3749</v>
      </c>
      <c r="K121" s="7"/>
      <c r="L121" s="25">
        <f t="shared" si="27"/>
        <v>996.45761958318474</v>
      </c>
      <c r="M121" s="17">
        <f t="shared" si="18"/>
        <v>0.20941568291417259</v>
      </c>
      <c r="N121" s="17">
        <f t="shared" si="28"/>
        <v>3743.1474507237372</v>
      </c>
      <c r="O121" s="24">
        <f t="shared" si="19"/>
        <v>34.252333031084632</v>
      </c>
      <c r="P121" s="7"/>
      <c r="Q121" s="25">
        <f t="shared" si="20"/>
        <v>1016.7527790693963</v>
      </c>
      <c r="R121" s="24">
        <f t="shared" si="21"/>
        <v>3728.9866485908774</v>
      </c>
      <c r="S121" s="7"/>
      <c r="T121" s="25">
        <f t="shared" si="22"/>
        <v>-0.26320182571277623</v>
      </c>
      <c r="U121" s="24">
        <f t="shared" si="23"/>
        <v>0.96417515331315939</v>
      </c>
      <c r="V121" s="7"/>
      <c r="W121" s="25">
        <f t="shared" si="24"/>
        <v>-0.26446783290349785</v>
      </c>
      <c r="X121" s="24">
        <f t="shared" si="29"/>
        <v>157.77013337883784</v>
      </c>
      <c r="Y121" s="7"/>
      <c r="Z121" s="25">
        <f t="shared" si="30"/>
        <v>-609</v>
      </c>
      <c r="AA121" s="17">
        <f t="shared" si="31"/>
        <v>157.73399999999972</v>
      </c>
      <c r="AB121" s="24">
        <f t="shared" si="25"/>
        <v>2.7529776423407308</v>
      </c>
      <c r="AC121" s="17">
        <f t="shared" si="26"/>
        <v>3.6133378838115959E-2</v>
      </c>
    </row>
    <row r="122" spans="1:29" s="17" customFormat="1" x14ac:dyDescent="0.25">
      <c r="A122" s="17">
        <v>37</v>
      </c>
      <c r="B122" s="17">
        <v>-636</v>
      </c>
      <c r="C122" s="17">
        <v>13883</v>
      </c>
      <c r="D122" s="17">
        <v>15022</v>
      </c>
      <c r="E122" s="17">
        <v>12521</v>
      </c>
      <c r="F122" s="17">
        <v>11393</v>
      </c>
      <c r="G122" s="24"/>
      <c r="H122" s="7"/>
      <c r="I122" s="25">
        <f t="shared" si="32"/>
        <v>1362</v>
      </c>
      <c r="J122" s="24">
        <f t="shared" si="32"/>
        <v>3629</v>
      </c>
      <c r="K122" s="7"/>
      <c r="L122" s="25">
        <f t="shared" si="27"/>
        <v>1362.5730950449893</v>
      </c>
      <c r="M122" s="17">
        <f t="shared" si="18"/>
        <v>0.32843793059124066</v>
      </c>
      <c r="N122" s="17">
        <f t="shared" si="28"/>
        <v>3622.7003803965117</v>
      </c>
      <c r="O122" s="24">
        <f t="shared" si="19"/>
        <v>39.685207148653852</v>
      </c>
      <c r="P122" s="7"/>
      <c r="Q122" s="25">
        <f t="shared" si="20"/>
        <v>1382.7527790693962</v>
      </c>
      <c r="R122" s="24">
        <f t="shared" si="21"/>
        <v>3608.9866485908774</v>
      </c>
      <c r="S122" s="7"/>
      <c r="T122" s="25">
        <f t="shared" si="22"/>
        <v>-0.35794645803042358</v>
      </c>
      <c r="U122" s="24">
        <f t="shared" si="23"/>
        <v>0.93314768411015192</v>
      </c>
      <c r="V122" s="7"/>
      <c r="W122" s="25">
        <f t="shared" si="24"/>
        <v>-0.35917181364285028</v>
      </c>
      <c r="X122" s="24">
        <f t="shared" si="29"/>
        <v>152.05690132081656</v>
      </c>
      <c r="Y122" s="7"/>
      <c r="Z122" s="25">
        <f t="shared" si="30"/>
        <v>-636</v>
      </c>
      <c r="AA122" s="17">
        <f t="shared" si="31"/>
        <v>152.00999999999974</v>
      </c>
      <c r="AB122" s="24">
        <f t="shared" si="25"/>
        <v>2.6530749959565756</v>
      </c>
      <c r="AC122" s="17">
        <f t="shared" si="26"/>
        <v>4.6901320816829184E-2</v>
      </c>
    </row>
    <row r="123" spans="1:29" s="17" customFormat="1" x14ac:dyDescent="0.25">
      <c r="A123" s="17">
        <v>38</v>
      </c>
      <c r="B123" s="17">
        <v>-627</v>
      </c>
      <c r="C123" s="17">
        <v>14051</v>
      </c>
      <c r="D123" s="17">
        <v>14942</v>
      </c>
      <c r="E123" s="17">
        <v>12343</v>
      </c>
      <c r="F123" s="17">
        <v>11468</v>
      </c>
      <c r="G123" s="24"/>
      <c r="H123" s="7"/>
      <c r="I123" s="25">
        <f t="shared" si="32"/>
        <v>1708</v>
      </c>
      <c r="J123" s="24">
        <f t="shared" si="32"/>
        <v>3474</v>
      </c>
      <c r="K123" s="7"/>
      <c r="L123" s="25">
        <f t="shared" si="27"/>
        <v>1710.0065968672457</v>
      </c>
      <c r="M123" s="17">
        <f t="shared" si="18"/>
        <v>4.0264309876401052</v>
      </c>
      <c r="N123" s="17">
        <f t="shared" si="28"/>
        <v>3468.7941119874672</v>
      </c>
      <c r="O123" s="24">
        <f t="shared" si="19"/>
        <v>27.101269999032663</v>
      </c>
      <c r="P123" s="7"/>
      <c r="Q123" s="25">
        <f t="shared" si="20"/>
        <v>1728.7527790693962</v>
      </c>
      <c r="R123" s="24">
        <f t="shared" si="21"/>
        <v>3453.9866485908774</v>
      </c>
      <c r="S123" s="7"/>
      <c r="T123" s="25">
        <f t="shared" si="22"/>
        <v>-0.44751378803563119</v>
      </c>
      <c r="U123" s="24">
        <f t="shared" si="23"/>
        <v>0.89307053638960077</v>
      </c>
      <c r="V123" s="7"/>
      <c r="W123" s="25">
        <f t="shared" si="24"/>
        <v>-0.44868660708484698</v>
      </c>
      <c r="X123" s="24">
        <f t="shared" si="29"/>
        <v>146.43342999137724</v>
      </c>
      <c r="Y123" s="7"/>
      <c r="Z123" s="25">
        <f t="shared" si="30"/>
        <v>-627</v>
      </c>
      <c r="AA123" s="17">
        <f t="shared" si="31"/>
        <v>146.36699999999973</v>
      </c>
      <c r="AB123" s="24">
        <f t="shared" si="25"/>
        <v>2.5545860662665358</v>
      </c>
      <c r="AC123" s="17">
        <f t="shared" si="26"/>
        <v>6.6429991377503939E-2</v>
      </c>
    </row>
    <row r="124" spans="1:29" s="17" customFormat="1" x14ac:dyDescent="0.25">
      <c r="A124" s="17">
        <v>39</v>
      </c>
      <c r="B124" s="17">
        <v>-630</v>
      </c>
      <c r="C124" s="17">
        <v>14222</v>
      </c>
      <c r="D124" s="17">
        <v>14846</v>
      </c>
      <c r="E124" s="17">
        <v>12175</v>
      </c>
      <c r="F124" s="17">
        <v>11563</v>
      </c>
      <c r="G124" s="24"/>
      <c r="H124" s="7"/>
      <c r="I124" s="25">
        <f t="shared" si="32"/>
        <v>2047</v>
      </c>
      <c r="J124" s="24">
        <f t="shared" si="32"/>
        <v>3283</v>
      </c>
      <c r="K124" s="7"/>
      <c r="L124" s="25">
        <f t="shared" si="27"/>
        <v>2042.1843341112983</v>
      </c>
      <c r="M124" s="17">
        <f t="shared" si="18"/>
        <v>23.190637951605012</v>
      </c>
      <c r="N124" s="17">
        <f t="shared" si="28"/>
        <v>3280.4981275531786</v>
      </c>
      <c r="O124" s="24">
        <f t="shared" si="19"/>
        <v>6.259365740164001</v>
      </c>
      <c r="P124" s="7"/>
      <c r="Q124" s="25">
        <f t="shared" si="20"/>
        <v>2067.7527790693962</v>
      </c>
      <c r="R124" s="24">
        <f t="shared" si="21"/>
        <v>3262.9866485908774</v>
      </c>
      <c r="S124" s="7"/>
      <c r="T124" s="25">
        <f t="shared" si="22"/>
        <v>-0.53526906223148485</v>
      </c>
      <c r="U124" s="24">
        <f t="shared" si="23"/>
        <v>0.84368514790814741</v>
      </c>
      <c r="V124" s="7"/>
      <c r="W124" s="25">
        <f t="shared" si="24"/>
        <v>-0.53637712318900366</v>
      </c>
      <c r="X124" s="24">
        <f t="shared" si="29"/>
        <v>140.66242361422451</v>
      </c>
      <c r="Y124" s="7"/>
      <c r="Z124" s="25">
        <f t="shared" si="30"/>
        <v>-630</v>
      </c>
      <c r="AA124" s="17">
        <f t="shared" si="31"/>
        <v>140.69699999999975</v>
      </c>
      <c r="AB124" s="24">
        <f t="shared" si="25"/>
        <v>2.4556258976784573</v>
      </c>
      <c r="AC124" s="17">
        <f t="shared" si="26"/>
        <v>-3.4576385775238805E-2</v>
      </c>
    </row>
    <row r="125" spans="1:29" s="17" customFormat="1" x14ac:dyDescent="0.25">
      <c r="A125" s="17">
        <v>40</v>
      </c>
      <c r="B125" s="17">
        <v>-641</v>
      </c>
      <c r="C125" s="17">
        <v>14374</v>
      </c>
      <c r="D125" s="17">
        <v>14727</v>
      </c>
      <c r="E125" s="17">
        <v>12012</v>
      </c>
      <c r="F125" s="17">
        <v>11671</v>
      </c>
      <c r="G125" s="24"/>
      <c r="H125" s="7"/>
      <c r="I125" s="25">
        <f t="shared" si="32"/>
        <v>2362</v>
      </c>
      <c r="J125" s="24">
        <f t="shared" si="32"/>
        <v>3056</v>
      </c>
      <c r="K125" s="7"/>
      <c r="L125" s="25">
        <f t="shared" si="27"/>
        <v>2359.4044299664311</v>
      </c>
      <c r="M125" s="17">
        <f t="shared" si="18"/>
        <v>6.7369837991611048</v>
      </c>
      <c r="N125" s="17">
        <f t="shared" si="28"/>
        <v>3056.1924344673766</v>
      </c>
      <c r="O125" s="24">
        <f t="shared" si="19"/>
        <v>3.7031024234532167E-2</v>
      </c>
      <c r="P125" s="7"/>
      <c r="Q125" s="25">
        <f t="shared" si="20"/>
        <v>2382.7527790693962</v>
      </c>
      <c r="R125" s="24">
        <f t="shared" si="21"/>
        <v>3035.9866485908774</v>
      </c>
      <c r="S125" s="7"/>
      <c r="T125" s="25">
        <f t="shared" si="22"/>
        <v>-0.6168115736524109</v>
      </c>
      <c r="U125" s="24">
        <f t="shared" si="23"/>
        <v>0.78499151866579175</v>
      </c>
      <c r="V125" s="7"/>
      <c r="W125" s="25">
        <f t="shared" si="24"/>
        <v>-0.61784265119749537</v>
      </c>
      <c r="X125" s="24">
        <f t="shared" si="29"/>
        <v>134.90359756706602</v>
      </c>
      <c r="Y125" s="7"/>
      <c r="Z125" s="25">
        <f t="shared" si="30"/>
        <v>-641</v>
      </c>
      <c r="AA125" s="17">
        <f t="shared" si="31"/>
        <v>134.92799999999974</v>
      </c>
      <c r="AB125" s="24">
        <f t="shared" si="25"/>
        <v>2.3549378531309042</v>
      </c>
      <c r="AC125" s="17">
        <f t="shared" si="26"/>
        <v>-2.4402432933726459E-2</v>
      </c>
    </row>
    <row r="126" spans="1:29" s="17" customFormat="1" x14ac:dyDescent="0.25">
      <c r="A126" s="17">
        <v>41</v>
      </c>
      <c r="B126" s="17">
        <v>-615</v>
      </c>
      <c r="C126" s="17">
        <v>14520</v>
      </c>
      <c r="D126" s="17">
        <v>14613</v>
      </c>
      <c r="E126" s="17">
        <v>11872</v>
      </c>
      <c r="F126" s="17">
        <v>11800</v>
      </c>
      <c r="G126" s="24"/>
      <c r="H126" s="7"/>
      <c r="I126" s="25">
        <f t="shared" si="32"/>
        <v>2648</v>
      </c>
      <c r="J126" s="24">
        <f t="shared" si="32"/>
        <v>2813</v>
      </c>
      <c r="K126" s="7"/>
      <c r="L126" s="25">
        <f t="shared" si="27"/>
        <v>2641.1104381937707</v>
      </c>
      <c r="M126" s="17">
        <f t="shared" si="18"/>
        <v>47.466061881853079</v>
      </c>
      <c r="N126" s="17">
        <f t="shared" si="28"/>
        <v>2812.0530626794243</v>
      </c>
      <c r="O126" s="24">
        <f t="shared" si="19"/>
        <v>0.89669028909903115</v>
      </c>
      <c r="P126" s="7"/>
      <c r="Q126" s="25">
        <f t="shared" si="20"/>
        <v>2668.7527790693962</v>
      </c>
      <c r="R126" s="24">
        <f t="shared" si="21"/>
        <v>2792.9866485908774</v>
      </c>
      <c r="S126" s="7"/>
      <c r="T126" s="25">
        <f t="shared" si="22"/>
        <v>-0.69084699672029926</v>
      </c>
      <c r="U126" s="24">
        <f t="shared" si="23"/>
        <v>0.72216089352970181</v>
      </c>
      <c r="V126" s="7"/>
      <c r="W126" s="25">
        <f t="shared" si="24"/>
        <v>-0.69179565328738324</v>
      </c>
      <c r="X126" s="24">
        <f t="shared" si="29"/>
        <v>129.33905064367366</v>
      </c>
      <c r="Y126" s="7"/>
      <c r="Z126" s="25">
        <f t="shared" si="30"/>
        <v>-615</v>
      </c>
      <c r="AA126" s="17">
        <f t="shared" si="31"/>
        <v>129.39299999999974</v>
      </c>
      <c r="AB126" s="24">
        <f t="shared" si="25"/>
        <v>2.2583338790330183</v>
      </c>
      <c r="AC126" s="17">
        <f t="shared" si="26"/>
        <v>-5.3949356326086217E-2</v>
      </c>
    </row>
    <row r="127" spans="1:29" s="17" customFormat="1" x14ac:dyDescent="0.25">
      <c r="A127" s="17">
        <v>42</v>
      </c>
      <c r="B127" s="17">
        <v>-615</v>
      </c>
      <c r="C127" s="17">
        <v>14642</v>
      </c>
      <c r="D127" s="17">
        <v>14468</v>
      </c>
      <c r="E127" s="17">
        <v>11741</v>
      </c>
      <c r="F127" s="17">
        <v>11929</v>
      </c>
      <c r="G127" s="24"/>
      <c r="H127" s="7"/>
      <c r="I127" s="25">
        <f t="shared" si="32"/>
        <v>2901</v>
      </c>
      <c r="J127" s="24">
        <f t="shared" si="32"/>
        <v>2539</v>
      </c>
      <c r="K127" s="7"/>
      <c r="L127" s="25">
        <f t="shared" si="27"/>
        <v>2897.9693147222929</v>
      </c>
      <c r="M127" s="17">
        <f t="shared" si="18"/>
        <v>9.1850532525106061</v>
      </c>
      <c r="N127" s="17">
        <f t="shared" si="28"/>
        <v>2541.8859225743445</v>
      </c>
      <c r="O127" s="24">
        <f t="shared" si="19"/>
        <v>8.3285491051110512</v>
      </c>
      <c r="P127" s="7"/>
      <c r="Q127" s="25">
        <f t="shared" si="20"/>
        <v>2921.7527790693962</v>
      </c>
      <c r="R127" s="24">
        <f t="shared" si="21"/>
        <v>2518.9866485908774</v>
      </c>
      <c r="S127" s="7"/>
      <c r="T127" s="25">
        <f t="shared" si="22"/>
        <v>-0.75633987097266209</v>
      </c>
      <c r="U127" s="24">
        <f t="shared" si="23"/>
        <v>0.6513148388495017</v>
      </c>
      <c r="V127" s="7"/>
      <c r="W127" s="25">
        <f t="shared" si="24"/>
        <v>-0.75719557645098035</v>
      </c>
      <c r="X127" s="24">
        <f t="shared" si="29"/>
        <v>123.80983092809419</v>
      </c>
      <c r="Y127" s="7"/>
      <c r="Z127" s="25">
        <f t="shared" si="30"/>
        <v>-615</v>
      </c>
      <c r="AA127" s="17">
        <f t="shared" si="31"/>
        <v>123.85799999999975</v>
      </c>
      <c r="AB127" s="24">
        <f t="shared" si="25"/>
        <v>2.1617299049351324</v>
      </c>
      <c r="AC127" s="17">
        <f t="shared" si="26"/>
        <v>-4.8169071905562078E-2</v>
      </c>
    </row>
    <row r="128" spans="1:29" s="17" customFormat="1" x14ac:dyDescent="0.25">
      <c r="A128" s="17">
        <v>43</v>
      </c>
      <c r="B128" s="17">
        <v>-608</v>
      </c>
      <c r="C128" s="17">
        <v>14763</v>
      </c>
      <c r="D128" s="17">
        <v>14328</v>
      </c>
      <c r="E128" s="17">
        <v>11629</v>
      </c>
      <c r="F128" s="17">
        <v>12078</v>
      </c>
      <c r="G128" s="24"/>
      <c r="H128" s="7"/>
      <c r="I128" s="25">
        <f t="shared" si="32"/>
        <v>3134</v>
      </c>
      <c r="J128" s="24">
        <f t="shared" si="32"/>
        <v>2250</v>
      </c>
      <c r="K128" s="7"/>
      <c r="L128" s="25">
        <f t="shared" si="27"/>
        <v>3125.1315377786295</v>
      </c>
      <c r="M128" s="17">
        <f t="shared" si="18"/>
        <v>78.649622171875151</v>
      </c>
      <c r="N128" s="17">
        <f t="shared" si="28"/>
        <v>2251.6744800650422</v>
      </c>
      <c r="O128" s="24">
        <f t="shared" si="19"/>
        <v>2.8038834882236947</v>
      </c>
      <c r="P128" s="7"/>
      <c r="Q128" s="25">
        <f t="shared" si="20"/>
        <v>3154.7527790693962</v>
      </c>
      <c r="R128" s="24">
        <f t="shared" si="21"/>
        <v>2229.9866485908774</v>
      </c>
      <c r="S128" s="7"/>
      <c r="T128" s="25">
        <f t="shared" si="22"/>
        <v>-0.81665544291258507</v>
      </c>
      <c r="U128" s="24">
        <f t="shared" si="23"/>
        <v>0.5765903505189256</v>
      </c>
      <c r="V128" s="7"/>
      <c r="W128" s="25">
        <f t="shared" si="24"/>
        <v>-0.81741310118776112</v>
      </c>
      <c r="X128" s="24">
        <f t="shared" si="29"/>
        <v>118.30733315729174</v>
      </c>
      <c r="Y128" s="7"/>
      <c r="Z128" s="25">
        <f t="shared" si="30"/>
        <v>-608</v>
      </c>
      <c r="AA128" s="17">
        <f t="shared" si="31"/>
        <v>118.38599999999975</v>
      </c>
      <c r="AB128" s="24">
        <f t="shared" si="25"/>
        <v>2.0662254882660025</v>
      </c>
      <c r="AC128" s="17">
        <f t="shared" si="26"/>
        <v>-7.8666842708017271E-2</v>
      </c>
    </row>
    <row r="129" spans="1:29" s="17" customFormat="1" x14ac:dyDescent="0.25">
      <c r="A129" s="17">
        <v>44</v>
      </c>
      <c r="B129" s="17">
        <v>-615</v>
      </c>
      <c r="C129" s="17">
        <v>14858</v>
      </c>
      <c r="D129" s="17">
        <v>14167</v>
      </c>
      <c r="E129" s="17">
        <v>11525</v>
      </c>
      <c r="F129" s="17">
        <v>12236</v>
      </c>
      <c r="G129" s="24"/>
      <c r="H129" s="7"/>
      <c r="I129" s="25">
        <f t="shared" si="32"/>
        <v>3333</v>
      </c>
      <c r="J129" s="24">
        <f t="shared" si="32"/>
        <v>1931</v>
      </c>
      <c r="K129" s="7"/>
      <c r="L129" s="25">
        <f t="shared" si="27"/>
        <v>3325.7033324565318</v>
      </c>
      <c r="M129" s="17">
        <f t="shared" si="18"/>
        <v>53.241357239901888</v>
      </c>
      <c r="N129" s="17">
        <f t="shared" si="28"/>
        <v>1937.4469039172243</v>
      </c>
      <c r="O129" s="24">
        <f t="shared" si="19"/>
        <v>41.562570117921894</v>
      </c>
      <c r="P129" s="7"/>
      <c r="Q129" s="25">
        <f t="shared" si="20"/>
        <v>3353.7527790693962</v>
      </c>
      <c r="R129" s="24">
        <f t="shared" si="21"/>
        <v>1910.9866485908772</v>
      </c>
      <c r="S129" s="7"/>
      <c r="T129" s="25">
        <f t="shared" si="22"/>
        <v>-0.86816960092136064</v>
      </c>
      <c r="U129" s="24">
        <f t="shared" si="23"/>
        <v>0.49410899488759763</v>
      </c>
      <c r="V129" s="7"/>
      <c r="W129" s="25">
        <f t="shared" si="24"/>
        <v>-0.86881902110308251</v>
      </c>
      <c r="X129" s="24">
        <f t="shared" si="29"/>
        <v>112.73626034919369</v>
      </c>
      <c r="Y129" s="7"/>
      <c r="Z129" s="25">
        <f t="shared" si="30"/>
        <v>-615</v>
      </c>
      <c r="AA129" s="17">
        <f t="shared" si="31"/>
        <v>112.85099999999976</v>
      </c>
      <c r="AB129" s="24">
        <f t="shared" si="25"/>
        <v>1.9696215141681166</v>
      </c>
      <c r="AC129" s="17">
        <f t="shared" si="26"/>
        <v>-0.11473965080607229</v>
      </c>
    </row>
    <row r="130" spans="1:29" s="17" customFormat="1" x14ac:dyDescent="0.25">
      <c r="A130" s="17">
        <v>45</v>
      </c>
      <c r="B130" s="17">
        <v>-630</v>
      </c>
      <c r="C130" s="17">
        <v>14953</v>
      </c>
      <c r="D130" s="17">
        <v>14001</v>
      </c>
      <c r="E130" s="17">
        <v>11447</v>
      </c>
      <c r="F130" s="17">
        <v>12412</v>
      </c>
      <c r="G130" s="24"/>
      <c r="H130" s="7"/>
      <c r="I130" s="25">
        <f t="shared" si="32"/>
        <v>3506</v>
      </c>
      <c r="J130" s="24">
        <f t="shared" si="32"/>
        <v>1589</v>
      </c>
      <c r="K130" s="7"/>
      <c r="L130" s="25">
        <f t="shared" si="27"/>
        <v>3498.7638411770927</v>
      </c>
      <c r="M130" s="17">
        <f t="shared" si="18"/>
        <v>52.361994510339564</v>
      </c>
      <c r="N130" s="17">
        <f t="shared" si="28"/>
        <v>1597.0472694349298</v>
      </c>
      <c r="O130" s="24">
        <f t="shared" si="19"/>
        <v>64.758545358355875</v>
      </c>
      <c r="P130" s="7"/>
      <c r="Q130" s="25">
        <f t="shared" si="20"/>
        <v>3526.7527790693962</v>
      </c>
      <c r="R130" s="24">
        <f t="shared" si="21"/>
        <v>1568.9866485908772</v>
      </c>
      <c r="S130" s="7"/>
      <c r="T130" s="25">
        <f t="shared" si="22"/>
        <v>-0.91295326592396442</v>
      </c>
      <c r="U130" s="24">
        <f t="shared" si="23"/>
        <v>0.40568070765902658</v>
      </c>
      <c r="V130" s="7"/>
      <c r="W130" s="25">
        <f t="shared" si="24"/>
        <v>-0.91348663501119831</v>
      </c>
      <c r="X130" s="24">
        <f t="shared" si="29"/>
        <v>107.05486636500643</v>
      </c>
      <c r="Y130" s="7"/>
      <c r="Z130" s="25">
        <f t="shared" si="30"/>
        <v>-630</v>
      </c>
      <c r="AA130" s="17">
        <f t="shared" si="31"/>
        <v>107.18099999999976</v>
      </c>
      <c r="AB130" s="24">
        <f t="shared" si="25"/>
        <v>1.870661345580038</v>
      </c>
      <c r="AC130" s="17">
        <f t="shared" si="26"/>
        <v>-0.12613363499332308</v>
      </c>
    </row>
    <row r="131" spans="1:29" s="17" customFormat="1" x14ac:dyDescent="0.25">
      <c r="A131" s="17">
        <v>46</v>
      </c>
      <c r="B131" s="17">
        <v>-632</v>
      </c>
      <c r="C131" s="17">
        <v>15017</v>
      </c>
      <c r="D131" s="17">
        <v>13818</v>
      </c>
      <c r="E131" s="17">
        <v>11373</v>
      </c>
      <c r="F131" s="17">
        <v>12587</v>
      </c>
      <c r="G131" s="24"/>
      <c r="H131" s="7"/>
      <c r="I131" s="25">
        <f t="shared" si="32"/>
        <v>3644</v>
      </c>
      <c r="J131" s="24">
        <f t="shared" si="32"/>
        <v>1231</v>
      </c>
      <c r="K131" s="7"/>
      <c r="L131" s="25">
        <f t="shared" si="27"/>
        <v>3637.7345037866116</v>
      </c>
      <c r="M131" s="17">
        <f t="shared" si="18"/>
        <v>39.25644279998388</v>
      </c>
      <c r="N131" s="17">
        <f t="shared" si="28"/>
        <v>1240.0706226190575</v>
      </c>
      <c r="O131" s="24">
        <f t="shared" si="19"/>
        <v>82.276194697358093</v>
      </c>
      <c r="P131" s="7"/>
      <c r="Q131" s="25">
        <f t="shared" si="20"/>
        <v>3664.7527790693962</v>
      </c>
      <c r="R131" s="24">
        <f t="shared" si="21"/>
        <v>1210.9866485908772</v>
      </c>
      <c r="S131" s="7"/>
      <c r="T131" s="25">
        <f t="shared" si="22"/>
        <v>-0.94867665187979866</v>
      </c>
      <c r="U131" s="24">
        <f t="shared" si="23"/>
        <v>0.31311542453672125</v>
      </c>
      <c r="V131" s="7"/>
      <c r="W131" s="25">
        <f t="shared" si="24"/>
        <v>-0.94908853096853663</v>
      </c>
      <c r="X131" s="24">
        <f t="shared" si="29"/>
        <v>101.36711987551371</v>
      </c>
      <c r="Y131" s="7"/>
      <c r="Z131" s="25">
        <f t="shared" si="30"/>
        <v>-632</v>
      </c>
      <c r="AA131" s="17">
        <f t="shared" si="31"/>
        <v>101.49299999999975</v>
      </c>
      <c r="AB131" s="24">
        <f t="shared" si="25"/>
        <v>1.7713870177266005</v>
      </c>
      <c r="AC131" s="17">
        <f t="shared" si="26"/>
        <v>-0.12588012448604502</v>
      </c>
    </row>
    <row r="132" spans="1:29" s="17" customFormat="1" x14ac:dyDescent="0.25">
      <c r="A132" s="17">
        <v>47</v>
      </c>
      <c r="B132" s="17">
        <v>-644</v>
      </c>
      <c r="C132" s="17">
        <v>15064</v>
      </c>
      <c r="D132" s="17">
        <v>13632</v>
      </c>
      <c r="E132" s="17">
        <v>11320</v>
      </c>
      <c r="F132" s="17">
        <v>12771</v>
      </c>
      <c r="G132" s="24"/>
      <c r="H132" s="7"/>
      <c r="I132" s="25">
        <f t="shared" si="32"/>
        <v>3744</v>
      </c>
      <c r="J132" s="24">
        <f t="shared" si="32"/>
        <v>861</v>
      </c>
      <c r="K132" s="7"/>
      <c r="L132" s="25">
        <f t="shared" si="27"/>
        <v>3742.2408378926775</v>
      </c>
      <c r="M132" s="17">
        <f t="shared" si="18"/>
        <v>3.094651319839274</v>
      </c>
      <c r="N132" s="17">
        <f t="shared" si="28"/>
        <v>863.98485187497943</v>
      </c>
      <c r="O132" s="24">
        <f t="shared" si="19"/>
        <v>8.9093407155681987</v>
      </c>
      <c r="P132" s="7"/>
      <c r="Q132" s="25">
        <f t="shared" si="20"/>
        <v>3764.7527790693962</v>
      </c>
      <c r="R132" s="24">
        <f t="shared" si="21"/>
        <v>840.98664859087717</v>
      </c>
      <c r="S132" s="7"/>
      <c r="T132" s="25">
        <f t="shared" si="22"/>
        <v>-0.97456316344199745</v>
      </c>
      <c r="U132" s="24">
        <f t="shared" si="23"/>
        <v>0.21744739449411521</v>
      </c>
      <c r="V132" s="7"/>
      <c r="W132" s="25">
        <f t="shared" si="24"/>
        <v>-0.97484947073311867</v>
      </c>
      <c r="X132" s="24">
        <f t="shared" si="29"/>
        <v>95.683191951079948</v>
      </c>
      <c r="Y132" s="7"/>
      <c r="Z132" s="25">
        <f t="shared" si="30"/>
        <v>-644</v>
      </c>
      <c r="AA132" s="17">
        <f t="shared" si="31"/>
        <v>95.696999999999747</v>
      </c>
      <c r="AB132" s="24">
        <f t="shared" si="25"/>
        <v>1.670227734281009</v>
      </c>
      <c r="AC132" s="17">
        <f t="shared" si="26"/>
        <v>-1.3808048919798921E-2</v>
      </c>
    </row>
    <row r="133" spans="1:29" s="17" customFormat="1" x14ac:dyDescent="0.25">
      <c r="A133" s="17">
        <v>48</v>
      </c>
      <c r="B133" s="17">
        <v>-630</v>
      </c>
      <c r="C133" s="17">
        <v>15089</v>
      </c>
      <c r="D133" s="17">
        <v>13432</v>
      </c>
      <c r="E133" s="17">
        <v>11280</v>
      </c>
      <c r="F133" s="17">
        <v>12948</v>
      </c>
      <c r="G133" s="24"/>
      <c r="H133" s="7"/>
      <c r="I133" s="25">
        <f t="shared" si="32"/>
        <v>3809</v>
      </c>
      <c r="J133" s="24">
        <f t="shared" si="32"/>
        <v>484</v>
      </c>
      <c r="K133" s="7"/>
      <c r="L133" s="25">
        <f t="shared" si="27"/>
        <v>3807.2144312943069</v>
      </c>
      <c r="M133" s="17">
        <f t="shared" si="18"/>
        <v>3.1882556027505133</v>
      </c>
      <c r="N133" s="17">
        <f t="shared" si="28"/>
        <v>487.70038228269334</v>
      </c>
      <c r="O133" s="24">
        <f t="shared" si="19"/>
        <v>13.692829038070775</v>
      </c>
      <c r="P133" s="7"/>
      <c r="Q133" s="25">
        <f t="shared" si="20"/>
        <v>3829.7527790693962</v>
      </c>
      <c r="R133" s="24">
        <f t="shared" si="21"/>
        <v>463.98664859087717</v>
      </c>
      <c r="S133" s="7"/>
      <c r="T133" s="25">
        <f t="shared" si="22"/>
        <v>-0.99138939595742659</v>
      </c>
      <c r="U133" s="24">
        <f t="shared" si="23"/>
        <v>0.11996942874800037</v>
      </c>
      <c r="V133" s="7"/>
      <c r="W133" s="25">
        <f t="shared" si="24"/>
        <v>-0.99154774753866604</v>
      </c>
      <c r="X133" s="24">
        <f t="shared" si="29"/>
        <v>90.007593833598662</v>
      </c>
      <c r="Y133" s="7"/>
      <c r="Z133" s="25">
        <f t="shared" si="30"/>
        <v>-630</v>
      </c>
      <c r="AA133" s="17">
        <f t="shared" si="31"/>
        <v>90.026999999999745</v>
      </c>
      <c r="AB133" s="24">
        <f t="shared" si="25"/>
        <v>1.5712675656929305</v>
      </c>
      <c r="AC133" s="17">
        <f t="shared" si="26"/>
        <v>-1.9406166401083169E-2</v>
      </c>
    </row>
    <row r="134" spans="1:29" s="17" customFormat="1" x14ac:dyDescent="0.25">
      <c r="A134" s="17">
        <v>49</v>
      </c>
      <c r="B134" s="17">
        <v>-621</v>
      </c>
      <c r="C134" s="17">
        <v>15104</v>
      </c>
      <c r="D134" s="17">
        <v>13249</v>
      </c>
      <c r="E134" s="17">
        <v>11267</v>
      </c>
      <c r="F134" s="17">
        <v>13140</v>
      </c>
      <c r="G134" s="24"/>
      <c r="H134" s="7"/>
      <c r="I134" s="25">
        <f t="shared" si="32"/>
        <v>3837</v>
      </c>
      <c r="J134" s="24">
        <f t="shared" si="32"/>
        <v>109</v>
      </c>
      <c r="K134" s="7"/>
      <c r="L134" s="25">
        <f t="shared" si="27"/>
        <v>3834.5666089138181</v>
      </c>
      <c r="M134" s="17">
        <f t="shared" si="18"/>
        <v>5.9213921783096621</v>
      </c>
      <c r="N134" s="17">
        <f t="shared" si="28"/>
        <v>112.29689925888667</v>
      </c>
      <c r="O134" s="24">
        <f t="shared" si="19"/>
        <v>10.869544723247463</v>
      </c>
      <c r="P134" s="7"/>
      <c r="Q134" s="25">
        <f t="shared" si="20"/>
        <v>3857.7527790693962</v>
      </c>
      <c r="R134" s="24">
        <f t="shared" si="21"/>
        <v>88.986648590877166</v>
      </c>
      <c r="S134" s="7"/>
      <c r="T134" s="25">
        <f t="shared" si="22"/>
        <v>-0.99863761919484217</v>
      </c>
      <c r="U134" s="24">
        <f t="shared" si="23"/>
        <v>2.300858748860234E-2</v>
      </c>
      <c r="V134" s="7"/>
      <c r="W134" s="25">
        <f t="shared" si="24"/>
        <v>-0.99866868569953016</v>
      </c>
      <c r="X134" s="24">
        <f t="shared" si="29"/>
        <v>84.428610544763728</v>
      </c>
      <c r="Y134" s="7"/>
      <c r="Z134" s="25">
        <f t="shared" si="30"/>
        <v>-621</v>
      </c>
      <c r="AA134" s="17">
        <f t="shared" si="31"/>
        <v>84.437999999999747</v>
      </c>
      <c r="AB134" s="24">
        <f t="shared" si="25"/>
        <v>1.4737211137989674</v>
      </c>
      <c r="AC134" s="17">
        <f t="shared" si="26"/>
        <v>-9.389455236018307E-3</v>
      </c>
    </row>
    <row r="135" spans="1:29" s="17" customFormat="1" x14ac:dyDescent="0.25">
      <c r="A135" s="17">
        <v>50</v>
      </c>
      <c r="B135" s="17">
        <v>-620</v>
      </c>
      <c r="C135" s="17">
        <v>15092</v>
      </c>
      <c r="D135" s="17">
        <v>13055</v>
      </c>
      <c r="E135" s="17">
        <v>11272</v>
      </c>
      <c r="F135" s="17">
        <v>13322</v>
      </c>
      <c r="G135" s="24"/>
      <c r="H135" s="7"/>
      <c r="I135" s="25">
        <f t="shared" si="32"/>
        <v>3820</v>
      </c>
      <c r="J135" s="24">
        <f t="shared" si="32"/>
        <v>-267</v>
      </c>
      <c r="K135" s="7"/>
      <c r="L135" s="25">
        <f t="shared" si="27"/>
        <v>3825.2712450699628</v>
      </c>
      <c r="M135" s="17">
        <f t="shared" si="18"/>
        <v>27.786024587606999</v>
      </c>
      <c r="N135" s="17">
        <f t="shared" si="28"/>
        <v>-263.37877658921434</v>
      </c>
      <c r="O135" s="24">
        <f t="shared" si="19"/>
        <v>13.11325899082213</v>
      </c>
      <c r="P135" s="7"/>
      <c r="Q135" s="25">
        <f t="shared" si="20"/>
        <v>3840.7527790693962</v>
      </c>
      <c r="R135" s="24">
        <f t="shared" si="21"/>
        <v>-287.01335140912283</v>
      </c>
      <c r="S135" s="7"/>
      <c r="T135" s="25">
        <f t="shared" si="22"/>
        <v>-0.99423691222926847</v>
      </c>
      <c r="U135" s="24">
        <f t="shared" si="23"/>
        <v>-7.4210816014154093E-2</v>
      </c>
      <c r="V135" s="7"/>
      <c r="W135" s="25">
        <f t="shared" si="24"/>
        <v>-0.99414034417556563</v>
      </c>
      <c r="X135" s="24">
        <f t="shared" si="29"/>
        <v>78.839681130096835</v>
      </c>
      <c r="Y135" s="7"/>
      <c r="Z135" s="25">
        <f t="shared" si="30"/>
        <v>-620</v>
      </c>
      <c r="AA135" s="17">
        <f t="shared" si="31"/>
        <v>78.857999999999748</v>
      </c>
      <c r="AB135" s="24">
        <f t="shared" si="25"/>
        <v>1.3763317415376841</v>
      </c>
      <c r="AC135" s="17">
        <f t="shared" si="26"/>
        <v>-1.8318869902913093E-2</v>
      </c>
    </row>
    <row r="136" spans="1:29" s="17" customFormat="1" x14ac:dyDescent="0.25">
      <c r="A136" s="17">
        <v>51</v>
      </c>
      <c r="B136" s="17">
        <v>-606</v>
      </c>
      <c r="C136" s="17">
        <v>15080</v>
      </c>
      <c r="D136" s="17">
        <v>12884</v>
      </c>
      <c r="E136" s="17">
        <v>11298</v>
      </c>
      <c r="F136" s="17">
        <v>13508</v>
      </c>
      <c r="G136" s="24"/>
      <c r="H136" s="7"/>
      <c r="I136" s="25">
        <f t="shared" si="32"/>
        <v>3782</v>
      </c>
      <c r="J136" s="24">
        <f t="shared" si="32"/>
        <v>-624</v>
      </c>
      <c r="K136" s="7"/>
      <c r="L136" s="25">
        <f t="shared" si="27"/>
        <v>3780.9238552582187</v>
      </c>
      <c r="M136" s="17">
        <f t="shared" si="18"/>
        <v>1.1580875052634618</v>
      </c>
      <c r="N136" s="17">
        <f t="shared" si="28"/>
        <v>-628.00233369341629</v>
      </c>
      <c r="O136" s="24">
        <f t="shared" si="19"/>
        <v>16.018674993455281</v>
      </c>
      <c r="P136" s="7"/>
      <c r="Q136" s="25">
        <f t="shared" si="20"/>
        <v>3802.7527790693962</v>
      </c>
      <c r="R136" s="24">
        <f t="shared" si="21"/>
        <v>-644.01335140912283</v>
      </c>
      <c r="S136" s="7"/>
      <c r="T136" s="25">
        <f t="shared" si="22"/>
        <v>-0.9844000378356329</v>
      </c>
      <c r="U136" s="24">
        <f t="shared" si="23"/>
        <v>-0.16651753689310103</v>
      </c>
      <c r="V136" s="7"/>
      <c r="W136" s="25">
        <f t="shared" si="24"/>
        <v>-0.98418227996600594</v>
      </c>
      <c r="X136" s="24">
        <f t="shared" si="29"/>
        <v>73.505646906183699</v>
      </c>
      <c r="Y136" s="7"/>
      <c r="Z136" s="25">
        <f t="shared" si="30"/>
        <v>-606</v>
      </c>
      <c r="AA136" s="17">
        <f t="shared" si="31"/>
        <v>73.403999999999755</v>
      </c>
      <c r="AB136" s="24">
        <f t="shared" si="25"/>
        <v>1.2811414841339135</v>
      </c>
      <c r="AC136" s="17">
        <f t="shared" si="26"/>
        <v>0.10164690618394445</v>
      </c>
    </row>
    <row r="137" spans="1:29" s="17" customFormat="1" x14ac:dyDescent="0.25">
      <c r="A137" s="17">
        <v>52</v>
      </c>
      <c r="B137" s="17">
        <v>-607</v>
      </c>
      <c r="C137" s="17">
        <v>15037</v>
      </c>
      <c r="D137" s="17">
        <v>12703</v>
      </c>
      <c r="E137" s="17">
        <v>11336</v>
      </c>
      <c r="F137" s="17">
        <v>13689</v>
      </c>
      <c r="G137" s="24"/>
      <c r="H137" s="7"/>
      <c r="I137" s="25">
        <f t="shared" si="32"/>
        <v>3701</v>
      </c>
      <c r="J137" s="24">
        <f t="shared" si="32"/>
        <v>-986</v>
      </c>
      <c r="K137" s="7"/>
      <c r="L137" s="25">
        <f t="shared" si="27"/>
        <v>3701.9622311016997</v>
      </c>
      <c r="M137" s="17">
        <f t="shared" si="18"/>
        <v>0.92588869307816424</v>
      </c>
      <c r="N137" s="17">
        <f t="shared" si="28"/>
        <v>-987.34546860162482</v>
      </c>
      <c r="O137" s="24">
        <f t="shared" si="19"/>
        <v>1.8102857579582381</v>
      </c>
      <c r="P137" s="7"/>
      <c r="Q137" s="25">
        <f t="shared" si="20"/>
        <v>3721.7527790693962</v>
      </c>
      <c r="R137" s="24">
        <f t="shared" si="21"/>
        <v>-1006.0133514091228</v>
      </c>
      <c r="S137" s="7"/>
      <c r="T137" s="25">
        <f t="shared" si="22"/>
        <v>-0.96343196347025195</v>
      </c>
      <c r="U137" s="24">
        <f t="shared" si="23"/>
        <v>-0.26011706898883991</v>
      </c>
      <c r="V137" s="7"/>
      <c r="W137" s="25">
        <f t="shared" si="24"/>
        <v>-0.9630913089749007</v>
      </c>
      <c r="X137" s="24">
        <f t="shared" si="29"/>
        <v>67.994646766909511</v>
      </c>
      <c r="Y137" s="7"/>
      <c r="Z137" s="25">
        <f t="shared" si="30"/>
        <v>-607</v>
      </c>
      <c r="AA137" s="17">
        <f t="shared" si="31"/>
        <v>67.940999999999761</v>
      </c>
      <c r="AB137" s="24">
        <f t="shared" si="25"/>
        <v>1.1857941470974633</v>
      </c>
      <c r="AC137" s="17">
        <f t="shared" si="26"/>
        <v>5.3646766909750454E-2</v>
      </c>
    </row>
    <row r="138" spans="1:29" s="17" customFormat="1" x14ac:dyDescent="0.25">
      <c r="A138" s="17">
        <v>53</v>
      </c>
      <c r="B138" s="17">
        <v>-637</v>
      </c>
      <c r="C138" s="17">
        <v>14971</v>
      </c>
      <c r="D138" s="17">
        <v>12513</v>
      </c>
      <c r="E138" s="17">
        <v>11393</v>
      </c>
      <c r="F138" s="17">
        <v>13865</v>
      </c>
      <c r="G138" s="24"/>
      <c r="H138" s="7"/>
      <c r="I138" s="25">
        <f t="shared" si="32"/>
        <v>3578</v>
      </c>
      <c r="J138" s="24">
        <f t="shared" si="32"/>
        <v>-1352</v>
      </c>
      <c r="K138" s="7"/>
      <c r="L138" s="25">
        <f t="shared" si="27"/>
        <v>3582.7122131297265</v>
      </c>
      <c r="M138" s="17">
        <f t="shared" si="18"/>
        <v>22.204952579966616</v>
      </c>
      <c r="N138" s="17">
        <f t="shared" si="28"/>
        <v>-1354.5538967787015</v>
      </c>
      <c r="O138" s="24">
        <f t="shared" si="19"/>
        <v>6.5223887562620417</v>
      </c>
      <c r="P138" s="7"/>
      <c r="Q138" s="25">
        <f t="shared" si="20"/>
        <v>3598.7527790693962</v>
      </c>
      <c r="R138" s="24">
        <f t="shared" si="21"/>
        <v>-1372.0133514091228</v>
      </c>
      <c r="S138" s="7"/>
      <c r="T138" s="25">
        <f t="shared" si="22"/>
        <v>-0.93159155424874751</v>
      </c>
      <c r="U138" s="24">
        <f t="shared" si="23"/>
        <v>-0.35475085005801243</v>
      </c>
      <c r="V138" s="7"/>
      <c r="W138" s="25">
        <f t="shared" si="24"/>
        <v>-0.93112663598447243</v>
      </c>
      <c r="X138" s="24">
        <f t="shared" si="29"/>
        <v>62.252402347246743</v>
      </c>
      <c r="Y138" s="7"/>
      <c r="Z138" s="25">
        <f t="shared" si="30"/>
        <v>-637</v>
      </c>
      <c r="AA138" s="17">
        <f t="shared" si="31"/>
        <v>62.207999999999764</v>
      </c>
      <c r="AB138" s="24">
        <f t="shared" si="25"/>
        <v>1.0857344210806283</v>
      </c>
      <c r="AC138" s="17">
        <f t="shared" si="26"/>
        <v>4.4402347246979446E-2</v>
      </c>
    </row>
    <row r="139" spans="1:29" s="17" customFormat="1" x14ac:dyDescent="0.25">
      <c r="A139" s="17">
        <v>54</v>
      </c>
      <c r="B139" s="17">
        <v>-637</v>
      </c>
      <c r="C139" s="17">
        <v>14895</v>
      </c>
      <c r="D139" s="17">
        <v>12338</v>
      </c>
      <c r="E139" s="17">
        <v>11469</v>
      </c>
      <c r="F139" s="17">
        <v>14042</v>
      </c>
      <c r="G139" s="24"/>
      <c r="H139" s="7"/>
      <c r="I139" s="25">
        <f t="shared" si="32"/>
        <v>3426</v>
      </c>
      <c r="J139" s="24">
        <f t="shared" si="32"/>
        <v>-1704</v>
      </c>
      <c r="K139" s="7"/>
      <c r="L139" s="25">
        <f t="shared" si="27"/>
        <v>3427.378527884739</v>
      </c>
      <c r="M139" s="17">
        <f t="shared" si="18"/>
        <v>1.9003391290030218</v>
      </c>
      <c r="N139" s="17">
        <f t="shared" si="28"/>
        <v>-1708.0156712303749</v>
      </c>
      <c r="O139" s="24">
        <f t="shared" si="19"/>
        <v>16.125615430460599</v>
      </c>
      <c r="P139" s="7"/>
      <c r="Q139" s="25">
        <f t="shared" si="20"/>
        <v>3446.7527790693962</v>
      </c>
      <c r="R139" s="24">
        <f t="shared" si="21"/>
        <v>-1724.0133514091228</v>
      </c>
      <c r="S139" s="7"/>
      <c r="T139" s="25">
        <f t="shared" si="22"/>
        <v>-0.89224405667420548</v>
      </c>
      <c r="U139" s="24">
        <f t="shared" si="23"/>
        <v>-0.44576475972016738</v>
      </c>
      <c r="V139" s="7"/>
      <c r="W139" s="25">
        <f t="shared" si="24"/>
        <v>-0.89165962038124946</v>
      </c>
      <c r="X139" s="24">
        <f t="shared" si="29"/>
        <v>56.547084577470059</v>
      </c>
      <c r="Y139" s="7"/>
      <c r="Z139" s="25">
        <f t="shared" si="30"/>
        <v>-637</v>
      </c>
      <c r="AA139" s="17">
        <f t="shared" si="31"/>
        <v>56.474999999999767</v>
      </c>
      <c r="AB139" s="24">
        <f t="shared" si="25"/>
        <v>0.98567469506379346</v>
      </c>
      <c r="AC139" s="17">
        <f t="shared" si="26"/>
        <v>7.2084577470292288E-2</v>
      </c>
    </row>
    <row r="140" spans="1:29" s="17" customFormat="1" x14ac:dyDescent="0.25">
      <c r="A140" s="17">
        <v>55</v>
      </c>
      <c r="B140" s="17">
        <v>-637</v>
      </c>
      <c r="C140" s="17">
        <v>14798</v>
      </c>
      <c r="D140" s="17">
        <v>12171</v>
      </c>
      <c r="E140" s="17">
        <v>11565</v>
      </c>
      <c r="F140" s="17">
        <v>14213</v>
      </c>
      <c r="G140" s="24"/>
      <c r="H140" s="7"/>
      <c r="I140" s="25">
        <f t="shared" si="32"/>
        <v>3233</v>
      </c>
      <c r="J140" s="24">
        <f t="shared" si="32"/>
        <v>-2042</v>
      </c>
      <c r="K140" s="7"/>
      <c r="L140" s="25">
        <f t="shared" si="27"/>
        <v>3237.5165829420253</v>
      </c>
      <c r="M140" s="17">
        <f t="shared" si="18"/>
        <v>20.399521472193481</v>
      </c>
      <c r="N140" s="17">
        <f t="shared" si="28"/>
        <v>-2044.1959852655841</v>
      </c>
      <c r="O140" s="24">
        <f t="shared" si="19"/>
        <v>4.8223512866625287</v>
      </c>
      <c r="P140" s="7"/>
      <c r="Q140" s="25">
        <f t="shared" si="20"/>
        <v>3253.7527790693962</v>
      </c>
      <c r="R140" s="24">
        <f t="shared" si="21"/>
        <v>-2062.0133514091226</v>
      </c>
      <c r="S140" s="7"/>
      <c r="T140" s="25">
        <f t="shared" si="22"/>
        <v>-0.84228308935916185</v>
      </c>
      <c r="U140" s="24">
        <f t="shared" si="23"/>
        <v>-0.53315879797530474</v>
      </c>
      <c r="V140" s="7"/>
      <c r="W140" s="25">
        <f t="shared" si="24"/>
        <v>-0.84158387810088453</v>
      </c>
      <c r="X140" s="24">
        <f t="shared" si="29"/>
        <v>50.753784450735452</v>
      </c>
      <c r="Y140" s="7"/>
      <c r="Z140" s="25">
        <f t="shared" si="30"/>
        <v>-637</v>
      </c>
      <c r="AA140" s="17">
        <f t="shared" si="31"/>
        <v>50.74199999999977</v>
      </c>
      <c r="AB140" s="24">
        <f t="shared" si="25"/>
        <v>0.88561496904695869</v>
      </c>
      <c r="AC140" s="17">
        <f t="shared" si="26"/>
        <v>1.1784450735682128E-2</v>
      </c>
    </row>
    <row r="141" spans="1:29" s="17" customFormat="1" x14ac:dyDescent="0.25">
      <c r="A141" s="17">
        <v>56</v>
      </c>
      <c r="B141" s="17">
        <v>-633</v>
      </c>
      <c r="C141" s="17">
        <v>14701</v>
      </c>
      <c r="D141" s="17">
        <v>12020</v>
      </c>
      <c r="E141" s="17">
        <v>11682</v>
      </c>
      <c r="F141" s="17">
        <v>14377</v>
      </c>
      <c r="G141" s="24"/>
      <c r="H141" s="7"/>
      <c r="I141" s="25">
        <f t="shared" si="32"/>
        <v>3019</v>
      </c>
      <c r="J141" s="24">
        <f t="shared" si="32"/>
        <v>-2357</v>
      </c>
      <c r="K141" s="7"/>
      <c r="L141" s="25">
        <f t="shared" si="27"/>
        <v>3016.5219753069155</v>
      </c>
      <c r="M141" s="17">
        <f t="shared" si="18"/>
        <v>6.1406063795367043</v>
      </c>
      <c r="N141" s="17">
        <f t="shared" si="28"/>
        <v>-2357.8225310832818</v>
      </c>
      <c r="O141" s="24">
        <f t="shared" si="19"/>
        <v>0.6765573829646887</v>
      </c>
      <c r="P141" s="7"/>
      <c r="Q141" s="25">
        <f t="shared" si="20"/>
        <v>3039.7527790693962</v>
      </c>
      <c r="R141" s="24">
        <f t="shared" si="21"/>
        <v>-2377.0133514091226</v>
      </c>
      <c r="S141" s="7"/>
      <c r="T141" s="25">
        <f t="shared" si="22"/>
        <v>-0.78688595461605659</v>
      </c>
      <c r="U141" s="24">
        <f t="shared" si="23"/>
        <v>-0.61460590463319908</v>
      </c>
      <c r="V141" s="7"/>
      <c r="W141" s="25">
        <f t="shared" si="24"/>
        <v>-0.78607977090903225</v>
      </c>
      <c r="X141" s="24">
        <f t="shared" si="29"/>
        <v>45.088290811271122</v>
      </c>
      <c r="Y141" s="7"/>
      <c r="Z141" s="25">
        <f t="shared" si="30"/>
        <v>-633</v>
      </c>
      <c r="AA141" s="17">
        <f t="shared" si="31"/>
        <v>45.044999999999774</v>
      </c>
      <c r="AB141" s="24">
        <f t="shared" si="25"/>
        <v>0.78618356156084179</v>
      </c>
      <c r="AC141" s="17">
        <f t="shared" si="26"/>
        <v>4.3290811271347707E-2</v>
      </c>
    </row>
    <row r="142" spans="1:29" s="17" customFormat="1" x14ac:dyDescent="0.25">
      <c r="A142" s="17">
        <v>57</v>
      </c>
      <c r="B142" s="17">
        <v>-618</v>
      </c>
      <c r="C142" s="17">
        <v>14561</v>
      </c>
      <c r="D142" s="17">
        <v>11870</v>
      </c>
      <c r="E142" s="17">
        <v>11793</v>
      </c>
      <c r="F142" s="17">
        <v>14506</v>
      </c>
      <c r="G142" s="24"/>
      <c r="H142" s="7"/>
      <c r="I142" s="25">
        <f t="shared" si="32"/>
        <v>2768</v>
      </c>
      <c r="J142" s="24">
        <f t="shared" si="32"/>
        <v>-2636</v>
      </c>
      <c r="K142" s="7"/>
      <c r="L142" s="25">
        <f t="shared" si="27"/>
        <v>2771.7711994171191</v>
      </c>
      <c r="M142" s="17">
        <f t="shared" si="18"/>
        <v>14.221945043679275</v>
      </c>
      <c r="N142" s="17">
        <f t="shared" si="28"/>
        <v>-2641.3851677319171</v>
      </c>
      <c r="O142" s="24">
        <f t="shared" si="19"/>
        <v>29.000031500881548</v>
      </c>
      <c r="P142" s="7"/>
      <c r="Q142" s="25">
        <f t="shared" si="20"/>
        <v>2788.7527790693962</v>
      </c>
      <c r="R142" s="24">
        <f t="shared" si="21"/>
        <v>-2656.0133514091226</v>
      </c>
      <c r="S142" s="7"/>
      <c r="T142" s="25">
        <f t="shared" si="22"/>
        <v>-0.72191081059493778</v>
      </c>
      <c r="U142" s="24">
        <f t="shared" si="23"/>
        <v>-0.68674477053019123</v>
      </c>
      <c r="V142" s="7"/>
      <c r="W142" s="25">
        <f t="shared" si="24"/>
        <v>-0.7210098661524138</v>
      </c>
      <c r="X142" s="24">
        <f t="shared" si="29"/>
        <v>39.503109792173291</v>
      </c>
      <c r="Y142" s="7"/>
      <c r="Z142" s="25">
        <f t="shared" si="30"/>
        <v>-618</v>
      </c>
      <c r="AA142" s="17">
        <f t="shared" si="31"/>
        <v>39.482999999999777</v>
      </c>
      <c r="AB142" s="24">
        <f t="shared" si="25"/>
        <v>0.68910834856491721</v>
      </c>
      <c r="AC142" s="17">
        <f t="shared" si="26"/>
        <v>2.0109792173514052E-2</v>
      </c>
    </row>
    <row r="143" spans="1:29" s="17" customFormat="1" x14ac:dyDescent="0.25">
      <c r="A143" s="17">
        <v>58</v>
      </c>
      <c r="B143" s="17">
        <v>-611</v>
      </c>
      <c r="C143" s="17">
        <v>14437</v>
      </c>
      <c r="D143" s="17">
        <v>11753</v>
      </c>
      <c r="E143" s="17">
        <v>11939</v>
      </c>
      <c r="F143" s="17">
        <v>14647</v>
      </c>
      <c r="G143" s="24"/>
      <c r="H143" s="7"/>
      <c r="I143" s="25">
        <f t="shared" si="32"/>
        <v>2498</v>
      </c>
      <c r="J143" s="24">
        <f t="shared" si="32"/>
        <v>-2894</v>
      </c>
      <c r="K143" s="7"/>
      <c r="L143" s="25">
        <f t="shared" si="27"/>
        <v>2503.9074711753392</v>
      </c>
      <c r="M143" s="17">
        <f t="shared" si="18"/>
        <v>34.89821568746347</v>
      </c>
      <c r="N143" s="17">
        <f t="shared" si="28"/>
        <v>-2897.1164296605261</v>
      </c>
      <c r="O143" s="24">
        <f t="shared" si="19"/>
        <v>9.7121338290070529</v>
      </c>
      <c r="P143" s="7"/>
      <c r="Q143" s="25">
        <f t="shared" si="20"/>
        <v>2518.7527790693962</v>
      </c>
      <c r="R143" s="24">
        <f t="shared" si="21"/>
        <v>-2914.0133514091226</v>
      </c>
      <c r="S143" s="7"/>
      <c r="T143" s="25">
        <f t="shared" si="22"/>
        <v>-0.65201722937700113</v>
      </c>
      <c r="U143" s="24">
        <f t="shared" si="23"/>
        <v>-0.75345382931665705</v>
      </c>
      <c r="V143" s="7"/>
      <c r="W143" s="25">
        <f t="shared" si="24"/>
        <v>-0.65102864827464524</v>
      </c>
      <c r="X143" s="24">
        <f t="shared" si="29"/>
        <v>33.937746446949404</v>
      </c>
      <c r="Y143" s="7"/>
      <c r="Z143" s="25">
        <f t="shared" si="30"/>
        <v>-611</v>
      </c>
      <c r="AA143" s="17">
        <f t="shared" si="31"/>
        <v>33.983999999999774</v>
      </c>
      <c r="AB143" s="24">
        <f t="shared" si="25"/>
        <v>0.59313269299774896</v>
      </c>
      <c r="AC143" s="17">
        <f t="shared" si="26"/>
        <v>-4.6253553050370044E-2</v>
      </c>
    </row>
    <row r="144" spans="1:29" s="17" customFormat="1" x14ac:dyDescent="0.25">
      <c r="A144" s="17">
        <v>59</v>
      </c>
      <c r="B144" s="17">
        <v>-616</v>
      </c>
      <c r="C144" s="17">
        <v>14290</v>
      </c>
      <c r="D144" s="17">
        <v>11627</v>
      </c>
      <c r="E144" s="17">
        <v>12080</v>
      </c>
      <c r="F144" s="17">
        <v>14758</v>
      </c>
      <c r="G144" s="24"/>
      <c r="H144" s="7"/>
      <c r="I144" s="25">
        <f t="shared" si="32"/>
        <v>2210</v>
      </c>
      <c r="J144" s="24">
        <f t="shared" si="32"/>
        <v>-3131</v>
      </c>
      <c r="K144" s="7"/>
      <c r="L144" s="25">
        <f t="shared" si="27"/>
        <v>2210.3115579221626</v>
      </c>
      <c r="M144" s="17">
        <f t="shared" si="18"/>
        <v>9.7068338862271827E-2</v>
      </c>
      <c r="N144" s="17">
        <f t="shared" si="28"/>
        <v>-3127.7620243097599</v>
      </c>
      <c r="O144" s="24">
        <f t="shared" si="19"/>
        <v>10.484486570585796</v>
      </c>
      <c r="P144" s="7"/>
      <c r="Q144" s="25">
        <f t="shared" si="20"/>
        <v>2230.7527790693962</v>
      </c>
      <c r="R144" s="24">
        <f t="shared" si="21"/>
        <v>-3151.0133514091226</v>
      </c>
      <c r="S144" s="7"/>
      <c r="T144" s="25">
        <f t="shared" si="22"/>
        <v>-0.57746407607786887</v>
      </c>
      <c r="U144" s="24">
        <f t="shared" si="23"/>
        <v>-0.81473308099259667</v>
      </c>
      <c r="V144" s="7"/>
      <c r="W144" s="25">
        <f t="shared" si="24"/>
        <v>-0.57639498261442224</v>
      </c>
      <c r="X144" s="24">
        <f t="shared" si="29"/>
        <v>28.386854661670441</v>
      </c>
      <c r="Y144" s="7"/>
      <c r="Z144" s="25">
        <f t="shared" si="30"/>
        <v>-616</v>
      </c>
      <c r="AA144" s="17">
        <f t="shared" si="31"/>
        <v>28.439999999999774</v>
      </c>
      <c r="AB144" s="24">
        <f t="shared" si="25"/>
        <v>0.49637163926718336</v>
      </c>
      <c r="AC144" s="17">
        <f t="shared" si="26"/>
        <v>-5.3145338329333214E-2</v>
      </c>
    </row>
    <row r="145" spans="1:29" s="17" customFormat="1" x14ac:dyDescent="0.25">
      <c r="A145" s="17">
        <v>60</v>
      </c>
      <c r="B145" s="17">
        <v>-624</v>
      </c>
      <c r="C145" s="17">
        <v>14129</v>
      </c>
      <c r="D145" s="17">
        <v>11528</v>
      </c>
      <c r="E145" s="17">
        <v>12238</v>
      </c>
      <c r="F145" s="17">
        <v>14860</v>
      </c>
      <c r="G145" s="24"/>
      <c r="H145" s="7"/>
      <c r="I145" s="25">
        <f t="shared" si="32"/>
        <v>1891</v>
      </c>
      <c r="J145" s="24">
        <f t="shared" si="32"/>
        <v>-3332</v>
      </c>
      <c r="K145" s="7"/>
      <c r="L145" s="25">
        <f t="shared" si="27"/>
        <v>1891.6130100556193</v>
      </c>
      <c r="M145" s="17">
        <f t="shared" si="18"/>
        <v>0.37578132829034067</v>
      </c>
      <c r="N145" s="17">
        <f t="shared" si="28"/>
        <v>-3331.3785064658714</v>
      </c>
      <c r="O145" s="24">
        <f t="shared" si="19"/>
        <v>0.3862542129636618</v>
      </c>
      <c r="P145" s="7"/>
      <c r="Q145" s="25">
        <f t="shared" si="20"/>
        <v>1911.7527790693962</v>
      </c>
      <c r="R145" s="24">
        <f t="shared" si="21"/>
        <v>-3352.0133514091226</v>
      </c>
      <c r="S145" s="7"/>
      <c r="T145" s="25">
        <f t="shared" si="22"/>
        <v>-0.49488610419445483</v>
      </c>
      <c r="U145" s="24">
        <f t="shared" si="23"/>
        <v>-0.86670409190763398</v>
      </c>
      <c r="V145" s="7"/>
      <c r="W145" s="25">
        <f t="shared" si="24"/>
        <v>-0.49374871142160648</v>
      </c>
      <c r="X145" s="24">
        <f t="shared" si="29"/>
        <v>22.778327224814632</v>
      </c>
      <c r="Y145" s="7"/>
      <c r="Z145" s="25">
        <f t="shared" si="30"/>
        <v>-624</v>
      </c>
      <c r="AA145" s="17">
        <f t="shared" si="31"/>
        <v>22.823999999999774</v>
      </c>
      <c r="AB145" s="24">
        <f t="shared" si="25"/>
        <v>0.39835394847518185</v>
      </c>
      <c r="AC145" s="17">
        <f t="shared" si="26"/>
        <v>-4.5672775185142456E-2</v>
      </c>
    </row>
    <row r="146" spans="1:29" s="17" customFormat="1" x14ac:dyDescent="0.25">
      <c r="A146" s="17">
        <v>61</v>
      </c>
      <c r="B146" s="17">
        <v>-621</v>
      </c>
      <c r="C146" s="17">
        <v>13952</v>
      </c>
      <c r="D146" s="17">
        <v>11437</v>
      </c>
      <c r="E146" s="17">
        <v>12398</v>
      </c>
      <c r="F146" s="17">
        <v>14936</v>
      </c>
      <c r="G146" s="24"/>
      <c r="H146" s="7"/>
      <c r="I146" s="25">
        <f t="shared" si="32"/>
        <v>1554</v>
      </c>
      <c r="J146" s="24">
        <f t="shared" si="32"/>
        <v>-3499</v>
      </c>
      <c r="K146" s="7"/>
      <c r="L146" s="25">
        <f t="shared" si="27"/>
        <v>1556.1968018328798</v>
      </c>
      <c r="M146" s="17">
        <f t="shared" si="18"/>
        <v>4.8259382929441719</v>
      </c>
      <c r="N146" s="17">
        <f t="shared" si="28"/>
        <v>-3502.0873800924574</v>
      </c>
      <c r="O146" s="24">
        <f t="shared" si="19"/>
        <v>9.5319158353019642</v>
      </c>
      <c r="P146" s="7"/>
      <c r="Q146" s="25">
        <f t="shared" si="20"/>
        <v>1574.7527790693962</v>
      </c>
      <c r="R146" s="24">
        <f t="shared" si="21"/>
        <v>-3519.0133514091226</v>
      </c>
      <c r="S146" s="7"/>
      <c r="T146" s="25">
        <f t="shared" si="22"/>
        <v>-0.40764856022984514</v>
      </c>
      <c r="U146" s="24">
        <f t="shared" si="23"/>
        <v>-0.9098839865484859</v>
      </c>
      <c r="V146" s="7"/>
      <c r="W146" s="25">
        <f t="shared" si="24"/>
        <v>-0.4064544052121869</v>
      </c>
      <c r="X146" s="24">
        <f t="shared" si="29"/>
        <v>17.179591603107383</v>
      </c>
      <c r="Y146" s="7"/>
      <c r="Z146" s="25">
        <f t="shared" si="30"/>
        <v>-621</v>
      </c>
      <c r="AA146" s="17">
        <f t="shared" si="31"/>
        <v>17.234999999999776</v>
      </c>
      <c r="AB146" s="24">
        <f t="shared" si="25"/>
        <v>0.30080749658121875</v>
      </c>
      <c r="AC146" s="17">
        <f t="shared" si="26"/>
        <v>-5.5408396892392631E-2</v>
      </c>
    </row>
    <row r="147" spans="1:29" s="17" customFormat="1" x14ac:dyDescent="0.25">
      <c r="A147" s="17">
        <v>62</v>
      </c>
      <c r="B147" s="17">
        <v>-634</v>
      </c>
      <c r="C147" s="17">
        <v>13790</v>
      </c>
      <c r="D147" s="17">
        <v>11375</v>
      </c>
      <c r="E147" s="17">
        <v>12589</v>
      </c>
      <c r="F147" s="17">
        <v>15025</v>
      </c>
      <c r="G147" s="24"/>
      <c r="H147" s="7"/>
      <c r="I147" s="25">
        <f t="shared" si="32"/>
        <v>1201</v>
      </c>
      <c r="J147" s="24">
        <f t="shared" si="32"/>
        <v>-3650</v>
      </c>
      <c r="K147" s="7"/>
      <c r="L147" s="25">
        <f t="shared" si="27"/>
        <v>1198.2994189361877</v>
      </c>
      <c r="M147" s="17">
        <f t="shared" si="18"/>
        <v>7.2931380822213105</v>
      </c>
      <c r="N147" s="17">
        <f t="shared" si="28"/>
        <v>-3641.8240570779631</v>
      </c>
      <c r="O147" s="24">
        <f t="shared" si="19"/>
        <v>66.846042664405914</v>
      </c>
      <c r="P147" s="7"/>
      <c r="Q147" s="25">
        <f t="shared" si="20"/>
        <v>1221.7527790693962</v>
      </c>
      <c r="R147" s="24">
        <f t="shared" si="21"/>
        <v>-3670.0133514091226</v>
      </c>
      <c r="S147" s="7"/>
      <c r="T147" s="25">
        <f t="shared" si="22"/>
        <v>-0.31626917441528357</v>
      </c>
      <c r="U147" s="24">
        <f t="shared" si="23"/>
        <v>-0.94892688529560354</v>
      </c>
      <c r="V147" s="7"/>
      <c r="W147" s="25">
        <f t="shared" si="24"/>
        <v>-0.31502368468006919</v>
      </c>
      <c r="X147" s="24">
        <f t="shared" si="29"/>
        <v>11.473868132340385</v>
      </c>
      <c r="Y147" s="7"/>
      <c r="Z147" s="25">
        <f t="shared" si="30"/>
        <v>-634</v>
      </c>
      <c r="AA147" s="17">
        <f t="shared" si="31"/>
        <v>11.528999999999776</v>
      </c>
      <c r="AB147" s="24">
        <f t="shared" si="25"/>
        <v>0.20121900946242235</v>
      </c>
      <c r="AC147" s="17">
        <f t="shared" si="26"/>
        <v>-5.5131867659390821E-2</v>
      </c>
    </row>
    <row r="148" spans="1:29" s="17" customFormat="1" x14ac:dyDescent="0.25">
      <c r="A148" s="17">
        <v>63</v>
      </c>
      <c r="B148" s="17">
        <v>-646</v>
      </c>
      <c r="C148" s="17">
        <v>13589</v>
      </c>
      <c r="D148" s="17">
        <v>11315</v>
      </c>
      <c r="E148" s="17">
        <v>12766</v>
      </c>
      <c r="F148" s="17">
        <v>15063</v>
      </c>
      <c r="G148" s="24"/>
      <c r="H148" s="7"/>
      <c r="I148" s="25">
        <f t="shared" si="32"/>
        <v>823</v>
      </c>
      <c r="J148" s="24">
        <f t="shared" si="32"/>
        <v>-3748</v>
      </c>
      <c r="K148" s="7"/>
      <c r="L148" s="25">
        <f t="shared" si="27"/>
        <v>821.21297676809161</v>
      </c>
      <c r="M148" s="17">
        <f t="shared" ref="M148:M149" si="33">(I148-L148)^2</f>
        <v>3.1934520313803163</v>
      </c>
      <c r="N148" s="17">
        <f t="shared" si="28"/>
        <v>-3746.8851812827302</v>
      </c>
      <c r="O148" s="24">
        <f t="shared" ref="O148:O149" si="34">(J148-N148)^2</f>
        <v>1.2428207723751428</v>
      </c>
      <c r="P148" s="7"/>
      <c r="Q148" s="25">
        <f t="shared" si="20"/>
        <v>843.7527790693963</v>
      </c>
      <c r="R148" s="24">
        <f t="shared" si="21"/>
        <v>-3768.0133514091226</v>
      </c>
      <c r="S148" s="7"/>
      <c r="T148" s="25">
        <f t="shared" si="22"/>
        <v>-0.21841816071017242</v>
      </c>
      <c r="U148" s="24">
        <f t="shared" si="23"/>
        <v>-0.97426598514472618</v>
      </c>
      <c r="V148" s="7"/>
      <c r="W148" s="25">
        <f t="shared" si="24"/>
        <v>-0.21713932118749091</v>
      </c>
      <c r="X148" s="24">
        <f t="shared" si="29"/>
        <v>5.6732240186781269</v>
      </c>
      <c r="Y148" s="7"/>
      <c r="Z148" s="25">
        <f t="shared" si="30"/>
        <v>-646</v>
      </c>
      <c r="AA148" s="17">
        <f t="shared" si="31"/>
        <v>5.7149999999997769</v>
      </c>
      <c r="AB148" s="24">
        <f t="shared" si="25"/>
        <v>9.9745566751472045E-2</v>
      </c>
      <c r="AC148" s="17">
        <f t="shared" si="26"/>
        <v>-4.1775981321650058E-2</v>
      </c>
    </row>
    <row r="149" spans="1:29" s="17" customFormat="1" x14ac:dyDescent="0.25">
      <c r="A149" s="17">
        <v>64</v>
      </c>
      <c r="B149" s="17">
        <v>-637</v>
      </c>
      <c r="C149" s="17">
        <v>13404</v>
      </c>
      <c r="D149" s="17">
        <v>11288</v>
      </c>
      <c r="E149" s="17">
        <v>12961</v>
      </c>
      <c r="F149" s="17">
        <v>15101</v>
      </c>
      <c r="G149" s="24"/>
      <c r="H149" s="7"/>
      <c r="I149" s="25">
        <f t="shared" si="32"/>
        <v>443</v>
      </c>
      <c r="J149" s="24">
        <f t="shared" si="32"/>
        <v>-3813</v>
      </c>
      <c r="K149" s="7"/>
      <c r="L149" s="25">
        <f t="shared" si="27"/>
        <v>440.87084536643096</v>
      </c>
      <c r="M149" s="17">
        <f t="shared" si="33"/>
        <v>4.5332994536485307</v>
      </c>
      <c r="N149" s="17">
        <f t="shared" si="28"/>
        <v>-3812.5497041513454</v>
      </c>
      <c r="O149" s="24">
        <f t="shared" si="34"/>
        <v>0.20276635131557086</v>
      </c>
      <c r="P149" s="7"/>
      <c r="Q149" s="25">
        <f t="shared" ref="Q149" si="35">I149-$J$4</f>
        <v>463.7527790693963</v>
      </c>
      <c r="R149" s="24">
        <f t="shared" ref="R149" si="36">J149-$J$3</f>
        <v>-3833.0133514091226</v>
      </c>
      <c r="S149" s="7"/>
      <c r="T149" s="25">
        <f t="shared" ref="T149" si="37">Q149/$J$7</f>
        <v>-0.12004941677381722</v>
      </c>
      <c r="U149" s="24">
        <f t="shared" ref="U149" si="38">R149/$J$6</f>
        <v>-0.99107253096302184</v>
      </c>
      <c r="V149" s="7"/>
      <c r="W149" s="25">
        <f t="shared" ref="W149" si="39">(T149-U149*SIN(-$J$11*PI()/180))/(COS(-$J$11*PI()/180))</f>
        <v>-0.11874842865391122</v>
      </c>
      <c r="X149" s="24">
        <f>IF(MOD(ATAN2(U149,W149)*180/PI()-$J$9+360,360)&gt;5,MOD(ATAN2(U149,W149)*180/PI()-$J$9+360,360)-360,MOD(ATAN2(U149,W149)*180/PI()-$J$9+360,360))</f>
        <v>-5.8709229280395903E-2</v>
      </c>
      <c r="Y149" s="7"/>
      <c r="Z149" s="25">
        <f t="shared" si="30"/>
        <v>-637</v>
      </c>
      <c r="AA149" s="17">
        <f t="shared" si="31"/>
        <v>-1.8000000000222727E-2</v>
      </c>
      <c r="AB149" s="24">
        <f t="shared" ref="AB149" si="40">AA149*PI()/180</f>
        <v>-3.1415926536286666E-4</v>
      </c>
      <c r="AC149" s="17">
        <f t="shared" ref="AC149" si="41">X149-AA149</f>
        <v>-4.0709229280173176E-2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-9978</v>
      </c>
      <c r="G154" s="2"/>
      <c r="I154" s="1"/>
      <c r="J154" s="3"/>
    </row>
    <row r="155" spans="1:29" x14ac:dyDescent="0.25">
      <c r="A155" t="s">
        <v>173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174</v>
      </c>
      <c r="B156" s="31">
        <v>9984</v>
      </c>
      <c r="G156" s="2"/>
      <c r="I156" s="1"/>
      <c r="J156" s="3"/>
    </row>
    <row r="157" spans="1:29" x14ac:dyDescent="0.25">
      <c r="A157" t="s">
        <v>175</v>
      </c>
      <c r="B157">
        <v>9984</v>
      </c>
      <c r="G157" s="2"/>
      <c r="I157" s="43">
        <f>J155</f>
        <v>-9988</v>
      </c>
      <c r="J157" s="39">
        <f>I157+B157</f>
        <v>-4</v>
      </c>
    </row>
    <row r="158" spans="1:29" x14ac:dyDescent="0.25">
      <c r="A158" s="31" t="s">
        <v>176</v>
      </c>
      <c r="B158" s="31">
        <v>40007</v>
      </c>
      <c r="G158" s="2"/>
      <c r="I158" s="1"/>
      <c r="J158" s="3"/>
    </row>
    <row r="159" spans="1:29" x14ac:dyDescent="0.25">
      <c r="A159" t="s">
        <v>177</v>
      </c>
      <c r="B159">
        <v>40007</v>
      </c>
      <c r="G159" s="2"/>
      <c r="I159" s="43">
        <f>J157</f>
        <v>-4</v>
      </c>
      <c r="J159" s="39">
        <f>I159+B159</f>
        <v>40003</v>
      </c>
    </row>
    <row r="160" spans="1:29" x14ac:dyDescent="0.25">
      <c r="A160" s="31" t="s">
        <v>178</v>
      </c>
      <c r="B160" s="31">
        <v>9995</v>
      </c>
      <c r="G160" s="2"/>
      <c r="I160" s="1"/>
      <c r="J160" s="3"/>
    </row>
    <row r="161" spans="1:10" x14ac:dyDescent="0.25">
      <c r="A161" t="s">
        <v>179</v>
      </c>
      <c r="B161">
        <v>9995</v>
      </c>
      <c r="G161" s="2"/>
      <c r="I161" s="43">
        <f>J159</f>
        <v>40003</v>
      </c>
      <c r="J161" s="39">
        <f>I161+B161</f>
        <v>49998</v>
      </c>
    </row>
    <row r="162" spans="1:10" x14ac:dyDescent="0.25">
      <c r="A162" s="31" t="s">
        <v>180</v>
      </c>
      <c r="B162" s="31">
        <v>-9980</v>
      </c>
      <c r="G162" s="2"/>
      <c r="I162" s="1"/>
      <c r="J162" s="3"/>
    </row>
    <row r="163" spans="1:10" x14ac:dyDescent="0.25">
      <c r="A163" t="s">
        <v>181</v>
      </c>
      <c r="B163">
        <v>-9988</v>
      </c>
      <c r="G163" s="2"/>
      <c r="I163" s="43">
        <f>J161</f>
        <v>49998</v>
      </c>
      <c r="J163" s="39">
        <f>I163+B163</f>
        <v>40010</v>
      </c>
    </row>
    <row r="164" spans="1:10" x14ac:dyDescent="0.25">
      <c r="A164" s="31" t="s">
        <v>182</v>
      </c>
      <c r="B164" s="31">
        <v>-40012</v>
      </c>
      <c r="G164" s="2"/>
      <c r="I164" s="1"/>
      <c r="J164" s="3"/>
    </row>
    <row r="165" spans="1:10" ht="15.75" thickBot="1" x14ac:dyDescent="0.3">
      <c r="A165" t="s">
        <v>183</v>
      </c>
      <c r="B165">
        <v>-40012</v>
      </c>
      <c r="G165" s="2"/>
      <c r="I165" s="4">
        <f>J163</f>
        <v>40010</v>
      </c>
      <c r="J165" s="6">
        <f>I165+B165</f>
        <v>-2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19.983754191754002</v>
      </c>
      <c r="L3" s="35" t="s">
        <v>1</v>
      </c>
      <c r="M3" s="11">
        <v>-3869.364081292802</v>
      </c>
      <c r="N3" s="10" t="s">
        <v>2</v>
      </c>
      <c r="O3" s="35">
        <v>3874.1993184865942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-20.284942274871664</v>
      </c>
      <c r="L4" s="9" t="s">
        <v>5</v>
      </c>
      <c r="M4" s="13">
        <v>359.88634913020712</v>
      </c>
      <c r="N4" s="12" t="s">
        <v>6</v>
      </c>
      <c r="O4" s="9">
        <v>360.03514896294246</v>
      </c>
      <c r="Q4" s="2" t="s">
        <v>7</v>
      </c>
      <c r="R4" s="2">
        <f>MAX(AC20:AC149)</f>
        <v>0.17477368737291954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-173.0412355425799</v>
      </c>
      <c r="N5" s="14" t="s">
        <v>9</v>
      </c>
      <c r="O5" s="9">
        <v>-173.12736496450938</v>
      </c>
      <c r="Q5" s="5" t="s">
        <v>10</v>
      </c>
      <c r="R5" s="5">
        <f>MIN(AC20:AC149)</f>
        <v>-0.21261835707045407</v>
      </c>
      <c r="T5" s="45" t="s">
        <v>55</v>
      </c>
      <c r="U5" s="47">
        <v>10</v>
      </c>
    </row>
    <row r="6" spans="1:21" ht="15.75" thickBot="1" x14ac:dyDescent="0.3">
      <c r="A6" t="s">
        <v>161</v>
      </c>
      <c r="I6" s="32" t="s">
        <v>11</v>
      </c>
      <c r="J6" s="32">
        <f>(O3+O9)/2</f>
        <v>3867.8421130294369</v>
      </c>
      <c r="L6" s="37" t="s">
        <v>12</v>
      </c>
      <c r="M6" s="13">
        <v>-19.99683736658649</v>
      </c>
      <c r="N6" s="14" t="s">
        <v>13</v>
      </c>
      <c r="O6" s="9">
        <v>20.066603309856674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-3863.3793266849084</v>
      </c>
      <c r="L7" s="38" t="s">
        <v>15</v>
      </c>
      <c r="M7" s="16">
        <f>SUM(M20:M84)</f>
        <v>1382.3823771170764</v>
      </c>
      <c r="N7" s="15" t="s">
        <v>15</v>
      </c>
      <c r="O7" s="36">
        <f>SUM(O20:O84)</f>
        <v>1829.9974204735504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-173.10454703523968</v>
      </c>
      <c r="L9" s="35" t="s">
        <v>18</v>
      </c>
      <c r="M9" s="11">
        <v>-3857.3945720770148</v>
      </c>
      <c r="N9" s="10" t="s">
        <v>19</v>
      </c>
      <c r="O9" s="35">
        <v>3861.4849075722796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-173.02862152976965</v>
      </c>
      <c r="L10" s="9" t="s">
        <v>21</v>
      </c>
      <c r="M10" s="13">
        <v>359.85149899067642</v>
      </c>
      <c r="N10" s="12" t="s">
        <v>22</v>
      </c>
      <c r="O10" s="9">
        <v>360.06745581735072</v>
      </c>
      <c r="T10" s="48"/>
    </row>
    <row r="11" spans="1:21" ht="15.75" thickBot="1" x14ac:dyDescent="0.3">
      <c r="I11" s="33" t="s">
        <v>23</v>
      </c>
      <c r="J11" s="33">
        <f>J9-J10</f>
        <v>-7.5925505470024746E-2</v>
      </c>
      <c r="L11" s="37" t="s">
        <v>24</v>
      </c>
      <c r="M11" s="13">
        <v>-173.01600751695941</v>
      </c>
      <c r="N11" s="14" t="s">
        <v>25</v>
      </c>
      <c r="O11" s="9">
        <v>-173.08172910596997</v>
      </c>
    </row>
    <row r="12" spans="1:21" x14ac:dyDescent="0.25">
      <c r="I12" s="9"/>
      <c r="J12" s="9"/>
      <c r="L12" s="37" t="s">
        <v>26</v>
      </c>
      <c r="M12" s="13">
        <v>-20.573047183156838</v>
      </c>
      <c r="N12" s="14" t="s">
        <v>27</v>
      </c>
      <c r="O12" s="9">
        <v>19.90090507365133</v>
      </c>
    </row>
    <row r="13" spans="1:21" ht="15.75" thickBot="1" x14ac:dyDescent="0.3">
      <c r="I13" s="9"/>
      <c r="J13" s="9"/>
      <c r="L13" s="38" t="s">
        <v>15</v>
      </c>
      <c r="M13" s="16">
        <f>SUM(M85:M149)</f>
        <v>1037.8518122094608</v>
      </c>
      <c r="N13" s="15" t="s">
        <v>15</v>
      </c>
      <c r="O13" s="36">
        <f>SUM(O85:O149)</f>
        <v>1791.6460640980708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13474</v>
      </c>
      <c r="D20" s="17">
        <v>11342</v>
      </c>
      <c r="E20" s="17">
        <v>13020</v>
      </c>
      <c r="F20" s="17">
        <v>15169</v>
      </c>
      <c r="G20" s="24"/>
      <c r="H20" s="7"/>
      <c r="I20" s="25">
        <f t="shared" ref="I20:J51" si="0">C20-E20</f>
        <v>454</v>
      </c>
      <c r="J20" s="24">
        <f t="shared" si="0"/>
        <v>-3827</v>
      </c>
      <c r="K20" s="7"/>
      <c r="L20" s="25">
        <f>$M$3*SIN(2*PI()/$M$4*(AA20+$M$5))+$M$6</f>
        <v>442.71804230119909</v>
      </c>
      <c r="M20" s="17">
        <f t="shared" ref="M20:M83" si="1">(I20-L20)^2</f>
        <v>127.2825695175331</v>
      </c>
      <c r="N20" s="17">
        <f>$O$3*COS(2*PI()/$O$4*(AA20+$O$5))+$O$6</f>
        <v>-3826.4493579192717</v>
      </c>
      <c r="O20" s="24">
        <f t="shared" ref="O20:O83" si="2">(J20-N20)^2</f>
        <v>0.30320670106875486</v>
      </c>
      <c r="P20" s="7"/>
      <c r="Q20" s="25">
        <f>I20-$J$4</f>
        <v>474.28494227487164</v>
      </c>
      <c r="R20" s="24">
        <f>J20-$J$3</f>
        <v>-3846.9837541917541</v>
      </c>
      <c r="S20" s="7"/>
      <c r="T20" s="25">
        <f>Q20/$J$7</f>
        <v>-0.12276426987091801</v>
      </c>
      <c r="U20" s="24">
        <f>R20/$J$6</f>
        <v>-0.99460723622419378</v>
      </c>
      <c r="V20" s="7"/>
      <c r="W20" s="25">
        <f>(T20-U20*SIN(-$J$11*PI()/180))/(COS(-$J$11*PI()/180))</f>
        <v>-0.12144637305246579</v>
      </c>
      <c r="X20" s="24">
        <f>IF(MOD(ATAN2(U20,W20)*180/PI()-$J$9+360,360)&gt;5,MOD(ATAN2(U20,W20)*180/PI()-$J$9+360,360)-360,MOD(ATAN2(U20,W20)*180/PI()-$J$9+360,360))</f>
        <v>6.6178051820429573E-2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0.10217805182042958</v>
      </c>
      <c r="AD20" s="17">
        <f ca="1">INDIRECT("AC"&amp;AE20)-AC20</f>
        <v>-9.7230929395375892E-2</v>
      </c>
      <c r="AE20" s="17">
        <v>149</v>
      </c>
    </row>
    <row r="21" spans="1:31" s="17" customFormat="1" x14ac:dyDescent="0.25">
      <c r="A21" s="17">
        <v>1</v>
      </c>
      <c r="B21" s="17">
        <v>640</v>
      </c>
      <c r="C21" s="17">
        <v>13653</v>
      </c>
      <c r="D21" s="17">
        <v>11371</v>
      </c>
      <c r="E21" s="17">
        <v>12827</v>
      </c>
      <c r="F21" s="17">
        <v>15138</v>
      </c>
      <c r="G21" s="24"/>
      <c r="H21" s="7"/>
      <c r="I21" s="25">
        <f t="shared" si="0"/>
        <v>826</v>
      </c>
      <c r="J21" s="24">
        <f t="shared" si="0"/>
        <v>-3767</v>
      </c>
      <c r="K21" s="7"/>
      <c r="L21" s="25">
        <f t="shared" ref="L21:L84" si="3">$M$3*SIN(2*PI()/$M$4*(AA21+$M$5))+$M$6</f>
        <v>826.0510114545973</v>
      </c>
      <c r="M21" s="17">
        <f t="shared" si="1"/>
        <v>2.6021685001325068E-3</v>
      </c>
      <c r="N21" s="17">
        <f t="shared" ref="N21:N84" si="4">$O$3*COS(2*PI()/$O$4*(AA21+$O$5))+$O$6</f>
        <v>-3760.6379236714447</v>
      </c>
      <c r="O21" s="24">
        <f t="shared" si="2"/>
        <v>40.476015210363734</v>
      </c>
      <c r="P21" s="7"/>
      <c r="Q21" s="25">
        <f t="shared" ref="Q21:Q84" si="5">I21-$J$4</f>
        <v>846.2849422748717</v>
      </c>
      <c r="R21" s="24">
        <f t="shared" ref="R21:R84" si="6">J21-$J$3</f>
        <v>-3786.9837541917541</v>
      </c>
      <c r="S21" s="7"/>
      <c r="T21" s="25">
        <f t="shared" ref="T21:T84" si="7">Q21/$J$7</f>
        <v>-0.21905302863466233</v>
      </c>
      <c r="U21" s="24">
        <f t="shared" ref="U21:U84" si="8">R21/$J$6</f>
        <v>-0.97909471057122555</v>
      </c>
      <c r="V21" s="7"/>
      <c r="W21" s="25">
        <f t="shared" ref="W21:W84" si="9">(T21-U21*SIN(-$J$11*PI()/180))/(COS(-$J$11*PI()/180))</f>
        <v>-0.21775577279517472</v>
      </c>
      <c r="X21" s="24">
        <f t="shared" ref="X21:X83" si="10">MOD(ATAN2(U21,W21)*180/PI()-$J$9+360,360)</f>
        <v>5.6433458502875737</v>
      </c>
      <c r="Y21" s="7"/>
      <c r="Z21" s="25">
        <f t="shared" ref="Z21:Z84" si="11">B21</f>
        <v>640</v>
      </c>
      <c r="AA21" s="17">
        <f>360/40000*Z21+AA20</f>
        <v>5.7240000000000002</v>
      </c>
      <c r="AB21" s="24">
        <f t="shared" ref="AB21:AB84" si="12">AA21*PI()/180</f>
        <v>9.9902646384155427E-2</v>
      </c>
      <c r="AC21" s="17">
        <f t="shared" ref="AC21:AC84" si="13">X21-AA21</f>
        <v>-8.0654149712426459E-2</v>
      </c>
      <c r="AD21" s="17">
        <f t="shared" ref="AD21:AD83" ca="1" si="14">INDIRECT("AC"&amp;AE21)-AC21</f>
        <v>3.7834586210981236E-2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13833</v>
      </c>
      <c r="D22" s="17">
        <v>11417</v>
      </c>
      <c r="E22" s="17">
        <v>12639</v>
      </c>
      <c r="F22" s="17">
        <v>15080</v>
      </c>
      <c r="G22" s="24"/>
      <c r="H22" s="7"/>
      <c r="I22" s="25">
        <f t="shared" si="0"/>
        <v>1194</v>
      </c>
      <c r="J22" s="24">
        <f t="shared" si="0"/>
        <v>-3663</v>
      </c>
      <c r="K22" s="7"/>
      <c r="L22" s="25">
        <f t="shared" si="3"/>
        <v>1201.9890356039159</v>
      </c>
      <c r="M22" s="17">
        <f t="shared" si="1"/>
        <v>63.824689880636029</v>
      </c>
      <c r="N22" s="17">
        <f>$O$3*COS(2*PI()/$O$4*(AA22+$O$5))+$O$6</f>
        <v>-3656.272741862274</v>
      </c>
      <c r="O22" s="24">
        <f>(J22-N22)^2</f>
        <v>45.256002051601222</v>
      </c>
      <c r="P22" s="7"/>
      <c r="Q22" s="25">
        <f t="shared" si="5"/>
        <v>1214.2849422748716</v>
      </c>
      <c r="R22" s="24">
        <f t="shared" si="6"/>
        <v>-3682.9837541917541</v>
      </c>
      <c r="S22" s="7"/>
      <c r="T22" s="25">
        <f t="shared" si="7"/>
        <v>-0.31430642440094697</v>
      </c>
      <c r="U22" s="24">
        <f t="shared" si="8"/>
        <v>-0.95220633277274735</v>
      </c>
      <c r="V22" s="7"/>
      <c r="W22" s="25">
        <f t="shared" si="9"/>
        <v>-0.31304488335130226</v>
      </c>
      <c r="X22" s="24">
        <f t="shared" si="10"/>
        <v>11.303209604151846</v>
      </c>
      <c r="Y22" s="7"/>
      <c r="Z22" s="25">
        <f t="shared" si="11"/>
        <v>642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-0.19879039584815317</v>
      </c>
      <c r="AD22" s="17">
        <f t="shared" ca="1" si="14"/>
        <v>0.14611718352040626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14025</v>
      </c>
      <c r="D23" s="17">
        <v>11494</v>
      </c>
      <c r="E23" s="17">
        <v>12464</v>
      </c>
      <c r="F23" s="17">
        <v>15011</v>
      </c>
      <c r="G23" s="24"/>
      <c r="H23" s="7"/>
      <c r="I23" s="25">
        <f t="shared" si="0"/>
        <v>1561</v>
      </c>
      <c r="J23" s="24">
        <f t="shared" si="0"/>
        <v>-3517</v>
      </c>
      <c r="K23" s="7"/>
      <c r="L23" s="25">
        <f t="shared" si="3"/>
        <v>1563.8384811809071</v>
      </c>
      <c r="M23" s="17">
        <f t="shared" si="1"/>
        <v>8.0569754143639809</v>
      </c>
      <c r="N23" s="17">
        <f t="shared" si="4"/>
        <v>-3515.3060954180369</v>
      </c>
      <c r="O23" s="24">
        <f t="shared" si="2"/>
        <v>2.869312732795668</v>
      </c>
      <c r="P23" s="7"/>
      <c r="Q23" s="25">
        <f t="shared" si="5"/>
        <v>1581.2849422748716</v>
      </c>
      <c r="R23" s="24">
        <f t="shared" si="6"/>
        <v>-3536.9837541917541</v>
      </c>
      <c r="S23" s="7"/>
      <c r="T23" s="25">
        <f t="shared" si="7"/>
        <v>-0.40930097941786675</v>
      </c>
      <c r="U23" s="24">
        <f t="shared" si="8"/>
        <v>-0.91445918701719131</v>
      </c>
      <c r="V23" s="7"/>
      <c r="W23" s="25">
        <f t="shared" si="9"/>
        <v>-0.40808954243619638</v>
      </c>
      <c r="X23" s="24">
        <f t="shared" si="10"/>
        <v>17.15399857811542</v>
      </c>
      <c r="Y23" s="7"/>
      <c r="Z23" s="25">
        <f t="shared" si="11"/>
        <v>639</v>
      </c>
      <c r="AA23" s="17">
        <f t="shared" si="15"/>
        <v>17.253</v>
      </c>
      <c r="AB23" s="24">
        <f t="shared" si="12"/>
        <v>0.30112165584658168</v>
      </c>
      <c r="AC23" s="17">
        <f t="shared" si="13"/>
        <v>-9.9001421884580054E-2</v>
      </c>
      <c r="AD23" s="17">
        <f t="shared" ca="1" si="14"/>
        <v>2.0204241344892182E-3</v>
      </c>
      <c r="AE23" s="17">
        <v>146</v>
      </c>
    </row>
    <row r="24" spans="1:31" s="17" customFormat="1" x14ac:dyDescent="0.25">
      <c r="A24" s="17">
        <v>4</v>
      </c>
      <c r="B24" s="17">
        <v>611</v>
      </c>
      <c r="C24" s="17">
        <v>14183</v>
      </c>
      <c r="D24" s="17">
        <v>11573</v>
      </c>
      <c r="E24" s="17">
        <v>12289</v>
      </c>
      <c r="F24" s="17">
        <v>14920</v>
      </c>
      <c r="G24" s="24"/>
      <c r="H24" s="7"/>
      <c r="I24" s="25">
        <f t="shared" si="0"/>
        <v>1894</v>
      </c>
      <c r="J24" s="24">
        <f t="shared" si="0"/>
        <v>-3347</v>
      </c>
      <c r="K24" s="7"/>
      <c r="L24" s="25">
        <f t="shared" si="3"/>
        <v>1894.9600841874501</v>
      </c>
      <c r="M24" s="17">
        <f t="shared" si="1"/>
        <v>0.92176164699170515</v>
      </c>
      <c r="N24" s="17">
        <f t="shared" si="4"/>
        <v>-3347.2161584261407</v>
      </c>
      <c r="O24" s="24">
        <f t="shared" si="2"/>
        <v>4.6724465191640446E-2</v>
      </c>
      <c r="P24" s="7"/>
      <c r="Q24" s="25">
        <f t="shared" si="5"/>
        <v>1914.2849422748716</v>
      </c>
      <c r="R24" s="24">
        <f t="shared" si="6"/>
        <v>-3366.9837541917541</v>
      </c>
      <c r="S24" s="7"/>
      <c r="T24" s="25">
        <f t="shared" si="7"/>
        <v>-0.4954949489563798</v>
      </c>
      <c r="U24" s="24">
        <f t="shared" si="8"/>
        <v>-0.87050703100044791</v>
      </c>
      <c r="V24" s="7"/>
      <c r="W24" s="25">
        <f t="shared" si="9"/>
        <v>-0.49434183089017669</v>
      </c>
      <c r="X24" s="24">
        <f t="shared" si="10"/>
        <v>22.695838730769879</v>
      </c>
      <c r="Y24" s="7"/>
      <c r="Z24" s="25">
        <f t="shared" si="11"/>
        <v>611</v>
      </c>
      <c r="AA24" s="17">
        <f t="shared" si="15"/>
        <v>22.751999999999999</v>
      </c>
      <c r="AB24" s="24">
        <f t="shared" si="12"/>
        <v>0.39709731141374988</v>
      </c>
      <c r="AC24" s="17">
        <f t="shared" si="13"/>
        <v>-5.6161269230120325E-2</v>
      </c>
      <c r="AD24" s="17">
        <f t="shared" ca="1" si="14"/>
        <v>-2.2571149355467668E-2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14338</v>
      </c>
      <c r="D25" s="17">
        <v>11674</v>
      </c>
      <c r="E25" s="17">
        <v>12134</v>
      </c>
      <c r="F25" s="17">
        <v>14819</v>
      </c>
      <c r="G25" s="24"/>
      <c r="H25" s="7"/>
      <c r="I25" s="25">
        <f t="shared" si="0"/>
        <v>2204</v>
      </c>
      <c r="J25" s="24">
        <f t="shared" si="0"/>
        <v>-3145</v>
      </c>
      <c r="K25" s="7"/>
      <c r="L25" s="25">
        <f t="shared" si="3"/>
        <v>2207.9477407873947</v>
      </c>
      <c r="M25" s="17">
        <f t="shared" si="1"/>
        <v>15.584657324459334</v>
      </c>
      <c r="N25" s="17">
        <f t="shared" si="4"/>
        <v>-3148.48910787975</v>
      </c>
      <c r="O25" s="24">
        <f t="shared" si="2"/>
        <v>12.1738737965336</v>
      </c>
      <c r="P25" s="7"/>
      <c r="Q25" s="25">
        <f t="shared" si="5"/>
        <v>2224.2849422748718</v>
      </c>
      <c r="R25" s="24">
        <f t="shared" si="6"/>
        <v>-3164.9837541917541</v>
      </c>
      <c r="S25" s="7"/>
      <c r="T25" s="25">
        <f t="shared" si="7"/>
        <v>-0.57573558125950008</v>
      </c>
      <c r="U25" s="24">
        <f t="shared" si="8"/>
        <v>-0.81828152796878828</v>
      </c>
      <c r="V25" s="7"/>
      <c r="W25" s="25">
        <f t="shared" si="9"/>
        <v>-0.57465174031434607</v>
      </c>
      <c r="X25" s="24">
        <f t="shared" si="10"/>
        <v>28.183631090784672</v>
      </c>
      <c r="Y25" s="7"/>
      <c r="Z25" s="25">
        <f t="shared" si="11"/>
        <v>610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-5.8368909215325004E-2</v>
      </c>
      <c r="AD25" s="17">
        <f t="shared" ca="1" si="14"/>
        <v>3.4154962818728762E-2</v>
      </c>
      <c r="AE25" s="17">
        <v>144</v>
      </c>
    </row>
    <row r="26" spans="1:31" s="17" customFormat="1" x14ac:dyDescent="0.25">
      <c r="A26" s="17">
        <v>6</v>
      </c>
      <c r="B26" s="17">
        <v>620</v>
      </c>
      <c r="C26" s="17">
        <v>14485</v>
      </c>
      <c r="D26" s="17">
        <v>11783</v>
      </c>
      <c r="E26" s="17">
        <v>11985</v>
      </c>
      <c r="F26" s="17">
        <v>14701</v>
      </c>
      <c r="G26" s="24"/>
      <c r="H26" s="7"/>
      <c r="I26" s="25">
        <f t="shared" si="0"/>
        <v>2500</v>
      </c>
      <c r="J26" s="24">
        <f t="shared" si="0"/>
        <v>-2918</v>
      </c>
      <c r="K26" s="7"/>
      <c r="L26" s="25">
        <f t="shared" si="3"/>
        <v>2505.0928882035546</v>
      </c>
      <c r="M26" s="17">
        <f t="shared" si="1"/>
        <v>25.93751025390554</v>
      </c>
      <c r="N26" s="17">
        <f t="shared" si="4"/>
        <v>-2916.7337899635741</v>
      </c>
      <c r="O26" s="24">
        <f t="shared" si="2"/>
        <v>1.6032878563457951</v>
      </c>
      <c r="P26" s="7"/>
      <c r="Q26" s="25">
        <f t="shared" si="5"/>
        <v>2520.2849422748718</v>
      </c>
      <c r="R26" s="24">
        <f t="shared" si="6"/>
        <v>-2937.9837541917541</v>
      </c>
      <c r="S26" s="7"/>
      <c r="T26" s="25">
        <f t="shared" si="7"/>
        <v>-0.65235244307151163</v>
      </c>
      <c r="U26" s="24">
        <f t="shared" si="8"/>
        <v>-0.75959247258172502</v>
      </c>
      <c r="V26" s="7"/>
      <c r="W26" s="25">
        <f t="shared" si="9"/>
        <v>-0.65134644124747643</v>
      </c>
      <c r="X26" s="24">
        <f t="shared" si="10"/>
        <v>33.717457397456315</v>
      </c>
      <c r="Y26" s="7"/>
      <c r="Z26" s="25">
        <f t="shared" si="11"/>
        <v>620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-0.10454260254368108</v>
      </c>
      <c r="AD26" s="17">
        <f t="shared" ca="1" si="14"/>
        <v>4.2986469671838279E-2</v>
      </c>
      <c r="AE26" s="17">
        <v>143</v>
      </c>
    </row>
    <row r="27" spans="1:31" s="17" customFormat="1" x14ac:dyDescent="0.25">
      <c r="A27" s="17">
        <v>7</v>
      </c>
      <c r="B27" s="17">
        <v>625</v>
      </c>
      <c r="C27" s="17">
        <v>14623</v>
      </c>
      <c r="D27" s="17">
        <v>11917</v>
      </c>
      <c r="E27" s="17">
        <v>11844</v>
      </c>
      <c r="F27" s="17">
        <v>14568</v>
      </c>
      <c r="G27" s="24"/>
      <c r="H27" s="7"/>
      <c r="I27" s="25">
        <f t="shared" si="0"/>
        <v>2779</v>
      </c>
      <c r="J27" s="24">
        <f t="shared" si="0"/>
        <v>-2651</v>
      </c>
      <c r="K27" s="7"/>
      <c r="L27" s="25">
        <f t="shared" si="3"/>
        <v>2780.3908343217681</v>
      </c>
      <c r="M27" s="17">
        <f t="shared" si="1"/>
        <v>1.9344201106082002</v>
      </c>
      <c r="N27" s="17">
        <f t="shared" si="4"/>
        <v>-2654.9512747508238</v>
      </c>
      <c r="O27" s="24">
        <f t="shared" si="2"/>
        <v>15.612572156497789</v>
      </c>
      <c r="P27" s="7"/>
      <c r="Q27" s="25">
        <f t="shared" si="5"/>
        <v>2799.2849422748718</v>
      </c>
      <c r="R27" s="24">
        <f t="shared" si="6"/>
        <v>-2670.9837541917541</v>
      </c>
      <c r="S27" s="7"/>
      <c r="T27" s="25">
        <f t="shared" si="7"/>
        <v>-0.7245690121443199</v>
      </c>
      <c r="U27" s="24">
        <f t="shared" si="8"/>
        <v>-0.69056173342601646</v>
      </c>
      <c r="V27" s="7"/>
      <c r="W27" s="25">
        <f t="shared" si="9"/>
        <v>-0.723654549868748</v>
      </c>
      <c r="X27" s="24">
        <f t="shared" si="10"/>
        <v>39.445029940775498</v>
      </c>
      <c r="Y27" s="7"/>
      <c r="Z27" s="25">
        <f t="shared" si="11"/>
        <v>625</v>
      </c>
      <c r="AA27" s="17">
        <f t="shared" si="15"/>
        <v>39.446999999999996</v>
      </c>
      <c r="AB27" s="24">
        <f t="shared" si="12"/>
        <v>0.68848003003420311</v>
      </c>
      <c r="AC27" s="17">
        <f t="shared" si="13"/>
        <v>-1.9700592244973336E-3</v>
      </c>
      <c r="AD27" s="17">
        <f t="shared" ca="1" si="14"/>
        <v>-2.51053754781978E-2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14741</v>
      </c>
      <c r="D28" s="17">
        <v>12054</v>
      </c>
      <c r="E28" s="17">
        <v>11718</v>
      </c>
      <c r="F28" s="17">
        <v>14418</v>
      </c>
      <c r="G28" s="24"/>
      <c r="H28" s="7"/>
      <c r="I28" s="25">
        <f t="shared" si="0"/>
        <v>3023</v>
      </c>
      <c r="J28" s="24">
        <f t="shared" si="0"/>
        <v>-2364</v>
      </c>
      <c r="K28" s="7"/>
      <c r="L28" s="25">
        <f t="shared" si="3"/>
        <v>3028.3280592529063</v>
      </c>
      <c r="M28" s="17">
        <f t="shared" si="1"/>
        <v>28.38821540248059</v>
      </c>
      <c r="N28" s="17">
        <f t="shared" si="4"/>
        <v>-2367.8910942886805</v>
      </c>
      <c r="O28" s="24">
        <f t="shared" si="2"/>
        <v>15.140614763402054</v>
      </c>
      <c r="P28" s="7"/>
      <c r="Q28" s="25">
        <f t="shared" si="5"/>
        <v>3043.2849422748718</v>
      </c>
      <c r="R28" s="24">
        <f t="shared" si="6"/>
        <v>-2383.9837541917541</v>
      </c>
      <c r="S28" s="7"/>
      <c r="T28" s="25">
        <f t="shared" si="7"/>
        <v>-0.7877261549893565</v>
      </c>
      <c r="U28" s="24">
        <f t="shared" si="8"/>
        <v>-0.61636015238598507</v>
      </c>
      <c r="V28" s="7"/>
      <c r="W28" s="25">
        <f t="shared" si="9"/>
        <v>-0.78691007645339006</v>
      </c>
      <c r="X28" s="24">
        <f t="shared" si="10"/>
        <v>45.034145067165809</v>
      </c>
      <c r="Y28" s="7"/>
      <c r="Z28" s="25">
        <f t="shared" si="11"/>
        <v>624</v>
      </c>
      <c r="AA28" s="17">
        <f t="shared" si="15"/>
        <v>45.062999999999995</v>
      </c>
      <c r="AB28" s="24">
        <f t="shared" si="12"/>
        <v>0.78649772082620462</v>
      </c>
      <c r="AC28" s="17">
        <f t="shared" si="13"/>
        <v>-2.8854932834185831E-2</v>
      </c>
      <c r="AD28" s="17">
        <f t="shared" ca="1" si="14"/>
        <v>5.6635659380383174E-2</v>
      </c>
      <c r="AE28" s="17">
        <v>141</v>
      </c>
    </row>
    <row r="29" spans="1:31" s="17" customFormat="1" x14ac:dyDescent="0.25">
      <c r="A29" s="17">
        <v>9</v>
      </c>
      <c r="B29" s="17">
        <v>643</v>
      </c>
      <c r="C29" s="17">
        <v>14860</v>
      </c>
      <c r="D29" s="17">
        <v>12217</v>
      </c>
      <c r="E29" s="17">
        <v>11605</v>
      </c>
      <c r="F29" s="17">
        <v>14262</v>
      </c>
      <c r="G29" s="24"/>
      <c r="H29" s="7"/>
      <c r="I29" s="25">
        <f t="shared" si="0"/>
        <v>3255</v>
      </c>
      <c r="J29" s="24">
        <f t="shared" si="0"/>
        <v>-2045</v>
      </c>
      <c r="K29" s="7"/>
      <c r="L29" s="25">
        <f t="shared" si="3"/>
        <v>3253.158923251523</v>
      </c>
      <c r="M29" s="17">
        <f t="shared" si="1"/>
        <v>3.3895635937826709</v>
      </c>
      <c r="N29" s="17">
        <f t="shared" si="4"/>
        <v>-2048.1445506035593</v>
      </c>
      <c r="O29" s="24">
        <f t="shared" si="2"/>
        <v>9.8881984983452202</v>
      </c>
      <c r="P29" s="7"/>
      <c r="Q29" s="25">
        <f t="shared" si="5"/>
        <v>3275.2849422748718</v>
      </c>
      <c r="R29" s="24">
        <f t="shared" si="6"/>
        <v>-2064.9837541917541</v>
      </c>
      <c r="S29" s="7"/>
      <c r="T29" s="25">
        <f t="shared" si="7"/>
        <v>-0.84777720884201424</v>
      </c>
      <c r="U29" s="24">
        <f t="shared" si="8"/>
        <v>-0.53388522433103724</v>
      </c>
      <c r="V29" s="7"/>
      <c r="W29" s="25">
        <f t="shared" si="9"/>
        <v>-0.84707047475115305</v>
      </c>
      <c r="X29" s="24">
        <f t="shared" si="10"/>
        <v>50.882443792934396</v>
      </c>
      <c r="Y29" s="7"/>
      <c r="Z29" s="25">
        <f t="shared" si="11"/>
        <v>643</v>
      </c>
      <c r="AA29" s="17">
        <f t="shared" si="15"/>
        <v>50.849999999999994</v>
      </c>
      <c r="AB29" s="24">
        <f t="shared" si="12"/>
        <v>0.88749992463911653</v>
      </c>
      <c r="AC29" s="17">
        <f t="shared" si="13"/>
        <v>3.2443792934401472E-2</v>
      </c>
      <c r="AD29" s="17">
        <f t="shared" ca="1" si="14"/>
        <v>-4.9903051858990466E-3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14964</v>
      </c>
      <c r="D30" s="17">
        <v>12396</v>
      </c>
      <c r="E30" s="17">
        <v>11521</v>
      </c>
      <c r="F30" s="17">
        <v>14103</v>
      </c>
      <c r="G30" s="24"/>
      <c r="H30" s="7"/>
      <c r="I30" s="25">
        <f t="shared" si="0"/>
        <v>3443</v>
      </c>
      <c r="J30" s="24">
        <f t="shared" si="0"/>
        <v>-1707</v>
      </c>
      <c r="K30" s="7"/>
      <c r="L30" s="25">
        <f t="shared" si="3"/>
        <v>3443.2515016574016</v>
      </c>
      <c r="M30" s="17">
        <f t="shared" si="1"/>
        <v>6.3253083675754024E-2</v>
      </c>
      <c r="N30" s="17">
        <f t="shared" si="4"/>
        <v>-1710.0441022176976</v>
      </c>
      <c r="O30" s="24">
        <f t="shared" si="2"/>
        <v>9.2665583117916146</v>
      </c>
      <c r="P30" s="7"/>
      <c r="Q30" s="25">
        <f t="shared" si="5"/>
        <v>3463.2849422748718</v>
      </c>
      <c r="R30" s="24">
        <f t="shared" si="6"/>
        <v>-1726.9837541917541</v>
      </c>
      <c r="S30" s="7"/>
      <c r="T30" s="25">
        <f t="shared" si="7"/>
        <v>-0.89643926972261612</v>
      </c>
      <c r="U30" s="24">
        <f t="shared" si="8"/>
        <v>-0.44649799648598287</v>
      </c>
      <c r="V30" s="7"/>
      <c r="W30" s="25">
        <f t="shared" si="9"/>
        <v>-0.89584837961534358</v>
      </c>
      <c r="X30" s="24">
        <f t="shared" si="10"/>
        <v>56.612514359929946</v>
      </c>
      <c r="Y30" s="7"/>
      <c r="Z30" s="25">
        <f t="shared" si="11"/>
        <v>638</v>
      </c>
      <c r="AA30" s="17">
        <f t="shared" si="15"/>
        <v>56.591999999999992</v>
      </c>
      <c r="AB30" s="24">
        <f t="shared" si="12"/>
        <v>0.98771673028863083</v>
      </c>
      <c r="AC30" s="17">
        <f t="shared" si="13"/>
        <v>2.0514359929954651E-2</v>
      </c>
      <c r="AD30" s="17">
        <f t="shared" ca="1" si="14"/>
        <v>1.8341384122351201E-3</v>
      </c>
      <c r="AE30" s="17">
        <v>139</v>
      </c>
    </row>
    <row r="31" spans="1:31" s="17" customFormat="1" x14ac:dyDescent="0.25">
      <c r="A31" s="17">
        <v>11</v>
      </c>
      <c r="B31" s="17">
        <v>621</v>
      </c>
      <c r="C31" s="17">
        <v>15031</v>
      </c>
      <c r="D31" s="17">
        <v>12562</v>
      </c>
      <c r="E31" s="17">
        <v>11440</v>
      </c>
      <c r="F31" s="17">
        <v>13924</v>
      </c>
      <c r="G31" s="24"/>
      <c r="H31" s="7"/>
      <c r="I31" s="25">
        <f t="shared" si="0"/>
        <v>3591</v>
      </c>
      <c r="J31" s="24">
        <f t="shared" si="0"/>
        <v>-1362</v>
      </c>
      <c r="K31" s="7"/>
      <c r="L31" s="25">
        <f t="shared" si="3"/>
        <v>3594.8949477044143</v>
      </c>
      <c r="M31" s="17">
        <f t="shared" si="1"/>
        <v>15.170617620122497</v>
      </c>
      <c r="N31" s="17">
        <f t="shared" si="4"/>
        <v>-1364.2518563706467</v>
      </c>
      <c r="O31" s="24">
        <f t="shared" si="2"/>
        <v>5.0708571140220924</v>
      </c>
      <c r="P31" s="7"/>
      <c r="Q31" s="25">
        <f t="shared" si="5"/>
        <v>3611.2849422748718</v>
      </c>
      <c r="R31" s="24">
        <f t="shared" si="6"/>
        <v>-1381.9837541917541</v>
      </c>
      <c r="S31" s="7"/>
      <c r="T31" s="25">
        <f t="shared" si="7"/>
        <v>-0.934747700628622</v>
      </c>
      <c r="U31" s="24">
        <f t="shared" si="8"/>
        <v>-0.35730097398141553</v>
      </c>
      <c r="V31" s="7"/>
      <c r="W31" s="25">
        <f t="shared" si="9"/>
        <v>-0.93427504366522651</v>
      </c>
      <c r="X31" s="24">
        <f t="shared" si="10"/>
        <v>62.175863330326706</v>
      </c>
      <c r="Y31" s="7"/>
      <c r="Z31" s="25">
        <f t="shared" si="11"/>
        <v>621</v>
      </c>
      <c r="AA31" s="17">
        <f t="shared" si="15"/>
        <v>62.18099999999999</v>
      </c>
      <c r="AB31" s="24">
        <f t="shared" si="12"/>
        <v>1.085263182182594</v>
      </c>
      <c r="AC31" s="17">
        <f t="shared" si="13"/>
        <v>-5.1366696732841888E-3</v>
      </c>
      <c r="AD31" s="17">
        <f t="shared" ca="1" si="14"/>
        <v>5.4222396093784653E-2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15099</v>
      </c>
      <c r="D32" s="17">
        <v>12750</v>
      </c>
      <c r="E32" s="17">
        <v>11384</v>
      </c>
      <c r="F32" s="17">
        <v>13749</v>
      </c>
      <c r="G32" s="24"/>
      <c r="H32" s="7"/>
      <c r="I32" s="25">
        <f t="shared" si="0"/>
        <v>3715</v>
      </c>
      <c r="J32" s="24">
        <f t="shared" si="0"/>
        <v>-999</v>
      </c>
      <c r="K32" s="7"/>
      <c r="L32" s="25">
        <f t="shared" si="3"/>
        <v>3713.2682379134676</v>
      </c>
      <c r="M32" s="17">
        <f t="shared" si="1"/>
        <v>2.9989999243510477</v>
      </c>
      <c r="N32" s="17">
        <f t="shared" si="4"/>
        <v>-1001.1921846236802</v>
      </c>
      <c r="O32" s="24">
        <f t="shared" si="2"/>
        <v>4.8056734242998616</v>
      </c>
      <c r="P32" s="7"/>
      <c r="Q32" s="25">
        <f t="shared" si="5"/>
        <v>3735.2849422748718</v>
      </c>
      <c r="R32" s="24">
        <f t="shared" si="6"/>
        <v>-1018.983754191754</v>
      </c>
      <c r="S32" s="7"/>
      <c r="T32" s="25">
        <f t="shared" si="7"/>
        <v>-0.96684395354987007</v>
      </c>
      <c r="U32" s="24">
        <f t="shared" si="8"/>
        <v>-0.26345019378095769</v>
      </c>
      <c r="V32" s="7"/>
      <c r="W32" s="25">
        <f t="shared" si="9"/>
        <v>-0.96649569120686918</v>
      </c>
      <c r="X32" s="24">
        <f t="shared" si="10"/>
        <v>67.857128140887198</v>
      </c>
      <c r="Y32" s="7"/>
      <c r="Z32" s="25">
        <f t="shared" si="11"/>
        <v>628</v>
      </c>
      <c r="AA32" s="17">
        <f t="shared" si="15"/>
        <v>67.832999999999984</v>
      </c>
      <c r="AB32" s="24">
        <f t="shared" si="12"/>
        <v>1.1839091915053133</v>
      </c>
      <c r="AC32" s="17">
        <f t="shared" si="13"/>
        <v>2.4128140887214045E-2</v>
      </c>
      <c r="AD32" s="17">
        <f t="shared" ca="1" si="14"/>
        <v>7.7820686837995368E-2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15134</v>
      </c>
      <c r="D33" s="17">
        <v>12923</v>
      </c>
      <c r="E33" s="17">
        <v>11342</v>
      </c>
      <c r="F33" s="17">
        <v>13567</v>
      </c>
      <c r="G33" s="24"/>
      <c r="H33" s="7"/>
      <c r="I33" s="25">
        <f t="shared" si="0"/>
        <v>3792</v>
      </c>
      <c r="J33" s="24">
        <f t="shared" si="0"/>
        <v>-644</v>
      </c>
      <c r="K33" s="7"/>
      <c r="L33" s="25">
        <f t="shared" si="3"/>
        <v>3792.5510560530674</v>
      </c>
      <c r="M33" s="17">
        <f t="shared" si="1"/>
        <v>0.30366277362226646</v>
      </c>
      <c r="N33" s="17">
        <f t="shared" si="4"/>
        <v>-644.39653914751591</v>
      </c>
      <c r="O33" s="24">
        <f t="shared" si="2"/>
        <v>0.15724329551264421</v>
      </c>
      <c r="P33" s="7"/>
      <c r="Q33" s="25">
        <f t="shared" si="5"/>
        <v>3812.2849422748718</v>
      </c>
      <c r="R33" s="24">
        <f t="shared" si="6"/>
        <v>-663.98375419175397</v>
      </c>
      <c r="S33" s="7"/>
      <c r="T33" s="25">
        <f t="shared" si="7"/>
        <v>-0.98677469125096762</v>
      </c>
      <c r="U33" s="24">
        <f t="shared" si="8"/>
        <v>-0.17166775033422896</v>
      </c>
      <c r="V33" s="7"/>
      <c r="W33" s="25">
        <f t="shared" si="9"/>
        <v>-0.98654807198872241</v>
      </c>
      <c r="X33" s="24">
        <f t="shared" si="10"/>
        <v>73.233431478766192</v>
      </c>
      <c r="Y33" s="7"/>
      <c r="Z33" s="25">
        <f t="shared" si="11"/>
        <v>601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-8.5685212337978101E-3</v>
      </c>
      <c r="AD33" s="17">
        <f t="shared" ca="1" si="14"/>
        <v>7.9213849203782161E-2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15154</v>
      </c>
      <c r="D34" s="17">
        <v>13107</v>
      </c>
      <c r="E34" s="17">
        <v>11316</v>
      </c>
      <c r="F34" s="17">
        <v>13380</v>
      </c>
      <c r="G34" s="24"/>
      <c r="H34" s="7"/>
      <c r="I34" s="25">
        <f t="shared" si="0"/>
        <v>3838</v>
      </c>
      <c r="J34" s="24">
        <f t="shared" si="0"/>
        <v>-273</v>
      </c>
      <c r="K34" s="7"/>
      <c r="L34" s="25">
        <f t="shared" si="3"/>
        <v>3838.4146049992073</v>
      </c>
      <c r="M34" s="17">
        <f t="shared" si="1"/>
        <v>0.1718973053676961</v>
      </c>
      <c r="N34" s="17">
        <f t="shared" si="4"/>
        <v>-274.40423491936167</v>
      </c>
      <c r="O34" s="24">
        <f t="shared" si="2"/>
        <v>1.9718757087546761</v>
      </c>
      <c r="P34" s="7"/>
      <c r="Q34" s="25">
        <f t="shared" si="5"/>
        <v>3858.2849422748718</v>
      </c>
      <c r="R34" s="24">
        <f t="shared" si="6"/>
        <v>-292.98375419175397</v>
      </c>
      <c r="S34" s="7"/>
      <c r="T34" s="25">
        <f t="shared" si="7"/>
        <v>-0.99868136572175326</v>
      </c>
      <c r="U34" s="24">
        <f t="shared" si="8"/>
        <v>-7.5748633380042049E-2</v>
      </c>
      <c r="V34" s="7"/>
      <c r="W34" s="25">
        <f t="shared" si="9"/>
        <v>-0.99858186421138184</v>
      </c>
      <c r="X34" s="24">
        <f t="shared" si="10"/>
        <v>78.766614143366269</v>
      </c>
      <c r="Y34" s="7"/>
      <c r="Z34" s="25">
        <f t="shared" si="11"/>
        <v>613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7.614143366282633E-3</v>
      </c>
      <c r="AD34" s="17">
        <f t="shared" ca="1" si="14"/>
        <v>7.6300117236741016E-2</v>
      </c>
      <c r="AE34" s="17">
        <v>135</v>
      </c>
    </row>
    <row r="35" spans="1:31" s="17" customFormat="1" x14ac:dyDescent="0.25">
      <c r="A35" s="17">
        <v>15</v>
      </c>
      <c r="B35" s="17">
        <v>631</v>
      </c>
      <c r="C35" s="17">
        <v>15168</v>
      </c>
      <c r="D35" s="17">
        <v>13303</v>
      </c>
      <c r="E35" s="17">
        <v>11315</v>
      </c>
      <c r="F35" s="17">
        <v>13192</v>
      </c>
      <c r="G35" s="24"/>
      <c r="H35" s="7"/>
      <c r="I35" s="25">
        <f t="shared" si="0"/>
        <v>3853</v>
      </c>
      <c r="J35" s="24">
        <f t="shared" si="0"/>
        <v>111</v>
      </c>
      <c r="K35" s="7"/>
      <c r="L35" s="25">
        <f t="shared" si="3"/>
        <v>3848.2631311590007</v>
      </c>
      <c r="M35" s="17">
        <f t="shared" si="1"/>
        <v>22.43792641682958</v>
      </c>
      <c r="N35" s="17">
        <f t="shared" si="4"/>
        <v>109.26609135331655</v>
      </c>
      <c r="O35" s="24">
        <f t="shared" si="2"/>
        <v>3.0064391950436189</v>
      </c>
      <c r="P35" s="7"/>
      <c r="Q35" s="25">
        <f t="shared" si="5"/>
        <v>3873.2849422748718</v>
      </c>
      <c r="R35" s="24">
        <f t="shared" si="6"/>
        <v>91.016245808245998</v>
      </c>
      <c r="S35" s="7"/>
      <c r="T35" s="25">
        <f t="shared" si="7"/>
        <v>-1.0025639769622268</v>
      </c>
      <c r="U35" s="24">
        <f t="shared" si="8"/>
        <v>2.3531530798954644E-2</v>
      </c>
      <c r="V35" s="7"/>
      <c r="W35" s="25">
        <f t="shared" si="9"/>
        <v>-1.0025960400530329</v>
      </c>
      <c r="X35" s="24">
        <f t="shared" si="10"/>
        <v>84.449066519762027</v>
      </c>
      <c r="Y35" s="7"/>
      <c r="Z35" s="25">
        <f t="shared" si="11"/>
        <v>631</v>
      </c>
      <c r="AA35" s="17">
        <f t="shared" si="15"/>
        <v>84.437999999999988</v>
      </c>
      <c r="AB35" s="24">
        <f t="shared" si="12"/>
        <v>1.4737211137989716</v>
      </c>
      <c r="AC35" s="17">
        <f t="shared" si="13"/>
        <v>1.1066519762039206E-2</v>
      </c>
      <c r="AD35" s="17">
        <f t="shared" ca="1" si="14"/>
        <v>9.136323081622777E-2</v>
      </c>
      <c r="AE35" s="17">
        <v>134</v>
      </c>
    </row>
    <row r="36" spans="1:31" s="17" customFormat="1" x14ac:dyDescent="0.25">
      <c r="A36" s="17">
        <v>16</v>
      </c>
      <c r="B36" s="17">
        <v>627</v>
      </c>
      <c r="C36" s="17">
        <v>15157</v>
      </c>
      <c r="D36" s="17">
        <v>13489</v>
      </c>
      <c r="E36" s="17">
        <v>11329</v>
      </c>
      <c r="F36" s="17">
        <v>13012</v>
      </c>
      <c r="G36" s="24"/>
      <c r="H36" s="7"/>
      <c r="I36" s="25">
        <f t="shared" si="0"/>
        <v>3828</v>
      </c>
      <c r="J36" s="24">
        <f t="shared" si="0"/>
        <v>477</v>
      </c>
      <c r="K36" s="7"/>
      <c r="L36" s="25">
        <f t="shared" si="3"/>
        <v>3820.4138328263712</v>
      </c>
      <c r="M36" s="17">
        <f t="shared" si="1"/>
        <v>57.549932386243739</v>
      </c>
      <c r="N36" s="17">
        <f t="shared" si="4"/>
        <v>489.64503379249106</v>
      </c>
      <c r="O36" s="24">
        <f t="shared" si="2"/>
        <v>159.89687961324091</v>
      </c>
      <c r="P36" s="7"/>
      <c r="Q36" s="25">
        <f t="shared" si="5"/>
        <v>3848.2849422748718</v>
      </c>
      <c r="R36" s="24">
        <f t="shared" si="6"/>
        <v>457.01624580824603</v>
      </c>
      <c r="S36" s="7"/>
      <c r="T36" s="25">
        <f t="shared" si="7"/>
        <v>-0.99609295822810417</v>
      </c>
      <c r="U36" s="24">
        <f t="shared" si="8"/>
        <v>0.11815793728206088</v>
      </c>
      <c r="V36" s="7"/>
      <c r="W36" s="25">
        <f t="shared" si="9"/>
        <v>-0.99625040989859248</v>
      </c>
      <c r="X36" s="24">
        <f t="shared" si="10"/>
        <v>89.868381642929535</v>
      </c>
      <c r="Y36" s="7"/>
      <c r="Z36" s="25">
        <f t="shared" si="11"/>
        <v>627</v>
      </c>
      <c r="AA36" s="17">
        <f t="shared" si="15"/>
        <v>90.080999999999989</v>
      </c>
      <c r="AB36" s="24">
        <f t="shared" si="12"/>
        <v>1.5722100434890118</v>
      </c>
      <c r="AC36" s="17">
        <f t="shared" si="13"/>
        <v>-0.21261835707045407</v>
      </c>
      <c r="AD36" s="17">
        <f t="shared" ca="1" si="14"/>
        <v>0.11805377587231192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15118</v>
      </c>
      <c r="D37" s="17">
        <v>13681</v>
      </c>
      <c r="E37" s="17">
        <v>11362</v>
      </c>
      <c r="F37" s="17">
        <v>12818</v>
      </c>
      <c r="G37" s="24"/>
      <c r="H37" s="7"/>
      <c r="I37" s="25">
        <f t="shared" si="0"/>
        <v>3756</v>
      </c>
      <c r="J37" s="24">
        <f t="shared" si="0"/>
        <v>863</v>
      </c>
      <c r="K37" s="7"/>
      <c r="L37" s="25">
        <f t="shared" si="3"/>
        <v>3755.0522410487283</v>
      </c>
      <c r="M37" s="17">
        <f t="shared" si="1"/>
        <v>0.89824702971559545</v>
      </c>
      <c r="N37" s="17">
        <f t="shared" si="4"/>
        <v>866.66122797181868</v>
      </c>
      <c r="O37" s="24">
        <f t="shared" si="2"/>
        <v>13.404590261627492</v>
      </c>
      <c r="P37" s="7"/>
      <c r="Q37" s="25">
        <f t="shared" si="5"/>
        <v>3776.2849422748718</v>
      </c>
      <c r="R37" s="24">
        <f t="shared" si="6"/>
        <v>843.01624580824603</v>
      </c>
      <c r="S37" s="7"/>
      <c r="T37" s="25">
        <f t="shared" si="7"/>
        <v>-0.97745642427383117</v>
      </c>
      <c r="U37" s="24">
        <f t="shared" si="8"/>
        <v>0.21795518564948985</v>
      </c>
      <c r="V37" s="7"/>
      <c r="W37" s="25">
        <f t="shared" si="9"/>
        <v>-0.97774610598796052</v>
      </c>
      <c r="X37" s="24">
        <f t="shared" si="10"/>
        <v>95.67122545332353</v>
      </c>
      <c r="Y37" s="7"/>
      <c r="Z37" s="25">
        <f t="shared" si="11"/>
        <v>629</v>
      </c>
      <c r="AA37" s="17">
        <f t="shared" si="15"/>
        <v>95.74199999999999</v>
      </c>
      <c r="AB37" s="24">
        <f t="shared" si="12"/>
        <v>1.6710131324444109</v>
      </c>
      <c r="AC37" s="17">
        <f t="shared" si="13"/>
        <v>-7.0774546676460659E-2</v>
      </c>
      <c r="AD37" s="17">
        <f t="shared" ca="1" si="14"/>
        <v>-3.7797859481671026E-2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15076</v>
      </c>
      <c r="D38" s="17">
        <v>13867</v>
      </c>
      <c r="E38" s="17">
        <v>11419</v>
      </c>
      <c r="F38" s="17">
        <v>12635</v>
      </c>
      <c r="G38" s="24"/>
      <c r="H38" s="7"/>
      <c r="I38" s="25">
        <f t="shared" si="0"/>
        <v>3657</v>
      </c>
      <c r="J38" s="24">
        <f t="shared" si="0"/>
        <v>1232</v>
      </c>
      <c r="K38" s="7"/>
      <c r="L38" s="25">
        <f t="shared" si="3"/>
        <v>3651.1197984508412</v>
      </c>
      <c r="M38" s="17">
        <f t="shared" si="1"/>
        <v>34.576770258729027</v>
      </c>
      <c r="N38" s="17">
        <f t="shared" si="4"/>
        <v>1240.6200745221013</v>
      </c>
      <c r="O38" s="24">
        <f t="shared" si="2"/>
        <v>74.30568476657956</v>
      </c>
      <c r="P38" s="7"/>
      <c r="Q38" s="25">
        <f t="shared" si="5"/>
        <v>3677.2849422748718</v>
      </c>
      <c r="R38" s="24">
        <f t="shared" si="6"/>
        <v>1212.0162458082459</v>
      </c>
      <c r="S38" s="7"/>
      <c r="T38" s="25">
        <f t="shared" si="7"/>
        <v>-0.95183119008670558</v>
      </c>
      <c r="U38" s="24">
        <f t="shared" si="8"/>
        <v>0.31335721841524444</v>
      </c>
      <c r="V38" s="7"/>
      <c r="W38" s="25">
        <f t="shared" si="9"/>
        <v>-0.95224727138470056</v>
      </c>
      <c r="X38" s="24">
        <f t="shared" si="10"/>
        <v>101.31943712172307</v>
      </c>
      <c r="Y38" s="7"/>
      <c r="Z38" s="25">
        <f t="shared" si="11"/>
        <v>638</v>
      </c>
      <c r="AA38" s="17">
        <f t="shared" si="15"/>
        <v>101.48399999999999</v>
      </c>
      <c r="AB38" s="24">
        <f t="shared" si="12"/>
        <v>1.7712299380939251</v>
      </c>
      <c r="AC38" s="17">
        <f t="shared" si="13"/>
        <v>-0.16456287827692506</v>
      </c>
      <c r="AD38" s="17">
        <f t="shared" ca="1" si="14"/>
        <v>8.6586865454265194E-2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14995</v>
      </c>
      <c r="D39" s="17">
        <v>14039</v>
      </c>
      <c r="E39" s="17">
        <v>11478</v>
      </c>
      <c r="F39" s="17">
        <v>12448</v>
      </c>
      <c r="G39" s="24"/>
      <c r="H39" s="7"/>
      <c r="I39" s="25">
        <f t="shared" si="0"/>
        <v>3517</v>
      </c>
      <c r="J39" s="24">
        <f t="shared" si="0"/>
        <v>1591</v>
      </c>
      <c r="K39" s="7"/>
      <c r="L39" s="25">
        <f t="shared" si="3"/>
        <v>3512.0644575869433</v>
      </c>
      <c r="M39" s="17">
        <f t="shared" si="1"/>
        <v>24.359578911081918</v>
      </c>
      <c r="N39" s="17">
        <f t="shared" si="4"/>
        <v>1598.4440415743686</v>
      </c>
      <c r="O39" s="24">
        <f t="shared" si="2"/>
        <v>55.413754960928316</v>
      </c>
      <c r="P39" s="7"/>
      <c r="Q39" s="25">
        <f t="shared" si="5"/>
        <v>3537.2849422748718</v>
      </c>
      <c r="R39" s="24">
        <f t="shared" si="6"/>
        <v>1571.0162458082459</v>
      </c>
      <c r="S39" s="7"/>
      <c r="T39" s="25">
        <f t="shared" si="7"/>
        <v>-0.915593485175619</v>
      </c>
      <c r="U39" s="24">
        <f t="shared" si="8"/>
        <v>0.40617383023883774</v>
      </c>
      <c r="V39" s="7"/>
      <c r="W39" s="25">
        <f t="shared" si="9"/>
        <v>-0.91613253066688971</v>
      </c>
      <c r="X39" s="24">
        <f t="shared" si="10"/>
        <v>107.01498944262966</v>
      </c>
      <c r="Y39" s="7"/>
      <c r="Z39" s="25">
        <f t="shared" si="11"/>
        <v>631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-0.14801055737034119</v>
      </c>
      <c r="AD39" s="17">
        <f t="shared" ca="1" si="14"/>
        <v>5.2548481811925285E-2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14918</v>
      </c>
      <c r="D40" s="17">
        <v>14218</v>
      </c>
      <c r="E40" s="17">
        <v>11568</v>
      </c>
      <c r="F40" s="17">
        <v>12287</v>
      </c>
      <c r="G40" s="24"/>
      <c r="H40" s="7"/>
      <c r="I40" s="25">
        <f t="shared" si="0"/>
        <v>3350</v>
      </c>
      <c r="J40" s="24">
        <f t="shared" si="0"/>
        <v>1931</v>
      </c>
      <c r="K40" s="7"/>
      <c r="L40" s="25">
        <f t="shared" si="3"/>
        <v>3342.8363303358892</v>
      </c>
      <c r="M40" s="17">
        <f t="shared" si="1"/>
        <v>51.31816305650112</v>
      </c>
      <c r="N40" s="17">
        <f t="shared" si="4"/>
        <v>1932.8452643646488</v>
      </c>
      <c r="O40" s="24">
        <f t="shared" si="2"/>
        <v>3.4050005754425765</v>
      </c>
      <c r="P40" s="7"/>
      <c r="Q40" s="25">
        <f t="shared" si="5"/>
        <v>3370.2849422748718</v>
      </c>
      <c r="R40" s="24">
        <f t="shared" si="6"/>
        <v>1911.0162458082459</v>
      </c>
      <c r="S40" s="7"/>
      <c r="T40" s="25">
        <f t="shared" si="7"/>
        <v>-0.87236708003168006</v>
      </c>
      <c r="U40" s="24">
        <f t="shared" si="8"/>
        <v>0.49407814227232438</v>
      </c>
      <c r="V40" s="7"/>
      <c r="W40" s="25">
        <f t="shared" si="9"/>
        <v>-0.87302257404190819</v>
      </c>
      <c r="X40" s="24">
        <f t="shared" si="10"/>
        <v>112.61179179366627</v>
      </c>
      <c r="Y40" s="7"/>
      <c r="Z40" s="25">
        <f t="shared" si="11"/>
        <v>616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-9.5208206333722956E-2</v>
      </c>
      <c r="AD40" s="17">
        <f t="shared" ca="1" si="14"/>
        <v>-3.8159149182064311E-2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14817</v>
      </c>
      <c r="D41" s="17">
        <v>14368</v>
      </c>
      <c r="E41" s="17">
        <v>11668</v>
      </c>
      <c r="F41" s="17">
        <v>12129</v>
      </c>
      <c r="G41" s="24"/>
      <c r="H41" s="7"/>
      <c r="I41" s="25">
        <f t="shared" si="0"/>
        <v>3149</v>
      </c>
      <c r="J41" s="24">
        <f t="shared" si="0"/>
        <v>2239</v>
      </c>
      <c r="K41" s="7"/>
      <c r="L41" s="25">
        <f t="shared" si="3"/>
        <v>3144.5785855102213</v>
      </c>
      <c r="M41" s="17">
        <f t="shared" si="1"/>
        <v>19.548906090425277</v>
      </c>
      <c r="N41" s="17">
        <f t="shared" si="4"/>
        <v>2245.8701647055645</v>
      </c>
      <c r="O41" s="24">
        <f t="shared" si="2"/>
        <v>47.199163081584814</v>
      </c>
      <c r="P41" s="7"/>
      <c r="Q41" s="25">
        <f t="shared" si="5"/>
        <v>3169.2849422748718</v>
      </c>
      <c r="R41" s="24">
        <f t="shared" si="6"/>
        <v>2219.0162458082459</v>
      </c>
      <c r="S41" s="7"/>
      <c r="T41" s="25">
        <f t="shared" si="7"/>
        <v>-0.82034008940933434</v>
      </c>
      <c r="U41" s="24">
        <f t="shared" si="8"/>
        <v>0.57370910729089464</v>
      </c>
      <c r="V41" s="7"/>
      <c r="W41" s="25">
        <f t="shared" si="9"/>
        <v>-0.82110106077881739</v>
      </c>
      <c r="X41" s="24">
        <f t="shared" si="10"/>
        <v>118.04681886402062</v>
      </c>
      <c r="Y41" s="7"/>
      <c r="Z41" s="25">
        <f t="shared" si="11"/>
        <v>609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-0.14118113597936599</v>
      </c>
      <c r="AD41" s="17">
        <f t="shared" ca="1" si="14"/>
        <v>0.10561452145822159</v>
      </c>
      <c r="AE41" s="17">
        <v>128</v>
      </c>
    </row>
    <row r="42" spans="1:31" s="17" customFormat="1" x14ac:dyDescent="0.25">
      <c r="A42" s="17">
        <v>22</v>
      </c>
      <c r="B42" s="17">
        <v>616</v>
      </c>
      <c r="C42" s="17">
        <v>14704</v>
      </c>
      <c r="D42" s="17">
        <v>14521</v>
      </c>
      <c r="E42" s="17">
        <v>11781</v>
      </c>
      <c r="F42" s="17">
        <v>11982</v>
      </c>
      <c r="G42" s="24"/>
      <c r="H42" s="7"/>
      <c r="I42" s="25">
        <f t="shared" si="0"/>
        <v>2923</v>
      </c>
      <c r="J42" s="24">
        <f t="shared" si="0"/>
        <v>2539</v>
      </c>
      <c r="K42" s="7"/>
      <c r="L42" s="25">
        <f t="shared" si="3"/>
        <v>2914.5931240084137</v>
      </c>
      <c r="M42" s="17">
        <f t="shared" si="1"/>
        <v>70.675563937909729</v>
      </c>
      <c r="N42" s="17">
        <f t="shared" si="4"/>
        <v>2541.7811378564506</v>
      </c>
      <c r="O42" s="24">
        <f t="shared" si="2"/>
        <v>7.7347277765828677</v>
      </c>
      <c r="P42" s="7"/>
      <c r="Q42" s="25">
        <f t="shared" si="5"/>
        <v>2943.2849422748718</v>
      </c>
      <c r="R42" s="24">
        <f t="shared" si="6"/>
        <v>2519.0162458082459</v>
      </c>
      <c r="S42" s="7"/>
      <c r="T42" s="25">
        <f t="shared" si="7"/>
        <v>-0.76184208005286602</v>
      </c>
      <c r="U42" s="24">
        <f t="shared" si="8"/>
        <v>0.65127173555573581</v>
      </c>
      <c r="V42" s="7"/>
      <c r="W42" s="25">
        <f t="shared" si="9"/>
        <v>-0.76270578224180108</v>
      </c>
      <c r="X42" s="24">
        <f t="shared" si="10"/>
        <v>123.59844181273189</v>
      </c>
      <c r="Y42" s="7"/>
      <c r="Z42" s="25">
        <f t="shared" si="11"/>
        <v>616</v>
      </c>
      <c r="AA42" s="17">
        <f t="shared" si="15"/>
        <v>123.73199999999999</v>
      </c>
      <c r="AB42" s="24">
        <f t="shared" si="12"/>
        <v>2.1595307900776235</v>
      </c>
      <c r="AC42" s="17">
        <f t="shared" si="13"/>
        <v>-0.13355818726809332</v>
      </c>
      <c r="AD42" s="17">
        <f t="shared" ca="1" si="14"/>
        <v>5.0416483257222922E-2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14574</v>
      </c>
      <c r="D43" s="17">
        <v>14660</v>
      </c>
      <c r="E43" s="17">
        <v>11915</v>
      </c>
      <c r="F43" s="17">
        <v>11848</v>
      </c>
      <c r="G43" s="24"/>
      <c r="H43" s="7"/>
      <c r="I43" s="25">
        <f t="shared" si="0"/>
        <v>2659</v>
      </c>
      <c r="J43" s="24">
        <f t="shared" si="0"/>
        <v>2812</v>
      </c>
      <c r="K43" s="7"/>
      <c r="L43" s="25">
        <f t="shared" si="3"/>
        <v>2656.257987934825</v>
      </c>
      <c r="M43" s="17">
        <f t="shared" si="1"/>
        <v>7.5186301655652903</v>
      </c>
      <c r="N43" s="17">
        <f t="shared" si="4"/>
        <v>2814.9479881323455</v>
      </c>
      <c r="O43" s="24">
        <f t="shared" si="2"/>
        <v>8.6906340284497432</v>
      </c>
      <c r="P43" s="7"/>
      <c r="Q43" s="25">
        <f t="shared" si="5"/>
        <v>2679.2849422748718</v>
      </c>
      <c r="R43" s="24">
        <f t="shared" si="6"/>
        <v>2792.0162458082459</v>
      </c>
      <c r="S43" s="7"/>
      <c r="T43" s="25">
        <f t="shared" si="7"/>
        <v>-0.69350812222053138</v>
      </c>
      <c r="U43" s="24">
        <f t="shared" si="8"/>
        <v>0.72185372727674135</v>
      </c>
      <c r="V43" s="7"/>
      <c r="W43" s="25">
        <f t="shared" si="9"/>
        <v>-0.69446529619651154</v>
      </c>
      <c r="X43" s="24">
        <f t="shared" si="10"/>
        <v>129.21238073720406</v>
      </c>
      <c r="Y43" s="7"/>
      <c r="Z43" s="25">
        <f t="shared" si="11"/>
        <v>618</v>
      </c>
      <c r="AA43" s="17">
        <f t="shared" si="15"/>
        <v>129.29399999999998</v>
      </c>
      <c r="AB43" s="24">
        <f t="shared" si="12"/>
        <v>2.2566060030735482</v>
      </c>
      <c r="AC43" s="17">
        <f t="shared" si="13"/>
        <v>-8.1619262795925351E-2</v>
      </c>
      <c r="AD43" s="17">
        <f t="shared" ca="1" si="14"/>
        <v>2.9908273748077363E-2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14431</v>
      </c>
      <c r="D44" s="17">
        <v>14794</v>
      </c>
      <c r="E44" s="17">
        <v>12065</v>
      </c>
      <c r="F44" s="17">
        <v>11720</v>
      </c>
      <c r="G44" s="24"/>
      <c r="H44" s="7"/>
      <c r="I44" s="25">
        <f t="shared" si="0"/>
        <v>2366</v>
      </c>
      <c r="J44" s="24">
        <f t="shared" si="0"/>
        <v>3074</v>
      </c>
      <c r="K44" s="7"/>
      <c r="L44" s="25">
        <f t="shared" si="3"/>
        <v>2368.4041070267945</v>
      </c>
      <c r="M44" s="17">
        <f t="shared" si="1"/>
        <v>5.7797305962825147</v>
      </c>
      <c r="N44" s="17">
        <f t="shared" si="4"/>
        <v>3065.1915554811262</v>
      </c>
      <c r="O44" s="24">
        <f t="shared" si="2"/>
        <v>77.588694842077615</v>
      </c>
      <c r="P44" s="7"/>
      <c r="Q44" s="25">
        <f t="shared" si="5"/>
        <v>2386.2849422748718</v>
      </c>
      <c r="R44" s="24">
        <f t="shared" si="6"/>
        <v>3054.0162458082459</v>
      </c>
      <c r="S44" s="7"/>
      <c r="T44" s="25">
        <f t="shared" si="7"/>
        <v>-0.61766778265661448</v>
      </c>
      <c r="U44" s="24">
        <f t="shared" si="8"/>
        <v>0.78959175596136921</v>
      </c>
      <c r="V44" s="7"/>
      <c r="W44" s="25">
        <f t="shared" si="9"/>
        <v>-0.61871465314896179</v>
      </c>
      <c r="X44" s="24">
        <f t="shared" si="10"/>
        <v>135.02272235485128</v>
      </c>
      <c r="Y44" s="7"/>
      <c r="Z44" s="25">
        <f t="shared" si="11"/>
        <v>627</v>
      </c>
      <c r="AA44" s="17">
        <f t="shared" si="15"/>
        <v>134.93699999999998</v>
      </c>
      <c r="AB44" s="24">
        <f t="shared" si="12"/>
        <v>2.3550949327635879</v>
      </c>
      <c r="AC44" s="17">
        <f t="shared" si="13"/>
        <v>8.5722354851299087E-2</v>
      </c>
      <c r="AD44" s="17">
        <f t="shared" ca="1" si="14"/>
        <v>-7.8947958496456749E-2</v>
      </c>
      <c r="AE44" s="17">
        <v>125</v>
      </c>
    </row>
    <row r="45" spans="1:31" s="17" customFormat="1" x14ac:dyDescent="0.25">
      <c r="A45" s="17">
        <v>25</v>
      </c>
      <c r="B45" s="17">
        <v>642</v>
      </c>
      <c r="C45" s="17">
        <v>14264</v>
      </c>
      <c r="D45" s="17">
        <v>14886</v>
      </c>
      <c r="E45" s="17">
        <v>12206</v>
      </c>
      <c r="F45" s="17">
        <v>11594</v>
      </c>
      <c r="G45" s="24"/>
      <c r="H45" s="7"/>
      <c r="I45" s="25">
        <f t="shared" si="0"/>
        <v>2058</v>
      </c>
      <c r="J45" s="24">
        <f t="shared" si="0"/>
        <v>3292</v>
      </c>
      <c r="K45" s="7"/>
      <c r="L45" s="25">
        <f t="shared" si="3"/>
        <v>2049.6868746579316</v>
      </c>
      <c r="M45" s="17">
        <f t="shared" si="1"/>
        <v>69.108052952939204</v>
      </c>
      <c r="N45" s="17">
        <f t="shared" si="4"/>
        <v>3290.8278829637634</v>
      </c>
      <c r="O45" s="24">
        <f t="shared" si="2"/>
        <v>1.3738583466361034</v>
      </c>
      <c r="P45" s="7"/>
      <c r="Q45" s="25">
        <f t="shared" si="5"/>
        <v>2078.2849422748718</v>
      </c>
      <c r="R45" s="24">
        <f t="shared" si="6"/>
        <v>3272.0162458082459</v>
      </c>
      <c r="S45" s="7"/>
      <c r="T45" s="25">
        <f t="shared" si="7"/>
        <v>-0.53794483185222408</v>
      </c>
      <c r="U45" s="24">
        <f t="shared" si="8"/>
        <v>0.84595393250048723</v>
      </c>
      <c r="V45" s="7"/>
      <c r="W45" s="25">
        <f t="shared" si="9"/>
        <v>-0.53906632073201988</v>
      </c>
      <c r="X45" s="24">
        <f t="shared" si="10"/>
        <v>140.5980808634489</v>
      </c>
      <c r="Y45" s="7"/>
      <c r="Z45" s="25">
        <f t="shared" si="11"/>
        <v>642</v>
      </c>
      <c r="AA45" s="17">
        <f t="shared" si="15"/>
        <v>140.71499999999997</v>
      </c>
      <c r="AB45" s="24">
        <f t="shared" si="12"/>
        <v>2.4559400569438203</v>
      </c>
      <c r="AC45" s="17">
        <f t="shared" si="13"/>
        <v>-0.11691913655107555</v>
      </c>
      <c r="AD45" s="17">
        <f t="shared" ca="1" si="14"/>
        <v>0.11128901273795577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14104</v>
      </c>
      <c r="D46" s="17">
        <v>14996</v>
      </c>
      <c r="E46" s="17">
        <v>12388</v>
      </c>
      <c r="F46" s="17">
        <v>11510</v>
      </c>
      <c r="G46" s="24"/>
      <c r="H46" s="7"/>
      <c r="I46" s="25">
        <f t="shared" si="0"/>
        <v>1716</v>
      </c>
      <c r="J46" s="24">
        <f t="shared" si="0"/>
        <v>3486</v>
      </c>
      <c r="K46" s="7"/>
      <c r="L46" s="25">
        <f t="shared" si="3"/>
        <v>1714.2754334514295</v>
      </c>
      <c r="M46" s="17">
        <f t="shared" si="1"/>
        <v>2.9741297804482456</v>
      </c>
      <c r="N46" s="17">
        <f t="shared" si="4"/>
        <v>3481.0512533389742</v>
      </c>
      <c r="O46" s="24">
        <f t="shared" si="2"/>
        <v>24.490093515013804</v>
      </c>
      <c r="P46" s="7"/>
      <c r="Q46" s="25">
        <f t="shared" si="5"/>
        <v>1736.2849422748716</v>
      </c>
      <c r="R46" s="24">
        <f t="shared" si="6"/>
        <v>3466.0162458082459</v>
      </c>
      <c r="S46" s="7"/>
      <c r="T46" s="25">
        <f t="shared" si="7"/>
        <v>-0.44942129556942689</v>
      </c>
      <c r="U46" s="24">
        <f t="shared" si="8"/>
        <v>0.89611109877841777</v>
      </c>
      <c r="V46" s="7"/>
      <c r="W46" s="25">
        <f t="shared" si="9"/>
        <v>-0.45060917253513932</v>
      </c>
      <c r="X46" s="24">
        <f t="shared" si="10"/>
        <v>146.40902543779339</v>
      </c>
      <c r="Y46" s="7"/>
      <c r="Z46" s="25">
        <f t="shared" si="11"/>
        <v>634</v>
      </c>
      <c r="AA46" s="17">
        <f t="shared" si="15"/>
        <v>146.42099999999996</v>
      </c>
      <c r="AB46" s="24">
        <f t="shared" si="12"/>
        <v>2.5555285440626165</v>
      </c>
      <c r="AC46" s="17">
        <f t="shared" si="13"/>
        <v>-1.1974562206575001E-2</v>
      </c>
      <c r="AD46" s="17">
        <f t="shared" ca="1" si="14"/>
        <v>6.2366844335514315E-2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13932</v>
      </c>
      <c r="D47" s="17">
        <v>15075</v>
      </c>
      <c r="E47" s="17">
        <v>12562</v>
      </c>
      <c r="F47" s="17">
        <v>11439</v>
      </c>
      <c r="G47" s="24"/>
      <c r="H47" s="7"/>
      <c r="I47" s="25">
        <f t="shared" si="0"/>
        <v>1370</v>
      </c>
      <c r="J47" s="24">
        <f t="shared" si="0"/>
        <v>3636</v>
      </c>
      <c r="K47" s="7"/>
      <c r="L47" s="25">
        <f t="shared" si="3"/>
        <v>1371.8838836024895</v>
      </c>
      <c r="M47" s="17">
        <f t="shared" si="1"/>
        <v>3.5490174277288333</v>
      </c>
      <c r="N47" s="17">
        <f t="shared" si="4"/>
        <v>3633.0447477059283</v>
      </c>
      <c r="O47" s="24">
        <f t="shared" si="2"/>
        <v>8.7335161216158674</v>
      </c>
      <c r="P47" s="7"/>
      <c r="Q47" s="25">
        <f t="shared" si="5"/>
        <v>1390.2849422748716</v>
      </c>
      <c r="R47" s="24">
        <f t="shared" si="6"/>
        <v>3616.0162458082459</v>
      </c>
      <c r="S47" s="7"/>
      <c r="T47" s="25">
        <f t="shared" si="7"/>
        <v>-0.35986239628917011</v>
      </c>
      <c r="U47" s="24">
        <f t="shared" si="8"/>
        <v>0.93489241291083836</v>
      </c>
      <c r="V47" s="7"/>
      <c r="W47" s="25">
        <f t="shared" si="9"/>
        <v>-0.36110158571179868</v>
      </c>
      <c r="X47" s="24">
        <f t="shared" si="10"/>
        <v>151.98552577207511</v>
      </c>
      <c r="Y47" s="7"/>
      <c r="Z47" s="25">
        <f t="shared" si="11"/>
        <v>616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2.0525772075131954E-2</v>
      </c>
      <c r="AD47" s="17">
        <f t="shared" ca="1" si="14"/>
        <v>2.8708056698690143E-2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13737</v>
      </c>
      <c r="D48" s="17">
        <v>15119</v>
      </c>
      <c r="E48" s="17">
        <v>12733</v>
      </c>
      <c r="F48" s="17">
        <v>11362</v>
      </c>
      <c r="G48" s="24"/>
      <c r="H48" s="7"/>
      <c r="I48" s="25">
        <f t="shared" si="0"/>
        <v>1004</v>
      </c>
      <c r="J48" s="24">
        <f t="shared" si="0"/>
        <v>3757</v>
      </c>
      <c r="K48" s="7"/>
      <c r="L48" s="25">
        <f t="shared" si="3"/>
        <v>1008.2591997773056</v>
      </c>
      <c r="M48" s="17">
        <f t="shared" si="1"/>
        <v>18.140782743000408</v>
      </c>
      <c r="N48" s="17">
        <f t="shared" si="4"/>
        <v>3753.5282961568619</v>
      </c>
      <c r="O48" s="24">
        <f t="shared" si="2"/>
        <v>12.052727574460059</v>
      </c>
      <c r="P48" s="7"/>
      <c r="Q48" s="25">
        <f t="shared" si="5"/>
        <v>1024.2849422748716</v>
      </c>
      <c r="R48" s="24">
        <f t="shared" si="6"/>
        <v>3737.0162458082459</v>
      </c>
      <c r="S48" s="7"/>
      <c r="T48" s="25">
        <f t="shared" si="7"/>
        <v>-0.26512668202161521</v>
      </c>
      <c r="U48" s="24">
        <f t="shared" si="8"/>
        <v>0.96617600631099099</v>
      </c>
      <c r="V48" s="7"/>
      <c r="W48" s="25">
        <f t="shared" si="9"/>
        <v>-0.2664072437449852</v>
      </c>
      <c r="X48" s="24">
        <f t="shared" si="10"/>
        <v>157.68922308630749</v>
      </c>
      <c r="Y48" s="7"/>
      <c r="Z48" s="25">
        <f t="shared" si="11"/>
        <v>630</v>
      </c>
      <c r="AA48" s="17">
        <f t="shared" si="15"/>
        <v>157.63499999999996</v>
      </c>
      <c r="AB48" s="24">
        <f t="shared" si="12"/>
        <v>2.7512497663812607</v>
      </c>
      <c r="AC48" s="17">
        <f t="shared" si="13"/>
        <v>5.4223086307530366E-2</v>
      </c>
      <c r="AD48" s="17">
        <f t="shared" ca="1" si="14"/>
        <v>3.143202634254294E-2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13563</v>
      </c>
      <c r="D49" s="17">
        <v>15170</v>
      </c>
      <c r="E49" s="17">
        <v>12918</v>
      </c>
      <c r="F49" s="17">
        <v>11328</v>
      </c>
      <c r="G49" s="24"/>
      <c r="H49" s="7"/>
      <c r="I49" s="25">
        <f t="shared" si="0"/>
        <v>645</v>
      </c>
      <c r="J49" s="24">
        <f t="shared" si="0"/>
        <v>3842</v>
      </c>
      <c r="K49" s="7"/>
      <c r="L49" s="25">
        <f t="shared" si="3"/>
        <v>650.7397584174031</v>
      </c>
      <c r="M49" s="17">
        <f t="shared" si="1"/>
        <v>32.944826690149682</v>
      </c>
      <c r="N49" s="17">
        <f t="shared" si="4"/>
        <v>3834.649764888602</v>
      </c>
      <c r="O49" s="24">
        <f t="shared" si="2"/>
        <v>54.02595619282765</v>
      </c>
      <c r="P49" s="7"/>
      <c r="Q49" s="25">
        <f t="shared" si="5"/>
        <v>665.2849422748717</v>
      </c>
      <c r="R49" s="24">
        <f t="shared" si="6"/>
        <v>3822.0162458082459</v>
      </c>
      <c r="S49" s="7"/>
      <c r="T49" s="25">
        <f t="shared" si="7"/>
        <v>-0.17220285299961469</v>
      </c>
      <c r="U49" s="24">
        <f t="shared" si="8"/>
        <v>0.98815208431936263</v>
      </c>
      <c r="V49" s="7"/>
      <c r="W49" s="25">
        <f t="shared" si="9"/>
        <v>-0.17351245475281443</v>
      </c>
      <c r="X49" s="24">
        <f t="shared" si="10"/>
        <v>163.14534560996026</v>
      </c>
      <c r="Y49" s="7"/>
      <c r="Z49" s="25">
        <f t="shared" si="11"/>
        <v>603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8.3345609960304046E-2</v>
      </c>
      <c r="AD49" s="17">
        <f t="shared" ca="1" si="14"/>
        <v>3.1414175337545203E-2</v>
      </c>
      <c r="AE49" s="17">
        <v>120</v>
      </c>
    </row>
    <row r="50" spans="1:31" s="17" customFormat="1" x14ac:dyDescent="0.25">
      <c r="A50" s="17">
        <v>30</v>
      </c>
      <c r="B50" s="17">
        <v>617</v>
      </c>
      <c r="C50" s="17">
        <v>13374</v>
      </c>
      <c r="D50" s="17">
        <v>15192</v>
      </c>
      <c r="E50" s="17">
        <v>13105</v>
      </c>
      <c r="F50" s="17">
        <v>11301</v>
      </c>
      <c r="G50" s="24"/>
      <c r="H50" s="7"/>
      <c r="I50" s="25">
        <f t="shared" si="0"/>
        <v>269</v>
      </c>
      <c r="J50" s="24">
        <f t="shared" si="0"/>
        <v>3891</v>
      </c>
      <c r="K50" s="7"/>
      <c r="L50" s="25">
        <f t="shared" si="3"/>
        <v>278.71764557056741</v>
      </c>
      <c r="M50" s="17">
        <f t="shared" si="1"/>
        <v>94.432635435168464</v>
      </c>
      <c r="N50" s="17">
        <f t="shared" si="4"/>
        <v>3882.2597129456412</v>
      </c>
      <c r="O50" s="24">
        <f t="shared" si="2"/>
        <v>76.392617792591324</v>
      </c>
      <c r="P50" s="7"/>
      <c r="Q50" s="25">
        <f t="shared" si="5"/>
        <v>289.28494227487164</v>
      </c>
      <c r="R50" s="24">
        <f t="shared" si="6"/>
        <v>3871.0162458082459</v>
      </c>
      <c r="S50" s="7"/>
      <c r="T50" s="25">
        <f t="shared" si="7"/>
        <v>-7.4878731238410781E-2</v>
      </c>
      <c r="U50" s="24">
        <f t="shared" si="8"/>
        <v>1.0008206469359533</v>
      </c>
      <c r="V50" s="7"/>
      <c r="W50" s="25">
        <f t="shared" si="9"/>
        <v>-7.620503529616196E-2</v>
      </c>
      <c r="X50" s="24">
        <f t="shared" si="10"/>
        <v>168.75030220804842</v>
      </c>
      <c r="Y50" s="7"/>
      <c r="Z50" s="25">
        <f t="shared" si="11"/>
        <v>617</v>
      </c>
      <c r="AA50" s="17">
        <f t="shared" si="15"/>
        <v>168.61499999999995</v>
      </c>
      <c r="AB50" s="24">
        <f t="shared" si="12"/>
        <v>2.9428869182502377</v>
      </c>
      <c r="AC50" s="17">
        <f t="shared" si="13"/>
        <v>0.13530220804847204</v>
      </c>
      <c r="AD50" s="17">
        <f t="shared" ca="1" si="14"/>
        <v>-1.0955035286229986E-2</v>
      </c>
      <c r="AE50" s="17">
        <v>119</v>
      </c>
    </row>
    <row r="51" spans="1:31" s="17" customFormat="1" x14ac:dyDescent="0.25">
      <c r="A51" s="17">
        <v>31</v>
      </c>
      <c r="B51" s="17">
        <v>620</v>
      </c>
      <c r="C51" s="17">
        <v>13192</v>
      </c>
      <c r="D51" s="17">
        <v>15195</v>
      </c>
      <c r="E51" s="17">
        <v>13294</v>
      </c>
      <c r="F51" s="17">
        <v>11298</v>
      </c>
      <c r="G51" s="24"/>
      <c r="H51" s="7"/>
      <c r="I51" s="25">
        <f t="shared" si="0"/>
        <v>-102</v>
      </c>
      <c r="J51" s="24">
        <f t="shared" si="0"/>
        <v>3897</v>
      </c>
      <c r="K51" s="7"/>
      <c r="L51" s="25">
        <f t="shared" si="3"/>
        <v>-97.933512914673656</v>
      </c>
      <c r="M51" s="17">
        <f t="shared" si="1"/>
        <v>16.536317215125944</v>
      </c>
      <c r="N51" s="17">
        <f t="shared" si="4"/>
        <v>3893.5934795830221</v>
      </c>
      <c r="O51" s="24">
        <f t="shared" si="2"/>
        <v>11.604381351286982</v>
      </c>
      <c r="P51" s="7"/>
      <c r="Q51" s="25">
        <f t="shared" si="5"/>
        <v>-81.715057725128332</v>
      </c>
      <c r="R51" s="24">
        <f t="shared" si="6"/>
        <v>3877.0162458082459</v>
      </c>
      <c r="S51" s="7"/>
      <c r="T51" s="25">
        <f t="shared" si="7"/>
        <v>2.1151186775968608E-2</v>
      </c>
      <c r="U51" s="24">
        <f t="shared" si="8"/>
        <v>1.0023718995012503</v>
      </c>
      <c r="V51" s="7"/>
      <c r="W51" s="25">
        <f t="shared" si="9"/>
        <v>1.9822911390007653E-2</v>
      </c>
      <c r="X51" s="24">
        <f t="shared" si="10"/>
        <v>174.23748096207623</v>
      </c>
      <c r="Y51" s="7"/>
      <c r="Z51" s="25">
        <f t="shared" si="11"/>
        <v>620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4.2480962076268725E-2</v>
      </c>
      <c r="AD51" s="17">
        <f t="shared" ca="1" si="14"/>
        <v>5.9595021221724664E-2</v>
      </c>
      <c r="AE51" s="17">
        <v>118</v>
      </c>
    </row>
    <row r="52" spans="1:31" s="17" customFormat="1" x14ac:dyDescent="0.25">
      <c r="A52" s="17">
        <v>32</v>
      </c>
      <c r="B52" s="17">
        <v>632</v>
      </c>
      <c r="C52" s="17">
        <v>12997</v>
      </c>
      <c r="D52" s="17">
        <v>15185</v>
      </c>
      <c r="E52" s="17">
        <v>13482</v>
      </c>
      <c r="F52" s="17">
        <v>11311</v>
      </c>
      <c r="G52" s="24"/>
      <c r="H52" s="7"/>
      <c r="I52" s="25">
        <f t="shared" ref="I52:J83" si="16">C52-E52</f>
        <v>-485</v>
      </c>
      <c r="J52" s="24">
        <f t="shared" si="16"/>
        <v>3874</v>
      </c>
      <c r="K52" s="7"/>
      <c r="L52" s="25">
        <f t="shared" si="3"/>
        <v>-481.09029496567007</v>
      </c>
      <c r="M52" s="17">
        <f t="shared" si="1"/>
        <v>15.285793455464811</v>
      </c>
      <c r="N52" s="17">
        <f t="shared" si="4"/>
        <v>3867.3721846670542</v>
      </c>
      <c r="O52" s="24">
        <f t="shared" si="2"/>
        <v>43.927936087631835</v>
      </c>
      <c r="P52" s="7"/>
      <c r="Q52" s="25">
        <f t="shared" si="5"/>
        <v>-464.71505772512836</v>
      </c>
      <c r="R52" s="24">
        <f t="shared" si="6"/>
        <v>3854.0162458082459</v>
      </c>
      <c r="S52" s="7"/>
      <c r="T52" s="25">
        <f t="shared" si="7"/>
        <v>0.12028719378272686</v>
      </c>
      <c r="U52" s="24">
        <f t="shared" si="8"/>
        <v>0.99642543133427908</v>
      </c>
      <c r="V52" s="7"/>
      <c r="W52" s="25">
        <f t="shared" si="9"/>
        <v>0.11896688540660864</v>
      </c>
      <c r="X52" s="24">
        <f t="shared" si="10"/>
        <v>179.91307079106366</v>
      </c>
      <c r="Y52" s="7"/>
      <c r="Z52" s="25">
        <f t="shared" si="11"/>
        <v>632</v>
      </c>
      <c r="AA52" s="17">
        <f t="shared" si="15"/>
        <v>179.88299999999995</v>
      </c>
      <c r="AB52" s="24">
        <f t="shared" si="12"/>
        <v>3.1395506183649591</v>
      </c>
      <c r="AC52" s="17">
        <f t="shared" si="13"/>
        <v>3.0070791063707247E-2</v>
      </c>
      <c r="AD52" s="17">
        <f t="shared" ca="1" si="14"/>
        <v>4.118458186803764E-2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12816</v>
      </c>
      <c r="D53" s="17">
        <v>15163</v>
      </c>
      <c r="E53" s="17">
        <v>13679</v>
      </c>
      <c r="F53" s="17">
        <v>11350</v>
      </c>
      <c r="G53" s="24"/>
      <c r="H53" s="7"/>
      <c r="I53" s="25">
        <f t="shared" si="16"/>
        <v>-863</v>
      </c>
      <c r="J53" s="24">
        <f t="shared" si="16"/>
        <v>3813</v>
      </c>
      <c r="K53" s="7"/>
      <c r="L53" s="25">
        <f t="shared" si="3"/>
        <v>-858.51664199063021</v>
      </c>
      <c r="M53" s="17">
        <f t="shared" si="1"/>
        <v>20.100499040180289</v>
      </c>
      <c r="N53" s="17">
        <f t="shared" si="4"/>
        <v>3803.5347308678902</v>
      </c>
      <c r="O53" s="24">
        <f t="shared" si="2"/>
        <v>89.591319743271072</v>
      </c>
      <c r="P53" s="7"/>
      <c r="Q53" s="25">
        <f t="shared" si="5"/>
        <v>-842.7150577251283</v>
      </c>
      <c r="R53" s="24">
        <f t="shared" si="6"/>
        <v>3793.0162458082459</v>
      </c>
      <c r="S53" s="7"/>
      <c r="T53" s="25">
        <f t="shared" si="7"/>
        <v>0.21812899704266056</v>
      </c>
      <c r="U53" s="24">
        <f t="shared" si="8"/>
        <v>0.98065436358709468</v>
      </c>
      <c r="V53" s="7"/>
      <c r="W53" s="25">
        <f t="shared" si="9"/>
        <v>0.21682967361636998</v>
      </c>
      <c r="X53" s="24">
        <f t="shared" si="10"/>
        <v>185.57245699901125</v>
      </c>
      <c r="Y53" s="7"/>
      <c r="Z53" s="25">
        <f t="shared" si="11"/>
        <v>630</v>
      </c>
      <c r="AA53" s="17">
        <f t="shared" si="15"/>
        <v>185.55299999999994</v>
      </c>
      <c r="AB53" s="24">
        <f t="shared" si="12"/>
        <v>3.2385107869530372</v>
      </c>
      <c r="AC53" s="17">
        <f t="shared" si="13"/>
        <v>1.9456999011310927E-2</v>
      </c>
      <c r="AD53" s="17">
        <f t="shared" ca="1" si="14"/>
        <v>8.6880165192866343E-2</v>
      </c>
      <c r="AE53" s="17">
        <v>116</v>
      </c>
    </row>
    <row r="54" spans="1:31" s="17" customFormat="1" x14ac:dyDescent="0.25">
      <c r="A54" s="17">
        <v>34</v>
      </c>
      <c r="B54" s="17">
        <v>634</v>
      </c>
      <c r="C54" s="17">
        <v>12625</v>
      </c>
      <c r="D54" s="17">
        <v>15101</v>
      </c>
      <c r="E54" s="17">
        <v>13860</v>
      </c>
      <c r="F54" s="17">
        <v>11396</v>
      </c>
      <c r="G54" s="24"/>
      <c r="H54" s="7"/>
      <c r="I54" s="25">
        <f t="shared" si="16"/>
        <v>-1235</v>
      </c>
      <c r="J54" s="24">
        <f t="shared" si="16"/>
        <v>3705</v>
      </c>
      <c r="K54" s="7"/>
      <c r="L54" s="25">
        <f t="shared" si="3"/>
        <v>-1230.043010466728</v>
      </c>
      <c r="M54" s="17">
        <f t="shared" si="1"/>
        <v>24.57174523296824</v>
      </c>
      <c r="N54" s="17">
        <f t="shared" si="4"/>
        <v>3701.9261254530429</v>
      </c>
      <c r="O54" s="24">
        <f t="shared" si="2"/>
        <v>9.4487047304306291</v>
      </c>
      <c r="P54" s="7"/>
      <c r="Q54" s="25">
        <f t="shared" si="5"/>
        <v>-1214.7150577251284</v>
      </c>
      <c r="R54" s="24">
        <f t="shared" si="6"/>
        <v>3685.0162458082459</v>
      </c>
      <c r="S54" s="7"/>
      <c r="T54" s="25">
        <f t="shared" si="7"/>
        <v>0.31441775580640485</v>
      </c>
      <c r="U54" s="24">
        <f t="shared" si="8"/>
        <v>0.95273181741175184</v>
      </c>
      <c r="V54" s="7"/>
      <c r="W54" s="25">
        <f t="shared" si="9"/>
        <v>0.31315551850810369</v>
      </c>
      <c r="X54" s="24">
        <f t="shared" si="10"/>
        <v>191.29983802945503</v>
      </c>
      <c r="Y54" s="7"/>
      <c r="Z54" s="25">
        <f t="shared" si="11"/>
        <v>634</v>
      </c>
      <c r="AA54" s="17">
        <f t="shared" si="15"/>
        <v>191.25899999999993</v>
      </c>
      <c r="AB54" s="24">
        <f t="shared" si="12"/>
        <v>3.3380992740718334</v>
      </c>
      <c r="AC54" s="17">
        <f t="shared" si="13"/>
        <v>4.0838029455102287E-2</v>
      </c>
      <c r="AD54" s="17">
        <f t="shared" ca="1" si="14"/>
        <v>-1.8328949287877094E-2</v>
      </c>
      <c r="AE54" s="17">
        <v>115</v>
      </c>
    </row>
    <row r="55" spans="1:31" s="17" customFormat="1" x14ac:dyDescent="0.25">
      <c r="A55" s="17">
        <v>35</v>
      </c>
      <c r="B55" s="17">
        <v>637</v>
      </c>
      <c r="C55" s="17">
        <v>12445</v>
      </c>
      <c r="D55" s="17">
        <v>15036</v>
      </c>
      <c r="E55" s="17">
        <v>14041</v>
      </c>
      <c r="F55" s="17">
        <v>11468</v>
      </c>
      <c r="G55" s="24"/>
      <c r="H55" s="7"/>
      <c r="I55" s="25">
        <f t="shared" si="16"/>
        <v>-1596</v>
      </c>
      <c r="J55" s="24">
        <f t="shared" si="16"/>
        <v>3568</v>
      </c>
      <c r="K55" s="7"/>
      <c r="L55" s="25">
        <f t="shared" si="3"/>
        <v>-1591.2376430092879</v>
      </c>
      <c r="M55" s="17">
        <f t="shared" si="1"/>
        <v>22.680044106984202</v>
      </c>
      <c r="N55" s="17">
        <f t="shared" si="4"/>
        <v>3563.1005233629762</v>
      </c>
      <c r="O55" s="24">
        <f t="shared" si="2"/>
        <v>24.004871316741863</v>
      </c>
      <c r="P55" s="7"/>
      <c r="Q55" s="25">
        <f t="shared" si="5"/>
        <v>-1575.7150577251284</v>
      </c>
      <c r="R55" s="24">
        <f t="shared" si="6"/>
        <v>3548.0162458082459</v>
      </c>
      <c r="S55" s="7"/>
      <c r="T55" s="25">
        <f t="shared" si="7"/>
        <v>0.40785926632713521</v>
      </c>
      <c r="U55" s="24">
        <f t="shared" si="8"/>
        <v>0.91731155050414104</v>
      </c>
      <c r="V55" s="7"/>
      <c r="W55" s="25">
        <f t="shared" si="9"/>
        <v>0.40664404826777456</v>
      </c>
      <c r="X55" s="24">
        <f t="shared" si="10"/>
        <v>197.01224843555656</v>
      </c>
      <c r="Y55" s="7"/>
      <c r="Z55" s="25">
        <f t="shared" si="11"/>
        <v>637</v>
      </c>
      <c r="AA55" s="17">
        <f t="shared" si="15"/>
        <v>196.99199999999993</v>
      </c>
      <c r="AB55" s="24">
        <f t="shared" si="12"/>
        <v>3.4381590000886684</v>
      </c>
      <c r="AC55" s="17">
        <f t="shared" si="13"/>
        <v>2.0248435556624145E-2</v>
      </c>
      <c r="AD55" s="17">
        <f t="shared" ca="1" si="14"/>
        <v>6.1744812451735243E-2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12281</v>
      </c>
      <c r="D56" s="17">
        <v>14953</v>
      </c>
      <c r="E56" s="17">
        <v>14211</v>
      </c>
      <c r="F56" s="17">
        <v>11554</v>
      </c>
      <c r="G56" s="24"/>
      <c r="H56" s="7"/>
      <c r="I56" s="25">
        <f t="shared" si="16"/>
        <v>-1930</v>
      </c>
      <c r="J56" s="24">
        <f t="shared" si="16"/>
        <v>3399</v>
      </c>
      <c r="K56" s="7"/>
      <c r="L56" s="25">
        <f t="shared" si="3"/>
        <v>-1921.8974349912185</v>
      </c>
      <c r="M56" s="17">
        <f t="shared" si="1"/>
        <v>65.651559721530987</v>
      </c>
      <c r="N56" s="17">
        <f t="shared" si="4"/>
        <v>3397.2205439322365</v>
      </c>
      <c r="O56" s="24">
        <f t="shared" si="2"/>
        <v>3.1664638971002534</v>
      </c>
      <c r="P56" s="7"/>
      <c r="Q56" s="25">
        <f t="shared" si="5"/>
        <v>-1909.7150577251284</v>
      </c>
      <c r="R56" s="24">
        <f t="shared" si="6"/>
        <v>3379.0162458082459</v>
      </c>
      <c r="S56" s="7"/>
      <c r="T56" s="25">
        <f t="shared" si="7"/>
        <v>0.49431207661501314</v>
      </c>
      <c r="U56" s="24">
        <f t="shared" si="8"/>
        <v>0.87361793658161391</v>
      </c>
      <c r="V56" s="7"/>
      <c r="W56" s="25">
        <f t="shared" si="9"/>
        <v>0.49315483509111369</v>
      </c>
      <c r="X56" s="24">
        <f t="shared" si="10"/>
        <v>202.54915111619584</v>
      </c>
      <c r="Y56" s="7"/>
      <c r="Z56" s="25">
        <f t="shared" si="11"/>
        <v>609</v>
      </c>
      <c r="AA56" s="17">
        <f t="shared" si="15"/>
        <v>202.47299999999993</v>
      </c>
      <c r="AB56" s="24">
        <f t="shared" si="12"/>
        <v>3.5338204963904776</v>
      </c>
      <c r="AC56" s="17">
        <f t="shared" si="13"/>
        <v>7.6151116195916302E-2</v>
      </c>
      <c r="AD56" s="17">
        <f t="shared" ca="1" si="14"/>
        <v>-1.8168201372986914E-2</v>
      </c>
      <c r="AE56" s="17">
        <v>113</v>
      </c>
    </row>
    <row r="57" spans="1:31" s="17" customFormat="1" x14ac:dyDescent="0.25">
      <c r="A57" s="17">
        <v>37</v>
      </c>
      <c r="B57" s="17">
        <v>610</v>
      </c>
      <c r="C57" s="17">
        <v>12122</v>
      </c>
      <c r="D57" s="17">
        <v>14848</v>
      </c>
      <c r="E57" s="17">
        <v>14360</v>
      </c>
      <c r="F57" s="17">
        <v>11651</v>
      </c>
      <c r="G57" s="24"/>
      <c r="H57" s="7"/>
      <c r="I57" s="25">
        <f t="shared" si="16"/>
        <v>-2238</v>
      </c>
      <c r="J57" s="24">
        <f t="shared" si="16"/>
        <v>3197</v>
      </c>
      <c r="K57" s="7"/>
      <c r="L57" s="25">
        <f t="shared" si="3"/>
        <v>-2235.6534662939193</v>
      </c>
      <c r="M57" s="17">
        <f t="shared" si="1"/>
        <v>5.5062204337726524</v>
      </c>
      <c r="N57" s="17">
        <f t="shared" si="4"/>
        <v>3200.1178824053754</v>
      </c>
      <c r="O57" s="24">
        <f t="shared" si="2"/>
        <v>9.7211906937497385</v>
      </c>
      <c r="P57" s="7"/>
      <c r="Q57" s="25">
        <f t="shared" si="5"/>
        <v>-2217.7150577251282</v>
      </c>
      <c r="R57" s="24">
        <f t="shared" si="6"/>
        <v>3177.0162458082459</v>
      </c>
      <c r="S57" s="7"/>
      <c r="T57" s="25">
        <f t="shared" si="7"/>
        <v>0.5740350274194036</v>
      </c>
      <c r="U57" s="24">
        <f t="shared" si="8"/>
        <v>0.82139243354995417</v>
      </c>
      <c r="V57" s="7"/>
      <c r="W57" s="25">
        <f t="shared" si="9"/>
        <v>0.57294706256202266</v>
      </c>
      <c r="X57" s="24">
        <f t="shared" si="10"/>
        <v>208.00153295862788</v>
      </c>
      <c r="Y57" s="7"/>
      <c r="Z57" s="25">
        <f t="shared" si="11"/>
        <v>610</v>
      </c>
      <c r="AA57" s="17">
        <f t="shared" si="15"/>
        <v>207.96299999999994</v>
      </c>
      <c r="AB57" s="24">
        <f t="shared" si="12"/>
        <v>3.6296390723249665</v>
      </c>
      <c r="AC57" s="17">
        <f t="shared" si="13"/>
        <v>3.8532958627939706E-2</v>
      </c>
      <c r="AD57" s="17">
        <f t="shared" ca="1" si="14"/>
        <v>4.2952703541629944E-3</v>
      </c>
      <c r="AE57" s="17">
        <v>112</v>
      </c>
    </row>
    <row r="58" spans="1:31" s="17" customFormat="1" x14ac:dyDescent="0.25">
      <c r="A58" s="17">
        <v>38</v>
      </c>
      <c r="B58" s="17">
        <v>619</v>
      </c>
      <c r="C58" s="17">
        <v>11971</v>
      </c>
      <c r="D58" s="17">
        <v>14730</v>
      </c>
      <c r="E58" s="17">
        <v>14507</v>
      </c>
      <c r="F58" s="17">
        <v>11763</v>
      </c>
      <c r="G58" s="24"/>
      <c r="H58" s="7"/>
      <c r="I58" s="25">
        <f t="shared" si="16"/>
        <v>-2536</v>
      </c>
      <c r="J58" s="24">
        <f t="shared" si="16"/>
        <v>2967</v>
      </c>
      <c r="K58" s="7"/>
      <c r="L58" s="25">
        <f t="shared" si="3"/>
        <v>-2533.23288266499</v>
      </c>
      <c r="M58" s="17">
        <f t="shared" si="1"/>
        <v>7.6569383457126827</v>
      </c>
      <c r="N58" s="17">
        <f t="shared" si="4"/>
        <v>2970.2998926458645</v>
      </c>
      <c r="O58" s="24">
        <f t="shared" si="2"/>
        <v>10.889291474230443</v>
      </c>
      <c r="P58" s="7"/>
      <c r="Q58" s="25">
        <f t="shared" si="5"/>
        <v>-2515.7150577251282</v>
      </c>
      <c r="R58" s="24">
        <f t="shared" si="6"/>
        <v>2947.0162458082459</v>
      </c>
      <c r="S58" s="7"/>
      <c r="T58" s="25">
        <f t="shared" si="7"/>
        <v>0.65116957073014492</v>
      </c>
      <c r="U58" s="24">
        <f t="shared" si="8"/>
        <v>0.76192775188024253</v>
      </c>
      <c r="V58" s="7"/>
      <c r="W58" s="25">
        <f t="shared" si="9"/>
        <v>0.65016047327022741</v>
      </c>
      <c r="X58" s="24">
        <f t="shared" si="10"/>
        <v>213.57900075597854</v>
      </c>
      <c r="Y58" s="7"/>
      <c r="Z58" s="25">
        <f t="shared" si="11"/>
        <v>619</v>
      </c>
      <c r="AA58" s="17">
        <f t="shared" si="15"/>
        <v>213.53399999999993</v>
      </c>
      <c r="AB58" s="24">
        <f t="shared" si="12"/>
        <v>3.7268713649535705</v>
      </c>
      <c r="AC58" s="17">
        <f t="shared" si="13"/>
        <v>4.5000755978605866E-2</v>
      </c>
      <c r="AD58" s="17">
        <f t="shared" ca="1" si="14"/>
        <v>8.0818176245458062E-2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11830</v>
      </c>
      <c r="D59" s="17">
        <v>14596</v>
      </c>
      <c r="E59" s="17">
        <v>14638</v>
      </c>
      <c r="F59" s="17">
        <v>11891</v>
      </c>
      <c r="G59" s="24"/>
      <c r="H59" s="7"/>
      <c r="I59" s="25">
        <f t="shared" si="16"/>
        <v>-2808</v>
      </c>
      <c r="J59" s="24">
        <f t="shared" si="16"/>
        <v>2705</v>
      </c>
      <c r="K59" s="7"/>
      <c r="L59" s="25">
        <f t="shared" si="3"/>
        <v>-2807.8989520604</v>
      </c>
      <c r="M59" s="17">
        <f t="shared" si="1"/>
        <v>1.0210686097403974E-2</v>
      </c>
      <c r="N59" s="17">
        <f t="shared" si="4"/>
        <v>2711.7422809607456</v>
      </c>
      <c r="O59" s="24">
        <f t="shared" si="2"/>
        <v>45.458352553632267</v>
      </c>
      <c r="P59" s="7"/>
      <c r="Q59" s="25">
        <f t="shared" si="5"/>
        <v>-2787.7150577251282</v>
      </c>
      <c r="R59" s="24">
        <f t="shared" si="6"/>
        <v>2685.0162458082459</v>
      </c>
      <c r="S59" s="7"/>
      <c r="T59" s="25">
        <f t="shared" si="7"/>
        <v>0.72157425455739888</v>
      </c>
      <c r="U59" s="24">
        <f t="shared" si="8"/>
        <v>0.69418972319561456</v>
      </c>
      <c r="V59" s="7"/>
      <c r="W59" s="25">
        <f t="shared" si="9"/>
        <v>0.72065498201873091</v>
      </c>
      <c r="X59" s="24">
        <f t="shared" si="10"/>
        <v>219.1761634556733</v>
      </c>
      <c r="Y59" s="7"/>
      <c r="Z59" s="25">
        <f t="shared" si="11"/>
        <v>621</v>
      </c>
      <c r="AA59" s="17">
        <f t="shared" si="15"/>
        <v>219.12299999999993</v>
      </c>
      <c r="AB59" s="24">
        <f t="shared" si="12"/>
        <v>3.8244178168475336</v>
      </c>
      <c r="AC59" s="17">
        <f t="shared" si="13"/>
        <v>5.3163455673370663E-2</v>
      </c>
      <c r="AD59" s="17">
        <f t="shared" ca="1" si="14"/>
        <v>1.6084376598655581E-2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11716</v>
      </c>
      <c r="D60" s="17">
        <v>14460</v>
      </c>
      <c r="E60" s="17">
        <v>14773</v>
      </c>
      <c r="F60" s="17">
        <v>12044</v>
      </c>
      <c r="G60" s="24"/>
      <c r="H60" s="7"/>
      <c r="I60" s="25">
        <f t="shared" si="16"/>
        <v>-3057</v>
      </c>
      <c r="J60" s="24">
        <f t="shared" si="16"/>
        <v>2416</v>
      </c>
      <c r="K60" s="7"/>
      <c r="L60" s="25">
        <f t="shared" si="3"/>
        <v>-3057.9252639403471</v>
      </c>
      <c r="M60" s="17">
        <f t="shared" si="1"/>
        <v>0.85611335930668275</v>
      </c>
      <c r="N60" s="17">
        <f t="shared" si="4"/>
        <v>2425.2133850662681</v>
      </c>
      <c r="O60" s="24">
        <f t="shared" si="2"/>
        <v>84.886464379331571</v>
      </c>
      <c r="P60" s="7"/>
      <c r="Q60" s="25">
        <f t="shared" si="5"/>
        <v>-3036.7150577251282</v>
      </c>
      <c r="R60" s="24">
        <f t="shared" si="6"/>
        <v>2396.0162458082459</v>
      </c>
      <c r="S60" s="7"/>
      <c r="T60" s="25">
        <f t="shared" si="7"/>
        <v>0.7860256011492599</v>
      </c>
      <c r="U60" s="24">
        <f t="shared" si="8"/>
        <v>0.61947105796715096</v>
      </c>
      <c r="V60" s="7"/>
      <c r="W60" s="25">
        <f t="shared" si="9"/>
        <v>0.78520539870106654</v>
      </c>
      <c r="X60" s="24">
        <f t="shared" si="10"/>
        <v>224.8336257432951</v>
      </c>
      <c r="Y60" s="7"/>
      <c r="Z60" s="25">
        <f t="shared" si="11"/>
        <v>626</v>
      </c>
      <c r="AA60" s="17">
        <f t="shared" si="15"/>
        <v>224.75699999999992</v>
      </c>
      <c r="AB60" s="24">
        <f t="shared" si="12"/>
        <v>3.922749666904894</v>
      </c>
      <c r="AC60" s="17">
        <f t="shared" si="13"/>
        <v>7.6625743295181792E-2</v>
      </c>
      <c r="AD60" s="17">
        <f t="shared" ca="1" si="14"/>
        <v>4.1933742560587461E-2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11597</v>
      </c>
      <c r="D61" s="17">
        <v>14299</v>
      </c>
      <c r="E61" s="17">
        <v>14879</v>
      </c>
      <c r="F61" s="17">
        <v>12196</v>
      </c>
      <c r="G61" s="24"/>
      <c r="H61" s="7"/>
      <c r="I61" s="25">
        <f t="shared" si="16"/>
        <v>-3282</v>
      </c>
      <c r="J61" s="24">
        <f t="shared" si="16"/>
        <v>2103</v>
      </c>
      <c r="K61" s="7"/>
      <c r="L61" s="25">
        <f t="shared" si="3"/>
        <v>-3282.1840476318825</v>
      </c>
      <c r="M61" s="17">
        <f t="shared" si="1"/>
        <v>3.3873530801574438E-2</v>
      </c>
      <c r="N61" s="17">
        <f t="shared" si="4"/>
        <v>2109.8189107037829</v>
      </c>
      <c r="O61" s="24">
        <f t="shared" si="2"/>
        <v>46.497543186164677</v>
      </c>
      <c r="P61" s="7"/>
      <c r="Q61" s="25">
        <f t="shared" si="5"/>
        <v>-3261.7150577251282</v>
      </c>
      <c r="R61" s="24">
        <f t="shared" si="6"/>
        <v>2083.0162458082459</v>
      </c>
      <c r="S61" s="7"/>
      <c r="T61" s="25">
        <f t="shared" si="7"/>
        <v>0.84426476975636333</v>
      </c>
      <c r="U61" s="24">
        <f t="shared" si="8"/>
        <v>0.5385473824775</v>
      </c>
      <c r="V61" s="7"/>
      <c r="W61" s="25">
        <f t="shared" si="9"/>
        <v>0.84355185451879022</v>
      </c>
      <c r="X61" s="24">
        <f t="shared" si="10"/>
        <v>230.54923389837313</v>
      </c>
      <c r="Y61" s="7"/>
      <c r="Z61" s="25">
        <f t="shared" si="11"/>
        <v>637</v>
      </c>
      <c r="AA61" s="17">
        <f t="shared" si="15"/>
        <v>230.48999999999992</v>
      </c>
      <c r="AB61" s="24">
        <f t="shared" si="12"/>
        <v>4.0228093929217286</v>
      </c>
      <c r="AC61" s="17">
        <f t="shared" si="13"/>
        <v>5.9233898373207694E-2</v>
      </c>
      <c r="AD61" s="17">
        <f t="shared" ca="1" si="14"/>
        <v>4.6645710895347747E-3</v>
      </c>
      <c r="AE61" s="17">
        <v>108</v>
      </c>
    </row>
    <row r="62" spans="1:31" s="17" customFormat="1" x14ac:dyDescent="0.25">
      <c r="A62" s="17">
        <v>42</v>
      </c>
      <c r="B62" s="17">
        <v>635</v>
      </c>
      <c r="C62" s="17">
        <v>11500</v>
      </c>
      <c r="D62" s="17">
        <v>14130</v>
      </c>
      <c r="E62" s="17">
        <v>14973</v>
      </c>
      <c r="F62" s="17">
        <v>12368</v>
      </c>
      <c r="G62" s="24"/>
      <c r="H62" s="7"/>
      <c r="I62" s="25">
        <f t="shared" si="16"/>
        <v>-3473</v>
      </c>
      <c r="J62" s="24">
        <f t="shared" si="16"/>
        <v>1762</v>
      </c>
      <c r="K62" s="7"/>
      <c r="L62" s="25">
        <f t="shared" si="3"/>
        <v>-3473.2402274055466</v>
      </c>
      <c r="M62" s="17">
        <f t="shared" si="1"/>
        <v>5.7709206375673582E-2</v>
      </c>
      <c r="N62" s="17">
        <f t="shared" si="4"/>
        <v>1774.6085989209002</v>
      </c>
      <c r="O62" s="24">
        <f t="shared" si="2"/>
        <v>158.97676674812692</v>
      </c>
      <c r="P62" s="7"/>
      <c r="Q62" s="25">
        <f t="shared" si="5"/>
        <v>-3452.7150577251282</v>
      </c>
      <c r="R62" s="24">
        <f t="shared" si="6"/>
        <v>1742.0162458082459</v>
      </c>
      <c r="S62" s="7"/>
      <c r="T62" s="25">
        <f t="shared" si="7"/>
        <v>0.89370335288505998</v>
      </c>
      <c r="U62" s="24">
        <f t="shared" si="8"/>
        <v>0.4503845283497972</v>
      </c>
      <c r="V62" s="7"/>
      <c r="W62" s="25">
        <f t="shared" si="9"/>
        <v>0.89310731013468536</v>
      </c>
      <c r="X62" s="24">
        <f t="shared" si="10"/>
        <v>236.3432228581471</v>
      </c>
      <c r="Y62" s="7"/>
      <c r="Z62" s="25">
        <f t="shared" si="11"/>
        <v>635</v>
      </c>
      <c r="AA62" s="17">
        <f t="shared" si="15"/>
        <v>236.20499999999993</v>
      </c>
      <c r="AB62" s="24">
        <f t="shared" si="12"/>
        <v>4.122554959673205</v>
      </c>
      <c r="AC62" s="17">
        <f t="shared" si="13"/>
        <v>0.13822285814717361</v>
      </c>
      <c r="AD62" s="17">
        <f t="shared" ca="1" si="14"/>
        <v>3.6550829225745929E-2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11423</v>
      </c>
      <c r="D63" s="17">
        <v>13954</v>
      </c>
      <c r="E63" s="17">
        <v>15052</v>
      </c>
      <c r="F63" s="17">
        <v>12540</v>
      </c>
      <c r="G63" s="24"/>
      <c r="H63" s="7"/>
      <c r="I63" s="25">
        <f t="shared" si="16"/>
        <v>-3629</v>
      </c>
      <c r="J63" s="24">
        <f t="shared" si="16"/>
        <v>1414</v>
      </c>
      <c r="K63" s="7"/>
      <c r="L63" s="25">
        <f t="shared" si="3"/>
        <v>-3629.0700917969639</v>
      </c>
      <c r="M63" s="17">
        <f t="shared" si="1"/>
        <v>4.912860001625702E-3</v>
      </c>
      <c r="N63" s="17">
        <f t="shared" si="4"/>
        <v>1424.2286840234765</v>
      </c>
      <c r="O63" s="24">
        <f t="shared" si="2"/>
        <v>104.62597685212319</v>
      </c>
      <c r="P63" s="7"/>
      <c r="Q63" s="25">
        <f t="shared" si="5"/>
        <v>-3608.7150577251282</v>
      </c>
      <c r="R63" s="24">
        <f t="shared" si="6"/>
        <v>1394.0162458082459</v>
      </c>
      <c r="S63" s="7"/>
      <c r="T63" s="25">
        <f t="shared" si="7"/>
        <v>0.93408250978598506</v>
      </c>
      <c r="U63" s="24">
        <f t="shared" si="8"/>
        <v>0.36041187956258142</v>
      </c>
      <c r="V63" s="7"/>
      <c r="W63" s="25">
        <f t="shared" si="9"/>
        <v>0.9336057298194238</v>
      </c>
      <c r="X63" s="24">
        <f t="shared" si="10"/>
        <v>241.99581866517917</v>
      </c>
      <c r="Y63" s="7"/>
      <c r="Z63" s="25">
        <f t="shared" si="11"/>
        <v>631</v>
      </c>
      <c r="AA63" s="17">
        <f t="shared" si="15"/>
        <v>241.88399999999993</v>
      </c>
      <c r="AB63" s="24">
        <f t="shared" si="12"/>
        <v>4.2216722078939632</v>
      </c>
      <c r="AC63" s="17">
        <f t="shared" si="13"/>
        <v>0.11181866517924277</v>
      </c>
      <c r="AD63" s="17">
        <f t="shared" ca="1" si="14"/>
        <v>5.4434747915337311E-2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11376</v>
      </c>
      <c r="D64" s="17">
        <v>13785</v>
      </c>
      <c r="E64" s="17">
        <v>15121</v>
      </c>
      <c r="F64" s="17">
        <v>12728</v>
      </c>
      <c r="G64" s="24"/>
      <c r="H64" s="7"/>
      <c r="I64" s="25">
        <f t="shared" si="16"/>
        <v>-3745</v>
      </c>
      <c r="J64" s="24">
        <f t="shared" si="16"/>
        <v>1057</v>
      </c>
      <c r="K64" s="7"/>
      <c r="L64" s="25">
        <f t="shared" si="3"/>
        <v>-3748.4765039701379</v>
      </c>
      <c r="M64" s="17">
        <f t="shared" si="1"/>
        <v>12.086079854384272</v>
      </c>
      <c r="N64" s="17">
        <f t="shared" si="4"/>
        <v>1063.5844589063834</v>
      </c>
      <c r="O64" s="24">
        <f t="shared" si="2"/>
        <v>43.355099089851166</v>
      </c>
      <c r="P64" s="7"/>
      <c r="Q64" s="25">
        <f t="shared" si="5"/>
        <v>-3724.7150577251282</v>
      </c>
      <c r="R64" s="24">
        <f t="shared" si="6"/>
        <v>1037.0162458082459</v>
      </c>
      <c r="S64" s="7"/>
      <c r="T64" s="25">
        <f t="shared" si="7"/>
        <v>0.96410803671231393</v>
      </c>
      <c r="U64" s="24">
        <f t="shared" si="8"/>
        <v>0.26811235192742044</v>
      </c>
      <c r="V64" s="7"/>
      <c r="W64" s="25">
        <f t="shared" si="9"/>
        <v>0.96375359390439685</v>
      </c>
      <c r="X64" s="24">
        <f t="shared" si="10"/>
        <v>247.55819493862896</v>
      </c>
      <c r="Y64" s="7"/>
      <c r="Z64" s="25">
        <f t="shared" si="11"/>
        <v>625</v>
      </c>
      <c r="AA64" s="17">
        <f t="shared" si="15"/>
        <v>247.50899999999993</v>
      </c>
      <c r="AB64" s="24">
        <f t="shared" si="12"/>
        <v>4.3198469783186431</v>
      </c>
      <c r="AC64" s="17">
        <f t="shared" si="13"/>
        <v>4.9194938629028684E-2</v>
      </c>
      <c r="AD64" s="17">
        <f t="shared" ca="1" si="14"/>
        <v>4.618910447695157E-2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11323</v>
      </c>
      <c r="D65" s="17">
        <v>13600</v>
      </c>
      <c r="E65" s="17">
        <v>15149</v>
      </c>
      <c r="F65" s="17">
        <v>12900</v>
      </c>
      <c r="G65" s="24"/>
      <c r="H65" s="7"/>
      <c r="I65" s="25">
        <f t="shared" si="16"/>
        <v>-3826</v>
      </c>
      <c r="J65" s="24">
        <f t="shared" si="16"/>
        <v>700</v>
      </c>
      <c r="K65" s="7"/>
      <c r="L65" s="25">
        <f t="shared" si="3"/>
        <v>-3829.8472860174556</v>
      </c>
      <c r="M65" s="17">
        <f t="shared" si="1"/>
        <v>14.801609700109713</v>
      </c>
      <c r="N65" s="17">
        <f t="shared" si="4"/>
        <v>704.87424298828057</v>
      </c>
      <c r="O65" s="24">
        <f t="shared" si="2"/>
        <v>23.758244708802309</v>
      </c>
      <c r="P65" s="7"/>
      <c r="Q65" s="25">
        <f t="shared" si="5"/>
        <v>-3805.7150577251282</v>
      </c>
      <c r="R65" s="24">
        <f t="shared" si="6"/>
        <v>680.01624580824603</v>
      </c>
      <c r="S65" s="7"/>
      <c r="T65" s="25">
        <f t="shared" si="7"/>
        <v>0.98507413741087113</v>
      </c>
      <c r="U65" s="24">
        <f t="shared" si="8"/>
        <v>0.17581282429225947</v>
      </c>
      <c r="V65" s="7"/>
      <c r="W65" s="25">
        <f t="shared" si="9"/>
        <v>0.98484202380731367</v>
      </c>
      <c r="X65" s="24">
        <f t="shared" si="10"/>
        <v>252.98279716693287</v>
      </c>
      <c r="Y65" s="7"/>
      <c r="Z65" s="25">
        <f t="shared" si="11"/>
        <v>605</v>
      </c>
      <c r="AA65" s="17">
        <f t="shared" si="15"/>
        <v>252.95399999999992</v>
      </c>
      <c r="AB65" s="24">
        <f t="shared" si="12"/>
        <v>4.4148801560897351</v>
      </c>
      <c r="AC65" s="17">
        <f t="shared" si="13"/>
        <v>2.8797166932946539E-2</v>
      </c>
      <c r="AD65" s="17">
        <f t="shared" ca="1" si="14"/>
        <v>0.11379172360702228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11302</v>
      </c>
      <c r="D66" s="17">
        <v>13410</v>
      </c>
      <c r="E66" s="17">
        <v>15174</v>
      </c>
      <c r="F66" s="17">
        <v>13081</v>
      </c>
      <c r="G66" s="24"/>
      <c r="H66" s="7"/>
      <c r="I66" s="25">
        <f t="shared" si="16"/>
        <v>-3872</v>
      </c>
      <c r="J66" s="24">
        <f t="shared" si="16"/>
        <v>329</v>
      </c>
      <c r="K66" s="7"/>
      <c r="L66" s="25">
        <f t="shared" si="3"/>
        <v>-3877.3467108083046</v>
      </c>
      <c r="M66" s="17">
        <f t="shared" si="1"/>
        <v>28.587316467641003</v>
      </c>
      <c r="N66" s="17">
        <f t="shared" si="4"/>
        <v>333.31408313457291</v>
      </c>
      <c r="O66" s="24">
        <f t="shared" si="2"/>
        <v>18.611313292006436</v>
      </c>
      <c r="P66" s="7"/>
      <c r="Q66" s="25">
        <f t="shared" si="5"/>
        <v>-3851.7150577251282</v>
      </c>
      <c r="R66" s="24">
        <f t="shared" si="6"/>
        <v>309.01624580824603</v>
      </c>
      <c r="S66" s="7"/>
      <c r="T66" s="25">
        <f t="shared" si="7"/>
        <v>0.99698081188165666</v>
      </c>
      <c r="U66" s="24">
        <f t="shared" si="8"/>
        <v>7.9893707338072564E-2</v>
      </c>
      <c r="V66" s="7"/>
      <c r="W66" s="25">
        <f t="shared" si="9"/>
        <v>0.99687581602997288</v>
      </c>
      <c r="X66" s="24">
        <f t="shared" si="10"/>
        <v>258.52242249452718</v>
      </c>
      <c r="Y66" s="7"/>
      <c r="Z66" s="25">
        <f t="shared" si="11"/>
        <v>616</v>
      </c>
      <c r="AA66" s="17">
        <f t="shared" si="15"/>
        <v>258.49799999999993</v>
      </c>
      <c r="AB66" s="24">
        <f t="shared" si="12"/>
        <v>4.5116412098203007</v>
      </c>
      <c r="AC66" s="17">
        <f t="shared" si="13"/>
        <v>2.4422494527243543E-2</v>
      </c>
      <c r="AD66" s="17">
        <f t="shared" ca="1" si="14"/>
        <v>4.2953470153690887E-2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11295</v>
      </c>
      <c r="D67" s="17">
        <v>13221</v>
      </c>
      <c r="E67" s="17">
        <v>15176</v>
      </c>
      <c r="F67" s="17">
        <v>13270</v>
      </c>
      <c r="G67" s="24"/>
      <c r="H67" s="7"/>
      <c r="I67" s="25">
        <f t="shared" si="16"/>
        <v>-3881</v>
      </c>
      <c r="J67" s="24">
        <f t="shared" si="16"/>
        <v>-49</v>
      </c>
      <c r="K67" s="7"/>
      <c r="L67" s="25">
        <f t="shared" si="3"/>
        <v>-3888.5983471209729</v>
      </c>
      <c r="M67" s="17">
        <f t="shared" si="1"/>
        <v>57.734878970797205</v>
      </c>
      <c r="N67" s="17">
        <f t="shared" si="4"/>
        <v>-48.477015325922252</v>
      </c>
      <c r="O67" s="24">
        <f t="shared" si="2"/>
        <v>0.2735129693202078</v>
      </c>
      <c r="P67" s="7"/>
      <c r="Q67" s="25">
        <f t="shared" si="5"/>
        <v>-3860.7150577251282</v>
      </c>
      <c r="R67" s="24">
        <f t="shared" si="6"/>
        <v>-68.983754191754002</v>
      </c>
      <c r="S67" s="7"/>
      <c r="T67" s="25">
        <f t="shared" si="7"/>
        <v>0.99931037862594085</v>
      </c>
      <c r="U67" s="24">
        <f t="shared" si="8"/>
        <v>-1.7835204275627316E-2</v>
      </c>
      <c r="V67" s="7"/>
      <c r="W67" s="25">
        <f t="shared" si="9"/>
        <v>0.99933489036821488</v>
      </c>
      <c r="X67" s="24">
        <f t="shared" si="10"/>
        <v>264.12700053543449</v>
      </c>
      <c r="Y67" s="7"/>
      <c r="Z67" s="25">
        <f t="shared" si="11"/>
        <v>628</v>
      </c>
      <c r="AA67" s="17">
        <f t="shared" si="15"/>
        <v>264.14999999999992</v>
      </c>
      <c r="AB67" s="24">
        <f t="shared" si="12"/>
        <v>4.6102872191430198</v>
      </c>
      <c r="AC67" s="17">
        <f t="shared" si="13"/>
        <v>-2.2999464565430117E-2</v>
      </c>
      <c r="AD67" s="17">
        <f t="shared" ca="1" si="14"/>
        <v>3.390839222510067E-2</v>
      </c>
      <c r="AE67" s="17">
        <v>102</v>
      </c>
    </row>
    <row r="68" spans="1:31" s="17" customFormat="1" x14ac:dyDescent="0.25">
      <c r="A68" s="17">
        <v>48</v>
      </c>
      <c r="B68" s="17">
        <v>636</v>
      </c>
      <c r="C68" s="17">
        <v>11314</v>
      </c>
      <c r="D68" s="17">
        <v>13036</v>
      </c>
      <c r="E68" s="17">
        <v>15172</v>
      </c>
      <c r="F68" s="17">
        <v>13465</v>
      </c>
      <c r="G68" s="24"/>
      <c r="H68" s="7"/>
      <c r="I68" s="25">
        <f t="shared" si="16"/>
        <v>-3858</v>
      </c>
      <c r="J68" s="24">
        <f t="shared" si="16"/>
        <v>-429</v>
      </c>
      <c r="K68" s="7"/>
      <c r="L68" s="25">
        <f t="shared" si="3"/>
        <v>-3861.6330503617178</v>
      </c>
      <c r="M68" s="17">
        <f t="shared" si="1"/>
        <v>13.199054930777679</v>
      </c>
      <c r="N68" s="17">
        <f t="shared" si="4"/>
        <v>-434.43651396424718</v>
      </c>
      <c r="O68" s="24">
        <f t="shared" si="2"/>
        <v>29.555684083454622</v>
      </c>
      <c r="P68" s="7"/>
      <c r="Q68" s="25">
        <f t="shared" si="5"/>
        <v>-3837.7150577251282</v>
      </c>
      <c r="R68" s="24">
        <f t="shared" si="6"/>
        <v>-448.98375419175397</v>
      </c>
      <c r="S68" s="7"/>
      <c r="T68" s="25">
        <f t="shared" si="7"/>
        <v>0.99335704139054803</v>
      </c>
      <c r="U68" s="24">
        <f t="shared" si="8"/>
        <v>-0.11608120007775946</v>
      </c>
      <c r="V68" s="7"/>
      <c r="W68" s="25">
        <f t="shared" si="9"/>
        <v>0.99351173866883369</v>
      </c>
      <c r="X68" s="24">
        <f t="shared" si="10"/>
        <v>269.76872931594926</v>
      </c>
      <c r="Y68" s="7"/>
      <c r="Z68" s="25">
        <f t="shared" si="11"/>
        <v>636</v>
      </c>
      <c r="AA68" s="17">
        <f t="shared" si="15"/>
        <v>269.87399999999991</v>
      </c>
      <c r="AB68" s="24">
        <f t="shared" si="12"/>
        <v>4.710189865527175</v>
      </c>
      <c r="AC68" s="17">
        <f t="shared" si="13"/>
        <v>-0.10527068405065165</v>
      </c>
      <c r="AD68" s="17">
        <f t="shared" ca="1" si="14"/>
        <v>0.13945942386919796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11333</v>
      </c>
      <c r="D69" s="17">
        <v>12832</v>
      </c>
      <c r="E69" s="17">
        <v>15123</v>
      </c>
      <c r="F69" s="17">
        <v>13641</v>
      </c>
      <c r="G69" s="24"/>
      <c r="H69" s="7"/>
      <c r="I69" s="25">
        <f t="shared" si="16"/>
        <v>-3790</v>
      </c>
      <c r="J69" s="24">
        <f t="shared" si="16"/>
        <v>-809</v>
      </c>
      <c r="K69" s="7"/>
      <c r="L69" s="25">
        <f t="shared" si="3"/>
        <v>-3797.7858944196091</v>
      </c>
      <c r="M69" s="17">
        <f t="shared" si="1"/>
        <v>60.620151913300461</v>
      </c>
      <c r="N69" s="17">
        <f t="shared" si="4"/>
        <v>-809.32742400708651</v>
      </c>
      <c r="O69" s="24">
        <f t="shared" si="2"/>
        <v>0.10720648041658447</v>
      </c>
      <c r="P69" s="7"/>
      <c r="Q69" s="25">
        <f t="shared" si="5"/>
        <v>-3769.7150577251282</v>
      </c>
      <c r="R69" s="24">
        <f t="shared" si="6"/>
        <v>-828.98375419175397</v>
      </c>
      <c r="S69" s="7"/>
      <c r="T69" s="25">
        <f t="shared" si="7"/>
        <v>0.97575587043373457</v>
      </c>
      <c r="U69" s="24">
        <f t="shared" si="8"/>
        <v>-0.2143271958798916</v>
      </c>
      <c r="V69" s="7"/>
      <c r="W69" s="25">
        <f t="shared" si="9"/>
        <v>0.97604074302109434</v>
      </c>
      <c r="X69" s="24">
        <f t="shared" si="10"/>
        <v>275.48946776219611</v>
      </c>
      <c r="Y69" s="7"/>
      <c r="Z69" s="25">
        <f t="shared" si="11"/>
        <v>625</v>
      </c>
      <c r="AA69" s="17">
        <f t="shared" si="15"/>
        <v>275.49899999999991</v>
      </c>
      <c r="AB69" s="24">
        <f t="shared" si="12"/>
        <v>4.8083646359518566</v>
      </c>
      <c r="AC69" s="17">
        <f t="shared" si="13"/>
        <v>-9.5322378037963063E-3</v>
      </c>
      <c r="AD69" s="17">
        <f t="shared" ca="1" si="14"/>
        <v>2.5516132413088144E-2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11396</v>
      </c>
      <c r="D70" s="17">
        <v>12658</v>
      </c>
      <c r="E70" s="17">
        <v>15086</v>
      </c>
      <c r="F70" s="17">
        <v>13838</v>
      </c>
      <c r="G70" s="24"/>
      <c r="H70" s="7"/>
      <c r="I70" s="25">
        <f t="shared" si="16"/>
        <v>-3690</v>
      </c>
      <c r="J70" s="24">
        <f t="shared" si="16"/>
        <v>-1180</v>
      </c>
      <c r="K70" s="7"/>
      <c r="L70" s="25">
        <f t="shared" si="3"/>
        <v>-3694.1158405653737</v>
      </c>
      <c r="M70" s="17">
        <f t="shared" si="1"/>
        <v>16.940143559575482</v>
      </c>
      <c r="N70" s="17">
        <f t="shared" si="4"/>
        <v>-1186.6452954982701</v>
      </c>
      <c r="O70" s="24">
        <f t="shared" si="2"/>
        <v>44.159952259329067</v>
      </c>
      <c r="P70" s="7"/>
      <c r="Q70" s="25">
        <f t="shared" si="5"/>
        <v>-3669.7150577251282</v>
      </c>
      <c r="R70" s="24">
        <f t="shared" si="6"/>
        <v>-1199.9837541917541</v>
      </c>
      <c r="S70" s="7"/>
      <c r="T70" s="25">
        <f t="shared" si="7"/>
        <v>0.94987179549724421</v>
      </c>
      <c r="U70" s="24">
        <f t="shared" si="8"/>
        <v>-0.31024631283407855</v>
      </c>
      <c r="V70" s="7"/>
      <c r="W70" s="25">
        <f t="shared" si="9"/>
        <v>0.95028375265574705</v>
      </c>
      <c r="X70" s="24">
        <f t="shared" si="10"/>
        <v>281.18524513741249</v>
      </c>
      <c r="Y70" s="7"/>
      <c r="Z70" s="25">
        <f t="shared" si="11"/>
        <v>643</v>
      </c>
      <c r="AA70" s="17">
        <f t="shared" si="15"/>
        <v>281.28599999999989</v>
      </c>
      <c r="AB70" s="24">
        <f t="shared" si="12"/>
        <v>4.9093668397647683</v>
      </c>
      <c r="AC70" s="17">
        <f t="shared" si="13"/>
        <v>-0.10075486258739375</v>
      </c>
      <c r="AD70" s="17">
        <f t="shared" ca="1" si="14"/>
        <v>-7.3696878327496051E-3</v>
      </c>
      <c r="AE70" s="17">
        <v>99</v>
      </c>
    </row>
    <row r="71" spans="1:31" s="17" customFormat="1" x14ac:dyDescent="0.25">
      <c r="A71" s="17">
        <v>51</v>
      </c>
      <c r="B71" s="17">
        <v>631</v>
      </c>
      <c r="C71" s="17">
        <v>11466</v>
      </c>
      <c r="D71" s="17">
        <v>12483</v>
      </c>
      <c r="E71" s="17">
        <v>15021</v>
      </c>
      <c r="F71" s="17">
        <v>14021</v>
      </c>
      <c r="G71" s="24"/>
      <c r="H71" s="7"/>
      <c r="I71" s="25">
        <f t="shared" si="16"/>
        <v>-3555</v>
      </c>
      <c r="J71" s="24">
        <f t="shared" si="16"/>
        <v>-1538</v>
      </c>
      <c r="K71" s="7"/>
      <c r="L71" s="25">
        <f t="shared" si="3"/>
        <v>-3555.9417823093454</v>
      </c>
      <c r="M71" s="17">
        <f t="shared" si="1"/>
        <v>0.88695391819595282</v>
      </c>
      <c r="N71" s="17">
        <f t="shared" si="4"/>
        <v>-1544.988953318737</v>
      </c>
      <c r="O71" s="24">
        <f t="shared" si="2"/>
        <v>48.845468491484972</v>
      </c>
      <c r="P71" s="7"/>
      <c r="Q71" s="25">
        <f t="shared" si="5"/>
        <v>-3534.7150577251282</v>
      </c>
      <c r="R71" s="24">
        <f t="shared" si="6"/>
        <v>-1557.9837541917541</v>
      </c>
      <c r="S71" s="7"/>
      <c r="T71" s="25">
        <f t="shared" si="7"/>
        <v>0.91492829433298217</v>
      </c>
      <c r="U71" s="24">
        <f t="shared" si="8"/>
        <v>-0.40280438256345569</v>
      </c>
      <c r="V71" s="7"/>
      <c r="W71" s="25">
        <f t="shared" si="9"/>
        <v>0.91546287421381567</v>
      </c>
      <c r="X71" s="24">
        <f t="shared" si="10"/>
        <v>286.8540791718309</v>
      </c>
      <c r="Y71" s="7"/>
      <c r="Z71" s="25">
        <f t="shared" si="11"/>
        <v>631</v>
      </c>
      <c r="AA71" s="17">
        <f t="shared" si="15"/>
        <v>286.96499999999986</v>
      </c>
      <c r="AB71" s="24">
        <f t="shared" si="12"/>
        <v>5.0084840879855257</v>
      </c>
      <c r="AC71" s="17">
        <f t="shared" si="13"/>
        <v>-0.11092082816895754</v>
      </c>
      <c r="AD71" s="17">
        <f t="shared" ca="1" si="14"/>
        <v>5.2437859315489277E-2</v>
      </c>
      <c r="AE71" s="17">
        <v>98</v>
      </c>
    </row>
    <row r="72" spans="1:31" s="17" customFormat="1" x14ac:dyDescent="0.25">
      <c r="A72" s="17">
        <v>52</v>
      </c>
      <c r="B72" s="17">
        <v>623</v>
      </c>
      <c r="C72" s="17">
        <v>11541</v>
      </c>
      <c r="D72" s="17">
        <v>12299</v>
      </c>
      <c r="E72" s="17">
        <v>14921</v>
      </c>
      <c r="F72" s="17">
        <v>14178</v>
      </c>
      <c r="G72" s="24"/>
      <c r="H72" s="7"/>
      <c r="I72" s="25">
        <f t="shared" si="16"/>
        <v>-3380</v>
      </c>
      <c r="J72" s="24">
        <f t="shared" si="16"/>
        <v>-1879</v>
      </c>
      <c r="K72" s="7"/>
      <c r="L72" s="25">
        <f t="shared" si="3"/>
        <v>-3385.439142248953</v>
      </c>
      <c r="M72" s="17">
        <f t="shared" si="1"/>
        <v>29.584268404345238</v>
      </c>
      <c r="N72" s="17">
        <f t="shared" si="4"/>
        <v>-1883.7345500725296</v>
      </c>
      <c r="O72" s="24">
        <f t="shared" si="2"/>
        <v>22.415964389290046</v>
      </c>
      <c r="P72" s="7"/>
      <c r="Q72" s="25">
        <f t="shared" si="5"/>
        <v>-3359.7150577251282</v>
      </c>
      <c r="R72" s="24">
        <f t="shared" si="6"/>
        <v>-1898.9837541917541</v>
      </c>
      <c r="S72" s="7"/>
      <c r="T72" s="25">
        <f t="shared" si="7"/>
        <v>0.86963116319412392</v>
      </c>
      <c r="U72" s="24">
        <f t="shared" si="8"/>
        <v>-0.49096723669115849</v>
      </c>
      <c r="V72" s="7"/>
      <c r="W72" s="25">
        <f t="shared" si="9"/>
        <v>0.87028253238306408</v>
      </c>
      <c r="X72" s="24">
        <f t="shared" si="10"/>
        <v>292.53393264540546</v>
      </c>
      <c r="Y72" s="7"/>
      <c r="Z72" s="25">
        <f t="shared" si="11"/>
        <v>623</v>
      </c>
      <c r="AA72" s="17">
        <f t="shared" si="15"/>
        <v>292.57199999999989</v>
      </c>
      <c r="AB72" s="24">
        <f t="shared" si="12"/>
        <v>5.1063446991448478</v>
      </c>
      <c r="AC72" s="17">
        <f t="shared" si="13"/>
        <v>-3.806735459443189E-2</v>
      </c>
      <c r="AD72" s="17">
        <f t="shared" ca="1" si="14"/>
        <v>-2.7007835642052669E-2</v>
      </c>
      <c r="AE72" s="17">
        <v>97</v>
      </c>
    </row>
    <row r="73" spans="1:31" s="17" customFormat="1" x14ac:dyDescent="0.25">
      <c r="A73" s="17">
        <v>53</v>
      </c>
      <c r="B73" s="17">
        <v>610</v>
      </c>
      <c r="C73" s="17">
        <v>11638</v>
      </c>
      <c r="D73" s="17">
        <v>12147</v>
      </c>
      <c r="E73" s="17">
        <v>14828</v>
      </c>
      <c r="F73" s="17">
        <v>14338</v>
      </c>
      <c r="G73" s="24"/>
      <c r="H73" s="7"/>
      <c r="I73" s="25">
        <f t="shared" si="16"/>
        <v>-3190</v>
      </c>
      <c r="J73" s="24">
        <f t="shared" si="16"/>
        <v>-2191</v>
      </c>
      <c r="K73" s="7"/>
      <c r="L73" s="25">
        <f t="shared" si="3"/>
        <v>-3187.258944915865</v>
      </c>
      <c r="M73" s="17">
        <f t="shared" si="1"/>
        <v>7.5133829742625586</v>
      </c>
      <c r="N73" s="17">
        <f t="shared" si="4"/>
        <v>-2197.7847218641996</v>
      </c>
      <c r="O73" s="24">
        <f t="shared" si="2"/>
        <v>46.032450774547854</v>
      </c>
      <c r="P73" s="7"/>
      <c r="Q73" s="25">
        <f t="shared" si="5"/>
        <v>-3169.7150577251282</v>
      </c>
      <c r="R73" s="24">
        <f t="shared" si="6"/>
        <v>-2210.9837541917541</v>
      </c>
      <c r="S73" s="7"/>
      <c r="T73" s="25">
        <f t="shared" si="7"/>
        <v>0.82045142081479217</v>
      </c>
      <c r="U73" s="24">
        <f t="shared" si="8"/>
        <v>-0.57163237008659329</v>
      </c>
      <c r="V73" s="7"/>
      <c r="W73" s="25">
        <f t="shared" si="9"/>
        <v>0.82120964029199062</v>
      </c>
      <c r="X73" s="24">
        <f t="shared" si="10"/>
        <v>297.94577546405935</v>
      </c>
      <c r="Y73" s="7"/>
      <c r="Z73" s="25">
        <f t="shared" si="11"/>
        <v>610</v>
      </c>
      <c r="AA73" s="17">
        <f t="shared" si="15"/>
        <v>298.0619999999999</v>
      </c>
      <c r="AB73" s="24">
        <f t="shared" si="12"/>
        <v>5.2021632750793367</v>
      </c>
      <c r="AC73" s="17">
        <f t="shared" si="13"/>
        <v>-0.11622453594054605</v>
      </c>
      <c r="AD73" s="17">
        <f t="shared" ca="1" si="14"/>
        <v>6.120965467437145E-2</v>
      </c>
      <c r="AE73" s="17">
        <v>96</v>
      </c>
    </row>
    <row r="74" spans="1:31" s="17" customFormat="1" x14ac:dyDescent="0.25">
      <c r="A74" s="17">
        <v>54</v>
      </c>
      <c r="B74" s="17">
        <v>619</v>
      </c>
      <c r="C74" s="17">
        <v>11766</v>
      </c>
      <c r="D74" s="17">
        <v>12010</v>
      </c>
      <c r="E74" s="17">
        <v>14725</v>
      </c>
      <c r="F74" s="17">
        <v>14502</v>
      </c>
      <c r="G74" s="24"/>
      <c r="H74" s="7"/>
      <c r="I74" s="25">
        <f t="shared" si="16"/>
        <v>-2959</v>
      </c>
      <c r="J74" s="24">
        <f t="shared" si="16"/>
        <v>-2492</v>
      </c>
      <c r="K74" s="7"/>
      <c r="L74" s="25">
        <f t="shared" si="3"/>
        <v>-2956.4429484559864</v>
      </c>
      <c r="M74" s="17">
        <f t="shared" si="1"/>
        <v>6.5385125987422077</v>
      </c>
      <c r="N74" s="17">
        <f t="shared" si="4"/>
        <v>-2495.6592077991195</v>
      </c>
      <c r="O74" s="24">
        <f t="shared" si="2"/>
        <v>13.389801717136869</v>
      </c>
      <c r="P74" s="7"/>
      <c r="Q74" s="25">
        <f t="shared" si="5"/>
        <v>-2938.7150577251282</v>
      </c>
      <c r="R74" s="24">
        <f t="shared" si="6"/>
        <v>-2511.9837541917541</v>
      </c>
      <c r="S74" s="7"/>
      <c r="T74" s="25">
        <f t="shared" si="7"/>
        <v>0.76065920771149931</v>
      </c>
      <c r="U74" s="24">
        <f t="shared" si="8"/>
        <v>-0.64945354044565062</v>
      </c>
      <c r="V74" s="7"/>
      <c r="W74" s="25">
        <f t="shared" si="9"/>
        <v>0.76152049947909484</v>
      </c>
      <c r="X74" s="24">
        <f t="shared" si="10"/>
        <v>303.56334887520677</v>
      </c>
      <c r="Y74" s="7"/>
      <c r="Z74" s="25">
        <f t="shared" si="11"/>
        <v>619</v>
      </c>
      <c r="AA74" s="17">
        <f t="shared" si="15"/>
        <v>303.63299999999992</v>
      </c>
      <c r="AB74" s="24">
        <f t="shared" si="12"/>
        <v>5.2993955677079407</v>
      </c>
      <c r="AC74" s="17">
        <f t="shared" si="13"/>
        <v>-6.965112479315394E-2</v>
      </c>
      <c r="AD74" s="17">
        <f t="shared" ca="1" si="14"/>
        <v>2.5848860304733989E-2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11895</v>
      </c>
      <c r="D75" s="17">
        <v>11867</v>
      </c>
      <c r="E75" s="17">
        <v>14593</v>
      </c>
      <c r="F75" s="17">
        <v>14639</v>
      </c>
      <c r="G75" s="24"/>
      <c r="H75" s="7"/>
      <c r="I75" s="25">
        <f t="shared" si="16"/>
        <v>-2698</v>
      </c>
      <c r="J75" s="24">
        <f t="shared" si="16"/>
        <v>-2772</v>
      </c>
      <c r="K75" s="7"/>
      <c r="L75" s="25">
        <f t="shared" si="3"/>
        <v>-2695.6746438054547</v>
      </c>
      <c r="M75" s="17">
        <f t="shared" si="1"/>
        <v>5.4072814315101665</v>
      </c>
      <c r="N75" s="17">
        <f t="shared" si="4"/>
        <v>-2771.8833025716567</v>
      </c>
      <c r="O75" s="24">
        <f t="shared" si="2"/>
        <v>1.3618289781936474E-2</v>
      </c>
      <c r="P75" s="7"/>
      <c r="Q75" s="25">
        <f t="shared" si="5"/>
        <v>-2677.7150577251282</v>
      </c>
      <c r="R75" s="24">
        <f t="shared" si="6"/>
        <v>-2791.9837541917541</v>
      </c>
      <c r="S75" s="7"/>
      <c r="T75" s="25">
        <f t="shared" si="7"/>
        <v>0.69310177212725943</v>
      </c>
      <c r="U75" s="24">
        <f t="shared" si="8"/>
        <v>-0.72184532682616909</v>
      </c>
      <c r="V75" s="7"/>
      <c r="W75" s="25">
        <f t="shared" si="9"/>
        <v>0.69405893461459522</v>
      </c>
      <c r="X75" s="24">
        <f t="shared" si="10"/>
        <v>309.2288029020325</v>
      </c>
      <c r="Y75" s="7"/>
      <c r="Z75" s="25">
        <f t="shared" si="11"/>
        <v>624</v>
      </c>
      <c r="AA75" s="17">
        <f t="shared" si="15"/>
        <v>309.24899999999991</v>
      </c>
      <c r="AB75" s="24">
        <f t="shared" si="12"/>
        <v>5.3974132584999426</v>
      </c>
      <c r="AC75" s="17">
        <f t="shared" si="13"/>
        <v>-2.0197097967411537E-2</v>
      </c>
      <c r="AD75" s="17">
        <f t="shared" ca="1" si="14"/>
        <v>-2.517744082746276E-2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12043</v>
      </c>
      <c r="D76" s="17">
        <v>11741</v>
      </c>
      <c r="E76" s="17">
        <v>14448</v>
      </c>
      <c r="F76" s="17">
        <v>14763</v>
      </c>
      <c r="G76" s="24"/>
      <c r="H76" s="7"/>
      <c r="I76" s="25">
        <f t="shared" si="16"/>
        <v>-2405</v>
      </c>
      <c r="J76" s="24">
        <f t="shared" si="16"/>
        <v>-3022</v>
      </c>
      <c r="K76" s="7"/>
      <c r="L76" s="25">
        <f t="shared" si="3"/>
        <v>-2405.3763838227219</v>
      </c>
      <c r="M76" s="17">
        <f t="shared" si="1"/>
        <v>0.14166478200674401</v>
      </c>
      <c r="N76" s="17">
        <f t="shared" si="4"/>
        <v>-3024.3236138562797</v>
      </c>
      <c r="O76" s="24">
        <f t="shared" si="2"/>
        <v>5.3991813530951811</v>
      </c>
      <c r="P76" s="7"/>
      <c r="Q76" s="25">
        <f t="shared" si="5"/>
        <v>-2384.7150577251282</v>
      </c>
      <c r="R76" s="24">
        <f t="shared" si="6"/>
        <v>-3041.9837541917541</v>
      </c>
      <c r="S76" s="7"/>
      <c r="T76" s="25">
        <f t="shared" si="7"/>
        <v>0.61726143256334254</v>
      </c>
      <c r="U76" s="24">
        <f t="shared" si="8"/>
        <v>-0.78648085038020332</v>
      </c>
      <c r="V76" s="7"/>
      <c r="W76" s="25">
        <f t="shared" si="9"/>
        <v>0.61830418027978928</v>
      </c>
      <c r="X76" s="24">
        <f t="shared" si="10"/>
        <v>314.93133621246102</v>
      </c>
      <c r="Y76" s="7"/>
      <c r="Z76" s="25">
        <f t="shared" si="11"/>
        <v>632</v>
      </c>
      <c r="AA76" s="17">
        <f t="shared" si="15"/>
        <v>314.9369999999999</v>
      </c>
      <c r="AB76" s="24">
        <f t="shared" si="12"/>
        <v>5.4966875863533797</v>
      </c>
      <c r="AC76" s="17">
        <f t="shared" si="13"/>
        <v>-5.6637875388787506E-3</v>
      </c>
      <c r="AD76" s="17">
        <f t="shared" ca="1" si="14"/>
        <v>4.0406529161259641E-2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12192</v>
      </c>
      <c r="D77" s="17">
        <v>11622</v>
      </c>
      <c r="E77" s="17">
        <v>14276</v>
      </c>
      <c r="F77" s="17">
        <v>14867</v>
      </c>
      <c r="G77" s="24"/>
      <c r="H77" s="7"/>
      <c r="I77" s="25">
        <f t="shared" si="16"/>
        <v>-2084</v>
      </c>
      <c r="J77" s="24">
        <f t="shared" si="16"/>
        <v>-3245</v>
      </c>
      <c r="K77" s="7"/>
      <c r="L77" s="25">
        <f t="shared" si="3"/>
        <v>-2084.8937261415367</v>
      </c>
      <c r="M77" s="17">
        <f t="shared" si="1"/>
        <v>0.79874641606610874</v>
      </c>
      <c r="N77" s="17">
        <f t="shared" si="4"/>
        <v>-3251.0361838158015</v>
      </c>
      <c r="O77" s="24">
        <f t="shared" si="2"/>
        <v>36.435515058143359</v>
      </c>
      <c r="P77" s="7"/>
      <c r="Q77" s="25">
        <f t="shared" si="5"/>
        <v>-2063.7150577251282</v>
      </c>
      <c r="R77" s="24">
        <f t="shared" si="6"/>
        <v>-3264.9837541917541</v>
      </c>
      <c r="S77" s="7"/>
      <c r="T77" s="25">
        <f t="shared" si="7"/>
        <v>0.53417355201720829</v>
      </c>
      <c r="U77" s="24">
        <f t="shared" si="8"/>
        <v>-0.84413573739040193</v>
      </c>
      <c r="V77" s="7"/>
      <c r="W77" s="25">
        <f t="shared" si="9"/>
        <v>0.53529262820301171</v>
      </c>
      <c r="X77" s="24">
        <f t="shared" si="10"/>
        <v>320.7244967685524</v>
      </c>
      <c r="Y77" s="7"/>
      <c r="Z77" s="25">
        <f t="shared" si="11"/>
        <v>645</v>
      </c>
      <c r="AA77" s="17">
        <f t="shared" si="15"/>
        <v>320.7419999999999</v>
      </c>
      <c r="AB77" s="24">
        <f t="shared" si="12"/>
        <v>5.5980039494316509</v>
      </c>
      <c r="AC77" s="17">
        <f t="shared" si="13"/>
        <v>-1.7503231447506096E-2</v>
      </c>
      <c r="AD77" s="17">
        <f t="shared" ca="1" si="14"/>
        <v>4.5980410330571431E-2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12358</v>
      </c>
      <c r="D78" s="17">
        <v>11527</v>
      </c>
      <c r="E78" s="17">
        <v>14109</v>
      </c>
      <c r="F78" s="17">
        <v>14961</v>
      </c>
      <c r="G78" s="24"/>
      <c r="H78" s="7"/>
      <c r="I78" s="25">
        <f t="shared" si="16"/>
        <v>-1751</v>
      </c>
      <c r="J78" s="24">
        <f t="shared" si="16"/>
        <v>-3434</v>
      </c>
      <c r="K78" s="7"/>
      <c r="L78" s="25">
        <f t="shared" si="3"/>
        <v>-1752.4677453479283</v>
      </c>
      <c r="M78" s="17">
        <f t="shared" si="1"/>
        <v>2.1542764063650419</v>
      </c>
      <c r="N78" s="17">
        <f t="shared" si="4"/>
        <v>-3439.5627004512567</v>
      </c>
      <c r="O78" s="24">
        <f t="shared" si="2"/>
        <v>30.943636310411048</v>
      </c>
      <c r="P78" s="7"/>
      <c r="Q78" s="25">
        <f t="shared" si="5"/>
        <v>-1730.7150577251284</v>
      </c>
      <c r="R78" s="24">
        <f t="shared" si="6"/>
        <v>-3453.9837541917541</v>
      </c>
      <c r="S78" s="7"/>
      <c r="T78" s="25">
        <f t="shared" si="7"/>
        <v>0.44797958247869535</v>
      </c>
      <c r="U78" s="24">
        <f t="shared" si="8"/>
        <v>-0.89300019319725188</v>
      </c>
      <c r="V78" s="7"/>
      <c r="W78" s="25">
        <f t="shared" si="9"/>
        <v>0.44916333575944617</v>
      </c>
      <c r="X78" s="24">
        <f t="shared" si="10"/>
        <v>326.40295814203205</v>
      </c>
      <c r="Y78" s="7"/>
      <c r="Z78" s="25">
        <f t="shared" si="11"/>
        <v>628</v>
      </c>
      <c r="AA78" s="17">
        <f t="shared" si="15"/>
        <v>326.39399999999989</v>
      </c>
      <c r="AB78" s="24">
        <f t="shared" si="12"/>
        <v>5.6966499587543691</v>
      </c>
      <c r="AC78" s="17">
        <f t="shared" si="13"/>
        <v>8.958142032156502E-3</v>
      </c>
      <c r="AD78" s="17">
        <f t="shared" ca="1" si="14"/>
        <v>1.3565533860059986E-2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12534</v>
      </c>
      <c r="D79" s="17">
        <v>11445</v>
      </c>
      <c r="E79" s="17">
        <v>13936</v>
      </c>
      <c r="F79" s="17">
        <v>15038</v>
      </c>
      <c r="G79" s="24"/>
      <c r="H79" s="7"/>
      <c r="I79" s="25">
        <f t="shared" si="16"/>
        <v>-1402</v>
      </c>
      <c r="J79" s="24">
        <f t="shared" si="16"/>
        <v>-3593</v>
      </c>
      <c r="K79" s="7"/>
      <c r="L79" s="25">
        <f t="shared" si="3"/>
        <v>-1404.8893596295889</v>
      </c>
      <c r="M79" s="17">
        <f t="shared" si="1"/>
        <v>8.348399069097832</v>
      </c>
      <c r="N79" s="17">
        <f t="shared" si="4"/>
        <v>-3593.7998155416117</v>
      </c>
      <c r="O79" s="24">
        <f t="shared" si="2"/>
        <v>0.63970490060358309</v>
      </c>
      <c r="P79" s="7"/>
      <c r="Q79" s="25">
        <f t="shared" si="5"/>
        <v>-1381.7150577251284</v>
      </c>
      <c r="R79" s="24">
        <f t="shared" si="6"/>
        <v>-3612.9837541917541</v>
      </c>
      <c r="S79" s="7"/>
      <c r="T79" s="25">
        <f t="shared" si="7"/>
        <v>0.35764416095034385</v>
      </c>
      <c r="U79" s="24">
        <f t="shared" si="8"/>
        <v>-0.93410838617761771</v>
      </c>
      <c r="V79" s="7"/>
      <c r="W79" s="25">
        <f t="shared" si="9"/>
        <v>0.35888230947165711</v>
      </c>
      <c r="X79" s="24">
        <f t="shared" si="10"/>
        <v>332.08788567525096</v>
      </c>
      <c r="Y79" s="7"/>
      <c r="Z79" s="25">
        <f t="shared" si="11"/>
        <v>625</v>
      </c>
      <c r="AA79" s="17">
        <f t="shared" si="15"/>
        <v>332.01899999999989</v>
      </c>
      <c r="AB79" s="24">
        <f t="shared" si="12"/>
        <v>5.7948247291790507</v>
      </c>
      <c r="AC79" s="17">
        <f t="shared" si="13"/>
        <v>6.8885675251067369E-2</v>
      </c>
      <c r="AD79" s="17">
        <f t="shared" ca="1" si="14"/>
        <v>-2.5924528913776612E-2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12723</v>
      </c>
      <c r="D80" s="17">
        <v>11398</v>
      </c>
      <c r="E80" s="17">
        <v>13763</v>
      </c>
      <c r="F80" s="17">
        <v>15114</v>
      </c>
      <c r="G80" s="24"/>
      <c r="H80" s="7"/>
      <c r="I80" s="25">
        <f t="shared" si="16"/>
        <v>-1040</v>
      </c>
      <c r="J80" s="24">
        <f t="shared" si="16"/>
        <v>-3716</v>
      </c>
      <c r="K80" s="7"/>
      <c r="L80" s="25">
        <f t="shared" si="3"/>
        <v>-1038.6874301557041</v>
      </c>
      <c r="M80" s="17">
        <f t="shared" si="1"/>
        <v>1.7228395961550207</v>
      </c>
      <c r="N80" s="17">
        <f t="shared" si="4"/>
        <v>-3714.6999549836346</v>
      </c>
      <c r="O80" s="24">
        <f t="shared" si="2"/>
        <v>1.690117044576519</v>
      </c>
      <c r="P80" s="7"/>
      <c r="Q80" s="25">
        <f t="shared" si="5"/>
        <v>-1019.7150577251283</v>
      </c>
      <c r="R80" s="24">
        <f t="shared" si="6"/>
        <v>-3735.9837541917541</v>
      </c>
      <c r="S80" s="7"/>
      <c r="T80" s="25">
        <f t="shared" si="7"/>
        <v>0.26394380968024855</v>
      </c>
      <c r="U80" s="24">
        <f t="shared" si="8"/>
        <v>-0.96590906376620256</v>
      </c>
      <c r="V80" s="7"/>
      <c r="W80" s="25">
        <f t="shared" si="9"/>
        <v>0.265224016625907</v>
      </c>
      <c r="X80" s="24">
        <f t="shared" si="10"/>
        <v>337.75041093486834</v>
      </c>
      <c r="Y80" s="7"/>
      <c r="Z80" s="25">
        <f t="shared" si="11"/>
        <v>634</v>
      </c>
      <c r="AA80" s="17">
        <f t="shared" si="15"/>
        <v>337.72499999999991</v>
      </c>
      <c r="AB80" s="24">
        <f t="shared" si="12"/>
        <v>5.8944132162978473</v>
      </c>
      <c r="AC80" s="17">
        <f t="shared" si="13"/>
        <v>2.5410934868432378E-2</v>
      </c>
      <c r="AD80" s="17">
        <f t="shared" ca="1" si="14"/>
        <v>7.7135459713645105E-2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12897</v>
      </c>
      <c r="D81" s="17">
        <v>11349</v>
      </c>
      <c r="E81" s="17">
        <v>13577</v>
      </c>
      <c r="F81" s="17">
        <v>15149</v>
      </c>
      <c r="G81" s="24"/>
      <c r="H81" s="7"/>
      <c r="I81" s="25">
        <f t="shared" si="16"/>
        <v>-680</v>
      </c>
      <c r="J81" s="24">
        <f t="shared" si="16"/>
        <v>-3800</v>
      </c>
      <c r="K81" s="7"/>
      <c r="L81" s="25">
        <f t="shared" si="3"/>
        <v>-676.76890651765598</v>
      </c>
      <c r="M81" s="17">
        <f t="shared" si="1"/>
        <v>10.43996509164602</v>
      </c>
      <c r="N81" s="17">
        <f t="shared" si="4"/>
        <v>-3796.1060001624382</v>
      </c>
      <c r="O81" s="24">
        <f t="shared" si="2"/>
        <v>15.16323473493094</v>
      </c>
      <c r="P81" s="7"/>
      <c r="Q81" s="25">
        <f t="shared" si="5"/>
        <v>-659.7150577251283</v>
      </c>
      <c r="R81" s="24">
        <f t="shared" si="6"/>
        <v>-3819.9837541917541</v>
      </c>
      <c r="S81" s="7"/>
      <c r="T81" s="25">
        <f t="shared" si="7"/>
        <v>0.17076113990888311</v>
      </c>
      <c r="U81" s="24">
        <f t="shared" si="8"/>
        <v>-0.98762659968035815</v>
      </c>
      <c r="V81" s="7"/>
      <c r="W81" s="25">
        <f t="shared" si="9"/>
        <v>0.17207004404983475</v>
      </c>
      <c r="X81" s="24">
        <f t="shared" si="10"/>
        <v>343.22134692146903</v>
      </c>
      <c r="Y81" s="7"/>
      <c r="Z81" s="25">
        <f t="shared" si="11"/>
        <v>610</v>
      </c>
      <c r="AA81" s="17">
        <f t="shared" si="15"/>
        <v>343.21499999999992</v>
      </c>
      <c r="AB81" s="24">
        <f t="shared" si="12"/>
        <v>5.9902317922323363</v>
      </c>
      <c r="AC81" s="17">
        <f t="shared" si="13"/>
        <v>6.3469214691167508E-3</v>
      </c>
      <c r="AD81" s="17">
        <f t="shared" ca="1" si="14"/>
        <v>1.6713946250831668E-2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13087</v>
      </c>
      <c r="D82" s="17">
        <v>11332</v>
      </c>
      <c r="E82" s="17">
        <v>13395</v>
      </c>
      <c r="F82" s="17">
        <v>15176</v>
      </c>
      <c r="G82" s="24"/>
      <c r="H82" s="7"/>
      <c r="I82" s="25">
        <f t="shared" si="16"/>
        <v>-308</v>
      </c>
      <c r="J82" s="24">
        <f t="shared" si="16"/>
        <v>-3844</v>
      </c>
      <c r="K82" s="7"/>
      <c r="L82" s="25">
        <f t="shared" si="3"/>
        <v>-306.39600309590105</v>
      </c>
      <c r="M82" s="17">
        <f t="shared" si="1"/>
        <v>2.572806068359013</v>
      </c>
      <c r="N82" s="17">
        <f t="shared" si="4"/>
        <v>-3842.6962768792368</v>
      </c>
      <c r="O82" s="24">
        <f t="shared" si="2"/>
        <v>1.6996939756124125</v>
      </c>
      <c r="P82" s="7"/>
      <c r="Q82" s="25">
        <f t="shared" si="5"/>
        <v>-287.71505772512836</v>
      </c>
      <c r="R82" s="24">
        <f t="shared" si="6"/>
        <v>-3863.9837541917541</v>
      </c>
      <c r="S82" s="7"/>
      <c r="T82" s="25">
        <f t="shared" si="7"/>
        <v>7.4472381145138836E-2</v>
      </c>
      <c r="U82" s="24">
        <f t="shared" si="8"/>
        <v>-0.99900245182586811</v>
      </c>
      <c r="V82" s="7"/>
      <c r="W82" s="25">
        <f t="shared" si="9"/>
        <v>7.579627546334626E-2</v>
      </c>
      <c r="X82" s="24">
        <f t="shared" si="10"/>
        <v>348.76571669276109</v>
      </c>
      <c r="Y82" s="7"/>
      <c r="Z82" s="25">
        <f t="shared" si="11"/>
        <v>614</v>
      </c>
      <c r="AA82" s="17">
        <f t="shared" si="15"/>
        <v>348.74099999999993</v>
      </c>
      <c r="AB82" s="24">
        <f t="shared" si="12"/>
        <v>6.0866786866975433</v>
      </c>
      <c r="AC82" s="17">
        <f t="shared" si="13"/>
        <v>2.4716692761160175E-2</v>
      </c>
      <c r="AD82" s="17">
        <f t="shared" ca="1" si="14"/>
        <v>-7.0423549947008723E-2</v>
      </c>
      <c r="AE82" s="17">
        <v>87</v>
      </c>
    </row>
    <row r="83" spans="1:31" s="17" customFormat="1" x14ac:dyDescent="0.25">
      <c r="A83" s="17">
        <v>63</v>
      </c>
      <c r="B83" s="17">
        <v>630</v>
      </c>
      <c r="C83" s="17">
        <v>13258</v>
      </c>
      <c r="D83" s="17">
        <v>11311</v>
      </c>
      <c r="E83" s="17">
        <v>13190</v>
      </c>
      <c r="F83" s="17">
        <v>15164</v>
      </c>
      <c r="G83" s="24"/>
      <c r="H83" s="7"/>
      <c r="I83" s="25">
        <f t="shared" si="16"/>
        <v>68</v>
      </c>
      <c r="J83" s="24">
        <f t="shared" si="16"/>
        <v>-3853</v>
      </c>
      <c r="K83" s="7"/>
      <c r="L83" s="25">
        <f t="shared" si="3"/>
        <v>76.365723000693293</v>
      </c>
      <c r="M83" s="17">
        <f t="shared" si="1"/>
        <v>69.985321324328808</v>
      </c>
      <c r="N83" s="17">
        <f t="shared" si="4"/>
        <v>-3853.1871027159746</v>
      </c>
      <c r="O83" s="24">
        <f t="shared" si="2"/>
        <v>3.5007426325057191E-2</v>
      </c>
      <c r="P83" s="7"/>
      <c r="Q83" s="25">
        <f t="shared" si="5"/>
        <v>88.284942274871668</v>
      </c>
      <c r="R83" s="24">
        <f t="shared" si="6"/>
        <v>-3872.9837541917541</v>
      </c>
      <c r="S83" s="7"/>
      <c r="T83" s="25">
        <f t="shared" si="7"/>
        <v>-2.2851740616065076E-2</v>
      </c>
      <c r="U83" s="24">
        <f t="shared" si="8"/>
        <v>-1.0013293306738134</v>
      </c>
      <c r="V83" s="7"/>
      <c r="W83" s="25">
        <f t="shared" si="9"/>
        <v>-2.1524848284160233E-2</v>
      </c>
      <c r="X83" s="24">
        <f t="shared" si="10"/>
        <v>354.33600307447909</v>
      </c>
      <c r="Y83" s="7"/>
      <c r="Z83" s="25">
        <f t="shared" si="11"/>
        <v>630</v>
      </c>
      <c r="AA83" s="17">
        <f t="shared" si="15"/>
        <v>354.41099999999994</v>
      </c>
      <c r="AB83" s="24">
        <f t="shared" si="12"/>
        <v>6.1856388552856227</v>
      </c>
      <c r="AC83" s="17">
        <f t="shared" si="13"/>
        <v>-7.49969255208498E-2</v>
      </c>
      <c r="AD83" s="17">
        <f t="shared" ca="1" si="14"/>
        <v>6.006747433025339E-2</v>
      </c>
      <c r="AE83" s="17">
        <v>86</v>
      </c>
    </row>
    <row r="84" spans="1:31" s="17" customFormat="1" x14ac:dyDescent="0.25">
      <c r="A84" s="17">
        <v>64</v>
      </c>
      <c r="B84" s="17">
        <v>634</v>
      </c>
      <c r="C84" s="17">
        <v>13467</v>
      </c>
      <c r="D84" s="17">
        <v>11337</v>
      </c>
      <c r="E84" s="17">
        <v>13013</v>
      </c>
      <c r="F84" s="17">
        <v>15166</v>
      </c>
      <c r="G84" s="24"/>
      <c r="H84" s="7"/>
      <c r="I84" s="25">
        <f t="shared" ref="I84:J115" si="17">C84-E84</f>
        <v>454</v>
      </c>
      <c r="J84" s="24">
        <f t="shared" si="17"/>
        <v>-3829</v>
      </c>
      <c r="K84" s="7"/>
      <c r="L84" s="25">
        <f t="shared" si="3"/>
        <v>460.59715821744243</v>
      </c>
      <c r="M84" s="17">
        <f t="shared" ref="M84:M147" si="18">(I84-L84)^2</f>
        <v>43.522496545968139</v>
      </c>
      <c r="N84" s="17">
        <f t="shared" si="4"/>
        <v>-3825.4903852947396</v>
      </c>
      <c r="O84" s="24">
        <f t="shared" ref="O84:O147" si="19">(J84-N84)^2</f>
        <v>12.31739537938037</v>
      </c>
      <c r="P84" s="7"/>
      <c r="Q84" s="25">
        <f t="shared" si="5"/>
        <v>474.28494227487164</v>
      </c>
      <c r="R84" s="24">
        <f t="shared" si="6"/>
        <v>-3848.9837541917541</v>
      </c>
      <c r="S84" s="7"/>
      <c r="T84" s="25">
        <f t="shared" si="7"/>
        <v>-0.12276426987091801</v>
      </c>
      <c r="U84" s="24">
        <f t="shared" si="8"/>
        <v>-0.99512432041262611</v>
      </c>
      <c r="V84" s="7"/>
      <c r="W84" s="25">
        <f t="shared" si="9"/>
        <v>-0.12144568783792309</v>
      </c>
      <c r="X84" s="24">
        <f>IF(MOD(ATAN2(U84,W84)*180/PI()-$J$9+360,360)&lt;355,MOD(ATAN2(U84,W84)*180/PI()-$J$9+360,360)+360,MOD(ATAN2(U84,W84)*180/PI()-$J$9+360,360))</f>
        <v>360.06255726218114</v>
      </c>
      <c r="Y84" s="7"/>
      <c r="Z84" s="25">
        <f t="shared" si="11"/>
        <v>634</v>
      </c>
      <c r="AA84" s="17">
        <f t="shared" si="15"/>
        <v>360.11699999999996</v>
      </c>
      <c r="AB84" s="24">
        <f t="shared" si="12"/>
        <v>6.2852273424044194</v>
      </c>
      <c r="AC84" s="17">
        <f t="shared" si="13"/>
        <v>-5.4442737818817477E-2</v>
      </c>
    </row>
    <row r="85" spans="1:31" s="17" customFormat="1" x14ac:dyDescent="0.25">
      <c r="A85" s="17">
        <v>0</v>
      </c>
      <c r="B85" s="17">
        <v>0</v>
      </c>
      <c r="C85" s="17">
        <v>13427</v>
      </c>
      <c r="D85" s="17">
        <v>11296</v>
      </c>
      <c r="E85" s="17">
        <v>12967</v>
      </c>
      <c r="F85" s="17">
        <v>15112</v>
      </c>
      <c r="G85" s="24"/>
      <c r="H85" s="7"/>
      <c r="I85" s="25">
        <f t="shared" si="17"/>
        <v>460</v>
      </c>
      <c r="J85" s="24">
        <f t="shared" si="17"/>
        <v>-3816</v>
      </c>
      <c r="K85" s="7"/>
      <c r="L85" s="25">
        <f>$M$9*SIN(2*PI()/$M$10*(AA85+$M$11))+$M$12</f>
        <v>459.0250617924882</v>
      </c>
      <c r="M85" s="17">
        <f t="shared" si="18"/>
        <v>0.9505045084663174</v>
      </c>
      <c r="N85" s="17">
        <f>$O$9*COS(2*PI()/$O$10*(AA85+$O$11))+$O$12</f>
        <v>-3813.0940623726397</v>
      </c>
      <c r="O85" s="24">
        <f t="shared" si="19"/>
        <v>8.4444734941086708</v>
      </c>
      <c r="P85" s="7"/>
      <c r="Q85" s="25">
        <f t="shared" ref="Q85:Q148" si="20">I85-$J$4</f>
        <v>480.28494227487164</v>
      </c>
      <c r="R85" s="24">
        <f t="shared" ref="R85:R148" si="21">J85-$J$3</f>
        <v>-3835.9837541917541</v>
      </c>
      <c r="S85" s="7"/>
      <c r="T85" s="25">
        <f t="shared" ref="T85:T148" si="22">Q85/$J$7</f>
        <v>-0.12431731436710744</v>
      </c>
      <c r="U85" s="24">
        <f t="shared" ref="U85:U148" si="23">R85/$J$6</f>
        <v>-0.99176327318781632</v>
      </c>
      <c r="V85" s="7"/>
      <c r="W85" s="25">
        <f t="shared" ref="W85:W148" si="24">(T85-U85*SIN(-$J$11*PI()/180))/(COS(-$J$11*PI()/180))</f>
        <v>-0.12300318759223174</v>
      </c>
      <c r="X85" s="24">
        <f>IF(MOD(ATAN2(U85,W85)*180/PI()-$J$9+360,360)&lt;355,MOD(ATAN2(U85,W85)*180/PI()-$J$9+360,360)+360,MOD(ATAN2(U85,W85)*180/PI()-$J$9+360,360))</f>
        <v>360.17453849278309</v>
      </c>
      <c r="Y85" s="7"/>
      <c r="Z85" s="25">
        <f>I165-J159</f>
        <v>-4</v>
      </c>
      <c r="AA85" s="17">
        <f t="shared" si="15"/>
        <v>360.08099999999996</v>
      </c>
      <c r="AB85" s="24">
        <f t="shared" ref="AB85:AB148" si="25">AA85*PI()/180</f>
        <v>6.2845990238737004</v>
      </c>
      <c r="AC85" s="17">
        <f t="shared" ref="AC85:AC148" si="26">X85-AA85</f>
        <v>9.3538492783125093E-2</v>
      </c>
    </row>
    <row r="86" spans="1:31" s="17" customFormat="1" x14ac:dyDescent="0.25">
      <c r="A86" s="17">
        <v>1</v>
      </c>
      <c r="B86" s="17">
        <v>-633</v>
      </c>
      <c r="C86" s="17">
        <v>13224</v>
      </c>
      <c r="D86" s="17">
        <v>11278</v>
      </c>
      <c r="E86" s="17">
        <v>13154</v>
      </c>
      <c r="F86" s="17">
        <v>15121</v>
      </c>
      <c r="G86" s="24"/>
      <c r="H86" s="7"/>
      <c r="I86" s="25">
        <f t="shared" si="17"/>
        <v>70</v>
      </c>
      <c r="J86" s="24">
        <f t="shared" si="17"/>
        <v>-3843</v>
      </c>
      <c r="K86" s="7"/>
      <c r="L86" s="25">
        <f t="shared" ref="L86:L149" si="27">$M$9*SIN(2*PI()/$M$10*(AA86+$M$11))+$M$12</f>
        <v>76.554663233318905</v>
      </c>
      <c r="M86" s="17">
        <f t="shared" si="18"/>
        <v>42.963610102222646</v>
      </c>
      <c r="N86" s="17">
        <f t="shared" ref="N86:N149" si="28">$O$9*COS(2*PI()/$O$10*(AA86+$O$11))+$O$12</f>
        <v>-3840.6379636192987</v>
      </c>
      <c r="O86" s="24">
        <f t="shared" si="19"/>
        <v>5.5792158637564189</v>
      </c>
      <c r="P86" s="7"/>
      <c r="Q86" s="25">
        <f t="shared" si="20"/>
        <v>90.284942274871668</v>
      </c>
      <c r="R86" s="24">
        <f t="shared" si="21"/>
        <v>-3862.9837541917541</v>
      </c>
      <c r="S86" s="7"/>
      <c r="T86" s="25">
        <f t="shared" si="22"/>
        <v>-2.3369422114794883E-2</v>
      </c>
      <c r="U86" s="24">
        <f t="shared" si="23"/>
        <v>-0.99874390973165206</v>
      </c>
      <c r="V86" s="7"/>
      <c r="W86" s="25">
        <f t="shared" si="24"/>
        <v>-2.2045956310134097E-2</v>
      </c>
      <c r="X86" s="24">
        <f t="shared" ref="X86:X148" si="29">MOD(ATAN2(U86,W86)*180/PI()-$J$9+360,360)</f>
        <v>354.36907054880936</v>
      </c>
      <c r="Y86" s="7"/>
      <c r="Z86" s="25">
        <f t="shared" ref="Z86:Z149" si="30">B86</f>
        <v>-633</v>
      </c>
      <c r="AA86" s="17">
        <f t="shared" ref="AA86:AA149" si="31">360/40000*Z86+AA85</f>
        <v>354.38399999999996</v>
      </c>
      <c r="AB86" s="24">
        <f t="shared" si="25"/>
        <v>6.1851676163875835</v>
      </c>
      <c r="AC86" s="17">
        <f t="shared" si="26"/>
        <v>-1.492945119059641E-2</v>
      </c>
    </row>
    <row r="87" spans="1:31" s="17" customFormat="1" x14ac:dyDescent="0.25">
      <c r="A87" s="17">
        <v>2</v>
      </c>
      <c r="B87" s="17">
        <v>-619</v>
      </c>
      <c r="C87" s="17">
        <v>13042</v>
      </c>
      <c r="D87" s="17">
        <v>11292</v>
      </c>
      <c r="E87" s="17">
        <v>13349</v>
      </c>
      <c r="F87" s="17">
        <v>15124</v>
      </c>
      <c r="G87" s="24"/>
      <c r="H87" s="7"/>
      <c r="I87" s="25">
        <f t="shared" si="17"/>
        <v>-307</v>
      </c>
      <c r="J87" s="24">
        <f t="shared" si="17"/>
        <v>-3832</v>
      </c>
      <c r="K87" s="7"/>
      <c r="L87" s="25">
        <f t="shared" si="27"/>
        <v>-298.41236618285097</v>
      </c>
      <c r="M87" s="17">
        <f t="shared" si="18"/>
        <v>73.747454577441559</v>
      </c>
      <c r="N87" s="17">
        <f t="shared" si="28"/>
        <v>-3830.7060936799289</v>
      </c>
      <c r="O87" s="24">
        <f t="shared" si="19"/>
        <v>1.6741935651198672</v>
      </c>
      <c r="P87" s="7"/>
      <c r="Q87" s="25">
        <f t="shared" si="20"/>
        <v>-286.71505772512836</v>
      </c>
      <c r="R87" s="24">
        <f t="shared" si="21"/>
        <v>-3851.9837541917541</v>
      </c>
      <c r="S87" s="7"/>
      <c r="T87" s="25">
        <f t="shared" si="22"/>
        <v>7.4213540395773936E-2</v>
      </c>
      <c r="U87" s="24">
        <f t="shared" si="23"/>
        <v>-0.99589994669527449</v>
      </c>
      <c r="V87" s="7"/>
      <c r="W87" s="25">
        <f t="shared" si="24"/>
        <v>7.5533323199459879E-2</v>
      </c>
      <c r="X87" s="24">
        <f t="shared" si="29"/>
        <v>348.76729314281408</v>
      </c>
      <c r="Y87" s="7"/>
      <c r="Z87" s="25">
        <f t="shared" si="30"/>
        <v>-619</v>
      </c>
      <c r="AA87" s="17">
        <f t="shared" si="31"/>
        <v>348.81299999999993</v>
      </c>
      <c r="AB87" s="24">
        <f t="shared" si="25"/>
        <v>6.0879353237589786</v>
      </c>
      <c r="AC87" s="17">
        <f t="shared" si="26"/>
        <v>-4.5706857185848548E-2</v>
      </c>
    </row>
    <row r="88" spans="1:31" s="17" customFormat="1" x14ac:dyDescent="0.25">
      <c r="A88" s="17">
        <v>3</v>
      </c>
      <c r="B88" s="17">
        <v>-608</v>
      </c>
      <c r="C88" s="17">
        <v>12860</v>
      </c>
      <c r="D88" s="17">
        <v>11313</v>
      </c>
      <c r="E88" s="17">
        <v>13528</v>
      </c>
      <c r="F88" s="17">
        <v>15100</v>
      </c>
      <c r="G88" s="24"/>
      <c r="H88" s="7"/>
      <c r="I88" s="25">
        <f t="shared" si="17"/>
        <v>-668</v>
      </c>
      <c r="J88" s="24">
        <f t="shared" si="17"/>
        <v>-3787</v>
      </c>
      <c r="K88" s="7"/>
      <c r="L88" s="25">
        <f t="shared" si="27"/>
        <v>-664.17915640049637</v>
      </c>
      <c r="M88" s="17">
        <f t="shared" si="18"/>
        <v>14.598845811867875</v>
      </c>
      <c r="N88" s="17">
        <f t="shared" si="28"/>
        <v>-3785.5504076210218</v>
      </c>
      <c r="O88" s="24">
        <f t="shared" si="19"/>
        <v>2.1013180651916645</v>
      </c>
      <c r="P88" s="7"/>
      <c r="Q88" s="25">
        <f t="shared" si="20"/>
        <v>-647.7150577251283</v>
      </c>
      <c r="R88" s="24">
        <f t="shared" si="21"/>
        <v>-3806.9837541917541</v>
      </c>
      <c r="S88" s="7"/>
      <c r="T88" s="25">
        <f t="shared" si="22"/>
        <v>0.16765505091650426</v>
      </c>
      <c r="U88" s="24">
        <f t="shared" si="23"/>
        <v>-0.98426555245554836</v>
      </c>
      <c r="V88" s="7"/>
      <c r="W88" s="25">
        <f t="shared" si="24"/>
        <v>0.16895949843574501</v>
      </c>
      <c r="X88" s="24">
        <f t="shared" si="29"/>
        <v>343.3640608677199</v>
      </c>
      <c r="Y88" s="7"/>
      <c r="Z88" s="25">
        <f t="shared" si="30"/>
        <v>-608</v>
      </c>
      <c r="AA88" s="17">
        <f t="shared" si="31"/>
        <v>343.34099999999995</v>
      </c>
      <c r="AB88" s="24">
        <f t="shared" si="25"/>
        <v>5.99243090708985</v>
      </c>
      <c r="AC88" s="17">
        <f t="shared" si="26"/>
        <v>2.3060867719948419E-2</v>
      </c>
    </row>
    <row r="89" spans="1:31" s="17" customFormat="1" x14ac:dyDescent="0.25">
      <c r="A89" s="17">
        <v>4</v>
      </c>
      <c r="B89" s="17">
        <v>-621</v>
      </c>
      <c r="C89" s="17">
        <v>12676</v>
      </c>
      <c r="D89" s="17">
        <v>11349</v>
      </c>
      <c r="E89" s="17">
        <v>13706</v>
      </c>
      <c r="F89" s="17">
        <v>15055</v>
      </c>
      <c r="G89" s="24"/>
      <c r="H89" s="7"/>
      <c r="I89" s="25">
        <f t="shared" si="17"/>
        <v>-1030</v>
      </c>
      <c r="J89" s="24">
        <f t="shared" si="17"/>
        <v>-3706</v>
      </c>
      <c r="K89" s="7"/>
      <c r="L89" s="25">
        <f t="shared" si="27"/>
        <v>-1031.6819345165084</v>
      </c>
      <c r="M89" s="17">
        <f t="shared" si="18"/>
        <v>2.8289037178222216</v>
      </c>
      <c r="N89" s="17">
        <f t="shared" si="28"/>
        <v>-3703.6436006255367</v>
      </c>
      <c r="O89" s="24">
        <f t="shared" si="19"/>
        <v>5.5526180119710693</v>
      </c>
      <c r="P89" s="7"/>
      <c r="Q89" s="25">
        <f t="shared" si="20"/>
        <v>-1009.7150577251283</v>
      </c>
      <c r="R89" s="24">
        <f t="shared" si="21"/>
        <v>-3725.9837541917541</v>
      </c>
      <c r="S89" s="7"/>
      <c r="T89" s="25">
        <f t="shared" si="22"/>
        <v>0.26135540218659953</v>
      </c>
      <c r="U89" s="24">
        <f t="shared" si="23"/>
        <v>-0.96332364282404126</v>
      </c>
      <c r="V89" s="7"/>
      <c r="W89" s="25">
        <f t="shared" si="24"/>
        <v>0.26263218078689177</v>
      </c>
      <c r="X89" s="24">
        <f t="shared" si="29"/>
        <v>337.85454639458203</v>
      </c>
      <c r="Y89" s="7"/>
      <c r="Z89" s="25">
        <f t="shared" si="30"/>
        <v>-621</v>
      </c>
      <c r="AA89" s="17">
        <f t="shared" si="31"/>
        <v>337.75199999999995</v>
      </c>
      <c r="AB89" s="24">
        <f t="shared" si="25"/>
        <v>5.8948844551958866</v>
      </c>
      <c r="AC89" s="17">
        <f t="shared" si="26"/>
        <v>0.10254639458207748</v>
      </c>
    </row>
    <row r="90" spans="1:31" s="17" customFormat="1" x14ac:dyDescent="0.25">
      <c r="A90" s="17">
        <v>5</v>
      </c>
      <c r="B90" s="17">
        <v>-629</v>
      </c>
      <c r="C90" s="17">
        <v>12486</v>
      </c>
      <c r="D90" s="17">
        <v>11403</v>
      </c>
      <c r="E90" s="17">
        <v>13882</v>
      </c>
      <c r="F90" s="17">
        <v>14989</v>
      </c>
      <c r="G90" s="24"/>
      <c r="H90" s="7"/>
      <c r="I90" s="25">
        <f t="shared" si="17"/>
        <v>-1396</v>
      </c>
      <c r="J90" s="24">
        <f t="shared" si="17"/>
        <v>-3586</v>
      </c>
      <c r="K90" s="7"/>
      <c r="L90" s="25">
        <f t="shared" si="27"/>
        <v>-1394.0959848084301</v>
      </c>
      <c r="M90" s="17">
        <f t="shared" si="18"/>
        <v>3.6252738497289521</v>
      </c>
      <c r="N90" s="17">
        <f t="shared" si="28"/>
        <v>-3584.6100251249372</v>
      </c>
      <c r="O90" s="24">
        <f t="shared" si="19"/>
        <v>1.9320301533057416</v>
      </c>
      <c r="P90" s="7"/>
      <c r="Q90" s="25">
        <f t="shared" si="20"/>
        <v>-1375.7150577251284</v>
      </c>
      <c r="R90" s="24">
        <f t="shared" si="21"/>
        <v>-3605.9837541917541</v>
      </c>
      <c r="S90" s="7"/>
      <c r="T90" s="25">
        <f t="shared" si="22"/>
        <v>0.35609111645415442</v>
      </c>
      <c r="U90" s="24">
        <f t="shared" si="23"/>
        <v>-0.93229859151810479</v>
      </c>
      <c r="V90" s="7"/>
      <c r="W90" s="25">
        <f t="shared" si="24"/>
        <v>0.35732686536097658</v>
      </c>
      <c r="X90" s="24">
        <f t="shared" si="29"/>
        <v>332.13396114633724</v>
      </c>
      <c r="Y90" s="7"/>
      <c r="Z90" s="25">
        <f t="shared" si="30"/>
        <v>-629</v>
      </c>
      <c r="AA90" s="17">
        <f t="shared" si="31"/>
        <v>332.09099999999995</v>
      </c>
      <c r="AB90" s="24">
        <f t="shared" si="25"/>
        <v>5.7960813662404878</v>
      </c>
      <c r="AC90" s="17">
        <f t="shared" si="26"/>
        <v>4.2961146337290756E-2</v>
      </c>
    </row>
    <row r="91" spans="1:31" s="17" customFormat="1" x14ac:dyDescent="0.25">
      <c r="A91" s="17">
        <v>6</v>
      </c>
      <c r="B91" s="17">
        <v>-636</v>
      </c>
      <c r="C91" s="17">
        <v>12312</v>
      </c>
      <c r="D91" s="17">
        <v>11485</v>
      </c>
      <c r="E91" s="17">
        <v>14059</v>
      </c>
      <c r="F91" s="17">
        <v>14909</v>
      </c>
      <c r="G91" s="24"/>
      <c r="H91" s="7"/>
      <c r="I91" s="25">
        <f t="shared" si="17"/>
        <v>-1747</v>
      </c>
      <c r="J91" s="24">
        <f t="shared" si="17"/>
        <v>-3424</v>
      </c>
      <c r="K91" s="7"/>
      <c r="L91" s="25">
        <f t="shared" si="27"/>
        <v>-1746.8970601880485</v>
      </c>
      <c r="M91" s="17">
        <f t="shared" si="18"/>
        <v>1.0596604884610349E-2</v>
      </c>
      <c r="N91" s="17">
        <f t="shared" si="28"/>
        <v>-3428.522601539396</v>
      </c>
      <c r="O91" s="24">
        <f t="shared" si="19"/>
        <v>20.453924684146745</v>
      </c>
      <c r="P91" s="7"/>
      <c r="Q91" s="25">
        <f t="shared" si="20"/>
        <v>-1726.7150577251284</v>
      </c>
      <c r="R91" s="24">
        <f t="shared" si="21"/>
        <v>-3443.9837541917541</v>
      </c>
      <c r="S91" s="7"/>
      <c r="T91" s="25">
        <f t="shared" si="22"/>
        <v>0.44694421948123575</v>
      </c>
      <c r="U91" s="24">
        <f t="shared" si="23"/>
        <v>-0.89041477225509047</v>
      </c>
      <c r="V91" s="7"/>
      <c r="W91" s="25">
        <f t="shared" si="24"/>
        <v>0.44812454578021194</v>
      </c>
      <c r="X91" s="24">
        <f t="shared" si="29"/>
        <v>326.38952367589218</v>
      </c>
      <c r="Y91" s="7"/>
      <c r="Z91" s="25">
        <f t="shared" si="30"/>
        <v>-636</v>
      </c>
      <c r="AA91" s="17">
        <f t="shared" si="31"/>
        <v>326.36699999999996</v>
      </c>
      <c r="AB91" s="24">
        <f t="shared" si="25"/>
        <v>5.6961787198563334</v>
      </c>
      <c r="AC91" s="17">
        <f t="shared" si="26"/>
        <v>2.2523675892216488E-2</v>
      </c>
    </row>
    <row r="92" spans="1:31" s="17" customFormat="1" x14ac:dyDescent="0.25">
      <c r="A92" s="17">
        <v>7</v>
      </c>
      <c r="B92" s="17">
        <v>-636</v>
      </c>
      <c r="C92" s="17">
        <v>12142</v>
      </c>
      <c r="D92" s="17">
        <v>11575</v>
      </c>
      <c r="E92" s="17">
        <v>14222</v>
      </c>
      <c r="F92" s="17">
        <v>14807</v>
      </c>
      <c r="G92" s="24"/>
      <c r="H92" s="7"/>
      <c r="I92" s="25">
        <f t="shared" si="17"/>
        <v>-2080</v>
      </c>
      <c r="J92" s="24">
        <f t="shared" si="17"/>
        <v>-3232</v>
      </c>
      <c r="K92" s="7"/>
      <c r="L92" s="25">
        <f t="shared" si="27"/>
        <v>-2082.4686174848716</v>
      </c>
      <c r="M92" s="17">
        <f t="shared" si="18"/>
        <v>6.0940722866139279</v>
      </c>
      <c r="N92" s="17">
        <f t="shared" si="28"/>
        <v>-3238.0595420182517</v>
      </c>
      <c r="O92" s="24">
        <f t="shared" si="19"/>
        <v>36.718049470957943</v>
      </c>
      <c r="P92" s="7"/>
      <c r="Q92" s="25">
        <f t="shared" si="20"/>
        <v>-2059.7150577251282</v>
      </c>
      <c r="R92" s="24">
        <f t="shared" si="21"/>
        <v>-3251.9837541917541</v>
      </c>
      <c r="S92" s="7"/>
      <c r="T92" s="25">
        <f t="shared" si="22"/>
        <v>0.53313818901974874</v>
      </c>
      <c r="U92" s="24">
        <f t="shared" si="23"/>
        <v>-0.84077469016559214</v>
      </c>
      <c r="V92" s="7"/>
      <c r="W92" s="25">
        <f t="shared" si="24"/>
        <v>0.53425281040196348</v>
      </c>
      <c r="X92" s="24">
        <f t="shared" si="29"/>
        <v>320.67147717888304</v>
      </c>
      <c r="Y92" s="7"/>
      <c r="Z92" s="25">
        <f t="shared" si="30"/>
        <v>-636</v>
      </c>
      <c r="AA92" s="17">
        <f t="shared" si="31"/>
        <v>320.64299999999997</v>
      </c>
      <c r="AB92" s="24">
        <f t="shared" si="25"/>
        <v>5.5962760734721773</v>
      </c>
      <c r="AC92" s="17">
        <f t="shared" si="26"/>
        <v>2.8477178883065335E-2</v>
      </c>
    </row>
    <row r="93" spans="1:31" s="17" customFormat="1" x14ac:dyDescent="0.25">
      <c r="A93" s="17">
        <v>8</v>
      </c>
      <c r="B93" s="17">
        <v>-638</v>
      </c>
      <c r="C93" s="17">
        <v>11995</v>
      </c>
      <c r="D93" s="17">
        <v>11697</v>
      </c>
      <c r="E93" s="17">
        <v>14391</v>
      </c>
      <c r="F93" s="17">
        <v>14708</v>
      </c>
      <c r="G93" s="24"/>
      <c r="H93" s="7"/>
      <c r="I93" s="25">
        <f t="shared" si="17"/>
        <v>-2396</v>
      </c>
      <c r="J93" s="24">
        <f t="shared" si="17"/>
        <v>-3011</v>
      </c>
      <c r="K93" s="7"/>
      <c r="L93" s="25">
        <f t="shared" si="27"/>
        <v>-2398.4162117760407</v>
      </c>
      <c r="M93" s="17">
        <f t="shared" si="18"/>
        <v>5.8380793466775343</v>
      </c>
      <c r="N93" s="17">
        <f t="shared" si="28"/>
        <v>-3014.3694434822542</v>
      </c>
      <c r="O93" s="24">
        <f t="shared" si="19"/>
        <v>11.353149380105007</v>
      </c>
      <c r="P93" s="7"/>
      <c r="Q93" s="25">
        <f t="shared" si="20"/>
        <v>-2375.7150577251282</v>
      </c>
      <c r="R93" s="24">
        <f t="shared" si="21"/>
        <v>-3030.9837541917541</v>
      </c>
      <c r="S93" s="7"/>
      <c r="T93" s="25">
        <f t="shared" si="22"/>
        <v>0.61493186581905834</v>
      </c>
      <c r="U93" s="24">
        <f t="shared" si="23"/>
        <v>-0.78363688734382586</v>
      </c>
      <c r="V93" s="7"/>
      <c r="W93" s="25">
        <f t="shared" si="24"/>
        <v>0.6159708428101327</v>
      </c>
      <c r="X93" s="24">
        <f t="shared" si="29"/>
        <v>314.93574274162233</v>
      </c>
      <c r="Y93" s="7"/>
      <c r="Z93" s="25">
        <f t="shared" si="30"/>
        <v>-638</v>
      </c>
      <c r="AA93" s="17">
        <f t="shared" si="31"/>
        <v>314.90099999999995</v>
      </c>
      <c r="AB93" s="24">
        <f t="shared" si="25"/>
        <v>5.4960592678226625</v>
      </c>
      <c r="AC93" s="17">
        <f t="shared" si="26"/>
        <v>3.474274162238089E-2</v>
      </c>
    </row>
    <row r="94" spans="1:31" s="17" customFormat="1" x14ac:dyDescent="0.25">
      <c r="A94" s="17">
        <v>9</v>
      </c>
      <c r="B94" s="17">
        <v>-620</v>
      </c>
      <c r="C94" s="17">
        <v>11852</v>
      </c>
      <c r="D94" s="17">
        <v>11824</v>
      </c>
      <c r="E94" s="17">
        <v>14537</v>
      </c>
      <c r="F94" s="17">
        <v>14587</v>
      </c>
      <c r="G94" s="24"/>
      <c r="H94" s="7"/>
      <c r="I94" s="25">
        <f t="shared" si="17"/>
        <v>-2685</v>
      </c>
      <c r="J94" s="24">
        <f t="shared" si="17"/>
        <v>-2763</v>
      </c>
      <c r="K94" s="7"/>
      <c r="L94" s="25">
        <f t="shared" si="27"/>
        <v>-2682.5967490041103</v>
      </c>
      <c r="M94" s="17">
        <f t="shared" si="18"/>
        <v>5.7756153492449345</v>
      </c>
      <c r="N94" s="17">
        <f t="shared" si="28"/>
        <v>-2767.8065293958416</v>
      </c>
      <c r="O94" s="24">
        <f t="shared" si="19"/>
        <v>23.102724833089489</v>
      </c>
      <c r="P94" s="7"/>
      <c r="Q94" s="25">
        <f t="shared" si="20"/>
        <v>-2664.7150577251282</v>
      </c>
      <c r="R94" s="24">
        <f t="shared" si="21"/>
        <v>-2782.9837541917541</v>
      </c>
      <c r="S94" s="7"/>
      <c r="T94" s="25">
        <f t="shared" si="22"/>
        <v>0.68973684238551569</v>
      </c>
      <c r="U94" s="24">
        <f t="shared" si="23"/>
        <v>-0.71951844797822384</v>
      </c>
      <c r="V94" s="7"/>
      <c r="W94" s="25">
        <f t="shared" si="24"/>
        <v>0.69069091845296082</v>
      </c>
      <c r="X94" s="24">
        <f t="shared" si="29"/>
        <v>309.2756254612051</v>
      </c>
      <c r="Y94" s="7"/>
      <c r="Z94" s="25">
        <f t="shared" si="30"/>
        <v>-620</v>
      </c>
      <c r="AA94" s="17">
        <f t="shared" si="31"/>
        <v>309.32099999999997</v>
      </c>
      <c r="AB94" s="24">
        <f t="shared" si="25"/>
        <v>5.3986698955613797</v>
      </c>
      <c r="AC94" s="17">
        <f t="shared" si="26"/>
        <v>-4.5374538794874297E-2</v>
      </c>
    </row>
    <row r="95" spans="1:31" s="17" customFormat="1" x14ac:dyDescent="0.25">
      <c r="A95" s="17">
        <v>10</v>
      </c>
      <c r="B95" s="17">
        <v>-617</v>
      </c>
      <c r="C95" s="17">
        <v>11720</v>
      </c>
      <c r="D95" s="17">
        <v>11953</v>
      </c>
      <c r="E95" s="17">
        <v>14660</v>
      </c>
      <c r="F95" s="17">
        <v>14443</v>
      </c>
      <c r="G95" s="24"/>
      <c r="H95" s="7"/>
      <c r="I95" s="25">
        <f t="shared" si="17"/>
        <v>-2940</v>
      </c>
      <c r="J95" s="24">
        <f t="shared" si="17"/>
        <v>-2490</v>
      </c>
      <c r="K95" s="7"/>
      <c r="L95" s="25">
        <f t="shared" si="27"/>
        <v>-2940.3398901066935</v>
      </c>
      <c r="M95" s="17">
        <f t="shared" si="18"/>
        <v>0.11552528462810119</v>
      </c>
      <c r="N95" s="17">
        <f t="shared" si="28"/>
        <v>-2496.2142320110215</v>
      </c>
      <c r="O95" s="24">
        <f t="shared" si="19"/>
        <v>38.616679486804593</v>
      </c>
      <c r="P95" s="7"/>
      <c r="Q95" s="25">
        <f t="shared" si="20"/>
        <v>-2919.7150577251282</v>
      </c>
      <c r="R95" s="24">
        <f t="shared" si="21"/>
        <v>-2509.9837541917541</v>
      </c>
      <c r="S95" s="7"/>
      <c r="T95" s="25">
        <f t="shared" si="22"/>
        <v>0.75574123347356614</v>
      </c>
      <c r="U95" s="24">
        <f t="shared" si="23"/>
        <v>-0.6489364562572183</v>
      </c>
      <c r="V95" s="7"/>
      <c r="W95" s="25">
        <f t="shared" si="24"/>
        <v>0.75660183570857864</v>
      </c>
      <c r="X95" s="24">
        <f t="shared" si="29"/>
        <v>303.72419773551155</v>
      </c>
      <c r="Y95" s="7"/>
      <c r="Z95" s="25">
        <f t="shared" si="30"/>
        <v>-617</v>
      </c>
      <c r="AA95" s="17">
        <f t="shared" si="31"/>
        <v>303.76799999999997</v>
      </c>
      <c r="AB95" s="24">
        <f t="shared" si="25"/>
        <v>5.3017517621981343</v>
      </c>
      <c r="AC95" s="17">
        <f t="shared" si="26"/>
        <v>-4.3802264488419951E-2</v>
      </c>
    </row>
    <row r="96" spans="1:31" s="17" customFormat="1" x14ac:dyDescent="0.25">
      <c r="A96" s="17">
        <v>11</v>
      </c>
      <c r="B96" s="17">
        <v>-615</v>
      </c>
      <c r="C96" s="17">
        <v>11604</v>
      </c>
      <c r="D96" s="17">
        <v>12098</v>
      </c>
      <c r="E96" s="17">
        <v>14771</v>
      </c>
      <c r="F96" s="17">
        <v>14292</v>
      </c>
      <c r="G96" s="24"/>
      <c r="H96" s="7"/>
      <c r="I96" s="25">
        <f t="shared" si="17"/>
        <v>-3167</v>
      </c>
      <c r="J96" s="24">
        <f t="shared" si="17"/>
        <v>-2194</v>
      </c>
      <c r="K96" s="7"/>
      <c r="L96" s="25">
        <f t="shared" si="27"/>
        <v>-3169.9562925967653</v>
      </c>
      <c r="M96" s="17">
        <f t="shared" si="18"/>
        <v>8.7396659176890363</v>
      </c>
      <c r="N96" s="17">
        <f t="shared" si="28"/>
        <v>-2202.0071861447218</v>
      </c>
      <c r="O96" s="24">
        <f t="shared" si="19"/>
        <v>64.11502995622476</v>
      </c>
      <c r="P96" s="7"/>
      <c r="Q96" s="25">
        <f t="shared" si="20"/>
        <v>-3146.7150577251282</v>
      </c>
      <c r="R96" s="24">
        <f t="shared" si="21"/>
        <v>-2213.9837541917541</v>
      </c>
      <c r="S96" s="7"/>
      <c r="T96" s="25">
        <f t="shared" si="22"/>
        <v>0.81449808357939935</v>
      </c>
      <c r="U96" s="24">
        <f t="shared" si="23"/>
        <v>-0.57240799636924167</v>
      </c>
      <c r="V96" s="7"/>
      <c r="W96" s="25">
        <f t="shared" si="24"/>
        <v>0.81525732565131048</v>
      </c>
      <c r="X96" s="24">
        <f t="shared" si="29"/>
        <v>298.17798511873377</v>
      </c>
      <c r="Y96" s="7"/>
      <c r="Z96" s="25">
        <f t="shared" si="30"/>
        <v>-615</v>
      </c>
      <c r="AA96" s="17">
        <f t="shared" si="31"/>
        <v>298.23299999999995</v>
      </c>
      <c r="AB96" s="24">
        <f t="shared" si="25"/>
        <v>5.2051477881002475</v>
      </c>
      <c r="AC96" s="17">
        <f t="shared" si="26"/>
        <v>-5.5014881266174598E-2</v>
      </c>
    </row>
    <row r="97" spans="1:29" s="17" customFormat="1" x14ac:dyDescent="0.25">
      <c r="A97" s="17">
        <v>12</v>
      </c>
      <c r="B97" s="17">
        <v>-623</v>
      </c>
      <c r="C97" s="17">
        <v>11501</v>
      </c>
      <c r="D97" s="17">
        <v>12260</v>
      </c>
      <c r="E97" s="17">
        <v>14872</v>
      </c>
      <c r="F97" s="17">
        <v>14136</v>
      </c>
      <c r="G97" s="24"/>
      <c r="H97" s="7"/>
      <c r="I97" s="25">
        <f t="shared" si="17"/>
        <v>-3371</v>
      </c>
      <c r="J97" s="24">
        <f t="shared" si="17"/>
        <v>-1876</v>
      </c>
      <c r="K97" s="7"/>
      <c r="L97" s="25">
        <f t="shared" si="27"/>
        <v>-3372.5825527360516</v>
      </c>
      <c r="M97" s="17">
        <f t="shared" si="18"/>
        <v>2.5044731623845284</v>
      </c>
      <c r="N97" s="17">
        <f t="shared" si="28"/>
        <v>-1882.8682615709583</v>
      </c>
      <c r="O97" s="24">
        <f t="shared" si="19"/>
        <v>47.173017007103105</v>
      </c>
      <c r="P97" s="7"/>
      <c r="Q97" s="25">
        <f t="shared" si="20"/>
        <v>-3350.7150577251282</v>
      </c>
      <c r="R97" s="24">
        <f t="shared" si="21"/>
        <v>-1895.9837541917541</v>
      </c>
      <c r="S97" s="7"/>
      <c r="T97" s="25">
        <f t="shared" si="22"/>
        <v>0.86730159644983984</v>
      </c>
      <c r="U97" s="24">
        <f t="shared" si="23"/>
        <v>-0.49019161040851006</v>
      </c>
      <c r="V97" s="7"/>
      <c r="W97" s="25">
        <f t="shared" si="24"/>
        <v>0.86795193577157836</v>
      </c>
      <c r="X97" s="24">
        <f t="shared" si="29"/>
        <v>292.56092480976349</v>
      </c>
      <c r="Y97" s="7"/>
      <c r="Z97" s="25">
        <f t="shared" si="30"/>
        <v>-623</v>
      </c>
      <c r="AA97" s="17">
        <f t="shared" si="31"/>
        <v>292.62599999999998</v>
      </c>
      <c r="AB97" s="24">
        <f t="shared" si="25"/>
        <v>5.1072871769409263</v>
      </c>
      <c r="AC97" s="17">
        <f t="shared" si="26"/>
        <v>-6.5075190236484559E-2</v>
      </c>
    </row>
    <row r="98" spans="1:29" s="17" customFormat="1" x14ac:dyDescent="0.25">
      <c r="A98" s="17">
        <v>13</v>
      </c>
      <c r="B98" s="17">
        <v>-626</v>
      </c>
      <c r="C98" s="17">
        <v>11428</v>
      </c>
      <c r="D98" s="17">
        <v>12436</v>
      </c>
      <c r="E98" s="17">
        <v>14972</v>
      </c>
      <c r="F98" s="17">
        <v>13975</v>
      </c>
      <c r="G98" s="24"/>
      <c r="H98" s="7"/>
      <c r="I98" s="25">
        <f t="shared" si="17"/>
        <v>-3544</v>
      </c>
      <c r="J98" s="24">
        <f t="shared" si="17"/>
        <v>-1539</v>
      </c>
      <c r="K98" s="7"/>
      <c r="L98" s="25">
        <f t="shared" si="27"/>
        <v>-3543.8474902786024</v>
      </c>
      <c r="M98" s="17">
        <f t="shared" si="18"/>
        <v>2.3259215120762632E-2</v>
      </c>
      <c r="N98" s="17">
        <f t="shared" si="28"/>
        <v>-1543.8651344048496</v>
      </c>
      <c r="O98" s="24">
        <f t="shared" si="19"/>
        <v>23.669532777251671</v>
      </c>
      <c r="P98" s="7"/>
      <c r="Q98" s="25">
        <f t="shared" si="20"/>
        <v>-3523.7150577251282</v>
      </c>
      <c r="R98" s="24">
        <f t="shared" si="21"/>
        <v>-1558.9837541917541</v>
      </c>
      <c r="S98" s="7"/>
      <c r="T98" s="25">
        <f t="shared" si="22"/>
        <v>0.91208104608996821</v>
      </c>
      <c r="U98" s="24">
        <f t="shared" si="23"/>
        <v>-0.4030629246576718</v>
      </c>
      <c r="V98" s="7"/>
      <c r="W98" s="25">
        <f t="shared" si="24"/>
        <v>0.91261596607815509</v>
      </c>
      <c r="X98" s="24">
        <f t="shared" si="29"/>
        <v>286.93351703114649</v>
      </c>
      <c r="Y98" s="7"/>
      <c r="Z98" s="25">
        <f t="shared" si="30"/>
        <v>-626</v>
      </c>
      <c r="AA98" s="17">
        <f t="shared" si="31"/>
        <v>286.99199999999996</v>
      </c>
      <c r="AB98" s="24">
        <f t="shared" si="25"/>
        <v>5.0089553268835658</v>
      </c>
      <c r="AC98" s="17">
        <f t="shared" si="26"/>
        <v>-5.8482968853468265E-2</v>
      </c>
    </row>
    <row r="99" spans="1:29" s="17" customFormat="1" x14ac:dyDescent="0.25">
      <c r="A99" s="17">
        <v>14</v>
      </c>
      <c r="B99" s="17">
        <v>-639</v>
      </c>
      <c r="C99" s="17">
        <v>11356</v>
      </c>
      <c r="D99" s="17">
        <v>12621</v>
      </c>
      <c r="E99" s="17">
        <v>15039</v>
      </c>
      <c r="F99" s="17">
        <v>13795</v>
      </c>
      <c r="G99" s="24"/>
      <c r="H99" s="7"/>
      <c r="I99" s="25">
        <f t="shared" si="17"/>
        <v>-3683</v>
      </c>
      <c r="J99" s="24">
        <f t="shared" si="17"/>
        <v>-1174</v>
      </c>
      <c r="K99" s="7"/>
      <c r="L99" s="25">
        <f t="shared" si="27"/>
        <v>-3683.5227103973812</v>
      </c>
      <c r="M99" s="17">
        <f t="shared" si="18"/>
        <v>0.2732261595303711</v>
      </c>
      <c r="N99" s="17">
        <f t="shared" si="28"/>
        <v>-1182.2700433624414</v>
      </c>
      <c r="O99" s="24">
        <f t="shared" si="19"/>
        <v>68.393617216660331</v>
      </c>
      <c r="P99" s="7"/>
      <c r="Q99" s="25">
        <f t="shared" si="20"/>
        <v>-3662.7150577251282</v>
      </c>
      <c r="R99" s="24">
        <f t="shared" si="21"/>
        <v>-1193.9837541917541</v>
      </c>
      <c r="S99" s="7"/>
      <c r="T99" s="25">
        <f t="shared" si="22"/>
        <v>0.9480599102516899</v>
      </c>
      <c r="U99" s="24">
        <f t="shared" si="23"/>
        <v>-0.30869506026878174</v>
      </c>
      <c r="V99" s="7"/>
      <c r="W99" s="25">
        <f t="shared" si="24"/>
        <v>0.94846981017570764</v>
      </c>
      <c r="X99" s="24">
        <f t="shared" si="29"/>
        <v>281.13287544957984</v>
      </c>
      <c r="Y99" s="7"/>
      <c r="Z99" s="25">
        <f t="shared" si="30"/>
        <v>-639</v>
      </c>
      <c r="AA99" s="17">
        <f t="shared" si="31"/>
        <v>281.24099999999999</v>
      </c>
      <c r="AB99" s="24">
        <f t="shared" si="25"/>
        <v>4.9085814416013713</v>
      </c>
      <c r="AC99" s="17">
        <f t="shared" si="26"/>
        <v>-0.10812455042014335</v>
      </c>
    </row>
    <row r="100" spans="1:29" s="17" customFormat="1" x14ac:dyDescent="0.25">
      <c r="A100" s="17">
        <v>15</v>
      </c>
      <c r="B100" s="17">
        <v>-638</v>
      </c>
      <c r="C100" s="17">
        <v>11296</v>
      </c>
      <c r="D100" s="17">
        <v>12794</v>
      </c>
      <c r="E100" s="17">
        <v>15078</v>
      </c>
      <c r="F100" s="17">
        <v>13603</v>
      </c>
      <c r="G100" s="24"/>
      <c r="H100" s="7"/>
      <c r="I100" s="25">
        <f t="shared" si="17"/>
        <v>-3782</v>
      </c>
      <c r="J100" s="24">
        <f t="shared" si="17"/>
        <v>-809</v>
      </c>
      <c r="K100" s="7"/>
      <c r="L100" s="25">
        <f t="shared" si="27"/>
        <v>-3786.1631634073856</v>
      </c>
      <c r="M100" s="17">
        <f t="shared" si="18"/>
        <v>17.331929556594329</v>
      </c>
      <c r="N100" s="17">
        <f t="shared" si="28"/>
        <v>-809.17018992170699</v>
      </c>
      <c r="O100" s="24">
        <f t="shared" si="19"/>
        <v>2.8964609450632138E-2</v>
      </c>
      <c r="P100" s="7"/>
      <c r="Q100" s="25">
        <f t="shared" si="20"/>
        <v>-3761.7150577251282</v>
      </c>
      <c r="R100" s="24">
        <f t="shared" si="21"/>
        <v>-828.98375419175397</v>
      </c>
      <c r="S100" s="7"/>
      <c r="T100" s="25">
        <f t="shared" si="22"/>
        <v>0.97368514443881538</v>
      </c>
      <c r="U100" s="24">
        <f t="shared" si="23"/>
        <v>-0.2143271958798916</v>
      </c>
      <c r="V100" s="7"/>
      <c r="W100" s="25">
        <f t="shared" si="24"/>
        <v>0.97397001520805293</v>
      </c>
      <c r="X100" s="24">
        <f t="shared" si="29"/>
        <v>275.51498389460926</v>
      </c>
      <c r="Y100" s="7"/>
      <c r="Z100" s="25">
        <f t="shared" si="30"/>
        <v>-638</v>
      </c>
      <c r="AA100" s="17">
        <f t="shared" si="31"/>
        <v>275.49899999999997</v>
      </c>
      <c r="AB100" s="24">
        <f t="shared" si="25"/>
        <v>4.8083646359518575</v>
      </c>
      <c r="AC100" s="17">
        <f t="shared" si="26"/>
        <v>1.5983894609291838E-2</v>
      </c>
    </row>
    <row r="101" spans="1:29" s="17" customFormat="1" x14ac:dyDescent="0.25">
      <c r="A101" s="17">
        <v>16</v>
      </c>
      <c r="B101" s="17">
        <v>-630</v>
      </c>
      <c r="C101" s="17">
        <v>11278</v>
      </c>
      <c r="D101" s="17">
        <v>12993</v>
      </c>
      <c r="E101" s="17">
        <v>15124</v>
      </c>
      <c r="F101" s="17">
        <v>13427</v>
      </c>
      <c r="G101" s="24"/>
      <c r="H101" s="7"/>
      <c r="I101" s="25">
        <f t="shared" si="17"/>
        <v>-3846</v>
      </c>
      <c r="J101" s="24">
        <f t="shared" si="17"/>
        <v>-434</v>
      </c>
      <c r="K101" s="7"/>
      <c r="L101" s="25">
        <f t="shared" si="27"/>
        <v>-3850.4091276381405</v>
      </c>
      <c r="M101" s="17">
        <f t="shared" si="18"/>
        <v>19.440406529414332</v>
      </c>
      <c r="N101" s="17">
        <f t="shared" si="28"/>
        <v>-432.57222833162325</v>
      </c>
      <c r="O101" s="24">
        <f t="shared" si="19"/>
        <v>2.0385319370193264</v>
      </c>
      <c r="P101" s="7"/>
      <c r="Q101" s="25">
        <f t="shared" si="20"/>
        <v>-3825.7150577251282</v>
      </c>
      <c r="R101" s="24">
        <f t="shared" si="21"/>
        <v>-453.98375419175397</v>
      </c>
      <c r="S101" s="7"/>
      <c r="T101" s="25">
        <f t="shared" si="22"/>
        <v>0.99025095239816918</v>
      </c>
      <c r="U101" s="24">
        <f t="shared" si="23"/>
        <v>-0.11737391054884014</v>
      </c>
      <c r="V101" s="7"/>
      <c r="W101" s="25">
        <f t="shared" si="24"/>
        <v>0.99040735998562834</v>
      </c>
      <c r="X101" s="24">
        <f t="shared" si="29"/>
        <v>269.8631887398185</v>
      </c>
      <c r="Y101" s="7"/>
      <c r="Z101" s="25">
        <f t="shared" si="30"/>
        <v>-630</v>
      </c>
      <c r="AA101" s="17">
        <f t="shared" si="31"/>
        <v>269.82899999999995</v>
      </c>
      <c r="AB101" s="24">
        <f t="shared" si="25"/>
        <v>4.7094044673637789</v>
      </c>
      <c r="AC101" s="17">
        <f t="shared" si="26"/>
        <v>3.418873981854631E-2</v>
      </c>
    </row>
    <row r="102" spans="1:29" s="17" customFormat="1" x14ac:dyDescent="0.25">
      <c r="A102" s="17">
        <v>17</v>
      </c>
      <c r="B102" s="17">
        <v>-618</v>
      </c>
      <c r="C102" s="17">
        <v>11246</v>
      </c>
      <c r="D102" s="17">
        <v>13166</v>
      </c>
      <c r="E102" s="17">
        <v>15118</v>
      </c>
      <c r="F102" s="17">
        <v>13225</v>
      </c>
      <c r="G102" s="24"/>
      <c r="H102" s="7"/>
      <c r="I102" s="25">
        <f t="shared" si="17"/>
        <v>-3872</v>
      </c>
      <c r="J102" s="24">
        <f t="shared" si="17"/>
        <v>-59</v>
      </c>
      <c r="K102" s="7"/>
      <c r="L102" s="25">
        <f t="shared" si="27"/>
        <v>-3876.9920233163516</v>
      </c>
      <c r="M102" s="17">
        <f t="shared" si="18"/>
        <v>24.920296790998087</v>
      </c>
      <c r="N102" s="17">
        <f t="shared" si="28"/>
        <v>-58.824404669458858</v>
      </c>
      <c r="O102" s="24">
        <f t="shared" si="19"/>
        <v>3.0833720107853058E-2</v>
      </c>
      <c r="P102" s="7"/>
      <c r="Q102" s="25">
        <f t="shared" si="20"/>
        <v>-3851.7150577251282</v>
      </c>
      <c r="R102" s="24">
        <f t="shared" si="21"/>
        <v>-78.983754191754002</v>
      </c>
      <c r="S102" s="7"/>
      <c r="T102" s="25">
        <f t="shared" si="22"/>
        <v>0.99698081188165666</v>
      </c>
      <c r="U102" s="24">
        <f t="shared" si="23"/>
        <v>-2.0420625217788688E-2</v>
      </c>
      <c r="V102" s="7"/>
      <c r="W102" s="25">
        <f t="shared" si="24"/>
        <v>0.99700874765125669</v>
      </c>
      <c r="X102" s="24">
        <f t="shared" si="29"/>
        <v>264.27790892765961</v>
      </c>
      <c r="Y102" s="7"/>
      <c r="Z102" s="25">
        <f t="shared" si="30"/>
        <v>-618</v>
      </c>
      <c r="AA102" s="17">
        <f t="shared" si="31"/>
        <v>264.26699999999994</v>
      </c>
      <c r="AB102" s="24">
        <f t="shared" si="25"/>
        <v>4.6123292543678538</v>
      </c>
      <c r="AC102" s="17">
        <f t="shared" si="26"/>
        <v>1.0908927659670553E-2</v>
      </c>
    </row>
    <row r="103" spans="1:29" s="17" customFormat="1" x14ac:dyDescent="0.25">
      <c r="A103" s="17">
        <v>18</v>
      </c>
      <c r="B103" s="17">
        <v>-630</v>
      </c>
      <c r="C103" s="17">
        <v>11259</v>
      </c>
      <c r="D103" s="17">
        <v>13361</v>
      </c>
      <c r="E103" s="17">
        <v>15126</v>
      </c>
      <c r="F103" s="17">
        <v>13042</v>
      </c>
      <c r="G103" s="24"/>
      <c r="H103" s="7"/>
      <c r="I103" s="25">
        <f t="shared" si="17"/>
        <v>-3867</v>
      </c>
      <c r="J103" s="24">
        <f t="shared" si="17"/>
        <v>319</v>
      </c>
      <c r="K103" s="7"/>
      <c r="L103" s="25">
        <f t="shared" si="27"/>
        <v>-3866.6830050068634</v>
      </c>
      <c r="M103" s="17">
        <f t="shared" si="18"/>
        <v>0.10048582567369325</v>
      </c>
      <c r="N103" s="17">
        <f t="shared" si="28"/>
        <v>322.91989129228875</v>
      </c>
      <c r="O103" s="24">
        <f t="shared" si="19"/>
        <v>15.365547743361191</v>
      </c>
      <c r="P103" s="7"/>
      <c r="Q103" s="25">
        <f t="shared" si="20"/>
        <v>-3846.7150577251282</v>
      </c>
      <c r="R103" s="24">
        <f t="shared" si="21"/>
        <v>299.01624580824603</v>
      </c>
      <c r="S103" s="7"/>
      <c r="T103" s="25">
        <f t="shared" si="22"/>
        <v>0.99568660813483223</v>
      </c>
      <c r="U103" s="24">
        <f t="shared" si="23"/>
        <v>7.7308286395911197E-2</v>
      </c>
      <c r="V103" s="7"/>
      <c r="W103" s="25">
        <f t="shared" si="24"/>
        <v>0.99558503721953562</v>
      </c>
      <c r="X103" s="24">
        <f t="shared" si="29"/>
        <v>258.66437596468086</v>
      </c>
      <c r="Y103" s="7"/>
      <c r="Z103" s="25">
        <f t="shared" si="30"/>
        <v>-630</v>
      </c>
      <c r="AA103" s="17">
        <f t="shared" si="31"/>
        <v>258.59699999999992</v>
      </c>
      <c r="AB103" s="24">
        <f t="shared" si="25"/>
        <v>4.5133690857797752</v>
      </c>
      <c r="AC103" s="17">
        <f t="shared" si="26"/>
        <v>6.737596468093443E-2</v>
      </c>
    </row>
    <row r="104" spans="1:29" s="17" customFormat="1" x14ac:dyDescent="0.25">
      <c r="A104" s="17">
        <v>19</v>
      </c>
      <c r="B104" s="17">
        <v>-606</v>
      </c>
      <c r="C104" s="17">
        <v>11276</v>
      </c>
      <c r="D104" s="17">
        <v>13531</v>
      </c>
      <c r="E104" s="17">
        <v>15089</v>
      </c>
      <c r="F104" s="17">
        <v>12854</v>
      </c>
      <c r="G104" s="24"/>
      <c r="H104" s="7"/>
      <c r="I104" s="25">
        <f t="shared" si="17"/>
        <v>-3813</v>
      </c>
      <c r="J104" s="24">
        <f t="shared" si="17"/>
        <v>677</v>
      </c>
      <c r="K104" s="7"/>
      <c r="L104" s="25">
        <f t="shared" si="27"/>
        <v>-3821.2215065685346</v>
      </c>
      <c r="M104" s="17">
        <f t="shared" si="18"/>
        <v>67.593170256456759</v>
      </c>
      <c r="N104" s="17">
        <f t="shared" si="28"/>
        <v>687.36934832868565</v>
      </c>
      <c r="O104" s="24">
        <f t="shared" si="19"/>
        <v>107.5233847616158</v>
      </c>
      <c r="P104" s="7"/>
      <c r="Q104" s="25">
        <f t="shared" si="20"/>
        <v>-3792.7150577251282</v>
      </c>
      <c r="R104" s="24">
        <f t="shared" si="21"/>
        <v>657.01624580824603</v>
      </c>
      <c r="S104" s="7"/>
      <c r="T104" s="25">
        <f t="shared" si="22"/>
        <v>0.98170920766912739</v>
      </c>
      <c r="U104" s="24">
        <f t="shared" si="23"/>
        <v>0.16986635612528833</v>
      </c>
      <c r="V104" s="7"/>
      <c r="W104" s="25">
        <f t="shared" si="24"/>
        <v>0.98148497107836241</v>
      </c>
      <c r="X104" s="24">
        <f t="shared" si="29"/>
        <v>253.28558889053988</v>
      </c>
      <c r="Y104" s="7"/>
      <c r="Z104" s="25">
        <f t="shared" si="30"/>
        <v>-606</v>
      </c>
      <c r="AA104" s="17">
        <f t="shared" si="31"/>
        <v>253.14299999999992</v>
      </c>
      <c r="AB104" s="24">
        <f t="shared" si="25"/>
        <v>4.4181788283760044</v>
      </c>
      <c r="AC104" s="17">
        <f t="shared" si="26"/>
        <v>0.14258889053996882</v>
      </c>
    </row>
    <row r="105" spans="1:29" s="17" customFormat="1" x14ac:dyDescent="0.25">
      <c r="A105" s="17">
        <v>20</v>
      </c>
      <c r="B105" s="17">
        <v>-614</v>
      </c>
      <c r="C105" s="17">
        <v>11324</v>
      </c>
      <c r="D105" s="17">
        <v>13725</v>
      </c>
      <c r="E105" s="17">
        <v>15061</v>
      </c>
      <c r="F105" s="17">
        <v>12681</v>
      </c>
      <c r="G105" s="24"/>
      <c r="H105" s="7"/>
      <c r="I105" s="25">
        <f t="shared" si="17"/>
        <v>-3737</v>
      </c>
      <c r="J105" s="24">
        <f t="shared" si="17"/>
        <v>1044</v>
      </c>
      <c r="K105" s="7"/>
      <c r="L105" s="25">
        <f t="shared" si="27"/>
        <v>-3740.036998393301</v>
      </c>
      <c r="M105" s="17">
        <f t="shared" si="18"/>
        <v>9.2233592409129699</v>
      </c>
      <c r="N105" s="17">
        <f t="shared" si="28"/>
        <v>1050.4539985706351</v>
      </c>
      <c r="O105" s="24">
        <f t="shared" si="19"/>
        <v>41.654097549760195</v>
      </c>
      <c r="P105" s="7"/>
      <c r="Q105" s="25">
        <f t="shared" si="20"/>
        <v>-3716.7150577251282</v>
      </c>
      <c r="R105" s="24">
        <f t="shared" si="21"/>
        <v>1024.0162458082459</v>
      </c>
      <c r="S105" s="7"/>
      <c r="T105" s="25">
        <f t="shared" si="22"/>
        <v>0.96203731071739462</v>
      </c>
      <c r="U105" s="24">
        <f t="shared" si="23"/>
        <v>0.26475130470261066</v>
      </c>
      <c r="V105" s="7"/>
      <c r="W105" s="25">
        <f t="shared" si="24"/>
        <v>0.96168731998588286</v>
      </c>
      <c r="X105" s="24">
        <f t="shared" si="29"/>
        <v>247.71238404310589</v>
      </c>
      <c r="Y105" s="7"/>
      <c r="Z105" s="25">
        <f t="shared" si="30"/>
        <v>-614</v>
      </c>
      <c r="AA105" s="17">
        <f t="shared" si="31"/>
        <v>247.6169999999999</v>
      </c>
      <c r="AB105" s="24">
        <f t="shared" si="25"/>
        <v>4.3217319339107974</v>
      </c>
      <c r="AC105" s="17">
        <f t="shared" si="26"/>
        <v>9.5384043105980254E-2</v>
      </c>
    </row>
    <row r="106" spans="1:29" s="17" customFormat="1" x14ac:dyDescent="0.25">
      <c r="A106" s="17">
        <v>21</v>
      </c>
      <c r="B106" s="17">
        <v>-640</v>
      </c>
      <c r="C106" s="17">
        <v>11382</v>
      </c>
      <c r="D106" s="17">
        <v>13903</v>
      </c>
      <c r="E106" s="17">
        <v>14998</v>
      </c>
      <c r="F106" s="17">
        <v>12496</v>
      </c>
      <c r="G106" s="24"/>
      <c r="H106" s="7"/>
      <c r="I106" s="25">
        <f t="shared" si="17"/>
        <v>-3616</v>
      </c>
      <c r="J106" s="24">
        <f t="shared" si="17"/>
        <v>1407</v>
      </c>
      <c r="K106" s="7"/>
      <c r="L106" s="25">
        <f t="shared" si="27"/>
        <v>-3618.6008296588602</v>
      </c>
      <c r="M106" s="17">
        <f t="shared" si="18"/>
        <v>6.7643149144069721</v>
      </c>
      <c r="N106" s="17">
        <f t="shared" si="28"/>
        <v>1418.6718579498995</v>
      </c>
      <c r="O106" s="24">
        <f t="shared" si="19"/>
        <v>136.23226800263225</v>
      </c>
      <c r="P106" s="7"/>
      <c r="Q106" s="25">
        <f t="shared" si="20"/>
        <v>-3595.7150577251282</v>
      </c>
      <c r="R106" s="24">
        <f t="shared" si="21"/>
        <v>1387.0162458082459</v>
      </c>
      <c r="S106" s="7"/>
      <c r="T106" s="25">
        <f t="shared" si="22"/>
        <v>0.93071758004424132</v>
      </c>
      <c r="U106" s="24">
        <f t="shared" si="23"/>
        <v>0.3586020849030685</v>
      </c>
      <c r="V106" s="7"/>
      <c r="W106" s="25">
        <f t="shared" si="24"/>
        <v>0.9302431953741308</v>
      </c>
      <c r="X106" s="24">
        <f t="shared" si="29"/>
        <v>242.02325341309449</v>
      </c>
      <c r="Y106" s="7"/>
      <c r="Z106" s="25">
        <f t="shared" si="30"/>
        <v>-640</v>
      </c>
      <c r="AA106" s="17">
        <f t="shared" si="31"/>
        <v>241.85699999999991</v>
      </c>
      <c r="AB106" s="24">
        <f t="shared" si="25"/>
        <v>4.221200968995924</v>
      </c>
      <c r="AC106" s="17">
        <f t="shared" si="26"/>
        <v>0.16625341309458008</v>
      </c>
    </row>
    <row r="107" spans="1:29" s="17" customFormat="1" x14ac:dyDescent="0.25">
      <c r="A107" s="17">
        <v>22</v>
      </c>
      <c r="B107" s="17">
        <v>-624</v>
      </c>
      <c r="C107" s="17">
        <v>11466</v>
      </c>
      <c r="D107" s="17">
        <v>14086</v>
      </c>
      <c r="E107" s="17">
        <v>14932</v>
      </c>
      <c r="F107" s="17">
        <v>12333</v>
      </c>
      <c r="G107" s="24"/>
      <c r="H107" s="7"/>
      <c r="I107" s="25">
        <f t="shared" si="17"/>
        <v>-3466</v>
      </c>
      <c r="J107" s="24">
        <f t="shared" si="17"/>
        <v>1753</v>
      </c>
      <c r="K107" s="7"/>
      <c r="L107" s="25">
        <f t="shared" si="27"/>
        <v>-3465.178015698099</v>
      </c>
      <c r="M107" s="17">
        <f t="shared" si="18"/>
        <v>0.67565819257169302</v>
      </c>
      <c r="N107" s="17">
        <f t="shared" si="28"/>
        <v>1764.1189001438008</v>
      </c>
      <c r="O107" s="24">
        <f t="shared" si="19"/>
        <v>123.62994040781409</v>
      </c>
      <c r="P107" s="7"/>
      <c r="Q107" s="25">
        <f t="shared" si="20"/>
        <v>-3445.7150577251282</v>
      </c>
      <c r="R107" s="24">
        <f t="shared" si="21"/>
        <v>1733.0162458082459</v>
      </c>
      <c r="S107" s="7"/>
      <c r="T107" s="25">
        <f t="shared" si="22"/>
        <v>0.89189146763950566</v>
      </c>
      <c r="U107" s="24">
        <f t="shared" si="23"/>
        <v>0.44805764950185195</v>
      </c>
      <c r="V107" s="7"/>
      <c r="W107" s="25">
        <f t="shared" si="24"/>
        <v>0.89129850676371636</v>
      </c>
      <c r="X107" s="24">
        <f t="shared" si="29"/>
        <v>236.41577368737285</v>
      </c>
      <c r="Y107" s="7"/>
      <c r="Z107" s="25">
        <f t="shared" si="30"/>
        <v>-624</v>
      </c>
      <c r="AA107" s="17">
        <f t="shared" si="31"/>
        <v>236.24099999999993</v>
      </c>
      <c r="AB107" s="24">
        <f t="shared" si="25"/>
        <v>4.1231832782039231</v>
      </c>
      <c r="AC107" s="17">
        <f t="shared" si="26"/>
        <v>0.17477368737291954</v>
      </c>
    </row>
    <row r="108" spans="1:29" s="17" customFormat="1" x14ac:dyDescent="0.25">
      <c r="A108" s="17">
        <v>23</v>
      </c>
      <c r="B108" s="17">
        <v>-636</v>
      </c>
      <c r="C108" s="17">
        <v>11562</v>
      </c>
      <c r="D108" s="17">
        <v>14254</v>
      </c>
      <c r="E108" s="17">
        <v>14837</v>
      </c>
      <c r="F108" s="17">
        <v>12158</v>
      </c>
      <c r="G108" s="24"/>
      <c r="H108" s="7"/>
      <c r="I108" s="25">
        <f t="shared" si="17"/>
        <v>-3275</v>
      </c>
      <c r="J108" s="24">
        <f t="shared" si="17"/>
        <v>2096</v>
      </c>
      <c r="K108" s="7"/>
      <c r="L108" s="25">
        <f t="shared" si="27"/>
        <v>-3274.7605907445832</v>
      </c>
      <c r="M108" s="17">
        <f t="shared" si="18"/>
        <v>5.7316791579241425E-2</v>
      </c>
      <c r="N108" s="17">
        <f t="shared" si="28"/>
        <v>2098.9643025280611</v>
      </c>
      <c r="O108" s="24">
        <f t="shared" si="19"/>
        <v>8.7870894778695803</v>
      </c>
      <c r="P108" s="7"/>
      <c r="Q108" s="25">
        <f t="shared" si="20"/>
        <v>-3254.7150577251282</v>
      </c>
      <c r="R108" s="24">
        <f t="shared" si="21"/>
        <v>2076.0162458082459</v>
      </c>
      <c r="S108" s="7"/>
      <c r="T108" s="25">
        <f t="shared" si="22"/>
        <v>0.84245288451080902</v>
      </c>
      <c r="U108" s="24">
        <f t="shared" si="23"/>
        <v>0.53673758781798708</v>
      </c>
      <c r="V108" s="7"/>
      <c r="W108" s="25">
        <f t="shared" si="24"/>
        <v>0.84174236593327834</v>
      </c>
      <c r="X108" s="24">
        <f t="shared" si="29"/>
        <v>230.58089846946268</v>
      </c>
      <c r="Y108" s="7"/>
      <c r="Z108" s="25">
        <f t="shared" si="30"/>
        <v>-636</v>
      </c>
      <c r="AA108" s="17">
        <f t="shared" si="31"/>
        <v>230.51699999999994</v>
      </c>
      <c r="AB108" s="24">
        <f t="shared" si="25"/>
        <v>4.0232806318197678</v>
      </c>
      <c r="AC108" s="17">
        <f t="shared" si="26"/>
        <v>6.3898469462742469E-2</v>
      </c>
    </row>
    <row r="109" spans="1:29" s="17" customFormat="1" x14ac:dyDescent="0.25">
      <c r="A109" s="17">
        <v>24</v>
      </c>
      <c r="B109" s="17">
        <v>-637</v>
      </c>
      <c r="C109" s="17">
        <v>11669</v>
      </c>
      <c r="D109" s="17">
        <v>14403</v>
      </c>
      <c r="E109" s="17">
        <v>14717</v>
      </c>
      <c r="F109" s="17">
        <v>12000</v>
      </c>
      <c r="G109" s="24"/>
      <c r="H109" s="7"/>
      <c r="I109" s="25">
        <f t="shared" si="17"/>
        <v>-3048</v>
      </c>
      <c r="J109" s="24">
        <f t="shared" si="17"/>
        <v>2403</v>
      </c>
      <c r="K109" s="7"/>
      <c r="L109" s="25">
        <f t="shared" si="27"/>
        <v>-3051.4899471686758</v>
      </c>
      <c r="M109" s="17">
        <f t="shared" si="18"/>
        <v>12.179731240148415</v>
      </c>
      <c r="N109" s="17">
        <f t="shared" si="28"/>
        <v>2413.5604517756183</v>
      </c>
      <c r="O109" s="24">
        <f t="shared" si="19"/>
        <v>111.52314170515919</v>
      </c>
      <c r="P109" s="7"/>
      <c r="Q109" s="25">
        <f t="shared" si="20"/>
        <v>-3027.7150577251282</v>
      </c>
      <c r="R109" s="24">
        <f t="shared" si="21"/>
        <v>2383.0162458082459</v>
      </c>
      <c r="S109" s="7"/>
      <c r="T109" s="25">
        <f t="shared" si="22"/>
        <v>0.78369603440497582</v>
      </c>
      <c r="U109" s="24">
        <f t="shared" si="23"/>
        <v>0.61611001074234117</v>
      </c>
      <c r="V109" s="7"/>
      <c r="W109" s="25">
        <f t="shared" si="24"/>
        <v>0.78288028380592245</v>
      </c>
      <c r="X109" s="24">
        <f t="shared" si="29"/>
        <v>224.9025594858557</v>
      </c>
      <c r="Y109" s="7"/>
      <c r="Z109" s="25">
        <f t="shared" si="30"/>
        <v>-637</v>
      </c>
      <c r="AA109" s="17">
        <f t="shared" si="31"/>
        <v>224.78399999999993</v>
      </c>
      <c r="AB109" s="24">
        <f t="shared" si="25"/>
        <v>3.9232209058029324</v>
      </c>
      <c r="AC109" s="17">
        <f t="shared" si="26"/>
        <v>0.11855948585576925</v>
      </c>
    </row>
    <row r="110" spans="1:29" s="17" customFormat="1" x14ac:dyDescent="0.25">
      <c r="A110" s="17">
        <v>25</v>
      </c>
      <c r="B110" s="17">
        <v>-621</v>
      </c>
      <c r="C110" s="17">
        <v>11783</v>
      </c>
      <c r="D110" s="17">
        <v>14540</v>
      </c>
      <c r="E110" s="17">
        <v>14585</v>
      </c>
      <c r="F110" s="17">
        <v>11849</v>
      </c>
      <c r="G110" s="24"/>
      <c r="H110" s="7"/>
      <c r="I110" s="25">
        <f t="shared" si="17"/>
        <v>-2802</v>
      </c>
      <c r="J110" s="24">
        <f t="shared" si="17"/>
        <v>2691</v>
      </c>
      <c r="K110" s="7"/>
      <c r="L110" s="25">
        <f t="shared" si="27"/>
        <v>-2804.5961334069925</v>
      </c>
      <c r="M110" s="17">
        <f t="shared" si="18"/>
        <v>6.7399086669025969</v>
      </c>
      <c r="N110" s="17">
        <f t="shared" si="28"/>
        <v>2697.236655150632</v>
      </c>
      <c r="O110" s="24">
        <f t="shared" si="19"/>
        <v>38.895867467905056</v>
      </c>
      <c r="P110" s="7"/>
      <c r="Q110" s="25">
        <f t="shared" si="20"/>
        <v>-2781.7150577251282</v>
      </c>
      <c r="R110" s="24">
        <f t="shared" si="21"/>
        <v>2671.0162458082459</v>
      </c>
      <c r="S110" s="7"/>
      <c r="T110" s="25">
        <f t="shared" si="22"/>
        <v>0.72002121006120945</v>
      </c>
      <c r="U110" s="24">
        <f t="shared" si="23"/>
        <v>0.69057013387658872</v>
      </c>
      <c r="V110" s="7"/>
      <c r="W110" s="25">
        <f t="shared" si="24"/>
        <v>0.71910673266074876</v>
      </c>
      <c r="X110" s="24">
        <f t="shared" si="29"/>
        <v>219.26424783227196</v>
      </c>
      <c r="Y110" s="7"/>
      <c r="Z110" s="25">
        <f t="shared" si="30"/>
        <v>-621</v>
      </c>
      <c r="AA110" s="17">
        <f t="shared" si="31"/>
        <v>219.19499999999994</v>
      </c>
      <c r="AB110" s="24">
        <f t="shared" si="25"/>
        <v>3.8256744539089698</v>
      </c>
      <c r="AC110" s="17">
        <f t="shared" si="26"/>
        <v>6.9247832272026244E-2</v>
      </c>
    </row>
    <row r="111" spans="1:29" s="17" customFormat="1" x14ac:dyDescent="0.25">
      <c r="A111" s="17">
        <v>26</v>
      </c>
      <c r="B111" s="17">
        <v>-611</v>
      </c>
      <c r="C111" s="17">
        <v>11929</v>
      </c>
      <c r="D111" s="17">
        <v>14684</v>
      </c>
      <c r="E111" s="17">
        <v>14472</v>
      </c>
      <c r="F111" s="17">
        <v>11734</v>
      </c>
      <c r="G111" s="24"/>
      <c r="H111" s="7"/>
      <c r="I111" s="25">
        <f t="shared" si="17"/>
        <v>-2543</v>
      </c>
      <c r="J111" s="24">
        <f t="shared" si="17"/>
        <v>2950</v>
      </c>
      <c r="K111" s="7"/>
      <c r="L111" s="25">
        <f t="shared" si="27"/>
        <v>-2535.8095361472406</v>
      </c>
      <c r="M111" s="17">
        <f t="shared" si="18"/>
        <v>51.702770417839865</v>
      </c>
      <c r="N111" s="17">
        <f t="shared" si="28"/>
        <v>2951.5233827506049</v>
      </c>
      <c r="O111" s="24">
        <f t="shared" si="19"/>
        <v>2.3206950048406236</v>
      </c>
      <c r="P111" s="7"/>
      <c r="Q111" s="25">
        <f t="shared" si="20"/>
        <v>-2522.7150577251282</v>
      </c>
      <c r="R111" s="24">
        <f t="shared" si="21"/>
        <v>2930.0162458082459</v>
      </c>
      <c r="S111" s="7"/>
      <c r="T111" s="25">
        <f t="shared" si="22"/>
        <v>0.65298145597569923</v>
      </c>
      <c r="U111" s="24">
        <f t="shared" si="23"/>
        <v>0.7575325362785682</v>
      </c>
      <c r="V111" s="7"/>
      <c r="W111" s="25">
        <f t="shared" si="24"/>
        <v>0.65197818443025168</v>
      </c>
      <c r="X111" s="24">
        <f t="shared" si="29"/>
        <v>213.82181893222401</v>
      </c>
      <c r="Y111" s="7"/>
      <c r="Z111" s="25">
        <f t="shared" si="30"/>
        <v>-611</v>
      </c>
      <c r="AA111" s="17">
        <f t="shared" si="31"/>
        <v>213.69599999999994</v>
      </c>
      <c r="AB111" s="24">
        <f t="shared" si="25"/>
        <v>3.7296987983418015</v>
      </c>
      <c r="AC111" s="17">
        <f t="shared" si="26"/>
        <v>0.12581893222406393</v>
      </c>
    </row>
    <row r="112" spans="1:29" s="17" customFormat="1" x14ac:dyDescent="0.25">
      <c r="A112" s="17">
        <v>27</v>
      </c>
      <c r="B112" s="17">
        <v>-616</v>
      </c>
      <c r="C112" s="17">
        <v>12078</v>
      </c>
      <c r="D112" s="17">
        <v>14794</v>
      </c>
      <c r="E112" s="17">
        <v>14320</v>
      </c>
      <c r="F112" s="17">
        <v>11614</v>
      </c>
      <c r="G112" s="24"/>
      <c r="H112" s="7"/>
      <c r="I112" s="25">
        <f t="shared" si="17"/>
        <v>-2242</v>
      </c>
      <c r="J112" s="24">
        <f t="shared" si="17"/>
        <v>3180</v>
      </c>
      <c r="K112" s="7"/>
      <c r="L112" s="25">
        <f t="shared" si="27"/>
        <v>-2241.3754977216054</v>
      </c>
      <c r="M112" s="17">
        <f t="shared" si="18"/>
        <v>0.39000309572008357</v>
      </c>
      <c r="N112" s="17">
        <f t="shared" si="28"/>
        <v>3180.5797557702094</v>
      </c>
      <c r="O112" s="24">
        <f t="shared" si="19"/>
        <v>0.33611675309113048</v>
      </c>
      <c r="P112" s="7"/>
      <c r="Q112" s="25">
        <f t="shared" si="20"/>
        <v>-2221.7150577251282</v>
      </c>
      <c r="R112" s="24">
        <f t="shared" si="21"/>
        <v>3160.0162458082459</v>
      </c>
      <c r="S112" s="7"/>
      <c r="T112" s="25">
        <f t="shared" si="22"/>
        <v>0.57507039041686314</v>
      </c>
      <c r="U112" s="24">
        <f t="shared" si="23"/>
        <v>0.81699721794827984</v>
      </c>
      <c r="V112" s="7"/>
      <c r="W112" s="25">
        <f t="shared" si="24"/>
        <v>0.57398825079215621</v>
      </c>
      <c r="X112" s="24">
        <f t="shared" si="29"/>
        <v>208.19482822898203</v>
      </c>
      <c r="Y112" s="7"/>
      <c r="Z112" s="25">
        <f t="shared" si="30"/>
        <v>-616</v>
      </c>
      <c r="AA112" s="17">
        <f t="shared" si="31"/>
        <v>208.15199999999993</v>
      </c>
      <c r="AB112" s="24">
        <f t="shared" si="25"/>
        <v>3.6329377446112354</v>
      </c>
      <c r="AC112" s="17">
        <f t="shared" si="26"/>
        <v>4.2828228982102701E-2</v>
      </c>
    </row>
    <row r="113" spans="1:29" s="17" customFormat="1" x14ac:dyDescent="0.25">
      <c r="A113" s="17">
        <v>28</v>
      </c>
      <c r="B113" s="17">
        <v>-616</v>
      </c>
      <c r="C113" s="17">
        <v>12228</v>
      </c>
      <c r="D113" s="17">
        <v>14892</v>
      </c>
      <c r="E113" s="17">
        <v>14158</v>
      </c>
      <c r="F113" s="17">
        <v>11509</v>
      </c>
      <c r="G113" s="24"/>
      <c r="H113" s="7"/>
      <c r="I113" s="25">
        <f t="shared" si="17"/>
        <v>-1930</v>
      </c>
      <c r="J113" s="24">
        <f t="shared" si="17"/>
        <v>3383</v>
      </c>
      <c r="K113" s="7"/>
      <c r="L113" s="25">
        <f t="shared" si="27"/>
        <v>-1926.1478288122353</v>
      </c>
      <c r="M113" s="17">
        <f t="shared" si="18"/>
        <v>14.839222859844691</v>
      </c>
      <c r="N113" s="17">
        <f t="shared" si="28"/>
        <v>3380.0777872306444</v>
      </c>
      <c r="O113" s="24">
        <f t="shared" si="19"/>
        <v>8.5393274693849861</v>
      </c>
      <c r="P113" s="7"/>
      <c r="Q113" s="25">
        <f t="shared" si="20"/>
        <v>-1909.7150577251284</v>
      </c>
      <c r="R113" s="24">
        <f t="shared" si="21"/>
        <v>3363.0162458082459</v>
      </c>
      <c r="S113" s="7"/>
      <c r="T113" s="25">
        <f t="shared" si="22"/>
        <v>0.49431207661501314</v>
      </c>
      <c r="U113" s="24">
        <f t="shared" si="23"/>
        <v>0.86948126307415563</v>
      </c>
      <c r="V113" s="7"/>
      <c r="W113" s="25">
        <f t="shared" si="24"/>
        <v>0.49316031680745526</v>
      </c>
      <c r="X113" s="24">
        <f t="shared" si="29"/>
        <v>202.66598291482285</v>
      </c>
      <c r="Y113" s="7"/>
      <c r="Z113" s="25">
        <f t="shared" si="30"/>
        <v>-616</v>
      </c>
      <c r="AA113" s="17">
        <f t="shared" si="31"/>
        <v>202.60799999999992</v>
      </c>
      <c r="AB113" s="24">
        <f t="shared" si="25"/>
        <v>3.5361766908806698</v>
      </c>
      <c r="AC113" s="17">
        <f t="shared" si="26"/>
        <v>5.7982914822929388E-2</v>
      </c>
    </row>
    <row r="114" spans="1:29" s="17" customFormat="1" x14ac:dyDescent="0.25">
      <c r="A114" s="17">
        <v>29</v>
      </c>
      <c r="B114" s="17">
        <v>-624</v>
      </c>
      <c r="C114" s="17">
        <v>12405</v>
      </c>
      <c r="D114" s="17">
        <v>14983</v>
      </c>
      <c r="E114" s="17">
        <v>13998</v>
      </c>
      <c r="F114" s="17">
        <v>11432</v>
      </c>
      <c r="G114" s="24"/>
      <c r="H114" s="7"/>
      <c r="I114" s="25">
        <f t="shared" si="17"/>
        <v>-1593</v>
      </c>
      <c r="J114" s="24">
        <f t="shared" si="17"/>
        <v>3551</v>
      </c>
      <c r="K114" s="7"/>
      <c r="L114" s="25">
        <f t="shared" si="27"/>
        <v>-1588.6486997438044</v>
      </c>
      <c r="M114" s="17">
        <f t="shared" si="18"/>
        <v>18.933813919567893</v>
      </c>
      <c r="N114" s="17">
        <f t="shared" si="28"/>
        <v>3550.1206015006737</v>
      </c>
      <c r="O114" s="24">
        <f t="shared" si="19"/>
        <v>0.77334172061729767</v>
      </c>
      <c r="P114" s="7"/>
      <c r="Q114" s="25">
        <f t="shared" si="20"/>
        <v>-1572.7150577251284</v>
      </c>
      <c r="R114" s="24">
        <f t="shared" si="21"/>
        <v>3531.0162458082459</v>
      </c>
      <c r="S114" s="7"/>
      <c r="T114" s="25">
        <f t="shared" si="22"/>
        <v>0.40708274407904049</v>
      </c>
      <c r="U114" s="24">
        <f t="shared" si="23"/>
        <v>0.91291633490246671</v>
      </c>
      <c r="V114" s="7"/>
      <c r="W114" s="25">
        <f t="shared" si="24"/>
        <v>0.40587334966149696</v>
      </c>
      <c r="X114" s="24">
        <f t="shared" si="29"/>
        <v>197.07399324800826</v>
      </c>
      <c r="Y114" s="7"/>
      <c r="Z114" s="25">
        <f t="shared" si="30"/>
        <v>-624</v>
      </c>
      <c r="AA114" s="17">
        <f t="shared" si="31"/>
        <v>196.9919999999999</v>
      </c>
      <c r="AB114" s="24">
        <f t="shared" si="25"/>
        <v>3.4381590000886679</v>
      </c>
      <c r="AC114" s="17">
        <f t="shared" si="26"/>
        <v>8.1993248008359387E-2</v>
      </c>
    </row>
    <row r="115" spans="1:29" s="17" customFormat="1" x14ac:dyDescent="0.25">
      <c r="A115" s="17">
        <v>30</v>
      </c>
      <c r="B115" s="17">
        <v>-634</v>
      </c>
      <c r="C115" s="17">
        <v>12576</v>
      </c>
      <c r="D115" s="17">
        <v>15045</v>
      </c>
      <c r="E115" s="17">
        <v>13807</v>
      </c>
      <c r="F115" s="17">
        <v>11354</v>
      </c>
      <c r="G115" s="24"/>
      <c r="H115" s="7"/>
      <c r="I115" s="25">
        <f t="shared" si="17"/>
        <v>-1231</v>
      </c>
      <c r="J115" s="24">
        <f t="shared" si="17"/>
        <v>3691</v>
      </c>
      <c r="K115" s="7"/>
      <c r="L115" s="25">
        <f t="shared" si="27"/>
        <v>-1230.3296106168332</v>
      </c>
      <c r="M115" s="17">
        <f t="shared" si="18"/>
        <v>0.44942192506279083</v>
      </c>
      <c r="N115" s="17">
        <f t="shared" si="28"/>
        <v>3688.185531412335</v>
      </c>
      <c r="O115" s="24">
        <f t="shared" si="19"/>
        <v>7.9212334309532046</v>
      </c>
      <c r="P115" s="7"/>
      <c r="Q115" s="25">
        <f t="shared" si="20"/>
        <v>-1210.7150577251284</v>
      </c>
      <c r="R115" s="24">
        <f t="shared" si="21"/>
        <v>3671.0162458082459</v>
      </c>
      <c r="S115" s="7"/>
      <c r="T115" s="25">
        <f t="shared" si="22"/>
        <v>0.31338239280894525</v>
      </c>
      <c r="U115" s="24">
        <f t="shared" si="23"/>
        <v>0.94911222809272588</v>
      </c>
      <c r="V115" s="7"/>
      <c r="W115" s="25">
        <f t="shared" si="24"/>
        <v>0.3121249511033819</v>
      </c>
      <c r="X115" s="24">
        <f t="shared" si="29"/>
        <v>191.30850908016714</v>
      </c>
      <c r="Y115" s="7"/>
      <c r="Z115" s="25">
        <f t="shared" si="30"/>
        <v>-634</v>
      </c>
      <c r="AA115" s="17">
        <f t="shared" si="31"/>
        <v>191.28599999999992</v>
      </c>
      <c r="AB115" s="24">
        <f t="shared" si="25"/>
        <v>3.3385705129698717</v>
      </c>
      <c r="AC115" s="17">
        <f t="shared" si="26"/>
        <v>2.2509080167225193E-2</v>
      </c>
    </row>
    <row r="116" spans="1:29" s="17" customFormat="1" x14ac:dyDescent="0.25">
      <c r="A116" s="17">
        <v>31</v>
      </c>
      <c r="B116" s="17">
        <v>-637</v>
      </c>
      <c r="C116" s="17">
        <v>12765</v>
      </c>
      <c r="D116" s="17">
        <v>15101</v>
      </c>
      <c r="E116" s="17">
        <v>13630</v>
      </c>
      <c r="F116" s="17">
        <v>11306</v>
      </c>
      <c r="G116" s="24"/>
      <c r="H116" s="7"/>
      <c r="I116" s="25">
        <f t="shared" ref="I116:J149" si="32">C116-E116</f>
        <v>-865</v>
      </c>
      <c r="J116" s="24">
        <f t="shared" si="32"/>
        <v>3795</v>
      </c>
      <c r="K116" s="7"/>
      <c r="L116" s="25">
        <f t="shared" si="27"/>
        <v>-858.23732644212703</v>
      </c>
      <c r="M116" s="17">
        <f t="shared" si="18"/>
        <v>45.733753650354281</v>
      </c>
      <c r="N116" s="17">
        <f t="shared" si="28"/>
        <v>3790.305802776883</v>
      </c>
      <c r="O116" s="24">
        <f t="shared" si="19"/>
        <v>22.035487569519766</v>
      </c>
      <c r="P116" s="7"/>
      <c r="Q116" s="25">
        <f t="shared" si="20"/>
        <v>-844.7150577251283</v>
      </c>
      <c r="R116" s="24">
        <f t="shared" si="21"/>
        <v>3775.0162458082459</v>
      </c>
      <c r="S116" s="7"/>
      <c r="T116" s="25">
        <f t="shared" si="22"/>
        <v>0.21864667854139036</v>
      </c>
      <c r="U116" s="24">
        <f t="shared" si="23"/>
        <v>0.97600060589120419</v>
      </c>
      <c r="V116" s="7"/>
      <c r="W116" s="25">
        <f t="shared" si="24"/>
        <v>0.21735352250051465</v>
      </c>
      <c r="X116" s="24">
        <f t="shared" si="29"/>
        <v>185.65933716420409</v>
      </c>
      <c r="Y116" s="7"/>
      <c r="Z116" s="25">
        <f t="shared" si="30"/>
        <v>-637</v>
      </c>
      <c r="AA116" s="17">
        <f t="shared" si="31"/>
        <v>185.55299999999991</v>
      </c>
      <c r="AB116" s="24">
        <f t="shared" si="25"/>
        <v>3.2385107869530367</v>
      </c>
      <c r="AC116" s="17">
        <f t="shared" si="26"/>
        <v>0.10633716420417727</v>
      </c>
    </row>
    <row r="117" spans="1:29" s="17" customFormat="1" x14ac:dyDescent="0.25">
      <c r="A117" s="17">
        <v>32</v>
      </c>
      <c r="B117" s="17">
        <v>-633</v>
      </c>
      <c r="C117" s="17">
        <v>12950</v>
      </c>
      <c r="D117" s="17">
        <v>15135</v>
      </c>
      <c r="E117" s="17">
        <v>13435</v>
      </c>
      <c r="F117" s="17">
        <v>11269</v>
      </c>
      <c r="G117" s="24"/>
      <c r="H117" s="7"/>
      <c r="I117" s="25">
        <f t="shared" si="32"/>
        <v>-485</v>
      </c>
      <c r="J117" s="24">
        <f t="shared" si="32"/>
        <v>3866</v>
      </c>
      <c r="K117" s="7"/>
      <c r="L117" s="25">
        <f t="shared" si="27"/>
        <v>-480.16596530743209</v>
      </c>
      <c r="M117" s="17">
        <f t="shared" si="18"/>
        <v>23.367891408950143</v>
      </c>
      <c r="N117" s="17">
        <f t="shared" si="28"/>
        <v>3854.4372459724113</v>
      </c>
      <c r="O117" s="24">
        <f t="shared" si="19"/>
        <v>133.69728070251762</v>
      </c>
      <c r="P117" s="7"/>
      <c r="Q117" s="25">
        <f t="shared" si="20"/>
        <v>-464.71505772512836</v>
      </c>
      <c r="R117" s="24">
        <f t="shared" si="21"/>
        <v>3846.0162458082459</v>
      </c>
      <c r="S117" s="7"/>
      <c r="T117" s="25">
        <f t="shared" si="22"/>
        <v>0.12028719378272686</v>
      </c>
      <c r="U117" s="24">
        <f t="shared" si="23"/>
        <v>0.99435709458054999</v>
      </c>
      <c r="V117" s="7"/>
      <c r="W117" s="25">
        <f t="shared" si="24"/>
        <v>0.11896962626477943</v>
      </c>
      <c r="X117" s="24">
        <f t="shared" si="29"/>
        <v>179.92725537293165</v>
      </c>
      <c r="Y117" s="7"/>
      <c r="Z117" s="25">
        <f t="shared" si="30"/>
        <v>-633</v>
      </c>
      <c r="AA117" s="17">
        <f t="shared" si="31"/>
        <v>179.85599999999991</v>
      </c>
      <c r="AB117" s="24">
        <f t="shared" si="25"/>
        <v>3.1390793794669194</v>
      </c>
      <c r="AC117" s="17">
        <f t="shared" si="26"/>
        <v>7.1255372931744887E-2</v>
      </c>
    </row>
    <row r="118" spans="1:29" s="17" customFormat="1" x14ac:dyDescent="0.25">
      <c r="A118" s="17">
        <v>33</v>
      </c>
      <c r="B118" s="17">
        <v>-627</v>
      </c>
      <c r="C118" s="17">
        <v>13140</v>
      </c>
      <c r="D118" s="17">
        <v>15143</v>
      </c>
      <c r="E118" s="17">
        <v>13247</v>
      </c>
      <c r="F118" s="17">
        <v>11257</v>
      </c>
      <c r="G118" s="24"/>
      <c r="H118" s="7"/>
      <c r="I118" s="25">
        <f t="shared" si="32"/>
        <v>-107</v>
      </c>
      <c r="J118" s="24">
        <f t="shared" si="32"/>
        <v>3886</v>
      </c>
      <c r="K118" s="7"/>
      <c r="L118" s="25">
        <f t="shared" si="27"/>
        <v>-101.1870381403543</v>
      </c>
      <c r="M118" s="17">
        <f t="shared" si="18"/>
        <v>33.790525581695555</v>
      </c>
      <c r="N118" s="17">
        <f t="shared" si="28"/>
        <v>3880.6334357233627</v>
      </c>
      <c r="O118" s="24">
        <f t="shared" si="19"/>
        <v>28.800012135279534</v>
      </c>
      <c r="P118" s="7"/>
      <c r="Q118" s="25">
        <f t="shared" si="20"/>
        <v>-86.715057725128332</v>
      </c>
      <c r="R118" s="24">
        <f t="shared" si="21"/>
        <v>3866.0162458082459</v>
      </c>
      <c r="S118" s="7"/>
      <c r="T118" s="25">
        <f t="shared" si="22"/>
        <v>2.2445390522793127E-2</v>
      </c>
      <c r="U118" s="24">
        <f t="shared" si="23"/>
        <v>0.9995279364648727</v>
      </c>
      <c r="V118" s="7"/>
      <c r="W118" s="25">
        <f t="shared" si="24"/>
        <v>2.1120884953143418E-2</v>
      </c>
      <c r="X118" s="24">
        <f t="shared" si="29"/>
        <v>174.3150759832979</v>
      </c>
      <c r="Y118" s="7"/>
      <c r="Z118" s="25">
        <f t="shared" si="30"/>
        <v>-627</v>
      </c>
      <c r="AA118" s="17">
        <f t="shared" si="31"/>
        <v>174.21299999999991</v>
      </c>
      <c r="AB118" s="24">
        <f t="shared" si="25"/>
        <v>3.0405904497768796</v>
      </c>
      <c r="AC118" s="17">
        <f t="shared" si="26"/>
        <v>0.10207598329799339</v>
      </c>
    </row>
    <row r="119" spans="1:29" s="17" customFormat="1" x14ac:dyDescent="0.25">
      <c r="A119" s="17">
        <v>34</v>
      </c>
      <c r="B119" s="17">
        <v>-611</v>
      </c>
      <c r="C119" s="17">
        <v>13329</v>
      </c>
      <c r="D119" s="17">
        <v>15141</v>
      </c>
      <c r="E119" s="17">
        <v>13067</v>
      </c>
      <c r="F119" s="17">
        <v>11264</v>
      </c>
      <c r="G119" s="24"/>
      <c r="H119" s="7"/>
      <c r="I119" s="25">
        <f t="shared" si="32"/>
        <v>262</v>
      </c>
      <c r="J119" s="24">
        <f t="shared" si="32"/>
        <v>3877</v>
      </c>
      <c r="K119" s="7"/>
      <c r="L119" s="25">
        <f t="shared" si="27"/>
        <v>268.90344596135225</v>
      </c>
      <c r="M119" s="17">
        <f t="shared" si="18"/>
        <v>47.657566141310653</v>
      </c>
      <c r="N119" s="17">
        <f t="shared" si="28"/>
        <v>3870.1755061524295</v>
      </c>
      <c r="O119" s="24">
        <f t="shared" si="19"/>
        <v>46.57371627552714</v>
      </c>
      <c r="P119" s="7"/>
      <c r="Q119" s="25">
        <f t="shared" si="20"/>
        <v>282.28494227487164</v>
      </c>
      <c r="R119" s="24">
        <f t="shared" si="21"/>
        <v>3857.0162458082459</v>
      </c>
      <c r="S119" s="7"/>
      <c r="T119" s="25">
        <f t="shared" si="22"/>
        <v>-7.3066845992856441E-2</v>
      </c>
      <c r="U119" s="24">
        <f t="shared" si="23"/>
        <v>0.99720105761692746</v>
      </c>
      <c r="V119" s="7"/>
      <c r="W119" s="25">
        <f t="shared" si="24"/>
        <v>-7.4388351957951779E-2</v>
      </c>
      <c r="X119" s="24">
        <f t="shared" si="29"/>
        <v>168.83834717276216</v>
      </c>
      <c r="Y119" s="7"/>
      <c r="Z119" s="25">
        <f t="shared" si="30"/>
        <v>-611</v>
      </c>
      <c r="AA119" s="17">
        <f t="shared" si="31"/>
        <v>168.71399999999991</v>
      </c>
      <c r="AB119" s="24">
        <f t="shared" si="25"/>
        <v>2.9446147942097114</v>
      </c>
      <c r="AC119" s="17">
        <f t="shared" si="26"/>
        <v>0.12434717276224205</v>
      </c>
    </row>
    <row r="120" spans="1:29" s="17" customFormat="1" x14ac:dyDescent="0.25">
      <c r="A120" s="17">
        <v>35</v>
      </c>
      <c r="B120" s="17">
        <v>-607</v>
      </c>
      <c r="C120" s="17">
        <v>13499</v>
      </c>
      <c r="D120" s="17">
        <v>15110</v>
      </c>
      <c r="E120" s="17">
        <v>12871</v>
      </c>
      <c r="F120" s="17">
        <v>11279</v>
      </c>
      <c r="G120" s="24"/>
      <c r="H120" s="7"/>
      <c r="I120" s="25">
        <f t="shared" si="32"/>
        <v>628</v>
      </c>
      <c r="J120" s="24">
        <f t="shared" si="32"/>
        <v>3831</v>
      </c>
      <c r="K120" s="7"/>
      <c r="L120" s="25">
        <f t="shared" si="27"/>
        <v>633.93793110768206</v>
      </c>
      <c r="M120" s="17">
        <f t="shared" si="18"/>
        <v>35.259025839578314</v>
      </c>
      <c r="N120" s="17">
        <f t="shared" si="28"/>
        <v>3824.7067710849087</v>
      </c>
      <c r="O120" s="24">
        <f t="shared" si="19"/>
        <v>39.604730177740926</v>
      </c>
      <c r="P120" s="7"/>
      <c r="Q120" s="25">
        <f t="shared" si="20"/>
        <v>648.2849422748717</v>
      </c>
      <c r="R120" s="24">
        <f t="shared" si="21"/>
        <v>3811.0162458082459</v>
      </c>
      <c r="S120" s="7"/>
      <c r="T120" s="25">
        <f t="shared" si="22"/>
        <v>-0.16780256026041132</v>
      </c>
      <c r="U120" s="24">
        <f t="shared" si="23"/>
        <v>0.98530812128298517</v>
      </c>
      <c r="V120" s="7"/>
      <c r="W120" s="25">
        <f t="shared" si="24"/>
        <v>-0.1691083894701165</v>
      </c>
      <c r="X120" s="24">
        <f t="shared" si="29"/>
        <v>163.36575978529777</v>
      </c>
      <c r="Y120" s="7"/>
      <c r="Z120" s="25">
        <f t="shared" si="30"/>
        <v>-607</v>
      </c>
      <c r="AA120" s="17">
        <f t="shared" si="31"/>
        <v>163.25099999999992</v>
      </c>
      <c r="AB120" s="24">
        <f t="shared" si="25"/>
        <v>2.8492674571732612</v>
      </c>
      <c r="AC120" s="17">
        <f t="shared" si="26"/>
        <v>0.11475978529784925</v>
      </c>
    </row>
    <row r="121" spans="1:29" s="17" customFormat="1" x14ac:dyDescent="0.25">
      <c r="A121" s="17">
        <v>36</v>
      </c>
      <c r="B121" s="17">
        <v>-607</v>
      </c>
      <c r="C121" s="17">
        <v>13695</v>
      </c>
      <c r="D121" s="17">
        <v>15082</v>
      </c>
      <c r="E121" s="17">
        <v>12705</v>
      </c>
      <c r="F121" s="17">
        <v>11329</v>
      </c>
      <c r="G121" s="24"/>
      <c r="H121" s="7"/>
      <c r="I121" s="25">
        <f t="shared" si="32"/>
        <v>990</v>
      </c>
      <c r="J121" s="24">
        <f t="shared" si="32"/>
        <v>3753</v>
      </c>
      <c r="K121" s="7"/>
      <c r="L121" s="25">
        <f t="shared" si="27"/>
        <v>993.02178380697751</v>
      </c>
      <c r="M121" s="17">
        <f t="shared" si="18"/>
        <v>9.1311773761114932</v>
      </c>
      <c r="N121" s="17">
        <f t="shared" si="28"/>
        <v>3744.6872461637986</v>
      </c>
      <c r="O121" s="24">
        <f t="shared" si="19"/>
        <v>69.10187634128124</v>
      </c>
      <c r="P121" s="7"/>
      <c r="Q121" s="25">
        <f t="shared" si="20"/>
        <v>1010.2849422748717</v>
      </c>
      <c r="R121" s="24">
        <f t="shared" si="21"/>
        <v>3733.0162458082459</v>
      </c>
      <c r="S121" s="7"/>
      <c r="T121" s="25">
        <f t="shared" si="22"/>
        <v>-0.26150291153050659</v>
      </c>
      <c r="U121" s="24">
        <f t="shared" si="23"/>
        <v>0.96514183793412645</v>
      </c>
      <c r="V121" s="7"/>
      <c r="W121" s="25">
        <f t="shared" si="24"/>
        <v>-0.2627820996430773</v>
      </c>
      <c r="X121" s="24">
        <f t="shared" si="29"/>
        <v>157.87365511265</v>
      </c>
      <c r="Y121" s="7"/>
      <c r="Z121" s="25">
        <f t="shared" si="30"/>
        <v>-607</v>
      </c>
      <c r="AA121" s="17">
        <f t="shared" si="31"/>
        <v>157.78799999999993</v>
      </c>
      <c r="AB121" s="24">
        <f t="shared" si="25"/>
        <v>2.7539201201368111</v>
      </c>
      <c r="AC121" s="17">
        <f t="shared" si="26"/>
        <v>8.5655112650073306E-2</v>
      </c>
    </row>
    <row r="122" spans="1:29" s="17" customFormat="1" x14ac:dyDescent="0.25">
      <c r="A122" s="17">
        <v>37</v>
      </c>
      <c r="B122" s="17">
        <v>-638</v>
      </c>
      <c r="C122" s="17">
        <v>13870</v>
      </c>
      <c r="D122" s="17">
        <v>15013</v>
      </c>
      <c r="E122" s="17">
        <v>12511</v>
      </c>
      <c r="F122" s="17">
        <v>11385</v>
      </c>
      <c r="G122" s="24"/>
      <c r="H122" s="7"/>
      <c r="I122" s="25">
        <f t="shared" si="32"/>
        <v>1359</v>
      </c>
      <c r="J122" s="24">
        <f t="shared" si="32"/>
        <v>3628</v>
      </c>
      <c r="K122" s="7"/>
      <c r="L122" s="25">
        <f t="shared" si="27"/>
        <v>1360.4522461608067</v>
      </c>
      <c r="M122" s="17">
        <f t="shared" si="18"/>
        <v>2.1090189115777429</v>
      </c>
      <c r="N122" s="17">
        <f t="shared" si="28"/>
        <v>3624.1393142083043</v>
      </c>
      <c r="O122" s="24">
        <f t="shared" si="19"/>
        <v>14.904894782200953</v>
      </c>
      <c r="P122" s="7"/>
      <c r="Q122" s="25">
        <f t="shared" si="20"/>
        <v>1379.2849422748716</v>
      </c>
      <c r="R122" s="24">
        <f t="shared" si="21"/>
        <v>3608.0162458082459</v>
      </c>
      <c r="S122" s="7"/>
      <c r="T122" s="25">
        <f t="shared" si="22"/>
        <v>-0.35701514804615614</v>
      </c>
      <c r="U122" s="24">
        <f t="shared" si="23"/>
        <v>0.93282407615710927</v>
      </c>
      <c r="V122" s="7"/>
      <c r="W122" s="25">
        <f t="shared" si="24"/>
        <v>-0.35825159411069585</v>
      </c>
      <c r="X122" s="24">
        <f t="shared" si="29"/>
        <v>152.09523382877376</v>
      </c>
      <c r="Y122" s="7"/>
      <c r="Z122" s="25">
        <f t="shared" si="30"/>
        <v>-638</v>
      </c>
      <c r="AA122" s="17">
        <f t="shared" si="31"/>
        <v>152.04599999999994</v>
      </c>
      <c r="AB122" s="24">
        <f t="shared" si="25"/>
        <v>2.6537033144872972</v>
      </c>
      <c r="AC122" s="17">
        <f t="shared" si="26"/>
        <v>4.9233828773822097E-2</v>
      </c>
    </row>
    <row r="123" spans="1:29" s="17" customFormat="1" x14ac:dyDescent="0.25">
      <c r="A123" s="17">
        <v>38</v>
      </c>
      <c r="B123" s="17">
        <v>-629</v>
      </c>
      <c r="C123" s="17">
        <v>14048</v>
      </c>
      <c r="D123" s="17">
        <v>14938</v>
      </c>
      <c r="E123" s="17">
        <v>12340</v>
      </c>
      <c r="F123" s="17">
        <v>11464</v>
      </c>
      <c r="G123" s="24"/>
      <c r="H123" s="7"/>
      <c r="I123" s="25">
        <f t="shared" si="32"/>
        <v>1708</v>
      </c>
      <c r="J123" s="24">
        <f t="shared" si="32"/>
        <v>3474</v>
      </c>
      <c r="K123" s="7"/>
      <c r="L123" s="25">
        <f t="shared" si="27"/>
        <v>1709.1381345810123</v>
      </c>
      <c r="M123" s="17">
        <f t="shared" si="18"/>
        <v>1.2953503244960649</v>
      </c>
      <c r="N123" s="17">
        <f t="shared" si="28"/>
        <v>3469.8915054257182</v>
      </c>
      <c r="O123" s="24">
        <f t="shared" si="19"/>
        <v>16.879727666903392</v>
      </c>
      <c r="P123" s="7"/>
      <c r="Q123" s="25">
        <f t="shared" si="20"/>
        <v>1728.2849422748716</v>
      </c>
      <c r="R123" s="24">
        <f t="shared" si="21"/>
        <v>3454.0162458082459</v>
      </c>
      <c r="S123" s="7"/>
      <c r="T123" s="25">
        <f t="shared" si="22"/>
        <v>-0.44735056957450764</v>
      </c>
      <c r="U123" s="24">
        <f t="shared" si="23"/>
        <v>0.89300859364782414</v>
      </c>
      <c r="V123" s="7"/>
      <c r="W123" s="25">
        <f t="shared" si="24"/>
        <v>-0.44853433343484161</v>
      </c>
      <c r="X123" s="24">
        <f t="shared" si="29"/>
        <v>146.43539228212887</v>
      </c>
      <c r="Y123" s="7"/>
      <c r="Z123" s="25">
        <f t="shared" si="30"/>
        <v>-629</v>
      </c>
      <c r="AA123" s="17">
        <f t="shared" si="31"/>
        <v>146.38499999999993</v>
      </c>
      <c r="AB123" s="24">
        <f t="shared" si="25"/>
        <v>2.554900225531898</v>
      </c>
      <c r="AC123" s="17">
        <f t="shared" si="26"/>
        <v>5.0392282128939314E-2</v>
      </c>
    </row>
    <row r="124" spans="1:29" s="17" customFormat="1" x14ac:dyDescent="0.25">
      <c r="A124" s="17">
        <v>39</v>
      </c>
      <c r="B124" s="17">
        <v>-634</v>
      </c>
      <c r="C124" s="17">
        <v>14209</v>
      </c>
      <c r="D124" s="17">
        <v>14833</v>
      </c>
      <c r="E124" s="17">
        <v>12164</v>
      </c>
      <c r="F124" s="17">
        <v>11552</v>
      </c>
      <c r="G124" s="24"/>
      <c r="H124" s="7"/>
      <c r="I124" s="25">
        <f t="shared" si="32"/>
        <v>2045</v>
      </c>
      <c r="J124" s="24">
        <f t="shared" si="32"/>
        <v>3281</v>
      </c>
      <c r="K124" s="7"/>
      <c r="L124" s="25">
        <f t="shared" si="27"/>
        <v>2043.4993773722488</v>
      </c>
      <c r="M124" s="17">
        <f t="shared" si="18"/>
        <v>2.2518682709189974</v>
      </c>
      <c r="N124" s="17">
        <f t="shared" si="28"/>
        <v>3280.3811028931418</v>
      </c>
      <c r="O124" s="24">
        <f t="shared" si="19"/>
        <v>0.38303362887743164</v>
      </c>
      <c r="P124" s="7"/>
      <c r="Q124" s="25">
        <f t="shared" si="20"/>
        <v>2065.2849422748718</v>
      </c>
      <c r="R124" s="24">
        <f t="shared" si="21"/>
        <v>3261.0162458082459</v>
      </c>
      <c r="S124" s="7"/>
      <c r="T124" s="25">
        <f t="shared" si="22"/>
        <v>-0.53457990211048034</v>
      </c>
      <c r="U124" s="24">
        <f t="shared" si="23"/>
        <v>0.84310996946410965</v>
      </c>
      <c r="V124" s="7"/>
      <c r="W124" s="25">
        <f t="shared" si="24"/>
        <v>-0.53569761935584259</v>
      </c>
      <c r="X124" s="24">
        <f t="shared" si="29"/>
        <v>140.67336987618683</v>
      </c>
      <c r="Y124" s="7"/>
      <c r="Z124" s="25">
        <f t="shared" si="30"/>
        <v>-634</v>
      </c>
      <c r="AA124" s="17">
        <f t="shared" si="31"/>
        <v>140.67899999999995</v>
      </c>
      <c r="AB124" s="24">
        <f t="shared" si="25"/>
        <v>2.4553117384131018</v>
      </c>
      <c r="AC124" s="17">
        <f t="shared" si="26"/>
        <v>-5.6301238131197806E-3</v>
      </c>
    </row>
    <row r="125" spans="1:29" s="17" customFormat="1" x14ac:dyDescent="0.25">
      <c r="A125" s="17">
        <v>40</v>
      </c>
      <c r="B125" s="17">
        <v>-630</v>
      </c>
      <c r="C125" s="17">
        <v>14373</v>
      </c>
      <c r="D125" s="17">
        <v>14734</v>
      </c>
      <c r="E125" s="17">
        <v>12015</v>
      </c>
      <c r="F125" s="17">
        <v>11671</v>
      </c>
      <c r="G125" s="24"/>
      <c r="H125" s="7"/>
      <c r="I125" s="25">
        <f t="shared" si="32"/>
        <v>2358</v>
      </c>
      <c r="J125" s="24">
        <f t="shared" si="32"/>
        <v>3063</v>
      </c>
      <c r="K125" s="7"/>
      <c r="L125" s="25">
        <f t="shared" si="27"/>
        <v>2355.4798598583293</v>
      </c>
      <c r="M125" s="17">
        <f t="shared" si="18"/>
        <v>6.3511063336600593</v>
      </c>
      <c r="N125" s="17">
        <f t="shared" si="28"/>
        <v>3060.0687560252686</v>
      </c>
      <c r="O125" s="24">
        <f t="shared" si="19"/>
        <v>8.592191239399062</v>
      </c>
      <c r="P125" s="7"/>
      <c r="Q125" s="25">
        <f t="shared" si="20"/>
        <v>2378.2849422748718</v>
      </c>
      <c r="R125" s="24">
        <f t="shared" si="21"/>
        <v>3043.0162458082459</v>
      </c>
      <c r="S125" s="7"/>
      <c r="T125" s="25">
        <f t="shared" si="22"/>
        <v>-0.61559705666169529</v>
      </c>
      <c r="U125" s="24">
        <f t="shared" si="23"/>
        <v>0.78674779292499175</v>
      </c>
      <c r="V125" s="7"/>
      <c r="W125" s="25">
        <f t="shared" si="24"/>
        <v>-0.61664015665593541</v>
      </c>
      <c r="X125" s="24">
        <f t="shared" si="29"/>
        <v>135.0157743963548</v>
      </c>
      <c r="Y125" s="7"/>
      <c r="Z125" s="25">
        <f t="shared" si="30"/>
        <v>-630</v>
      </c>
      <c r="AA125" s="17">
        <f t="shared" si="31"/>
        <v>135.00899999999996</v>
      </c>
      <c r="AB125" s="24">
        <f t="shared" si="25"/>
        <v>2.3563515698250233</v>
      </c>
      <c r="AC125" s="17">
        <f t="shared" si="26"/>
        <v>6.774396354842338E-3</v>
      </c>
    </row>
    <row r="126" spans="1:29" s="17" customFormat="1" x14ac:dyDescent="0.25">
      <c r="A126" s="17">
        <v>41</v>
      </c>
      <c r="B126" s="17">
        <v>-631</v>
      </c>
      <c r="C126" s="17">
        <v>14518</v>
      </c>
      <c r="D126" s="17">
        <v>14603</v>
      </c>
      <c r="E126" s="17">
        <v>11869</v>
      </c>
      <c r="F126" s="17">
        <v>11795</v>
      </c>
      <c r="G126" s="24"/>
      <c r="H126" s="7"/>
      <c r="I126" s="25">
        <f t="shared" si="32"/>
        <v>2649</v>
      </c>
      <c r="J126" s="24">
        <f t="shared" si="32"/>
        <v>2808</v>
      </c>
      <c r="K126" s="7"/>
      <c r="L126" s="25">
        <f t="shared" si="27"/>
        <v>2644.6294320151273</v>
      </c>
      <c r="M126" s="17">
        <f t="shared" si="18"/>
        <v>19.101864510393781</v>
      </c>
      <c r="N126" s="17">
        <f t="shared" si="28"/>
        <v>2809.5998392164106</v>
      </c>
      <c r="O126" s="24">
        <f t="shared" si="19"/>
        <v>2.5594855183652849</v>
      </c>
      <c r="P126" s="7"/>
      <c r="Q126" s="25">
        <f t="shared" si="20"/>
        <v>2669.2849422748718</v>
      </c>
      <c r="R126" s="24">
        <f t="shared" si="21"/>
        <v>2788.0162458082459</v>
      </c>
      <c r="S126" s="7"/>
      <c r="T126" s="25">
        <f t="shared" si="22"/>
        <v>-0.69091971472688241</v>
      </c>
      <c r="U126" s="24">
        <f t="shared" si="23"/>
        <v>0.7208195588998767</v>
      </c>
      <c r="V126" s="7"/>
      <c r="W126" s="25">
        <f t="shared" si="24"/>
        <v>-0.6918755160011244</v>
      </c>
      <c r="X126" s="24">
        <f t="shared" si="29"/>
        <v>129.27828901095211</v>
      </c>
      <c r="Y126" s="7"/>
      <c r="Z126" s="25">
        <f t="shared" si="30"/>
        <v>-631</v>
      </c>
      <c r="AA126" s="17">
        <f t="shared" si="31"/>
        <v>129.32999999999996</v>
      </c>
      <c r="AB126" s="24">
        <f t="shared" si="25"/>
        <v>2.2572343216042654</v>
      </c>
      <c r="AC126" s="17">
        <f t="shared" si="26"/>
        <v>-5.1710989047847988E-2</v>
      </c>
    </row>
    <row r="127" spans="1:29" s="17" customFormat="1" x14ac:dyDescent="0.25">
      <c r="A127" s="17">
        <v>42</v>
      </c>
      <c r="B127" s="17">
        <v>-611</v>
      </c>
      <c r="C127" s="17">
        <v>14644</v>
      </c>
      <c r="D127" s="17">
        <v>14469</v>
      </c>
      <c r="E127" s="17">
        <v>11740</v>
      </c>
      <c r="F127" s="17">
        <v>11933</v>
      </c>
      <c r="G127" s="24"/>
      <c r="H127" s="7"/>
      <c r="I127" s="25">
        <f t="shared" si="32"/>
        <v>2904</v>
      </c>
      <c r="J127" s="24">
        <f t="shared" si="32"/>
        <v>2536</v>
      </c>
      <c r="K127" s="7"/>
      <c r="L127" s="25">
        <f t="shared" si="27"/>
        <v>2899.688924643825</v>
      </c>
      <c r="M127" s="17">
        <f t="shared" si="18"/>
        <v>18.585370726619612</v>
      </c>
      <c r="N127" s="17">
        <f t="shared" si="28"/>
        <v>2540.9566696822053</v>
      </c>
      <c r="O127" s="24">
        <f t="shared" si="19"/>
        <v>24.568574338493207</v>
      </c>
      <c r="P127" s="7"/>
      <c r="Q127" s="25">
        <f t="shared" si="20"/>
        <v>2924.2849422748718</v>
      </c>
      <c r="R127" s="24">
        <f t="shared" si="21"/>
        <v>2516.0162458082459</v>
      </c>
      <c r="S127" s="7"/>
      <c r="T127" s="25">
        <f t="shared" si="22"/>
        <v>-0.75692410581493286</v>
      </c>
      <c r="U127" s="24">
        <f t="shared" si="23"/>
        <v>0.65049610927308743</v>
      </c>
      <c r="V127" s="7"/>
      <c r="W127" s="25">
        <f t="shared" si="24"/>
        <v>-0.75778677586401355</v>
      </c>
      <c r="X127" s="24">
        <f t="shared" si="29"/>
        <v>123.74785829598909</v>
      </c>
      <c r="Y127" s="7"/>
      <c r="Z127" s="25">
        <f t="shared" si="30"/>
        <v>-611</v>
      </c>
      <c r="AA127" s="17">
        <f t="shared" si="31"/>
        <v>123.83099999999996</v>
      </c>
      <c r="AB127" s="24">
        <f t="shared" si="25"/>
        <v>2.1612586660370976</v>
      </c>
      <c r="AC127" s="17">
        <f t="shared" si="26"/>
        <v>-8.3141704010870399E-2</v>
      </c>
    </row>
    <row r="128" spans="1:29" s="17" customFormat="1" x14ac:dyDescent="0.25">
      <c r="A128" s="17">
        <v>43</v>
      </c>
      <c r="B128" s="17">
        <v>-605</v>
      </c>
      <c r="C128" s="17">
        <v>14759</v>
      </c>
      <c r="D128" s="17">
        <v>14329</v>
      </c>
      <c r="E128" s="17">
        <v>11630</v>
      </c>
      <c r="F128" s="17">
        <v>12079</v>
      </c>
      <c r="G128" s="24"/>
      <c r="H128" s="7"/>
      <c r="I128" s="25">
        <f t="shared" si="32"/>
        <v>3129</v>
      </c>
      <c r="J128" s="24">
        <f t="shared" si="32"/>
        <v>2250</v>
      </c>
      <c r="K128" s="7"/>
      <c r="L128" s="25">
        <f t="shared" si="27"/>
        <v>3125.7446690627253</v>
      </c>
      <c r="M128" s="17">
        <f t="shared" si="18"/>
        <v>10.597179511177911</v>
      </c>
      <c r="N128" s="17">
        <f t="shared" si="28"/>
        <v>2252.0878623646536</v>
      </c>
      <c r="O128" s="24">
        <f t="shared" si="19"/>
        <v>4.3591692537368152</v>
      </c>
      <c r="P128" s="7"/>
      <c r="Q128" s="25">
        <f t="shared" si="20"/>
        <v>3149.2849422748718</v>
      </c>
      <c r="R128" s="24">
        <f t="shared" si="21"/>
        <v>2230.0162458082459</v>
      </c>
      <c r="S128" s="7"/>
      <c r="T128" s="25">
        <f t="shared" si="22"/>
        <v>-0.81516327442203629</v>
      </c>
      <c r="U128" s="24">
        <f t="shared" si="23"/>
        <v>0.57655307032727221</v>
      </c>
      <c r="V128" s="7"/>
      <c r="W128" s="25">
        <f t="shared" si="24"/>
        <v>-0.81592800992619863</v>
      </c>
      <c r="X128" s="24">
        <f t="shared" si="29"/>
        <v>118.35043338547882</v>
      </c>
      <c r="Y128" s="7"/>
      <c r="Z128" s="25">
        <f t="shared" si="30"/>
        <v>-605</v>
      </c>
      <c r="AA128" s="17">
        <f t="shared" si="31"/>
        <v>118.38599999999997</v>
      </c>
      <c r="AB128" s="24">
        <f t="shared" si="25"/>
        <v>2.0662254882660065</v>
      </c>
      <c r="AC128" s="17">
        <f t="shared" si="26"/>
        <v>-3.5566614521144402E-2</v>
      </c>
    </row>
    <row r="129" spans="1:29" s="17" customFormat="1" x14ac:dyDescent="0.25">
      <c r="A129" s="17">
        <v>44</v>
      </c>
      <c r="B129" s="17">
        <v>-615</v>
      </c>
      <c r="C129" s="17">
        <v>14855</v>
      </c>
      <c r="D129" s="17">
        <v>14159</v>
      </c>
      <c r="E129" s="17">
        <v>11523</v>
      </c>
      <c r="F129" s="17">
        <v>12230</v>
      </c>
      <c r="G129" s="24"/>
      <c r="H129" s="7"/>
      <c r="I129" s="25">
        <f t="shared" si="32"/>
        <v>3332</v>
      </c>
      <c r="J129" s="24">
        <f t="shared" si="32"/>
        <v>1929</v>
      </c>
      <c r="K129" s="7"/>
      <c r="L129" s="25">
        <f t="shared" si="27"/>
        <v>3326.4005784812907</v>
      </c>
      <c r="M129" s="17">
        <f t="shared" si="18"/>
        <v>31.353521344184514</v>
      </c>
      <c r="N129" s="17">
        <f t="shared" si="28"/>
        <v>1937.821010512843</v>
      </c>
      <c r="O129" s="24">
        <f t="shared" si="19"/>
        <v>77.810226467687286</v>
      </c>
      <c r="P129" s="7"/>
      <c r="Q129" s="25">
        <f t="shared" si="20"/>
        <v>3352.2849422748718</v>
      </c>
      <c r="R129" s="24">
        <f t="shared" si="21"/>
        <v>1909.0162458082459</v>
      </c>
      <c r="S129" s="7"/>
      <c r="T129" s="25">
        <f t="shared" si="22"/>
        <v>-0.86770794654311179</v>
      </c>
      <c r="U129" s="24">
        <f t="shared" si="23"/>
        <v>0.49356105808389211</v>
      </c>
      <c r="V129" s="7"/>
      <c r="W129" s="25">
        <f t="shared" si="24"/>
        <v>-0.86836275124802231</v>
      </c>
      <c r="X129" s="24">
        <f t="shared" si="29"/>
        <v>112.71763264448418</v>
      </c>
      <c r="Y129" s="7"/>
      <c r="Z129" s="25">
        <f t="shared" si="30"/>
        <v>-615</v>
      </c>
      <c r="AA129" s="17">
        <f t="shared" si="31"/>
        <v>112.85099999999997</v>
      </c>
      <c r="AB129" s="24">
        <f t="shared" si="25"/>
        <v>1.9696215141681204</v>
      </c>
      <c r="AC129" s="17">
        <f t="shared" si="26"/>
        <v>-0.13336735551578727</v>
      </c>
    </row>
    <row r="130" spans="1:29" s="17" customFormat="1" x14ac:dyDescent="0.25">
      <c r="A130" s="17">
        <v>45</v>
      </c>
      <c r="B130" s="17">
        <v>-634</v>
      </c>
      <c r="C130" s="17">
        <v>14951</v>
      </c>
      <c r="D130" s="17">
        <v>14000</v>
      </c>
      <c r="E130" s="17">
        <v>11442</v>
      </c>
      <c r="F130" s="17">
        <v>12410</v>
      </c>
      <c r="G130" s="24"/>
      <c r="H130" s="7"/>
      <c r="I130" s="25">
        <f t="shared" si="32"/>
        <v>3509</v>
      </c>
      <c r="J130" s="24">
        <f t="shared" si="32"/>
        <v>1590</v>
      </c>
      <c r="K130" s="7"/>
      <c r="L130" s="25">
        <f t="shared" si="27"/>
        <v>3500.538813047167</v>
      </c>
      <c r="M130" s="17">
        <f t="shared" si="18"/>
        <v>71.591684650791919</v>
      </c>
      <c r="N130" s="17">
        <f t="shared" si="28"/>
        <v>1595.1630126941202</v>
      </c>
      <c r="O130" s="24">
        <f t="shared" si="19"/>
        <v>26.656700079646303</v>
      </c>
      <c r="P130" s="7"/>
      <c r="Q130" s="25">
        <f t="shared" si="20"/>
        <v>3529.2849422748718</v>
      </c>
      <c r="R130" s="24">
        <f t="shared" si="21"/>
        <v>1570.0162458082459</v>
      </c>
      <c r="S130" s="7"/>
      <c r="T130" s="25">
        <f t="shared" si="22"/>
        <v>-0.91352275918069981</v>
      </c>
      <c r="U130" s="24">
        <f t="shared" si="23"/>
        <v>0.40591528814462158</v>
      </c>
      <c r="V130" s="7"/>
      <c r="W130" s="25">
        <f t="shared" si="24"/>
        <v>-0.91406146024657686</v>
      </c>
      <c r="X130" s="24">
        <f t="shared" si="29"/>
        <v>107.04953792444155</v>
      </c>
      <c r="Y130" s="7"/>
      <c r="Z130" s="25">
        <f t="shared" si="30"/>
        <v>-634</v>
      </c>
      <c r="AA130" s="17">
        <f t="shared" si="31"/>
        <v>107.14499999999997</v>
      </c>
      <c r="AB130" s="24">
        <f t="shared" si="25"/>
        <v>1.8700330270493237</v>
      </c>
      <c r="AC130" s="17">
        <f t="shared" si="26"/>
        <v>-9.5462075558415904E-2</v>
      </c>
    </row>
    <row r="131" spans="1:29" s="17" customFormat="1" x14ac:dyDescent="0.25">
      <c r="A131" s="17">
        <v>46</v>
      </c>
      <c r="B131" s="17">
        <v>-634</v>
      </c>
      <c r="C131" s="17">
        <v>15012</v>
      </c>
      <c r="D131" s="17">
        <v>13813</v>
      </c>
      <c r="E131" s="17">
        <v>11367</v>
      </c>
      <c r="F131" s="17">
        <v>12582</v>
      </c>
      <c r="G131" s="24"/>
      <c r="H131" s="7"/>
      <c r="I131" s="25">
        <f t="shared" si="32"/>
        <v>3645</v>
      </c>
      <c r="J131" s="24">
        <f t="shared" si="32"/>
        <v>1231</v>
      </c>
      <c r="K131" s="7"/>
      <c r="L131" s="25">
        <f t="shared" si="27"/>
        <v>3639.755201384608</v>
      </c>
      <c r="M131" s="17">
        <f t="shared" si="18"/>
        <v>27.507912516018138</v>
      </c>
      <c r="N131" s="17">
        <f t="shared" si="28"/>
        <v>1236.9005269018116</v>
      </c>
      <c r="O131" s="24">
        <f t="shared" si="19"/>
        <v>34.816217719002928</v>
      </c>
      <c r="P131" s="7"/>
      <c r="Q131" s="25">
        <f t="shared" si="20"/>
        <v>3665.2849422748718</v>
      </c>
      <c r="R131" s="24">
        <f t="shared" si="21"/>
        <v>1211.0162458082459</v>
      </c>
      <c r="S131" s="7"/>
      <c r="T131" s="25">
        <f t="shared" si="22"/>
        <v>-0.94872510109432673</v>
      </c>
      <c r="U131" s="24">
        <f t="shared" si="23"/>
        <v>0.31309867632102834</v>
      </c>
      <c r="V131" s="7"/>
      <c r="W131" s="25">
        <f t="shared" si="24"/>
        <v>-0.949140837057867</v>
      </c>
      <c r="X131" s="24">
        <f t="shared" si="29"/>
        <v>101.3610239871773</v>
      </c>
      <c r="Y131" s="7"/>
      <c r="Z131" s="25">
        <f t="shared" si="30"/>
        <v>-634</v>
      </c>
      <c r="AA131" s="17">
        <f t="shared" si="31"/>
        <v>101.43899999999996</v>
      </c>
      <c r="AB131" s="24">
        <f t="shared" si="25"/>
        <v>1.7704445399305273</v>
      </c>
      <c r="AC131" s="17">
        <f t="shared" si="26"/>
        <v>-7.7976012822659868E-2</v>
      </c>
    </row>
    <row r="132" spans="1:29" s="17" customFormat="1" x14ac:dyDescent="0.25">
      <c r="A132" s="17">
        <v>47</v>
      </c>
      <c r="B132" s="17">
        <v>-632</v>
      </c>
      <c r="C132" s="17">
        <v>15060</v>
      </c>
      <c r="D132" s="17">
        <v>13623</v>
      </c>
      <c r="E132" s="17">
        <v>11313</v>
      </c>
      <c r="F132" s="17">
        <v>12764</v>
      </c>
      <c r="G132" s="24"/>
      <c r="H132" s="7"/>
      <c r="I132" s="25">
        <f t="shared" si="32"/>
        <v>3747</v>
      </c>
      <c r="J132" s="24">
        <f t="shared" si="32"/>
        <v>859</v>
      </c>
      <c r="K132" s="7"/>
      <c r="L132" s="25">
        <f t="shared" si="27"/>
        <v>3742.4026109236929</v>
      </c>
      <c r="M132" s="17">
        <f t="shared" si="18"/>
        <v>21.135986318947676</v>
      </c>
      <c r="N132" s="17">
        <f t="shared" si="28"/>
        <v>867.76582535774514</v>
      </c>
      <c r="O132" s="24">
        <f t="shared" si="19"/>
        <v>76.839694202487763</v>
      </c>
      <c r="P132" s="7"/>
      <c r="Q132" s="25">
        <f t="shared" si="20"/>
        <v>3767.2849422748718</v>
      </c>
      <c r="R132" s="24">
        <f t="shared" si="21"/>
        <v>839.01624580824603</v>
      </c>
      <c r="S132" s="7"/>
      <c r="T132" s="25">
        <f t="shared" si="22"/>
        <v>-0.97512685752954698</v>
      </c>
      <c r="U132" s="24">
        <f t="shared" si="23"/>
        <v>0.2169210172726253</v>
      </c>
      <c r="V132" s="7"/>
      <c r="W132" s="25">
        <f t="shared" si="24"/>
        <v>-0.97541516676920348</v>
      </c>
      <c r="X132" s="24">
        <f t="shared" si="29"/>
        <v>95.64242759384183</v>
      </c>
      <c r="Y132" s="7"/>
      <c r="Z132" s="25">
        <f t="shared" si="30"/>
        <v>-632</v>
      </c>
      <c r="AA132" s="17">
        <f t="shared" si="31"/>
        <v>95.750999999999962</v>
      </c>
      <c r="AB132" s="24">
        <f t="shared" si="25"/>
        <v>1.6711702120770897</v>
      </c>
      <c r="AC132" s="17">
        <f t="shared" si="26"/>
        <v>-0.10857240615813168</v>
      </c>
    </row>
    <row r="133" spans="1:29" s="17" customFormat="1" x14ac:dyDescent="0.25">
      <c r="A133" s="17">
        <v>48</v>
      </c>
      <c r="B133" s="17">
        <v>-630</v>
      </c>
      <c r="C133" s="17">
        <v>15103</v>
      </c>
      <c r="D133" s="17">
        <v>13447</v>
      </c>
      <c r="E133" s="17">
        <v>11292</v>
      </c>
      <c r="F133" s="17">
        <v>12964</v>
      </c>
      <c r="G133" s="24"/>
      <c r="H133" s="7"/>
      <c r="I133" s="25">
        <f t="shared" si="32"/>
        <v>3811</v>
      </c>
      <c r="J133" s="24">
        <f t="shared" si="32"/>
        <v>483</v>
      </c>
      <c r="K133" s="7"/>
      <c r="L133" s="25">
        <f t="shared" si="27"/>
        <v>3807.8160991992004</v>
      </c>
      <c r="M133" s="17">
        <f t="shared" si="18"/>
        <v>10.137224309332462</v>
      </c>
      <c r="N133" s="17">
        <f t="shared" si="28"/>
        <v>491.48890661390465</v>
      </c>
      <c r="O133" s="24">
        <f t="shared" si="19"/>
        <v>72.061535499594044</v>
      </c>
      <c r="P133" s="7"/>
      <c r="Q133" s="25">
        <f t="shared" si="20"/>
        <v>3831.2849422748718</v>
      </c>
      <c r="R133" s="24">
        <f t="shared" si="21"/>
        <v>463.01624580824603</v>
      </c>
      <c r="S133" s="7"/>
      <c r="T133" s="25">
        <f t="shared" si="22"/>
        <v>-0.99169266548890089</v>
      </c>
      <c r="U133" s="24">
        <f t="shared" si="23"/>
        <v>0.11970918984735771</v>
      </c>
      <c r="V133" s="7"/>
      <c r="W133" s="25">
        <f t="shared" si="24"/>
        <v>-0.99185216893950756</v>
      </c>
      <c r="X133" s="24">
        <f t="shared" si="29"/>
        <v>89.986435418801818</v>
      </c>
      <c r="Y133" s="7"/>
      <c r="Z133" s="25">
        <f t="shared" si="30"/>
        <v>-630</v>
      </c>
      <c r="AA133" s="17">
        <f t="shared" si="31"/>
        <v>90.08099999999996</v>
      </c>
      <c r="AB133" s="24">
        <f t="shared" si="25"/>
        <v>1.5722100434890112</v>
      </c>
      <c r="AC133" s="17">
        <f t="shared" si="26"/>
        <v>-9.456458119814215E-2</v>
      </c>
    </row>
    <row r="134" spans="1:29" s="17" customFormat="1" x14ac:dyDescent="0.25">
      <c r="A134" s="17">
        <v>49</v>
      </c>
      <c r="B134" s="17">
        <v>-625</v>
      </c>
      <c r="C134" s="17">
        <v>15115</v>
      </c>
      <c r="D134" s="17">
        <v>13261</v>
      </c>
      <c r="E134" s="17">
        <v>11278</v>
      </c>
      <c r="F134" s="17">
        <v>13143</v>
      </c>
      <c r="G134" s="24"/>
      <c r="H134" s="7"/>
      <c r="I134" s="25">
        <f t="shared" si="32"/>
        <v>3837</v>
      </c>
      <c r="J134" s="24">
        <f t="shared" si="32"/>
        <v>118</v>
      </c>
      <c r="K134" s="7"/>
      <c r="L134" s="25">
        <f t="shared" si="27"/>
        <v>3835.6643777153095</v>
      </c>
      <c r="M134" s="17">
        <f t="shared" si="18"/>
        <v>1.7838868873619882</v>
      </c>
      <c r="N134" s="17">
        <f t="shared" si="28"/>
        <v>113.63053770142693</v>
      </c>
      <c r="O134" s="24">
        <f t="shared" si="19"/>
        <v>19.092200778651446</v>
      </c>
      <c r="P134" s="7"/>
      <c r="Q134" s="25">
        <f t="shared" si="20"/>
        <v>3857.2849422748718</v>
      </c>
      <c r="R134" s="24">
        <f t="shared" si="21"/>
        <v>98.016245808245998</v>
      </c>
      <c r="S134" s="7"/>
      <c r="T134" s="25">
        <f t="shared" si="22"/>
        <v>-0.99842252497238837</v>
      </c>
      <c r="U134" s="24">
        <f t="shared" si="23"/>
        <v>2.5341325458467602E-2</v>
      </c>
      <c r="V134" s="7"/>
      <c r="W134" s="25">
        <f t="shared" si="24"/>
        <v>-0.99845698267784955</v>
      </c>
      <c r="X134" s="24">
        <f t="shared" si="29"/>
        <v>84.558429750578227</v>
      </c>
      <c r="Y134" s="7"/>
      <c r="Z134" s="25">
        <f t="shared" si="30"/>
        <v>-625</v>
      </c>
      <c r="AA134" s="17">
        <f t="shared" si="31"/>
        <v>84.45599999999996</v>
      </c>
      <c r="AB134" s="24">
        <f t="shared" si="25"/>
        <v>1.4740352730643302</v>
      </c>
      <c r="AC134" s="17">
        <f t="shared" si="26"/>
        <v>0.10242975057826698</v>
      </c>
    </row>
    <row r="135" spans="1:29" s="17" customFormat="1" x14ac:dyDescent="0.25">
      <c r="A135" s="17">
        <v>50</v>
      </c>
      <c r="B135" s="17">
        <v>-621</v>
      </c>
      <c r="C135" s="17">
        <v>15107</v>
      </c>
      <c r="D135" s="17">
        <v>13069</v>
      </c>
      <c r="E135" s="17">
        <v>11276</v>
      </c>
      <c r="F135" s="17">
        <v>13329</v>
      </c>
      <c r="G135" s="24"/>
      <c r="H135" s="7"/>
      <c r="I135" s="25">
        <f t="shared" si="32"/>
        <v>3831</v>
      </c>
      <c r="J135" s="24">
        <f t="shared" si="32"/>
        <v>-260</v>
      </c>
      <c r="K135" s="7"/>
      <c r="L135" s="25">
        <f t="shared" si="27"/>
        <v>3826.5221749832012</v>
      </c>
      <c r="M135" s="17">
        <f t="shared" si="18"/>
        <v>20.050916881068822</v>
      </c>
      <c r="N135" s="17">
        <f t="shared" si="28"/>
        <v>-262.71093429033556</v>
      </c>
      <c r="O135" s="24">
        <f t="shared" si="19"/>
        <v>7.3491647265171567</v>
      </c>
      <c r="P135" s="7"/>
      <c r="Q135" s="25">
        <f t="shared" si="20"/>
        <v>3851.2849422748718</v>
      </c>
      <c r="R135" s="24">
        <f t="shared" si="21"/>
        <v>-279.98375419175397</v>
      </c>
      <c r="S135" s="7"/>
      <c r="T135" s="25">
        <f t="shared" si="22"/>
        <v>-0.99686948047619894</v>
      </c>
      <c r="U135" s="24">
        <f t="shared" si="23"/>
        <v>-7.2387586155232261E-2</v>
      </c>
      <c r="V135" s="7"/>
      <c r="W135" s="25">
        <f t="shared" si="24"/>
        <v>-0.99677443126949816</v>
      </c>
      <c r="X135" s="24">
        <f t="shared" si="29"/>
        <v>78.950914260602985</v>
      </c>
      <c r="Y135" s="7"/>
      <c r="Z135" s="25">
        <f t="shared" si="30"/>
        <v>-621</v>
      </c>
      <c r="AA135" s="17">
        <f t="shared" si="31"/>
        <v>78.866999999999962</v>
      </c>
      <c r="AB135" s="24">
        <f t="shared" si="25"/>
        <v>1.3764888211703672</v>
      </c>
      <c r="AC135" s="17">
        <f t="shared" si="26"/>
        <v>8.3914260603023649E-2</v>
      </c>
    </row>
    <row r="136" spans="1:29" s="17" customFormat="1" x14ac:dyDescent="0.25">
      <c r="A136" s="17">
        <v>51</v>
      </c>
      <c r="B136" s="17">
        <v>-606</v>
      </c>
      <c r="C136" s="17">
        <v>15088</v>
      </c>
      <c r="D136" s="17">
        <v>12889</v>
      </c>
      <c r="E136" s="17">
        <v>11301</v>
      </c>
      <c r="F136" s="17">
        <v>13515</v>
      </c>
      <c r="G136" s="24"/>
      <c r="H136" s="7"/>
      <c r="I136" s="25">
        <f t="shared" si="32"/>
        <v>3787</v>
      </c>
      <c r="J136" s="24">
        <f t="shared" si="32"/>
        <v>-626</v>
      </c>
      <c r="K136" s="7"/>
      <c r="L136" s="25">
        <f t="shared" si="27"/>
        <v>3782.3063275619766</v>
      </c>
      <c r="M136" s="17">
        <f t="shared" si="18"/>
        <v>22.030560955460913</v>
      </c>
      <c r="N136" s="17">
        <f t="shared" si="28"/>
        <v>-627.40022267744894</v>
      </c>
      <c r="O136" s="24">
        <f t="shared" si="19"/>
        <v>1.9606235464422705</v>
      </c>
      <c r="P136" s="7"/>
      <c r="Q136" s="25">
        <f t="shared" si="20"/>
        <v>3807.2849422748718</v>
      </c>
      <c r="R136" s="24">
        <f t="shared" si="21"/>
        <v>-645.98375419175397</v>
      </c>
      <c r="S136" s="7"/>
      <c r="T136" s="25">
        <f t="shared" si="22"/>
        <v>-0.98548048750414319</v>
      </c>
      <c r="U136" s="24">
        <f t="shared" si="23"/>
        <v>-0.16701399263833849</v>
      </c>
      <c r="V136" s="7"/>
      <c r="W136" s="25">
        <f t="shared" si="24"/>
        <v>-0.9852600340364559</v>
      </c>
      <c r="X136" s="24">
        <f t="shared" si="29"/>
        <v>73.483645327969953</v>
      </c>
      <c r="Y136" s="7"/>
      <c r="Z136" s="25">
        <f t="shared" si="30"/>
        <v>-606</v>
      </c>
      <c r="AA136" s="17">
        <f t="shared" si="31"/>
        <v>73.412999999999968</v>
      </c>
      <c r="AB136" s="24">
        <f t="shared" si="25"/>
        <v>1.2812985637665966</v>
      </c>
      <c r="AC136" s="17">
        <f t="shared" si="26"/>
        <v>7.0645327969984351E-2</v>
      </c>
    </row>
    <row r="137" spans="1:29" s="17" customFormat="1" x14ac:dyDescent="0.25">
      <c r="A137" s="17">
        <v>52</v>
      </c>
      <c r="B137" s="17">
        <v>-612</v>
      </c>
      <c r="C137" s="17">
        <v>15040</v>
      </c>
      <c r="D137" s="17">
        <v>12706</v>
      </c>
      <c r="E137" s="17">
        <v>11338</v>
      </c>
      <c r="F137" s="17">
        <v>13691</v>
      </c>
      <c r="G137" s="24"/>
      <c r="H137" s="7"/>
      <c r="I137" s="25">
        <f t="shared" si="32"/>
        <v>3702</v>
      </c>
      <c r="J137" s="24">
        <f t="shared" si="32"/>
        <v>-985</v>
      </c>
      <c r="K137" s="7"/>
      <c r="L137" s="25">
        <f t="shared" si="27"/>
        <v>3702.6803601274974</v>
      </c>
      <c r="M137" s="17">
        <f t="shared" si="18"/>
        <v>0.4628899030882126</v>
      </c>
      <c r="N137" s="17">
        <f t="shared" si="28"/>
        <v>-989.74336783855335</v>
      </c>
      <c r="O137" s="24">
        <f t="shared" si="19"/>
        <v>22.499538451822318</v>
      </c>
      <c r="P137" s="7"/>
      <c r="Q137" s="25">
        <f t="shared" si="20"/>
        <v>3722.2849422748718</v>
      </c>
      <c r="R137" s="24">
        <f t="shared" si="21"/>
        <v>-1004.983754191754</v>
      </c>
      <c r="S137" s="7"/>
      <c r="T137" s="25">
        <f t="shared" si="22"/>
        <v>-0.96347902380812633</v>
      </c>
      <c r="U137" s="24">
        <f t="shared" si="23"/>
        <v>-0.25983060446193174</v>
      </c>
      <c r="V137" s="7"/>
      <c r="W137" s="25">
        <f t="shared" si="24"/>
        <v>-0.96313555501247572</v>
      </c>
      <c r="X137" s="24">
        <f t="shared" si="29"/>
        <v>68.006948827725182</v>
      </c>
      <c r="Y137" s="7"/>
      <c r="Z137" s="25">
        <f t="shared" si="30"/>
        <v>-612</v>
      </c>
      <c r="AA137" s="17">
        <f t="shared" si="31"/>
        <v>67.904999999999973</v>
      </c>
      <c r="AB137" s="24">
        <f t="shared" si="25"/>
        <v>1.185165828566749</v>
      </c>
      <c r="AC137" s="17">
        <f t="shared" si="26"/>
        <v>0.10194882772520941</v>
      </c>
    </row>
    <row r="138" spans="1:29" s="17" customFormat="1" x14ac:dyDescent="0.25">
      <c r="A138" s="17">
        <v>53</v>
      </c>
      <c r="B138" s="17">
        <v>-630</v>
      </c>
      <c r="C138" s="17">
        <v>14970</v>
      </c>
      <c r="D138" s="17">
        <v>12512</v>
      </c>
      <c r="E138" s="17">
        <v>11390</v>
      </c>
      <c r="F138" s="17">
        <v>13862</v>
      </c>
      <c r="G138" s="24"/>
      <c r="H138" s="7"/>
      <c r="I138" s="25">
        <f t="shared" si="32"/>
        <v>3580</v>
      </c>
      <c r="J138" s="24">
        <f t="shared" si="32"/>
        <v>-1350</v>
      </c>
      <c r="K138" s="7"/>
      <c r="L138" s="25">
        <f t="shared" si="27"/>
        <v>3584.7791553122001</v>
      </c>
      <c r="M138" s="17">
        <f t="shared" si="18"/>
        <v>22.840325498130873</v>
      </c>
      <c r="N138" s="17">
        <f t="shared" si="28"/>
        <v>-1352.9748709723601</v>
      </c>
      <c r="O138" s="24">
        <f t="shared" si="19"/>
        <v>8.8498573021908591</v>
      </c>
      <c r="P138" s="7"/>
      <c r="Q138" s="25">
        <f t="shared" si="20"/>
        <v>3600.2849422748718</v>
      </c>
      <c r="R138" s="24">
        <f t="shared" si="21"/>
        <v>-1369.9837541917541</v>
      </c>
      <c r="S138" s="7"/>
      <c r="T138" s="25">
        <f t="shared" si="22"/>
        <v>-0.93190045238560804</v>
      </c>
      <c r="U138" s="24">
        <f t="shared" si="23"/>
        <v>-0.3541984688508219</v>
      </c>
      <c r="V138" s="7"/>
      <c r="W138" s="25">
        <f t="shared" si="24"/>
        <v>-0.93143190420955069</v>
      </c>
      <c r="X138" s="24">
        <f t="shared" si="29"/>
        <v>62.284085726420471</v>
      </c>
      <c r="Y138" s="7"/>
      <c r="Z138" s="25">
        <f t="shared" si="30"/>
        <v>-630</v>
      </c>
      <c r="AA138" s="17">
        <f t="shared" si="31"/>
        <v>62.234999999999971</v>
      </c>
      <c r="AB138" s="24">
        <f t="shared" si="25"/>
        <v>1.0862056599786705</v>
      </c>
      <c r="AC138" s="17">
        <f t="shared" si="26"/>
        <v>4.9085726420500464E-2</v>
      </c>
    </row>
    <row r="139" spans="1:29" s="17" customFormat="1" x14ac:dyDescent="0.25">
      <c r="A139" s="17">
        <v>54</v>
      </c>
      <c r="B139" s="17">
        <v>-639</v>
      </c>
      <c r="C139" s="17">
        <v>14901</v>
      </c>
      <c r="D139" s="17">
        <v>12342</v>
      </c>
      <c r="E139" s="17">
        <v>11476</v>
      </c>
      <c r="F139" s="17">
        <v>14048</v>
      </c>
      <c r="G139" s="24"/>
      <c r="H139" s="7"/>
      <c r="I139" s="25">
        <f t="shared" si="32"/>
        <v>3425</v>
      </c>
      <c r="J139" s="24">
        <f t="shared" si="32"/>
        <v>-1706</v>
      </c>
      <c r="K139" s="7"/>
      <c r="L139" s="25">
        <f t="shared" si="27"/>
        <v>3429.13241715718</v>
      </c>
      <c r="M139" s="17">
        <f t="shared" si="18"/>
        <v>17.076871560955993</v>
      </c>
      <c r="N139" s="17">
        <f t="shared" si="28"/>
        <v>-1707.6607077877673</v>
      </c>
      <c r="O139" s="24">
        <f t="shared" si="19"/>
        <v>2.7579503563507966</v>
      </c>
      <c r="P139" s="7"/>
      <c r="Q139" s="25">
        <f t="shared" si="20"/>
        <v>3445.2849422748718</v>
      </c>
      <c r="R139" s="24">
        <f t="shared" si="21"/>
        <v>-1725.9837541917541</v>
      </c>
      <c r="S139" s="7"/>
      <c r="T139" s="25">
        <f t="shared" si="22"/>
        <v>-0.89178013623404784</v>
      </c>
      <c r="U139" s="24">
        <f t="shared" si="23"/>
        <v>-0.44623945439176677</v>
      </c>
      <c r="V139" s="7"/>
      <c r="W139" s="25">
        <f t="shared" si="24"/>
        <v>-0.89118958464327169</v>
      </c>
      <c r="X139" s="24">
        <f t="shared" si="29"/>
        <v>56.506348498342163</v>
      </c>
      <c r="Y139" s="7"/>
      <c r="Z139" s="25">
        <f t="shared" si="30"/>
        <v>-639</v>
      </c>
      <c r="AA139" s="17">
        <f t="shared" si="31"/>
        <v>56.483999999999973</v>
      </c>
      <c r="AB139" s="24">
        <f t="shared" si="25"/>
        <v>0.98583177469647665</v>
      </c>
      <c r="AC139" s="17">
        <f t="shared" si="26"/>
        <v>2.2348498342189771E-2</v>
      </c>
    </row>
    <row r="140" spans="1:29" s="17" customFormat="1" x14ac:dyDescent="0.25">
      <c r="A140" s="17">
        <v>55</v>
      </c>
      <c r="B140" s="17">
        <v>-638</v>
      </c>
      <c r="C140" s="17">
        <v>14801</v>
      </c>
      <c r="D140" s="17">
        <v>12172</v>
      </c>
      <c r="E140" s="17">
        <v>11565</v>
      </c>
      <c r="F140" s="17">
        <v>14214</v>
      </c>
      <c r="G140" s="24"/>
      <c r="H140" s="7"/>
      <c r="I140" s="25">
        <f t="shared" si="32"/>
        <v>3236</v>
      </c>
      <c r="J140" s="24">
        <f t="shared" si="32"/>
        <v>-2042</v>
      </c>
      <c r="K140" s="7"/>
      <c r="L140" s="25">
        <f t="shared" si="27"/>
        <v>3239.0548767382652</v>
      </c>
      <c r="M140" s="17">
        <f t="shared" si="18"/>
        <v>9.3322718859937854</v>
      </c>
      <c r="N140" s="17">
        <f t="shared" si="28"/>
        <v>-2044.4501368588708</v>
      </c>
      <c r="O140" s="24">
        <f t="shared" si="19"/>
        <v>6.0031706271972309</v>
      </c>
      <c r="P140" s="7"/>
      <c r="Q140" s="25">
        <f t="shared" si="20"/>
        <v>3256.2849422748718</v>
      </c>
      <c r="R140" s="24">
        <f t="shared" si="21"/>
        <v>-2061.9837541917541</v>
      </c>
      <c r="S140" s="7"/>
      <c r="T140" s="25">
        <f t="shared" si="22"/>
        <v>-0.84285923460408108</v>
      </c>
      <c r="U140" s="24">
        <f t="shared" si="23"/>
        <v>-0.53310959804838887</v>
      </c>
      <c r="V140" s="7"/>
      <c r="W140" s="25">
        <f t="shared" si="24"/>
        <v>-0.84215352401699362</v>
      </c>
      <c r="X140" s="24">
        <f t="shared" si="29"/>
        <v>50.769453487748478</v>
      </c>
      <c r="Y140" s="7"/>
      <c r="Z140" s="25">
        <f t="shared" si="30"/>
        <v>-638</v>
      </c>
      <c r="AA140" s="17">
        <f t="shared" si="31"/>
        <v>50.741999999999976</v>
      </c>
      <c r="AB140" s="24">
        <f t="shared" si="25"/>
        <v>0.88561496904696224</v>
      </c>
      <c r="AC140" s="17">
        <f t="shared" si="26"/>
        <v>2.7453487748502425E-2</v>
      </c>
    </row>
    <row r="141" spans="1:29" s="17" customFormat="1" x14ac:dyDescent="0.25">
      <c r="A141" s="17">
        <v>56</v>
      </c>
      <c r="B141" s="17">
        <v>-633</v>
      </c>
      <c r="C141" s="17">
        <v>14698</v>
      </c>
      <c r="D141" s="17">
        <v>12018</v>
      </c>
      <c r="E141" s="17">
        <v>11681</v>
      </c>
      <c r="F141" s="17">
        <v>14374</v>
      </c>
      <c r="G141" s="24"/>
      <c r="H141" s="7"/>
      <c r="I141" s="25">
        <f t="shared" si="32"/>
        <v>3017</v>
      </c>
      <c r="J141" s="24">
        <f t="shared" si="32"/>
        <v>-2356</v>
      </c>
      <c r="K141" s="7"/>
      <c r="L141" s="25">
        <f t="shared" si="27"/>
        <v>3018.1078755043159</v>
      </c>
      <c r="M141" s="17">
        <f t="shared" si="18"/>
        <v>1.2273881330631451</v>
      </c>
      <c r="N141" s="17">
        <f t="shared" si="28"/>
        <v>-2358.1432622104344</v>
      </c>
      <c r="O141" s="24">
        <f t="shared" si="19"/>
        <v>4.5935729026760921</v>
      </c>
      <c r="P141" s="7"/>
      <c r="Q141" s="25">
        <f t="shared" si="20"/>
        <v>3037.2849422748718</v>
      </c>
      <c r="R141" s="24">
        <f t="shared" si="21"/>
        <v>-2375.9837541917541</v>
      </c>
      <c r="S141" s="7"/>
      <c r="T141" s="25">
        <f t="shared" si="22"/>
        <v>-0.78617311049316707</v>
      </c>
      <c r="U141" s="24">
        <f t="shared" si="23"/>
        <v>-0.61429181563225599</v>
      </c>
      <c r="V141" s="7"/>
      <c r="W141" s="25">
        <f t="shared" si="24"/>
        <v>-0.78535977145177971</v>
      </c>
      <c r="X141" s="24">
        <f t="shared" si="29"/>
        <v>45.072780726546171</v>
      </c>
      <c r="Y141" s="7"/>
      <c r="Z141" s="25">
        <f t="shared" si="30"/>
        <v>-633</v>
      </c>
      <c r="AA141" s="17">
        <f t="shared" si="31"/>
        <v>45.044999999999973</v>
      </c>
      <c r="AB141" s="24">
        <f t="shared" si="25"/>
        <v>0.78618356156084523</v>
      </c>
      <c r="AC141" s="17">
        <f t="shared" si="26"/>
        <v>2.7780726546197343E-2</v>
      </c>
    </row>
    <row r="142" spans="1:29" s="17" customFormat="1" x14ac:dyDescent="0.25">
      <c r="A142" s="17">
        <v>57</v>
      </c>
      <c r="B142" s="17">
        <v>-621</v>
      </c>
      <c r="C142" s="17">
        <v>14572</v>
      </c>
      <c r="D142" s="17">
        <v>11877</v>
      </c>
      <c r="E142" s="17">
        <v>11804</v>
      </c>
      <c r="F142" s="17">
        <v>14519</v>
      </c>
      <c r="G142" s="24"/>
      <c r="H142" s="7"/>
      <c r="I142" s="25">
        <f t="shared" si="32"/>
        <v>2768</v>
      </c>
      <c r="J142" s="24">
        <f t="shared" si="32"/>
        <v>-2642</v>
      </c>
      <c r="K142" s="7"/>
      <c r="L142" s="25">
        <f t="shared" si="27"/>
        <v>2772.141278299041</v>
      </c>
      <c r="M142" s="17">
        <f t="shared" si="18"/>
        <v>17.150185950107961</v>
      </c>
      <c r="N142" s="17">
        <f t="shared" si="28"/>
        <v>-2643.0884931859759</v>
      </c>
      <c r="O142" s="24">
        <f t="shared" si="19"/>
        <v>1.184817415916072</v>
      </c>
      <c r="P142" s="7"/>
      <c r="Q142" s="25">
        <f t="shared" si="20"/>
        <v>2788.2849422748718</v>
      </c>
      <c r="R142" s="24">
        <f t="shared" si="21"/>
        <v>-2661.9837541917541</v>
      </c>
      <c r="S142" s="7"/>
      <c r="T142" s="25">
        <f t="shared" si="22"/>
        <v>-0.72172176390130593</v>
      </c>
      <c r="U142" s="24">
        <f t="shared" si="23"/>
        <v>-0.68823485457807121</v>
      </c>
      <c r="V142" s="7"/>
      <c r="W142" s="25">
        <f t="shared" si="24"/>
        <v>-0.72081038259125807</v>
      </c>
      <c r="X142" s="24">
        <f t="shared" si="29"/>
        <v>39.42892456529728</v>
      </c>
      <c r="Y142" s="7"/>
      <c r="Z142" s="25">
        <f t="shared" si="30"/>
        <v>-621</v>
      </c>
      <c r="AA142" s="17">
        <f t="shared" si="31"/>
        <v>39.455999999999975</v>
      </c>
      <c r="AB142" s="24">
        <f t="shared" si="25"/>
        <v>0.68863710966688219</v>
      </c>
      <c r="AC142" s="17">
        <f t="shared" si="26"/>
        <v>-2.7075434702695134E-2</v>
      </c>
    </row>
    <row r="143" spans="1:29" s="17" customFormat="1" x14ac:dyDescent="0.25">
      <c r="A143" s="17">
        <v>58</v>
      </c>
      <c r="B143" s="17">
        <v>-613</v>
      </c>
      <c r="C143" s="17">
        <v>14428</v>
      </c>
      <c r="D143" s="17">
        <v>11740</v>
      </c>
      <c r="E143" s="17">
        <v>11931</v>
      </c>
      <c r="F143" s="17">
        <v>14638</v>
      </c>
      <c r="G143" s="24"/>
      <c r="H143" s="7"/>
      <c r="I143" s="25">
        <f t="shared" si="32"/>
        <v>2497</v>
      </c>
      <c r="J143" s="24">
        <f t="shared" si="32"/>
        <v>-2898</v>
      </c>
      <c r="K143" s="7"/>
      <c r="L143" s="25">
        <f t="shared" si="27"/>
        <v>2503.2695938773745</v>
      </c>
      <c r="M143" s="17">
        <f t="shared" si="18"/>
        <v>39.307807387212044</v>
      </c>
      <c r="N143" s="17">
        <f t="shared" si="28"/>
        <v>-2899.5509649741753</v>
      </c>
      <c r="O143" s="24">
        <f t="shared" si="19"/>
        <v>2.4054923511184594</v>
      </c>
      <c r="P143" s="7"/>
      <c r="Q143" s="25">
        <f t="shared" si="20"/>
        <v>2517.2849422748718</v>
      </c>
      <c r="R143" s="24">
        <f t="shared" si="21"/>
        <v>-2917.9837541917541</v>
      </c>
      <c r="S143" s="7"/>
      <c r="T143" s="25">
        <f t="shared" si="22"/>
        <v>-0.65157592082341698</v>
      </c>
      <c r="U143" s="24">
        <f t="shared" si="23"/>
        <v>-0.75442163069740231</v>
      </c>
      <c r="V143" s="7"/>
      <c r="W143" s="25">
        <f t="shared" si="24"/>
        <v>-0.65057677046301299</v>
      </c>
      <c r="X143" s="24">
        <f t="shared" si="29"/>
        <v>33.877443867128136</v>
      </c>
      <c r="Y143" s="7"/>
      <c r="Z143" s="25">
        <f t="shared" si="30"/>
        <v>-613</v>
      </c>
      <c r="AA143" s="17">
        <f t="shared" si="31"/>
        <v>33.938999999999979</v>
      </c>
      <c r="AB143" s="24">
        <f t="shared" si="25"/>
        <v>0.59234729483435511</v>
      </c>
      <c r="AC143" s="17">
        <f t="shared" si="26"/>
        <v>-6.1556132871842806E-2</v>
      </c>
    </row>
    <row r="144" spans="1:29" s="17" customFormat="1" x14ac:dyDescent="0.25">
      <c r="A144" s="17">
        <v>59</v>
      </c>
      <c r="B144" s="17">
        <v>-610</v>
      </c>
      <c r="C144" s="17">
        <v>14299</v>
      </c>
      <c r="D144" s="17">
        <v>11635</v>
      </c>
      <c r="E144" s="17">
        <v>12085</v>
      </c>
      <c r="F144" s="17">
        <v>14766</v>
      </c>
      <c r="G144" s="24"/>
      <c r="H144" s="7"/>
      <c r="I144" s="25">
        <f t="shared" si="32"/>
        <v>2214</v>
      </c>
      <c r="J144" s="24">
        <f t="shared" si="32"/>
        <v>-3131</v>
      </c>
      <c r="K144" s="7"/>
      <c r="L144" s="25">
        <f t="shared" si="27"/>
        <v>2212.4793646740668</v>
      </c>
      <c r="M144" s="17">
        <f t="shared" si="18"/>
        <v>2.3123317944759667</v>
      </c>
      <c r="N144" s="17">
        <f t="shared" si="28"/>
        <v>-3127.922690309611</v>
      </c>
      <c r="O144" s="24">
        <f t="shared" si="19"/>
        <v>9.4698349305622216</v>
      </c>
      <c r="P144" s="7"/>
      <c r="Q144" s="25">
        <f t="shared" si="20"/>
        <v>2234.2849422748718</v>
      </c>
      <c r="R144" s="24">
        <f t="shared" si="21"/>
        <v>-3150.9837541917541</v>
      </c>
      <c r="S144" s="7"/>
      <c r="T144" s="25">
        <f t="shared" si="22"/>
        <v>-0.57832398875314917</v>
      </c>
      <c r="U144" s="24">
        <f t="shared" si="23"/>
        <v>-0.81466193864976233</v>
      </c>
      <c r="V144" s="7"/>
      <c r="W144" s="25">
        <f t="shared" si="24"/>
        <v>-0.57724494658244674</v>
      </c>
      <c r="X144" s="24">
        <f t="shared" si="29"/>
        <v>28.424786053603384</v>
      </c>
      <c r="Y144" s="7"/>
      <c r="Z144" s="25">
        <f t="shared" si="30"/>
        <v>-610</v>
      </c>
      <c r="AA144" s="17">
        <f t="shared" si="31"/>
        <v>28.44899999999998</v>
      </c>
      <c r="AB144" s="24">
        <f t="shared" si="25"/>
        <v>0.49652871889986649</v>
      </c>
      <c r="AC144" s="17">
        <f t="shared" si="26"/>
        <v>-2.4213946396596242E-2</v>
      </c>
    </row>
    <row r="145" spans="1:29" s="17" customFormat="1" x14ac:dyDescent="0.25">
      <c r="A145" s="17">
        <v>60</v>
      </c>
      <c r="B145" s="17">
        <v>-633</v>
      </c>
      <c r="C145" s="17">
        <v>14127</v>
      </c>
      <c r="D145" s="17">
        <v>11529</v>
      </c>
      <c r="E145" s="17">
        <v>12241</v>
      </c>
      <c r="F145" s="17">
        <v>14865</v>
      </c>
      <c r="G145" s="24"/>
      <c r="H145" s="7"/>
      <c r="I145" s="25">
        <f t="shared" si="32"/>
        <v>1886</v>
      </c>
      <c r="J145" s="24">
        <f t="shared" si="32"/>
        <v>-3336</v>
      </c>
      <c r="K145" s="7"/>
      <c r="L145" s="25">
        <f t="shared" si="27"/>
        <v>1889.0848365960176</v>
      </c>
      <c r="M145" s="17">
        <f t="shared" si="18"/>
        <v>9.5162168241292502</v>
      </c>
      <c r="N145" s="17">
        <f t="shared" si="28"/>
        <v>-3334.3588686874918</v>
      </c>
      <c r="O145" s="24">
        <f t="shared" si="19"/>
        <v>2.6933119848947249</v>
      </c>
      <c r="P145" s="7"/>
      <c r="Q145" s="25">
        <f t="shared" si="20"/>
        <v>1906.2849422748716</v>
      </c>
      <c r="R145" s="24">
        <f t="shared" si="21"/>
        <v>-3355.9837541917541</v>
      </c>
      <c r="S145" s="7"/>
      <c r="T145" s="25">
        <f t="shared" si="22"/>
        <v>-0.49342422296146055</v>
      </c>
      <c r="U145" s="24">
        <f t="shared" si="23"/>
        <v>-0.86766306796407044</v>
      </c>
      <c r="V145" s="7"/>
      <c r="W145" s="25">
        <f t="shared" si="24"/>
        <v>-0.49227487175712004</v>
      </c>
      <c r="X145" s="24">
        <f t="shared" si="29"/>
        <v>22.673267581414393</v>
      </c>
      <c r="Y145" s="7"/>
      <c r="Z145" s="25">
        <f t="shared" si="30"/>
        <v>-633</v>
      </c>
      <c r="AA145" s="17">
        <f t="shared" si="31"/>
        <v>22.751999999999981</v>
      </c>
      <c r="AB145" s="24">
        <f t="shared" si="25"/>
        <v>0.39709731141374954</v>
      </c>
      <c r="AC145" s="17">
        <f t="shared" si="26"/>
        <v>-7.8732418585587993E-2</v>
      </c>
    </row>
    <row r="146" spans="1:29" s="17" customFormat="1" x14ac:dyDescent="0.25">
      <c r="A146" s="17">
        <v>61</v>
      </c>
      <c r="B146" s="17">
        <v>-610</v>
      </c>
      <c r="C146" s="17">
        <v>13957</v>
      </c>
      <c r="D146" s="17">
        <v>11436</v>
      </c>
      <c r="E146" s="17">
        <v>12401</v>
      </c>
      <c r="F146" s="17">
        <v>14940</v>
      </c>
      <c r="G146" s="24"/>
      <c r="H146" s="7"/>
      <c r="I146" s="25">
        <f t="shared" si="32"/>
        <v>1556</v>
      </c>
      <c r="J146" s="24">
        <f t="shared" si="32"/>
        <v>-3504</v>
      </c>
      <c r="K146" s="7"/>
      <c r="L146" s="25">
        <f t="shared" si="27"/>
        <v>1559.5390396936725</v>
      </c>
      <c r="M146" s="17">
        <f t="shared" si="18"/>
        <v>12.524801953389691</v>
      </c>
      <c r="N146" s="17">
        <f t="shared" si="28"/>
        <v>-3501.9756887242147</v>
      </c>
      <c r="O146" s="24">
        <f t="shared" si="19"/>
        <v>4.0978361412714852</v>
      </c>
      <c r="P146" s="7"/>
      <c r="Q146" s="25">
        <f t="shared" si="20"/>
        <v>1576.2849422748716</v>
      </c>
      <c r="R146" s="24">
        <f t="shared" si="21"/>
        <v>-3523.9837541917541</v>
      </c>
      <c r="S146" s="7"/>
      <c r="T146" s="25">
        <f t="shared" si="22"/>
        <v>-0.40800677567104221</v>
      </c>
      <c r="U146" s="24">
        <f t="shared" si="23"/>
        <v>-0.91109813979238152</v>
      </c>
      <c r="V146" s="7"/>
      <c r="W146" s="25">
        <f t="shared" si="24"/>
        <v>-0.406799791447573</v>
      </c>
      <c r="X146" s="24">
        <f t="shared" si="29"/>
        <v>17.165019002249892</v>
      </c>
      <c r="Y146" s="7"/>
      <c r="Z146" s="25">
        <f t="shared" si="30"/>
        <v>-610</v>
      </c>
      <c r="AA146" s="17">
        <f t="shared" si="31"/>
        <v>17.261999999999983</v>
      </c>
      <c r="AB146" s="24">
        <f t="shared" si="25"/>
        <v>0.30127873547926087</v>
      </c>
      <c r="AC146" s="17">
        <f t="shared" si="26"/>
        <v>-9.6980997750090836E-2</v>
      </c>
    </row>
    <row r="147" spans="1:29" s="17" customFormat="1" x14ac:dyDescent="0.25">
      <c r="A147" s="17">
        <v>62</v>
      </c>
      <c r="B147" s="17">
        <v>-637</v>
      </c>
      <c r="C147" s="17">
        <v>13790</v>
      </c>
      <c r="D147" s="17">
        <v>11375</v>
      </c>
      <c r="E147" s="17">
        <v>12589</v>
      </c>
      <c r="F147" s="17">
        <v>15022</v>
      </c>
      <c r="G147" s="24"/>
      <c r="H147" s="7"/>
      <c r="I147" s="25">
        <f t="shared" si="32"/>
        <v>1201</v>
      </c>
      <c r="J147" s="24">
        <f t="shared" si="32"/>
        <v>-3647</v>
      </c>
      <c r="K147" s="7"/>
      <c r="L147" s="25">
        <f t="shared" si="27"/>
        <v>1199.9704563662513</v>
      </c>
      <c r="M147" s="17">
        <f t="shared" si="18"/>
        <v>1.0599600937925688</v>
      </c>
      <c r="N147" s="17">
        <f t="shared" si="28"/>
        <v>-3642.5166755835203</v>
      </c>
      <c r="O147" s="24">
        <f t="shared" si="19"/>
        <v>20.100197823403203</v>
      </c>
      <c r="P147" s="7"/>
      <c r="Q147" s="25">
        <f t="shared" si="20"/>
        <v>1221.2849422748716</v>
      </c>
      <c r="R147" s="24">
        <f t="shared" si="21"/>
        <v>-3666.9837541917541</v>
      </c>
      <c r="S147" s="7"/>
      <c r="T147" s="25">
        <f t="shared" si="22"/>
        <v>-0.31611830964650128</v>
      </c>
      <c r="U147" s="24">
        <f t="shared" si="23"/>
        <v>-0.94806965926528908</v>
      </c>
      <c r="V147" s="7"/>
      <c r="W147" s="25">
        <f t="shared" si="24"/>
        <v>-0.31486225190405515</v>
      </c>
      <c r="X147" s="24">
        <f t="shared" si="29"/>
        <v>11.476326787672235</v>
      </c>
      <c r="Y147" s="7"/>
      <c r="Z147" s="25">
        <f t="shared" si="30"/>
        <v>-637</v>
      </c>
      <c r="AA147" s="17">
        <f t="shared" si="31"/>
        <v>11.528999999999982</v>
      </c>
      <c r="AB147" s="24">
        <f t="shared" si="25"/>
        <v>0.20121900946242594</v>
      </c>
      <c r="AC147" s="17">
        <f t="shared" si="26"/>
        <v>-5.267321232774691E-2</v>
      </c>
    </row>
    <row r="148" spans="1:29" s="17" customFormat="1" x14ac:dyDescent="0.25">
      <c r="A148" s="17">
        <v>63</v>
      </c>
      <c r="B148" s="17">
        <v>-642</v>
      </c>
      <c r="C148" s="17">
        <v>13594</v>
      </c>
      <c r="D148" s="17">
        <v>11321</v>
      </c>
      <c r="E148" s="17">
        <v>12768</v>
      </c>
      <c r="F148" s="17">
        <v>15068</v>
      </c>
      <c r="G148" s="24"/>
      <c r="H148" s="7"/>
      <c r="I148" s="25">
        <f t="shared" si="32"/>
        <v>826</v>
      </c>
      <c r="J148" s="24">
        <f t="shared" si="32"/>
        <v>-3747</v>
      </c>
      <c r="K148" s="7"/>
      <c r="L148" s="25">
        <f t="shared" si="27"/>
        <v>825.22515130890554</v>
      </c>
      <c r="M148" s="17">
        <f t="shared" ref="M148:M149" si="33">(I148-L148)^2</f>
        <v>0.60039049409080114</v>
      </c>
      <c r="N148" s="17">
        <f t="shared" si="28"/>
        <v>-3747.1018415169483</v>
      </c>
      <c r="O148" s="24">
        <f t="shared" ref="O148:O149" si="34">(J148-N148)^2</f>
        <v>1.0371694574330428E-2</v>
      </c>
      <c r="P148" s="7"/>
      <c r="Q148" s="25">
        <f t="shared" si="20"/>
        <v>846.2849422748717</v>
      </c>
      <c r="R148" s="24">
        <f t="shared" si="21"/>
        <v>-3766.9837541917541</v>
      </c>
      <c r="S148" s="7"/>
      <c r="T148" s="25">
        <f t="shared" si="22"/>
        <v>-0.21905302863466233</v>
      </c>
      <c r="U148" s="24">
        <f t="shared" si="23"/>
        <v>-0.97392386868690284</v>
      </c>
      <c r="V148" s="7"/>
      <c r="W148" s="25">
        <f t="shared" si="24"/>
        <v>-0.21776262494060172</v>
      </c>
      <c r="X148" s="24">
        <f t="shared" si="29"/>
        <v>5.7081804364985373</v>
      </c>
      <c r="Y148" s="7"/>
      <c r="Z148" s="25">
        <f t="shared" si="30"/>
        <v>-642</v>
      </c>
      <c r="AA148" s="17">
        <f t="shared" si="31"/>
        <v>5.7509999999999826</v>
      </c>
      <c r="AB148" s="24">
        <f t="shared" si="25"/>
        <v>0.10037388528219358</v>
      </c>
      <c r="AC148" s="17">
        <f t="shared" si="26"/>
        <v>-4.2819563501445224E-2</v>
      </c>
    </row>
    <row r="149" spans="1:29" s="17" customFormat="1" x14ac:dyDescent="0.25">
      <c r="A149" s="17">
        <v>64</v>
      </c>
      <c r="B149" s="17">
        <v>-640</v>
      </c>
      <c r="C149" s="17">
        <v>13413</v>
      </c>
      <c r="D149" s="17">
        <v>11290</v>
      </c>
      <c r="E149" s="17">
        <v>12965</v>
      </c>
      <c r="F149" s="17">
        <v>15107</v>
      </c>
      <c r="G149" s="24"/>
      <c r="H149" s="7"/>
      <c r="I149" s="25">
        <f t="shared" si="32"/>
        <v>448</v>
      </c>
      <c r="J149" s="24">
        <f t="shared" si="32"/>
        <v>-3817</v>
      </c>
      <c r="K149" s="7"/>
      <c r="L149" s="25">
        <f t="shared" si="27"/>
        <v>443.08206728767038</v>
      </c>
      <c r="M149" s="17">
        <f t="shared" si="33"/>
        <v>24.186062163001736</v>
      </c>
      <c r="N149" s="17">
        <f t="shared" si="28"/>
        <v>-3813.2779557043418</v>
      </c>
      <c r="O149" s="24">
        <f t="shared" si="34"/>
        <v>13.853613738841592</v>
      </c>
      <c r="P149" s="7"/>
      <c r="Q149" s="25">
        <f t="shared" ref="Q149" si="35">I149-$J$4</f>
        <v>468.28494227487164</v>
      </c>
      <c r="R149" s="24">
        <f t="shared" ref="R149" si="36">J149-$J$3</f>
        <v>-3836.9837541917541</v>
      </c>
      <c r="S149" s="7"/>
      <c r="T149" s="25">
        <f t="shared" ref="T149" si="37">Q149/$J$7</f>
        <v>-0.1212112253747286</v>
      </c>
      <c r="U149" s="24">
        <f t="shared" ref="U149" si="38">R149/$J$6</f>
        <v>-0.99202181528203248</v>
      </c>
      <c r="V149" s="7"/>
      <c r="W149" s="25">
        <f t="shared" ref="W149" si="39">(T149-U149*SIN(-$J$11*PI()/180))/(COS(-$J$11*PI()/180))</f>
        <v>-0.1198967532653982</v>
      </c>
      <c r="X149" s="24">
        <f>IF(MOD(ATAN2(U149,W149)*180/PI()-$J$9+360,360)&gt;5,MOD(ATAN2(U149,W149)*180/PI()-$J$9+360,360)-360,MOD(ATAN2(U149,W149)*180/PI()-$J$9+360,360))</f>
        <v>-4.0528775749635315E-3</v>
      </c>
      <c r="Y149" s="7"/>
      <c r="Z149" s="25">
        <f t="shared" si="30"/>
        <v>-640</v>
      </c>
      <c r="AA149" s="17">
        <f t="shared" si="31"/>
        <v>-9.0000000000172165E-3</v>
      </c>
      <c r="AB149" s="24">
        <f t="shared" ref="AB149" si="40">AA149*PI()/180</f>
        <v>-1.5707963267979014E-4</v>
      </c>
      <c r="AC149" s="17">
        <f t="shared" ref="AC149" si="41">X149-AA149</f>
        <v>4.9471224250536849E-3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-9975</v>
      </c>
      <c r="G154" s="2"/>
      <c r="I154" s="1"/>
      <c r="J154" s="3"/>
    </row>
    <row r="155" spans="1:29" x14ac:dyDescent="0.25">
      <c r="A155" t="s">
        <v>173</v>
      </c>
      <c r="B155">
        <v>-9994</v>
      </c>
      <c r="G155" s="2"/>
      <c r="I155" s="43">
        <v>0</v>
      </c>
      <c r="J155" s="39">
        <f>B155</f>
        <v>-9994</v>
      </c>
    </row>
    <row r="156" spans="1:29" x14ac:dyDescent="0.25">
      <c r="A156" s="31" t="s">
        <v>174</v>
      </c>
      <c r="B156" s="31">
        <v>9981</v>
      </c>
      <c r="G156" s="2"/>
      <c r="I156" s="1"/>
      <c r="J156" s="3"/>
    </row>
    <row r="157" spans="1:29" x14ac:dyDescent="0.25">
      <c r="A157" t="s">
        <v>175</v>
      </c>
      <c r="B157">
        <v>9990</v>
      </c>
      <c r="G157" s="2"/>
      <c r="I157" s="43">
        <f>J155</f>
        <v>-9994</v>
      </c>
      <c r="J157" s="39">
        <f>I157+B157</f>
        <v>-4</v>
      </c>
    </row>
    <row r="158" spans="1:29" x14ac:dyDescent="0.25">
      <c r="A158" s="31" t="s">
        <v>176</v>
      </c>
      <c r="B158" s="31">
        <v>40017</v>
      </c>
      <c r="G158" s="2"/>
      <c r="I158" s="1"/>
      <c r="J158" s="3"/>
    </row>
    <row r="159" spans="1:29" x14ac:dyDescent="0.25">
      <c r="A159" t="s">
        <v>177</v>
      </c>
      <c r="B159">
        <v>40017</v>
      </c>
      <c r="G159" s="2"/>
      <c r="I159" s="43">
        <f>J157</f>
        <v>-4</v>
      </c>
      <c r="J159" s="39">
        <f>I159+B159</f>
        <v>40013</v>
      </c>
    </row>
    <row r="160" spans="1:29" x14ac:dyDescent="0.25">
      <c r="A160" s="31" t="s">
        <v>178</v>
      </c>
      <c r="B160" s="31">
        <v>10000</v>
      </c>
      <c r="G160" s="2"/>
      <c r="I160" s="1"/>
      <c r="J160" s="3"/>
    </row>
    <row r="161" spans="1:10" x14ac:dyDescent="0.25">
      <c r="A161" t="s">
        <v>179</v>
      </c>
      <c r="B161">
        <v>10000</v>
      </c>
      <c r="G161" s="2"/>
      <c r="I161" s="43">
        <f>J159</f>
        <v>40013</v>
      </c>
      <c r="J161" s="39">
        <f>I161+B161</f>
        <v>50013</v>
      </c>
    </row>
    <row r="162" spans="1:10" x14ac:dyDescent="0.25">
      <c r="A162" s="31" t="s">
        <v>180</v>
      </c>
      <c r="B162" s="31">
        <v>-9982</v>
      </c>
      <c r="G162" s="2"/>
      <c r="I162" s="1"/>
      <c r="J162" s="3"/>
    </row>
    <row r="163" spans="1:10" x14ac:dyDescent="0.25">
      <c r="A163" t="s">
        <v>181</v>
      </c>
      <c r="B163">
        <v>-10004</v>
      </c>
      <c r="G163" s="2"/>
      <c r="I163" s="43">
        <f>J161</f>
        <v>50013</v>
      </c>
      <c r="J163" s="39">
        <f>I163+B163</f>
        <v>40009</v>
      </c>
    </row>
    <row r="164" spans="1:10" x14ac:dyDescent="0.25">
      <c r="A164" s="31" t="s">
        <v>182</v>
      </c>
      <c r="B164" s="31">
        <v>-40010</v>
      </c>
      <c r="G164" s="2"/>
      <c r="I164" s="1"/>
      <c r="J164" s="3"/>
    </row>
    <row r="165" spans="1:10" ht="15.75" thickBot="1" x14ac:dyDescent="0.3">
      <c r="A165" t="s">
        <v>183</v>
      </c>
      <c r="B165">
        <v>-40010</v>
      </c>
      <c r="G165" s="2"/>
      <c r="I165" s="4">
        <f>J163</f>
        <v>40009</v>
      </c>
      <c r="J165" s="6">
        <f>I165+B165</f>
        <v>-1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19.803486635174295</v>
      </c>
      <c r="L3" s="35" t="s">
        <v>1</v>
      </c>
      <c r="M3" s="11">
        <v>-3868.8763510830718</v>
      </c>
      <c r="N3" s="10" t="s">
        <v>2</v>
      </c>
      <c r="O3" s="35">
        <v>3873.8576264456337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-20.626856994114334</v>
      </c>
      <c r="L4" s="9" t="s">
        <v>5</v>
      </c>
      <c r="M4" s="13">
        <v>359.86249532243943</v>
      </c>
      <c r="N4" s="12" t="s">
        <v>6</v>
      </c>
      <c r="O4" s="9">
        <v>360.07537129059341</v>
      </c>
      <c r="Q4" s="2" t="s">
        <v>7</v>
      </c>
      <c r="R4" s="2">
        <f>MAX(AC20:AC149)</f>
        <v>0.14615752146593763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-173.04062439439335</v>
      </c>
      <c r="N5" s="14" t="s">
        <v>9</v>
      </c>
      <c r="O5" s="9">
        <v>-173.14338742085138</v>
      </c>
      <c r="Q5" s="5" t="s">
        <v>10</v>
      </c>
      <c r="R5" s="5">
        <f>MIN(AC20:AC149)</f>
        <v>-0.16082309355120117</v>
      </c>
      <c r="T5" s="45" t="s">
        <v>55</v>
      </c>
      <c r="U5" s="47">
        <v>10</v>
      </c>
    </row>
    <row r="6" spans="1:21" ht="15.75" thickBot="1" x14ac:dyDescent="0.3">
      <c r="A6" t="s">
        <v>161</v>
      </c>
      <c r="I6" s="32" t="s">
        <v>11</v>
      </c>
      <c r="J6" s="32">
        <f>(O3+O9)/2</f>
        <v>3867.424265037414</v>
      </c>
      <c r="L6" s="37" t="s">
        <v>12</v>
      </c>
      <c r="M6" s="13">
        <v>-20.385327855451468</v>
      </c>
      <c r="N6" s="14" t="s">
        <v>13</v>
      </c>
      <c r="O6" s="9">
        <v>19.152840679540038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-3862.7753116381073</v>
      </c>
      <c r="L7" s="38" t="s">
        <v>15</v>
      </c>
      <c r="M7" s="16">
        <f>SUM(M20:M84)</f>
        <v>1180.3790000039194</v>
      </c>
      <c r="N7" s="15" t="s">
        <v>15</v>
      </c>
      <c r="O7" s="36">
        <f>SUM(O20:O84)</f>
        <v>2014.7342066735223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-173.11594902359931</v>
      </c>
      <c r="L9" s="35" t="s">
        <v>18</v>
      </c>
      <c r="M9" s="11">
        <v>-3856.6742721931428</v>
      </c>
      <c r="N9" s="10" t="s">
        <v>19</v>
      </c>
      <c r="O9" s="35">
        <v>3860.9909036291942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-173.02265388541832</v>
      </c>
      <c r="L10" s="9" t="s">
        <v>21</v>
      </c>
      <c r="M10" s="13">
        <v>359.81993867103262</v>
      </c>
      <c r="N10" s="12" t="s">
        <v>22</v>
      </c>
      <c r="O10" s="9">
        <v>360.00277525025956</v>
      </c>
      <c r="T10" s="48"/>
    </row>
    <row r="11" spans="1:21" ht="15.75" thickBot="1" x14ac:dyDescent="0.3">
      <c r="I11" s="33" t="s">
        <v>23</v>
      </c>
      <c r="J11" s="33">
        <f>J9-J10</f>
        <v>-9.3295138180991444E-2</v>
      </c>
      <c r="L11" s="37" t="s">
        <v>24</v>
      </c>
      <c r="M11" s="13">
        <v>-173.00468337644327</v>
      </c>
      <c r="N11" s="14" t="s">
        <v>25</v>
      </c>
      <c r="O11" s="9">
        <v>-173.08851062634724</v>
      </c>
    </row>
    <row r="12" spans="1:21" x14ac:dyDescent="0.25">
      <c r="I12" s="9"/>
      <c r="J12" s="9"/>
      <c r="L12" s="37" t="s">
        <v>26</v>
      </c>
      <c r="M12" s="13">
        <v>-20.868386132777204</v>
      </c>
      <c r="N12" s="14" t="s">
        <v>27</v>
      </c>
      <c r="O12" s="9">
        <v>20.454132590808555</v>
      </c>
    </row>
    <row r="13" spans="1:21" ht="15.75" thickBot="1" x14ac:dyDescent="0.3">
      <c r="I13" s="9"/>
      <c r="J13" s="9"/>
      <c r="L13" s="38" t="s">
        <v>15</v>
      </c>
      <c r="M13" s="16">
        <f>SUM(M85:M149)</f>
        <v>948.29142490564959</v>
      </c>
      <c r="N13" s="15" t="s">
        <v>15</v>
      </c>
      <c r="O13" s="36">
        <f>SUM(O85:O149)</f>
        <v>1428.6528579433248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13457</v>
      </c>
      <c r="D20" s="17">
        <v>11328</v>
      </c>
      <c r="E20" s="17">
        <v>13006</v>
      </c>
      <c r="F20" s="17">
        <v>15154</v>
      </c>
      <c r="G20" s="24"/>
      <c r="H20" s="7"/>
      <c r="I20" s="25">
        <f t="shared" ref="I20:J51" si="0">C20-E20</f>
        <v>451</v>
      </c>
      <c r="J20" s="24">
        <f t="shared" si="0"/>
        <v>-3826</v>
      </c>
      <c r="K20" s="7"/>
      <c r="L20" s="25">
        <f>$M$3*SIN(2*PI()/$M$4*(AA20+$M$5))+$M$6</f>
        <v>440.93922950142621</v>
      </c>
      <c r="M20" s="17">
        <f t="shared" ref="M20:M83" si="1">(I20-L20)^2</f>
        <v>101.21910302497267</v>
      </c>
      <c r="N20" s="17">
        <f>$O$3*COS(2*PI()/$O$4*(AA20+$O$5))+$O$6</f>
        <v>-3827.0696451016333</v>
      </c>
      <c r="O20" s="24">
        <f t="shared" ref="O20:O83" si="2">(J20-N20)^2</f>
        <v>1.1441406434482009</v>
      </c>
      <c r="P20" s="7"/>
      <c r="Q20" s="25">
        <f>I20-$J$4</f>
        <v>471.62685699411435</v>
      </c>
      <c r="R20" s="24">
        <f>J20-$J$3</f>
        <v>-3845.8034866351745</v>
      </c>
      <c r="S20" s="7"/>
      <c r="T20" s="25">
        <f>Q20/$J$7</f>
        <v>-0.12209533792275096</v>
      </c>
      <c r="U20" s="24">
        <f>R20/$J$6</f>
        <v>-0.99440951472593864</v>
      </c>
      <c r="V20" s="7"/>
      <c r="W20" s="25">
        <f>(T20-U20*SIN(-$J$11*PI()/180))/(COS(-$J$11*PI()/180))</f>
        <v>-0.12047629404357413</v>
      </c>
      <c r="X20" s="24">
        <f>IF(MOD(ATAN2(U20,W20)*180/PI()-$J$9+360,360)&gt;5,MOD(ATAN2(U20,W20)*180/PI()-$J$9+360,360)-360,MOD(ATAN2(U20,W20)*180/PI()-$J$9+360,360))</f>
        <v>2.3871734474596451E-2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6.8871734474596449E-2</v>
      </c>
      <c r="AD20" s="17">
        <f ca="1">INDIRECT("AC"&amp;AE20)-AC20</f>
        <v>-0.18518370272129753</v>
      </c>
      <c r="AE20" s="17">
        <v>149</v>
      </c>
    </row>
    <row r="21" spans="1:31" s="17" customFormat="1" x14ac:dyDescent="0.25">
      <c r="A21" s="17">
        <v>1</v>
      </c>
      <c r="B21" s="17">
        <v>628</v>
      </c>
      <c r="C21" s="17">
        <v>13644</v>
      </c>
      <c r="D21" s="17">
        <v>11359</v>
      </c>
      <c r="E21" s="17">
        <v>12823</v>
      </c>
      <c r="F21" s="17">
        <v>15129</v>
      </c>
      <c r="G21" s="24"/>
      <c r="H21" s="7"/>
      <c r="I21" s="25">
        <f t="shared" si="0"/>
        <v>821</v>
      </c>
      <c r="J21" s="24">
        <f t="shared" si="0"/>
        <v>-3770</v>
      </c>
      <c r="K21" s="7"/>
      <c r="L21" s="25">
        <f t="shared" ref="L21:L84" si="3">$M$3*SIN(2*PI()/$M$4*(AA21+$M$5))+$M$6</f>
        <v>817.15090394608387</v>
      </c>
      <c r="M21" s="17">
        <f t="shared" si="1"/>
        <v>14.815540432272707</v>
      </c>
      <c r="N21" s="17">
        <f t="shared" ref="N21:N84" si="4">$O$3*COS(2*PI()/$O$4*(AA21+$O$5))+$O$6</f>
        <v>-3762.8981867151183</v>
      </c>
      <c r="O21" s="24">
        <f t="shared" si="2"/>
        <v>50.435751933322209</v>
      </c>
      <c r="P21" s="7"/>
      <c r="Q21" s="25">
        <f t="shared" ref="Q21:Q84" si="5">I21-$J$4</f>
        <v>841.62685699411429</v>
      </c>
      <c r="R21" s="24">
        <f t="shared" ref="R21:R84" si="6">J21-$J$3</f>
        <v>-3789.8034866351745</v>
      </c>
      <c r="S21" s="7"/>
      <c r="T21" s="25">
        <f t="shared" ref="T21:T84" si="7">Q21/$J$7</f>
        <v>-0.21788139073437363</v>
      </c>
      <c r="U21" s="24">
        <f t="shared" ref="U21:U84" si="8">R21/$J$6</f>
        <v>-0.97992959316515837</v>
      </c>
      <c r="V21" s="7"/>
      <c r="W21" s="25">
        <f t="shared" ref="W21:W84" si="9">(T21-U21*SIN(-$J$11*PI()/180))/(COS(-$J$11*PI()/180))</f>
        <v>-0.21628605162153836</v>
      </c>
      <c r="X21" s="24">
        <f t="shared" ref="X21:X83" si="10">MOD(ATAN2(U21,W21)*180/PI()-$J$9+360,360)</f>
        <v>5.5624866258764314</v>
      </c>
      <c r="Y21" s="7"/>
      <c r="Z21" s="25">
        <f t="shared" ref="Z21:Z84" si="11">B21</f>
        <v>628</v>
      </c>
      <c r="AA21" s="17">
        <f>360/40000*Z21+AA20</f>
        <v>5.6069999999999993</v>
      </c>
      <c r="AB21" s="24">
        <f t="shared" ref="AB21:AB84" si="12">AA21*PI()/180</f>
        <v>9.7860611159322042E-2</v>
      </c>
      <c r="AC21" s="17">
        <f t="shared" ref="AC21:AC84" si="13">X21-AA21</f>
        <v>-4.4513374123567928E-2</v>
      </c>
      <c r="AD21" s="17">
        <f t="shared" ref="AD21:AD83" ca="1" si="14">INDIRECT("AC"&amp;AE21)-AC21</f>
        <v>3.3676775066661335E-2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13835</v>
      </c>
      <c r="D22" s="17">
        <v>11416</v>
      </c>
      <c r="E22" s="17">
        <v>12641</v>
      </c>
      <c r="F22" s="17">
        <v>15078</v>
      </c>
      <c r="G22" s="24"/>
      <c r="H22" s="7"/>
      <c r="I22" s="25">
        <f t="shared" si="0"/>
        <v>1194</v>
      </c>
      <c r="J22" s="24">
        <f t="shared" si="0"/>
        <v>-3662</v>
      </c>
      <c r="K22" s="7"/>
      <c r="L22" s="25">
        <f t="shared" si="3"/>
        <v>1195.0291690958234</v>
      </c>
      <c r="M22" s="17">
        <f t="shared" si="1"/>
        <v>1.0591890277978786</v>
      </c>
      <c r="N22" s="17">
        <f>$O$3*COS(2*PI()/$O$4*(AA22+$O$5))+$O$6</f>
        <v>-3658.7339241203968</v>
      </c>
      <c r="O22" s="24">
        <f>(J22-N22)^2</f>
        <v>10.66725165132614</v>
      </c>
      <c r="P22" s="7"/>
      <c r="Q22" s="25">
        <f t="shared" si="5"/>
        <v>1214.6268569941144</v>
      </c>
      <c r="R22" s="24">
        <f t="shared" si="6"/>
        <v>-3681.8034866351745</v>
      </c>
      <c r="S22" s="7"/>
      <c r="T22" s="25">
        <f t="shared" si="7"/>
        <v>-0.31444408721744194</v>
      </c>
      <c r="U22" s="24">
        <f t="shared" si="8"/>
        <v>-0.95200403015508206</v>
      </c>
      <c r="V22" s="7"/>
      <c r="W22" s="25">
        <f t="shared" si="9"/>
        <v>-0.31289434755651691</v>
      </c>
      <c r="X22" s="24">
        <f t="shared" si="10"/>
        <v>11.310047609633671</v>
      </c>
      <c r="Y22" s="7"/>
      <c r="Z22" s="25">
        <f t="shared" si="11"/>
        <v>645</v>
      </c>
      <c r="AA22" s="17">
        <f t="shared" ref="AA22:AA85" si="15">360/40000*Z22+AA21</f>
        <v>11.411999999999999</v>
      </c>
      <c r="AB22" s="24">
        <f t="shared" si="12"/>
        <v>0.19917697423759284</v>
      </c>
      <c r="AC22" s="17">
        <f t="shared" si="13"/>
        <v>-0.10195239036632842</v>
      </c>
      <c r="AD22" s="17">
        <f t="shared" ca="1" si="14"/>
        <v>2.0379302905121577E-2</v>
      </c>
      <c r="AE22" s="17">
        <v>147</v>
      </c>
    </row>
    <row r="23" spans="1:31" s="17" customFormat="1" x14ac:dyDescent="0.25">
      <c r="A23" s="17">
        <v>3</v>
      </c>
      <c r="B23" s="17">
        <v>635</v>
      </c>
      <c r="C23" s="17">
        <v>13998</v>
      </c>
      <c r="D23" s="17">
        <v>11477</v>
      </c>
      <c r="E23" s="17">
        <v>12449</v>
      </c>
      <c r="F23" s="17">
        <v>14996</v>
      </c>
      <c r="G23" s="24"/>
      <c r="H23" s="7"/>
      <c r="I23" s="25">
        <f t="shared" si="0"/>
        <v>1549</v>
      </c>
      <c r="J23" s="24">
        <f t="shared" si="0"/>
        <v>-3519</v>
      </c>
      <c r="K23" s="7"/>
      <c r="L23" s="25">
        <f t="shared" si="3"/>
        <v>1554.8815159463904</v>
      </c>
      <c r="M23" s="17">
        <f t="shared" si="1"/>
        <v>34.592229827644992</v>
      </c>
      <c r="N23" s="17">
        <f t="shared" si="4"/>
        <v>-3519.3446263596879</v>
      </c>
      <c r="O23" s="24">
        <f t="shared" si="2"/>
        <v>0.11876732779175878</v>
      </c>
      <c r="P23" s="7"/>
      <c r="Q23" s="25">
        <f t="shared" si="5"/>
        <v>1569.6268569941144</v>
      </c>
      <c r="R23" s="24">
        <f t="shared" si="6"/>
        <v>-3538.8034866351745</v>
      </c>
      <c r="S23" s="7"/>
      <c r="T23" s="25">
        <f t="shared" si="7"/>
        <v>-0.40634692167183667</v>
      </c>
      <c r="U23" s="24">
        <f t="shared" si="8"/>
        <v>-0.91502851616951819</v>
      </c>
      <c r="V23" s="7"/>
      <c r="W23" s="25">
        <f t="shared" si="9"/>
        <v>-0.40485751139987125</v>
      </c>
      <c r="X23" s="24">
        <f t="shared" si="10"/>
        <v>16.983108005592385</v>
      </c>
      <c r="Y23" s="7"/>
      <c r="Z23" s="25">
        <f t="shared" si="11"/>
        <v>635</v>
      </c>
      <c r="AA23" s="17">
        <f t="shared" si="15"/>
        <v>17.126999999999999</v>
      </c>
      <c r="AB23" s="24">
        <f t="shared" si="12"/>
        <v>0.29892254098906879</v>
      </c>
      <c r="AC23" s="17">
        <f t="shared" si="13"/>
        <v>-0.14389199440761402</v>
      </c>
      <c r="AD23" s="17">
        <f t="shared" ca="1" si="14"/>
        <v>6.345219974220484E-2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14172</v>
      </c>
      <c r="D24" s="17">
        <v>11562</v>
      </c>
      <c r="E24" s="17">
        <v>12291</v>
      </c>
      <c r="F24" s="17">
        <v>14917</v>
      </c>
      <c r="G24" s="24"/>
      <c r="H24" s="7"/>
      <c r="I24" s="25">
        <f t="shared" si="0"/>
        <v>1881</v>
      </c>
      <c r="J24" s="24">
        <f t="shared" si="0"/>
        <v>-3355</v>
      </c>
      <c r="K24" s="7"/>
      <c r="L24" s="25">
        <f t="shared" si="3"/>
        <v>1883.2053173940062</v>
      </c>
      <c r="M24" s="17">
        <f t="shared" si="1"/>
        <v>4.8634248083063643</v>
      </c>
      <c r="N24" s="17">
        <f t="shared" si="4"/>
        <v>-3353.807795968396</v>
      </c>
      <c r="O24" s="24">
        <f t="shared" si="2"/>
        <v>1.4213504529727798</v>
      </c>
      <c r="P24" s="7"/>
      <c r="Q24" s="25">
        <f t="shared" si="5"/>
        <v>1901.6268569941144</v>
      </c>
      <c r="R24" s="24">
        <f t="shared" si="6"/>
        <v>-3374.8034866351745</v>
      </c>
      <c r="S24" s="7"/>
      <c r="T24" s="25">
        <f t="shared" si="7"/>
        <v>-0.49229548797848188</v>
      </c>
      <c r="U24" s="24">
        <f t="shared" si="8"/>
        <v>-0.87262303159866172</v>
      </c>
      <c r="V24" s="7"/>
      <c r="W24" s="25">
        <f t="shared" si="9"/>
        <v>-0.49087524087069928</v>
      </c>
      <c r="X24" s="24">
        <f t="shared" si="10"/>
        <v>22.474938798811195</v>
      </c>
      <c r="Y24" s="7"/>
      <c r="Z24" s="25">
        <f t="shared" si="11"/>
        <v>605</v>
      </c>
      <c r="AA24" s="17">
        <f t="shared" si="15"/>
        <v>22.571999999999999</v>
      </c>
      <c r="AB24" s="24">
        <f t="shared" si="12"/>
        <v>0.39395571876016006</v>
      </c>
      <c r="AC24" s="17">
        <f t="shared" si="13"/>
        <v>-9.7061201188804347E-2</v>
      </c>
      <c r="AD24" s="17">
        <f t="shared" ca="1" si="14"/>
        <v>7.8544303811110439E-2</v>
      </c>
      <c r="AE24" s="17">
        <v>145</v>
      </c>
    </row>
    <row r="25" spans="1:31" s="17" customFormat="1" x14ac:dyDescent="0.25">
      <c r="A25" s="17">
        <v>5</v>
      </c>
      <c r="B25" s="17">
        <v>637</v>
      </c>
      <c r="C25" s="17">
        <v>14342</v>
      </c>
      <c r="D25" s="17">
        <v>11675</v>
      </c>
      <c r="E25" s="17">
        <v>12134</v>
      </c>
      <c r="F25" s="17">
        <v>14821</v>
      </c>
      <c r="G25" s="24"/>
      <c r="H25" s="7"/>
      <c r="I25" s="25">
        <f t="shared" si="0"/>
        <v>2208</v>
      </c>
      <c r="J25" s="24">
        <f t="shared" si="0"/>
        <v>-3146</v>
      </c>
      <c r="K25" s="7"/>
      <c r="L25" s="25">
        <f t="shared" si="3"/>
        <v>2210.2605494429204</v>
      </c>
      <c r="M25" s="17">
        <f t="shared" si="1"/>
        <v>5.1100837838875703</v>
      </c>
      <c r="N25" s="17">
        <f t="shared" si="4"/>
        <v>-3146.6646295643054</v>
      </c>
      <c r="O25" s="24">
        <f t="shared" si="2"/>
        <v>0.44173245774880515</v>
      </c>
      <c r="P25" s="7"/>
      <c r="Q25" s="25">
        <f t="shared" si="5"/>
        <v>2228.6268569941144</v>
      </c>
      <c r="R25" s="24">
        <f t="shared" si="6"/>
        <v>-3165.8034866351745</v>
      </c>
      <c r="S25" s="7"/>
      <c r="T25" s="25">
        <f t="shared" si="7"/>
        <v>-0.5769496481660511</v>
      </c>
      <c r="U25" s="24">
        <f t="shared" si="8"/>
        <v>-0.81858189577360685</v>
      </c>
      <c r="V25" s="7"/>
      <c r="W25" s="25">
        <f t="shared" si="9"/>
        <v>-0.57561750893952202</v>
      </c>
      <c r="X25" s="24">
        <f t="shared" si="10"/>
        <v>28.230401024233572</v>
      </c>
      <c r="Y25" s="7"/>
      <c r="Z25" s="25">
        <f t="shared" si="11"/>
        <v>637</v>
      </c>
      <c r="AA25" s="17">
        <f t="shared" si="15"/>
        <v>28.305</v>
      </c>
      <c r="AB25" s="24">
        <f t="shared" si="12"/>
        <v>0.49401544477699494</v>
      </c>
      <c r="AC25" s="17">
        <f t="shared" si="13"/>
        <v>-7.45989757664276E-2</v>
      </c>
      <c r="AD25" s="17">
        <f t="shared" ca="1" si="14"/>
        <v>-1.2380299853056442E-3</v>
      </c>
      <c r="AE25" s="17">
        <v>144</v>
      </c>
    </row>
    <row r="26" spans="1:31" s="17" customFormat="1" x14ac:dyDescent="0.25">
      <c r="A26" s="17">
        <v>6</v>
      </c>
      <c r="B26" s="17">
        <v>607</v>
      </c>
      <c r="C26" s="17">
        <v>14477</v>
      </c>
      <c r="D26" s="17">
        <v>11783</v>
      </c>
      <c r="E26" s="17">
        <v>11983</v>
      </c>
      <c r="F26" s="17">
        <v>14699</v>
      </c>
      <c r="G26" s="24"/>
      <c r="H26" s="7"/>
      <c r="I26" s="25">
        <f t="shared" si="0"/>
        <v>2494</v>
      </c>
      <c r="J26" s="24">
        <f t="shared" si="0"/>
        <v>-2916</v>
      </c>
      <c r="K26" s="7"/>
      <c r="L26" s="25">
        <f t="shared" si="3"/>
        <v>2501.1796404334</v>
      </c>
      <c r="M26" s="17">
        <f t="shared" si="1"/>
        <v>51.547236752911878</v>
      </c>
      <c r="N26" s="17">
        <f t="shared" si="4"/>
        <v>-2919.7881979656258</v>
      </c>
      <c r="O26" s="24">
        <f t="shared" si="2"/>
        <v>14.350443826771759</v>
      </c>
      <c r="P26" s="7"/>
      <c r="Q26" s="25">
        <f t="shared" si="5"/>
        <v>2514.6268569941144</v>
      </c>
      <c r="R26" s="24">
        <f t="shared" si="6"/>
        <v>-2935.8034866351745</v>
      </c>
      <c r="S26" s="7"/>
      <c r="T26" s="25">
        <f t="shared" si="7"/>
        <v>-0.65098967817719733</v>
      </c>
      <c r="U26" s="24">
        <f t="shared" si="8"/>
        <v>-0.75911078936325938</v>
      </c>
      <c r="V26" s="7"/>
      <c r="W26" s="25">
        <f t="shared" si="9"/>
        <v>-0.64975447442959455</v>
      </c>
      <c r="X26" s="24">
        <f t="shared" si="10"/>
        <v>33.677542117900373</v>
      </c>
      <c r="Y26" s="7"/>
      <c r="Z26" s="25">
        <f t="shared" si="11"/>
        <v>607</v>
      </c>
      <c r="AA26" s="17">
        <f t="shared" si="15"/>
        <v>33.768000000000001</v>
      </c>
      <c r="AB26" s="24">
        <f t="shared" si="12"/>
        <v>0.58936278181344515</v>
      </c>
      <c r="AC26" s="17">
        <f t="shared" si="13"/>
        <v>-9.0457882099627795E-2</v>
      </c>
      <c r="AD26" s="17">
        <f t="shared" ca="1" si="14"/>
        <v>5.1733317150308267E-2</v>
      </c>
      <c r="AE26" s="17">
        <v>143</v>
      </c>
    </row>
    <row r="27" spans="1:31" s="17" customFormat="1" x14ac:dyDescent="0.25">
      <c r="A27" s="17">
        <v>7</v>
      </c>
      <c r="B27" s="17">
        <v>619</v>
      </c>
      <c r="C27" s="17">
        <v>14612</v>
      </c>
      <c r="D27" s="17">
        <v>11906</v>
      </c>
      <c r="E27" s="17">
        <v>11843</v>
      </c>
      <c r="F27" s="17">
        <v>14563</v>
      </c>
      <c r="G27" s="24"/>
      <c r="H27" s="7"/>
      <c r="I27" s="25">
        <f t="shared" si="0"/>
        <v>2769</v>
      </c>
      <c r="J27" s="24">
        <f t="shared" si="0"/>
        <v>-2657</v>
      </c>
      <c r="K27" s="7"/>
      <c r="L27" s="25">
        <f t="shared" si="3"/>
        <v>2774.2248730325814</v>
      </c>
      <c r="M27" s="17">
        <f t="shared" si="1"/>
        <v>27.299298206596351</v>
      </c>
      <c r="N27" s="17">
        <f t="shared" si="4"/>
        <v>-2660.9583729746778</v>
      </c>
      <c r="O27" s="24">
        <f t="shared" si="2"/>
        <v>15.668716606659466</v>
      </c>
      <c r="P27" s="7"/>
      <c r="Q27" s="25">
        <f t="shared" si="5"/>
        <v>2789.6268569941144</v>
      </c>
      <c r="R27" s="24">
        <f t="shared" si="6"/>
        <v>-2676.8034866351745</v>
      </c>
      <c r="S27" s="7"/>
      <c r="T27" s="25">
        <f t="shared" si="7"/>
        <v>-0.72218201472637633</v>
      </c>
      <c r="U27" s="24">
        <f t="shared" si="8"/>
        <v>-0.69214115214465066</v>
      </c>
      <c r="V27" s="7"/>
      <c r="W27" s="25">
        <f t="shared" si="9"/>
        <v>-0.72105595260605571</v>
      </c>
      <c r="X27" s="24">
        <f t="shared" si="10"/>
        <v>39.288089060585776</v>
      </c>
      <c r="Y27" s="7"/>
      <c r="Z27" s="25">
        <f t="shared" si="11"/>
        <v>619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-5.0910939414222867E-2</v>
      </c>
      <c r="AD27" s="17">
        <f t="shared" ca="1" si="14"/>
        <v>8.7545605472435284E-2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14740</v>
      </c>
      <c r="D28" s="17">
        <v>12055</v>
      </c>
      <c r="E28" s="17">
        <v>11720</v>
      </c>
      <c r="F28" s="17">
        <v>14424</v>
      </c>
      <c r="G28" s="24"/>
      <c r="H28" s="7"/>
      <c r="I28" s="25">
        <f t="shared" si="0"/>
        <v>3020</v>
      </c>
      <c r="J28" s="24">
        <f t="shared" si="0"/>
        <v>-2369</v>
      </c>
      <c r="K28" s="7"/>
      <c r="L28" s="25">
        <f t="shared" si="3"/>
        <v>3023.103583927189</v>
      </c>
      <c r="M28" s="17">
        <f t="shared" si="1"/>
        <v>9.6322331931058507</v>
      </c>
      <c r="N28" s="17">
        <f t="shared" si="4"/>
        <v>-2373.9516164995721</v>
      </c>
      <c r="O28" s="24">
        <f t="shared" si="2"/>
        <v>24.518505958834485</v>
      </c>
      <c r="P28" s="7"/>
      <c r="Q28" s="25">
        <f t="shared" si="5"/>
        <v>3040.6268569941144</v>
      </c>
      <c r="R28" s="24">
        <f t="shared" si="6"/>
        <v>-2388.8034866351745</v>
      </c>
      <c r="S28" s="7"/>
      <c r="T28" s="25">
        <f t="shared" si="7"/>
        <v>-0.78716120190399064</v>
      </c>
      <c r="U28" s="24">
        <f t="shared" si="8"/>
        <v>-0.61767298411778071</v>
      </c>
      <c r="V28" s="7"/>
      <c r="W28" s="25">
        <f t="shared" si="9"/>
        <v>-0.78615648309774377</v>
      </c>
      <c r="X28" s="24">
        <f t="shared" si="10"/>
        <v>44.959686571102907</v>
      </c>
      <c r="Y28" s="7"/>
      <c r="Z28" s="25">
        <f t="shared" si="11"/>
        <v>625</v>
      </c>
      <c r="AA28" s="17">
        <f t="shared" si="15"/>
        <v>44.963999999999999</v>
      </c>
      <c r="AB28" s="24">
        <f t="shared" si="12"/>
        <v>0.78476984486673029</v>
      </c>
      <c r="AC28" s="17">
        <f t="shared" si="13"/>
        <v>-4.3134288970918533E-3</v>
      </c>
      <c r="AD28" s="17">
        <f t="shared" ca="1" si="14"/>
        <v>4.5621847154812656E-2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14855</v>
      </c>
      <c r="D29" s="17">
        <v>12218</v>
      </c>
      <c r="E29" s="17">
        <v>11614</v>
      </c>
      <c r="F29" s="17">
        <v>14269</v>
      </c>
      <c r="G29" s="24"/>
      <c r="H29" s="7"/>
      <c r="I29" s="25">
        <f t="shared" si="0"/>
        <v>3241</v>
      </c>
      <c r="J29" s="24">
        <f t="shared" si="0"/>
        <v>-2051</v>
      </c>
      <c r="K29" s="7"/>
      <c r="L29" s="25">
        <f t="shared" si="3"/>
        <v>3246.2376019227781</v>
      </c>
      <c r="M29" s="17">
        <f t="shared" si="1"/>
        <v>27.432473901489267</v>
      </c>
      <c r="N29" s="17">
        <f t="shared" si="4"/>
        <v>-2058.2621967604964</v>
      </c>
      <c r="O29" s="24">
        <f t="shared" si="2"/>
        <v>52.739501788164532</v>
      </c>
      <c r="P29" s="7"/>
      <c r="Q29" s="25">
        <f t="shared" si="5"/>
        <v>3261.6268569941144</v>
      </c>
      <c r="R29" s="24">
        <f t="shared" si="6"/>
        <v>-2070.8034866351745</v>
      </c>
      <c r="S29" s="7"/>
      <c r="T29" s="25">
        <f t="shared" si="7"/>
        <v>-0.84437395236714907</v>
      </c>
      <c r="U29" s="24">
        <f t="shared" si="8"/>
        <v>-0.53544771525477852</v>
      </c>
      <c r="V29" s="7"/>
      <c r="W29" s="25">
        <f t="shared" si="9"/>
        <v>-0.84350319753442993</v>
      </c>
      <c r="X29" s="24">
        <f t="shared" si="10"/>
        <v>50.708961606286323</v>
      </c>
      <c r="Y29" s="7"/>
      <c r="Z29" s="25">
        <f t="shared" si="11"/>
        <v>636</v>
      </c>
      <c r="AA29" s="17">
        <f t="shared" si="15"/>
        <v>50.687999999999995</v>
      </c>
      <c r="AB29" s="24">
        <f t="shared" si="12"/>
        <v>0.88467249125088565</v>
      </c>
      <c r="AC29" s="17">
        <f t="shared" si="13"/>
        <v>2.0961606286327594E-2</v>
      </c>
      <c r="AD29" s="17">
        <f t="shared" ca="1" si="14"/>
        <v>3.7631623335130371E-2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14952</v>
      </c>
      <c r="D30" s="17">
        <v>12378</v>
      </c>
      <c r="E30" s="17">
        <v>11516</v>
      </c>
      <c r="F30" s="17">
        <v>14101</v>
      </c>
      <c r="G30" s="24"/>
      <c r="H30" s="7"/>
      <c r="I30" s="25">
        <f t="shared" si="0"/>
        <v>3436</v>
      </c>
      <c r="J30" s="24">
        <f t="shared" si="0"/>
        <v>-1723</v>
      </c>
      <c r="K30" s="7"/>
      <c r="L30" s="25">
        <f t="shared" si="3"/>
        <v>3436.2251988557209</v>
      </c>
      <c r="M30" s="17">
        <f t="shared" si="1"/>
        <v>5.0714524618011202E-2</v>
      </c>
      <c r="N30" s="17">
        <f t="shared" si="4"/>
        <v>-1722.9518196673471</v>
      </c>
      <c r="O30" s="24">
        <f t="shared" si="2"/>
        <v>2.3213444545459212E-3</v>
      </c>
      <c r="P30" s="7"/>
      <c r="Q30" s="25">
        <f t="shared" si="5"/>
        <v>3456.6268569941144</v>
      </c>
      <c r="R30" s="24">
        <f t="shared" si="6"/>
        <v>-1742.8034866351743</v>
      </c>
      <c r="S30" s="7"/>
      <c r="T30" s="25">
        <f t="shared" si="7"/>
        <v>-0.89485579101111234</v>
      </c>
      <c r="U30" s="24">
        <f t="shared" si="8"/>
        <v>-0.45063674611306553</v>
      </c>
      <c r="V30" s="7"/>
      <c r="W30" s="25">
        <f t="shared" si="9"/>
        <v>-0.89412320154724934</v>
      </c>
      <c r="X30" s="24">
        <f t="shared" si="10"/>
        <v>56.367913716474959</v>
      </c>
      <c r="Y30" s="7"/>
      <c r="Z30" s="25">
        <f t="shared" si="11"/>
        <v>634</v>
      </c>
      <c r="AA30" s="17">
        <f t="shared" si="15"/>
        <v>56.393999999999991</v>
      </c>
      <c r="AB30" s="24">
        <f t="shared" si="12"/>
        <v>0.98426097836968196</v>
      </c>
      <c r="AC30" s="17">
        <f t="shared" si="13"/>
        <v>-2.6086283525032172E-2</v>
      </c>
      <c r="AD30" s="17">
        <f t="shared" ca="1" si="14"/>
        <v>9.5913820369631253E-2</v>
      </c>
      <c r="AE30" s="17">
        <v>139</v>
      </c>
    </row>
    <row r="31" spans="1:31" s="17" customFormat="1" x14ac:dyDescent="0.25">
      <c r="A31" s="17">
        <v>11</v>
      </c>
      <c r="B31" s="17">
        <v>631</v>
      </c>
      <c r="C31" s="17">
        <v>15041</v>
      </c>
      <c r="D31" s="17">
        <v>12566</v>
      </c>
      <c r="E31" s="17">
        <v>11447</v>
      </c>
      <c r="F31" s="17">
        <v>13942</v>
      </c>
      <c r="G31" s="24"/>
      <c r="H31" s="7"/>
      <c r="I31" s="25">
        <f t="shared" si="0"/>
        <v>3594</v>
      </c>
      <c r="J31" s="24">
        <f t="shared" si="0"/>
        <v>-1376</v>
      </c>
      <c r="K31" s="7"/>
      <c r="L31" s="25">
        <f t="shared" si="3"/>
        <v>3591.2792470783479</v>
      </c>
      <c r="M31" s="17">
        <f t="shared" si="1"/>
        <v>7.402496460678397</v>
      </c>
      <c r="N31" s="17">
        <f t="shared" si="4"/>
        <v>-1372.0884981197012</v>
      </c>
      <c r="O31" s="24">
        <f t="shared" si="2"/>
        <v>15.299846959581274</v>
      </c>
      <c r="P31" s="7"/>
      <c r="Q31" s="25">
        <f t="shared" si="5"/>
        <v>3614.6268569941144</v>
      </c>
      <c r="R31" s="24">
        <f t="shared" si="6"/>
        <v>-1395.8034866351743</v>
      </c>
      <c r="S31" s="7"/>
      <c r="T31" s="25">
        <f t="shared" si="7"/>
        <v>-0.93575902437391334</v>
      </c>
      <c r="U31" s="24">
        <f t="shared" si="8"/>
        <v>-0.36091294644180216</v>
      </c>
      <c r="V31" s="7"/>
      <c r="W31" s="25">
        <f t="shared" si="9"/>
        <v>-0.93517258718567697</v>
      </c>
      <c r="X31" s="24">
        <f t="shared" si="10"/>
        <v>62.012755989111781</v>
      </c>
      <c r="Y31" s="7"/>
      <c r="Z31" s="25">
        <f t="shared" si="11"/>
        <v>631</v>
      </c>
      <c r="AA31" s="17">
        <f t="shared" si="15"/>
        <v>62.072999999999993</v>
      </c>
      <c r="AB31" s="24">
        <f t="shared" si="12"/>
        <v>1.0833782265904401</v>
      </c>
      <c r="AC31" s="17">
        <f t="shared" si="13"/>
        <v>-6.0244010888212074E-2</v>
      </c>
      <c r="AD31" s="17">
        <f t="shared" ca="1" si="14"/>
        <v>0.13763691827968216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15089</v>
      </c>
      <c r="D32" s="17">
        <v>12741</v>
      </c>
      <c r="E32" s="17">
        <v>11382</v>
      </c>
      <c r="F32" s="17">
        <v>13749</v>
      </c>
      <c r="G32" s="24"/>
      <c r="H32" s="7"/>
      <c r="I32" s="25">
        <f t="shared" si="0"/>
        <v>3707</v>
      </c>
      <c r="J32" s="24">
        <f t="shared" si="0"/>
        <v>-1008</v>
      </c>
      <c r="K32" s="7"/>
      <c r="L32" s="25">
        <f t="shared" si="3"/>
        <v>3710.5318183742534</v>
      </c>
      <c r="M32" s="17">
        <f t="shared" si="1"/>
        <v>12.473741028713661</v>
      </c>
      <c r="N32" s="17">
        <f t="shared" si="4"/>
        <v>-1008.7473898472347</v>
      </c>
      <c r="O32" s="24">
        <f t="shared" si="2"/>
        <v>0.55859158374946605</v>
      </c>
      <c r="P32" s="7"/>
      <c r="Q32" s="25">
        <f t="shared" si="5"/>
        <v>3727.6268569941144</v>
      </c>
      <c r="R32" s="24">
        <f t="shared" si="6"/>
        <v>-1027.8034866351743</v>
      </c>
      <c r="S32" s="7"/>
      <c r="T32" s="25">
        <f t="shared" si="7"/>
        <v>-0.96501260266503053</v>
      </c>
      <c r="U32" s="24">
        <f t="shared" si="8"/>
        <v>-0.26575917618524619</v>
      </c>
      <c r="V32" s="7"/>
      <c r="W32" s="25">
        <f t="shared" si="9"/>
        <v>-0.96458114397730454</v>
      </c>
      <c r="X32" s="24">
        <f t="shared" si="10"/>
        <v>67.712124991927794</v>
      </c>
      <c r="Y32" s="7"/>
      <c r="Z32" s="25">
        <f t="shared" si="11"/>
        <v>629</v>
      </c>
      <c r="AA32" s="17">
        <f t="shared" si="15"/>
        <v>67.733999999999995</v>
      </c>
      <c r="AB32" s="24">
        <f t="shared" si="12"/>
        <v>1.1821813155458392</v>
      </c>
      <c r="AC32" s="17">
        <f t="shared" si="13"/>
        <v>-2.187500807220033E-2</v>
      </c>
      <c r="AD32" s="17">
        <f t="shared" ca="1" si="14"/>
        <v>9.55230865968133E-2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15148</v>
      </c>
      <c r="D33" s="17">
        <v>12933</v>
      </c>
      <c r="E33" s="17">
        <v>11350</v>
      </c>
      <c r="F33" s="17">
        <v>13579</v>
      </c>
      <c r="G33" s="24"/>
      <c r="H33" s="7"/>
      <c r="I33" s="25">
        <f t="shared" si="0"/>
        <v>3798</v>
      </c>
      <c r="J33" s="24">
        <f t="shared" si="0"/>
        <v>-646</v>
      </c>
      <c r="K33" s="7"/>
      <c r="L33" s="25">
        <f t="shared" si="3"/>
        <v>3791.0922369482396</v>
      </c>
      <c r="M33" s="17">
        <f t="shared" si="1"/>
        <v>47.71719037926632</v>
      </c>
      <c r="N33" s="17">
        <f t="shared" si="4"/>
        <v>-648.57214437048628</v>
      </c>
      <c r="O33" s="24">
        <f t="shared" si="2"/>
        <v>6.615926662624287</v>
      </c>
      <c r="P33" s="7"/>
      <c r="Q33" s="25">
        <f t="shared" si="5"/>
        <v>3818.6268569941144</v>
      </c>
      <c r="R33" s="24">
        <f t="shared" si="6"/>
        <v>-665.80348663517429</v>
      </c>
      <c r="S33" s="7"/>
      <c r="T33" s="25">
        <f t="shared" si="7"/>
        <v>-0.98857079403221348</v>
      </c>
      <c r="U33" s="24">
        <f t="shared" si="8"/>
        <v>-0.17215682609591665</v>
      </c>
      <c r="V33" s="7"/>
      <c r="W33" s="25">
        <f t="shared" si="9"/>
        <v>-0.98829178010358409</v>
      </c>
      <c r="X33" s="24">
        <f t="shared" si="10"/>
        <v>73.234386813673041</v>
      </c>
      <c r="Y33" s="7"/>
      <c r="Z33" s="25">
        <f t="shared" si="11"/>
        <v>607</v>
      </c>
      <c r="AA33" s="17">
        <f t="shared" si="15"/>
        <v>73.196999999999989</v>
      </c>
      <c r="AB33" s="24">
        <f t="shared" si="12"/>
        <v>1.2775286525822893</v>
      </c>
      <c r="AC33" s="17">
        <f t="shared" si="13"/>
        <v>3.7386813673052188E-2</v>
      </c>
      <c r="AD33" s="17">
        <f t="shared" ca="1" si="14"/>
        <v>-4.5328620031952482E-2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15164</v>
      </c>
      <c r="D34" s="17">
        <v>13111</v>
      </c>
      <c r="E34" s="17">
        <v>11322</v>
      </c>
      <c r="F34" s="17">
        <v>13388</v>
      </c>
      <c r="G34" s="24"/>
      <c r="H34" s="7"/>
      <c r="I34" s="25">
        <f t="shared" si="0"/>
        <v>3842</v>
      </c>
      <c r="J34" s="24">
        <f t="shared" si="0"/>
        <v>-277</v>
      </c>
      <c r="K34" s="7"/>
      <c r="L34" s="25">
        <f t="shared" si="3"/>
        <v>3837.2347740508212</v>
      </c>
      <c r="M34" s="17">
        <f t="shared" si="1"/>
        <v>22.707378346726848</v>
      </c>
      <c r="N34" s="17">
        <f t="shared" si="4"/>
        <v>-279.30091885178081</v>
      </c>
      <c r="O34" s="24">
        <f t="shared" si="2"/>
        <v>5.294227562480307</v>
      </c>
      <c r="P34" s="7"/>
      <c r="Q34" s="25">
        <f t="shared" si="5"/>
        <v>3862.6268569941144</v>
      </c>
      <c r="R34" s="24">
        <f t="shared" si="6"/>
        <v>-296.80348663517429</v>
      </c>
      <c r="S34" s="7"/>
      <c r="T34" s="25">
        <f t="shared" si="7"/>
        <v>-0.99996156788008206</v>
      </c>
      <c r="U34" s="24">
        <f t="shared" si="8"/>
        <v>-7.6744485811489571E-2</v>
      </c>
      <c r="V34" s="7"/>
      <c r="W34" s="25">
        <f t="shared" si="9"/>
        <v>-0.99983792980319863</v>
      </c>
      <c r="X34" s="24">
        <f t="shared" si="10"/>
        <v>78.726707547070987</v>
      </c>
      <c r="Y34" s="7"/>
      <c r="Z34" s="25">
        <f t="shared" si="11"/>
        <v>612</v>
      </c>
      <c r="AA34" s="17">
        <f t="shared" si="15"/>
        <v>78.704999999999984</v>
      </c>
      <c r="AB34" s="24">
        <f t="shared" si="12"/>
        <v>1.3736613877821369</v>
      </c>
      <c r="AC34" s="17">
        <f t="shared" si="13"/>
        <v>2.1707547071002864E-2</v>
      </c>
      <c r="AD34" s="17">
        <f t="shared" ca="1" si="14"/>
        <v>3.6342456586922367E-2</v>
      </c>
      <c r="AE34" s="17">
        <v>135</v>
      </c>
    </row>
    <row r="35" spans="1:31" s="17" customFormat="1" x14ac:dyDescent="0.25">
      <c r="A35" s="17">
        <v>15</v>
      </c>
      <c r="B35" s="17">
        <v>620</v>
      </c>
      <c r="C35" s="17">
        <v>15167</v>
      </c>
      <c r="D35" s="17">
        <v>13298</v>
      </c>
      <c r="E35" s="17">
        <v>11322</v>
      </c>
      <c r="F35" s="17">
        <v>13209</v>
      </c>
      <c r="G35" s="24"/>
      <c r="H35" s="7"/>
      <c r="I35" s="25">
        <f t="shared" si="0"/>
        <v>3845</v>
      </c>
      <c r="J35" s="24">
        <f t="shared" si="0"/>
        <v>89</v>
      </c>
      <c r="K35" s="7"/>
      <c r="L35" s="25">
        <f t="shared" si="3"/>
        <v>3847.6276559202474</v>
      </c>
      <c r="M35" s="17">
        <f t="shared" si="1"/>
        <v>6.9045756352113923</v>
      </c>
      <c r="N35" s="17">
        <f t="shared" si="4"/>
        <v>97.591268555877434</v>
      </c>
      <c r="O35" s="24">
        <f t="shared" si="2"/>
        <v>73.80989539920833</v>
      </c>
      <c r="P35" s="7"/>
      <c r="Q35" s="25">
        <f t="shared" si="5"/>
        <v>3865.6268569941144</v>
      </c>
      <c r="R35" s="24">
        <f t="shared" si="6"/>
        <v>69.196513364825705</v>
      </c>
      <c r="S35" s="7"/>
      <c r="T35" s="25">
        <f t="shared" si="7"/>
        <v>-1.0007382115515278</v>
      </c>
      <c r="U35" s="24">
        <f t="shared" si="8"/>
        <v>1.7892144389324269E-2</v>
      </c>
      <c r="V35" s="7"/>
      <c r="W35" s="25">
        <f t="shared" si="9"/>
        <v>-1.0007686721597659</v>
      </c>
      <c r="X35" s="24">
        <f t="shared" si="10"/>
        <v>84.140196868910948</v>
      </c>
      <c r="Y35" s="7"/>
      <c r="Z35" s="25">
        <f t="shared" si="11"/>
        <v>620</v>
      </c>
      <c r="AA35" s="17">
        <f t="shared" si="15"/>
        <v>84.284999999999982</v>
      </c>
      <c r="AB35" s="24">
        <f t="shared" si="12"/>
        <v>1.4710507600434204</v>
      </c>
      <c r="AC35" s="17">
        <f t="shared" si="13"/>
        <v>-0.14480313108903431</v>
      </c>
      <c r="AD35" s="17">
        <f t="shared" ca="1" si="14"/>
        <v>0.11325693945212834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15144</v>
      </c>
      <c r="D36" s="17">
        <v>13476</v>
      </c>
      <c r="E36" s="17">
        <v>11322</v>
      </c>
      <c r="F36" s="17">
        <v>13006</v>
      </c>
      <c r="G36" s="24"/>
      <c r="H36" s="7"/>
      <c r="I36" s="25">
        <f t="shared" si="0"/>
        <v>3822</v>
      </c>
      <c r="J36" s="24">
        <f t="shared" si="0"/>
        <v>470</v>
      </c>
      <c r="K36" s="7"/>
      <c r="L36" s="25">
        <f t="shared" si="3"/>
        <v>3820.9739084400621</v>
      </c>
      <c r="M36" s="17">
        <f t="shared" si="1"/>
        <v>1.0528638893757267</v>
      </c>
      <c r="N36" s="17">
        <f t="shared" si="4"/>
        <v>476.76111727540513</v>
      </c>
      <c r="O36" s="24">
        <f t="shared" si="2"/>
        <v>45.712706811781644</v>
      </c>
      <c r="P36" s="7"/>
      <c r="Q36" s="25">
        <f t="shared" si="5"/>
        <v>3842.6268569941144</v>
      </c>
      <c r="R36" s="24">
        <f t="shared" si="6"/>
        <v>450.19651336482571</v>
      </c>
      <c r="S36" s="7"/>
      <c r="T36" s="25">
        <f t="shared" si="7"/>
        <v>-0.99478394340377818</v>
      </c>
      <c r="U36" s="24">
        <f t="shared" si="8"/>
        <v>0.11640732500820425</v>
      </c>
      <c r="V36" s="7"/>
      <c r="W36" s="25">
        <f t="shared" si="9"/>
        <v>-0.99497480925169524</v>
      </c>
      <c r="X36" s="24">
        <f t="shared" si="10"/>
        <v>89.788946909293145</v>
      </c>
      <c r="Y36" s="7"/>
      <c r="Z36" s="25">
        <f t="shared" si="11"/>
        <v>625</v>
      </c>
      <c r="AA36" s="17">
        <f t="shared" si="15"/>
        <v>89.909999999999982</v>
      </c>
      <c r="AB36" s="24">
        <f t="shared" si="12"/>
        <v>1.5692255304681013</v>
      </c>
      <c r="AC36" s="17">
        <f t="shared" si="13"/>
        <v>-0.12105309070683745</v>
      </c>
      <c r="AD36" s="17">
        <f t="shared" ca="1" si="14"/>
        <v>8.7706492029397509E-2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15108</v>
      </c>
      <c r="D37" s="17">
        <v>13658</v>
      </c>
      <c r="E37" s="17">
        <v>11348</v>
      </c>
      <c r="F37" s="17">
        <v>12813</v>
      </c>
      <c r="G37" s="24"/>
      <c r="H37" s="7"/>
      <c r="I37" s="25">
        <f t="shared" si="0"/>
        <v>3760</v>
      </c>
      <c r="J37" s="24">
        <f t="shared" si="0"/>
        <v>845</v>
      </c>
      <c r="K37" s="7"/>
      <c r="L37" s="25">
        <f t="shared" si="3"/>
        <v>3756.7718904674775</v>
      </c>
      <c r="M37" s="17">
        <f t="shared" si="1"/>
        <v>10.420691153962419</v>
      </c>
      <c r="N37" s="17">
        <f t="shared" si="4"/>
        <v>853.90229421265269</v>
      </c>
      <c r="O37" s="24">
        <f t="shared" si="2"/>
        <v>79.250842248629596</v>
      </c>
      <c r="P37" s="7"/>
      <c r="Q37" s="25">
        <f t="shared" si="5"/>
        <v>3780.6268569941144</v>
      </c>
      <c r="R37" s="24">
        <f t="shared" si="6"/>
        <v>825.19651336482571</v>
      </c>
      <c r="S37" s="7"/>
      <c r="T37" s="25">
        <f t="shared" si="7"/>
        <v>-0.97873330752723597</v>
      </c>
      <c r="U37" s="24">
        <f t="shared" si="8"/>
        <v>0.21337108545985778</v>
      </c>
      <c r="V37" s="7"/>
      <c r="W37" s="25">
        <f t="shared" si="9"/>
        <v>-0.97908203903906499</v>
      </c>
      <c r="X37" s="24">
        <f t="shared" si="10"/>
        <v>95.410176906448783</v>
      </c>
      <c r="Y37" s="7"/>
      <c r="Z37" s="25">
        <f t="shared" si="11"/>
        <v>629</v>
      </c>
      <c r="AA37" s="17">
        <f t="shared" si="15"/>
        <v>95.570999999999984</v>
      </c>
      <c r="AB37" s="24">
        <f t="shared" si="12"/>
        <v>1.6680286194235003</v>
      </c>
      <c r="AC37" s="17">
        <f t="shared" si="13"/>
        <v>-0.16082309355120117</v>
      </c>
      <c r="AD37" s="17">
        <f t="shared" ca="1" si="14"/>
        <v>9.3639288579865365E-2</v>
      </c>
      <c r="AE37" s="17">
        <v>132</v>
      </c>
    </row>
    <row r="38" spans="1:31" s="17" customFormat="1" x14ac:dyDescent="0.25">
      <c r="A38" s="17">
        <v>18</v>
      </c>
      <c r="B38" s="17">
        <v>639</v>
      </c>
      <c r="C38" s="17">
        <v>15061</v>
      </c>
      <c r="D38" s="17">
        <v>13858</v>
      </c>
      <c r="E38" s="17">
        <v>11405</v>
      </c>
      <c r="F38" s="17">
        <v>12629</v>
      </c>
      <c r="G38" s="24"/>
      <c r="H38" s="7"/>
      <c r="I38" s="25">
        <f t="shared" si="0"/>
        <v>3656</v>
      </c>
      <c r="J38" s="24">
        <f t="shared" si="0"/>
        <v>1229</v>
      </c>
      <c r="K38" s="7"/>
      <c r="L38" s="25">
        <f t="shared" si="3"/>
        <v>3653.7991671793238</v>
      </c>
      <c r="M38" s="17">
        <f t="shared" si="1"/>
        <v>4.8436651045654218</v>
      </c>
      <c r="N38" s="17">
        <f t="shared" si="4"/>
        <v>1228.6857465294825</v>
      </c>
      <c r="O38" s="24">
        <f t="shared" si="2"/>
        <v>9.8755243732319739E-2</v>
      </c>
      <c r="P38" s="7"/>
      <c r="Q38" s="25">
        <f t="shared" si="5"/>
        <v>3676.6268569941144</v>
      </c>
      <c r="R38" s="24">
        <f t="shared" si="6"/>
        <v>1209.1965133648257</v>
      </c>
      <c r="S38" s="7"/>
      <c r="T38" s="25">
        <f t="shared" si="7"/>
        <v>-0.95180966025045555</v>
      </c>
      <c r="U38" s="24">
        <f t="shared" si="8"/>
        <v>0.31266197616235097</v>
      </c>
      <c r="V38" s="7"/>
      <c r="W38" s="25">
        <f t="shared" si="9"/>
        <v>-0.95232003229852336</v>
      </c>
      <c r="X38" s="24">
        <f t="shared" si="10"/>
        <v>101.29178870549492</v>
      </c>
      <c r="Y38" s="7"/>
      <c r="Z38" s="25">
        <f t="shared" si="11"/>
        <v>639</v>
      </c>
      <c r="AA38" s="17">
        <f t="shared" si="15"/>
        <v>101.32199999999999</v>
      </c>
      <c r="AB38" s="24">
        <f t="shared" si="12"/>
        <v>1.7684025047056944</v>
      </c>
      <c r="AC38" s="17">
        <f t="shared" si="13"/>
        <v>-3.0211294505065212E-2</v>
      </c>
      <c r="AD38" s="17">
        <f t="shared" ca="1" si="14"/>
        <v>-8.7876624095713396E-2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14996</v>
      </c>
      <c r="D39" s="17">
        <v>14031</v>
      </c>
      <c r="E39" s="17">
        <v>11473</v>
      </c>
      <c r="F39" s="17">
        <v>12450</v>
      </c>
      <c r="G39" s="24"/>
      <c r="H39" s="7"/>
      <c r="I39" s="25">
        <f t="shared" si="0"/>
        <v>3523</v>
      </c>
      <c r="J39" s="24">
        <f t="shared" si="0"/>
        <v>1581</v>
      </c>
      <c r="K39" s="7"/>
      <c r="L39" s="25">
        <f t="shared" si="3"/>
        <v>3516.0347466399121</v>
      </c>
      <c r="M39" s="17">
        <f t="shared" si="1"/>
        <v>48.514754370215776</v>
      </c>
      <c r="N39" s="17">
        <f t="shared" si="4"/>
        <v>1586.2927923834136</v>
      </c>
      <c r="O39" s="24">
        <f t="shared" si="2"/>
        <v>28.013651213920998</v>
      </c>
      <c r="P39" s="7"/>
      <c r="Q39" s="25">
        <f t="shared" si="5"/>
        <v>3543.6268569941144</v>
      </c>
      <c r="R39" s="24">
        <f t="shared" si="6"/>
        <v>1561.1965133648257</v>
      </c>
      <c r="S39" s="7"/>
      <c r="T39" s="25">
        <f t="shared" si="7"/>
        <v>-0.91737845748303437</v>
      </c>
      <c r="U39" s="24">
        <f t="shared" si="8"/>
        <v>0.40367862597296977</v>
      </c>
      <c r="V39" s="7"/>
      <c r="W39" s="25">
        <f t="shared" si="9"/>
        <v>-0.91803698709555814</v>
      </c>
      <c r="X39" s="24">
        <f t="shared" si="10"/>
        <v>106.85197015589188</v>
      </c>
      <c r="Y39" s="7"/>
      <c r="Z39" s="25">
        <f t="shared" si="11"/>
        <v>630</v>
      </c>
      <c r="AA39" s="17">
        <f t="shared" si="15"/>
        <v>106.99199999999999</v>
      </c>
      <c r="AB39" s="24">
        <f t="shared" si="12"/>
        <v>1.8673626732937729</v>
      </c>
      <c r="AC39" s="17">
        <f t="shared" si="13"/>
        <v>-0.14002984410811337</v>
      </c>
      <c r="AD39" s="17">
        <f t="shared" ca="1" si="14"/>
        <v>8.6423730639808127E-2</v>
      </c>
      <c r="AE39" s="17">
        <v>130</v>
      </c>
    </row>
    <row r="40" spans="1:31" s="17" customFormat="1" x14ac:dyDescent="0.25">
      <c r="A40" s="17">
        <v>20</v>
      </c>
      <c r="B40" s="17">
        <v>623</v>
      </c>
      <c r="C40" s="17">
        <v>14903</v>
      </c>
      <c r="D40" s="17">
        <v>14193</v>
      </c>
      <c r="E40" s="17">
        <v>11551</v>
      </c>
      <c r="F40" s="17">
        <v>12274</v>
      </c>
      <c r="G40" s="24"/>
      <c r="H40" s="7"/>
      <c r="I40" s="25">
        <f t="shared" si="0"/>
        <v>3352</v>
      </c>
      <c r="J40" s="24">
        <f t="shared" si="0"/>
        <v>1919</v>
      </c>
      <c r="K40" s="7"/>
      <c r="L40" s="25">
        <f t="shared" si="3"/>
        <v>3345.7394956992575</v>
      </c>
      <c r="M40" s="17">
        <f t="shared" si="1"/>
        <v>39.193914099614943</v>
      </c>
      <c r="N40" s="17">
        <f t="shared" si="4"/>
        <v>1924.8650538335942</v>
      </c>
      <c r="O40" s="24">
        <f t="shared" si="2"/>
        <v>34.398856470957725</v>
      </c>
      <c r="P40" s="7"/>
      <c r="Q40" s="25">
        <f t="shared" si="5"/>
        <v>3372.6268569941144</v>
      </c>
      <c r="R40" s="24">
        <f t="shared" si="6"/>
        <v>1899.1965133648257</v>
      </c>
      <c r="S40" s="7"/>
      <c r="T40" s="25">
        <f t="shared" si="7"/>
        <v>-0.87310976821063579</v>
      </c>
      <c r="U40" s="24">
        <f t="shared" si="8"/>
        <v>0.49107529539339345</v>
      </c>
      <c r="V40" s="7"/>
      <c r="W40" s="25">
        <f t="shared" si="9"/>
        <v>-0.87391054790028022</v>
      </c>
      <c r="X40" s="24">
        <f t="shared" si="10"/>
        <v>112.44882489800079</v>
      </c>
      <c r="Y40" s="7"/>
      <c r="Z40" s="25">
        <f t="shared" si="11"/>
        <v>623</v>
      </c>
      <c r="AA40" s="17">
        <f t="shared" si="15"/>
        <v>112.59899999999999</v>
      </c>
      <c r="AB40" s="24">
        <f t="shared" si="12"/>
        <v>1.9652232844530948</v>
      </c>
      <c r="AC40" s="17">
        <f t="shared" si="13"/>
        <v>-0.1501751019991957</v>
      </c>
      <c r="AD40" s="17">
        <f t="shared" ca="1" si="14"/>
        <v>9.3312225057402998E-2</v>
      </c>
      <c r="AE40" s="17">
        <v>129</v>
      </c>
    </row>
    <row r="41" spans="1:31" s="17" customFormat="1" x14ac:dyDescent="0.25">
      <c r="A41" s="17">
        <v>21</v>
      </c>
      <c r="B41" s="17">
        <v>624</v>
      </c>
      <c r="C41" s="17">
        <v>14802</v>
      </c>
      <c r="D41" s="17">
        <v>14363</v>
      </c>
      <c r="E41" s="17">
        <v>11656</v>
      </c>
      <c r="F41" s="17">
        <v>12119</v>
      </c>
      <c r="G41" s="24"/>
      <c r="H41" s="7"/>
      <c r="I41" s="25">
        <f t="shared" si="0"/>
        <v>3146</v>
      </c>
      <c r="J41" s="24">
        <f t="shared" si="0"/>
        <v>2244</v>
      </c>
      <c r="K41" s="7"/>
      <c r="L41" s="25">
        <f t="shared" si="3"/>
        <v>3142.8589961759499</v>
      </c>
      <c r="M41" s="17">
        <f t="shared" si="1"/>
        <v>9.8659050226975449</v>
      </c>
      <c r="N41" s="17">
        <f t="shared" si="4"/>
        <v>2245.7069441222793</v>
      </c>
      <c r="O41" s="24">
        <f t="shared" si="2"/>
        <v>2.9136582365838848</v>
      </c>
      <c r="P41" s="7"/>
      <c r="Q41" s="25">
        <f t="shared" si="5"/>
        <v>3166.6268569941144</v>
      </c>
      <c r="R41" s="24">
        <f t="shared" si="6"/>
        <v>2224.1965133648255</v>
      </c>
      <c r="S41" s="7"/>
      <c r="T41" s="25">
        <f t="shared" si="7"/>
        <v>-0.81978023610470541</v>
      </c>
      <c r="U41" s="24">
        <f t="shared" si="8"/>
        <v>0.57511055445149317</v>
      </c>
      <c r="V41" s="7"/>
      <c r="W41" s="25">
        <f t="shared" si="9"/>
        <v>-0.82071778044557242</v>
      </c>
      <c r="X41" s="24">
        <f t="shared" si="10"/>
        <v>118.13645133171883</v>
      </c>
      <c r="Y41" s="7"/>
      <c r="Z41" s="25">
        <f t="shared" si="11"/>
        <v>624</v>
      </c>
      <c r="AA41" s="17">
        <f t="shared" si="15"/>
        <v>118.21499999999999</v>
      </c>
      <c r="AB41" s="24">
        <f t="shared" si="12"/>
        <v>2.0632409752450966</v>
      </c>
      <c r="AC41" s="17">
        <f t="shared" si="13"/>
        <v>-7.8548668281158029E-2</v>
      </c>
      <c r="AD41" s="17">
        <f t="shared" ca="1" si="14"/>
        <v>-2.6334024964427272E-2</v>
      </c>
      <c r="AE41" s="17">
        <v>128</v>
      </c>
    </row>
    <row r="42" spans="1:31" s="17" customFormat="1" x14ac:dyDescent="0.25">
      <c r="A42" s="17">
        <v>22</v>
      </c>
      <c r="B42" s="17">
        <v>606</v>
      </c>
      <c r="C42" s="17">
        <v>14705</v>
      </c>
      <c r="D42" s="17">
        <v>14517</v>
      </c>
      <c r="E42" s="17">
        <v>11783</v>
      </c>
      <c r="F42" s="17">
        <v>11984</v>
      </c>
      <c r="G42" s="24"/>
      <c r="H42" s="7"/>
      <c r="I42" s="25">
        <f t="shared" si="0"/>
        <v>2922</v>
      </c>
      <c r="J42" s="24">
        <f t="shared" si="0"/>
        <v>2533</v>
      </c>
      <c r="K42" s="7"/>
      <c r="L42" s="25">
        <f t="shared" si="3"/>
        <v>2916.7235122416478</v>
      </c>
      <c r="M42" s="17">
        <f t="shared" si="1"/>
        <v>27.841323064040964</v>
      </c>
      <c r="N42" s="17">
        <f t="shared" si="4"/>
        <v>2536.8708462163727</v>
      </c>
      <c r="O42" s="24">
        <f t="shared" si="2"/>
        <v>14.98345043080672</v>
      </c>
      <c r="P42" s="7"/>
      <c r="Q42" s="25">
        <f t="shared" si="5"/>
        <v>2942.6268569941144</v>
      </c>
      <c r="R42" s="24">
        <f t="shared" si="6"/>
        <v>2513.1965133648255</v>
      </c>
      <c r="S42" s="7"/>
      <c r="T42" s="25">
        <f t="shared" si="7"/>
        <v>-0.76179084197010138</v>
      </c>
      <c r="U42" s="24">
        <f t="shared" si="8"/>
        <v>0.64983729250623412</v>
      </c>
      <c r="V42" s="7"/>
      <c r="W42" s="25">
        <f t="shared" si="9"/>
        <v>-0.762849987638195</v>
      </c>
      <c r="X42" s="24">
        <f t="shared" si="10"/>
        <v>123.54211994127388</v>
      </c>
      <c r="Y42" s="7"/>
      <c r="Z42" s="25">
        <f t="shared" si="11"/>
        <v>606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-0.1268800587261012</v>
      </c>
      <c r="AD42" s="17">
        <f t="shared" ca="1" si="14"/>
        <v>0.12069439477528476</v>
      </c>
      <c r="AE42" s="17">
        <v>127</v>
      </c>
    </row>
    <row r="43" spans="1:31" s="17" customFormat="1" x14ac:dyDescent="0.25">
      <c r="A43" s="17">
        <v>23</v>
      </c>
      <c r="B43" s="17">
        <v>612</v>
      </c>
      <c r="C43" s="17">
        <v>14576</v>
      </c>
      <c r="D43" s="17">
        <v>14651</v>
      </c>
      <c r="E43" s="17">
        <v>11906</v>
      </c>
      <c r="F43" s="17">
        <v>11846</v>
      </c>
      <c r="G43" s="24"/>
      <c r="H43" s="7"/>
      <c r="I43" s="25">
        <f t="shared" si="0"/>
        <v>2670</v>
      </c>
      <c r="J43" s="24">
        <f t="shared" si="0"/>
        <v>2805</v>
      </c>
      <c r="K43" s="7"/>
      <c r="L43" s="25">
        <f t="shared" si="3"/>
        <v>2661.3460752797023</v>
      </c>
      <c r="M43" s="17">
        <f t="shared" si="1"/>
        <v>74.890413064579789</v>
      </c>
      <c r="N43" s="17">
        <f t="shared" si="4"/>
        <v>2807.7829547433812</v>
      </c>
      <c r="O43" s="24">
        <f t="shared" si="2"/>
        <v>7.7448371037079022</v>
      </c>
      <c r="P43" s="7"/>
      <c r="Q43" s="25">
        <f t="shared" si="5"/>
        <v>2690.6268569941144</v>
      </c>
      <c r="R43" s="24">
        <f t="shared" si="6"/>
        <v>2785.1965133648255</v>
      </c>
      <c r="S43" s="7"/>
      <c r="T43" s="25">
        <f t="shared" si="7"/>
        <v>-0.69655277356867185</v>
      </c>
      <c r="U43" s="24">
        <f t="shared" si="8"/>
        <v>0.72016834008716679</v>
      </c>
      <c r="V43" s="7"/>
      <c r="W43" s="25">
        <f t="shared" si="9"/>
        <v>-0.69772635341309208</v>
      </c>
      <c r="X43" s="24">
        <f t="shared" si="10"/>
        <v>129.02273269998278</v>
      </c>
      <c r="Y43" s="7"/>
      <c r="Z43" s="25">
        <f t="shared" si="11"/>
        <v>612</v>
      </c>
      <c r="AA43" s="17">
        <f t="shared" si="15"/>
        <v>129.17699999999999</v>
      </c>
      <c r="AB43" s="24">
        <f t="shared" si="12"/>
        <v>2.254563967848715</v>
      </c>
      <c r="AC43" s="17">
        <f t="shared" si="13"/>
        <v>-0.15426730001721012</v>
      </c>
      <c r="AD43" s="17">
        <f t="shared" ca="1" si="14"/>
        <v>0.12379127081209162</v>
      </c>
      <c r="AE43" s="17">
        <v>126</v>
      </c>
    </row>
    <row r="44" spans="1:31" s="17" customFormat="1" x14ac:dyDescent="0.25">
      <c r="A44" s="17">
        <v>24</v>
      </c>
      <c r="B44" s="17">
        <v>625</v>
      </c>
      <c r="C44" s="17">
        <v>14423</v>
      </c>
      <c r="D44" s="17">
        <v>14771</v>
      </c>
      <c r="E44" s="17">
        <v>12046</v>
      </c>
      <c r="F44" s="17">
        <v>11713</v>
      </c>
      <c r="G44" s="24"/>
      <c r="H44" s="7"/>
      <c r="I44" s="25">
        <f t="shared" si="0"/>
        <v>2377</v>
      </c>
      <c r="J44" s="24">
        <f t="shared" si="0"/>
        <v>3058</v>
      </c>
      <c r="K44" s="7"/>
      <c r="L44" s="25">
        <f t="shared" si="3"/>
        <v>2374.9841808826827</v>
      </c>
      <c r="M44" s="17">
        <f t="shared" si="1"/>
        <v>4.0635267137418101</v>
      </c>
      <c r="N44" s="17">
        <f t="shared" si="4"/>
        <v>3057.8662541118256</v>
      </c>
      <c r="O44" s="24">
        <f t="shared" si="2"/>
        <v>1.788796260356363E-2</v>
      </c>
      <c r="P44" s="7"/>
      <c r="Q44" s="25">
        <f t="shared" si="5"/>
        <v>2397.6268569941144</v>
      </c>
      <c r="R44" s="24">
        <f t="shared" si="6"/>
        <v>3038.1965133648255</v>
      </c>
      <c r="S44" s="7"/>
      <c r="T44" s="25">
        <f t="shared" si="7"/>
        <v>-0.62070057499081932</v>
      </c>
      <c r="U44" s="24">
        <f t="shared" si="8"/>
        <v>0.78558655713854908</v>
      </c>
      <c r="V44" s="7"/>
      <c r="W44" s="25">
        <f t="shared" si="9"/>
        <v>-0.62198057533541062</v>
      </c>
      <c r="X44" s="24">
        <f t="shared" si="10"/>
        <v>134.74586852468406</v>
      </c>
      <c r="Y44" s="7"/>
      <c r="Z44" s="25">
        <f t="shared" si="11"/>
        <v>625</v>
      </c>
      <c r="AA44" s="17">
        <f t="shared" si="15"/>
        <v>134.80199999999999</v>
      </c>
      <c r="AB44" s="24">
        <f t="shared" si="12"/>
        <v>2.3527387382733957</v>
      </c>
      <c r="AC44" s="17">
        <f t="shared" si="13"/>
        <v>-5.6131475315936541E-2</v>
      </c>
      <c r="AD44" s="17">
        <f t="shared" ca="1" si="14"/>
        <v>4.2926254319979762E-2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14264</v>
      </c>
      <c r="D45" s="17">
        <v>14883</v>
      </c>
      <c r="E45" s="17">
        <v>12205</v>
      </c>
      <c r="F45" s="17">
        <v>11602</v>
      </c>
      <c r="G45" s="24"/>
      <c r="H45" s="7"/>
      <c r="I45" s="25">
        <f t="shared" si="0"/>
        <v>2059</v>
      </c>
      <c r="J45" s="24">
        <f t="shared" si="0"/>
        <v>3281</v>
      </c>
      <c r="K45" s="7"/>
      <c r="L45" s="25">
        <f t="shared" si="3"/>
        <v>2059.900583505897</v>
      </c>
      <c r="M45" s="17">
        <f t="shared" si="1"/>
        <v>0.81105065109368701</v>
      </c>
      <c r="N45" s="17">
        <f t="shared" si="4"/>
        <v>3282.3087606124832</v>
      </c>
      <c r="O45" s="24">
        <f t="shared" si="2"/>
        <v>1.712854340787358</v>
      </c>
      <c r="P45" s="7"/>
      <c r="Q45" s="25">
        <f t="shared" si="5"/>
        <v>2079.6268569941144</v>
      </c>
      <c r="R45" s="24">
        <f t="shared" si="6"/>
        <v>3261.1965133648255</v>
      </c>
      <c r="S45" s="7"/>
      <c r="T45" s="25">
        <f t="shared" si="7"/>
        <v>-0.53837634581758687</v>
      </c>
      <c r="U45" s="24">
        <f t="shared" si="8"/>
        <v>0.84324767335379902</v>
      </c>
      <c r="V45" s="7"/>
      <c r="W45" s="25">
        <f t="shared" si="9"/>
        <v>-0.53975012712704651</v>
      </c>
      <c r="X45" s="24">
        <f t="shared" si="10"/>
        <v>140.4932539904654</v>
      </c>
      <c r="Y45" s="7"/>
      <c r="Z45" s="25">
        <f t="shared" si="11"/>
        <v>636</v>
      </c>
      <c r="AA45" s="17">
        <f t="shared" si="15"/>
        <v>140.52599999999998</v>
      </c>
      <c r="AB45" s="24">
        <f t="shared" si="12"/>
        <v>2.452641384657551</v>
      </c>
      <c r="AC45" s="17">
        <f t="shared" si="13"/>
        <v>-3.274600953457707E-2</v>
      </c>
      <c r="AD45" s="17">
        <f t="shared" ca="1" si="14"/>
        <v>8.6171799063663457E-2</v>
      </c>
      <c r="AE45" s="17">
        <v>124</v>
      </c>
    </row>
    <row r="46" spans="1:31" s="17" customFormat="1" x14ac:dyDescent="0.25">
      <c r="A46" s="17">
        <v>26</v>
      </c>
      <c r="B46" s="17">
        <v>638</v>
      </c>
      <c r="C46" s="17">
        <v>14104</v>
      </c>
      <c r="D46" s="17">
        <v>14987</v>
      </c>
      <c r="E46" s="17">
        <v>12377</v>
      </c>
      <c r="F46" s="17">
        <v>11507</v>
      </c>
      <c r="G46" s="24"/>
      <c r="H46" s="7"/>
      <c r="I46" s="25">
        <f t="shared" si="0"/>
        <v>1727</v>
      </c>
      <c r="J46" s="24">
        <f t="shared" si="0"/>
        <v>3480</v>
      </c>
      <c r="K46" s="7"/>
      <c r="L46" s="25">
        <f t="shared" si="3"/>
        <v>1722.9706512188382</v>
      </c>
      <c r="M46" s="17">
        <f t="shared" si="1"/>
        <v>16.235651600250431</v>
      </c>
      <c r="N46" s="17">
        <f t="shared" si="4"/>
        <v>3474.7740006983468</v>
      </c>
      <c r="O46" s="24">
        <f t="shared" si="2"/>
        <v>27.311068700880217</v>
      </c>
      <c r="P46" s="7"/>
      <c r="Q46" s="25">
        <f t="shared" si="5"/>
        <v>1747.6268569941144</v>
      </c>
      <c r="R46" s="24">
        <f t="shared" si="6"/>
        <v>3460.1965133648255</v>
      </c>
      <c r="S46" s="7"/>
      <c r="T46" s="25">
        <f t="shared" si="7"/>
        <v>-0.4524277795109416</v>
      </c>
      <c r="U46" s="24">
        <f t="shared" si="8"/>
        <v>0.89470310890014315</v>
      </c>
      <c r="V46" s="7"/>
      <c r="W46" s="25">
        <f t="shared" si="9"/>
        <v>-0.45388523221621124</v>
      </c>
      <c r="X46" s="24">
        <f t="shared" si="10"/>
        <v>146.21714903589549</v>
      </c>
      <c r="Y46" s="7"/>
      <c r="Z46" s="25">
        <f t="shared" si="11"/>
        <v>638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-5.0850964104483865E-2</v>
      </c>
      <c r="AD46" s="17">
        <f t="shared" ca="1" si="14"/>
        <v>3.6505122037397086E-2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13941</v>
      </c>
      <c r="D47" s="17">
        <v>15078</v>
      </c>
      <c r="E47" s="17">
        <v>12562</v>
      </c>
      <c r="F47" s="17">
        <v>11436</v>
      </c>
      <c r="G47" s="24"/>
      <c r="H47" s="7"/>
      <c r="I47" s="25">
        <f t="shared" si="0"/>
        <v>1379</v>
      </c>
      <c r="J47" s="24">
        <f t="shared" si="0"/>
        <v>3642</v>
      </c>
      <c r="K47" s="7"/>
      <c r="L47" s="25">
        <f t="shared" si="3"/>
        <v>1378.1740587644026</v>
      </c>
      <c r="M47" s="17">
        <f t="shared" si="1"/>
        <v>0.68217892466013275</v>
      </c>
      <c r="N47" s="17">
        <f t="shared" si="4"/>
        <v>3628.8355850054932</v>
      </c>
      <c r="O47" s="24">
        <f t="shared" si="2"/>
        <v>173.30182214759657</v>
      </c>
      <c r="P47" s="7"/>
      <c r="Q47" s="25">
        <f t="shared" si="5"/>
        <v>1399.6268569941144</v>
      </c>
      <c r="R47" s="24">
        <f t="shared" si="6"/>
        <v>3622.1965133648255</v>
      </c>
      <c r="S47" s="7"/>
      <c r="T47" s="25">
        <f t="shared" si="7"/>
        <v>-0.36233711362325327</v>
      </c>
      <c r="U47" s="24">
        <f t="shared" si="8"/>
        <v>0.93659145341525751</v>
      </c>
      <c r="V47" s="7"/>
      <c r="W47" s="25">
        <f t="shared" si="9"/>
        <v>-0.3638626540548856</v>
      </c>
      <c r="X47" s="24">
        <f t="shared" si="10"/>
        <v>151.88496679820105</v>
      </c>
      <c r="Y47" s="7"/>
      <c r="Z47" s="25">
        <f t="shared" si="11"/>
        <v>621</v>
      </c>
      <c r="AA47" s="17">
        <f t="shared" si="15"/>
        <v>151.85699999999997</v>
      </c>
      <c r="AB47" s="24">
        <f t="shared" si="12"/>
        <v>2.6504046422010288</v>
      </c>
      <c r="AC47" s="17">
        <f t="shared" si="13"/>
        <v>2.7966798201077836E-2</v>
      </c>
      <c r="AD47" s="17">
        <f t="shared" ca="1" si="14"/>
        <v>5.9622392315020534E-2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13741</v>
      </c>
      <c r="D48" s="17">
        <v>15118</v>
      </c>
      <c r="E48" s="17">
        <v>12727</v>
      </c>
      <c r="F48" s="17">
        <v>11363</v>
      </c>
      <c r="G48" s="24"/>
      <c r="H48" s="7"/>
      <c r="I48" s="25">
        <f t="shared" si="0"/>
        <v>1014</v>
      </c>
      <c r="J48" s="24">
        <f t="shared" si="0"/>
        <v>3755</v>
      </c>
      <c r="K48" s="7"/>
      <c r="L48" s="25">
        <f t="shared" si="3"/>
        <v>1017.1420283875376</v>
      </c>
      <c r="M48" s="17">
        <f t="shared" si="1"/>
        <v>9.872342388092175</v>
      </c>
      <c r="N48" s="17">
        <f t="shared" si="4"/>
        <v>3749.4131834469126</v>
      </c>
      <c r="O48" s="24">
        <f t="shared" si="2"/>
        <v>31.212519197851087</v>
      </c>
      <c r="P48" s="7"/>
      <c r="Q48" s="25">
        <f t="shared" si="5"/>
        <v>1034.6268569941144</v>
      </c>
      <c r="R48" s="24">
        <f t="shared" si="6"/>
        <v>3735.1965133648255</v>
      </c>
      <c r="S48" s="7"/>
      <c r="T48" s="25">
        <f t="shared" si="7"/>
        <v>-0.26784546693070654</v>
      </c>
      <c r="U48" s="24">
        <f t="shared" si="8"/>
        <v>0.96580986656468903</v>
      </c>
      <c r="V48" s="7"/>
      <c r="W48" s="25">
        <f t="shared" si="9"/>
        <v>-0.26941845869390857</v>
      </c>
      <c r="X48" s="24">
        <f t="shared" si="10"/>
        <v>157.52918559824525</v>
      </c>
      <c r="Y48" s="7"/>
      <c r="Z48" s="25">
        <f t="shared" si="11"/>
        <v>626</v>
      </c>
      <c r="AA48" s="17">
        <f t="shared" si="15"/>
        <v>157.49099999999996</v>
      </c>
      <c r="AB48" s="24">
        <f t="shared" si="12"/>
        <v>2.7487364922583888</v>
      </c>
      <c r="AC48" s="17">
        <f t="shared" si="13"/>
        <v>3.8185598245291885E-2</v>
      </c>
      <c r="AD48" s="17">
        <f t="shared" ca="1" si="14"/>
        <v>-4.6382032843439447E-3</v>
      </c>
      <c r="AE48" s="17">
        <v>121</v>
      </c>
    </row>
    <row r="49" spans="1:31" s="17" customFormat="1" x14ac:dyDescent="0.25">
      <c r="A49" s="17">
        <v>29</v>
      </c>
      <c r="B49" s="17">
        <v>617</v>
      </c>
      <c r="C49" s="17">
        <v>13569</v>
      </c>
      <c r="D49" s="17">
        <v>15170</v>
      </c>
      <c r="E49" s="17">
        <v>12926</v>
      </c>
      <c r="F49" s="17">
        <v>11329</v>
      </c>
      <c r="G49" s="24"/>
      <c r="H49" s="7"/>
      <c r="I49" s="25">
        <f t="shared" si="0"/>
        <v>643</v>
      </c>
      <c r="J49" s="24">
        <f t="shared" si="0"/>
        <v>3841</v>
      </c>
      <c r="K49" s="7"/>
      <c r="L49" s="25">
        <f t="shared" si="3"/>
        <v>651.46753477109087</v>
      </c>
      <c r="M49" s="17">
        <f t="shared" si="1"/>
        <v>71.699145099632887</v>
      </c>
      <c r="N49" s="17">
        <f t="shared" si="4"/>
        <v>3833.0103170716493</v>
      </c>
      <c r="O49" s="24">
        <f t="shared" si="2"/>
        <v>63.835033295578668</v>
      </c>
      <c r="P49" s="7"/>
      <c r="Q49" s="25">
        <f t="shared" si="5"/>
        <v>663.62685699411429</v>
      </c>
      <c r="R49" s="24">
        <f t="shared" si="6"/>
        <v>3821.1965133648255</v>
      </c>
      <c r="S49" s="7"/>
      <c r="T49" s="25">
        <f t="shared" si="7"/>
        <v>-0.17180053289526867</v>
      </c>
      <c r="U49" s="24">
        <f t="shared" si="8"/>
        <v>0.98804688896160164</v>
      </c>
      <c r="V49" s="7"/>
      <c r="W49" s="25">
        <f t="shared" si="9"/>
        <v>-0.17340960607102268</v>
      </c>
      <c r="X49" s="24">
        <f t="shared" si="10"/>
        <v>163.16149425563913</v>
      </c>
      <c r="Y49" s="7"/>
      <c r="Z49" s="25">
        <f t="shared" si="11"/>
        <v>617</v>
      </c>
      <c r="AA49" s="17">
        <f t="shared" si="15"/>
        <v>163.04399999999995</v>
      </c>
      <c r="AB49" s="24">
        <f t="shared" si="12"/>
        <v>2.8456546256216337</v>
      </c>
      <c r="AC49" s="17">
        <f t="shared" si="13"/>
        <v>0.11749425563917271</v>
      </c>
      <c r="AD49" s="17">
        <f t="shared" ca="1" si="14"/>
        <v>-5.4735965981308254E-2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13383</v>
      </c>
      <c r="D50" s="17">
        <v>15195</v>
      </c>
      <c r="E50" s="17">
        <v>13102</v>
      </c>
      <c r="F50" s="17">
        <v>11308</v>
      </c>
      <c r="G50" s="24"/>
      <c r="H50" s="7"/>
      <c r="I50" s="25">
        <f t="shared" si="0"/>
        <v>281</v>
      </c>
      <c r="J50" s="24">
        <f t="shared" si="0"/>
        <v>3887</v>
      </c>
      <c r="K50" s="7"/>
      <c r="L50" s="25">
        <f t="shared" si="3"/>
        <v>284.33112757599463</v>
      </c>
      <c r="M50" s="17">
        <f t="shared" si="1"/>
        <v>11.096410927551849</v>
      </c>
      <c r="N50" s="17">
        <f t="shared" si="4"/>
        <v>3880.4376608350676</v>
      </c>
      <c r="O50" s="24">
        <f t="shared" si="2"/>
        <v>43.064295315605435</v>
      </c>
      <c r="P50" s="7"/>
      <c r="Q50" s="25">
        <f t="shared" si="5"/>
        <v>301.62685699411435</v>
      </c>
      <c r="R50" s="24">
        <f t="shared" si="6"/>
        <v>3867.1965133648255</v>
      </c>
      <c r="S50" s="7"/>
      <c r="T50" s="25">
        <f t="shared" si="7"/>
        <v>-7.8085529874167559E-2</v>
      </c>
      <c r="U50" s="24">
        <f t="shared" si="8"/>
        <v>0.99994111024367105</v>
      </c>
      <c r="V50" s="7"/>
      <c r="W50" s="25">
        <f t="shared" si="9"/>
        <v>-7.9713846277420425E-2</v>
      </c>
      <c r="X50" s="24">
        <f t="shared" si="10"/>
        <v>168.5580519885691</v>
      </c>
      <c r="Y50" s="7"/>
      <c r="Z50" s="25">
        <f t="shared" si="11"/>
        <v>609</v>
      </c>
      <c r="AA50" s="17">
        <f t="shared" si="15"/>
        <v>168.52499999999995</v>
      </c>
      <c r="AB50" s="24">
        <f t="shared" si="12"/>
        <v>2.9413161219234425</v>
      </c>
      <c r="AC50" s="17">
        <f t="shared" si="13"/>
        <v>3.305198856915581E-2</v>
      </c>
      <c r="AD50" s="17">
        <f t="shared" ca="1" si="14"/>
        <v>0.11310553289678182</v>
      </c>
      <c r="AE50" s="17">
        <v>119</v>
      </c>
    </row>
    <row r="51" spans="1:31" s="17" customFormat="1" x14ac:dyDescent="0.25">
      <c r="A51" s="17">
        <v>31</v>
      </c>
      <c r="B51" s="17">
        <v>619</v>
      </c>
      <c r="C51" s="17">
        <v>13188</v>
      </c>
      <c r="D51" s="17">
        <v>15200</v>
      </c>
      <c r="E51" s="17">
        <v>13287</v>
      </c>
      <c r="F51" s="17">
        <v>11298</v>
      </c>
      <c r="G51" s="24"/>
      <c r="H51" s="7"/>
      <c r="I51" s="25">
        <f t="shared" si="0"/>
        <v>-99</v>
      </c>
      <c r="J51" s="24">
        <f t="shared" si="0"/>
        <v>3902</v>
      </c>
      <c r="K51" s="7"/>
      <c r="L51" s="25">
        <f t="shared" si="3"/>
        <v>-91.672371625218858</v>
      </c>
      <c r="M51" s="17">
        <f t="shared" si="1"/>
        <v>53.694137598897719</v>
      </c>
      <c r="N51" s="17">
        <f t="shared" si="4"/>
        <v>3892.4752756516018</v>
      </c>
      <c r="O51" s="24">
        <f t="shared" si="2"/>
        <v>90.720373912969421</v>
      </c>
      <c r="P51" s="7"/>
      <c r="Q51" s="25">
        <f t="shared" si="5"/>
        <v>-78.373143005885666</v>
      </c>
      <c r="R51" s="24">
        <f t="shared" si="6"/>
        <v>3882.1965133648255</v>
      </c>
      <c r="S51" s="7"/>
      <c r="T51" s="25">
        <f t="shared" si="7"/>
        <v>2.0289335175607083E-2</v>
      </c>
      <c r="U51" s="24">
        <f t="shared" si="8"/>
        <v>1.0038196606617373</v>
      </c>
      <c r="V51" s="7"/>
      <c r="W51" s="25">
        <f t="shared" si="9"/>
        <v>1.8654833709622846E-2</v>
      </c>
      <c r="X51" s="24">
        <f t="shared" si="10"/>
        <v>174.18060262763504</v>
      </c>
      <c r="Y51" s="7"/>
      <c r="Z51" s="25">
        <f t="shared" si="11"/>
        <v>619</v>
      </c>
      <c r="AA51" s="17">
        <f t="shared" si="15"/>
        <v>174.09599999999995</v>
      </c>
      <c r="AB51" s="24">
        <f t="shared" si="12"/>
        <v>3.0385484145520474</v>
      </c>
      <c r="AC51" s="17">
        <f t="shared" si="13"/>
        <v>8.4602627635092631E-2</v>
      </c>
      <c r="AD51" s="17">
        <f t="shared" ca="1" si="14"/>
        <v>3.458877219770784E-3</v>
      </c>
      <c r="AE51" s="17">
        <v>118</v>
      </c>
    </row>
    <row r="52" spans="1:31" s="17" customFormat="1" x14ac:dyDescent="0.25">
      <c r="A52" s="17">
        <v>32</v>
      </c>
      <c r="B52" s="17">
        <v>623</v>
      </c>
      <c r="C52" s="17">
        <v>13001</v>
      </c>
      <c r="D52" s="17">
        <v>15174</v>
      </c>
      <c r="E52" s="17">
        <v>13470</v>
      </c>
      <c r="F52" s="17">
        <v>11306</v>
      </c>
      <c r="G52" s="24"/>
      <c r="H52" s="7"/>
      <c r="I52" s="25">
        <f t="shared" ref="I52:J83" si="16">C52-E52</f>
        <v>-469</v>
      </c>
      <c r="J52" s="24">
        <f t="shared" si="16"/>
        <v>3868</v>
      </c>
      <c r="K52" s="7"/>
      <c r="L52" s="25">
        <f t="shared" si="3"/>
        <v>-469.41740075714773</v>
      </c>
      <c r="M52" s="17">
        <f t="shared" si="1"/>
        <v>0.17422339206749982</v>
      </c>
      <c r="N52" s="17">
        <f t="shared" si="4"/>
        <v>3867.661006551034</v>
      </c>
      <c r="O52" s="24">
        <f t="shared" si="2"/>
        <v>0.1149165584418597</v>
      </c>
      <c r="P52" s="7"/>
      <c r="Q52" s="25">
        <f t="shared" si="5"/>
        <v>-448.37314300588565</v>
      </c>
      <c r="R52" s="24">
        <f t="shared" si="6"/>
        <v>3848.1965133648255</v>
      </c>
      <c r="S52" s="7"/>
      <c r="T52" s="25">
        <f t="shared" si="7"/>
        <v>0.11607538798722976</v>
      </c>
      <c r="U52" s="24">
        <f t="shared" si="8"/>
        <v>0.99502827971412067</v>
      </c>
      <c r="V52" s="7"/>
      <c r="W52" s="25">
        <f t="shared" si="9"/>
        <v>0.11445532858698147</v>
      </c>
      <c r="X52" s="24">
        <f t="shared" si="10"/>
        <v>179.67768418531</v>
      </c>
      <c r="Y52" s="7"/>
      <c r="Z52" s="25">
        <f t="shared" si="11"/>
        <v>623</v>
      </c>
      <c r="AA52" s="17">
        <f t="shared" si="15"/>
        <v>179.70299999999995</v>
      </c>
      <c r="AB52" s="24">
        <f t="shared" si="12"/>
        <v>3.136409025711369</v>
      </c>
      <c r="AC52" s="17">
        <f t="shared" si="13"/>
        <v>-2.5315814689946592E-2</v>
      </c>
      <c r="AD52" s="17">
        <f t="shared" ca="1" si="14"/>
        <v>0.13343089611501568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12815</v>
      </c>
      <c r="D53" s="17">
        <v>15157</v>
      </c>
      <c r="E53" s="17">
        <v>13669</v>
      </c>
      <c r="F53" s="17">
        <v>11346</v>
      </c>
      <c r="G53" s="24"/>
      <c r="H53" s="7"/>
      <c r="I53" s="25">
        <f t="shared" si="16"/>
        <v>-854</v>
      </c>
      <c r="J53" s="24">
        <f t="shared" si="16"/>
        <v>3811</v>
      </c>
      <c r="K53" s="7"/>
      <c r="L53" s="25">
        <f t="shared" si="3"/>
        <v>-849.39573135837975</v>
      </c>
      <c r="M53" s="17">
        <f t="shared" si="1"/>
        <v>21.199289724207595</v>
      </c>
      <c r="N53" s="17">
        <f t="shared" si="4"/>
        <v>3804.6197760514442</v>
      </c>
      <c r="O53" s="24">
        <f t="shared" si="2"/>
        <v>40.7072576337249</v>
      </c>
      <c r="P53" s="7"/>
      <c r="Q53" s="25">
        <f t="shared" si="5"/>
        <v>-833.37314300588571</v>
      </c>
      <c r="R53" s="24">
        <f t="shared" si="6"/>
        <v>3791.1965133648255</v>
      </c>
      <c r="S53" s="7"/>
      <c r="T53" s="25">
        <f t="shared" si="7"/>
        <v>0.2157446591560804</v>
      </c>
      <c r="U53" s="24">
        <f t="shared" si="8"/>
        <v>0.9802897881254693</v>
      </c>
      <c r="V53" s="7"/>
      <c r="W53" s="25">
        <f t="shared" si="9"/>
        <v>0.2141487307019781</v>
      </c>
      <c r="X53" s="24">
        <f t="shared" si="10"/>
        <v>185.43887842226582</v>
      </c>
      <c r="Y53" s="7"/>
      <c r="Z53" s="25">
        <f t="shared" si="11"/>
        <v>634</v>
      </c>
      <c r="AA53" s="17">
        <f t="shared" si="15"/>
        <v>185.40899999999993</v>
      </c>
      <c r="AB53" s="24">
        <f t="shared" si="12"/>
        <v>3.2359975128301652</v>
      </c>
      <c r="AC53" s="17">
        <f t="shared" si="13"/>
        <v>2.9878422265880999E-2</v>
      </c>
      <c r="AD53" s="17">
        <f t="shared" ca="1" si="14"/>
        <v>6.2454345539862288E-2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12625</v>
      </c>
      <c r="D54" s="17">
        <v>15105</v>
      </c>
      <c r="E54" s="17">
        <v>13858</v>
      </c>
      <c r="F54" s="17">
        <v>11397</v>
      </c>
      <c r="G54" s="24"/>
      <c r="H54" s="7"/>
      <c r="I54" s="25">
        <f t="shared" si="16"/>
        <v>-1233</v>
      </c>
      <c r="J54" s="24">
        <f t="shared" si="16"/>
        <v>3708</v>
      </c>
      <c r="K54" s="7"/>
      <c r="L54" s="25">
        <f t="shared" si="3"/>
        <v>-1224.6196204885243</v>
      </c>
      <c r="M54" s="17">
        <f t="shared" si="1"/>
        <v>70.230760756361136</v>
      </c>
      <c r="N54" s="17">
        <f t="shared" si="4"/>
        <v>3702.9538176975529</v>
      </c>
      <c r="O54" s="24">
        <f t="shared" si="2"/>
        <v>25.463955829529816</v>
      </c>
      <c r="P54" s="7"/>
      <c r="Q54" s="25">
        <f t="shared" si="5"/>
        <v>-1212.3731430058856</v>
      </c>
      <c r="R54" s="24">
        <f t="shared" si="6"/>
        <v>3688.1965133648255</v>
      </c>
      <c r="S54" s="7"/>
      <c r="T54" s="25">
        <f t="shared" si="7"/>
        <v>0.31386064298203981</v>
      </c>
      <c r="U54" s="24">
        <f t="shared" si="8"/>
        <v>0.95365707525474852</v>
      </c>
      <c r="V54" s="7"/>
      <c r="W54" s="25">
        <f t="shared" si="9"/>
        <v>0.31230821087980265</v>
      </c>
      <c r="X54" s="24">
        <f t="shared" si="10"/>
        <v>191.24878469292628</v>
      </c>
      <c r="Y54" s="7"/>
      <c r="Z54" s="25">
        <f t="shared" si="11"/>
        <v>640</v>
      </c>
      <c r="AA54" s="17">
        <f t="shared" si="15"/>
        <v>191.16899999999993</v>
      </c>
      <c r="AB54" s="24">
        <f t="shared" si="12"/>
        <v>3.3365284777450381</v>
      </c>
      <c r="AC54" s="17">
        <f t="shared" si="13"/>
        <v>7.9784692926352818E-2</v>
      </c>
      <c r="AD54" s="17">
        <f t="shared" ca="1" si="14"/>
        <v>-2.9297149628348507E-2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12443</v>
      </c>
      <c r="D55" s="17">
        <v>15026</v>
      </c>
      <c r="E55" s="17">
        <v>14028</v>
      </c>
      <c r="F55" s="17">
        <v>11457</v>
      </c>
      <c r="G55" s="24"/>
      <c r="H55" s="7"/>
      <c r="I55" s="25">
        <f t="shared" si="16"/>
        <v>-1585</v>
      </c>
      <c r="J55" s="24">
        <f t="shared" si="16"/>
        <v>3569</v>
      </c>
      <c r="K55" s="7"/>
      <c r="L55" s="25">
        <f t="shared" si="3"/>
        <v>-1582.1136231475602</v>
      </c>
      <c r="M55" s="17">
        <f t="shared" si="1"/>
        <v>8.3311713343000147</v>
      </c>
      <c r="N55" s="17">
        <f t="shared" si="4"/>
        <v>3566.5533420639213</v>
      </c>
      <c r="O55" s="24">
        <f t="shared" si="2"/>
        <v>5.9861350561770621</v>
      </c>
      <c r="P55" s="7"/>
      <c r="Q55" s="25">
        <f t="shared" si="5"/>
        <v>-1564.3731430058856</v>
      </c>
      <c r="R55" s="24">
        <f t="shared" si="6"/>
        <v>3549.1965133648255</v>
      </c>
      <c r="S55" s="7"/>
      <c r="T55" s="25">
        <f t="shared" si="7"/>
        <v>0.40498683376498895</v>
      </c>
      <c r="U55" s="24">
        <f t="shared" si="8"/>
        <v>0.91771584138066886</v>
      </c>
      <c r="V55" s="7"/>
      <c r="W55" s="25">
        <f t="shared" si="9"/>
        <v>0.40349304589473683</v>
      </c>
      <c r="X55" s="24">
        <f t="shared" si="10"/>
        <v>196.84964899970589</v>
      </c>
      <c r="Y55" s="7"/>
      <c r="Z55" s="25">
        <f t="shared" si="11"/>
        <v>630</v>
      </c>
      <c r="AA55" s="17">
        <f t="shared" si="15"/>
        <v>196.83899999999991</v>
      </c>
      <c r="AB55" s="24">
        <f t="shared" si="12"/>
        <v>3.4354886463331167</v>
      </c>
      <c r="AC55" s="17">
        <f t="shared" si="13"/>
        <v>1.0648999705978213E-2</v>
      </c>
      <c r="AD55" s="17">
        <f t="shared" ca="1" si="14"/>
        <v>7.2681840279528842E-2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12283</v>
      </c>
      <c r="D56" s="17">
        <v>14953</v>
      </c>
      <c r="E56" s="17">
        <v>14199</v>
      </c>
      <c r="F56" s="17">
        <v>11550</v>
      </c>
      <c r="G56" s="24"/>
      <c r="H56" s="7"/>
      <c r="I56" s="25">
        <f t="shared" si="16"/>
        <v>-1916</v>
      </c>
      <c r="J56" s="24">
        <f t="shared" si="16"/>
        <v>3403</v>
      </c>
      <c r="K56" s="7"/>
      <c r="L56" s="25">
        <f t="shared" si="3"/>
        <v>-1913.1898085878688</v>
      </c>
      <c r="M56" s="17">
        <f t="shared" si="1"/>
        <v>7.8971757728158876</v>
      </c>
      <c r="N56" s="17">
        <f t="shared" si="4"/>
        <v>3401.7011201657015</v>
      </c>
      <c r="O56" s="24">
        <f t="shared" si="2"/>
        <v>1.6870888239473818</v>
      </c>
      <c r="P56" s="7"/>
      <c r="Q56" s="25">
        <f t="shared" si="5"/>
        <v>-1895.3731430058856</v>
      </c>
      <c r="R56" s="24">
        <f t="shared" si="6"/>
        <v>3383.1965133648255</v>
      </c>
      <c r="S56" s="7"/>
      <c r="T56" s="25">
        <f t="shared" si="7"/>
        <v>0.49067651884781899</v>
      </c>
      <c r="U56" s="24">
        <f t="shared" si="8"/>
        <v>0.87479321675407029</v>
      </c>
      <c r="V56" s="7"/>
      <c r="W56" s="25">
        <f t="shared" si="9"/>
        <v>0.48925273586224388</v>
      </c>
      <c r="X56" s="24">
        <f t="shared" si="10"/>
        <v>202.33328066930403</v>
      </c>
      <c r="Y56" s="7"/>
      <c r="Z56" s="25">
        <f t="shared" si="11"/>
        <v>609</v>
      </c>
      <c r="AA56" s="17">
        <f t="shared" si="15"/>
        <v>202.31999999999991</v>
      </c>
      <c r="AB56" s="24">
        <f t="shared" si="12"/>
        <v>3.5311501426349259</v>
      </c>
      <c r="AC56" s="17">
        <f t="shared" si="13"/>
        <v>1.3280669304123194E-2</v>
      </c>
      <c r="AD56" s="17">
        <f t="shared" ca="1" si="14"/>
        <v>7.7957796954535752E-2</v>
      </c>
      <c r="AE56" s="17">
        <v>113</v>
      </c>
    </row>
    <row r="57" spans="1:31" s="17" customFormat="1" x14ac:dyDescent="0.25">
      <c r="A57" s="17">
        <v>37</v>
      </c>
      <c r="B57" s="17">
        <v>632</v>
      </c>
      <c r="C57" s="17">
        <v>12119</v>
      </c>
      <c r="D57" s="17">
        <v>14846</v>
      </c>
      <c r="E57" s="17">
        <v>14361</v>
      </c>
      <c r="F57" s="17">
        <v>11650</v>
      </c>
      <c r="G57" s="24"/>
      <c r="H57" s="7"/>
      <c r="I57" s="25">
        <f t="shared" si="16"/>
        <v>-2242</v>
      </c>
      <c r="J57" s="24">
        <f t="shared" si="16"/>
        <v>3196</v>
      </c>
      <c r="K57" s="7"/>
      <c r="L57" s="25">
        <f t="shared" si="3"/>
        <v>-2238.4160060702652</v>
      </c>
      <c r="M57" s="17">
        <f t="shared" si="1"/>
        <v>12.84501248837581</v>
      </c>
      <c r="N57" s="17">
        <f t="shared" si="4"/>
        <v>3197.9547830159167</v>
      </c>
      <c r="O57" s="24">
        <f t="shared" si="2"/>
        <v>3.8211766393165694</v>
      </c>
      <c r="P57" s="7"/>
      <c r="Q57" s="25">
        <f t="shared" si="5"/>
        <v>-2221.3731430058856</v>
      </c>
      <c r="R57" s="24">
        <f t="shared" si="6"/>
        <v>3176.1965133648255</v>
      </c>
      <c r="S57" s="7"/>
      <c r="T57" s="25">
        <f t="shared" si="7"/>
        <v>0.57507179781157303</v>
      </c>
      <c r="U57" s="24">
        <f t="shared" si="8"/>
        <v>0.82126922098475752</v>
      </c>
      <c r="V57" s="7"/>
      <c r="W57" s="25">
        <f t="shared" si="9"/>
        <v>0.5737352803003628</v>
      </c>
      <c r="X57" s="24">
        <f t="shared" si="10"/>
        <v>208.05393955914849</v>
      </c>
      <c r="Y57" s="7"/>
      <c r="Z57" s="25">
        <f t="shared" si="11"/>
        <v>632</v>
      </c>
      <c r="AA57" s="17">
        <f t="shared" si="15"/>
        <v>208.0079999999999</v>
      </c>
      <c r="AB57" s="24">
        <f t="shared" si="12"/>
        <v>3.6304244704883635</v>
      </c>
      <c r="AC57" s="17">
        <f t="shared" si="13"/>
        <v>4.5939559148592934E-2</v>
      </c>
      <c r="AD57" s="17">
        <f t="shared" ca="1" si="14"/>
        <v>3.819366450559869E-2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11981</v>
      </c>
      <c r="D58" s="17">
        <v>14739</v>
      </c>
      <c r="E58" s="17">
        <v>14516</v>
      </c>
      <c r="F58" s="17">
        <v>11775</v>
      </c>
      <c r="G58" s="24"/>
      <c r="H58" s="7"/>
      <c r="I58" s="25">
        <f t="shared" si="16"/>
        <v>-2535</v>
      </c>
      <c r="J58" s="24">
        <f t="shared" si="16"/>
        <v>2964</v>
      </c>
      <c r="K58" s="7"/>
      <c r="L58" s="25">
        <f t="shared" si="3"/>
        <v>-2533.0115555266707</v>
      </c>
      <c r="M58" s="17">
        <f t="shared" si="1"/>
        <v>3.9539114235138748</v>
      </c>
      <c r="N58" s="17">
        <f t="shared" si="4"/>
        <v>2970.4196430031766</v>
      </c>
      <c r="O58" s="24">
        <f t="shared" si="2"/>
        <v>41.211816288234125</v>
      </c>
      <c r="P58" s="7"/>
      <c r="Q58" s="25">
        <f t="shared" si="5"/>
        <v>-2514.3731430058856</v>
      </c>
      <c r="R58" s="24">
        <f t="shared" si="6"/>
        <v>2944.1965133648255</v>
      </c>
      <c r="S58" s="7"/>
      <c r="T58" s="25">
        <f t="shared" si="7"/>
        <v>0.65092399638942555</v>
      </c>
      <c r="U58" s="24">
        <f t="shared" si="8"/>
        <v>0.76128097451866794</v>
      </c>
      <c r="V58" s="7"/>
      <c r="W58" s="25">
        <f t="shared" si="9"/>
        <v>0.64968525882321371</v>
      </c>
      <c r="X58" s="24">
        <f t="shared" si="10"/>
        <v>213.59374238542591</v>
      </c>
      <c r="Y58" s="7"/>
      <c r="Z58" s="25">
        <f t="shared" si="11"/>
        <v>613</v>
      </c>
      <c r="AA58" s="17">
        <f t="shared" si="15"/>
        <v>213.52499999999989</v>
      </c>
      <c r="AB58" s="24">
        <f t="shared" si="12"/>
        <v>3.7267142853208903</v>
      </c>
      <c r="AC58" s="17">
        <f t="shared" si="13"/>
        <v>6.8742385426020292E-2</v>
      </c>
      <c r="AD58" s="17">
        <f t="shared" ca="1" si="14"/>
        <v>-2.9738659849272153E-3</v>
      </c>
      <c r="AE58" s="17">
        <v>111</v>
      </c>
    </row>
    <row r="59" spans="1:31" s="17" customFormat="1" x14ac:dyDescent="0.25">
      <c r="A59" s="17">
        <v>39</v>
      </c>
      <c r="B59" s="17">
        <v>612</v>
      </c>
      <c r="C59" s="17">
        <v>11845</v>
      </c>
      <c r="D59" s="17">
        <v>14611</v>
      </c>
      <c r="E59" s="17">
        <v>14651</v>
      </c>
      <c r="F59" s="17">
        <v>11895</v>
      </c>
      <c r="G59" s="24"/>
      <c r="H59" s="7"/>
      <c r="I59" s="25">
        <f t="shared" si="16"/>
        <v>-2806</v>
      </c>
      <c r="J59" s="24">
        <f t="shared" si="16"/>
        <v>2716</v>
      </c>
      <c r="K59" s="7"/>
      <c r="L59" s="25">
        <f t="shared" si="3"/>
        <v>-2803.88872209499</v>
      </c>
      <c r="M59" s="17">
        <f t="shared" si="1"/>
        <v>4.4574943921832295</v>
      </c>
      <c r="N59" s="17">
        <f t="shared" si="4"/>
        <v>2715.9905076305527</v>
      </c>
      <c r="O59" s="24">
        <f t="shared" si="2"/>
        <v>9.010507772486343E-5</v>
      </c>
      <c r="P59" s="7"/>
      <c r="Q59" s="25">
        <f t="shared" si="5"/>
        <v>-2785.3731430058856</v>
      </c>
      <c r="R59" s="24">
        <f t="shared" si="6"/>
        <v>2696.1965133648255</v>
      </c>
      <c r="S59" s="7"/>
      <c r="T59" s="25">
        <f t="shared" si="7"/>
        <v>0.72108080804334385</v>
      </c>
      <c r="U59" s="24">
        <f t="shared" si="8"/>
        <v>0.69715560760664108</v>
      </c>
      <c r="V59" s="7"/>
      <c r="W59" s="25">
        <f t="shared" si="9"/>
        <v>0.71994657938132234</v>
      </c>
      <c r="X59" s="24">
        <f t="shared" si="10"/>
        <v>219.03734617923499</v>
      </c>
      <c r="Y59" s="7"/>
      <c r="Z59" s="25">
        <f t="shared" si="11"/>
        <v>612</v>
      </c>
      <c r="AA59" s="17">
        <f t="shared" si="15"/>
        <v>219.0329999999999</v>
      </c>
      <c r="AB59" s="24">
        <f t="shared" si="12"/>
        <v>3.8228470205207379</v>
      </c>
      <c r="AC59" s="17">
        <f t="shared" si="13"/>
        <v>4.3461792350854012E-3</v>
      </c>
      <c r="AD59" s="17">
        <f t="shared" ca="1" si="14"/>
        <v>7.4483606847110195E-2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11717</v>
      </c>
      <c r="D60" s="17">
        <v>14469</v>
      </c>
      <c r="E60" s="17">
        <v>14773</v>
      </c>
      <c r="F60" s="17">
        <v>12044</v>
      </c>
      <c r="G60" s="24"/>
      <c r="H60" s="7"/>
      <c r="I60" s="25">
        <f t="shared" si="16"/>
        <v>-3056</v>
      </c>
      <c r="J60" s="24">
        <f t="shared" si="16"/>
        <v>2425</v>
      </c>
      <c r="K60" s="7"/>
      <c r="L60" s="25">
        <f t="shared" si="3"/>
        <v>-3053.5764433669269</v>
      </c>
      <c r="M60" s="17">
        <f t="shared" si="1"/>
        <v>5.8736267537125055</v>
      </c>
      <c r="N60" s="17">
        <f t="shared" si="4"/>
        <v>2430.9593926940333</v>
      </c>
      <c r="O60" s="24">
        <f t="shared" si="2"/>
        <v>35.514361281697951</v>
      </c>
      <c r="P60" s="7"/>
      <c r="Q60" s="25">
        <f t="shared" si="5"/>
        <v>-3035.3731430058856</v>
      </c>
      <c r="R60" s="24">
        <f t="shared" si="6"/>
        <v>2405.1965133648255</v>
      </c>
      <c r="S60" s="7"/>
      <c r="T60" s="25">
        <f t="shared" si="7"/>
        <v>0.78580111399714292</v>
      </c>
      <c r="U60" s="24">
        <f t="shared" si="8"/>
        <v>0.62191172949615792</v>
      </c>
      <c r="V60" s="7"/>
      <c r="W60" s="25">
        <f t="shared" si="9"/>
        <v>0.78478949140153509</v>
      </c>
      <c r="X60" s="24">
        <f t="shared" si="10"/>
        <v>224.72064657852161</v>
      </c>
      <c r="Y60" s="7"/>
      <c r="Z60" s="25">
        <f t="shared" si="11"/>
        <v>624</v>
      </c>
      <c r="AA60" s="17">
        <f t="shared" si="15"/>
        <v>224.64899999999989</v>
      </c>
      <c r="AB60" s="24">
        <f t="shared" si="12"/>
        <v>3.9208647113127393</v>
      </c>
      <c r="AC60" s="17">
        <f t="shared" si="13"/>
        <v>7.1646578521722404E-2</v>
      </c>
      <c r="AD60" s="17">
        <f t="shared" ca="1" si="14"/>
        <v>5.8426213306205455E-2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11600</v>
      </c>
      <c r="D61" s="17">
        <v>14299</v>
      </c>
      <c r="E61" s="17">
        <v>14874</v>
      </c>
      <c r="F61" s="17">
        <v>12192</v>
      </c>
      <c r="G61" s="24"/>
      <c r="H61" s="7"/>
      <c r="I61" s="25">
        <f t="shared" si="16"/>
        <v>-3274</v>
      </c>
      <c r="J61" s="24">
        <f t="shared" si="16"/>
        <v>2107</v>
      </c>
      <c r="K61" s="7"/>
      <c r="L61" s="25">
        <f t="shared" si="3"/>
        <v>-3277.0809988404831</v>
      </c>
      <c r="M61" s="17">
        <f t="shared" si="1"/>
        <v>9.492553855057972</v>
      </c>
      <c r="N61" s="17">
        <f t="shared" si="4"/>
        <v>2118.1853059047353</v>
      </c>
      <c r="O61" s="24">
        <f t="shared" si="2"/>
        <v>125.11106818250609</v>
      </c>
      <c r="P61" s="7"/>
      <c r="Q61" s="25">
        <f t="shared" si="5"/>
        <v>-3253.3731430058856</v>
      </c>
      <c r="R61" s="24">
        <f t="shared" si="6"/>
        <v>2087.1965133648255</v>
      </c>
      <c r="S61" s="7"/>
      <c r="T61" s="25">
        <f t="shared" si="7"/>
        <v>0.84223722078885577</v>
      </c>
      <c r="U61" s="24">
        <f t="shared" si="8"/>
        <v>0.53968646063315573</v>
      </c>
      <c r="V61" s="7"/>
      <c r="W61" s="25">
        <f t="shared" si="9"/>
        <v>0.8413595611371838</v>
      </c>
      <c r="X61" s="24">
        <f t="shared" si="10"/>
        <v>230.43798196850469</v>
      </c>
      <c r="Y61" s="7"/>
      <c r="Z61" s="25">
        <f t="shared" si="11"/>
        <v>633</v>
      </c>
      <c r="AA61" s="17">
        <f t="shared" si="15"/>
        <v>230.34599999999989</v>
      </c>
      <c r="AB61" s="24">
        <f t="shared" si="12"/>
        <v>4.0202961187988562</v>
      </c>
      <c r="AC61" s="17">
        <f t="shared" si="13"/>
        <v>9.1981968504796896E-2</v>
      </c>
      <c r="AD61" s="17">
        <f t="shared" ca="1" si="14"/>
        <v>-3.2540735584348113E-2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11499</v>
      </c>
      <c r="D62" s="17">
        <v>14131</v>
      </c>
      <c r="E62" s="17">
        <v>14966</v>
      </c>
      <c r="F62" s="17">
        <v>12354</v>
      </c>
      <c r="G62" s="24"/>
      <c r="H62" s="7"/>
      <c r="I62" s="25">
        <f t="shared" si="16"/>
        <v>-3467</v>
      </c>
      <c r="J62" s="24">
        <f t="shared" si="16"/>
        <v>1777</v>
      </c>
      <c r="K62" s="7"/>
      <c r="L62" s="25">
        <f t="shared" si="3"/>
        <v>-3467.2861379727065</v>
      </c>
      <c r="M62" s="17">
        <f t="shared" si="1"/>
        <v>8.1874939424560506E-2</v>
      </c>
      <c r="N62" s="17">
        <f t="shared" si="4"/>
        <v>1786.8504074316211</v>
      </c>
      <c r="O62" s="24">
        <f t="shared" si="2"/>
        <v>97.030526568935784</v>
      </c>
      <c r="P62" s="7"/>
      <c r="Q62" s="25">
        <f t="shared" si="5"/>
        <v>-3446.3731430058856</v>
      </c>
      <c r="R62" s="24">
        <f t="shared" si="6"/>
        <v>1757.1965133648257</v>
      </c>
      <c r="S62" s="7"/>
      <c r="T62" s="25">
        <f t="shared" si="7"/>
        <v>0.89220129698518869</v>
      </c>
      <c r="U62" s="24">
        <f t="shared" si="8"/>
        <v>0.45435835143570069</v>
      </c>
      <c r="V62" s="7"/>
      <c r="W62" s="25">
        <f t="shared" si="9"/>
        <v>0.89146264407967002</v>
      </c>
      <c r="X62" s="24">
        <f t="shared" si="10"/>
        <v>236.10903829305335</v>
      </c>
      <c r="Y62" s="7"/>
      <c r="Z62" s="25">
        <f t="shared" si="11"/>
        <v>629</v>
      </c>
      <c r="AA62" s="17">
        <f t="shared" si="15"/>
        <v>236.00699999999989</v>
      </c>
      <c r="AB62" s="24">
        <f t="shared" si="12"/>
        <v>4.119099207754255</v>
      </c>
      <c r="AC62" s="17">
        <f t="shared" si="13"/>
        <v>0.1020382930534538</v>
      </c>
      <c r="AD62" s="17">
        <f t="shared" ca="1" si="14"/>
        <v>3.7178574026711431E-2</v>
      </c>
      <c r="AE62" s="17">
        <v>107</v>
      </c>
    </row>
    <row r="63" spans="1:31" s="17" customFormat="1" x14ac:dyDescent="0.25">
      <c r="A63" s="17">
        <v>43</v>
      </c>
      <c r="B63" s="17">
        <v>641</v>
      </c>
      <c r="C63" s="17">
        <v>11424</v>
      </c>
      <c r="D63" s="17">
        <v>13959</v>
      </c>
      <c r="E63" s="17">
        <v>15050</v>
      </c>
      <c r="F63" s="17">
        <v>12535</v>
      </c>
      <c r="G63" s="24"/>
      <c r="H63" s="7"/>
      <c r="I63" s="25">
        <f t="shared" si="16"/>
        <v>-3626</v>
      </c>
      <c r="J63" s="24">
        <f t="shared" si="16"/>
        <v>1424</v>
      </c>
      <c r="K63" s="7"/>
      <c r="L63" s="25">
        <f t="shared" si="3"/>
        <v>-3626.493320246715</v>
      </c>
      <c r="M63" s="17">
        <f t="shared" si="1"/>
        <v>0.24336486581897757</v>
      </c>
      <c r="N63" s="17">
        <f t="shared" si="4"/>
        <v>1431.484872926555</v>
      </c>
      <c r="O63" s="24">
        <f t="shared" si="2"/>
        <v>56.023322726676</v>
      </c>
      <c r="P63" s="7"/>
      <c r="Q63" s="25">
        <f t="shared" si="5"/>
        <v>-3605.3731430058856</v>
      </c>
      <c r="R63" s="24">
        <f t="shared" si="6"/>
        <v>1404.1965133648257</v>
      </c>
      <c r="S63" s="7"/>
      <c r="T63" s="25">
        <f t="shared" si="7"/>
        <v>0.93336341157180491</v>
      </c>
      <c r="U63" s="24">
        <f t="shared" si="8"/>
        <v>0.36308313159721084</v>
      </c>
      <c r="V63" s="7"/>
      <c r="W63" s="25">
        <f t="shared" si="9"/>
        <v>0.93277343747618435</v>
      </c>
      <c r="X63" s="24">
        <f t="shared" si="10"/>
        <v>241.84741644109965</v>
      </c>
      <c r="Y63" s="7"/>
      <c r="Z63" s="25">
        <f t="shared" si="11"/>
        <v>641</v>
      </c>
      <c r="AA63" s="17">
        <f t="shared" si="15"/>
        <v>241.7759999999999</v>
      </c>
      <c r="AB63" s="24">
        <f t="shared" si="12"/>
        <v>4.2197872523018081</v>
      </c>
      <c r="AC63" s="17">
        <f t="shared" si="13"/>
        <v>7.1416441099756867E-2</v>
      </c>
      <c r="AD63" s="17">
        <f t="shared" ca="1" si="14"/>
        <v>4.9518927187762074E-2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11363</v>
      </c>
      <c r="D64" s="17">
        <v>13769</v>
      </c>
      <c r="E64" s="17">
        <v>15105</v>
      </c>
      <c r="F64" s="17">
        <v>12713</v>
      </c>
      <c r="G64" s="24"/>
      <c r="H64" s="7"/>
      <c r="I64" s="25">
        <f t="shared" si="16"/>
        <v>-3742</v>
      </c>
      <c r="J64" s="24">
        <f t="shared" si="16"/>
        <v>1056</v>
      </c>
      <c r="K64" s="7"/>
      <c r="L64" s="25">
        <f t="shared" si="3"/>
        <v>-3747.5185315808849</v>
      </c>
      <c r="M64" s="17">
        <f t="shared" si="1"/>
        <v>30.454190809223803</v>
      </c>
      <c r="N64" s="17">
        <f t="shared" si="4"/>
        <v>1067.6770463353005</v>
      </c>
      <c r="O64" s="24">
        <f t="shared" si="2"/>
        <v>136.35341111675424</v>
      </c>
      <c r="P64" s="7"/>
      <c r="Q64" s="25">
        <f t="shared" si="5"/>
        <v>-3721.3731430058856</v>
      </c>
      <c r="R64" s="24">
        <f t="shared" si="6"/>
        <v>1036.1965133648257</v>
      </c>
      <c r="S64" s="7"/>
      <c r="T64" s="25">
        <f t="shared" si="7"/>
        <v>0.96339363353436769</v>
      </c>
      <c r="U64" s="24">
        <f t="shared" si="8"/>
        <v>0.26792936134065481</v>
      </c>
      <c r="V64" s="7"/>
      <c r="W64" s="25">
        <f t="shared" si="9"/>
        <v>0.96295863896884915</v>
      </c>
      <c r="X64" s="24">
        <f t="shared" si="10"/>
        <v>247.56748939070735</v>
      </c>
      <c r="Y64" s="7"/>
      <c r="Z64" s="25">
        <f t="shared" si="11"/>
        <v>631</v>
      </c>
      <c r="AA64" s="17">
        <f t="shared" si="15"/>
        <v>247.4549999999999</v>
      </c>
      <c r="AB64" s="24">
        <f t="shared" si="12"/>
        <v>4.3189045005225664</v>
      </c>
      <c r="AC64" s="17">
        <f t="shared" si="13"/>
        <v>0.11248939070745223</v>
      </c>
      <c r="AD64" s="17">
        <f t="shared" ca="1" si="14"/>
        <v>-1.1075746747053472E-3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11325</v>
      </c>
      <c r="D65" s="17">
        <v>13596</v>
      </c>
      <c r="E65" s="17">
        <v>15151</v>
      </c>
      <c r="F65" s="17">
        <v>12897</v>
      </c>
      <c r="G65" s="24"/>
      <c r="H65" s="7"/>
      <c r="I65" s="25">
        <f t="shared" si="16"/>
        <v>-3826</v>
      </c>
      <c r="J65" s="24">
        <f t="shared" si="16"/>
        <v>699</v>
      </c>
      <c r="K65" s="7"/>
      <c r="L65" s="25">
        <f t="shared" si="3"/>
        <v>-3829.5063607606185</v>
      </c>
      <c r="M65" s="17">
        <f t="shared" si="1"/>
        <v>12.294565783604888</v>
      </c>
      <c r="N65" s="17">
        <f t="shared" si="4"/>
        <v>707.35555955328937</v>
      </c>
      <c r="O65" s="24">
        <f t="shared" si="2"/>
        <v>69.81537544856522</v>
      </c>
      <c r="P65" s="7"/>
      <c r="Q65" s="25">
        <f t="shared" si="5"/>
        <v>-3805.3731430058856</v>
      </c>
      <c r="R65" s="24">
        <f t="shared" si="6"/>
        <v>679.19651336482571</v>
      </c>
      <c r="S65" s="7"/>
      <c r="T65" s="25">
        <f t="shared" si="7"/>
        <v>0.98513965633484413</v>
      </c>
      <c r="U65" s="24">
        <f t="shared" si="8"/>
        <v>0.17561986139068067</v>
      </c>
      <c r="V65" s="7"/>
      <c r="W65" s="25">
        <f t="shared" si="9"/>
        <v>0.98485499896681294</v>
      </c>
      <c r="X65" s="24">
        <f t="shared" si="10"/>
        <v>253.0052093929686</v>
      </c>
      <c r="Y65" s="7"/>
      <c r="Z65" s="25">
        <f t="shared" si="11"/>
        <v>608</v>
      </c>
      <c r="AA65" s="17">
        <f t="shared" si="15"/>
        <v>252.92699999999991</v>
      </c>
      <c r="AB65" s="24">
        <f t="shared" si="12"/>
        <v>4.4144089171916958</v>
      </c>
      <c r="AC65" s="17">
        <f t="shared" si="13"/>
        <v>7.8209392968688007E-2</v>
      </c>
      <c r="AD65" s="17">
        <f t="shared" ca="1" si="14"/>
        <v>-2.3168408134011997E-2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11300</v>
      </c>
      <c r="D66" s="17">
        <v>13419</v>
      </c>
      <c r="E66" s="17">
        <v>15178</v>
      </c>
      <c r="F66" s="17">
        <v>13084</v>
      </c>
      <c r="G66" s="24"/>
      <c r="H66" s="7"/>
      <c r="I66" s="25">
        <f t="shared" si="16"/>
        <v>-3878</v>
      </c>
      <c r="J66" s="24">
        <f t="shared" si="16"/>
        <v>335</v>
      </c>
      <c r="K66" s="7"/>
      <c r="L66" s="25">
        <f t="shared" si="3"/>
        <v>-3876.9453730323689</v>
      </c>
      <c r="M66" s="17">
        <f t="shared" si="1"/>
        <v>1.112238040854697</v>
      </c>
      <c r="N66" s="17">
        <f t="shared" si="4"/>
        <v>338.3391353490145</v>
      </c>
      <c r="O66" s="24">
        <f t="shared" si="2"/>
        <v>11.149824879038173</v>
      </c>
      <c r="P66" s="7"/>
      <c r="Q66" s="25">
        <f t="shared" si="5"/>
        <v>-3857.3731430058856</v>
      </c>
      <c r="R66" s="24">
        <f t="shared" si="6"/>
        <v>315.19651336482571</v>
      </c>
      <c r="S66" s="7"/>
      <c r="T66" s="25">
        <f t="shared" si="7"/>
        <v>0.99860147997323434</v>
      </c>
      <c r="U66" s="24">
        <f t="shared" si="8"/>
        <v>8.150037124560898E-2</v>
      </c>
      <c r="V66" s="7"/>
      <c r="W66" s="25">
        <f t="shared" si="9"/>
        <v>0.99847009604329851</v>
      </c>
      <c r="X66" s="24">
        <f t="shared" si="10"/>
        <v>258.44951200650735</v>
      </c>
      <c r="Y66" s="7"/>
      <c r="Z66" s="25">
        <f t="shared" si="11"/>
        <v>612</v>
      </c>
      <c r="AA66" s="17">
        <f t="shared" si="15"/>
        <v>258.43499999999989</v>
      </c>
      <c r="AB66" s="24">
        <f t="shared" si="12"/>
        <v>4.5105416523915434</v>
      </c>
      <c r="AC66" s="17">
        <f t="shared" si="13"/>
        <v>1.4512006507459319E-2</v>
      </c>
      <c r="AD66" s="17">
        <f t="shared" ca="1" si="14"/>
        <v>6.8611192003686483E-2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11298</v>
      </c>
      <c r="D67" s="17">
        <v>13226</v>
      </c>
      <c r="E67" s="17">
        <v>15185</v>
      </c>
      <c r="F67" s="17">
        <v>13271</v>
      </c>
      <c r="G67" s="24"/>
      <c r="H67" s="7"/>
      <c r="I67" s="25">
        <f t="shared" si="16"/>
        <v>-3887</v>
      </c>
      <c r="J67" s="24">
        <f t="shared" si="16"/>
        <v>-45</v>
      </c>
      <c r="K67" s="7"/>
      <c r="L67" s="25">
        <f t="shared" si="3"/>
        <v>-3888.6068832603023</v>
      </c>
      <c r="M67" s="17">
        <f t="shared" si="1"/>
        <v>2.582073812239785</v>
      </c>
      <c r="N67" s="17">
        <f t="shared" si="4"/>
        <v>-41.531594432545901</v>
      </c>
      <c r="O67" s="24">
        <f t="shared" si="2"/>
        <v>12.029837180346588</v>
      </c>
      <c r="P67" s="7"/>
      <c r="Q67" s="25">
        <f t="shared" si="5"/>
        <v>-3866.3731430058856</v>
      </c>
      <c r="R67" s="24">
        <f t="shared" si="6"/>
        <v>-64.803486635174295</v>
      </c>
      <c r="S67" s="7"/>
      <c r="T67" s="25">
        <f t="shared" si="7"/>
        <v>1.0009314109875711</v>
      </c>
      <c r="U67" s="24">
        <f t="shared" si="8"/>
        <v>-1.6756239345399923E-2</v>
      </c>
      <c r="V67" s="7"/>
      <c r="W67" s="25">
        <f t="shared" si="9"/>
        <v>1.0009600222477804</v>
      </c>
      <c r="X67" s="24">
        <f t="shared" si="10"/>
        <v>264.07500044256994</v>
      </c>
      <c r="Y67" s="7"/>
      <c r="Z67" s="25">
        <f t="shared" si="11"/>
        <v>625</v>
      </c>
      <c r="AA67" s="17">
        <f t="shared" si="15"/>
        <v>264.05999999999989</v>
      </c>
      <c r="AB67" s="24">
        <f t="shared" si="12"/>
        <v>4.6087164228162241</v>
      </c>
      <c r="AC67" s="17">
        <f t="shared" si="13"/>
        <v>1.5000442570055839E-2</v>
      </c>
      <c r="AD67" s="17">
        <f t="shared" ca="1" si="14"/>
        <v>2.4957295893329956E-2</v>
      </c>
      <c r="AE67" s="17">
        <v>102</v>
      </c>
    </row>
    <row r="68" spans="1:31" s="17" customFormat="1" x14ac:dyDescent="0.25">
      <c r="A68" s="17">
        <v>48</v>
      </c>
      <c r="B68" s="17">
        <v>623</v>
      </c>
      <c r="C68" s="17">
        <v>11301</v>
      </c>
      <c r="D68" s="17">
        <v>13030</v>
      </c>
      <c r="E68" s="17">
        <v>15158</v>
      </c>
      <c r="F68" s="17">
        <v>13450</v>
      </c>
      <c r="G68" s="24"/>
      <c r="H68" s="7"/>
      <c r="I68" s="25">
        <f t="shared" si="16"/>
        <v>-3857</v>
      </c>
      <c r="J68" s="24">
        <f t="shared" si="16"/>
        <v>-420</v>
      </c>
      <c r="K68" s="7"/>
      <c r="L68" s="25">
        <f t="shared" si="3"/>
        <v>-3863.1281307374579</v>
      </c>
      <c r="M68" s="17">
        <f t="shared" si="1"/>
        <v>37.553986335376585</v>
      </c>
      <c r="N68" s="17">
        <f t="shared" si="4"/>
        <v>-419.60924217760487</v>
      </c>
      <c r="O68" s="24">
        <f t="shared" si="2"/>
        <v>0.15269167576298431</v>
      </c>
      <c r="P68" s="7"/>
      <c r="Q68" s="25">
        <f t="shared" si="5"/>
        <v>-3836.3731430058856</v>
      </c>
      <c r="R68" s="24">
        <f t="shared" si="6"/>
        <v>-439.80348663517429</v>
      </c>
      <c r="S68" s="7"/>
      <c r="T68" s="25">
        <f t="shared" si="7"/>
        <v>0.99316497427311523</v>
      </c>
      <c r="U68" s="24">
        <f t="shared" si="8"/>
        <v>-0.11371999979705345</v>
      </c>
      <c r="V68" s="7"/>
      <c r="W68" s="25">
        <f t="shared" si="9"/>
        <v>0.99335146217954839</v>
      </c>
      <c r="X68" s="24">
        <f t="shared" si="10"/>
        <v>269.64680278194703</v>
      </c>
      <c r="Y68" s="7"/>
      <c r="Z68" s="25">
        <f t="shared" si="11"/>
        <v>623</v>
      </c>
      <c r="AA68" s="17">
        <f t="shared" si="15"/>
        <v>269.66699999999992</v>
      </c>
      <c r="AB68" s="24">
        <f t="shared" si="12"/>
        <v>4.7065770339755471</v>
      </c>
      <c r="AC68" s="17">
        <f t="shared" si="13"/>
        <v>-2.0197218052885546E-2</v>
      </c>
      <c r="AD68" s="17">
        <f t="shared" ca="1" si="14"/>
        <v>0.12669816165180237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11335</v>
      </c>
      <c r="D69" s="17">
        <v>12847</v>
      </c>
      <c r="E69" s="17">
        <v>15132</v>
      </c>
      <c r="F69" s="17">
        <v>13641</v>
      </c>
      <c r="G69" s="24"/>
      <c r="H69" s="7"/>
      <c r="I69" s="25">
        <f t="shared" si="16"/>
        <v>-3797</v>
      </c>
      <c r="J69" s="24">
        <f t="shared" si="16"/>
        <v>-794</v>
      </c>
      <c r="K69" s="7"/>
      <c r="L69" s="25">
        <f t="shared" si="3"/>
        <v>-3799.552926051188</v>
      </c>
      <c r="M69" s="17">
        <f t="shared" si="1"/>
        <v>6.517431422834477</v>
      </c>
      <c r="N69" s="17">
        <f t="shared" si="4"/>
        <v>-799.43750159054571</v>
      </c>
      <c r="O69" s="24">
        <f t="shared" si="2"/>
        <v>29.5664235471871</v>
      </c>
      <c r="P69" s="7"/>
      <c r="Q69" s="25">
        <f t="shared" si="5"/>
        <v>-3776.3731430058856</v>
      </c>
      <c r="R69" s="24">
        <f t="shared" si="6"/>
        <v>-813.80348663517429</v>
      </c>
      <c r="S69" s="7"/>
      <c r="T69" s="25">
        <f t="shared" si="7"/>
        <v>0.97763210084420349</v>
      </c>
      <c r="U69" s="24">
        <f t="shared" si="8"/>
        <v>-0.21042519022083589</v>
      </c>
      <c r="V69" s="7"/>
      <c r="W69" s="25">
        <f t="shared" si="9"/>
        <v>0.97797603406909739</v>
      </c>
      <c r="X69" s="24">
        <f t="shared" si="10"/>
        <v>275.25880770719652</v>
      </c>
      <c r="Y69" s="7"/>
      <c r="Z69" s="25">
        <f t="shared" si="11"/>
        <v>633</v>
      </c>
      <c r="AA69" s="17">
        <f t="shared" si="15"/>
        <v>275.36399999999992</v>
      </c>
      <c r="AB69" s="24">
        <f t="shared" si="12"/>
        <v>4.8060084414616639</v>
      </c>
      <c r="AC69" s="17">
        <f t="shared" si="13"/>
        <v>-0.10519229280339459</v>
      </c>
      <c r="AD69" s="17">
        <f t="shared" ca="1" si="14"/>
        <v>8.3297654326997872E-2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11392</v>
      </c>
      <c r="D70" s="17">
        <v>12664</v>
      </c>
      <c r="E70" s="17">
        <v>15087</v>
      </c>
      <c r="F70" s="17">
        <v>13833</v>
      </c>
      <c r="G70" s="24"/>
      <c r="H70" s="7"/>
      <c r="I70" s="25">
        <f t="shared" si="16"/>
        <v>-3695</v>
      </c>
      <c r="J70" s="24">
        <f t="shared" si="16"/>
        <v>-1169</v>
      </c>
      <c r="K70" s="7"/>
      <c r="L70" s="25">
        <f t="shared" si="3"/>
        <v>-3698.0509669881844</v>
      </c>
      <c r="M70" s="17">
        <f t="shared" si="1"/>
        <v>9.3083995629911556</v>
      </c>
      <c r="N70" s="17">
        <f t="shared" si="4"/>
        <v>-1172.9194298344539</v>
      </c>
      <c r="O70" s="24">
        <f t="shared" si="2"/>
        <v>15.361930227207498</v>
      </c>
      <c r="P70" s="7"/>
      <c r="Q70" s="25">
        <f t="shared" si="5"/>
        <v>-3674.3731430058856</v>
      </c>
      <c r="R70" s="24">
        <f t="shared" si="6"/>
        <v>-1188.8034866351743</v>
      </c>
      <c r="S70" s="7"/>
      <c r="T70" s="25">
        <f t="shared" si="7"/>
        <v>0.95122621601505342</v>
      </c>
      <c r="U70" s="24">
        <f t="shared" si="8"/>
        <v>-0.30738895067248939</v>
      </c>
      <c r="V70" s="7"/>
      <c r="W70" s="25">
        <f t="shared" si="9"/>
        <v>0.95172800117596923</v>
      </c>
      <c r="X70" s="24">
        <f t="shared" si="10"/>
        <v>281.01535928835756</v>
      </c>
      <c r="Y70" s="7"/>
      <c r="Z70" s="25">
        <f t="shared" si="11"/>
        <v>636</v>
      </c>
      <c r="AA70" s="17">
        <f t="shared" si="15"/>
        <v>281.08799999999991</v>
      </c>
      <c r="AB70" s="24">
        <f t="shared" si="12"/>
        <v>4.9059110878458192</v>
      </c>
      <c r="AC70" s="17">
        <f t="shared" si="13"/>
        <v>-7.2640711642350198E-2</v>
      </c>
      <c r="AD70" s="17">
        <f t="shared" ca="1" si="14"/>
        <v>4.3755067086863164E-2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11456</v>
      </c>
      <c r="D71" s="17">
        <v>12478</v>
      </c>
      <c r="E71" s="17">
        <v>15011</v>
      </c>
      <c r="F71" s="17">
        <v>14004</v>
      </c>
      <c r="G71" s="24"/>
      <c r="H71" s="7"/>
      <c r="I71" s="25">
        <f t="shared" si="16"/>
        <v>-3555</v>
      </c>
      <c r="J71" s="24">
        <f t="shared" si="16"/>
        <v>-1526</v>
      </c>
      <c r="K71" s="7"/>
      <c r="L71" s="25">
        <f t="shared" si="3"/>
        <v>-3560.091869780696</v>
      </c>
      <c r="M71" s="17">
        <f t="shared" si="1"/>
        <v>25.927137863565289</v>
      </c>
      <c r="N71" s="17">
        <f t="shared" si="4"/>
        <v>-1533.9613763514778</v>
      </c>
      <c r="O71" s="24">
        <f t="shared" si="2"/>
        <v>63.383513409870581</v>
      </c>
      <c r="P71" s="7"/>
      <c r="Q71" s="25">
        <f t="shared" si="5"/>
        <v>-3534.3731430058856</v>
      </c>
      <c r="R71" s="24">
        <f t="shared" si="6"/>
        <v>-1545.8034866351743</v>
      </c>
      <c r="S71" s="7"/>
      <c r="T71" s="25">
        <f t="shared" si="7"/>
        <v>0.91498284468092594</v>
      </c>
      <c r="U71" s="24">
        <f t="shared" si="8"/>
        <v>-0.39969845062246356</v>
      </c>
      <c r="V71" s="7"/>
      <c r="W71" s="25">
        <f t="shared" si="9"/>
        <v>0.91563489016314559</v>
      </c>
      <c r="X71" s="24">
        <f t="shared" si="10"/>
        <v>286.69847024987564</v>
      </c>
      <c r="Y71" s="7"/>
      <c r="Z71" s="25">
        <f t="shared" si="11"/>
        <v>635</v>
      </c>
      <c r="AA71" s="17">
        <f t="shared" si="15"/>
        <v>286.80299999999988</v>
      </c>
      <c r="AB71" s="24">
        <f t="shared" si="12"/>
        <v>5.0056566545972947</v>
      </c>
      <c r="AC71" s="17">
        <f t="shared" si="13"/>
        <v>-0.10452975012424304</v>
      </c>
      <c r="AD71" s="17">
        <f t="shared" ca="1" si="14"/>
        <v>6.966654532652683E-2</v>
      </c>
      <c r="AE71" s="17">
        <v>98</v>
      </c>
    </row>
    <row r="72" spans="1:31" s="17" customFormat="1" x14ac:dyDescent="0.25">
      <c r="A72" s="17">
        <v>52</v>
      </c>
      <c r="B72" s="17">
        <v>628</v>
      </c>
      <c r="C72" s="17">
        <v>11537</v>
      </c>
      <c r="D72" s="17">
        <v>12306</v>
      </c>
      <c r="E72" s="17">
        <v>14927</v>
      </c>
      <c r="F72" s="17">
        <v>14175</v>
      </c>
      <c r="G72" s="24"/>
      <c r="H72" s="7"/>
      <c r="I72" s="25">
        <f t="shared" si="16"/>
        <v>-3390</v>
      </c>
      <c r="J72" s="24">
        <f t="shared" si="16"/>
        <v>-1869</v>
      </c>
      <c r="K72" s="7"/>
      <c r="L72" s="25">
        <f t="shared" si="3"/>
        <v>-3389.0129640711225</v>
      </c>
      <c r="M72" s="17">
        <f t="shared" si="1"/>
        <v>0.97423992489507605</v>
      </c>
      <c r="N72" s="17">
        <f t="shared" si="4"/>
        <v>-1875.8572107778079</v>
      </c>
      <c r="O72" s="24">
        <f t="shared" si="2"/>
        <v>47.021339651285508</v>
      </c>
      <c r="P72" s="7"/>
      <c r="Q72" s="25">
        <f t="shared" si="5"/>
        <v>-3369.3731430058856</v>
      </c>
      <c r="R72" s="24">
        <f t="shared" si="6"/>
        <v>-1888.8034866351743</v>
      </c>
      <c r="S72" s="7"/>
      <c r="T72" s="25">
        <f t="shared" si="7"/>
        <v>0.87226744275141854</v>
      </c>
      <c r="U72" s="24">
        <f t="shared" si="8"/>
        <v>-0.48838797018224267</v>
      </c>
      <c r="V72" s="7"/>
      <c r="W72" s="25">
        <f t="shared" si="9"/>
        <v>0.87306384552917071</v>
      </c>
      <c r="X72" s="24">
        <f t="shared" si="10"/>
        <v>292.33840105351214</v>
      </c>
      <c r="Y72" s="7"/>
      <c r="Z72" s="25">
        <f t="shared" si="11"/>
        <v>628</v>
      </c>
      <c r="AA72" s="17">
        <f t="shared" si="15"/>
        <v>292.45499999999987</v>
      </c>
      <c r="AB72" s="24">
        <f t="shared" si="12"/>
        <v>5.1043026639200146</v>
      </c>
      <c r="AC72" s="17">
        <f t="shared" si="13"/>
        <v>-0.11659894648772706</v>
      </c>
      <c r="AD72" s="17">
        <f t="shared" ca="1" si="14"/>
        <v>9.7941109261682868E-2</v>
      </c>
      <c r="AE72" s="17">
        <v>97</v>
      </c>
    </row>
    <row r="73" spans="1:31" s="17" customFormat="1" x14ac:dyDescent="0.25">
      <c r="A73" s="17">
        <v>53</v>
      </c>
      <c r="B73" s="17">
        <v>624</v>
      </c>
      <c r="C73" s="17">
        <v>11634</v>
      </c>
      <c r="D73" s="17">
        <v>12142</v>
      </c>
      <c r="E73" s="17">
        <v>14816</v>
      </c>
      <c r="F73" s="17">
        <v>14330</v>
      </c>
      <c r="G73" s="24"/>
      <c r="H73" s="7"/>
      <c r="I73" s="25">
        <f t="shared" si="16"/>
        <v>-3182</v>
      </c>
      <c r="J73" s="24">
        <f t="shared" si="16"/>
        <v>-2188</v>
      </c>
      <c r="K73" s="7"/>
      <c r="L73" s="25">
        <f t="shared" si="3"/>
        <v>-3186.5535561333072</v>
      </c>
      <c r="M73" s="17">
        <f t="shared" si="1"/>
        <v>20.73487345917972</v>
      </c>
      <c r="N73" s="17">
        <f t="shared" si="4"/>
        <v>-2197.3399188645567</v>
      </c>
      <c r="O73" s="24">
        <f t="shared" si="2"/>
        <v>87.234084396501999</v>
      </c>
      <c r="P73" s="7"/>
      <c r="Q73" s="25">
        <f t="shared" si="5"/>
        <v>-3161.3731430058856</v>
      </c>
      <c r="R73" s="24">
        <f t="shared" si="6"/>
        <v>-2207.8034866351745</v>
      </c>
      <c r="S73" s="7"/>
      <c r="T73" s="25">
        <f t="shared" si="7"/>
        <v>0.81842014819785769</v>
      </c>
      <c r="U73" s="24">
        <f t="shared" si="8"/>
        <v>-0.57087180907311597</v>
      </c>
      <c r="V73" s="7"/>
      <c r="W73" s="25">
        <f t="shared" si="9"/>
        <v>0.81935078874936385</v>
      </c>
      <c r="X73" s="24">
        <f t="shared" si="10"/>
        <v>297.98229338860824</v>
      </c>
      <c r="Y73" s="7"/>
      <c r="Z73" s="25">
        <f t="shared" si="11"/>
        <v>624</v>
      </c>
      <c r="AA73" s="17">
        <f t="shared" si="15"/>
        <v>298.07099999999986</v>
      </c>
      <c r="AB73" s="24">
        <f t="shared" si="12"/>
        <v>5.2023203547120156</v>
      </c>
      <c r="AC73" s="17">
        <f t="shared" si="13"/>
        <v>-8.8706611391614842E-2</v>
      </c>
      <c r="AD73" s="17">
        <f t="shared" ca="1" si="14"/>
        <v>3.0661509820674837E-2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11767</v>
      </c>
      <c r="D74" s="17">
        <v>12007</v>
      </c>
      <c r="E74" s="17">
        <v>14722</v>
      </c>
      <c r="F74" s="17">
        <v>14498</v>
      </c>
      <c r="G74" s="24"/>
      <c r="H74" s="7"/>
      <c r="I74" s="25">
        <f t="shared" si="16"/>
        <v>-2955</v>
      </c>
      <c r="J74" s="24">
        <f t="shared" si="16"/>
        <v>-2491</v>
      </c>
      <c r="K74" s="7"/>
      <c r="L74" s="25">
        <f t="shared" si="3"/>
        <v>-2956.449558504718</v>
      </c>
      <c r="M74" s="17">
        <f t="shared" si="1"/>
        <v>2.1012198586001976</v>
      </c>
      <c r="N74" s="17">
        <f t="shared" si="4"/>
        <v>-2494.3146607841204</v>
      </c>
      <c r="O74" s="24">
        <f t="shared" si="2"/>
        <v>10.986976113785705</v>
      </c>
      <c r="P74" s="7"/>
      <c r="Q74" s="25">
        <f t="shared" si="5"/>
        <v>-2934.3731430058856</v>
      </c>
      <c r="R74" s="24">
        <f t="shared" si="6"/>
        <v>-2510.8034866351745</v>
      </c>
      <c r="S74" s="7"/>
      <c r="T74" s="25">
        <f t="shared" si="7"/>
        <v>0.75965411039180808</v>
      </c>
      <c r="U74" s="24">
        <f t="shared" si="8"/>
        <v>-0.64921852751805209</v>
      </c>
      <c r="V74" s="7"/>
      <c r="W74" s="25">
        <f t="shared" si="9"/>
        <v>0.76071224568678897</v>
      </c>
      <c r="X74" s="24">
        <f t="shared" si="10"/>
        <v>303.59455416778292</v>
      </c>
      <c r="Y74" s="7"/>
      <c r="Z74" s="25">
        <f t="shared" si="11"/>
        <v>617</v>
      </c>
      <c r="AA74" s="17">
        <f t="shared" si="15"/>
        <v>303.62399999999985</v>
      </c>
      <c r="AB74" s="24">
        <f t="shared" si="12"/>
        <v>5.299238488075261</v>
      </c>
      <c r="AC74" s="17">
        <f t="shared" si="13"/>
        <v>-2.9445832216936196E-2</v>
      </c>
      <c r="AD74" s="17">
        <f t="shared" ca="1" si="14"/>
        <v>-2.0053660850749111E-2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11884</v>
      </c>
      <c r="D75" s="17">
        <v>11862</v>
      </c>
      <c r="E75" s="17">
        <v>14584</v>
      </c>
      <c r="F75" s="17">
        <v>14622</v>
      </c>
      <c r="G75" s="24"/>
      <c r="H75" s="7"/>
      <c r="I75" s="25">
        <f t="shared" si="16"/>
        <v>-2700</v>
      </c>
      <c r="J75" s="24">
        <f t="shared" si="16"/>
        <v>-2760</v>
      </c>
      <c r="K75" s="7"/>
      <c r="L75" s="25">
        <f t="shared" si="3"/>
        <v>-2700.0831151038087</v>
      </c>
      <c r="M75" s="17">
        <f t="shared" si="1"/>
        <v>6.9081204811347642E-3</v>
      </c>
      <c r="N75" s="17">
        <f t="shared" si="4"/>
        <v>-2766.4403977983557</v>
      </c>
      <c r="O75" s="24">
        <f t="shared" si="2"/>
        <v>41.478723801064454</v>
      </c>
      <c r="P75" s="7"/>
      <c r="Q75" s="25">
        <f t="shared" si="5"/>
        <v>-2679.3731430058856</v>
      </c>
      <c r="R75" s="24">
        <f t="shared" si="6"/>
        <v>-2779.8034866351745</v>
      </c>
      <c r="S75" s="7"/>
      <c r="T75" s="25">
        <f t="shared" si="7"/>
        <v>0.69363939831893295</v>
      </c>
      <c r="U75" s="24">
        <f t="shared" si="8"/>
        <v>-0.71877386501537155</v>
      </c>
      <c r="V75" s="7"/>
      <c r="W75" s="25">
        <f t="shared" si="9"/>
        <v>0.69481070366511166</v>
      </c>
      <c r="X75" s="24">
        <f t="shared" si="10"/>
        <v>309.08713712423264</v>
      </c>
      <c r="Y75" s="7"/>
      <c r="Z75" s="25">
        <f t="shared" si="11"/>
        <v>614</v>
      </c>
      <c r="AA75" s="17">
        <f t="shared" si="15"/>
        <v>309.14999999999986</v>
      </c>
      <c r="AB75" s="24">
        <f t="shared" si="12"/>
        <v>5.3956853825404671</v>
      </c>
      <c r="AC75" s="17">
        <f t="shared" si="13"/>
        <v>-6.2862875767223159E-2</v>
      </c>
      <c r="AD75" s="17">
        <f t="shared" ca="1" si="14"/>
        <v>0.13557468854901344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12028</v>
      </c>
      <c r="D76" s="17">
        <v>11736</v>
      </c>
      <c r="E76" s="17">
        <v>14439</v>
      </c>
      <c r="F76" s="17">
        <v>14753</v>
      </c>
      <c r="G76" s="24"/>
      <c r="H76" s="7"/>
      <c r="I76" s="25">
        <f t="shared" si="16"/>
        <v>-2411</v>
      </c>
      <c r="J76" s="24">
        <f t="shared" si="16"/>
        <v>-3017</v>
      </c>
      <c r="K76" s="7"/>
      <c r="L76" s="25">
        <f t="shared" si="3"/>
        <v>-2410.1941264291709</v>
      </c>
      <c r="M76" s="17">
        <f t="shared" si="1"/>
        <v>0.64943221216090108</v>
      </c>
      <c r="N76" s="17">
        <f t="shared" si="4"/>
        <v>-3019.4898984937213</v>
      </c>
      <c r="O76" s="24">
        <f t="shared" si="2"/>
        <v>6.1995945090355216</v>
      </c>
      <c r="P76" s="7"/>
      <c r="Q76" s="25">
        <f t="shared" si="5"/>
        <v>-2390.3731430058856</v>
      </c>
      <c r="R76" s="24">
        <f t="shared" si="6"/>
        <v>-3036.8034866351745</v>
      </c>
      <c r="S76" s="7"/>
      <c r="T76" s="25">
        <f t="shared" si="7"/>
        <v>0.61882272463634125</v>
      </c>
      <c r="U76" s="24">
        <f t="shared" si="8"/>
        <v>-0.78522636217823805</v>
      </c>
      <c r="V76" s="7"/>
      <c r="W76" s="25">
        <f t="shared" si="9"/>
        <v>0.62010213598286268</v>
      </c>
      <c r="X76" s="24">
        <f t="shared" si="10"/>
        <v>314.81739957192019</v>
      </c>
      <c r="Y76" s="7"/>
      <c r="Z76" s="25">
        <f t="shared" si="11"/>
        <v>632</v>
      </c>
      <c r="AA76" s="17">
        <f t="shared" si="15"/>
        <v>314.83799999999985</v>
      </c>
      <c r="AB76" s="24">
        <f t="shared" si="12"/>
        <v>5.4949597103939043</v>
      </c>
      <c r="AC76" s="17">
        <f t="shared" si="13"/>
        <v>-2.060042807966056E-2</v>
      </c>
      <c r="AD76" s="17">
        <f t="shared" ca="1" si="14"/>
        <v>2.2361887802787805E-2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12194</v>
      </c>
      <c r="D77" s="17">
        <v>11625</v>
      </c>
      <c r="E77" s="17">
        <v>14285</v>
      </c>
      <c r="F77" s="17">
        <v>14868</v>
      </c>
      <c r="G77" s="24"/>
      <c r="H77" s="7"/>
      <c r="I77" s="25">
        <f t="shared" si="16"/>
        <v>-2091</v>
      </c>
      <c r="J77" s="24">
        <f t="shared" si="16"/>
        <v>-3243</v>
      </c>
      <c r="K77" s="7"/>
      <c r="L77" s="25">
        <f t="shared" si="3"/>
        <v>-2092.6485122019317</v>
      </c>
      <c r="M77" s="17">
        <f t="shared" si="1"/>
        <v>2.7175924799176374</v>
      </c>
      <c r="N77" s="17">
        <f t="shared" si="4"/>
        <v>-3245.2525664608734</v>
      </c>
      <c r="O77" s="24">
        <f t="shared" si="2"/>
        <v>5.0740556606515694</v>
      </c>
      <c r="P77" s="7"/>
      <c r="Q77" s="25">
        <f t="shared" si="5"/>
        <v>-2070.3731430058856</v>
      </c>
      <c r="R77" s="24">
        <f t="shared" si="6"/>
        <v>-3262.8034866351745</v>
      </c>
      <c r="S77" s="7"/>
      <c r="T77" s="25">
        <f t="shared" si="7"/>
        <v>0.53598073301547833</v>
      </c>
      <c r="U77" s="24">
        <f t="shared" si="8"/>
        <v>-0.8436631884771012</v>
      </c>
      <c r="V77" s="7"/>
      <c r="W77" s="25">
        <f t="shared" si="9"/>
        <v>0.53735518773601088</v>
      </c>
      <c r="X77" s="24">
        <f t="shared" si="10"/>
        <v>320.62162740043755</v>
      </c>
      <c r="Y77" s="7"/>
      <c r="Z77" s="25">
        <f t="shared" si="11"/>
        <v>640</v>
      </c>
      <c r="AA77" s="17">
        <f t="shared" si="15"/>
        <v>320.59799999999984</v>
      </c>
      <c r="AB77" s="24">
        <f t="shared" si="12"/>
        <v>5.5954906753087776</v>
      </c>
      <c r="AC77" s="17">
        <f t="shared" si="13"/>
        <v>2.3627400437703727E-2</v>
      </c>
      <c r="AD77" s="17">
        <f t="shared" ca="1" si="14"/>
        <v>-2.0052525943128785E-2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12354</v>
      </c>
      <c r="D78" s="17">
        <v>11527</v>
      </c>
      <c r="E78" s="17">
        <v>14111</v>
      </c>
      <c r="F78" s="17">
        <v>14961</v>
      </c>
      <c r="G78" s="24"/>
      <c r="H78" s="7"/>
      <c r="I78" s="25">
        <f t="shared" si="16"/>
        <v>-1757</v>
      </c>
      <c r="J78" s="24">
        <f t="shared" si="16"/>
        <v>-3434</v>
      </c>
      <c r="K78" s="7"/>
      <c r="L78" s="25">
        <f t="shared" si="3"/>
        <v>-1759.0509505934724</v>
      </c>
      <c r="M78" s="17">
        <f t="shared" si="1"/>
        <v>4.2063983368648206</v>
      </c>
      <c r="N78" s="17">
        <f t="shared" si="4"/>
        <v>-3435.5914941320871</v>
      </c>
      <c r="O78" s="24">
        <f t="shared" si="2"/>
        <v>2.5328535724675567</v>
      </c>
      <c r="P78" s="7"/>
      <c r="Q78" s="25">
        <f t="shared" si="5"/>
        <v>-1736.3731430058856</v>
      </c>
      <c r="R78" s="24">
        <f t="shared" si="6"/>
        <v>-3453.8034866351745</v>
      </c>
      <c r="S78" s="7"/>
      <c r="T78" s="25">
        <f t="shared" si="7"/>
        <v>0.44951440426120276</v>
      </c>
      <c r="U78" s="24">
        <f t="shared" si="8"/>
        <v>-0.8930500638004768</v>
      </c>
      <c r="V78" s="7"/>
      <c r="W78" s="25">
        <f t="shared" si="9"/>
        <v>0.45096916143638505</v>
      </c>
      <c r="X78" s="24">
        <f t="shared" si="10"/>
        <v>326.32325310845158</v>
      </c>
      <c r="Y78" s="7"/>
      <c r="Z78" s="25">
        <f t="shared" si="11"/>
        <v>631</v>
      </c>
      <c r="AA78" s="17">
        <f t="shared" si="15"/>
        <v>326.27699999999982</v>
      </c>
      <c r="AB78" s="24">
        <f t="shared" si="12"/>
        <v>5.694607923529535</v>
      </c>
      <c r="AC78" s="17">
        <f t="shared" si="13"/>
        <v>4.6253108451765002E-2</v>
      </c>
      <c r="AD78" s="17">
        <f t="shared" ca="1" si="14"/>
        <v>7.7199004596764098E-3</v>
      </c>
      <c r="AE78" s="17">
        <v>91</v>
      </c>
    </row>
    <row r="79" spans="1:31" s="17" customFormat="1" x14ac:dyDescent="0.25">
      <c r="A79" s="17">
        <v>59</v>
      </c>
      <c r="B79" s="17">
        <v>633</v>
      </c>
      <c r="C79" s="17">
        <v>12525</v>
      </c>
      <c r="D79" s="17">
        <v>11450</v>
      </c>
      <c r="E79" s="17">
        <v>13936</v>
      </c>
      <c r="F79" s="17">
        <v>15037</v>
      </c>
      <c r="G79" s="24"/>
      <c r="H79" s="7"/>
      <c r="I79" s="25">
        <f t="shared" si="16"/>
        <v>-1411</v>
      </c>
      <c r="J79" s="24">
        <f t="shared" si="16"/>
        <v>-3587</v>
      </c>
      <c r="K79" s="7"/>
      <c r="L79" s="25">
        <f t="shared" si="3"/>
        <v>-1407.2382504458519</v>
      </c>
      <c r="M79" s="17">
        <f t="shared" si="1"/>
        <v>14.150759708133295</v>
      </c>
      <c r="N79" s="17">
        <f t="shared" si="4"/>
        <v>-3592.4724222587192</v>
      </c>
      <c r="O79" s="24">
        <f t="shared" si="2"/>
        <v>29.947405377725726</v>
      </c>
      <c r="P79" s="7"/>
      <c r="Q79" s="25">
        <f t="shared" si="5"/>
        <v>-1390.3731430058856</v>
      </c>
      <c r="R79" s="24">
        <f t="shared" si="6"/>
        <v>-3606.8034866351745</v>
      </c>
      <c r="S79" s="7"/>
      <c r="T79" s="25">
        <f t="shared" si="7"/>
        <v>0.35994150082114479</v>
      </c>
      <c r="U79" s="24">
        <f t="shared" si="8"/>
        <v>-0.93261127806475141</v>
      </c>
      <c r="V79" s="7"/>
      <c r="W79" s="25">
        <f t="shared" si="9"/>
        <v>0.36146055712247288</v>
      </c>
      <c r="X79" s="24">
        <f t="shared" si="10"/>
        <v>331.93066362666877</v>
      </c>
      <c r="Y79" s="7"/>
      <c r="Z79" s="25">
        <f t="shared" si="11"/>
        <v>633</v>
      </c>
      <c r="AA79" s="17">
        <f t="shared" si="15"/>
        <v>331.97399999999982</v>
      </c>
      <c r="AB79" s="24">
        <f t="shared" si="12"/>
        <v>5.7940393310156528</v>
      </c>
      <c r="AC79" s="17">
        <f t="shared" si="13"/>
        <v>-4.3336373331044342E-2</v>
      </c>
      <c r="AD79" s="17">
        <f t="shared" ca="1" si="14"/>
        <v>9.2493758932107539E-2</v>
      </c>
      <c r="AE79" s="17">
        <v>90</v>
      </c>
    </row>
    <row r="80" spans="1:31" s="17" customFormat="1" x14ac:dyDescent="0.25">
      <c r="A80" s="17">
        <v>60</v>
      </c>
      <c r="B80" s="17">
        <v>625</v>
      </c>
      <c r="C80" s="17">
        <v>12711</v>
      </c>
      <c r="D80" s="17">
        <v>11385</v>
      </c>
      <c r="E80" s="17">
        <v>13755</v>
      </c>
      <c r="F80" s="17">
        <v>15100</v>
      </c>
      <c r="G80" s="24"/>
      <c r="H80" s="7"/>
      <c r="I80" s="25">
        <f t="shared" si="16"/>
        <v>-1044</v>
      </c>
      <c r="J80" s="24">
        <f t="shared" si="16"/>
        <v>-3715</v>
      </c>
      <c r="K80" s="7"/>
      <c r="L80" s="25">
        <f t="shared" si="3"/>
        <v>-1046.4054060162503</v>
      </c>
      <c r="M80" s="17">
        <f t="shared" si="1"/>
        <v>5.7859781030129156</v>
      </c>
      <c r="N80" s="17">
        <f t="shared" si="4"/>
        <v>-3712.3868118957835</v>
      </c>
      <c r="O80" s="24">
        <f t="shared" si="2"/>
        <v>6.8287520680187992</v>
      </c>
      <c r="P80" s="7"/>
      <c r="Q80" s="25">
        <f t="shared" si="5"/>
        <v>-1023.3731430058857</v>
      </c>
      <c r="R80" s="24">
        <f t="shared" si="6"/>
        <v>-3734.8034866351745</v>
      </c>
      <c r="S80" s="7"/>
      <c r="T80" s="25">
        <f t="shared" si="7"/>
        <v>0.26493209168096771</v>
      </c>
      <c r="U80" s="24">
        <f t="shared" si="8"/>
        <v>-0.96570824163224911</v>
      </c>
      <c r="V80" s="7"/>
      <c r="W80" s="25">
        <f t="shared" si="9"/>
        <v>0.26650491410515664</v>
      </c>
      <c r="X80" s="24">
        <f t="shared" si="10"/>
        <v>337.68812881484132</v>
      </c>
      <c r="Y80" s="7"/>
      <c r="Z80" s="25">
        <f t="shared" si="11"/>
        <v>625</v>
      </c>
      <c r="AA80" s="17">
        <f t="shared" si="15"/>
        <v>337.59899999999982</v>
      </c>
      <c r="AB80" s="24">
        <f t="shared" si="12"/>
        <v>5.8922141014403335</v>
      </c>
      <c r="AC80" s="17">
        <f t="shared" si="13"/>
        <v>8.912881484150148E-2</v>
      </c>
      <c r="AD80" s="17">
        <f t="shared" ca="1" si="14"/>
        <v>-5.7766436105112007E-2</v>
      </c>
      <c r="AE80" s="17">
        <v>89</v>
      </c>
    </row>
    <row r="81" spans="1:31" s="17" customFormat="1" x14ac:dyDescent="0.25">
      <c r="A81" s="17">
        <v>61</v>
      </c>
      <c r="B81" s="17">
        <v>618</v>
      </c>
      <c r="C81" s="17">
        <v>12897</v>
      </c>
      <c r="D81" s="17">
        <v>11351</v>
      </c>
      <c r="E81" s="17">
        <v>13580</v>
      </c>
      <c r="F81" s="17">
        <v>15149</v>
      </c>
      <c r="G81" s="24"/>
      <c r="H81" s="7"/>
      <c r="I81" s="25">
        <f t="shared" si="16"/>
        <v>-683</v>
      </c>
      <c r="J81" s="24">
        <f t="shared" si="16"/>
        <v>-3798</v>
      </c>
      <c r="K81" s="7"/>
      <c r="L81" s="25">
        <f t="shared" si="3"/>
        <v>-679.87767185210896</v>
      </c>
      <c r="M81" s="17">
        <f t="shared" si="1"/>
        <v>9.7489330631126876</v>
      </c>
      <c r="N81" s="17">
        <f t="shared" si="4"/>
        <v>-3795.6409507084827</v>
      </c>
      <c r="O81" s="24">
        <f t="shared" si="2"/>
        <v>5.5651135598082488</v>
      </c>
      <c r="P81" s="7"/>
      <c r="Q81" s="25">
        <f t="shared" si="5"/>
        <v>-662.37314300588571</v>
      </c>
      <c r="R81" s="24">
        <f t="shared" si="6"/>
        <v>-3817.8034866351745</v>
      </c>
      <c r="S81" s="7"/>
      <c r="T81" s="25">
        <f t="shared" si="7"/>
        <v>0.1714759698836818</v>
      </c>
      <c r="U81" s="24">
        <f t="shared" si="8"/>
        <v>-0.98716955394554851</v>
      </c>
      <c r="V81" s="7"/>
      <c r="W81" s="25">
        <f t="shared" si="9"/>
        <v>0.1730836140568581</v>
      </c>
      <c r="X81" s="24">
        <f t="shared" si="10"/>
        <v>343.17117992939905</v>
      </c>
      <c r="Y81" s="7"/>
      <c r="Z81" s="25">
        <f t="shared" si="11"/>
        <v>618</v>
      </c>
      <c r="AA81" s="17">
        <f t="shared" si="15"/>
        <v>343.16099999999983</v>
      </c>
      <c r="AB81" s="24">
        <f t="shared" si="12"/>
        <v>5.9892893144362587</v>
      </c>
      <c r="AC81" s="17">
        <f t="shared" si="13"/>
        <v>1.0179929399214416E-2</v>
      </c>
      <c r="AD81" s="17">
        <f t="shared" ca="1" si="14"/>
        <v>9.1538133130882215E-2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13083</v>
      </c>
      <c r="D82" s="17">
        <v>11329</v>
      </c>
      <c r="E82" s="17">
        <v>13397</v>
      </c>
      <c r="F82" s="17">
        <v>15172</v>
      </c>
      <c r="G82" s="24"/>
      <c r="H82" s="7"/>
      <c r="I82" s="25">
        <f t="shared" si="16"/>
        <v>-314</v>
      </c>
      <c r="J82" s="24">
        <f t="shared" si="16"/>
        <v>-3843</v>
      </c>
      <c r="K82" s="7"/>
      <c r="L82" s="25">
        <f t="shared" si="3"/>
        <v>-310.77284617465483</v>
      </c>
      <c r="M82" s="17">
        <f t="shared" si="1"/>
        <v>10.414521812439961</v>
      </c>
      <c r="N82" s="17">
        <f t="shared" si="4"/>
        <v>-3842.70386835916</v>
      </c>
      <c r="O82" s="24">
        <f t="shared" si="2"/>
        <v>8.769394870660896E-2</v>
      </c>
      <c r="P82" s="7"/>
      <c r="Q82" s="25">
        <f t="shared" si="5"/>
        <v>-293.37314300588565</v>
      </c>
      <c r="R82" s="24">
        <f t="shared" si="6"/>
        <v>-3862.8034866351745</v>
      </c>
      <c r="S82" s="7"/>
      <c r="T82" s="25">
        <f t="shared" si="7"/>
        <v>7.5948798295874309E-2</v>
      </c>
      <c r="U82" s="24">
        <f t="shared" si="8"/>
        <v>-0.99880520519974691</v>
      </c>
      <c r="V82" s="7"/>
      <c r="W82" s="25">
        <f t="shared" si="9"/>
        <v>7.7575262262323016E-2</v>
      </c>
      <c r="X82" s="24">
        <f t="shared" si="10"/>
        <v>348.67481281170922</v>
      </c>
      <c r="Y82" s="7"/>
      <c r="Z82" s="25">
        <f t="shared" si="11"/>
        <v>612</v>
      </c>
      <c r="AA82" s="17">
        <f t="shared" si="15"/>
        <v>348.66899999999981</v>
      </c>
      <c r="AB82" s="24">
        <f t="shared" si="12"/>
        <v>6.0854220496361062</v>
      </c>
      <c r="AC82" s="17">
        <f t="shared" si="13"/>
        <v>5.8128117094042864E-3</v>
      </c>
      <c r="AD82" s="17">
        <f t="shared" ca="1" si="14"/>
        <v>1.5503326096677483E-2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13264</v>
      </c>
      <c r="D83" s="17">
        <v>11313</v>
      </c>
      <c r="E83" s="17">
        <v>13204</v>
      </c>
      <c r="F83" s="17">
        <v>15176</v>
      </c>
      <c r="G83" s="24"/>
      <c r="H83" s="7"/>
      <c r="I83" s="25">
        <f t="shared" si="16"/>
        <v>60</v>
      </c>
      <c r="J83" s="24">
        <f t="shared" si="16"/>
        <v>-3863</v>
      </c>
      <c r="K83" s="7"/>
      <c r="L83" s="25">
        <f t="shared" si="3"/>
        <v>67.093668639111257</v>
      </c>
      <c r="M83" s="17">
        <f t="shared" si="1"/>
        <v>50.320134761510559</v>
      </c>
      <c r="N83" s="17">
        <f t="shared" si="4"/>
        <v>-3854.0093215696625</v>
      </c>
      <c r="O83" s="24">
        <f t="shared" si="2"/>
        <v>80.83229863773667</v>
      </c>
      <c r="P83" s="7"/>
      <c r="Q83" s="25">
        <f t="shared" si="5"/>
        <v>80.626856994114334</v>
      </c>
      <c r="R83" s="24">
        <f t="shared" si="6"/>
        <v>-3882.8034866351745</v>
      </c>
      <c r="S83" s="7"/>
      <c r="T83" s="25">
        <f t="shared" si="7"/>
        <v>-2.0872779411009148E-2</v>
      </c>
      <c r="U83" s="24">
        <f t="shared" si="8"/>
        <v>-1.0039766057571684</v>
      </c>
      <c r="V83" s="7"/>
      <c r="W83" s="25">
        <f t="shared" si="9"/>
        <v>-1.9238023163417037E-2</v>
      </c>
      <c r="X83" s="24">
        <f t="shared" si="10"/>
        <v>354.21370633139884</v>
      </c>
      <c r="Y83" s="7"/>
      <c r="Z83" s="25">
        <f t="shared" si="11"/>
        <v>622</v>
      </c>
      <c r="AA83" s="17">
        <f t="shared" si="15"/>
        <v>354.26699999999983</v>
      </c>
      <c r="AB83" s="24">
        <f t="shared" si="12"/>
        <v>6.1831255811627477</v>
      </c>
      <c r="AC83" s="17">
        <f t="shared" si="13"/>
        <v>-5.3293668600986166E-2</v>
      </c>
      <c r="AD83" s="17">
        <f t="shared" ca="1" si="14"/>
        <v>0.10760219793218084</v>
      </c>
      <c r="AE83" s="17">
        <v>86</v>
      </c>
    </row>
    <row r="84" spans="1:31" s="17" customFormat="1" x14ac:dyDescent="0.25">
      <c r="A84" s="17">
        <v>64</v>
      </c>
      <c r="B84" s="17">
        <v>624</v>
      </c>
      <c r="C84" s="17">
        <v>13451</v>
      </c>
      <c r="D84" s="17">
        <v>11328</v>
      </c>
      <c r="E84" s="17">
        <v>13011</v>
      </c>
      <c r="F84" s="17">
        <v>15158</v>
      </c>
      <c r="G84" s="24"/>
      <c r="H84" s="7"/>
      <c r="I84" s="25">
        <f t="shared" ref="I84:J115" si="17">C84-E84</f>
        <v>440</v>
      </c>
      <c r="J84" s="24">
        <f t="shared" si="17"/>
        <v>-3830</v>
      </c>
      <c r="K84" s="7"/>
      <c r="L84" s="25">
        <f t="shared" si="3"/>
        <v>445.33222672322808</v>
      </c>
      <c r="M84" s="17">
        <f t="shared" ref="M84:M147" si="18">(I84-L84)^2</f>
        <v>28.432641827907617</v>
      </c>
      <c r="N84" s="17">
        <f t="shared" si="4"/>
        <v>-3828.2447201349628</v>
      </c>
      <c r="O84" s="24">
        <f t="shared" ref="O84:O147" si="19">(J84-N84)^2</f>
        <v>3.0810074046050451</v>
      </c>
      <c r="P84" s="7"/>
      <c r="Q84" s="25">
        <f t="shared" si="5"/>
        <v>460.62685699411435</v>
      </c>
      <c r="R84" s="24">
        <f t="shared" si="6"/>
        <v>-3849.8034866351745</v>
      </c>
      <c r="S84" s="7"/>
      <c r="T84" s="25">
        <f t="shared" si="7"/>
        <v>-0.1192476444607838</v>
      </c>
      <c r="U84" s="24">
        <f t="shared" si="8"/>
        <v>-0.99544379483742285</v>
      </c>
      <c r="V84" s="7"/>
      <c r="W84" s="25">
        <f t="shared" si="9"/>
        <v>-0.1176269126790544</v>
      </c>
      <c r="X84" s="24">
        <f>IF(MOD(ATAN2(U84,W84)*180/PI()-$J$9+360,360)&lt;355,MOD(ATAN2(U84,W84)*180/PI()-$J$9+360,360)+360,MOD(ATAN2(U84,W84)*180/PI()-$J$9+360,360))</f>
        <v>359.85507162230067</v>
      </c>
      <c r="Y84" s="7"/>
      <c r="Z84" s="25">
        <f t="shared" si="11"/>
        <v>624</v>
      </c>
      <c r="AA84" s="17">
        <f t="shared" si="15"/>
        <v>359.88299999999981</v>
      </c>
      <c r="AB84" s="24">
        <f t="shared" si="12"/>
        <v>6.2811432719547495</v>
      </c>
      <c r="AC84" s="17">
        <f t="shared" si="13"/>
        <v>-2.7928377699140583E-2</v>
      </c>
    </row>
    <row r="85" spans="1:31" s="17" customFormat="1" x14ac:dyDescent="0.25">
      <c r="A85" s="17">
        <v>0</v>
      </c>
      <c r="B85" s="17">
        <v>0</v>
      </c>
      <c r="C85" s="17">
        <v>13420</v>
      </c>
      <c r="D85" s="17">
        <v>11298</v>
      </c>
      <c r="E85" s="17">
        <v>12970</v>
      </c>
      <c r="F85" s="17">
        <v>15114</v>
      </c>
      <c r="G85" s="24"/>
      <c r="H85" s="7"/>
      <c r="I85" s="25">
        <f t="shared" si="17"/>
        <v>450</v>
      </c>
      <c r="J85" s="24">
        <f t="shared" si="17"/>
        <v>-3816</v>
      </c>
      <c r="K85" s="7"/>
      <c r="L85" s="25">
        <f>$M$9*SIN(2*PI()/$M$10*(AA85+$M$11))+$M$12</f>
        <v>450.8697266652697</v>
      </c>
      <c r="M85" s="17">
        <f t="shared" si="18"/>
        <v>0.75642447228114462</v>
      </c>
      <c r="N85" s="17">
        <f>$O$9*COS(2*PI()/$O$10*(AA85+$O$11))+$O$12</f>
        <v>-3812.9999708391374</v>
      </c>
      <c r="O85" s="24">
        <f t="shared" si="19"/>
        <v>9.0001749660259307</v>
      </c>
      <c r="P85" s="7"/>
      <c r="Q85" s="25">
        <f t="shared" ref="Q85:Q148" si="20">I85-$J$4</f>
        <v>470.62685699411435</v>
      </c>
      <c r="R85" s="24">
        <f t="shared" ref="R85:R148" si="21">J85-$J$3</f>
        <v>-3835.8034866351745</v>
      </c>
      <c r="S85" s="7"/>
      <c r="T85" s="25">
        <f t="shared" ref="T85:T148" si="22">Q85/$J$7</f>
        <v>-0.12183645669893577</v>
      </c>
      <c r="U85" s="24">
        <f t="shared" ref="U85:U148" si="23">R85/$J$6</f>
        <v>-0.99182381444722778</v>
      </c>
      <c r="V85" s="7"/>
      <c r="W85" s="25">
        <f t="shared" ref="W85:W148" si="24">(T85-U85*SIN(-$J$11*PI()/180))/(COS(-$J$11*PI()/180))</f>
        <v>-0.12022162279501879</v>
      </c>
      <c r="X85" s="24">
        <f>IF(MOD(ATAN2(U85,W85)*180/PI()-$J$9+360,360)&lt;355,MOD(ATAN2(U85,W85)*180/PI()-$J$9+360,360)+360,MOD(ATAN2(U85,W85)*180/PI()-$J$9+360,360))</f>
        <v>360.02720770422411</v>
      </c>
      <c r="Y85" s="7"/>
      <c r="Z85" s="25">
        <f>I165-J159</f>
        <v>6</v>
      </c>
      <c r="AA85" s="17">
        <f t="shared" si="15"/>
        <v>359.93699999999978</v>
      </c>
      <c r="AB85" s="24">
        <f t="shared" ref="AB85:AB148" si="25">AA85*PI()/180</f>
        <v>6.2820857497508262</v>
      </c>
      <c r="AC85" s="17">
        <f t="shared" ref="AC85:AC148" si="26">X85-AA85</f>
        <v>9.0207704224326335E-2</v>
      </c>
    </row>
    <row r="86" spans="1:31" s="17" customFormat="1" x14ac:dyDescent="0.25">
      <c r="A86" s="17">
        <v>1</v>
      </c>
      <c r="B86" s="17">
        <v>-628</v>
      </c>
      <c r="C86" s="17">
        <v>13219</v>
      </c>
      <c r="D86" s="17">
        <v>11277</v>
      </c>
      <c r="E86" s="17">
        <v>13151</v>
      </c>
      <c r="F86" s="17">
        <v>15118</v>
      </c>
      <c r="G86" s="24"/>
      <c r="H86" s="7"/>
      <c r="I86" s="25">
        <f t="shared" si="17"/>
        <v>68</v>
      </c>
      <c r="J86" s="24">
        <f t="shared" si="17"/>
        <v>-3841</v>
      </c>
      <c r="K86" s="7"/>
      <c r="L86" s="25">
        <f t="shared" ref="L86:L149" si="27">$M$9*SIN(2*PI()/$M$10*(AA86+$M$11))+$M$12</f>
        <v>71.409322431238792</v>
      </c>
      <c r="M86" s="17">
        <f t="shared" si="18"/>
        <v>11.623479440147985</v>
      </c>
      <c r="N86" s="17">
        <f t="shared" ref="N86:N149" si="28">$O$9*COS(2*PI()/$O$10*(AA86+$O$11))+$O$12</f>
        <v>-3839.6969034145718</v>
      </c>
      <c r="O86" s="24">
        <f t="shared" si="19"/>
        <v>1.698060710954616</v>
      </c>
      <c r="P86" s="7"/>
      <c r="Q86" s="25">
        <f t="shared" si="20"/>
        <v>88.626856994114334</v>
      </c>
      <c r="R86" s="24">
        <f t="shared" si="21"/>
        <v>-3860.8034866351745</v>
      </c>
      <c r="S86" s="7"/>
      <c r="T86" s="25">
        <f t="shared" si="22"/>
        <v>-2.2943829201530722E-2</v>
      </c>
      <c r="U86" s="24">
        <f t="shared" si="23"/>
        <v>-0.9982880651440047</v>
      </c>
      <c r="V86" s="7"/>
      <c r="W86" s="25">
        <f t="shared" si="24"/>
        <v>-2.1318338400122216E-2</v>
      </c>
      <c r="X86" s="24">
        <f t="shared" ref="X86:X148" si="29">MOD(ATAN2(U86,W86)*180/PI()-$J$9+360,360)</f>
        <v>354.33930852933099</v>
      </c>
      <c r="Y86" s="7"/>
      <c r="Z86" s="25">
        <f t="shared" ref="Z86:Z149" si="30">B86</f>
        <v>-628</v>
      </c>
      <c r="AA86" s="17">
        <f t="shared" ref="AA86:AA149" si="31">360/40000*Z86+AA85</f>
        <v>354.2849999999998</v>
      </c>
      <c r="AB86" s="24">
        <f t="shared" si="25"/>
        <v>6.1834397404281072</v>
      </c>
      <c r="AC86" s="17">
        <f t="shared" si="26"/>
        <v>5.4308529331194677E-2</v>
      </c>
    </row>
    <row r="87" spans="1:31" s="17" customFormat="1" x14ac:dyDescent="0.25">
      <c r="A87" s="17">
        <v>2</v>
      </c>
      <c r="B87" s="17">
        <v>-609</v>
      </c>
      <c r="C87" s="17">
        <v>13037</v>
      </c>
      <c r="D87" s="17">
        <v>11283</v>
      </c>
      <c r="E87" s="17">
        <v>13340</v>
      </c>
      <c r="F87" s="17">
        <v>15115</v>
      </c>
      <c r="G87" s="24"/>
      <c r="H87" s="7"/>
      <c r="I87" s="25">
        <f t="shared" si="17"/>
        <v>-303</v>
      </c>
      <c r="J87" s="24">
        <f t="shared" si="17"/>
        <v>-3832</v>
      </c>
      <c r="K87" s="7"/>
      <c r="L87" s="25">
        <f t="shared" si="27"/>
        <v>-297.4640595776533</v>
      </c>
      <c r="M87" s="17">
        <f t="shared" si="18"/>
        <v>30.646636359772138</v>
      </c>
      <c r="N87" s="17">
        <f t="shared" si="28"/>
        <v>-3829.7398973385875</v>
      </c>
      <c r="O87" s="24">
        <f t="shared" si="19"/>
        <v>5.108064040123752</v>
      </c>
      <c r="P87" s="7"/>
      <c r="Q87" s="25">
        <f t="shared" si="20"/>
        <v>-282.37314300588565</v>
      </c>
      <c r="R87" s="24">
        <f t="shared" si="21"/>
        <v>-3851.8034866351745</v>
      </c>
      <c r="S87" s="7"/>
      <c r="T87" s="25">
        <f t="shared" si="22"/>
        <v>7.3101104833907152E-2</v>
      </c>
      <c r="U87" s="24">
        <f t="shared" si="23"/>
        <v>-0.99596093489316506</v>
      </c>
      <c r="V87" s="7"/>
      <c r="W87" s="25">
        <f t="shared" si="24"/>
        <v>7.4722933674883307E-2</v>
      </c>
      <c r="X87" s="24">
        <f t="shared" si="29"/>
        <v>348.82531613780588</v>
      </c>
      <c r="Y87" s="7"/>
      <c r="Z87" s="25">
        <f t="shared" si="30"/>
        <v>-609</v>
      </c>
      <c r="AA87" s="17">
        <f t="shared" si="31"/>
        <v>348.8039999999998</v>
      </c>
      <c r="AB87" s="24">
        <f t="shared" si="25"/>
        <v>6.087778244126298</v>
      </c>
      <c r="AC87" s="17">
        <f t="shared" si="26"/>
        <v>2.131613780608177E-2</v>
      </c>
    </row>
    <row r="88" spans="1:31" s="17" customFormat="1" x14ac:dyDescent="0.25">
      <c r="A88" s="17">
        <v>3</v>
      </c>
      <c r="B88" s="17">
        <v>-617</v>
      </c>
      <c r="C88" s="17">
        <v>12849</v>
      </c>
      <c r="D88" s="17">
        <v>11304</v>
      </c>
      <c r="E88" s="17">
        <v>13517</v>
      </c>
      <c r="F88" s="17">
        <v>15087</v>
      </c>
      <c r="G88" s="24"/>
      <c r="H88" s="7"/>
      <c r="I88" s="25">
        <f t="shared" si="17"/>
        <v>-668</v>
      </c>
      <c r="J88" s="24">
        <f t="shared" si="17"/>
        <v>-3783</v>
      </c>
      <c r="K88" s="7"/>
      <c r="L88" s="25">
        <f t="shared" si="27"/>
        <v>-668.58618287017862</v>
      </c>
      <c r="M88" s="17">
        <f t="shared" si="18"/>
        <v>0.34361035729084255</v>
      </c>
      <c r="N88" s="17">
        <f t="shared" si="28"/>
        <v>-3783.7506370655892</v>
      </c>
      <c r="O88" s="24">
        <f t="shared" si="19"/>
        <v>0.56345600423639042</v>
      </c>
      <c r="P88" s="7"/>
      <c r="Q88" s="25">
        <f t="shared" si="20"/>
        <v>-647.37314300588571</v>
      </c>
      <c r="R88" s="24">
        <f t="shared" si="21"/>
        <v>-3802.8034866351745</v>
      </c>
      <c r="S88" s="7"/>
      <c r="T88" s="25">
        <f t="shared" si="22"/>
        <v>0.16759275152645386</v>
      </c>
      <c r="U88" s="24">
        <f t="shared" si="23"/>
        <v>-0.98329100352748233</v>
      </c>
      <c r="V88" s="7"/>
      <c r="W88" s="25">
        <f t="shared" si="24"/>
        <v>0.16919407507398579</v>
      </c>
      <c r="X88" s="24">
        <f t="shared" si="29"/>
        <v>343.3527180625299</v>
      </c>
      <c r="Y88" s="7"/>
      <c r="Z88" s="25">
        <f t="shared" si="30"/>
        <v>-617</v>
      </c>
      <c r="AA88" s="17">
        <f t="shared" si="31"/>
        <v>343.25099999999981</v>
      </c>
      <c r="AB88" s="24">
        <f t="shared" si="25"/>
        <v>5.9908601107630526</v>
      </c>
      <c r="AC88" s="17">
        <f t="shared" si="26"/>
        <v>0.10171806253009663</v>
      </c>
    </row>
    <row r="89" spans="1:31" s="17" customFormat="1" x14ac:dyDescent="0.25">
      <c r="A89" s="17">
        <v>4</v>
      </c>
      <c r="B89" s="17">
        <v>-629</v>
      </c>
      <c r="C89" s="17">
        <v>12665</v>
      </c>
      <c r="D89" s="17">
        <v>11348</v>
      </c>
      <c r="E89" s="17">
        <v>13709</v>
      </c>
      <c r="F89" s="17">
        <v>15046</v>
      </c>
      <c r="G89" s="24"/>
      <c r="H89" s="7"/>
      <c r="I89" s="25">
        <f t="shared" si="17"/>
        <v>-1044</v>
      </c>
      <c r="J89" s="24">
        <f t="shared" si="17"/>
        <v>-3698</v>
      </c>
      <c r="K89" s="7"/>
      <c r="L89" s="25">
        <f t="shared" si="27"/>
        <v>-1040.6391306087737</v>
      </c>
      <c r="M89" s="17">
        <f t="shared" si="18"/>
        <v>11.295443064881759</v>
      </c>
      <c r="N89" s="17">
        <f t="shared" si="28"/>
        <v>-3700.1182657986228</v>
      </c>
      <c r="O89" s="24">
        <f t="shared" si="19"/>
        <v>4.4870499936151527</v>
      </c>
      <c r="P89" s="7"/>
      <c r="Q89" s="25">
        <f t="shared" si="20"/>
        <v>-1023.3731430058857</v>
      </c>
      <c r="R89" s="24">
        <f t="shared" si="21"/>
        <v>-3717.8034866351745</v>
      </c>
      <c r="S89" s="7"/>
      <c r="T89" s="25">
        <f t="shared" si="22"/>
        <v>0.26493209168096771</v>
      </c>
      <c r="U89" s="24">
        <f t="shared" si="23"/>
        <v>-0.96131255115844083</v>
      </c>
      <c r="V89" s="7"/>
      <c r="W89" s="25">
        <f t="shared" si="24"/>
        <v>0.26649775656377955</v>
      </c>
      <c r="X89" s="24">
        <f t="shared" si="29"/>
        <v>337.62136237873619</v>
      </c>
      <c r="Y89" s="7"/>
      <c r="Z89" s="25">
        <f t="shared" si="30"/>
        <v>-629</v>
      </c>
      <c r="AA89" s="17">
        <f t="shared" si="31"/>
        <v>337.5899999999998</v>
      </c>
      <c r="AB89" s="24">
        <f t="shared" si="25"/>
        <v>5.8920570218076538</v>
      </c>
      <c r="AC89" s="17">
        <f t="shared" si="26"/>
        <v>3.1362378736389473E-2</v>
      </c>
    </row>
    <row r="90" spans="1:31" s="17" customFormat="1" x14ac:dyDescent="0.25">
      <c r="A90" s="17">
        <v>5</v>
      </c>
      <c r="B90" s="17">
        <v>-635</v>
      </c>
      <c r="C90" s="17">
        <v>12475</v>
      </c>
      <c r="D90" s="17">
        <v>11401</v>
      </c>
      <c r="E90" s="17">
        <v>13883</v>
      </c>
      <c r="F90" s="17">
        <v>14979</v>
      </c>
      <c r="G90" s="24"/>
      <c r="H90" s="7"/>
      <c r="I90" s="25">
        <f t="shared" si="17"/>
        <v>-1408</v>
      </c>
      <c r="J90" s="24">
        <f t="shared" si="17"/>
        <v>-3578</v>
      </c>
      <c r="K90" s="7"/>
      <c r="L90" s="25">
        <f t="shared" si="27"/>
        <v>-1406.1297478584213</v>
      </c>
      <c r="M90" s="17">
        <f t="shared" si="18"/>
        <v>3.4978430730797259</v>
      </c>
      <c r="N90" s="17">
        <f t="shared" si="28"/>
        <v>-3578.8803970488807</v>
      </c>
      <c r="O90" s="24">
        <f t="shared" si="19"/>
        <v>0.77509896367783748</v>
      </c>
      <c r="P90" s="7"/>
      <c r="Q90" s="25">
        <f t="shared" si="20"/>
        <v>-1387.3731430058856</v>
      </c>
      <c r="R90" s="24">
        <f t="shared" si="21"/>
        <v>-3597.8034866351745</v>
      </c>
      <c r="S90" s="7"/>
      <c r="T90" s="25">
        <f t="shared" si="22"/>
        <v>0.3591648571496992</v>
      </c>
      <c r="U90" s="24">
        <f t="shared" si="23"/>
        <v>-0.93028414781391167</v>
      </c>
      <c r="V90" s="7"/>
      <c r="W90" s="25">
        <f t="shared" si="24"/>
        <v>0.36068012313482412</v>
      </c>
      <c r="X90" s="24">
        <f t="shared" si="29"/>
        <v>331.92415738560089</v>
      </c>
      <c r="Y90" s="7"/>
      <c r="Z90" s="25">
        <f t="shared" si="30"/>
        <v>-635</v>
      </c>
      <c r="AA90" s="17">
        <f t="shared" si="31"/>
        <v>331.87499999999983</v>
      </c>
      <c r="AB90" s="24">
        <f t="shared" si="25"/>
        <v>5.7923114550561774</v>
      </c>
      <c r="AC90" s="17">
        <f t="shared" si="26"/>
        <v>4.9157385601063197E-2</v>
      </c>
    </row>
    <row r="91" spans="1:31" s="17" customFormat="1" x14ac:dyDescent="0.25">
      <c r="A91" s="17">
        <v>6</v>
      </c>
      <c r="B91" s="17">
        <v>-634</v>
      </c>
      <c r="C91" s="17">
        <v>12302</v>
      </c>
      <c r="D91" s="17">
        <v>11481</v>
      </c>
      <c r="E91" s="17">
        <v>14058</v>
      </c>
      <c r="F91" s="17">
        <v>14898</v>
      </c>
      <c r="G91" s="24"/>
      <c r="H91" s="7"/>
      <c r="I91" s="25">
        <f t="shared" si="17"/>
        <v>-1756</v>
      </c>
      <c r="J91" s="24">
        <f t="shared" si="17"/>
        <v>-3417</v>
      </c>
      <c r="K91" s="7"/>
      <c r="L91" s="25">
        <f t="shared" si="27"/>
        <v>-1757.2946244401014</v>
      </c>
      <c r="M91" s="17">
        <f t="shared" si="18"/>
        <v>1.6760524409079036</v>
      </c>
      <c r="N91" s="17">
        <f t="shared" si="28"/>
        <v>-3422.136969411044</v>
      </c>
      <c r="O91" s="24">
        <f t="shared" si="19"/>
        <v>26.388454730001662</v>
      </c>
      <c r="P91" s="7"/>
      <c r="Q91" s="25">
        <f t="shared" si="20"/>
        <v>-1735.3731430058856</v>
      </c>
      <c r="R91" s="24">
        <f t="shared" si="21"/>
        <v>-3436.8034866351745</v>
      </c>
      <c r="S91" s="7"/>
      <c r="T91" s="25">
        <f t="shared" si="22"/>
        <v>0.44925552303738758</v>
      </c>
      <c r="U91" s="24">
        <f t="shared" si="23"/>
        <v>-0.88865437332666852</v>
      </c>
      <c r="V91" s="7"/>
      <c r="W91" s="25">
        <f t="shared" si="24"/>
        <v>0.45070312232799559</v>
      </c>
      <c r="X91" s="24">
        <f t="shared" si="29"/>
        <v>326.22297300891125</v>
      </c>
      <c r="Y91" s="7"/>
      <c r="Z91" s="25">
        <f t="shared" si="30"/>
        <v>-634</v>
      </c>
      <c r="AA91" s="17">
        <f t="shared" si="31"/>
        <v>326.16899999999981</v>
      </c>
      <c r="AB91" s="24">
        <f t="shared" si="25"/>
        <v>5.6927229679373808</v>
      </c>
      <c r="AC91" s="17">
        <f t="shared" si="26"/>
        <v>5.3973008911441411E-2</v>
      </c>
    </row>
    <row r="92" spans="1:31" s="17" customFormat="1" x14ac:dyDescent="0.25">
      <c r="A92" s="17">
        <v>7</v>
      </c>
      <c r="B92" s="17">
        <v>-637</v>
      </c>
      <c r="C92" s="17">
        <v>12145</v>
      </c>
      <c r="D92" s="17">
        <v>11588</v>
      </c>
      <c r="E92" s="17">
        <v>14241</v>
      </c>
      <c r="F92" s="17">
        <v>14816</v>
      </c>
      <c r="G92" s="24"/>
      <c r="H92" s="7"/>
      <c r="I92" s="25">
        <f t="shared" si="17"/>
        <v>-2096</v>
      </c>
      <c r="J92" s="24">
        <f t="shared" si="17"/>
        <v>-3228</v>
      </c>
      <c r="K92" s="7"/>
      <c r="L92" s="25">
        <f t="shared" si="27"/>
        <v>-2092.7687501185055</v>
      </c>
      <c r="M92" s="17">
        <f t="shared" si="18"/>
        <v>10.440975796658075</v>
      </c>
      <c r="N92" s="17">
        <f t="shared" si="28"/>
        <v>-3230.2977848294827</v>
      </c>
      <c r="O92" s="24">
        <f t="shared" si="19"/>
        <v>5.2798151226007484</v>
      </c>
      <c r="P92" s="7"/>
      <c r="Q92" s="25">
        <f t="shared" si="20"/>
        <v>-2075.3731430058856</v>
      </c>
      <c r="R92" s="24">
        <f t="shared" si="21"/>
        <v>-3247.8034866351745</v>
      </c>
      <c r="S92" s="7"/>
      <c r="T92" s="25">
        <f t="shared" si="22"/>
        <v>0.53727513913455438</v>
      </c>
      <c r="U92" s="24">
        <f t="shared" si="23"/>
        <v>-0.83978463805903514</v>
      </c>
      <c r="V92" s="7"/>
      <c r="W92" s="25">
        <f t="shared" si="24"/>
        <v>0.53864328009338747</v>
      </c>
      <c r="X92" s="24">
        <f t="shared" si="29"/>
        <v>320.43957487449438</v>
      </c>
      <c r="Y92" s="7"/>
      <c r="Z92" s="25">
        <f t="shared" si="30"/>
        <v>-637</v>
      </c>
      <c r="AA92" s="17">
        <f t="shared" si="31"/>
        <v>320.43599999999981</v>
      </c>
      <c r="AB92" s="24">
        <f t="shared" si="25"/>
        <v>5.5926632419205466</v>
      </c>
      <c r="AC92" s="17">
        <f t="shared" si="26"/>
        <v>3.5748744945749422E-3</v>
      </c>
    </row>
    <row r="93" spans="1:31" s="17" customFormat="1" x14ac:dyDescent="0.25">
      <c r="A93" s="17">
        <v>8</v>
      </c>
      <c r="B93" s="17">
        <v>-622</v>
      </c>
      <c r="C93" s="17">
        <v>11983</v>
      </c>
      <c r="D93" s="17">
        <v>11691</v>
      </c>
      <c r="E93" s="17">
        <v>14385</v>
      </c>
      <c r="F93" s="17">
        <v>14699</v>
      </c>
      <c r="G93" s="24"/>
      <c r="H93" s="7"/>
      <c r="I93" s="25">
        <f t="shared" si="17"/>
        <v>-2402</v>
      </c>
      <c r="J93" s="24">
        <f t="shared" si="17"/>
        <v>-3008</v>
      </c>
      <c r="K93" s="7"/>
      <c r="L93" s="25">
        <f t="shared" si="27"/>
        <v>-2400.3473672572622</v>
      </c>
      <c r="M93" s="17">
        <f t="shared" si="18"/>
        <v>2.7311949823689012</v>
      </c>
      <c r="N93" s="17">
        <f t="shared" si="28"/>
        <v>-3011.580502058946</v>
      </c>
      <c r="O93" s="24">
        <f t="shared" si="19"/>
        <v>12.81999499411631</v>
      </c>
      <c r="P93" s="7"/>
      <c r="Q93" s="25">
        <f t="shared" si="20"/>
        <v>-2381.3731430058856</v>
      </c>
      <c r="R93" s="24">
        <f t="shared" si="21"/>
        <v>-3027.8034866351745</v>
      </c>
      <c r="S93" s="7"/>
      <c r="T93" s="25">
        <f t="shared" si="22"/>
        <v>0.61649279362200449</v>
      </c>
      <c r="U93" s="24">
        <f t="shared" si="23"/>
        <v>-0.78289923192739841</v>
      </c>
      <c r="V93" s="7"/>
      <c r="W93" s="25">
        <f t="shared" si="24"/>
        <v>0.6177684125931393</v>
      </c>
      <c r="X93" s="24">
        <f t="shared" si="29"/>
        <v>314.83976145972292</v>
      </c>
      <c r="Y93" s="7"/>
      <c r="Z93" s="25">
        <f t="shared" si="30"/>
        <v>-622</v>
      </c>
      <c r="AA93" s="17">
        <f t="shared" si="31"/>
        <v>314.83799999999979</v>
      </c>
      <c r="AB93" s="24">
        <f t="shared" si="25"/>
        <v>5.4949597103939034</v>
      </c>
      <c r="AC93" s="17">
        <f t="shared" si="26"/>
        <v>1.7614597231272455E-3</v>
      </c>
    </row>
    <row r="94" spans="1:31" s="17" customFormat="1" x14ac:dyDescent="0.25">
      <c r="A94" s="17">
        <v>9</v>
      </c>
      <c r="B94" s="17">
        <v>-635</v>
      </c>
      <c r="C94" s="17">
        <v>11847</v>
      </c>
      <c r="D94" s="17">
        <v>11819</v>
      </c>
      <c r="E94" s="17">
        <v>14533</v>
      </c>
      <c r="F94" s="17">
        <v>14575</v>
      </c>
      <c r="G94" s="24"/>
      <c r="H94" s="7"/>
      <c r="I94" s="25">
        <f t="shared" si="17"/>
        <v>-2686</v>
      </c>
      <c r="J94" s="24">
        <f t="shared" si="17"/>
        <v>-2756</v>
      </c>
      <c r="K94" s="7"/>
      <c r="L94" s="25">
        <f t="shared" si="27"/>
        <v>-2690.8982046241335</v>
      </c>
      <c r="M94" s="17">
        <f t="shared" si="18"/>
        <v>23.992408539883204</v>
      </c>
      <c r="N94" s="17">
        <f t="shared" si="28"/>
        <v>-2758.4752102396073</v>
      </c>
      <c r="O94" s="24">
        <f t="shared" si="19"/>
        <v>6.1266657302570735</v>
      </c>
      <c r="P94" s="7"/>
      <c r="Q94" s="25">
        <f t="shared" si="20"/>
        <v>-2665.3731430058856</v>
      </c>
      <c r="R94" s="24">
        <f t="shared" si="21"/>
        <v>-2775.8034866351745</v>
      </c>
      <c r="S94" s="7"/>
      <c r="T94" s="25">
        <f t="shared" si="22"/>
        <v>0.69001506118552025</v>
      </c>
      <c r="U94" s="24">
        <f t="shared" si="23"/>
        <v>-0.71773958490388723</v>
      </c>
      <c r="V94" s="7"/>
      <c r="W94" s="25">
        <f t="shared" si="24"/>
        <v>0.6911846775995546</v>
      </c>
      <c r="X94" s="24">
        <f t="shared" si="29"/>
        <v>309.19571181278161</v>
      </c>
      <c r="Y94" s="7"/>
      <c r="Z94" s="25">
        <f t="shared" si="30"/>
        <v>-635</v>
      </c>
      <c r="AA94" s="17">
        <f t="shared" si="31"/>
        <v>309.12299999999982</v>
      </c>
      <c r="AB94" s="24">
        <f t="shared" si="25"/>
        <v>5.3952141436424279</v>
      </c>
      <c r="AC94" s="17">
        <f t="shared" si="26"/>
        <v>7.2711812781790286E-2</v>
      </c>
    </row>
    <row r="95" spans="1:31" s="17" customFormat="1" x14ac:dyDescent="0.25">
      <c r="A95" s="17">
        <v>10</v>
      </c>
      <c r="B95" s="17">
        <v>-607</v>
      </c>
      <c r="C95" s="17">
        <v>11729</v>
      </c>
      <c r="D95" s="17">
        <v>11970</v>
      </c>
      <c r="E95" s="17">
        <v>14673</v>
      </c>
      <c r="F95" s="17">
        <v>14453</v>
      </c>
      <c r="G95" s="24"/>
      <c r="H95" s="7"/>
      <c r="I95" s="25">
        <f t="shared" si="17"/>
        <v>-2944</v>
      </c>
      <c r="J95" s="24">
        <f t="shared" si="17"/>
        <v>-2483</v>
      </c>
      <c r="K95" s="7"/>
      <c r="L95" s="25">
        <f t="shared" si="27"/>
        <v>-2943.8368156181546</v>
      </c>
      <c r="M95" s="17">
        <f t="shared" si="18"/>
        <v>2.6629142478278345E-2</v>
      </c>
      <c r="N95" s="17">
        <f t="shared" si="28"/>
        <v>-2490.6686192526186</v>
      </c>
      <c r="O95" s="24">
        <f t="shared" si="19"/>
        <v>58.807721241631967</v>
      </c>
      <c r="P95" s="7"/>
      <c r="Q95" s="25">
        <f t="shared" si="20"/>
        <v>-2923.3731430058856</v>
      </c>
      <c r="R95" s="24">
        <f t="shared" si="21"/>
        <v>-2502.8034866351745</v>
      </c>
      <c r="S95" s="7"/>
      <c r="T95" s="25">
        <f t="shared" si="22"/>
        <v>0.75680641692984096</v>
      </c>
      <c r="U95" s="24">
        <f t="shared" si="23"/>
        <v>-0.64714996729508345</v>
      </c>
      <c r="V95" s="7"/>
      <c r="W95" s="25">
        <f t="shared" si="24"/>
        <v>0.75786118019488646</v>
      </c>
      <c r="X95" s="24">
        <f t="shared" si="29"/>
        <v>303.61050050693211</v>
      </c>
      <c r="Y95" s="7"/>
      <c r="Z95" s="25">
        <f t="shared" si="30"/>
        <v>-607</v>
      </c>
      <c r="AA95" s="17">
        <f t="shared" si="31"/>
        <v>303.6599999999998</v>
      </c>
      <c r="AB95" s="24">
        <f t="shared" si="25"/>
        <v>5.2998668066059773</v>
      </c>
      <c r="AC95" s="17">
        <f t="shared" si="26"/>
        <v>-4.9499493067685307E-2</v>
      </c>
    </row>
    <row r="96" spans="1:31" s="17" customFormat="1" x14ac:dyDescent="0.25">
      <c r="A96" s="17">
        <v>11</v>
      </c>
      <c r="B96" s="17">
        <v>-609</v>
      </c>
      <c r="C96" s="17">
        <v>11593</v>
      </c>
      <c r="D96" s="17">
        <v>12092</v>
      </c>
      <c r="E96" s="17">
        <v>14763</v>
      </c>
      <c r="F96" s="17">
        <v>14283</v>
      </c>
      <c r="G96" s="24"/>
      <c r="H96" s="7"/>
      <c r="I96" s="25">
        <f t="shared" si="17"/>
        <v>-3170</v>
      </c>
      <c r="J96" s="24">
        <f t="shared" si="17"/>
        <v>-2191</v>
      </c>
      <c r="K96" s="7"/>
      <c r="L96" s="25">
        <f t="shared" si="27"/>
        <v>-3170.895504117655</v>
      </c>
      <c r="M96" s="17">
        <f t="shared" si="18"/>
        <v>0.80192762473712575</v>
      </c>
      <c r="N96" s="17">
        <f t="shared" si="28"/>
        <v>-2199.0583664247661</v>
      </c>
      <c r="O96" s="24">
        <f t="shared" si="19"/>
        <v>64.937269435796992</v>
      </c>
      <c r="P96" s="7"/>
      <c r="Q96" s="25">
        <f t="shared" si="20"/>
        <v>-3149.3731430058856</v>
      </c>
      <c r="R96" s="24">
        <f t="shared" si="21"/>
        <v>-2210.8034866351745</v>
      </c>
      <c r="S96" s="7"/>
      <c r="T96" s="25">
        <f t="shared" si="22"/>
        <v>0.81531357351207534</v>
      </c>
      <c r="U96" s="24">
        <f t="shared" si="23"/>
        <v>-0.57164751915672918</v>
      </c>
      <c r="V96" s="7"/>
      <c r="W96" s="25">
        <f t="shared" si="24"/>
        <v>0.81624547304075157</v>
      </c>
      <c r="X96" s="24">
        <f t="shared" si="29"/>
        <v>298.12095489842886</v>
      </c>
      <c r="Y96" s="7"/>
      <c r="Z96" s="25">
        <f t="shared" si="30"/>
        <v>-609</v>
      </c>
      <c r="AA96" s="17">
        <f t="shared" si="31"/>
        <v>298.1789999999998</v>
      </c>
      <c r="AB96" s="24">
        <f t="shared" si="25"/>
        <v>5.204205310304169</v>
      </c>
      <c r="AC96" s="17">
        <f t="shared" si="26"/>
        <v>-5.8045101570940005E-2</v>
      </c>
    </row>
    <row r="97" spans="1:29" s="17" customFormat="1" x14ac:dyDescent="0.25">
      <c r="A97" s="17">
        <v>12</v>
      </c>
      <c r="B97" s="17">
        <v>-639</v>
      </c>
      <c r="C97" s="17">
        <v>11502</v>
      </c>
      <c r="D97" s="17">
        <v>12263</v>
      </c>
      <c r="E97" s="17">
        <v>14884</v>
      </c>
      <c r="F97" s="17">
        <v>14133</v>
      </c>
      <c r="G97" s="24"/>
      <c r="H97" s="7"/>
      <c r="I97" s="25">
        <f t="shared" si="17"/>
        <v>-3382</v>
      </c>
      <c r="J97" s="24">
        <f t="shared" si="17"/>
        <v>-1870</v>
      </c>
      <c r="K97" s="7"/>
      <c r="L97" s="25">
        <f t="shared" si="27"/>
        <v>-3378.1075368242618</v>
      </c>
      <c r="M97" s="17">
        <f t="shared" si="18"/>
        <v>15.151269574477583</v>
      </c>
      <c r="N97" s="17">
        <f t="shared" si="28"/>
        <v>-1871.3132076675149</v>
      </c>
      <c r="O97" s="24">
        <f t="shared" si="19"/>
        <v>1.7245143780199674</v>
      </c>
      <c r="P97" s="7"/>
      <c r="Q97" s="25">
        <f t="shared" si="20"/>
        <v>-3361.3731430058856</v>
      </c>
      <c r="R97" s="24">
        <f t="shared" si="21"/>
        <v>-1889.8034866351743</v>
      </c>
      <c r="S97" s="7"/>
      <c r="T97" s="25">
        <f t="shared" si="22"/>
        <v>0.8701963929608969</v>
      </c>
      <c r="U97" s="24">
        <f t="shared" si="23"/>
        <v>-0.48864654021011372</v>
      </c>
      <c r="V97" s="7"/>
      <c r="W97" s="25">
        <f t="shared" si="24"/>
        <v>0.87099321402491681</v>
      </c>
      <c r="X97" s="24">
        <f t="shared" si="29"/>
        <v>292.40934216277378</v>
      </c>
      <c r="Y97" s="7"/>
      <c r="Z97" s="25">
        <f t="shared" si="30"/>
        <v>-639</v>
      </c>
      <c r="AA97" s="17">
        <f t="shared" si="31"/>
        <v>292.42799999999983</v>
      </c>
      <c r="AB97" s="24">
        <f t="shared" si="25"/>
        <v>5.1038314250219745</v>
      </c>
      <c r="AC97" s="17">
        <f t="shared" si="26"/>
        <v>-1.8657837226044194E-2</v>
      </c>
    </row>
    <row r="98" spans="1:29" s="17" customFormat="1" x14ac:dyDescent="0.25">
      <c r="A98" s="17">
        <v>13</v>
      </c>
      <c r="B98" s="17">
        <v>-630</v>
      </c>
      <c r="C98" s="17">
        <v>11419</v>
      </c>
      <c r="D98" s="17">
        <v>12441</v>
      </c>
      <c r="E98" s="17">
        <v>14963</v>
      </c>
      <c r="F98" s="17">
        <v>13964</v>
      </c>
      <c r="G98" s="24"/>
      <c r="H98" s="7"/>
      <c r="I98" s="25">
        <f t="shared" si="17"/>
        <v>-3544</v>
      </c>
      <c r="J98" s="24">
        <f t="shared" si="17"/>
        <v>-1523</v>
      </c>
      <c r="K98" s="7"/>
      <c r="L98" s="25">
        <f t="shared" si="27"/>
        <v>-3549.2915578423449</v>
      </c>
      <c r="M98" s="17">
        <f t="shared" si="18"/>
        <v>28.00058439888182</v>
      </c>
      <c r="N98" s="17">
        <f t="shared" si="28"/>
        <v>-1529.5256542957206</v>
      </c>
      <c r="O98" s="24">
        <f t="shared" si="19"/>
        <v>42.58416398725727</v>
      </c>
      <c r="P98" s="7"/>
      <c r="Q98" s="25">
        <f t="shared" si="20"/>
        <v>-3523.3731430058856</v>
      </c>
      <c r="R98" s="24">
        <f t="shared" si="21"/>
        <v>-1542.8034866351743</v>
      </c>
      <c r="S98" s="7"/>
      <c r="T98" s="25">
        <f t="shared" si="22"/>
        <v>0.91213515121895883</v>
      </c>
      <c r="U98" s="24">
        <f t="shared" si="23"/>
        <v>-0.39892274053885035</v>
      </c>
      <c r="V98" s="7"/>
      <c r="W98" s="25">
        <f t="shared" si="24"/>
        <v>0.91278592983047147</v>
      </c>
      <c r="X98" s="24">
        <f t="shared" si="29"/>
        <v>286.72313679520209</v>
      </c>
      <c r="Y98" s="7"/>
      <c r="Z98" s="25">
        <f t="shared" si="30"/>
        <v>-630</v>
      </c>
      <c r="AA98" s="17">
        <f t="shared" si="31"/>
        <v>286.75799999999981</v>
      </c>
      <c r="AB98" s="24">
        <f t="shared" si="25"/>
        <v>5.004871256433896</v>
      </c>
      <c r="AC98" s="17">
        <f t="shared" si="26"/>
        <v>-3.4863204797716207E-2</v>
      </c>
    </row>
    <row r="99" spans="1:29" s="17" customFormat="1" x14ac:dyDescent="0.25">
      <c r="A99" s="17">
        <v>14</v>
      </c>
      <c r="B99" s="17">
        <v>-635</v>
      </c>
      <c r="C99" s="17">
        <v>11346</v>
      </c>
      <c r="D99" s="17">
        <v>12615</v>
      </c>
      <c r="E99" s="17">
        <v>15032</v>
      </c>
      <c r="F99" s="17">
        <v>13781</v>
      </c>
      <c r="G99" s="24"/>
      <c r="H99" s="7"/>
      <c r="I99" s="25">
        <f t="shared" si="17"/>
        <v>-3686</v>
      </c>
      <c r="J99" s="24">
        <f t="shared" si="17"/>
        <v>-1166</v>
      </c>
      <c r="K99" s="7"/>
      <c r="L99" s="25">
        <f t="shared" si="27"/>
        <v>-3686.8572460783457</v>
      </c>
      <c r="M99" s="17">
        <f t="shared" si="18"/>
        <v>0.73487083883912407</v>
      </c>
      <c r="N99" s="17">
        <f t="shared" si="28"/>
        <v>-1169.6872222667162</v>
      </c>
      <c r="O99" s="24">
        <f t="shared" si="19"/>
        <v>13.595608044167474</v>
      </c>
      <c r="P99" s="7"/>
      <c r="Q99" s="25">
        <f t="shared" si="20"/>
        <v>-3665.3731430058856</v>
      </c>
      <c r="R99" s="24">
        <f t="shared" si="21"/>
        <v>-1185.8034866351743</v>
      </c>
      <c r="S99" s="7"/>
      <c r="T99" s="25">
        <f t="shared" si="22"/>
        <v>0.94889628500071665</v>
      </c>
      <c r="U99" s="24">
        <f t="shared" si="23"/>
        <v>-0.30661324058887618</v>
      </c>
      <c r="V99" s="7"/>
      <c r="W99" s="25">
        <f t="shared" si="24"/>
        <v>0.94939680397732007</v>
      </c>
      <c r="X99" s="24">
        <f t="shared" si="29"/>
        <v>281.01411435544435</v>
      </c>
      <c r="Y99" s="7"/>
      <c r="Z99" s="25">
        <f t="shared" si="30"/>
        <v>-635</v>
      </c>
      <c r="AA99" s="17">
        <f t="shared" si="31"/>
        <v>281.04299999999984</v>
      </c>
      <c r="AB99" s="24">
        <f t="shared" si="25"/>
        <v>4.9051256896824205</v>
      </c>
      <c r="AC99" s="17">
        <f t="shared" si="26"/>
        <v>-2.8885644555487033E-2</v>
      </c>
    </row>
    <row r="100" spans="1:29" s="17" customFormat="1" x14ac:dyDescent="0.25">
      <c r="A100" s="17">
        <v>15</v>
      </c>
      <c r="B100" s="17">
        <v>-637</v>
      </c>
      <c r="C100" s="17">
        <v>11294</v>
      </c>
      <c r="D100" s="17">
        <v>12797</v>
      </c>
      <c r="E100" s="17">
        <v>15077</v>
      </c>
      <c r="F100" s="17">
        <v>13590</v>
      </c>
      <c r="G100" s="24"/>
      <c r="H100" s="7"/>
      <c r="I100" s="25">
        <f t="shared" si="17"/>
        <v>-3783</v>
      </c>
      <c r="J100" s="24">
        <f t="shared" si="17"/>
        <v>-793</v>
      </c>
      <c r="K100" s="7"/>
      <c r="L100" s="25">
        <f t="shared" si="27"/>
        <v>-3788.2027286449838</v>
      </c>
      <c r="M100" s="17">
        <f t="shared" si="18"/>
        <v>27.068385353335341</v>
      </c>
      <c r="N100" s="17">
        <f t="shared" si="28"/>
        <v>-796.83242811452692</v>
      </c>
      <c r="O100" s="24">
        <f t="shared" si="19"/>
        <v>14.68750525301636</v>
      </c>
      <c r="P100" s="7"/>
      <c r="Q100" s="25">
        <f t="shared" si="20"/>
        <v>-3762.3731430058856</v>
      </c>
      <c r="R100" s="24">
        <f t="shared" si="21"/>
        <v>-812.80348663517429</v>
      </c>
      <c r="S100" s="7"/>
      <c r="T100" s="25">
        <f t="shared" si="22"/>
        <v>0.97400776371079067</v>
      </c>
      <c r="U100" s="24">
        <f t="shared" si="23"/>
        <v>-0.21016662019296481</v>
      </c>
      <c r="V100" s="7"/>
      <c r="W100" s="25">
        <f t="shared" si="24"/>
        <v>0.97435127109907727</v>
      </c>
      <c r="X100" s="24">
        <f t="shared" si="29"/>
        <v>275.28810536152344</v>
      </c>
      <c r="Y100" s="7"/>
      <c r="Z100" s="25">
        <f t="shared" si="30"/>
        <v>-637</v>
      </c>
      <c r="AA100" s="17">
        <f t="shared" si="31"/>
        <v>275.30999999999983</v>
      </c>
      <c r="AB100" s="24">
        <f t="shared" si="25"/>
        <v>4.8050659636655855</v>
      </c>
      <c r="AC100" s="17">
        <f t="shared" si="26"/>
        <v>-2.1894638476396722E-2</v>
      </c>
    </row>
    <row r="101" spans="1:29" s="17" customFormat="1" x14ac:dyDescent="0.25">
      <c r="A101" s="17">
        <v>16</v>
      </c>
      <c r="B101" s="17">
        <v>-623</v>
      </c>
      <c r="C101" s="17">
        <v>11265</v>
      </c>
      <c r="D101" s="17">
        <v>12988</v>
      </c>
      <c r="E101" s="17">
        <v>15113</v>
      </c>
      <c r="F101" s="17">
        <v>13418</v>
      </c>
      <c r="G101" s="24"/>
      <c r="H101" s="7"/>
      <c r="I101" s="25">
        <f t="shared" si="17"/>
        <v>-3848</v>
      </c>
      <c r="J101" s="24">
        <f t="shared" si="17"/>
        <v>-430</v>
      </c>
      <c r="K101" s="7"/>
      <c r="L101" s="25">
        <f t="shared" si="27"/>
        <v>-3850.8360055781541</v>
      </c>
      <c r="M101" s="17">
        <f t="shared" si="18"/>
        <v>8.0429276393210145</v>
      </c>
      <c r="N101" s="17">
        <f t="shared" si="28"/>
        <v>-424.23721475334338</v>
      </c>
      <c r="O101" s="24">
        <f t="shared" si="19"/>
        <v>33.209693799083198</v>
      </c>
      <c r="P101" s="7"/>
      <c r="Q101" s="25">
        <f t="shared" si="20"/>
        <v>-3827.3731430058856</v>
      </c>
      <c r="R101" s="24">
        <f t="shared" si="21"/>
        <v>-449.80348663517429</v>
      </c>
      <c r="S101" s="7"/>
      <c r="T101" s="25">
        <f t="shared" si="22"/>
        <v>0.99083504325877847</v>
      </c>
      <c r="U101" s="24">
        <f t="shared" si="23"/>
        <v>-0.11630570007576421</v>
      </c>
      <c r="V101" s="7"/>
      <c r="W101" s="25">
        <f t="shared" si="24"/>
        <v>0.99102573839489339</v>
      </c>
      <c r="X101" s="24">
        <f t="shared" si="29"/>
        <v>269.80950094359878</v>
      </c>
      <c r="Y101" s="7"/>
      <c r="Z101" s="25">
        <f t="shared" si="30"/>
        <v>-623</v>
      </c>
      <c r="AA101" s="17">
        <f t="shared" si="31"/>
        <v>269.70299999999986</v>
      </c>
      <c r="AB101" s="24">
        <f t="shared" si="25"/>
        <v>4.7072053525062643</v>
      </c>
      <c r="AC101" s="17">
        <f t="shared" si="26"/>
        <v>0.10650094359891682</v>
      </c>
    </row>
    <row r="102" spans="1:29" s="17" customFormat="1" x14ac:dyDescent="0.25">
      <c r="A102" s="17">
        <v>17</v>
      </c>
      <c r="B102" s="17">
        <v>-626</v>
      </c>
      <c r="C102" s="17">
        <v>11253</v>
      </c>
      <c r="D102" s="17">
        <v>13172</v>
      </c>
      <c r="E102" s="17">
        <v>15123</v>
      </c>
      <c r="F102" s="17">
        <v>13219</v>
      </c>
      <c r="G102" s="24"/>
      <c r="H102" s="7"/>
      <c r="I102" s="25">
        <f t="shared" si="17"/>
        <v>-3870</v>
      </c>
      <c r="J102" s="24">
        <f t="shared" si="17"/>
        <v>-47</v>
      </c>
      <c r="K102" s="7"/>
      <c r="L102" s="25">
        <f t="shared" si="27"/>
        <v>-3876.8190863836394</v>
      </c>
      <c r="M102" s="17">
        <f t="shared" si="18"/>
        <v>46.4999391075361</v>
      </c>
      <c r="N102" s="17">
        <f t="shared" si="28"/>
        <v>-45.567627601264618</v>
      </c>
      <c r="O102" s="24">
        <f t="shared" si="19"/>
        <v>2.051690688658951</v>
      </c>
      <c r="P102" s="7"/>
      <c r="Q102" s="25">
        <f t="shared" si="20"/>
        <v>-3849.3731430058856</v>
      </c>
      <c r="R102" s="24">
        <f t="shared" si="21"/>
        <v>-66.803486635174295</v>
      </c>
      <c r="S102" s="7"/>
      <c r="T102" s="25">
        <f t="shared" si="22"/>
        <v>0.99653043018271281</v>
      </c>
      <c r="U102" s="24">
        <f t="shared" si="23"/>
        <v>-1.7273379401142076E-2</v>
      </c>
      <c r="V102" s="7"/>
      <c r="W102" s="25">
        <f t="shared" si="24"/>
        <v>0.9965598776722604</v>
      </c>
      <c r="X102" s="24">
        <f t="shared" si="29"/>
        <v>264.10895773846323</v>
      </c>
      <c r="Y102" s="7"/>
      <c r="Z102" s="25">
        <f t="shared" si="30"/>
        <v>-626</v>
      </c>
      <c r="AA102" s="17">
        <f t="shared" si="31"/>
        <v>264.06899999999985</v>
      </c>
      <c r="AB102" s="24">
        <f t="shared" si="25"/>
        <v>4.6088735024489029</v>
      </c>
      <c r="AC102" s="17">
        <f t="shared" si="26"/>
        <v>3.9957738463385795E-2</v>
      </c>
    </row>
    <row r="103" spans="1:29" s="17" customFormat="1" x14ac:dyDescent="0.25">
      <c r="A103" s="17">
        <v>18</v>
      </c>
      <c r="B103" s="17">
        <v>-613</v>
      </c>
      <c r="C103" s="17">
        <v>11259</v>
      </c>
      <c r="D103" s="17">
        <v>13361</v>
      </c>
      <c r="E103" s="17">
        <v>15119</v>
      </c>
      <c r="F103" s="17">
        <v>13040</v>
      </c>
      <c r="G103" s="24"/>
      <c r="H103" s="7"/>
      <c r="I103" s="25">
        <f t="shared" si="17"/>
        <v>-3860</v>
      </c>
      <c r="J103" s="24">
        <f t="shared" si="17"/>
        <v>321</v>
      </c>
      <c r="K103" s="7"/>
      <c r="L103" s="25">
        <f t="shared" si="27"/>
        <v>-3866.1250377707161</v>
      </c>
      <c r="M103" s="17">
        <f t="shared" si="18"/>
        <v>37.516087692698392</v>
      </c>
      <c r="N103" s="17">
        <f t="shared" si="28"/>
        <v>325.88094096495979</v>
      </c>
      <c r="O103" s="24">
        <f t="shared" si="19"/>
        <v>23.823584703422615</v>
      </c>
      <c r="P103" s="7"/>
      <c r="Q103" s="25">
        <f t="shared" si="20"/>
        <v>-3839.3731430058856</v>
      </c>
      <c r="R103" s="24">
        <f t="shared" si="21"/>
        <v>301.19651336482571</v>
      </c>
      <c r="S103" s="7"/>
      <c r="T103" s="25">
        <f t="shared" si="22"/>
        <v>0.99394161794456082</v>
      </c>
      <c r="U103" s="24">
        <f t="shared" si="23"/>
        <v>7.7880390855413914E-2</v>
      </c>
      <c r="V103" s="7"/>
      <c r="W103" s="25">
        <f t="shared" si="24"/>
        <v>0.9938161222829146</v>
      </c>
      <c r="X103" s="24">
        <f t="shared" si="29"/>
        <v>258.635123198511</v>
      </c>
      <c r="Y103" s="7"/>
      <c r="Z103" s="25">
        <f t="shared" si="30"/>
        <v>-613</v>
      </c>
      <c r="AA103" s="17">
        <f t="shared" si="31"/>
        <v>258.55199999999985</v>
      </c>
      <c r="AB103" s="24">
        <f t="shared" si="25"/>
        <v>4.5125836876163756</v>
      </c>
      <c r="AC103" s="17">
        <f t="shared" si="26"/>
        <v>8.3123198511145802E-2</v>
      </c>
    </row>
    <row r="104" spans="1:29" s="17" customFormat="1" x14ac:dyDescent="0.25">
      <c r="A104" s="17">
        <v>19</v>
      </c>
      <c r="B104" s="17">
        <v>-615</v>
      </c>
      <c r="C104" s="17">
        <v>11282</v>
      </c>
      <c r="D104" s="17">
        <v>13548</v>
      </c>
      <c r="E104" s="17">
        <v>15100</v>
      </c>
      <c r="F104" s="17">
        <v>12855</v>
      </c>
      <c r="G104" s="24"/>
      <c r="H104" s="7"/>
      <c r="I104" s="25">
        <f t="shared" si="17"/>
        <v>-3818</v>
      </c>
      <c r="J104" s="24">
        <f t="shared" si="17"/>
        <v>693</v>
      </c>
      <c r="K104" s="7"/>
      <c r="L104" s="25">
        <f t="shared" si="27"/>
        <v>-3819.5614951613325</v>
      </c>
      <c r="M104" s="17">
        <f t="shared" si="18"/>
        <v>2.438267138864683</v>
      </c>
      <c r="N104" s="17">
        <f t="shared" si="28"/>
        <v>695.69420240641284</v>
      </c>
      <c r="O104" s="24">
        <f t="shared" si="19"/>
        <v>7.2587266067207477</v>
      </c>
      <c r="P104" s="7"/>
      <c r="Q104" s="25">
        <f t="shared" si="20"/>
        <v>-3797.3731430058856</v>
      </c>
      <c r="R104" s="24">
        <f t="shared" si="21"/>
        <v>673.19651336482571</v>
      </c>
      <c r="S104" s="7"/>
      <c r="T104" s="25">
        <f t="shared" si="22"/>
        <v>0.9830686065443226</v>
      </c>
      <c r="U104" s="24">
        <f t="shared" si="23"/>
        <v>0.17406844122345422</v>
      </c>
      <c r="V104" s="7"/>
      <c r="W104" s="25">
        <f t="shared" si="24"/>
        <v>0.98278647262178775</v>
      </c>
      <c r="X104" s="24">
        <f t="shared" si="29"/>
        <v>253.07204098483453</v>
      </c>
      <c r="Y104" s="7"/>
      <c r="Z104" s="25">
        <f t="shared" si="30"/>
        <v>-615</v>
      </c>
      <c r="AA104" s="17">
        <f t="shared" si="31"/>
        <v>253.01699999999985</v>
      </c>
      <c r="AB104" s="24">
        <f t="shared" si="25"/>
        <v>4.4159797135184897</v>
      </c>
      <c r="AC104" s="17">
        <f t="shared" si="26"/>
        <v>5.504098483467601E-2</v>
      </c>
    </row>
    <row r="105" spans="1:29" s="17" customFormat="1" x14ac:dyDescent="0.25">
      <c r="A105" s="17">
        <v>20</v>
      </c>
      <c r="B105" s="17">
        <v>-626</v>
      </c>
      <c r="C105" s="17">
        <v>11314</v>
      </c>
      <c r="D105" s="17">
        <v>13727</v>
      </c>
      <c r="E105" s="17">
        <v>15052</v>
      </c>
      <c r="F105" s="17">
        <v>12667</v>
      </c>
      <c r="G105" s="24"/>
      <c r="H105" s="7"/>
      <c r="I105" s="25">
        <f t="shared" si="17"/>
        <v>-3738</v>
      </c>
      <c r="J105" s="24">
        <f t="shared" si="17"/>
        <v>1060</v>
      </c>
      <c r="K105" s="7"/>
      <c r="L105" s="25">
        <f t="shared" si="27"/>
        <v>-3735.7537842007791</v>
      </c>
      <c r="M105" s="17">
        <f t="shared" si="18"/>
        <v>5.045485416669421</v>
      </c>
      <c r="N105" s="17">
        <f t="shared" si="28"/>
        <v>1065.6346324286924</v>
      </c>
      <c r="O105" s="24">
        <f t="shared" si="19"/>
        <v>31.749082606471841</v>
      </c>
      <c r="P105" s="7"/>
      <c r="Q105" s="25">
        <f t="shared" si="20"/>
        <v>-3717.3731430058856</v>
      </c>
      <c r="R105" s="24">
        <f t="shared" si="21"/>
        <v>1040.1965133648257</v>
      </c>
      <c r="S105" s="7"/>
      <c r="T105" s="25">
        <f t="shared" si="22"/>
        <v>0.96235810863910687</v>
      </c>
      <c r="U105" s="24">
        <f t="shared" si="23"/>
        <v>0.26896364145213913</v>
      </c>
      <c r="V105" s="7"/>
      <c r="W105" s="25">
        <f t="shared" si="24"/>
        <v>0.96192142857341656</v>
      </c>
      <c r="X105" s="24">
        <f t="shared" si="29"/>
        <v>247.49438181603261</v>
      </c>
      <c r="Y105" s="7"/>
      <c r="Z105" s="25">
        <f t="shared" si="30"/>
        <v>-626</v>
      </c>
      <c r="AA105" s="17">
        <f t="shared" si="31"/>
        <v>247.38299999999987</v>
      </c>
      <c r="AB105" s="24">
        <f t="shared" si="25"/>
        <v>4.3176478634611293</v>
      </c>
      <c r="AC105" s="17">
        <f t="shared" si="26"/>
        <v>0.11138181603274688</v>
      </c>
    </row>
    <row r="106" spans="1:29" s="17" customFormat="1" x14ac:dyDescent="0.25">
      <c r="A106" s="17">
        <v>21</v>
      </c>
      <c r="B106" s="17">
        <v>-628</v>
      </c>
      <c r="C106" s="17">
        <v>11386</v>
      </c>
      <c r="D106" s="17">
        <v>13911</v>
      </c>
      <c r="E106" s="17">
        <v>15000</v>
      </c>
      <c r="F106" s="17">
        <v>12492</v>
      </c>
      <c r="G106" s="24"/>
      <c r="H106" s="7"/>
      <c r="I106" s="25">
        <f t="shared" si="17"/>
        <v>-3614</v>
      </c>
      <c r="J106" s="24">
        <f t="shared" si="17"/>
        <v>1419</v>
      </c>
      <c r="K106" s="7"/>
      <c r="L106" s="25">
        <f t="shared" si="27"/>
        <v>-3615.5803468343288</v>
      </c>
      <c r="M106" s="17">
        <f t="shared" si="18"/>
        <v>2.4974961167730383</v>
      </c>
      <c r="N106" s="17">
        <f t="shared" si="28"/>
        <v>1426.607072138821</v>
      </c>
      <c r="O106" s="24">
        <f t="shared" si="19"/>
        <v>57.86754652522621</v>
      </c>
      <c r="P106" s="7"/>
      <c r="Q106" s="25">
        <f t="shared" si="20"/>
        <v>-3593.3731430058856</v>
      </c>
      <c r="R106" s="24">
        <f t="shared" si="21"/>
        <v>1399.1965133648257</v>
      </c>
      <c r="S106" s="7"/>
      <c r="T106" s="25">
        <f t="shared" si="22"/>
        <v>0.93025683688602256</v>
      </c>
      <c r="U106" s="24">
        <f t="shared" si="23"/>
        <v>0.36179028145785541</v>
      </c>
      <c r="V106" s="7"/>
      <c r="W106" s="25">
        <f t="shared" si="24"/>
        <v>0.92966896383126352</v>
      </c>
      <c r="X106" s="24">
        <f t="shared" si="29"/>
        <v>241.8519353682874</v>
      </c>
      <c r="Y106" s="7"/>
      <c r="Z106" s="25">
        <f t="shared" si="30"/>
        <v>-628</v>
      </c>
      <c r="AA106" s="17">
        <f t="shared" si="31"/>
        <v>241.73099999999988</v>
      </c>
      <c r="AB106" s="24">
        <f t="shared" si="25"/>
        <v>4.2190018541384111</v>
      </c>
      <c r="AC106" s="17">
        <f t="shared" si="26"/>
        <v>0.12093536828751894</v>
      </c>
    </row>
    <row r="107" spans="1:29" s="17" customFormat="1" x14ac:dyDescent="0.25">
      <c r="A107" s="17">
        <v>22</v>
      </c>
      <c r="B107" s="17">
        <v>-644</v>
      </c>
      <c r="C107" s="17">
        <v>11457</v>
      </c>
      <c r="D107" s="17">
        <v>14081</v>
      </c>
      <c r="E107" s="17">
        <v>14911</v>
      </c>
      <c r="F107" s="17">
        <v>12308</v>
      </c>
      <c r="G107" s="24"/>
      <c r="H107" s="7"/>
      <c r="I107" s="25">
        <f t="shared" si="17"/>
        <v>-3454</v>
      </c>
      <c r="J107" s="24">
        <f t="shared" si="17"/>
        <v>1773</v>
      </c>
      <c r="K107" s="7"/>
      <c r="L107" s="25">
        <f t="shared" si="27"/>
        <v>-3456.0224649259217</v>
      </c>
      <c r="M107" s="17">
        <f t="shared" si="18"/>
        <v>4.0903643765833362</v>
      </c>
      <c r="N107" s="17">
        <f t="shared" si="28"/>
        <v>1782.5471944165779</v>
      </c>
      <c r="O107" s="24">
        <f t="shared" si="19"/>
        <v>91.148921227936128</v>
      </c>
      <c r="P107" s="7"/>
      <c r="Q107" s="25">
        <f t="shared" si="20"/>
        <v>-3433.3731430058856</v>
      </c>
      <c r="R107" s="24">
        <f t="shared" si="21"/>
        <v>1753.1965133648257</v>
      </c>
      <c r="S107" s="7"/>
      <c r="T107" s="25">
        <f t="shared" si="22"/>
        <v>0.8888358410755911</v>
      </c>
      <c r="U107" s="24">
        <f t="shared" si="23"/>
        <v>0.45332407132421637</v>
      </c>
      <c r="V107" s="7"/>
      <c r="W107" s="25">
        <f t="shared" si="24"/>
        <v>0.88809886783589109</v>
      </c>
      <c r="X107" s="24">
        <f t="shared" si="29"/>
        <v>236.07421686708005</v>
      </c>
      <c r="Y107" s="7"/>
      <c r="Z107" s="25">
        <f t="shared" si="30"/>
        <v>-644</v>
      </c>
      <c r="AA107" s="17">
        <f t="shared" si="31"/>
        <v>235.93499999999989</v>
      </c>
      <c r="AB107" s="24">
        <f t="shared" si="25"/>
        <v>4.1178425706928197</v>
      </c>
      <c r="AC107" s="17">
        <f t="shared" si="26"/>
        <v>0.13921686708016523</v>
      </c>
    </row>
    <row r="108" spans="1:29" s="17" customFormat="1" x14ac:dyDescent="0.25">
      <c r="A108" s="17">
        <v>23</v>
      </c>
      <c r="B108" s="17">
        <v>-628</v>
      </c>
      <c r="C108" s="17">
        <v>11565</v>
      </c>
      <c r="D108" s="17">
        <v>14255</v>
      </c>
      <c r="E108" s="17">
        <v>14824</v>
      </c>
      <c r="F108" s="17">
        <v>12150</v>
      </c>
      <c r="G108" s="24"/>
      <c r="H108" s="7"/>
      <c r="I108" s="25">
        <f t="shared" si="17"/>
        <v>-3259</v>
      </c>
      <c r="J108" s="24">
        <f t="shared" si="17"/>
        <v>2105</v>
      </c>
      <c r="K108" s="7"/>
      <c r="L108" s="25">
        <f t="shared" si="27"/>
        <v>-3266.5551640860881</v>
      </c>
      <c r="M108" s="17">
        <f t="shared" si="18"/>
        <v>57.080504367715406</v>
      </c>
      <c r="N108" s="17">
        <f t="shared" si="28"/>
        <v>2112.3217081098501</v>
      </c>
      <c r="O108" s="24">
        <f t="shared" si="19"/>
        <v>53.607409645844406</v>
      </c>
      <c r="P108" s="7"/>
      <c r="Q108" s="25">
        <f t="shared" si="20"/>
        <v>-3238.3731430058856</v>
      </c>
      <c r="R108" s="24">
        <f t="shared" si="21"/>
        <v>2085.1965133648255</v>
      </c>
      <c r="S108" s="7"/>
      <c r="T108" s="25">
        <f t="shared" si="22"/>
        <v>0.83835400243162783</v>
      </c>
      <c r="U108" s="24">
        <f t="shared" si="23"/>
        <v>0.53916932057741351</v>
      </c>
      <c r="V108" s="7"/>
      <c r="W108" s="25">
        <f t="shared" si="24"/>
        <v>0.83747717969568858</v>
      </c>
      <c r="X108" s="24">
        <f t="shared" si="29"/>
        <v>230.34244123292035</v>
      </c>
      <c r="Y108" s="7"/>
      <c r="Z108" s="25">
        <f t="shared" si="30"/>
        <v>-628</v>
      </c>
      <c r="AA108" s="17">
        <f t="shared" si="31"/>
        <v>230.2829999999999</v>
      </c>
      <c r="AB108" s="24">
        <f t="shared" si="25"/>
        <v>4.0191965613701006</v>
      </c>
      <c r="AC108" s="17">
        <f t="shared" si="26"/>
        <v>5.9441232920448783E-2</v>
      </c>
    </row>
    <row r="109" spans="1:29" s="17" customFormat="1" x14ac:dyDescent="0.25">
      <c r="A109" s="17">
        <v>24</v>
      </c>
      <c r="B109" s="17">
        <v>-627</v>
      </c>
      <c r="C109" s="17">
        <v>11677</v>
      </c>
      <c r="D109" s="17">
        <v>14422</v>
      </c>
      <c r="E109" s="17">
        <v>14727</v>
      </c>
      <c r="F109" s="17">
        <v>12006</v>
      </c>
      <c r="G109" s="24"/>
      <c r="H109" s="7"/>
      <c r="I109" s="25">
        <f t="shared" si="17"/>
        <v>-3050</v>
      </c>
      <c r="J109" s="24">
        <f t="shared" si="17"/>
        <v>2416</v>
      </c>
      <c r="K109" s="7"/>
      <c r="L109" s="25">
        <f t="shared" si="27"/>
        <v>-3045.8740205633517</v>
      </c>
      <c r="M109" s="17">
        <f t="shared" si="18"/>
        <v>17.023706311644805</v>
      </c>
      <c r="N109" s="17">
        <f t="shared" si="28"/>
        <v>2421.2820582165778</v>
      </c>
      <c r="O109" s="24">
        <f t="shared" si="19"/>
        <v>27.900139003316546</v>
      </c>
      <c r="P109" s="7"/>
      <c r="Q109" s="25">
        <f t="shared" si="20"/>
        <v>-3029.3731430058856</v>
      </c>
      <c r="R109" s="24">
        <f t="shared" si="21"/>
        <v>2396.1965133648255</v>
      </c>
      <c r="S109" s="7"/>
      <c r="T109" s="25">
        <f t="shared" si="22"/>
        <v>0.78424782665425175</v>
      </c>
      <c r="U109" s="24">
        <f t="shared" si="23"/>
        <v>0.61958459924531817</v>
      </c>
      <c r="V109" s="7"/>
      <c r="W109" s="25">
        <f t="shared" si="24"/>
        <v>0.7832399912860718</v>
      </c>
      <c r="X109" s="24">
        <f t="shared" si="29"/>
        <v>224.77007279182783</v>
      </c>
      <c r="Y109" s="7"/>
      <c r="Z109" s="25">
        <f t="shared" si="30"/>
        <v>-627</v>
      </c>
      <c r="AA109" s="17">
        <f t="shared" si="31"/>
        <v>224.6399999999999</v>
      </c>
      <c r="AB109" s="24">
        <f t="shared" si="25"/>
        <v>3.92070763168006</v>
      </c>
      <c r="AC109" s="17">
        <f t="shared" si="26"/>
        <v>0.13007279182792786</v>
      </c>
    </row>
    <row r="110" spans="1:29" s="17" customFormat="1" x14ac:dyDescent="0.25">
      <c r="A110" s="17">
        <v>25</v>
      </c>
      <c r="B110" s="17">
        <v>-625</v>
      </c>
      <c r="C110" s="17">
        <v>11794</v>
      </c>
      <c r="D110" s="17">
        <v>14553</v>
      </c>
      <c r="E110" s="17">
        <v>14591</v>
      </c>
      <c r="F110" s="17">
        <v>11851</v>
      </c>
      <c r="G110" s="24"/>
      <c r="H110" s="7"/>
      <c r="I110" s="25">
        <f t="shared" si="17"/>
        <v>-2797</v>
      </c>
      <c r="J110" s="24">
        <f t="shared" si="17"/>
        <v>2702</v>
      </c>
      <c r="K110" s="7"/>
      <c r="L110" s="25">
        <f t="shared" si="27"/>
        <v>-2796.6862024837128</v>
      </c>
      <c r="M110" s="17">
        <f t="shared" si="18"/>
        <v>9.8468881228012617E-2</v>
      </c>
      <c r="N110" s="17">
        <f t="shared" si="28"/>
        <v>2706.1020797645679</v>
      </c>
      <c r="O110" s="24">
        <f t="shared" si="19"/>
        <v>16.82705839487712</v>
      </c>
      <c r="P110" s="7"/>
      <c r="Q110" s="25">
        <f t="shared" si="20"/>
        <v>-2776.3731430058856</v>
      </c>
      <c r="R110" s="24">
        <f t="shared" si="21"/>
        <v>2682.1965133648255</v>
      </c>
      <c r="S110" s="7"/>
      <c r="T110" s="25">
        <f t="shared" si="22"/>
        <v>0.71875087702900708</v>
      </c>
      <c r="U110" s="24">
        <f t="shared" si="23"/>
        <v>0.69353562721644602</v>
      </c>
      <c r="V110" s="7"/>
      <c r="W110" s="25">
        <f t="shared" si="24"/>
        <v>0.71762253972405032</v>
      </c>
      <c r="X110" s="24">
        <f t="shared" si="29"/>
        <v>219.0938297860821</v>
      </c>
      <c r="Y110" s="7"/>
      <c r="Z110" s="25">
        <f t="shared" si="30"/>
        <v>-625</v>
      </c>
      <c r="AA110" s="17">
        <f t="shared" si="31"/>
        <v>219.0149999999999</v>
      </c>
      <c r="AB110" s="24">
        <f t="shared" si="25"/>
        <v>3.8225328612553793</v>
      </c>
      <c r="AC110" s="17">
        <f t="shared" si="26"/>
        <v>7.8829786082195596E-2</v>
      </c>
    </row>
    <row r="111" spans="1:29" s="17" customFormat="1" x14ac:dyDescent="0.25">
      <c r="A111" s="17">
        <v>26</v>
      </c>
      <c r="B111" s="17">
        <v>-602</v>
      </c>
      <c r="C111" s="17">
        <v>11938</v>
      </c>
      <c r="D111" s="17">
        <v>14686</v>
      </c>
      <c r="E111" s="17">
        <v>14468</v>
      </c>
      <c r="F111" s="17">
        <v>11735</v>
      </c>
      <c r="G111" s="24"/>
      <c r="H111" s="7"/>
      <c r="I111" s="25">
        <f t="shared" si="17"/>
        <v>-2530</v>
      </c>
      <c r="J111" s="24">
        <f t="shared" si="17"/>
        <v>2951</v>
      </c>
      <c r="K111" s="7"/>
      <c r="L111" s="25">
        <f t="shared" si="27"/>
        <v>-2531.3379902945967</v>
      </c>
      <c r="M111" s="17">
        <f t="shared" si="18"/>
        <v>1.790218028434946</v>
      </c>
      <c r="N111" s="17">
        <f t="shared" si="28"/>
        <v>2956.0167536280555</v>
      </c>
      <c r="O111" s="24">
        <f t="shared" si="19"/>
        <v>25.16781696460842</v>
      </c>
      <c r="P111" s="7"/>
      <c r="Q111" s="25">
        <f t="shared" si="20"/>
        <v>-2509.3731430058856</v>
      </c>
      <c r="R111" s="24">
        <f t="shared" si="21"/>
        <v>2931.1965133648255</v>
      </c>
      <c r="S111" s="7"/>
      <c r="T111" s="25">
        <f t="shared" si="22"/>
        <v>0.64962959027034961</v>
      </c>
      <c r="U111" s="24">
        <f t="shared" si="23"/>
        <v>0.75791956415634387</v>
      </c>
      <c r="V111" s="7"/>
      <c r="W111" s="25">
        <f t="shared" si="24"/>
        <v>0.64839632440214579</v>
      </c>
      <c r="X111" s="24">
        <f t="shared" si="29"/>
        <v>213.66276851944099</v>
      </c>
      <c r="Y111" s="7"/>
      <c r="Z111" s="25">
        <f t="shared" si="30"/>
        <v>-602</v>
      </c>
      <c r="AA111" s="17">
        <f t="shared" si="31"/>
        <v>213.59699999999989</v>
      </c>
      <c r="AB111" s="24">
        <f t="shared" si="25"/>
        <v>3.7279709223823261</v>
      </c>
      <c r="AC111" s="17">
        <f t="shared" si="26"/>
        <v>6.5768519441093076E-2</v>
      </c>
    </row>
    <row r="112" spans="1:29" s="17" customFormat="1" x14ac:dyDescent="0.25">
      <c r="A112" s="17">
        <v>27</v>
      </c>
      <c r="B112" s="17">
        <v>-612</v>
      </c>
      <c r="C112" s="17">
        <v>12078</v>
      </c>
      <c r="D112" s="17">
        <v>14797</v>
      </c>
      <c r="E112" s="17">
        <v>14320</v>
      </c>
      <c r="F112" s="17">
        <v>11615</v>
      </c>
      <c r="G112" s="24"/>
      <c r="H112" s="7"/>
      <c r="I112" s="25">
        <f t="shared" si="17"/>
        <v>-2242</v>
      </c>
      <c r="J112" s="24">
        <f t="shared" si="17"/>
        <v>3182</v>
      </c>
      <c r="K112" s="7"/>
      <c r="L112" s="25">
        <f t="shared" si="27"/>
        <v>-2238.5795246476018</v>
      </c>
      <c r="M112" s="17">
        <f t="shared" si="18"/>
        <v>11.699651636363392</v>
      </c>
      <c r="N112" s="17">
        <f t="shared" si="28"/>
        <v>3183.1842380679668</v>
      </c>
      <c r="O112" s="24">
        <f t="shared" si="19"/>
        <v>1.4024198016217788</v>
      </c>
      <c r="P112" s="7"/>
      <c r="Q112" s="25">
        <f t="shared" si="20"/>
        <v>-2221.3731430058856</v>
      </c>
      <c r="R112" s="24">
        <f t="shared" si="21"/>
        <v>3162.1965133648255</v>
      </c>
      <c r="S112" s="7"/>
      <c r="T112" s="25">
        <f t="shared" si="22"/>
        <v>0.57507179781157303</v>
      </c>
      <c r="U112" s="24">
        <f t="shared" si="23"/>
        <v>0.81764924059456245</v>
      </c>
      <c r="V112" s="7"/>
      <c r="W112" s="25">
        <f t="shared" si="24"/>
        <v>0.57374117474620279</v>
      </c>
      <c r="X112" s="24">
        <f t="shared" si="29"/>
        <v>208.17313322365408</v>
      </c>
      <c r="Y112" s="7"/>
      <c r="Z112" s="25">
        <f t="shared" si="30"/>
        <v>-612</v>
      </c>
      <c r="AA112" s="17">
        <f t="shared" si="31"/>
        <v>208.08899999999988</v>
      </c>
      <c r="AB112" s="24">
        <f t="shared" si="25"/>
        <v>3.6318381871824785</v>
      </c>
      <c r="AC112" s="17">
        <f t="shared" si="26"/>
        <v>8.4133223654191625E-2</v>
      </c>
    </row>
    <row r="113" spans="1:29" s="17" customFormat="1" x14ac:dyDescent="0.25">
      <c r="A113" s="17">
        <v>28</v>
      </c>
      <c r="B113" s="17">
        <v>-639</v>
      </c>
      <c r="C113" s="17">
        <v>12238</v>
      </c>
      <c r="D113" s="17">
        <v>14898</v>
      </c>
      <c r="E113" s="17">
        <v>14153</v>
      </c>
      <c r="F113" s="17">
        <v>11510</v>
      </c>
      <c r="G113" s="24"/>
      <c r="H113" s="7"/>
      <c r="I113" s="25">
        <f t="shared" si="17"/>
        <v>-1915</v>
      </c>
      <c r="J113" s="24">
        <f t="shared" si="17"/>
        <v>3388</v>
      </c>
      <c r="K113" s="7"/>
      <c r="L113" s="25">
        <f t="shared" si="27"/>
        <v>-1911.0737983131487</v>
      </c>
      <c r="M113" s="17">
        <f t="shared" si="18"/>
        <v>15.415059685833995</v>
      </c>
      <c r="N113" s="17">
        <f t="shared" si="28"/>
        <v>3389.1775167545088</v>
      </c>
      <c r="O113" s="24">
        <f t="shared" si="19"/>
        <v>1.3865457071489733</v>
      </c>
      <c r="P113" s="7"/>
      <c r="Q113" s="25">
        <f t="shared" si="20"/>
        <v>-1894.3731430058856</v>
      </c>
      <c r="R113" s="24">
        <f t="shared" si="21"/>
        <v>3368.1965133648255</v>
      </c>
      <c r="S113" s="7"/>
      <c r="T113" s="25">
        <f t="shared" si="22"/>
        <v>0.49041763762400381</v>
      </c>
      <c r="U113" s="24">
        <f t="shared" si="23"/>
        <v>0.87091466633600412</v>
      </c>
      <c r="V113" s="7"/>
      <c r="W113" s="25">
        <f t="shared" si="24"/>
        <v>0.4890001697729171</v>
      </c>
      <c r="X113" s="24">
        <f t="shared" si="29"/>
        <v>202.42923846625854</v>
      </c>
      <c r="Y113" s="7"/>
      <c r="Z113" s="25">
        <f t="shared" si="30"/>
        <v>-639</v>
      </c>
      <c r="AA113" s="17">
        <f t="shared" si="31"/>
        <v>202.33799999999988</v>
      </c>
      <c r="AB113" s="24">
        <f t="shared" si="25"/>
        <v>3.5314643019002845</v>
      </c>
      <c r="AC113" s="17">
        <f t="shared" si="26"/>
        <v>9.1238466258658946E-2</v>
      </c>
    </row>
    <row r="114" spans="1:29" s="17" customFormat="1" x14ac:dyDescent="0.25">
      <c r="A114" s="17">
        <v>29</v>
      </c>
      <c r="B114" s="17">
        <v>-628</v>
      </c>
      <c r="C114" s="17">
        <v>12410</v>
      </c>
      <c r="D114" s="17">
        <v>14983</v>
      </c>
      <c r="E114" s="17">
        <v>13986</v>
      </c>
      <c r="F114" s="17">
        <v>11421</v>
      </c>
      <c r="G114" s="24"/>
      <c r="H114" s="7"/>
      <c r="I114" s="25">
        <f t="shared" si="17"/>
        <v>-1576</v>
      </c>
      <c r="J114" s="24">
        <f t="shared" si="17"/>
        <v>3562</v>
      </c>
      <c r="K114" s="7"/>
      <c r="L114" s="25">
        <f t="shared" si="27"/>
        <v>-1570.628888709326</v>
      </c>
      <c r="M114" s="17">
        <f t="shared" si="18"/>
        <v>28.848836496805507</v>
      </c>
      <c r="N114" s="17">
        <f t="shared" si="28"/>
        <v>3558.5949321229646</v>
      </c>
      <c r="O114" s="24">
        <f t="shared" si="19"/>
        <v>11.594487247218606</v>
      </c>
      <c r="P114" s="7"/>
      <c r="Q114" s="25">
        <f t="shared" si="20"/>
        <v>-1555.3731430058856</v>
      </c>
      <c r="R114" s="24">
        <f t="shared" si="21"/>
        <v>3542.1965133648255</v>
      </c>
      <c r="S114" s="7"/>
      <c r="T114" s="25">
        <f t="shared" si="22"/>
        <v>0.40265690275065219</v>
      </c>
      <c r="U114" s="24">
        <f t="shared" si="23"/>
        <v>0.91590585118557133</v>
      </c>
      <c r="V114" s="7"/>
      <c r="W114" s="25">
        <f t="shared" si="24"/>
        <v>0.40116605901454483</v>
      </c>
      <c r="X114" s="24">
        <f t="shared" si="29"/>
        <v>196.7693308399854</v>
      </c>
      <c r="Y114" s="7"/>
      <c r="Z114" s="25">
        <f t="shared" si="30"/>
        <v>-628</v>
      </c>
      <c r="AA114" s="17">
        <f t="shared" si="31"/>
        <v>196.68599999999989</v>
      </c>
      <c r="AB114" s="24">
        <f t="shared" si="25"/>
        <v>3.432818292577565</v>
      </c>
      <c r="AC114" s="17">
        <f t="shared" si="26"/>
        <v>8.3330839985507055E-2</v>
      </c>
    </row>
    <row r="115" spans="1:29" s="17" customFormat="1" x14ac:dyDescent="0.25">
      <c r="A115" s="17">
        <v>30</v>
      </c>
      <c r="B115" s="17">
        <v>-627</v>
      </c>
      <c r="C115" s="17">
        <v>12587</v>
      </c>
      <c r="D115" s="17">
        <v>15057</v>
      </c>
      <c r="E115" s="17">
        <v>13807</v>
      </c>
      <c r="F115" s="17">
        <v>11355</v>
      </c>
      <c r="G115" s="24"/>
      <c r="H115" s="7"/>
      <c r="I115" s="25">
        <f t="shared" si="17"/>
        <v>-1220</v>
      </c>
      <c r="J115" s="24">
        <f t="shared" si="17"/>
        <v>3702</v>
      </c>
      <c r="K115" s="7"/>
      <c r="L115" s="25">
        <f t="shared" si="27"/>
        <v>-1215.6766606332483</v>
      </c>
      <c r="M115" s="17">
        <f t="shared" si="18"/>
        <v>18.691263280105204</v>
      </c>
      <c r="N115" s="17">
        <f t="shared" si="28"/>
        <v>3693.4241084843206</v>
      </c>
      <c r="O115" s="24">
        <f t="shared" si="19"/>
        <v>73.54591528870121</v>
      </c>
      <c r="P115" s="7"/>
      <c r="Q115" s="25">
        <f t="shared" si="20"/>
        <v>-1199.3731430058856</v>
      </c>
      <c r="R115" s="24">
        <f t="shared" si="21"/>
        <v>3682.1965133648255</v>
      </c>
      <c r="S115" s="7"/>
      <c r="T115" s="25">
        <f t="shared" si="22"/>
        <v>0.31049518707244228</v>
      </c>
      <c r="U115" s="24">
        <f t="shared" si="23"/>
        <v>0.95210565508752198</v>
      </c>
      <c r="V115" s="7"/>
      <c r="W115" s="25">
        <f t="shared" si="24"/>
        <v>0.30894527669971522</v>
      </c>
      <c r="X115" s="24">
        <f t="shared" si="29"/>
        <v>191.0934875432979</v>
      </c>
      <c r="Y115" s="7"/>
      <c r="Z115" s="25">
        <f t="shared" si="30"/>
        <v>-627</v>
      </c>
      <c r="AA115" s="17">
        <f t="shared" si="31"/>
        <v>191.04299999999989</v>
      </c>
      <c r="AB115" s="24">
        <f t="shared" si="25"/>
        <v>3.3343293628875252</v>
      </c>
      <c r="AC115" s="17">
        <f t="shared" si="26"/>
        <v>5.0487543298004312E-2</v>
      </c>
    </row>
    <row r="116" spans="1:29" s="17" customFormat="1" x14ac:dyDescent="0.25">
      <c r="A116" s="17">
        <v>31</v>
      </c>
      <c r="B116" s="17">
        <v>-638</v>
      </c>
      <c r="C116" s="17">
        <v>12775</v>
      </c>
      <c r="D116" s="17">
        <v>15104</v>
      </c>
      <c r="E116" s="17">
        <v>13623</v>
      </c>
      <c r="F116" s="17">
        <v>11306</v>
      </c>
      <c r="G116" s="24"/>
      <c r="H116" s="7"/>
      <c r="I116" s="25">
        <f t="shared" ref="I116:J149" si="32">C116-E116</f>
        <v>-848</v>
      </c>
      <c r="J116" s="24">
        <f t="shared" si="32"/>
        <v>3798</v>
      </c>
      <c r="K116" s="7"/>
      <c r="L116" s="25">
        <f t="shared" si="27"/>
        <v>-842.61963572205821</v>
      </c>
      <c r="M116" s="17">
        <f t="shared" si="18"/>
        <v>28.948319763352124</v>
      </c>
      <c r="N116" s="17">
        <f t="shared" si="28"/>
        <v>3794.0714063836572</v>
      </c>
      <c r="O116" s="24">
        <f t="shared" si="19"/>
        <v>15.433847802369582</v>
      </c>
      <c r="P116" s="7"/>
      <c r="Q116" s="25">
        <f t="shared" si="20"/>
        <v>-827.37314300588571</v>
      </c>
      <c r="R116" s="24">
        <f t="shared" si="21"/>
        <v>3778.1965133648255</v>
      </c>
      <c r="S116" s="7"/>
      <c r="T116" s="25">
        <f t="shared" si="22"/>
        <v>0.21419137181318923</v>
      </c>
      <c r="U116" s="24">
        <f t="shared" si="23"/>
        <v>0.97692837776314534</v>
      </c>
      <c r="V116" s="7"/>
      <c r="W116" s="25">
        <f t="shared" si="24"/>
        <v>0.21260091471389767</v>
      </c>
      <c r="X116" s="24">
        <f t="shared" si="29"/>
        <v>185.39333276780565</v>
      </c>
      <c r="Y116" s="7"/>
      <c r="Z116" s="25">
        <f t="shared" si="30"/>
        <v>-638</v>
      </c>
      <c r="AA116" s="17">
        <f t="shared" si="31"/>
        <v>185.3009999999999</v>
      </c>
      <c r="AB116" s="24">
        <f t="shared" si="25"/>
        <v>3.2341125572380109</v>
      </c>
      <c r="AC116" s="17">
        <f t="shared" si="26"/>
        <v>9.2332767805743288E-2</v>
      </c>
    </row>
    <row r="117" spans="1:29" s="17" customFormat="1" x14ac:dyDescent="0.25">
      <c r="A117" s="17">
        <v>32</v>
      </c>
      <c r="B117" s="17">
        <v>-630</v>
      </c>
      <c r="C117" s="17">
        <v>12956</v>
      </c>
      <c r="D117" s="17">
        <v>15126</v>
      </c>
      <c r="E117" s="17">
        <v>13428</v>
      </c>
      <c r="F117" s="17">
        <v>11268</v>
      </c>
      <c r="G117" s="24"/>
      <c r="H117" s="7"/>
      <c r="I117" s="25">
        <f t="shared" si="32"/>
        <v>-472</v>
      </c>
      <c r="J117" s="24">
        <f t="shared" si="32"/>
        <v>3858</v>
      </c>
      <c r="K117" s="7"/>
      <c r="L117" s="25">
        <f t="shared" si="27"/>
        <v>-466.12487673931628</v>
      </c>
      <c r="M117" s="17">
        <f t="shared" si="18"/>
        <v>34.517073328226928</v>
      </c>
      <c r="N117" s="17">
        <f t="shared" si="28"/>
        <v>3856.3012348898264</v>
      </c>
      <c r="O117" s="24">
        <f t="shared" si="19"/>
        <v>2.8858028995429659</v>
      </c>
      <c r="P117" s="7"/>
      <c r="Q117" s="25">
        <f t="shared" si="20"/>
        <v>-451.37314300588565</v>
      </c>
      <c r="R117" s="24">
        <f t="shared" si="21"/>
        <v>3838.1965133648255</v>
      </c>
      <c r="S117" s="7"/>
      <c r="T117" s="25">
        <f t="shared" si="22"/>
        <v>0.11685203165867535</v>
      </c>
      <c r="U117" s="24">
        <f t="shared" si="23"/>
        <v>0.99244257943540992</v>
      </c>
      <c r="V117" s="7"/>
      <c r="W117" s="25">
        <f t="shared" si="24"/>
        <v>0.11523618360647589</v>
      </c>
      <c r="X117" s="24">
        <f t="shared" si="29"/>
        <v>179.73911508142498</v>
      </c>
      <c r="Y117" s="7"/>
      <c r="Z117" s="25">
        <f t="shared" si="30"/>
        <v>-630</v>
      </c>
      <c r="AA117" s="17">
        <f t="shared" si="31"/>
        <v>179.63099999999991</v>
      </c>
      <c r="AB117" s="24">
        <f t="shared" si="25"/>
        <v>3.1351523886499328</v>
      </c>
      <c r="AC117" s="17">
        <f t="shared" si="26"/>
        <v>0.10811508142506909</v>
      </c>
    </row>
    <row r="118" spans="1:29" s="17" customFormat="1" x14ac:dyDescent="0.25">
      <c r="A118" s="17">
        <v>33</v>
      </c>
      <c r="B118" s="17">
        <v>-605</v>
      </c>
      <c r="C118" s="17">
        <v>13145</v>
      </c>
      <c r="D118" s="17">
        <v>15148</v>
      </c>
      <c r="E118" s="17">
        <v>13250</v>
      </c>
      <c r="F118" s="17">
        <v>11261</v>
      </c>
      <c r="G118" s="24"/>
      <c r="H118" s="7"/>
      <c r="I118" s="25">
        <f t="shared" si="32"/>
        <v>-105</v>
      </c>
      <c r="J118" s="24">
        <f t="shared" si="32"/>
        <v>3887</v>
      </c>
      <c r="K118" s="7"/>
      <c r="L118" s="25">
        <f t="shared" si="27"/>
        <v>-100.41892365648646</v>
      </c>
      <c r="M118" s="17">
        <f t="shared" si="18"/>
        <v>20.986260465099424</v>
      </c>
      <c r="N118" s="17">
        <f t="shared" si="28"/>
        <v>3880.7367575041553</v>
      </c>
      <c r="O118" s="24">
        <f t="shared" si="19"/>
        <v>39.228206561754682</v>
      </c>
      <c r="P118" s="7"/>
      <c r="Q118" s="25">
        <f t="shared" si="20"/>
        <v>-84.373143005885666</v>
      </c>
      <c r="R118" s="24">
        <f t="shared" si="21"/>
        <v>3867.1965133648255</v>
      </c>
      <c r="S118" s="7"/>
      <c r="T118" s="25">
        <f t="shared" si="22"/>
        <v>2.1842622518498264E-2</v>
      </c>
      <c r="U118" s="24">
        <f t="shared" si="23"/>
        <v>0.99994111024367105</v>
      </c>
      <c r="V118" s="7"/>
      <c r="W118" s="25">
        <f t="shared" si="24"/>
        <v>2.0214438589383165E-2</v>
      </c>
      <c r="X118" s="24">
        <f t="shared" si="29"/>
        <v>174.27406150485479</v>
      </c>
      <c r="Y118" s="7"/>
      <c r="Z118" s="25">
        <f t="shared" si="30"/>
        <v>-605</v>
      </c>
      <c r="AA118" s="17">
        <f t="shared" si="31"/>
        <v>174.18599999999992</v>
      </c>
      <c r="AB118" s="24">
        <f t="shared" si="25"/>
        <v>3.0401192108788413</v>
      </c>
      <c r="AC118" s="17">
        <f t="shared" si="26"/>
        <v>8.8061504854863415E-2</v>
      </c>
    </row>
    <row r="119" spans="1:29" s="17" customFormat="1" x14ac:dyDescent="0.25">
      <c r="A119" s="17">
        <v>34</v>
      </c>
      <c r="B119" s="17">
        <v>-612</v>
      </c>
      <c r="C119" s="17">
        <v>13331</v>
      </c>
      <c r="D119" s="17">
        <v>15144</v>
      </c>
      <c r="E119" s="17">
        <v>13069</v>
      </c>
      <c r="F119" s="17">
        <v>11270</v>
      </c>
      <c r="G119" s="24"/>
      <c r="H119" s="7"/>
      <c r="I119" s="25">
        <f t="shared" si="32"/>
        <v>262</v>
      </c>
      <c r="J119" s="24">
        <f t="shared" si="32"/>
        <v>3874</v>
      </c>
      <c r="K119" s="7"/>
      <c r="L119" s="25">
        <f t="shared" si="27"/>
        <v>270.23648092961128</v>
      </c>
      <c r="M119" s="17">
        <f t="shared" si="18"/>
        <v>67.839618103850214</v>
      </c>
      <c r="N119" s="17">
        <f t="shared" si="28"/>
        <v>3870.0115122765396</v>
      </c>
      <c r="O119" s="24">
        <f t="shared" si="19"/>
        <v>15.908034320194057</v>
      </c>
      <c r="P119" s="7"/>
      <c r="Q119" s="25">
        <f t="shared" si="20"/>
        <v>282.62685699411435</v>
      </c>
      <c r="R119" s="24">
        <f t="shared" si="21"/>
        <v>3854.1965133648255</v>
      </c>
      <c r="S119" s="7"/>
      <c r="T119" s="25">
        <f t="shared" si="22"/>
        <v>-7.3166786621678831E-2</v>
      </c>
      <c r="U119" s="24">
        <f t="shared" si="23"/>
        <v>0.99657969988134709</v>
      </c>
      <c r="V119" s="7"/>
      <c r="W119" s="25">
        <f t="shared" si="24"/>
        <v>-7.4789623090189744E-2</v>
      </c>
      <c r="X119" s="24">
        <f t="shared" si="29"/>
        <v>168.82415752146585</v>
      </c>
      <c r="Y119" s="7"/>
      <c r="Z119" s="25">
        <f t="shared" si="30"/>
        <v>-612</v>
      </c>
      <c r="AA119" s="17">
        <f t="shared" si="31"/>
        <v>168.67799999999991</v>
      </c>
      <c r="AB119" s="24">
        <f t="shared" si="25"/>
        <v>2.9439864756789933</v>
      </c>
      <c r="AC119" s="17">
        <f t="shared" si="26"/>
        <v>0.14615752146593763</v>
      </c>
    </row>
    <row r="120" spans="1:29" s="17" customFormat="1" x14ac:dyDescent="0.25">
      <c r="A120" s="17">
        <v>35</v>
      </c>
      <c r="B120" s="17">
        <v>-613</v>
      </c>
      <c r="C120" s="17">
        <v>13520</v>
      </c>
      <c r="D120" s="17">
        <v>15122</v>
      </c>
      <c r="E120" s="17">
        <v>12883</v>
      </c>
      <c r="F120" s="17">
        <v>11291</v>
      </c>
      <c r="G120" s="24"/>
      <c r="H120" s="7"/>
      <c r="I120" s="25">
        <f t="shared" si="32"/>
        <v>637</v>
      </c>
      <c r="J120" s="24">
        <f t="shared" si="32"/>
        <v>3831</v>
      </c>
      <c r="K120" s="7"/>
      <c r="L120" s="25">
        <f t="shared" si="27"/>
        <v>638.79820537994726</v>
      </c>
      <c r="M120" s="17">
        <f t="shared" si="18"/>
        <v>3.2335425884712783</v>
      </c>
      <c r="N120" s="17">
        <f t="shared" si="28"/>
        <v>3823.6339983798416</v>
      </c>
      <c r="O120" s="24">
        <f t="shared" si="19"/>
        <v>54.257979868175966</v>
      </c>
      <c r="P120" s="7"/>
      <c r="Q120" s="25">
        <f t="shared" si="20"/>
        <v>657.62685699411429</v>
      </c>
      <c r="R120" s="24">
        <f t="shared" si="21"/>
        <v>3811.1965133648255</v>
      </c>
      <c r="S120" s="7"/>
      <c r="T120" s="25">
        <f t="shared" si="22"/>
        <v>-0.17024724555237747</v>
      </c>
      <c r="U120" s="24">
        <f t="shared" si="23"/>
        <v>0.9854611886828909</v>
      </c>
      <c r="V120" s="7"/>
      <c r="W120" s="25">
        <f t="shared" si="24"/>
        <v>-0.17185210635049089</v>
      </c>
      <c r="X120" s="24">
        <f t="shared" si="29"/>
        <v>163.22375828965778</v>
      </c>
      <c r="Y120" s="7"/>
      <c r="Z120" s="25">
        <f t="shared" si="30"/>
        <v>-613</v>
      </c>
      <c r="AA120" s="17">
        <f t="shared" si="31"/>
        <v>163.16099999999992</v>
      </c>
      <c r="AB120" s="24">
        <f t="shared" si="25"/>
        <v>2.8476966608464669</v>
      </c>
      <c r="AC120" s="17">
        <f t="shared" si="26"/>
        <v>6.2758289657864452E-2</v>
      </c>
    </row>
    <row r="121" spans="1:29" s="17" customFormat="1" x14ac:dyDescent="0.25">
      <c r="A121" s="17">
        <v>36</v>
      </c>
      <c r="B121" s="17">
        <v>-633</v>
      </c>
      <c r="C121" s="17">
        <v>13709</v>
      </c>
      <c r="D121" s="17">
        <v>15083</v>
      </c>
      <c r="E121" s="17">
        <v>12695</v>
      </c>
      <c r="F121" s="17">
        <v>11336</v>
      </c>
      <c r="G121" s="24"/>
      <c r="H121" s="7"/>
      <c r="I121" s="25">
        <f t="shared" si="32"/>
        <v>1014</v>
      </c>
      <c r="J121" s="24">
        <f t="shared" si="32"/>
        <v>3747</v>
      </c>
      <c r="K121" s="7"/>
      <c r="L121" s="25">
        <f t="shared" si="27"/>
        <v>1012.9259195545624</v>
      </c>
      <c r="M121" s="17">
        <f t="shared" si="18"/>
        <v>1.1536488032714982</v>
      </c>
      <c r="N121" s="17">
        <f t="shared" si="28"/>
        <v>3738.7737132836851</v>
      </c>
      <c r="O121" s="24">
        <f t="shared" si="19"/>
        <v>67.671793139019258</v>
      </c>
      <c r="P121" s="7"/>
      <c r="Q121" s="25">
        <f t="shared" si="20"/>
        <v>1034.6268569941144</v>
      </c>
      <c r="R121" s="24">
        <f t="shared" si="21"/>
        <v>3727.1965133648255</v>
      </c>
      <c r="S121" s="7"/>
      <c r="T121" s="25">
        <f t="shared" si="22"/>
        <v>-0.26784546693070654</v>
      </c>
      <c r="U121" s="24">
        <f t="shared" si="23"/>
        <v>0.96374130634172051</v>
      </c>
      <c r="V121" s="7"/>
      <c r="W121" s="25">
        <f t="shared" si="24"/>
        <v>-0.26941509043914286</v>
      </c>
      <c r="X121" s="24">
        <f t="shared" si="29"/>
        <v>157.49754739496086</v>
      </c>
      <c r="Y121" s="7"/>
      <c r="Z121" s="25">
        <f t="shared" si="30"/>
        <v>-633</v>
      </c>
      <c r="AA121" s="17">
        <f t="shared" si="31"/>
        <v>157.46399999999991</v>
      </c>
      <c r="AB121" s="24">
        <f t="shared" si="25"/>
        <v>2.7482652533603495</v>
      </c>
      <c r="AC121" s="17">
        <f t="shared" si="26"/>
        <v>3.354739496094794E-2</v>
      </c>
    </row>
    <row r="122" spans="1:29" s="17" customFormat="1" x14ac:dyDescent="0.25">
      <c r="A122" s="17">
        <v>37</v>
      </c>
      <c r="B122" s="17">
        <v>-624</v>
      </c>
      <c r="C122" s="17">
        <v>13885</v>
      </c>
      <c r="D122" s="17">
        <v>15018</v>
      </c>
      <c r="E122" s="17">
        <v>12517</v>
      </c>
      <c r="F122" s="17">
        <v>11395</v>
      </c>
      <c r="G122" s="24"/>
      <c r="H122" s="7"/>
      <c r="I122" s="25">
        <f t="shared" si="32"/>
        <v>1368</v>
      </c>
      <c r="J122" s="24">
        <f t="shared" si="32"/>
        <v>3623</v>
      </c>
      <c r="K122" s="7"/>
      <c r="L122" s="25">
        <f t="shared" si="27"/>
        <v>1371.7455882216791</v>
      </c>
      <c r="M122" s="17">
        <f t="shared" si="18"/>
        <v>14.029431126381199</v>
      </c>
      <c r="N122" s="17">
        <f t="shared" si="28"/>
        <v>3619.16375090561</v>
      </c>
      <c r="O122" s="24">
        <f t="shared" si="19"/>
        <v>14.716807114208411</v>
      </c>
      <c r="P122" s="7"/>
      <c r="Q122" s="25">
        <f t="shared" si="20"/>
        <v>1388.6268569941144</v>
      </c>
      <c r="R122" s="24">
        <f t="shared" si="21"/>
        <v>3603.1965133648255</v>
      </c>
      <c r="S122" s="7"/>
      <c r="T122" s="25">
        <f t="shared" si="22"/>
        <v>-0.3594894201612861</v>
      </c>
      <c r="U122" s="24">
        <f t="shared" si="23"/>
        <v>0.93167862288570702</v>
      </c>
      <c r="V122" s="7"/>
      <c r="W122" s="25">
        <f t="shared" si="24"/>
        <v>-0.36100695721268017</v>
      </c>
      <c r="X122" s="24">
        <f t="shared" si="29"/>
        <v>151.935589190516</v>
      </c>
      <c r="Y122" s="7"/>
      <c r="Z122" s="25">
        <f t="shared" si="30"/>
        <v>-624</v>
      </c>
      <c r="AA122" s="17">
        <f t="shared" si="31"/>
        <v>151.8479999999999</v>
      </c>
      <c r="AB122" s="24">
        <f t="shared" si="25"/>
        <v>2.6502475625683477</v>
      </c>
      <c r="AC122" s="17">
        <f t="shared" si="26"/>
        <v>8.758919051609837E-2</v>
      </c>
    </row>
    <row r="123" spans="1:29" s="17" customFormat="1" x14ac:dyDescent="0.25">
      <c r="A123" s="17">
        <v>38</v>
      </c>
      <c r="B123" s="17">
        <v>-633</v>
      </c>
      <c r="C123" s="17">
        <v>14052</v>
      </c>
      <c r="D123" s="17">
        <v>14928</v>
      </c>
      <c r="E123" s="17">
        <v>12327</v>
      </c>
      <c r="F123" s="17">
        <v>11464</v>
      </c>
      <c r="G123" s="24"/>
      <c r="H123" s="7"/>
      <c r="I123" s="25">
        <f t="shared" si="32"/>
        <v>1725</v>
      </c>
      <c r="J123" s="24">
        <f t="shared" si="32"/>
        <v>3464</v>
      </c>
      <c r="K123" s="7"/>
      <c r="L123" s="25">
        <f t="shared" si="27"/>
        <v>1722.0509878361468</v>
      </c>
      <c r="M123" s="17">
        <f t="shared" si="18"/>
        <v>8.6966727425543695</v>
      </c>
      <c r="N123" s="17">
        <f t="shared" si="28"/>
        <v>3462.5382515924648</v>
      </c>
      <c r="O123" s="24">
        <f t="shared" si="19"/>
        <v>2.1367084069316835</v>
      </c>
      <c r="P123" s="7"/>
      <c r="Q123" s="25">
        <f t="shared" si="20"/>
        <v>1745.6268569941144</v>
      </c>
      <c r="R123" s="24">
        <f t="shared" si="21"/>
        <v>3444.1965133648255</v>
      </c>
      <c r="S123" s="7"/>
      <c r="T123" s="25">
        <f t="shared" si="22"/>
        <v>-0.45191001706331124</v>
      </c>
      <c r="U123" s="24">
        <f t="shared" si="23"/>
        <v>0.89056598845420598</v>
      </c>
      <c r="V123" s="7"/>
      <c r="W123" s="25">
        <f t="shared" si="24"/>
        <v>-0.45336073257265502</v>
      </c>
      <c r="X123" s="24">
        <f t="shared" si="29"/>
        <v>146.13665415793281</v>
      </c>
      <c r="Y123" s="7"/>
      <c r="Z123" s="25">
        <f t="shared" si="30"/>
        <v>-633</v>
      </c>
      <c r="AA123" s="17">
        <f t="shared" si="31"/>
        <v>146.1509999999999</v>
      </c>
      <c r="AB123" s="24">
        <f t="shared" si="25"/>
        <v>2.5508161550822308</v>
      </c>
      <c r="AC123" s="17">
        <f t="shared" si="26"/>
        <v>-1.4345842067086778E-2</v>
      </c>
    </row>
    <row r="124" spans="1:29" s="17" customFormat="1" x14ac:dyDescent="0.25">
      <c r="A124" s="17">
        <v>39</v>
      </c>
      <c r="B124" s="17">
        <v>-639</v>
      </c>
      <c r="C124" s="17">
        <v>14217</v>
      </c>
      <c r="D124" s="17">
        <v>14838</v>
      </c>
      <c r="E124" s="17">
        <v>12158</v>
      </c>
      <c r="F124" s="17">
        <v>11562</v>
      </c>
      <c r="G124" s="24"/>
      <c r="H124" s="7"/>
      <c r="I124" s="25">
        <f t="shared" si="32"/>
        <v>2059</v>
      </c>
      <c r="J124" s="24">
        <f t="shared" si="32"/>
        <v>3276</v>
      </c>
      <c r="K124" s="7"/>
      <c r="L124" s="25">
        <f t="shared" si="27"/>
        <v>2058.1857116283099</v>
      </c>
      <c r="M124" s="17">
        <f t="shared" si="18"/>
        <v>0.66306555226963981</v>
      </c>
      <c r="N124" s="17">
        <f t="shared" si="28"/>
        <v>3269.9469853504343</v>
      </c>
      <c r="O124" s="24">
        <f t="shared" si="19"/>
        <v>36.638986347857447</v>
      </c>
      <c r="P124" s="7"/>
      <c r="Q124" s="25">
        <f t="shared" si="20"/>
        <v>2079.6268569941144</v>
      </c>
      <c r="R124" s="24">
        <f t="shared" si="21"/>
        <v>3256.1965133648255</v>
      </c>
      <c r="S124" s="7"/>
      <c r="T124" s="25">
        <f t="shared" si="22"/>
        <v>-0.53837634581758687</v>
      </c>
      <c r="U124" s="24">
        <f t="shared" si="23"/>
        <v>0.84195482321444359</v>
      </c>
      <c r="V124" s="7"/>
      <c r="W124" s="25">
        <f t="shared" si="24"/>
        <v>-0.53974802196781801</v>
      </c>
      <c r="X124" s="24">
        <f t="shared" si="29"/>
        <v>140.45342578952898</v>
      </c>
      <c r="Y124" s="7"/>
      <c r="Z124" s="25">
        <f t="shared" si="30"/>
        <v>-639</v>
      </c>
      <c r="AA124" s="17">
        <f t="shared" si="31"/>
        <v>140.39999999999989</v>
      </c>
      <c r="AB124" s="24">
        <f t="shared" si="25"/>
        <v>2.4504422698000368</v>
      </c>
      <c r="AC124" s="17">
        <f t="shared" si="26"/>
        <v>5.3425789529086387E-2</v>
      </c>
    </row>
    <row r="125" spans="1:29" s="17" customFormat="1" x14ac:dyDescent="0.25">
      <c r="A125" s="17">
        <v>40</v>
      </c>
      <c r="B125" s="17">
        <v>-622</v>
      </c>
      <c r="C125" s="17">
        <v>14372</v>
      </c>
      <c r="D125" s="17">
        <v>14720</v>
      </c>
      <c r="E125" s="17">
        <v>12005</v>
      </c>
      <c r="F125" s="17">
        <v>11670</v>
      </c>
      <c r="G125" s="24"/>
      <c r="H125" s="7"/>
      <c r="I125" s="25">
        <f t="shared" si="32"/>
        <v>2367</v>
      </c>
      <c r="J125" s="24">
        <f t="shared" si="32"/>
        <v>3050</v>
      </c>
      <c r="K125" s="7"/>
      <c r="L125" s="25">
        <f t="shared" si="27"/>
        <v>2365.2843928824036</v>
      </c>
      <c r="M125" s="17">
        <f t="shared" si="18"/>
        <v>2.9433077819473992</v>
      </c>
      <c r="N125" s="17">
        <f t="shared" si="28"/>
        <v>3051.0441842317873</v>
      </c>
      <c r="O125" s="24">
        <f t="shared" si="19"/>
        <v>1.0903207099132599</v>
      </c>
      <c r="P125" s="7"/>
      <c r="Q125" s="25">
        <f t="shared" si="20"/>
        <v>2387.6268569941144</v>
      </c>
      <c r="R125" s="24">
        <f t="shared" si="21"/>
        <v>3030.1965133648255</v>
      </c>
      <c r="S125" s="7"/>
      <c r="T125" s="25">
        <f t="shared" si="22"/>
        <v>-0.61811176275266733</v>
      </c>
      <c r="U125" s="24">
        <f t="shared" si="23"/>
        <v>0.78351799691558044</v>
      </c>
      <c r="V125" s="7"/>
      <c r="W125" s="25">
        <f t="shared" si="24"/>
        <v>-0.61938839141052038</v>
      </c>
      <c r="X125" s="24">
        <f t="shared" si="29"/>
        <v>134.78879477900392</v>
      </c>
      <c r="Y125" s="7"/>
      <c r="Z125" s="25">
        <f t="shared" si="30"/>
        <v>-622</v>
      </c>
      <c r="AA125" s="17">
        <f t="shared" si="31"/>
        <v>134.80199999999988</v>
      </c>
      <c r="AB125" s="24">
        <f t="shared" si="25"/>
        <v>2.352738738273394</v>
      </c>
      <c r="AC125" s="17">
        <f t="shared" si="26"/>
        <v>-1.3205220995956779E-2</v>
      </c>
    </row>
    <row r="126" spans="1:29" s="17" customFormat="1" x14ac:dyDescent="0.25">
      <c r="A126" s="17">
        <v>41</v>
      </c>
      <c r="B126" s="17">
        <v>-621</v>
      </c>
      <c r="C126" s="17">
        <v>14524</v>
      </c>
      <c r="D126" s="17">
        <v>14608</v>
      </c>
      <c r="E126" s="17">
        <v>11869</v>
      </c>
      <c r="F126" s="17">
        <v>11803</v>
      </c>
      <c r="G126" s="24"/>
      <c r="H126" s="7"/>
      <c r="I126" s="25">
        <f t="shared" si="32"/>
        <v>2655</v>
      </c>
      <c r="J126" s="24">
        <f t="shared" si="32"/>
        <v>2805</v>
      </c>
      <c r="K126" s="7"/>
      <c r="L126" s="25">
        <f t="shared" si="27"/>
        <v>2649.1629225342058</v>
      </c>
      <c r="M126" s="17">
        <f t="shared" si="18"/>
        <v>34.071473341682548</v>
      </c>
      <c r="N126" s="17">
        <f t="shared" si="28"/>
        <v>2803.6552607426565</v>
      </c>
      <c r="O126" s="24">
        <f t="shared" si="19"/>
        <v>1.8083236702406476</v>
      </c>
      <c r="P126" s="7"/>
      <c r="Q126" s="25">
        <f t="shared" si="20"/>
        <v>2675.6268569941144</v>
      </c>
      <c r="R126" s="24">
        <f t="shared" si="21"/>
        <v>2785.1965133648255</v>
      </c>
      <c r="S126" s="7"/>
      <c r="T126" s="25">
        <f t="shared" si="22"/>
        <v>-0.69266955521144391</v>
      </c>
      <c r="U126" s="24">
        <f t="shared" si="23"/>
        <v>0.72016834008716679</v>
      </c>
      <c r="V126" s="7"/>
      <c r="W126" s="25">
        <f t="shared" si="24"/>
        <v>-0.69384312990790542</v>
      </c>
      <c r="X126" s="24">
        <f t="shared" si="29"/>
        <v>129.18252397079476</v>
      </c>
      <c r="Y126" s="7"/>
      <c r="Z126" s="25">
        <f t="shared" si="30"/>
        <v>-621</v>
      </c>
      <c r="AA126" s="17">
        <f t="shared" si="31"/>
        <v>129.21299999999988</v>
      </c>
      <c r="AB126" s="24">
        <f t="shared" si="25"/>
        <v>2.2551922863794309</v>
      </c>
      <c r="AC126" s="17">
        <f t="shared" si="26"/>
        <v>-3.0476029205118493E-2</v>
      </c>
    </row>
    <row r="127" spans="1:29" s="17" customFormat="1" x14ac:dyDescent="0.25">
      <c r="A127" s="17">
        <v>42</v>
      </c>
      <c r="B127" s="17">
        <v>-603</v>
      </c>
      <c r="C127" s="17">
        <v>14636</v>
      </c>
      <c r="D127" s="17">
        <v>14464</v>
      </c>
      <c r="E127" s="17">
        <v>11734</v>
      </c>
      <c r="F127" s="17">
        <v>11927</v>
      </c>
      <c r="G127" s="24"/>
      <c r="H127" s="7"/>
      <c r="I127" s="25">
        <f t="shared" si="32"/>
        <v>2902</v>
      </c>
      <c r="J127" s="24">
        <f t="shared" si="32"/>
        <v>2537</v>
      </c>
      <c r="K127" s="7"/>
      <c r="L127" s="25">
        <f t="shared" si="27"/>
        <v>2900.5191815943526</v>
      </c>
      <c r="M127" s="17">
        <f t="shared" si="18"/>
        <v>2.1928231505040165</v>
      </c>
      <c r="N127" s="17">
        <f t="shared" si="28"/>
        <v>2538.0912896709046</v>
      </c>
      <c r="O127" s="24">
        <f t="shared" si="19"/>
        <v>1.1909131458231652</v>
      </c>
      <c r="P127" s="7"/>
      <c r="Q127" s="25">
        <f t="shared" si="20"/>
        <v>2922.6268569941144</v>
      </c>
      <c r="R127" s="24">
        <f t="shared" si="21"/>
        <v>2517.1965133648255</v>
      </c>
      <c r="S127" s="7"/>
      <c r="T127" s="25">
        <f t="shared" si="22"/>
        <v>-0.7566132174937974</v>
      </c>
      <c r="U127" s="24">
        <f t="shared" si="23"/>
        <v>0.65087157261771844</v>
      </c>
      <c r="V127" s="7"/>
      <c r="W127" s="25">
        <f t="shared" si="24"/>
        <v>-0.75767404042532893</v>
      </c>
      <c r="X127" s="24">
        <f t="shared" si="29"/>
        <v>123.77981433604907</v>
      </c>
      <c r="Y127" s="7"/>
      <c r="Z127" s="25">
        <f t="shared" si="30"/>
        <v>-603</v>
      </c>
      <c r="AA127" s="17">
        <f t="shared" si="31"/>
        <v>123.78599999999989</v>
      </c>
      <c r="AB127" s="24">
        <f t="shared" si="25"/>
        <v>2.1604732678736984</v>
      </c>
      <c r="AC127" s="17">
        <f t="shared" si="26"/>
        <v>-6.1856639508164335E-3</v>
      </c>
    </row>
    <row r="128" spans="1:29" s="17" customFormat="1" x14ac:dyDescent="0.25">
      <c r="A128" s="17">
        <v>43</v>
      </c>
      <c r="B128" s="17">
        <v>-612</v>
      </c>
      <c r="C128" s="17">
        <v>14760</v>
      </c>
      <c r="D128" s="17">
        <v>14318</v>
      </c>
      <c r="E128" s="17">
        <v>11624</v>
      </c>
      <c r="F128" s="17">
        <v>12078</v>
      </c>
      <c r="G128" s="24"/>
      <c r="H128" s="7"/>
      <c r="I128" s="25">
        <f t="shared" si="32"/>
        <v>3136</v>
      </c>
      <c r="J128" s="24">
        <f t="shared" si="32"/>
        <v>2240</v>
      </c>
      <c r="K128" s="7"/>
      <c r="L128" s="25">
        <f t="shared" si="27"/>
        <v>3128.8101849981526</v>
      </c>
      <c r="M128" s="17">
        <f t="shared" si="18"/>
        <v>51.693439760789417</v>
      </c>
      <c r="N128" s="17">
        <f t="shared" si="28"/>
        <v>2245.4985270416778</v>
      </c>
      <c r="O128" s="24">
        <f t="shared" si="19"/>
        <v>30.233799628061902</v>
      </c>
      <c r="P128" s="7"/>
      <c r="Q128" s="25">
        <f t="shared" si="20"/>
        <v>3156.6268569941144</v>
      </c>
      <c r="R128" s="24">
        <f t="shared" si="21"/>
        <v>2220.1965133648255</v>
      </c>
      <c r="S128" s="7"/>
      <c r="T128" s="25">
        <f t="shared" si="22"/>
        <v>-0.81719142386655341</v>
      </c>
      <c r="U128" s="24">
        <f t="shared" si="23"/>
        <v>0.57407627434000885</v>
      </c>
      <c r="V128" s="7"/>
      <c r="W128" s="25">
        <f t="shared" si="24"/>
        <v>-0.81812728064806506</v>
      </c>
      <c r="X128" s="24">
        <f t="shared" si="29"/>
        <v>118.17311730675431</v>
      </c>
      <c r="Y128" s="7"/>
      <c r="Z128" s="25">
        <f t="shared" si="30"/>
        <v>-612</v>
      </c>
      <c r="AA128" s="17">
        <f t="shared" si="31"/>
        <v>118.27799999999989</v>
      </c>
      <c r="AB128" s="24">
        <f t="shared" si="25"/>
        <v>2.0643405326738513</v>
      </c>
      <c r="AC128" s="17">
        <f t="shared" si="26"/>
        <v>-0.1048826932455853</v>
      </c>
    </row>
    <row r="129" spans="1:29" s="17" customFormat="1" x14ac:dyDescent="0.25">
      <c r="A129" s="17">
        <v>44</v>
      </c>
      <c r="B129" s="17">
        <v>-629</v>
      </c>
      <c r="C129" s="17">
        <v>14863</v>
      </c>
      <c r="D129" s="17">
        <v>14164</v>
      </c>
      <c r="E129" s="17">
        <v>11521</v>
      </c>
      <c r="F129" s="17">
        <v>12242</v>
      </c>
      <c r="G129" s="24"/>
      <c r="H129" s="7"/>
      <c r="I129" s="25">
        <f t="shared" si="32"/>
        <v>3342</v>
      </c>
      <c r="J129" s="24">
        <f t="shared" si="32"/>
        <v>1922</v>
      </c>
      <c r="K129" s="7"/>
      <c r="L129" s="25">
        <f t="shared" si="27"/>
        <v>3333.08540178968</v>
      </c>
      <c r="M129" s="17">
        <f t="shared" si="18"/>
        <v>79.470061251441209</v>
      </c>
      <c r="N129" s="17">
        <f t="shared" si="28"/>
        <v>1923.3950380170008</v>
      </c>
      <c r="O129" s="24">
        <f t="shared" si="19"/>
        <v>1.9461310688776443</v>
      </c>
      <c r="P129" s="7"/>
      <c r="Q129" s="25">
        <f t="shared" si="20"/>
        <v>3362.6268569941144</v>
      </c>
      <c r="R129" s="24">
        <f t="shared" si="21"/>
        <v>1902.1965133648257</v>
      </c>
      <c r="S129" s="7"/>
      <c r="T129" s="25">
        <f t="shared" si="22"/>
        <v>-0.87052095597248391</v>
      </c>
      <c r="U129" s="24">
        <f t="shared" si="23"/>
        <v>0.49185100547700672</v>
      </c>
      <c r="V129" s="7"/>
      <c r="W129" s="25">
        <f t="shared" si="24"/>
        <v>-0.87132299532569291</v>
      </c>
      <c r="X129" s="24">
        <f t="shared" si="29"/>
        <v>112.5601371230581</v>
      </c>
      <c r="Y129" s="7"/>
      <c r="Z129" s="25">
        <f t="shared" si="30"/>
        <v>-629</v>
      </c>
      <c r="AA129" s="17">
        <f t="shared" si="31"/>
        <v>112.61699999999989</v>
      </c>
      <c r="AB129" s="24">
        <f t="shared" si="25"/>
        <v>1.9655374437184523</v>
      </c>
      <c r="AC129" s="17">
        <f t="shared" si="26"/>
        <v>-5.6862876941792706E-2</v>
      </c>
    </row>
    <row r="130" spans="1:29" s="17" customFormat="1" x14ac:dyDescent="0.25">
      <c r="A130" s="17">
        <v>45</v>
      </c>
      <c r="B130" s="17">
        <v>-632</v>
      </c>
      <c r="C130" s="17">
        <v>14944</v>
      </c>
      <c r="D130" s="17">
        <v>13987</v>
      </c>
      <c r="E130" s="17">
        <v>11434</v>
      </c>
      <c r="F130" s="17">
        <v>12410</v>
      </c>
      <c r="G130" s="24"/>
      <c r="H130" s="7"/>
      <c r="I130" s="25">
        <f t="shared" si="32"/>
        <v>3510</v>
      </c>
      <c r="J130" s="24">
        <f t="shared" si="32"/>
        <v>1577</v>
      </c>
      <c r="K130" s="7"/>
      <c r="L130" s="25">
        <f t="shared" si="27"/>
        <v>3505.3498723499624</v>
      </c>
      <c r="M130" s="17">
        <f t="shared" si="18"/>
        <v>21.623687161643982</v>
      </c>
      <c r="N130" s="17">
        <f t="shared" si="28"/>
        <v>1581.0663266125046</v>
      </c>
      <c r="O130" s="24">
        <f t="shared" si="19"/>
        <v>16.535012119562762</v>
      </c>
      <c r="P130" s="7"/>
      <c r="Q130" s="25">
        <f t="shared" si="20"/>
        <v>3530.6268569941144</v>
      </c>
      <c r="R130" s="24">
        <f t="shared" si="21"/>
        <v>1557.1965133648257</v>
      </c>
      <c r="S130" s="7"/>
      <c r="T130" s="25">
        <f t="shared" si="22"/>
        <v>-0.9140130015734369</v>
      </c>
      <c r="U130" s="24">
        <f t="shared" si="23"/>
        <v>0.40264434586148545</v>
      </c>
      <c r="V130" s="7"/>
      <c r="W130" s="25">
        <f t="shared" si="24"/>
        <v>-0.91466984259701367</v>
      </c>
      <c r="X130" s="24">
        <f t="shared" si="29"/>
        <v>106.87539388653158</v>
      </c>
      <c r="Y130" s="7"/>
      <c r="Z130" s="25">
        <f t="shared" si="30"/>
        <v>-632</v>
      </c>
      <c r="AA130" s="17">
        <f t="shared" si="31"/>
        <v>106.92899999999989</v>
      </c>
      <c r="AB130" s="24">
        <f t="shared" si="25"/>
        <v>1.8662631158650147</v>
      </c>
      <c r="AC130" s="17">
        <f t="shared" si="26"/>
        <v>-5.3606113468305239E-2</v>
      </c>
    </row>
    <row r="131" spans="1:29" s="17" customFormat="1" x14ac:dyDescent="0.25">
      <c r="A131" s="17">
        <v>46</v>
      </c>
      <c r="B131" s="17">
        <v>-630</v>
      </c>
      <c r="C131" s="17">
        <v>15007</v>
      </c>
      <c r="D131" s="17">
        <v>13798</v>
      </c>
      <c r="E131" s="17">
        <v>11361</v>
      </c>
      <c r="F131" s="17">
        <v>12583</v>
      </c>
      <c r="G131" s="24"/>
      <c r="H131" s="7"/>
      <c r="I131" s="25">
        <f t="shared" si="32"/>
        <v>3646</v>
      </c>
      <c r="J131" s="24">
        <f t="shared" si="32"/>
        <v>1215</v>
      </c>
      <c r="K131" s="7"/>
      <c r="L131" s="25">
        <f t="shared" si="27"/>
        <v>3642.4770715185409</v>
      </c>
      <c r="M131" s="17">
        <f t="shared" si="18"/>
        <v>12.411025085475549</v>
      </c>
      <c r="N131" s="17">
        <f t="shared" si="28"/>
        <v>1224.5225599963039</v>
      </c>
      <c r="O131" s="24">
        <f t="shared" si="19"/>
        <v>90.67914888320783</v>
      </c>
      <c r="P131" s="7"/>
      <c r="Q131" s="25">
        <f t="shared" si="20"/>
        <v>3666.6268569941144</v>
      </c>
      <c r="R131" s="24">
        <f t="shared" si="21"/>
        <v>1195.1965133648257</v>
      </c>
      <c r="S131" s="7"/>
      <c r="T131" s="25">
        <f t="shared" si="22"/>
        <v>-0.94922084801230355</v>
      </c>
      <c r="U131" s="24">
        <f t="shared" si="23"/>
        <v>0.30904199577215591</v>
      </c>
      <c r="V131" s="7"/>
      <c r="W131" s="25">
        <f t="shared" si="24"/>
        <v>-0.9497253221825589</v>
      </c>
      <c r="X131" s="24">
        <f t="shared" si="29"/>
        <v>101.14091208139911</v>
      </c>
      <c r="Y131" s="7"/>
      <c r="Z131" s="25">
        <f t="shared" si="30"/>
        <v>-630</v>
      </c>
      <c r="AA131" s="17">
        <f t="shared" si="31"/>
        <v>101.25899999999989</v>
      </c>
      <c r="AB131" s="24">
        <f t="shared" si="25"/>
        <v>1.7673029472769362</v>
      </c>
      <c r="AC131" s="17">
        <f t="shared" si="26"/>
        <v>-0.11808791860077861</v>
      </c>
    </row>
    <row r="132" spans="1:29" s="17" customFormat="1" x14ac:dyDescent="0.25">
      <c r="A132" s="17">
        <v>47</v>
      </c>
      <c r="B132" s="17">
        <v>-640</v>
      </c>
      <c r="C132" s="17">
        <v>15052</v>
      </c>
      <c r="D132" s="17">
        <v>13610</v>
      </c>
      <c r="E132" s="17">
        <v>11308</v>
      </c>
      <c r="F132" s="17">
        <v>12767</v>
      </c>
      <c r="G132" s="24"/>
      <c r="H132" s="7"/>
      <c r="I132" s="25">
        <f t="shared" si="32"/>
        <v>3744</v>
      </c>
      <c r="J132" s="24">
        <f t="shared" si="32"/>
        <v>843</v>
      </c>
      <c r="K132" s="7"/>
      <c r="L132" s="25">
        <f t="shared" si="27"/>
        <v>3745.0340347424503</v>
      </c>
      <c r="M132" s="17">
        <f t="shared" si="18"/>
        <v>1.0692278485943216</v>
      </c>
      <c r="N132" s="17">
        <f t="shared" si="28"/>
        <v>850.27498653739087</v>
      </c>
      <c r="O132" s="24">
        <f t="shared" si="19"/>
        <v>52.92542911921845</v>
      </c>
      <c r="P132" s="7"/>
      <c r="Q132" s="25">
        <f t="shared" si="20"/>
        <v>3764.6268569941144</v>
      </c>
      <c r="R132" s="24">
        <f t="shared" si="21"/>
        <v>823.19651336482571</v>
      </c>
      <c r="S132" s="7"/>
      <c r="T132" s="25">
        <f t="shared" si="22"/>
        <v>-0.97459120794619281</v>
      </c>
      <c r="U132" s="24">
        <f t="shared" si="23"/>
        <v>0.21285394540411562</v>
      </c>
      <c r="V132" s="7"/>
      <c r="W132" s="25">
        <f t="shared" si="24"/>
        <v>-0.9749390919031744</v>
      </c>
      <c r="X132" s="24">
        <f t="shared" si="29"/>
        <v>95.431816195028546</v>
      </c>
      <c r="Y132" s="7"/>
      <c r="Z132" s="25">
        <f t="shared" si="30"/>
        <v>-640</v>
      </c>
      <c r="AA132" s="17">
        <f t="shared" si="31"/>
        <v>95.498999999999882</v>
      </c>
      <c r="AB132" s="24">
        <f t="shared" si="25"/>
        <v>1.6667719823620628</v>
      </c>
      <c r="AC132" s="17">
        <f t="shared" si="26"/>
        <v>-6.7183804971335803E-2</v>
      </c>
    </row>
    <row r="133" spans="1:29" s="17" customFormat="1" x14ac:dyDescent="0.25">
      <c r="A133" s="17">
        <v>48</v>
      </c>
      <c r="B133" s="17">
        <v>-627</v>
      </c>
      <c r="C133" s="17">
        <v>15095</v>
      </c>
      <c r="D133" s="17">
        <v>13430</v>
      </c>
      <c r="E133" s="17">
        <v>11284</v>
      </c>
      <c r="F133" s="17">
        <v>12959</v>
      </c>
      <c r="G133" s="24"/>
      <c r="H133" s="7"/>
      <c r="I133" s="25">
        <f t="shared" si="32"/>
        <v>3811</v>
      </c>
      <c r="J133" s="24">
        <f t="shared" si="32"/>
        <v>471</v>
      </c>
      <c r="K133" s="7"/>
      <c r="L133" s="25">
        <f t="shared" si="27"/>
        <v>3808.5987202822166</v>
      </c>
      <c r="M133" s="17">
        <f t="shared" si="18"/>
        <v>5.7661442830378373</v>
      </c>
      <c r="N133" s="17">
        <f t="shared" si="28"/>
        <v>475.47825781977002</v>
      </c>
      <c r="O133" s="24">
        <f t="shared" si="19"/>
        <v>20.054793100331349</v>
      </c>
      <c r="P133" s="7"/>
      <c r="Q133" s="25">
        <f t="shared" si="20"/>
        <v>3831.6268569941144</v>
      </c>
      <c r="R133" s="24">
        <f t="shared" si="21"/>
        <v>451.19651336482571</v>
      </c>
      <c r="S133" s="7"/>
      <c r="T133" s="25">
        <f t="shared" si="22"/>
        <v>-0.99193624994181095</v>
      </c>
      <c r="U133" s="24">
        <f t="shared" si="23"/>
        <v>0.11666589503607533</v>
      </c>
      <c r="V133" s="7"/>
      <c r="W133" s="25">
        <f t="shared" si="24"/>
        <v>-0.992127533046404</v>
      </c>
      <c r="X133" s="24">
        <f t="shared" si="29"/>
        <v>89.822653401322441</v>
      </c>
      <c r="Y133" s="7"/>
      <c r="Z133" s="25">
        <f t="shared" si="30"/>
        <v>-627</v>
      </c>
      <c r="AA133" s="17">
        <f t="shared" si="31"/>
        <v>89.855999999999881</v>
      </c>
      <c r="AB133" s="24">
        <f t="shared" si="25"/>
        <v>1.5682830526720226</v>
      </c>
      <c r="AC133" s="17">
        <f t="shared" si="26"/>
        <v>-3.3346598677439943E-2</v>
      </c>
    </row>
    <row r="134" spans="1:29" s="17" customFormat="1" x14ac:dyDescent="0.25">
      <c r="A134" s="17">
        <v>49</v>
      </c>
      <c r="B134" s="17">
        <v>-610</v>
      </c>
      <c r="C134" s="17">
        <v>15103</v>
      </c>
      <c r="D134" s="17">
        <v>13241</v>
      </c>
      <c r="E134" s="17">
        <v>11264</v>
      </c>
      <c r="F134" s="17">
        <v>13139</v>
      </c>
      <c r="G134" s="24"/>
      <c r="H134" s="7"/>
      <c r="I134" s="25">
        <f t="shared" si="32"/>
        <v>3839</v>
      </c>
      <c r="J134" s="24">
        <f t="shared" si="32"/>
        <v>102</v>
      </c>
      <c r="K134" s="7"/>
      <c r="L134" s="25">
        <f t="shared" si="27"/>
        <v>3834.7871451535798</v>
      </c>
      <c r="M134" s="17">
        <f t="shared" si="18"/>
        <v>17.748145957006287</v>
      </c>
      <c r="N134" s="17">
        <f t="shared" si="28"/>
        <v>106.57925969510323</v>
      </c>
      <c r="O134" s="24">
        <f t="shared" si="19"/>
        <v>20.969619355196947</v>
      </c>
      <c r="P134" s="7"/>
      <c r="Q134" s="25">
        <f t="shared" si="20"/>
        <v>3859.6268569941144</v>
      </c>
      <c r="R134" s="24">
        <f t="shared" si="21"/>
        <v>82.196513364825705</v>
      </c>
      <c r="S134" s="7"/>
      <c r="T134" s="25">
        <f t="shared" si="22"/>
        <v>-0.99918492420863647</v>
      </c>
      <c r="U134" s="24">
        <f t="shared" si="23"/>
        <v>2.1253554751648258E-2</v>
      </c>
      <c r="V134" s="7"/>
      <c r="W134" s="25">
        <f t="shared" si="24"/>
        <v>-0.99922085617168532</v>
      </c>
      <c r="X134" s="24">
        <f t="shared" si="29"/>
        <v>84.33445380836298</v>
      </c>
      <c r="Y134" s="7"/>
      <c r="Z134" s="25">
        <f t="shared" si="30"/>
        <v>-610</v>
      </c>
      <c r="AA134" s="17">
        <f t="shared" si="31"/>
        <v>84.365999999999886</v>
      </c>
      <c r="AB134" s="24">
        <f t="shared" si="25"/>
        <v>1.4724644767375341</v>
      </c>
      <c r="AC134" s="17">
        <f t="shared" si="26"/>
        <v>-3.1546191636905974E-2</v>
      </c>
    </row>
    <row r="135" spans="1:29" s="17" customFormat="1" x14ac:dyDescent="0.25">
      <c r="A135" s="17">
        <v>50</v>
      </c>
      <c r="B135" s="17">
        <v>-611</v>
      </c>
      <c r="C135" s="17">
        <v>15091</v>
      </c>
      <c r="D135" s="17">
        <v>13057</v>
      </c>
      <c r="E135" s="17">
        <v>11270</v>
      </c>
      <c r="F135" s="17">
        <v>13319</v>
      </c>
      <c r="G135" s="24"/>
      <c r="H135" s="7"/>
      <c r="I135" s="25">
        <f t="shared" si="32"/>
        <v>3821</v>
      </c>
      <c r="J135" s="24">
        <f t="shared" si="32"/>
        <v>-262</v>
      </c>
      <c r="K135" s="7"/>
      <c r="L135" s="25">
        <f t="shared" si="27"/>
        <v>3825.5235370372134</v>
      </c>
      <c r="M135" s="17">
        <f t="shared" si="18"/>
        <v>20.462387327041139</v>
      </c>
      <c r="N135" s="17">
        <f t="shared" si="28"/>
        <v>-263.71469042331142</v>
      </c>
      <c r="O135" s="24">
        <f t="shared" si="19"/>
        <v>2.940163247795911</v>
      </c>
      <c r="P135" s="7"/>
      <c r="Q135" s="25">
        <f t="shared" si="20"/>
        <v>3841.6268569941144</v>
      </c>
      <c r="R135" s="24">
        <f t="shared" si="21"/>
        <v>-281.80348663517429</v>
      </c>
      <c r="S135" s="7"/>
      <c r="T135" s="25">
        <f t="shared" si="22"/>
        <v>-0.99452506217996295</v>
      </c>
      <c r="U135" s="24">
        <f t="shared" si="23"/>
        <v>-7.2865935393423426E-2</v>
      </c>
      <c r="V135" s="7"/>
      <c r="W135" s="25">
        <f t="shared" si="24"/>
        <v>-0.9944077323736229</v>
      </c>
      <c r="X135" s="24">
        <f t="shared" si="29"/>
        <v>78.925050003657816</v>
      </c>
      <c r="Y135" s="7"/>
      <c r="Z135" s="25">
        <f t="shared" si="30"/>
        <v>-611</v>
      </c>
      <c r="AA135" s="17">
        <f t="shared" si="31"/>
        <v>78.866999999999891</v>
      </c>
      <c r="AB135" s="24">
        <f t="shared" si="25"/>
        <v>1.3764888211703659</v>
      </c>
      <c r="AC135" s="17">
        <f t="shared" si="26"/>
        <v>5.8050003657925231E-2</v>
      </c>
    </row>
    <row r="136" spans="1:29" s="17" customFormat="1" x14ac:dyDescent="0.25">
      <c r="A136" s="17">
        <v>51</v>
      </c>
      <c r="B136" s="17">
        <v>-616</v>
      </c>
      <c r="C136" s="17">
        <v>15072</v>
      </c>
      <c r="D136" s="17">
        <v>12874</v>
      </c>
      <c r="E136" s="17">
        <v>11294</v>
      </c>
      <c r="F136" s="17">
        <v>13511</v>
      </c>
      <c r="G136" s="24"/>
      <c r="H136" s="7"/>
      <c r="I136" s="25">
        <f t="shared" si="32"/>
        <v>3778</v>
      </c>
      <c r="J136" s="24">
        <f t="shared" si="32"/>
        <v>-637</v>
      </c>
      <c r="K136" s="7"/>
      <c r="L136" s="25">
        <f t="shared" si="27"/>
        <v>3780.3102450066904</v>
      </c>
      <c r="M136" s="17">
        <f t="shared" si="18"/>
        <v>5.3372319909377675</v>
      </c>
      <c r="N136" s="17">
        <f t="shared" si="28"/>
        <v>-634.38177922925308</v>
      </c>
      <c r="O136" s="24">
        <f t="shared" si="19"/>
        <v>6.8550800043705751</v>
      </c>
      <c r="P136" s="7"/>
      <c r="Q136" s="25">
        <f t="shared" si="20"/>
        <v>3798.6268569941144</v>
      </c>
      <c r="R136" s="24">
        <f t="shared" si="21"/>
        <v>-656.80348663517429</v>
      </c>
      <c r="S136" s="7"/>
      <c r="T136" s="25">
        <f t="shared" si="22"/>
        <v>-0.9833931695559095</v>
      </c>
      <c r="U136" s="24">
        <f t="shared" si="23"/>
        <v>-0.16982969584507696</v>
      </c>
      <c r="V136" s="7"/>
      <c r="W136" s="25">
        <f t="shared" si="24"/>
        <v>-0.98311793804994652</v>
      </c>
      <c r="X136" s="24">
        <f t="shared" si="29"/>
        <v>73.315058193640994</v>
      </c>
      <c r="Y136" s="7"/>
      <c r="Z136" s="25">
        <f t="shared" si="30"/>
        <v>-616</v>
      </c>
      <c r="AA136" s="17">
        <f t="shared" si="31"/>
        <v>73.322999999999894</v>
      </c>
      <c r="AB136" s="24">
        <f t="shared" si="25"/>
        <v>1.2797277674398004</v>
      </c>
      <c r="AC136" s="17">
        <f t="shared" si="26"/>
        <v>-7.9418063589002941E-3</v>
      </c>
    </row>
    <row r="137" spans="1:29" s="17" customFormat="1" x14ac:dyDescent="0.25">
      <c r="A137" s="17">
        <v>52</v>
      </c>
      <c r="B137" s="17">
        <v>-636</v>
      </c>
      <c r="C137" s="17">
        <v>15029</v>
      </c>
      <c r="D137" s="17">
        <v>12683</v>
      </c>
      <c r="E137" s="17">
        <v>11332</v>
      </c>
      <c r="F137" s="17">
        <v>13691</v>
      </c>
      <c r="G137" s="24"/>
      <c r="H137" s="7"/>
      <c r="I137" s="25">
        <f t="shared" si="32"/>
        <v>3697</v>
      </c>
      <c r="J137" s="24">
        <f t="shared" si="32"/>
        <v>-1008</v>
      </c>
      <c r="K137" s="7"/>
      <c r="L137" s="25">
        <f t="shared" si="27"/>
        <v>3696.2871743973155</v>
      </c>
      <c r="M137" s="17">
        <f t="shared" si="18"/>
        <v>0.50812033984246507</v>
      </c>
      <c r="N137" s="17">
        <f t="shared" si="28"/>
        <v>-1010.6168396468886</v>
      </c>
      <c r="O137" s="24">
        <f t="shared" si="19"/>
        <v>6.8478497375280165</v>
      </c>
      <c r="P137" s="7"/>
      <c r="Q137" s="25">
        <f t="shared" si="20"/>
        <v>3717.6268569941144</v>
      </c>
      <c r="R137" s="24">
        <f t="shared" si="21"/>
        <v>-1027.8034866351743</v>
      </c>
      <c r="S137" s="7"/>
      <c r="T137" s="25">
        <f t="shared" si="22"/>
        <v>-0.96242379042687864</v>
      </c>
      <c r="U137" s="24">
        <f t="shared" si="23"/>
        <v>-0.26575917618524619</v>
      </c>
      <c r="V137" s="7"/>
      <c r="W137" s="25">
        <f t="shared" si="24"/>
        <v>-0.96199232830718018</v>
      </c>
      <c r="X137" s="24">
        <f t="shared" si="29"/>
        <v>67.672648078524503</v>
      </c>
      <c r="Y137" s="7"/>
      <c r="Z137" s="25">
        <f t="shared" si="30"/>
        <v>-636</v>
      </c>
      <c r="AA137" s="17">
        <f t="shared" si="31"/>
        <v>67.59899999999989</v>
      </c>
      <c r="AB137" s="24">
        <f t="shared" si="25"/>
        <v>1.179825121055645</v>
      </c>
      <c r="AC137" s="17">
        <f t="shared" si="26"/>
        <v>7.364807852461297E-2</v>
      </c>
    </row>
    <row r="138" spans="1:29" s="17" customFormat="1" x14ac:dyDescent="0.25">
      <c r="A138" s="17">
        <v>53</v>
      </c>
      <c r="B138" s="17">
        <v>-624</v>
      </c>
      <c r="C138" s="17">
        <v>14975</v>
      </c>
      <c r="D138" s="17">
        <v>12511</v>
      </c>
      <c r="E138" s="17">
        <v>11398</v>
      </c>
      <c r="F138" s="17">
        <v>13877</v>
      </c>
      <c r="G138" s="24"/>
      <c r="H138" s="7"/>
      <c r="I138" s="25">
        <f t="shared" si="32"/>
        <v>3577</v>
      </c>
      <c r="J138" s="24">
        <f t="shared" si="32"/>
        <v>-1366</v>
      </c>
      <c r="K138" s="7"/>
      <c r="L138" s="25">
        <f t="shared" si="27"/>
        <v>3577.7807225766978</v>
      </c>
      <c r="M138" s="17">
        <f t="shared" si="18"/>
        <v>0.60952774176569324</v>
      </c>
      <c r="N138" s="17">
        <f t="shared" si="28"/>
        <v>-1369.7828637532409</v>
      </c>
      <c r="O138" s="24">
        <f t="shared" si="19"/>
        <v>14.310058175583961</v>
      </c>
      <c r="P138" s="7"/>
      <c r="Q138" s="25">
        <f t="shared" si="20"/>
        <v>3597.6268569941144</v>
      </c>
      <c r="R138" s="24">
        <f t="shared" si="21"/>
        <v>-1385.8034866351743</v>
      </c>
      <c r="S138" s="7"/>
      <c r="T138" s="25">
        <f t="shared" si="22"/>
        <v>-0.93135804356905505</v>
      </c>
      <c r="U138" s="24">
        <f t="shared" si="23"/>
        <v>-0.35832724616309142</v>
      </c>
      <c r="V138" s="7"/>
      <c r="W138" s="25">
        <f t="shared" si="24"/>
        <v>-0.93077581086492256</v>
      </c>
      <c r="X138" s="24">
        <f t="shared" si="29"/>
        <v>62.06039290739136</v>
      </c>
      <c r="Y138" s="7"/>
      <c r="Z138" s="25">
        <f t="shared" si="30"/>
        <v>-624</v>
      </c>
      <c r="AA138" s="17">
        <f t="shared" si="31"/>
        <v>61.98299999999989</v>
      </c>
      <c r="AB138" s="24">
        <f t="shared" si="25"/>
        <v>1.0818074302636433</v>
      </c>
      <c r="AC138" s="17">
        <f t="shared" si="26"/>
        <v>7.7392907391470089E-2</v>
      </c>
    </row>
    <row r="139" spans="1:29" s="17" customFormat="1" x14ac:dyDescent="0.25">
      <c r="A139" s="17">
        <v>54</v>
      </c>
      <c r="B139" s="17">
        <v>-631</v>
      </c>
      <c r="C139" s="17">
        <v>14903</v>
      </c>
      <c r="D139" s="17">
        <v>12341</v>
      </c>
      <c r="E139" s="17">
        <v>11480</v>
      </c>
      <c r="F139" s="17">
        <v>14057</v>
      </c>
      <c r="G139" s="24"/>
      <c r="H139" s="7"/>
      <c r="I139" s="25">
        <f t="shared" si="32"/>
        <v>3423</v>
      </c>
      <c r="J139" s="24">
        <f t="shared" si="32"/>
        <v>-1716</v>
      </c>
      <c r="K139" s="7"/>
      <c r="L139" s="25">
        <f t="shared" si="27"/>
        <v>3422.7853065374638</v>
      </c>
      <c r="M139" s="17">
        <f t="shared" si="18"/>
        <v>4.6093282855765944E-2</v>
      </c>
      <c r="N139" s="17">
        <f t="shared" si="28"/>
        <v>-1719.3940628645366</v>
      </c>
      <c r="O139" s="24">
        <f t="shared" si="19"/>
        <v>11.519662728426635</v>
      </c>
      <c r="P139" s="7"/>
      <c r="Q139" s="25">
        <f t="shared" si="20"/>
        <v>3443.6268569941144</v>
      </c>
      <c r="R139" s="24">
        <f t="shared" si="21"/>
        <v>-1735.8034866351743</v>
      </c>
      <c r="S139" s="7"/>
      <c r="T139" s="25">
        <f t="shared" si="22"/>
        <v>-0.89149033510151476</v>
      </c>
      <c r="U139" s="24">
        <f t="shared" si="23"/>
        <v>-0.448826755917968</v>
      </c>
      <c r="V139" s="7"/>
      <c r="W139" s="25">
        <f t="shared" si="24"/>
        <v>-0.89076068839900757</v>
      </c>
      <c r="X139" s="24">
        <f t="shared" si="29"/>
        <v>56.373827536844487</v>
      </c>
      <c r="Y139" s="7"/>
      <c r="Z139" s="25">
        <f t="shared" si="30"/>
        <v>-631</v>
      </c>
      <c r="AA139" s="17">
        <f t="shared" si="31"/>
        <v>56.303999999999888</v>
      </c>
      <c r="AB139" s="24">
        <f t="shared" si="25"/>
        <v>0.98269018204288539</v>
      </c>
      <c r="AC139" s="17">
        <f t="shared" si="26"/>
        <v>6.9827536844599081E-2</v>
      </c>
    </row>
    <row r="140" spans="1:29" s="17" customFormat="1" x14ac:dyDescent="0.25">
      <c r="A140" s="17">
        <v>55</v>
      </c>
      <c r="B140" s="17">
        <v>-643</v>
      </c>
      <c r="C140" s="17">
        <v>14807</v>
      </c>
      <c r="D140" s="17">
        <v>12173</v>
      </c>
      <c r="E140" s="17">
        <v>11578</v>
      </c>
      <c r="F140" s="17">
        <v>14227</v>
      </c>
      <c r="G140" s="24"/>
      <c r="H140" s="7"/>
      <c r="I140" s="25">
        <f t="shared" si="32"/>
        <v>3229</v>
      </c>
      <c r="J140" s="24">
        <f t="shared" si="32"/>
        <v>-2054</v>
      </c>
      <c r="K140" s="7"/>
      <c r="L140" s="25">
        <f t="shared" si="27"/>
        <v>3230.0451248638415</v>
      </c>
      <c r="M140" s="17">
        <f t="shared" si="18"/>
        <v>1.0922859810196417</v>
      </c>
      <c r="N140" s="17">
        <f t="shared" si="28"/>
        <v>-2058.0636992372824</v>
      </c>
      <c r="O140" s="24">
        <f t="shared" si="19"/>
        <v>16.513651491089846</v>
      </c>
      <c r="P140" s="7"/>
      <c r="Q140" s="25">
        <f t="shared" si="20"/>
        <v>3249.6268569941144</v>
      </c>
      <c r="R140" s="24">
        <f t="shared" si="21"/>
        <v>-2073.8034866351745</v>
      </c>
      <c r="S140" s="7"/>
      <c r="T140" s="25">
        <f t="shared" si="22"/>
        <v>-0.84126737768136661</v>
      </c>
      <c r="U140" s="24">
        <f t="shared" si="23"/>
        <v>-0.53622342533839185</v>
      </c>
      <c r="V140" s="7"/>
      <c r="W140" s="25">
        <f t="shared" si="24"/>
        <v>-0.84039535563474321</v>
      </c>
      <c r="X140" s="24">
        <f t="shared" si="29"/>
        <v>50.575593229621347</v>
      </c>
      <c r="Y140" s="7"/>
      <c r="Z140" s="25">
        <f t="shared" si="30"/>
        <v>-643</v>
      </c>
      <c r="AA140" s="17">
        <f t="shared" si="31"/>
        <v>50.516999999999889</v>
      </c>
      <c r="AB140" s="24">
        <f t="shared" si="25"/>
        <v>0.88168797822997347</v>
      </c>
      <c r="AC140" s="17">
        <f t="shared" si="26"/>
        <v>5.8593229621457965E-2</v>
      </c>
    </row>
    <row r="141" spans="1:29" s="17" customFormat="1" x14ac:dyDescent="0.25">
      <c r="A141" s="17">
        <v>56</v>
      </c>
      <c r="B141" s="17">
        <v>-619</v>
      </c>
      <c r="C141" s="17">
        <v>14694</v>
      </c>
      <c r="D141" s="17">
        <v>12019</v>
      </c>
      <c r="E141" s="17">
        <v>11685</v>
      </c>
      <c r="F141" s="17">
        <v>14377</v>
      </c>
      <c r="G141" s="24"/>
      <c r="H141" s="7"/>
      <c r="I141" s="25">
        <f t="shared" si="32"/>
        <v>3009</v>
      </c>
      <c r="J141" s="24">
        <f t="shared" si="32"/>
        <v>-2358</v>
      </c>
      <c r="K141" s="7"/>
      <c r="L141" s="25">
        <f t="shared" si="27"/>
        <v>3013.1378465470457</v>
      </c>
      <c r="M141" s="17">
        <f t="shared" si="18"/>
        <v>17.121774046897883</v>
      </c>
      <c r="N141" s="17">
        <f t="shared" si="28"/>
        <v>-2364.1170622401974</v>
      </c>
      <c r="O141" s="24">
        <f t="shared" si="19"/>
        <v>37.418450450448297</v>
      </c>
      <c r="P141" s="7"/>
      <c r="Q141" s="25">
        <f t="shared" si="20"/>
        <v>3029.6268569941144</v>
      </c>
      <c r="R141" s="24">
        <f t="shared" si="21"/>
        <v>-2377.8034866351745</v>
      </c>
      <c r="S141" s="7"/>
      <c r="T141" s="25">
        <f t="shared" si="22"/>
        <v>-0.78431350844202341</v>
      </c>
      <c r="U141" s="24">
        <f t="shared" si="23"/>
        <v>-0.61482871381119897</v>
      </c>
      <c r="V141" s="7"/>
      <c r="W141" s="25">
        <f t="shared" si="24"/>
        <v>-0.78331341721090963</v>
      </c>
      <c r="X141" s="24">
        <f t="shared" si="29"/>
        <v>44.987308418257612</v>
      </c>
      <c r="Y141" s="7"/>
      <c r="Z141" s="25">
        <f t="shared" si="30"/>
        <v>-619</v>
      </c>
      <c r="AA141" s="17">
        <f t="shared" si="31"/>
        <v>44.945999999999891</v>
      </c>
      <c r="AB141" s="24">
        <f t="shared" si="25"/>
        <v>0.78445568560136947</v>
      </c>
      <c r="AC141" s="17">
        <f t="shared" si="26"/>
        <v>4.1308418257720803E-2</v>
      </c>
    </row>
    <row r="142" spans="1:29" s="17" customFormat="1" x14ac:dyDescent="0.25">
      <c r="A142" s="17">
        <v>57</v>
      </c>
      <c r="B142" s="17">
        <v>-622</v>
      </c>
      <c r="C142" s="17">
        <v>14576</v>
      </c>
      <c r="D142" s="17">
        <v>11875</v>
      </c>
      <c r="E142" s="17">
        <v>11807</v>
      </c>
      <c r="F142" s="17">
        <v>14523</v>
      </c>
      <c r="G142" s="24"/>
      <c r="H142" s="7"/>
      <c r="I142" s="25">
        <f t="shared" si="32"/>
        <v>2769</v>
      </c>
      <c r="J142" s="24">
        <f t="shared" si="32"/>
        <v>-2648</v>
      </c>
      <c r="K142" s="7"/>
      <c r="L142" s="25">
        <f t="shared" si="27"/>
        <v>2766.284155255682</v>
      </c>
      <c r="M142" s="17">
        <f t="shared" si="18"/>
        <v>7.3758126752398079</v>
      </c>
      <c r="N142" s="17">
        <f t="shared" si="28"/>
        <v>-2648.9593303010097</v>
      </c>
      <c r="O142" s="24">
        <f t="shared" si="19"/>
        <v>0.9203146264353349</v>
      </c>
      <c r="P142" s="7"/>
      <c r="Q142" s="25">
        <f t="shared" si="20"/>
        <v>2789.6268569941144</v>
      </c>
      <c r="R142" s="24">
        <f t="shared" si="21"/>
        <v>-2667.8034866351745</v>
      </c>
      <c r="S142" s="7"/>
      <c r="T142" s="25">
        <f t="shared" si="22"/>
        <v>-0.72218201472637633</v>
      </c>
      <c r="U142" s="24">
        <f t="shared" si="23"/>
        <v>-0.68981402189381102</v>
      </c>
      <c r="V142" s="7"/>
      <c r="W142" s="25">
        <f t="shared" si="24"/>
        <v>-0.72105974189266708</v>
      </c>
      <c r="X142" s="24">
        <f t="shared" si="29"/>
        <v>39.384634666058105</v>
      </c>
      <c r="Y142" s="7"/>
      <c r="Z142" s="25">
        <f t="shared" si="30"/>
        <v>-622</v>
      </c>
      <c r="AA142" s="17">
        <f t="shared" si="31"/>
        <v>39.347999999999892</v>
      </c>
      <c r="AB142" s="24">
        <f t="shared" si="25"/>
        <v>0.68675215407472689</v>
      </c>
      <c r="AC142" s="17">
        <f t="shared" si="26"/>
        <v>3.6634666058212417E-2</v>
      </c>
    </row>
    <row r="143" spans="1:29" s="17" customFormat="1" x14ac:dyDescent="0.25">
      <c r="A143" s="17">
        <v>58</v>
      </c>
      <c r="B143" s="17">
        <v>-608</v>
      </c>
      <c r="C143" s="17">
        <v>14438</v>
      </c>
      <c r="D143" s="17">
        <v>11746</v>
      </c>
      <c r="E143" s="17">
        <v>11941</v>
      </c>
      <c r="F143" s="17">
        <v>14649</v>
      </c>
      <c r="G143" s="24"/>
      <c r="H143" s="7"/>
      <c r="I143" s="25">
        <f t="shared" si="32"/>
        <v>2497</v>
      </c>
      <c r="J143" s="24">
        <f t="shared" si="32"/>
        <v>-2903</v>
      </c>
      <c r="K143" s="7"/>
      <c r="L143" s="25">
        <f t="shared" si="27"/>
        <v>2499.2483497936751</v>
      </c>
      <c r="M143" s="17">
        <f t="shared" si="18"/>
        <v>5.0550767947186888</v>
      </c>
      <c r="N143" s="17">
        <f t="shared" si="28"/>
        <v>-2902.8004472036891</v>
      </c>
      <c r="O143" s="24">
        <f t="shared" si="19"/>
        <v>3.9821318515481312E-2</v>
      </c>
      <c r="P143" s="7"/>
      <c r="Q143" s="25">
        <f t="shared" si="20"/>
        <v>2517.6268569941144</v>
      </c>
      <c r="R143" s="24">
        <f t="shared" si="21"/>
        <v>-2922.8034866351745</v>
      </c>
      <c r="S143" s="7"/>
      <c r="T143" s="25">
        <f t="shared" si="22"/>
        <v>-0.65176632184864292</v>
      </c>
      <c r="U143" s="24">
        <f t="shared" si="23"/>
        <v>-0.75574937900093542</v>
      </c>
      <c r="V143" s="7"/>
      <c r="W143" s="25">
        <f t="shared" si="24"/>
        <v>-0.65053659254462615</v>
      </c>
      <c r="X143" s="24">
        <f t="shared" si="29"/>
        <v>33.837275435050572</v>
      </c>
      <c r="Y143" s="7"/>
      <c r="Z143" s="25">
        <f t="shared" si="30"/>
        <v>-608</v>
      </c>
      <c r="AA143" s="17">
        <f t="shared" si="31"/>
        <v>33.875999999999891</v>
      </c>
      <c r="AB143" s="24">
        <f t="shared" si="25"/>
        <v>0.59124773740559711</v>
      </c>
      <c r="AC143" s="17">
        <f t="shared" si="26"/>
        <v>-3.8724564949319529E-2</v>
      </c>
    </row>
    <row r="144" spans="1:29" s="17" customFormat="1" x14ac:dyDescent="0.25">
      <c r="A144" s="17">
        <v>59</v>
      </c>
      <c r="B144" s="17">
        <v>-615</v>
      </c>
      <c r="C144" s="17">
        <v>14286</v>
      </c>
      <c r="D144" s="17">
        <v>11633</v>
      </c>
      <c r="E144" s="17">
        <v>12085</v>
      </c>
      <c r="F144" s="17">
        <v>14765</v>
      </c>
      <c r="G144" s="24"/>
      <c r="H144" s="7"/>
      <c r="I144" s="25">
        <f t="shared" si="32"/>
        <v>2201</v>
      </c>
      <c r="J144" s="24">
        <f t="shared" si="32"/>
        <v>-3132</v>
      </c>
      <c r="K144" s="7"/>
      <c r="L144" s="25">
        <f t="shared" si="27"/>
        <v>2205.7579452886584</v>
      </c>
      <c r="M144" s="17">
        <f t="shared" si="18"/>
        <v>22.63804336986712</v>
      </c>
      <c r="N144" s="17">
        <f t="shared" si="28"/>
        <v>-3132.4512623485416</v>
      </c>
      <c r="O144" s="24">
        <f t="shared" si="19"/>
        <v>0.20363770721128435</v>
      </c>
      <c r="P144" s="7"/>
      <c r="Q144" s="25">
        <f t="shared" si="20"/>
        <v>2221.6268569941144</v>
      </c>
      <c r="R144" s="24">
        <f t="shared" si="21"/>
        <v>-3151.8034866351745</v>
      </c>
      <c r="S144" s="7"/>
      <c r="T144" s="25">
        <f t="shared" si="22"/>
        <v>-0.57513747959934469</v>
      </c>
      <c r="U144" s="24">
        <f t="shared" si="23"/>
        <v>-0.81496191538341178</v>
      </c>
      <c r="V144" s="7"/>
      <c r="W144" s="25">
        <f t="shared" si="24"/>
        <v>-0.57381123241627485</v>
      </c>
      <c r="X144" s="24">
        <f t="shared" si="29"/>
        <v>28.265162994248158</v>
      </c>
      <c r="Y144" s="7"/>
      <c r="Z144" s="25">
        <f t="shared" si="30"/>
        <v>-615</v>
      </c>
      <c r="AA144" s="17">
        <f t="shared" si="31"/>
        <v>28.340999999999891</v>
      </c>
      <c r="AB144" s="24">
        <f t="shared" si="25"/>
        <v>0.49464376330771104</v>
      </c>
      <c r="AC144" s="17">
        <f t="shared" si="26"/>
        <v>-7.5837005751733244E-2</v>
      </c>
    </row>
    <row r="145" spans="1:29" s="17" customFormat="1" x14ac:dyDescent="0.25">
      <c r="A145" s="17">
        <v>60</v>
      </c>
      <c r="B145" s="17">
        <v>-640</v>
      </c>
      <c r="C145" s="17">
        <v>14133</v>
      </c>
      <c r="D145" s="17">
        <v>11529</v>
      </c>
      <c r="E145" s="17">
        <v>12252</v>
      </c>
      <c r="F145" s="17">
        <v>14872</v>
      </c>
      <c r="G145" s="24"/>
      <c r="H145" s="7"/>
      <c r="I145" s="25">
        <f t="shared" si="32"/>
        <v>1881</v>
      </c>
      <c r="J145" s="24">
        <f t="shared" si="32"/>
        <v>-3343</v>
      </c>
      <c r="K145" s="7"/>
      <c r="L145" s="25">
        <f t="shared" si="27"/>
        <v>1878.3099055242628</v>
      </c>
      <c r="M145" s="17">
        <f t="shared" si="18"/>
        <v>7.2366082883916336</v>
      </c>
      <c r="N145" s="17">
        <f t="shared" si="28"/>
        <v>-3340.1919956668671</v>
      </c>
      <c r="O145" s="24">
        <f t="shared" si="19"/>
        <v>7.8848883348930592</v>
      </c>
      <c r="P145" s="7"/>
      <c r="Q145" s="25">
        <f t="shared" si="20"/>
        <v>1901.6268569941144</v>
      </c>
      <c r="R145" s="24">
        <f t="shared" si="21"/>
        <v>-3362.8034866351745</v>
      </c>
      <c r="S145" s="7"/>
      <c r="T145" s="25">
        <f t="shared" si="22"/>
        <v>-0.49229548797848188</v>
      </c>
      <c r="U145" s="24">
        <f t="shared" si="23"/>
        <v>-0.86952019126420887</v>
      </c>
      <c r="V145" s="7"/>
      <c r="W145" s="25">
        <f t="shared" si="24"/>
        <v>-0.49088029325284782</v>
      </c>
      <c r="X145" s="24">
        <f t="shared" si="29"/>
        <v>22.562483102622195</v>
      </c>
      <c r="Y145" s="7"/>
      <c r="Z145" s="25">
        <f t="shared" si="30"/>
        <v>-640</v>
      </c>
      <c r="AA145" s="17">
        <f t="shared" si="31"/>
        <v>22.580999999999889</v>
      </c>
      <c r="AB145" s="24">
        <f t="shared" si="25"/>
        <v>0.39411279839283758</v>
      </c>
      <c r="AC145" s="17">
        <f t="shared" si="26"/>
        <v>-1.8516897377693908E-2</v>
      </c>
    </row>
    <row r="146" spans="1:29" s="17" customFormat="1" x14ac:dyDescent="0.25">
      <c r="A146" s="17">
        <v>61</v>
      </c>
      <c r="B146" s="17">
        <v>-628</v>
      </c>
      <c r="C146" s="17">
        <v>13952</v>
      </c>
      <c r="D146" s="17">
        <v>11438</v>
      </c>
      <c r="E146" s="17">
        <v>12416</v>
      </c>
      <c r="F146" s="17">
        <v>14950</v>
      </c>
      <c r="G146" s="24"/>
      <c r="H146" s="7"/>
      <c r="I146" s="25">
        <f t="shared" si="32"/>
        <v>1536</v>
      </c>
      <c r="J146" s="24">
        <f t="shared" si="32"/>
        <v>-3512</v>
      </c>
      <c r="K146" s="7"/>
      <c r="L146" s="25">
        <f t="shared" si="27"/>
        <v>1538.3200184998434</v>
      </c>
      <c r="M146" s="17">
        <f t="shared" si="18"/>
        <v>5.3824858396156188</v>
      </c>
      <c r="N146" s="17">
        <f t="shared" si="28"/>
        <v>-3511.0620941650254</v>
      </c>
      <c r="O146" s="24">
        <f t="shared" si="19"/>
        <v>0.87966735527934892</v>
      </c>
      <c r="P146" s="7"/>
      <c r="Q146" s="25">
        <f t="shared" si="20"/>
        <v>1556.6268569941144</v>
      </c>
      <c r="R146" s="24">
        <f t="shared" si="21"/>
        <v>-3531.8034866351745</v>
      </c>
      <c r="S146" s="7"/>
      <c r="T146" s="25">
        <f t="shared" si="22"/>
        <v>-0.40298146576223909</v>
      </c>
      <c r="U146" s="24">
        <f t="shared" si="23"/>
        <v>-0.91321852597442066</v>
      </c>
      <c r="V146" s="7"/>
      <c r="W146" s="25">
        <f t="shared" si="24"/>
        <v>-0.40149499825162943</v>
      </c>
      <c r="X146" s="24">
        <f t="shared" si="29"/>
        <v>16.848560205334479</v>
      </c>
      <c r="Y146" s="7"/>
      <c r="Z146" s="25">
        <f t="shared" si="30"/>
        <v>-628</v>
      </c>
      <c r="AA146" s="17">
        <f t="shared" si="31"/>
        <v>16.928999999999888</v>
      </c>
      <c r="AB146" s="24">
        <f t="shared" si="25"/>
        <v>0.29546678907011809</v>
      </c>
      <c r="AC146" s="17">
        <f t="shared" si="26"/>
        <v>-8.0439794665409181E-2</v>
      </c>
    </row>
    <row r="147" spans="1:29" s="17" customFormat="1" x14ac:dyDescent="0.25">
      <c r="A147" s="17">
        <v>62</v>
      </c>
      <c r="B147" s="17">
        <v>-619</v>
      </c>
      <c r="C147" s="17">
        <v>13782</v>
      </c>
      <c r="D147" s="17">
        <v>11378</v>
      </c>
      <c r="E147" s="17">
        <v>12595</v>
      </c>
      <c r="F147" s="17">
        <v>15026</v>
      </c>
      <c r="G147" s="24"/>
      <c r="H147" s="7"/>
      <c r="I147" s="25">
        <f t="shared" si="32"/>
        <v>1187</v>
      </c>
      <c r="J147" s="24">
        <f t="shared" si="32"/>
        <v>-3648</v>
      </c>
      <c r="K147" s="7"/>
      <c r="L147" s="25">
        <f t="shared" si="27"/>
        <v>1188.3358716694929</v>
      </c>
      <c r="M147" s="17">
        <f t="shared" si="18"/>
        <v>1.7845531173537936</v>
      </c>
      <c r="N147" s="17">
        <f t="shared" si="28"/>
        <v>-3645.8877162354047</v>
      </c>
      <c r="O147" s="24">
        <f t="shared" si="19"/>
        <v>4.4617427021729101</v>
      </c>
      <c r="P147" s="7"/>
      <c r="Q147" s="25">
        <f t="shared" si="20"/>
        <v>1207.6268569941144</v>
      </c>
      <c r="R147" s="24">
        <f t="shared" si="21"/>
        <v>-3667.8034866351745</v>
      </c>
      <c r="S147" s="7"/>
      <c r="T147" s="25">
        <f t="shared" si="22"/>
        <v>-0.31263191865073553</v>
      </c>
      <c r="U147" s="24">
        <f t="shared" si="23"/>
        <v>-0.94838404976488699</v>
      </c>
      <c r="V147" s="7"/>
      <c r="W147" s="25">
        <f t="shared" si="24"/>
        <v>-0.31108807103326974</v>
      </c>
      <c r="X147" s="24">
        <f t="shared" si="29"/>
        <v>11.276426912538682</v>
      </c>
      <c r="Y147" s="7"/>
      <c r="Z147" s="25">
        <f t="shared" si="30"/>
        <v>-619</v>
      </c>
      <c r="AA147" s="17">
        <f t="shared" si="31"/>
        <v>11.357999999999889</v>
      </c>
      <c r="AB147" s="24">
        <f t="shared" si="25"/>
        <v>0.19823449644151403</v>
      </c>
      <c r="AC147" s="17">
        <f t="shared" si="26"/>
        <v>-8.1573087461206839E-2</v>
      </c>
    </row>
    <row r="148" spans="1:29" s="17" customFormat="1" x14ac:dyDescent="0.25">
      <c r="A148" s="17">
        <v>63</v>
      </c>
      <c r="B148" s="17">
        <v>-644</v>
      </c>
      <c r="C148" s="17">
        <v>13591</v>
      </c>
      <c r="D148" s="17">
        <v>11316</v>
      </c>
      <c r="E148" s="17">
        <v>12775</v>
      </c>
      <c r="F148" s="17">
        <v>15067</v>
      </c>
      <c r="G148" s="24"/>
      <c r="H148" s="7"/>
      <c r="I148" s="25">
        <f t="shared" si="32"/>
        <v>816</v>
      </c>
      <c r="J148" s="24">
        <f t="shared" si="32"/>
        <v>-3751</v>
      </c>
      <c r="K148" s="7"/>
      <c r="L148" s="25">
        <f t="shared" si="27"/>
        <v>812.12877129648962</v>
      </c>
      <c r="M148" s="17">
        <f t="shared" ref="M148:M149" si="33">(I148-L148)^2</f>
        <v>14.986411674882678</v>
      </c>
      <c r="N148" s="17">
        <f t="shared" si="28"/>
        <v>-3749.383332054289</v>
      </c>
      <c r="O148" s="24">
        <f t="shared" ref="O148:O149" si="34">(J148-N148)^2</f>
        <v>2.6136152466894731</v>
      </c>
      <c r="P148" s="7"/>
      <c r="Q148" s="25">
        <f t="shared" si="20"/>
        <v>836.62685699411429</v>
      </c>
      <c r="R148" s="24">
        <f t="shared" si="21"/>
        <v>-3770.8034866351745</v>
      </c>
      <c r="S148" s="7"/>
      <c r="T148" s="25">
        <f t="shared" si="22"/>
        <v>-0.21658698461529763</v>
      </c>
      <c r="U148" s="24">
        <f t="shared" si="23"/>
        <v>-0.97501676263560788</v>
      </c>
      <c r="V148" s="7"/>
      <c r="W148" s="25">
        <f t="shared" si="24"/>
        <v>-0.21499964339154462</v>
      </c>
      <c r="X148" s="24">
        <f t="shared" si="29"/>
        <v>5.5511634009429827</v>
      </c>
      <c r="Y148" s="7"/>
      <c r="Z148" s="25">
        <f t="shared" si="30"/>
        <v>-644</v>
      </c>
      <c r="AA148" s="17">
        <f t="shared" si="31"/>
        <v>5.5619999999998893</v>
      </c>
      <c r="AB148" s="24">
        <f t="shared" si="25"/>
        <v>9.7075212995922672E-2</v>
      </c>
      <c r="AC148" s="17">
        <f t="shared" si="26"/>
        <v>-1.0836599056906593E-2</v>
      </c>
    </row>
    <row r="149" spans="1:29" s="17" customFormat="1" x14ac:dyDescent="0.25">
      <c r="A149" s="17">
        <v>64</v>
      </c>
      <c r="B149" s="17">
        <v>-638</v>
      </c>
      <c r="C149" s="17">
        <v>13402</v>
      </c>
      <c r="D149" s="17">
        <v>11288</v>
      </c>
      <c r="E149" s="17">
        <v>12973</v>
      </c>
      <c r="F149" s="17">
        <v>15112</v>
      </c>
      <c r="G149" s="24"/>
      <c r="H149" s="7"/>
      <c r="I149" s="25">
        <f t="shared" si="32"/>
        <v>429</v>
      </c>
      <c r="J149" s="24">
        <f t="shared" si="32"/>
        <v>-3824</v>
      </c>
      <c r="K149" s="7"/>
      <c r="L149" s="25">
        <f t="shared" si="27"/>
        <v>431.00799220691283</v>
      </c>
      <c r="M149" s="17">
        <f t="shared" si="33"/>
        <v>4.0320327030226633</v>
      </c>
      <c r="N149" s="17">
        <f t="shared" si="28"/>
        <v>-3813.9100078419237</v>
      </c>
      <c r="O149" s="24">
        <f t="shared" si="34"/>
        <v>101.80794175004036</v>
      </c>
      <c r="P149" s="7"/>
      <c r="Q149" s="25">
        <f t="shared" ref="Q149" si="35">I149-$J$4</f>
        <v>449.62685699411435</v>
      </c>
      <c r="R149" s="24">
        <f t="shared" ref="R149" si="36">J149-$J$3</f>
        <v>-3843.8034866351745</v>
      </c>
      <c r="S149" s="7"/>
      <c r="T149" s="25">
        <f t="shared" ref="T149" si="37">Q149/$J$7</f>
        <v>-0.11639995099881664</v>
      </c>
      <c r="U149" s="24">
        <f t="shared" ref="U149" si="38">R149/$J$6</f>
        <v>-0.99389237467019642</v>
      </c>
      <c r="V149" s="7"/>
      <c r="W149" s="25">
        <f t="shared" ref="W149" si="39">(T149-U149*SIN(-$J$11*PI()/180))/(COS(-$J$11*PI()/180))</f>
        <v>-0.11478174163299178</v>
      </c>
      <c r="X149" s="24">
        <f>IF(MOD(ATAN2(U149,W149)*180/PI()-$J$9+360,360)&gt;5,MOD(ATAN2(U149,W149)*180/PI()-$J$9+360,360)-360,MOD(ATAN2(U149,W149)*180/PI()-$J$9+360,360))</f>
        <v>-0.29631196824681183</v>
      </c>
      <c r="Y149" s="7"/>
      <c r="Z149" s="25">
        <f t="shared" si="30"/>
        <v>-638</v>
      </c>
      <c r="AA149" s="17">
        <f t="shared" si="31"/>
        <v>-0.18000000000011074</v>
      </c>
      <c r="AB149" s="24">
        <f t="shared" ref="AB149" si="40">AA149*PI()/180</f>
        <v>-3.1415926535917258E-3</v>
      </c>
      <c r="AC149" s="17">
        <f t="shared" ref="AC149" si="41">X149-AA149</f>
        <v>-0.11631196824670109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-9974</v>
      </c>
      <c r="G154" s="2"/>
      <c r="I154" s="1"/>
      <c r="J154" s="3"/>
    </row>
    <row r="155" spans="1:29" x14ac:dyDescent="0.25">
      <c r="A155" t="s">
        <v>173</v>
      </c>
      <c r="B155">
        <v>-9995</v>
      </c>
      <c r="G155" s="2"/>
      <c r="I155" s="43">
        <v>0</v>
      </c>
      <c r="J155" s="39">
        <f>B155</f>
        <v>-9995</v>
      </c>
    </row>
    <row r="156" spans="1:29" x14ac:dyDescent="0.25">
      <c r="A156" s="31" t="s">
        <v>174</v>
      </c>
      <c r="B156" s="31">
        <v>9990</v>
      </c>
      <c r="G156" s="2"/>
      <c r="I156" s="1"/>
      <c r="J156" s="3"/>
    </row>
    <row r="157" spans="1:29" x14ac:dyDescent="0.25">
      <c r="A157" t="s">
        <v>175</v>
      </c>
      <c r="B157">
        <v>9990</v>
      </c>
      <c r="G157" s="2"/>
      <c r="I157" s="43">
        <f>J155</f>
        <v>-9995</v>
      </c>
      <c r="J157" s="39">
        <f>I157+B157</f>
        <v>-5</v>
      </c>
    </row>
    <row r="158" spans="1:29" x14ac:dyDescent="0.25">
      <c r="A158" s="31" t="s">
        <v>176</v>
      </c>
      <c r="B158" s="31">
        <v>39992</v>
      </c>
      <c r="G158" s="2"/>
      <c r="I158" s="1"/>
      <c r="J158" s="3"/>
    </row>
    <row r="159" spans="1:29" x14ac:dyDescent="0.25">
      <c r="A159" t="s">
        <v>177</v>
      </c>
      <c r="B159">
        <v>39992</v>
      </c>
      <c r="G159" s="2"/>
      <c r="I159" s="43">
        <f>J157</f>
        <v>-5</v>
      </c>
      <c r="J159" s="39">
        <f>I159+B159</f>
        <v>39987</v>
      </c>
    </row>
    <row r="160" spans="1:29" x14ac:dyDescent="0.25">
      <c r="A160" s="31" t="s">
        <v>178</v>
      </c>
      <c r="B160" s="31">
        <v>10001</v>
      </c>
      <c r="G160" s="2"/>
      <c r="I160" s="1"/>
      <c r="J160" s="3"/>
    </row>
    <row r="161" spans="1:10" x14ac:dyDescent="0.25">
      <c r="A161" t="s">
        <v>179</v>
      </c>
      <c r="B161">
        <v>10001</v>
      </c>
      <c r="G161" s="2"/>
      <c r="I161" s="43">
        <f>J159</f>
        <v>39987</v>
      </c>
      <c r="J161" s="39">
        <f>I161+B161</f>
        <v>49988</v>
      </c>
    </row>
    <row r="162" spans="1:10" x14ac:dyDescent="0.25">
      <c r="A162" s="31" t="s">
        <v>180</v>
      </c>
      <c r="B162" s="31">
        <v>-9974</v>
      </c>
      <c r="G162" s="2"/>
      <c r="I162" s="1"/>
      <c r="J162" s="3"/>
    </row>
    <row r="163" spans="1:10" x14ac:dyDescent="0.25">
      <c r="A163" t="s">
        <v>181</v>
      </c>
      <c r="B163">
        <v>-9995</v>
      </c>
      <c r="G163" s="2"/>
      <c r="I163" s="43">
        <f>J161</f>
        <v>49988</v>
      </c>
      <c r="J163" s="39">
        <f>I163+B163</f>
        <v>39993</v>
      </c>
    </row>
    <row r="164" spans="1:10" x14ac:dyDescent="0.25">
      <c r="A164" s="31" t="s">
        <v>182</v>
      </c>
      <c r="B164" s="31">
        <v>-40013</v>
      </c>
      <c r="G164" s="2"/>
      <c r="I164" s="1"/>
      <c r="J164" s="3"/>
    </row>
    <row r="165" spans="1:10" ht="15.75" thickBot="1" x14ac:dyDescent="0.3">
      <c r="A165" t="s">
        <v>183</v>
      </c>
      <c r="B165">
        <v>-40013</v>
      </c>
      <c r="G165" s="2"/>
      <c r="I165" s="4">
        <f>J163</f>
        <v>39993</v>
      </c>
      <c r="J165" s="6">
        <f>I165+B165</f>
        <v>-20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21.11785485673029</v>
      </c>
      <c r="L3" s="35" t="s">
        <v>1</v>
      </c>
      <c r="M3" s="11">
        <v>-3844.0113983781002</v>
      </c>
      <c r="N3" s="10" t="s">
        <v>2</v>
      </c>
      <c r="O3" s="35">
        <v>3816.3298053323888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-21.924404007951409</v>
      </c>
      <c r="L4" s="9" t="s">
        <v>5</v>
      </c>
      <c r="M4" s="13">
        <v>359.93602198088502</v>
      </c>
      <c r="N4" s="12" t="s">
        <v>6</v>
      </c>
      <c r="O4" s="9">
        <v>359.90265002310764</v>
      </c>
      <c r="Q4" s="2" t="s">
        <v>7</v>
      </c>
      <c r="R4" s="2">
        <f>MAX(AC20:AC149)</f>
        <v>0.24166057891949322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-172.06513317350192</v>
      </c>
      <c r="N5" s="14" t="s">
        <v>9</v>
      </c>
      <c r="O5" s="9">
        <v>-172.48384047419125</v>
      </c>
      <c r="Q5" s="5" t="s">
        <v>10</v>
      </c>
      <c r="R5" s="5">
        <f>MIN(AC20:AC149)</f>
        <v>-0.17136027440391643</v>
      </c>
      <c r="T5" s="45" t="s">
        <v>55</v>
      </c>
      <c r="U5" s="47">
        <v>19</v>
      </c>
    </row>
    <row r="6" spans="1:21" ht="15.75" thickBot="1" x14ac:dyDescent="0.3">
      <c r="A6" t="s">
        <v>161</v>
      </c>
      <c r="I6" s="32" t="s">
        <v>11</v>
      </c>
      <c r="J6" s="32">
        <f>(O3+O9)/2</f>
        <v>3810.4245092771157</v>
      </c>
      <c r="L6" s="37" t="s">
        <v>12</v>
      </c>
      <c r="M6" s="13">
        <v>-22.06686866067518</v>
      </c>
      <c r="N6" s="14" t="s">
        <v>13</v>
      </c>
      <c r="O6" s="9">
        <v>20.063144683271517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-3838.6815740072525</v>
      </c>
      <c r="L7" s="38" t="s">
        <v>15</v>
      </c>
      <c r="M7" s="16">
        <f>SUM(M20:M84)</f>
        <v>1528.5690471958828</v>
      </c>
      <c r="N7" s="15" t="s">
        <v>15</v>
      </c>
      <c r="O7" s="36">
        <f>SUM(O20:O84)</f>
        <v>1805.7339402632663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-172.47260794564579</v>
      </c>
      <c r="L9" s="35" t="s">
        <v>18</v>
      </c>
      <c r="M9" s="11">
        <v>-3833.3517496364043</v>
      </c>
      <c r="N9" s="10" t="s">
        <v>19</v>
      </c>
      <c r="O9" s="35">
        <v>3804.5192132218426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-172.04422899819167</v>
      </c>
      <c r="L10" s="9" t="s">
        <v>21</v>
      </c>
      <c r="M10" s="13">
        <v>359.89413910284668</v>
      </c>
      <c r="N10" s="12" t="s">
        <v>22</v>
      </c>
      <c r="O10" s="9">
        <v>359.73755437529701</v>
      </c>
      <c r="T10" s="48"/>
    </row>
    <row r="11" spans="1:21" ht="15.75" thickBot="1" x14ac:dyDescent="0.3">
      <c r="I11" s="33" t="s">
        <v>23</v>
      </c>
      <c r="J11" s="33">
        <f>J9-J10</f>
        <v>-0.42837894745412086</v>
      </c>
      <c r="L11" s="37" t="s">
        <v>24</v>
      </c>
      <c r="M11" s="13">
        <v>-172.02332482288142</v>
      </c>
      <c r="N11" s="14" t="s">
        <v>25</v>
      </c>
      <c r="O11" s="9">
        <v>-172.46137541710033</v>
      </c>
    </row>
    <row r="12" spans="1:21" x14ac:dyDescent="0.25">
      <c r="I12" s="9"/>
      <c r="J12" s="9"/>
      <c r="L12" s="37" t="s">
        <v>26</v>
      </c>
      <c r="M12" s="13">
        <v>-21.781939355227639</v>
      </c>
      <c r="N12" s="14" t="s">
        <v>27</v>
      </c>
      <c r="O12" s="9">
        <v>22.172565030189062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1562.8616662805762</v>
      </c>
      <c r="N13" s="15" t="s">
        <v>15</v>
      </c>
      <c r="O13" s="36">
        <f>SUM(O85:O149)</f>
        <v>2763.8209202506496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13510</v>
      </c>
      <c r="D20" s="17">
        <v>11361</v>
      </c>
      <c r="E20" s="17">
        <v>12998</v>
      </c>
      <c r="F20" s="17">
        <v>15127</v>
      </c>
      <c r="G20" s="24"/>
      <c r="H20" s="7"/>
      <c r="I20" s="25">
        <f t="shared" ref="I20:J51" si="0">C20-E20</f>
        <v>512</v>
      </c>
      <c r="J20" s="24">
        <f t="shared" si="0"/>
        <v>-3766</v>
      </c>
      <c r="K20" s="7"/>
      <c r="L20" s="25">
        <f>$M$3*SIN(2*PI()/$M$4*(AA20+$M$5))+$M$6</f>
        <v>507.752467904311</v>
      </c>
      <c r="M20" s="17">
        <f t="shared" ref="M20:M83" si="1">(I20-L20)^2</f>
        <v>18.041528903908155</v>
      </c>
      <c r="N20" s="17">
        <f>$O$3*COS(2*PI()/$O$4*(AA20+$O$5))+$O$6</f>
        <v>-3763.725934817438</v>
      </c>
      <c r="O20" s="24">
        <f t="shared" ref="O20:O83" si="2">(J20-N20)^2</f>
        <v>5.1713724545408617</v>
      </c>
      <c r="P20" s="7"/>
      <c r="Q20" s="25">
        <f>I20-$J$4</f>
        <v>533.92440400795135</v>
      </c>
      <c r="R20" s="24">
        <f>J20-$J$3</f>
        <v>-3787.1178548567304</v>
      </c>
      <c r="S20" s="7"/>
      <c r="T20" s="25">
        <f>Q20/$J$7</f>
        <v>-0.13909056891389412</v>
      </c>
      <c r="U20" s="24">
        <f>R20/$J$6</f>
        <v>-0.99388344937325457</v>
      </c>
      <c r="V20" s="7"/>
      <c r="W20" s="25">
        <f>(T20-U20*SIN(-$J$11*PI()/180))/(COS(-$J$11*PI()/180))</f>
        <v>-0.13166342617754376</v>
      </c>
      <c r="X20" s="24">
        <f>IF(MOD(ATAN2(U20,W20)*180/PI()-$J$9+360,360)&gt;5,MOD(ATAN2(U20,W20)*180/PI()-$J$9+360,360)-360,MOD(ATAN2(U20,W20)*180/PI()-$J$9+360,360))</f>
        <v>1.8853302668446759E-2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8.5330266844675998E-4</v>
      </c>
      <c r="AD20" s="17">
        <f ca="1">INDIRECT("AC"&amp;AE20)-AC20</f>
        <v>-5.1648817200848254E-2</v>
      </c>
      <c r="AE20" s="17">
        <v>149</v>
      </c>
    </row>
    <row r="21" spans="1:31" s="17" customFormat="1" x14ac:dyDescent="0.25">
      <c r="A21" s="17">
        <v>1</v>
      </c>
      <c r="B21" s="17">
        <v>627</v>
      </c>
      <c r="C21" s="17">
        <v>13689</v>
      </c>
      <c r="D21" s="17">
        <v>11398</v>
      </c>
      <c r="E21" s="17">
        <v>12815</v>
      </c>
      <c r="F21" s="17">
        <v>15096</v>
      </c>
      <c r="G21" s="24"/>
      <c r="H21" s="7"/>
      <c r="I21" s="25">
        <f t="shared" si="0"/>
        <v>874</v>
      </c>
      <c r="J21" s="24">
        <f t="shared" si="0"/>
        <v>-3698</v>
      </c>
      <c r="K21" s="7"/>
      <c r="L21" s="25">
        <f t="shared" ref="L21:L84" si="3">$M$3*SIN(2*PI()/$M$4*(AA21+$M$5))+$M$6</f>
        <v>879.62364575952029</v>
      </c>
      <c r="M21" s="17">
        <f t="shared" si="1"/>
        <v>31.625391628570501</v>
      </c>
      <c r="N21" s="17">
        <f t="shared" ref="N21:N84" si="4">$O$3*COS(2*PI()/$O$4*(AA21+$O$5))+$O$6</f>
        <v>-3696.4661558071034</v>
      </c>
      <c r="O21" s="24">
        <f t="shared" si="2"/>
        <v>2.3526780080826066</v>
      </c>
      <c r="P21" s="7"/>
      <c r="Q21" s="25">
        <f t="shared" ref="Q21:Q84" si="5">I21-$J$4</f>
        <v>895.92440400795135</v>
      </c>
      <c r="R21" s="24">
        <f t="shared" ref="R21:R84" si="6">J21-$J$3</f>
        <v>-3719.1178548567304</v>
      </c>
      <c r="S21" s="7"/>
      <c r="T21" s="25">
        <f t="shared" ref="T21:T84" si="7">Q21/$J$7</f>
        <v>-0.23339378032147728</v>
      </c>
      <c r="U21" s="24">
        <f t="shared" ref="U21:U84" si="8">R21/$J$6</f>
        <v>-0.97603766871694109</v>
      </c>
      <c r="V21" s="7"/>
      <c r="W21" s="25">
        <f t="shared" ref="W21:W84" si="9">(T21-U21*SIN(-$J$11*PI()/180))/(COS(-$J$11*PI()/180))</f>
        <v>-0.22610270207796612</v>
      </c>
      <c r="X21" s="24">
        <f t="shared" ref="X21:X83" si="10">MOD(ATAN2(U21,W21)*180/PI()-$J$9+360,360)</f>
        <v>5.5153275084124971</v>
      </c>
      <c r="Y21" s="7"/>
      <c r="Z21" s="25">
        <f t="shared" ref="Z21:Z84" si="11">B21</f>
        <v>627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-0.14567249158750251</v>
      </c>
      <c r="AD21" s="17">
        <f t="shared" ref="AD21:AD83" ca="1" si="14">INDIRECT("AC"&amp;AE21)-AC21</f>
        <v>5.7308536294039314E-2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13884</v>
      </c>
      <c r="D22" s="17">
        <v>11451</v>
      </c>
      <c r="E22" s="17">
        <v>12633</v>
      </c>
      <c r="F22" s="17">
        <v>15045</v>
      </c>
      <c r="G22" s="24"/>
      <c r="H22" s="7"/>
      <c r="I22" s="25">
        <f t="shared" si="0"/>
        <v>1251</v>
      </c>
      <c r="J22" s="24">
        <f t="shared" si="0"/>
        <v>-3594</v>
      </c>
      <c r="K22" s="7"/>
      <c r="L22" s="25">
        <f t="shared" si="3"/>
        <v>1252.4428210539156</v>
      </c>
      <c r="M22" s="17">
        <f t="shared" si="1"/>
        <v>2.081732593622188</v>
      </c>
      <c r="N22" s="17">
        <f>$O$3*COS(2*PI()/$O$4*(AA22+$O$5))+$O$6</f>
        <v>-3589.8714230392543</v>
      </c>
      <c r="O22" s="24">
        <f>(J22-N22)^2</f>
        <v>17.045147720800234</v>
      </c>
      <c r="P22" s="7"/>
      <c r="Q22" s="25">
        <f t="shared" si="5"/>
        <v>1272.9244040079514</v>
      </c>
      <c r="R22" s="24">
        <f t="shared" si="6"/>
        <v>-3615.1178548567304</v>
      </c>
      <c r="S22" s="7"/>
      <c r="T22" s="25">
        <f t="shared" si="7"/>
        <v>-0.33160458336197135</v>
      </c>
      <c r="U22" s="24">
        <f t="shared" si="8"/>
        <v>-0.9487441218308148</v>
      </c>
      <c r="V22" s="7"/>
      <c r="W22" s="25">
        <f t="shared" si="9"/>
        <v>-0.32452031753409821</v>
      </c>
      <c r="X22" s="24">
        <f t="shared" si="10"/>
        <v>11.355989923948073</v>
      </c>
      <c r="Y22" s="7"/>
      <c r="Z22" s="25">
        <f t="shared" si="11"/>
        <v>644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-0.10101007605192613</v>
      </c>
      <c r="AD22" s="17">
        <f t="shared" ca="1" si="14"/>
        <v>-2.4641819420505584E-3</v>
      </c>
      <c r="AE22" s="17">
        <v>147</v>
      </c>
    </row>
    <row r="23" spans="1:31" s="17" customFormat="1" x14ac:dyDescent="0.25">
      <c r="A23" s="17">
        <v>3</v>
      </c>
      <c r="B23" s="17">
        <v>629</v>
      </c>
      <c r="C23" s="17">
        <v>14044</v>
      </c>
      <c r="D23" s="17">
        <v>11513</v>
      </c>
      <c r="E23" s="17">
        <v>12445</v>
      </c>
      <c r="F23" s="17">
        <v>14964</v>
      </c>
      <c r="G23" s="24"/>
      <c r="H23" s="7"/>
      <c r="I23" s="25">
        <f t="shared" si="0"/>
        <v>1599</v>
      </c>
      <c r="J23" s="24">
        <f t="shared" si="0"/>
        <v>-3451</v>
      </c>
      <c r="K23" s="7"/>
      <c r="L23" s="25">
        <f t="shared" si="3"/>
        <v>1604.0222833564067</v>
      </c>
      <c r="M23" s="17">
        <f t="shared" si="1"/>
        <v>25.223330112039349</v>
      </c>
      <c r="N23" s="17">
        <f t="shared" si="4"/>
        <v>-3450.0997713683578</v>
      </c>
      <c r="O23" s="24">
        <f t="shared" si="2"/>
        <v>0.81041158922842638</v>
      </c>
      <c r="P23" s="7"/>
      <c r="Q23" s="25">
        <f t="shared" si="5"/>
        <v>1620.9244040079514</v>
      </c>
      <c r="R23" s="24">
        <f t="shared" si="6"/>
        <v>-3472.1178548567304</v>
      </c>
      <c r="S23" s="7"/>
      <c r="T23" s="25">
        <f t="shared" si="7"/>
        <v>-0.42226070924550435</v>
      </c>
      <c r="U23" s="24">
        <f t="shared" si="8"/>
        <v>-0.91121549486239106</v>
      </c>
      <c r="V23" s="7"/>
      <c r="W23" s="25">
        <f t="shared" si="9"/>
        <v>-0.41545956993741512</v>
      </c>
      <c r="X23" s="24">
        <f t="shared" si="10"/>
        <v>16.982746533829754</v>
      </c>
      <c r="Y23" s="7"/>
      <c r="Z23" s="25">
        <f t="shared" si="11"/>
        <v>629</v>
      </c>
      <c r="AA23" s="17">
        <f t="shared" si="15"/>
        <v>17.117999999999999</v>
      </c>
      <c r="AB23" s="24">
        <f t="shared" si="12"/>
        <v>0.29876546135638932</v>
      </c>
      <c r="AC23" s="17">
        <f t="shared" si="13"/>
        <v>-0.13525346617024425</v>
      </c>
      <c r="AD23" s="17">
        <f t="shared" ca="1" si="14"/>
        <v>-1.2791273331703934E-2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14213</v>
      </c>
      <c r="D24" s="17">
        <v>11602</v>
      </c>
      <c r="E24" s="17">
        <v>12284</v>
      </c>
      <c r="F24" s="17">
        <v>14882</v>
      </c>
      <c r="G24" s="24"/>
      <c r="H24" s="7"/>
      <c r="I24" s="25">
        <f t="shared" si="0"/>
        <v>1929</v>
      </c>
      <c r="J24" s="24">
        <f t="shared" si="0"/>
        <v>-3280</v>
      </c>
      <c r="K24" s="7"/>
      <c r="L24" s="25">
        <f t="shared" si="3"/>
        <v>1936.0984002409923</v>
      </c>
      <c r="M24" s="17">
        <f t="shared" si="1"/>
        <v>50.387285981319614</v>
      </c>
      <c r="N24" s="17">
        <f t="shared" si="4"/>
        <v>-3278.5743111633005</v>
      </c>
      <c r="O24" s="24">
        <f t="shared" si="2"/>
        <v>2.0325886590894724</v>
      </c>
      <c r="P24" s="7"/>
      <c r="Q24" s="25">
        <f t="shared" si="5"/>
        <v>1950.9244040079514</v>
      </c>
      <c r="R24" s="24">
        <f t="shared" si="6"/>
        <v>-3301.1178548567304</v>
      </c>
      <c r="S24" s="7"/>
      <c r="T24" s="25">
        <f t="shared" si="7"/>
        <v>-0.50822772516954418</v>
      </c>
      <c r="U24" s="24">
        <f t="shared" si="8"/>
        <v>-0.86633860527077944</v>
      </c>
      <c r="V24" s="7"/>
      <c r="W24" s="25">
        <f t="shared" si="9"/>
        <v>-0.50176452253147541</v>
      </c>
      <c r="X24" s="24">
        <f t="shared" si="10"/>
        <v>22.551099697704217</v>
      </c>
      <c r="Y24" s="7"/>
      <c r="Z24" s="25">
        <f t="shared" si="11"/>
        <v>622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-0.16490030229578068</v>
      </c>
      <c r="AD24" s="17">
        <f t="shared" ca="1" si="14"/>
        <v>1.8742638212966511E-2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14380</v>
      </c>
      <c r="D25" s="17">
        <v>11709</v>
      </c>
      <c r="E25" s="17">
        <v>12137</v>
      </c>
      <c r="F25" s="17">
        <v>14793</v>
      </c>
      <c r="G25" s="24"/>
      <c r="H25" s="7"/>
      <c r="I25" s="25">
        <f t="shared" si="0"/>
        <v>2243</v>
      </c>
      <c r="J25" s="24">
        <f t="shared" si="0"/>
        <v>-3084</v>
      </c>
      <c r="K25" s="7"/>
      <c r="L25" s="25">
        <f t="shared" si="3"/>
        <v>2247.0534554594601</v>
      </c>
      <c r="M25" s="17">
        <f t="shared" si="1"/>
        <v>16.430501161826975</v>
      </c>
      <c r="N25" s="17">
        <f t="shared" si="4"/>
        <v>-3077.3206146696734</v>
      </c>
      <c r="O25" s="24">
        <f t="shared" si="2"/>
        <v>44.614188390981752</v>
      </c>
      <c r="P25" s="7"/>
      <c r="Q25" s="25">
        <f t="shared" si="5"/>
        <v>2264.9244040079516</v>
      </c>
      <c r="R25" s="24">
        <f t="shared" si="6"/>
        <v>-3105.1178548567304</v>
      </c>
      <c r="S25" s="7"/>
      <c r="T25" s="25">
        <f t="shared" si="7"/>
        <v>-0.59002664335181254</v>
      </c>
      <c r="U25" s="24">
        <f t="shared" si="8"/>
        <v>-0.81490076690846436</v>
      </c>
      <c r="V25" s="7"/>
      <c r="W25" s="25">
        <f t="shared" si="9"/>
        <v>-0.58395031553799726</v>
      </c>
      <c r="X25" s="24">
        <f t="shared" si="10"/>
        <v>28.097639725596082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-0.17136027440391643</v>
      </c>
      <c r="AD25" s="17">
        <f t="shared" ca="1" si="14"/>
        <v>0.10288776383909237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14516</v>
      </c>
      <c r="D26" s="17">
        <v>11817</v>
      </c>
      <c r="E26" s="17">
        <v>11982</v>
      </c>
      <c r="F26" s="17">
        <v>14661</v>
      </c>
      <c r="G26" s="24"/>
      <c r="H26" s="7"/>
      <c r="I26" s="25">
        <f t="shared" si="0"/>
        <v>2534</v>
      </c>
      <c r="J26" s="24">
        <f t="shared" si="0"/>
        <v>-2844</v>
      </c>
      <c r="K26" s="7"/>
      <c r="L26" s="25">
        <f t="shared" si="3"/>
        <v>2536.7034935174161</v>
      </c>
      <c r="M26" s="17">
        <f t="shared" si="1"/>
        <v>7.3088771987106806</v>
      </c>
      <c r="N26" s="17">
        <f t="shared" si="4"/>
        <v>-2846.979856449761</v>
      </c>
      <c r="O26" s="24">
        <f t="shared" si="2"/>
        <v>8.8795444611820713</v>
      </c>
      <c r="P26" s="7"/>
      <c r="Q26" s="25">
        <f t="shared" si="5"/>
        <v>2555.9244040079516</v>
      </c>
      <c r="R26" s="24">
        <f t="shared" si="6"/>
        <v>-2865.1178548567304</v>
      </c>
      <c r="S26" s="7"/>
      <c r="T26" s="25">
        <f t="shared" si="7"/>
        <v>-0.66583392103028405</v>
      </c>
      <c r="U26" s="24">
        <f t="shared" si="8"/>
        <v>-0.75191565870971122</v>
      </c>
      <c r="V26" s="7"/>
      <c r="W26" s="25">
        <f t="shared" si="9"/>
        <v>-0.66023063676368698</v>
      </c>
      <c r="X26" s="24">
        <f t="shared" si="10"/>
        <v>33.757835574919</v>
      </c>
      <c r="Y26" s="7"/>
      <c r="Z26" s="25">
        <f t="shared" si="11"/>
        <v>617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-6.4164425080996068E-2</v>
      </c>
      <c r="AD26" s="17">
        <f t="shared" ca="1" si="14"/>
        <v>-1.8145054379658632E-2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14656</v>
      </c>
      <c r="D27" s="17">
        <v>11948</v>
      </c>
      <c r="E27" s="17">
        <v>11855</v>
      </c>
      <c r="F27" s="17">
        <v>14538</v>
      </c>
      <c r="G27" s="24"/>
      <c r="H27" s="7"/>
      <c r="I27" s="25">
        <f t="shared" si="0"/>
        <v>2801</v>
      </c>
      <c r="J27" s="24">
        <f t="shared" si="0"/>
        <v>-2590</v>
      </c>
      <c r="K27" s="7"/>
      <c r="L27" s="25">
        <f t="shared" si="3"/>
        <v>2801.509494070538</v>
      </c>
      <c r="M27" s="17">
        <f t="shared" si="1"/>
        <v>0.25958420791342079</v>
      </c>
      <c r="N27" s="17">
        <f t="shared" si="4"/>
        <v>-2590.5900153470925</v>
      </c>
      <c r="O27" s="24">
        <f t="shared" si="2"/>
        <v>0.34811810980468721</v>
      </c>
      <c r="P27" s="7"/>
      <c r="Q27" s="25">
        <f t="shared" si="5"/>
        <v>2822.9244040079516</v>
      </c>
      <c r="R27" s="24">
        <f t="shared" si="6"/>
        <v>-2611.1178548567304</v>
      </c>
      <c r="S27" s="7"/>
      <c r="T27" s="25">
        <f t="shared" si="7"/>
        <v>-0.73538905209609817</v>
      </c>
      <c r="U27" s="24">
        <f t="shared" si="8"/>
        <v>-0.68525641919936409</v>
      </c>
      <c r="V27" s="7"/>
      <c r="W27" s="25">
        <f t="shared" si="9"/>
        <v>-0.73028610723231735</v>
      </c>
      <c r="X27" s="24">
        <f t="shared" si="10"/>
        <v>39.294624091584183</v>
      </c>
      <c r="Y27" s="7"/>
      <c r="Z27" s="25">
        <f t="shared" si="11"/>
        <v>615</v>
      </c>
      <c r="AA27" s="17">
        <f t="shared" si="15"/>
        <v>39.356999999999992</v>
      </c>
      <c r="AB27" s="24">
        <f t="shared" si="12"/>
        <v>0.6869092337074082</v>
      </c>
      <c r="AC27" s="17">
        <f t="shared" si="13"/>
        <v>-6.2375908415809533E-2</v>
      </c>
      <c r="AD27" s="17">
        <f t="shared" ca="1" si="14"/>
        <v>6.4113311618164914E-2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14779</v>
      </c>
      <c r="D28" s="17">
        <v>12094</v>
      </c>
      <c r="E28" s="17">
        <v>11735</v>
      </c>
      <c r="F28" s="17">
        <v>14401</v>
      </c>
      <c r="G28" s="24"/>
      <c r="H28" s="7"/>
      <c r="I28" s="25">
        <f t="shared" si="0"/>
        <v>3044</v>
      </c>
      <c r="J28" s="24">
        <f t="shared" si="0"/>
        <v>-2307</v>
      </c>
      <c r="K28" s="7"/>
      <c r="L28" s="25">
        <f t="shared" si="3"/>
        <v>3044.7159407383142</v>
      </c>
      <c r="M28" s="17">
        <f t="shared" si="1"/>
        <v>0.51257114077788535</v>
      </c>
      <c r="N28" s="17">
        <f t="shared" si="4"/>
        <v>-2303.6637687190264</v>
      </c>
      <c r="O28" s="24">
        <f t="shared" si="2"/>
        <v>11.130439160146793</v>
      </c>
      <c r="P28" s="7"/>
      <c r="Q28" s="25">
        <f t="shared" si="5"/>
        <v>3065.9244040079516</v>
      </c>
      <c r="R28" s="24">
        <f t="shared" si="6"/>
        <v>-2328.1178548567304</v>
      </c>
      <c r="S28" s="7"/>
      <c r="T28" s="25">
        <f t="shared" si="7"/>
        <v>-0.7986920365492548</v>
      </c>
      <c r="U28" s="24">
        <f t="shared" si="8"/>
        <v>-0.61098647911500104</v>
      </c>
      <c r="V28" s="7"/>
      <c r="W28" s="25">
        <f t="shared" si="9"/>
        <v>-0.79414615973692104</v>
      </c>
      <c r="X28" s="24">
        <f t="shared" si="10"/>
        <v>44.899265148324844</v>
      </c>
      <c r="Y28" s="7"/>
      <c r="Z28" s="25">
        <f t="shared" si="11"/>
        <v>628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-0.10973485167514951</v>
      </c>
      <c r="AD28" s="17">
        <f t="shared" ca="1" si="14"/>
        <v>2.0520726352351915E-2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14877</v>
      </c>
      <c r="D29" s="17">
        <v>12240</v>
      </c>
      <c r="E29" s="17">
        <v>11618</v>
      </c>
      <c r="F29" s="17">
        <v>14230</v>
      </c>
      <c r="G29" s="24"/>
      <c r="H29" s="7"/>
      <c r="I29" s="25">
        <f t="shared" si="0"/>
        <v>3259</v>
      </c>
      <c r="J29" s="24">
        <f t="shared" si="0"/>
        <v>-1990</v>
      </c>
      <c r="K29" s="7"/>
      <c r="L29" s="25">
        <f t="shared" si="3"/>
        <v>3261.2377773590633</v>
      </c>
      <c r="M29" s="17">
        <f t="shared" si="1"/>
        <v>5.0076475087364498</v>
      </c>
      <c r="N29" s="17">
        <f t="shared" si="4"/>
        <v>-1989.0357549809846</v>
      </c>
      <c r="O29" s="24">
        <f t="shared" si="2"/>
        <v>0.92976845669596964</v>
      </c>
      <c r="P29" s="7"/>
      <c r="Q29" s="25">
        <f t="shared" si="5"/>
        <v>3280.9244040079516</v>
      </c>
      <c r="R29" s="24">
        <f t="shared" si="6"/>
        <v>-2011.1178548567302</v>
      </c>
      <c r="S29" s="7"/>
      <c r="T29" s="25">
        <f t="shared" si="7"/>
        <v>-0.85470084995431117</v>
      </c>
      <c r="U29" s="24">
        <f t="shared" si="8"/>
        <v>-0.52779364870248113</v>
      </c>
      <c r="V29" s="7"/>
      <c r="W29" s="25">
        <f t="shared" si="9"/>
        <v>-0.85077855164786065</v>
      </c>
      <c r="X29" s="24">
        <f t="shared" si="10"/>
        <v>50.658571376420127</v>
      </c>
      <c r="Y29" s="7"/>
      <c r="Z29" s="25">
        <f t="shared" si="11"/>
        <v>638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-9.2428623579863256E-2</v>
      </c>
      <c r="AD29" s="17">
        <f t="shared" ca="1" si="14"/>
        <v>-2.7192340095908207E-2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14973</v>
      </c>
      <c r="D30" s="17">
        <v>12411</v>
      </c>
      <c r="E30" s="17">
        <v>11528</v>
      </c>
      <c r="F30" s="17">
        <v>14062</v>
      </c>
      <c r="G30" s="24"/>
      <c r="H30" s="7"/>
      <c r="I30" s="25">
        <f t="shared" si="0"/>
        <v>3445</v>
      </c>
      <c r="J30" s="24">
        <f t="shared" si="0"/>
        <v>-1651</v>
      </c>
      <c r="K30" s="7"/>
      <c r="L30" s="25">
        <f t="shared" si="3"/>
        <v>3444.2780058210969</v>
      </c>
      <c r="M30" s="17">
        <f t="shared" si="1"/>
        <v>0.52127559436990378</v>
      </c>
      <c r="N30" s="17">
        <f t="shared" si="4"/>
        <v>-1655.3131251672985</v>
      </c>
      <c r="O30" s="24">
        <f t="shared" si="2"/>
        <v>18.603048708783668</v>
      </c>
      <c r="P30" s="7"/>
      <c r="Q30" s="25">
        <f t="shared" si="5"/>
        <v>3466.9244040079516</v>
      </c>
      <c r="R30" s="24">
        <f t="shared" si="6"/>
        <v>-1672.1178548567302</v>
      </c>
      <c r="S30" s="7"/>
      <c r="T30" s="25">
        <f t="shared" si="7"/>
        <v>-0.90315498620240631</v>
      </c>
      <c r="U30" s="24">
        <f t="shared" si="8"/>
        <v>-0.43882718337174237</v>
      </c>
      <c r="V30" s="7"/>
      <c r="W30" s="25">
        <f t="shared" si="9"/>
        <v>-0.89989922334054762</v>
      </c>
      <c r="X30" s="24">
        <f t="shared" si="10"/>
        <v>56.476876816866593</v>
      </c>
      <c r="Y30" s="7"/>
      <c r="Z30" s="25">
        <f t="shared" si="11"/>
        <v>636</v>
      </c>
      <c r="AA30" s="17">
        <f t="shared" si="15"/>
        <v>56.474999999999987</v>
      </c>
      <c r="AB30" s="24">
        <f t="shared" si="12"/>
        <v>0.98567469506379746</v>
      </c>
      <c r="AC30" s="17">
        <f t="shared" si="13"/>
        <v>1.8768168666056795E-3</v>
      </c>
      <c r="AD30" s="17">
        <f t="shared" ca="1" si="14"/>
        <v>-5.071059909387543E-2</v>
      </c>
      <c r="AE30" s="17">
        <v>139</v>
      </c>
    </row>
    <row r="31" spans="1:31" s="17" customFormat="1" x14ac:dyDescent="0.25">
      <c r="A31" s="17">
        <v>11</v>
      </c>
      <c r="B31" s="17">
        <v>623</v>
      </c>
      <c r="C31" s="17">
        <v>15045</v>
      </c>
      <c r="D31" s="17">
        <v>12585</v>
      </c>
      <c r="E31" s="17">
        <v>11458</v>
      </c>
      <c r="F31" s="17">
        <v>13895</v>
      </c>
      <c r="G31" s="24"/>
      <c r="H31" s="7"/>
      <c r="I31" s="25">
        <f t="shared" si="0"/>
        <v>3587</v>
      </c>
      <c r="J31" s="24">
        <f t="shared" si="0"/>
        <v>-1310</v>
      </c>
      <c r="K31" s="7"/>
      <c r="L31" s="25">
        <f t="shared" si="3"/>
        <v>3590.0607192977304</v>
      </c>
      <c r="M31" s="17">
        <f t="shared" si="1"/>
        <v>9.3680026194994532</v>
      </c>
      <c r="N31" s="17">
        <f t="shared" si="4"/>
        <v>-1312.1817667985292</v>
      </c>
      <c r="O31" s="24">
        <f t="shared" si="2"/>
        <v>4.7601063631644625</v>
      </c>
      <c r="P31" s="7"/>
      <c r="Q31" s="25">
        <f t="shared" si="5"/>
        <v>3608.9244040079516</v>
      </c>
      <c r="R31" s="24">
        <f t="shared" si="6"/>
        <v>-1331.1178548567302</v>
      </c>
      <c r="S31" s="7"/>
      <c r="T31" s="25">
        <f t="shared" si="7"/>
        <v>-0.94014685366062956</v>
      </c>
      <c r="U31" s="24">
        <f t="shared" si="8"/>
        <v>-0.34933584213934726</v>
      </c>
      <c r="V31" s="7"/>
      <c r="W31" s="25">
        <f t="shared" si="9"/>
        <v>-0.93756123023850746</v>
      </c>
      <c r="X31" s="24">
        <f t="shared" si="10"/>
        <v>62.037186025991389</v>
      </c>
      <c r="Y31" s="7"/>
      <c r="Z31" s="25">
        <f t="shared" si="11"/>
        <v>623</v>
      </c>
      <c r="AA31" s="17">
        <f t="shared" si="15"/>
        <v>62.081999999999987</v>
      </c>
      <c r="AB31" s="24">
        <f t="shared" si="12"/>
        <v>1.0835353062231194</v>
      </c>
      <c r="AC31" s="17">
        <f t="shared" si="13"/>
        <v>-4.4813974008597768E-2</v>
      </c>
      <c r="AD31" s="17">
        <f t="shared" ca="1" si="14"/>
        <v>1.8079164471608067E-2</v>
      </c>
      <c r="AE31" s="17">
        <v>138</v>
      </c>
    </row>
    <row r="32" spans="1:31" s="17" customFormat="1" x14ac:dyDescent="0.25">
      <c r="A32" s="17">
        <v>12</v>
      </c>
      <c r="B32" s="17">
        <v>632</v>
      </c>
      <c r="C32" s="17">
        <v>15113</v>
      </c>
      <c r="D32" s="17">
        <v>12764</v>
      </c>
      <c r="E32" s="17">
        <v>11405</v>
      </c>
      <c r="F32" s="17">
        <v>13720</v>
      </c>
      <c r="G32" s="24"/>
      <c r="H32" s="7"/>
      <c r="I32" s="25">
        <f t="shared" si="0"/>
        <v>3708</v>
      </c>
      <c r="J32" s="24">
        <f t="shared" si="0"/>
        <v>-956</v>
      </c>
      <c r="K32" s="7"/>
      <c r="L32" s="25">
        <f t="shared" si="3"/>
        <v>3702.6139878708518</v>
      </c>
      <c r="M32" s="17">
        <f t="shared" si="1"/>
        <v>29.009126655331361</v>
      </c>
      <c r="N32" s="17">
        <f t="shared" si="4"/>
        <v>-951.07714491175886</v>
      </c>
      <c r="O32" s="24">
        <f t="shared" si="2"/>
        <v>24.234502219821639</v>
      </c>
      <c r="P32" s="7"/>
      <c r="Q32" s="25">
        <f t="shared" si="5"/>
        <v>3729.9244040079516</v>
      </c>
      <c r="R32" s="24">
        <f t="shared" si="6"/>
        <v>-977.11785485673033</v>
      </c>
      <c r="S32" s="7"/>
      <c r="T32" s="25">
        <f t="shared" si="7"/>
        <v>-0.97166809283277755</v>
      </c>
      <c r="U32" s="24">
        <f t="shared" si="8"/>
        <v>-0.25643280754618641</v>
      </c>
      <c r="V32" s="7"/>
      <c r="W32" s="25">
        <f t="shared" si="9"/>
        <v>-0.96977796436369201</v>
      </c>
      <c r="X32" s="24">
        <f t="shared" si="10"/>
        <v>67.661208931564147</v>
      </c>
      <c r="Y32" s="7"/>
      <c r="Z32" s="25">
        <f t="shared" si="11"/>
        <v>632</v>
      </c>
      <c r="AA32" s="17">
        <f t="shared" si="15"/>
        <v>67.769999999999982</v>
      </c>
      <c r="AB32" s="24">
        <f t="shared" si="12"/>
        <v>1.1828096340765568</v>
      </c>
      <c r="AC32" s="17">
        <f t="shared" si="13"/>
        <v>-0.10879106843583486</v>
      </c>
      <c r="AD32" s="17">
        <f t="shared" ca="1" si="14"/>
        <v>7.2985458967579575E-2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15148</v>
      </c>
      <c r="D33" s="17">
        <v>12944</v>
      </c>
      <c r="E33" s="17">
        <v>11366</v>
      </c>
      <c r="F33" s="17">
        <v>13543</v>
      </c>
      <c r="G33" s="24"/>
      <c r="H33" s="7"/>
      <c r="I33" s="25">
        <f t="shared" si="0"/>
        <v>3782</v>
      </c>
      <c r="J33" s="24">
        <f t="shared" si="0"/>
        <v>-599</v>
      </c>
      <c r="K33" s="7"/>
      <c r="L33" s="25">
        <f t="shared" si="3"/>
        <v>3775.9035936300952</v>
      </c>
      <c r="M33" s="17">
        <f t="shared" si="1"/>
        <v>37.166170627015802</v>
      </c>
      <c r="N33" s="17">
        <f t="shared" si="4"/>
        <v>-596.9788858187402</v>
      </c>
      <c r="O33" s="24">
        <f t="shared" si="2"/>
        <v>4.0849025336894895</v>
      </c>
      <c r="P33" s="7"/>
      <c r="Q33" s="25">
        <f t="shared" si="5"/>
        <v>3803.9244040079516</v>
      </c>
      <c r="R33" s="24">
        <f t="shared" si="6"/>
        <v>-620.11785485673033</v>
      </c>
      <c r="S33" s="7"/>
      <c r="T33" s="25">
        <f t="shared" si="7"/>
        <v>-0.99094554488847131</v>
      </c>
      <c r="U33" s="24">
        <f t="shared" si="8"/>
        <v>-0.16274245910054108</v>
      </c>
      <c r="V33" s="7"/>
      <c r="W33" s="25">
        <f t="shared" si="9"/>
        <v>-0.98975645570986504</v>
      </c>
      <c r="X33" s="24">
        <f t="shared" si="10"/>
        <v>73.135198866866574</v>
      </c>
      <c r="Y33" s="7"/>
      <c r="Z33" s="25">
        <f t="shared" si="11"/>
        <v>604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-7.0801133133414851E-2</v>
      </c>
      <c r="AD33" s="17">
        <f t="shared" ca="1" si="14"/>
        <v>4.0521632132197283E-2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15160</v>
      </c>
      <c r="D34" s="17">
        <v>13120</v>
      </c>
      <c r="E34" s="17">
        <v>11341</v>
      </c>
      <c r="F34" s="17">
        <v>13353</v>
      </c>
      <c r="G34" s="24"/>
      <c r="H34" s="7"/>
      <c r="I34" s="25">
        <f t="shared" si="0"/>
        <v>3819</v>
      </c>
      <c r="J34" s="24">
        <f t="shared" si="0"/>
        <v>-233</v>
      </c>
      <c r="K34" s="7"/>
      <c r="L34" s="25">
        <f t="shared" si="3"/>
        <v>3815.4824144079926</v>
      </c>
      <c r="M34" s="17">
        <f t="shared" si="1"/>
        <v>12.3734083970983</v>
      </c>
      <c r="N34" s="17">
        <f t="shared" si="4"/>
        <v>-229.5495335118473</v>
      </c>
      <c r="O34" s="24">
        <f t="shared" si="2"/>
        <v>11.905718985864821</v>
      </c>
      <c r="P34" s="7"/>
      <c r="Q34" s="25">
        <f t="shared" si="5"/>
        <v>3840.9244040079516</v>
      </c>
      <c r="R34" s="24">
        <f t="shared" si="6"/>
        <v>-254.11785485673028</v>
      </c>
      <c r="S34" s="7"/>
      <c r="T34" s="25">
        <f t="shared" si="7"/>
        <v>-1.0005842709163182</v>
      </c>
      <c r="U34" s="24">
        <f t="shared" si="8"/>
        <v>-6.669016909744252E-2</v>
      </c>
      <c r="V34" s="7"/>
      <c r="W34" s="25">
        <f t="shared" si="9"/>
        <v>-1.0001136112958606</v>
      </c>
      <c r="X34" s="24">
        <f t="shared" si="10"/>
        <v>78.657624626794359</v>
      </c>
      <c r="Y34" s="7"/>
      <c r="Z34" s="25">
        <f t="shared" si="11"/>
        <v>617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-0.10137537320562728</v>
      </c>
      <c r="AD34" s="17">
        <f t="shared" ca="1" si="14"/>
        <v>6.1964331465631517E-2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15169</v>
      </c>
      <c r="D35" s="17">
        <v>13307</v>
      </c>
      <c r="E35" s="17">
        <v>11344</v>
      </c>
      <c r="F35" s="17">
        <v>13169</v>
      </c>
      <c r="G35" s="24"/>
      <c r="H35" s="7"/>
      <c r="I35" s="25">
        <f t="shared" si="0"/>
        <v>3825</v>
      </c>
      <c r="J35" s="24">
        <f t="shared" si="0"/>
        <v>138</v>
      </c>
      <c r="K35" s="7"/>
      <c r="L35" s="25">
        <f t="shared" si="3"/>
        <v>3818.9352592019814</v>
      </c>
      <c r="M35" s="17">
        <f t="shared" si="1"/>
        <v>36.781080947151857</v>
      </c>
      <c r="N35" s="17">
        <f t="shared" si="4"/>
        <v>142.62119989489617</v>
      </c>
      <c r="O35" s="24">
        <f t="shared" si="2"/>
        <v>21.355488468588327</v>
      </c>
      <c r="P35" s="7"/>
      <c r="Q35" s="25">
        <f t="shared" si="5"/>
        <v>3846.9244040079516</v>
      </c>
      <c r="R35" s="24">
        <f t="shared" si="6"/>
        <v>116.88214514326971</v>
      </c>
      <c r="S35" s="7"/>
      <c r="T35" s="25">
        <f t="shared" si="7"/>
        <v>-1.0021473075694827</v>
      </c>
      <c r="U35" s="24">
        <f t="shared" si="8"/>
        <v>3.0674310659796717E-2</v>
      </c>
      <c r="V35" s="7"/>
      <c r="W35" s="25">
        <f t="shared" si="9"/>
        <v>-1.0024046627178429</v>
      </c>
      <c r="X35" s="24">
        <f t="shared" si="10"/>
        <v>84.225353452556647</v>
      </c>
      <c r="Y35" s="7"/>
      <c r="Z35" s="25">
        <f t="shared" si="11"/>
        <v>621</v>
      </c>
      <c r="AA35" s="17">
        <f t="shared" si="15"/>
        <v>84.347999999999985</v>
      </c>
      <c r="AB35" s="24">
        <f t="shared" si="12"/>
        <v>1.4721503174721766</v>
      </c>
      <c r="AC35" s="17">
        <f t="shared" si="13"/>
        <v>-0.12264654744333825</v>
      </c>
      <c r="AD35" s="17">
        <f t="shared" ca="1" si="14"/>
        <v>1.7219467456612847E-2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15152</v>
      </c>
      <c r="D36" s="17">
        <v>13498</v>
      </c>
      <c r="E36" s="17">
        <v>11358</v>
      </c>
      <c r="F36" s="17">
        <v>12980</v>
      </c>
      <c r="G36" s="24"/>
      <c r="H36" s="7"/>
      <c r="I36" s="25">
        <f t="shared" si="0"/>
        <v>3794</v>
      </c>
      <c r="J36" s="24">
        <f t="shared" si="0"/>
        <v>518</v>
      </c>
      <c r="K36" s="7"/>
      <c r="L36" s="25">
        <f t="shared" si="3"/>
        <v>3785.4418013219765</v>
      </c>
      <c r="M36" s="17">
        <f t="shared" si="1"/>
        <v>73.24276461252272</v>
      </c>
      <c r="N36" s="17">
        <f t="shared" si="4"/>
        <v>516.59886707040073</v>
      </c>
      <c r="O36" s="24">
        <f t="shared" si="2"/>
        <v>1.9631734864074355</v>
      </c>
      <c r="P36" s="7"/>
      <c r="Q36" s="25">
        <f t="shared" si="5"/>
        <v>3815.9244040079516</v>
      </c>
      <c r="R36" s="24">
        <f t="shared" si="6"/>
        <v>496.88214514326972</v>
      </c>
      <c r="S36" s="7"/>
      <c r="T36" s="25">
        <f t="shared" si="7"/>
        <v>-0.99407161819480006</v>
      </c>
      <c r="U36" s="24">
        <f t="shared" si="8"/>
        <v>0.1304007319744892</v>
      </c>
      <c r="V36" s="7"/>
      <c r="W36" s="25">
        <f t="shared" si="9"/>
        <v>-0.99507437837964741</v>
      </c>
      <c r="X36" s="24">
        <f t="shared" si="10"/>
        <v>89.938459720796516</v>
      </c>
      <c r="Y36" s="7"/>
      <c r="Z36" s="25">
        <f t="shared" si="11"/>
        <v>626</v>
      </c>
      <c r="AA36" s="17">
        <f t="shared" si="15"/>
        <v>89.981999999999985</v>
      </c>
      <c r="AB36" s="24">
        <f t="shared" si="12"/>
        <v>1.5704821675295373</v>
      </c>
      <c r="AC36" s="17">
        <f t="shared" si="13"/>
        <v>-4.3540279203469368E-2</v>
      </c>
      <c r="AD36" s="17">
        <f t="shared" ca="1" si="14"/>
        <v>-3.5449354584713433E-2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15119</v>
      </c>
      <c r="D37" s="17">
        <v>13683</v>
      </c>
      <c r="E37" s="17">
        <v>11397</v>
      </c>
      <c r="F37" s="17">
        <v>12802</v>
      </c>
      <c r="G37" s="24"/>
      <c r="H37" s="7"/>
      <c r="I37" s="25">
        <f t="shared" si="0"/>
        <v>3722</v>
      </c>
      <c r="J37" s="24">
        <f t="shared" si="0"/>
        <v>881</v>
      </c>
      <c r="K37" s="7"/>
      <c r="L37" s="25">
        <f t="shared" si="3"/>
        <v>3715.0081364121206</v>
      </c>
      <c r="M37" s="17">
        <f t="shared" si="1"/>
        <v>48.886156431513506</v>
      </c>
      <c r="N37" s="17">
        <f t="shared" si="4"/>
        <v>886.36071572353558</v>
      </c>
      <c r="O37" s="24">
        <f t="shared" si="2"/>
        <v>28.737273068561567</v>
      </c>
      <c r="P37" s="7"/>
      <c r="Q37" s="25">
        <f t="shared" si="5"/>
        <v>3743.9244040079516</v>
      </c>
      <c r="R37" s="24">
        <f t="shared" si="6"/>
        <v>859.88214514326967</v>
      </c>
      <c r="S37" s="7"/>
      <c r="T37" s="25">
        <f t="shared" si="7"/>
        <v>-0.97531517835682768</v>
      </c>
      <c r="U37" s="24">
        <f t="shared" si="8"/>
        <v>0.22566570812510334</v>
      </c>
      <c r="V37" s="7"/>
      <c r="W37" s="25">
        <f t="shared" si="9"/>
        <v>-0.9770296878793695</v>
      </c>
      <c r="X37" s="24">
        <f t="shared" si="10"/>
        <v>95.478210505217703</v>
      </c>
      <c r="Y37" s="7"/>
      <c r="Z37" s="25">
        <f t="shared" si="11"/>
        <v>627</v>
      </c>
      <c r="AA37" s="17">
        <f t="shared" si="15"/>
        <v>95.624999999999986</v>
      </c>
      <c r="AB37" s="24">
        <f t="shared" si="12"/>
        <v>1.6689710972195773</v>
      </c>
      <c r="AC37" s="17">
        <f t="shared" si="13"/>
        <v>-0.14678949478228276</v>
      </c>
      <c r="AD37" s="17">
        <f t="shared" ca="1" si="14"/>
        <v>5.1501652426296118E-2</v>
      </c>
      <c r="AE37" s="17">
        <v>132</v>
      </c>
    </row>
    <row r="38" spans="1:31" s="17" customFormat="1" x14ac:dyDescent="0.25">
      <c r="A38" s="17">
        <v>18</v>
      </c>
      <c r="B38" s="17">
        <v>642</v>
      </c>
      <c r="C38" s="17">
        <v>15062</v>
      </c>
      <c r="D38" s="17">
        <v>13863</v>
      </c>
      <c r="E38" s="17">
        <v>11447</v>
      </c>
      <c r="F38" s="17">
        <v>12610</v>
      </c>
      <c r="G38" s="24"/>
      <c r="H38" s="7"/>
      <c r="I38" s="25">
        <f t="shared" si="0"/>
        <v>3615</v>
      </c>
      <c r="J38" s="24">
        <f t="shared" si="0"/>
        <v>1253</v>
      </c>
      <c r="K38" s="7"/>
      <c r="L38" s="25">
        <f t="shared" si="3"/>
        <v>3605.3532304312475</v>
      </c>
      <c r="M38" s="17">
        <f t="shared" si="1"/>
        <v>93.060163112608549</v>
      </c>
      <c r="N38" s="17">
        <f t="shared" si="4"/>
        <v>1256.2346130128135</v>
      </c>
      <c r="O38" s="24">
        <f t="shared" si="2"/>
        <v>10.462721342662411</v>
      </c>
      <c r="P38" s="7"/>
      <c r="Q38" s="25">
        <f t="shared" si="5"/>
        <v>3636.9244040079516</v>
      </c>
      <c r="R38" s="24">
        <f t="shared" si="6"/>
        <v>1231.8821451432698</v>
      </c>
      <c r="S38" s="7"/>
      <c r="T38" s="25">
        <f t="shared" si="7"/>
        <v>-0.94744102470872993</v>
      </c>
      <c r="U38" s="24">
        <f t="shared" si="8"/>
        <v>0.32329262583317075</v>
      </c>
      <c r="V38" s="7"/>
      <c r="W38" s="25">
        <f t="shared" si="9"/>
        <v>-0.94988468839923845</v>
      </c>
      <c r="X38" s="24">
        <f t="shared" si="10"/>
        <v>101.26858085928268</v>
      </c>
      <c r="Y38" s="7"/>
      <c r="Z38" s="25">
        <f t="shared" si="11"/>
        <v>642</v>
      </c>
      <c r="AA38" s="17">
        <f t="shared" si="15"/>
        <v>101.40299999999999</v>
      </c>
      <c r="AB38" s="24">
        <f t="shared" si="12"/>
        <v>1.7698162213998099</v>
      </c>
      <c r="AC38" s="17">
        <f t="shared" si="13"/>
        <v>-0.13441914071731276</v>
      </c>
      <c r="AD38" s="17">
        <f t="shared" ca="1" si="14"/>
        <v>9.1181162646364555E-2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14996</v>
      </c>
      <c r="D39" s="17">
        <v>14050</v>
      </c>
      <c r="E39" s="17">
        <v>11530</v>
      </c>
      <c r="F39" s="17">
        <v>12444</v>
      </c>
      <c r="G39" s="24"/>
      <c r="H39" s="7"/>
      <c r="I39" s="25">
        <f t="shared" si="0"/>
        <v>3466</v>
      </c>
      <c r="J39" s="24">
        <f t="shared" si="0"/>
        <v>1606</v>
      </c>
      <c r="K39" s="7"/>
      <c r="L39" s="25">
        <f t="shared" si="3"/>
        <v>3460.8736202396908</v>
      </c>
      <c r="M39" s="17">
        <f t="shared" si="1"/>
        <v>26.279769446907725</v>
      </c>
      <c r="N39" s="17">
        <f t="shared" si="4"/>
        <v>1609.1807055541788</v>
      </c>
      <c r="O39" s="24">
        <f t="shared" si="2"/>
        <v>10.116887822383598</v>
      </c>
      <c r="P39" s="7"/>
      <c r="Q39" s="25">
        <f t="shared" si="5"/>
        <v>3487.9244040079516</v>
      </c>
      <c r="R39" s="24">
        <f t="shared" si="6"/>
        <v>1584.8821451432698</v>
      </c>
      <c r="S39" s="7"/>
      <c r="T39" s="25">
        <f t="shared" si="7"/>
        <v>-0.90862561448848156</v>
      </c>
      <c r="U39" s="24">
        <f t="shared" si="8"/>
        <v>0.41593322247550352</v>
      </c>
      <c r="V39" s="7"/>
      <c r="W39" s="25">
        <f t="shared" si="9"/>
        <v>-0.9117608449944582</v>
      </c>
      <c r="X39" s="24">
        <f t="shared" si="10"/>
        <v>106.99445150483865</v>
      </c>
      <c r="Y39" s="7"/>
      <c r="Z39" s="25">
        <f t="shared" si="11"/>
        <v>634</v>
      </c>
      <c r="AA39" s="17">
        <f t="shared" si="15"/>
        <v>107.10899999999999</v>
      </c>
      <c r="AB39" s="24">
        <f t="shared" si="12"/>
        <v>1.8694047085186061</v>
      </c>
      <c r="AC39" s="17">
        <f t="shared" si="13"/>
        <v>-0.11454849516134402</v>
      </c>
      <c r="AD39" s="17">
        <f t="shared" ca="1" si="14"/>
        <v>-5.4963694259654972E-2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14903</v>
      </c>
      <c r="D40" s="17">
        <v>14208</v>
      </c>
      <c r="E40" s="17">
        <v>11612</v>
      </c>
      <c r="F40" s="17">
        <v>12271</v>
      </c>
      <c r="G40" s="24"/>
      <c r="H40" s="7"/>
      <c r="I40" s="25">
        <f t="shared" si="0"/>
        <v>3291</v>
      </c>
      <c r="J40" s="24">
        <f t="shared" si="0"/>
        <v>1937</v>
      </c>
      <c r="K40" s="7"/>
      <c r="L40" s="25">
        <f t="shared" si="3"/>
        <v>3287.7172391976014</v>
      </c>
      <c r="M40" s="17">
        <f t="shared" si="1"/>
        <v>10.776518485764505</v>
      </c>
      <c r="N40" s="17">
        <f t="shared" si="4"/>
        <v>1936.5269514314366</v>
      </c>
      <c r="O40" s="24">
        <f t="shared" si="2"/>
        <v>0.22377494821988117</v>
      </c>
      <c r="P40" s="7"/>
      <c r="Q40" s="25">
        <f t="shared" si="5"/>
        <v>3312.9244040079516</v>
      </c>
      <c r="R40" s="24">
        <f t="shared" si="6"/>
        <v>1915.8821451432698</v>
      </c>
      <c r="S40" s="7"/>
      <c r="T40" s="25">
        <f t="shared" si="7"/>
        <v>-0.86303704543785442</v>
      </c>
      <c r="U40" s="24">
        <f t="shared" si="8"/>
        <v>0.50280018419961725</v>
      </c>
      <c r="V40" s="7"/>
      <c r="W40" s="25">
        <f t="shared" si="9"/>
        <v>-0.86682048534901612</v>
      </c>
      <c r="X40" s="24">
        <f t="shared" si="10"/>
        <v>112.58853227399294</v>
      </c>
      <c r="Y40" s="7"/>
      <c r="Z40" s="25">
        <f t="shared" si="11"/>
        <v>615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-5.5467726007051965E-2</v>
      </c>
      <c r="AD40" s="17">
        <f t="shared" ca="1" si="14"/>
        <v>-8.5553801119431228E-3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14808</v>
      </c>
      <c r="D41" s="17">
        <v>14368</v>
      </c>
      <c r="E41" s="17">
        <v>11716</v>
      </c>
      <c r="F41" s="17">
        <v>12122</v>
      </c>
      <c r="G41" s="24"/>
      <c r="H41" s="7"/>
      <c r="I41" s="25">
        <f t="shared" si="0"/>
        <v>3092</v>
      </c>
      <c r="J41" s="24">
        <f t="shared" si="0"/>
        <v>2246</v>
      </c>
      <c r="K41" s="7"/>
      <c r="L41" s="25">
        <f t="shared" si="3"/>
        <v>3082.9740322499802</v>
      </c>
      <c r="M41" s="17">
        <f t="shared" si="1"/>
        <v>81.468093824398309</v>
      </c>
      <c r="N41" s="17">
        <f t="shared" si="4"/>
        <v>2246.9663994711213</v>
      </c>
      <c r="O41" s="24">
        <f t="shared" si="2"/>
        <v>0.93392793778362315</v>
      </c>
      <c r="P41" s="7"/>
      <c r="Q41" s="25">
        <f t="shared" si="5"/>
        <v>3113.9244040079516</v>
      </c>
      <c r="R41" s="24">
        <f t="shared" si="6"/>
        <v>2224.8821451432696</v>
      </c>
      <c r="S41" s="7"/>
      <c r="T41" s="25">
        <f t="shared" si="7"/>
        <v>-0.81119632977456968</v>
      </c>
      <c r="U41" s="24">
        <f t="shared" si="8"/>
        <v>0.58389351100551179</v>
      </c>
      <c r="V41" s="7"/>
      <c r="W41" s="25">
        <f t="shared" si="9"/>
        <v>-0.81558463624323585</v>
      </c>
      <c r="X41" s="24">
        <f t="shared" si="10"/>
        <v>118.07224849717875</v>
      </c>
      <c r="Y41" s="7"/>
      <c r="Z41" s="25">
        <f t="shared" si="11"/>
        <v>617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-0.12475150282124048</v>
      </c>
      <c r="AD41" s="17">
        <f t="shared" ca="1" si="14"/>
        <v>0.1227856609584137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14692</v>
      </c>
      <c r="D42" s="17">
        <v>14515</v>
      </c>
      <c r="E42" s="17">
        <v>11836</v>
      </c>
      <c r="F42" s="17">
        <v>11982</v>
      </c>
      <c r="G42" s="24"/>
      <c r="H42" s="7"/>
      <c r="I42" s="25">
        <f t="shared" si="0"/>
        <v>2856</v>
      </c>
      <c r="J42" s="24">
        <f t="shared" si="0"/>
        <v>2533</v>
      </c>
      <c r="K42" s="7"/>
      <c r="L42" s="25">
        <f t="shared" si="3"/>
        <v>2852.2874812008686</v>
      </c>
      <c r="M42" s="17">
        <f t="shared" si="1"/>
        <v>13.782795833904279</v>
      </c>
      <c r="N42" s="17">
        <f t="shared" si="4"/>
        <v>2532.8849090759322</v>
      </c>
      <c r="O42" s="24">
        <f t="shared" si="2"/>
        <v>1.3245920802773658E-2</v>
      </c>
      <c r="P42" s="7"/>
      <c r="Q42" s="25">
        <f t="shared" si="5"/>
        <v>2877.9244040079516</v>
      </c>
      <c r="R42" s="24">
        <f t="shared" si="6"/>
        <v>2511.8821451432696</v>
      </c>
      <c r="S42" s="7"/>
      <c r="T42" s="25">
        <f t="shared" si="7"/>
        <v>-0.74971688808343817</v>
      </c>
      <c r="U42" s="24">
        <f t="shared" si="8"/>
        <v>0.65921320289318741</v>
      </c>
      <c r="V42" s="7"/>
      <c r="W42" s="25">
        <f t="shared" si="9"/>
        <v>-0.75466662360501058</v>
      </c>
      <c r="X42" s="24">
        <f t="shared" si="10"/>
        <v>123.61033361857289</v>
      </c>
      <c r="Y42" s="7"/>
      <c r="Z42" s="25">
        <f t="shared" si="11"/>
        <v>609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-6.766638142708814E-2</v>
      </c>
      <c r="AD42" s="17">
        <f t="shared" ca="1" si="14"/>
        <v>-5.7602802796353103E-2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14557</v>
      </c>
      <c r="D43" s="17">
        <v>14648</v>
      </c>
      <c r="E43" s="17">
        <v>11962</v>
      </c>
      <c r="F43" s="17">
        <v>11845</v>
      </c>
      <c r="G43" s="24"/>
      <c r="H43" s="7"/>
      <c r="I43" s="25">
        <f t="shared" si="0"/>
        <v>2595</v>
      </c>
      <c r="J43" s="24">
        <f t="shared" si="0"/>
        <v>2803</v>
      </c>
      <c r="K43" s="7"/>
      <c r="L43" s="25">
        <f t="shared" si="3"/>
        <v>2592.2103899045983</v>
      </c>
      <c r="M43" s="17">
        <f t="shared" si="1"/>
        <v>7.7819244843671536</v>
      </c>
      <c r="N43" s="17">
        <f t="shared" si="4"/>
        <v>2798.6923176009682</v>
      </c>
      <c r="O43" s="24">
        <f t="shared" si="2"/>
        <v>18.556127650928527</v>
      </c>
      <c r="P43" s="7"/>
      <c r="Q43" s="25">
        <f t="shared" si="5"/>
        <v>2616.9244040079516</v>
      </c>
      <c r="R43" s="24">
        <f t="shared" si="6"/>
        <v>2781.8821451432696</v>
      </c>
      <c r="S43" s="7"/>
      <c r="T43" s="25">
        <f t="shared" si="7"/>
        <v>-0.68172479367078842</v>
      </c>
      <c r="U43" s="24">
        <f t="shared" si="8"/>
        <v>0.73007144961678472</v>
      </c>
      <c r="V43" s="7"/>
      <c r="W43" s="25">
        <f t="shared" si="9"/>
        <v>-0.68720241904729618</v>
      </c>
      <c r="X43" s="24">
        <f t="shared" si="10"/>
        <v>129.20513538055496</v>
      </c>
      <c r="Y43" s="7"/>
      <c r="Z43" s="25">
        <f t="shared" si="11"/>
        <v>616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-1.686461944501616E-2</v>
      </c>
      <c r="AD43" s="17">
        <f t="shared" ca="1" si="14"/>
        <v>0.11498738651422968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14399</v>
      </c>
      <c r="D44" s="17">
        <v>14759</v>
      </c>
      <c r="E44" s="17">
        <v>12107</v>
      </c>
      <c r="F44" s="17">
        <v>11715</v>
      </c>
      <c r="G44" s="24"/>
      <c r="H44" s="7"/>
      <c r="I44" s="25">
        <f t="shared" si="0"/>
        <v>2292</v>
      </c>
      <c r="J44" s="24">
        <f t="shared" si="0"/>
        <v>3044</v>
      </c>
      <c r="K44" s="7"/>
      <c r="L44" s="25">
        <f t="shared" si="3"/>
        <v>2299.4924464270662</v>
      </c>
      <c r="M44" s="17">
        <f t="shared" si="1"/>
        <v>56.136753462456618</v>
      </c>
      <c r="N44" s="17">
        <f t="shared" si="4"/>
        <v>3044.717387639665</v>
      </c>
      <c r="O44" s="24">
        <f t="shared" si="2"/>
        <v>0.51464502554418945</v>
      </c>
      <c r="P44" s="7"/>
      <c r="Q44" s="25">
        <f t="shared" si="5"/>
        <v>2313.9244040079516</v>
      </c>
      <c r="R44" s="24">
        <f t="shared" si="6"/>
        <v>3022.8821451432696</v>
      </c>
      <c r="S44" s="7"/>
      <c r="T44" s="25">
        <f t="shared" si="7"/>
        <v>-0.60279144268598817</v>
      </c>
      <c r="U44" s="24">
        <f t="shared" si="8"/>
        <v>0.793318995766366</v>
      </c>
      <c r="V44" s="7"/>
      <c r="W44" s="25">
        <f t="shared" si="9"/>
        <v>-0.60873974870291092</v>
      </c>
      <c r="X44" s="24">
        <f t="shared" si="10"/>
        <v>134.9723955141543</v>
      </c>
      <c r="Y44" s="7"/>
      <c r="Z44" s="25">
        <f t="shared" si="11"/>
        <v>633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5.3395514154317425E-2</v>
      </c>
      <c r="AD44" s="17">
        <f t="shared" ca="1" si="14"/>
        <v>2.0964314406569429E-2</v>
      </c>
      <c r="AE44" s="17">
        <v>125</v>
      </c>
    </row>
    <row r="45" spans="1:31" s="17" customFormat="1" x14ac:dyDescent="0.25">
      <c r="A45" s="17">
        <v>25</v>
      </c>
      <c r="B45" s="17">
        <v>631</v>
      </c>
      <c r="C45" s="17">
        <v>14251</v>
      </c>
      <c r="D45" s="17">
        <v>14878</v>
      </c>
      <c r="E45" s="17">
        <v>12269</v>
      </c>
      <c r="F45" s="17">
        <v>11612</v>
      </c>
      <c r="G45" s="24"/>
      <c r="H45" s="7"/>
      <c r="I45" s="25">
        <f t="shared" si="0"/>
        <v>1982</v>
      </c>
      <c r="J45" s="24">
        <f t="shared" si="0"/>
        <v>3266</v>
      </c>
      <c r="K45" s="7"/>
      <c r="L45" s="25">
        <f t="shared" si="3"/>
        <v>1984.8631783078927</v>
      </c>
      <c r="M45" s="17">
        <f t="shared" si="1"/>
        <v>8.1977900227871174</v>
      </c>
      <c r="N45" s="17">
        <f t="shared" si="4"/>
        <v>3260.2138962947406</v>
      </c>
      <c r="O45" s="24">
        <f t="shared" si="2"/>
        <v>33.478996088016473</v>
      </c>
      <c r="P45" s="7"/>
      <c r="Q45" s="25">
        <f t="shared" si="5"/>
        <v>2003.9244040079514</v>
      </c>
      <c r="R45" s="24">
        <f t="shared" si="6"/>
        <v>3244.8821451432696</v>
      </c>
      <c r="S45" s="7"/>
      <c r="T45" s="25">
        <f t="shared" si="7"/>
        <v>-0.52203454893916279</v>
      </c>
      <c r="U45" s="24">
        <f t="shared" si="8"/>
        <v>0.85158022085021268</v>
      </c>
      <c r="V45" s="7"/>
      <c r="W45" s="25">
        <f t="shared" si="9"/>
        <v>-0.52841620308954973</v>
      </c>
      <c r="X45" s="24">
        <f t="shared" si="10"/>
        <v>140.65248777346972</v>
      </c>
      <c r="Y45" s="7"/>
      <c r="Z45" s="25">
        <f t="shared" si="11"/>
        <v>631</v>
      </c>
      <c r="AA45" s="17">
        <f t="shared" si="15"/>
        <v>140.59799999999998</v>
      </c>
      <c r="AB45" s="24">
        <f t="shared" si="12"/>
        <v>2.4538980217189872</v>
      </c>
      <c r="AC45" s="17">
        <f t="shared" si="13"/>
        <v>5.4487773469730882E-2</v>
      </c>
      <c r="AD45" s="17">
        <f t="shared" ca="1" si="14"/>
        <v>-1.1244012170550377E-3</v>
      </c>
      <c r="AE45" s="17">
        <v>124</v>
      </c>
    </row>
    <row r="46" spans="1:31" s="17" customFormat="1" x14ac:dyDescent="0.25">
      <c r="A46" s="17">
        <v>26</v>
      </c>
      <c r="B46" s="17">
        <v>638</v>
      </c>
      <c r="C46" s="17">
        <v>14081</v>
      </c>
      <c r="D46" s="17">
        <v>14978</v>
      </c>
      <c r="E46" s="17">
        <v>12438</v>
      </c>
      <c r="F46" s="17">
        <v>11521</v>
      </c>
      <c r="G46" s="24"/>
      <c r="H46" s="7"/>
      <c r="I46" s="25">
        <f t="shared" si="0"/>
        <v>1643</v>
      </c>
      <c r="J46" s="24">
        <f t="shared" si="0"/>
        <v>3457</v>
      </c>
      <c r="K46" s="7"/>
      <c r="L46" s="25">
        <f t="shared" si="3"/>
        <v>1646.7191996239626</v>
      </c>
      <c r="M46" s="17">
        <f t="shared" si="1"/>
        <v>13.832445842883509</v>
      </c>
      <c r="N46" s="17">
        <f t="shared" si="4"/>
        <v>3445.7393044474438</v>
      </c>
      <c r="O46" s="24">
        <f t="shared" si="2"/>
        <v>126.80326432735835</v>
      </c>
      <c r="P46" s="7"/>
      <c r="Q46" s="25">
        <f t="shared" si="5"/>
        <v>1664.9244040079514</v>
      </c>
      <c r="R46" s="24">
        <f t="shared" si="6"/>
        <v>3435.8821451432696</v>
      </c>
      <c r="S46" s="7"/>
      <c r="T46" s="25">
        <f t="shared" si="7"/>
        <v>-0.43372297803537629</v>
      </c>
      <c r="U46" s="24">
        <f t="shared" si="8"/>
        <v>0.90170586945838704</v>
      </c>
      <c r="V46" s="7"/>
      <c r="W46" s="25">
        <f t="shared" si="9"/>
        <v>-0.44047694138922033</v>
      </c>
      <c r="X46" s="24">
        <f t="shared" si="10"/>
        <v>146.43742590474932</v>
      </c>
      <c r="Y46" s="7"/>
      <c r="Z46" s="25">
        <f t="shared" si="11"/>
        <v>638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9.7425904749343317E-2</v>
      </c>
      <c r="AD46" s="17">
        <f t="shared" ca="1" si="14"/>
        <v>1.9882004360738392E-2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13910</v>
      </c>
      <c r="D47" s="17">
        <v>15047</v>
      </c>
      <c r="E47" s="17">
        <v>12616</v>
      </c>
      <c r="F47" s="17">
        <v>11448</v>
      </c>
      <c r="G47" s="24"/>
      <c r="H47" s="7"/>
      <c r="I47" s="25">
        <f t="shared" si="0"/>
        <v>1294</v>
      </c>
      <c r="J47" s="24">
        <f t="shared" si="0"/>
        <v>3599</v>
      </c>
      <c r="K47" s="7"/>
      <c r="L47" s="25">
        <f t="shared" si="3"/>
        <v>1296.9296319488822</v>
      </c>
      <c r="M47" s="17">
        <f t="shared" si="1"/>
        <v>8.5827433559110879</v>
      </c>
      <c r="N47" s="17">
        <f t="shared" si="4"/>
        <v>3594.9840977742556</v>
      </c>
      <c r="O47" s="24">
        <f t="shared" si="2"/>
        <v>16.127470686738924</v>
      </c>
      <c r="P47" s="7"/>
      <c r="Q47" s="25">
        <f t="shared" si="5"/>
        <v>1315.9244040079514</v>
      </c>
      <c r="R47" s="24">
        <f t="shared" si="6"/>
        <v>3577.8821451432696</v>
      </c>
      <c r="S47" s="7"/>
      <c r="T47" s="25">
        <f t="shared" si="7"/>
        <v>-0.3428063460429826</v>
      </c>
      <c r="U47" s="24">
        <f t="shared" si="8"/>
        <v>0.93897205847598264</v>
      </c>
      <c r="V47" s="7"/>
      <c r="W47" s="25">
        <f t="shared" si="9"/>
        <v>-0.3498363986633633</v>
      </c>
      <c r="X47" s="24">
        <f t="shared" si="10"/>
        <v>152.03853193140037</v>
      </c>
      <c r="Y47" s="7"/>
      <c r="Z47" s="25">
        <f t="shared" si="11"/>
        <v>629</v>
      </c>
      <c r="AA47" s="17">
        <f t="shared" si="15"/>
        <v>152.00099999999998</v>
      </c>
      <c r="AB47" s="24">
        <f t="shared" si="12"/>
        <v>2.6529179163239003</v>
      </c>
      <c r="AC47" s="17">
        <f t="shared" si="13"/>
        <v>3.7531931400394569E-2</v>
      </c>
      <c r="AD47" s="17">
        <f t="shared" ca="1" si="14"/>
        <v>8.0492530084285363E-2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13722</v>
      </c>
      <c r="D48" s="17">
        <v>15100</v>
      </c>
      <c r="E48" s="17">
        <v>12788</v>
      </c>
      <c r="F48" s="17">
        <v>11386</v>
      </c>
      <c r="G48" s="24"/>
      <c r="H48" s="7"/>
      <c r="I48" s="25">
        <f t="shared" si="0"/>
        <v>934</v>
      </c>
      <c r="J48" s="24">
        <f t="shared" si="0"/>
        <v>3714</v>
      </c>
      <c r="K48" s="7"/>
      <c r="L48" s="25">
        <f t="shared" si="3"/>
        <v>938.948577890352</v>
      </c>
      <c r="M48" s="17">
        <f t="shared" si="1"/>
        <v>24.488423136880638</v>
      </c>
      <c r="N48" s="17">
        <f t="shared" si="4"/>
        <v>3708.109472592424</v>
      </c>
      <c r="O48" s="24">
        <f t="shared" si="2"/>
        <v>34.698313139403716</v>
      </c>
      <c r="P48" s="7"/>
      <c r="Q48" s="25">
        <f t="shared" si="5"/>
        <v>955.92440400795135</v>
      </c>
      <c r="R48" s="24">
        <f t="shared" si="6"/>
        <v>3692.8821451432696</v>
      </c>
      <c r="S48" s="7"/>
      <c r="T48" s="25">
        <f t="shared" si="7"/>
        <v>-0.24902414685312091</v>
      </c>
      <c r="U48" s="24">
        <f t="shared" si="8"/>
        <v>0.96915242282121861</v>
      </c>
      <c r="V48" s="7"/>
      <c r="W48" s="25">
        <f t="shared" si="9"/>
        <v>-0.25627722961826443</v>
      </c>
      <c r="X48" s="24">
        <f t="shared" si="10"/>
        <v>157.66066574341073</v>
      </c>
      <c r="Y48" s="7"/>
      <c r="Z48" s="25">
        <f t="shared" si="11"/>
        <v>621</v>
      </c>
      <c r="AA48" s="17">
        <f t="shared" si="15"/>
        <v>157.58999999999997</v>
      </c>
      <c r="AB48" s="24">
        <f t="shared" si="12"/>
        <v>2.7504643682178633</v>
      </c>
      <c r="AC48" s="17">
        <f t="shared" si="13"/>
        <v>7.0665743410756932E-2</v>
      </c>
      <c r="AD48" s="17">
        <f t="shared" ca="1" si="14"/>
        <v>6.4670977782640193E-2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13538</v>
      </c>
      <c r="D49" s="17">
        <v>15138</v>
      </c>
      <c r="E49" s="17">
        <v>12968</v>
      </c>
      <c r="F49" s="17">
        <v>11347</v>
      </c>
      <c r="G49" s="24"/>
      <c r="H49" s="7"/>
      <c r="I49" s="25">
        <f t="shared" si="0"/>
        <v>570</v>
      </c>
      <c r="J49" s="24">
        <f t="shared" si="0"/>
        <v>3791</v>
      </c>
      <c r="K49" s="7"/>
      <c r="L49" s="25">
        <f t="shared" si="3"/>
        <v>578.98616990904429</v>
      </c>
      <c r="M49" s="17">
        <f t="shared" si="1"/>
        <v>80.75124963421311</v>
      </c>
      <c r="N49" s="17">
        <f t="shared" si="4"/>
        <v>3784.9803681262556</v>
      </c>
      <c r="O49" s="24">
        <f t="shared" si="2"/>
        <v>36.235967895399533</v>
      </c>
      <c r="P49" s="7"/>
      <c r="Q49" s="25">
        <f t="shared" si="5"/>
        <v>591.92440400795135</v>
      </c>
      <c r="R49" s="24">
        <f t="shared" si="6"/>
        <v>3769.8821451432696</v>
      </c>
      <c r="S49" s="7"/>
      <c r="T49" s="25">
        <f t="shared" si="7"/>
        <v>-0.15419992322781628</v>
      </c>
      <c r="U49" s="24">
        <f t="shared" si="8"/>
        <v>0.98936014503498526</v>
      </c>
      <c r="V49" s="7"/>
      <c r="W49" s="25">
        <f t="shared" si="9"/>
        <v>-0.16160144393683432</v>
      </c>
      <c r="X49" s="24">
        <f t="shared" si="10"/>
        <v>163.19587391046525</v>
      </c>
      <c r="Y49" s="7"/>
      <c r="Z49" s="25">
        <f t="shared" si="11"/>
        <v>609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0.12487391046528273</v>
      </c>
      <c r="AD49" s="17">
        <f t="shared" ca="1" si="14"/>
        <v>9.4945348362443838E-2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13359</v>
      </c>
      <c r="D50" s="17">
        <v>15167</v>
      </c>
      <c r="E50" s="17">
        <v>13157</v>
      </c>
      <c r="F50" s="17">
        <v>11330</v>
      </c>
      <c r="G50" s="24"/>
      <c r="H50" s="7"/>
      <c r="I50" s="25">
        <f t="shared" si="0"/>
        <v>202</v>
      </c>
      <c r="J50" s="24">
        <f t="shared" si="0"/>
        <v>3837</v>
      </c>
      <c r="K50" s="7"/>
      <c r="L50" s="25">
        <f t="shared" si="3"/>
        <v>210.5116810423122</v>
      </c>
      <c r="M50" s="17">
        <f t="shared" si="1"/>
        <v>72.448714166056973</v>
      </c>
      <c r="N50" s="17">
        <f t="shared" si="4"/>
        <v>3827.6101633229237</v>
      </c>
      <c r="O50" s="24">
        <f t="shared" si="2"/>
        <v>88.169032822168148</v>
      </c>
      <c r="P50" s="7"/>
      <c r="Q50" s="25">
        <f t="shared" si="5"/>
        <v>223.92440400795141</v>
      </c>
      <c r="R50" s="24">
        <f t="shared" si="6"/>
        <v>3815.8821451432696</v>
      </c>
      <c r="S50" s="7"/>
      <c r="T50" s="25">
        <f t="shared" si="7"/>
        <v>-5.8333675167068791E-2</v>
      </c>
      <c r="U50" s="24">
        <f t="shared" si="8"/>
        <v>1.0014322907730795</v>
      </c>
      <c r="V50" s="7"/>
      <c r="W50" s="25">
        <f t="shared" si="9"/>
        <v>-6.5822776922488266E-2</v>
      </c>
      <c r="X50" s="24">
        <f t="shared" si="10"/>
        <v>168.71204390588809</v>
      </c>
      <c r="Y50" s="7"/>
      <c r="Z50" s="25">
        <f t="shared" si="11"/>
        <v>614</v>
      </c>
      <c r="AA50" s="17">
        <f t="shared" si="15"/>
        <v>168.59699999999998</v>
      </c>
      <c r="AB50" s="24">
        <f t="shared" si="12"/>
        <v>2.9425727589848791</v>
      </c>
      <c r="AC50" s="17">
        <f t="shared" si="13"/>
        <v>0.11504390588811475</v>
      </c>
      <c r="AD50" s="17">
        <f t="shared" ca="1" si="14"/>
        <v>9.6310782940918216E-3</v>
      </c>
      <c r="AE50" s="17">
        <v>119</v>
      </c>
    </row>
    <row r="51" spans="1:31" s="17" customFormat="1" x14ac:dyDescent="0.25">
      <c r="A51" s="17">
        <v>31</v>
      </c>
      <c r="B51" s="17">
        <v>613</v>
      </c>
      <c r="C51" s="17">
        <v>13176</v>
      </c>
      <c r="D51" s="17">
        <v>15167</v>
      </c>
      <c r="E51" s="17">
        <v>13340</v>
      </c>
      <c r="F51" s="17">
        <v>11327</v>
      </c>
      <c r="G51" s="24"/>
      <c r="H51" s="7"/>
      <c r="I51" s="25">
        <f t="shared" si="0"/>
        <v>-164</v>
      </c>
      <c r="J51" s="24">
        <f t="shared" si="0"/>
        <v>3840</v>
      </c>
      <c r="K51" s="7"/>
      <c r="L51" s="25">
        <f t="shared" si="3"/>
        <v>-159.52181045803115</v>
      </c>
      <c r="M51" s="17">
        <f t="shared" si="1"/>
        <v>20.054181573799138</v>
      </c>
      <c r="N51" s="17">
        <f t="shared" si="4"/>
        <v>3834.8475658756347</v>
      </c>
      <c r="O51" s="24">
        <f t="shared" si="2"/>
        <v>26.547577405924013</v>
      </c>
      <c r="P51" s="7"/>
      <c r="Q51" s="25">
        <f t="shared" si="5"/>
        <v>-142.07559599204859</v>
      </c>
      <c r="R51" s="24">
        <f t="shared" si="6"/>
        <v>3818.8821451432696</v>
      </c>
      <c r="S51" s="7"/>
      <c r="T51" s="25">
        <f t="shared" si="7"/>
        <v>3.7011560675957275E-2</v>
      </c>
      <c r="U51" s="24">
        <f t="shared" si="8"/>
        <v>1.002219604625564</v>
      </c>
      <c r="V51" s="7"/>
      <c r="W51" s="25">
        <f t="shared" si="9"/>
        <v>2.9519237318227479E-2</v>
      </c>
      <c r="X51" s="24">
        <f t="shared" si="10"/>
        <v>174.1597021382928</v>
      </c>
      <c r="Y51" s="7"/>
      <c r="Z51" s="25">
        <f t="shared" si="11"/>
        <v>613</v>
      </c>
      <c r="AA51" s="17">
        <f t="shared" si="15"/>
        <v>174.11399999999998</v>
      </c>
      <c r="AB51" s="24">
        <f t="shared" si="12"/>
        <v>3.0388625738174064</v>
      </c>
      <c r="AC51" s="17">
        <f t="shared" si="13"/>
        <v>4.5702138292824657E-2</v>
      </c>
      <c r="AD51" s="17">
        <f t="shared" ca="1" si="14"/>
        <v>5.0168967506181161E-2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12982</v>
      </c>
      <c r="D52" s="17">
        <v>15149</v>
      </c>
      <c r="E52" s="17">
        <v>13528</v>
      </c>
      <c r="F52" s="17">
        <v>11343</v>
      </c>
      <c r="G52" s="24"/>
      <c r="H52" s="7"/>
      <c r="I52" s="25">
        <f t="shared" ref="I52:J83" si="16">C52-E52</f>
        <v>-546</v>
      </c>
      <c r="J52" s="24">
        <f t="shared" si="16"/>
        <v>3806</v>
      </c>
      <c r="K52" s="7"/>
      <c r="L52" s="25">
        <f t="shared" si="3"/>
        <v>-540.85054877919606</v>
      </c>
      <c r="M52" s="17">
        <f t="shared" si="1"/>
        <v>26.516847875439183</v>
      </c>
      <c r="N52" s="17">
        <f t="shared" si="4"/>
        <v>3805.1358016932536</v>
      </c>
      <c r="O52" s="24">
        <f t="shared" si="2"/>
        <v>0.74683871338334917</v>
      </c>
      <c r="P52" s="7"/>
      <c r="Q52" s="25">
        <f t="shared" si="5"/>
        <v>-524.07559599204865</v>
      </c>
      <c r="R52" s="24">
        <f t="shared" si="6"/>
        <v>3784.8821451432696</v>
      </c>
      <c r="S52" s="7"/>
      <c r="T52" s="25">
        <f t="shared" si="7"/>
        <v>0.13652489426075498</v>
      </c>
      <c r="U52" s="24">
        <f t="shared" si="8"/>
        <v>0.99329671429740729</v>
      </c>
      <c r="V52" s="7"/>
      <c r="W52" s="25">
        <f t="shared" si="9"/>
        <v>0.12910206669101729</v>
      </c>
      <c r="X52" s="24">
        <f t="shared" si="10"/>
        <v>179.87801653822066</v>
      </c>
      <c r="Y52" s="7"/>
      <c r="Z52" s="25">
        <f t="shared" si="11"/>
        <v>634</v>
      </c>
      <c r="AA52" s="17">
        <f t="shared" si="15"/>
        <v>179.81999999999996</v>
      </c>
      <c r="AB52" s="24">
        <f t="shared" si="12"/>
        <v>3.1384510609362026</v>
      </c>
      <c r="AC52" s="17">
        <f t="shared" si="13"/>
        <v>5.8016538220698521E-2</v>
      </c>
      <c r="AD52" s="17">
        <f t="shared" ca="1" si="14"/>
        <v>8.5664501867114495E-2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12801</v>
      </c>
      <c r="D53" s="17">
        <v>15127</v>
      </c>
      <c r="E53" s="17">
        <v>13718</v>
      </c>
      <c r="F53" s="17">
        <v>11382</v>
      </c>
      <c r="G53" s="24"/>
      <c r="H53" s="7"/>
      <c r="I53" s="25">
        <f t="shared" si="16"/>
        <v>-917</v>
      </c>
      <c r="J53" s="24">
        <f t="shared" si="16"/>
        <v>3745</v>
      </c>
      <c r="K53" s="7"/>
      <c r="L53" s="25">
        <f t="shared" si="3"/>
        <v>-911.74964803637738</v>
      </c>
      <c r="M53" s="17">
        <f t="shared" si="1"/>
        <v>27.566195741915902</v>
      </c>
      <c r="N53" s="17">
        <f t="shared" si="4"/>
        <v>3739.1093909655788</v>
      </c>
      <c r="O53" s="24">
        <f t="shared" si="2"/>
        <v>34.699274796405035</v>
      </c>
      <c r="P53" s="7"/>
      <c r="Q53" s="25">
        <f t="shared" si="5"/>
        <v>-895.07559599204865</v>
      </c>
      <c r="R53" s="24">
        <f t="shared" si="6"/>
        <v>3723.8821451432696</v>
      </c>
      <c r="S53" s="7"/>
      <c r="T53" s="25">
        <f t="shared" si="7"/>
        <v>0.23317266064808467</v>
      </c>
      <c r="U53" s="24">
        <f t="shared" si="8"/>
        <v>0.97728799929689081</v>
      </c>
      <c r="V53" s="7"/>
      <c r="W53" s="25">
        <f t="shared" si="9"/>
        <v>0.2258722277994831</v>
      </c>
      <c r="X53" s="24">
        <f t="shared" si="10"/>
        <v>185.48638402633492</v>
      </c>
      <c r="Y53" s="7"/>
      <c r="Z53" s="25">
        <f t="shared" si="11"/>
        <v>625</v>
      </c>
      <c r="AA53" s="17">
        <f t="shared" si="15"/>
        <v>185.44499999999996</v>
      </c>
      <c r="AB53" s="24">
        <f t="shared" si="12"/>
        <v>3.2366258313608842</v>
      </c>
      <c r="AC53" s="17">
        <f t="shared" si="13"/>
        <v>4.138402633495275E-2</v>
      </c>
      <c r="AD53" s="17">
        <f t="shared" ca="1" si="14"/>
        <v>2.5987034974832568E-3</v>
      </c>
      <c r="AE53" s="17">
        <v>116</v>
      </c>
    </row>
    <row r="54" spans="1:31" s="17" customFormat="1" x14ac:dyDescent="0.25">
      <c r="A54" s="17">
        <v>34</v>
      </c>
      <c r="B54" s="17">
        <v>647</v>
      </c>
      <c r="C54" s="17">
        <v>12611</v>
      </c>
      <c r="D54" s="17">
        <v>15065</v>
      </c>
      <c r="E54" s="17">
        <v>13900</v>
      </c>
      <c r="F54" s="17">
        <v>11432</v>
      </c>
      <c r="G54" s="24"/>
      <c r="H54" s="7"/>
      <c r="I54" s="25">
        <f t="shared" si="16"/>
        <v>-1289</v>
      </c>
      <c r="J54" s="24">
        <f t="shared" si="16"/>
        <v>3633</v>
      </c>
      <c r="K54" s="7"/>
      <c r="L54" s="25">
        <f t="shared" si="3"/>
        <v>-1286.6318996892439</v>
      </c>
      <c r="M54" s="17">
        <f t="shared" si="1"/>
        <v>5.6078990818029606</v>
      </c>
      <c r="N54" s="17">
        <f t="shared" si="4"/>
        <v>3633.0198247627309</v>
      </c>
      <c r="O54" s="24">
        <f t="shared" si="2"/>
        <v>3.9302121733558596E-4</v>
      </c>
      <c r="P54" s="7"/>
      <c r="Q54" s="25">
        <f t="shared" si="5"/>
        <v>-1267.0755959920486</v>
      </c>
      <c r="R54" s="24">
        <f t="shared" si="6"/>
        <v>3611.8821451432696</v>
      </c>
      <c r="S54" s="7"/>
      <c r="T54" s="25">
        <f t="shared" si="7"/>
        <v>0.33008093314427511</v>
      </c>
      <c r="U54" s="24">
        <f t="shared" si="8"/>
        <v>0.94789494880413938</v>
      </c>
      <c r="V54" s="7"/>
      <c r="W54" s="25">
        <f t="shared" si="9"/>
        <v>0.32300297379442228</v>
      </c>
      <c r="X54" s="24">
        <f t="shared" si="10"/>
        <v>191.2895721928802</v>
      </c>
      <c r="Y54" s="7"/>
      <c r="Z54" s="25">
        <f t="shared" si="11"/>
        <v>647</v>
      </c>
      <c r="AA54" s="17">
        <f t="shared" si="15"/>
        <v>191.26799999999997</v>
      </c>
      <c r="AB54" s="24">
        <f t="shared" si="12"/>
        <v>3.3382563537045136</v>
      </c>
      <c r="AC54" s="17">
        <f t="shared" si="13"/>
        <v>2.1572192880228158E-2</v>
      </c>
      <c r="AD54" s="17">
        <f t="shared" ca="1" si="14"/>
        <v>5.5872069492266974E-2</v>
      </c>
      <c r="AE54" s="17">
        <v>115</v>
      </c>
    </row>
    <row r="55" spans="1:31" s="17" customFormat="1" x14ac:dyDescent="0.25">
      <c r="A55" s="17">
        <v>35</v>
      </c>
      <c r="B55" s="17">
        <v>627</v>
      </c>
      <c r="C55" s="17">
        <v>12431</v>
      </c>
      <c r="D55" s="17">
        <v>14990</v>
      </c>
      <c r="E55" s="17">
        <v>14073</v>
      </c>
      <c r="F55" s="17">
        <v>11496</v>
      </c>
      <c r="G55" s="24"/>
      <c r="H55" s="7"/>
      <c r="I55" s="25">
        <f t="shared" si="16"/>
        <v>-1642</v>
      </c>
      <c r="J55" s="24">
        <f t="shared" si="16"/>
        <v>3494</v>
      </c>
      <c r="K55" s="7"/>
      <c r="L55" s="25">
        <f t="shared" si="3"/>
        <v>-1637.5072466623137</v>
      </c>
      <c r="M55" s="17">
        <f t="shared" si="1"/>
        <v>20.184832553291219</v>
      </c>
      <c r="N55" s="17">
        <f t="shared" si="4"/>
        <v>3494.6026159369417</v>
      </c>
      <c r="O55" s="24">
        <f t="shared" si="2"/>
        <v>0.36314596745609234</v>
      </c>
      <c r="P55" s="7"/>
      <c r="Q55" s="25">
        <f t="shared" si="5"/>
        <v>-1620.0755959920486</v>
      </c>
      <c r="R55" s="24">
        <f t="shared" si="6"/>
        <v>3472.8821451432696</v>
      </c>
      <c r="S55" s="7"/>
      <c r="T55" s="25">
        <f t="shared" si="7"/>
        <v>0.42203958957211174</v>
      </c>
      <c r="U55" s="24">
        <f t="shared" si="8"/>
        <v>0.91141607363902821</v>
      </c>
      <c r="V55" s="7"/>
      <c r="W55" s="25">
        <f t="shared" si="9"/>
        <v>0.41523694440374082</v>
      </c>
      <c r="X55" s="24">
        <f t="shared" si="10"/>
        <v>196.9663981472512</v>
      </c>
      <c r="Y55" s="7"/>
      <c r="Z55" s="25">
        <f t="shared" si="11"/>
        <v>627</v>
      </c>
      <c r="AA55" s="17">
        <f t="shared" si="15"/>
        <v>196.91099999999997</v>
      </c>
      <c r="AB55" s="24">
        <f t="shared" si="12"/>
        <v>3.4367452833945538</v>
      </c>
      <c r="AC55" s="17">
        <f t="shared" si="13"/>
        <v>5.5398147251224827E-2</v>
      </c>
      <c r="AD55" s="17">
        <f t="shared" ca="1" si="14"/>
        <v>4.8647568485989723E-2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12269</v>
      </c>
      <c r="D56" s="17">
        <v>14910</v>
      </c>
      <c r="E56" s="17">
        <v>14233</v>
      </c>
      <c r="F56" s="17">
        <v>11585</v>
      </c>
      <c r="G56" s="24"/>
      <c r="H56" s="7"/>
      <c r="I56" s="25">
        <f t="shared" si="16"/>
        <v>-1964</v>
      </c>
      <c r="J56" s="24">
        <f t="shared" si="16"/>
        <v>3325</v>
      </c>
      <c r="K56" s="7"/>
      <c r="L56" s="25">
        <f t="shared" si="3"/>
        <v>-1965.429659913214</v>
      </c>
      <c r="M56" s="17">
        <f t="shared" si="1"/>
        <v>2.0439274674510099</v>
      </c>
      <c r="N56" s="17">
        <f t="shared" si="4"/>
        <v>3326.6905088447788</v>
      </c>
      <c r="O56" s="24">
        <f t="shared" si="2"/>
        <v>2.8578201542754647</v>
      </c>
      <c r="P56" s="7"/>
      <c r="Q56" s="25">
        <f t="shared" si="5"/>
        <v>-1942.0755959920486</v>
      </c>
      <c r="R56" s="24">
        <f t="shared" si="6"/>
        <v>3303.8821451432696</v>
      </c>
      <c r="S56" s="7"/>
      <c r="T56" s="25">
        <f t="shared" si="7"/>
        <v>0.50592255662526575</v>
      </c>
      <c r="U56" s="24">
        <f t="shared" si="8"/>
        <v>0.86706405994907287</v>
      </c>
      <c r="V56" s="7"/>
      <c r="W56" s="25">
        <f t="shared" si="9"/>
        <v>0.4994538655041002</v>
      </c>
      <c r="X56" s="24">
        <f t="shared" si="10"/>
        <v>202.41578927465525</v>
      </c>
      <c r="Y56" s="7"/>
      <c r="Z56" s="25">
        <f t="shared" si="11"/>
        <v>613</v>
      </c>
      <c r="AA56" s="17">
        <f t="shared" si="15"/>
        <v>202.42799999999997</v>
      </c>
      <c r="AB56" s="24">
        <f t="shared" si="12"/>
        <v>3.5330350982270811</v>
      </c>
      <c r="AC56" s="17">
        <f t="shared" si="13"/>
        <v>-1.2210725344715456E-2</v>
      </c>
      <c r="AD56" s="17">
        <f t="shared" ca="1" si="14"/>
        <v>-8.5365908438461702E-3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12119</v>
      </c>
      <c r="D57" s="17">
        <v>14811</v>
      </c>
      <c r="E57" s="17">
        <v>14397</v>
      </c>
      <c r="F57" s="17">
        <v>11688</v>
      </c>
      <c r="G57" s="24"/>
      <c r="H57" s="7"/>
      <c r="I57" s="25">
        <f t="shared" si="16"/>
        <v>-2278</v>
      </c>
      <c r="J57" s="24">
        <f t="shared" si="16"/>
        <v>3123</v>
      </c>
      <c r="K57" s="7"/>
      <c r="L57" s="25">
        <f t="shared" si="3"/>
        <v>-2277.2979692208251</v>
      </c>
      <c r="M57" s="17">
        <f t="shared" si="1"/>
        <v>0.49284721490898376</v>
      </c>
      <c r="N57" s="17">
        <f t="shared" si="4"/>
        <v>3126.7349252244016</v>
      </c>
      <c r="O57" s="24">
        <f t="shared" si="2"/>
        <v>13.949666431871714</v>
      </c>
      <c r="P57" s="7"/>
      <c r="Q57" s="25">
        <f t="shared" si="5"/>
        <v>-2256.0755959920484</v>
      </c>
      <c r="R57" s="24">
        <f t="shared" si="6"/>
        <v>3101.8821451432696</v>
      </c>
      <c r="S57" s="7"/>
      <c r="T57" s="25">
        <f t="shared" si="7"/>
        <v>0.58772147480753401</v>
      </c>
      <c r="U57" s="24">
        <f t="shared" si="8"/>
        <v>0.81405159388178894</v>
      </c>
      <c r="V57" s="7"/>
      <c r="W57" s="25">
        <f t="shared" si="9"/>
        <v>0.58165143162783495</v>
      </c>
      <c r="X57" s="24">
        <f t="shared" si="10"/>
        <v>208.01895372778733</v>
      </c>
      <c r="Y57" s="7"/>
      <c r="Z57" s="25">
        <f t="shared" si="11"/>
        <v>617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3.7953727787368052E-2</v>
      </c>
      <c r="AD57" s="17">
        <f t="shared" ca="1" si="14"/>
        <v>2.1555217193451881E-2</v>
      </c>
      <c r="AE57" s="17">
        <v>112</v>
      </c>
    </row>
    <row r="58" spans="1:31" s="17" customFormat="1" x14ac:dyDescent="0.25">
      <c r="A58" s="17">
        <v>38</v>
      </c>
      <c r="B58" s="17">
        <v>612</v>
      </c>
      <c r="C58" s="17">
        <v>11974</v>
      </c>
      <c r="D58" s="17">
        <v>14704</v>
      </c>
      <c r="E58" s="17">
        <v>14546</v>
      </c>
      <c r="F58" s="17">
        <v>11811</v>
      </c>
      <c r="G58" s="24"/>
      <c r="H58" s="7"/>
      <c r="I58" s="25">
        <f t="shared" si="16"/>
        <v>-2572</v>
      </c>
      <c r="J58" s="24">
        <f t="shared" si="16"/>
        <v>2893</v>
      </c>
      <c r="K58" s="7"/>
      <c r="L58" s="25">
        <f t="shared" si="3"/>
        <v>-2565.7284951315796</v>
      </c>
      <c r="M58" s="17">
        <f t="shared" si="1"/>
        <v>39.33177331462052</v>
      </c>
      <c r="N58" s="17">
        <f t="shared" si="4"/>
        <v>2899.573550409265</v>
      </c>
      <c r="O58" s="24">
        <f t="shared" si="2"/>
        <v>43.21156498314744</v>
      </c>
      <c r="P58" s="7"/>
      <c r="Q58" s="25">
        <f t="shared" si="5"/>
        <v>-2550.0755959920484</v>
      </c>
      <c r="R58" s="24">
        <f t="shared" si="6"/>
        <v>2871.8821451432696</v>
      </c>
      <c r="S58" s="7"/>
      <c r="T58" s="25">
        <f t="shared" si="7"/>
        <v>0.66431027081258776</v>
      </c>
      <c r="U58" s="24">
        <f t="shared" si="8"/>
        <v>0.75369086519131723</v>
      </c>
      <c r="V58" s="7"/>
      <c r="W58" s="25">
        <f t="shared" si="9"/>
        <v>0.65869367116198918</v>
      </c>
      <c r="X58" s="24">
        <f t="shared" si="10"/>
        <v>213.6246808895263</v>
      </c>
      <c r="Y58" s="7"/>
      <c r="Z58" s="25">
        <f t="shared" si="11"/>
        <v>612</v>
      </c>
      <c r="AA58" s="17">
        <f t="shared" si="15"/>
        <v>213.48899999999998</v>
      </c>
      <c r="AB58" s="24">
        <f t="shared" si="12"/>
        <v>3.7260859667901736</v>
      </c>
      <c r="AC58" s="17">
        <f t="shared" si="13"/>
        <v>0.13568088952632706</v>
      </c>
      <c r="AD58" s="17">
        <f t="shared" ca="1" si="14"/>
        <v>-5.4328256385588247E-2</v>
      </c>
      <c r="AE58" s="17">
        <v>111</v>
      </c>
    </row>
    <row r="59" spans="1:31" s="17" customFormat="1" x14ac:dyDescent="0.25">
      <c r="A59" s="17">
        <v>39</v>
      </c>
      <c r="B59" s="17">
        <v>623</v>
      </c>
      <c r="C59" s="17">
        <v>11839</v>
      </c>
      <c r="D59" s="17">
        <v>14575</v>
      </c>
      <c r="E59" s="17">
        <v>14674</v>
      </c>
      <c r="F59" s="17">
        <v>11941</v>
      </c>
      <c r="G59" s="24"/>
      <c r="H59" s="7"/>
      <c r="I59" s="25">
        <f t="shared" si="16"/>
        <v>-2835</v>
      </c>
      <c r="J59" s="24">
        <f t="shared" si="16"/>
        <v>2634</v>
      </c>
      <c r="K59" s="7"/>
      <c r="L59" s="25">
        <f t="shared" si="3"/>
        <v>-2835.1930108040715</v>
      </c>
      <c r="M59" s="17">
        <f t="shared" si="1"/>
        <v>3.7253170488323599E-2</v>
      </c>
      <c r="N59" s="17">
        <f t="shared" si="4"/>
        <v>2641.016807934539</v>
      </c>
      <c r="O59" s="24">
        <f t="shared" si="2"/>
        <v>49.235593590209106</v>
      </c>
      <c r="P59" s="7"/>
      <c r="Q59" s="25">
        <f t="shared" si="5"/>
        <v>-2813.0755959920484</v>
      </c>
      <c r="R59" s="24">
        <f t="shared" si="6"/>
        <v>2612.8821451432696</v>
      </c>
      <c r="S59" s="7"/>
      <c r="T59" s="25">
        <f t="shared" si="7"/>
        <v>0.73282337744295889</v>
      </c>
      <c r="U59" s="24">
        <f t="shared" si="8"/>
        <v>0.68571943592682938</v>
      </c>
      <c r="V59" s="7"/>
      <c r="W59" s="25">
        <f t="shared" si="9"/>
        <v>0.72771689900098202</v>
      </c>
      <c r="X59" s="24">
        <f t="shared" si="10"/>
        <v>219.17453788872194</v>
      </c>
      <c r="Y59" s="7"/>
      <c r="Z59" s="25">
        <f t="shared" si="11"/>
        <v>623</v>
      </c>
      <c r="AA59" s="17">
        <f t="shared" si="15"/>
        <v>219.09599999999998</v>
      </c>
      <c r="AB59" s="24">
        <f t="shared" si="12"/>
        <v>3.8239465779494961</v>
      </c>
      <c r="AC59" s="17">
        <f t="shared" si="13"/>
        <v>7.8537888721967875E-2</v>
      </c>
      <c r="AD59" s="17">
        <f t="shared" ca="1" si="14"/>
        <v>0.16312269019752534</v>
      </c>
      <c r="AE59" s="17">
        <v>110</v>
      </c>
    </row>
    <row r="60" spans="1:31" s="17" customFormat="1" x14ac:dyDescent="0.25">
      <c r="A60" s="17">
        <v>40</v>
      </c>
      <c r="B60" s="17">
        <v>622</v>
      </c>
      <c r="C60" s="17">
        <v>11718</v>
      </c>
      <c r="D60" s="17">
        <v>14423</v>
      </c>
      <c r="E60" s="17">
        <v>14793</v>
      </c>
      <c r="F60" s="17">
        <v>12074</v>
      </c>
      <c r="G60" s="24"/>
      <c r="H60" s="7"/>
      <c r="I60" s="25">
        <f t="shared" si="16"/>
        <v>-3075</v>
      </c>
      <c r="J60" s="24">
        <f t="shared" si="16"/>
        <v>2349</v>
      </c>
      <c r="K60" s="7"/>
      <c r="L60" s="25">
        <f t="shared" si="3"/>
        <v>-3077.3625434015494</v>
      </c>
      <c r="M60" s="17">
        <f t="shared" si="1"/>
        <v>5.581611324204486</v>
      </c>
      <c r="N60" s="17">
        <f t="shared" si="4"/>
        <v>2357.8404317914469</v>
      </c>
      <c r="O60" s="24">
        <f t="shared" si="2"/>
        <v>78.153234259225357</v>
      </c>
      <c r="P60" s="7"/>
      <c r="Q60" s="25">
        <f t="shared" si="5"/>
        <v>-3053.0755959920484</v>
      </c>
      <c r="R60" s="24">
        <f t="shared" si="6"/>
        <v>2327.8821451432696</v>
      </c>
      <c r="S60" s="7"/>
      <c r="T60" s="25">
        <f t="shared" si="7"/>
        <v>0.79534484356953339</v>
      </c>
      <c r="U60" s="24">
        <f t="shared" si="8"/>
        <v>0.61092461994081004</v>
      </c>
      <c r="V60" s="7"/>
      <c r="W60" s="25">
        <f t="shared" si="9"/>
        <v>0.79079933570750383</v>
      </c>
      <c r="X60" s="24">
        <f t="shared" si="10"/>
        <v>224.78506370596915</v>
      </c>
      <c r="Y60" s="7"/>
      <c r="Z60" s="25">
        <f t="shared" si="11"/>
        <v>622</v>
      </c>
      <c r="AA60" s="17">
        <f t="shared" si="15"/>
        <v>224.69399999999999</v>
      </c>
      <c r="AB60" s="24">
        <f t="shared" si="12"/>
        <v>3.9216501094761385</v>
      </c>
      <c r="AC60" s="17">
        <f t="shared" si="13"/>
        <v>9.1063705969162356E-2</v>
      </c>
      <c r="AD60" s="17">
        <f t="shared" ca="1" si="14"/>
        <v>8.0581465091682958E-2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11610</v>
      </c>
      <c r="D61" s="17">
        <v>14271</v>
      </c>
      <c r="E61" s="17">
        <v>14902</v>
      </c>
      <c r="F61" s="17">
        <v>12233</v>
      </c>
      <c r="G61" s="24"/>
      <c r="H61" s="7"/>
      <c r="I61" s="25">
        <f t="shared" si="16"/>
        <v>-3292</v>
      </c>
      <c r="J61" s="24">
        <f t="shared" si="16"/>
        <v>2038</v>
      </c>
      <c r="K61" s="7"/>
      <c r="L61" s="25">
        <f t="shared" si="3"/>
        <v>-3294.1882035646104</v>
      </c>
      <c r="M61" s="17">
        <f t="shared" si="1"/>
        <v>4.7882348401735557</v>
      </c>
      <c r="N61" s="17">
        <f t="shared" si="4"/>
        <v>2046.2593393863315</v>
      </c>
      <c r="O61" s="24">
        <f t="shared" si="2"/>
        <v>68.2166870986064</v>
      </c>
      <c r="P61" s="7"/>
      <c r="Q61" s="25">
        <f t="shared" si="5"/>
        <v>-3270.0755959920484</v>
      </c>
      <c r="R61" s="24">
        <f t="shared" si="6"/>
        <v>2016.8821451432698</v>
      </c>
      <c r="S61" s="7"/>
      <c r="T61" s="25">
        <f t="shared" si="7"/>
        <v>0.85187466919231114</v>
      </c>
      <c r="U61" s="24">
        <f t="shared" si="8"/>
        <v>0.52930641723325911</v>
      </c>
      <c r="V61" s="7"/>
      <c r="W61" s="25">
        <f t="shared" si="9"/>
        <v>0.84794098128155437</v>
      </c>
      <c r="X61" s="24">
        <f t="shared" si="10"/>
        <v>230.49914471216584</v>
      </c>
      <c r="Y61" s="7"/>
      <c r="Z61" s="25">
        <f t="shared" si="11"/>
        <v>634</v>
      </c>
      <c r="AA61" s="17">
        <f t="shared" si="15"/>
        <v>230.39999999999998</v>
      </c>
      <c r="AB61" s="24">
        <f t="shared" si="12"/>
        <v>4.0212385965949347</v>
      </c>
      <c r="AC61" s="17">
        <f t="shared" si="13"/>
        <v>9.9144712165866622E-2</v>
      </c>
      <c r="AD61" s="17">
        <f t="shared" ca="1" si="14"/>
        <v>6.962322631642337E-2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11515</v>
      </c>
      <c r="D62" s="17">
        <v>14106</v>
      </c>
      <c r="E62" s="17">
        <v>14993</v>
      </c>
      <c r="F62" s="17">
        <v>12400</v>
      </c>
      <c r="G62" s="24"/>
      <c r="H62" s="7"/>
      <c r="I62" s="25">
        <f t="shared" si="16"/>
        <v>-3478</v>
      </c>
      <c r="J62" s="24">
        <f t="shared" si="16"/>
        <v>1706</v>
      </c>
      <c r="K62" s="7"/>
      <c r="L62" s="25">
        <f t="shared" si="3"/>
        <v>-3479.3690525860525</v>
      </c>
      <c r="M62" s="17">
        <f t="shared" si="1"/>
        <v>1.8743049833769716</v>
      </c>
      <c r="N62" s="17">
        <f t="shared" si="4"/>
        <v>1712.9764276752389</v>
      </c>
      <c r="O62" s="24">
        <f t="shared" si="2"/>
        <v>48.670543107839769</v>
      </c>
      <c r="P62" s="7"/>
      <c r="Q62" s="25">
        <f t="shared" si="5"/>
        <v>-3456.0755959920484</v>
      </c>
      <c r="R62" s="24">
        <f t="shared" si="6"/>
        <v>1684.8821451432698</v>
      </c>
      <c r="S62" s="7"/>
      <c r="T62" s="25">
        <f t="shared" si="7"/>
        <v>0.90032880544040639</v>
      </c>
      <c r="U62" s="24">
        <f t="shared" si="8"/>
        <v>0.44217701755831729</v>
      </c>
      <c r="V62" s="7"/>
      <c r="W62" s="25">
        <f t="shared" si="9"/>
        <v>0.89704791767082626</v>
      </c>
      <c r="X62" s="24">
        <f t="shared" si="10"/>
        <v>236.232784561627</v>
      </c>
      <c r="Y62" s="7"/>
      <c r="Z62" s="25">
        <f t="shared" si="11"/>
        <v>637</v>
      </c>
      <c r="AA62" s="17">
        <f t="shared" si="15"/>
        <v>236.13299999999998</v>
      </c>
      <c r="AB62" s="24">
        <f t="shared" si="12"/>
        <v>4.1212983226117696</v>
      </c>
      <c r="AC62" s="17">
        <f t="shared" si="13"/>
        <v>9.978456162701832E-2</v>
      </c>
      <c r="AD62" s="17">
        <f t="shared" ca="1" si="14"/>
        <v>9.0176357767461468E-2</v>
      </c>
      <c r="AE62" s="17">
        <v>107</v>
      </c>
    </row>
    <row r="63" spans="1:31" s="17" customFormat="1" x14ac:dyDescent="0.25">
      <c r="A63" s="17">
        <v>43</v>
      </c>
      <c r="B63" s="17">
        <v>632</v>
      </c>
      <c r="C63" s="17">
        <v>11442</v>
      </c>
      <c r="D63" s="17">
        <v>13925</v>
      </c>
      <c r="E63" s="17">
        <v>15063</v>
      </c>
      <c r="F63" s="17">
        <v>12573</v>
      </c>
      <c r="G63" s="24"/>
      <c r="H63" s="7"/>
      <c r="I63" s="25">
        <f t="shared" si="16"/>
        <v>-3621</v>
      </c>
      <c r="J63" s="24">
        <f t="shared" si="16"/>
        <v>1352</v>
      </c>
      <c r="K63" s="7"/>
      <c r="L63" s="25">
        <f t="shared" si="3"/>
        <v>-3628.909029019725</v>
      </c>
      <c r="M63" s="17">
        <f t="shared" si="1"/>
        <v>62.552740034852825</v>
      </c>
      <c r="N63" s="17">
        <f t="shared" si="4"/>
        <v>1365.5551848794396</v>
      </c>
      <c r="O63" s="24">
        <f t="shared" si="2"/>
        <v>183.74303711578779</v>
      </c>
      <c r="P63" s="7"/>
      <c r="Q63" s="25">
        <f t="shared" si="5"/>
        <v>-3599.0755959920484</v>
      </c>
      <c r="R63" s="24">
        <f t="shared" si="6"/>
        <v>1330.8821451432698</v>
      </c>
      <c r="S63" s="7"/>
      <c r="T63" s="25">
        <f t="shared" si="7"/>
        <v>0.93758117900749027</v>
      </c>
      <c r="U63" s="24">
        <f t="shared" si="8"/>
        <v>0.34927398296515638</v>
      </c>
      <c r="V63" s="7"/>
      <c r="W63" s="25">
        <f t="shared" si="9"/>
        <v>0.9349959463795765</v>
      </c>
      <c r="X63" s="24">
        <f t="shared" si="10"/>
        <v>241.98909775934931</v>
      </c>
      <c r="Y63" s="7"/>
      <c r="Z63" s="25">
        <f t="shared" si="11"/>
        <v>632</v>
      </c>
      <c r="AA63" s="17">
        <f t="shared" si="15"/>
        <v>241.82099999999997</v>
      </c>
      <c r="AB63" s="24">
        <f t="shared" si="12"/>
        <v>4.2205726504652068</v>
      </c>
      <c r="AC63" s="17">
        <f t="shared" si="13"/>
        <v>0.16809775934933668</v>
      </c>
      <c r="AD63" s="17">
        <f t="shared" ca="1" si="14"/>
        <v>2.1841524567804527E-2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11382</v>
      </c>
      <c r="D64" s="17">
        <v>13751</v>
      </c>
      <c r="E64" s="17">
        <v>15124</v>
      </c>
      <c r="F64" s="17">
        <v>12755</v>
      </c>
      <c r="G64" s="24"/>
      <c r="H64" s="7"/>
      <c r="I64" s="25">
        <f t="shared" si="16"/>
        <v>-3742</v>
      </c>
      <c r="J64" s="24">
        <f t="shared" si="16"/>
        <v>996</v>
      </c>
      <c r="K64" s="7"/>
      <c r="L64" s="25">
        <f t="shared" si="3"/>
        <v>-3742.9187287296327</v>
      </c>
      <c r="M64" s="17">
        <f t="shared" si="1"/>
        <v>0.8440624786524703</v>
      </c>
      <c r="N64" s="17">
        <f t="shared" si="4"/>
        <v>1004.8773145185307</v>
      </c>
      <c r="O64" s="24">
        <f t="shared" si="2"/>
        <v>78.806713060916636</v>
      </c>
      <c r="P64" s="7"/>
      <c r="Q64" s="25">
        <f t="shared" si="5"/>
        <v>-3720.0755959920484</v>
      </c>
      <c r="R64" s="24">
        <f t="shared" si="6"/>
        <v>974.88214514326967</v>
      </c>
      <c r="S64" s="7"/>
      <c r="T64" s="25">
        <f t="shared" si="7"/>
        <v>0.96910241817963827</v>
      </c>
      <c r="U64" s="24">
        <f t="shared" si="8"/>
        <v>0.25584607247033919</v>
      </c>
      <c r="V64" s="7"/>
      <c r="W64" s="25">
        <f t="shared" si="9"/>
        <v>0.96721660487716532</v>
      </c>
      <c r="X64" s="24">
        <f t="shared" si="10"/>
        <v>247.65619557955392</v>
      </c>
      <c r="Y64" s="7"/>
      <c r="Z64" s="25">
        <f t="shared" si="11"/>
        <v>632</v>
      </c>
      <c r="AA64" s="17">
        <f t="shared" si="15"/>
        <v>247.50899999999996</v>
      </c>
      <c r="AB64" s="24">
        <f t="shared" si="12"/>
        <v>4.3198469783186439</v>
      </c>
      <c r="AC64" s="17">
        <f t="shared" si="13"/>
        <v>0.14719557955396567</v>
      </c>
      <c r="AD64" s="17">
        <f t="shared" ca="1" si="14"/>
        <v>-4.0027683978223649E-2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11345</v>
      </c>
      <c r="D65" s="17">
        <v>13577</v>
      </c>
      <c r="E65" s="17">
        <v>15164</v>
      </c>
      <c r="F65" s="17">
        <v>12929</v>
      </c>
      <c r="G65" s="24"/>
      <c r="H65" s="7"/>
      <c r="I65" s="25">
        <f t="shared" si="16"/>
        <v>-3819</v>
      </c>
      <c r="J65" s="24">
        <f t="shared" si="16"/>
        <v>648</v>
      </c>
      <c r="K65" s="7"/>
      <c r="L65" s="25">
        <f t="shared" si="3"/>
        <v>-3817.6356913656246</v>
      </c>
      <c r="M65" s="17">
        <f t="shared" si="1"/>
        <v>1.8613380498313987</v>
      </c>
      <c r="N65" s="17">
        <f t="shared" si="4"/>
        <v>651.06104212649825</v>
      </c>
      <c r="O65" s="24">
        <f t="shared" si="2"/>
        <v>9.3699789001969318</v>
      </c>
      <c r="P65" s="7"/>
      <c r="Q65" s="25">
        <f t="shared" si="5"/>
        <v>-3797.0755959920484</v>
      </c>
      <c r="R65" s="24">
        <f t="shared" si="6"/>
        <v>626.88214514326967</v>
      </c>
      <c r="S65" s="7"/>
      <c r="T65" s="25">
        <f t="shared" si="7"/>
        <v>0.98916138856191427</v>
      </c>
      <c r="U65" s="24">
        <f t="shared" si="8"/>
        <v>0.16451766558214714</v>
      </c>
      <c r="V65" s="7"/>
      <c r="W65" s="25">
        <f t="shared" si="9"/>
        <v>0.98795897671800514</v>
      </c>
      <c r="X65" s="24">
        <f t="shared" si="10"/>
        <v>253.01830775999201</v>
      </c>
      <c r="Y65" s="7"/>
      <c r="Z65" s="25">
        <f t="shared" si="11"/>
        <v>604</v>
      </c>
      <c r="AA65" s="17">
        <f t="shared" si="15"/>
        <v>252.94499999999996</v>
      </c>
      <c r="AB65" s="24">
        <f t="shared" si="12"/>
        <v>4.4147230764570562</v>
      </c>
      <c r="AC65" s="17">
        <f t="shared" si="13"/>
        <v>7.330775999204775E-2</v>
      </c>
      <c r="AD65" s="17">
        <f t="shared" ca="1" si="14"/>
        <v>0.1196678494414698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11334</v>
      </c>
      <c r="D66" s="17">
        <v>13395</v>
      </c>
      <c r="E66" s="17">
        <v>15186</v>
      </c>
      <c r="F66" s="17">
        <v>13115</v>
      </c>
      <c r="G66" s="24"/>
      <c r="H66" s="7"/>
      <c r="I66" s="25">
        <f t="shared" si="16"/>
        <v>-3852</v>
      </c>
      <c r="J66" s="24">
        <f t="shared" si="16"/>
        <v>280</v>
      </c>
      <c r="K66" s="7"/>
      <c r="L66" s="25">
        <f t="shared" si="3"/>
        <v>-3858.6197904058686</v>
      </c>
      <c r="M66" s="17">
        <f t="shared" si="1"/>
        <v>43.821625017629579</v>
      </c>
      <c r="N66" s="17">
        <f t="shared" si="4"/>
        <v>284.98643196017929</v>
      </c>
      <c r="O66" s="24">
        <f t="shared" si="2"/>
        <v>24.864503693497461</v>
      </c>
      <c r="P66" s="7"/>
      <c r="Q66" s="25">
        <f t="shared" si="5"/>
        <v>-3830.0755959920484</v>
      </c>
      <c r="R66" s="24">
        <f t="shared" si="6"/>
        <v>258.88214514326972</v>
      </c>
      <c r="S66" s="7"/>
      <c r="T66" s="25">
        <f t="shared" si="7"/>
        <v>0.99775809015431827</v>
      </c>
      <c r="U66" s="24">
        <f t="shared" si="8"/>
        <v>6.7940499677392338E-2</v>
      </c>
      <c r="V66" s="7"/>
      <c r="W66" s="25">
        <f t="shared" si="9"/>
        <v>0.99727800311575687</v>
      </c>
      <c r="X66" s="24">
        <f t="shared" si="10"/>
        <v>258.57530108351853</v>
      </c>
      <c r="Y66" s="7"/>
      <c r="Z66" s="25">
        <f t="shared" si="11"/>
        <v>615</v>
      </c>
      <c r="AA66" s="17">
        <f t="shared" si="15"/>
        <v>258.47999999999996</v>
      </c>
      <c r="AB66" s="24">
        <f t="shared" si="12"/>
        <v>4.5113270505549421</v>
      </c>
      <c r="AC66" s="17">
        <f t="shared" si="13"/>
        <v>9.5301083518563701E-2</v>
      </c>
      <c r="AD66" s="17">
        <f t="shared" ca="1" si="14"/>
        <v>7.5538417409461545E-2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11319</v>
      </c>
      <c r="D67" s="17">
        <v>13199</v>
      </c>
      <c r="E67" s="17">
        <v>15175</v>
      </c>
      <c r="F67" s="17">
        <v>13289</v>
      </c>
      <c r="G67" s="24"/>
      <c r="H67" s="7"/>
      <c r="I67" s="25">
        <f t="shared" si="16"/>
        <v>-3856</v>
      </c>
      <c r="J67" s="24">
        <f t="shared" si="16"/>
        <v>-90</v>
      </c>
      <c r="K67" s="7"/>
      <c r="L67" s="25">
        <f t="shared" si="3"/>
        <v>-3863.6030983300698</v>
      </c>
      <c r="M67" s="17">
        <f t="shared" si="1"/>
        <v>57.807104216709725</v>
      </c>
      <c r="N67" s="17">
        <f t="shared" si="4"/>
        <v>-89.553899762710088</v>
      </c>
      <c r="O67" s="24">
        <f t="shared" si="2"/>
        <v>0.19900542171011548</v>
      </c>
      <c r="P67" s="7"/>
      <c r="Q67" s="25">
        <f t="shared" si="5"/>
        <v>-3834.0755959920484</v>
      </c>
      <c r="R67" s="24">
        <f t="shared" si="6"/>
        <v>-111.11785485673029</v>
      </c>
      <c r="S67" s="7"/>
      <c r="T67" s="25">
        <f t="shared" si="7"/>
        <v>0.99880011458976115</v>
      </c>
      <c r="U67" s="24">
        <f t="shared" si="8"/>
        <v>-2.9161542129018773E-2</v>
      </c>
      <c r="V67" s="7"/>
      <c r="W67" s="25">
        <f t="shared" si="9"/>
        <v>0.99904606557121245</v>
      </c>
      <c r="X67" s="24">
        <f t="shared" si="10"/>
        <v>264.14456188262852</v>
      </c>
      <c r="Y67" s="7"/>
      <c r="Z67" s="25">
        <f t="shared" si="11"/>
        <v>625</v>
      </c>
      <c r="AA67" s="17">
        <f t="shared" si="15"/>
        <v>264.10499999999996</v>
      </c>
      <c r="AB67" s="24">
        <f t="shared" si="12"/>
        <v>4.6095018209796228</v>
      </c>
      <c r="AC67" s="17">
        <f t="shared" si="13"/>
        <v>3.9561882628561307E-2</v>
      </c>
      <c r="AD67" s="17">
        <f t="shared" ca="1" si="14"/>
        <v>-9.1086806710336532E-3</v>
      </c>
      <c r="AE67" s="17">
        <v>102</v>
      </c>
    </row>
    <row r="68" spans="1:31" s="17" customFormat="1" x14ac:dyDescent="0.25">
      <c r="A68" s="17">
        <v>48</v>
      </c>
      <c r="B68" s="17">
        <v>634</v>
      </c>
      <c r="C68" s="17">
        <v>11334</v>
      </c>
      <c r="D68" s="17">
        <v>13013</v>
      </c>
      <c r="E68" s="17">
        <v>15161</v>
      </c>
      <c r="F68" s="17">
        <v>13483</v>
      </c>
      <c r="G68" s="24"/>
      <c r="H68" s="7"/>
      <c r="I68" s="25">
        <f t="shared" si="16"/>
        <v>-3827</v>
      </c>
      <c r="J68" s="24">
        <f t="shared" si="16"/>
        <v>-470</v>
      </c>
      <c r="K68" s="7"/>
      <c r="L68" s="25">
        <f t="shared" si="3"/>
        <v>-3830.8467764012576</v>
      </c>
      <c r="M68" s="17">
        <f t="shared" si="1"/>
        <v>14.797688681272042</v>
      </c>
      <c r="N68" s="17">
        <f t="shared" si="4"/>
        <v>-468.39075834306152</v>
      </c>
      <c r="O68" s="24">
        <f t="shared" si="2"/>
        <v>2.5896587104261029</v>
      </c>
      <c r="P68" s="7"/>
      <c r="Q68" s="25">
        <f t="shared" si="5"/>
        <v>-3805.0755959920484</v>
      </c>
      <c r="R68" s="24">
        <f t="shared" si="6"/>
        <v>-491.11785485673028</v>
      </c>
      <c r="S68" s="7"/>
      <c r="T68" s="25">
        <f t="shared" si="7"/>
        <v>0.99124543743280003</v>
      </c>
      <c r="U68" s="24">
        <f t="shared" si="8"/>
        <v>-0.12888796344371126</v>
      </c>
      <c r="V68" s="7"/>
      <c r="W68" s="25">
        <f t="shared" si="9"/>
        <v>0.99223680801334113</v>
      </c>
      <c r="X68" s="24">
        <f t="shared" si="10"/>
        <v>269.8736813339242</v>
      </c>
      <c r="Y68" s="7"/>
      <c r="Z68" s="25">
        <f t="shared" si="11"/>
        <v>634</v>
      </c>
      <c r="AA68" s="17">
        <f t="shared" si="15"/>
        <v>269.81099999999998</v>
      </c>
      <c r="AB68" s="24">
        <f t="shared" si="12"/>
        <v>4.7090903080984203</v>
      </c>
      <c r="AC68" s="17">
        <f t="shared" si="13"/>
        <v>6.2681333924217597E-2</v>
      </c>
      <c r="AD68" s="17">
        <f t="shared" ca="1" si="14"/>
        <v>-1.2051549487864577E-2</v>
      </c>
      <c r="AE68" s="17">
        <v>101</v>
      </c>
    </row>
    <row r="69" spans="1:31" s="17" customFormat="1" x14ac:dyDescent="0.25">
      <c r="A69" s="17">
        <v>49</v>
      </c>
      <c r="B69" s="17">
        <v>630</v>
      </c>
      <c r="C69" s="17">
        <v>11374</v>
      </c>
      <c r="D69" s="17">
        <v>12833</v>
      </c>
      <c r="E69" s="17">
        <v>15132</v>
      </c>
      <c r="F69" s="17">
        <v>13670</v>
      </c>
      <c r="G69" s="24"/>
      <c r="H69" s="7"/>
      <c r="I69" s="25">
        <f t="shared" si="16"/>
        <v>-3758</v>
      </c>
      <c r="J69" s="24">
        <f t="shared" si="16"/>
        <v>-837</v>
      </c>
      <c r="K69" s="7"/>
      <c r="L69" s="25">
        <f t="shared" si="3"/>
        <v>-3760.8952597902539</v>
      </c>
      <c r="M69" s="17">
        <f t="shared" si="1"/>
        <v>8.3825292530612359</v>
      </c>
      <c r="N69" s="17">
        <f t="shared" si="4"/>
        <v>-840.04794238400166</v>
      </c>
      <c r="O69" s="24">
        <f t="shared" si="2"/>
        <v>9.2899527761937097</v>
      </c>
      <c r="P69" s="7"/>
      <c r="Q69" s="25">
        <f t="shared" si="5"/>
        <v>-3736.0755959920484</v>
      </c>
      <c r="R69" s="24">
        <f t="shared" si="6"/>
        <v>-858.11785485673033</v>
      </c>
      <c r="S69" s="7"/>
      <c r="T69" s="25">
        <f t="shared" si="7"/>
        <v>0.9732705159214099</v>
      </c>
      <c r="U69" s="24">
        <f t="shared" si="8"/>
        <v>-0.22520269139763796</v>
      </c>
      <c r="V69" s="7"/>
      <c r="W69" s="25">
        <f t="shared" si="9"/>
        <v>0.97498150642835835</v>
      </c>
      <c r="X69" s="24">
        <f t="shared" si="10"/>
        <v>275.47877142405378</v>
      </c>
      <c r="Y69" s="7"/>
      <c r="Z69" s="25">
        <f t="shared" si="11"/>
        <v>630</v>
      </c>
      <c r="AA69" s="17">
        <f t="shared" si="15"/>
        <v>275.48099999999999</v>
      </c>
      <c r="AB69" s="24">
        <f t="shared" si="12"/>
        <v>4.8080504766864989</v>
      </c>
      <c r="AC69" s="17">
        <f t="shared" si="13"/>
        <v>-2.22857594621928E-3</v>
      </c>
      <c r="AD69" s="17">
        <f t="shared" ca="1" si="14"/>
        <v>-4.8601818038548572E-2</v>
      </c>
      <c r="AE69" s="17">
        <v>100</v>
      </c>
    </row>
    <row r="70" spans="1:31" s="17" customFormat="1" x14ac:dyDescent="0.25">
      <c r="A70" s="17">
        <v>50</v>
      </c>
      <c r="B70" s="17">
        <v>635</v>
      </c>
      <c r="C70" s="17">
        <v>11425</v>
      </c>
      <c r="D70" s="17">
        <v>12650</v>
      </c>
      <c r="E70" s="17">
        <v>15077</v>
      </c>
      <c r="F70" s="17">
        <v>13846</v>
      </c>
      <c r="G70" s="24"/>
      <c r="H70" s="7"/>
      <c r="I70" s="25">
        <f t="shared" si="16"/>
        <v>-3652</v>
      </c>
      <c r="J70" s="24">
        <f t="shared" si="16"/>
        <v>-1196</v>
      </c>
      <c r="K70" s="7"/>
      <c r="L70" s="25">
        <f t="shared" si="3"/>
        <v>-3653.3563870543517</v>
      </c>
      <c r="M70" s="17">
        <f t="shared" si="1"/>
        <v>1.8397858412128039</v>
      </c>
      <c r="N70" s="17">
        <f t="shared" si="4"/>
        <v>-1206.1238392950702</v>
      </c>
      <c r="O70" s="24">
        <f t="shared" si="2"/>
        <v>102.49212207240716</v>
      </c>
      <c r="P70" s="7"/>
      <c r="Q70" s="25">
        <f t="shared" si="5"/>
        <v>-3630.0755959920484</v>
      </c>
      <c r="R70" s="24">
        <f t="shared" si="6"/>
        <v>-1217.1178548567302</v>
      </c>
      <c r="S70" s="7"/>
      <c r="T70" s="25">
        <f t="shared" si="7"/>
        <v>0.94565686838217289</v>
      </c>
      <c r="U70" s="24">
        <f t="shared" si="8"/>
        <v>-0.3194179157449395</v>
      </c>
      <c r="V70" s="7"/>
      <c r="W70" s="25">
        <f t="shared" si="9"/>
        <v>0.94807151191776107</v>
      </c>
      <c r="X70" s="24">
        <f t="shared" si="10"/>
        <v>281.09196412440724</v>
      </c>
      <c r="Y70" s="7"/>
      <c r="Z70" s="25">
        <f t="shared" si="11"/>
        <v>635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-0.10403587559272864</v>
      </c>
      <c r="AD70" s="17">
        <f t="shared" ca="1" si="14"/>
        <v>0.13103061668499549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11502</v>
      </c>
      <c r="D71" s="17">
        <v>12480</v>
      </c>
      <c r="E71" s="17">
        <v>15010</v>
      </c>
      <c r="F71" s="17">
        <v>14030</v>
      </c>
      <c r="G71" s="24"/>
      <c r="H71" s="7"/>
      <c r="I71" s="25">
        <f t="shared" si="16"/>
        <v>-3508</v>
      </c>
      <c r="J71" s="24">
        <f t="shared" si="16"/>
        <v>-1550</v>
      </c>
      <c r="K71" s="7"/>
      <c r="L71" s="25">
        <f t="shared" si="3"/>
        <v>-3510.2140184619434</v>
      </c>
      <c r="M71" s="17">
        <f t="shared" si="1"/>
        <v>4.9018777498262036</v>
      </c>
      <c r="N71" s="17">
        <f t="shared" si="4"/>
        <v>-1558.9119839976695</v>
      </c>
      <c r="O71" s="24">
        <f t="shared" si="2"/>
        <v>79.423458774717147</v>
      </c>
      <c r="P71" s="7"/>
      <c r="Q71" s="25">
        <f t="shared" si="5"/>
        <v>-3486.0755959920484</v>
      </c>
      <c r="R71" s="24">
        <f t="shared" si="6"/>
        <v>-1571.1178548567302</v>
      </c>
      <c r="S71" s="7"/>
      <c r="T71" s="25">
        <f t="shared" si="7"/>
        <v>0.90814398870622814</v>
      </c>
      <c r="U71" s="24">
        <f t="shared" si="8"/>
        <v>-0.4123209503381004</v>
      </c>
      <c r="V71" s="7"/>
      <c r="W71" s="25">
        <f t="shared" si="9"/>
        <v>0.91125219764999343</v>
      </c>
      <c r="X71" s="24">
        <f t="shared" si="10"/>
        <v>286.81828107697243</v>
      </c>
      <c r="Y71" s="7"/>
      <c r="Z71" s="25">
        <f t="shared" si="11"/>
        <v>633</v>
      </c>
      <c r="AA71" s="17">
        <f t="shared" si="15"/>
        <v>286.89299999999997</v>
      </c>
      <c r="AB71" s="24">
        <f t="shared" si="12"/>
        <v>5.0072274509240913</v>
      </c>
      <c r="AC71" s="17">
        <f t="shared" si="13"/>
        <v>-7.471892302754668E-2</v>
      </c>
      <c r="AD71" s="17">
        <f t="shared" ca="1" si="14"/>
        <v>8.8118155271388332E-2</v>
      </c>
      <c r="AE71" s="17">
        <v>98</v>
      </c>
    </row>
    <row r="72" spans="1:31" s="17" customFormat="1" x14ac:dyDescent="0.25">
      <c r="A72" s="17">
        <v>52</v>
      </c>
      <c r="B72" s="17">
        <v>621</v>
      </c>
      <c r="C72" s="17">
        <v>11580</v>
      </c>
      <c r="D72" s="17">
        <v>12298</v>
      </c>
      <c r="E72" s="17">
        <v>14908</v>
      </c>
      <c r="F72" s="17">
        <v>14181</v>
      </c>
      <c r="G72" s="24"/>
      <c r="H72" s="7"/>
      <c r="I72" s="25">
        <f t="shared" si="16"/>
        <v>-3328</v>
      </c>
      <c r="J72" s="24">
        <f t="shared" si="16"/>
        <v>-1883</v>
      </c>
      <c r="K72" s="7"/>
      <c r="L72" s="25">
        <f t="shared" si="3"/>
        <v>-3336.2792086135837</v>
      </c>
      <c r="M72" s="17">
        <f t="shared" si="1"/>
        <v>68.545295267238615</v>
      </c>
      <c r="N72" s="17">
        <f t="shared" si="4"/>
        <v>-1889.8676365114634</v>
      </c>
      <c r="O72" s="24">
        <f t="shared" si="2"/>
        <v>47.164431253585015</v>
      </c>
      <c r="P72" s="7"/>
      <c r="Q72" s="25">
        <f t="shared" si="5"/>
        <v>-3306.0755959920484</v>
      </c>
      <c r="R72" s="24">
        <f t="shared" si="6"/>
        <v>-1904.1178548567302</v>
      </c>
      <c r="S72" s="7"/>
      <c r="T72" s="25">
        <f t="shared" si="7"/>
        <v>0.86125288911129727</v>
      </c>
      <c r="U72" s="24">
        <f t="shared" si="8"/>
        <v>-0.49971278796387042</v>
      </c>
      <c r="V72" s="7"/>
      <c r="W72" s="25">
        <f t="shared" si="9"/>
        <v>0.86501319542614519</v>
      </c>
      <c r="X72" s="24">
        <f t="shared" si="10"/>
        <v>292.48736929184872</v>
      </c>
      <c r="Y72" s="7"/>
      <c r="Z72" s="25">
        <f t="shared" si="11"/>
        <v>621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5.3692918487513452E-3</v>
      </c>
      <c r="AD72" s="17">
        <f t="shared" ca="1" si="14"/>
        <v>-9.3115939523158886E-2</v>
      </c>
      <c r="AE72" s="17">
        <v>97</v>
      </c>
    </row>
    <row r="73" spans="1:31" s="17" customFormat="1" x14ac:dyDescent="0.25">
      <c r="A73" s="17">
        <v>53</v>
      </c>
      <c r="B73" s="17">
        <v>624</v>
      </c>
      <c r="C73" s="17">
        <v>11687</v>
      </c>
      <c r="D73" s="17">
        <v>12147</v>
      </c>
      <c r="E73" s="17">
        <v>14812</v>
      </c>
      <c r="F73" s="17">
        <v>14345</v>
      </c>
      <c r="G73" s="24"/>
      <c r="H73" s="7"/>
      <c r="I73" s="25">
        <f t="shared" si="16"/>
        <v>-3125</v>
      </c>
      <c r="J73" s="24">
        <f t="shared" si="16"/>
        <v>-2198</v>
      </c>
      <c r="K73" s="7"/>
      <c r="L73" s="25">
        <f t="shared" si="3"/>
        <v>-3129.756444379439</v>
      </c>
      <c r="M73" s="17">
        <f t="shared" si="1"/>
        <v>22.623763134697018</v>
      </c>
      <c r="N73" s="17">
        <f t="shared" si="4"/>
        <v>-2204.1163389595613</v>
      </c>
      <c r="O73" s="24">
        <f t="shared" si="2"/>
        <v>37.409602268247284</v>
      </c>
      <c r="P73" s="7"/>
      <c r="Q73" s="25">
        <f t="shared" si="5"/>
        <v>-3103.0755959920484</v>
      </c>
      <c r="R73" s="24">
        <f t="shared" si="6"/>
        <v>-2219.1178548567304</v>
      </c>
      <c r="S73" s="7"/>
      <c r="T73" s="25">
        <f t="shared" si="7"/>
        <v>0.80837014901256976</v>
      </c>
      <c r="U73" s="24">
        <f t="shared" si="8"/>
        <v>-0.58238074247473393</v>
      </c>
      <c r="V73" s="7"/>
      <c r="W73" s="25">
        <f t="shared" si="9"/>
        <v>0.8127470658769298</v>
      </c>
      <c r="X73" s="24">
        <f t="shared" si="10"/>
        <v>298.09641698213693</v>
      </c>
      <c r="Y73" s="7"/>
      <c r="Z73" s="25">
        <f t="shared" si="11"/>
        <v>624</v>
      </c>
      <c r="AA73" s="17">
        <f t="shared" si="15"/>
        <v>298.09799999999996</v>
      </c>
      <c r="AB73" s="24">
        <f t="shared" si="12"/>
        <v>5.2027915936100557</v>
      </c>
      <c r="AC73" s="17">
        <f t="shared" si="13"/>
        <v>-1.5830178630267255E-3</v>
      </c>
      <c r="AD73" s="17">
        <f t="shared" ca="1" si="14"/>
        <v>-2.2573795565676846E-3</v>
      </c>
      <c r="AE73" s="17">
        <v>96</v>
      </c>
    </row>
    <row r="74" spans="1:31" s="17" customFormat="1" x14ac:dyDescent="0.25">
      <c r="A74" s="17">
        <v>54</v>
      </c>
      <c r="B74" s="17">
        <v>611</v>
      </c>
      <c r="C74" s="17">
        <v>11808</v>
      </c>
      <c r="D74" s="17">
        <v>12015</v>
      </c>
      <c r="E74" s="17">
        <v>14710</v>
      </c>
      <c r="F74" s="17">
        <v>14501</v>
      </c>
      <c r="G74" s="24"/>
      <c r="H74" s="7"/>
      <c r="I74" s="25">
        <f t="shared" si="16"/>
        <v>-2902</v>
      </c>
      <c r="J74" s="24">
        <f t="shared" si="16"/>
        <v>-2486</v>
      </c>
      <c r="K74" s="7"/>
      <c r="L74" s="25">
        <f t="shared" si="3"/>
        <v>-2898.6038459737715</v>
      </c>
      <c r="M74" s="17">
        <f t="shared" si="1"/>
        <v>11.533862169867962</v>
      </c>
      <c r="N74" s="17">
        <f t="shared" si="4"/>
        <v>-2491.1372939304533</v>
      </c>
      <c r="O74" s="24">
        <f t="shared" si="2"/>
        <v>26.391788927872568</v>
      </c>
      <c r="P74" s="7"/>
      <c r="Q74" s="25">
        <f t="shared" si="5"/>
        <v>-2880.0755959920484</v>
      </c>
      <c r="R74" s="24">
        <f t="shared" si="6"/>
        <v>-2507.1178548567304</v>
      </c>
      <c r="S74" s="7"/>
      <c r="T74" s="25">
        <f t="shared" si="7"/>
        <v>0.75027728673662764</v>
      </c>
      <c r="U74" s="24">
        <f t="shared" si="8"/>
        <v>-0.65796287231323769</v>
      </c>
      <c r="V74" s="7"/>
      <c r="W74" s="25">
        <f t="shared" si="9"/>
        <v>0.75521768949701373</v>
      </c>
      <c r="X74" s="24">
        <f t="shared" si="10"/>
        <v>303.53573071375581</v>
      </c>
      <c r="Y74" s="7"/>
      <c r="Z74" s="25">
        <f t="shared" si="11"/>
        <v>611</v>
      </c>
      <c r="AA74" s="17">
        <f t="shared" si="15"/>
        <v>303.59699999999998</v>
      </c>
      <c r="AB74" s="24">
        <f t="shared" si="12"/>
        <v>5.2987672491772244</v>
      </c>
      <c r="AC74" s="17">
        <f t="shared" si="13"/>
        <v>-6.1269286244169052E-2</v>
      </c>
      <c r="AD74" s="17">
        <f t="shared" ca="1" si="14"/>
        <v>3.255505321601504E-2</v>
      </c>
      <c r="AE74" s="17">
        <v>95</v>
      </c>
    </row>
    <row r="75" spans="1:31" s="17" customFormat="1" x14ac:dyDescent="0.25">
      <c r="A75" s="17">
        <v>55</v>
      </c>
      <c r="B75" s="17">
        <v>617</v>
      </c>
      <c r="C75" s="17">
        <v>11924</v>
      </c>
      <c r="D75" s="17">
        <v>11864</v>
      </c>
      <c r="E75" s="17">
        <v>14562</v>
      </c>
      <c r="F75" s="17">
        <v>14615</v>
      </c>
      <c r="G75" s="24"/>
      <c r="H75" s="7"/>
      <c r="I75" s="25">
        <f t="shared" si="16"/>
        <v>-2638</v>
      </c>
      <c r="J75" s="24">
        <f t="shared" si="16"/>
        <v>-2751</v>
      </c>
      <c r="K75" s="7"/>
      <c r="L75" s="25">
        <f t="shared" si="3"/>
        <v>-2638.3118207079665</v>
      </c>
      <c r="M75" s="17">
        <f t="shared" si="1"/>
        <v>9.7232153916722949E-2</v>
      </c>
      <c r="N75" s="17">
        <f t="shared" si="4"/>
        <v>-2757.5005301345504</v>
      </c>
      <c r="O75" s="24">
        <f t="shared" si="2"/>
        <v>42.256892030198422</v>
      </c>
      <c r="P75" s="7"/>
      <c r="Q75" s="25">
        <f t="shared" si="5"/>
        <v>-2616.0755959920484</v>
      </c>
      <c r="R75" s="24">
        <f t="shared" si="6"/>
        <v>-2772.1178548567304</v>
      </c>
      <c r="S75" s="7"/>
      <c r="T75" s="25">
        <f t="shared" si="7"/>
        <v>0.68150367399739575</v>
      </c>
      <c r="U75" s="24">
        <f t="shared" si="8"/>
        <v>-0.72750892928269428</v>
      </c>
      <c r="V75" s="7"/>
      <c r="W75" s="25">
        <f t="shared" si="9"/>
        <v>0.68696213383780214</v>
      </c>
      <c r="X75" s="24">
        <f t="shared" si="10"/>
        <v>309.11458161001565</v>
      </c>
      <c r="Y75" s="7"/>
      <c r="Z75" s="25">
        <f t="shared" si="11"/>
        <v>617</v>
      </c>
      <c r="AA75" s="17">
        <f t="shared" si="15"/>
        <v>309.14999999999998</v>
      </c>
      <c r="AB75" s="24">
        <f t="shared" si="12"/>
        <v>5.3956853825404698</v>
      </c>
      <c r="AC75" s="17">
        <f t="shared" si="13"/>
        <v>-3.5418389984329224E-2</v>
      </c>
      <c r="AD75" s="17">
        <f t="shared" ca="1" si="14"/>
        <v>1.3678196975774881E-3</v>
      </c>
      <c r="AE75" s="17">
        <v>94</v>
      </c>
    </row>
    <row r="76" spans="1:31" s="17" customFormat="1" x14ac:dyDescent="0.25">
      <c r="A76" s="17">
        <v>56</v>
      </c>
      <c r="B76" s="17">
        <v>641</v>
      </c>
      <c r="C76" s="17">
        <v>12079</v>
      </c>
      <c r="D76" s="17">
        <v>11746</v>
      </c>
      <c r="E76" s="17">
        <v>14421</v>
      </c>
      <c r="F76" s="17">
        <v>14747</v>
      </c>
      <c r="G76" s="24"/>
      <c r="H76" s="7"/>
      <c r="I76" s="25">
        <f t="shared" si="16"/>
        <v>-2342</v>
      </c>
      <c r="J76" s="24">
        <f t="shared" si="16"/>
        <v>-3001</v>
      </c>
      <c r="K76" s="7"/>
      <c r="L76" s="25">
        <f t="shared" si="3"/>
        <v>-2341.9149644976251</v>
      </c>
      <c r="M76" s="17">
        <f t="shared" si="1"/>
        <v>7.2310366641553025E-3</v>
      </c>
      <c r="N76" s="17">
        <f t="shared" si="4"/>
        <v>-3006.5675838255802</v>
      </c>
      <c r="O76" s="24">
        <f t="shared" si="2"/>
        <v>30.997989654862103</v>
      </c>
      <c r="P76" s="7"/>
      <c r="Q76" s="25">
        <f t="shared" si="5"/>
        <v>-2320.0755959920484</v>
      </c>
      <c r="R76" s="24">
        <f t="shared" si="6"/>
        <v>-3022.1178548567304</v>
      </c>
      <c r="S76" s="7"/>
      <c r="T76" s="25">
        <f t="shared" si="7"/>
        <v>0.60439386577462051</v>
      </c>
      <c r="U76" s="24">
        <f t="shared" si="8"/>
        <v>-0.79311841698972885</v>
      </c>
      <c r="V76" s="7"/>
      <c r="W76" s="25">
        <f t="shared" si="9"/>
        <v>0.61034071690037106</v>
      </c>
      <c r="X76" s="24">
        <f t="shared" si="10"/>
        <v>314.89268814842217</v>
      </c>
      <c r="Y76" s="7"/>
      <c r="Z76" s="25">
        <f t="shared" si="11"/>
        <v>641</v>
      </c>
      <c r="AA76" s="17">
        <f t="shared" si="15"/>
        <v>314.91899999999998</v>
      </c>
      <c r="AB76" s="24">
        <f t="shared" si="12"/>
        <v>5.496373427088022</v>
      </c>
      <c r="AC76" s="17">
        <f t="shared" si="13"/>
        <v>-2.6311851577816014E-2</v>
      </c>
      <c r="AD76" s="17">
        <f t="shared" ca="1" si="14"/>
        <v>1.9174730147256014E-2</v>
      </c>
      <c r="AE76" s="17">
        <v>93</v>
      </c>
    </row>
    <row r="77" spans="1:31" s="17" customFormat="1" x14ac:dyDescent="0.25">
      <c r="A77" s="17">
        <v>57</v>
      </c>
      <c r="B77" s="17">
        <v>631</v>
      </c>
      <c r="C77" s="17">
        <v>12237</v>
      </c>
      <c r="D77" s="17">
        <v>11638</v>
      </c>
      <c r="E77" s="17">
        <v>14264</v>
      </c>
      <c r="F77" s="17">
        <v>14853</v>
      </c>
      <c r="G77" s="24"/>
      <c r="H77" s="7"/>
      <c r="I77" s="25">
        <f t="shared" si="16"/>
        <v>-2027</v>
      </c>
      <c r="J77" s="24">
        <f t="shared" si="16"/>
        <v>-3215</v>
      </c>
      <c r="K77" s="7"/>
      <c r="L77" s="25">
        <f t="shared" si="3"/>
        <v>-2027.165838583772</v>
      </c>
      <c r="M77" s="17">
        <f t="shared" si="1"/>
        <v>2.7502435867512238E-2</v>
      </c>
      <c r="N77" s="17">
        <f t="shared" si="4"/>
        <v>-3221.7998949537855</v>
      </c>
      <c r="O77" s="24">
        <f t="shared" si="2"/>
        <v>46.238571382517463</v>
      </c>
      <c r="P77" s="7"/>
      <c r="Q77" s="25">
        <f t="shared" si="5"/>
        <v>-2005.0755959920486</v>
      </c>
      <c r="R77" s="24">
        <f t="shared" si="6"/>
        <v>-3236.1178548567304</v>
      </c>
      <c r="S77" s="7"/>
      <c r="T77" s="25">
        <f t="shared" si="7"/>
        <v>0.52233444148349162</v>
      </c>
      <c r="U77" s="24">
        <f t="shared" si="8"/>
        <v>-0.84928013846695039</v>
      </c>
      <c r="V77" s="7"/>
      <c r="W77" s="25">
        <f t="shared" si="9"/>
        <v>0.52869890684658205</v>
      </c>
      <c r="X77" s="24">
        <f t="shared" si="10"/>
        <v>320.56927345416329</v>
      </c>
      <c r="Y77" s="7"/>
      <c r="Z77" s="25">
        <f t="shared" si="11"/>
        <v>631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-2.8726545836661899E-2</v>
      </c>
      <c r="AD77" s="17">
        <f t="shared" ca="1" si="14"/>
        <v>6.13747214405862E-2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12391</v>
      </c>
      <c r="D78" s="17">
        <v>11530</v>
      </c>
      <c r="E78" s="17">
        <v>14082</v>
      </c>
      <c r="F78" s="17">
        <v>14930</v>
      </c>
      <c r="G78" s="24"/>
      <c r="H78" s="7"/>
      <c r="I78" s="25">
        <f t="shared" si="16"/>
        <v>-1691</v>
      </c>
      <c r="J78" s="24">
        <f t="shared" si="16"/>
        <v>-3400</v>
      </c>
      <c r="K78" s="7"/>
      <c r="L78" s="25">
        <f t="shared" si="3"/>
        <v>-1691.639401739777</v>
      </c>
      <c r="M78" s="17">
        <f t="shared" si="1"/>
        <v>0.40883458482983626</v>
      </c>
      <c r="N78" s="17">
        <f t="shared" si="4"/>
        <v>-3405.7209216305923</v>
      </c>
      <c r="O78" s="24">
        <f t="shared" si="2"/>
        <v>32.728944303379194</v>
      </c>
      <c r="P78" s="7"/>
      <c r="Q78" s="25">
        <f t="shared" si="5"/>
        <v>-1669.0755959920486</v>
      </c>
      <c r="R78" s="24">
        <f t="shared" si="6"/>
        <v>-3421.1178548567304</v>
      </c>
      <c r="S78" s="7"/>
      <c r="T78" s="25">
        <f t="shared" si="7"/>
        <v>0.43480438890628736</v>
      </c>
      <c r="U78" s="24">
        <f t="shared" si="8"/>
        <v>-0.89783115937015601</v>
      </c>
      <c r="V78" s="7"/>
      <c r="W78" s="25">
        <f t="shared" si="9"/>
        <v>0.44152941219952596</v>
      </c>
      <c r="X78" s="24">
        <f t="shared" si="10"/>
        <v>326.28587934814732</v>
      </c>
      <c r="Y78" s="7"/>
      <c r="Z78" s="25">
        <f t="shared" si="11"/>
        <v>633</v>
      </c>
      <c r="AA78" s="17">
        <f t="shared" si="15"/>
        <v>326.29499999999996</v>
      </c>
      <c r="AB78" s="24">
        <f t="shared" si="12"/>
        <v>5.6949220827948972</v>
      </c>
      <c r="AC78" s="17">
        <f t="shared" si="13"/>
        <v>-9.1206518526405489E-3</v>
      </c>
      <c r="AD78" s="17">
        <f t="shared" ca="1" si="14"/>
        <v>3.0223678978245516E-2</v>
      </c>
      <c r="AE78" s="17">
        <v>91</v>
      </c>
    </row>
    <row r="79" spans="1:31" s="17" customFormat="1" x14ac:dyDescent="0.25">
      <c r="A79" s="17">
        <v>59</v>
      </c>
      <c r="B79" s="17">
        <v>638</v>
      </c>
      <c r="C79" s="17">
        <v>12590</v>
      </c>
      <c r="D79" s="17">
        <v>11474</v>
      </c>
      <c r="E79" s="17">
        <v>13926</v>
      </c>
      <c r="F79" s="17">
        <v>15033</v>
      </c>
      <c r="G79" s="24"/>
      <c r="H79" s="7"/>
      <c r="I79" s="25">
        <f t="shared" si="16"/>
        <v>-1336</v>
      </c>
      <c r="J79" s="24">
        <f t="shared" si="16"/>
        <v>-3559</v>
      </c>
      <c r="K79" s="7"/>
      <c r="L79" s="25">
        <f t="shared" si="3"/>
        <v>-1336.7771866329008</v>
      </c>
      <c r="M79" s="17">
        <f t="shared" si="1"/>
        <v>0.60401906235967273</v>
      </c>
      <c r="N79" s="17">
        <f t="shared" si="4"/>
        <v>-3556.8285307563547</v>
      </c>
      <c r="O79" s="24">
        <f t="shared" si="2"/>
        <v>4.7152786760976362</v>
      </c>
      <c r="P79" s="7"/>
      <c r="Q79" s="25">
        <f t="shared" si="5"/>
        <v>-1314.0755959920486</v>
      </c>
      <c r="R79" s="24">
        <f t="shared" si="6"/>
        <v>-3580.1178548567304</v>
      </c>
      <c r="S79" s="7"/>
      <c r="T79" s="25">
        <f t="shared" si="7"/>
        <v>0.3423247202607293</v>
      </c>
      <c r="U79" s="24">
        <f t="shared" si="8"/>
        <v>-0.93955879355182992</v>
      </c>
      <c r="V79" s="7"/>
      <c r="W79" s="25">
        <f t="shared" si="9"/>
        <v>0.34935914629813353</v>
      </c>
      <c r="X79" s="24">
        <f t="shared" si="10"/>
        <v>332.07580288791223</v>
      </c>
      <c r="Y79" s="7"/>
      <c r="Z79" s="25">
        <f t="shared" si="11"/>
        <v>638</v>
      </c>
      <c r="AA79" s="17">
        <f t="shared" si="15"/>
        <v>332.03699999999998</v>
      </c>
      <c r="AB79" s="24">
        <f t="shared" si="12"/>
        <v>5.7951388884444111</v>
      </c>
      <c r="AC79" s="17">
        <f t="shared" si="13"/>
        <v>3.8802887912254391E-2</v>
      </c>
      <c r="AD79" s="17">
        <f t="shared" ca="1" si="14"/>
        <v>-2.042331507129802E-2</v>
      </c>
      <c r="AE79" s="17">
        <v>90</v>
      </c>
    </row>
    <row r="80" spans="1:31" s="17" customFormat="1" x14ac:dyDescent="0.25">
      <c r="A80" s="17">
        <v>60</v>
      </c>
      <c r="B80" s="17">
        <v>626</v>
      </c>
      <c r="C80" s="17">
        <v>12760</v>
      </c>
      <c r="D80" s="17">
        <v>11410</v>
      </c>
      <c r="E80" s="17">
        <v>13737</v>
      </c>
      <c r="F80" s="17">
        <v>15078</v>
      </c>
      <c r="G80" s="24"/>
      <c r="H80" s="7"/>
      <c r="I80" s="25">
        <f t="shared" si="16"/>
        <v>-977</v>
      </c>
      <c r="J80" s="24">
        <f t="shared" si="16"/>
        <v>-3668</v>
      </c>
      <c r="K80" s="7"/>
      <c r="L80" s="25">
        <f t="shared" si="3"/>
        <v>-975.73935838524267</v>
      </c>
      <c r="M80" s="17">
        <f t="shared" si="1"/>
        <v>1.5892172808579752</v>
      </c>
      <c r="N80" s="17">
        <f t="shared" si="4"/>
        <v>-3670.1949614057139</v>
      </c>
      <c r="O80" s="24">
        <f t="shared" si="2"/>
        <v>4.8178555725735901</v>
      </c>
      <c r="P80" s="7"/>
      <c r="Q80" s="25">
        <f t="shared" si="5"/>
        <v>-955.07559599204865</v>
      </c>
      <c r="R80" s="24">
        <f t="shared" si="6"/>
        <v>-3689.1178548567304</v>
      </c>
      <c r="S80" s="7"/>
      <c r="T80" s="25">
        <f t="shared" si="7"/>
        <v>0.2488030271797283</v>
      </c>
      <c r="U80" s="24">
        <f t="shared" si="8"/>
        <v>-0.96816453019209703</v>
      </c>
      <c r="V80" s="7"/>
      <c r="W80" s="25">
        <f t="shared" si="9"/>
        <v>0.25604871752598363</v>
      </c>
      <c r="X80" s="24">
        <f t="shared" si="10"/>
        <v>337.65885590932101</v>
      </c>
      <c r="Y80" s="7"/>
      <c r="Z80" s="25">
        <f t="shared" si="11"/>
        <v>626</v>
      </c>
      <c r="AA80" s="17">
        <f t="shared" si="15"/>
        <v>337.67099999999999</v>
      </c>
      <c r="AB80" s="24">
        <f t="shared" si="12"/>
        <v>5.8934707385017724</v>
      </c>
      <c r="AC80" s="17">
        <f t="shared" si="13"/>
        <v>-1.2144090678987141E-2</v>
      </c>
      <c r="AD80" s="17">
        <f t="shared" ca="1" si="14"/>
        <v>4.6723339397317432E-2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12936</v>
      </c>
      <c r="D81" s="17">
        <v>11367</v>
      </c>
      <c r="E81" s="17">
        <v>13557</v>
      </c>
      <c r="F81" s="17">
        <v>15115</v>
      </c>
      <c r="G81" s="24"/>
      <c r="H81" s="7"/>
      <c r="I81" s="25">
        <f t="shared" si="16"/>
        <v>-621</v>
      </c>
      <c r="J81" s="24">
        <f t="shared" si="16"/>
        <v>-3748</v>
      </c>
      <c r="K81" s="7"/>
      <c r="L81" s="25">
        <f t="shared" si="3"/>
        <v>-613.84003966952264</v>
      </c>
      <c r="M81" s="17">
        <f t="shared" si="1"/>
        <v>51.265031934009478</v>
      </c>
      <c r="N81" s="17">
        <f t="shared" si="4"/>
        <v>-3746.5476456255842</v>
      </c>
      <c r="O81" s="24">
        <f t="shared" si="2"/>
        <v>2.1093332288846822</v>
      </c>
      <c r="P81" s="7"/>
      <c r="Q81" s="25">
        <f t="shared" si="5"/>
        <v>-599.07559599204865</v>
      </c>
      <c r="R81" s="24">
        <f t="shared" si="6"/>
        <v>-3769.1178548567304</v>
      </c>
      <c r="S81" s="7"/>
      <c r="T81" s="25">
        <f t="shared" si="7"/>
        <v>0.15606285242530951</v>
      </c>
      <c r="U81" s="24">
        <f t="shared" si="8"/>
        <v>-0.989159566258348</v>
      </c>
      <c r="V81" s="7"/>
      <c r="W81" s="25">
        <f t="shared" si="9"/>
        <v>0.16346292552445674</v>
      </c>
      <c r="X81" s="24">
        <f t="shared" si="10"/>
        <v>343.08903624139907</v>
      </c>
      <c r="Y81" s="7"/>
      <c r="Z81" s="25">
        <f t="shared" si="11"/>
        <v>612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-8.9963758600902111E-2</v>
      </c>
      <c r="AD81" s="17">
        <f t="shared" ca="1" si="14"/>
        <v>8.4416455586108441E-2</v>
      </c>
      <c r="AE81" s="17">
        <v>88</v>
      </c>
    </row>
    <row r="82" spans="1:31" s="17" customFormat="1" x14ac:dyDescent="0.25">
      <c r="A82" s="17">
        <v>62</v>
      </c>
      <c r="B82" s="17">
        <v>620</v>
      </c>
      <c r="C82" s="17">
        <v>13121</v>
      </c>
      <c r="D82" s="17">
        <v>11344</v>
      </c>
      <c r="E82" s="17">
        <v>13366</v>
      </c>
      <c r="F82" s="17">
        <v>15131</v>
      </c>
      <c r="G82" s="24"/>
      <c r="H82" s="7"/>
      <c r="I82" s="25">
        <f t="shared" si="16"/>
        <v>-245</v>
      </c>
      <c r="J82" s="24">
        <f t="shared" si="16"/>
        <v>-3787</v>
      </c>
      <c r="K82" s="7"/>
      <c r="L82" s="25">
        <f t="shared" si="3"/>
        <v>-241.65079464163313</v>
      </c>
      <c r="M82" s="17">
        <f t="shared" si="1"/>
        <v>11.217176532513378</v>
      </c>
      <c r="N82" s="17">
        <f t="shared" si="4"/>
        <v>-3788.4098445967961</v>
      </c>
      <c r="O82" s="24">
        <f t="shared" si="2"/>
        <v>1.9876617871152134</v>
      </c>
      <c r="P82" s="7"/>
      <c r="Q82" s="25">
        <f t="shared" si="5"/>
        <v>-223.07559599204859</v>
      </c>
      <c r="R82" s="24">
        <f t="shared" si="6"/>
        <v>-3808.1178548567304</v>
      </c>
      <c r="S82" s="7"/>
      <c r="T82" s="25">
        <f t="shared" si="7"/>
        <v>5.8112555493676152E-2</v>
      </c>
      <c r="U82" s="24">
        <f t="shared" si="8"/>
        <v>-0.99939464634064545</v>
      </c>
      <c r="V82" s="7"/>
      <c r="W82" s="25">
        <f t="shared" si="9"/>
        <v>6.5586416085398683E-2</v>
      </c>
      <c r="X82" s="24">
        <f t="shared" si="10"/>
        <v>348.71789100293518</v>
      </c>
      <c r="Y82" s="7"/>
      <c r="Z82" s="25">
        <f t="shared" si="11"/>
        <v>620</v>
      </c>
      <c r="AA82" s="17">
        <f t="shared" si="15"/>
        <v>348.75899999999996</v>
      </c>
      <c r="AB82" s="24">
        <f t="shared" si="12"/>
        <v>6.0869928459629037</v>
      </c>
      <c r="AC82" s="17">
        <f t="shared" si="13"/>
        <v>-4.1108997064782216E-2</v>
      </c>
      <c r="AD82" s="17">
        <f t="shared" ca="1" si="14"/>
        <v>1.6636760328481159E-2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13316</v>
      </c>
      <c r="D83" s="17">
        <v>11349</v>
      </c>
      <c r="E83" s="17">
        <v>13187</v>
      </c>
      <c r="F83" s="17">
        <v>15143</v>
      </c>
      <c r="G83" s="24"/>
      <c r="H83" s="7"/>
      <c r="I83" s="25">
        <f t="shared" si="16"/>
        <v>129</v>
      </c>
      <c r="J83" s="24">
        <f t="shared" si="16"/>
        <v>-3794</v>
      </c>
      <c r="K83" s="7"/>
      <c r="L83" s="25">
        <f t="shared" si="3"/>
        <v>133.82708992419433</v>
      </c>
      <c r="M83" s="17">
        <f t="shared" si="1"/>
        <v>23.300797136258378</v>
      </c>
      <c r="N83" s="17">
        <f t="shared" si="4"/>
        <v>-3794.1188460608805</v>
      </c>
      <c r="O83" s="24">
        <f t="shared" si="2"/>
        <v>1.4124386186814939E-2</v>
      </c>
      <c r="P83" s="7"/>
      <c r="Q83" s="25">
        <f t="shared" si="5"/>
        <v>150.92440400795141</v>
      </c>
      <c r="R83" s="24">
        <f t="shared" si="6"/>
        <v>-3815.1178548567304</v>
      </c>
      <c r="S83" s="7"/>
      <c r="T83" s="25">
        <f t="shared" si="7"/>
        <v>-3.9316729220235727E-2</v>
      </c>
      <c r="U83" s="24">
        <f t="shared" si="8"/>
        <v>-1.0012317119964425</v>
      </c>
      <c r="V83" s="7"/>
      <c r="W83" s="25">
        <f t="shared" si="9"/>
        <v>-3.1831856531804988E-2</v>
      </c>
      <c r="X83" s="24">
        <f t="shared" si="10"/>
        <v>354.29358194124109</v>
      </c>
      <c r="Y83" s="7"/>
      <c r="Z83" s="25">
        <f t="shared" si="11"/>
        <v>622</v>
      </c>
      <c r="AA83" s="17">
        <f t="shared" si="15"/>
        <v>354.35699999999997</v>
      </c>
      <c r="AB83" s="24">
        <f t="shared" si="12"/>
        <v>6.184696377489546</v>
      </c>
      <c r="AC83" s="17">
        <f t="shared" si="13"/>
        <v>-6.3418058758884399E-2</v>
      </c>
      <c r="AD83" s="17">
        <f t="shared" ca="1" si="14"/>
        <v>6.3175585037981818E-2</v>
      </c>
      <c r="AE83" s="17">
        <v>86</v>
      </c>
    </row>
    <row r="84" spans="1:31" s="17" customFormat="1" x14ac:dyDescent="0.25">
      <c r="A84" s="17">
        <v>64</v>
      </c>
      <c r="B84" s="17">
        <v>631</v>
      </c>
      <c r="C84" s="17">
        <v>13508</v>
      </c>
      <c r="D84" s="17">
        <v>11365</v>
      </c>
      <c r="E84" s="17">
        <v>13004</v>
      </c>
      <c r="F84" s="17">
        <v>15137</v>
      </c>
      <c r="G84" s="24"/>
      <c r="H84" s="7"/>
      <c r="I84" s="25">
        <f t="shared" ref="I84:J115" si="17">C84-E84</f>
        <v>504</v>
      </c>
      <c r="J84" s="24">
        <f t="shared" si="17"/>
        <v>-3772</v>
      </c>
      <c r="K84" s="7"/>
      <c r="L84" s="25">
        <f t="shared" si="3"/>
        <v>513.20035884469803</v>
      </c>
      <c r="M84" s="17">
        <f t="shared" ref="M84:M147" si="18">(I84-L84)^2</f>
        <v>84.646602871213275</v>
      </c>
      <c r="N84" s="17">
        <f t="shared" si="4"/>
        <v>-3762.7167974123427</v>
      </c>
      <c r="O84" s="24">
        <f t="shared" ref="O84:O147" si="19">(J84-N84)^2</f>
        <v>86.177850283487984</v>
      </c>
      <c r="P84" s="7"/>
      <c r="Q84" s="25">
        <f t="shared" si="5"/>
        <v>525.92440400795135</v>
      </c>
      <c r="R84" s="24">
        <f t="shared" si="6"/>
        <v>-3793.1178548567304</v>
      </c>
      <c r="S84" s="7"/>
      <c r="T84" s="25">
        <f t="shared" si="7"/>
        <v>-0.13700652004300831</v>
      </c>
      <c r="U84" s="24">
        <f t="shared" si="8"/>
        <v>-0.99545807707822331</v>
      </c>
      <c r="V84" s="7"/>
      <c r="W84" s="25">
        <f t="shared" si="9"/>
        <v>-0.12956754593903402</v>
      </c>
      <c r="X84" s="24">
        <f>IF(MOD(ATAN2(U84,W84)*180/PI()-$J$9+360,360)&lt;355,MOD(ATAN2(U84,W84)*180/PI()-$J$9+360,360)+360,MOD(ATAN2(U84,W84)*180/PI()-$J$9+360,360))</f>
        <v>359.88846256415599</v>
      </c>
      <c r="Y84" s="7"/>
      <c r="Z84" s="25">
        <f t="shared" si="11"/>
        <v>631</v>
      </c>
      <c r="AA84" s="17">
        <f t="shared" si="15"/>
        <v>360.03599999999994</v>
      </c>
      <c r="AB84" s="24">
        <f t="shared" si="12"/>
        <v>6.2838136257103034</v>
      </c>
      <c r="AC84" s="17">
        <f t="shared" si="13"/>
        <v>-0.14753743584395806</v>
      </c>
    </row>
    <row r="85" spans="1:31" s="17" customFormat="1" x14ac:dyDescent="0.25">
      <c r="A85" s="17">
        <v>0</v>
      </c>
      <c r="B85" s="17">
        <v>0</v>
      </c>
      <c r="C85" s="17">
        <v>13466</v>
      </c>
      <c r="D85" s="17">
        <v>11323</v>
      </c>
      <c r="E85" s="17">
        <v>12948</v>
      </c>
      <c r="F85" s="17">
        <v>15071</v>
      </c>
      <c r="G85" s="24"/>
      <c r="H85" s="7"/>
      <c r="I85" s="25">
        <f t="shared" si="17"/>
        <v>518</v>
      </c>
      <c r="J85" s="24">
        <f t="shared" si="17"/>
        <v>-3748</v>
      </c>
      <c r="K85" s="7"/>
      <c r="L85" s="25">
        <f>$M$9*SIN(2*PI()/$M$10*(AA85+$M$11))+$M$12</f>
        <v>521.58759304920113</v>
      </c>
      <c r="M85" s="17">
        <f t="shared" si="18"/>
        <v>12.870823886676277</v>
      </c>
      <c r="N85" s="17">
        <f>$O$9*COS(2*PI()/$O$10*(AA85+$O$11))+$O$12</f>
        <v>-3747.2139304558773</v>
      </c>
      <c r="O85" s="24">
        <f t="shared" si="19"/>
        <v>0.61790532819728639</v>
      </c>
      <c r="P85" s="7"/>
      <c r="Q85" s="25">
        <f t="shared" ref="Q85:Q148" si="20">I85-$J$4</f>
        <v>539.92440400795135</v>
      </c>
      <c r="R85" s="24">
        <f t="shared" ref="R85:R148" si="21">J85-$J$3</f>
        <v>-3769.1178548567304</v>
      </c>
      <c r="S85" s="7"/>
      <c r="T85" s="25">
        <f t="shared" ref="T85:T148" si="22">Q85/$J$7</f>
        <v>-0.1406536055670585</v>
      </c>
      <c r="U85" s="24">
        <f t="shared" ref="U85:U148" si="23">R85/$J$6</f>
        <v>-0.989159566258348</v>
      </c>
      <c r="V85" s="7"/>
      <c r="W85" s="25">
        <f t="shared" ref="W85:W148" si="24">(T85-U85*SIN(-$J$11*PI()/180))/(COS(-$J$11*PI()/180))</f>
        <v>-0.13326182587015556</v>
      </c>
      <c r="X85" s="24">
        <f>IF(MOD(ATAN2(U85,W85)*180/PI()-$J$9+360,360)&lt;355,MOD(ATAN2(U85,W85)*180/PI()-$J$9+360,360)+360,MOD(ATAN2(U85,W85)*180/PI()-$J$9+360,360))</f>
        <v>360.14542741393393</v>
      </c>
      <c r="Y85" s="7"/>
      <c r="Z85" s="25">
        <f>I165-J159</f>
        <v>9</v>
      </c>
      <c r="AA85" s="17">
        <f t="shared" si="15"/>
        <v>360.11699999999996</v>
      </c>
      <c r="AB85" s="24">
        <f t="shared" ref="AB85:AB148" si="25">AA85*PI()/180</f>
        <v>6.2852273424044194</v>
      </c>
      <c r="AC85" s="17">
        <f t="shared" ref="AC85:AC148" si="26">X85-AA85</f>
        <v>2.8427413933968637E-2</v>
      </c>
    </row>
    <row r="86" spans="1:31" s="17" customFormat="1" x14ac:dyDescent="0.25">
      <c r="A86" s="17">
        <v>1</v>
      </c>
      <c r="B86" s="17">
        <v>-638</v>
      </c>
      <c r="C86" s="17">
        <v>13264</v>
      </c>
      <c r="D86" s="17">
        <v>11299</v>
      </c>
      <c r="E86" s="17">
        <v>13130</v>
      </c>
      <c r="F86" s="17">
        <v>15082</v>
      </c>
      <c r="G86" s="24"/>
      <c r="H86" s="7"/>
      <c r="I86" s="25">
        <f t="shared" si="17"/>
        <v>134</v>
      </c>
      <c r="J86" s="24">
        <f t="shared" si="17"/>
        <v>-3783</v>
      </c>
      <c r="K86" s="7"/>
      <c r="L86" s="25">
        <f t="shared" ref="L86:L149" si="27">$M$9*SIN(2*PI()/$M$10*(AA86+$M$11))+$M$12</f>
        <v>139.09731797302084</v>
      </c>
      <c r="M86" s="17">
        <f t="shared" si="18"/>
        <v>25.982650518081243</v>
      </c>
      <c r="N86" s="17">
        <f t="shared" ref="N86:N149" si="28">$O$9*COS(2*PI()/$O$10*(AA86+$O$11))+$O$12</f>
        <v>-3779.9204090387566</v>
      </c>
      <c r="O86" s="24">
        <f t="shared" si="19"/>
        <v>9.4838804885721206</v>
      </c>
      <c r="P86" s="7"/>
      <c r="Q86" s="25">
        <f t="shared" si="20"/>
        <v>155.92440400795141</v>
      </c>
      <c r="R86" s="24">
        <f t="shared" si="21"/>
        <v>-3804.1178548567304</v>
      </c>
      <c r="S86" s="7"/>
      <c r="T86" s="25">
        <f t="shared" si="22"/>
        <v>-4.061925976453936E-2</v>
      </c>
      <c r="U86" s="24">
        <f t="shared" si="23"/>
        <v>-0.99834489453733288</v>
      </c>
      <c r="V86" s="7"/>
      <c r="W86" s="25">
        <f t="shared" si="24"/>
        <v>-3.3156007530839401E-2</v>
      </c>
      <c r="X86" s="24">
        <f t="shared" ref="X86:X148" si="29">MOD(ATAN2(U86,W86)*180/PI()-$J$9+360,360)</f>
        <v>354.37475752627904</v>
      </c>
      <c r="Y86" s="7"/>
      <c r="Z86" s="25">
        <f t="shared" ref="Z86:Z149" si="30">B86</f>
        <v>-638</v>
      </c>
      <c r="AA86" s="17">
        <f t="shared" ref="AA86:AA149" si="31">360/40000*Z86+AA85</f>
        <v>354.37499999999994</v>
      </c>
      <c r="AB86" s="24">
        <f t="shared" si="25"/>
        <v>6.1850105367549038</v>
      </c>
      <c r="AC86" s="17">
        <f t="shared" si="26"/>
        <v>-2.4247372090258068E-4</v>
      </c>
    </row>
    <row r="87" spans="1:31" s="17" customFormat="1" x14ac:dyDescent="0.25">
      <c r="A87" s="17">
        <v>2</v>
      </c>
      <c r="B87" s="17">
        <v>-612</v>
      </c>
      <c r="C87" s="17">
        <v>13078</v>
      </c>
      <c r="D87" s="17">
        <v>11303</v>
      </c>
      <c r="E87" s="17">
        <v>13314</v>
      </c>
      <c r="F87" s="17">
        <v>15079</v>
      </c>
      <c r="G87" s="24"/>
      <c r="H87" s="7"/>
      <c r="I87" s="25">
        <f t="shared" si="17"/>
        <v>-236</v>
      </c>
      <c r="J87" s="24">
        <f t="shared" si="17"/>
        <v>-3776</v>
      </c>
      <c r="K87" s="7"/>
      <c r="L87" s="25">
        <f t="shared" si="27"/>
        <v>-229.37280237764776</v>
      </c>
      <c r="M87" s="17">
        <f t="shared" si="18"/>
        <v>43.919748325711204</v>
      </c>
      <c r="N87" s="17">
        <f t="shared" si="28"/>
        <v>-3775.388898393825</v>
      </c>
      <c r="O87" s="24">
        <f t="shared" si="19"/>
        <v>0.37344517306966218</v>
      </c>
      <c r="P87" s="7"/>
      <c r="Q87" s="25">
        <f t="shared" si="20"/>
        <v>-214.07559599204859</v>
      </c>
      <c r="R87" s="24">
        <f t="shared" si="21"/>
        <v>-3797.1178548567304</v>
      </c>
      <c r="S87" s="7"/>
      <c r="T87" s="25">
        <f t="shared" si="22"/>
        <v>5.5768000513929612E-2</v>
      </c>
      <c r="U87" s="24">
        <f t="shared" si="23"/>
        <v>-0.99650782888153588</v>
      </c>
      <c r="V87" s="7"/>
      <c r="W87" s="25">
        <f t="shared" si="24"/>
        <v>6.3220211525715941E-2</v>
      </c>
      <c r="X87" s="24">
        <f t="shared" si="29"/>
        <v>348.84252776326366</v>
      </c>
      <c r="Y87" s="7"/>
      <c r="Z87" s="25">
        <f t="shared" si="30"/>
        <v>-612</v>
      </c>
      <c r="AA87" s="17">
        <f t="shared" si="31"/>
        <v>348.86699999999996</v>
      </c>
      <c r="AB87" s="24">
        <f t="shared" si="25"/>
        <v>6.0888778015550571</v>
      </c>
      <c r="AC87" s="17">
        <f t="shared" si="26"/>
        <v>-2.4472236736301056E-2</v>
      </c>
    </row>
    <row r="88" spans="1:31" s="17" customFormat="1" x14ac:dyDescent="0.25">
      <c r="A88" s="17">
        <v>3</v>
      </c>
      <c r="B88" s="17">
        <v>-614</v>
      </c>
      <c r="C88" s="17">
        <v>12904</v>
      </c>
      <c r="D88" s="17">
        <v>11331</v>
      </c>
      <c r="E88" s="17">
        <v>13507</v>
      </c>
      <c r="F88" s="17">
        <v>15071</v>
      </c>
      <c r="G88" s="24"/>
      <c r="H88" s="7"/>
      <c r="I88" s="25">
        <f t="shared" si="17"/>
        <v>-603</v>
      </c>
      <c r="J88" s="24">
        <f t="shared" si="17"/>
        <v>-3740</v>
      </c>
      <c r="K88" s="7"/>
      <c r="L88" s="25">
        <f t="shared" si="27"/>
        <v>-597.11584168199329</v>
      </c>
      <c r="M88" s="17">
        <f t="shared" si="18"/>
        <v>34.623319111367579</v>
      </c>
      <c r="N88" s="17">
        <f t="shared" si="28"/>
        <v>-3735.5512487126607</v>
      </c>
      <c r="O88" s="24">
        <f t="shared" si="19"/>
        <v>19.791388016603005</v>
      </c>
      <c r="P88" s="7"/>
      <c r="Q88" s="25">
        <f t="shared" si="20"/>
        <v>-581.07559599204865</v>
      </c>
      <c r="R88" s="24">
        <f t="shared" si="21"/>
        <v>-3761.1178548567304</v>
      </c>
      <c r="S88" s="7"/>
      <c r="T88" s="25">
        <f t="shared" si="22"/>
        <v>0.15137374246581642</v>
      </c>
      <c r="U88" s="24">
        <f t="shared" si="23"/>
        <v>-0.98706006265172297</v>
      </c>
      <c r="V88" s="7"/>
      <c r="W88" s="25">
        <f t="shared" si="24"/>
        <v>0.15875798701192179</v>
      </c>
      <c r="X88" s="24">
        <f t="shared" si="29"/>
        <v>343.33545269698516</v>
      </c>
      <c r="Y88" s="7"/>
      <c r="Z88" s="25">
        <f t="shared" si="30"/>
        <v>-614</v>
      </c>
      <c r="AA88" s="17">
        <f t="shared" si="31"/>
        <v>343.34099999999995</v>
      </c>
      <c r="AB88" s="24">
        <f t="shared" si="25"/>
        <v>5.99243090708985</v>
      </c>
      <c r="AC88" s="17">
        <f t="shared" si="26"/>
        <v>-5.5473030147936697E-3</v>
      </c>
    </row>
    <row r="89" spans="1:31" s="17" customFormat="1" x14ac:dyDescent="0.25">
      <c r="A89" s="17">
        <v>4</v>
      </c>
      <c r="B89" s="17">
        <v>-616</v>
      </c>
      <c r="C89" s="17">
        <v>12725</v>
      </c>
      <c r="D89" s="17">
        <v>11368</v>
      </c>
      <c r="E89" s="17">
        <v>13689</v>
      </c>
      <c r="F89" s="17">
        <v>15032</v>
      </c>
      <c r="G89" s="24"/>
      <c r="H89" s="7"/>
      <c r="I89" s="25">
        <f t="shared" si="17"/>
        <v>-964</v>
      </c>
      <c r="J89" s="24">
        <f t="shared" si="17"/>
        <v>-3664</v>
      </c>
      <c r="K89" s="7"/>
      <c r="L89" s="25">
        <f t="shared" si="27"/>
        <v>-960.67611820147283</v>
      </c>
      <c r="M89" s="17">
        <f t="shared" si="18"/>
        <v>11.048190210580202</v>
      </c>
      <c r="N89" s="17">
        <f t="shared" si="28"/>
        <v>-3660.4352039942778</v>
      </c>
      <c r="O89" s="24">
        <f t="shared" si="19"/>
        <v>12.707770562412957</v>
      </c>
      <c r="P89" s="7"/>
      <c r="Q89" s="25">
        <f t="shared" si="20"/>
        <v>-942.07559599204865</v>
      </c>
      <c r="R89" s="24">
        <f t="shared" si="21"/>
        <v>-3685.1178548567304</v>
      </c>
      <c r="S89" s="7"/>
      <c r="T89" s="25">
        <f t="shared" si="22"/>
        <v>0.24541644776453886</v>
      </c>
      <c r="U89" s="24">
        <f t="shared" si="23"/>
        <v>-0.96711477838878446</v>
      </c>
      <c r="V89" s="7"/>
      <c r="W89" s="25">
        <f t="shared" si="24"/>
        <v>0.25265419470906786</v>
      </c>
      <c r="X89" s="24">
        <f t="shared" si="29"/>
        <v>337.8315792487183</v>
      </c>
      <c r="Y89" s="7"/>
      <c r="Z89" s="25">
        <f t="shared" si="30"/>
        <v>-616</v>
      </c>
      <c r="AA89" s="17">
        <f t="shared" si="31"/>
        <v>337.79699999999997</v>
      </c>
      <c r="AB89" s="24">
        <f t="shared" si="25"/>
        <v>5.8956698533592844</v>
      </c>
      <c r="AC89" s="17">
        <f t="shared" si="26"/>
        <v>3.4579248718330291E-2</v>
      </c>
    </row>
    <row r="90" spans="1:31" s="17" customFormat="1" x14ac:dyDescent="0.25">
      <c r="A90" s="17">
        <v>5</v>
      </c>
      <c r="B90" s="17">
        <v>-634</v>
      </c>
      <c r="C90" s="17">
        <v>12534</v>
      </c>
      <c r="D90" s="17">
        <v>11422</v>
      </c>
      <c r="E90" s="17">
        <v>13861</v>
      </c>
      <c r="F90" s="17">
        <v>14963</v>
      </c>
      <c r="G90" s="24"/>
      <c r="H90" s="7"/>
      <c r="I90" s="25">
        <f t="shared" si="17"/>
        <v>-1327</v>
      </c>
      <c r="J90" s="24">
        <f t="shared" si="17"/>
        <v>-3541</v>
      </c>
      <c r="K90" s="7"/>
      <c r="L90" s="25">
        <f t="shared" si="27"/>
        <v>-1325.6480071768819</v>
      </c>
      <c r="M90" s="17">
        <f t="shared" si="18"/>
        <v>1.8278845937627226</v>
      </c>
      <c r="N90" s="17">
        <f t="shared" si="28"/>
        <v>-3547.104343156358</v>
      </c>
      <c r="O90" s="24">
        <f t="shared" si="19"/>
        <v>37.26300537057508</v>
      </c>
      <c r="P90" s="7"/>
      <c r="Q90" s="25">
        <f t="shared" si="20"/>
        <v>-1305.0755959920486</v>
      </c>
      <c r="R90" s="24">
        <f t="shared" si="21"/>
        <v>-3562.1178548567304</v>
      </c>
      <c r="S90" s="7"/>
      <c r="T90" s="25">
        <f t="shared" si="22"/>
        <v>0.33998016528098274</v>
      </c>
      <c r="U90" s="24">
        <f t="shared" si="23"/>
        <v>-0.93483491043692346</v>
      </c>
      <c r="V90" s="7"/>
      <c r="W90" s="25">
        <f t="shared" si="24"/>
        <v>0.34697920643503549</v>
      </c>
      <c r="X90" s="24">
        <f t="shared" si="29"/>
        <v>332.10937957284091</v>
      </c>
      <c r="Y90" s="7"/>
      <c r="Z90" s="25">
        <f t="shared" si="30"/>
        <v>-634</v>
      </c>
      <c r="AA90" s="17">
        <f t="shared" si="31"/>
        <v>332.09099999999995</v>
      </c>
      <c r="AB90" s="24">
        <f t="shared" si="25"/>
        <v>5.7960813662404878</v>
      </c>
      <c r="AC90" s="17">
        <f t="shared" si="26"/>
        <v>1.8379572840956371E-2</v>
      </c>
    </row>
    <row r="91" spans="1:31" s="17" customFormat="1" x14ac:dyDescent="0.25">
      <c r="A91" s="17">
        <v>6</v>
      </c>
      <c r="B91" s="17">
        <v>-636</v>
      </c>
      <c r="C91" s="17">
        <v>12350</v>
      </c>
      <c r="D91" s="17">
        <v>11488</v>
      </c>
      <c r="E91" s="17">
        <v>14029</v>
      </c>
      <c r="F91" s="17">
        <v>14879</v>
      </c>
      <c r="G91" s="24"/>
      <c r="H91" s="7"/>
      <c r="I91" s="25">
        <f t="shared" si="17"/>
        <v>-1679</v>
      </c>
      <c r="J91" s="24">
        <f t="shared" si="17"/>
        <v>-3391</v>
      </c>
      <c r="K91" s="7"/>
      <c r="L91" s="25">
        <f t="shared" si="27"/>
        <v>-1678.7777779693181</v>
      </c>
      <c r="M91" s="17">
        <f t="shared" si="18"/>
        <v>4.9382630920389699E-2</v>
      </c>
      <c r="N91" s="17">
        <f t="shared" si="28"/>
        <v>-3397.8277030368426</v>
      </c>
      <c r="O91" s="24">
        <f t="shared" si="19"/>
        <v>46.617528759310339</v>
      </c>
      <c r="P91" s="7"/>
      <c r="Q91" s="25">
        <f t="shared" si="20"/>
        <v>-1657.0755959920486</v>
      </c>
      <c r="R91" s="24">
        <f t="shared" si="21"/>
        <v>-3412.1178548567304</v>
      </c>
      <c r="S91" s="7"/>
      <c r="T91" s="25">
        <f t="shared" si="22"/>
        <v>0.43167831559995862</v>
      </c>
      <c r="U91" s="24">
        <f t="shared" si="23"/>
        <v>-0.89546921781270272</v>
      </c>
      <c r="V91" s="7"/>
      <c r="W91" s="25">
        <f t="shared" si="24"/>
        <v>0.43838559184176129</v>
      </c>
      <c r="X91" s="24">
        <f t="shared" si="29"/>
        <v>326.38810302712557</v>
      </c>
      <c r="Y91" s="7"/>
      <c r="Z91" s="25">
        <f t="shared" si="30"/>
        <v>-636</v>
      </c>
      <c r="AA91" s="17">
        <f t="shared" si="31"/>
        <v>326.36699999999996</v>
      </c>
      <c r="AB91" s="24">
        <f t="shared" si="25"/>
        <v>5.6961787198563334</v>
      </c>
      <c r="AC91" s="17">
        <f t="shared" si="26"/>
        <v>2.1103027125604967E-2</v>
      </c>
    </row>
    <row r="92" spans="1:31" s="17" customFormat="1" x14ac:dyDescent="0.25">
      <c r="A92" s="17">
        <v>7</v>
      </c>
      <c r="B92" s="17">
        <v>-637</v>
      </c>
      <c r="C92" s="17">
        <v>12195</v>
      </c>
      <c r="D92" s="17">
        <v>11594</v>
      </c>
      <c r="E92" s="17">
        <v>14210</v>
      </c>
      <c r="F92" s="17">
        <v>14802</v>
      </c>
      <c r="G92" s="24"/>
      <c r="H92" s="7"/>
      <c r="I92" s="25">
        <f t="shared" si="17"/>
        <v>-2015</v>
      </c>
      <c r="J92" s="24">
        <f t="shared" si="17"/>
        <v>-3208</v>
      </c>
      <c r="K92" s="7"/>
      <c r="L92" s="25">
        <f t="shared" si="27"/>
        <v>-2015.8883051985167</v>
      </c>
      <c r="M92" s="17">
        <f t="shared" si="18"/>
        <v>0.78908612571182668</v>
      </c>
      <c r="N92" s="17">
        <f t="shared" si="28"/>
        <v>-3214.0818695282373</v>
      </c>
      <c r="O92" s="24">
        <f t="shared" si="19"/>
        <v>36.989136958501987</v>
      </c>
      <c r="P92" s="7"/>
      <c r="Q92" s="25">
        <f t="shared" si="20"/>
        <v>-1993.0755959920486</v>
      </c>
      <c r="R92" s="24">
        <f t="shared" si="21"/>
        <v>-3229.1178548567304</v>
      </c>
      <c r="S92" s="7"/>
      <c r="T92" s="25">
        <f t="shared" si="22"/>
        <v>0.51920836817716287</v>
      </c>
      <c r="U92" s="24">
        <f t="shared" si="23"/>
        <v>-0.8474430728111535</v>
      </c>
      <c r="V92" s="7"/>
      <c r="W92" s="25">
        <f t="shared" si="24"/>
        <v>0.52555901086122181</v>
      </c>
      <c r="X92" s="24">
        <f t="shared" si="29"/>
        <v>320.66664817560388</v>
      </c>
      <c r="Y92" s="7"/>
      <c r="Z92" s="25">
        <f t="shared" si="30"/>
        <v>-637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3.2648175603924301E-2</v>
      </c>
    </row>
    <row r="93" spans="1:31" s="17" customFormat="1" x14ac:dyDescent="0.25">
      <c r="A93" s="17">
        <v>8</v>
      </c>
      <c r="B93" s="17">
        <v>-636</v>
      </c>
      <c r="C93" s="17">
        <v>12037</v>
      </c>
      <c r="D93" s="17">
        <v>11703</v>
      </c>
      <c r="E93" s="17">
        <v>14372</v>
      </c>
      <c r="F93" s="17">
        <v>14696</v>
      </c>
      <c r="G93" s="24"/>
      <c r="H93" s="7"/>
      <c r="I93" s="25">
        <f t="shared" si="17"/>
        <v>-2335</v>
      </c>
      <c r="J93" s="24">
        <f t="shared" si="17"/>
        <v>-2993</v>
      </c>
      <c r="K93" s="7"/>
      <c r="L93" s="25">
        <f t="shared" si="27"/>
        <v>-2332.5583130529494</v>
      </c>
      <c r="M93" s="17">
        <f t="shared" si="18"/>
        <v>5.9618351473972035</v>
      </c>
      <c r="N93" s="17">
        <f t="shared" si="28"/>
        <v>-2998.2783027671935</v>
      </c>
      <c r="O93" s="24">
        <f t="shared" si="19"/>
        <v>27.860480102162651</v>
      </c>
      <c r="P93" s="7"/>
      <c r="Q93" s="25">
        <f t="shared" si="20"/>
        <v>-2313.0755959920484</v>
      </c>
      <c r="R93" s="24">
        <f t="shared" si="21"/>
        <v>-3014.1178548567304</v>
      </c>
      <c r="S93" s="7"/>
      <c r="T93" s="25">
        <f t="shared" si="22"/>
        <v>0.60257032301259539</v>
      </c>
      <c r="U93" s="24">
        <f t="shared" si="23"/>
        <v>-0.79101891338310382</v>
      </c>
      <c r="V93" s="7"/>
      <c r="W93" s="25">
        <f t="shared" si="24"/>
        <v>0.60850142567961907</v>
      </c>
      <c r="X93" s="24">
        <f t="shared" si="29"/>
        <v>314.90286287856941</v>
      </c>
      <c r="Y93" s="7"/>
      <c r="Z93" s="25">
        <f t="shared" si="30"/>
        <v>-636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-7.1371214305600006E-3</v>
      </c>
    </row>
    <row r="94" spans="1:31" s="17" customFormat="1" x14ac:dyDescent="0.25">
      <c r="A94" s="17">
        <v>9</v>
      </c>
      <c r="B94" s="17">
        <v>-629</v>
      </c>
      <c r="C94" s="17">
        <v>11894</v>
      </c>
      <c r="D94" s="17">
        <v>11829</v>
      </c>
      <c r="E94" s="17">
        <v>14519</v>
      </c>
      <c r="F94" s="17">
        <v>14576</v>
      </c>
      <c r="G94" s="24"/>
      <c r="H94" s="7"/>
      <c r="I94" s="25">
        <f t="shared" si="17"/>
        <v>-2625</v>
      </c>
      <c r="J94" s="24">
        <f t="shared" si="17"/>
        <v>-2747</v>
      </c>
      <c r="K94" s="7"/>
      <c r="L94" s="25">
        <f t="shared" si="27"/>
        <v>-2623.0758562081733</v>
      </c>
      <c r="M94" s="17">
        <f t="shared" si="18"/>
        <v>3.7023293316253718</v>
      </c>
      <c r="N94" s="17">
        <f t="shared" si="28"/>
        <v>-2755.1729128019983</v>
      </c>
      <c r="O94" s="24">
        <f t="shared" si="19"/>
        <v>66.796503669068301</v>
      </c>
      <c r="P94" s="7"/>
      <c r="Q94" s="25">
        <f t="shared" si="20"/>
        <v>-2603.0755959920484</v>
      </c>
      <c r="R94" s="24">
        <f t="shared" si="21"/>
        <v>-2768.1178548567304</v>
      </c>
      <c r="S94" s="7"/>
      <c r="T94" s="25">
        <f t="shared" si="22"/>
        <v>0.67811709458220626</v>
      </c>
      <c r="U94" s="24">
        <f t="shared" si="23"/>
        <v>-0.72645917747938182</v>
      </c>
      <c r="V94" s="7"/>
      <c r="W94" s="25">
        <f t="shared" si="24"/>
        <v>0.68356761102088626</v>
      </c>
      <c r="X94" s="24">
        <f t="shared" si="29"/>
        <v>309.21494942971322</v>
      </c>
      <c r="Y94" s="7"/>
      <c r="Z94" s="25">
        <f t="shared" si="30"/>
        <v>-629</v>
      </c>
      <c r="AA94" s="17">
        <f t="shared" si="31"/>
        <v>309.24899999999997</v>
      </c>
      <c r="AB94" s="24">
        <f t="shared" si="25"/>
        <v>5.3974132584999435</v>
      </c>
      <c r="AC94" s="17">
        <f t="shared" si="26"/>
        <v>-3.4050570286751736E-2</v>
      </c>
    </row>
    <row r="95" spans="1:31" s="17" customFormat="1" x14ac:dyDescent="0.25">
      <c r="A95" s="17">
        <v>10</v>
      </c>
      <c r="B95" s="17">
        <v>-614</v>
      </c>
      <c r="C95" s="17">
        <v>11761</v>
      </c>
      <c r="D95" s="17">
        <v>11957</v>
      </c>
      <c r="E95" s="17">
        <v>14640</v>
      </c>
      <c r="F95" s="17">
        <v>14437</v>
      </c>
      <c r="G95" s="24"/>
      <c r="H95" s="7"/>
      <c r="I95" s="25">
        <f t="shared" si="17"/>
        <v>-2879</v>
      </c>
      <c r="J95" s="24">
        <f t="shared" si="17"/>
        <v>-2480</v>
      </c>
      <c r="K95" s="7"/>
      <c r="L95" s="25">
        <f t="shared" si="27"/>
        <v>-2882.1983912629466</v>
      </c>
      <c r="M95" s="17">
        <f t="shared" si="18"/>
        <v>10.229706670893423</v>
      </c>
      <c r="N95" s="17">
        <f t="shared" si="28"/>
        <v>-2491.6779094943549</v>
      </c>
      <c r="O95" s="24">
        <f t="shared" si="19"/>
        <v>136.37357015834513</v>
      </c>
      <c r="P95" s="7"/>
      <c r="Q95" s="25">
        <f t="shared" si="20"/>
        <v>-2857.0755959920484</v>
      </c>
      <c r="R95" s="24">
        <f t="shared" si="21"/>
        <v>-2501.1178548567304</v>
      </c>
      <c r="S95" s="7"/>
      <c r="T95" s="25">
        <f t="shared" si="22"/>
        <v>0.74428564623283089</v>
      </c>
      <c r="U95" s="24">
        <f t="shared" si="23"/>
        <v>-0.65638824460826894</v>
      </c>
      <c r="V95" s="7"/>
      <c r="W95" s="25">
        <f t="shared" si="24"/>
        <v>0.74921410840607272</v>
      </c>
      <c r="X95" s="24">
        <f t="shared" si="29"/>
        <v>303.6942857669718</v>
      </c>
      <c r="Y95" s="7"/>
      <c r="Z95" s="25">
        <f t="shared" si="30"/>
        <v>-614</v>
      </c>
      <c r="AA95" s="17">
        <f t="shared" si="31"/>
        <v>303.72299999999996</v>
      </c>
      <c r="AB95" s="24">
        <f t="shared" si="25"/>
        <v>5.3009663640347364</v>
      </c>
      <c r="AC95" s="17">
        <f t="shared" si="26"/>
        <v>-2.8714233028154013E-2</v>
      </c>
    </row>
    <row r="96" spans="1:31" s="17" customFormat="1" x14ac:dyDescent="0.25">
      <c r="A96" s="17">
        <v>11</v>
      </c>
      <c r="B96" s="17">
        <v>-610</v>
      </c>
      <c r="C96" s="17">
        <v>11648</v>
      </c>
      <c r="D96" s="17">
        <v>12099</v>
      </c>
      <c r="E96" s="17">
        <v>14755</v>
      </c>
      <c r="F96" s="17">
        <v>14295</v>
      </c>
      <c r="G96" s="24"/>
      <c r="H96" s="7"/>
      <c r="I96" s="25">
        <f t="shared" si="17"/>
        <v>-3107</v>
      </c>
      <c r="J96" s="24">
        <f t="shared" si="17"/>
        <v>-2196</v>
      </c>
      <c r="K96" s="7"/>
      <c r="L96" s="25">
        <f t="shared" si="27"/>
        <v>-3113.2944025905522</v>
      </c>
      <c r="M96" s="17">
        <f t="shared" si="18"/>
        <v>39.61950397195001</v>
      </c>
      <c r="N96" s="17">
        <f t="shared" si="28"/>
        <v>-2206.7222156310904</v>
      </c>
      <c r="O96" s="24">
        <f t="shared" si="19"/>
        <v>114.96590803959975</v>
      </c>
      <c r="P96" s="7"/>
      <c r="Q96" s="25">
        <f t="shared" si="20"/>
        <v>-3085.0755959920484</v>
      </c>
      <c r="R96" s="24">
        <f t="shared" si="21"/>
        <v>-2217.1178548567304</v>
      </c>
      <c r="S96" s="7"/>
      <c r="T96" s="25">
        <f t="shared" si="22"/>
        <v>0.80368103905307664</v>
      </c>
      <c r="U96" s="24">
        <f t="shared" si="23"/>
        <v>-0.58185586657307764</v>
      </c>
      <c r="V96" s="7"/>
      <c r="W96" s="25">
        <f t="shared" si="24"/>
        <v>0.80805390048160786</v>
      </c>
      <c r="X96" s="24">
        <f t="shared" si="29"/>
        <v>298.22915960258035</v>
      </c>
      <c r="Y96" s="7"/>
      <c r="Z96" s="25">
        <f t="shared" si="30"/>
        <v>-610</v>
      </c>
      <c r="AA96" s="17">
        <f t="shared" si="31"/>
        <v>298.23299999999995</v>
      </c>
      <c r="AB96" s="24">
        <f t="shared" si="25"/>
        <v>5.2051477881002475</v>
      </c>
      <c r="AC96" s="17">
        <f t="shared" si="26"/>
        <v>-3.8403974195944102E-3</v>
      </c>
    </row>
    <row r="97" spans="1:29" s="17" customFormat="1" x14ac:dyDescent="0.25">
      <c r="A97" s="17">
        <v>12</v>
      </c>
      <c r="B97" s="17">
        <v>-616</v>
      </c>
      <c r="C97" s="17">
        <v>11538</v>
      </c>
      <c r="D97" s="17">
        <v>12254</v>
      </c>
      <c r="E97" s="17">
        <v>14856</v>
      </c>
      <c r="F97" s="17">
        <v>14140</v>
      </c>
      <c r="G97" s="24"/>
      <c r="H97" s="7"/>
      <c r="I97" s="25">
        <f t="shared" si="17"/>
        <v>-3318</v>
      </c>
      <c r="J97" s="24">
        <f t="shared" si="17"/>
        <v>-1886</v>
      </c>
      <c r="K97" s="7"/>
      <c r="L97" s="25">
        <f t="shared" si="27"/>
        <v>-3317.8582410904132</v>
      </c>
      <c r="M97" s="17">
        <f t="shared" si="18"/>
        <v>2.0095588447229955E-2</v>
      </c>
      <c r="N97" s="17">
        <f t="shared" si="28"/>
        <v>-1898.1916472920886</v>
      </c>
      <c r="O97" s="24">
        <f t="shared" si="19"/>
        <v>148.63626369469242</v>
      </c>
      <c r="P97" s="7"/>
      <c r="Q97" s="25">
        <f t="shared" si="20"/>
        <v>-3296.0755959920484</v>
      </c>
      <c r="R97" s="24">
        <f t="shared" si="21"/>
        <v>-1907.1178548567302</v>
      </c>
      <c r="S97" s="7"/>
      <c r="T97" s="25">
        <f t="shared" si="22"/>
        <v>0.85864782802269002</v>
      </c>
      <c r="U97" s="24">
        <f t="shared" si="23"/>
        <v>-0.50050010181635485</v>
      </c>
      <c r="V97" s="7"/>
      <c r="W97" s="25">
        <f t="shared" si="24"/>
        <v>0.86241394808313088</v>
      </c>
      <c r="X97" s="24">
        <f t="shared" si="29"/>
        <v>292.60125335232556</v>
      </c>
      <c r="Y97" s="7"/>
      <c r="Z97" s="25">
        <f t="shared" si="30"/>
        <v>-616</v>
      </c>
      <c r="AA97" s="17">
        <f t="shared" si="31"/>
        <v>292.68899999999996</v>
      </c>
      <c r="AB97" s="24">
        <f t="shared" si="25"/>
        <v>5.1083867343696827</v>
      </c>
      <c r="AC97" s="17">
        <f t="shared" si="26"/>
        <v>-8.7746647674407541E-2</v>
      </c>
    </row>
    <row r="98" spans="1:29" s="17" customFormat="1" x14ac:dyDescent="0.25">
      <c r="A98" s="17">
        <v>13</v>
      </c>
      <c r="B98" s="17">
        <v>-633</v>
      </c>
      <c r="C98" s="17">
        <v>11458</v>
      </c>
      <c r="D98" s="17">
        <v>12421</v>
      </c>
      <c r="E98" s="17">
        <v>14949</v>
      </c>
      <c r="F98" s="17">
        <v>13977</v>
      </c>
      <c r="G98" s="24"/>
      <c r="H98" s="7"/>
      <c r="I98" s="25">
        <f t="shared" si="17"/>
        <v>-3491</v>
      </c>
      <c r="J98" s="24">
        <f t="shared" si="17"/>
        <v>-1556</v>
      </c>
      <c r="K98" s="7"/>
      <c r="L98" s="25">
        <f t="shared" si="27"/>
        <v>-3495.9079990833725</v>
      </c>
      <c r="M98" s="17">
        <f t="shared" si="18"/>
        <v>24.088455002385182</v>
      </c>
      <c r="N98" s="17">
        <f t="shared" si="28"/>
        <v>-1562.431776362474</v>
      </c>
      <c r="O98" s="24">
        <f t="shared" si="19"/>
        <v>41.367747176879419</v>
      </c>
      <c r="P98" s="7"/>
      <c r="Q98" s="25">
        <f t="shared" si="20"/>
        <v>-3469.0755959920484</v>
      </c>
      <c r="R98" s="24">
        <f t="shared" si="21"/>
        <v>-1577.1178548567302</v>
      </c>
      <c r="S98" s="7"/>
      <c r="T98" s="25">
        <f t="shared" si="22"/>
        <v>0.90371538485559577</v>
      </c>
      <c r="U98" s="24">
        <f t="shared" si="23"/>
        <v>-0.41389557804306926</v>
      </c>
      <c r="V98" s="7"/>
      <c r="W98" s="25">
        <f t="shared" si="24"/>
        <v>0.90683524313445107</v>
      </c>
      <c r="X98" s="24">
        <f t="shared" si="29"/>
        <v>287.0053992322438</v>
      </c>
      <c r="Y98" s="7"/>
      <c r="Z98" s="25">
        <f t="shared" si="30"/>
        <v>-633</v>
      </c>
      <c r="AA98" s="17">
        <f t="shared" si="31"/>
        <v>286.99199999999996</v>
      </c>
      <c r="AB98" s="24">
        <f t="shared" si="25"/>
        <v>5.0089553268835658</v>
      </c>
      <c r="AC98" s="17">
        <f t="shared" si="26"/>
        <v>1.3399232243841652E-2</v>
      </c>
    </row>
    <row r="99" spans="1:29" s="17" customFormat="1" x14ac:dyDescent="0.25">
      <c r="A99" s="17">
        <v>14</v>
      </c>
      <c r="B99" s="17">
        <v>-639</v>
      </c>
      <c r="C99" s="17">
        <v>11391</v>
      </c>
      <c r="D99" s="17">
        <v>12607</v>
      </c>
      <c r="E99" s="17">
        <v>15030</v>
      </c>
      <c r="F99" s="17">
        <v>13811</v>
      </c>
      <c r="G99" s="24"/>
      <c r="H99" s="7"/>
      <c r="I99" s="25">
        <f t="shared" si="17"/>
        <v>-3639</v>
      </c>
      <c r="J99" s="24">
        <f t="shared" si="17"/>
        <v>-1204</v>
      </c>
      <c r="K99" s="7"/>
      <c r="L99" s="25">
        <f t="shared" si="27"/>
        <v>-3640.811627851343</v>
      </c>
      <c r="M99" s="17">
        <f t="shared" si="18"/>
        <v>3.2819954717617232</v>
      </c>
      <c r="N99" s="17">
        <f t="shared" si="28"/>
        <v>-1207.6005091191048</v>
      </c>
      <c r="O99" s="24">
        <f t="shared" si="19"/>
        <v>12.963665916756819</v>
      </c>
      <c r="P99" s="7"/>
      <c r="Q99" s="25">
        <f t="shared" si="20"/>
        <v>-3617.0755959920484</v>
      </c>
      <c r="R99" s="24">
        <f t="shared" si="21"/>
        <v>-1225.1178548567302</v>
      </c>
      <c r="S99" s="7"/>
      <c r="T99" s="25">
        <f t="shared" si="22"/>
        <v>0.94227028896698339</v>
      </c>
      <c r="U99" s="24">
        <f t="shared" si="23"/>
        <v>-0.32151741935156464</v>
      </c>
      <c r="V99" s="7"/>
      <c r="W99" s="25">
        <f t="shared" si="24"/>
        <v>0.94470053533527132</v>
      </c>
      <c r="X99" s="24">
        <f t="shared" si="29"/>
        <v>281.26799474109225</v>
      </c>
      <c r="Y99" s="7"/>
      <c r="Z99" s="25">
        <f t="shared" si="30"/>
        <v>-639</v>
      </c>
      <c r="AA99" s="17">
        <f t="shared" si="31"/>
        <v>281.24099999999999</v>
      </c>
      <c r="AB99" s="24">
        <f t="shared" si="25"/>
        <v>4.9085814416013713</v>
      </c>
      <c r="AC99" s="17">
        <f t="shared" si="26"/>
        <v>2.699474109226685E-2</v>
      </c>
    </row>
    <row r="100" spans="1:29" s="17" customFormat="1" x14ac:dyDescent="0.25">
      <c r="A100" s="17">
        <v>15</v>
      </c>
      <c r="B100" s="17">
        <v>-637</v>
      </c>
      <c r="C100" s="17">
        <v>11329</v>
      </c>
      <c r="D100" s="17">
        <v>12787</v>
      </c>
      <c r="E100" s="17">
        <v>15076</v>
      </c>
      <c r="F100" s="17">
        <v>13620</v>
      </c>
      <c r="G100" s="24"/>
      <c r="H100" s="7"/>
      <c r="I100" s="25">
        <f t="shared" si="17"/>
        <v>-3747</v>
      </c>
      <c r="J100" s="24">
        <f t="shared" si="17"/>
        <v>-833</v>
      </c>
      <c r="K100" s="7"/>
      <c r="L100" s="25">
        <f t="shared" si="27"/>
        <v>-3748.9816763968865</v>
      </c>
      <c r="M100" s="17">
        <f t="shared" si="18"/>
        <v>3.9270413419772261</v>
      </c>
      <c r="N100" s="17">
        <f t="shared" si="28"/>
        <v>-841.53663404378949</v>
      </c>
      <c r="O100" s="24">
        <f t="shared" si="19"/>
        <v>72.874120797585704</v>
      </c>
      <c r="P100" s="7"/>
      <c r="Q100" s="25">
        <f t="shared" si="20"/>
        <v>-3725.0755959920484</v>
      </c>
      <c r="R100" s="24">
        <f t="shared" si="21"/>
        <v>-854.11785485673033</v>
      </c>
      <c r="S100" s="7"/>
      <c r="T100" s="25">
        <f t="shared" si="22"/>
        <v>0.9704049487239419</v>
      </c>
      <c r="U100" s="24">
        <f t="shared" si="23"/>
        <v>-0.22415293959432539</v>
      </c>
      <c r="V100" s="7"/>
      <c r="W100" s="25">
        <f t="shared" si="24"/>
        <v>0.97210801039176664</v>
      </c>
      <c r="X100" s="24">
        <f t="shared" si="29"/>
        <v>275.45716960601521</v>
      </c>
      <c r="Y100" s="7"/>
      <c r="Z100" s="25">
        <f t="shared" si="30"/>
        <v>-637</v>
      </c>
      <c r="AA100" s="17">
        <f t="shared" si="31"/>
        <v>275.50799999999998</v>
      </c>
      <c r="AB100" s="24">
        <f t="shared" si="25"/>
        <v>4.8085217155845372</v>
      </c>
      <c r="AC100" s="17">
        <f t="shared" si="26"/>
        <v>-5.0830393984767852E-2</v>
      </c>
    </row>
    <row r="101" spans="1:29" s="17" customFormat="1" x14ac:dyDescent="0.25">
      <c r="A101" s="17">
        <v>16</v>
      </c>
      <c r="B101" s="17">
        <v>-633</v>
      </c>
      <c r="C101" s="17">
        <v>11293</v>
      </c>
      <c r="D101" s="17">
        <v>12960</v>
      </c>
      <c r="E101" s="17">
        <v>15103</v>
      </c>
      <c r="F101" s="17">
        <v>13427</v>
      </c>
      <c r="G101" s="24"/>
      <c r="H101" s="7"/>
      <c r="I101" s="25">
        <f t="shared" si="17"/>
        <v>-3810</v>
      </c>
      <c r="J101" s="24">
        <f t="shared" si="17"/>
        <v>-467</v>
      </c>
      <c r="K101" s="7"/>
      <c r="L101" s="25">
        <f t="shared" si="27"/>
        <v>-3819.5174856968551</v>
      </c>
      <c r="M101" s="17">
        <f t="shared" si="18"/>
        <v>90.582533989842304</v>
      </c>
      <c r="N101" s="17">
        <f t="shared" si="28"/>
        <v>-469.19221363946997</v>
      </c>
      <c r="O101" s="24">
        <f t="shared" si="19"/>
        <v>4.805800641078168</v>
      </c>
      <c r="P101" s="7"/>
      <c r="Q101" s="25">
        <f t="shared" si="20"/>
        <v>-3788.0755959920484</v>
      </c>
      <c r="R101" s="24">
        <f t="shared" si="21"/>
        <v>-488.11785485673028</v>
      </c>
      <c r="S101" s="7"/>
      <c r="T101" s="25">
        <f t="shared" si="22"/>
        <v>0.98681683358216765</v>
      </c>
      <c r="U101" s="24">
        <f t="shared" si="23"/>
        <v>-0.12810064959122683</v>
      </c>
      <c r="V101" s="7"/>
      <c r="W101" s="25">
        <f t="shared" si="24"/>
        <v>0.9878021938219792</v>
      </c>
      <c r="X101" s="24">
        <f t="shared" si="29"/>
        <v>269.86162978443633</v>
      </c>
      <c r="Y101" s="7"/>
      <c r="Z101" s="25">
        <f t="shared" si="30"/>
        <v>-633</v>
      </c>
      <c r="AA101" s="17">
        <f t="shared" si="31"/>
        <v>269.81099999999998</v>
      </c>
      <c r="AB101" s="24">
        <f t="shared" si="25"/>
        <v>4.7090903080984203</v>
      </c>
      <c r="AC101" s="17">
        <f t="shared" si="26"/>
        <v>5.062978443635302E-2</v>
      </c>
    </row>
    <row r="102" spans="1:29" s="17" customFormat="1" x14ac:dyDescent="0.25">
      <c r="A102" s="17">
        <v>17</v>
      </c>
      <c r="B102" s="17">
        <v>-619</v>
      </c>
      <c r="C102" s="17">
        <v>11274</v>
      </c>
      <c r="D102" s="17">
        <v>13147</v>
      </c>
      <c r="E102" s="17">
        <v>15118</v>
      </c>
      <c r="F102" s="17">
        <v>13245</v>
      </c>
      <c r="G102" s="24"/>
      <c r="H102" s="7"/>
      <c r="I102" s="25">
        <f t="shared" si="17"/>
        <v>-3844</v>
      </c>
      <c r="J102" s="24">
        <f t="shared" si="17"/>
        <v>-98</v>
      </c>
      <c r="K102" s="7"/>
      <c r="L102" s="25">
        <f t="shared" si="27"/>
        <v>-3852.1945760511921</v>
      </c>
      <c r="M102" s="17">
        <f t="shared" si="18"/>
        <v>67.151076658771828</v>
      </c>
      <c r="N102" s="17">
        <f t="shared" si="28"/>
        <v>-100.35541104501078</v>
      </c>
      <c r="O102" s="24">
        <f t="shared" si="19"/>
        <v>5.5479611909587883</v>
      </c>
      <c r="P102" s="7"/>
      <c r="Q102" s="25">
        <f t="shared" si="20"/>
        <v>-3822.0755959920484</v>
      </c>
      <c r="R102" s="24">
        <f t="shared" si="21"/>
        <v>-119.11785485673029</v>
      </c>
      <c r="S102" s="7"/>
      <c r="T102" s="25">
        <f t="shared" si="22"/>
        <v>0.9956740412834324</v>
      </c>
      <c r="U102" s="24">
        <f t="shared" si="23"/>
        <v>-3.1261045735643873E-2</v>
      </c>
      <c r="V102" s="7"/>
      <c r="W102" s="25">
        <f t="shared" si="24"/>
        <v>0.9959356023788849</v>
      </c>
      <c r="X102" s="24">
        <f t="shared" si="29"/>
        <v>264.27045320195748</v>
      </c>
      <c r="Y102" s="7"/>
      <c r="Z102" s="25">
        <f t="shared" si="30"/>
        <v>-619</v>
      </c>
      <c r="AA102" s="17">
        <f t="shared" si="31"/>
        <v>264.23999999999995</v>
      </c>
      <c r="AB102" s="24">
        <f t="shared" si="25"/>
        <v>4.6118580154698154</v>
      </c>
      <c r="AC102" s="17">
        <f t="shared" si="26"/>
        <v>3.0453201957527654E-2</v>
      </c>
    </row>
    <row r="103" spans="1:29" s="17" customFormat="1" x14ac:dyDescent="0.25">
      <c r="A103" s="17">
        <v>18</v>
      </c>
      <c r="B103" s="17">
        <v>-624</v>
      </c>
      <c r="C103" s="17">
        <v>11280</v>
      </c>
      <c r="D103" s="17">
        <v>13335</v>
      </c>
      <c r="E103" s="17">
        <v>15126</v>
      </c>
      <c r="F103" s="17">
        <v>13070</v>
      </c>
      <c r="G103" s="24"/>
      <c r="H103" s="7"/>
      <c r="I103" s="25">
        <f t="shared" si="17"/>
        <v>-3846</v>
      </c>
      <c r="J103" s="24">
        <f t="shared" si="17"/>
        <v>265</v>
      </c>
      <c r="K103" s="7"/>
      <c r="L103" s="25">
        <f t="shared" si="27"/>
        <v>-3848.4896848047088</v>
      </c>
      <c r="M103" s="17">
        <f t="shared" si="18"/>
        <v>6.1985304267976904</v>
      </c>
      <c r="N103" s="17">
        <f t="shared" si="28"/>
        <v>272.62439449099196</v>
      </c>
      <c r="O103" s="24">
        <f t="shared" si="19"/>
        <v>58.131391354268558</v>
      </c>
      <c r="P103" s="7"/>
      <c r="Q103" s="25">
        <f t="shared" si="20"/>
        <v>-3824.0755959920484</v>
      </c>
      <c r="R103" s="24">
        <f t="shared" si="21"/>
        <v>243.88214514326972</v>
      </c>
      <c r="S103" s="7"/>
      <c r="T103" s="25">
        <f t="shared" si="22"/>
        <v>0.99619505350115389</v>
      </c>
      <c r="U103" s="24">
        <f t="shared" si="23"/>
        <v>6.4003930414970267E-2</v>
      </c>
      <c r="V103" s="7"/>
      <c r="W103" s="25">
        <f t="shared" si="24"/>
        <v>0.99574435556781704</v>
      </c>
      <c r="X103" s="24">
        <f t="shared" si="29"/>
        <v>258.79483950092799</v>
      </c>
      <c r="Y103" s="7"/>
      <c r="Z103" s="25">
        <f t="shared" si="30"/>
        <v>-624</v>
      </c>
      <c r="AA103" s="17">
        <f t="shared" si="31"/>
        <v>258.62399999999997</v>
      </c>
      <c r="AB103" s="24">
        <f t="shared" si="25"/>
        <v>4.5138403246778145</v>
      </c>
      <c r="AC103" s="17">
        <f t="shared" si="26"/>
        <v>0.17083950092802525</v>
      </c>
    </row>
    <row r="104" spans="1:29" s="17" customFormat="1" x14ac:dyDescent="0.25">
      <c r="A104" s="17">
        <v>19</v>
      </c>
      <c r="B104" s="17">
        <v>-609</v>
      </c>
      <c r="C104" s="17">
        <v>11296</v>
      </c>
      <c r="D104" s="17">
        <v>13510</v>
      </c>
      <c r="E104" s="17">
        <v>15105</v>
      </c>
      <c r="F104" s="17">
        <v>12885</v>
      </c>
      <c r="G104" s="24"/>
      <c r="H104" s="7"/>
      <c r="I104" s="25">
        <f t="shared" si="17"/>
        <v>-3809</v>
      </c>
      <c r="J104" s="24">
        <f t="shared" si="17"/>
        <v>625</v>
      </c>
      <c r="K104" s="7"/>
      <c r="L104" s="25">
        <f t="shared" si="27"/>
        <v>-3809.4291610056198</v>
      </c>
      <c r="M104" s="17">
        <f t="shared" si="18"/>
        <v>0.18417916874458912</v>
      </c>
      <c r="N104" s="17">
        <f t="shared" si="28"/>
        <v>634.34428604419713</v>
      </c>
      <c r="O104" s="24">
        <f t="shared" si="19"/>
        <v>87.315681675777313</v>
      </c>
      <c r="P104" s="7"/>
      <c r="Q104" s="25">
        <f t="shared" si="20"/>
        <v>-3787.0755959920484</v>
      </c>
      <c r="R104" s="24">
        <f t="shared" si="21"/>
        <v>603.88214514326967</v>
      </c>
      <c r="S104" s="7"/>
      <c r="T104" s="25">
        <f t="shared" si="22"/>
        <v>0.98655632747330702</v>
      </c>
      <c r="U104" s="24">
        <f t="shared" si="23"/>
        <v>0.15848159271309997</v>
      </c>
      <c r="V104" s="7"/>
      <c r="W104" s="25">
        <f t="shared" si="24"/>
        <v>0.98539897309903446</v>
      </c>
      <c r="X104" s="24">
        <f t="shared" si="29"/>
        <v>253.33597560943349</v>
      </c>
      <c r="Y104" s="7"/>
      <c r="Z104" s="25">
        <f t="shared" si="30"/>
        <v>-609</v>
      </c>
      <c r="AA104" s="17">
        <f t="shared" si="31"/>
        <v>253.14299999999997</v>
      </c>
      <c r="AB104" s="24">
        <f t="shared" si="25"/>
        <v>4.4181788283760053</v>
      </c>
      <c r="AC104" s="17">
        <f t="shared" si="26"/>
        <v>0.19297560943351755</v>
      </c>
    </row>
    <row r="105" spans="1:29" s="17" customFormat="1" x14ac:dyDescent="0.25">
      <c r="A105" s="17">
        <v>20</v>
      </c>
      <c r="B105" s="17">
        <v>-610</v>
      </c>
      <c r="C105" s="17">
        <v>11345</v>
      </c>
      <c r="D105" s="17">
        <v>13703</v>
      </c>
      <c r="E105" s="17">
        <v>15076</v>
      </c>
      <c r="F105" s="17">
        <v>12717</v>
      </c>
      <c r="G105" s="24"/>
      <c r="H105" s="7"/>
      <c r="I105" s="25">
        <f t="shared" si="17"/>
        <v>-3731</v>
      </c>
      <c r="J105" s="24">
        <f t="shared" si="17"/>
        <v>986</v>
      </c>
      <c r="K105" s="7"/>
      <c r="L105" s="25">
        <f t="shared" si="27"/>
        <v>-3735.5642615371698</v>
      </c>
      <c r="M105" s="17">
        <f t="shared" si="18"/>
        <v>20.832483379688</v>
      </c>
      <c r="N105" s="17">
        <f t="shared" si="28"/>
        <v>991.03656887377099</v>
      </c>
      <c r="O105" s="24">
        <f t="shared" si="19"/>
        <v>25.367026020238768</v>
      </c>
      <c r="P105" s="7"/>
      <c r="Q105" s="25">
        <f t="shared" si="20"/>
        <v>-3709.0755959920484</v>
      </c>
      <c r="R105" s="24">
        <f t="shared" si="21"/>
        <v>964.88214514326967</v>
      </c>
      <c r="S105" s="7"/>
      <c r="T105" s="25">
        <f t="shared" si="22"/>
        <v>0.96623685098217027</v>
      </c>
      <c r="U105" s="24">
        <f t="shared" si="23"/>
        <v>0.25322169296205782</v>
      </c>
      <c r="V105" s="7"/>
      <c r="W105" s="25">
        <f t="shared" si="24"/>
        <v>0.96437057944740423</v>
      </c>
      <c r="X105" s="24">
        <f t="shared" si="29"/>
        <v>247.76016789557571</v>
      </c>
      <c r="Y105" s="7"/>
      <c r="Z105" s="25">
        <f t="shared" si="30"/>
        <v>-610</v>
      </c>
      <c r="AA105" s="17">
        <f t="shared" si="31"/>
        <v>247.65299999999996</v>
      </c>
      <c r="AB105" s="24">
        <f t="shared" si="25"/>
        <v>4.3223602524415163</v>
      </c>
      <c r="AC105" s="17">
        <f t="shared" si="26"/>
        <v>0.10716789557574202</v>
      </c>
    </row>
    <row r="106" spans="1:29" s="17" customFormat="1" x14ac:dyDescent="0.25">
      <c r="A106" s="17">
        <v>21</v>
      </c>
      <c r="B106" s="17">
        <v>-638</v>
      </c>
      <c r="C106" s="17">
        <v>11390</v>
      </c>
      <c r="D106" s="17">
        <v>13868</v>
      </c>
      <c r="E106" s="17">
        <v>15008</v>
      </c>
      <c r="F106" s="17">
        <v>12525</v>
      </c>
      <c r="G106" s="24"/>
      <c r="H106" s="7"/>
      <c r="I106" s="25">
        <f t="shared" si="17"/>
        <v>-3618</v>
      </c>
      <c r="J106" s="24">
        <f t="shared" si="17"/>
        <v>1343</v>
      </c>
      <c r="K106" s="7"/>
      <c r="L106" s="25">
        <f t="shared" si="27"/>
        <v>-3621.8497759919974</v>
      </c>
      <c r="M106" s="17">
        <f t="shared" si="18"/>
        <v>14.820775188559381</v>
      </c>
      <c r="N106" s="17">
        <f t="shared" si="28"/>
        <v>1354.5251527846992</v>
      </c>
      <c r="O106" s="24">
        <f t="shared" si="19"/>
        <v>132.82914671066041</v>
      </c>
      <c r="P106" s="7"/>
      <c r="Q106" s="25">
        <f t="shared" si="20"/>
        <v>-3596.0755959920484</v>
      </c>
      <c r="R106" s="24">
        <f t="shared" si="21"/>
        <v>1321.8821451432698</v>
      </c>
      <c r="S106" s="7"/>
      <c r="T106" s="25">
        <f t="shared" si="22"/>
        <v>0.93679966068090814</v>
      </c>
      <c r="U106" s="24">
        <f t="shared" si="23"/>
        <v>0.34691204140770315</v>
      </c>
      <c r="V106" s="7"/>
      <c r="W106" s="25">
        <f t="shared" si="24"/>
        <v>0.93423206588490992</v>
      </c>
      <c r="X106" s="24">
        <f t="shared" si="29"/>
        <v>242.10093928391711</v>
      </c>
      <c r="Y106" s="7"/>
      <c r="Z106" s="25">
        <f t="shared" si="30"/>
        <v>-638</v>
      </c>
      <c r="AA106" s="17">
        <f t="shared" si="31"/>
        <v>241.91099999999997</v>
      </c>
      <c r="AB106" s="24">
        <f t="shared" si="25"/>
        <v>4.2221434467920016</v>
      </c>
      <c r="AC106" s="17">
        <f t="shared" si="26"/>
        <v>0.18993928391714121</v>
      </c>
    </row>
    <row r="107" spans="1:29" s="17" customFormat="1" x14ac:dyDescent="0.25">
      <c r="A107" s="17">
        <v>22</v>
      </c>
      <c r="B107" s="17">
        <v>-630</v>
      </c>
      <c r="C107" s="17">
        <v>11475</v>
      </c>
      <c r="D107" s="17">
        <v>14051</v>
      </c>
      <c r="E107" s="17">
        <v>14946</v>
      </c>
      <c r="F107" s="17">
        <v>12363</v>
      </c>
      <c r="G107" s="24"/>
      <c r="H107" s="7"/>
      <c r="I107" s="25">
        <f t="shared" si="17"/>
        <v>-3471</v>
      </c>
      <c r="J107" s="24">
        <f t="shared" si="17"/>
        <v>1688</v>
      </c>
      <c r="K107" s="7"/>
      <c r="L107" s="25">
        <f t="shared" si="27"/>
        <v>-3474.0844932630944</v>
      </c>
      <c r="M107" s="17">
        <f t="shared" si="18"/>
        <v>9.5140986900745741</v>
      </c>
      <c r="N107" s="17">
        <f t="shared" si="28"/>
        <v>1700.3316049082252</v>
      </c>
      <c r="O107" s="24">
        <f t="shared" si="19"/>
        <v>152.06847961256494</v>
      </c>
      <c r="P107" s="7"/>
      <c r="Q107" s="25">
        <f t="shared" si="20"/>
        <v>-3449.0755959920484</v>
      </c>
      <c r="R107" s="24">
        <f t="shared" si="21"/>
        <v>1666.8821451432698</v>
      </c>
      <c r="S107" s="7"/>
      <c r="T107" s="25">
        <f t="shared" si="22"/>
        <v>0.89850526267838127</v>
      </c>
      <c r="U107" s="24">
        <f t="shared" si="23"/>
        <v>0.43745313444341083</v>
      </c>
      <c r="V107" s="7"/>
      <c r="W107" s="25">
        <f t="shared" si="24"/>
        <v>0.8952596432913309</v>
      </c>
      <c r="X107" s="24">
        <f t="shared" si="29"/>
        <v>236.43096091939447</v>
      </c>
      <c r="Y107" s="7"/>
      <c r="Z107" s="25">
        <f t="shared" si="30"/>
        <v>-630</v>
      </c>
      <c r="AA107" s="17">
        <f t="shared" si="31"/>
        <v>236.24099999999999</v>
      </c>
      <c r="AB107" s="24">
        <f t="shared" si="25"/>
        <v>4.1231832782039239</v>
      </c>
      <c r="AC107" s="17">
        <f t="shared" si="26"/>
        <v>0.18996091939447979</v>
      </c>
    </row>
    <row r="108" spans="1:29" s="17" customFormat="1" x14ac:dyDescent="0.25">
      <c r="A108" s="17">
        <v>23</v>
      </c>
      <c r="B108" s="17">
        <v>-644</v>
      </c>
      <c r="C108" s="17">
        <v>11564</v>
      </c>
      <c r="D108" s="17">
        <v>14223</v>
      </c>
      <c r="E108" s="17">
        <v>14851</v>
      </c>
      <c r="F108" s="17">
        <v>12197</v>
      </c>
      <c r="G108" s="24"/>
      <c r="H108" s="7"/>
      <c r="I108" s="25">
        <f t="shared" si="17"/>
        <v>-3287</v>
      </c>
      <c r="J108" s="24">
        <f t="shared" si="17"/>
        <v>2026</v>
      </c>
      <c r="K108" s="7"/>
      <c r="L108" s="25">
        <f t="shared" si="27"/>
        <v>-3288.1124251312544</v>
      </c>
      <c r="M108" s="17">
        <f t="shared" si="18"/>
        <v>1.2374896726464586</v>
      </c>
      <c r="N108" s="17">
        <f t="shared" si="28"/>
        <v>2036.80042520141</v>
      </c>
      <c r="O108" s="24">
        <f t="shared" si="19"/>
        <v>116.6491845312524</v>
      </c>
      <c r="P108" s="7"/>
      <c r="Q108" s="25">
        <f t="shared" si="20"/>
        <v>-3265.0755959920484</v>
      </c>
      <c r="R108" s="24">
        <f t="shared" si="21"/>
        <v>2004.8821451432698</v>
      </c>
      <c r="S108" s="7"/>
      <c r="T108" s="25">
        <f t="shared" si="22"/>
        <v>0.85057213864800751</v>
      </c>
      <c r="U108" s="24">
        <f t="shared" si="23"/>
        <v>0.52615716182332151</v>
      </c>
      <c r="V108" s="7"/>
      <c r="W108" s="25">
        <f t="shared" si="24"/>
        <v>0.84666196056517018</v>
      </c>
      <c r="X108" s="24">
        <f t="shared" si="29"/>
        <v>230.61376793848228</v>
      </c>
      <c r="Y108" s="7"/>
      <c r="Z108" s="25">
        <f t="shared" si="30"/>
        <v>-644</v>
      </c>
      <c r="AA108" s="17">
        <f t="shared" si="31"/>
        <v>230.44499999999999</v>
      </c>
      <c r="AB108" s="24">
        <f t="shared" si="25"/>
        <v>4.0220239947583325</v>
      </c>
      <c r="AC108" s="17">
        <f t="shared" si="26"/>
        <v>0.16876793848228999</v>
      </c>
    </row>
    <row r="109" spans="1:29" s="17" customFormat="1" x14ac:dyDescent="0.25">
      <c r="A109" s="17">
        <v>24</v>
      </c>
      <c r="B109" s="17">
        <v>-629</v>
      </c>
      <c r="C109" s="17">
        <v>11674</v>
      </c>
      <c r="D109" s="17">
        <v>14370</v>
      </c>
      <c r="E109" s="17">
        <v>14744</v>
      </c>
      <c r="F109" s="17">
        <v>12039</v>
      </c>
      <c r="G109" s="24"/>
      <c r="H109" s="7"/>
      <c r="I109" s="25">
        <f t="shared" si="17"/>
        <v>-3070</v>
      </c>
      <c r="J109" s="24">
        <f t="shared" si="17"/>
        <v>2331</v>
      </c>
      <c r="K109" s="7"/>
      <c r="L109" s="25">
        <f t="shared" si="27"/>
        <v>-3074.1980847684595</v>
      </c>
      <c r="M109" s="17">
        <f t="shared" si="18"/>
        <v>17.623915723171372</v>
      </c>
      <c r="N109" s="17">
        <f t="shared" si="28"/>
        <v>2345.5434865919883</v>
      </c>
      <c r="O109" s="24">
        <f t="shared" si="19"/>
        <v>211.51300225134381</v>
      </c>
      <c r="P109" s="7"/>
      <c r="Q109" s="25">
        <f t="shared" si="20"/>
        <v>-3048.0755959920484</v>
      </c>
      <c r="R109" s="24">
        <f t="shared" si="21"/>
        <v>2309.8821451432696</v>
      </c>
      <c r="S109" s="7"/>
      <c r="T109" s="25">
        <f t="shared" si="22"/>
        <v>0.79404231302522976</v>
      </c>
      <c r="U109" s="24">
        <f t="shared" si="23"/>
        <v>0.60620073682590359</v>
      </c>
      <c r="V109" s="7"/>
      <c r="W109" s="25">
        <f t="shared" si="24"/>
        <v>0.78953208810833264</v>
      </c>
      <c r="X109" s="24">
        <f t="shared" si="29"/>
        <v>224.95564517106084</v>
      </c>
      <c r="Y109" s="7"/>
      <c r="Z109" s="25">
        <f t="shared" si="30"/>
        <v>-629</v>
      </c>
      <c r="AA109" s="17">
        <f t="shared" si="31"/>
        <v>224.78399999999999</v>
      </c>
      <c r="AB109" s="24">
        <f t="shared" si="25"/>
        <v>3.9232209058029337</v>
      </c>
      <c r="AC109" s="17">
        <f t="shared" si="26"/>
        <v>0.17164517106084531</v>
      </c>
    </row>
    <row r="110" spans="1:29" s="17" customFormat="1" x14ac:dyDescent="0.25">
      <c r="A110" s="17">
        <v>25</v>
      </c>
      <c r="B110" s="17">
        <v>-621</v>
      </c>
      <c r="C110" s="17">
        <v>11782</v>
      </c>
      <c r="D110" s="17">
        <v>14505</v>
      </c>
      <c r="E110" s="17">
        <v>14621</v>
      </c>
      <c r="F110" s="17">
        <v>11891</v>
      </c>
      <c r="G110" s="24"/>
      <c r="H110" s="7"/>
      <c r="I110" s="25">
        <f t="shared" si="17"/>
        <v>-2839</v>
      </c>
      <c r="J110" s="24">
        <f t="shared" si="17"/>
        <v>2614</v>
      </c>
      <c r="K110" s="7"/>
      <c r="L110" s="25">
        <f t="shared" si="27"/>
        <v>-2833.7696664833402</v>
      </c>
      <c r="M110" s="17">
        <f t="shared" si="18"/>
        <v>27.356388695494992</v>
      </c>
      <c r="N110" s="17">
        <f t="shared" si="28"/>
        <v>2628.1073159465423</v>
      </c>
      <c r="O110" s="24">
        <f t="shared" si="19"/>
        <v>199.01636321556549</v>
      </c>
      <c r="P110" s="7"/>
      <c r="Q110" s="25">
        <f t="shared" si="20"/>
        <v>-2817.0755959920484</v>
      </c>
      <c r="R110" s="24">
        <f t="shared" si="21"/>
        <v>2592.8821451432696</v>
      </c>
      <c r="S110" s="7"/>
      <c r="T110" s="25">
        <f t="shared" si="22"/>
        <v>0.73386540187840177</v>
      </c>
      <c r="U110" s="24">
        <f t="shared" si="23"/>
        <v>0.68047067691026664</v>
      </c>
      <c r="V110" s="7"/>
      <c r="W110" s="25">
        <f t="shared" si="24"/>
        <v>0.72879819628567399</v>
      </c>
      <c r="X110" s="24">
        <f t="shared" si="29"/>
        <v>219.43666057891949</v>
      </c>
      <c r="Y110" s="7"/>
      <c r="Z110" s="25">
        <f t="shared" si="30"/>
        <v>-621</v>
      </c>
      <c r="AA110" s="17">
        <f t="shared" si="31"/>
        <v>219.19499999999999</v>
      </c>
      <c r="AB110" s="24">
        <f t="shared" si="25"/>
        <v>3.8256744539089702</v>
      </c>
      <c r="AC110" s="17">
        <f t="shared" si="26"/>
        <v>0.24166057891949322</v>
      </c>
    </row>
    <row r="111" spans="1:29" s="17" customFormat="1" x14ac:dyDescent="0.25">
      <c r="A111" s="17">
        <v>26</v>
      </c>
      <c r="B111" s="17">
        <v>-617</v>
      </c>
      <c r="C111" s="17">
        <v>11927</v>
      </c>
      <c r="D111" s="17">
        <v>14650</v>
      </c>
      <c r="E111" s="17">
        <v>14498</v>
      </c>
      <c r="F111" s="17">
        <v>11768</v>
      </c>
      <c r="G111" s="24"/>
      <c r="H111" s="7"/>
      <c r="I111" s="25">
        <f t="shared" si="17"/>
        <v>-2571</v>
      </c>
      <c r="J111" s="24">
        <f t="shared" si="17"/>
        <v>2882</v>
      </c>
      <c r="K111" s="7"/>
      <c r="L111" s="25">
        <f t="shared" si="27"/>
        <v>-2568.3910945509342</v>
      </c>
      <c r="M111" s="17">
        <f t="shared" si="18"/>
        <v>6.8063876421651575</v>
      </c>
      <c r="N111" s="17">
        <f t="shared" si="28"/>
        <v>2884.2829053650553</v>
      </c>
      <c r="O111" s="24">
        <f t="shared" si="19"/>
        <v>5.2116569057982041</v>
      </c>
      <c r="P111" s="7"/>
      <c r="Q111" s="25">
        <f t="shared" si="20"/>
        <v>-2549.0755959920484</v>
      </c>
      <c r="R111" s="24">
        <f t="shared" si="21"/>
        <v>2860.8821451432696</v>
      </c>
      <c r="S111" s="7"/>
      <c r="T111" s="25">
        <f t="shared" si="22"/>
        <v>0.66404976470372701</v>
      </c>
      <c r="U111" s="24">
        <f t="shared" si="23"/>
        <v>0.75080404773220766</v>
      </c>
      <c r="V111" s="7"/>
      <c r="W111" s="25">
        <f t="shared" si="24"/>
        <v>0.65845474182005115</v>
      </c>
      <c r="X111" s="24">
        <f t="shared" si="29"/>
        <v>213.72335263314073</v>
      </c>
      <c r="Y111" s="7"/>
      <c r="Z111" s="25">
        <f t="shared" si="30"/>
        <v>-617</v>
      </c>
      <c r="AA111" s="17">
        <f t="shared" si="31"/>
        <v>213.642</v>
      </c>
      <c r="AB111" s="24">
        <f t="shared" si="25"/>
        <v>3.7287563205457257</v>
      </c>
      <c r="AC111" s="17">
        <f t="shared" si="26"/>
        <v>8.1352633140738817E-2</v>
      </c>
    </row>
    <row r="112" spans="1:29" s="17" customFormat="1" x14ac:dyDescent="0.25">
      <c r="A112" s="17">
        <v>27</v>
      </c>
      <c r="B112" s="17">
        <v>-608</v>
      </c>
      <c r="C112" s="17">
        <v>12070</v>
      </c>
      <c r="D112" s="17">
        <v>14755</v>
      </c>
      <c r="E112" s="17">
        <v>14350</v>
      </c>
      <c r="F112" s="17">
        <v>11653</v>
      </c>
      <c r="G112" s="24"/>
      <c r="H112" s="7"/>
      <c r="I112" s="25">
        <f t="shared" si="17"/>
        <v>-2280</v>
      </c>
      <c r="J112" s="24">
        <f t="shared" si="17"/>
        <v>3102</v>
      </c>
      <c r="K112" s="7"/>
      <c r="L112" s="25">
        <f t="shared" si="27"/>
        <v>-2283.4756407590548</v>
      </c>
      <c r="M112" s="17">
        <f t="shared" si="18"/>
        <v>12.080078686003308</v>
      </c>
      <c r="N112" s="17">
        <f t="shared" si="28"/>
        <v>3110.4157671888188</v>
      </c>
      <c r="O112" s="24">
        <f t="shared" si="19"/>
        <v>70.825137376398928</v>
      </c>
      <c r="P112" s="7"/>
      <c r="Q112" s="25">
        <f t="shared" si="20"/>
        <v>-2258.0755959920484</v>
      </c>
      <c r="R112" s="24">
        <f t="shared" si="21"/>
        <v>3080.8821451432696</v>
      </c>
      <c r="S112" s="7"/>
      <c r="T112" s="25">
        <f t="shared" si="22"/>
        <v>0.5882424870252555</v>
      </c>
      <c r="U112" s="24">
        <f t="shared" si="23"/>
        <v>0.80854039691439805</v>
      </c>
      <c r="V112" s="7"/>
      <c r="W112" s="25">
        <f t="shared" si="24"/>
        <v>0.58221366431840493</v>
      </c>
      <c r="X112" s="24">
        <f t="shared" si="29"/>
        <v>208.22950894498081</v>
      </c>
      <c r="Y112" s="7"/>
      <c r="Z112" s="25">
        <f t="shared" si="30"/>
        <v>-608</v>
      </c>
      <c r="AA112" s="17">
        <f t="shared" si="31"/>
        <v>208.17</v>
      </c>
      <c r="AB112" s="24">
        <f t="shared" si="25"/>
        <v>3.6332519038765958</v>
      </c>
      <c r="AC112" s="17">
        <f t="shared" si="26"/>
        <v>5.9508944980819933E-2</v>
      </c>
    </row>
    <row r="113" spans="1:29" s="17" customFormat="1" x14ac:dyDescent="0.25">
      <c r="A113" s="17">
        <v>28</v>
      </c>
      <c r="B113" s="17">
        <v>-628</v>
      </c>
      <c r="C113" s="17">
        <v>12227</v>
      </c>
      <c r="D113" s="17">
        <v>14863</v>
      </c>
      <c r="E113" s="17">
        <v>14192</v>
      </c>
      <c r="F113" s="17">
        <v>11547</v>
      </c>
      <c r="G113" s="24"/>
      <c r="H113" s="7"/>
      <c r="I113" s="25">
        <f t="shared" si="17"/>
        <v>-1965</v>
      </c>
      <c r="J113" s="24">
        <f t="shared" si="17"/>
        <v>3316</v>
      </c>
      <c r="K113" s="7"/>
      <c r="L113" s="25">
        <f t="shared" si="27"/>
        <v>-1967.5651313785963</v>
      </c>
      <c r="M113" s="17">
        <f t="shared" si="18"/>
        <v>6.5798989894595286</v>
      </c>
      <c r="N113" s="17">
        <f t="shared" si="28"/>
        <v>3314.371765763005</v>
      </c>
      <c r="O113" s="24">
        <f t="shared" si="19"/>
        <v>2.6511467305227319</v>
      </c>
      <c r="P113" s="7"/>
      <c r="Q113" s="25">
        <f t="shared" si="20"/>
        <v>-1943.0755959920486</v>
      </c>
      <c r="R113" s="24">
        <f t="shared" si="21"/>
        <v>3294.8821451432696</v>
      </c>
      <c r="S113" s="7"/>
      <c r="T113" s="25">
        <f t="shared" si="22"/>
        <v>0.5061830627341265</v>
      </c>
      <c r="U113" s="24">
        <f t="shared" si="23"/>
        <v>0.86470211839161959</v>
      </c>
      <c r="V113" s="7"/>
      <c r="W113" s="25">
        <f t="shared" si="24"/>
        <v>0.49973203857008192</v>
      </c>
      <c r="X113" s="24">
        <f t="shared" si="29"/>
        <v>202.49725268381144</v>
      </c>
      <c r="Y113" s="7"/>
      <c r="Z113" s="25">
        <f t="shared" si="30"/>
        <v>-628</v>
      </c>
      <c r="AA113" s="17">
        <f t="shared" si="31"/>
        <v>202.518</v>
      </c>
      <c r="AB113" s="24">
        <f t="shared" si="25"/>
        <v>3.5346058945538763</v>
      </c>
      <c r="AC113" s="17">
        <f t="shared" si="26"/>
        <v>-2.0747316188561626E-2</v>
      </c>
    </row>
    <row r="114" spans="1:29" s="17" customFormat="1" x14ac:dyDescent="0.25">
      <c r="A114" s="17">
        <v>29</v>
      </c>
      <c r="B114" s="17">
        <v>-614</v>
      </c>
      <c r="C114" s="17">
        <v>12392</v>
      </c>
      <c r="D114" s="17">
        <v>14948</v>
      </c>
      <c r="E114" s="17">
        <v>14037</v>
      </c>
      <c r="F114" s="17">
        <v>11468</v>
      </c>
      <c r="G114" s="24"/>
      <c r="H114" s="7"/>
      <c r="I114" s="25">
        <f t="shared" si="17"/>
        <v>-1645</v>
      </c>
      <c r="J114" s="24">
        <f t="shared" si="17"/>
        <v>3480</v>
      </c>
      <c r="K114" s="7"/>
      <c r="L114" s="25">
        <f t="shared" si="27"/>
        <v>-1640.37216958561</v>
      </c>
      <c r="M114" s="17">
        <f t="shared" si="18"/>
        <v>21.416814344353291</v>
      </c>
      <c r="N114" s="17">
        <f t="shared" si="28"/>
        <v>3482.8003823369072</v>
      </c>
      <c r="O114" s="24">
        <f t="shared" si="19"/>
        <v>7.8421412328618594</v>
      </c>
      <c r="P114" s="7"/>
      <c r="Q114" s="25">
        <f t="shared" si="20"/>
        <v>-1623.0755959920486</v>
      </c>
      <c r="R114" s="24">
        <f t="shared" si="21"/>
        <v>3458.8821451432696</v>
      </c>
      <c r="S114" s="7"/>
      <c r="T114" s="25">
        <f t="shared" si="22"/>
        <v>0.42282110789869393</v>
      </c>
      <c r="U114" s="24">
        <f t="shared" si="23"/>
        <v>0.90774194232743421</v>
      </c>
      <c r="V114" s="7"/>
      <c r="W114" s="25">
        <f t="shared" si="24"/>
        <v>0.41604595518105764</v>
      </c>
      <c r="X114" s="24">
        <f t="shared" si="29"/>
        <v>197.0960457157372</v>
      </c>
      <c r="Y114" s="7"/>
      <c r="Z114" s="25">
        <f t="shared" si="30"/>
        <v>-614</v>
      </c>
      <c r="AA114" s="17">
        <f t="shared" si="31"/>
        <v>196.99199999999999</v>
      </c>
      <c r="AB114" s="24">
        <f t="shared" si="25"/>
        <v>3.4381590000886693</v>
      </c>
      <c r="AC114" s="17">
        <f t="shared" si="26"/>
        <v>0.10404571573721455</v>
      </c>
    </row>
    <row r="115" spans="1:29" s="17" customFormat="1" x14ac:dyDescent="0.25">
      <c r="A115" s="17">
        <v>30</v>
      </c>
      <c r="B115" s="17">
        <v>-633</v>
      </c>
      <c r="C115" s="17">
        <v>12565</v>
      </c>
      <c r="D115" s="17">
        <v>15012</v>
      </c>
      <c r="E115" s="17">
        <v>13856</v>
      </c>
      <c r="F115" s="17">
        <v>11390</v>
      </c>
      <c r="G115" s="24"/>
      <c r="H115" s="7"/>
      <c r="I115" s="25">
        <f t="shared" si="17"/>
        <v>-1291</v>
      </c>
      <c r="J115" s="24">
        <f t="shared" si="17"/>
        <v>3622</v>
      </c>
      <c r="K115" s="7"/>
      <c r="L115" s="25">
        <f t="shared" si="27"/>
        <v>-1287.3291506927524</v>
      </c>
      <c r="M115" s="17">
        <f t="shared" si="18"/>
        <v>13.475134636520448</v>
      </c>
      <c r="N115" s="17">
        <f t="shared" si="28"/>
        <v>3622.7030828724232</v>
      </c>
      <c r="O115" s="24">
        <f t="shared" si="19"/>
        <v>0.49432552549491099</v>
      </c>
      <c r="P115" s="7"/>
      <c r="Q115" s="25">
        <f t="shared" si="20"/>
        <v>-1269.0755959920486</v>
      </c>
      <c r="R115" s="24">
        <f t="shared" si="21"/>
        <v>3600.8821451432696</v>
      </c>
      <c r="S115" s="7"/>
      <c r="T115" s="25">
        <f t="shared" si="22"/>
        <v>0.33060194536199655</v>
      </c>
      <c r="U115" s="24">
        <f t="shared" si="23"/>
        <v>0.94500813134502992</v>
      </c>
      <c r="V115" s="7"/>
      <c r="W115" s="25">
        <f t="shared" si="24"/>
        <v>0.32354558462297045</v>
      </c>
      <c r="X115" s="24">
        <f t="shared" si="29"/>
        <v>191.37244426237248</v>
      </c>
      <c r="Y115" s="7"/>
      <c r="Z115" s="25">
        <f t="shared" si="30"/>
        <v>-633</v>
      </c>
      <c r="AA115" s="17">
        <f t="shared" si="31"/>
        <v>191.29499999999999</v>
      </c>
      <c r="AB115" s="24">
        <f t="shared" si="25"/>
        <v>3.3387275926025528</v>
      </c>
      <c r="AC115" s="17">
        <f t="shared" si="26"/>
        <v>7.7444262372495132E-2</v>
      </c>
    </row>
    <row r="116" spans="1:29" s="17" customFormat="1" x14ac:dyDescent="0.25">
      <c r="A116" s="17">
        <v>31</v>
      </c>
      <c r="B116" s="17">
        <v>-640</v>
      </c>
      <c r="C116" s="17">
        <v>12750</v>
      </c>
      <c r="D116" s="17">
        <v>15068</v>
      </c>
      <c r="E116" s="17">
        <v>13670</v>
      </c>
      <c r="F116" s="17">
        <v>11337</v>
      </c>
      <c r="G116" s="24"/>
      <c r="H116" s="7"/>
      <c r="I116" s="25">
        <f t="shared" ref="I116:J149" si="32">C116-E116</f>
        <v>-920</v>
      </c>
      <c r="J116" s="24">
        <f t="shared" si="32"/>
        <v>3731</v>
      </c>
      <c r="K116" s="7"/>
      <c r="L116" s="25">
        <f t="shared" si="27"/>
        <v>-917.67819835613682</v>
      </c>
      <c r="M116" s="17">
        <f t="shared" si="18"/>
        <v>5.3907628734457749</v>
      </c>
      <c r="N116" s="17">
        <f t="shared" si="28"/>
        <v>3727.9360907854061</v>
      </c>
      <c r="O116" s="24">
        <f t="shared" si="19"/>
        <v>9.3875396752732723</v>
      </c>
      <c r="P116" s="7"/>
      <c r="Q116" s="25">
        <f t="shared" si="20"/>
        <v>-898.07559599204865</v>
      </c>
      <c r="R116" s="24">
        <f t="shared" si="21"/>
        <v>3709.8821451432696</v>
      </c>
      <c r="S116" s="7"/>
      <c r="T116" s="25">
        <f t="shared" si="22"/>
        <v>0.23395417897466686</v>
      </c>
      <c r="U116" s="24">
        <f t="shared" si="23"/>
        <v>0.97361386798529692</v>
      </c>
      <c r="V116" s="7"/>
      <c r="W116" s="25">
        <f t="shared" si="24"/>
        <v>0.22668123857679989</v>
      </c>
      <c r="X116" s="24">
        <f t="shared" si="29"/>
        <v>185.57898272983243</v>
      </c>
      <c r="Y116" s="7"/>
      <c r="Z116" s="25">
        <f t="shared" si="30"/>
        <v>-640</v>
      </c>
      <c r="AA116" s="17">
        <f t="shared" si="31"/>
        <v>185.535</v>
      </c>
      <c r="AB116" s="24">
        <f t="shared" si="25"/>
        <v>3.238196627687679</v>
      </c>
      <c r="AC116" s="17">
        <f t="shared" si="26"/>
        <v>4.3982729832436007E-2</v>
      </c>
    </row>
    <row r="117" spans="1:29" s="17" customFormat="1" x14ac:dyDescent="0.25">
      <c r="A117" s="17">
        <v>32</v>
      </c>
      <c r="B117" s="17">
        <v>-630</v>
      </c>
      <c r="C117" s="17">
        <v>12935</v>
      </c>
      <c r="D117" s="17">
        <v>15106</v>
      </c>
      <c r="E117" s="17">
        <v>13489</v>
      </c>
      <c r="F117" s="17">
        <v>11306</v>
      </c>
      <c r="G117" s="24"/>
      <c r="H117" s="7"/>
      <c r="I117" s="25">
        <f t="shared" si="32"/>
        <v>-554</v>
      </c>
      <c r="J117" s="24">
        <f t="shared" si="32"/>
        <v>3800</v>
      </c>
      <c r="K117" s="7"/>
      <c r="L117" s="25">
        <f t="shared" si="27"/>
        <v>-544.94267027150102</v>
      </c>
      <c r="M117" s="17">
        <f t="shared" si="18"/>
        <v>82.035221810751494</v>
      </c>
      <c r="N117" s="17">
        <f t="shared" si="28"/>
        <v>3794.9273175270714</v>
      </c>
      <c r="O117" s="24">
        <f t="shared" si="19"/>
        <v>25.732107471156922</v>
      </c>
      <c r="P117" s="7"/>
      <c r="Q117" s="25">
        <f t="shared" si="20"/>
        <v>-532.07559599204865</v>
      </c>
      <c r="R117" s="24">
        <f t="shared" si="21"/>
        <v>3778.8821451432696</v>
      </c>
      <c r="S117" s="7"/>
      <c r="T117" s="25">
        <f t="shared" si="22"/>
        <v>0.13860894313164079</v>
      </c>
      <c r="U117" s="24">
        <f t="shared" si="23"/>
        <v>0.99172208659243843</v>
      </c>
      <c r="V117" s="7"/>
      <c r="W117" s="25">
        <f t="shared" si="24"/>
        <v>0.13119794692952705</v>
      </c>
      <c r="X117" s="24">
        <f t="shared" si="29"/>
        <v>180.00868104008782</v>
      </c>
      <c r="Y117" s="7"/>
      <c r="Z117" s="25">
        <f t="shared" si="30"/>
        <v>-630</v>
      </c>
      <c r="AA117" s="17">
        <f t="shared" si="31"/>
        <v>179.86500000000001</v>
      </c>
      <c r="AB117" s="24">
        <f t="shared" si="25"/>
        <v>3.1392364590996009</v>
      </c>
      <c r="AC117" s="17">
        <f t="shared" si="26"/>
        <v>0.14368104008781302</v>
      </c>
    </row>
    <row r="118" spans="1:29" s="17" customFormat="1" x14ac:dyDescent="0.25">
      <c r="A118" s="17">
        <v>33</v>
      </c>
      <c r="B118" s="17">
        <v>-624</v>
      </c>
      <c r="C118" s="17">
        <v>13120</v>
      </c>
      <c r="D118" s="17">
        <v>15113</v>
      </c>
      <c r="E118" s="17">
        <v>13296</v>
      </c>
      <c r="F118" s="17">
        <v>11284</v>
      </c>
      <c r="G118" s="24"/>
      <c r="H118" s="7"/>
      <c r="I118" s="25">
        <f t="shared" si="32"/>
        <v>-176</v>
      </c>
      <c r="J118" s="24">
        <f t="shared" si="32"/>
        <v>3829</v>
      </c>
      <c r="K118" s="7"/>
      <c r="L118" s="25">
        <f t="shared" si="27"/>
        <v>-170.69618859941778</v>
      </c>
      <c r="M118" s="17">
        <f t="shared" si="18"/>
        <v>28.130415372945926</v>
      </c>
      <c r="N118" s="17">
        <f t="shared" si="28"/>
        <v>3824.8374982176251</v>
      </c>
      <c r="O118" s="24">
        <f t="shared" si="19"/>
        <v>17.32642108827401</v>
      </c>
      <c r="P118" s="7"/>
      <c r="Q118" s="25">
        <f t="shared" si="20"/>
        <v>-154.07559599204859</v>
      </c>
      <c r="R118" s="24">
        <f t="shared" si="21"/>
        <v>3807.8821451432696</v>
      </c>
      <c r="S118" s="7"/>
      <c r="T118" s="25">
        <f t="shared" si="22"/>
        <v>4.0137633982285995E-2</v>
      </c>
      <c r="U118" s="24">
        <f t="shared" si="23"/>
        <v>0.99933278716645446</v>
      </c>
      <c r="V118" s="7"/>
      <c r="W118" s="25">
        <f t="shared" si="24"/>
        <v>3.2666982048396472E-2</v>
      </c>
      <c r="X118" s="24">
        <f t="shared" si="29"/>
        <v>174.34487110579903</v>
      </c>
      <c r="Y118" s="7"/>
      <c r="Z118" s="25">
        <f t="shared" si="30"/>
        <v>-624</v>
      </c>
      <c r="AA118" s="17">
        <f t="shared" si="31"/>
        <v>174.24900000000002</v>
      </c>
      <c r="AB118" s="24">
        <f t="shared" si="25"/>
        <v>3.0412187683075995</v>
      </c>
      <c r="AC118" s="17">
        <f t="shared" si="26"/>
        <v>9.5871105799005818E-2</v>
      </c>
    </row>
    <row r="119" spans="1:29" s="17" customFormat="1" x14ac:dyDescent="0.25">
      <c r="A119" s="17">
        <v>34</v>
      </c>
      <c r="B119" s="17">
        <v>-617</v>
      </c>
      <c r="C119" s="17">
        <v>13307</v>
      </c>
      <c r="D119" s="17">
        <v>15111</v>
      </c>
      <c r="E119" s="17">
        <v>13113</v>
      </c>
      <c r="F119" s="17">
        <v>11286</v>
      </c>
      <c r="G119" s="24"/>
      <c r="H119" s="7"/>
      <c r="I119" s="25">
        <f t="shared" si="32"/>
        <v>194</v>
      </c>
      <c r="J119" s="24">
        <f t="shared" si="32"/>
        <v>3825</v>
      </c>
      <c r="K119" s="7"/>
      <c r="L119" s="25">
        <f t="shared" si="27"/>
        <v>200.77169421773942</v>
      </c>
      <c r="M119" s="17">
        <f t="shared" si="18"/>
        <v>45.855842578565536</v>
      </c>
      <c r="N119" s="17">
        <f t="shared" si="28"/>
        <v>3818.4671174966411</v>
      </c>
      <c r="O119" s="24">
        <f t="shared" si="19"/>
        <v>42.678553802692917</v>
      </c>
      <c r="P119" s="7"/>
      <c r="Q119" s="25">
        <f t="shared" si="20"/>
        <v>215.92440400795141</v>
      </c>
      <c r="R119" s="24">
        <f t="shared" si="21"/>
        <v>3803.8821451432696</v>
      </c>
      <c r="S119" s="7"/>
      <c r="T119" s="25">
        <f t="shared" si="22"/>
        <v>-5.6249626296182978E-2</v>
      </c>
      <c r="U119" s="24">
        <f t="shared" si="23"/>
        <v>0.99828303536314189</v>
      </c>
      <c r="V119" s="7"/>
      <c r="W119" s="25">
        <f t="shared" si="24"/>
        <v>-6.3715123566765425E-2</v>
      </c>
      <c r="X119" s="24">
        <f t="shared" si="29"/>
        <v>168.82067498418223</v>
      </c>
      <c r="Y119" s="7"/>
      <c r="Z119" s="25">
        <f t="shared" si="30"/>
        <v>-617</v>
      </c>
      <c r="AA119" s="17">
        <f t="shared" si="31"/>
        <v>168.69600000000003</v>
      </c>
      <c r="AB119" s="24">
        <f t="shared" si="25"/>
        <v>2.9443006349443546</v>
      </c>
      <c r="AC119" s="17">
        <f t="shared" si="26"/>
        <v>0.12467498418220657</v>
      </c>
    </row>
    <row r="120" spans="1:29" s="17" customFormat="1" x14ac:dyDescent="0.25">
      <c r="A120" s="17">
        <v>35</v>
      </c>
      <c r="B120" s="17">
        <v>-605</v>
      </c>
      <c r="C120" s="17">
        <v>13483</v>
      </c>
      <c r="D120" s="17">
        <v>15092</v>
      </c>
      <c r="E120" s="17">
        <v>12932</v>
      </c>
      <c r="F120" s="17">
        <v>11303</v>
      </c>
      <c r="G120" s="24"/>
      <c r="H120" s="7"/>
      <c r="I120" s="25">
        <f t="shared" si="32"/>
        <v>551</v>
      </c>
      <c r="J120" s="24">
        <f t="shared" si="32"/>
        <v>3789</v>
      </c>
      <c r="K120" s="7"/>
      <c r="L120" s="25">
        <f t="shared" si="27"/>
        <v>563.00733087732431</v>
      </c>
      <c r="M120" s="17">
        <f t="shared" si="18"/>
        <v>144.17599479754571</v>
      </c>
      <c r="N120" s="17">
        <f t="shared" si="28"/>
        <v>3777.5698000829257</v>
      </c>
      <c r="O120" s="24">
        <f t="shared" si="19"/>
        <v>130.64947014428608</v>
      </c>
      <c r="P120" s="7"/>
      <c r="Q120" s="25">
        <f t="shared" si="20"/>
        <v>572.92440400795135</v>
      </c>
      <c r="R120" s="24">
        <f t="shared" si="21"/>
        <v>3767.8821451432696</v>
      </c>
      <c r="S120" s="7"/>
      <c r="T120" s="25">
        <f t="shared" si="22"/>
        <v>-0.1492503071594625</v>
      </c>
      <c r="U120" s="24">
        <f t="shared" si="23"/>
        <v>0.98883526913332898</v>
      </c>
      <c r="V120" s="7"/>
      <c r="W120" s="25">
        <f t="shared" si="24"/>
        <v>-0.1566477651513504</v>
      </c>
      <c r="X120" s="24">
        <f t="shared" si="29"/>
        <v>163.47081925882776</v>
      </c>
      <c r="Y120" s="7"/>
      <c r="Z120" s="25">
        <f t="shared" si="30"/>
        <v>-605</v>
      </c>
      <c r="AA120" s="17">
        <f t="shared" si="31"/>
        <v>163.25100000000003</v>
      </c>
      <c r="AB120" s="24">
        <f t="shared" si="25"/>
        <v>2.849267457173263</v>
      </c>
      <c r="AC120" s="17">
        <f t="shared" si="26"/>
        <v>0.21981925882772657</v>
      </c>
    </row>
    <row r="121" spans="1:29" s="17" customFormat="1" x14ac:dyDescent="0.25">
      <c r="A121" s="17">
        <v>36</v>
      </c>
      <c r="B121" s="17">
        <v>-615</v>
      </c>
      <c r="C121" s="17">
        <v>13672</v>
      </c>
      <c r="D121" s="17">
        <v>15055</v>
      </c>
      <c r="E121" s="17">
        <v>12752</v>
      </c>
      <c r="F121" s="17">
        <v>11344</v>
      </c>
      <c r="G121" s="24"/>
      <c r="H121" s="7"/>
      <c r="I121" s="25">
        <f t="shared" si="32"/>
        <v>920</v>
      </c>
      <c r="J121" s="24">
        <f t="shared" si="32"/>
        <v>3711</v>
      </c>
      <c r="K121" s="7"/>
      <c r="L121" s="25">
        <f t="shared" si="27"/>
        <v>925.79985794408651</v>
      </c>
      <c r="M121" s="17">
        <f t="shared" si="18"/>
        <v>33.638352171583414</v>
      </c>
      <c r="N121" s="17">
        <f t="shared" si="28"/>
        <v>3701.2137168207873</v>
      </c>
      <c r="O121" s="24">
        <f t="shared" si="19"/>
        <v>95.771338463740648</v>
      </c>
      <c r="P121" s="7"/>
      <c r="Q121" s="25">
        <f t="shared" si="20"/>
        <v>941.92440400795135</v>
      </c>
      <c r="R121" s="24">
        <f t="shared" si="21"/>
        <v>3689.8821451432696</v>
      </c>
      <c r="S121" s="7"/>
      <c r="T121" s="25">
        <f t="shared" si="22"/>
        <v>-0.24537706132907072</v>
      </c>
      <c r="U121" s="24">
        <f t="shared" si="23"/>
        <v>0.96836510896873418</v>
      </c>
      <c r="V121" s="7"/>
      <c r="W121" s="25">
        <f t="shared" si="24"/>
        <v>-0.25262415559738871</v>
      </c>
      <c r="X121" s="24">
        <f t="shared" si="29"/>
        <v>157.85133672119343</v>
      </c>
      <c r="Y121" s="7"/>
      <c r="Z121" s="25">
        <f t="shared" si="30"/>
        <v>-615</v>
      </c>
      <c r="AA121" s="17">
        <f t="shared" si="31"/>
        <v>157.71600000000004</v>
      </c>
      <c r="AB121" s="24">
        <f t="shared" si="25"/>
        <v>2.7526634830753776</v>
      </c>
      <c r="AC121" s="17">
        <f t="shared" si="26"/>
        <v>0.13533672119339712</v>
      </c>
    </row>
    <row r="122" spans="1:29" s="17" customFormat="1" x14ac:dyDescent="0.25">
      <c r="A122" s="17">
        <v>37</v>
      </c>
      <c r="B122" s="17">
        <v>-628</v>
      </c>
      <c r="C122" s="17">
        <v>13857</v>
      </c>
      <c r="D122" s="17">
        <v>14999</v>
      </c>
      <c r="E122" s="17">
        <v>12574</v>
      </c>
      <c r="F122" s="17">
        <v>11402</v>
      </c>
      <c r="G122" s="24"/>
      <c r="H122" s="7"/>
      <c r="I122" s="25">
        <f t="shared" si="32"/>
        <v>1283</v>
      </c>
      <c r="J122" s="24">
        <f t="shared" si="32"/>
        <v>3597</v>
      </c>
      <c r="K122" s="7"/>
      <c r="L122" s="25">
        <f t="shared" si="27"/>
        <v>1287.1131985619513</v>
      </c>
      <c r="M122" s="17">
        <f t="shared" si="18"/>
        <v>16.918402410038421</v>
      </c>
      <c r="N122" s="17">
        <f t="shared" si="28"/>
        <v>3587.7961411082797</v>
      </c>
      <c r="O122" s="24">
        <f t="shared" si="19"/>
        <v>84.711018498698863</v>
      </c>
      <c r="P122" s="7"/>
      <c r="Q122" s="25">
        <f t="shared" si="20"/>
        <v>1304.9244040079514</v>
      </c>
      <c r="R122" s="24">
        <f t="shared" si="21"/>
        <v>3575.8821451432696</v>
      </c>
      <c r="S122" s="7"/>
      <c r="T122" s="25">
        <f t="shared" si="22"/>
        <v>-0.3399407788455146</v>
      </c>
      <c r="U122" s="24">
        <f t="shared" si="23"/>
        <v>0.93844718257432647</v>
      </c>
      <c r="V122" s="7"/>
      <c r="W122" s="25">
        <f t="shared" si="24"/>
        <v>-0.34696682699917597</v>
      </c>
      <c r="X122" s="24">
        <f t="shared" si="29"/>
        <v>152.18202446148473</v>
      </c>
      <c r="Y122" s="7"/>
      <c r="Z122" s="25">
        <f t="shared" si="30"/>
        <v>-628</v>
      </c>
      <c r="AA122" s="17">
        <f t="shared" si="31"/>
        <v>152.06400000000005</v>
      </c>
      <c r="AB122" s="24">
        <f t="shared" si="25"/>
        <v>2.6540174737526581</v>
      </c>
      <c r="AC122" s="17">
        <f t="shared" si="26"/>
        <v>0.11802446148467993</v>
      </c>
    </row>
    <row r="123" spans="1:29" s="17" customFormat="1" x14ac:dyDescent="0.25">
      <c r="A123" s="17">
        <v>38</v>
      </c>
      <c r="B123" s="17">
        <v>-635</v>
      </c>
      <c r="C123" s="17">
        <v>14031</v>
      </c>
      <c r="D123" s="17">
        <v>14926</v>
      </c>
      <c r="E123" s="17">
        <v>12395</v>
      </c>
      <c r="F123" s="17">
        <v>11479</v>
      </c>
      <c r="G123" s="24"/>
      <c r="H123" s="7"/>
      <c r="I123" s="25">
        <f t="shared" si="32"/>
        <v>1636</v>
      </c>
      <c r="J123" s="24">
        <f t="shared" si="32"/>
        <v>3447</v>
      </c>
      <c r="K123" s="7"/>
      <c r="L123" s="25">
        <f t="shared" si="27"/>
        <v>1639.493208300823</v>
      </c>
      <c r="M123" s="17">
        <f t="shared" si="18"/>
        <v>12.202504232938509</v>
      </c>
      <c r="N123" s="17">
        <f t="shared" si="28"/>
        <v>3437.8171935736032</v>
      </c>
      <c r="O123" s="24">
        <f t="shared" si="19"/>
        <v>84.323933864675055</v>
      </c>
      <c r="P123" s="7"/>
      <c r="Q123" s="25">
        <f t="shared" si="20"/>
        <v>1657.9244040079514</v>
      </c>
      <c r="R123" s="24">
        <f t="shared" si="21"/>
        <v>3425.8821451432696</v>
      </c>
      <c r="S123" s="7"/>
      <c r="T123" s="25">
        <f t="shared" si="22"/>
        <v>-0.43189943527335123</v>
      </c>
      <c r="U123" s="24">
        <f t="shared" si="23"/>
        <v>0.89908148995010573</v>
      </c>
      <c r="V123" s="7"/>
      <c r="W123" s="25">
        <f t="shared" si="24"/>
        <v>-0.43863372579606397</v>
      </c>
      <c r="X123" s="24">
        <f t="shared" si="29"/>
        <v>146.46630790911013</v>
      </c>
      <c r="Y123" s="7"/>
      <c r="Z123" s="25">
        <f t="shared" si="30"/>
        <v>-635</v>
      </c>
      <c r="AA123" s="17">
        <f t="shared" si="31"/>
        <v>146.34900000000005</v>
      </c>
      <c r="AB123" s="24">
        <f t="shared" si="25"/>
        <v>2.5542719070011821</v>
      </c>
      <c r="AC123" s="17">
        <f t="shared" si="26"/>
        <v>0.11730790911008171</v>
      </c>
    </row>
    <row r="124" spans="1:29" s="17" customFormat="1" x14ac:dyDescent="0.25">
      <c r="A124" s="17">
        <v>39</v>
      </c>
      <c r="B124" s="17">
        <v>-630</v>
      </c>
      <c r="C124" s="17">
        <v>14197</v>
      </c>
      <c r="D124" s="17">
        <v>14826</v>
      </c>
      <c r="E124" s="17">
        <v>12225</v>
      </c>
      <c r="F124" s="17">
        <v>11566</v>
      </c>
      <c r="G124" s="24"/>
      <c r="H124" s="7"/>
      <c r="I124" s="25">
        <f t="shared" si="32"/>
        <v>1972</v>
      </c>
      <c r="J124" s="24">
        <f t="shared" si="32"/>
        <v>3260</v>
      </c>
      <c r="K124" s="7"/>
      <c r="L124" s="25">
        <f t="shared" si="27"/>
        <v>1972.7776828943015</v>
      </c>
      <c r="M124" s="17">
        <f t="shared" si="18"/>
        <v>0.60479068408916759</v>
      </c>
      <c r="N124" s="17">
        <f t="shared" si="28"/>
        <v>3255.4110058387241</v>
      </c>
      <c r="O124" s="24">
        <f t="shared" si="19"/>
        <v>21.058867412224096</v>
      </c>
      <c r="P124" s="7"/>
      <c r="Q124" s="25">
        <f t="shared" si="20"/>
        <v>1993.9244040079514</v>
      </c>
      <c r="R124" s="24">
        <f t="shared" si="21"/>
        <v>3238.8821451432696</v>
      </c>
      <c r="S124" s="7"/>
      <c r="T124" s="25">
        <f t="shared" si="22"/>
        <v>-0.51942948785055543</v>
      </c>
      <c r="U124" s="24">
        <f t="shared" si="23"/>
        <v>0.85000559314524382</v>
      </c>
      <c r="V124" s="7"/>
      <c r="W124" s="25">
        <f t="shared" si="24"/>
        <v>-0.52579929607071563</v>
      </c>
      <c r="X124" s="24">
        <f t="shared" si="29"/>
        <v>140.73236337225273</v>
      </c>
      <c r="Y124" s="7"/>
      <c r="Z124" s="25">
        <f t="shared" si="30"/>
        <v>-630</v>
      </c>
      <c r="AA124" s="17">
        <f t="shared" si="31"/>
        <v>140.67900000000006</v>
      </c>
      <c r="AB124" s="24">
        <f t="shared" si="25"/>
        <v>2.455311738413104</v>
      </c>
      <c r="AC124" s="17">
        <f t="shared" si="26"/>
        <v>5.3363372252675845E-2</v>
      </c>
    </row>
    <row r="125" spans="1:29" s="17" customFormat="1" x14ac:dyDescent="0.25">
      <c r="A125" s="17">
        <v>40</v>
      </c>
      <c r="B125" s="17">
        <v>-639</v>
      </c>
      <c r="C125" s="17">
        <v>14360</v>
      </c>
      <c r="D125" s="17">
        <v>14722</v>
      </c>
      <c r="E125" s="17">
        <v>12069</v>
      </c>
      <c r="F125" s="17">
        <v>11676</v>
      </c>
      <c r="G125" s="24"/>
      <c r="H125" s="7"/>
      <c r="I125" s="25">
        <f t="shared" si="32"/>
        <v>2291</v>
      </c>
      <c r="J125" s="24">
        <f t="shared" si="32"/>
        <v>3046</v>
      </c>
      <c r="K125" s="7"/>
      <c r="L125" s="25">
        <f t="shared" si="27"/>
        <v>2290.8592190744616</v>
      </c>
      <c r="M125" s="17">
        <f t="shared" si="18"/>
        <v>1.9819268995438784E-2</v>
      </c>
      <c r="N125" s="17">
        <f t="shared" si="28"/>
        <v>3038.0429061631971</v>
      </c>
      <c r="O125" s="24">
        <f t="shared" si="19"/>
        <v>63.315342327686203</v>
      </c>
      <c r="P125" s="7"/>
      <c r="Q125" s="25">
        <f t="shared" si="20"/>
        <v>2312.9244040079516</v>
      </c>
      <c r="R125" s="24">
        <f t="shared" si="21"/>
        <v>3024.8821451432696</v>
      </c>
      <c r="S125" s="7"/>
      <c r="T125" s="25">
        <f t="shared" si="22"/>
        <v>-0.60253093657712742</v>
      </c>
      <c r="U125" s="24">
        <f t="shared" si="23"/>
        <v>0.79384387166802228</v>
      </c>
      <c r="V125" s="7"/>
      <c r="W125" s="25">
        <f t="shared" si="24"/>
        <v>-0.60848315968515321</v>
      </c>
      <c r="X125" s="24">
        <f t="shared" si="29"/>
        <v>135.00235982856094</v>
      </c>
      <c r="Y125" s="7"/>
      <c r="Z125" s="25">
        <f t="shared" si="30"/>
        <v>-639</v>
      </c>
      <c r="AA125" s="17">
        <f t="shared" si="31"/>
        <v>134.92800000000005</v>
      </c>
      <c r="AB125" s="24">
        <f t="shared" si="25"/>
        <v>2.35493785313091</v>
      </c>
      <c r="AC125" s="17">
        <f t="shared" si="26"/>
        <v>7.4359828560886854E-2</v>
      </c>
    </row>
    <row r="126" spans="1:29" s="17" customFormat="1" x14ac:dyDescent="0.25">
      <c r="A126" s="17">
        <v>41</v>
      </c>
      <c r="B126" s="17">
        <v>-626</v>
      </c>
      <c r="C126" s="17">
        <v>14493</v>
      </c>
      <c r="D126" s="17">
        <v>14591</v>
      </c>
      <c r="E126" s="17">
        <v>11918</v>
      </c>
      <c r="F126" s="17">
        <v>11791</v>
      </c>
      <c r="G126" s="24"/>
      <c r="H126" s="7"/>
      <c r="I126" s="25">
        <f t="shared" si="32"/>
        <v>2575</v>
      </c>
      <c r="J126" s="24">
        <f t="shared" si="32"/>
        <v>2800</v>
      </c>
      <c r="K126" s="7"/>
      <c r="L126" s="25">
        <f t="shared" si="27"/>
        <v>2579.9017874606129</v>
      </c>
      <c r="M126" s="17">
        <f t="shared" si="18"/>
        <v>24.027520309022083</v>
      </c>
      <c r="N126" s="17">
        <f t="shared" si="28"/>
        <v>2795.5991652311095</v>
      </c>
      <c r="O126" s="24">
        <f t="shared" si="19"/>
        <v>19.367346663075416</v>
      </c>
      <c r="P126" s="7"/>
      <c r="Q126" s="25">
        <f t="shared" si="20"/>
        <v>2596.9244040079516</v>
      </c>
      <c r="R126" s="24">
        <f t="shared" si="21"/>
        <v>2778.8821451432696</v>
      </c>
      <c r="S126" s="7"/>
      <c r="T126" s="25">
        <f t="shared" si="22"/>
        <v>-0.67651467149357392</v>
      </c>
      <c r="U126" s="24">
        <f t="shared" si="23"/>
        <v>0.72928413576430029</v>
      </c>
      <c r="V126" s="7"/>
      <c r="W126" s="25">
        <f t="shared" si="24"/>
        <v>-0.68198626468544787</v>
      </c>
      <c r="X126" s="24">
        <f t="shared" si="29"/>
        <v>129.39212276706928</v>
      </c>
      <c r="Y126" s="7"/>
      <c r="Z126" s="25">
        <f t="shared" si="30"/>
        <v>-626</v>
      </c>
      <c r="AA126" s="17">
        <f t="shared" si="31"/>
        <v>129.29400000000007</v>
      </c>
      <c r="AB126" s="24">
        <f t="shared" si="25"/>
        <v>2.2566060030735495</v>
      </c>
      <c r="AC126" s="17">
        <f t="shared" si="26"/>
        <v>9.8122767069213523E-2</v>
      </c>
    </row>
    <row r="127" spans="1:29" s="17" customFormat="1" x14ac:dyDescent="0.25">
      <c r="A127" s="17">
        <v>42</v>
      </c>
      <c r="B127" s="17">
        <v>-607</v>
      </c>
      <c r="C127" s="17">
        <v>14632</v>
      </c>
      <c r="D127" s="17">
        <v>14461</v>
      </c>
      <c r="E127" s="17">
        <v>11788</v>
      </c>
      <c r="F127" s="17">
        <v>11930</v>
      </c>
      <c r="G127" s="24"/>
      <c r="H127" s="7"/>
      <c r="I127" s="25">
        <f t="shared" si="32"/>
        <v>2844</v>
      </c>
      <c r="J127" s="24">
        <f t="shared" si="32"/>
        <v>2531</v>
      </c>
      <c r="K127" s="7"/>
      <c r="L127" s="25">
        <f t="shared" si="27"/>
        <v>2836.1796463806122</v>
      </c>
      <c r="M127" s="17">
        <f t="shared" si="18"/>
        <v>61.15793073227168</v>
      </c>
      <c r="N127" s="17">
        <f t="shared" si="28"/>
        <v>2534.8645387742031</v>
      </c>
      <c r="O127" s="24">
        <f t="shared" si="19"/>
        <v>14.93465993731907</v>
      </c>
      <c r="P127" s="7"/>
      <c r="Q127" s="25">
        <f t="shared" si="20"/>
        <v>2865.9244040079516</v>
      </c>
      <c r="R127" s="24">
        <f t="shared" si="21"/>
        <v>2509.8821451432696</v>
      </c>
      <c r="S127" s="7"/>
      <c r="T127" s="25">
        <f t="shared" si="22"/>
        <v>-0.74659081477710942</v>
      </c>
      <c r="U127" s="24">
        <f t="shared" si="23"/>
        <v>0.65868832699153124</v>
      </c>
      <c r="V127" s="7"/>
      <c r="W127" s="25">
        <f t="shared" si="24"/>
        <v>-0.75153653855066127</v>
      </c>
      <c r="X127" s="24">
        <f t="shared" si="29"/>
        <v>123.70573081577663</v>
      </c>
      <c r="Y127" s="7"/>
      <c r="Z127" s="25">
        <f t="shared" si="30"/>
        <v>-607</v>
      </c>
      <c r="AA127" s="17">
        <f t="shared" si="31"/>
        <v>123.83100000000007</v>
      </c>
      <c r="AB127" s="24">
        <f t="shared" si="25"/>
        <v>2.1612586660370994</v>
      </c>
      <c r="AC127" s="17">
        <f t="shared" si="26"/>
        <v>-0.12526918422344124</v>
      </c>
    </row>
    <row r="128" spans="1:29" s="17" customFormat="1" x14ac:dyDescent="0.25">
      <c r="A128" s="17">
        <v>43</v>
      </c>
      <c r="B128" s="17">
        <v>-612</v>
      </c>
      <c r="C128" s="17">
        <v>14737</v>
      </c>
      <c r="D128" s="17">
        <v>14315</v>
      </c>
      <c r="E128" s="17">
        <v>11668</v>
      </c>
      <c r="F128" s="17">
        <v>12065</v>
      </c>
      <c r="G128" s="24"/>
      <c r="H128" s="7"/>
      <c r="I128" s="25">
        <f t="shared" si="32"/>
        <v>3069</v>
      </c>
      <c r="J128" s="24">
        <f t="shared" si="32"/>
        <v>2250</v>
      </c>
      <c r="K128" s="7"/>
      <c r="L128" s="25">
        <f t="shared" si="27"/>
        <v>3068.2630358000547</v>
      </c>
      <c r="M128" s="17">
        <f t="shared" si="18"/>
        <v>0.54311623200102366</v>
      </c>
      <c r="N128" s="17">
        <f t="shared" si="28"/>
        <v>2248.8468363970051</v>
      </c>
      <c r="O128" s="24">
        <f t="shared" si="19"/>
        <v>1.3297862952722643</v>
      </c>
      <c r="P128" s="7"/>
      <c r="Q128" s="25">
        <f t="shared" si="20"/>
        <v>3090.9244040079516</v>
      </c>
      <c r="R128" s="24">
        <f t="shared" si="21"/>
        <v>2228.8821451432696</v>
      </c>
      <c r="S128" s="7"/>
      <c r="T128" s="25">
        <f t="shared" si="22"/>
        <v>-0.80520468927077304</v>
      </c>
      <c r="U128" s="24">
        <f t="shared" si="23"/>
        <v>0.58494326280882436</v>
      </c>
      <c r="V128" s="7"/>
      <c r="W128" s="25">
        <f t="shared" si="24"/>
        <v>-0.80960067701431671</v>
      </c>
      <c r="X128" s="24">
        <f t="shared" si="29"/>
        <v>118.32103415813725</v>
      </c>
      <c r="Y128" s="7"/>
      <c r="Z128" s="25">
        <f t="shared" si="30"/>
        <v>-612</v>
      </c>
      <c r="AA128" s="17">
        <f t="shared" si="31"/>
        <v>118.32300000000008</v>
      </c>
      <c r="AB128" s="24">
        <f t="shared" si="25"/>
        <v>2.0651259308372518</v>
      </c>
      <c r="AC128" s="17">
        <f t="shared" si="26"/>
        <v>-1.9658418628267782E-3</v>
      </c>
    </row>
    <row r="129" spans="1:29" s="17" customFormat="1" x14ac:dyDescent="0.25">
      <c r="A129" s="17">
        <v>44</v>
      </c>
      <c r="B129" s="17">
        <v>-613</v>
      </c>
      <c r="C129" s="17">
        <v>14844</v>
      </c>
      <c r="D129" s="17">
        <v>14160</v>
      </c>
      <c r="E129" s="17">
        <v>11570</v>
      </c>
      <c r="F129" s="17">
        <v>12221</v>
      </c>
      <c r="G129" s="24"/>
      <c r="H129" s="7"/>
      <c r="I129" s="25">
        <f t="shared" si="32"/>
        <v>3274</v>
      </c>
      <c r="J129" s="24">
        <f t="shared" si="32"/>
        <v>1939</v>
      </c>
      <c r="K129" s="7"/>
      <c r="L129" s="25">
        <f t="shared" si="27"/>
        <v>3272.1031150852132</v>
      </c>
      <c r="M129" s="17">
        <f t="shared" si="18"/>
        <v>3.598172379945817</v>
      </c>
      <c r="N129" s="17">
        <f t="shared" si="28"/>
        <v>1941.7208476490066</v>
      </c>
      <c r="O129" s="24">
        <f t="shared" si="19"/>
        <v>7.4030119291047454</v>
      </c>
      <c r="P129" s="7"/>
      <c r="Q129" s="25">
        <f t="shared" si="20"/>
        <v>3295.9244040079516</v>
      </c>
      <c r="R129" s="24">
        <f t="shared" si="21"/>
        <v>1917.8821451432698</v>
      </c>
      <c r="S129" s="7"/>
      <c r="T129" s="25">
        <f t="shared" si="22"/>
        <v>-0.85860844158722205</v>
      </c>
      <c r="U129" s="24">
        <f t="shared" si="23"/>
        <v>0.50332506010127354</v>
      </c>
      <c r="V129" s="7"/>
      <c r="W129" s="25">
        <f t="shared" si="24"/>
        <v>-0.86239568208866502</v>
      </c>
      <c r="X129" s="24">
        <f t="shared" si="29"/>
        <v>112.74197689388109</v>
      </c>
      <c r="Y129" s="7"/>
      <c r="Z129" s="25">
        <f t="shared" si="30"/>
        <v>-613</v>
      </c>
      <c r="AA129" s="17">
        <f t="shared" si="31"/>
        <v>112.80600000000008</v>
      </c>
      <c r="AB129" s="24">
        <f t="shared" si="25"/>
        <v>1.968836116004725</v>
      </c>
      <c r="AC129" s="17">
        <f t="shared" si="26"/>
        <v>-6.4023106118995088E-2</v>
      </c>
    </row>
    <row r="130" spans="1:29" s="17" customFormat="1" x14ac:dyDescent="0.25">
      <c r="A130" s="17">
        <v>45</v>
      </c>
      <c r="B130" s="17">
        <v>-624</v>
      </c>
      <c r="C130" s="17">
        <v>14940</v>
      </c>
      <c r="D130" s="17">
        <v>13997</v>
      </c>
      <c r="E130" s="17">
        <v>11487</v>
      </c>
      <c r="F130" s="17">
        <v>12395</v>
      </c>
      <c r="G130" s="24"/>
      <c r="H130" s="7"/>
      <c r="I130" s="25">
        <f t="shared" si="32"/>
        <v>3453</v>
      </c>
      <c r="J130" s="24">
        <f t="shared" si="32"/>
        <v>1602</v>
      </c>
      <c r="K130" s="7"/>
      <c r="L130" s="25">
        <f t="shared" si="27"/>
        <v>3448.2295355640872</v>
      </c>
      <c r="M130" s="17">
        <f t="shared" si="18"/>
        <v>22.757330934308825</v>
      </c>
      <c r="N130" s="17">
        <f t="shared" si="28"/>
        <v>1610.8099535959268</v>
      </c>
      <c r="O130" s="24">
        <f t="shared" si="19"/>
        <v>77.615282362383553</v>
      </c>
      <c r="P130" s="7"/>
      <c r="Q130" s="25">
        <f t="shared" si="20"/>
        <v>3474.9244040079516</v>
      </c>
      <c r="R130" s="24">
        <f t="shared" si="21"/>
        <v>1580.8821451432698</v>
      </c>
      <c r="S130" s="7"/>
      <c r="T130" s="25">
        <f t="shared" si="22"/>
        <v>-0.90523903507329218</v>
      </c>
      <c r="U130" s="24">
        <f t="shared" si="23"/>
        <v>0.41488347067219095</v>
      </c>
      <c r="V130" s="7"/>
      <c r="W130" s="25">
        <f t="shared" si="24"/>
        <v>-0.90836632217754254</v>
      </c>
      <c r="X130" s="24">
        <f t="shared" si="29"/>
        <v>107.02048781057908</v>
      </c>
      <c r="Y130" s="7"/>
      <c r="Z130" s="25">
        <f t="shared" si="30"/>
        <v>-624</v>
      </c>
      <c r="AA130" s="17">
        <f t="shared" si="31"/>
        <v>107.19000000000008</v>
      </c>
      <c r="AB130" s="24">
        <f t="shared" si="25"/>
        <v>1.8708184252127233</v>
      </c>
      <c r="AC130" s="17">
        <f t="shared" si="26"/>
        <v>-0.16951218942099899</v>
      </c>
    </row>
    <row r="131" spans="1:29" s="17" customFormat="1" x14ac:dyDescent="0.25">
      <c r="A131" s="17">
        <v>46</v>
      </c>
      <c r="B131" s="17">
        <v>-633</v>
      </c>
      <c r="C131" s="17">
        <v>15017</v>
      </c>
      <c r="D131" s="17">
        <v>13833</v>
      </c>
      <c r="E131" s="17">
        <v>11419</v>
      </c>
      <c r="F131" s="17">
        <v>12573</v>
      </c>
      <c r="G131" s="24"/>
      <c r="H131" s="7"/>
      <c r="I131" s="25">
        <f t="shared" si="32"/>
        <v>3598</v>
      </c>
      <c r="J131" s="24">
        <f t="shared" si="32"/>
        <v>1260</v>
      </c>
      <c r="K131" s="7"/>
      <c r="L131" s="25">
        <f t="shared" si="27"/>
        <v>3592.8336124284674</v>
      </c>
      <c r="M131" s="17">
        <f t="shared" si="18"/>
        <v>26.691560539286471</v>
      </c>
      <c r="N131" s="17">
        <f t="shared" si="28"/>
        <v>1259.5376812723166</v>
      </c>
      <c r="O131" s="24">
        <f t="shared" si="19"/>
        <v>0.21373860596679406</v>
      </c>
      <c r="P131" s="7"/>
      <c r="Q131" s="25">
        <f t="shared" si="20"/>
        <v>3619.9244040079516</v>
      </c>
      <c r="R131" s="24">
        <f t="shared" si="21"/>
        <v>1238.8821451432698</v>
      </c>
      <c r="S131" s="7"/>
      <c r="T131" s="25">
        <f t="shared" si="22"/>
        <v>-0.94301242085809756</v>
      </c>
      <c r="U131" s="24">
        <f t="shared" si="23"/>
        <v>0.3251296914889677</v>
      </c>
      <c r="V131" s="7"/>
      <c r="W131" s="25">
        <f t="shared" si="24"/>
        <v>-0.94546969606989828</v>
      </c>
      <c r="X131" s="24">
        <f t="shared" si="29"/>
        <v>101.44976202192913</v>
      </c>
      <c r="Y131" s="7"/>
      <c r="Z131" s="25">
        <f t="shared" si="30"/>
        <v>-633</v>
      </c>
      <c r="AA131" s="17">
        <f t="shared" si="31"/>
        <v>101.49300000000008</v>
      </c>
      <c r="AB131" s="24">
        <f t="shared" si="25"/>
        <v>1.7713870177266062</v>
      </c>
      <c r="AC131" s="17">
        <f t="shared" si="26"/>
        <v>-4.3237978070948202E-2</v>
      </c>
    </row>
    <row r="132" spans="1:29" s="17" customFormat="1" x14ac:dyDescent="0.25">
      <c r="A132" s="17">
        <v>47</v>
      </c>
      <c r="B132" s="17">
        <v>-645</v>
      </c>
      <c r="C132" s="17">
        <v>15069</v>
      </c>
      <c r="D132" s="17">
        <v>13635</v>
      </c>
      <c r="E132" s="17">
        <v>11355</v>
      </c>
      <c r="F132" s="17">
        <v>12748</v>
      </c>
      <c r="G132" s="24"/>
      <c r="H132" s="7"/>
      <c r="I132" s="25">
        <f t="shared" si="32"/>
        <v>3714</v>
      </c>
      <c r="J132" s="24">
        <f t="shared" si="32"/>
        <v>887</v>
      </c>
      <c r="K132" s="7"/>
      <c r="L132" s="25">
        <f t="shared" si="27"/>
        <v>3703.4212178228013</v>
      </c>
      <c r="M132" s="17">
        <f t="shared" si="18"/>
        <v>111.91063235261726</v>
      </c>
      <c r="N132" s="17">
        <f t="shared" si="28"/>
        <v>889.03805629655994</v>
      </c>
      <c r="O132" s="24">
        <f t="shared" si="19"/>
        <v>4.1536734679476339</v>
      </c>
      <c r="P132" s="7"/>
      <c r="Q132" s="25">
        <f t="shared" si="20"/>
        <v>3735.9244040079516</v>
      </c>
      <c r="R132" s="24">
        <f t="shared" si="21"/>
        <v>865.88214514326967</v>
      </c>
      <c r="S132" s="7"/>
      <c r="T132" s="25">
        <f t="shared" si="22"/>
        <v>-0.97323112948594193</v>
      </c>
      <c r="U132" s="24">
        <f t="shared" si="23"/>
        <v>0.22724033583007217</v>
      </c>
      <c r="V132" s="7"/>
      <c r="W132" s="25">
        <f t="shared" si="24"/>
        <v>-0.97495735387528593</v>
      </c>
      <c r="X132" s="24">
        <f t="shared" si="29"/>
        <v>95.592712157644087</v>
      </c>
      <c r="Y132" s="7"/>
      <c r="Z132" s="25">
        <f t="shared" si="30"/>
        <v>-645</v>
      </c>
      <c r="AA132" s="17">
        <f t="shared" si="31"/>
        <v>95.688000000000073</v>
      </c>
      <c r="AB132" s="24">
        <f t="shared" si="25"/>
        <v>1.6700706546483355</v>
      </c>
      <c r="AC132" s="17">
        <f t="shared" si="26"/>
        <v>-9.5287842355986641E-2</v>
      </c>
    </row>
    <row r="133" spans="1:29" s="17" customFormat="1" x14ac:dyDescent="0.25">
      <c r="A133" s="17">
        <v>48</v>
      </c>
      <c r="B133" s="17">
        <v>-631</v>
      </c>
      <c r="C133" s="17">
        <v>15103</v>
      </c>
      <c r="D133" s="17">
        <v>13453</v>
      </c>
      <c r="E133" s="17">
        <v>11320</v>
      </c>
      <c r="F133" s="17">
        <v>12937</v>
      </c>
      <c r="G133" s="24"/>
      <c r="H133" s="7"/>
      <c r="I133" s="25">
        <f t="shared" si="32"/>
        <v>3783</v>
      </c>
      <c r="J133" s="24">
        <f t="shared" si="32"/>
        <v>516</v>
      </c>
      <c r="K133" s="7"/>
      <c r="L133" s="25">
        <f t="shared" si="27"/>
        <v>3774.6210498021446</v>
      </c>
      <c r="M133" s="17">
        <f t="shared" si="18"/>
        <v>70.206806418140616</v>
      </c>
      <c r="N133" s="17">
        <f t="shared" si="28"/>
        <v>517.937177194421</v>
      </c>
      <c r="O133" s="24">
        <f t="shared" si="19"/>
        <v>3.7526554825848044</v>
      </c>
      <c r="P133" s="7"/>
      <c r="Q133" s="25">
        <f t="shared" si="20"/>
        <v>3804.9244040079516</v>
      </c>
      <c r="R133" s="24">
        <f t="shared" si="21"/>
        <v>494.88214514326972</v>
      </c>
      <c r="S133" s="7"/>
      <c r="T133" s="25">
        <f t="shared" si="22"/>
        <v>-0.99120605099733206</v>
      </c>
      <c r="U133" s="24">
        <f t="shared" si="23"/>
        <v>0.12987585607283292</v>
      </c>
      <c r="V133" s="7"/>
      <c r="W133" s="25">
        <f t="shared" si="24"/>
        <v>-0.99220480671546019</v>
      </c>
      <c r="X133" s="24">
        <f t="shared" si="29"/>
        <v>89.930010366211889</v>
      </c>
      <c r="Y133" s="7"/>
      <c r="Z133" s="25">
        <f t="shared" si="30"/>
        <v>-631</v>
      </c>
      <c r="AA133" s="17">
        <f t="shared" si="31"/>
        <v>90.009000000000071</v>
      </c>
      <c r="AB133" s="24">
        <f t="shared" si="25"/>
        <v>1.5709534064275772</v>
      </c>
      <c r="AC133" s="17">
        <f t="shared" si="26"/>
        <v>-7.89896337881828E-2</v>
      </c>
    </row>
    <row r="134" spans="1:29" s="17" customFormat="1" x14ac:dyDescent="0.25">
      <c r="A134" s="17">
        <v>49</v>
      </c>
      <c r="B134" s="17">
        <v>-617</v>
      </c>
      <c r="C134" s="17">
        <v>15119</v>
      </c>
      <c r="D134" s="17">
        <v>13272</v>
      </c>
      <c r="E134" s="17">
        <v>11305</v>
      </c>
      <c r="F134" s="17">
        <v>13126</v>
      </c>
      <c r="G134" s="24"/>
      <c r="H134" s="7"/>
      <c r="I134" s="25">
        <f t="shared" si="32"/>
        <v>3814</v>
      </c>
      <c r="J134" s="24">
        <f t="shared" si="32"/>
        <v>146</v>
      </c>
      <c r="K134" s="7"/>
      <c r="L134" s="25">
        <f t="shared" si="27"/>
        <v>3808.187900374367</v>
      </c>
      <c r="M134" s="17">
        <f t="shared" si="18"/>
        <v>33.780502058283048</v>
      </c>
      <c r="N134" s="17">
        <f t="shared" si="28"/>
        <v>150.33091209400044</v>
      </c>
      <c r="O134" s="24">
        <f t="shared" si="19"/>
        <v>18.75679956595927</v>
      </c>
      <c r="P134" s="7"/>
      <c r="Q134" s="25">
        <f t="shared" si="20"/>
        <v>3835.9244040079516</v>
      </c>
      <c r="R134" s="24">
        <f t="shared" si="21"/>
        <v>124.88214514326971</v>
      </c>
      <c r="S134" s="7"/>
      <c r="T134" s="25">
        <f t="shared" si="22"/>
        <v>-0.99928174037201456</v>
      </c>
      <c r="U134" s="24">
        <f t="shared" si="23"/>
        <v>3.277381426642182E-2</v>
      </c>
      <c r="V134" s="7"/>
      <c r="W134" s="25">
        <f t="shared" si="24"/>
        <v>-0.99955471291567732</v>
      </c>
      <c r="X134" s="24">
        <f t="shared" si="29"/>
        <v>84.350572920013349</v>
      </c>
      <c r="Y134" s="7"/>
      <c r="Z134" s="25">
        <f t="shared" si="30"/>
        <v>-617</v>
      </c>
      <c r="AA134" s="17">
        <f t="shared" si="31"/>
        <v>84.456000000000074</v>
      </c>
      <c r="AB134" s="24">
        <f t="shared" si="25"/>
        <v>1.4740352730643322</v>
      </c>
      <c r="AC134" s="17">
        <f t="shared" si="26"/>
        <v>-0.1054270799867254</v>
      </c>
    </row>
    <row r="135" spans="1:29" s="17" customFormat="1" x14ac:dyDescent="0.25">
      <c r="A135" s="17">
        <v>50</v>
      </c>
      <c r="B135" s="17">
        <v>-622</v>
      </c>
      <c r="C135" s="17">
        <v>15117</v>
      </c>
      <c r="D135" s="17">
        <v>13081</v>
      </c>
      <c r="E135" s="17">
        <v>11302</v>
      </c>
      <c r="F135" s="17">
        <v>13303</v>
      </c>
      <c r="G135" s="24"/>
      <c r="H135" s="7"/>
      <c r="I135" s="25">
        <f t="shared" si="32"/>
        <v>3815</v>
      </c>
      <c r="J135" s="24">
        <f t="shared" si="32"/>
        <v>-222</v>
      </c>
      <c r="K135" s="7"/>
      <c r="L135" s="25">
        <f t="shared" si="27"/>
        <v>3805.6198356232994</v>
      </c>
      <c r="M135" s="17">
        <f t="shared" si="18"/>
        <v>87.987483733922531</v>
      </c>
      <c r="N135" s="17">
        <f t="shared" si="28"/>
        <v>-221.46415223193418</v>
      </c>
      <c r="O135" s="24">
        <f t="shared" si="19"/>
        <v>0.28713283054112204</v>
      </c>
      <c r="P135" s="7"/>
      <c r="Q135" s="25">
        <f t="shared" si="20"/>
        <v>3836.9244040079516</v>
      </c>
      <c r="R135" s="24">
        <f t="shared" si="21"/>
        <v>-243.11785485673028</v>
      </c>
      <c r="S135" s="7"/>
      <c r="T135" s="25">
        <f t="shared" si="22"/>
        <v>-0.99954224648087531</v>
      </c>
      <c r="U135" s="24">
        <f t="shared" si="23"/>
        <v>-6.3803351638333006E-2</v>
      </c>
      <c r="V135" s="7"/>
      <c r="W135" s="25">
        <f t="shared" si="24"/>
        <v>-0.99909314178343633</v>
      </c>
      <c r="X135" s="24">
        <f t="shared" si="29"/>
        <v>78.818588958260079</v>
      </c>
      <c r="Y135" s="7"/>
      <c r="Z135" s="25">
        <f t="shared" si="30"/>
        <v>-622</v>
      </c>
      <c r="AA135" s="17">
        <f t="shared" si="31"/>
        <v>78.858000000000075</v>
      </c>
      <c r="AB135" s="24">
        <f t="shared" si="25"/>
        <v>1.3763317415376897</v>
      </c>
      <c r="AC135" s="17">
        <f t="shared" si="26"/>
        <v>-3.9411041739995767E-2</v>
      </c>
    </row>
    <row r="136" spans="1:29" s="17" customFormat="1" x14ac:dyDescent="0.25">
      <c r="A136" s="17">
        <v>51</v>
      </c>
      <c r="B136" s="17">
        <v>-606</v>
      </c>
      <c r="C136" s="17">
        <v>15090</v>
      </c>
      <c r="D136" s="17">
        <v>12901</v>
      </c>
      <c r="E136" s="17">
        <v>11320</v>
      </c>
      <c r="F136" s="17">
        <v>13482</v>
      </c>
      <c r="G136" s="24"/>
      <c r="H136" s="7"/>
      <c r="I136" s="25">
        <f t="shared" si="32"/>
        <v>3770</v>
      </c>
      <c r="J136" s="24">
        <f t="shared" si="32"/>
        <v>-581</v>
      </c>
      <c r="K136" s="7"/>
      <c r="L136" s="25">
        <f t="shared" si="27"/>
        <v>3767.9841612481596</v>
      </c>
      <c r="M136" s="17">
        <f t="shared" si="18"/>
        <v>4.0636058734215412</v>
      </c>
      <c r="N136" s="17">
        <f t="shared" si="28"/>
        <v>-581.48628799343589</v>
      </c>
      <c r="O136" s="24">
        <f t="shared" si="19"/>
        <v>0.23647601255990844</v>
      </c>
      <c r="P136" s="7"/>
      <c r="Q136" s="25">
        <f t="shared" si="20"/>
        <v>3791.9244040079516</v>
      </c>
      <c r="R136" s="24">
        <f t="shared" si="21"/>
        <v>-602.11785485673033</v>
      </c>
      <c r="S136" s="7"/>
      <c r="T136" s="25">
        <f t="shared" si="22"/>
        <v>-0.98781947158214256</v>
      </c>
      <c r="U136" s="24">
        <f t="shared" si="23"/>
        <v>-0.1580185759856346</v>
      </c>
      <c r="V136" s="7"/>
      <c r="W136" s="25">
        <f t="shared" si="24"/>
        <v>-0.98666561437955924</v>
      </c>
      <c r="X136" s="24">
        <f t="shared" si="29"/>
        <v>73.373720498998864</v>
      </c>
      <c r="Y136" s="7"/>
      <c r="Z136" s="25">
        <f t="shared" si="30"/>
        <v>-606</v>
      </c>
      <c r="AA136" s="17">
        <f t="shared" si="31"/>
        <v>73.404000000000082</v>
      </c>
      <c r="AB136" s="24">
        <f t="shared" si="25"/>
        <v>1.281141484133919</v>
      </c>
      <c r="AC136" s="17">
        <f t="shared" si="26"/>
        <v>-3.0279501001217568E-2</v>
      </c>
    </row>
    <row r="137" spans="1:29" s="17" customFormat="1" x14ac:dyDescent="0.25">
      <c r="A137" s="17">
        <v>52</v>
      </c>
      <c r="B137" s="17">
        <v>-608</v>
      </c>
      <c r="C137" s="17">
        <v>15062</v>
      </c>
      <c r="D137" s="17">
        <v>12730</v>
      </c>
      <c r="E137" s="17">
        <v>11365</v>
      </c>
      <c r="F137" s="17">
        <v>13667</v>
      </c>
      <c r="G137" s="24"/>
      <c r="H137" s="7"/>
      <c r="I137" s="25">
        <f t="shared" si="32"/>
        <v>3697</v>
      </c>
      <c r="J137" s="24">
        <f t="shared" si="32"/>
        <v>-937</v>
      </c>
      <c r="K137" s="7"/>
      <c r="L137" s="25">
        <f t="shared" si="27"/>
        <v>3695.7207310805316</v>
      </c>
      <c r="M137" s="17">
        <f t="shared" si="18"/>
        <v>1.6365289683179753</v>
      </c>
      <c r="N137" s="17">
        <f t="shared" si="28"/>
        <v>-937.19220799539426</v>
      </c>
      <c r="O137" s="24">
        <f t="shared" si="19"/>
        <v>3.6943913493478225E-2</v>
      </c>
      <c r="P137" s="7"/>
      <c r="Q137" s="25">
        <f t="shared" si="20"/>
        <v>3718.9244040079516</v>
      </c>
      <c r="R137" s="24">
        <f t="shared" si="21"/>
        <v>-958.11785485673033</v>
      </c>
      <c r="S137" s="7"/>
      <c r="T137" s="25">
        <f t="shared" si="22"/>
        <v>-0.96880252563530955</v>
      </c>
      <c r="U137" s="24">
        <f t="shared" si="23"/>
        <v>-0.25144648648045176</v>
      </c>
      <c r="V137" s="7"/>
      <c r="W137" s="25">
        <f t="shared" si="24"/>
        <v>-0.96694959860975049</v>
      </c>
      <c r="X137" s="24">
        <f t="shared" si="29"/>
        <v>67.896194390531832</v>
      </c>
      <c r="Y137" s="7"/>
      <c r="Z137" s="25">
        <f t="shared" si="30"/>
        <v>-608</v>
      </c>
      <c r="AA137" s="17">
        <f t="shared" si="31"/>
        <v>67.932000000000087</v>
      </c>
      <c r="AB137" s="24">
        <f t="shared" si="25"/>
        <v>1.1856370674647894</v>
      </c>
      <c r="AC137" s="17">
        <f t="shared" si="26"/>
        <v>-3.5805609468255284E-2</v>
      </c>
    </row>
    <row r="138" spans="1:29" s="17" customFormat="1" x14ac:dyDescent="0.25">
      <c r="A138" s="17">
        <v>53</v>
      </c>
      <c r="B138" s="17">
        <v>-635</v>
      </c>
      <c r="C138" s="17">
        <v>15012</v>
      </c>
      <c r="D138" s="17">
        <v>12549</v>
      </c>
      <c r="E138" s="17">
        <v>11420</v>
      </c>
      <c r="F138" s="17">
        <v>13850</v>
      </c>
      <c r="G138" s="24"/>
      <c r="H138" s="7"/>
      <c r="I138" s="25">
        <f t="shared" si="32"/>
        <v>3592</v>
      </c>
      <c r="J138" s="24">
        <f t="shared" si="32"/>
        <v>-1301</v>
      </c>
      <c r="K138" s="7"/>
      <c r="L138" s="25">
        <f t="shared" si="27"/>
        <v>3584.068847991261</v>
      </c>
      <c r="M138" s="17">
        <f t="shared" si="18"/>
        <v>62.903172185724529</v>
      </c>
      <c r="N138" s="17">
        <f t="shared" si="28"/>
        <v>-1299.2953804271922</v>
      </c>
      <c r="O138" s="24">
        <f t="shared" si="19"/>
        <v>2.9057278879994963</v>
      </c>
      <c r="P138" s="7"/>
      <c r="Q138" s="25">
        <f t="shared" si="20"/>
        <v>3613.9244040079516</v>
      </c>
      <c r="R138" s="24">
        <f t="shared" si="21"/>
        <v>-1322.1178548567302</v>
      </c>
      <c r="S138" s="7"/>
      <c r="T138" s="25">
        <f t="shared" si="22"/>
        <v>-0.94144938420493318</v>
      </c>
      <c r="U138" s="24">
        <f t="shared" si="23"/>
        <v>-0.34697390058189403</v>
      </c>
      <c r="V138" s="7"/>
      <c r="W138" s="25">
        <f t="shared" si="24"/>
        <v>-0.93888145686513746</v>
      </c>
      <c r="X138" s="24">
        <f t="shared" si="29"/>
        <v>62.190265190463094</v>
      </c>
      <c r="Y138" s="7"/>
      <c r="Z138" s="25">
        <f t="shared" si="30"/>
        <v>-635</v>
      </c>
      <c r="AA138" s="17">
        <f t="shared" si="31"/>
        <v>62.217000000000084</v>
      </c>
      <c r="AB138" s="24">
        <f t="shared" si="25"/>
        <v>1.0858915007133134</v>
      </c>
      <c r="AC138" s="17">
        <f t="shared" si="26"/>
        <v>-2.6734809536989701E-2</v>
      </c>
    </row>
    <row r="139" spans="1:29" s="17" customFormat="1" x14ac:dyDescent="0.25">
      <c r="A139" s="17">
        <v>54</v>
      </c>
      <c r="B139" s="17">
        <v>-636</v>
      </c>
      <c r="C139" s="17">
        <v>14932</v>
      </c>
      <c r="D139" s="17">
        <v>12373</v>
      </c>
      <c r="E139" s="17">
        <v>11492</v>
      </c>
      <c r="F139" s="17">
        <v>14024</v>
      </c>
      <c r="G139" s="24"/>
      <c r="H139" s="7"/>
      <c r="I139" s="25">
        <f t="shared" si="32"/>
        <v>3440</v>
      </c>
      <c r="J139" s="24">
        <f t="shared" si="32"/>
        <v>-1651</v>
      </c>
      <c r="K139" s="7"/>
      <c r="L139" s="25">
        <f t="shared" si="27"/>
        <v>3436.2905022164618</v>
      </c>
      <c r="M139" s="17">
        <f t="shared" si="18"/>
        <v>13.760373806074478</v>
      </c>
      <c r="N139" s="17">
        <f t="shared" si="28"/>
        <v>-1648.7800716511636</v>
      </c>
      <c r="O139" s="24">
        <f t="shared" si="19"/>
        <v>4.9280818739677148</v>
      </c>
      <c r="P139" s="7"/>
      <c r="Q139" s="25">
        <f t="shared" si="20"/>
        <v>3461.9244040079516</v>
      </c>
      <c r="R139" s="24">
        <f t="shared" si="21"/>
        <v>-1672.1178548567302</v>
      </c>
      <c r="S139" s="7"/>
      <c r="T139" s="25">
        <f t="shared" si="22"/>
        <v>-0.90185245565810268</v>
      </c>
      <c r="U139" s="24">
        <f t="shared" si="23"/>
        <v>-0.43882718337174237</v>
      </c>
      <c r="V139" s="7"/>
      <c r="W139" s="25">
        <f t="shared" si="24"/>
        <v>-0.89859665638973718</v>
      </c>
      <c r="X139" s="24">
        <f t="shared" si="29"/>
        <v>56.444166217772818</v>
      </c>
      <c r="Y139" s="7"/>
      <c r="Z139" s="25">
        <f t="shared" si="30"/>
        <v>-636</v>
      </c>
      <c r="AA139" s="17">
        <f t="shared" si="31"/>
        <v>56.493000000000087</v>
      </c>
      <c r="AB139" s="24">
        <f t="shared" si="25"/>
        <v>0.98598885432915817</v>
      </c>
      <c r="AC139" s="17">
        <f t="shared" si="26"/>
        <v>-4.8833782227269751E-2</v>
      </c>
    </row>
    <row r="140" spans="1:29" s="17" customFormat="1" x14ac:dyDescent="0.25">
      <c r="A140" s="17">
        <v>55</v>
      </c>
      <c r="B140" s="17">
        <v>-640</v>
      </c>
      <c r="C140" s="17">
        <v>14837</v>
      </c>
      <c r="D140" s="17">
        <v>12206</v>
      </c>
      <c r="E140" s="17">
        <v>11587</v>
      </c>
      <c r="F140" s="17">
        <v>14194</v>
      </c>
      <c r="G140" s="24"/>
      <c r="H140" s="7"/>
      <c r="I140" s="25">
        <f t="shared" si="32"/>
        <v>3250</v>
      </c>
      <c r="J140" s="24">
        <f t="shared" si="32"/>
        <v>-1988</v>
      </c>
      <c r="K140" s="7"/>
      <c r="L140" s="25">
        <f t="shared" si="27"/>
        <v>3252.755201627614</v>
      </c>
      <c r="M140" s="17">
        <f t="shared" si="18"/>
        <v>7.5911360088070667</v>
      </c>
      <c r="N140" s="17">
        <f t="shared" si="28"/>
        <v>-1983.610445801675</v>
      </c>
      <c r="O140" s="24">
        <f t="shared" si="19"/>
        <v>19.268186060032271</v>
      </c>
      <c r="P140" s="7"/>
      <c r="Q140" s="25">
        <f t="shared" si="20"/>
        <v>3271.9244040079516</v>
      </c>
      <c r="R140" s="24">
        <f t="shared" si="21"/>
        <v>-2009.1178548567302</v>
      </c>
      <c r="S140" s="7"/>
      <c r="T140" s="25">
        <f t="shared" si="22"/>
        <v>-0.85235629497456455</v>
      </c>
      <c r="U140" s="24">
        <f t="shared" si="23"/>
        <v>-0.52726877280082485</v>
      </c>
      <c r="V140" s="7"/>
      <c r="W140" s="25">
        <f t="shared" si="24"/>
        <v>-0.84843785550880602</v>
      </c>
      <c r="X140" s="24">
        <f t="shared" si="29"/>
        <v>50.613379036324318</v>
      </c>
      <c r="Y140" s="7"/>
      <c r="Z140" s="25">
        <f t="shared" si="30"/>
        <v>-640</v>
      </c>
      <c r="AA140" s="17">
        <f t="shared" si="31"/>
        <v>50.733000000000089</v>
      </c>
      <c r="AB140" s="24">
        <f t="shared" si="25"/>
        <v>0.88545788941428472</v>
      </c>
      <c r="AC140" s="17">
        <f t="shared" si="26"/>
        <v>-0.11962096367577146</v>
      </c>
    </row>
    <row r="141" spans="1:29" s="17" customFormat="1" x14ac:dyDescent="0.25">
      <c r="A141" s="17">
        <v>56</v>
      </c>
      <c r="B141" s="17">
        <v>-625</v>
      </c>
      <c r="C141" s="17">
        <v>14728</v>
      </c>
      <c r="D141" s="17">
        <v>12048</v>
      </c>
      <c r="E141" s="17">
        <v>11688</v>
      </c>
      <c r="F141" s="17">
        <v>14342</v>
      </c>
      <c r="G141" s="24"/>
      <c r="H141" s="7"/>
      <c r="I141" s="25">
        <f t="shared" si="32"/>
        <v>3040</v>
      </c>
      <c r="J141" s="24">
        <f t="shared" si="32"/>
        <v>-2294</v>
      </c>
      <c r="K141" s="7"/>
      <c r="L141" s="25">
        <f t="shared" si="27"/>
        <v>3041.5741022868497</v>
      </c>
      <c r="M141" s="17">
        <f t="shared" si="18"/>
        <v>2.4777980094653471</v>
      </c>
      <c r="N141" s="17">
        <f t="shared" si="28"/>
        <v>-2291.0413166747567</v>
      </c>
      <c r="O141" s="24">
        <f t="shared" si="19"/>
        <v>8.7538070190729158</v>
      </c>
      <c r="P141" s="7"/>
      <c r="Q141" s="25">
        <f t="shared" si="20"/>
        <v>3061.9244040079516</v>
      </c>
      <c r="R141" s="24">
        <f t="shared" si="21"/>
        <v>-2315.1178548567304</v>
      </c>
      <c r="S141" s="7"/>
      <c r="T141" s="25">
        <f t="shared" si="22"/>
        <v>-0.79765001211381192</v>
      </c>
      <c r="U141" s="24">
        <f t="shared" si="23"/>
        <v>-0.60757478575423518</v>
      </c>
      <c r="V141" s="7"/>
      <c r="W141" s="25">
        <f t="shared" si="24"/>
        <v>-0.79312961459690101</v>
      </c>
      <c r="X141" s="24">
        <f t="shared" si="29"/>
        <v>45.018785874677292</v>
      </c>
      <c r="Y141" s="7"/>
      <c r="Z141" s="25">
        <f t="shared" si="30"/>
        <v>-625</v>
      </c>
      <c r="AA141" s="17">
        <f t="shared" si="31"/>
        <v>45.108000000000089</v>
      </c>
      <c r="AB141" s="24">
        <f t="shared" si="25"/>
        <v>0.78728311898960379</v>
      </c>
      <c r="AC141" s="17">
        <f t="shared" si="26"/>
        <v>-8.9214125322797599E-2</v>
      </c>
    </row>
    <row r="142" spans="1:29" s="17" customFormat="1" x14ac:dyDescent="0.25">
      <c r="A142" s="17">
        <v>57</v>
      </c>
      <c r="B142" s="17">
        <v>-631</v>
      </c>
      <c r="C142" s="17">
        <v>14604</v>
      </c>
      <c r="D142" s="17">
        <v>11907</v>
      </c>
      <c r="E142" s="17">
        <v>11807</v>
      </c>
      <c r="F142" s="17">
        <v>14481</v>
      </c>
      <c r="G142" s="24"/>
      <c r="H142" s="7"/>
      <c r="I142" s="25">
        <f t="shared" si="32"/>
        <v>2797</v>
      </c>
      <c r="J142" s="24">
        <f t="shared" si="32"/>
        <v>-2574</v>
      </c>
      <c r="K142" s="7"/>
      <c r="L142" s="25">
        <f t="shared" si="27"/>
        <v>2798.4274022873183</v>
      </c>
      <c r="M142" s="17">
        <f t="shared" si="18"/>
        <v>2.0374772898414375</v>
      </c>
      <c r="N142" s="17">
        <f t="shared" si="28"/>
        <v>-2578.7821140206083</v>
      </c>
      <c r="O142" s="24">
        <f t="shared" si="19"/>
        <v>22.868614506098794</v>
      </c>
      <c r="P142" s="7"/>
      <c r="Q142" s="25">
        <f t="shared" si="20"/>
        <v>2818.9244040079516</v>
      </c>
      <c r="R142" s="24">
        <f t="shared" si="21"/>
        <v>-2595.1178548567304</v>
      </c>
      <c r="S142" s="7"/>
      <c r="T142" s="25">
        <f t="shared" si="22"/>
        <v>-0.73434702766065529</v>
      </c>
      <c r="U142" s="24">
        <f t="shared" si="23"/>
        <v>-0.68105741198611391</v>
      </c>
      <c r="V142" s="7"/>
      <c r="W142" s="25">
        <f t="shared" si="24"/>
        <v>-0.72927544865090399</v>
      </c>
      <c r="X142" s="24">
        <f t="shared" si="29"/>
        <v>39.430737403202443</v>
      </c>
      <c r="Y142" s="7"/>
      <c r="Z142" s="25">
        <f t="shared" si="30"/>
        <v>-631</v>
      </c>
      <c r="AA142" s="17">
        <f t="shared" si="31"/>
        <v>39.429000000000087</v>
      </c>
      <c r="AB142" s="24">
        <f t="shared" si="25"/>
        <v>0.68816587076884572</v>
      </c>
      <c r="AC142" s="17">
        <f t="shared" si="26"/>
        <v>1.7374032023553809E-3</v>
      </c>
    </row>
    <row r="143" spans="1:29" s="17" customFormat="1" x14ac:dyDescent="0.25">
      <c r="A143" s="17">
        <v>58</v>
      </c>
      <c r="B143" s="17">
        <v>-605</v>
      </c>
      <c r="C143" s="17">
        <v>14475</v>
      </c>
      <c r="D143" s="17">
        <v>11778</v>
      </c>
      <c r="E143" s="17">
        <v>11938</v>
      </c>
      <c r="F143" s="17">
        <v>14611</v>
      </c>
      <c r="G143" s="24"/>
      <c r="H143" s="7"/>
      <c r="I143" s="25">
        <f t="shared" si="32"/>
        <v>2537</v>
      </c>
      <c r="J143" s="24">
        <f t="shared" si="32"/>
        <v>-2833</v>
      </c>
      <c r="K143" s="7"/>
      <c r="L143" s="25">
        <f t="shared" si="27"/>
        <v>2539.2545246466802</v>
      </c>
      <c r="M143" s="17">
        <f t="shared" si="18"/>
        <v>5.0828813824886527</v>
      </c>
      <c r="N143" s="17">
        <f t="shared" si="28"/>
        <v>-2830.6907632509165</v>
      </c>
      <c r="O143" s="24">
        <f t="shared" si="19"/>
        <v>5.3325743633179101</v>
      </c>
      <c r="P143" s="7"/>
      <c r="Q143" s="25">
        <f t="shared" si="20"/>
        <v>2558.9244040079516</v>
      </c>
      <c r="R143" s="24">
        <f t="shared" si="21"/>
        <v>-2854.1178548567304</v>
      </c>
      <c r="S143" s="7"/>
      <c r="T143" s="25">
        <f t="shared" si="22"/>
        <v>-0.66661543935686629</v>
      </c>
      <c r="U143" s="24">
        <f t="shared" si="23"/>
        <v>-0.74902884125060165</v>
      </c>
      <c r="V143" s="7"/>
      <c r="W143" s="25">
        <f t="shared" si="24"/>
        <v>-0.6610337609823973</v>
      </c>
      <c r="X143" s="24">
        <f t="shared" si="29"/>
        <v>33.901690520539432</v>
      </c>
      <c r="Y143" s="7"/>
      <c r="Z143" s="25">
        <f t="shared" si="30"/>
        <v>-605</v>
      </c>
      <c r="AA143" s="17">
        <f t="shared" si="31"/>
        <v>33.984000000000087</v>
      </c>
      <c r="AB143" s="24">
        <f t="shared" si="25"/>
        <v>0.59313269299775451</v>
      </c>
      <c r="AC143" s="17">
        <f t="shared" si="26"/>
        <v>-8.23094794606547E-2</v>
      </c>
    </row>
    <row r="144" spans="1:29" s="17" customFormat="1" x14ac:dyDescent="0.25">
      <c r="A144" s="17">
        <v>59</v>
      </c>
      <c r="B144" s="17">
        <v>-620</v>
      </c>
      <c r="C144" s="17">
        <v>14326</v>
      </c>
      <c r="D144" s="17">
        <v>11662</v>
      </c>
      <c r="E144" s="17">
        <v>12078</v>
      </c>
      <c r="F144" s="17">
        <v>14726</v>
      </c>
      <c r="G144" s="24"/>
      <c r="H144" s="7"/>
      <c r="I144" s="25">
        <f t="shared" si="32"/>
        <v>2248</v>
      </c>
      <c r="J144" s="24">
        <f t="shared" si="32"/>
        <v>-3064</v>
      </c>
      <c r="K144" s="7"/>
      <c r="L144" s="25">
        <f t="shared" si="27"/>
        <v>2249.6844806820732</v>
      </c>
      <c r="M144" s="17">
        <f t="shared" si="18"/>
        <v>2.8374751682776984</v>
      </c>
      <c r="N144" s="17">
        <f t="shared" si="28"/>
        <v>-3062.0769974074046</v>
      </c>
      <c r="O144" s="24">
        <f t="shared" si="19"/>
        <v>3.6979389711285027</v>
      </c>
      <c r="P144" s="7"/>
      <c r="Q144" s="25">
        <f t="shared" si="20"/>
        <v>2269.9244040079516</v>
      </c>
      <c r="R144" s="24">
        <f t="shared" si="21"/>
        <v>-3085.1178548567304</v>
      </c>
      <c r="S144" s="7"/>
      <c r="T144" s="25">
        <f t="shared" si="22"/>
        <v>-0.59132917389611617</v>
      </c>
      <c r="U144" s="24">
        <f t="shared" si="23"/>
        <v>-0.80965200789190162</v>
      </c>
      <c r="V144" s="7"/>
      <c r="W144" s="25">
        <f t="shared" si="24"/>
        <v>-0.58529212621285132</v>
      </c>
      <c r="X144" s="24">
        <f t="shared" si="29"/>
        <v>28.335527489435265</v>
      </c>
      <c r="Y144" s="7"/>
      <c r="Z144" s="25">
        <f t="shared" si="30"/>
        <v>-620</v>
      </c>
      <c r="AA144" s="17">
        <f t="shared" si="31"/>
        <v>28.404000000000089</v>
      </c>
      <c r="AB144" s="24">
        <f t="shared" si="25"/>
        <v>0.49574332073647093</v>
      </c>
      <c r="AC144" s="17">
        <f t="shared" si="26"/>
        <v>-6.8472510564824063E-2</v>
      </c>
    </row>
    <row r="145" spans="1:29" s="17" customFormat="1" x14ac:dyDescent="0.25">
      <c r="A145" s="17">
        <v>60</v>
      </c>
      <c r="B145" s="17">
        <v>-619</v>
      </c>
      <c r="C145" s="17">
        <v>14177</v>
      </c>
      <c r="D145" s="17">
        <v>11568</v>
      </c>
      <c r="E145" s="17">
        <v>12244</v>
      </c>
      <c r="F145" s="17">
        <v>14837</v>
      </c>
      <c r="G145" s="24"/>
      <c r="H145" s="7"/>
      <c r="I145" s="25">
        <f t="shared" si="32"/>
        <v>1933</v>
      </c>
      <c r="J145" s="24">
        <f t="shared" si="32"/>
        <v>-3269</v>
      </c>
      <c r="K145" s="7"/>
      <c r="L145" s="25">
        <f t="shared" si="27"/>
        <v>1939.0922249364671</v>
      </c>
      <c r="M145" s="17">
        <f t="shared" si="18"/>
        <v>37.115204676511787</v>
      </c>
      <c r="N145" s="17">
        <f t="shared" si="28"/>
        <v>-3263.8892110143543</v>
      </c>
      <c r="O145" s="24">
        <f t="shared" si="19"/>
        <v>26.120164055797815</v>
      </c>
      <c r="P145" s="7"/>
      <c r="Q145" s="25">
        <f t="shared" si="20"/>
        <v>1954.9244040079514</v>
      </c>
      <c r="R145" s="24">
        <f t="shared" si="21"/>
        <v>-3290.1178548567304</v>
      </c>
      <c r="S145" s="7"/>
      <c r="T145" s="25">
        <f t="shared" si="22"/>
        <v>-0.50926974960498717</v>
      </c>
      <c r="U145" s="24">
        <f t="shared" si="23"/>
        <v>-0.86345178781166987</v>
      </c>
      <c r="V145" s="7"/>
      <c r="W145" s="25">
        <f t="shared" si="24"/>
        <v>-0.50282816014034792</v>
      </c>
      <c r="X145" s="24">
        <f t="shared" si="29"/>
        <v>22.686842335917277</v>
      </c>
      <c r="Y145" s="7"/>
      <c r="Z145" s="25">
        <f t="shared" si="30"/>
        <v>-619</v>
      </c>
      <c r="AA145" s="17">
        <f t="shared" si="31"/>
        <v>22.833000000000091</v>
      </c>
      <c r="AB145" s="24">
        <f t="shared" si="25"/>
        <v>0.39851102810786687</v>
      </c>
      <c r="AC145" s="17">
        <f t="shared" si="26"/>
        <v>-0.14615766408281416</v>
      </c>
    </row>
    <row r="146" spans="1:29" s="17" customFormat="1" x14ac:dyDescent="0.25">
      <c r="A146" s="17">
        <v>61</v>
      </c>
      <c r="B146" s="17">
        <v>-622</v>
      </c>
      <c r="C146" s="17">
        <v>13994</v>
      </c>
      <c r="D146" s="17">
        <v>11465</v>
      </c>
      <c r="E146" s="17">
        <v>12392</v>
      </c>
      <c r="F146" s="17">
        <v>14906</v>
      </c>
      <c r="G146" s="24"/>
      <c r="H146" s="7"/>
      <c r="I146" s="25">
        <f t="shared" si="32"/>
        <v>1602</v>
      </c>
      <c r="J146" s="24">
        <f t="shared" si="32"/>
        <v>-3441</v>
      </c>
      <c r="K146" s="7"/>
      <c r="L146" s="25">
        <f t="shared" si="27"/>
        <v>1608.3300867593571</v>
      </c>
      <c r="M146" s="17">
        <f t="shared" si="18"/>
        <v>40.069998380987727</v>
      </c>
      <c r="N146" s="17">
        <f t="shared" si="28"/>
        <v>-3435.362771394005</v>
      </c>
      <c r="O146" s="24">
        <f t="shared" si="19"/>
        <v>31.778346356248395</v>
      </c>
      <c r="P146" s="7"/>
      <c r="Q146" s="25">
        <f t="shared" si="20"/>
        <v>1623.9244040079514</v>
      </c>
      <c r="R146" s="24">
        <f t="shared" si="21"/>
        <v>-3462.1178548567304</v>
      </c>
      <c r="S146" s="7"/>
      <c r="T146" s="25">
        <f t="shared" si="22"/>
        <v>-0.42304222757208648</v>
      </c>
      <c r="U146" s="24">
        <f t="shared" si="23"/>
        <v>-0.90859111535410964</v>
      </c>
      <c r="V146" s="7"/>
      <c r="W146" s="25">
        <f t="shared" si="24"/>
        <v>-0.41626073196992308</v>
      </c>
      <c r="X146" s="24">
        <f t="shared" si="29"/>
        <v>17.086955260498144</v>
      </c>
      <c r="Y146" s="7"/>
      <c r="Z146" s="25">
        <f t="shared" si="30"/>
        <v>-622</v>
      </c>
      <c r="AA146" s="17">
        <f t="shared" si="31"/>
        <v>17.235000000000092</v>
      </c>
      <c r="AB146" s="24">
        <f t="shared" si="25"/>
        <v>0.3008074965812243</v>
      </c>
      <c r="AC146" s="17">
        <f t="shared" si="26"/>
        <v>-0.14804473950194819</v>
      </c>
    </row>
    <row r="147" spans="1:29" s="17" customFormat="1" x14ac:dyDescent="0.25">
      <c r="A147" s="17">
        <v>62</v>
      </c>
      <c r="B147" s="17">
        <v>-635</v>
      </c>
      <c r="C147" s="17">
        <v>13836</v>
      </c>
      <c r="D147" s="17">
        <v>11414</v>
      </c>
      <c r="E147" s="17">
        <v>12586</v>
      </c>
      <c r="F147" s="17">
        <v>14993</v>
      </c>
      <c r="G147" s="24"/>
      <c r="H147" s="7"/>
      <c r="I147" s="25">
        <f t="shared" si="32"/>
        <v>1250</v>
      </c>
      <c r="J147" s="24">
        <f t="shared" si="32"/>
        <v>-3579</v>
      </c>
      <c r="K147" s="7"/>
      <c r="L147" s="25">
        <f t="shared" si="27"/>
        <v>1254.6295142182678</v>
      </c>
      <c r="M147" s="17">
        <f t="shared" si="18"/>
        <v>21.432401897143592</v>
      </c>
      <c r="N147" s="17">
        <f t="shared" si="28"/>
        <v>-3576.3400565376514</v>
      </c>
      <c r="O147" s="24">
        <f t="shared" si="19"/>
        <v>7.0752992228908713</v>
      </c>
      <c r="P147" s="7"/>
      <c r="Q147" s="25">
        <f t="shared" si="20"/>
        <v>1271.9244040079514</v>
      </c>
      <c r="R147" s="24">
        <f t="shared" si="21"/>
        <v>-3600.1178548567304</v>
      </c>
      <c r="S147" s="7"/>
      <c r="T147" s="25">
        <f t="shared" si="22"/>
        <v>-0.3313440772531106</v>
      </c>
      <c r="U147" s="24">
        <f t="shared" si="23"/>
        <v>-0.94480755256839266</v>
      </c>
      <c r="V147" s="7"/>
      <c r="W147" s="25">
        <f t="shared" si="24"/>
        <v>-0.32428923693696887</v>
      </c>
      <c r="X147" s="24">
        <f t="shared" si="29"/>
        <v>11.416525742006115</v>
      </c>
      <c r="Y147" s="7"/>
      <c r="Z147" s="25">
        <f t="shared" si="30"/>
        <v>-635</v>
      </c>
      <c r="AA147" s="17">
        <f t="shared" si="31"/>
        <v>11.520000000000092</v>
      </c>
      <c r="AB147" s="24">
        <f t="shared" si="25"/>
        <v>0.20106192982974835</v>
      </c>
      <c r="AC147" s="17">
        <f t="shared" si="26"/>
        <v>-0.10347425799397669</v>
      </c>
    </row>
    <row r="148" spans="1:29" s="17" customFormat="1" x14ac:dyDescent="0.25">
      <c r="A148" s="17">
        <v>63</v>
      </c>
      <c r="B148" s="17">
        <v>-645</v>
      </c>
      <c r="C148" s="17">
        <v>13640</v>
      </c>
      <c r="D148" s="17">
        <v>11350</v>
      </c>
      <c r="E148" s="17">
        <v>12761</v>
      </c>
      <c r="F148" s="17">
        <v>15037</v>
      </c>
      <c r="G148" s="24"/>
      <c r="H148" s="7"/>
      <c r="I148" s="25">
        <f t="shared" si="32"/>
        <v>879</v>
      </c>
      <c r="J148" s="24">
        <f t="shared" si="32"/>
        <v>-3687</v>
      </c>
      <c r="K148" s="7"/>
      <c r="L148" s="25">
        <f t="shared" si="27"/>
        <v>882.38063786584075</v>
      </c>
      <c r="M148" s="17">
        <f t="shared" ref="M148:M149" si="33">(I148-L148)^2</f>
        <v>11.428712379956327</v>
      </c>
      <c r="N148" s="17">
        <f t="shared" si="28"/>
        <v>-3682.8559133930808</v>
      </c>
      <c r="O148" s="24">
        <f t="shared" ref="O148:O149" si="34">(J148-N148)^2</f>
        <v>17.173453805647462</v>
      </c>
      <c r="P148" s="7"/>
      <c r="Q148" s="25">
        <f t="shared" si="20"/>
        <v>900.92440400795135</v>
      </c>
      <c r="R148" s="24">
        <f t="shared" si="21"/>
        <v>-3708.1178548567304</v>
      </c>
      <c r="S148" s="7"/>
      <c r="T148" s="25">
        <f t="shared" si="22"/>
        <v>-0.23469631086578091</v>
      </c>
      <c r="U148" s="24">
        <f t="shared" si="23"/>
        <v>-0.97315085125783163</v>
      </c>
      <c r="V148" s="7"/>
      <c r="W148" s="25">
        <f t="shared" si="24"/>
        <v>-0.22742685307700053</v>
      </c>
      <c r="X148" s="24">
        <f t="shared" si="29"/>
        <v>5.626636044706629</v>
      </c>
      <c r="Y148" s="7"/>
      <c r="Z148" s="25">
        <f t="shared" si="30"/>
        <v>-645</v>
      </c>
      <c r="AA148" s="17">
        <f t="shared" si="31"/>
        <v>5.7150000000000922</v>
      </c>
      <c r="AB148" s="24">
        <f t="shared" si="25"/>
        <v>9.9745566751477527E-2</v>
      </c>
      <c r="AC148" s="17">
        <f t="shared" si="26"/>
        <v>-8.8363955293463192E-2</v>
      </c>
    </row>
    <row r="149" spans="1:29" s="17" customFormat="1" x14ac:dyDescent="0.25">
      <c r="A149" s="17">
        <v>64</v>
      </c>
      <c r="B149" s="17">
        <v>-628</v>
      </c>
      <c r="C149" s="17">
        <v>13455</v>
      </c>
      <c r="D149" s="17">
        <v>11315</v>
      </c>
      <c r="E149" s="17">
        <v>12945</v>
      </c>
      <c r="F149" s="17">
        <v>15070</v>
      </c>
      <c r="G149" s="24"/>
      <c r="H149" s="7"/>
      <c r="I149" s="25">
        <f t="shared" si="32"/>
        <v>510</v>
      </c>
      <c r="J149" s="24">
        <f t="shared" si="32"/>
        <v>-3755</v>
      </c>
      <c r="K149" s="7"/>
      <c r="L149" s="25">
        <f t="shared" si="27"/>
        <v>510.99493946615729</v>
      </c>
      <c r="M149" s="17">
        <f t="shared" si="33"/>
        <v>0.98990454131735517</v>
      </c>
      <c r="N149" s="17">
        <f t="shared" si="28"/>
        <v>-3750.0074193920964</v>
      </c>
      <c r="O149" s="24">
        <f t="shared" si="34"/>
        <v>24.925861126415271</v>
      </c>
      <c r="P149" s="7"/>
      <c r="Q149" s="25">
        <f t="shared" ref="Q149" si="35">I149-$J$4</f>
        <v>531.92440400795135</v>
      </c>
      <c r="R149" s="24">
        <f t="shared" ref="R149" si="36">J149-$J$3</f>
        <v>-3776.1178548567304</v>
      </c>
      <c r="S149" s="7"/>
      <c r="T149" s="25">
        <f t="shared" ref="T149" si="37">Q149/$J$7</f>
        <v>-0.13856955669617269</v>
      </c>
      <c r="U149" s="24">
        <f t="shared" ref="U149" si="38">R149/$J$6</f>
        <v>-0.990996631914145</v>
      </c>
      <c r="V149" s="7"/>
      <c r="W149" s="25">
        <f t="shared" ref="W149" si="39">(T149-U149*SIN(-$J$11*PI()/180))/(COS(-$J$11*PI()/180))</f>
        <v>-0.13116398344544361</v>
      </c>
      <c r="X149" s="24">
        <f>IF(MOD(ATAN2(U149,W149)*180/PI()-$J$9+360,360)&gt;5,MOD(ATAN2(U149,W149)*180/PI()-$J$9+360,360)-360,MOD(ATAN2(U149,W149)*180/PI()-$J$9+360,360))</f>
        <v>1.2204485467691484E-2</v>
      </c>
      <c r="Y149" s="7"/>
      <c r="Z149" s="25">
        <f t="shared" si="30"/>
        <v>-628</v>
      </c>
      <c r="AA149" s="17">
        <f t="shared" si="31"/>
        <v>6.3000000000092982E-2</v>
      </c>
      <c r="AB149" s="24">
        <f t="shared" ref="AB149" si="40">AA149*PI()/180</f>
        <v>1.0995574287580505E-3</v>
      </c>
      <c r="AC149" s="17">
        <f t="shared" ref="AC149" si="41">X149-AA149</f>
        <v>-5.0795514532401498E-2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174</v>
      </c>
      <c r="B156" s="31">
        <v>9988</v>
      </c>
      <c r="G156" s="2"/>
      <c r="I156" s="1"/>
      <c r="J156" s="3"/>
    </row>
    <row r="157" spans="1:29" x14ac:dyDescent="0.25">
      <c r="A157" t="s">
        <v>175</v>
      </c>
      <c r="B157">
        <v>9988</v>
      </c>
      <c r="G157" s="2"/>
      <c r="I157" s="43">
        <f>J155</f>
        <v>-9986</v>
      </c>
      <c r="J157" s="39">
        <f>I157+B157</f>
        <v>2</v>
      </c>
    </row>
    <row r="158" spans="1:29" x14ac:dyDescent="0.25">
      <c r="A158" s="31" t="s">
        <v>176</v>
      </c>
      <c r="B158" s="31">
        <v>40002</v>
      </c>
      <c r="G158" s="2"/>
      <c r="I158" s="1"/>
      <c r="J158" s="3"/>
    </row>
    <row r="159" spans="1:29" x14ac:dyDescent="0.25">
      <c r="A159" t="s">
        <v>177</v>
      </c>
      <c r="B159">
        <v>40002</v>
      </c>
      <c r="G159" s="2"/>
      <c r="I159" s="43">
        <f>J157</f>
        <v>2</v>
      </c>
      <c r="J159" s="39">
        <f>I159+B159</f>
        <v>40004</v>
      </c>
    </row>
    <row r="160" spans="1:29" x14ac:dyDescent="0.25">
      <c r="A160" s="31" t="s">
        <v>178</v>
      </c>
      <c r="B160" s="31">
        <v>9995</v>
      </c>
      <c r="G160" s="2"/>
      <c r="I160" s="1"/>
      <c r="J160" s="3"/>
    </row>
    <row r="161" spans="1:10" x14ac:dyDescent="0.25">
      <c r="A161" t="s">
        <v>179</v>
      </c>
      <c r="B161">
        <v>9995</v>
      </c>
      <c r="G161" s="2"/>
      <c r="I161" s="43">
        <f>J159</f>
        <v>40004</v>
      </c>
      <c r="J161" s="39">
        <f>I161+B161</f>
        <v>49999</v>
      </c>
    </row>
    <row r="162" spans="1:10" x14ac:dyDescent="0.25">
      <c r="A162" s="31" t="s">
        <v>180</v>
      </c>
      <c r="B162" s="31">
        <v>-9979</v>
      </c>
      <c r="G162" s="2"/>
      <c r="I162" s="1"/>
      <c r="J162" s="3"/>
    </row>
    <row r="163" spans="1:10" x14ac:dyDescent="0.25">
      <c r="A163" t="s">
        <v>181</v>
      </c>
      <c r="B163">
        <v>-9986</v>
      </c>
      <c r="G163" s="2"/>
      <c r="I163" s="43">
        <f>J161</f>
        <v>49999</v>
      </c>
      <c r="J163" s="39">
        <f>I163+B163</f>
        <v>40013</v>
      </c>
    </row>
    <row r="164" spans="1:10" x14ac:dyDescent="0.25">
      <c r="A164" s="31" t="s">
        <v>182</v>
      </c>
      <c r="B164" s="31">
        <v>-40006</v>
      </c>
      <c r="G164" s="2"/>
      <c r="I164" s="1"/>
      <c r="J164" s="3"/>
    </row>
    <row r="165" spans="1:10" ht="15.75" thickBot="1" x14ac:dyDescent="0.3">
      <c r="A165" t="s">
        <v>183</v>
      </c>
      <c r="B165">
        <v>-40006</v>
      </c>
      <c r="G165" s="2"/>
      <c r="I165" s="4">
        <f>J163</f>
        <v>40013</v>
      </c>
      <c r="J165" s="6">
        <f>I165+B165</f>
        <v>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20.46735166997756</v>
      </c>
      <c r="L3" s="35" t="s">
        <v>1</v>
      </c>
      <c r="M3" s="11">
        <v>-3847.50605302445</v>
      </c>
      <c r="N3" s="10" t="s">
        <v>2</v>
      </c>
      <c r="O3" s="35">
        <v>3819.2163780545347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-21.901907532851244</v>
      </c>
      <c r="L4" s="9" t="s">
        <v>5</v>
      </c>
      <c r="M4" s="13">
        <v>359.93629011092042</v>
      </c>
      <c r="N4" s="12" t="s">
        <v>6</v>
      </c>
      <c r="O4" s="9">
        <v>359.86280706307986</v>
      </c>
      <c r="Q4" s="2" t="s">
        <v>7</v>
      </c>
      <c r="R4" s="2">
        <f>MAX(AC20:AC149)</f>
        <v>0.24996204169968905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-172.06802375168658</v>
      </c>
      <c r="N5" s="14" t="s">
        <v>9</v>
      </c>
      <c r="O5" s="9">
        <v>-172.48268409210621</v>
      </c>
      <c r="Q5" s="5" t="s">
        <v>10</v>
      </c>
      <c r="R5" s="5">
        <f>MIN(AC20:AC149)</f>
        <v>-0.17824452702807037</v>
      </c>
      <c r="T5" s="45" t="s">
        <v>55</v>
      </c>
      <c r="U5" s="47">
        <v>19</v>
      </c>
    </row>
    <row r="6" spans="1:21" ht="15.75" thickBot="1" x14ac:dyDescent="0.3">
      <c r="A6" t="s">
        <v>161</v>
      </c>
      <c r="I6" s="32" t="s">
        <v>11</v>
      </c>
      <c r="J6" s="32">
        <f>(O3+O9)/2</f>
        <v>3813.0601417960988</v>
      </c>
      <c r="L6" s="37" t="s">
        <v>12</v>
      </c>
      <c r="M6" s="13">
        <v>-21.75918015574706</v>
      </c>
      <c r="N6" s="14" t="s">
        <v>13</v>
      </c>
      <c r="O6" s="9">
        <v>21.269290820544207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-3841.1763762660566</v>
      </c>
      <c r="L7" s="38" t="s">
        <v>15</v>
      </c>
      <c r="M7" s="16">
        <f>SUM(M20:M84)</f>
        <v>1516.8913404573466</v>
      </c>
      <c r="N7" s="15" t="s">
        <v>15</v>
      </c>
      <c r="O7" s="36">
        <f>SUM(O20:O84)</f>
        <v>2092.4416975009067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-172.46288156481205</v>
      </c>
      <c r="L9" s="35" t="s">
        <v>18</v>
      </c>
      <c r="M9" s="11">
        <v>-3834.8466995076628</v>
      </c>
      <c r="N9" s="10" t="s">
        <v>19</v>
      </c>
      <c r="O9" s="35">
        <v>3806.9039055376625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-172.05162829615551</v>
      </c>
      <c r="L10" s="9" t="s">
        <v>21</v>
      </c>
      <c r="M10" s="13">
        <v>359.90470972369974</v>
      </c>
      <c r="N10" s="12" t="s">
        <v>22</v>
      </c>
      <c r="O10" s="9">
        <v>359.91798044819171</v>
      </c>
      <c r="T10" s="48"/>
    </row>
    <row r="11" spans="1:21" ht="15.75" thickBot="1" x14ac:dyDescent="0.3">
      <c r="I11" s="33" t="s">
        <v>23</v>
      </c>
      <c r="J11" s="33">
        <f>J9-J10</f>
        <v>-0.41125326865653733</v>
      </c>
      <c r="L11" s="37" t="s">
        <v>24</v>
      </c>
      <c r="M11" s="13">
        <v>-172.03523284062447</v>
      </c>
      <c r="N11" s="14" t="s">
        <v>25</v>
      </c>
      <c r="O11" s="9">
        <v>-172.44307903751786</v>
      </c>
    </row>
    <row r="12" spans="1:21" x14ac:dyDescent="0.25">
      <c r="I12" s="9"/>
      <c r="J12" s="9"/>
      <c r="L12" s="37" t="s">
        <v>26</v>
      </c>
      <c r="M12" s="13">
        <v>-22.044634909955427</v>
      </c>
      <c r="N12" s="14" t="s">
        <v>27</v>
      </c>
      <c r="O12" s="9">
        <v>19.665412519410914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1676.2905159031591</v>
      </c>
      <c r="N13" s="15" t="s">
        <v>15</v>
      </c>
      <c r="O13" s="36">
        <f>SUM(O85:O149)</f>
        <v>1690.706567770884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13519</v>
      </c>
      <c r="D20" s="17">
        <v>11369</v>
      </c>
      <c r="E20" s="17">
        <v>13012</v>
      </c>
      <c r="F20" s="17">
        <v>15141</v>
      </c>
      <c r="G20" s="24"/>
      <c r="H20" s="7"/>
      <c r="I20" s="25">
        <f t="shared" ref="I20:J51" si="0">C20-E20</f>
        <v>507</v>
      </c>
      <c r="J20" s="24">
        <f t="shared" si="0"/>
        <v>-3772</v>
      </c>
      <c r="K20" s="7"/>
      <c r="L20" s="25">
        <f>$M$3*SIN(2*PI()/$M$4*(AA20+$M$5))+$M$6</f>
        <v>505.36436384767416</v>
      </c>
      <c r="M20" s="17">
        <f t="shared" ref="M20:M83" si="1">(I20-L20)^2</f>
        <v>2.6753056227952925</v>
      </c>
      <c r="N20" s="17">
        <f>$O$3*COS(2*PI()/$O$4*(AA20+$O$5))+$O$6</f>
        <v>-3765.9263485071629</v>
      </c>
      <c r="O20" s="24">
        <f t="shared" ref="O20:O83" si="2">(J20-N20)^2</f>
        <v>36.889242456442858</v>
      </c>
      <c r="P20" s="7"/>
      <c r="Q20" s="25">
        <f>I20-$J$4</f>
        <v>528.90190753285128</v>
      </c>
      <c r="R20" s="24">
        <f>J20-$J$3</f>
        <v>-3792.4673516699777</v>
      </c>
      <c r="S20" s="7"/>
      <c r="T20" s="25">
        <f>Q20/$J$7</f>
        <v>-0.13769268987512309</v>
      </c>
      <c r="U20" s="24">
        <f>R20/$J$6</f>
        <v>-0.99459940589438978</v>
      </c>
      <c r="V20" s="7"/>
      <c r="W20" s="25">
        <f>(T20-U20*SIN(-$J$11*PI()/180))/(COS(-$J$11*PI()/180))</f>
        <v>-0.1305571546679308</v>
      </c>
      <c r="X20" s="24">
        <f>IF(MOD(ATAN2(U20,W20)*180/PI()-$J$9+360,360)&gt;5,MOD(ATAN2(U20,W20)*180/PI()-$J$9+360,360)-360,MOD(ATAN2(U20,W20)*180/PI()-$J$9+360,360))</f>
        <v>-5.8883012035266802E-2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-3.1883012035266806E-2</v>
      </c>
      <c r="AD20" s="17">
        <f ca="1">INDIRECT("AC"&amp;AE20)-AC20</f>
        <v>3.6050649472443436E-2</v>
      </c>
      <c r="AE20" s="17">
        <v>149</v>
      </c>
    </row>
    <row r="21" spans="1:31" s="17" customFormat="1" x14ac:dyDescent="0.25">
      <c r="A21" s="17">
        <v>1</v>
      </c>
      <c r="B21" s="17">
        <v>629</v>
      </c>
      <c r="C21" s="17">
        <v>13692</v>
      </c>
      <c r="D21" s="17">
        <v>11390</v>
      </c>
      <c r="E21" s="17">
        <v>12811</v>
      </c>
      <c r="F21" s="17">
        <v>15091</v>
      </c>
      <c r="G21" s="24"/>
      <c r="H21" s="7"/>
      <c r="I21" s="25">
        <f t="shared" si="0"/>
        <v>881</v>
      </c>
      <c r="J21" s="24">
        <f t="shared" si="0"/>
        <v>-3701</v>
      </c>
      <c r="K21" s="7"/>
      <c r="L21" s="25">
        <f t="shared" ref="L21:L84" si="3">$M$3*SIN(2*PI()/$M$4*(AA21+$M$5))+$M$6</f>
        <v>878.80750328731142</v>
      </c>
      <c r="M21" s="17">
        <f t="shared" si="1"/>
        <v>4.8070418351502315</v>
      </c>
      <c r="N21" s="17">
        <f t="shared" ref="N21:N84" si="4">$O$3*COS(2*PI()/$O$4*(AA21+$O$5))+$O$6</f>
        <v>-3698.7413126979532</v>
      </c>
      <c r="O21" s="24">
        <f t="shared" si="2"/>
        <v>5.1016683284276212</v>
      </c>
      <c r="P21" s="7"/>
      <c r="Q21" s="25">
        <f t="shared" ref="Q21:Q84" si="5">I21-$J$4</f>
        <v>902.90190753285128</v>
      </c>
      <c r="R21" s="24">
        <f t="shared" ref="R21:R84" si="6">J21-$J$3</f>
        <v>-3721.4673516699777</v>
      </c>
      <c r="S21" s="7"/>
      <c r="T21" s="25">
        <f t="shared" ref="T21:T84" si="7">Q21/$J$7</f>
        <v>-0.23505869532878548</v>
      </c>
      <c r="U21" s="24">
        <f t="shared" ref="U21:U84" si="8">R21/$J$6</f>
        <v>-0.97597919080212114</v>
      </c>
      <c r="V21" s="7"/>
      <c r="W21" s="25">
        <f t="shared" ref="W21:W84" si="9">(T21-U21*SIN(-$J$11*PI()/180))/(COS(-$J$11*PI()/180))</f>
        <v>-0.22805932136243665</v>
      </c>
      <c r="X21" s="24">
        <f t="shared" ref="X21:X83" si="10">MOD(ATAN2(U21,W21)*180/PI()-$J$9+360,360)</f>
        <v>5.615322122665475</v>
      </c>
      <c r="Y21" s="7"/>
      <c r="Z21" s="25">
        <f t="shared" ref="Z21:Z84" si="11">B21</f>
        <v>629</v>
      </c>
      <c r="AA21" s="17">
        <f>360/40000*Z21+AA20</f>
        <v>5.6339999999999995</v>
      </c>
      <c r="AB21" s="24">
        <f t="shared" ref="AB21:AB84" si="12">AA21*PI()/180</f>
        <v>9.8331850057360504E-2</v>
      </c>
      <c r="AC21" s="17">
        <f t="shared" ref="AC21:AC84" si="13">X21-AA21</f>
        <v>-1.8677877334524418E-2</v>
      </c>
      <c r="AD21" s="17">
        <f t="shared" ref="AD21:AD83" ca="1" si="14">INDIRECT("AC"&amp;AE21)-AC21</f>
        <v>-0.1121563548289668</v>
      </c>
      <c r="AE21" s="17">
        <v>148</v>
      </c>
    </row>
    <row r="22" spans="1:31" s="17" customFormat="1" x14ac:dyDescent="0.25">
      <c r="A22" s="17">
        <v>2</v>
      </c>
      <c r="B22" s="17">
        <v>643</v>
      </c>
      <c r="C22" s="17">
        <v>13883</v>
      </c>
      <c r="D22" s="17">
        <v>11450</v>
      </c>
      <c r="E22" s="17">
        <v>12632</v>
      </c>
      <c r="F22" s="17">
        <v>15046</v>
      </c>
      <c r="G22" s="24"/>
      <c r="H22" s="7"/>
      <c r="I22" s="25">
        <f t="shared" si="0"/>
        <v>1251</v>
      </c>
      <c r="J22" s="24">
        <f t="shared" si="0"/>
        <v>-3596</v>
      </c>
      <c r="K22" s="7"/>
      <c r="L22" s="25">
        <f t="shared" si="3"/>
        <v>1251.4521970442192</v>
      </c>
      <c r="M22" s="17">
        <f t="shared" si="1"/>
        <v>0.20448216680062353</v>
      </c>
      <c r="N22" s="17">
        <f>$O$3*COS(2*PI()/$O$4*(AA22+$O$5))+$O$6</f>
        <v>-3592.533594010305</v>
      </c>
      <c r="O22" s="24">
        <f>(J22-N22)^2</f>
        <v>12.015970485393209</v>
      </c>
      <c r="P22" s="7"/>
      <c r="Q22" s="25">
        <f t="shared" si="5"/>
        <v>1272.9019075328513</v>
      </c>
      <c r="R22" s="24">
        <f t="shared" si="6"/>
        <v>-3616.4673516699777</v>
      </c>
      <c r="S22" s="7"/>
      <c r="T22" s="25">
        <f t="shared" si="7"/>
        <v>-0.33138335313053702</v>
      </c>
      <c r="U22" s="24">
        <f t="shared" si="8"/>
        <v>-0.94844225298961105</v>
      </c>
      <c r="V22" s="7"/>
      <c r="W22" s="25">
        <f t="shared" si="9"/>
        <v>-0.32458411644971119</v>
      </c>
      <c r="X22" s="24">
        <f t="shared" si="10"/>
        <v>11.355297787216443</v>
      </c>
      <c r="Y22" s="7"/>
      <c r="Z22" s="25">
        <f t="shared" si="11"/>
        <v>643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-6.5702212783556035E-2</v>
      </c>
      <c r="AD22" s="17">
        <f t="shared" ca="1" si="14"/>
        <v>-1.1800196200226765E-3</v>
      </c>
      <c r="AE22" s="17">
        <v>147</v>
      </c>
    </row>
    <row r="23" spans="1:31" s="17" customFormat="1" x14ac:dyDescent="0.25">
      <c r="A23" s="17">
        <v>3</v>
      </c>
      <c r="B23" s="17">
        <v>642</v>
      </c>
      <c r="C23" s="17">
        <v>14043</v>
      </c>
      <c r="D23" s="17">
        <v>11508</v>
      </c>
      <c r="E23" s="17">
        <v>12440</v>
      </c>
      <c r="F23" s="17">
        <v>14963</v>
      </c>
      <c r="G23" s="24"/>
      <c r="H23" s="7"/>
      <c r="I23" s="25">
        <f t="shared" si="0"/>
        <v>1603</v>
      </c>
      <c r="J23" s="24">
        <f t="shared" si="0"/>
        <v>-3455</v>
      </c>
      <c r="K23" s="7"/>
      <c r="L23" s="25">
        <f t="shared" si="3"/>
        <v>1610.567387504221</v>
      </c>
      <c r="M23" s="17">
        <f t="shared" si="1"/>
        <v>57.265353639039532</v>
      </c>
      <c r="N23" s="17">
        <f t="shared" si="4"/>
        <v>-3449.713543829243</v>
      </c>
      <c r="O23" s="24">
        <f t="shared" si="2"/>
        <v>27.94661884533468</v>
      </c>
      <c r="P23" s="7"/>
      <c r="Q23" s="25">
        <f t="shared" si="5"/>
        <v>1624.9019075328513</v>
      </c>
      <c r="R23" s="24">
        <f t="shared" si="6"/>
        <v>-3475.4673516699777</v>
      </c>
      <c r="S23" s="7"/>
      <c r="T23" s="25">
        <f t="shared" si="7"/>
        <v>-0.4230219464986899</v>
      </c>
      <c r="U23" s="24">
        <f t="shared" si="8"/>
        <v>-0.91146407935566898</v>
      </c>
      <c r="V23" s="7"/>
      <c r="W23" s="25">
        <f t="shared" si="9"/>
        <v>-0.41649049413338335</v>
      </c>
      <c r="X23" s="24">
        <f t="shared" si="10"/>
        <v>17.020755472971928</v>
      </c>
      <c r="Y23" s="7"/>
      <c r="Z23" s="25">
        <f t="shared" si="11"/>
        <v>642</v>
      </c>
      <c r="AA23" s="17">
        <f t="shared" si="15"/>
        <v>17.198999999999998</v>
      </c>
      <c r="AB23" s="24">
        <f t="shared" si="12"/>
        <v>0.3001791780505047</v>
      </c>
      <c r="AC23" s="17">
        <f t="shared" si="13"/>
        <v>-0.17824452702807037</v>
      </c>
      <c r="AD23" s="17">
        <f t="shared" ca="1" si="14"/>
        <v>0.10972300948852975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14221</v>
      </c>
      <c r="D24" s="17">
        <v>11600</v>
      </c>
      <c r="E24" s="17">
        <v>12289</v>
      </c>
      <c r="F24" s="17">
        <v>14890</v>
      </c>
      <c r="G24" s="24"/>
      <c r="H24" s="7"/>
      <c r="I24" s="25">
        <f t="shared" si="0"/>
        <v>1932</v>
      </c>
      <c r="J24" s="24">
        <f t="shared" si="0"/>
        <v>-3290</v>
      </c>
      <c r="K24" s="7"/>
      <c r="L24" s="25">
        <f t="shared" si="3"/>
        <v>1935.9445522801154</v>
      </c>
      <c r="M24" s="17">
        <f t="shared" si="1"/>
        <v>15.559492690563847</v>
      </c>
      <c r="N24" s="17">
        <f t="shared" si="4"/>
        <v>-3281.5863109485026</v>
      </c>
      <c r="O24" s="24">
        <f t="shared" si="2"/>
        <v>70.790163455286972</v>
      </c>
      <c r="P24" s="7"/>
      <c r="Q24" s="25">
        <f t="shared" si="5"/>
        <v>1953.9019075328513</v>
      </c>
      <c r="R24" s="24">
        <f t="shared" si="6"/>
        <v>-3310.4673516699777</v>
      </c>
      <c r="S24" s="7"/>
      <c r="T24" s="25">
        <f t="shared" si="7"/>
        <v>-0.50867279086835548</v>
      </c>
      <c r="U24" s="24">
        <f t="shared" si="8"/>
        <v>-0.86819174850743885</v>
      </c>
      <c r="V24" s="7"/>
      <c r="W24" s="25">
        <f t="shared" si="9"/>
        <v>-0.50245414706832103</v>
      </c>
      <c r="X24" s="24">
        <f t="shared" si="10"/>
        <v>22.522409410038676</v>
      </c>
      <c r="Y24" s="7"/>
      <c r="Z24" s="25">
        <f t="shared" si="11"/>
        <v>609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-0.15759058996132325</v>
      </c>
      <c r="AD24" s="17">
        <f t="shared" ca="1" si="14"/>
        <v>5.1714589487549034E-2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14374</v>
      </c>
      <c r="D25" s="17">
        <v>11699</v>
      </c>
      <c r="E25" s="17">
        <v>12127</v>
      </c>
      <c r="F25" s="17">
        <v>14783</v>
      </c>
      <c r="G25" s="24"/>
      <c r="H25" s="7"/>
      <c r="I25" s="25">
        <f t="shared" si="0"/>
        <v>2247</v>
      </c>
      <c r="J25" s="24">
        <f t="shared" si="0"/>
        <v>-3084</v>
      </c>
      <c r="K25" s="7"/>
      <c r="L25" s="25">
        <f t="shared" si="3"/>
        <v>2249.273135724964</v>
      </c>
      <c r="M25" s="17">
        <f t="shared" si="1"/>
        <v>5.1671460241078355</v>
      </c>
      <c r="N25" s="17">
        <f t="shared" si="4"/>
        <v>-3079.0340418999594</v>
      </c>
      <c r="O25" s="24">
        <f t="shared" si="2"/>
        <v>24.660739851358372</v>
      </c>
      <c r="P25" s="7"/>
      <c r="Q25" s="25">
        <f t="shared" si="5"/>
        <v>2268.9019075328511</v>
      </c>
      <c r="R25" s="24">
        <f t="shared" si="6"/>
        <v>-3104.4673516699777</v>
      </c>
      <c r="S25" s="7"/>
      <c r="T25" s="25">
        <f t="shared" si="7"/>
        <v>-0.59067891845633302</v>
      </c>
      <c r="U25" s="24">
        <f t="shared" si="8"/>
        <v>-0.8141668990848</v>
      </c>
      <c r="V25" s="7"/>
      <c r="W25" s="25">
        <f t="shared" si="9"/>
        <v>-0.58485016926390798</v>
      </c>
      <c r="X25" s="24">
        <f t="shared" si="10"/>
        <v>28.154151052396742</v>
      </c>
      <c r="Y25" s="7"/>
      <c r="Z25" s="25">
        <f t="shared" si="11"/>
        <v>621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-0.11484894760325659</v>
      </c>
      <c r="AD25" s="17">
        <f t="shared" ca="1" si="14"/>
        <v>-4.3882918909311286E-2</v>
      </c>
      <c r="AE25" s="17">
        <v>144</v>
      </c>
    </row>
    <row r="26" spans="1:31" s="17" customFormat="1" x14ac:dyDescent="0.25">
      <c r="A26" s="17">
        <v>6</v>
      </c>
      <c r="B26" s="17">
        <v>613</v>
      </c>
      <c r="C26" s="17">
        <v>14508</v>
      </c>
      <c r="D26" s="17">
        <v>11810</v>
      </c>
      <c r="E26" s="17">
        <v>11979</v>
      </c>
      <c r="F26" s="17">
        <v>14658</v>
      </c>
      <c r="G26" s="24"/>
      <c r="H26" s="7"/>
      <c r="I26" s="25">
        <f t="shared" si="0"/>
        <v>2529</v>
      </c>
      <c r="J26" s="24">
        <f t="shared" si="0"/>
        <v>-2848</v>
      </c>
      <c r="K26" s="7"/>
      <c r="L26" s="25">
        <f t="shared" si="3"/>
        <v>2537.392716757111</v>
      </c>
      <c r="M26" s="17">
        <f t="shared" si="1"/>
        <v>70.437694565091363</v>
      </c>
      <c r="N26" s="17">
        <f t="shared" si="4"/>
        <v>-2850.1502934425348</v>
      </c>
      <c r="O26" s="24">
        <f t="shared" si="2"/>
        <v>4.6237618890081746</v>
      </c>
      <c r="P26" s="7"/>
      <c r="Q26" s="25">
        <f t="shared" si="5"/>
        <v>2550.9019075328511</v>
      </c>
      <c r="R26" s="24">
        <f t="shared" si="6"/>
        <v>-2868.4673516699777</v>
      </c>
      <c r="S26" s="7"/>
      <c r="T26" s="25">
        <f t="shared" si="7"/>
        <v>-0.66409392791604638</v>
      </c>
      <c r="U26" s="24">
        <f t="shared" si="8"/>
        <v>-0.75227435314430124</v>
      </c>
      <c r="V26" s="7"/>
      <c r="W26" s="25">
        <f t="shared" si="9"/>
        <v>-0.65871132514128172</v>
      </c>
      <c r="X26" s="24">
        <f t="shared" si="10"/>
        <v>33.669129332794398</v>
      </c>
      <c r="Y26" s="7"/>
      <c r="Z26" s="25">
        <f t="shared" si="11"/>
        <v>613</v>
      </c>
      <c r="AA26" s="17">
        <f t="shared" si="15"/>
        <v>33.786000000000001</v>
      </c>
      <c r="AB26" s="24">
        <f t="shared" si="12"/>
        <v>0.5896769410788042</v>
      </c>
      <c r="AC26" s="17">
        <f t="shared" si="13"/>
        <v>-0.11687066720560324</v>
      </c>
      <c r="AD26" s="17">
        <f t="shared" ca="1" si="14"/>
        <v>-1.3565497431940798E-2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14653</v>
      </c>
      <c r="D27" s="17">
        <v>11946</v>
      </c>
      <c r="E27" s="17">
        <v>11850</v>
      </c>
      <c r="F27" s="17">
        <v>14534</v>
      </c>
      <c r="G27" s="24"/>
      <c r="H27" s="7"/>
      <c r="I27" s="25">
        <f t="shared" si="0"/>
        <v>2803</v>
      </c>
      <c r="J27" s="24">
        <f t="shared" si="0"/>
        <v>-2588</v>
      </c>
      <c r="K27" s="7"/>
      <c r="L27" s="25">
        <f t="shared" si="3"/>
        <v>2805.487180901584</v>
      </c>
      <c r="M27" s="17">
        <f t="shared" si="1"/>
        <v>6.1860688372041848</v>
      </c>
      <c r="N27" s="17">
        <f t="shared" si="4"/>
        <v>-2590.7057520674261</v>
      </c>
      <c r="O27" s="24">
        <f t="shared" si="2"/>
        <v>7.3210942503808676</v>
      </c>
      <c r="P27" s="7"/>
      <c r="Q27" s="25">
        <f t="shared" si="5"/>
        <v>2824.9019075328511</v>
      </c>
      <c r="R27" s="24">
        <f t="shared" si="6"/>
        <v>-2608.4673516699777</v>
      </c>
      <c r="S27" s="7"/>
      <c r="T27" s="25">
        <f t="shared" si="7"/>
        <v>-0.73542624207193807</v>
      </c>
      <c r="U27" s="24">
        <f t="shared" si="8"/>
        <v>-0.68408764998951432</v>
      </c>
      <c r="V27" s="7"/>
      <c r="W27" s="25">
        <f t="shared" si="9"/>
        <v>-0.73053491056037489</v>
      </c>
      <c r="X27" s="24">
        <f t="shared" si="10"/>
        <v>39.343437112913648</v>
      </c>
      <c r="Y27" s="7"/>
      <c r="Z27" s="25">
        <f t="shared" si="11"/>
        <v>622</v>
      </c>
      <c r="AA27" s="17">
        <f t="shared" si="15"/>
        <v>39.384</v>
      </c>
      <c r="AB27" s="24">
        <f t="shared" si="12"/>
        <v>0.68738047260544677</v>
      </c>
      <c r="AC27" s="17">
        <f t="shared" si="13"/>
        <v>-4.0562887086352362E-2</v>
      </c>
      <c r="AD27" s="17">
        <f t="shared" ca="1" si="14"/>
        <v>5.1058357720918934E-3</v>
      </c>
      <c r="AE27" s="17">
        <v>142</v>
      </c>
    </row>
    <row r="28" spans="1:31" s="17" customFormat="1" x14ac:dyDescent="0.25">
      <c r="A28" s="17">
        <v>8</v>
      </c>
      <c r="B28" s="17">
        <v>626</v>
      </c>
      <c r="C28" s="17">
        <v>14769</v>
      </c>
      <c r="D28" s="17">
        <v>12083</v>
      </c>
      <c r="E28" s="17">
        <v>11725</v>
      </c>
      <c r="F28" s="17">
        <v>14388</v>
      </c>
      <c r="G28" s="24"/>
      <c r="H28" s="7"/>
      <c r="I28" s="25">
        <f t="shared" si="0"/>
        <v>3044</v>
      </c>
      <c r="J28" s="24">
        <f t="shared" si="0"/>
        <v>-2305</v>
      </c>
      <c r="K28" s="7"/>
      <c r="L28" s="25">
        <f t="shared" si="3"/>
        <v>3048.0629001134494</v>
      </c>
      <c r="M28" s="17">
        <f t="shared" si="1"/>
        <v>16.507157331866814</v>
      </c>
      <c r="N28" s="17">
        <f t="shared" si="4"/>
        <v>-2304.4244675612804</v>
      </c>
      <c r="O28" s="24">
        <f t="shared" si="2"/>
        <v>0.3312375880185528</v>
      </c>
      <c r="P28" s="7"/>
      <c r="Q28" s="25">
        <f t="shared" si="5"/>
        <v>3065.9019075328511</v>
      </c>
      <c r="R28" s="24">
        <f t="shared" si="6"/>
        <v>-2325.4673516699777</v>
      </c>
      <c r="S28" s="7"/>
      <c r="T28" s="25">
        <f t="shared" si="7"/>
        <v>-0.79816743809956547</v>
      </c>
      <c r="U28" s="24">
        <f t="shared" si="8"/>
        <v>-0.60986904617103488</v>
      </c>
      <c r="V28" s="7"/>
      <c r="W28" s="25">
        <f t="shared" si="9"/>
        <v>-0.79381045259973837</v>
      </c>
      <c r="X28" s="24">
        <f t="shared" si="10"/>
        <v>44.928513414873407</v>
      </c>
      <c r="Y28" s="7"/>
      <c r="Z28" s="25">
        <f t="shared" si="11"/>
        <v>626</v>
      </c>
      <c r="AA28" s="17">
        <f t="shared" si="15"/>
        <v>45.018000000000001</v>
      </c>
      <c r="AB28" s="24">
        <f t="shared" si="12"/>
        <v>0.78571232266280733</v>
      </c>
      <c r="AC28" s="17">
        <f t="shared" si="13"/>
        <v>-8.9486585126593354E-2</v>
      </c>
      <c r="AD28" s="17">
        <f t="shared" ca="1" si="14"/>
        <v>9.5192093513368548E-2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14881</v>
      </c>
      <c r="D29" s="17">
        <v>12242</v>
      </c>
      <c r="E29" s="17">
        <v>11620</v>
      </c>
      <c r="F29" s="17">
        <v>14231</v>
      </c>
      <c r="G29" s="24"/>
      <c r="H29" s="7"/>
      <c r="I29" s="25">
        <f t="shared" si="0"/>
        <v>3261</v>
      </c>
      <c r="J29" s="24">
        <f t="shared" si="0"/>
        <v>-1989</v>
      </c>
      <c r="K29" s="7"/>
      <c r="L29" s="25">
        <f t="shared" si="3"/>
        <v>3262.8596399128837</v>
      </c>
      <c r="M29" s="17">
        <f t="shared" si="1"/>
        <v>3.4582606055901772</v>
      </c>
      <c r="N29" s="17">
        <f t="shared" si="4"/>
        <v>-1992.5979703675935</v>
      </c>
      <c r="O29" s="24">
        <f t="shared" si="2"/>
        <v>12.94539076608063</v>
      </c>
      <c r="P29" s="7"/>
      <c r="Q29" s="25">
        <f t="shared" si="5"/>
        <v>3282.9019075328511</v>
      </c>
      <c r="R29" s="24">
        <f t="shared" si="6"/>
        <v>-2009.4673516699775</v>
      </c>
      <c r="S29" s="7"/>
      <c r="T29" s="25">
        <f t="shared" si="7"/>
        <v>-0.8546605482157279</v>
      </c>
      <c r="U29" s="24">
        <f t="shared" si="8"/>
        <v>-0.52699597618290928</v>
      </c>
      <c r="V29" s="7"/>
      <c r="W29" s="25">
        <f t="shared" si="9"/>
        <v>-0.85089986820723928</v>
      </c>
      <c r="X29" s="24">
        <f t="shared" si="10"/>
        <v>50.691308997597446</v>
      </c>
      <c r="Y29" s="7"/>
      <c r="Z29" s="25">
        <f t="shared" si="11"/>
        <v>632</v>
      </c>
      <c r="AA29" s="17">
        <f t="shared" si="15"/>
        <v>50.706000000000003</v>
      </c>
      <c r="AB29" s="24">
        <f t="shared" si="12"/>
        <v>0.88498665051624481</v>
      </c>
      <c r="AC29" s="17">
        <f t="shared" si="13"/>
        <v>-1.4691002402557274E-2</v>
      </c>
      <c r="AD29" s="17">
        <f t="shared" ca="1" si="14"/>
        <v>-4.465166026056977E-2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14987</v>
      </c>
      <c r="D30" s="17">
        <v>12421</v>
      </c>
      <c r="E30" s="17">
        <v>11536</v>
      </c>
      <c r="F30" s="17">
        <v>14076</v>
      </c>
      <c r="G30" s="24"/>
      <c r="H30" s="7"/>
      <c r="I30" s="25">
        <f t="shared" si="0"/>
        <v>3451</v>
      </c>
      <c r="J30" s="24">
        <f t="shared" si="0"/>
        <v>-1655</v>
      </c>
      <c r="K30" s="7"/>
      <c r="L30" s="25">
        <f t="shared" si="3"/>
        <v>3447.9168524855058</v>
      </c>
      <c r="M30" s="17">
        <f t="shared" si="1"/>
        <v>9.5057985961315037</v>
      </c>
      <c r="N30" s="17">
        <f t="shared" si="4"/>
        <v>-1655.5351387073085</v>
      </c>
      <c r="O30" s="24">
        <f t="shared" si="2"/>
        <v>0.28637343605984822</v>
      </c>
      <c r="P30" s="7"/>
      <c r="Q30" s="25">
        <f t="shared" si="5"/>
        <v>3472.9019075328511</v>
      </c>
      <c r="R30" s="24">
        <f t="shared" si="6"/>
        <v>-1675.4673516699775</v>
      </c>
      <c r="S30" s="7"/>
      <c r="T30" s="25">
        <f t="shared" si="7"/>
        <v>-0.90412456168149224</v>
      </c>
      <c r="U30" s="24">
        <f t="shared" si="8"/>
        <v>-0.43940228828406769</v>
      </c>
      <c r="V30" s="7"/>
      <c r="W30" s="25">
        <f t="shared" si="9"/>
        <v>-0.90099388996439445</v>
      </c>
      <c r="X30" s="24">
        <f t="shared" si="10"/>
        <v>56.465028616598033</v>
      </c>
      <c r="Y30" s="7"/>
      <c r="Z30" s="25">
        <f t="shared" si="11"/>
        <v>642</v>
      </c>
      <c r="AA30" s="17">
        <f t="shared" si="15"/>
        <v>56.484000000000002</v>
      </c>
      <c r="AB30" s="24">
        <f t="shared" si="12"/>
        <v>0.98583177469647709</v>
      </c>
      <c r="AC30" s="17">
        <f t="shared" si="13"/>
        <v>-1.8971383401968467E-2</v>
      </c>
      <c r="AD30" s="17">
        <f t="shared" ca="1" si="14"/>
        <v>-3.4432487236770726E-3</v>
      </c>
      <c r="AE30" s="17">
        <v>139</v>
      </c>
    </row>
    <row r="31" spans="1:31" s="17" customFormat="1" x14ac:dyDescent="0.25">
      <c r="A31" s="17">
        <v>11</v>
      </c>
      <c r="B31" s="17">
        <v>632</v>
      </c>
      <c r="C31" s="17">
        <v>15052</v>
      </c>
      <c r="D31" s="17">
        <v>12586</v>
      </c>
      <c r="E31" s="17">
        <v>11456</v>
      </c>
      <c r="F31" s="17">
        <v>13894</v>
      </c>
      <c r="G31" s="24"/>
      <c r="H31" s="7"/>
      <c r="I31" s="25">
        <f t="shared" si="0"/>
        <v>3596</v>
      </c>
      <c r="J31" s="24">
        <f t="shared" si="0"/>
        <v>-1308</v>
      </c>
      <c r="K31" s="7"/>
      <c r="L31" s="25">
        <f t="shared" si="3"/>
        <v>3595.651219236895</v>
      </c>
      <c r="M31" s="17">
        <f t="shared" si="1"/>
        <v>0.12164802071208457</v>
      </c>
      <c r="N31" s="17">
        <f t="shared" si="4"/>
        <v>-1307.0495652498014</v>
      </c>
      <c r="O31" s="24">
        <f t="shared" si="2"/>
        <v>0.90332621438509486</v>
      </c>
      <c r="P31" s="7"/>
      <c r="Q31" s="25">
        <f t="shared" si="5"/>
        <v>3617.9019075328511</v>
      </c>
      <c r="R31" s="24">
        <f t="shared" si="6"/>
        <v>-1328.4673516699775</v>
      </c>
      <c r="S31" s="7"/>
      <c r="T31" s="25">
        <f t="shared" si="7"/>
        <v>-0.94187341406325975</v>
      </c>
      <c r="U31" s="24">
        <f t="shared" si="8"/>
        <v>-0.34839926522748682</v>
      </c>
      <c r="V31" s="7"/>
      <c r="W31" s="25">
        <f t="shared" si="9"/>
        <v>-0.93939692053586177</v>
      </c>
      <c r="X31" s="24">
        <f t="shared" si="10"/>
        <v>62.114300300834486</v>
      </c>
      <c r="Y31" s="7"/>
      <c r="Z31" s="25">
        <f t="shared" si="11"/>
        <v>632</v>
      </c>
      <c r="AA31" s="17">
        <f t="shared" si="15"/>
        <v>62.172000000000004</v>
      </c>
      <c r="AB31" s="24">
        <f t="shared" si="12"/>
        <v>1.0851061025499147</v>
      </c>
      <c r="AC31" s="17">
        <f t="shared" si="13"/>
        <v>-5.769969916551787E-2</v>
      </c>
      <c r="AD31" s="17">
        <f t="shared" ca="1" si="14"/>
        <v>5.1058304793805576E-2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15102</v>
      </c>
      <c r="D32" s="17">
        <v>12757</v>
      </c>
      <c r="E32" s="17">
        <v>11394</v>
      </c>
      <c r="F32" s="17">
        <v>13708</v>
      </c>
      <c r="G32" s="24"/>
      <c r="H32" s="7"/>
      <c r="I32" s="25">
        <f t="shared" si="0"/>
        <v>3708</v>
      </c>
      <c r="J32" s="24">
        <f t="shared" si="0"/>
        <v>-951</v>
      </c>
      <c r="K32" s="7"/>
      <c r="L32" s="25">
        <f t="shared" si="3"/>
        <v>3706.8582872672669</v>
      </c>
      <c r="M32" s="17">
        <f t="shared" si="1"/>
        <v>1.3035079640849743</v>
      </c>
      <c r="N32" s="17">
        <f t="shared" si="4"/>
        <v>-948.95686875618719</v>
      </c>
      <c r="O32" s="24">
        <f t="shared" si="2"/>
        <v>4.174385279444075</v>
      </c>
      <c r="P32" s="7"/>
      <c r="Q32" s="25">
        <f t="shared" si="5"/>
        <v>3729.9019075328511</v>
      </c>
      <c r="R32" s="24">
        <f t="shared" si="6"/>
        <v>-971.46735166997757</v>
      </c>
      <c r="S32" s="7"/>
      <c r="T32" s="25">
        <f t="shared" si="7"/>
        <v>-0.97103114831676285</v>
      </c>
      <c r="U32" s="24">
        <f t="shared" si="8"/>
        <v>-0.2547736766649526</v>
      </c>
      <c r="V32" s="7"/>
      <c r="W32" s="25">
        <f t="shared" si="9"/>
        <v>-0.96922743604192563</v>
      </c>
      <c r="X32" s="24">
        <f t="shared" si="10"/>
        <v>67.735141405153115</v>
      </c>
      <c r="Y32" s="7"/>
      <c r="Z32" s="25">
        <f t="shared" si="11"/>
        <v>626</v>
      </c>
      <c r="AA32" s="17">
        <f t="shared" si="15"/>
        <v>67.805999999999997</v>
      </c>
      <c r="AB32" s="24">
        <f t="shared" si="12"/>
        <v>1.1834379526072749</v>
      </c>
      <c r="AC32" s="17">
        <f t="shared" si="13"/>
        <v>-7.0858594846882283E-2</v>
      </c>
      <c r="AD32" s="17">
        <f t="shared" ca="1" si="14"/>
        <v>2.9885550288611284E-2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15146</v>
      </c>
      <c r="D33" s="17">
        <v>12946</v>
      </c>
      <c r="E33" s="17">
        <v>11364</v>
      </c>
      <c r="F33" s="17">
        <v>13544</v>
      </c>
      <c r="G33" s="24"/>
      <c r="H33" s="7"/>
      <c r="I33" s="25">
        <f t="shared" si="0"/>
        <v>3782</v>
      </c>
      <c r="J33" s="24">
        <f t="shared" si="0"/>
        <v>-598</v>
      </c>
      <c r="K33" s="7"/>
      <c r="L33" s="25">
        <f t="shared" si="3"/>
        <v>3779.821302722351</v>
      </c>
      <c r="M33" s="17">
        <f t="shared" si="1"/>
        <v>4.7467218276351959</v>
      </c>
      <c r="N33" s="17">
        <f t="shared" si="4"/>
        <v>-595.70208690867605</v>
      </c>
      <c r="O33" s="24">
        <f t="shared" si="2"/>
        <v>5.280404575277986</v>
      </c>
      <c r="P33" s="7"/>
      <c r="Q33" s="25">
        <f t="shared" si="5"/>
        <v>3803.9019075328511</v>
      </c>
      <c r="R33" s="24">
        <f t="shared" si="6"/>
        <v>-618.46735166997757</v>
      </c>
      <c r="S33" s="7"/>
      <c r="T33" s="25">
        <f t="shared" si="7"/>
        <v>-0.99029607987711321</v>
      </c>
      <c r="U33" s="24">
        <f t="shared" si="8"/>
        <v>-0.16219711430479969</v>
      </c>
      <c r="V33" s="7"/>
      <c r="W33" s="25">
        <f t="shared" si="9"/>
        <v>-0.98915736426273537</v>
      </c>
      <c r="X33" s="24">
        <f t="shared" si="10"/>
        <v>73.150675536485153</v>
      </c>
      <c r="Y33" s="7"/>
      <c r="Z33" s="25">
        <f t="shared" si="11"/>
        <v>602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-7.332446351483668E-2</v>
      </c>
      <c r="AD33" s="17">
        <f t="shared" ca="1" si="14"/>
        <v>5.1210127840491282E-2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15167</v>
      </c>
      <c r="D34" s="17">
        <v>13124</v>
      </c>
      <c r="E34" s="17">
        <v>11345</v>
      </c>
      <c r="F34" s="17">
        <v>13358</v>
      </c>
      <c r="G34" s="24"/>
      <c r="H34" s="7"/>
      <c r="I34" s="25">
        <f t="shared" si="0"/>
        <v>3822</v>
      </c>
      <c r="J34" s="24">
        <f t="shared" si="0"/>
        <v>-234</v>
      </c>
      <c r="K34" s="7"/>
      <c r="L34" s="25">
        <f t="shared" si="3"/>
        <v>3819.2678962491123</v>
      </c>
      <c r="M34" s="17">
        <f t="shared" si="1"/>
        <v>7.4643909056148869</v>
      </c>
      <c r="N34" s="17">
        <f t="shared" si="4"/>
        <v>-229.14564905753775</v>
      </c>
      <c r="O34" s="24">
        <f t="shared" si="2"/>
        <v>23.564723072584105</v>
      </c>
      <c r="P34" s="7"/>
      <c r="Q34" s="25">
        <f t="shared" si="5"/>
        <v>3843.9019075328511</v>
      </c>
      <c r="R34" s="24">
        <f t="shared" si="6"/>
        <v>-254.46735166997757</v>
      </c>
      <c r="S34" s="7"/>
      <c r="T34" s="25">
        <f t="shared" si="7"/>
        <v>-1.0007095563962214</v>
      </c>
      <c r="U34" s="24">
        <f t="shared" si="8"/>
        <v>-6.6735729888098116E-2</v>
      </c>
      <c r="V34" s="7"/>
      <c r="W34" s="25">
        <f t="shared" si="9"/>
        <v>-1.0002563162361375</v>
      </c>
      <c r="X34" s="24">
        <f t="shared" si="10"/>
        <v>78.645842702155221</v>
      </c>
      <c r="Y34" s="7"/>
      <c r="Z34" s="25">
        <f t="shared" si="11"/>
        <v>615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-0.11315729784476503</v>
      </c>
      <c r="AD34" s="17">
        <f t="shared" ca="1" si="14"/>
        <v>6.0064983090498458E-2</v>
      </c>
      <c r="AE34" s="17">
        <v>135</v>
      </c>
    </row>
    <row r="35" spans="1:31" s="17" customFormat="1" x14ac:dyDescent="0.25">
      <c r="A35" s="17">
        <v>15</v>
      </c>
      <c r="B35" s="17">
        <v>628</v>
      </c>
      <c r="C35" s="17">
        <v>15168</v>
      </c>
      <c r="D35" s="17">
        <v>13309</v>
      </c>
      <c r="E35" s="17">
        <v>11337</v>
      </c>
      <c r="F35" s="17">
        <v>13162</v>
      </c>
      <c r="G35" s="24"/>
      <c r="H35" s="7"/>
      <c r="I35" s="25">
        <f t="shared" si="0"/>
        <v>3831</v>
      </c>
      <c r="J35" s="24">
        <f t="shared" si="0"/>
        <v>147</v>
      </c>
      <c r="K35" s="7"/>
      <c r="L35" s="25">
        <f t="shared" si="3"/>
        <v>3822.5728574485802</v>
      </c>
      <c r="M35" s="17">
        <f t="shared" si="1"/>
        <v>71.016731581950552</v>
      </c>
      <c r="N35" s="17">
        <f t="shared" si="4"/>
        <v>147.54564568326063</v>
      </c>
      <c r="O35" s="24">
        <f t="shared" si="2"/>
        <v>0.2977292116609605</v>
      </c>
      <c r="P35" s="7"/>
      <c r="Q35" s="25">
        <f t="shared" si="5"/>
        <v>3852.9019075328511</v>
      </c>
      <c r="R35" s="24">
        <f t="shared" si="6"/>
        <v>126.53264833002244</v>
      </c>
      <c r="S35" s="7"/>
      <c r="T35" s="25">
        <f t="shared" si="7"/>
        <v>-1.0030525886130208</v>
      </c>
      <c r="U35" s="24">
        <f t="shared" si="8"/>
        <v>3.3184015888724133E-2</v>
      </c>
      <c r="V35" s="7"/>
      <c r="W35" s="25">
        <f t="shared" si="9"/>
        <v>-1.0033166174443802</v>
      </c>
      <c r="X35" s="24">
        <f t="shared" si="10"/>
        <v>84.357210028757947</v>
      </c>
      <c r="Y35" s="7"/>
      <c r="Z35" s="25">
        <f t="shared" si="11"/>
        <v>628</v>
      </c>
      <c r="AA35" s="17">
        <f t="shared" si="15"/>
        <v>84.410999999999987</v>
      </c>
      <c r="AB35" s="24">
        <f t="shared" si="12"/>
        <v>1.4732498749009333</v>
      </c>
      <c r="AC35" s="17">
        <f t="shared" si="13"/>
        <v>-5.3789971242039769E-2</v>
      </c>
      <c r="AD35" s="17">
        <f t="shared" ca="1" si="14"/>
        <v>2.7976823946644913E-2</v>
      </c>
      <c r="AE35" s="17">
        <v>134</v>
      </c>
    </row>
    <row r="36" spans="1:31" s="17" customFormat="1" x14ac:dyDescent="0.25">
      <c r="A36" s="17">
        <v>16</v>
      </c>
      <c r="B36" s="17">
        <v>618</v>
      </c>
      <c r="C36" s="17">
        <v>15158</v>
      </c>
      <c r="D36" s="17">
        <v>13503</v>
      </c>
      <c r="E36" s="17">
        <v>11360</v>
      </c>
      <c r="F36" s="17">
        <v>12985</v>
      </c>
      <c r="G36" s="24"/>
      <c r="H36" s="7"/>
      <c r="I36" s="25">
        <f t="shared" si="0"/>
        <v>3798</v>
      </c>
      <c r="J36" s="24">
        <f t="shared" si="0"/>
        <v>518</v>
      </c>
      <c r="K36" s="7"/>
      <c r="L36" s="25">
        <f t="shared" si="3"/>
        <v>3789.3201098270411</v>
      </c>
      <c r="M36" s="17">
        <f t="shared" si="1"/>
        <v>75.340493414629336</v>
      </c>
      <c r="N36" s="17">
        <f t="shared" si="4"/>
        <v>517.05810043219799</v>
      </c>
      <c r="O36" s="24">
        <f t="shared" si="2"/>
        <v>0.88717479582561509</v>
      </c>
      <c r="P36" s="7"/>
      <c r="Q36" s="25">
        <f t="shared" si="5"/>
        <v>3819.9019075328511</v>
      </c>
      <c r="R36" s="24">
        <f t="shared" si="6"/>
        <v>497.53264833002243</v>
      </c>
      <c r="S36" s="7"/>
      <c r="T36" s="25">
        <f t="shared" si="7"/>
        <v>-0.99446147048475653</v>
      </c>
      <c r="U36" s="24">
        <f t="shared" si="8"/>
        <v>0.13048119615959303</v>
      </c>
      <c r="V36" s="7"/>
      <c r="W36" s="25">
        <f t="shared" si="9"/>
        <v>-0.99542366226575729</v>
      </c>
      <c r="X36" s="24">
        <f t="shared" si="10"/>
        <v>89.930696453215376</v>
      </c>
      <c r="Y36" s="7"/>
      <c r="Z36" s="25">
        <f t="shared" si="11"/>
        <v>618</v>
      </c>
      <c r="AA36" s="17">
        <f t="shared" si="15"/>
        <v>89.972999999999985</v>
      </c>
      <c r="AB36" s="24">
        <f t="shared" si="12"/>
        <v>1.570325087896858</v>
      </c>
      <c r="AC36" s="17">
        <f t="shared" si="13"/>
        <v>-4.2303546784609125E-2</v>
      </c>
      <c r="AD36" s="17">
        <f t="shared" ca="1" si="14"/>
        <v>-2.7017104444396978E-2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15135</v>
      </c>
      <c r="D37" s="17">
        <v>13692</v>
      </c>
      <c r="E37" s="17">
        <v>11405</v>
      </c>
      <c r="F37" s="17">
        <v>12803</v>
      </c>
      <c r="G37" s="24"/>
      <c r="H37" s="7"/>
      <c r="I37" s="25">
        <f t="shared" si="0"/>
        <v>3730</v>
      </c>
      <c r="J37" s="24">
        <f t="shared" si="0"/>
        <v>889</v>
      </c>
      <c r="K37" s="7"/>
      <c r="L37" s="25">
        <f t="shared" si="3"/>
        <v>3718.1908696774949</v>
      </c>
      <c r="M37" s="17">
        <f t="shared" si="1"/>
        <v>139.45555897390935</v>
      </c>
      <c r="N37" s="17">
        <f t="shared" si="4"/>
        <v>890.08245592475043</v>
      </c>
      <c r="O37" s="24">
        <f t="shared" si="2"/>
        <v>1.171710829027317</v>
      </c>
      <c r="P37" s="7"/>
      <c r="Q37" s="25">
        <f t="shared" si="5"/>
        <v>3751.9019075328511</v>
      </c>
      <c r="R37" s="24">
        <f t="shared" si="6"/>
        <v>868.53264833002243</v>
      </c>
      <c r="S37" s="7"/>
      <c r="T37" s="25">
        <f t="shared" si="7"/>
        <v>-0.97675856040227249</v>
      </c>
      <c r="U37" s="24">
        <f t="shared" si="8"/>
        <v>0.22777837643046195</v>
      </c>
      <c r="V37" s="7"/>
      <c r="W37" s="25">
        <f t="shared" si="9"/>
        <v>-0.97841868040940883</v>
      </c>
      <c r="X37" s="24">
        <f t="shared" si="10"/>
        <v>95.568059797827061</v>
      </c>
      <c r="Y37" s="7"/>
      <c r="Z37" s="25">
        <f t="shared" si="11"/>
        <v>632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-9.2940202172925979E-2</v>
      </c>
      <c r="AD37" s="17">
        <f t="shared" ca="1" si="14"/>
        <v>-8.7660300527545587E-3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15076</v>
      </c>
      <c r="D38" s="17">
        <v>13877</v>
      </c>
      <c r="E38" s="17">
        <v>11456</v>
      </c>
      <c r="F38" s="17">
        <v>12622</v>
      </c>
      <c r="G38" s="24"/>
      <c r="H38" s="7"/>
      <c r="I38" s="25">
        <f t="shared" si="0"/>
        <v>3620</v>
      </c>
      <c r="J38" s="24">
        <f t="shared" si="0"/>
        <v>1255</v>
      </c>
      <c r="K38" s="7"/>
      <c r="L38" s="25">
        <f t="shared" si="3"/>
        <v>3609.4215812998182</v>
      </c>
      <c r="M38" s="17">
        <f t="shared" si="1"/>
        <v>111.90294219635661</v>
      </c>
      <c r="N38" s="17">
        <f t="shared" si="4"/>
        <v>1256.8165796377411</v>
      </c>
      <c r="O38" s="24">
        <f t="shared" si="2"/>
        <v>3.2999615802557405</v>
      </c>
      <c r="P38" s="7"/>
      <c r="Q38" s="25">
        <f t="shared" si="5"/>
        <v>3641.9019075328511</v>
      </c>
      <c r="R38" s="24">
        <f t="shared" si="6"/>
        <v>1234.5326483300225</v>
      </c>
      <c r="S38" s="7"/>
      <c r="T38" s="25">
        <f t="shared" si="7"/>
        <v>-0.94812149997472472</v>
      </c>
      <c r="U38" s="24">
        <f t="shared" si="8"/>
        <v>0.32376427394835422</v>
      </c>
      <c r="V38" s="7"/>
      <c r="W38" s="25">
        <f t="shared" si="9"/>
        <v>-0.95046985435299225</v>
      </c>
      <c r="X38" s="24">
        <f t="shared" si="10"/>
        <v>101.27357392558582</v>
      </c>
      <c r="Y38" s="7"/>
      <c r="Z38" s="25">
        <f t="shared" si="11"/>
        <v>636</v>
      </c>
      <c r="AA38" s="17">
        <f t="shared" si="15"/>
        <v>101.38499999999999</v>
      </c>
      <c r="AB38" s="24">
        <f t="shared" si="12"/>
        <v>1.7695020621344506</v>
      </c>
      <c r="AC38" s="17">
        <f t="shared" si="13"/>
        <v>-0.11142607441416885</v>
      </c>
      <c r="AD38" s="17">
        <f t="shared" ca="1" si="14"/>
        <v>9.1081037215033689E-2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14980</v>
      </c>
      <c r="D39" s="17">
        <v>14035</v>
      </c>
      <c r="E39" s="17">
        <v>11513</v>
      </c>
      <c r="F39" s="17">
        <v>12427</v>
      </c>
      <c r="G39" s="24"/>
      <c r="H39" s="7"/>
      <c r="I39" s="25">
        <f t="shared" si="0"/>
        <v>3467</v>
      </c>
      <c r="J39" s="24">
        <f t="shared" si="0"/>
        <v>1608</v>
      </c>
      <c r="K39" s="7"/>
      <c r="L39" s="25">
        <f t="shared" si="3"/>
        <v>3463.9168179675648</v>
      </c>
      <c r="M39" s="17">
        <f t="shared" si="1"/>
        <v>9.5060114451310103</v>
      </c>
      <c r="N39" s="17">
        <f t="shared" si="4"/>
        <v>1612.3114050754259</v>
      </c>
      <c r="O39" s="24">
        <f t="shared" si="2"/>
        <v>18.588213724408295</v>
      </c>
      <c r="P39" s="7"/>
      <c r="Q39" s="25">
        <f t="shared" si="5"/>
        <v>3488.9019075328511</v>
      </c>
      <c r="R39" s="24">
        <f t="shared" si="6"/>
        <v>1587.5326483300225</v>
      </c>
      <c r="S39" s="7"/>
      <c r="T39" s="25">
        <f t="shared" si="7"/>
        <v>-0.90828995228913556</v>
      </c>
      <c r="U39" s="24">
        <f t="shared" si="8"/>
        <v>0.4163408363085071</v>
      </c>
      <c r="V39" s="7"/>
      <c r="W39" s="25">
        <f t="shared" si="9"/>
        <v>-0.91130178097826797</v>
      </c>
      <c r="X39" s="24">
        <f t="shared" si="10"/>
        <v>107.01682862501377</v>
      </c>
      <c r="Y39" s="7"/>
      <c r="Z39" s="25">
        <f t="shared" si="11"/>
        <v>638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-0.11017137498622276</v>
      </c>
      <c r="AD39" s="17">
        <f t="shared" ca="1" si="14"/>
        <v>-6.8795871781901496E-4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14901</v>
      </c>
      <c r="D40" s="17">
        <v>14203</v>
      </c>
      <c r="E40" s="17">
        <v>11604</v>
      </c>
      <c r="F40" s="17">
        <v>12266</v>
      </c>
      <c r="G40" s="24"/>
      <c r="H40" s="7"/>
      <c r="I40" s="25">
        <f t="shared" si="0"/>
        <v>3297</v>
      </c>
      <c r="J40" s="24">
        <f t="shared" si="0"/>
        <v>1937</v>
      </c>
      <c r="K40" s="7"/>
      <c r="L40" s="25">
        <f t="shared" si="3"/>
        <v>3290.5161865169348</v>
      </c>
      <c r="M40" s="17">
        <f t="shared" si="1"/>
        <v>42.039837283178151</v>
      </c>
      <c r="N40" s="17">
        <f t="shared" si="4"/>
        <v>1939.9052686724051</v>
      </c>
      <c r="O40" s="24">
        <f t="shared" si="2"/>
        <v>8.4405860588584929</v>
      </c>
      <c r="P40" s="7"/>
      <c r="Q40" s="25">
        <f t="shared" si="5"/>
        <v>3318.9019075328511</v>
      </c>
      <c r="R40" s="24">
        <f t="shared" si="6"/>
        <v>1916.5326483300225</v>
      </c>
      <c r="S40" s="7"/>
      <c r="T40" s="25">
        <f t="shared" si="7"/>
        <v>-0.8640326770829253</v>
      </c>
      <c r="U40" s="24">
        <f t="shared" si="8"/>
        <v>0.50262324145437198</v>
      </c>
      <c r="V40" s="7"/>
      <c r="W40" s="25">
        <f t="shared" si="9"/>
        <v>-0.86766268757773446</v>
      </c>
      <c r="X40" s="24">
        <f t="shared" si="10"/>
        <v>112.54591433203018</v>
      </c>
      <c r="Y40" s="7"/>
      <c r="Z40" s="25">
        <f t="shared" si="11"/>
        <v>615</v>
      </c>
      <c r="AA40" s="17">
        <f t="shared" si="15"/>
        <v>112.66199999999999</v>
      </c>
      <c r="AB40" s="24">
        <f t="shared" si="12"/>
        <v>1.9663228418818515</v>
      </c>
      <c r="AC40" s="17">
        <f t="shared" si="13"/>
        <v>-0.11608566796981279</v>
      </c>
      <c r="AD40" s="17">
        <f t="shared" ca="1" si="14"/>
        <v>2.0755105600329671E-3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14802</v>
      </c>
      <c r="D41" s="17">
        <v>14367</v>
      </c>
      <c r="E41" s="17">
        <v>11714</v>
      </c>
      <c r="F41" s="17">
        <v>12119</v>
      </c>
      <c r="G41" s="24"/>
      <c r="H41" s="7"/>
      <c r="I41" s="25">
        <f t="shared" si="0"/>
        <v>3088</v>
      </c>
      <c r="J41" s="24">
        <f t="shared" si="0"/>
        <v>2248</v>
      </c>
      <c r="K41" s="7"/>
      <c r="L41" s="25">
        <f t="shared" si="3"/>
        <v>3086.5737007514895</v>
      </c>
      <c r="M41" s="17">
        <f t="shared" si="1"/>
        <v>2.0343295463017066</v>
      </c>
      <c r="N41" s="17">
        <f t="shared" si="4"/>
        <v>2249.1066409205996</v>
      </c>
      <c r="O41" s="24">
        <f t="shared" si="2"/>
        <v>1.2246541271455356</v>
      </c>
      <c r="P41" s="7"/>
      <c r="Q41" s="25">
        <f t="shared" si="5"/>
        <v>3109.9019075328511</v>
      </c>
      <c r="R41" s="24">
        <f t="shared" si="6"/>
        <v>2227.5326483300223</v>
      </c>
      <c r="S41" s="7"/>
      <c r="T41" s="25">
        <f t="shared" si="7"/>
        <v>-0.80962226227058465</v>
      </c>
      <c r="U41" s="24">
        <f t="shared" si="8"/>
        <v>0.58418502868952082</v>
      </c>
      <c r="V41" s="7"/>
      <c r="W41" s="25">
        <f t="shared" si="9"/>
        <v>-0.8138363091495503</v>
      </c>
      <c r="X41" s="24">
        <f t="shared" si="10"/>
        <v>118.13428585556318</v>
      </c>
      <c r="Y41" s="7"/>
      <c r="Z41" s="25">
        <f t="shared" si="11"/>
        <v>614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-5.3714144436810329E-2</v>
      </c>
      <c r="AD41" s="17">
        <f t="shared" ca="1" si="14"/>
        <v>3.8723902080789685E-2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14676</v>
      </c>
      <c r="D42" s="17">
        <v>14499</v>
      </c>
      <c r="E42" s="17">
        <v>11821</v>
      </c>
      <c r="F42" s="17">
        <v>11965</v>
      </c>
      <c r="G42" s="24"/>
      <c r="H42" s="7"/>
      <c r="I42" s="25">
        <f t="shared" si="0"/>
        <v>2855</v>
      </c>
      <c r="J42" s="24">
        <f t="shared" si="0"/>
        <v>2534</v>
      </c>
      <c r="K42" s="7"/>
      <c r="L42" s="25">
        <f t="shared" si="3"/>
        <v>2854.9342170710074</v>
      </c>
      <c r="M42" s="17">
        <f t="shared" si="1"/>
        <v>4.3273937468422648E-3</v>
      </c>
      <c r="N42" s="17">
        <f t="shared" si="4"/>
        <v>2536.2302408270366</v>
      </c>
      <c r="O42" s="24">
        <f t="shared" si="2"/>
        <v>4.9739741465808791</v>
      </c>
      <c r="P42" s="7"/>
      <c r="Q42" s="25">
        <f t="shared" si="5"/>
        <v>2876.9019075328511</v>
      </c>
      <c r="R42" s="24">
        <f t="shared" si="6"/>
        <v>2513.5326483300223</v>
      </c>
      <c r="S42" s="7"/>
      <c r="T42" s="25">
        <f t="shared" si="7"/>
        <v>-0.74896376154677891</v>
      </c>
      <c r="U42" s="24">
        <f t="shared" si="8"/>
        <v>0.6591904021597863</v>
      </c>
      <c r="V42" s="7"/>
      <c r="W42" s="25">
        <f t="shared" si="9"/>
        <v>-0.75371462292265246</v>
      </c>
      <c r="X42" s="24">
        <f t="shared" si="10"/>
        <v>123.63546176867362</v>
      </c>
      <c r="Y42" s="7"/>
      <c r="Z42" s="25">
        <f t="shared" si="11"/>
        <v>611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-5.1538231326361483E-2</v>
      </c>
      <c r="AD42" s="17">
        <f t="shared" ca="1" si="14"/>
        <v>2.8364474282341234E-2</v>
      </c>
      <c r="AE42" s="17">
        <v>127</v>
      </c>
    </row>
    <row r="43" spans="1:31" s="17" customFormat="1" x14ac:dyDescent="0.25">
      <c r="A43" s="17">
        <v>23</v>
      </c>
      <c r="B43" s="17">
        <v>615</v>
      </c>
      <c r="C43" s="17">
        <v>14557</v>
      </c>
      <c r="D43" s="17">
        <v>14638</v>
      </c>
      <c r="E43" s="17">
        <v>11954</v>
      </c>
      <c r="F43" s="17">
        <v>11837</v>
      </c>
      <c r="G43" s="24"/>
      <c r="H43" s="7"/>
      <c r="I43" s="25">
        <f t="shared" si="0"/>
        <v>2603</v>
      </c>
      <c r="J43" s="24">
        <f t="shared" si="0"/>
        <v>2801</v>
      </c>
      <c r="K43" s="7"/>
      <c r="L43" s="25">
        <f t="shared" si="3"/>
        <v>2595.0355170416938</v>
      </c>
      <c r="M43" s="17">
        <f t="shared" si="1"/>
        <v>63.432988793150429</v>
      </c>
      <c r="N43" s="17">
        <f t="shared" si="4"/>
        <v>2801.8340798220024</v>
      </c>
      <c r="O43" s="24">
        <f t="shared" si="2"/>
        <v>0.69568914947159299</v>
      </c>
      <c r="P43" s="7"/>
      <c r="Q43" s="25">
        <f t="shared" si="5"/>
        <v>2624.9019075328511</v>
      </c>
      <c r="R43" s="24">
        <f t="shared" si="6"/>
        <v>2780.5326483300223</v>
      </c>
      <c r="S43" s="7"/>
      <c r="T43" s="25">
        <f t="shared" si="7"/>
        <v>-0.68335885947639674</v>
      </c>
      <c r="U43" s="24">
        <f t="shared" si="8"/>
        <v>0.72921290116874049</v>
      </c>
      <c r="V43" s="7"/>
      <c r="W43" s="25">
        <f t="shared" si="9"/>
        <v>-0.68861064161801577</v>
      </c>
      <c r="X43" s="24">
        <f t="shared" si="10"/>
        <v>129.1032143890103</v>
      </c>
      <c r="Y43" s="7"/>
      <c r="Z43" s="25">
        <f t="shared" si="11"/>
        <v>615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-0.11878561098967566</v>
      </c>
      <c r="AD43" s="17">
        <f t="shared" ca="1" si="14"/>
        <v>0.11343727555035343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14408</v>
      </c>
      <c r="D44" s="17">
        <v>14771</v>
      </c>
      <c r="E44" s="17">
        <v>12107</v>
      </c>
      <c r="F44" s="17">
        <v>11718</v>
      </c>
      <c r="G44" s="24"/>
      <c r="H44" s="7"/>
      <c r="I44" s="25">
        <f t="shared" si="0"/>
        <v>2301</v>
      </c>
      <c r="J44" s="24">
        <f t="shared" si="0"/>
        <v>3053</v>
      </c>
      <c r="K44" s="7"/>
      <c r="L44" s="25">
        <f t="shared" si="3"/>
        <v>2302.063955138151</v>
      </c>
      <c r="M44" s="17">
        <f t="shared" si="1"/>
        <v>1.1320005359978265</v>
      </c>
      <c r="N44" s="17">
        <f t="shared" si="4"/>
        <v>3048.0892186158003</v>
      </c>
      <c r="O44" s="24">
        <f t="shared" si="2"/>
        <v>24.115773803402405</v>
      </c>
      <c r="P44" s="7"/>
      <c r="Q44" s="25">
        <f t="shared" si="5"/>
        <v>2322.9019075328511</v>
      </c>
      <c r="R44" s="24">
        <f t="shared" si="6"/>
        <v>3032.5326483300223</v>
      </c>
      <c r="S44" s="7"/>
      <c r="T44" s="25">
        <f t="shared" si="7"/>
        <v>-0.6047371117571293</v>
      </c>
      <c r="U44" s="24">
        <f t="shared" si="8"/>
        <v>0.79530155191876473</v>
      </c>
      <c r="V44" s="7"/>
      <c r="W44" s="25">
        <f t="shared" si="9"/>
        <v>-0.6104612427848074</v>
      </c>
      <c r="X44" s="24">
        <f t="shared" si="10"/>
        <v>134.95359171541253</v>
      </c>
      <c r="Y44" s="7"/>
      <c r="Z44" s="25">
        <f t="shared" si="11"/>
        <v>633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3.4591715412545909E-2</v>
      </c>
      <c r="AD44" s="17">
        <f t="shared" ca="1" si="14"/>
        <v>8.7800522662860203E-2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14255</v>
      </c>
      <c r="D45" s="17">
        <v>14883</v>
      </c>
      <c r="E45" s="17">
        <v>12271</v>
      </c>
      <c r="F45" s="17">
        <v>11615</v>
      </c>
      <c r="G45" s="24"/>
      <c r="H45" s="7"/>
      <c r="I45" s="25">
        <f t="shared" si="0"/>
        <v>1984</v>
      </c>
      <c r="J45" s="24">
        <f t="shared" si="0"/>
        <v>3268</v>
      </c>
      <c r="K45" s="7"/>
      <c r="L45" s="25">
        <f t="shared" si="3"/>
        <v>1987.6751426827013</v>
      </c>
      <c r="M45" s="17">
        <f t="shared" si="1"/>
        <v>13.506673738213163</v>
      </c>
      <c r="N45" s="17">
        <f t="shared" si="4"/>
        <v>3263.4700257364984</v>
      </c>
      <c r="O45" s="24">
        <f t="shared" si="2"/>
        <v>20.520666827986609</v>
      </c>
      <c r="P45" s="7"/>
      <c r="Q45" s="25">
        <f t="shared" si="5"/>
        <v>2005.9019075328513</v>
      </c>
      <c r="R45" s="24">
        <f t="shared" si="6"/>
        <v>3247.5326483300223</v>
      </c>
      <c r="S45" s="7"/>
      <c r="T45" s="25">
        <f t="shared" si="7"/>
        <v>-0.5222103103431962</v>
      </c>
      <c r="U45" s="24">
        <f t="shared" si="8"/>
        <v>0.85168671029676146</v>
      </c>
      <c r="V45" s="7"/>
      <c r="W45" s="25">
        <f t="shared" si="9"/>
        <v>-0.5283370394788437</v>
      </c>
      <c r="X45" s="24">
        <f t="shared" si="10"/>
        <v>140.64981654026712</v>
      </c>
      <c r="Y45" s="7"/>
      <c r="Z45" s="25">
        <f t="shared" si="11"/>
        <v>630</v>
      </c>
      <c r="AA45" s="17">
        <f t="shared" si="15"/>
        <v>140.58899999999997</v>
      </c>
      <c r="AB45" s="24">
        <f t="shared" si="12"/>
        <v>2.4537409420863074</v>
      </c>
      <c r="AC45" s="17">
        <f t="shared" si="13"/>
        <v>6.0816540267154551E-2</v>
      </c>
      <c r="AD45" s="17">
        <f t="shared" ca="1" si="14"/>
        <v>1.0707519720853043E-2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14077</v>
      </c>
      <c r="D46" s="17">
        <v>14971</v>
      </c>
      <c r="E46" s="17">
        <v>12435</v>
      </c>
      <c r="F46" s="17">
        <v>11517</v>
      </c>
      <c r="G46" s="24"/>
      <c r="H46" s="7"/>
      <c r="I46" s="25">
        <f t="shared" si="0"/>
        <v>1642</v>
      </c>
      <c r="J46" s="24">
        <f t="shared" si="0"/>
        <v>3454</v>
      </c>
      <c r="K46" s="7"/>
      <c r="L46" s="25">
        <f t="shared" si="3"/>
        <v>1649.8067109876399</v>
      </c>
      <c r="M46" s="17">
        <f t="shared" si="1"/>
        <v>60.94473644453781</v>
      </c>
      <c r="N46" s="17">
        <f t="shared" si="4"/>
        <v>3448.9562474761265</v>
      </c>
      <c r="O46" s="24">
        <f t="shared" si="2"/>
        <v>25.439439522080665</v>
      </c>
      <c r="P46" s="7"/>
      <c r="Q46" s="25">
        <f t="shared" si="5"/>
        <v>1663.9019075328513</v>
      </c>
      <c r="R46" s="24">
        <f t="shared" si="6"/>
        <v>3433.5326483300223</v>
      </c>
      <c r="S46" s="7"/>
      <c r="T46" s="25">
        <f t="shared" si="7"/>
        <v>-0.43317508610482047</v>
      </c>
      <c r="U46" s="24">
        <f t="shared" si="8"/>
        <v>0.9004664287074936</v>
      </c>
      <c r="V46" s="7"/>
      <c r="W46" s="25">
        <f t="shared" si="9"/>
        <v>-0.43964965500536474</v>
      </c>
      <c r="X46" s="24">
        <f t="shared" si="10"/>
        <v>146.43909609927817</v>
      </c>
      <c r="Y46" s="7"/>
      <c r="Z46" s="25">
        <f t="shared" si="11"/>
        <v>637</v>
      </c>
      <c r="AA46" s="17">
        <f t="shared" si="15"/>
        <v>146.32199999999997</v>
      </c>
      <c r="AB46" s="24">
        <f t="shared" si="12"/>
        <v>2.5538006681031424</v>
      </c>
      <c r="AC46" s="17">
        <f t="shared" si="13"/>
        <v>0.11709609927819997</v>
      </c>
      <c r="AD46" s="17">
        <f t="shared" ca="1" si="14"/>
        <v>-4.3400443715938763E-2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13913</v>
      </c>
      <c r="D47" s="17">
        <v>15054</v>
      </c>
      <c r="E47" s="17">
        <v>12618</v>
      </c>
      <c r="F47" s="17">
        <v>11448</v>
      </c>
      <c r="G47" s="24"/>
      <c r="H47" s="7"/>
      <c r="I47" s="25">
        <f t="shared" si="0"/>
        <v>1295</v>
      </c>
      <c r="J47" s="24">
        <f t="shared" si="0"/>
        <v>3606</v>
      </c>
      <c r="K47" s="7"/>
      <c r="L47" s="25">
        <f t="shared" si="3"/>
        <v>1300.8886417850065</v>
      </c>
      <c r="M47" s="17">
        <f t="shared" si="1"/>
        <v>34.676102072124358</v>
      </c>
      <c r="N47" s="17">
        <f t="shared" si="4"/>
        <v>3598.0272837020602</v>
      </c>
      <c r="O47" s="24">
        <f t="shared" si="2"/>
        <v>63.564205167434416</v>
      </c>
      <c r="P47" s="7"/>
      <c r="Q47" s="25">
        <f t="shared" si="5"/>
        <v>1316.9019075328513</v>
      </c>
      <c r="R47" s="24">
        <f t="shared" si="6"/>
        <v>3585.5326483300223</v>
      </c>
      <c r="S47" s="7"/>
      <c r="T47" s="25">
        <f t="shared" si="7"/>
        <v>-0.34283817730155614</v>
      </c>
      <c r="U47" s="24">
        <f t="shared" si="8"/>
        <v>0.94032942439798439</v>
      </c>
      <c r="V47" s="7"/>
      <c r="W47" s="25">
        <f t="shared" si="9"/>
        <v>-0.34959654956484471</v>
      </c>
      <c r="X47" s="24">
        <f t="shared" si="10"/>
        <v>152.06870719309484</v>
      </c>
      <c r="Y47" s="7"/>
      <c r="Z47" s="25">
        <f t="shared" si="11"/>
        <v>627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0.10370719309486276</v>
      </c>
      <c r="AD47" s="17">
        <f t="shared" ca="1" si="14"/>
        <v>-5.237345548863459E-3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13726</v>
      </c>
      <c r="D48" s="17">
        <v>15108</v>
      </c>
      <c r="E48" s="17">
        <v>12792</v>
      </c>
      <c r="F48" s="17">
        <v>11387</v>
      </c>
      <c r="G48" s="24"/>
      <c r="H48" s="7"/>
      <c r="I48" s="25">
        <f t="shared" si="0"/>
        <v>934</v>
      </c>
      <c r="J48" s="24">
        <f t="shared" si="0"/>
        <v>3721</v>
      </c>
      <c r="K48" s="7"/>
      <c r="L48" s="25">
        <f t="shared" si="3"/>
        <v>939.73193446922187</v>
      </c>
      <c r="M48" s="17">
        <f t="shared" si="1"/>
        <v>32.85507275945379</v>
      </c>
      <c r="N48" s="17">
        <f t="shared" si="4"/>
        <v>3712.2509746820938</v>
      </c>
      <c r="O48" s="24">
        <f t="shared" si="2"/>
        <v>76.545444013363976</v>
      </c>
      <c r="P48" s="7"/>
      <c r="Q48" s="25">
        <f t="shared" si="5"/>
        <v>955.90190753285128</v>
      </c>
      <c r="R48" s="24">
        <f t="shared" si="6"/>
        <v>3700.5326483300223</v>
      </c>
      <c r="S48" s="7"/>
      <c r="T48" s="25">
        <f t="shared" si="7"/>
        <v>-0.24885655171660395</v>
      </c>
      <c r="U48" s="24">
        <f t="shared" si="8"/>
        <v>0.97048892771644779</v>
      </c>
      <c r="V48" s="7"/>
      <c r="W48" s="25">
        <f t="shared" si="9"/>
        <v>-0.25582898327093295</v>
      </c>
      <c r="X48" s="24">
        <f t="shared" si="10"/>
        <v>157.69518389088398</v>
      </c>
      <c r="Y48" s="7"/>
      <c r="Z48" s="25">
        <f t="shared" si="11"/>
        <v>626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9.6183890884020684E-2</v>
      </c>
      <c r="AD48" s="17">
        <f t="shared" ca="1" si="14"/>
        <v>3.7996516135024194E-2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13547</v>
      </c>
      <c r="D49" s="17">
        <v>15146</v>
      </c>
      <c r="E49" s="17">
        <v>12973</v>
      </c>
      <c r="F49" s="17">
        <v>11352</v>
      </c>
      <c r="G49" s="24"/>
      <c r="H49" s="7"/>
      <c r="I49" s="25">
        <f t="shared" si="0"/>
        <v>574</v>
      </c>
      <c r="J49" s="24">
        <f t="shared" si="0"/>
        <v>3794</v>
      </c>
      <c r="K49" s="7"/>
      <c r="L49" s="25">
        <f t="shared" si="3"/>
        <v>581.22562836074826</v>
      </c>
      <c r="M49" s="17">
        <f t="shared" si="1"/>
        <v>52.209705207649591</v>
      </c>
      <c r="N49" s="17">
        <f t="shared" si="4"/>
        <v>3788.8389052952357</v>
      </c>
      <c r="O49" s="24">
        <f t="shared" si="2"/>
        <v>26.636898551546196</v>
      </c>
      <c r="P49" s="7"/>
      <c r="Q49" s="25">
        <f t="shared" si="5"/>
        <v>595.90190753285128</v>
      </c>
      <c r="R49" s="24">
        <f t="shared" si="6"/>
        <v>3773.5326483300223</v>
      </c>
      <c r="S49" s="7"/>
      <c r="T49" s="25">
        <f t="shared" si="7"/>
        <v>-0.15513526304462946</v>
      </c>
      <c r="U49" s="24">
        <f t="shared" si="8"/>
        <v>0.98963365590990715</v>
      </c>
      <c r="V49" s="7"/>
      <c r="W49" s="25">
        <f t="shared" si="9"/>
        <v>-0.16224269822728563</v>
      </c>
      <c r="X49" s="24">
        <f t="shared" si="10"/>
        <v>163.15250879960945</v>
      </c>
      <c r="Y49" s="7"/>
      <c r="Z49" s="25">
        <f t="shared" si="11"/>
        <v>606</v>
      </c>
      <c r="AA49" s="17">
        <f t="shared" si="15"/>
        <v>163.05299999999997</v>
      </c>
      <c r="AB49" s="24">
        <f t="shared" si="12"/>
        <v>2.8458117052543135</v>
      </c>
      <c r="AC49" s="17">
        <f t="shared" si="13"/>
        <v>9.9508799609481002E-2</v>
      </c>
      <c r="AD49" s="17">
        <f t="shared" ca="1" si="14"/>
        <v>2.3831813538578217E-2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13370</v>
      </c>
      <c r="D50" s="17">
        <v>15174</v>
      </c>
      <c r="E50" s="17">
        <v>13163</v>
      </c>
      <c r="F50" s="17">
        <v>11335</v>
      </c>
      <c r="G50" s="24"/>
      <c r="H50" s="7"/>
      <c r="I50" s="25">
        <f t="shared" si="0"/>
        <v>207</v>
      </c>
      <c r="J50" s="24">
        <f t="shared" si="0"/>
        <v>3839</v>
      </c>
      <c r="K50" s="7"/>
      <c r="L50" s="25">
        <f t="shared" si="3"/>
        <v>213.63782685341633</v>
      </c>
      <c r="M50" s="17">
        <f t="shared" si="1"/>
        <v>44.060745335934911</v>
      </c>
      <c r="N50" s="17">
        <f t="shared" si="4"/>
        <v>3831.5360281029157</v>
      </c>
      <c r="O50" s="24">
        <f t="shared" si="2"/>
        <v>55.710876480464513</v>
      </c>
      <c r="P50" s="7"/>
      <c r="Q50" s="25">
        <f t="shared" si="5"/>
        <v>228.90190753285125</v>
      </c>
      <c r="R50" s="24">
        <f t="shared" si="6"/>
        <v>3818.5326483300223</v>
      </c>
      <c r="S50" s="7"/>
      <c r="T50" s="25">
        <f t="shared" si="7"/>
        <v>-5.9591615981811015E-2</v>
      </c>
      <c r="U50" s="24">
        <f t="shared" si="8"/>
        <v>1.0014352006866971</v>
      </c>
      <c r="V50" s="7"/>
      <c r="W50" s="25">
        <f t="shared" si="9"/>
        <v>-6.6781299602027153E-2</v>
      </c>
      <c r="X50" s="24">
        <f t="shared" si="10"/>
        <v>168.64772716564789</v>
      </c>
      <c r="Y50" s="7"/>
      <c r="Z50" s="25">
        <f t="shared" si="11"/>
        <v>612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8.6727165647914717E-2</v>
      </c>
      <c r="AD50" s="17">
        <f t="shared" ca="1" si="14"/>
        <v>9.5490902226686103E-2</v>
      </c>
      <c r="AE50" s="17">
        <v>119</v>
      </c>
    </row>
    <row r="51" spans="1:31" s="17" customFormat="1" x14ac:dyDescent="0.25">
      <c r="A51" s="17">
        <v>31</v>
      </c>
      <c r="B51" s="17">
        <v>621</v>
      </c>
      <c r="C51" s="17">
        <v>13174</v>
      </c>
      <c r="D51" s="17">
        <v>15172</v>
      </c>
      <c r="E51" s="17">
        <v>13341</v>
      </c>
      <c r="F51" s="17">
        <v>11326</v>
      </c>
      <c r="G51" s="24"/>
      <c r="H51" s="7"/>
      <c r="I51" s="25">
        <f t="shared" si="0"/>
        <v>-167</v>
      </c>
      <c r="J51" s="24">
        <f t="shared" si="0"/>
        <v>3846</v>
      </c>
      <c r="K51" s="7"/>
      <c r="L51" s="25">
        <f t="shared" si="3"/>
        <v>-161.56128262957097</v>
      </c>
      <c r="M51" s="17">
        <f t="shared" si="1"/>
        <v>29.579646635406483</v>
      </c>
      <c r="N51" s="17">
        <f t="shared" si="4"/>
        <v>3838.8674577031743</v>
      </c>
      <c r="O51" s="24">
        <f t="shared" si="2"/>
        <v>50.873159616007698</v>
      </c>
      <c r="P51" s="7"/>
      <c r="Q51" s="25">
        <f t="shared" si="5"/>
        <v>-145.09809246714875</v>
      </c>
      <c r="R51" s="24">
        <f t="shared" si="6"/>
        <v>3825.5326483300223</v>
      </c>
      <c r="S51" s="7"/>
      <c r="T51" s="25">
        <f t="shared" si="7"/>
        <v>3.7774389471851376E-2</v>
      </c>
      <c r="U51" s="24">
        <f t="shared" si="8"/>
        <v>1.0032709965408646</v>
      </c>
      <c r="V51" s="7"/>
      <c r="W51" s="25">
        <f t="shared" si="9"/>
        <v>3.0574036978437504E-2</v>
      </c>
      <c r="X51" s="24">
        <f t="shared" si="10"/>
        <v>174.20839330590638</v>
      </c>
      <c r="Y51" s="7"/>
      <c r="Z51" s="25">
        <f t="shared" si="11"/>
        <v>621</v>
      </c>
      <c r="AA51" s="17">
        <f t="shared" si="15"/>
        <v>174.14999999999998</v>
      </c>
      <c r="AB51" s="24">
        <f t="shared" si="12"/>
        <v>3.0394908923481245</v>
      </c>
      <c r="AC51" s="17">
        <f t="shared" si="13"/>
        <v>5.8393305906406567E-2</v>
      </c>
      <c r="AD51" s="17">
        <f t="shared" ca="1" si="14"/>
        <v>5.4869634989955784E-2</v>
      </c>
      <c r="AE51" s="17">
        <v>118</v>
      </c>
    </row>
    <row r="52" spans="1:31" s="17" customFormat="1" x14ac:dyDescent="0.25">
      <c r="A52" s="17">
        <v>32</v>
      </c>
      <c r="B52" s="17">
        <v>624</v>
      </c>
      <c r="C52" s="17">
        <v>12980</v>
      </c>
      <c r="D52" s="17">
        <v>15154</v>
      </c>
      <c r="E52" s="17">
        <v>13526</v>
      </c>
      <c r="F52" s="17">
        <v>11336</v>
      </c>
      <c r="G52" s="24"/>
      <c r="H52" s="7"/>
      <c r="I52" s="25">
        <f t="shared" ref="I52:J83" si="16">C52-E52</f>
        <v>-546</v>
      </c>
      <c r="J52" s="24">
        <f t="shared" si="16"/>
        <v>3818</v>
      </c>
      <c r="K52" s="7"/>
      <c r="L52" s="25">
        <f t="shared" si="3"/>
        <v>-537.22784022277915</v>
      </c>
      <c r="M52" s="17">
        <f t="shared" si="1"/>
        <v>76.950787157091341</v>
      </c>
      <c r="N52" s="17">
        <f t="shared" si="4"/>
        <v>3809.6464735990016</v>
      </c>
      <c r="O52" s="24">
        <f t="shared" si="2"/>
        <v>69.781403332176652</v>
      </c>
      <c r="P52" s="7"/>
      <c r="Q52" s="25">
        <f t="shared" si="5"/>
        <v>-524.09809246714872</v>
      </c>
      <c r="R52" s="24">
        <f t="shared" si="6"/>
        <v>3797.5326483300223</v>
      </c>
      <c r="S52" s="7"/>
      <c r="T52" s="25">
        <f t="shared" si="7"/>
        <v>0.1364420794904023</v>
      </c>
      <c r="U52" s="24">
        <f t="shared" si="8"/>
        <v>0.9959278131241952</v>
      </c>
      <c r="V52" s="7"/>
      <c r="W52" s="25">
        <f t="shared" si="9"/>
        <v>0.12929697696330267</v>
      </c>
      <c r="X52" s="24">
        <f t="shared" si="10"/>
        <v>179.85997004439957</v>
      </c>
      <c r="Y52" s="7"/>
      <c r="Z52" s="25">
        <f t="shared" si="11"/>
        <v>624</v>
      </c>
      <c r="AA52" s="17">
        <f t="shared" si="15"/>
        <v>179.76599999999996</v>
      </c>
      <c r="AB52" s="24">
        <f t="shared" si="12"/>
        <v>3.1375085831401255</v>
      </c>
      <c r="AC52" s="17">
        <f t="shared" si="13"/>
        <v>9.3970044399611652E-2</v>
      </c>
      <c r="AD52" s="17">
        <f t="shared" ca="1" si="14"/>
        <v>0.1559919973000774</v>
      </c>
      <c r="AE52" s="17">
        <v>117</v>
      </c>
    </row>
    <row r="53" spans="1:31" s="17" customFormat="1" x14ac:dyDescent="0.25">
      <c r="A53" s="17">
        <v>33</v>
      </c>
      <c r="B53" s="17">
        <v>639</v>
      </c>
      <c r="C53" s="17">
        <v>12799</v>
      </c>
      <c r="D53" s="17">
        <v>15122</v>
      </c>
      <c r="E53" s="17">
        <v>13718</v>
      </c>
      <c r="F53" s="17">
        <v>11374</v>
      </c>
      <c r="G53" s="24"/>
      <c r="H53" s="7"/>
      <c r="I53" s="25">
        <f t="shared" si="16"/>
        <v>-919</v>
      </c>
      <c r="J53" s="24">
        <f t="shared" si="16"/>
        <v>3748</v>
      </c>
      <c r="K53" s="7"/>
      <c r="L53" s="25">
        <f t="shared" si="3"/>
        <v>-916.7650865432206</v>
      </c>
      <c r="M53" s="17">
        <f t="shared" si="1"/>
        <v>4.994838159293626</v>
      </c>
      <c r="N53" s="17">
        <f t="shared" si="4"/>
        <v>3742.0094554714542</v>
      </c>
      <c r="O53" s="24">
        <f t="shared" si="2"/>
        <v>35.886623748489988</v>
      </c>
      <c r="P53" s="7"/>
      <c r="Q53" s="25">
        <f t="shared" si="5"/>
        <v>-897.09809246714872</v>
      </c>
      <c r="R53" s="24">
        <f t="shared" si="6"/>
        <v>3727.5326483300223</v>
      </c>
      <c r="S53" s="7"/>
      <c r="T53" s="25">
        <f t="shared" si="7"/>
        <v>0.23354774803108697</v>
      </c>
      <c r="U53" s="24">
        <f t="shared" si="8"/>
        <v>0.97756985458252177</v>
      </c>
      <c r="V53" s="7"/>
      <c r="W53" s="25">
        <f t="shared" si="9"/>
        <v>0.22653691760108541</v>
      </c>
      <c r="X53" s="24">
        <f t="shared" si="10"/>
        <v>185.51001097579285</v>
      </c>
      <c r="Y53" s="7"/>
      <c r="Z53" s="25">
        <f t="shared" si="11"/>
        <v>639</v>
      </c>
      <c r="AA53" s="17">
        <f t="shared" si="15"/>
        <v>185.51699999999997</v>
      </c>
      <c r="AB53" s="24">
        <f t="shared" si="12"/>
        <v>3.23788246842232</v>
      </c>
      <c r="AC53" s="17">
        <f t="shared" si="13"/>
        <v>-6.9890242071153352E-3</v>
      </c>
      <c r="AD53" s="17">
        <f t="shared" ca="1" si="14"/>
        <v>0.1108414153085846</v>
      </c>
      <c r="AE53" s="17">
        <v>116</v>
      </c>
    </row>
    <row r="54" spans="1:31" s="17" customFormat="1" x14ac:dyDescent="0.25">
      <c r="A54" s="17">
        <v>34</v>
      </c>
      <c r="B54" s="17">
        <v>631</v>
      </c>
      <c r="C54" s="17">
        <v>12613</v>
      </c>
      <c r="D54" s="17">
        <v>15069</v>
      </c>
      <c r="E54" s="17">
        <v>13900</v>
      </c>
      <c r="F54" s="17">
        <v>11429</v>
      </c>
      <c r="G54" s="24"/>
      <c r="H54" s="7"/>
      <c r="I54" s="25">
        <f t="shared" si="16"/>
        <v>-1287</v>
      </c>
      <c r="J54" s="24">
        <f t="shared" si="16"/>
        <v>3640</v>
      </c>
      <c r="K54" s="7"/>
      <c r="L54" s="25">
        <f t="shared" si="3"/>
        <v>-1282.7219078885196</v>
      </c>
      <c r="M54" s="17">
        <f t="shared" si="1"/>
        <v>18.302072114310988</v>
      </c>
      <c r="N54" s="17">
        <f t="shared" si="4"/>
        <v>3638.4330193310579</v>
      </c>
      <c r="O54" s="24">
        <f t="shared" si="2"/>
        <v>2.4554284168380782</v>
      </c>
      <c r="P54" s="7"/>
      <c r="Q54" s="25">
        <f t="shared" si="5"/>
        <v>-1265.0980924671487</v>
      </c>
      <c r="R54" s="24">
        <f t="shared" si="6"/>
        <v>3619.5326483300223</v>
      </c>
      <c r="S54" s="7"/>
      <c r="T54" s="25">
        <f t="shared" si="7"/>
        <v>0.32935173200688311</v>
      </c>
      <c r="U54" s="24">
        <f t="shared" si="8"/>
        <v>0.94924614711822575</v>
      </c>
      <c r="V54" s="7"/>
      <c r="W54" s="25">
        <f t="shared" si="9"/>
        <v>0.32254667276171134</v>
      </c>
      <c r="X54" s="24">
        <f t="shared" si="10"/>
        <v>191.23025454627145</v>
      </c>
      <c r="Y54" s="7"/>
      <c r="Z54" s="25">
        <f t="shared" si="11"/>
        <v>631</v>
      </c>
      <c r="AA54" s="17">
        <f t="shared" si="15"/>
        <v>191.19599999999997</v>
      </c>
      <c r="AB54" s="24">
        <f t="shared" si="12"/>
        <v>3.3369997166430778</v>
      </c>
      <c r="AC54" s="17">
        <f t="shared" si="13"/>
        <v>3.4254546271483832E-2</v>
      </c>
      <c r="AD54" s="17">
        <f t="shared" ca="1" si="14"/>
        <v>5.2490667191733564E-2</v>
      </c>
      <c r="AE54" s="17">
        <v>115</v>
      </c>
    </row>
    <row r="55" spans="1:31" s="17" customFormat="1" x14ac:dyDescent="0.25">
      <c r="A55" s="17">
        <v>35</v>
      </c>
      <c r="B55" s="17">
        <v>631</v>
      </c>
      <c r="C55" s="17">
        <v>12432</v>
      </c>
      <c r="D55" s="17">
        <v>14988</v>
      </c>
      <c r="E55" s="17">
        <v>14069</v>
      </c>
      <c r="F55" s="17">
        <v>11497</v>
      </c>
      <c r="G55" s="24"/>
      <c r="H55" s="7"/>
      <c r="I55" s="25">
        <f t="shared" si="16"/>
        <v>-1637</v>
      </c>
      <c r="J55" s="24">
        <f t="shared" si="16"/>
        <v>3491</v>
      </c>
      <c r="K55" s="7"/>
      <c r="L55" s="25">
        <f t="shared" si="3"/>
        <v>-1636.2965026793379</v>
      </c>
      <c r="M55" s="17">
        <f t="shared" si="1"/>
        <v>0.4949084801787661</v>
      </c>
      <c r="N55" s="17">
        <f t="shared" si="4"/>
        <v>3499.3227659972199</v>
      </c>
      <c r="O55" s="24">
        <f t="shared" si="2"/>
        <v>69.268433844479816</v>
      </c>
      <c r="P55" s="7"/>
      <c r="Q55" s="25">
        <f t="shared" si="5"/>
        <v>-1615.0980924671487</v>
      </c>
      <c r="R55" s="24">
        <f t="shared" si="6"/>
        <v>3470.5326483300223</v>
      </c>
      <c r="S55" s="7"/>
      <c r="T55" s="25">
        <f t="shared" si="7"/>
        <v>0.42046965154908056</v>
      </c>
      <c r="U55" s="24">
        <f t="shared" si="8"/>
        <v>0.91016992107952099</v>
      </c>
      <c r="V55" s="7"/>
      <c r="W55" s="25">
        <f t="shared" si="9"/>
        <v>0.41394742270553231</v>
      </c>
      <c r="X55" s="24">
        <f t="shared" si="10"/>
        <v>196.91903400185765</v>
      </c>
      <c r="Y55" s="7"/>
      <c r="Z55" s="25">
        <f t="shared" si="11"/>
        <v>631</v>
      </c>
      <c r="AA55" s="17">
        <f t="shared" si="15"/>
        <v>196.87499999999997</v>
      </c>
      <c r="AB55" s="24">
        <f t="shared" si="12"/>
        <v>3.4361169648638357</v>
      </c>
      <c r="AC55" s="17">
        <f t="shared" si="13"/>
        <v>4.4034001857681915E-2</v>
      </c>
      <c r="AD55" s="17">
        <f t="shared" ca="1" si="14"/>
        <v>3.3173808825324613E-2</v>
      </c>
      <c r="AE55" s="17">
        <v>114</v>
      </c>
    </row>
    <row r="56" spans="1:31" s="17" customFormat="1" x14ac:dyDescent="0.25">
      <c r="A56" s="17">
        <v>36</v>
      </c>
      <c r="B56" s="17">
        <v>622</v>
      </c>
      <c r="C56" s="17">
        <v>12272</v>
      </c>
      <c r="D56" s="17">
        <v>14912</v>
      </c>
      <c r="E56" s="17">
        <v>14243</v>
      </c>
      <c r="F56" s="17">
        <v>11588</v>
      </c>
      <c r="G56" s="24"/>
      <c r="H56" s="7"/>
      <c r="I56" s="25">
        <f t="shared" si="16"/>
        <v>-1971</v>
      </c>
      <c r="J56" s="24">
        <f t="shared" si="16"/>
        <v>3324</v>
      </c>
      <c r="K56" s="7"/>
      <c r="L56" s="25">
        <f t="shared" si="3"/>
        <v>-1969.3270476528503</v>
      </c>
      <c r="M56" s="17">
        <f t="shared" si="1"/>
        <v>2.7987695558337009</v>
      </c>
      <c r="N56" s="17">
        <f t="shared" si="4"/>
        <v>3328.7493922481463</v>
      </c>
      <c r="O56" s="24">
        <f t="shared" si="2"/>
        <v>22.556726726751695</v>
      </c>
      <c r="P56" s="7"/>
      <c r="Q56" s="25">
        <f t="shared" si="5"/>
        <v>-1949.0980924671487</v>
      </c>
      <c r="R56" s="24">
        <f t="shared" si="6"/>
        <v>3303.5326483300223</v>
      </c>
      <c r="S56" s="7"/>
      <c r="T56" s="25">
        <f t="shared" si="7"/>
        <v>0.50742218048363463</v>
      </c>
      <c r="U56" s="24">
        <f t="shared" si="8"/>
        <v>0.86637307713010014</v>
      </c>
      <c r="V56" s="7"/>
      <c r="W56" s="25">
        <f t="shared" si="9"/>
        <v>0.50121655861200687</v>
      </c>
      <c r="X56" s="24">
        <f t="shared" si="10"/>
        <v>202.5132408012314</v>
      </c>
      <c r="Y56" s="7"/>
      <c r="Z56" s="25">
        <f t="shared" si="11"/>
        <v>622</v>
      </c>
      <c r="AA56" s="17">
        <f t="shared" si="15"/>
        <v>202.47299999999998</v>
      </c>
      <c r="AB56" s="24">
        <f t="shared" si="12"/>
        <v>3.5338204963904785</v>
      </c>
      <c r="AC56" s="17">
        <f t="shared" si="13"/>
        <v>4.0240801231419709E-2</v>
      </c>
      <c r="AD56" s="17">
        <f t="shared" ca="1" si="14"/>
        <v>-1.9451674415250864E-2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12117</v>
      </c>
      <c r="D57" s="17">
        <v>14817</v>
      </c>
      <c r="E57" s="17">
        <v>14398</v>
      </c>
      <c r="F57" s="17">
        <v>11690</v>
      </c>
      <c r="G57" s="24"/>
      <c r="H57" s="7"/>
      <c r="I57" s="25">
        <f t="shared" si="16"/>
        <v>-2281</v>
      </c>
      <c r="J57" s="24">
        <f t="shared" si="16"/>
        <v>3127</v>
      </c>
      <c r="K57" s="7"/>
      <c r="L57" s="25">
        <f t="shared" si="3"/>
        <v>-2278.8818722179049</v>
      </c>
      <c r="M57" s="17">
        <f t="shared" si="1"/>
        <v>4.4864653012832925</v>
      </c>
      <c r="N57" s="17">
        <f t="shared" si="4"/>
        <v>3130.0938827263485</v>
      </c>
      <c r="O57" s="24">
        <f t="shared" si="2"/>
        <v>9.5721103243976948</v>
      </c>
      <c r="P57" s="7"/>
      <c r="Q57" s="25">
        <f t="shared" si="5"/>
        <v>-2259.0980924671489</v>
      </c>
      <c r="R57" s="24">
        <f t="shared" si="6"/>
        <v>3106.5326483300223</v>
      </c>
      <c r="S57" s="7"/>
      <c r="T57" s="25">
        <f t="shared" si="7"/>
        <v>0.58812662350672384</v>
      </c>
      <c r="U57" s="24">
        <f t="shared" si="8"/>
        <v>0.81470853666281939</v>
      </c>
      <c r="V57" s="7"/>
      <c r="W57" s="25">
        <f t="shared" si="9"/>
        <v>0.58229392077454056</v>
      </c>
      <c r="X57" s="24">
        <f t="shared" si="10"/>
        <v>208.0172853922702</v>
      </c>
      <c r="Y57" s="7"/>
      <c r="Z57" s="25">
        <f t="shared" si="11"/>
        <v>612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3.6285392270201555E-2</v>
      </c>
      <c r="AD57" s="17">
        <f t="shared" ca="1" si="14"/>
        <v>5.3597656649770897E-2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11969</v>
      </c>
      <c r="D58" s="17">
        <v>14700</v>
      </c>
      <c r="E58" s="17">
        <v>14540</v>
      </c>
      <c r="F58" s="17">
        <v>11800</v>
      </c>
      <c r="G58" s="24"/>
      <c r="H58" s="7"/>
      <c r="I58" s="25">
        <f t="shared" si="16"/>
        <v>-2571</v>
      </c>
      <c r="J58" s="24">
        <f t="shared" si="16"/>
        <v>2900</v>
      </c>
      <c r="K58" s="7"/>
      <c r="L58" s="25">
        <f t="shared" si="3"/>
        <v>-2568.4924980262786</v>
      </c>
      <c r="M58" s="17">
        <f t="shared" si="1"/>
        <v>6.287566148216948</v>
      </c>
      <c r="N58" s="17">
        <f t="shared" si="4"/>
        <v>2901.9204480230583</v>
      </c>
      <c r="O58" s="24">
        <f t="shared" si="2"/>
        <v>3.6881206092684189</v>
      </c>
      <c r="P58" s="7"/>
      <c r="Q58" s="25">
        <f t="shared" si="5"/>
        <v>-2549.0980924671489</v>
      </c>
      <c r="R58" s="24">
        <f t="shared" si="6"/>
        <v>2879.5326483300223</v>
      </c>
      <c r="S58" s="7"/>
      <c r="T58" s="25">
        <f t="shared" si="7"/>
        <v>0.66362432827025886</v>
      </c>
      <c r="U58" s="24">
        <f t="shared" si="8"/>
        <v>0.75517629967767863</v>
      </c>
      <c r="V58" s="7"/>
      <c r="W58" s="25">
        <f t="shared" si="9"/>
        <v>0.65822088367058762</v>
      </c>
      <c r="X58" s="24">
        <f t="shared" si="10"/>
        <v>213.53868581001689</v>
      </c>
      <c r="Y58" s="7"/>
      <c r="Z58" s="25">
        <f t="shared" si="11"/>
        <v>614</v>
      </c>
      <c r="AA58" s="17">
        <f t="shared" si="15"/>
        <v>213.50700000000001</v>
      </c>
      <c r="AB58" s="24">
        <f t="shared" si="12"/>
        <v>3.7264001260555335</v>
      </c>
      <c r="AC58" s="17">
        <f t="shared" si="13"/>
        <v>3.1685810016881533E-2</v>
      </c>
      <c r="AD58" s="17">
        <f t="shared" ca="1" si="14"/>
        <v>-4.2070489314198767E-3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11834</v>
      </c>
      <c r="D59" s="17">
        <v>14563</v>
      </c>
      <c r="E59" s="17">
        <v>14663</v>
      </c>
      <c r="F59" s="17">
        <v>11925</v>
      </c>
      <c r="G59" s="24"/>
      <c r="H59" s="7"/>
      <c r="I59" s="25">
        <f t="shared" si="16"/>
        <v>-2829</v>
      </c>
      <c r="J59" s="24">
        <f t="shared" si="16"/>
        <v>2638</v>
      </c>
      <c r="K59" s="7"/>
      <c r="L59" s="25">
        <f t="shared" si="3"/>
        <v>-2835.2481562666603</v>
      </c>
      <c r="M59" s="17">
        <f t="shared" si="1"/>
        <v>39.039456732606588</v>
      </c>
      <c r="N59" s="17">
        <f t="shared" si="4"/>
        <v>2646.0797706565031</v>
      </c>
      <c r="O59" s="24">
        <f t="shared" si="2"/>
        <v>65.28269386168877</v>
      </c>
      <c r="P59" s="7"/>
      <c r="Q59" s="25">
        <f t="shared" si="5"/>
        <v>-2807.0980924671489</v>
      </c>
      <c r="R59" s="24">
        <f t="shared" si="6"/>
        <v>2617.5326483300223</v>
      </c>
      <c r="S59" s="7"/>
      <c r="T59" s="25">
        <f t="shared" si="7"/>
        <v>0.73079125181850724</v>
      </c>
      <c r="U59" s="24">
        <f t="shared" si="8"/>
        <v>0.68646508342170109</v>
      </c>
      <c r="V59" s="7"/>
      <c r="W59" s="25">
        <f t="shared" si="9"/>
        <v>0.72588273605458242</v>
      </c>
      <c r="X59" s="24">
        <f t="shared" si="10"/>
        <v>219.06155221934637</v>
      </c>
      <c r="Y59" s="7"/>
      <c r="Z59" s="25">
        <f t="shared" si="11"/>
        <v>616</v>
      </c>
      <c r="AA59" s="17">
        <f t="shared" si="15"/>
        <v>219.05100000000002</v>
      </c>
      <c r="AB59" s="24">
        <f t="shared" si="12"/>
        <v>3.8231611797860992</v>
      </c>
      <c r="AC59" s="17">
        <f t="shared" si="13"/>
        <v>1.0552219346351421E-2</v>
      </c>
      <c r="AD59" s="17">
        <f t="shared" ca="1" si="14"/>
        <v>0.10246901158527066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11714</v>
      </c>
      <c r="D60" s="17">
        <v>14424</v>
      </c>
      <c r="E60" s="17">
        <v>14793</v>
      </c>
      <c r="F60" s="17">
        <v>12073</v>
      </c>
      <c r="G60" s="24"/>
      <c r="H60" s="7"/>
      <c r="I60" s="25">
        <f t="shared" si="16"/>
        <v>-3079</v>
      </c>
      <c r="J60" s="24">
        <f t="shared" si="16"/>
        <v>2351</v>
      </c>
      <c r="K60" s="7"/>
      <c r="L60" s="25">
        <f t="shared" si="3"/>
        <v>-3079.7130591336313</v>
      </c>
      <c r="M60" s="17">
        <f t="shared" si="1"/>
        <v>0.50845332805502663</v>
      </c>
      <c r="N60" s="17">
        <f t="shared" si="4"/>
        <v>2360.4492000242208</v>
      </c>
      <c r="O60" s="24">
        <f t="shared" si="2"/>
        <v>89.287381097733842</v>
      </c>
      <c r="P60" s="7"/>
      <c r="Q60" s="25">
        <f t="shared" si="5"/>
        <v>-3057.0980924671489</v>
      </c>
      <c r="R60" s="24">
        <f t="shared" si="6"/>
        <v>2330.5326483300223</v>
      </c>
      <c r="S60" s="7"/>
      <c r="T60" s="25">
        <f t="shared" si="7"/>
        <v>0.79587548006293396</v>
      </c>
      <c r="U60" s="24">
        <f t="shared" si="8"/>
        <v>0.6111974534008402</v>
      </c>
      <c r="V60" s="7"/>
      <c r="W60" s="25">
        <f t="shared" si="9"/>
        <v>0.79150890041765598</v>
      </c>
      <c r="X60" s="24">
        <f t="shared" si="10"/>
        <v>224.78782105140476</v>
      </c>
      <c r="Y60" s="7"/>
      <c r="Z60" s="25">
        <f t="shared" si="11"/>
        <v>627</v>
      </c>
      <c r="AA60" s="17">
        <f t="shared" si="15"/>
        <v>224.69400000000002</v>
      </c>
      <c r="AB60" s="24">
        <f t="shared" si="12"/>
        <v>3.9216501094761389</v>
      </c>
      <c r="AC60" s="17">
        <f t="shared" si="13"/>
        <v>9.3821051404745504E-2</v>
      </c>
      <c r="AD60" s="17">
        <f t="shared" ca="1" si="14"/>
        <v>3.4222949415720905E-2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11604</v>
      </c>
      <c r="D61" s="17">
        <v>14269</v>
      </c>
      <c r="E61" s="17">
        <v>14900</v>
      </c>
      <c r="F61" s="17">
        <v>12230</v>
      </c>
      <c r="G61" s="24"/>
      <c r="H61" s="7"/>
      <c r="I61" s="25">
        <f t="shared" si="16"/>
        <v>-3296</v>
      </c>
      <c r="J61" s="24">
        <f t="shared" si="16"/>
        <v>2039</v>
      </c>
      <c r="K61" s="7"/>
      <c r="L61" s="25">
        <f t="shared" si="3"/>
        <v>-3296.1171658645922</v>
      </c>
      <c r="M61" s="17">
        <f t="shared" si="1"/>
        <v>1.3727839825626616E-2</v>
      </c>
      <c r="N61" s="17">
        <f t="shared" si="4"/>
        <v>2049.5875125617126</v>
      </c>
      <c r="O61" s="24">
        <f t="shared" si="2"/>
        <v>112.09542224442271</v>
      </c>
      <c r="P61" s="7"/>
      <c r="Q61" s="25">
        <f t="shared" si="5"/>
        <v>-3274.0980924671489</v>
      </c>
      <c r="R61" s="24">
        <f t="shared" si="6"/>
        <v>2018.5326483300225</v>
      </c>
      <c r="S61" s="7"/>
      <c r="T61" s="25">
        <f t="shared" si="7"/>
        <v>0.85236859017909639</v>
      </c>
      <c r="U61" s="24">
        <f t="shared" si="8"/>
        <v>0.52937340961509605</v>
      </c>
      <c r="V61" s="7"/>
      <c r="W61" s="25">
        <f t="shared" si="9"/>
        <v>0.84859078627571893</v>
      </c>
      <c r="X61" s="24">
        <f t="shared" si="10"/>
        <v>230.50587428312156</v>
      </c>
      <c r="Y61" s="7"/>
      <c r="Z61" s="25">
        <f t="shared" si="11"/>
        <v>632</v>
      </c>
      <c r="AA61" s="17">
        <f t="shared" si="15"/>
        <v>230.38200000000001</v>
      </c>
      <c r="AB61" s="24">
        <f t="shared" si="12"/>
        <v>4.0209244373295769</v>
      </c>
      <c r="AC61" s="17">
        <f t="shared" si="13"/>
        <v>0.1238742831215518</v>
      </c>
      <c r="AD61" s="17">
        <f t="shared" ca="1" si="14"/>
        <v>1.7201126453727511E-2</v>
      </c>
      <c r="AE61" s="17">
        <v>108</v>
      </c>
    </row>
    <row r="62" spans="1:31" s="17" customFormat="1" x14ac:dyDescent="0.25">
      <c r="A62" s="17">
        <v>42</v>
      </c>
      <c r="B62" s="17">
        <v>645</v>
      </c>
      <c r="C62" s="17">
        <v>11514</v>
      </c>
      <c r="D62" s="17">
        <v>14101</v>
      </c>
      <c r="E62" s="17">
        <v>14993</v>
      </c>
      <c r="F62" s="17">
        <v>12400</v>
      </c>
      <c r="G62" s="24"/>
      <c r="H62" s="7"/>
      <c r="I62" s="25">
        <f t="shared" si="16"/>
        <v>-3479</v>
      </c>
      <c r="J62" s="24">
        <f t="shared" si="16"/>
        <v>1701</v>
      </c>
      <c r="K62" s="7"/>
      <c r="L62" s="25">
        <f t="shared" si="3"/>
        <v>-3483.7022016967362</v>
      </c>
      <c r="M62" s="17">
        <f t="shared" si="1"/>
        <v>22.110700796788898</v>
      </c>
      <c r="N62" s="17">
        <f t="shared" si="4"/>
        <v>1711.7446130482699</v>
      </c>
      <c r="O62" s="24">
        <f t="shared" si="2"/>
        <v>115.44670955705205</v>
      </c>
      <c r="P62" s="7"/>
      <c r="Q62" s="25">
        <f t="shared" si="5"/>
        <v>-3457.0980924671489</v>
      </c>
      <c r="R62" s="24">
        <f t="shared" si="6"/>
        <v>1680.5326483300225</v>
      </c>
      <c r="S62" s="7"/>
      <c r="T62" s="25">
        <f t="shared" si="7"/>
        <v>0.90001024525401674</v>
      </c>
      <c r="U62" s="24">
        <f t="shared" si="8"/>
        <v>0.44073069551387317</v>
      </c>
      <c r="V62" s="7"/>
      <c r="W62" s="25">
        <f t="shared" si="9"/>
        <v>0.89686993244676694</v>
      </c>
      <c r="X62" s="24">
        <f t="shared" si="10"/>
        <v>236.29292639569735</v>
      </c>
      <c r="Y62" s="7"/>
      <c r="Z62" s="25">
        <f t="shared" si="11"/>
        <v>645</v>
      </c>
      <c r="AA62" s="17">
        <f t="shared" si="15"/>
        <v>236.18700000000001</v>
      </c>
      <c r="AB62" s="24">
        <f t="shared" si="12"/>
        <v>4.1222408004078472</v>
      </c>
      <c r="AC62" s="17">
        <f t="shared" si="13"/>
        <v>0.10592639569733819</v>
      </c>
      <c r="AD62" s="17">
        <f t="shared" ca="1" si="14"/>
        <v>5.406637992615515E-2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11432</v>
      </c>
      <c r="D63" s="17">
        <v>13922</v>
      </c>
      <c r="E63" s="17">
        <v>15058</v>
      </c>
      <c r="F63" s="17">
        <v>12565</v>
      </c>
      <c r="G63" s="24"/>
      <c r="H63" s="7"/>
      <c r="I63" s="25">
        <f t="shared" si="16"/>
        <v>-3626</v>
      </c>
      <c r="J63" s="24">
        <f t="shared" si="16"/>
        <v>1357</v>
      </c>
      <c r="K63" s="7"/>
      <c r="L63" s="25">
        <f t="shared" si="3"/>
        <v>-3632.2299858244801</v>
      </c>
      <c r="M63" s="17">
        <f t="shared" si="1"/>
        <v>38.812723373222759</v>
      </c>
      <c r="N63" s="17">
        <f t="shared" si="4"/>
        <v>1366.1045007897769</v>
      </c>
      <c r="O63" s="24">
        <f t="shared" si="2"/>
        <v>82.891934631048585</v>
      </c>
      <c r="P63" s="7"/>
      <c r="Q63" s="25">
        <f t="shared" si="5"/>
        <v>-3604.0980924671489</v>
      </c>
      <c r="R63" s="24">
        <f t="shared" si="6"/>
        <v>1336.5326483300225</v>
      </c>
      <c r="S63" s="7"/>
      <c r="T63" s="25">
        <f t="shared" si="7"/>
        <v>0.93827977146173969</v>
      </c>
      <c r="U63" s="24">
        <f t="shared" si="8"/>
        <v>0.35051444210907828</v>
      </c>
      <c r="V63" s="7"/>
      <c r="W63" s="25">
        <f t="shared" si="9"/>
        <v>0.93578800294488296</v>
      </c>
      <c r="X63" s="24">
        <f t="shared" si="10"/>
        <v>241.92863618735294</v>
      </c>
      <c r="Y63" s="7"/>
      <c r="Z63" s="25">
        <f t="shared" si="11"/>
        <v>628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8.9636187352937213E-2</v>
      </c>
      <c r="AD63" s="17">
        <f t="shared" ca="1" si="14"/>
        <v>9.9377674252451698E-2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11383</v>
      </c>
      <c r="D64" s="17">
        <v>13755</v>
      </c>
      <c r="E64" s="17">
        <v>15124</v>
      </c>
      <c r="F64" s="17">
        <v>12753</v>
      </c>
      <c r="G64" s="24"/>
      <c r="H64" s="7"/>
      <c r="I64" s="25">
        <f t="shared" si="16"/>
        <v>-3741</v>
      </c>
      <c r="J64" s="24">
        <f t="shared" si="16"/>
        <v>1002</v>
      </c>
      <c r="K64" s="7"/>
      <c r="L64" s="25">
        <f t="shared" si="3"/>
        <v>-3745.3360347817138</v>
      </c>
      <c r="M64" s="17">
        <f t="shared" si="1"/>
        <v>18.801197628231897</v>
      </c>
      <c r="N64" s="17">
        <f t="shared" si="4"/>
        <v>1008.5379462572072</v>
      </c>
      <c r="O64" s="24">
        <f t="shared" si="2"/>
        <v>42.744741262129395</v>
      </c>
      <c r="P64" s="7"/>
      <c r="Q64" s="25">
        <f t="shared" si="5"/>
        <v>-3719.0980924671489</v>
      </c>
      <c r="R64" s="24">
        <f t="shared" si="6"/>
        <v>981.53264833002243</v>
      </c>
      <c r="S64" s="7"/>
      <c r="T64" s="25">
        <f t="shared" si="7"/>
        <v>0.968218516454176</v>
      </c>
      <c r="U64" s="24">
        <f t="shared" si="8"/>
        <v>0.25741336664773468</v>
      </c>
      <c r="V64" s="7"/>
      <c r="W64" s="25">
        <f t="shared" si="9"/>
        <v>0.96639578443431862</v>
      </c>
      <c r="X64" s="24">
        <f t="shared" si="10"/>
        <v>247.54763811349017</v>
      </c>
      <c r="Y64" s="7"/>
      <c r="Z64" s="25">
        <f t="shared" si="11"/>
        <v>626</v>
      </c>
      <c r="AA64" s="17">
        <f t="shared" si="15"/>
        <v>247.47299999999998</v>
      </c>
      <c r="AB64" s="24">
        <f t="shared" si="12"/>
        <v>4.3192186597879267</v>
      </c>
      <c r="AC64" s="17">
        <f t="shared" si="13"/>
        <v>7.4638113490181013E-2</v>
      </c>
      <c r="AD64" s="17">
        <f t="shared" ca="1" si="14"/>
        <v>1.9508207675897893E-2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11351</v>
      </c>
      <c r="D65" s="17">
        <v>13579</v>
      </c>
      <c r="E65" s="17">
        <v>15169</v>
      </c>
      <c r="F65" s="17">
        <v>12935</v>
      </c>
      <c r="G65" s="24"/>
      <c r="H65" s="7"/>
      <c r="I65" s="25">
        <f t="shared" si="16"/>
        <v>-3818</v>
      </c>
      <c r="J65" s="24">
        <f t="shared" si="16"/>
        <v>644</v>
      </c>
      <c r="K65" s="7"/>
      <c r="L65" s="25">
        <f t="shared" si="3"/>
        <v>-3820.7472478094678</v>
      </c>
      <c r="M65" s="17">
        <f t="shared" si="1"/>
        <v>7.5473705266256701</v>
      </c>
      <c r="N65" s="17">
        <f t="shared" si="4"/>
        <v>652.0825966509542</v>
      </c>
      <c r="O65" s="24">
        <f t="shared" si="2"/>
        <v>65.328368622016072</v>
      </c>
      <c r="P65" s="7"/>
      <c r="Q65" s="25">
        <f t="shared" si="5"/>
        <v>-3796.0980924671489</v>
      </c>
      <c r="R65" s="24">
        <f t="shared" si="6"/>
        <v>623.53264833002243</v>
      </c>
      <c r="S65" s="7"/>
      <c r="T65" s="25">
        <f t="shared" si="7"/>
        <v>0.98826445875345936</v>
      </c>
      <c r="U65" s="24">
        <f t="shared" si="8"/>
        <v>0.16352552153460512</v>
      </c>
      <c r="V65" s="7"/>
      <c r="W65" s="25">
        <f t="shared" si="9"/>
        <v>0.98711615570001654</v>
      </c>
      <c r="X65" s="24">
        <f t="shared" si="10"/>
        <v>253.05669534989249</v>
      </c>
      <c r="Y65" s="7"/>
      <c r="Z65" s="25">
        <f t="shared" si="11"/>
        <v>608</v>
      </c>
      <c r="AA65" s="17">
        <f t="shared" si="15"/>
        <v>252.94499999999999</v>
      </c>
      <c r="AB65" s="24">
        <f t="shared" si="12"/>
        <v>4.4147230764570562</v>
      </c>
      <c r="AC65" s="17">
        <f t="shared" si="13"/>
        <v>0.11169534989249996</v>
      </c>
      <c r="AD65" s="17">
        <f t="shared" ca="1" si="14"/>
        <v>-1.3073671527479291E-2</v>
      </c>
      <c r="AE65" s="17">
        <v>104</v>
      </c>
    </row>
    <row r="66" spans="1:31" s="17" customFormat="1" x14ac:dyDescent="0.25">
      <c r="A66" s="17">
        <v>46</v>
      </c>
      <c r="B66" s="17">
        <v>617</v>
      </c>
      <c r="C66" s="17">
        <v>11322</v>
      </c>
      <c r="D66" s="17">
        <v>13390</v>
      </c>
      <c r="E66" s="17">
        <v>15179</v>
      </c>
      <c r="F66" s="17">
        <v>13110</v>
      </c>
      <c r="G66" s="24"/>
      <c r="H66" s="7"/>
      <c r="I66" s="25">
        <f t="shared" si="16"/>
        <v>-3857</v>
      </c>
      <c r="J66" s="24">
        <f t="shared" si="16"/>
        <v>280</v>
      </c>
      <c r="K66" s="7"/>
      <c r="L66" s="25">
        <f t="shared" si="3"/>
        <v>-3861.8627599194651</v>
      </c>
      <c r="M66" s="17">
        <f t="shared" si="1"/>
        <v>23.646434034356556</v>
      </c>
      <c r="N66" s="17">
        <f t="shared" si="4"/>
        <v>284.48529025228629</v>
      </c>
      <c r="O66" s="24">
        <f t="shared" si="2"/>
        <v>20.117828647254417</v>
      </c>
      <c r="P66" s="7"/>
      <c r="Q66" s="25">
        <f t="shared" si="5"/>
        <v>-3835.0980924671489</v>
      </c>
      <c r="R66" s="24">
        <f t="shared" si="6"/>
        <v>259.53264833002243</v>
      </c>
      <c r="S66" s="7"/>
      <c r="T66" s="25">
        <f t="shared" si="7"/>
        <v>0.99841759835958999</v>
      </c>
      <c r="U66" s="24">
        <f t="shared" si="8"/>
        <v>6.8064137117903545E-2</v>
      </c>
      <c r="V66" s="7"/>
      <c r="W66" s="25">
        <f t="shared" si="9"/>
        <v>0.99795476405405525</v>
      </c>
      <c r="X66" s="24">
        <f t="shared" si="10"/>
        <v>258.56114390287371</v>
      </c>
      <c r="Y66" s="7"/>
      <c r="Z66" s="25">
        <f t="shared" si="11"/>
        <v>617</v>
      </c>
      <c r="AA66" s="17">
        <f t="shared" si="15"/>
        <v>258.49799999999999</v>
      </c>
      <c r="AB66" s="24">
        <f t="shared" si="12"/>
        <v>4.5116412098203016</v>
      </c>
      <c r="AC66" s="17">
        <f t="shared" si="13"/>
        <v>6.3143902873719071E-2</v>
      </c>
      <c r="AD66" s="17">
        <f t="shared" ca="1" si="14"/>
        <v>8.0357914928868013E-3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11314</v>
      </c>
      <c r="D67" s="17">
        <v>13204</v>
      </c>
      <c r="E67" s="17">
        <v>15179</v>
      </c>
      <c r="F67" s="17">
        <v>13290</v>
      </c>
      <c r="G67" s="24"/>
      <c r="H67" s="7"/>
      <c r="I67" s="25">
        <f t="shared" si="16"/>
        <v>-3865</v>
      </c>
      <c r="J67" s="24">
        <f t="shared" si="16"/>
        <v>-86</v>
      </c>
      <c r="K67" s="7"/>
      <c r="L67" s="25">
        <f t="shared" si="3"/>
        <v>-3866.7075514309049</v>
      </c>
      <c r="M67" s="17">
        <f t="shared" si="1"/>
        <v>2.9157318891854191</v>
      </c>
      <c r="N67" s="17">
        <f t="shared" si="4"/>
        <v>-91.583399122245112</v>
      </c>
      <c r="O67" s="24">
        <f t="shared" si="2"/>
        <v>31.174345758287487</v>
      </c>
      <c r="P67" s="7"/>
      <c r="Q67" s="25">
        <f t="shared" si="5"/>
        <v>-3843.0980924671489</v>
      </c>
      <c r="R67" s="24">
        <f t="shared" si="6"/>
        <v>-106.46735166997756</v>
      </c>
      <c r="S67" s="7"/>
      <c r="T67" s="25">
        <f t="shared" si="7"/>
        <v>1.0005002936634115</v>
      </c>
      <c r="U67" s="24">
        <f t="shared" si="8"/>
        <v>-2.7921760399988688E-2</v>
      </c>
      <c r="V67" s="7"/>
      <c r="W67" s="25">
        <f t="shared" si="9"/>
        <v>1.0007264850825417</v>
      </c>
      <c r="X67" s="24">
        <f t="shared" si="10"/>
        <v>264.06110455674593</v>
      </c>
      <c r="Y67" s="7"/>
      <c r="Z67" s="25">
        <f t="shared" si="11"/>
        <v>627</v>
      </c>
      <c r="AA67" s="17">
        <f t="shared" si="15"/>
        <v>264.14099999999996</v>
      </c>
      <c r="AB67" s="24">
        <f t="shared" si="12"/>
        <v>4.6101301395103409</v>
      </c>
      <c r="AC67" s="17">
        <f t="shared" si="13"/>
        <v>-7.9895443254031306E-2</v>
      </c>
      <c r="AD67" s="17">
        <f t="shared" ca="1" si="14"/>
        <v>0.10490028922794181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11342</v>
      </c>
      <c r="D68" s="17">
        <v>13020</v>
      </c>
      <c r="E68" s="17">
        <v>15175</v>
      </c>
      <c r="F68" s="17">
        <v>13488</v>
      </c>
      <c r="G68" s="24"/>
      <c r="H68" s="7"/>
      <c r="I68" s="25">
        <f t="shared" si="16"/>
        <v>-3833</v>
      </c>
      <c r="J68" s="24">
        <f t="shared" si="16"/>
        <v>-468</v>
      </c>
      <c r="K68" s="7"/>
      <c r="L68" s="25">
        <f t="shared" si="3"/>
        <v>-3834.4355219564454</v>
      </c>
      <c r="M68" s="17">
        <f t="shared" si="1"/>
        <v>2.0607232874369075</v>
      </c>
      <c r="N68" s="17">
        <f t="shared" si="4"/>
        <v>-465.36696860232905</v>
      </c>
      <c r="O68" s="24">
        <f t="shared" si="2"/>
        <v>6.9328543411210237</v>
      </c>
      <c r="P68" s="7"/>
      <c r="Q68" s="25">
        <f t="shared" si="5"/>
        <v>-3811.0980924671489</v>
      </c>
      <c r="R68" s="24">
        <f t="shared" si="6"/>
        <v>-488.46735166997757</v>
      </c>
      <c r="S68" s="7"/>
      <c r="T68" s="25">
        <f t="shared" si="7"/>
        <v>0.99216951244812501</v>
      </c>
      <c r="U68" s="24">
        <f t="shared" si="8"/>
        <v>-0.12810376272740628</v>
      </c>
      <c r="V68" s="7"/>
      <c r="W68" s="25">
        <f t="shared" si="9"/>
        <v>0.99311458033423683</v>
      </c>
      <c r="X68" s="24">
        <f t="shared" si="10"/>
        <v>269.81298791552479</v>
      </c>
      <c r="Y68" s="7"/>
      <c r="Z68" s="25">
        <f t="shared" si="11"/>
        <v>625</v>
      </c>
      <c r="AA68" s="17">
        <f t="shared" si="15"/>
        <v>269.76599999999996</v>
      </c>
      <c r="AB68" s="24">
        <f t="shared" si="12"/>
        <v>4.7083049099350225</v>
      </c>
      <c r="AC68" s="17">
        <f t="shared" si="13"/>
        <v>4.698791552482362E-2</v>
      </c>
      <c r="AD68" s="17">
        <f t="shared" ca="1" si="14"/>
        <v>1.452538143394122E-2</v>
      </c>
      <c r="AE68" s="17">
        <v>101</v>
      </c>
    </row>
    <row r="69" spans="1:31" s="17" customFormat="1" x14ac:dyDescent="0.25">
      <c r="A69" s="17">
        <v>49</v>
      </c>
      <c r="B69" s="17">
        <v>624</v>
      </c>
      <c r="C69" s="17">
        <v>11371</v>
      </c>
      <c r="D69" s="17">
        <v>12835</v>
      </c>
      <c r="E69" s="17">
        <v>15133</v>
      </c>
      <c r="F69" s="17">
        <v>13663</v>
      </c>
      <c r="G69" s="24"/>
      <c r="H69" s="7"/>
      <c r="I69" s="25">
        <f t="shared" si="16"/>
        <v>-3762</v>
      </c>
      <c r="J69" s="24">
        <f t="shared" si="16"/>
        <v>-828</v>
      </c>
      <c r="K69" s="7"/>
      <c r="L69" s="25">
        <f t="shared" si="3"/>
        <v>-3765.571781930566</v>
      </c>
      <c r="M69" s="17">
        <f t="shared" si="1"/>
        <v>12.75762615951761</v>
      </c>
      <c r="N69" s="17">
        <f t="shared" si="4"/>
        <v>-833.87549176092023</v>
      </c>
      <c r="O69" s="24">
        <f t="shared" si="2"/>
        <v>34.521403432641463</v>
      </c>
      <c r="P69" s="7"/>
      <c r="Q69" s="25">
        <f t="shared" si="5"/>
        <v>-3740.0980924671489</v>
      </c>
      <c r="R69" s="24">
        <f t="shared" si="6"/>
        <v>-848.46735166997757</v>
      </c>
      <c r="S69" s="7"/>
      <c r="T69" s="25">
        <f t="shared" si="7"/>
        <v>0.97368559162670776</v>
      </c>
      <c r="U69" s="24">
        <f t="shared" si="8"/>
        <v>-0.22251612094172651</v>
      </c>
      <c r="V69" s="7"/>
      <c r="W69" s="25">
        <f t="shared" si="9"/>
        <v>0.97530786080884302</v>
      </c>
      <c r="X69" s="24">
        <f t="shared" si="10"/>
        <v>275.31491329940172</v>
      </c>
      <c r="Y69" s="7"/>
      <c r="Z69" s="25">
        <f t="shared" si="11"/>
        <v>624</v>
      </c>
      <c r="AA69" s="17">
        <f t="shared" si="15"/>
        <v>275.38199999999995</v>
      </c>
      <c r="AB69" s="24">
        <f t="shared" si="12"/>
        <v>4.8063226007270234</v>
      </c>
      <c r="AC69" s="17">
        <f t="shared" si="13"/>
        <v>-6.7086700598224525E-2</v>
      </c>
      <c r="AD69" s="17">
        <f t="shared" ca="1" si="14"/>
        <v>0.16953225451192111</v>
      </c>
      <c r="AE69" s="17">
        <v>100</v>
      </c>
    </row>
    <row r="70" spans="1:31" s="17" customFormat="1" x14ac:dyDescent="0.25">
      <c r="A70" s="17">
        <v>50</v>
      </c>
      <c r="B70" s="17">
        <v>648</v>
      </c>
      <c r="C70" s="17">
        <v>11421</v>
      </c>
      <c r="D70" s="17">
        <v>12648</v>
      </c>
      <c r="E70" s="17">
        <v>15074</v>
      </c>
      <c r="F70" s="17">
        <v>13847</v>
      </c>
      <c r="G70" s="24"/>
      <c r="H70" s="7"/>
      <c r="I70" s="25">
        <f t="shared" si="16"/>
        <v>-3653</v>
      </c>
      <c r="J70" s="24">
        <f t="shared" si="16"/>
        <v>-1199</v>
      </c>
      <c r="K70" s="7"/>
      <c r="L70" s="25">
        <f t="shared" si="3"/>
        <v>-3656.0187277398595</v>
      </c>
      <c r="M70" s="17">
        <f t="shared" si="1"/>
        <v>9.1127171673973315</v>
      </c>
      <c r="N70" s="17">
        <f t="shared" si="4"/>
        <v>-1207.814625287431</v>
      </c>
      <c r="O70" s="24">
        <f t="shared" si="2"/>
        <v>77.697618957818023</v>
      </c>
      <c r="P70" s="7"/>
      <c r="Q70" s="25">
        <f t="shared" si="5"/>
        <v>-3631.0980924671489</v>
      </c>
      <c r="R70" s="24">
        <f t="shared" si="6"/>
        <v>-1219.4673516699775</v>
      </c>
      <c r="S70" s="7"/>
      <c r="T70" s="25">
        <f t="shared" si="7"/>
        <v>0.94530886811213777</v>
      </c>
      <c r="U70" s="24">
        <f t="shared" si="8"/>
        <v>-0.31981330121259538</v>
      </c>
      <c r="V70" s="7"/>
      <c r="W70" s="25">
        <f t="shared" si="9"/>
        <v>0.94762879055858773</v>
      </c>
      <c r="X70" s="24">
        <f t="shared" si="10"/>
        <v>281.11180068362489</v>
      </c>
      <c r="Y70" s="7"/>
      <c r="Z70" s="25">
        <f t="shared" si="11"/>
        <v>648</v>
      </c>
      <c r="AA70" s="17">
        <f t="shared" si="15"/>
        <v>281.21399999999994</v>
      </c>
      <c r="AB70" s="24">
        <f t="shared" si="12"/>
        <v>4.908110202703333</v>
      </c>
      <c r="AC70" s="17">
        <f t="shared" si="13"/>
        <v>-0.10219931637504942</v>
      </c>
      <c r="AD70" s="17">
        <f t="shared" ca="1" si="14"/>
        <v>6.409557643178232E-2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11497</v>
      </c>
      <c r="D71" s="17">
        <v>12471</v>
      </c>
      <c r="E71" s="17">
        <v>15015</v>
      </c>
      <c r="F71" s="17">
        <v>14035</v>
      </c>
      <c r="G71" s="24"/>
      <c r="H71" s="7"/>
      <c r="I71" s="25">
        <f t="shared" si="16"/>
        <v>-3518</v>
      </c>
      <c r="J71" s="24">
        <f t="shared" si="16"/>
        <v>-1564</v>
      </c>
      <c r="K71" s="7"/>
      <c r="L71" s="25">
        <f t="shared" si="3"/>
        <v>-3512.9074296823528</v>
      </c>
      <c r="M71" s="17">
        <f t="shared" si="1"/>
        <v>25.934272440181172</v>
      </c>
      <c r="N71" s="17">
        <f t="shared" si="4"/>
        <v>-1560.285490250362</v>
      </c>
      <c r="O71" s="24">
        <f t="shared" si="2"/>
        <v>13.797582680155422</v>
      </c>
      <c r="P71" s="7"/>
      <c r="Q71" s="25">
        <f t="shared" si="5"/>
        <v>-3496.0980924671489</v>
      </c>
      <c r="R71" s="24">
        <f t="shared" si="6"/>
        <v>-1584.4673516699775</v>
      </c>
      <c r="S71" s="7"/>
      <c r="T71" s="25">
        <f t="shared" si="7"/>
        <v>0.91016338486014736</v>
      </c>
      <c r="U71" s="24">
        <f t="shared" si="8"/>
        <v>-0.41553694217989229</v>
      </c>
      <c r="V71" s="7"/>
      <c r="W71" s="25">
        <f t="shared" si="9"/>
        <v>0.91316949158072191</v>
      </c>
      <c r="X71" s="24">
        <f t="shared" si="10"/>
        <v>286.93074665876156</v>
      </c>
      <c r="Y71" s="7"/>
      <c r="Z71" s="25">
        <f t="shared" si="11"/>
        <v>632</v>
      </c>
      <c r="AA71" s="17">
        <f t="shared" si="15"/>
        <v>286.90199999999993</v>
      </c>
      <c r="AB71" s="24">
        <f t="shared" si="12"/>
        <v>5.0073845305567701</v>
      </c>
      <c r="AC71" s="17">
        <f t="shared" si="13"/>
        <v>2.8746658761633626E-2</v>
      </c>
      <c r="AD71" s="17">
        <f t="shared" ca="1" si="14"/>
        <v>-6.0566773582252154E-2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11581</v>
      </c>
      <c r="D72" s="17">
        <v>12304</v>
      </c>
      <c r="E72" s="17">
        <v>14916</v>
      </c>
      <c r="F72" s="17">
        <v>14187</v>
      </c>
      <c r="G72" s="24"/>
      <c r="H72" s="7"/>
      <c r="I72" s="25">
        <f t="shared" si="16"/>
        <v>-3335</v>
      </c>
      <c r="J72" s="24">
        <f t="shared" si="16"/>
        <v>-1883</v>
      </c>
      <c r="K72" s="7"/>
      <c r="L72" s="25">
        <f t="shared" si="3"/>
        <v>-3338.4733551300628</v>
      </c>
      <c r="M72" s="17">
        <f t="shared" si="1"/>
        <v>12.064195859533763</v>
      </c>
      <c r="N72" s="17">
        <f t="shared" si="4"/>
        <v>-1891.9786630958329</v>
      </c>
      <c r="O72" s="24">
        <f t="shared" si="2"/>
        <v>80.616390988471125</v>
      </c>
      <c r="P72" s="7"/>
      <c r="Q72" s="25">
        <f t="shared" si="5"/>
        <v>-3313.0980924671489</v>
      </c>
      <c r="R72" s="24">
        <f t="shared" si="6"/>
        <v>-1903.4673516699775</v>
      </c>
      <c r="S72" s="7"/>
      <c r="T72" s="25">
        <f t="shared" si="7"/>
        <v>0.8625217297852269</v>
      </c>
      <c r="U72" s="24">
        <f t="shared" si="8"/>
        <v>-0.49919678181980387</v>
      </c>
      <c r="V72" s="7"/>
      <c r="W72" s="25">
        <f t="shared" si="9"/>
        <v>0.86612710675486682</v>
      </c>
      <c r="X72" s="24">
        <f t="shared" si="10"/>
        <v>292.42009921836632</v>
      </c>
      <c r="Y72" s="7"/>
      <c r="Z72" s="25">
        <f t="shared" si="11"/>
        <v>622</v>
      </c>
      <c r="AA72" s="17">
        <f t="shared" si="15"/>
        <v>292.49999999999994</v>
      </c>
      <c r="AB72" s="24">
        <f t="shared" si="12"/>
        <v>5.1050880620834125</v>
      </c>
      <c r="AC72" s="17">
        <f t="shared" si="13"/>
        <v>-7.9900781633625684E-2</v>
      </c>
      <c r="AD72" s="17">
        <f t="shared" ca="1" si="14"/>
        <v>0.10113995507987283</v>
      </c>
      <c r="AE72" s="17">
        <v>97</v>
      </c>
    </row>
    <row r="73" spans="1:31" s="17" customFormat="1" x14ac:dyDescent="0.25">
      <c r="A73" s="17">
        <v>53</v>
      </c>
      <c r="B73" s="17">
        <v>621</v>
      </c>
      <c r="C73" s="17">
        <v>11687</v>
      </c>
      <c r="D73" s="17">
        <v>12150</v>
      </c>
      <c r="E73" s="17">
        <v>14816</v>
      </c>
      <c r="F73" s="17">
        <v>14342</v>
      </c>
      <c r="G73" s="24"/>
      <c r="H73" s="7"/>
      <c r="I73" s="25">
        <f t="shared" si="16"/>
        <v>-3129</v>
      </c>
      <c r="J73" s="24">
        <f t="shared" si="16"/>
        <v>-2192</v>
      </c>
      <c r="K73" s="7"/>
      <c r="L73" s="25">
        <f t="shared" si="3"/>
        <v>-3132.7476875097764</v>
      </c>
      <c r="M73" s="17">
        <f t="shared" si="1"/>
        <v>14.045161670933807</v>
      </c>
      <c r="N73" s="17">
        <f t="shared" si="4"/>
        <v>-2204.9210030656814</v>
      </c>
      <c r="O73" s="24">
        <f t="shared" si="2"/>
        <v>166.95232022334713</v>
      </c>
      <c r="P73" s="7"/>
      <c r="Q73" s="25">
        <f t="shared" si="5"/>
        <v>-3107.0980924671489</v>
      </c>
      <c r="R73" s="24">
        <f t="shared" si="6"/>
        <v>-2212.4673516699777</v>
      </c>
      <c r="S73" s="7"/>
      <c r="T73" s="25">
        <f t="shared" si="7"/>
        <v>0.80889232571181935</v>
      </c>
      <c r="U73" s="24">
        <f t="shared" si="8"/>
        <v>-0.5802340559537621</v>
      </c>
      <c r="V73" s="7"/>
      <c r="W73" s="25">
        <f t="shared" si="9"/>
        <v>0.81307799431005445</v>
      </c>
      <c r="X73" s="24">
        <f t="shared" si="10"/>
        <v>297.97554402128333</v>
      </c>
      <c r="Y73" s="7"/>
      <c r="Z73" s="25">
        <f t="shared" si="11"/>
        <v>621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-0.11345597871661539</v>
      </c>
      <c r="AD73" s="17">
        <f t="shared" ca="1" si="14"/>
        <v>2.7677129968424197E-2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11806</v>
      </c>
      <c r="D74" s="17">
        <v>12014</v>
      </c>
      <c r="E74" s="17">
        <v>14709</v>
      </c>
      <c r="F74" s="17">
        <v>14498</v>
      </c>
      <c r="G74" s="24"/>
      <c r="H74" s="7"/>
      <c r="I74" s="25">
        <f t="shared" si="16"/>
        <v>-2903</v>
      </c>
      <c r="J74" s="24">
        <f t="shared" si="16"/>
        <v>-2484</v>
      </c>
      <c r="K74" s="7"/>
      <c r="L74" s="25">
        <f t="shared" si="3"/>
        <v>-2902.2469324649437</v>
      </c>
      <c r="M74" s="17">
        <f t="shared" si="1"/>
        <v>0.56711071235575472</v>
      </c>
      <c r="N74" s="17">
        <f t="shared" si="4"/>
        <v>-2491.2616557740844</v>
      </c>
      <c r="O74" s="24">
        <f t="shared" si="2"/>
        <v>52.73164458129294</v>
      </c>
      <c r="P74" s="7"/>
      <c r="Q74" s="25">
        <f t="shared" si="5"/>
        <v>-2881.0980924671489</v>
      </c>
      <c r="R74" s="24">
        <f t="shared" si="6"/>
        <v>-2504.4673516699777</v>
      </c>
      <c r="S74" s="7"/>
      <c r="T74" s="25">
        <f t="shared" si="7"/>
        <v>0.7500561833788576</v>
      </c>
      <c r="U74" s="24">
        <f t="shared" si="8"/>
        <v>-0.65681296872759964</v>
      </c>
      <c r="V74" s="7"/>
      <c r="W74" s="25">
        <f t="shared" si="9"/>
        <v>0.75479000804285867</v>
      </c>
      <c r="X74" s="24">
        <f t="shared" si="10"/>
        <v>303.49244352710423</v>
      </c>
      <c r="Y74" s="7"/>
      <c r="Z74" s="25">
        <f t="shared" si="11"/>
        <v>609</v>
      </c>
      <c r="AA74" s="17">
        <f t="shared" si="15"/>
        <v>303.56999999999994</v>
      </c>
      <c r="AB74" s="24">
        <f t="shared" si="12"/>
        <v>5.2982960102791843</v>
      </c>
      <c r="AC74" s="17">
        <f t="shared" si="13"/>
        <v>-7.7556472895707884E-2</v>
      </c>
      <c r="AD74" s="17">
        <f t="shared" ca="1" si="14"/>
        <v>1.6691684406850982E-2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11932</v>
      </c>
      <c r="D75" s="17">
        <v>11868</v>
      </c>
      <c r="E75" s="17">
        <v>14570</v>
      </c>
      <c r="F75" s="17">
        <v>14624</v>
      </c>
      <c r="G75" s="24"/>
      <c r="H75" s="7"/>
      <c r="I75" s="25">
        <f t="shared" si="16"/>
        <v>-2638</v>
      </c>
      <c r="J75" s="24">
        <f t="shared" si="16"/>
        <v>-2756</v>
      </c>
      <c r="K75" s="7"/>
      <c r="L75" s="25">
        <f t="shared" si="3"/>
        <v>-2640.5298636905745</v>
      </c>
      <c r="M75" s="17">
        <f t="shared" si="1"/>
        <v>6.4002102928873796</v>
      </c>
      <c r="N75" s="17">
        <f t="shared" si="4"/>
        <v>-2759.1399065972396</v>
      </c>
      <c r="O75" s="24">
        <f t="shared" si="2"/>
        <v>9.8590134393886846</v>
      </c>
      <c r="P75" s="7"/>
      <c r="Q75" s="25">
        <f t="shared" si="5"/>
        <v>-2616.0980924671489</v>
      </c>
      <c r="R75" s="24">
        <f t="shared" si="6"/>
        <v>-2776.4673516699777</v>
      </c>
      <c r="S75" s="7"/>
      <c r="T75" s="25">
        <f t="shared" si="7"/>
        <v>0.68106690143976523</v>
      </c>
      <c r="U75" s="24">
        <f t="shared" si="8"/>
        <v>-0.72814675048953048</v>
      </c>
      <c r="V75" s="7"/>
      <c r="W75" s="25">
        <f t="shared" si="9"/>
        <v>0.68631097187329293</v>
      </c>
      <c r="X75" s="24">
        <f t="shared" si="10"/>
        <v>309.15703961260363</v>
      </c>
      <c r="Y75" s="7"/>
      <c r="Z75" s="25">
        <f t="shared" si="11"/>
        <v>620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7.0396126037053364E-3</v>
      </c>
      <c r="AD75" s="17">
        <f t="shared" ca="1" si="14"/>
        <v>6.9207552531338479E-3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12078</v>
      </c>
      <c r="D76" s="17">
        <v>11745</v>
      </c>
      <c r="E76" s="17">
        <v>14423</v>
      </c>
      <c r="F76" s="17">
        <v>14748</v>
      </c>
      <c r="G76" s="24"/>
      <c r="H76" s="7"/>
      <c r="I76" s="25">
        <f t="shared" si="16"/>
        <v>-2345</v>
      </c>
      <c r="J76" s="24">
        <f t="shared" si="16"/>
        <v>-3003</v>
      </c>
      <c r="K76" s="7"/>
      <c r="L76" s="25">
        <f t="shared" si="3"/>
        <v>-2345.3224257262978</v>
      </c>
      <c r="M76" s="17">
        <f t="shared" si="1"/>
        <v>0.10395834897863268</v>
      </c>
      <c r="N76" s="17">
        <f t="shared" si="4"/>
        <v>-3007.2414095234599</v>
      </c>
      <c r="O76" s="24">
        <f t="shared" si="2"/>
        <v>17.989554745696157</v>
      </c>
      <c r="P76" s="7"/>
      <c r="Q76" s="25">
        <f t="shared" si="5"/>
        <v>-2323.0980924671489</v>
      </c>
      <c r="R76" s="24">
        <f t="shared" si="6"/>
        <v>-3023.4673516699777</v>
      </c>
      <c r="S76" s="7"/>
      <c r="T76" s="25">
        <f t="shared" si="7"/>
        <v>0.60478818593729711</v>
      </c>
      <c r="U76" s="24">
        <f t="shared" si="8"/>
        <v>-0.79292411848657796</v>
      </c>
      <c r="V76" s="7"/>
      <c r="W76" s="25">
        <f t="shared" si="9"/>
        <v>0.61049525342755928</v>
      </c>
      <c r="X76" s="24">
        <f t="shared" si="10"/>
        <v>314.86916525425704</v>
      </c>
      <c r="Y76" s="7"/>
      <c r="Z76" s="25">
        <f t="shared" si="11"/>
        <v>638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-2.2834745742898122E-2</v>
      </c>
      <c r="AD76" s="17">
        <f t="shared" ca="1" si="14"/>
        <v>4.6004554006913168E-2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12237</v>
      </c>
      <c r="D77" s="17">
        <v>11640</v>
      </c>
      <c r="E77" s="17">
        <v>14266</v>
      </c>
      <c r="F77" s="17">
        <v>14856</v>
      </c>
      <c r="G77" s="24"/>
      <c r="H77" s="7"/>
      <c r="I77" s="25">
        <f t="shared" si="16"/>
        <v>-2029</v>
      </c>
      <c r="J77" s="24">
        <f t="shared" si="16"/>
        <v>-3216</v>
      </c>
      <c r="K77" s="7"/>
      <c r="L77" s="25">
        <f t="shared" si="3"/>
        <v>-2027.3056507134643</v>
      </c>
      <c r="M77" s="17">
        <f t="shared" si="1"/>
        <v>2.8708195047841225</v>
      </c>
      <c r="N77" s="17">
        <f t="shared" si="4"/>
        <v>-3224.612411574923</v>
      </c>
      <c r="O77" s="24">
        <f t="shared" si="2"/>
        <v>74.173633135868428</v>
      </c>
      <c r="P77" s="7"/>
      <c r="Q77" s="25">
        <f t="shared" si="5"/>
        <v>-2007.0980924671487</v>
      </c>
      <c r="R77" s="24">
        <f t="shared" si="6"/>
        <v>-3236.4673516699777</v>
      </c>
      <c r="S77" s="7"/>
      <c r="T77" s="25">
        <f t="shared" si="7"/>
        <v>0.52252172143634168</v>
      </c>
      <c r="U77" s="24">
        <f t="shared" si="8"/>
        <v>-0.84878476376338408</v>
      </c>
      <c r="V77" s="7"/>
      <c r="W77" s="25">
        <f t="shared" si="9"/>
        <v>0.52862762886624004</v>
      </c>
      <c r="X77" s="24">
        <f t="shared" si="10"/>
        <v>320.5480134061587</v>
      </c>
      <c r="Y77" s="7"/>
      <c r="Z77" s="25">
        <f t="shared" si="11"/>
        <v>637</v>
      </c>
      <c r="AA77" s="17">
        <f t="shared" si="15"/>
        <v>320.62499999999994</v>
      </c>
      <c r="AB77" s="24">
        <f t="shared" si="12"/>
        <v>5.5959619142068187</v>
      </c>
      <c r="AC77" s="17">
        <f t="shared" si="13"/>
        <v>-7.6986593841240847E-2</v>
      </c>
      <c r="AD77" s="17">
        <f t="shared" ca="1" si="14"/>
        <v>9.5800212628319059E-2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12403</v>
      </c>
      <c r="D78" s="17">
        <v>11537</v>
      </c>
      <c r="E78" s="17">
        <v>14088</v>
      </c>
      <c r="F78" s="17">
        <v>14940</v>
      </c>
      <c r="G78" s="24"/>
      <c r="H78" s="7"/>
      <c r="I78" s="25">
        <f t="shared" si="16"/>
        <v>-1685</v>
      </c>
      <c r="J78" s="24">
        <f t="shared" si="16"/>
        <v>-3403</v>
      </c>
      <c r="K78" s="7"/>
      <c r="L78" s="25">
        <f t="shared" si="3"/>
        <v>-1688.6743221255033</v>
      </c>
      <c r="M78" s="17">
        <f t="shared" si="1"/>
        <v>13.500643081963052</v>
      </c>
      <c r="N78" s="17">
        <f t="shared" si="4"/>
        <v>-3409.7518424045638</v>
      </c>
      <c r="O78" s="24">
        <f t="shared" si="2"/>
        <v>45.587375856066295</v>
      </c>
      <c r="P78" s="7"/>
      <c r="Q78" s="25">
        <f t="shared" si="5"/>
        <v>-1663.0980924671487</v>
      </c>
      <c r="R78" s="24">
        <f t="shared" si="6"/>
        <v>-3423.4673516699777</v>
      </c>
      <c r="S78" s="7"/>
      <c r="T78" s="25">
        <f t="shared" si="7"/>
        <v>0.43296582337201045</v>
      </c>
      <c r="U78" s="24">
        <f t="shared" si="8"/>
        <v>-0.89782673872471153</v>
      </c>
      <c r="V78" s="7"/>
      <c r="W78" s="25">
        <f t="shared" si="9"/>
        <v>0.43942143959139335</v>
      </c>
      <c r="X78" s="24">
        <f t="shared" si="10"/>
        <v>326.38446681656069</v>
      </c>
      <c r="Y78" s="7"/>
      <c r="Z78" s="25">
        <f t="shared" si="11"/>
        <v>638</v>
      </c>
      <c r="AA78" s="17">
        <f t="shared" si="15"/>
        <v>326.36699999999996</v>
      </c>
      <c r="AB78" s="24">
        <f t="shared" si="12"/>
        <v>5.6961787198563334</v>
      </c>
      <c r="AC78" s="17">
        <f t="shared" si="13"/>
        <v>1.7466816560727239E-2</v>
      </c>
      <c r="AD78" s="17">
        <f t="shared" ca="1" si="14"/>
        <v>4.9300182149636385E-4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12582</v>
      </c>
      <c r="D79" s="17">
        <v>11469</v>
      </c>
      <c r="E79" s="17">
        <v>13915</v>
      </c>
      <c r="F79" s="17">
        <v>15023</v>
      </c>
      <c r="G79" s="24"/>
      <c r="H79" s="7"/>
      <c r="I79" s="25">
        <f t="shared" si="16"/>
        <v>-1333</v>
      </c>
      <c r="J79" s="24">
        <f t="shared" si="16"/>
        <v>-3554</v>
      </c>
      <c r="K79" s="7"/>
      <c r="L79" s="25">
        <f t="shared" si="3"/>
        <v>-1337.2866519249185</v>
      </c>
      <c r="M79" s="17">
        <f t="shared" si="1"/>
        <v>18.375384725407375</v>
      </c>
      <c r="N79" s="17">
        <f t="shared" si="4"/>
        <v>-3558.9741811277549</v>
      </c>
      <c r="O79" s="24">
        <f t="shared" si="2"/>
        <v>24.742477891713467</v>
      </c>
      <c r="P79" s="7"/>
      <c r="Q79" s="25">
        <f t="shared" si="5"/>
        <v>-1311.0980924671487</v>
      </c>
      <c r="R79" s="24">
        <f t="shared" si="6"/>
        <v>-3574.4673516699777</v>
      </c>
      <c r="S79" s="7"/>
      <c r="T79" s="25">
        <f t="shared" si="7"/>
        <v>0.34132723000385762</v>
      </c>
      <c r="U79" s="24">
        <f t="shared" si="8"/>
        <v>-0.93742747786460701</v>
      </c>
      <c r="V79" s="7"/>
      <c r="W79" s="25">
        <f t="shared" si="9"/>
        <v>0.34806473361669593</v>
      </c>
      <c r="X79" s="24">
        <f t="shared" si="10"/>
        <v>332.09303234736842</v>
      </c>
      <c r="Y79" s="7"/>
      <c r="Z79" s="25">
        <f t="shared" si="11"/>
        <v>631</v>
      </c>
      <c r="AA79" s="17">
        <f t="shared" si="15"/>
        <v>332.04599999999994</v>
      </c>
      <c r="AB79" s="24">
        <f t="shared" si="12"/>
        <v>5.7952959680770899</v>
      </c>
      <c r="AC79" s="17">
        <f t="shared" si="13"/>
        <v>4.7032347368485716E-2</v>
      </c>
      <c r="AD79" s="17">
        <f t="shared" ca="1" si="14"/>
        <v>-3.3989674029726302E-2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12764</v>
      </c>
      <c r="D80" s="17">
        <v>11413</v>
      </c>
      <c r="E80" s="17">
        <v>13743</v>
      </c>
      <c r="F80" s="17">
        <v>15086</v>
      </c>
      <c r="G80" s="24"/>
      <c r="H80" s="7"/>
      <c r="I80" s="25">
        <f t="shared" si="16"/>
        <v>-979</v>
      </c>
      <c r="J80" s="24">
        <f t="shared" si="16"/>
        <v>-3673</v>
      </c>
      <c r="K80" s="7"/>
      <c r="L80" s="25">
        <f t="shared" si="3"/>
        <v>-975.32358778797311</v>
      </c>
      <c r="M80" s="17">
        <f t="shared" si="1"/>
        <v>13.516006752740445</v>
      </c>
      <c r="N80" s="17">
        <f t="shared" si="4"/>
        <v>-3672.4157094357779</v>
      </c>
      <c r="O80" s="24">
        <f t="shared" si="2"/>
        <v>0.34139546343898142</v>
      </c>
      <c r="P80" s="7"/>
      <c r="Q80" s="25">
        <f t="shared" si="5"/>
        <v>-957.09809246714872</v>
      </c>
      <c r="R80" s="24">
        <f t="shared" si="6"/>
        <v>-3693.4673516699777</v>
      </c>
      <c r="S80" s="7"/>
      <c r="T80" s="25">
        <f t="shared" si="7"/>
        <v>0.2491679628097494</v>
      </c>
      <c r="U80" s="24">
        <f t="shared" si="8"/>
        <v>-0.96863600738545175</v>
      </c>
      <c r="V80" s="7"/>
      <c r="W80" s="25">
        <f t="shared" si="9"/>
        <v>0.25612710240776732</v>
      </c>
      <c r="X80" s="24">
        <f t="shared" si="10"/>
        <v>337.65168954092928</v>
      </c>
      <c r="Y80" s="7"/>
      <c r="Z80" s="25">
        <f t="shared" si="11"/>
        <v>627</v>
      </c>
      <c r="AA80" s="17">
        <f t="shared" si="15"/>
        <v>337.68899999999991</v>
      </c>
      <c r="AB80" s="24">
        <f t="shared" si="12"/>
        <v>5.8937848977671301</v>
      </c>
      <c r="AC80" s="17">
        <f t="shared" si="13"/>
        <v>-3.7310459070624802E-2</v>
      </c>
      <c r="AD80" s="17">
        <f t="shared" ca="1" si="14"/>
        <v>8.4858386115968187E-2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12939</v>
      </c>
      <c r="D81" s="17">
        <v>11367</v>
      </c>
      <c r="E81" s="17">
        <v>13558</v>
      </c>
      <c r="F81" s="17">
        <v>15116</v>
      </c>
      <c r="G81" s="24"/>
      <c r="H81" s="7"/>
      <c r="I81" s="25">
        <f t="shared" si="16"/>
        <v>-619</v>
      </c>
      <c r="J81" s="24">
        <f t="shared" si="16"/>
        <v>-3749</v>
      </c>
      <c r="K81" s="7"/>
      <c r="L81" s="25">
        <f t="shared" si="3"/>
        <v>-614.27062750847995</v>
      </c>
      <c r="M81" s="17">
        <f t="shared" si="1"/>
        <v>22.366964163546591</v>
      </c>
      <c r="N81" s="17">
        <f t="shared" si="4"/>
        <v>-3748.405381431503</v>
      </c>
      <c r="O81" s="24">
        <f t="shared" si="2"/>
        <v>0.3535712420014524</v>
      </c>
      <c r="P81" s="7"/>
      <c r="Q81" s="25">
        <f t="shared" si="5"/>
        <v>-597.09809246714872</v>
      </c>
      <c r="R81" s="24">
        <f t="shared" si="6"/>
        <v>-3769.4673516699777</v>
      </c>
      <c r="S81" s="7"/>
      <c r="T81" s="25">
        <f t="shared" si="7"/>
        <v>0.15544667413777488</v>
      </c>
      <c r="U81" s="24">
        <f t="shared" si="8"/>
        <v>-0.98856750523069714</v>
      </c>
      <c r="V81" s="7"/>
      <c r="W81" s="25">
        <f t="shared" si="9"/>
        <v>0.16254646467619846</v>
      </c>
      <c r="X81" s="24">
        <f t="shared" si="10"/>
        <v>343.1255006535514</v>
      </c>
      <c r="Y81" s="7"/>
      <c r="Z81" s="25">
        <f t="shared" si="11"/>
        <v>610</v>
      </c>
      <c r="AA81" s="17">
        <f t="shared" si="15"/>
        <v>343.17899999999992</v>
      </c>
      <c r="AB81" s="24">
        <f t="shared" si="12"/>
        <v>5.9896034737016182</v>
      </c>
      <c r="AC81" s="17">
        <f t="shared" si="13"/>
        <v>-5.3499346448518281E-2</v>
      </c>
      <c r="AD81" s="17">
        <f t="shared" ca="1" si="14"/>
        <v>7.5957367641194651E-2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13125</v>
      </c>
      <c r="D82" s="17">
        <v>11350</v>
      </c>
      <c r="E82" s="17">
        <v>13373</v>
      </c>
      <c r="F82" s="17">
        <v>15141</v>
      </c>
      <c r="G82" s="24"/>
      <c r="H82" s="7"/>
      <c r="I82" s="25">
        <f t="shared" si="16"/>
        <v>-248</v>
      </c>
      <c r="J82" s="24">
        <f t="shared" si="16"/>
        <v>-3791</v>
      </c>
      <c r="K82" s="7"/>
      <c r="L82" s="25">
        <f t="shared" si="3"/>
        <v>-244.7627302841525</v>
      </c>
      <c r="M82" s="17">
        <f t="shared" si="1"/>
        <v>10.479915213143375</v>
      </c>
      <c r="N82" s="17">
        <f t="shared" si="4"/>
        <v>-3789.9799363160246</v>
      </c>
      <c r="O82" s="24">
        <f t="shared" si="2"/>
        <v>1.0405299193655106</v>
      </c>
      <c r="P82" s="7"/>
      <c r="Q82" s="25">
        <f t="shared" si="5"/>
        <v>-226.09809246714875</v>
      </c>
      <c r="R82" s="24">
        <f t="shared" si="6"/>
        <v>-3811.4673516699777</v>
      </c>
      <c r="S82" s="7"/>
      <c r="T82" s="25">
        <f t="shared" si="7"/>
        <v>5.8861679423045633E-2</v>
      </c>
      <c r="U82" s="24">
        <f t="shared" si="8"/>
        <v>-0.99958228035570118</v>
      </c>
      <c r="V82" s="7"/>
      <c r="W82" s="25">
        <f t="shared" si="9"/>
        <v>6.6038044261407178E-2</v>
      </c>
      <c r="X82" s="24">
        <f t="shared" si="10"/>
        <v>348.68309194533822</v>
      </c>
      <c r="Y82" s="7"/>
      <c r="Z82" s="25">
        <f t="shared" si="11"/>
        <v>615</v>
      </c>
      <c r="AA82" s="17">
        <f t="shared" si="15"/>
        <v>348.71399999999994</v>
      </c>
      <c r="AB82" s="24">
        <f t="shared" si="12"/>
        <v>6.086207447799505</v>
      </c>
      <c r="AC82" s="17">
        <f t="shared" si="13"/>
        <v>-3.0908054661722417E-2</v>
      </c>
      <c r="AD82" s="17">
        <f t="shared" ca="1" si="14"/>
        <v>-6.8612454442700255E-3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13310</v>
      </c>
      <c r="D83" s="17">
        <v>11343</v>
      </c>
      <c r="E83" s="17">
        <v>13187</v>
      </c>
      <c r="F83" s="17">
        <v>15138</v>
      </c>
      <c r="G83" s="24"/>
      <c r="H83" s="7"/>
      <c r="I83" s="25">
        <f t="shared" si="16"/>
        <v>123</v>
      </c>
      <c r="J83" s="24">
        <f t="shared" si="16"/>
        <v>-3795</v>
      </c>
      <c r="K83" s="7"/>
      <c r="L83" s="25">
        <f t="shared" si="3"/>
        <v>129.84548516087679</v>
      </c>
      <c r="M83" s="17">
        <f t="shared" si="1"/>
        <v>46.860667087784343</v>
      </c>
      <c r="N83" s="17">
        <f t="shared" si="4"/>
        <v>-3795.8899356174566</v>
      </c>
      <c r="O83" s="24">
        <f t="shared" si="2"/>
        <v>0.79198540321778554</v>
      </c>
      <c r="P83" s="7"/>
      <c r="Q83" s="25">
        <f t="shared" si="5"/>
        <v>144.90190753285125</v>
      </c>
      <c r="R83" s="24">
        <f t="shared" si="6"/>
        <v>-3815.4673516699777</v>
      </c>
      <c r="S83" s="7"/>
      <c r="T83" s="25">
        <f t="shared" si="7"/>
        <v>-3.7723315291683629E-2</v>
      </c>
      <c r="U83" s="24">
        <f t="shared" si="8"/>
        <v>-1.0006313065580825</v>
      </c>
      <c r="V83" s="7"/>
      <c r="W83" s="25">
        <f t="shared" si="9"/>
        <v>-3.0541908773045228E-2</v>
      </c>
      <c r="X83" s="24">
        <f t="shared" si="10"/>
        <v>354.21115721381148</v>
      </c>
      <c r="Y83" s="7"/>
      <c r="Z83" s="25">
        <f t="shared" si="11"/>
        <v>620</v>
      </c>
      <c r="AA83" s="17">
        <f t="shared" si="15"/>
        <v>354.29399999999993</v>
      </c>
      <c r="AB83" s="24">
        <f t="shared" si="12"/>
        <v>6.1835968200607887</v>
      </c>
      <c r="AC83" s="17">
        <f t="shared" si="13"/>
        <v>-8.2842786188450646E-2</v>
      </c>
      <c r="AD83" s="17">
        <f t="shared" ca="1" si="14"/>
        <v>8.484522503459857E-2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13501</v>
      </c>
      <c r="D84" s="17">
        <v>11359</v>
      </c>
      <c r="E84" s="17">
        <v>12999</v>
      </c>
      <c r="F84" s="17">
        <v>15129</v>
      </c>
      <c r="G84" s="24"/>
      <c r="H84" s="7"/>
      <c r="I84" s="25">
        <f t="shared" ref="I84:J115" si="17">C84-E84</f>
        <v>502</v>
      </c>
      <c r="J84" s="24">
        <f t="shared" si="17"/>
        <v>-3770</v>
      </c>
      <c r="K84" s="7"/>
      <c r="L84" s="25">
        <f t="shared" si="3"/>
        <v>509.00398364743859</v>
      </c>
      <c r="M84" s="17">
        <f t="shared" ref="M84:M147" si="18">(I84-L84)^2</f>
        <v>49.055786933587143</v>
      </c>
      <c r="N84" s="17">
        <f t="shared" si="4"/>
        <v>-3764.8122437975303</v>
      </c>
      <c r="O84" s="24">
        <f t="shared" ref="O84:O147" si="19">(J84-N84)^2</f>
        <v>26.912814416262844</v>
      </c>
      <c r="P84" s="7"/>
      <c r="Q84" s="25">
        <f t="shared" si="5"/>
        <v>523.90190753285128</v>
      </c>
      <c r="R84" s="24">
        <f t="shared" si="6"/>
        <v>-3790.4673516699777</v>
      </c>
      <c r="S84" s="7"/>
      <c r="T84" s="25">
        <f t="shared" si="7"/>
        <v>-0.13639100531023457</v>
      </c>
      <c r="U84" s="24">
        <f t="shared" si="8"/>
        <v>-0.99407489279319916</v>
      </c>
      <c r="V84" s="7"/>
      <c r="W84" s="25">
        <f t="shared" si="9"/>
        <v>-0.12925920144583189</v>
      </c>
      <c r="X84" s="24">
        <f>IF(MOD(ATAN2(U84,W84)*180/PI()-$J$9+360,360)&lt;355,MOD(ATAN2(U84,W84)*180/PI()-$J$9+360,360)+360,MOD(ATAN2(U84,W84)*180/PI()-$J$9+360,360))</f>
        <v>359.87146376732932</v>
      </c>
      <c r="Y84" s="7"/>
      <c r="Z84" s="25">
        <f t="shared" si="11"/>
        <v>630</v>
      </c>
      <c r="AA84" s="17">
        <f t="shared" si="15"/>
        <v>359.96399999999994</v>
      </c>
      <c r="AB84" s="24">
        <f t="shared" si="12"/>
        <v>6.2825569886488681</v>
      </c>
      <c r="AC84" s="17">
        <f t="shared" si="13"/>
        <v>-9.2536232670624941E-2</v>
      </c>
    </row>
    <row r="85" spans="1:31" s="17" customFormat="1" x14ac:dyDescent="0.25">
      <c r="A85" s="17">
        <v>0</v>
      </c>
      <c r="B85" s="17">
        <v>0</v>
      </c>
      <c r="C85" s="17">
        <v>13461</v>
      </c>
      <c r="D85" s="17">
        <v>11319</v>
      </c>
      <c r="E85" s="17">
        <v>12954</v>
      </c>
      <c r="F85" s="17">
        <v>15075</v>
      </c>
      <c r="G85" s="24"/>
      <c r="H85" s="7"/>
      <c r="I85" s="25">
        <f t="shared" si="17"/>
        <v>507</v>
      </c>
      <c r="J85" s="24">
        <f t="shared" si="17"/>
        <v>-3756</v>
      </c>
      <c r="K85" s="7"/>
      <c r="L85" s="25">
        <f>$M$9*SIN(2*PI()/$M$10*(AA85+$M$11))+$M$12</f>
        <v>510.83612784073523</v>
      </c>
      <c r="M85" s="17">
        <f t="shared" si="18"/>
        <v>14.715876810463939</v>
      </c>
      <c r="N85" s="17">
        <f>$O$9*COS(2*PI()/$O$10*(AA85+$O$11))+$O$12</f>
        <v>-3754.036754614533</v>
      </c>
      <c r="O85" s="24">
        <f t="shared" si="19"/>
        <v>3.8543324435573205</v>
      </c>
      <c r="P85" s="7"/>
      <c r="Q85" s="25">
        <f t="shared" ref="Q85:Q148" si="20">I85-$J$4</f>
        <v>528.90190753285128</v>
      </c>
      <c r="R85" s="24">
        <f t="shared" ref="R85:R148" si="21">J85-$J$3</f>
        <v>-3776.4673516699777</v>
      </c>
      <c r="S85" s="7"/>
      <c r="T85" s="25">
        <f t="shared" ref="T85:T148" si="22">Q85/$J$7</f>
        <v>-0.13769268987512309</v>
      </c>
      <c r="U85" s="24">
        <f t="shared" ref="U85:U148" si="23">R85/$J$6</f>
        <v>-0.99040330108486452</v>
      </c>
      <c r="V85" s="7"/>
      <c r="W85" s="25">
        <f t="shared" ref="W85:W148" si="24">(T85-U85*SIN(-$J$11*PI()/180))/(COS(-$J$11*PI()/180))</f>
        <v>-0.13058727366568287</v>
      </c>
      <c r="X85" s="24">
        <f>IF(MOD(ATAN2(U85,W85)*180/PI()-$J$9+360,360)&lt;355,MOD(ATAN2(U85,W85)*180/PI()-$J$9+360,360)+360,MOD(ATAN2(U85,W85)*180/PI()-$J$9+360,360))</f>
        <v>359.97415229477247</v>
      </c>
      <c r="Y85" s="7"/>
      <c r="Z85" s="25">
        <f>I165-J159</f>
        <v>1</v>
      </c>
      <c r="AA85" s="17">
        <f t="shared" si="15"/>
        <v>359.97299999999996</v>
      </c>
      <c r="AB85" s="24">
        <f t="shared" ref="AB85:AB148" si="25">AA85*PI()/180</f>
        <v>6.2827140682815479</v>
      </c>
      <c r="AC85" s="17">
        <f t="shared" ref="AC85:AC148" si="26">X85-AA85</f>
        <v>1.1522947725097765E-3</v>
      </c>
    </row>
    <row r="86" spans="1:31" s="17" customFormat="1" x14ac:dyDescent="0.25">
      <c r="A86" s="17">
        <v>1</v>
      </c>
      <c r="B86" s="17">
        <v>-625</v>
      </c>
      <c r="C86" s="17">
        <v>13267</v>
      </c>
      <c r="D86" s="17">
        <v>11303</v>
      </c>
      <c r="E86" s="17">
        <v>13135</v>
      </c>
      <c r="F86" s="17">
        <v>15090</v>
      </c>
      <c r="G86" s="24"/>
      <c r="H86" s="7"/>
      <c r="I86" s="25">
        <f t="shared" si="17"/>
        <v>132</v>
      </c>
      <c r="J86" s="24">
        <f t="shared" si="17"/>
        <v>-3787</v>
      </c>
      <c r="K86" s="7"/>
      <c r="L86" s="25">
        <f t="shared" ref="L86:L149" si="27">$M$9*SIN(2*PI()/$M$10*(AA86+$M$11))+$M$12</f>
        <v>135.93652414783691</v>
      </c>
      <c r="M86" s="17">
        <f t="shared" si="18"/>
        <v>15.496222366503076</v>
      </c>
      <c r="N86" s="17">
        <f t="shared" ref="N86:N149" si="28">$O$9*COS(2*PI()/$O$10*(AA86+$O$11))+$O$12</f>
        <v>-3785.0421126137462</v>
      </c>
      <c r="O86" s="24">
        <f t="shared" si="19"/>
        <v>3.8333230172516881</v>
      </c>
      <c r="P86" s="7"/>
      <c r="Q86" s="25">
        <f t="shared" si="20"/>
        <v>153.90190753285125</v>
      </c>
      <c r="R86" s="24">
        <f t="shared" si="21"/>
        <v>-3807.4673516699777</v>
      </c>
      <c r="S86" s="7"/>
      <c r="T86" s="25">
        <f t="shared" si="22"/>
        <v>-4.0066347508482994E-2</v>
      </c>
      <c r="U86" s="24">
        <f t="shared" si="23"/>
        <v>-0.99853325415331984</v>
      </c>
      <c r="V86" s="7"/>
      <c r="W86" s="25">
        <f t="shared" si="24"/>
        <v>-3.290006084619352E-2</v>
      </c>
      <c r="X86" s="24">
        <f t="shared" ref="X86:X148" si="29">MOD(ATAN2(U86,W86)*180/PI()-$J$9+360,360)</f>
        <v>354.3500024388461</v>
      </c>
      <c r="Y86" s="7"/>
      <c r="Z86" s="25">
        <f t="shared" ref="Z86:Z149" si="30">B86</f>
        <v>-625</v>
      </c>
      <c r="AA86" s="17">
        <f t="shared" ref="AA86:AA149" si="31">360/40000*Z86+AA85</f>
        <v>354.34799999999996</v>
      </c>
      <c r="AB86" s="24">
        <f t="shared" si="25"/>
        <v>6.1845392978568663</v>
      </c>
      <c r="AC86" s="17">
        <f t="shared" si="26"/>
        <v>2.0024388461479248E-3</v>
      </c>
    </row>
    <row r="87" spans="1:31" s="17" customFormat="1" x14ac:dyDescent="0.25">
      <c r="A87" s="17">
        <v>2</v>
      </c>
      <c r="B87" s="17">
        <v>-616</v>
      </c>
      <c r="C87" s="17">
        <v>13090</v>
      </c>
      <c r="D87" s="17">
        <v>11315</v>
      </c>
      <c r="E87" s="17">
        <v>13332</v>
      </c>
      <c r="F87" s="17">
        <v>15099</v>
      </c>
      <c r="G87" s="24"/>
      <c r="H87" s="7"/>
      <c r="I87" s="25">
        <f t="shared" si="17"/>
        <v>-242</v>
      </c>
      <c r="J87" s="24">
        <f t="shared" si="17"/>
        <v>-3784</v>
      </c>
      <c r="K87" s="7"/>
      <c r="L87" s="25">
        <f t="shared" si="27"/>
        <v>-235.07109558010731</v>
      </c>
      <c r="M87" s="17">
        <f t="shared" si="18"/>
        <v>48.009716460008441</v>
      </c>
      <c r="N87" s="17">
        <f t="shared" si="28"/>
        <v>-3779.7310712817671</v>
      </c>
      <c r="O87" s="24">
        <f t="shared" si="19"/>
        <v>18.223752401353831</v>
      </c>
      <c r="P87" s="7"/>
      <c r="Q87" s="25">
        <f t="shared" si="20"/>
        <v>-220.09809246714875</v>
      </c>
      <c r="R87" s="24">
        <f t="shared" si="21"/>
        <v>-3804.4673516699777</v>
      </c>
      <c r="S87" s="7"/>
      <c r="T87" s="25">
        <f t="shared" si="22"/>
        <v>5.7299657945179397E-2</v>
      </c>
      <c r="U87" s="24">
        <f t="shared" si="23"/>
        <v>-0.9977464845015338</v>
      </c>
      <c r="V87" s="7"/>
      <c r="W87" s="25">
        <f t="shared" si="24"/>
        <v>6.4462805483709154E-2</v>
      </c>
      <c r="X87" s="24">
        <f t="shared" si="29"/>
        <v>348.76623069989398</v>
      </c>
      <c r="Y87" s="7"/>
      <c r="Z87" s="25">
        <f t="shared" si="30"/>
        <v>-616</v>
      </c>
      <c r="AA87" s="17">
        <f t="shared" si="31"/>
        <v>348.80399999999997</v>
      </c>
      <c r="AB87" s="24">
        <f t="shared" si="25"/>
        <v>6.0877782441263006</v>
      </c>
      <c r="AC87" s="17">
        <f t="shared" si="26"/>
        <v>-3.7769300105992443E-2</v>
      </c>
    </row>
    <row r="88" spans="1:31" s="17" customFormat="1" x14ac:dyDescent="0.25">
      <c r="A88" s="17">
        <v>3</v>
      </c>
      <c r="B88" s="17">
        <v>-615</v>
      </c>
      <c r="C88" s="17">
        <v>12908</v>
      </c>
      <c r="D88" s="17">
        <v>11334</v>
      </c>
      <c r="E88" s="17">
        <v>13514</v>
      </c>
      <c r="F88" s="17">
        <v>15072</v>
      </c>
      <c r="G88" s="24"/>
      <c r="H88" s="7"/>
      <c r="I88" s="25">
        <f t="shared" si="17"/>
        <v>-606</v>
      </c>
      <c r="J88" s="24">
        <f t="shared" si="17"/>
        <v>-3738</v>
      </c>
      <c r="K88" s="7"/>
      <c r="L88" s="25">
        <f t="shared" si="27"/>
        <v>-603.48915067899247</v>
      </c>
      <c r="M88" s="17">
        <f t="shared" si="18"/>
        <v>6.3043643128039575</v>
      </c>
      <c r="N88" s="17">
        <f t="shared" si="28"/>
        <v>-3738.9539780258883</v>
      </c>
      <c r="O88" s="24">
        <f t="shared" si="19"/>
        <v>0.91007407387777306</v>
      </c>
      <c r="P88" s="7"/>
      <c r="Q88" s="25">
        <f t="shared" si="20"/>
        <v>-584.09809246714872</v>
      </c>
      <c r="R88" s="24">
        <f t="shared" si="21"/>
        <v>-3758.4673516699777</v>
      </c>
      <c r="S88" s="7"/>
      <c r="T88" s="25">
        <f t="shared" si="22"/>
        <v>0.1520622942690647</v>
      </c>
      <c r="U88" s="24">
        <f t="shared" si="23"/>
        <v>-0.98568268317414842</v>
      </c>
      <c r="V88" s="7"/>
      <c r="W88" s="25">
        <f t="shared" si="24"/>
        <v>0.15914129081351733</v>
      </c>
      <c r="X88" s="24">
        <f t="shared" si="29"/>
        <v>343.29145802119262</v>
      </c>
      <c r="Y88" s="7"/>
      <c r="Z88" s="25">
        <f t="shared" si="30"/>
        <v>-615</v>
      </c>
      <c r="AA88" s="17">
        <f t="shared" si="31"/>
        <v>343.26899999999995</v>
      </c>
      <c r="AB88" s="24">
        <f t="shared" si="25"/>
        <v>5.9911742700284147</v>
      </c>
      <c r="AC88" s="17">
        <f t="shared" si="26"/>
        <v>2.245802119267637E-2</v>
      </c>
    </row>
    <row r="89" spans="1:31" s="17" customFormat="1" x14ac:dyDescent="0.25">
      <c r="A89" s="17">
        <v>4</v>
      </c>
      <c r="B89" s="17">
        <v>-628</v>
      </c>
      <c r="C89" s="17">
        <v>12723</v>
      </c>
      <c r="D89" s="17">
        <v>11373</v>
      </c>
      <c r="E89" s="17">
        <v>13698</v>
      </c>
      <c r="F89" s="17">
        <v>15034</v>
      </c>
      <c r="G89" s="24"/>
      <c r="H89" s="7"/>
      <c r="I89" s="25">
        <f t="shared" si="17"/>
        <v>-975</v>
      </c>
      <c r="J89" s="24">
        <f t="shared" si="17"/>
        <v>-3661</v>
      </c>
      <c r="K89" s="7"/>
      <c r="L89" s="25">
        <f t="shared" si="27"/>
        <v>-974.0720532686546</v>
      </c>
      <c r="M89" s="17">
        <f t="shared" si="18"/>
        <v>0.86108513621461313</v>
      </c>
      <c r="N89" s="17">
        <f t="shared" si="28"/>
        <v>-3661.1344744044909</v>
      </c>
      <c r="O89" s="24">
        <f t="shared" si="19"/>
        <v>1.8083365463182746E-2</v>
      </c>
      <c r="P89" s="7"/>
      <c r="Q89" s="25">
        <f t="shared" si="20"/>
        <v>-953.09809246714872</v>
      </c>
      <c r="R89" s="24">
        <f t="shared" si="21"/>
        <v>-3681.4673516699777</v>
      </c>
      <c r="S89" s="7"/>
      <c r="T89" s="25">
        <f t="shared" si="22"/>
        <v>0.24812661515783857</v>
      </c>
      <c r="U89" s="24">
        <f t="shared" si="23"/>
        <v>-0.96548892877830772</v>
      </c>
      <c r="V89" s="7"/>
      <c r="W89" s="25">
        <f t="shared" si="24"/>
        <v>0.25506313868199892</v>
      </c>
      <c r="X89" s="24">
        <f t="shared" si="29"/>
        <v>337.66454792704531</v>
      </c>
      <c r="Y89" s="7"/>
      <c r="Z89" s="25">
        <f t="shared" si="30"/>
        <v>-628</v>
      </c>
      <c r="AA89" s="17">
        <f t="shared" si="31"/>
        <v>337.61699999999996</v>
      </c>
      <c r="AB89" s="24">
        <f t="shared" si="25"/>
        <v>5.8925282607056939</v>
      </c>
      <c r="AC89" s="17">
        <f t="shared" si="26"/>
        <v>4.7547927045343386E-2</v>
      </c>
    </row>
    <row r="90" spans="1:31" s="17" customFormat="1" x14ac:dyDescent="0.25">
      <c r="A90" s="17">
        <v>5</v>
      </c>
      <c r="B90" s="17">
        <v>-632</v>
      </c>
      <c r="C90" s="17">
        <v>12542</v>
      </c>
      <c r="D90" s="17">
        <v>11436</v>
      </c>
      <c r="E90" s="17">
        <v>13881</v>
      </c>
      <c r="F90" s="17">
        <v>14977</v>
      </c>
      <c r="G90" s="24"/>
      <c r="H90" s="7"/>
      <c r="I90" s="25">
        <f t="shared" si="17"/>
        <v>-1339</v>
      </c>
      <c r="J90" s="24">
        <f t="shared" si="17"/>
        <v>-3541</v>
      </c>
      <c r="K90" s="7"/>
      <c r="L90" s="25">
        <f t="shared" si="27"/>
        <v>-1337.6574880363378</v>
      </c>
      <c r="M90" s="17">
        <f t="shared" si="18"/>
        <v>1.8023383725761859</v>
      </c>
      <c r="N90" s="17">
        <f t="shared" si="28"/>
        <v>-3546.6734201167046</v>
      </c>
      <c r="O90" s="24">
        <f t="shared" si="19"/>
        <v>32.187695820628655</v>
      </c>
      <c r="P90" s="7"/>
      <c r="Q90" s="25">
        <f t="shared" si="20"/>
        <v>-1317.0980924671487</v>
      </c>
      <c r="R90" s="24">
        <f t="shared" si="21"/>
        <v>-3561.4673516699777</v>
      </c>
      <c r="S90" s="7"/>
      <c r="T90" s="25">
        <f t="shared" si="22"/>
        <v>0.34288925148172389</v>
      </c>
      <c r="U90" s="24">
        <f t="shared" si="23"/>
        <v>-0.93401814270686767</v>
      </c>
      <c r="V90" s="7"/>
      <c r="W90" s="25">
        <f t="shared" si="24"/>
        <v>0.34960232364720395</v>
      </c>
      <c r="X90" s="24">
        <f t="shared" si="29"/>
        <v>331.94204267333873</v>
      </c>
      <c r="Y90" s="7"/>
      <c r="Z90" s="25">
        <f t="shared" si="30"/>
        <v>-632</v>
      </c>
      <c r="AA90" s="17">
        <f t="shared" si="31"/>
        <v>331.92899999999997</v>
      </c>
      <c r="AB90" s="24">
        <f t="shared" si="25"/>
        <v>5.7932539328522576</v>
      </c>
      <c r="AC90" s="17">
        <f t="shared" si="26"/>
        <v>1.3042673338759414E-2</v>
      </c>
    </row>
    <row r="91" spans="1:31" s="17" customFormat="1" x14ac:dyDescent="0.25">
      <c r="A91" s="17">
        <v>6</v>
      </c>
      <c r="B91" s="17">
        <v>-632</v>
      </c>
      <c r="C91" s="17">
        <v>12355</v>
      </c>
      <c r="D91" s="17">
        <v>11497</v>
      </c>
      <c r="E91" s="17">
        <v>14044</v>
      </c>
      <c r="F91" s="17">
        <v>14889</v>
      </c>
      <c r="G91" s="24"/>
      <c r="H91" s="7"/>
      <c r="I91" s="25">
        <f t="shared" si="17"/>
        <v>-1689</v>
      </c>
      <c r="J91" s="24">
        <f t="shared" si="17"/>
        <v>-3392</v>
      </c>
      <c r="K91" s="7"/>
      <c r="L91" s="25">
        <f t="shared" si="27"/>
        <v>-1688.2808318843531</v>
      </c>
      <c r="M91" s="17">
        <f t="shared" si="18"/>
        <v>0.51720277856308461</v>
      </c>
      <c r="N91" s="17">
        <f t="shared" si="28"/>
        <v>-3397.0775600096317</v>
      </c>
      <c r="O91" s="24">
        <f t="shared" si="19"/>
        <v>25.781615651411322</v>
      </c>
      <c r="P91" s="7"/>
      <c r="Q91" s="25">
        <f t="shared" si="20"/>
        <v>-1667.0980924671487</v>
      </c>
      <c r="R91" s="24">
        <f t="shared" si="21"/>
        <v>-3412.4673516699777</v>
      </c>
      <c r="S91" s="7"/>
      <c r="T91" s="25">
        <f t="shared" si="22"/>
        <v>0.43400717102392128</v>
      </c>
      <c r="U91" s="24">
        <f t="shared" si="23"/>
        <v>-0.89494191666816292</v>
      </c>
      <c r="V91" s="7"/>
      <c r="W91" s="25">
        <f t="shared" si="24"/>
        <v>0.44044210725789318</v>
      </c>
      <c r="X91" s="24">
        <f t="shared" si="29"/>
        <v>326.25895981838221</v>
      </c>
      <c r="Y91" s="7"/>
      <c r="Z91" s="25">
        <f t="shared" si="30"/>
        <v>-632</v>
      </c>
      <c r="AA91" s="17">
        <f t="shared" si="31"/>
        <v>326.24099999999999</v>
      </c>
      <c r="AB91" s="24">
        <f t="shared" si="25"/>
        <v>5.6939796049988205</v>
      </c>
      <c r="AC91" s="17">
        <f t="shared" si="26"/>
        <v>1.7959818382223602E-2</v>
      </c>
    </row>
    <row r="92" spans="1:31" s="17" customFormat="1" x14ac:dyDescent="0.25">
      <c r="A92" s="17">
        <v>7</v>
      </c>
      <c r="B92" s="17">
        <v>-636</v>
      </c>
      <c r="C92" s="17">
        <v>12193</v>
      </c>
      <c r="D92" s="17">
        <v>11598</v>
      </c>
      <c r="E92" s="17">
        <v>14218</v>
      </c>
      <c r="F92" s="17">
        <v>14806</v>
      </c>
      <c r="G92" s="24"/>
      <c r="H92" s="7"/>
      <c r="I92" s="25">
        <f t="shared" si="17"/>
        <v>-2025</v>
      </c>
      <c r="J92" s="24">
        <f t="shared" si="17"/>
        <v>-3208</v>
      </c>
      <c r="K92" s="7"/>
      <c r="L92" s="25">
        <f t="shared" si="27"/>
        <v>-2024.5434076621432</v>
      </c>
      <c r="M92" s="17">
        <f t="shared" si="18"/>
        <v>0.20847656298955522</v>
      </c>
      <c r="N92" s="17">
        <f t="shared" si="28"/>
        <v>-3212.5573053454495</v>
      </c>
      <c r="O92" s="24">
        <f t="shared" si="19"/>
        <v>20.769032011663036</v>
      </c>
      <c r="P92" s="7"/>
      <c r="Q92" s="25">
        <f t="shared" si="20"/>
        <v>-2003.0980924671487</v>
      </c>
      <c r="R92" s="24">
        <f t="shared" si="21"/>
        <v>-3228.4673516699777</v>
      </c>
      <c r="S92" s="7"/>
      <c r="T92" s="25">
        <f t="shared" si="22"/>
        <v>0.5214803737844308</v>
      </c>
      <c r="U92" s="24">
        <f t="shared" si="23"/>
        <v>-0.84668671135862139</v>
      </c>
      <c r="V92" s="7"/>
      <c r="W92" s="25">
        <f t="shared" si="24"/>
        <v>0.52757119488990956</v>
      </c>
      <c r="X92" s="24">
        <f t="shared" si="29"/>
        <v>320.53581361878707</v>
      </c>
      <c r="Y92" s="7"/>
      <c r="Z92" s="25">
        <f t="shared" si="30"/>
        <v>-636</v>
      </c>
      <c r="AA92" s="17">
        <f t="shared" si="31"/>
        <v>320.517</v>
      </c>
      <c r="AB92" s="24">
        <f t="shared" si="25"/>
        <v>5.5940769586146653</v>
      </c>
      <c r="AC92" s="17">
        <f t="shared" si="26"/>
        <v>1.8813618787078212E-2</v>
      </c>
    </row>
    <row r="93" spans="1:31" s="17" customFormat="1" x14ac:dyDescent="0.25">
      <c r="A93" s="17">
        <v>8</v>
      </c>
      <c r="B93" s="17">
        <v>-630</v>
      </c>
      <c r="C93" s="17">
        <v>12027</v>
      </c>
      <c r="D93" s="17">
        <v>11697</v>
      </c>
      <c r="E93" s="17">
        <v>14365</v>
      </c>
      <c r="F93" s="17">
        <v>14691</v>
      </c>
      <c r="G93" s="24"/>
      <c r="H93" s="7"/>
      <c r="I93" s="25">
        <f t="shared" si="17"/>
        <v>-2338</v>
      </c>
      <c r="J93" s="24">
        <f t="shared" si="17"/>
        <v>-2994</v>
      </c>
      <c r="K93" s="7"/>
      <c r="L93" s="25">
        <f t="shared" si="27"/>
        <v>-2337.9455294081476</v>
      </c>
      <c r="M93" s="17">
        <f t="shared" si="18"/>
        <v>2.9670453767453504E-3</v>
      </c>
      <c r="N93" s="17">
        <f t="shared" si="28"/>
        <v>-2997.9790555756617</v>
      </c>
      <c r="O93" s="24">
        <f t="shared" si="19"/>
        <v>15.83288327420472</v>
      </c>
      <c r="P93" s="7"/>
      <c r="Q93" s="25">
        <f t="shared" si="20"/>
        <v>-2316.0980924671489</v>
      </c>
      <c r="R93" s="24">
        <f t="shared" si="21"/>
        <v>-3014.4673516699777</v>
      </c>
      <c r="S93" s="7"/>
      <c r="T93" s="25">
        <f t="shared" si="22"/>
        <v>0.60296582754645311</v>
      </c>
      <c r="U93" s="24">
        <f t="shared" si="23"/>
        <v>-0.79056380953121996</v>
      </c>
      <c r="V93" s="7"/>
      <c r="W93" s="25">
        <f t="shared" si="24"/>
        <v>0.60865590615577869</v>
      </c>
      <c r="X93" s="24">
        <f t="shared" si="29"/>
        <v>314.870169808264</v>
      </c>
      <c r="Y93" s="7"/>
      <c r="Z93" s="25">
        <f t="shared" si="30"/>
        <v>-630</v>
      </c>
      <c r="AA93" s="17">
        <f t="shared" si="31"/>
        <v>314.84699999999998</v>
      </c>
      <c r="AB93" s="24">
        <f t="shared" si="25"/>
        <v>5.4951167900265858</v>
      </c>
      <c r="AC93" s="17">
        <f t="shared" si="26"/>
        <v>2.3169808264015046E-2</v>
      </c>
    </row>
    <row r="94" spans="1:31" s="17" customFormat="1" x14ac:dyDescent="0.25">
      <c r="A94" s="17">
        <v>9</v>
      </c>
      <c r="B94" s="17">
        <v>-633</v>
      </c>
      <c r="C94" s="17">
        <v>11891</v>
      </c>
      <c r="D94" s="17">
        <v>11826</v>
      </c>
      <c r="E94" s="17">
        <v>14518</v>
      </c>
      <c r="F94" s="17">
        <v>14571</v>
      </c>
      <c r="G94" s="24"/>
      <c r="H94" s="7"/>
      <c r="I94" s="25">
        <f t="shared" si="17"/>
        <v>-2627</v>
      </c>
      <c r="J94" s="24">
        <f t="shared" si="17"/>
        <v>-2745</v>
      </c>
      <c r="K94" s="7"/>
      <c r="L94" s="25">
        <f t="shared" si="27"/>
        <v>-2629.9998145027753</v>
      </c>
      <c r="M94" s="17">
        <f t="shared" si="18"/>
        <v>8.9988870510608994</v>
      </c>
      <c r="N94" s="17">
        <f t="shared" si="28"/>
        <v>-2752.6298917255444</v>
      </c>
      <c r="O94" s="24">
        <f t="shared" si="19"/>
        <v>58.215247743531506</v>
      </c>
      <c r="P94" s="7"/>
      <c r="Q94" s="25">
        <f t="shared" si="20"/>
        <v>-2605.0980924671489</v>
      </c>
      <c r="R94" s="24">
        <f t="shared" si="21"/>
        <v>-2765.4673516699777</v>
      </c>
      <c r="S94" s="7"/>
      <c r="T94" s="25">
        <f t="shared" si="22"/>
        <v>0.67820319539701046</v>
      </c>
      <c r="U94" s="24">
        <f t="shared" si="23"/>
        <v>-0.72526192843298176</v>
      </c>
      <c r="V94" s="7"/>
      <c r="W94" s="25">
        <f t="shared" si="24"/>
        <v>0.68342648524933891</v>
      </c>
      <c r="X94" s="24">
        <f t="shared" si="29"/>
        <v>309.16396036785682</v>
      </c>
      <c r="Y94" s="7"/>
      <c r="Z94" s="25">
        <f t="shared" si="30"/>
        <v>-633</v>
      </c>
      <c r="AA94" s="17">
        <f t="shared" si="31"/>
        <v>309.14999999999998</v>
      </c>
      <c r="AB94" s="24">
        <f t="shared" si="25"/>
        <v>5.3956853825404698</v>
      </c>
      <c r="AC94" s="17">
        <f t="shared" si="26"/>
        <v>1.3960367856839184E-2</v>
      </c>
    </row>
    <row r="95" spans="1:31" s="17" customFormat="1" x14ac:dyDescent="0.25">
      <c r="A95" s="17">
        <v>10</v>
      </c>
      <c r="B95" s="17">
        <v>-608</v>
      </c>
      <c r="C95" s="17">
        <v>11762</v>
      </c>
      <c r="D95" s="17">
        <v>11960</v>
      </c>
      <c r="E95" s="17">
        <v>14650</v>
      </c>
      <c r="F95" s="17">
        <v>14442</v>
      </c>
      <c r="G95" s="24"/>
      <c r="H95" s="7"/>
      <c r="I95" s="25">
        <f t="shared" si="17"/>
        <v>-2888</v>
      </c>
      <c r="J95" s="24">
        <f t="shared" si="17"/>
        <v>-2482</v>
      </c>
      <c r="K95" s="7"/>
      <c r="L95" s="25">
        <f t="shared" si="27"/>
        <v>-2886.2837691201271</v>
      </c>
      <c r="M95" s="17">
        <f t="shared" si="18"/>
        <v>2.9454484330293429</v>
      </c>
      <c r="N95" s="17">
        <f t="shared" si="28"/>
        <v>-2491.1413524652235</v>
      </c>
      <c r="O95" s="24">
        <f t="shared" si="19"/>
        <v>83.564324893447079</v>
      </c>
      <c r="P95" s="7"/>
      <c r="Q95" s="25">
        <f t="shared" si="20"/>
        <v>-2866.0980924671489</v>
      </c>
      <c r="R95" s="24">
        <f t="shared" si="21"/>
        <v>-2502.4673516699777</v>
      </c>
      <c r="S95" s="7"/>
      <c r="T95" s="25">
        <f t="shared" si="22"/>
        <v>0.74615112968419195</v>
      </c>
      <c r="U95" s="24">
        <f t="shared" si="23"/>
        <v>-0.65628845562640892</v>
      </c>
      <c r="V95" s="7"/>
      <c r="W95" s="25">
        <f t="shared" si="24"/>
        <v>0.75088108887768579</v>
      </c>
      <c r="X95" s="24">
        <f t="shared" si="29"/>
        <v>303.61713521151114</v>
      </c>
      <c r="Y95" s="7"/>
      <c r="Z95" s="25">
        <f t="shared" si="30"/>
        <v>-608</v>
      </c>
      <c r="AA95" s="17">
        <f t="shared" si="31"/>
        <v>303.678</v>
      </c>
      <c r="AB95" s="24">
        <f t="shared" si="25"/>
        <v>5.3001809658713395</v>
      </c>
      <c r="AC95" s="17">
        <f t="shared" si="26"/>
        <v>-6.0864788488856902E-2</v>
      </c>
    </row>
    <row r="96" spans="1:31" s="17" customFormat="1" x14ac:dyDescent="0.25">
      <c r="A96" s="17">
        <v>11</v>
      </c>
      <c r="B96" s="17">
        <v>-609</v>
      </c>
      <c r="C96" s="17">
        <v>11645</v>
      </c>
      <c r="D96" s="17">
        <v>12102</v>
      </c>
      <c r="E96" s="17">
        <v>14764</v>
      </c>
      <c r="F96" s="17">
        <v>14298</v>
      </c>
      <c r="G96" s="24"/>
      <c r="H96" s="7"/>
      <c r="I96" s="25">
        <f t="shared" si="17"/>
        <v>-3119</v>
      </c>
      <c r="J96" s="24">
        <f t="shared" si="17"/>
        <v>-2196</v>
      </c>
      <c r="K96" s="7"/>
      <c r="L96" s="25">
        <f t="shared" si="27"/>
        <v>-3116.8046253167827</v>
      </c>
      <c r="M96" s="17">
        <f t="shared" si="18"/>
        <v>4.8196699997115644</v>
      </c>
      <c r="N96" s="17">
        <f t="shared" si="28"/>
        <v>-2206.2732933754123</v>
      </c>
      <c r="O96" s="24">
        <f t="shared" si="19"/>
        <v>105.5405567772907</v>
      </c>
      <c r="P96" s="7"/>
      <c r="Q96" s="25">
        <f t="shared" si="20"/>
        <v>-3097.0980924671489</v>
      </c>
      <c r="R96" s="24">
        <f t="shared" si="21"/>
        <v>-2216.4673516699777</v>
      </c>
      <c r="S96" s="7"/>
      <c r="T96" s="25">
        <f t="shared" si="22"/>
        <v>0.80628895658204225</v>
      </c>
      <c r="U96" s="24">
        <f t="shared" si="23"/>
        <v>-0.58128308215614344</v>
      </c>
      <c r="V96" s="7"/>
      <c r="W96" s="25">
        <f t="shared" si="24"/>
        <v>0.81048208786585652</v>
      </c>
      <c r="X96" s="24">
        <f t="shared" si="29"/>
        <v>298.11122115125181</v>
      </c>
      <c r="Y96" s="7"/>
      <c r="Z96" s="25">
        <f t="shared" si="30"/>
        <v>-609</v>
      </c>
      <c r="AA96" s="17">
        <f t="shared" si="31"/>
        <v>298.197</v>
      </c>
      <c r="AB96" s="24">
        <f t="shared" si="25"/>
        <v>5.2045194695695312</v>
      </c>
      <c r="AC96" s="17">
        <f t="shared" si="26"/>
        <v>-8.5778848748191194E-2</v>
      </c>
    </row>
    <row r="97" spans="1:29" s="17" customFormat="1" x14ac:dyDescent="0.25">
      <c r="A97" s="17">
        <v>12</v>
      </c>
      <c r="B97" s="17">
        <v>-632</v>
      </c>
      <c r="C97" s="17">
        <v>11540</v>
      </c>
      <c r="D97" s="17">
        <v>12258</v>
      </c>
      <c r="E97" s="17">
        <v>14862</v>
      </c>
      <c r="F97" s="17">
        <v>14142</v>
      </c>
      <c r="G97" s="24"/>
      <c r="H97" s="7"/>
      <c r="I97" s="25">
        <f t="shared" si="17"/>
        <v>-3322</v>
      </c>
      <c r="J97" s="24">
        <f t="shared" si="17"/>
        <v>-1884</v>
      </c>
      <c r="K97" s="7"/>
      <c r="L97" s="25">
        <f t="shared" si="27"/>
        <v>-3326.0679407092944</v>
      </c>
      <c r="M97" s="17">
        <f t="shared" si="18"/>
        <v>16.548141614334316</v>
      </c>
      <c r="N97" s="17">
        <f t="shared" si="28"/>
        <v>-1889.1515895418938</v>
      </c>
      <c r="O97" s="24">
        <f t="shared" si="19"/>
        <v>26.538874808149853</v>
      </c>
      <c r="P97" s="7"/>
      <c r="Q97" s="25">
        <f t="shared" si="20"/>
        <v>-3300.0980924671489</v>
      </c>
      <c r="R97" s="24">
        <f t="shared" si="21"/>
        <v>-1904.4673516699775</v>
      </c>
      <c r="S97" s="7"/>
      <c r="T97" s="25">
        <f t="shared" si="22"/>
        <v>0.8591373499165168</v>
      </c>
      <c r="U97" s="24">
        <f t="shared" si="23"/>
        <v>-0.49945903837039918</v>
      </c>
      <c r="V97" s="7"/>
      <c r="W97" s="25">
        <f t="shared" si="24"/>
        <v>0.86274452214049979</v>
      </c>
      <c r="X97" s="24">
        <f t="shared" si="29"/>
        <v>292.53023917344626</v>
      </c>
      <c r="Y97" s="7"/>
      <c r="Z97" s="25">
        <f t="shared" si="30"/>
        <v>-632</v>
      </c>
      <c r="AA97" s="17">
        <f t="shared" si="31"/>
        <v>292.50900000000001</v>
      </c>
      <c r="AB97" s="24">
        <f t="shared" si="25"/>
        <v>5.1052451417160931</v>
      </c>
      <c r="AC97" s="17">
        <f t="shared" si="26"/>
        <v>2.123917344624715E-2</v>
      </c>
    </row>
    <row r="98" spans="1:29" s="17" customFormat="1" x14ac:dyDescent="0.25">
      <c r="A98" s="17">
        <v>13</v>
      </c>
      <c r="B98" s="17">
        <v>-637</v>
      </c>
      <c r="C98" s="17">
        <v>11456</v>
      </c>
      <c r="D98" s="17">
        <v>12431</v>
      </c>
      <c r="E98" s="17">
        <v>14960</v>
      </c>
      <c r="F98" s="17">
        <v>13975</v>
      </c>
      <c r="G98" s="24"/>
      <c r="H98" s="7"/>
      <c r="I98" s="25">
        <f t="shared" si="17"/>
        <v>-3504</v>
      </c>
      <c r="J98" s="24">
        <f t="shared" si="17"/>
        <v>-1544</v>
      </c>
      <c r="K98" s="7"/>
      <c r="L98" s="25">
        <f t="shared" si="27"/>
        <v>-3504.0416995558353</v>
      </c>
      <c r="M98" s="17">
        <f t="shared" si="18"/>
        <v>1.7388529568607787E-3</v>
      </c>
      <c r="N98" s="17">
        <f t="shared" si="28"/>
        <v>-1550.5007248462093</v>
      </c>
      <c r="O98" s="24">
        <f t="shared" si="19"/>
        <v>42.259423526123228</v>
      </c>
      <c r="P98" s="7"/>
      <c r="Q98" s="25">
        <f t="shared" si="20"/>
        <v>-3482.0980924671489</v>
      </c>
      <c r="R98" s="24">
        <f t="shared" si="21"/>
        <v>-1564.4673516699775</v>
      </c>
      <c r="S98" s="7"/>
      <c r="T98" s="25">
        <f t="shared" si="22"/>
        <v>0.90651866807845938</v>
      </c>
      <c r="U98" s="24">
        <f t="shared" si="23"/>
        <v>-0.41029181116798563</v>
      </c>
      <c r="V98" s="7"/>
      <c r="W98" s="25">
        <f t="shared" si="24"/>
        <v>0.90948703216244164</v>
      </c>
      <c r="X98" s="24">
        <f t="shared" si="29"/>
        <v>286.74417988517939</v>
      </c>
      <c r="Y98" s="7"/>
      <c r="Z98" s="25">
        <f t="shared" si="30"/>
        <v>-637</v>
      </c>
      <c r="AA98" s="17">
        <f t="shared" si="31"/>
        <v>286.77600000000001</v>
      </c>
      <c r="AB98" s="24">
        <f t="shared" si="25"/>
        <v>5.0051854156992581</v>
      </c>
      <c r="AC98" s="17">
        <f t="shared" si="26"/>
        <v>-3.1820114820618528E-2</v>
      </c>
    </row>
    <row r="99" spans="1:29" s="17" customFormat="1" x14ac:dyDescent="0.25">
      <c r="A99" s="17">
        <v>14</v>
      </c>
      <c r="B99" s="17">
        <v>-623</v>
      </c>
      <c r="C99" s="17">
        <v>11388</v>
      </c>
      <c r="D99" s="17">
        <v>12613</v>
      </c>
      <c r="E99" s="17">
        <v>15037</v>
      </c>
      <c r="F99" s="17">
        <v>13812</v>
      </c>
      <c r="G99" s="24"/>
      <c r="H99" s="7"/>
      <c r="I99" s="25">
        <f t="shared" si="17"/>
        <v>-3649</v>
      </c>
      <c r="J99" s="24">
        <f t="shared" si="17"/>
        <v>-1199</v>
      </c>
      <c r="K99" s="7"/>
      <c r="L99" s="25">
        <f t="shared" si="27"/>
        <v>-3644.4043295040442</v>
      </c>
      <c r="M99" s="17">
        <f t="shared" si="18"/>
        <v>21.120187307398638</v>
      </c>
      <c r="N99" s="17">
        <f t="shared" si="28"/>
        <v>-1204.0676504925168</v>
      </c>
      <c r="O99" s="24">
        <f t="shared" si="19"/>
        <v>25.681081514305813</v>
      </c>
      <c r="P99" s="7"/>
      <c r="Q99" s="25">
        <f t="shared" si="20"/>
        <v>-3627.0980924671489</v>
      </c>
      <c r="R99" s="24">
        <f t="shared" si="21"/>
        <v>-1219.4673516699775</v>
      </c>
      <c r="S99" s="7"/>
      <c r="T99" s="25">
        <f t="shared" si="22"/>
        <v>0.94426752046022688</v>
      </c>
      <c r="U99" s="24">
        <f t="shared" si="23"/>
        <v>-0.31981330121259538</v>
      </c>
      <c r="V99" s="7"/>
      <c r="W99" s="25">
        <f t="shared" si="24"/>
        <v>0.94658741608113328</v>
      </c>
      <c r="X99" s="24">
        <f t="shared" si="29"/>
        <v>281.13089626005672</v>
      </c>
      <c r="Y99" s="7"/>
      <c r="Z99" s="25">
        <f t="shared" si="30"/>
        <v>-623</v>
      </c>
      <c r="AA99" s="17">
        <f t="shared" si="31"/>
        <v>281.16899999999998</v>
      </c>
      <c r="AB99" s="24">
        <f t="shared" si="25"/>
        <v>4.907324804539936</v>
      </c>
      <c r="AC99" s="17">
        <f t="shared" si="26"/>
        <v>-3.8103739943267101E-2</v>
      </c>
    </row>
    <row r="100" spans="1:29" s="17" customFormat="1" x14ac:dyDescent="0.25">
      <c r="A100" s="17">
        <v>15</v>
      </c>
      <c r="B100" s="17">
        <v>-644</v>
      </c>
      <c r="C100" s="17">
        <v>11329</v>
      </c>
      <c r="D100" s="17">
        <v>12784</v>
      </c>
      <c r="E100" s="17">
        <v>15078</v>
      </c>
      <c r="F100" s="17">
        <v>13620</v>
      </c>
      <c r="G100" s="24"/>
      <c r="H100" s="7"/>
      <c r="I100" s="25">
        <f t="shared" si="17"/>
        <v>-3749</v>
      </c>
      <c r="J100" s="24">
        <f t="shared" si="17"/>
        <v>-836</v>
      </c>
      <c r="K100" s="7"/>
      <c r="L100" s="25">
        <f t="shared" si="27"/>
        <v>-3753.0312202460736</v>
      </c>
      <c r="M100" s="17">
        <f t="shared" si="18"/>
        <v>16.250736672354055</v>
      </c>
      <c r="N100" s="17">
        <f t="shared" si="28"/>
        <v>-833.68297793511931</v>
      </c>
      <c r="O100" s="24">
        <f t="shared" si="19"/>
        <v>5.3685912491439716</v>
      </c>
      <c r="P100" s="7"/>
      <c r="Q100" s="25">
        <f t="shared" si="20"/>
        <v>-3727.0980924671489</v>
      </c>
      <c r="R100" s="24">
        <f t="shared" si="21"/>
        <v>-856.46735166997757</v>
      </c>
      <c r="S100" s="7"/>
      <c r="T100" s="25">
        <f t="shared" si="22"/>
        <v>0.97030121175799766</v>
      </c>
      <c r="U100" s="24">
        <f t="shared" si="23"/>
        <v>-0.2246141733464892</v>
      </c>
      <c r="V100" s="7"/>
      <c r="W100" s="25">
        <f t="shared" si="24"/>
        <v>0.9719384532559926</v>
      </c>
      <c r="X100" s="24">
        <f t="shared" si="29"/>
        <v>275.47544555391369</v>
      </c>
      <c r="Y100" s="7"/>
      <c r="Z100" s="25">
        <f t="shared" si="30"/>
        <v>-644</v>
      </c>
      <c r="AA100" s="17">
        <f t="shared" si="31"/>
        <v>275.37299999999999</v>
      </c>
      <c r="AB100" s="24">
        <f t="shared" si="25"/>
        <v>4.8061655210943446</v>
      </c>
      <c r="AC100" s="17">
        <f t="shared" si="26"/>
        <v>0.10244555391369659</v>
      </c>
    </row>
    <row r="101" spans="1:29" s="17" customFormat="1" x14ac:dyDescent="0.25">
      <c r="A101" s="17">
        <v>16</v>
      </c>
      <c r="B101" s="17">
        <v>-627</v>
      </c>
      <c r="C101" s="17">
        <v>11295</v>
      </c>
      <c r="D101" s="17">
        <v>12967</v>
      </c>
      <c r="E101" s="17">
        <v>15108</v>
      </c>
      <c r="F101" s="17">
        <v>13431</v>
      </c>
      <c r="G101" s="24"/>
      <c r="H101" s="7"/>
      <c r="I101" s="25">
        <f t="shared" si="17"/>
        <v>-3813</v>
      </c>
      <c r="J101" s="24">
        <f t="shared" si="17"/>
        <v>-464</v>
      </c>
      <c r="K101" s="7"/>
      <c r="L101" s="25">
        <f t="shared" si="27"/>
        <v>-3822.1280057120084</v>
      </c>
      <c r="M101" s="17">
        <f t="shared" si="18"/>
        <v>83.320488278458285</v>
      </c>
      <c r="N101" s="17">
        <f t="shared" si="28"/>
        <v>-464.65647980434886</v>
      </c>
      <c r="O101" s="24">
        <f t="shared" si="19"/>
        <v>0.43096573351792039</v>
      </c>
      <c r="P101" s="7"/>
      <c r="Q101" s="25">
        <f t="shared" si="20"/>
        <v>-3791.0980924671489</v>
      </c>
      <c r="R101" s="24">
        <f t="shared" si="21"/>
        <v>-484.46735166997757</v>
      </c>
      <c r="S101" s="7"/>
      <c r="T101" s="25">
        <f t="shared" si="22"/>
        <v>0.98696277418857081</v>
      </c>
      <c r="U101" s="24">
        <f t="shared" si="23"/>
        <v>-0.12705473652502494</v>
      </c>
      <c r="V101" s="7"/>
      <c r="W101" s="25">
        <f t="shared" si="24"/>
        <v>0.98790017819752707</v>
      </c>
      <c r="X101" s="24">
        <f t="shared" si="29"/>
        <v>269.79151329695878</v>
      </c>
      <c r="Y101" s="7"/>
      <c r="Z101" s="25">
        <f t="shared" si="30"/>
        <v>-627</v>
      </c>
      <c r="AA101" s="17">
        <f t="shared" si="31"/>
        <v>269.73</v>
      </c>
      <c r="AB101" s="24">
        <f t="shared" si="25"/>
        <v>4.7076765914043053</v>
      </c>
      <c r="AC101" s="17">
        <f t="shared" si="26"/>
        <v>6.151329695876484E-2</v>
      </c>
    </row>
    <row r="102" spans="1:29" s="17" customFormat="1" x14ac:dyDescent="0.25">
      <c r="A102" s="17">
        <v>17</v>
      </c>
      <c r="B102" s="17">
        <v>-620</v>
      </c>
      <c r="C102" s="17">
        <v>11270</v>
      </c>
      <c r="D102" s="17">
        <v>13145</v>
      </c>
      <c r="E102" s="17">
        <v>15115</v>
      </c>
      <c r="F102" s="17">
        <v>13238</v>
      </c>
      <c r="G102" s="24"/>
      <c r="H102" s="7"/>
      <c r="I102" s="25">
        <f t="shared" si="17"/>
        <v>-3845</v>
      </c>
      <c r="J102" s="24">
        <f t="shared" si="17"/>
        <v>-93</v>
      </c>
      <c r="K102" s="7"/>
      <c r="L102" s="25">
        <f t="shared" si="27"/>
        <v>-3854.2188991558482</v>
      </c>
      <c r="M102" s="17">
        <f t="shared" si="18"/>
        <v>84.988101645699544</v>
      </c>
      <c r="N102" s="17">
        <f t="shared" si="28"/>
        <v>-95.118712462141133</v>
      </c>
      <c r="O102" s="24">
        <f t="shared" si="19"/>
        <v>4.4889424972321414</v>
      </c>
      <c r="P102" s="7"/>
      <c r="Q102" s="25">
        <f t="shared" si="20"/>
        <v>-3823.0980924671489</v>
      </c>
      <c r="R102" s="24">
        <f t="shared" si="21"/>
        <v>-113.46735166997756</v>
      </c>
      <c r="S102" s="7"/>
      <c r="T102" s="25">
        <f t="shared" si="22"/>
        <v>0.99529355540385744</v>
      </c>
      <c r="U102" s="24">
        <f t="shared" si="23"/>
        <v>-2.9757556254156024E-2</v>
      </c>
      <c r="V102" s="7"/>
      <c r="W102" s="25">
        <f t="shared" si="24"/>
        <v>0.9955327897567865</v>
      </c>
      <c r="X102" s="24">
        <f t="shared" si="29"/>
        <v>264.17500484597394</v>
      </c>
      <c r="Y102" s="7"/>
      <c r="Z102" s="25">
        <f t="shared" si="30"/>
        <v>-620</v>
      </c>
      <c r="AA102" s="17">
        <f t="shared" si="31"/>
        <v>264.15000000000003</v>
      </c>
      <c r="AB102" s="24">
        <f t="shared" si="25"/>
        <v>4.6102872191430224</v>
      </c>
      <c r="AC102" s="17">
        <f t="shared" si="26"/>
        <v>2.5004845973910506E-2</v>
      </c>
    </row>
    <row r="103" spans="1:29" s="17" customFormat="1" x14ac:dyDescent="0.25">
      <c r="A103" s="17">
        <v>18</v>
      </c>
      <c r="B103" s="17">
        <v>-620</v>
      </c>
      <c r="C103" s="17">
        <v>11282</v>
      </c>
      <c r="D103" s="17">
        <v>13338</v>
      </c>
      <c r="E103" s="17">
        <v>15129</v>
      </c>
      <c r="F103" s="17">
        <v>13064</v>
      </c>
      <c r="G103" s="24"/>
      <c r="H103" s="7"/>
      <c r="I103" s="25">
        <f t="shared" si="17"/>
        <v>-3847</v>
      </c>
      <c r="J103" s="24">
        <f t="shared" si="17"/>
        <v>274</v>
      </c>
      <c r="K103" s="7"/>
      <c r="L103" s="25">
        <f t="shared" si="27"/>
        <v>-3849.9723086072922</v>
      </c>
      <c r="M103" s="17">
        <f t="shared" si="18"/>
        <v>8.8346184569835007</v>
      </c>
      <c r="N103" s="17">
        <f t="shared" si="28"/>
        <v>275.50738194602536</v>
      </c>
      <c r="O103" s="24">
        <f t="shared" si="19"/>
        <v>2.2722003312032064</v>
      </c>
      <c r="P103" s="7"/>
      <c r="Q103" s="25">
        <f t="shared" si="20"/>
        <v>-3825.0980924671489</v>
      </c>
      <c r="R103" s="24">
        <f t="shared" si="21"/>
        <v>253.53264833002243</v>
      </c>
      <c r="S103" s="7"/>
      <c r="T103" s="25">
        <f t="shared" si="22"/>
        <v>0.99581422922981289</v>
      </c>
      <c r="U103" s="24">
        <f t="shared" si="23"/>
        <v>6.6490597814331545E-2</v>
      </c>
      <c r="V103" s="7"/>
      <c r="W103" s="25">
        <f t="shared" si="24"/>
        <v>0.99536262248457641</v>
      </c>
      <c r="X103" s="24">
        <f t="shared" si="29"/>
        <v>258.64117969436666</v>
      </c>
      <c r="Y103" s="7"/>
      <c r="Z103" s="25">
        <f t="shared" si="30"/>
        <v>-620</v>
      </c>
      <c r="AA103" s="17">
        <f t="shared" si="31"/>
        <v>258.57000000000005</v>
      </c>
      <c r="AB103" s="24">
        <f t="shared" si="25"/>
        <v>4.5128978468817387</v>
      </c>
      <c r="AC103" s="17">
        <f t="shared" si="26"/>
        <v>7.1179694366605872E-2</v>
      </c>
    </row>
    <row r="104" spans="1:29" s="17" customFormat="1" x14ac:dyDescent="0.25">
      <c r="A104" s="17">
        <v>19</v>
      </c>
      <c r="B104" s="17">
        <v>-610</v>
      </c>
      <c r="C104" s="17">
        <v>11303</v>
      </c>
      <c r="D104" s="17">
        <v>13522</v>
      </c>
      <c r="E104" s="17">
        <v>15110</v>
      </c>
      <c r="F104" s="17">
        <v>12888</v>
      </c>
      <c r="G104" s="24"/>
      <c r="H104" s="7"/>
      <c r="I104" s="25">
        <f t="shared" si="17"/>
        <v>-3807</v>
      </c>
      <c r="J104" s="24">
        <f t="shared" si="17"/>
        <v>634</v>
      </c>
      <c r="K104" s="7"/>
      <c r="L104" s="25">
        <f t="shared" si="27"/>
        <v>-3810.3688712732196</v>
      </c>
      <c r="M104" s="17">
        <f t="shared" si="18"/>
        <v>11.349293655524322</v>
      </c>
      <c r="N104" s="17">
        <f t="shared" si="28"/>
        <v>637.8066145977466</v>
      </c>
      <c r="O104" s="24">
        <f t="shared" si="19"/>
        <v>14.490314695777526</v>
      </c>
      <c r="P104" s="7"/>
      <c r="Q104" s="25">
        <f t="shared" si="20"/>
        <v>-3785.0980924671489</v>
      </c>
      <c r="R104" s="24">
        <f t="shared" si="21"/>
        <v>613.53264833002243</v>
      </c>
      <c r="S104" s="7"/>
      <c r="T104" s="25">
        <f t="shared" si="22"/>
        <v>0.9854007527107046</v>
      </c>
      <c r="U104" s="24">
        <f t="shared" si="23"/>
        <v>0.16090295602865179</v>
      </c>
      <c r="V104" s="7"/>
      <c r="W104" s="25">
        <f t="shared" si="24"/>
        <v>0.9842712002606121</v>
      </c>
      <c r="X104" s="24">
        <f t="shared" si="29"/>
        <v>253.17862167836506</v>
      </c>
      <c r="Y104" s="7"/>
      <c r="Z104" s="25">
        <f t="shared" si="30"/>
        <v>-610</v>
      </c>
      <c r="AA104" s="17">
        <f t="shared" si="31"/>
        <v>253.08000000000004</v>
      </c>
      <c r="AB104" s="24">
        <f t="shared" si="25"/>
        <v>4.4170792709472497</v>
      </c>
      <c r="AC104" s="17">
        <f t="shared" si="26"/>
        <v>9.8621678365020671E-2</v>
      </c>
    </row>
    <row r="105" spans="1:29" s="17" customFormat="1" x14ac:dyDescent="0.25">
      <c r="A105" s="17">
        <v>20</v>
      </c>
      <c r="B105" s="17">
        <v>-621</v>
      </c>
      <c r="C105" s="17">
        <v>11332</v>
      </c>
      <c r="D105" s="17">
        <v>13697</v>
      </c>
      <c r="E105" s="17">
        <v>15060</v>
      </c>
      <c r="F105" s="17">
        <v>12701</v>
      </c>
      <c r="G105" s="24"/>
      <c r="H105" s="7"/>
      <c r="I105" s="25">
        <f t="shared" si="17"/>
        <v>-3728</v>
      </c>
      <c r="J105" s="24">
        <f t="shared" si="17"/>
        <v>996</v>
      </c>
      <c r="K105" s="7"/>
      <c r="L105" s="25">
        <f t="shared" si="27"/>
        <v>-3734.3356214730611</v>
      </c>
      <c r="M105" s="17">
        <f t="shared" si="18"/>
        <v>40.140099449913031</v>
      </c>
      <c r="N105" s="17">
        <f t="shared" si="28"/>
        <v>1000.7908885569357</v>
      </c>
      <c r="O105" s="24">
        <f t="shared" si="19"/>
        <v>22.952613164977144</v>
      </c>
      <c r="P105" s="7"/>
      <c r="Q105" s="25">
        <f t="shared" si="20"/>
        <v>-3706.0980924671489</v>
      </c>
      <c r="R105" s="24">
        <f t="shared" si="21"/>
        <v>975.53264833002243</v>
      </c>
      <c r="S105" s="7"/>
      <c r="T105" s="25">
        <f t="shared" si="22"/>
        <v>0.9648341365854658</v>
      </c>
      <c r="U105" s="24">
        <f t="shared" si="23"/>
        <v>0.25583982734416266</v>
      </c>
      <c r="V105" s="7"/>
      <c r="W105" s="25">
        <f t="shared" si="24"/>
        <v>0.96302261200674899</v>
      </c>
      <c r="X105" s="24">
        <f t="shared" si="29"/>
        <v>247.58514632116612</v>
      </c>
      <c r="Y105" s="7"/>
      <c r="Z105" s="25">
        <f t="shared" si="30"/>
        <v>-621</v>
      </c>
      <c r="AA105" s="17">
        <f t="shared" si="31"/>
        <v>247.49100000000004</v>
      </c>
      <c r="AB105" s="24">
        <f t="shared" si="25"/>
        <v>4.3195328190532871</v>
      </c>
      <c r="AC105" s="17">
        <f t="shared" si="26"/>
        <v>9.4146321166078906E-2</v>
      </c>
    </row>
    <row r="106" spans="1:29" s="17" customFormat="1" x14ac:dyDescent="0.25">
      <c r="A106" s="17">
        <v>21</v>
      </c>
      <c r="B106" s="17">
        <v>-638</v>
      </c>
      <c r="C106" s="17">
        <v>11394</v>
      </c>
      <c r="D106" s="17">
        <v>13877</v>
      </c>
      <c r="E106" s="17">
        <v>15011</v>
      </c>
      <c r="F106" s="17">
        <v>12524</v>
      </c>
      <c r="G106" s="24"/>
      <c r="H106" s="7"/>
      <c r="I106" s="25">
        <f t="shared" si="17"/>
        <v>-3617</v>
      </c>
      <c r="J106" s="24">
        <f t="shared" si="17"/>
        <v>1353</v>
      </c>
      <c r="K106" s="7"/>
      <c r="L106" s="25">
        <f t="shared" si="27"/>
        <v>-3619.4526354720224</v>
      </c>
      <c r="M106" s="17">
        <f t="shared" si="18"/>
        <v>6.0154207586225095</v>
      </c>
      <c r="N106" s="17">
        <f t="shared" si="28"/>
        <v>1363.960431581015</v>
      </c>
      <c r="O106" s="24">
        <f t="shared" si="19"/>
        <v>120.13106044211038</v>
      </c>
      <c r="P106" s="7"/>
      <c r="Q106" s="25">
        <f t="shared" si="20"/>
        <v>-3595.0980924671489</v>
      </c>
      <c r="R106" s="24">
        <f t="shared" si="21"/>
        <v>1332.5326483300225</v>
      </c>
      <c r="S106" s="7"/>
      <c r="T106" s="25">
        <f t="shared" si="22"/>
        <v>0.93593673924494025</v>
      </c>
      <c r="U106" s="24">
        <f t="shared" si="23"/>
        <v>0.34946541590669694</v>
      </c>
      <c r="V106" s="7"/>
      <c r="W106" s="25">
        <f t="shared" si="24"/>
        <v>0.93345244012004858</v>
      </c>
      <c r="X106" s="24">
        <f t="shared" si="29"/>
        <v>241.93801386160544</v>
      </c>
      <c r="Y106" s="7"/>
      <c r="Z106" s="25">
        <f t="shared" si="30"/>
        <v>-638</v>
      </c>
      <c r="AA106" s="17">
        <f t="shared" si="31"/>
        <v>241.74900000000005</v>
      </c>
      <c r="AB106" s="24">
        <f t="shared" si="25"/>
        <v>4.2193160134037724</v>
      </c>
      <c r="AC106" s="17">
        <f t="shared" si="26"/>
        <v>0.18901386160538891</v>
      </c>
    </row>
    <row r="107" spans="1:29" s="17" customFormat="1" x14ac:dyDescent="0.25">
      <c r="A107" s="17">
        <v>22</v>
      </c>
      <c r="B107" s="17">
        <v>-626</v>
      </c>
      <c r="C107" s="17">
        <v>11465</v>
      </c>
      <c r="D107" s="17">
        <v>14045</v>
      </c>
      <c r="E107" s="17">
        <v>14931</v>
      </c>
      <c r="F107" s="17">
        <v>12349</v>
      </c>
      <c r="G107" s="24"/>
      <c r="H107" s="7"/>
      <c r="I107" s="25">
        <f t="shared" si="17"/>
        <v>-3466</v>
      </c>
      <c r="J107" s="24">
        <f t="shared" si="17"/>
        <v>1696</v>
      </c>
      <c r="K107" s="7"/>
      <c r="L107" s="25">
        <f t="shared" si="27"/>
        <v>-3471.6153042666306</v>
      </c>
      <c r="M107" s="17">
        <f t="shared" si="18"/>
        <v>31.531642006839526</v>
      </c>
      <c r="N107" s="17">
        <f t="shared" si="28"/>
        <v>1707.2030663308171</v>
      </c>
      <c r="O107" s="24">
        <f t="shared" si="19"/>
        <v>125.50869521268855</v>
      </c>
      <c r="P107" s="7"/>
      <c r="Q107" s="25">
        <f t="shared" si="20"/>
        <v>-3444.0980924671489</v>
      </c>
      <c r="R107" s="24">
        <f t="shared" si="21"/>
        <v>1675.5326483300225</v>
      </c>
      <c r="S107" s="7"/>
      <c r="T107" s="25">
        <f t="shared" si="22"/>
        <v>0.89662586538530653</v>
      </c>
      <c r="U107" s="24">
        <f t="shared" si="23"/>
        <v>0.43941941276089652</v>
      </c>
      <c r="V107" s="7"/>
      <c r="W107" s="25">
        <f t="shared" si="24"/>
        <v>0.89349487758183777</v>
      </c>
      <c r="X107" s="24">
        <f t="shared" si="29"/>
        <v>236.27499277562356</v>
      </c>
      <c r="Y107" s="7"/>
      <c r="Z107" s="25">
        <f t="shared" si="30"/>
        <v>-626</v>
      </c>
      <c r="AA107" s="17">
        <f t="shared" si="31"/>
        <v>236.11500000000007</v>
      </c>
      <c r="AB107" s="24">
        <f t="shared" si="25"/>
        <v>4.1209841633464119</v>
      </c>
      <c r="AC107" s="17">
        <f t="shared" si="26"/>
        <v>0.15999277562349334</v>
      </c>
    </row>
    <row r="108" spans="1:29" s="17" customFormat="1" x14ac:dyDescent="0.25">
      <c r="A108" s="17">
        <v>23</v>
      </c>
      <c r="B108" s="17">
        <v>-642</v>
      </c>
      <c r="C108" s="17">
        <v>11559</v>
      </c>
      <c r="D108" s="17">
        <v>14219</v>
      </c>
      <c r="E108" s="17">
        <v>14845</v>
      </c>
      <c r="F108" s="17">
        <v>12184</v>
      </c>
      <c r="G108" s="24"/>
      <c r="H108" s="7"/>
      <c r="I108" s="25">
        <f t="shared" si="17"/>
        <v>-3286</v>
      </c>
      <c r="J108" s="24">
        <f t="shared" si="17"/>
        <v>2035</v>
      </c>
      <c r="K108" s="7"/>
      <c r="L108" s="25">
        <f t="shared" si="27"/>
        <v>-3285.3797110290152</v>
      </c>
      <c r="M108" s="17">
        <f t="shared" si="18"/>
        <v>0.38475840752538487</v>
      </c>
      <c r="N108" s="17">
        <f t="shared" si="28"/>
        <v>2042.248307421597</v>
      </c>
      <c r="O108" s="24">
        <f t="shared" si="19"/>
        <v>52.53796047797843</v>
      </c>
      <c r="P108" s="7"/>
      <c r="Q108" s="25">
        <f t="shared" si="20"/>
        <v>-3264.0980924671489</v>
      </c>
      <c r="R108" s="24">
        <f t="shared" si="21"/>
        <v>2014.5326483300225</v>
      </c>
      <c r="S108" s="7"/>
      <c r="T108" s="25">
        <f t="shared" si="22"/>
        <v>0.84976522104931929</v>
      </c>
      <c r="U108" s="24">
        <f t="shared" si="23"/>
        <v>0.5283243834127147</v>
      </c>
      <c r="V108" s="7"/>
      <c r="W108" s="25">
        <f t="shared" si="24"/>
        <v>0.84599487983152111</v>
      </c>
      <c r="X108" s="24">
        <f t="shared" si="29"/>
        <v>230.47807540957535</v>
      </c>
      <c r="Y108" s="7"/>
      <c r="Z108" s="25">
        <f t="shared" si="30"/>
        <v>-642</v>
      </c>
      <c r="AA108" s="17">
        <f t="shared" si="31"/>
        <v>230.33700000000007</v>
      </c>
      <c r="AB108" s="24">
        <f t="shared" si="25"/>
        <v>4.02013903916618</v>
      </c>
      <c r="AC108" s="17">
        <f t="shared" si="26"/>
        <v>0.14107540957527931</v>
      </c>
    </row>
    <row r="109" spans="1:29" s="17" customFormat="1" x14ac:dyDescent="0.25">
      <c r="A109" s="17">
        <v>24</v>
      </c>
      <c r="B109" s="17">
        <v>-631</v>
      </c>
      <c r="C109" s="17">
        <v>11670</v>
      </c>
      <c r="D109" s="17">
        <v>14372</v>
      </c>
      <c r="E109" s="17">
        <v>14737</v>
      </c>
      <c r="F109" s="17">
        <v>12030</v>
      </c>
      <c r="G109" s="24"/>
      <c r="H109" s="7"/>
      <c r="I109" s="25">
        <f t="shared" si="17"/>
        <v>-3067</v>
      </c>
      <c r="J109" s="24">
        <f t="shared" si="17"/>
        <v>2342</v>
      </c>
      <c r="K109" s="7"/>
      <c r="L109" s="25">
        <f t="shared" si="27"/>
        <v>-3069.9942207574322</v>
      </c>
      <c r="M109" s="17">
        <f t="shared" si="18"/>
        <v>8.9653579442380433</v>
      </c>
      <c r="N109" s="17">
        <f t="shared" si="28"/>
        <v>2351.5353606754402</v>
      </c>
      <c r="O109" s="24">
        <f t="shared" si="19"/>
        <v>90.923103210731156</v>
      </c>
      <c r="P109" s="7"/>
      <c r="Q109" s="25">
        <f t="shared" si="20"/>
        <v>-3045.0980924671489</v>
      </c>
      <c r="R109" s="24">
        <f t="shared" si="21"/>
        <v>2321.5326483300223</v>
      </c>
      <c r="S109" s="7"/>
      <c r="T109" s="25">
        <f t="shared" si="22"/>
        <v>0.79275143710720153</v>
      </c>
      <c r="U109" s="24">
        <f t="shared" si="23"/>
        <v>0.6088371444454822</v>
      </c>
      <c r="V109" s="7"/>
      <c r="W109" s="25">
        <f t="shared" si="24"/>
        <v>0.78840171892152855</v>
      </c>
      <c r="X109" s="24">
        <f t="shared" si="29"/>
        <v>224.78604400082054</v>
      </c>
      <c r="Y109" s="7"/>
      <c r="Z109" s="25">
        <f t="shared" si="30"/>
        <v>-631</v>
      </c>
      <c r="AA109" s="17">
        <f t="shared" si="31"/>
        <v>224.65800000000007</v>
      </c>
      <c r="AB109" s="24">
        <f t="shared" si="25"/>
        <v>3.9210217909454221</v>
      </c>
      <c r="AC109" s="17">
        <f t="shared" si="26"/>
        <v>0.12804400082046641</v>
      </c>
    </row>
    <row r="110" spans="1:29" s="17" customFormat="1" x14ac:dyDescent="0.25">
      <c r="A110" s="17">
        <v>25</v>
      </c>
      <c r="B110" s="17">
        <v>-621</v>
      </c>
      <c r="C110" s="17">
        <v>11790</v>
      </c>
      <c r="D110" s="17">
        <v>14519</v>
      </c>
      <c r="E110" s="17">
        <v>14620</v>
      </c>
      <c r="F110" s="17">
        <v>11891</v>
      </c>
      <c r="G110" s="24"/>
      <c r="H110" s="7"/>
      <c r="I110" s="25">
        <f t="shared" si="17"/>
        <v>-2830</v>
      </c>
      <c r="J110" s="24">
        <f t="shared" si="17"/>
        <v>2628</v>
      </c>
      <c r="K110" s="7"/>
      <c r="L110" s="25">
        <f t="shared" si="27"/>
        <v>-2828.7828412458985</v>
      </c>
      <c r="M110" s="17">
        <f t="shared" si="18"/>
        <v>1.48147543268603</v>
      </c>
      <c r="N110" s="17">
        <f t="shared" si="28"/>
        <v>2633.5767084934055</v>
      </c>
      <c r="O110" s="24">
        <f t="shared" si="19"/>
        <v>31.099677620420778</v>
      </c>
      <c r="P110" s="7"/>
      <c r="Q110" s="25">
        <f t="shared" si="20"/>
        <v>-2808.0980924671489</v>
      </c>
      <c r="R110" s="24">
        <f t="shared" si="21"/>
        <v>2607.5326483300223</v>
      </c>
      <c r="S110" s="7"/>
      <c r="T110" s="25">
        <f t="shared" si="22"/>
        <v>0.7310515887314849</v>
      </c>
      <c r="U110" s="24">
        <f t="shared" si="23"/>
        <v>0.68384251791574768</v>
      </c>
      <c r="V110" s="7"/>
      <c r="W110" s="25">
        <f t="shared" si="24"/>
        <v>0.72616190404754088</v>
      </c>
      <c r="X110" s="24">
        <f t="shared" si="29"/>
        <v>219.1820212309317</v>
      </c>
      <c r="Y110" s="7"/>
      <c r="Z110" s="25">
        <f t="shared" si="30"/>
        <v>-621</v>
      </c>
      <c r="AA110" s="17">
        <f t="shared" si="31"/>
        <v>219.06900000000007</v>
      </c>
      <c r="AB110" s="24">
        <f t="shared" si="25"/>
        <v>3.8234753390514591</v>
      </c>
      <c r="AC110" s="17">
        <f t="shared" si="26"/>
        <v>0.11302123093162209</v>
      </c>
    </row>
    <row r="111" spans="1:29" s="17" customFormat="1" x14ac:dyDescent="0.25">
      <c r="A111" s="17">
        <v>26</v>
      </c>
      <c r="B111" s="17">
        <v>-603</v>
      </c>
      <c r="C111" s="17">
        <v>11920</v>
      </c>
      <c r="D111" s="17">
        <v>14636</v>
      </c>
      <c r="E111" s="17">
        <v>14484</v>
      </c>
      <c r="F111" s="17">
        <v>11757</v>
      </c>
      <c r="G111" s="24"/>
      <c r="H111" s="7"/>
      <c r="I111" s="25">
        <f t="shared" si="17"/>
        <v>-2564</v>
      </c>
      <c r="J111" s="24">
        <f t="shared" si="17"/>
        <v>2879</v>
      </c>
      <c r="K111" s="7"/>
      <c r="L111" s="25">
        <f t="shared" si="27"/>
        <v>-2568.9898176618249</v>
      </c>
      <c r="M111" s="17">
        <f t="shared" si="18"/>
        <v>24.89828029825944</v>
      </c>
      <c r="N111" s="17">
        <f t="shared" si="28"/>
        <v>2883.6729681741499</v>
      </c>
      <c r="O111" s="24">
        <f t="shared" si="19"/>
        <v>21.836631556617856</v>
      </c>
      <c r="P111" s="7"/>
      <c r="Q111" s="25">
        <f t="shared" si="20"/>
        <v>-2542.0980924671489</v>
      </c>
      <c r="R111" s="24">
        <f t="shared" si="21"/>
        <v>2858.5326483300223</v>
      </c>
      <c r="S111" s="7"/>
      <c r="T111" s="25">
        <f t="shared" si="22"/>
        <v>0.66180196987941486</v>
      </c>
      <c r="U111" s="24">
        <f t="shared" si="23"/>
        <v>0.74966891211517661</v>
      </c>
      <c r="V111" s="7"/>
      <c r="W111" s="25">
        <f t="shared" si="24"/>
        <v>0.65643800951959186</v>
      </c>
      <c r="X111" s="24">
        <f t="shared" si="29"/>
        <v>213.66947876108554</v>
      </c>
      <c r="Y111" s="7"/>
      <c r="Z111" s="25">
        <f t="shared" si="30"/>
        <v>-603</v>
      </c>
      <c r="AA111" s="17">
        <f t="shared" si="31"/>
        <v>213.64200000000008</v>
      </c>
      <c r="AB111" s="24">
        <f t="shared" si="25"/>
        <v>3.728756320545727</v>
      </c>
      <c r="AC111" s="17">
        <f t="shared" si="26"/>
        <v>2.7478761085461656E-2</v>
      </c>
    </row>
    <row r="112" spans="1:29" s="17" customFormat="1" x14ac:dyDescent="0.25">
      <c r="A112" s="17">
        <v>27</v>
      </c>
      <c r="B112" s="17">
        <v>-617</v>
      </c>
      <c r="C112" s="17">
        <v>12066</v>
      </c>
      <c r="D112" s="17">
        <v>14752</v>
      </c>
      <c r="E112" s="17">
        <v>14345</v>
      </c>
      <c r="F112" s="17">
        <v>11646</v>
      </c>
      <c r="G112" s="24"/>
      <c r="H112" s="7"/>
      <c r="I112" s="25">
        <f t="shared" si="17"/>
        <v>-2279</v>
      </c>
      <c r="J112" s="24">
        <f t="shared" si="17"/>
        <v>3106</v>
      </c>
      <c r="K112" s="7"/>
      <c r="L112" s="25">
        <f t="shared" si="27"/>
        <v>-2279.5378669133538</v>
      </c>
      <c r="M112" s="17">
        <f t="shared" si="18"/>
        <v>0.28930081648075456</v>
      </c>
      <c r="N112" s="17">
        <f t="shared" si="28"/>
        <v>3112.9701809827388</v>
      </c>
      <c r="O112" s="24">
        <f t="shared" si="19"/>
        <v>48.583422932134162</v>
      </c>
      <c r="P112" s="7"/>
      <c r="Q112" s="25">
        <f t="shared" si="20"/>
        <v>-2257.0980924671489</v>
      </c>
      <c r="R112" s="24">
        <f t="shared" si="21"/>
        <v>3085.5326483300223</v>
      </c>
      <c r="S112" s="7"/>
      <c r="T112" s="25">
        <f t="shared" si="22"/>
        <v>0.5876059496807684</v>
      </c>
      <c r="U112" s="24">
        <f t="shared" si="23"/>
        <v>0.80920114910031737</v>
      </c>
      <c r="V112" s="7"/>
      <c r="W112" s="25">
        <f t="shared" si="24"/>
        <v>0.58181276472036292</v>
      </c>
      <c r="X112" s="24">
        <f t="shared" si="29"/>
        <v>208.17888304892006</v>
      </c>
      <c r="Y112" s="7"/>
      <c r="Z112" s="25">
        <f t="shared" si="30"/>
        <v>-617</v>
      </c>
      <c r="AA112" s="17">
        <f t="shared" si="31"/>
        <v>208.08900000000008</v>
      </c>
      <c r="AB112" s="24">
        <f t="shared" si="25"/>
        <v>3.6318381871824816</v>
      </c>
      <c r="AC112" s="17">
        <f t="shared" si="26"/>
        <v>8.9883048919972452E-2</v>
      </c>
    </row>
    <row r="113" spans="1:29" s="17" customFormat="1" x14ac:dyDescent="0.25">
      <c r="A113" s="17">
        <v>28</v>
      </c>
      <c r="B113" s="17">
        <v>-634</v>
      </c>
      <c r="C113" s="17">
        <v>12220</v>
      </c>
      <c r="D113" s="17">
        <v>14854</v>
      </c>
      <c r="E113" s="17">
        <v>14179</v>
      </c>
      <c r="F113" s="17">
        <v>11536</v>
      </c>
      <c r="G113" s="24"/>
      <c r="H113" s="7"/>
      <c r="I113" s="25">
        <f t="shared" si="17"/>
        <v>-1959</v>
      </c>
      <c r="J113" s="24">
        <f t="shared" si="17"/>
        <v>3318</v>
      </c>
      <c r="K113" s="7"/>
      <c r="L113" s="25">
        <f t="shared" si="27"/>
        <v>-1960.0544885850004</v>
      </c>
      <c r="M113" s="17">
        <f t="shared" si="18"/>
        <v>1.1119461758961444</v>
      </c>
      <c r="N113" s="17">
        <f t="shared" si="28"/>
        <v>3318.3087313610745</v>
      </c>
      <c r="O113" s="24">
        <f t="shared" si="19"/>
        <v>9.5315053310900094E-2</v>
      </c>
      <c r="P113" s="7"/>
      <c r="Q113" s="25">
        <f t="shared" si="20"/>
        <v>-1937.0980924671487</v>
      </c>
      <c r="R113" s="24">
        <f t="shared" si="21"/>
        <v>3297.5326483300223</v>
      </c>
      <c r="S113" s="7"/>
      <c r="T113" s="25">
        <f t="shared" si="22"/>
        <v>0.5042981375279022</v>
      </c>
      <c r="U113" s="24">
        <f t="shared" si="23"/>
        <v>0.86479953782652819</v>
      </c>
      <c r="V113" s="7"/>
      <c r="W113" s="25">
        <f t="shared" si="24"/>
        <v>0.49810372980380091</v>
      </c>
      <c r="X113" s="24">
        <f t="shared" si="29"/>
        <v>202.40378912681626</v>
      </c>
      <c r="Y113" s="7"/>
      <c r="Z113" s="25">
        <f t="shared" si="30"/>
        <v>-634</v>
      </c>
      <c r="AA113" s="17">
        <f t="shared" si="31"/>
        <v>202.3830000000001</v>
      </c>
      <c r="AB113" s="24">
        <f t="shared" si="25"/>
        <v>3.5322497000636854</v>
      </c>
      <c r="AC113" s="17">
        <f t="shared" si="26"/>
        <v>2.0789126816168846E-2</v>
      </c>
    </row>
    <row r="114" spans="1:29" s="17" customFormat="1" x14ac:dyDescent="0.25">
      <c r="A114" s="17">
        <v>29</v>
      </c>
      <c r="B114" s="17">
        <v>-616</v>
      </c>
      <c r="C114" s="17">
        <v>12392</v>
      </c>
      <c r="D114" s="17">
        <v>14944</v>
      </c>
      <c r="E114" s="17">
        <v>14026</v>
      </c>
      <c r="F114" s="17">
        <v>11459</v>
      </c>
      <c r="G114" s="24"/>
      <c r="H114" s="7"/>
      <c r="I114" s="25">
        <f t="shared" si="17"/>
        <v>-1634</v>
      </c>
      <c r="J114" s="24">
        <f t="shared" si="17"/>
        <v>3485</v>
      </c>
      <c r="K114" s="7"/>
      <c r="L114" s="25">
        <f t="shared" si="27"/>
        <v>-1631.2069381966407</v>
      </c>
      <c r="M114" s="17">
        <f t="shared" si="18"/>
        <v>7.801194237384431</v>
      </c>
      <c r="N114" s="17">
        <f t="shared" si="28"/>
        <v>3486.5099624476356</v>
      </c>
      <c r="O114" s="24">
        <f t="shared" si="19"/>
        <v>2.2799865932698249</v>
      </c>
      <c r="P114" s="7"/>
      <c r="Q114" s="25">
        <f t="shared" si="20"/>
        <v>-1612.0980924671487</v>
      </c>
      <c r="R114" s="24">
        <f t="shared" si="21"/>
        <v>3464.5326483300223</v>
      </c>
      <c r="S114" s="7"/>
      <c r="T114" s="25">
        <f t="shared" si="22"/>
        <v>0.4196886408101474</v>
      </c>
      <c r="U114" s="24">
        <f t="shared" si="23"/>
        <v>0.90859638177594892</v>
      </c>
      <c r="V114" s="7"/>
      <c r="W114" s="25">
        <f t="shared" si="24"/>
        <v>0.41317768647159847</v>
      </c>
      <c r="X114" s="24">
        <f t="shared" si="29"/>
        <v>196.91620781068309</v>
      </c>
      <c r="Y114" s="7"/>
      <c r="Z114" s="25">
        <f t="shared" si="30"/>
        <v>-616</v>
      </c>
      <c r="AA114" s="17">
        <f t="shared" si="31"/>
        <v>196.83900000000008</v>
      </c>
      <c r="AB114" s="24">
        <f t="shared" si="25"/>
        <v>3.4354886463331198</v>
      </c>
      <c r="AC114" s="17">
        <f t="shared" si="26"/>
        <v>7.7207810683006528E-2</v>
      </c>
    </row>
    <row r="115" spans="1:29" s="17" customFormat="1" x14ac:dyDescent="0.25">
      <c r="A115" s="17">
        <v>30</v>
      </c>
      <c r="B115" s="17">
        <v>-633</v>
      </c>
      <c r="C115" s="17">
        <v>12564</v>
      </c>
      <c r="D115" s="17">
        <v>15011</v>
      </c>
      <c r="E115" s="17">
        <v>13846</v>
      </c>
      <c r="F115" s="17">
        <v>11385</v>
      </c>
      <c r="G115" s="24"/>
      <c r="H115" s="7"/>
      <c r="I115" s="25">
        <f t="shared" si="17"/>
        <v>-1282</v>
      </c>
      <c r="J115" s="24">
        <f t="shared" si="17"/>
        <v>3626</v>
      </c>
      <c r="K115" s="7"/>
      <c r="L115" s="25">
        <f t="shared" si="27"/>
        <v>-1277.6230343837042</v>
      </c>
      <c r="M115" s="17">
        <f t="shared" si="18"/>
        <v>19.157828006235846</v>
      </c>
      <c r="N115" s="17">
        <f t="shared" si="28"/>
        <v>3625.5361250046749</v>
      </c>
      <c r="O115" s="24">
        <f t="shared" si="19"/>
        <v>0.21518001128787412</v>
      </c>
      <c r="P115" s="7"/>
      <c r="Q115" s="25">
        <f t="shared" si="20"/>
        <v>-1260.0980924671487</v>
      </c>
      <c r="R115" s="24">
        <f t="shared" si="21"/>
        <v>3605.5326483300223</v>
      </c>
      <c r="S115" s="7"/>
      <c r="T115" s="25">
        <f t="shared" si="22"/>
        <v>0.32805004744199456</v>
      </c>
      <c r="U115" s="24">
        <f t="shared" si="23"/>
        <v>0.9455745554098911</v>
      </c>
      <c r="V115" s="7"/>
      <c r="W115" s="25">
        <f t="shared" si="24"/>
        <v>0.32127130878792642</v>
      </c>
      <c r="X115" s="24">
        <f t="shared" si="29"/>
        <v>191.2287452134633</v>
      </c>
      <c r="Y115" s="7"/>
      <c r="Z115" s="25">
        <f t="shared" si="30"/>
        <v>-633</v>
      </c>
      <c r="AA115" s="17">
        <f t="shared" si="31"/>
        <v>191.14200000000008</v>
      </c>
      <c r="AB115" s="24">
        <f t="shared" si="25"/>
        <v>3.3360572388470024</v>
      </c>
      <c r="AC115" s="17">
        <f t="shared" si="26"/>
        <v>8.6745213463217397E-2</v>
      </c>
    </row>
    <row r="116" spans="1:29" s="17" customFormat="1" x14ac:dyDescent="0.25">
      <c r="A116" s="17">
        <v>31</v>
      </c>
      <c r="B116" s="17">
        <v>-636</v>
      </c>
      <c r="C116" s="17">
        <v>12744</v>
      </c>
      <c r="D116" s="17">
        <v>15058</v>
      </c>
      <c r="E116" s="17">
        <v>13659</v>
      </c>
      <c r="F116" s="17">
        <v>11330</v>
      </c>
      <c r="G116" s="24"/>
      <c r="H116" s="7"/>
      <c r="I116" s="25">
        <f t="shared" ref="I116:J149" si="32">C116-E116</f>
        <v>-915</v>
      </c>
      <c r="J116" s="24">
        <f t="shared" si="32"/>
        <v>3728</v>
      </c>
      <c r="K116" s="7"/>
      <c r="L116" s="25">
        <f t="shared" si="27"/>
        <v>-909.87098544480716</v>
      </c>
      <c r="M116" s="17">
        <f t="shared" si="18"/>
        <v>26.306790307379995</v>
      </c>
      <c r="N116" s="17">
        <f t="shared" si="28"/>
        <v>3729.3289897895775</v>
      </c>
      <c r="O116" s="24">
        <f t="shared" si="19"/>
        <v>1.7662138608011493</v>
      </c>
      <c r="P116" s="7"/>
      <c r="Q116" s="25">
        <f t="shared" si="20"/>
        <v>-893.09809246714872</v>
      </c>
      <c r="R116" s="24">
        <f t="shared" si="21"/>
        <v>3707.5326483300223</v>
      </c>
      <c r="S116" s="7"/>
      <c r="T116" s="25">
        <f t="shared" si="22"/>
        <v>0.23250640037917614</v>
      </c>
      <c r="U116" s="24">
        <f t="shared" si="23"/>
        <v>0.97232472357061517</v>
      </c>
      <c r="V116" s="7"/>
      <c r="W116" s="25">
        <f t="shared" si="24"/>
        <v>0.2255331918708211</v>
      </c>
      <c r="X116" s="24">
        <f t="shared" si="29"/>
        <v>185.52185239110156</v>
      </c>
      <c r="Y116" s="7"/>
      <c r="Z116" s="25">
        <f t="shared" si="30"/>
        <v>-636</v>
      </c>
      <c r="AA116" s="17">
        <f t="shared" si="31"/>
        <v>185.41800000000009</v>
      </c>
      <c r="AB116" s="24">
        <f t="shared" si="25"/>
        <v>3.2361545924628476</v>
      </c>
      <c r="AC116" s="17">
        <f t="shared" si="26"/>
        <v>0.10385239110146927</v>
      </c>
    </row>
    <row r="117" spans="1:29" s="17" customFormat="1" x14ac:dyDescent="0.25">
      <c r="A117" s="17">
        <v>32</v>
      </c>
      <c r="B117" s="17">
        <v>-630</v>
      </c>
      <c r="C117" s="17">
        <v>12934</v>
      </c>
      <c r="D117" s="17">
        <v>15099</v>
      </c>
      <c r="E117" s="17">
        <v>13486</v>
      </c>
      <c r="F117" s="17">
        <v>11305</v>
      </c>
      <c r="G117" s="24"/>
      <c r="H117" s="7"/>
      <c r="I117" s="25">
        <f t="shared" si="32"/>
        <v>-552</v>
      </c>
      <c r="J117" s="24">
        <f t="shared" si="32"/>
        <v>3794</v>
      </c>
      <c r="K117" s="7"/>
      <c r="L117" s="25">
        <f t="shared" si="27"/>
        <v>-536.84335359538443</v>
      </c>
      <c r="M117" s="17">
        <f t="shared" si="18"/>
        <v>229.72393023454615</v>
      </c>
      <c r="N117" s="17">
        <f t="shared" si="28"/>
        <v>3795.6566153510125</v>
      </c>
      <c r="O117" s="24">
        <f t="shared" si="19"/>
        <v>2.7443744212103787</v>
      </c>
      <c r="P117" s="7"/>
      <c r="Q117" s="25">
        <f t="shared" si="20"/>
        <v>-530.09809246714872</v>
      </c>
      <c r="R117" s="24">
        <f t="shared" si="21"/>
        <v>3773.5326483300223</v>
      </c>
      <c r="S117" s="7"/>
      <c r="T117" s="25">
        <f t="shared" si="22"/>
        <v>0.13800410096826854</v>
      </c>
      <c r="U117" s="24">
        <f t="shared" si="23"/>
        <v>0.98963365590990715</v>
      </c>
      <c r="V117" s="7"/>
      <c r="W117" s="25">
        <f t="shared" si="24"/>
        <v>0.13090421717611225</v>
      </c>
      <c r="X117" s="24">
        <f t="shared" si="29"/>
        <v>179.99796204169979</v>
      </c>
      <c r="Y117" s="7"/>
      <c r="Z117" s="25">
        <f t="shared" si="30"/>
        <v>-630</v>
      </c>
      <c r="AA117" s="17">
        <f t="shared" si="31"/>
        <v>179.7480000000001</v>
      </c>
      <c r="AB117" s="24">
        <f t="shared" si="25"/>
        <v>3.1371944238747695</v>
      </c>
      <c r="AC117" s="17">
        <f t="shared" si="26"/>
        <v>0.24996204169968905</v>
      </c>
    </row>
    <row r="118" spans="1:29" s="17" customFormat="1" x14ac:dyDescent="0.25">
      <c r="A118" s="17">
        <v>33</v>
      </c>
      <c r="B118" s="17">
        <v>-619</v>
      </c>
      <c r="C118" s="17">
        <v>13128</v>
      </c>
      <c r="D118" s="17">
        <v>15120</v>
      </c>
      <c r="E118" s="17">
        <v>13300</v>
      </c>
      <c r="F118" s="17">
        <v>11287</v>
      </c>
      <c r="G118" s="24"/>
      <c r="H118" s="7"/>
      <c r="I118" s="25">
        <f t="shared" si="32"/>
        <v>-172</v>
      </c>
      <c r="J118" s="24">
        <f t="shared" si="32"/>
        <v>3833</v>
      </c>
      <c r="K118" s="7"/>
      <c r="L118" s="25">
        <f t="shared" si="27"/>
        <v>-165.39915808031401</v>
      </c>
      <c r="M118" s="17">
        <f t="shared" si="18"/>
        <v>43.571114048683832</v>
      </c>
      <c r="N118" s="17">
        <f t="shared" si="28"/>
        <v>3824.8254243806168</v>
      </c>
      <c r="O118" s="24">
        <f t="shared" si="19"/>
        <v>66.823686557013843</v>
      </c>
      <c r="P118" s="7"/>
      <c r="Q118" s="25">
        <f t="shared" si="20"/>
        <v>-150.09809246714875</v>
      </c>
      <c r="R118" s="24">
        <f t="shared" si="21"/>
        <v>3812.5326483300223</v>
      </c>
      <c r="S118" s="7"/>
      <c r="T118" s="25">
        <f t="shared" si="22"/>
        <v>3.9076074036739912E-2</v>
      </c>
      <c r="U118" s="24">
        <f t="shared" si="23"/>
        <v>0.99986166138312516</v>
      </c>
      <c r="V118" s="7"/>
      <c r="W118" s="25">
        <f t="shared" si="24"/>
        <v>3.1900226760928969E-2</v>
      </c>
      <c r="X118" s="24">
        <f t="shared" si="29"/>
        <v>174.29026294089647</v>
      </c>
      <c r="Y118" s="7"/>
      <c r="Z118" s="25">
        <f t="shared" si="30"/>
        <v>-619</v>
      </c>
      <c r="AA118" s="17">
        <f t="shared" si="31"/>
        <v>174.17700000000011</v>
      </c>
      <c r="AB118" s="24">
        <f t="shared" si="25"/>
        <v>3.0399621312461655</v>
      </c>
      <c r="AC118" s="17">
        <f t="shared" si="26"/>
        <v>0.11326294089636235</v>
      </c>
    </row>
    <row r="119" spans="1:29" s="17" customFormat="1" x14ac:dyDescent="0.25">
      <c r="A119" s="17">
        <v>34</v>
      </c>
      <c r="B119" s="17">
        <v>-611</v>
      </c>
      <c r="C119" s="17">
        <v>13309</v>
      </c>
      <c r="D119" s="17">
        <v>15113</v>
      </c>
      <c r="E119" s="17">
        <v>13117</v>
      </c>
      <c r="F119" s="17">
        <v>11286</v>
      </c>
      <c r="G119" s="24"/>
      <c r="H119" s="7"/>
      <c r="I119" s="25">
        <f t="shared" si="32"/>
        <v>192</v>
      </c>
      <c r="J119" s="24">
        <f t="shared" si="32"/>
        <v>3827</v>
      </c>
      <c r="K119" s="7"/>
      <c r="L119" s="25">
        <f t="shared" si="27"/>
        <v>202.58814652877197</v>
      </c>
      <c r="M119" s="17">
        <f t="shared" si="18"/>
        <v>112.10884691474597</v>
      </c>
      <c r="N119" s="17">
        <f t="shared" si="28"/>
        <v>3818.3490419323098</v>
      </c>
      <c r="O119" s="24">
        <f t="shared" si="19"/>
        <v>74.839075488934611</v>
      </c>
      <c r="P119" s="7"/>
      <c r="Q119" s="25">
        <f t="shared" si="20"/>
        <v>213.90190753285125</v>
      </c>
      <c r="R119" s="24">
        <f t="shared" si="21"/>
        <v>3806.5326483300223</v>
      </c>
      <c r="S119" s="7"/>
      <c r="T119" s="25">
        <f t="shared" si="22"/>
        <v>-5.5686562287145407E-2</v>
      </c>
      <c r="U119" s="24">
        <f t="shared" si="23"/>
        <v>0.9982881220795532</v>
      </c>
      <c r="V119" s="7"/>
      <c r="W119" s="25">
        <f t="shared" si="24"/>
        <v>-6.2853556063259333E-2</v>
      </c>
      <c r="X119" s="24">
        <f t="shared" si="29"/>
        <v>168.86021806787471</v>
      </c>
      <c r="Y119" s="7"/>
      <c r="Z119" s="25">
        <f t="shared" si="30"/>
        <v>-611</v>
      </c>
      <c r="AA119" s="17">
        <f t="shared" si="31"/>
        <v>168.67800000000011</v>
      </c>
      <c r="AB119" s="24">
        <f t="shared" si="25"/>
        <v>2.9439864756789973</v>
      </c>
      <c r="AC119" s="17">
        <f t="shared" si="26"/>
        <v>0.18221806787460082</v>
      </c>
    </row>
    <row r="120" spans="1:29" s="17" customFormat="1" x14ac:dyDescent="0.25">
      <c r="A120" s="17">
        <v>35</v>
      </c>
      <c r="B120" s="17">
        <v>-613</v>
      </c>
      <c r="C120" s="17">
        <v>13497</v>
      </c>
      <c r="D120" s="17">
        <v>15094</v>
      </c>
      <c r="E120" s="17">
        <v>12934</v>
      </c>
      <c r="F120" s="17">
        <v>11313</v>
      </c>
      <c r="G120" s="24"/>
      <c r="H120" s="7"/>
      <c r="I120" s="25">
        <f t="shared" si="32"/>
        <v>563</v>
      </c>
      <c r="J120" s="24">
        <f t="shared" si="32"/>
        <v>3781</v>
      </c>
      <c r="K120" s="7"/>
      <c r="L120" s="25">
        <f t="shared" si="27"/>
        <v>569.69744660221693</v>
      </c>
      <c r="M120" s="17">
        <f t="shared" si="18"/>
        <v>44.855790989547074</v>
      </c>
      <c r="N120" s="17">
        <f t="shared" si="28"/>
        <v>3776.6998636466906</v>
      </c>
      <c r="O120" s="24">
        <f t="shared" si="19"/>
        <v>18.491172657053291</v>
      </c>
      <c r="P120" s="7"/>
      <c r="Q120" s="25">
        <f t="shared" si="20"/>
        <v>584.90190753285128</v>
      </c>
      <c r="R120" s="24">
        <f t="shared" si="21"/>
        <v>3760.5326483300223</v>
      </c>
      <c r="S120" s="7"/>
      <c r="T120" s="25">
        <f t="shared" si="22"/>
        <v>-0.1522715570018747</v>
      </c>
      <c r="U120" s="24">
        <f t="shared" si="23"/>
        <v>0.98622432075216782</v>
      </c>
      <c r="V120" s="7"/>
      <c r="W120" s="25">
        <f t="shared" si="24"/>
        <v>-0.15935444672861268</v>
      </c>
      <c r="X120" s="24">
        <f t="shared" si="29"/>
        <v>163.28434061314817</v>
      </c>
      <c r="Y120" s="7"/>
      <c r="Z120" s="25">
        <f t="shared" si="30"/>
        <v>-613</v>
      </c>
      <c r="AA120" s="17">
        <f t="shared" si="31"/>
        <v>163.16100000000012</v>
      </c>
      <c r="AB120" s="24">
        <f t="shared" si="25"/>
        <v>2.84769666084647</v>
      </c>
      <c r="AC120" s="17">
        <f t="shared" si="26"/>
        <v>0.12334061314805922</v>
      </c>
    </row>
    <row r="121" spans="1:29" s="17" customFormat="1" x14ac:dyDescent="0.25">
      <c r="A121" s="17">
        <v>36</v>
      </c>
      <c r="B121" s="17">
        <v>-626</v>
      </c>
      <c r="C121" s="17">
        <v>13673</v>
      </c>
      <c r="D121" s="17">
        <v>15045</v>
      </c>
      <c r="E121" s="17">
        <v>12740</v>
      </c>
      <c r="F121" s="17">
        <v>11337</v>
      </c>
      <c r="G121" s="24"/>
      <c r="H121" s="7"/>
      <c r="I121" s="25">
        <f t="shared" si="32"/>
        <v>933</v>
      </c>
      <c r="J121" s="24">
        <f t="shared" si="32"/>
        <v>3708</v>
      </c>
      <c r="K121" s="7"/>
      <c r="L121" s="25">
        <f t="shared" si="27"/>
        <v>938.90666424371841</v>
      </c>
      <c r="M121" s="17">
        <f t="shared" si="18"/>
        <v>34.88868248802158</v>
      </c>
      <c r="N121" s="17">
        <f t="shared" si="28"/>
        <v>3698.2332922408923</v>
      </c>
      <c r="O121" s="24">
        <f t="shared" si="19"/>
        <v>95.388580451814619</v>
      </c>
      <c r="P121" s="7"/>
      <c r="Q121" s="25">
        <f t="shared" si="20"/>
        <v>954.90190753285128</v>
      </c>
      <c r="R121" s="24">
        <f t="shared" si="21"/>
        <v>3687.5326483300223</v>
      </c>
      <c r="S121" s="7"/>
      <c r="T121" s="25">
        <f t="shared" si="22"/>
        <v>-0.24859621480362623</v>
      </c>
      <c r="U121" s="24">
        <f t="shared" si="23"/>
        <v>0.96707959255870846</v>
      </c>
      <c r="V121" s="7"/>
      <c r="W121" s="25">
        <f t="shared" si="24"/>
        <v>-0.2555441679658958</v>
      </c>
      <c r="X121" s="24">
        <f t="shared" si="29"/>
        <v>157.66118040701917</v>
      </c>
      <c r="Y121" s="7"/>
      <c r="Z121" s="25">
        <f t="shared" si="30"/>
        <v>-626</v>
      </c>
      <c r="AA121" s="17">
        <f t="shared" si="31"/>
        <v>157.52700000000013</v>
      </c>
      <c r="AB121" s="24">
        <f t="shared" si="25"/>
        <v>2.7493648107891095</v>
      </c>
      <c r="AC121" s="17">
        <f t="shared" si="26"/>
        <v>0.13418040701904488</v>
      </c>
    </row>
    <row r="122" spans="1:29" s="17" customFormat="1" x14ac:dyDescent="0.25">
      <c r="A122" s="17">
        <v>37</v>
      </c>
      <c r="B122" s="17">
        <v>-625</v>
      </c>
      <c r="C122" s="17">
        <v>13859</v>
      </c>
      <c r="D122" s="17">
        <v>14994</v>
      </c>
      <c r="E122" s="17">
        <v>12565</v>
      </c>
      <c r="F122" s="17">
        <v>11404</v>
      </c>
      <c r="G122" s="24"/>
      <c r="H122" s="7"/>
      <c r="I122" s="25">
        <f t="shared" si="32"/>
        <v>1294</v>
      </c>
      <c r="J122" s="24">
        <f t="shared" si="32"/>
        <v>3590</v>
      </c>
      <c r="K122" s="7"/>
      <c r="L122" s="25">
        <f t="shared" si="27"/>
        <v>1298.2611863912109</v>
      </c>
      <c r="M122" s="17">
        <f t="shared" si="18"/>
        <v>18.157709460641083</v>
      </c>
      <c r="N122" s="17">
        <f t="shared" si="28"/>
        <v>3584.4205086158076</v>
      </c>
      <c r="O122" s="24">
        <f t="shared" si="19"/>
        <v>31.130724106276684</v>
      </c>
      <c r="P122" s="7"/>
      <c r="Q122" s="25">
        <f t="shared" si="20"/>
        <v>1315.9019075328513</v>
      </c>
      <c r="R122" s="24">
        <f t="shared" si="21"/>
        <v>3569.5326483300223</v>
      </c>
      <c r="S122" s="7"/>
      <c r="T122" s="25">
        <f t="shared" si="22"/>
        <v>-0.34257784038857841</v>
      </c>
      <c r="U122" s="24">
        <f t="shared" si="23"/>
        <v>0.93613331958845902</v>
      </c>
      <c r="V122" s="7"/>
      <c r="W122" s="25">
        <f t="shared" si="24"/>
        <v>-0.34930608694772902</v>
      </c>
      <c r="X122" s="24">
        <f t="shared" si="29"/>
        <v>152.00046984754613</v>
      </c>
      <c r="Y122" s="7"/>
      <c r="Z122" s="25">
        <f t="shared" si="30"/>
        <v>-625</v>
      </c>
      <c r="AA122" s="17">
        <f t="shared" si="31"/>
        <v>151.90200000000013</v>
      </c>
      <c r="AB122" s="24">
        <f t="shared" si="25"/>
        <v>2.6511900403644288</v>
      </c>
      <c r="AC122" s="17">
        <f t="shared" si="26"/>
        <v>9.8469847545999301E-2</v>
      </c>
    </row>
    <row r="123" spans="1:29" s="17" customFormat="1" x14ac:dyDescent="0.25">
      <c r="A123" s="17">
        <v>38</v>
      </c>
      <c r="B123" s="17">
        <v>-629</v>
      </c>
      <c r="C123" s="17">
        <v>14035</v>
      </c>
      <c r="D123" s="17">
        <v>14920</v>
      </c>
      <c r="E123" s="17">
        <v>12391</v>
      </c>
      <c r="F123" s="17">
        <v>11481</v>
      </c>
      <c r="G123" s="24"/>
      <c r="H123" s="7"/>
      <c r="I123" s="25">
        <f t="shared" si="32"/>
        <v>1644</v>
      </c>
      <c r="J123" s="24">
        <f t="shared" si="32"/>
        <v>3439</v>
      </c>
      <c r="K123" s="7"/>
      <c r="L123" s="25">
        <f t="shared" si="27"/>
        <v>1647.0639203397911</v>
      </c>
      <c r="M123" s="17">
        <f t="shared" si="18"/>
        <v>9.3876078485858478</v>
      </c>
      <c r="N123" s="17">
        <f t="shared" si="28"/>
        <v>3435.2056219124383</v>
      </c>
      <c r="O123" s="24">
        <f t="shared" si="19"/>
        <v>14.397305071368034</v>
      </c>
      <c r="P123" s="7"/>
      <c r="Q123" s="25">
        <f t="shared" si="20"/>
        <v>1665.9019075328513</v>
      </c>
      <c r="R123" s="24">
        <f t="shared" si="21"/>
        <v>3418.5326483300223</v>
      </c>
      <c r="S123" s="7"/>
      <c r="T123" s="25">
        <f t="shared" si="22"/>
        <v>-0.43369575993077586</v>
      </c>
      <c r="U123" s="24">
        <f t="shared" si="23"/>
        <v>0.89653258044856365</v>
      </c>
      <c r="V123" s="7"/>
      <c r="W123" s="25">
        <f t="shared" si="24"/>
        <v>-0.44014210568369933</v>
      </c>
      <c r="X123" s="24">
        <f t="shared" si="29"/>
        <v>146.31469565556239</v>
      </c>
      <c r="Y123" s="7"/>
      <c r="Z123" s="25">
        <f t="shared" si="30"/>
        <v>-629</v>
      </c>
      <c r="AA123" s="17">
        <f t="shared" si="31"/>
        <v>146.24100000000013</v>
      </c>
      <c r="AB123" s="24">
        <f t="shared" si="25"/>
        <v>2.5523869514090296</v>
      </c>
      <c r="AC123" s="17">
        <f t="shared" si="26"/>
        <v>7.3695655562261209E-2</v>
      </c>
    </row>
    <row r="124" spans="1:29" s="17" customFormat="1" x14ac:dyDescent="0.25">
      <c r="A124" s="17">
        <v>39</v>
      </c>
      <c r="B124" s="17">
        <v>-634</v>
      </c>
      <c r="C124" s="17">
        <v>14194</v>
      </c>
      <c r="D124" s="17">
        <v>14816</v>
      </c>
      <c r="E124" s="17">
        <v>12214</v>
      </c>
      <c r="F124" s="17">
        <v>11560</v>
      </c>
      <c r="G124" s="24"/>
      <c r="H124" s="7"/>
      <c r="I124" s="25">
        <f t="shared" si="32"/>
        <v>1980</v>
      </c>
      <c r="J124" s="24">
        <f t="shared" si="32"/>
        <v>3256</v>
      </c>
      <c r="K124" s="7"/>
      <c r="L124" s="25">
        <f t="shared" si="27"/>
        <v>1982.1464818569477</v>
      </c>
      <c r="M124" s="17">
        <f t="shared" si="18"/>
        <v>4.6073843622057762</v>
      </c>
      <c r="N124" s="17">
        <f t="shared" si="28"/>
        <v>3251.0799622280356</v>
      </c>
      <c r="O124" s="24">
        <f t="shared" si="19"/>
        <v>24.206771677556581</v>
      </c>
      <c r="P124" s="7"/>
      <c r="Q124" s="25">
        <f t="shared" si="20"/>
        <v>2001.9019075328513</v>
      </c>
      <c r="R124" s="24">
        <f t="shared" si="21"/>
        <v>3235.5326483300223</v>
      </c>
      <c r="S124" s="7"/>
      <c r="T124" s="25">
        <f t="shared" si="22"/>
        <v>-0.52116896269128543</v>
      </c>
      <c r="U124" s="24">
        <f t="shared" si="23"/>
        <v>0.84853963168961744</v>
      </c>
      <c r="V124" s="7"/>
      <c r="W124" s="25">
        <f t="shared" si="24"/>
        <v>-0.52727307575307536</v>
      </c>
      <c r="X124" s="24">
        <f t="shared" si="29"/>
        <v>140.60652405998815</v>
      </c>
      <c r="Y124" s="7"/>
      <c r="Z124" s="25">
        <f t="shared" si="30"/>
        <v>-634</v>
      </c>
      <c r="AA124" s="17">
        <f t="shared" si="31"/>
        <v>140.53500000000014</v>
      </c>
      <c r="AB124" s="24">
        <f t="shared" si="25"/>
        <v>2.4527984642902334</v>
      </c>
      <c r="AC124" s="17">
        <f t="shared" si="26"/>
        <v>7.1524059988007593E-2</v>
      </c>
    </row>
    <row r="125" spans="1:29" s="17" customFormat="1" x14ac:dyDescent="0.25">
      <c r="A125" s="17">
        <v>40</v>
      </c>
      <c r="B125" s="17">
        <v>-633</v>
      </c>
      <c r="C125" s="17">
        <v>14350</v>
      </c>
      <c r="D125" s="17">
        <v>14711</v>
      </c>
      <c r="E125" s="17">
        <v>12058</v>
      </c>
      <c r="F125" s="17">
        <v>11669</v>
      </c>
      <c r="G125" s="24"/>
      <c r="H125" s="7"/>
      <c r="I125" s="25">
        <f t="shared" si="32"/>
        <v>2292</v>
      </c>
      <c r="J125" s="24">
        <f t="shared" si="32"/>
        <v>3042</v>
      </c>
      <c r="K125" s="7"/>
      <c r="L125" s="25">
        <f t="shared" si="27"/>
        <v>2296.8777920687371</v>
      </c>
      <c r="M125" s="17">
        <f t="shared" si="18"/>
        <v>23.792855465834634</v>
      </c>
      <c r="N125" s="17">
        <f t="shared" si="28"/>
        <v>3035.2825505878113</v>
      </c>
      <c r="O125" s="24">
        <f t="shared" si="19"/>
        <v>45.124126605313919</v>
      </c>
      <c r="P125" s="7"/>
      <c r="Q125" s="25">
        <f t="shared" si="20"/>
        <v>2313.9019075328511</v>
      </c>
      <c r="R125" s="24">
        <f t="shared" si="21"/>
        <v>3021.5326483300223</v>
      </c>
      <c r="S125" s="7"/>
      <c r="T125" s="25">
        <f t="shared" si="22"/>
        <v>-0.60239407954032986</v>
      </c>
      <c r="U125" s="24">
        <f t="shared" si="23"/>
        <v>0.79241672986221601</v>
      </c>
      <c r="V125" s="7"/>
      <c r="W125" s="25">
        <f t="shared" si="24"/>
        <v>-0.60809744339958061</v>
      </c>
      <c r="X125" s="24">
        <f t="shared" si="29"/>
        <v>134.96039223807554</v>
      </c>
      <c r="Y125" s="7"/>
      <c r="Z125" s="25">
        <f t="shared" si="30"/>
        <v>-633</v>
      </c>
      <c r="AA125" s="17">
        <f t="shared" si="31"/>
        <v>134.83800000000014</v>
      </c>
      <c r="AB125" s="24">
        <f t="shared" si="25"/>
        <v>2.3533670568041165</v>
      </c>
      <c r="AC125" s="17">
        <f t="shared" si="26"/>
        <v>0.12239223807540611</v>
      </c>
    </row>
    <row r="126" spans="1:29" s="17" customFormat="1" x14ac:dyDescent="0.25">
      <c r="A126" s="17">
        <v>41</v>
      </c>
      <c r="B126" s="17">
        <v>-623</v>
      </c>
      <c r="C126" s="17">
        <v>14504</v>
      </c>
      <c r="D126" s="17">
        <v>14591</v>
      </c>
      <c r="E126" s="17">
        <v>11917</v>
      </c>
      <c r="F126" s="17">
        <v>11795</v>
      </c>
      <c r="G126" s="24"/>
      <c r="H126" s="7"/>
      <c r="I126" s="25">
        <f t="shared" si="32"/>
        <v>2587</v>
      </c>
      <c r="J126" s="24">
        <f t="shared" si="32"/>
        <v>2796</v>
      </c>
      <c r="K126" s="7"/>
      <c r="L126" s="25">
        <f t="shared" si="27"/>
        <v>2584.272939492243</v>
      </c>
      <c r="M126" s="17">
        <f t="shared" si="18"/>
        <v>7.4368590129676475</v>
      </c>
      <c r="N126" s="17">
        <f t="shared" si="28"/>
        <v>2793.7814384941144</v>
      </c>
      <c r="O126" s="24">
        <f t="shared" si="19"/>
        <v>4.9220151553975837</v>
      </c>
      <c r="P126" s="7"/>
      <c r="Q126" s="25">
        <f t="shared" si="20"/>
        <v>2608.9019075328511</v>
      </c>
      <c r="R126" s="24">
        <f t="shared" si="21"/>
        <v>2775.5326483300223</v>
      </c>
      <c r="S126" s="7"/>
      <c r="T126" s="25">
        <f t="shared" si="22"/>
        <v>-0.67919346886875342</v>
      </c>
      <c r="U126" s="24">
        <f t="shared" si="23"/>
        <v>0.72790161841576384</v>
      </c>
      <c r="V126" s="7"/>
      <c r="W126" s="25">
        <f t="shared" si="24"/>
        <v>-0.68443573152140091</v>
      </c>
      <c r="X126" s="24">
        <f t="shared" si="29"/>
        <v>129.22565166456081</v>
      </c>
      <c r="Y126" s="7"/>
      <c r="Z126" s="25">
        <f t="shared" si="30"/>
        <v>-623</v>
      </c>
      <c r="AA126" s="17">
        <f t="shared" si="31"/>
        <v>129.23100000000014</v>
      </c>
      <c r="AB126" s="24">
        <f t="shared" si="25"/>
        <v>2.2555064456447944</v>
      </c>
      <c r="AC126" s="17">
        <f t="shared" si="26"/>
        <v>-5.3483354393222271E-3</v>
      </c>
    </row>
    <row r="127" spans="1:29" s="17" customFormat="1" x14ac:dyDescent="0.25">
      <c r="A127" s="17">
        <v>42</v>
      </c>
      <c r="B127" s="17">
        <v>-602</v>
      </c>
      <c r="C127" s="17">
        <v>14638</v>
      </c>
      <c r="D127" s="17">
        <v>14470</v>
      </c>
      <c r="E127" s="17">
        <v>11793</v>
      </c>
      <c r="F127" s="17">
        <v>11931</v>
      </c>
      <c r="G127" s="24"/>
      <c r="H127" s="7"/>
      <c r="I127" s="25">
        <f t="shared" si="32"/>
        <v>2845</v>
      </c>
      <c r="J127" s="24">
        <f t="shared" si="32"/>
        <v>2539</v>
      </c>
      <c r="K127" s="7"/>
      <c r="L127" s="25">
        <f t="shared" si="27"/>
        <v>2838.3024290175617</v>
      </c>
      <c r="M127" s="17">
        <f t="shared" si="18"/>
        <v>44.857457064799064</v>
      </c>
      <c r="N127" s="17">
        <f t="shared" si="28"/>
        <v>2535.1640339653927</v>
      </c>
      <c r="O127" s="24">
        <f t="shared" si="19"/>
        <v>14.714635418660711</v>
      </c>
      <c r="P127" s="7"/>
      <c r="Q127" s="25">
        <f t="shared" si="20"/>
        <v>2866.9019075328511</v>
      </c>
      <c r="R127" s="24">
        <f t="shared" si="21"/>
        <v>2518.5326483300223</v>
      </c>
      <c r="S127" s="7"/>
      <c r="T127" s="25">
        <f t="shared" si="22"/>
        <v>-0.74636039241700181</v>
      </c>
      <c r="U127" s="24">
        <f t="shared" si="23"/>
        <v>0.66050168491276295</v>
      </c>
      <c r="V127" s="7"/>
      <c r="W127" s="25">
        <f t="shared" si="24"/>
        <v>-0.75112059891581395</v>
      </c>
      <c r="X127" s="24">
        <f t="shared" si="29"/>
        <v>123.78982624295611</v>
      </c>
      <c r="Y127" s="7"/>
      <c r="Z127" s="25">
        <f t="shared" si="30"/>
        <v>-602</v>
      </c>
      <c r="AA127" s="17">
        <f t="shared" si="31"/>
        <v>123.81300000000013</v>
      </c>
      <c r="AB127" s="24">
        <f t="shared" si="25"/>
        <v>2.1609445067717412</v>
      </c>
      <c r="AC127" s="17">
        <f t="shared" si="26"/>
        <v>-2.3173757044020249E-2</v>
      </c>
    </row>
    <row r="128" spans="1:29" s="17" customFormat="1" x14ac:dyDescent="0.25">
      <c r="A128" s="17">
        <v>43</v>
      </c>
      <c r="B128" s="17">
        <v>-615</v>
      </c>
      <c r="C128" s="17">
        <v>14749</v>
      </c>
      <c r="D128" s="17">
        <v>14322</v>
      </c>
      <c r="E128" s="17">
        <v>11673</v>
      </c>
      <c r="F128" s="17">
        <v>12072</v>
      </c>
      <c r="G128" s="24"/>
      <c r="H128" s="7"/>
      <c r="I128" s="25">
        <f t="shared" si="32"/>
        <v>3076</v>
      </c>
      <c r="J128" s="24">
        <f t="shared" si="32"/>
        <v>2250</v>
      </c>
      <c r="K128" s="7"/>
      <c r="L128" s="25">
        <f t="shared" si="27"/>
        <v>3071.3961276242558</v>
      </c>
      <c r="M128" s="17">
        <f t="shared" si="18"/>
        <v>21.195640852140833</v>
      </c>
      <c r="N128" s="17">
        <f t="shared" si="28"/>
        <v>2247.7595934786414</v>
      </c>
      <c r="O128" s="24">
        <f t="shared" si="19"/>
        <v>5.019421380946306</v>
      </c>
      <c r="P128" s="7"/>
      <c r="Q128" s="25">
        <f t="shared" si="20"/>
        <v>3097.9019075328511</v>
      </c>
      <c r="R128" s="24">
        <f t="shared" si="21"/>
        <v>2229.5326483300223</v>
      </c>
      <c r="S128" s="7"/>
      <c r="T128" s="25">
        <f t="shared" si="22"/>
        <v>-0.80649821931485211</v>
      </c>
      <c r="U128" s="24">
        <f t="shared" si="23"/>
        <v>0.58470954179071144</v>
      </c>
      <c r="V128" s="7"/>
      <c r="W128" s="25">
        <f t="shared" si="24"/>
        <v>-0.81071595059190615</v>
      </c>
      <c r="X128" s="24">
        <f t="shared" si="29"/>
        <v>118.26300975764411</v>
      </c>
      <c r="Y128" s="7"/>
      <c r="Z128" s="25">
        <f t="shared" si="30"/>
        <v>-615</v>
      </c>
      <c r="AA128" s="17">
        <f t="shared" si="31"/>
        <v>118.27800000000013</v>
      </c>
      <c r="AB128" s="24">
        <f t="shared" si="25"/>
        <v>2.0643405326738553</v>
      </c>
      <c r="AC128" s="17">
        <f t="shared" si="26"/>
        <v>-1.4990242356020644E-2</v>
      </c>
    </row>
    <row r="129" spans="1:29" s="17" customFormat="1" x14ac:dyDescent="0.25">
      <c r="A129" s="17">
        <v>44</v>
      </c>
      <c r="B129" s="17">
        <v>-625</v>
      </c>
      <c r="C129" s="17">
        <v>14859</v>
      </c>
      <c r="D129" s="17">
        <v>14160</v>
      </c>
      <c r="E129" s="17">
        <v>11568</v>
      </c>
      <c r="F129" s="17">
        <v>12227</v>
      </c>
      <c r="G129" s="24"/>
      <c r="H129" s="7"/>
      <c r="I129" s="25">
        <f t="shared" si="32"/>
        <v>3291</v>
      </c>
      <c r="J129" s="24">
        <f t="shared" si="32"/>
        <v>1933</v>
      </c>
      <c r="K129" s="7"/>
      <c r="L129" s="25">
        <f t="shared" si="27"/>
        <v>3278.6994168438418</v>
      </c>
      <c r="M129" s="17">
        <f t="shared" si="18"/>
        <v>151.30434598156171</v>
      </c>
      <c r="N129" s="17">
        <f t="shared" si="28"/>
        <v>1934.401291842247</v>
      </c>
      <c r="O129" s="24">
        <f t="shared" si="19"/>
        <v>1.9636188271480453</v>
      </c>
      <c r="P129" s="7"/>
      <c r="Q129" s="25">
        <f t="shared" si="20"/>
        <v>3312.9019075328511</v>
      </c>
      <c r="R129" s="24">
        <f t="shared" si="21"/>
        <v>1912.5326483300225</v>
      </c>
      <c r="S129" s="7"/>
      <c r="T129" s="25">
        <f t="shared" si="22"/>
        <v>-0.86247065560505909</v>
      </c>
      <c r="U129" s="24">
        <f t="shared" si="23"/>
        <v>0.50157421525199064</v>
      </c>
      <c r="V129" s="7"/>
      <c r="W129" s="25">
        <f t="shared" si="24"/>
        <v>-0.86609309611211505</v>
      </c>
      <c r="X129" s="24">
        <f t="shared" si="29"/>
        <v>112.53898984259035</v>
      </c>
      <c r="Y129" s="7"/>
      <c r="Z129" s="25">
        <f t="shared" si="30"/>
        <v>-625</v>
      </c>
      <c r="AA129" s="17">
        <f t="shared" si="31"/>
        <v>112.65300000000013</v>
      </c>
      <c r="AB129" s="24">
        <f t="shared" si="25"/>
        <v>1.9661657622491744</v>
      </c>
      <c r="AC129" s="17">
        <f t="shared" si="26"/>
        <v>-0.11401015740977982</v>
      </c>
    </row>
    <row r="130" spans="1:29" s="17" customFormat="1" x14ac:dyDescent="0.25">
      <c r="A130" s="17">
        <v>45</v>
      </c>
      <c r="B130" s="17">
        <v>-631</v>
      </c>
      <c r="C130" s="17">
        <v>14938</v>
      </c>
      <c r="D130" s="17">
        <v>13990</v>
      </c>
      <c r="E130" s="17">
        <v>11477</v>
      </c>
      <c r="F130" s="17">
        <v>12396</v>
      </c>
      <c r="G130" s="24"/>
      <c r="H130" s="7"/>
      <c r="I130" s="25">
        <f t="shared" si="32"/>
        <v>3461</v>
      </c>
      <c r="J130" s="24">
        <f t="shared" si="32"/>
        <v>1594</v>
      </c>
      <c r="K130" s="7"/>
      <c r="L130" s="25">
        <f t="shared" si="27"/>
        <v>3455.7228278990729</v>
      </c>
      <c r="M130" s="17">
        <f t="shared" si="18"/>
        <v>27.848545382803827</v>
      </c>
      <c r="N130" s="17">
        <f t="shared" si="28"/>
        <v>1599.3301421459782</v>
      </c>
      <c r="O130" s="24">
        <f t="shared" si="19"/>
        <v>28.41041529633355</v>
      </c>
      <c r="P130" s="7"/>
      <c r="Q130" s="25">
        <f t="shared" si="20"/>
        <v>3482.9019075328511</v>
      </c>
      <c r="R130" s="24">
        <f t="shared" si="21"/>
        <v>1573.5326483300225</v>
      </c>
      <c r="S130" s="7"/>
      <c r="T130" s="25">
        <f t="shared" si="22"/>
        <v>-0.90672793081126923</v>
      </c>
      <c r="U130" s="24">
        <f t="shared" si="23"/>
        <v>0.41266924460017246</v>
      </c>
      <c r="V130" s="7"/>
      <c r="W130" s="25">
        <f t="shared" si="24"/>
        <v>-0.90971336513905321</v>
      </c>
      <c r="X130" s="24">
        <f t="shared" si="29"/>
        <v>106.86314066629609</v>
      </c>
      <c r="Y130" s="7"/>
      <c r="Z130" s="25">
        <f t="shared" si="30"/>
        <v>-631</v>
      </c>
      <c r="AA130" s="17">
        <f t="shared" si="31"/>
        <v>106.97400000000013</v>
      </c>
      <c r="AB130" s="24">
        <f t="shared" si="25"/>
        <v>1.8670485140284165</v>
      </c>
      <c r="AC130" s="17">
        <f t="shared" si="26"/>
        <v>-0.11085933370404177</v>
      </c>
    </row>
    <row r="131" spans="1:29" s="17" customFormat="1" x14ac:dyDescent="0.25">
      <c r="A131" s="17">
        <v>46</v>
      </c>
      <c r="B131" s="17">
        <v>-622</v>
      </c>
      <c r="C131" s="17">
        <v>15014</v>
      </c>
      <c r="D131" s="17">
        <v>13823</v>
      </c>
      <c r="E131" s="17">
        <v>11414</v>
      </c>
      <c r="F131" s="17">
        <v>12569</v>
      </c>
      <c r="G131" s="24"/>
      <c r="H131" s="7"/>
      <c r="I131" s="25">
        <f t="shared" si="32"/>
        <v>3600</v>
      </c>
      <c r="J131" s="24">
        <f t="shared" si="32"/>
        <v>1254</v>
      </c>
      <c r="K131" s="7"/>
      <c r="L131" s="25">
        <f t="shared" si="27"/>
        <v>3596.7990805022018</v>
      </c>
      <c r="M131" s="17">
        <f t="shared" si="18"/>
        <v>10.245885631384475</v>
      </c>
      <c r="N131" s="17">
        <f t="shared" si="28"/>
        <v>1253.8392478356841</v>
      </c>
      <c r="O131" s="24">
        <f t="shared" si="19"/>
        <v>2.584125833224897E-2</v>
      </c>
      <c r="P131" s="7"/>
      <c r="Q131" s="25">
        <f t="shared" si="20"/>
        <v>3621.9019075328511</v>
      </c>
      <c r="R131" s="24">
        <f t="shared" si="21"/>
        <v>1233.5326483300225</v>
      </c>
      <c r="S131" s="7"/>
      <c r="T131" s="25">
        <f t="shared" si="22"/>
        <v>-0.94291476171517052</v>
      </c>
      <c r="U131" s="24">
        <f t="shared" si="23"/>
        <v>0.32350201739775891</v>
      </c>
      <c r="V131" s="7"/>
      <c r="W131" s="25">
        <f t="shared" si="24"/>
        <v>-0.94526109952836102</v>
      </c>
      <c r="X131" s="24">
        <f t="shared" si="29"/>
        <v>101.355654962801</v>
      </c>
      <c r="Y131" s="7"/>
      <c r="Z131" s="25">
        <f t="shared" si="30"/>
        <v>-622</v>
      </c>
      <c r="AA131" s="17">
        <f t="shared" si="31"/>
        <v>101.37600000000013</v>
      </c>
      <c r="AB131" s="24">
        <f t="shared" si="25"/>
        <v>1.769344982501774</v>
      </c>
      <c r="AC131" s="17">
        <f t="shared" si="26"/>
        <v>-2.0345037199135163E-2</v>
      </c>
    </row>
    <row r="132" spans="1:29" s="17" customFormat="1" x14ac:dyDescent="0.25">
      <c r="A132" s="17">
        <v>47</v>
      </c>
      <c r="B132" s="17">
        <v>-641</v>
      </c>
      <c r="C132" s="17">
        <v>15063</v>
      </c>
      <c r="D132" s="17">
        <v>13627</v>
      </c>
      <c r="E132" s="17">
        <v>11349</v>
      </c>
      <c r="F132" s="17">
        <v>12746</v>
      </c>
      <c r="G132" s="24"/>
      <c r="H132" s="7"/>
      <c r="I132" s="25">
        <f t="shared" si="32"/>
        <v>3714</v>
      </c>
      <c r="J132" s="24">
        <f t="shared" si="32"/>
        <v>881</v>
      </c>
      <c r="K132" s="7"/>
      <c r="L132" s="25">
        <f t="shared" si="27"/>
        <v>3706.0382728866139</v>
      </c>
      <c r="M132" s="17">
        <f t="shared" si="18"/>
        <v>63.389098628027874</v>
      </c>
      <c r="N132" s="17">
        <f t="shared" si="28"/>
        <v>885.50832916018896</v>
      </c>
      <c r="O132" s="24">
        <f t="shared" si="19"/>
        <v>20.325031816610132</v>
      </c>
      <c r="P132" s="7"/>
      <c r="Q132" s="25">
        <f t="shared" si="20"/>
        <v>3735.9019075328511</v>
      </c>
      <c r="R132" s="24">
        <f t="shared" si="21"/>
        <v>860.53264833002243</v>
      </c>
      <c r="S132" s="7"/>
      <c r="T132" s="25">
        <f t="shared" si="22"/>
        <v>-0.97259316979462918</v>
      </c>
      <c r="U132" s="24">
        <f t="shared" si="23"/>
        <v>0.22568032402569929</v>
      </c>
      <c r="V132" s="7"/>
      <c r="W132" s="25">
        <f t="shared" si="24"/>
        <v>-0.97423812300071544</v>
      </c>
      <c r="X132" s="24">
        <f t="shared" si="29"/>
        <v>95.505293767774447</v>
      </c>
      <c r="Y132" s="7"/>
      <c r="Z132" s="25">
        <f t="shared" si="30"/>
        <v>-641</v>
      </c>
      <c r="AA132" s="17">
        <f t="shared" si="31"/>
        <v>95.607000000000127</v>
      </c>
      <c r="AB132" s="24">
        <f t="shared" si="25"/>
        <v>1.6686569379542209</v>
      </c>
      <c r="AC132" s="17">
        <f t="shared" si="26"/>
        <v>-0.10170623222568054</v>
      </c>
    </row>
    <row r="133" spans="1:29" s="17" customFormat="1" x14ac:dyDescent="0.25">
      <c r="A133" s="17">
        <v>48</v>
      </c>
      <c r="B133" s="17">
        <v>-633</v>
      </c>
      <c r="C133" s="17">
        <v>15100</v>
      </c>
      <c r="D133" s="17">
        <v>13448</v>
      </c>
      <c r="E133" s="17">
        <v>11317</v>
      </c>
      <c r="F133" s="17">
        <v>12938</v>
      </c>
      <c r="G133" s="24"/>
      <c r="H133" s="7"/>
      <c r="I133" s="25">
        <f t="shared" si="32"/>
        <v>3783</v>
      </c>
      <c r="J133" s="24">
        <f t="shared" si="32"/>
        <v>510</v>
      </c>
      <c r="K133" s="7"/>
      <c r="L133" s="25">
        <f t="shared" si="27"/>
        <v>3776.8381855960001</v>
      </c>
      <c r="M133" s="17">
        <f t="shared" si="18"/>
        <v>37.967956749340267</v>
      </c>
      <c r="N133" s="17">
        <f t="shared" si="28"/>
        <v>513.14784550518493</v>
      </c>
      <c r="O133" s="24">
        <f t="shared" si="19"/>
        <v>9.9089313245129826</v>
      </c>
      <c r="P133" s="7"/>
      <c r="Q133" s="25">
        <f t="shared" si="20"/>
        <v>3804.9019075328511</v>
      </c>
      <c r="R133" s="24">
        <f t="shared" si="21"/>
        <v>489.53264833002243</v>
      </c>
      <c r="S133" s="7"/>
      <c r="T133" s="25">
        <f t="shared" si="22"/>
        <v>-0.99055641679009088</v>
      </c>
      <c r="U133" s="24">
        <f t="shared" si="23"/>
        <v>0.12838314375483037</v>
      </c>
      <c r="V133" s="7"/>
      <c r="W133" s="25">
        <f t="shared" si="24"/>
        <v>-0.99150344847642746</v>
      </c>
      <c r="X133" s="24">
        <f t="shared" si="29"/>
        <v>89.840679348771118</v>
      </c>
      <c r="Y133" s="7"/>
      <c r="Z133" s="25">
        <f t="shared" si="30"/>
        <v>-633</v>
      </c>
      <c r="AA133" s="17">
        <f t="shared" si="31"/>
        <v>89.910000000000124</v>
      </c>
      <c r="AB133" s="24">
        <f t="shared" si="25"/>
        <v>1.569225530468104</v>
      </c>
      <c r="AC133" s="17">
        <f t="shared" si="26"/>
        <v>-6.9320651229006103E-2</v>
      </c>
    </row>
    <row r="134" spans="1:29" s="17" customFormat="1" x14ac:dyDescent="0.25">
      <c r="A134" s="17">
        <v>49</v>
      </c>
      <c r="B134" s="17">
        <v>-608</v>
      </c>
      <c r="C134" s="17">
        <v>15107</v>
      </c>
      <c r="D134" s="17">
        <v>13262</v>
      </c>
      <c r="E134" s="17">
        <v>11296</v>
      </c>
      <c r="F134" s="17">
        <v>13112</v>
      </c>
      <c r="G134" s="24"/>
      <c r="H134" s="7"/>
      <c r="I134" s="25">
        <f t="shared" si="32"/>
        <v>3811</v>
      </c>
      <c r="J134" s="24">
        <f t="shared" si="32"/>
        <v>150</v>
      </c>
      <c r="K134" s="7"/>
      <c r="L134" s="25">
        <f t="shared" si="27"/>
        <v>3809.4952570782393</v>
      </c>
      <c r="M134" s="17">
        <f t="shared" si="18"/>
        <v>2.2642512605888694</v>
      </c>
      <c r="N134" s="17">
        <f t="shared" si="28"/>
        <v>150.85546966609402</v>
      </c>
      <c r="O134" s="24">
        <f t="shared" si="19"/>
        <v>0.73182834960702048</v>
      </c>
      <c r="P134" s="7"/>
      <c r="Q134" s="25">
        <f t="shared" si="20"/>
        <v>3832.9019075328511</v>
      </c>
      <c r="R134" s="24">
        <f t="shared" si="21"/>
        <v>129.53264833002243</v>
      </c>
      <c r="S134" s="7"/>
      <c r="T134" s="25">
        <f t="shared" si="22"/>
        <v>-0.99784585035346673</v>
      </c>
      <c r="U134" s="24">
        <f t="shared" si="23"/>
        <v>3.3970785540510133E-2</v>
      </c>
      <c r="V134" s="7"/>
      <c r="W134" s="25">
        <f t="shared" si="24"/>
        <v>-0.99811539236918712</v>
      </c>
      <c r="X134" s="24">
        <f t="shared" si="29"/>
        <v>84.412186852704735</v>
      </c>
      <c r="Y134" s="7"/>
      <c r="Z134" s="25">
        <f t="shared" si="30"/>
        <v>-608</v>
      </c>
      <c r="AA134" s="17">
        <f t="shared" si="31"/>
        <v>84.43800000000013</v>
      </c>
      <c r="AB134" s="24">
        <f t="shared" si="25"/>
        <v>1.4737211137989741</v>
      </c>
      <c r="AC134" s="17">
        <f t="shared" si="26"/>
        <v>-2.5813147295394856E-2</v>
      </c>
    </row>
    <row r="135" spans="1:29" s="17" customFormat="1" x14ac:dyDescent="0.25">
      <c r="A135" s="17">
        <v>50</v>
      </c>
      <c r="B135" s="17">
        <v>-622</v>
      </c>
      <c r="C135" s="17">
        <v>15109</v>
      </c>
      <c r="D135" s="17">
        <v>13075</v>
      </c>
      <c r="E135" s="17">
        <v>11296</v>
      </c>
      <c r="F135" s="17">
        <v>13299</v>
      </c>
      <c r="G135" s="24"/>
      <c r="H135" s="7"/>
      <c r="I135" s="25">
        <f t="shared" si="32"/>
        <v>3813</v>
      </c>
      <c r="J135" s="24">
        <f t="shared" si="32"/>
        <v>-224</v>
      </c>
      <c r="K135" s="7"/>
      <c r="L135" s="25">
        <f t="shared" si="27"/>
        <v>3806.748024533681</v>
      </c>
      <c r="M135" s="17">
        <f t="shared" si="18"/>
        <v>39.087197231454446</v>
      </c>
      <c r="N135" s="17">
        <f t="shared" si="28"/>
        <v>-220.99069211281375</v>
      </c>
      <c r="O135" s="24">
        <f t="shared" si="19"/>
        <v>9.0559339598813899</v>
      </c>
      <c r="P135" s="7"/>
      <c r="Q135" s="25">
        <f t="shared" si="20"/>
        <v>3834.9019075328511</v>
      </c>
      <c r="R135" s="24">
        <f t="shared" si="21"/>
        <v>-244.46735166997757</v>
      </c>
      <c r="S135" s="7"/>
      <c r="T135" s="25">
        <f t="shared" si="22"/>
        <v>-0.99836652417942207</v>
      </c>
      <c r="U135" s="24">
        <f t="shared" si="23"/>
        <v>-6.4113164382144788E-2</v>
      </c>
      <c r="V135" s="7"/>
      <c r="W135" s="25">
        <f t="shared" si="24"/>
        <v>-0.99793204803546032</v>
      </c>
      <c r="X135" s="24">
        <f t="shared" si="29"/>
        <v>78.786907685245865</v>
      </c>
      <c r="Y135" s="7"/>
      <c r="Z135" s="25">
        <f t="shared" si="30"/>
        <v>-622</v>
      </c>
      <c r="AA135" s="17">
        <f t="shared" si="31"/>
        <v>78.840000000000131</v>
      </c>
      <c r="AB135" s="24">
        <f t="shared" si="25"/>
        <v>1.3760175822723317</v>
      </c>
      <c r="AC135" s="17">
        <f t="shared" si="26"/>
        <v>-5.3092314754266567E-2</v>
      </c>
    </row>
    <row r="136" spans="1:29" s="17" customFormat="1" x14ac:dyDescent="0.25">
      <c r="A136" s="17">
        <v>51</v>
      </c>
      <c r="B136" s="17">
        <v>-609</v>
      </c>
      <c r="C136" s="17">
        <v>15089</v>
      </c>
      <c r="D136" s="17">
        <v>12896</v>
      </c>
      <c r="E136" s="17">
        <v>11316</v>
      </c>
      <c r="F136" s="17">
        <v>13480</v>
      </c>
      <c r="G136" s="24"/>
      <c r="H136" s="7"/>
      <c r="I136" s="25">
        <f t="shared" si="32"/>
        <v>3773</v>
      </c>
      <c r="J136" s="24">
        <f t="shared" si="32"/>
        <v>-584</v>
      </c>
      <c r="K136" s="7"/>
      <c r="L136" s="25">
        <f t="shared" si="27"/>
        <v>3768.6539998805747</v>
      </c>
      <c r="M136" s="17">
        <f t="shared" si="18"/>
        <v>18.887717038044705</v>
      </c>
      <c r="N136" s="17">
        <f t="shared" si="28"/>
        <v>-582.86400391019765</v>
      </c>
      <c r="O136" s="24">
        <f t="shared" si="19"/>
        <v>1.2904871160462228</v>
      </c>
      <c r="P136" s="7"/>
      <c r="Q136" s="25">
        <f t="shared" si="20"/>
        <v>3794.9019075328511</v>
      </c>
      <c r="R136" s="24">
        <f t="shared" si="21"/>
        <v>-604.46735166997757</v>
      </c>
      <c r="S136" s="7"/>
      <c r="T136" s="25">
        <f t="shared" si="22"/>
        <v>-0.98795304766031389</v>
      </c>
      <c r="U136" s="24">
        <f t="shared" si="23"/>
        <v>-0.15852552259646502</v>
      </c>
      <c r="V136" s="7"/>
      <c r="W136" s="25">
        <f t="shared" si="24"/>
        <v>-0.98684062581149623</v>
      </c>
      <c r="X136" s="24">
        <f t="shared" si="29"/>
        <v>73.336885664325791</v>
      </c>
      <c r="Y136" s="7"/>
      <c r="Z136" s="25">
        <f t="shared" si="30"/>
        <v>-609</v>
      </c>
      <c r="AA136" s="17">
        <f t="shared" si="31"/>
        <v>73.359000000000137</v>
      </c>
      <c r="AB136" s="24">
        <f t="shared" si="25"/>
        <v>1.2803560859705225</v>
      </c>
      <c r="AC136" s="17">
        <f t="shared" si="26"/>
        <v>-2.2114335674345398E-2</v>
      </c>
    </row>
    <row r="137" spans="1:29" s="17" customFormat="1" x14ac:dyDescent="0.25">
      <c r="A137" s="17">
        <v>52</v>
      </c>
      <c r="B137" s="17">
        <v>-627</v>
      </c>
      <c r="C137" s="17">
        <v>15054</v>
      </c>
      <c r="D137" s="17">
        <v>12715</v>
      </c>
      <c r="E137" s="17">
        <v>11358</v>
      </c>
      <c r="F137" s="17">
        <v>13667</v>
      </c>
      <c r="G137" s="24"/>
      <c r="H137" s="7"/>
      <c r="I137" s="25">
        <f t="shared" si="32"/>
        <v>3696</v>
      </c>
      <c r="J137" s="24">
        <f t="shared" si="32"/>
        <v>-952</v>
      </c>
      <c r="K137" s="7"/>
      <c r="L137" s="25">
        <f t="shared" si="27"/>
        <v>3693.2063376368174</v>
      </c>
      <c r="M137" s="17">
        <f t="shared" si="18"/>
        <v>7.8045493994632569</v>
      </c>
      <c r="N137" s="17">
        <f t="shared" si="28"/>
        <v>-949.64043624197529</v>
      </c>
      <c r="O137" s="24">
        <f t="shared" si="19"/>
        <v>5.567541128183672</v>
      </c>
      <c r="P137" s="7"/>
      <c r="Q137" s="25">
        <f t="shared" si="20"/>
        <v>3717.9019075328511</v>
      </c>
      <c r="R137" s="24">
        <f t="shared" si="21"/>
        <v>-972.46735166997757</v>
      </c>
      <c r="S137" s="7"/>
      <c r="T137" s="25">
        <f t="shared" si="22"/>
        <v>-0.96790710536103042</v>
      </c>
      <c r="U137" s="24">
        <f t="shared" si="23"/>
        <v>-0.25503593321554791</v>
      </c>
      <c r="V137" s="7"/>
      <c r="W137" s="25">
        <f t="shared" si="24"/>
        <v>-0.96610143017220318</v>
      </c>
      <c r="X137" s="24">
        <f t="shared" si="29"/>
        <v>67.675026955441865</v>
      </c>
      <c r="Y137" s="7"/>
      <c r="Z137" s="25">
        <f t="shared" si="30"/>
        <v>-627</v>
      </c>
      <c r="AA137" s="17">
        <f t="shared" si="31"/>
        <v>67.716000000000136</v>
      </c>
      <c r="AB137" s="24">
        <f t="shared" si="25"/>
        <v>1.1818671562804826</v>
      </c>
      <c r="AC137" s="17">
        <f t="shared" si="26"/>
        <v>-4.0973044558270999E-2</v>
      </c>
    </row>
    <row r="138" spans="1:29" s="17" customFormat="1" x14ac:dyDescent="0.25">
      <c r="A138" s="17">
        <v>53</v>
      </c>
      <c r="B138" s="17">
        <v>-630</v>
      </c>
      <c r="C138" s="17">
        <v>15001</v>
      </c>
      <c r="D138" s="17">
        <v>12538</v>
      </c>
      <c r="E138" s="17">
        <v>11414</v>
      </c>
      <c r="F138" s="17">
        <v>13848</v>
      </c>
      <c r="G138" s="24"/>
      <c r="H138" s="7"/>
      <c r="I138" s="25">
        <f t="shared" si="32"/>
        <v>3587</v>
      </c>
      <c r="J138" s="24">
        <f t="shared" si="32"/>
        <v>-1310</v>
      </c>
      <c r="K138" s="7"/>
      <c r="L138" s="25">
        <f t="shared" si="27"/>
        <v>3581.1121683237561</v>
      </c>
      <c r="M138" s="17">
        <f t="shared" si="18"/>
        <v>34.666561847780784</v>
      </c>
      <c r="N138" s="17">
        <f t="shared" si="28"/>
        <v>-1308.6995889910609</v>
      </c>
      <c r="O138" s="24">
        <f t="shared" si="19"/>
        <v>1.6910687921701018</v>
      </c>
      <c r="P138" s="7"/>
      <c r="Q138" s="25">
        <f t="shared" si="20"/>
        <v>3608.9019075328511</v>
      </c>
      <c r="R138" s="24">
        <f t="shared" si="21"/>
        <v>-1330.4673516699775</v>
      </c>
      <c r="S138" s="7"/>
      <c r="T138" s="25">
        <f t="shared" si="22"/>
        <v>-0.93953038184646032</v>
      </c>
      <c r="U138" s="24">
        <f t="shared" si="23"/>
        <v>-0.34892377832867749</v>
      </c>
      <c r="V138" s="7"/>
      <c r="W138" s="25">
        <f t="shared" si="24"/>
        <v>-0.93705006308687033</v>
      </c>
      <c r="X138" s="24">
        <f t="shared" si="29"/>
        <v>62.039358605628422</v>
      </c>
      <c r="Y138" s="7"/>
      <c r="Z138" s="25">
        <f t="shared" si="30"/>
        <v>-630</v>
      </c>
      <c r="AA138" s="17">
        <f t="shared" si="31"/>
        <v>62.046000000000134</v>
      </c>
      <c r="AB138" s="24">
        <f t="shared" si="25"/>
        <v>1.082906987692404</v>
      </c>
      <c r="AC138" s="17">
        <f t="shared" si="26"/>
        <v>-6.6413943717122947E-3</v>
      </c>
    </row>
    <row r="139" spans="1:29" s="17" customFormat="1" x14ac:dyDescent="0.25">
      <c r="A139" s="17">
        <v>54</v>
      </c>
      <c r="B139" s="17">
        <v>-633</v>
      </c>
      <c r="C139" s="17">
        <v>14926</v>
      </c>
      <c r="D139" s="17">
        <v>12368</v>
      </c>
      <c r="E139" s="17">
        <v>11492</v>
      </c>
      <c r="F139" s="17">
        <v>14025</v>
      </c>
      <c r="G139" s="24"/>
      <c r="H139" s="7"/>
      <c r="I139" s="25">
        <f t="shared" si="32"/>
        <v>3434</v>
      </c>
      <c r="J139" s="24">
        <f t="shared" si="32"/>
        <v>-1657</v>
      </c>
      <c r="K139" s="7"/>
      <c r="L139" s="25">
        <f t="shared" si="27"/>
        <v>3432.9580196412694</v>
      </c>
      <c r="M139" s="17">
        <f t="shared" si="18"/>
        <v>1.0857230679803453</v>
      </c>
      <c r="N139" s="17">
        <f t="shared" si="28"/>
        <v>-1656.3659003469129</v>
      </c>
      <c r="O139" s="24">
        <f t="shared" si="19"/>
        <v>0.40208237004518721</v>
      </c>
      <c r="P139" s="7"/>
      <c r="Q139" s="25">
        <f t="shared" si="20"/>
        <v>3455.9019075328511</v>
      </c>
      <c r="R139" s="24">
        <f t="shared" si="21"/>
        <v>-1677.4673516699775</v>
      </c>
      <c r="S139" s="7"/>
      <c r="T139" s="25">
        <f t="shared" si="22"/>
        <v>-0.89969883416087115</v>
      </c>
      <c r="U139" s="24">
        <f t="shared" si="23"/>
        <v>-0.43992680138525836</v>
      </c>
      <c r="V139" s="7"/>
      <c r="W139" s="25">
        <f t="shared" si="24"/>
        <v>-0.89656428356049445</v>
      </c>
      <c r="X139" s="24">
        <f t="shared" si="29"/>
        <v>56.326585367874486</v>
      </c>
      <c r="Y139" s="7"/>
      <c r="Z139" s="25">
        <f t="shared" si="30"/>
        <v>-633</v>
      </c>
      <c r="AA139" s="17">
        <f t="shared" si="31"/>
        <v>56.349000000000132</v>
      </c>
      <c r="AB139" s="24">
        <f t="shared" si="25"/>
        <v>0.98347558020628711</v>
      </c>
      <c r="AC139" s="17">
        <f t="shared" si="26"/>
        <v>-2.2414632125645539E-2</v>
      </c>
    </row>
    <row r="140" spans="1:29" s="17" customFormat="1" x14ac:dyDescent="0.25">
      <c r="A140" s="17">
        <v>55</v>
      </c>
      <c r="B140" s="17">
        <v>-630</v>
      </c>
      <c r="C140" s="17">
        <v>14824</v>
      </c>
      <c r="D140" s="17">
        <v>12194</v>
      </c>
      <c r="E140" s="17">
        <v>11577</v>
      </c>
      <c r="F140" s="17">
        <v>14180</v>
      </c>
      <c r="G140" s="24"/>
      <c r="H140" s="7"/>
      <c r="I140" s="25">
        <f t="shared" si="32"/>
        <v>3247</v>
      </c>
      <c r="J140" s="24">
        <f t="shared" si="32"/>
        <v>-1986</v>
      </c>
      <c r="K140" s="7"/>
      <c r="L140" s="25">
        <f t="shared" si="27"/>
        <v>3251.5975290100941</v>
      </c>
      <c r="M140" s="17">
        <f t="shared" si="18"/>
        <v>21.137272998657288</v>
      </c>
      <c r="N140" s="17">
        <f t="shared" si="28"/>
        <v>-1985.9431253650596</v>
      </c>
      <c r="O140" s="24">
        <f t="shared" si="19"/>
        <v>3.2347240996053236E-3</v>
      </c>
      <c r="P140" s="7"/>
      <c r="Q140" s="25">
        <f t="shared" si="20"/>
        <v>3268.9019075328511</v>
      </c>
      <c r="R140" s="24">
        <f t="shared" si="21"/>
        <v>-2006.4673516699775</v>
      </c>
      <c r="S140" s="7"/>
      <c r="T140" s="25">
        <f t="shared" si="22"/>
        <v>-0.85101583143404003</v>
      </c>
      <c r="U140" s="24">
        <f t="shared" si="23"/>
        <v>-0.52620920653112324</v>
      </c>
      <c r="V140" s="7"/>
      <c r="W140" s="25">
        <f t="shared" si="24"/>
        <v>-0.84726070484822769</v>
      </c>
      <c r="X140" s="24">
        <f t="shared" si="29"/>
        <v>50.619657337337003</v>
      </c>
      <c r="Y140" s="7"/>
      <c r="Z140" s="25">
        <f t="shared" si="30"/>
        <v>-630</v>
      </c>
      <c r="AA140" s="17">
        <f t="shared" si="31"/>
        <v>50.67900000000013</v>
      </c>
      <c r="AB140" s="24">
        <f t="shared" si="25"/>
        <v>0.88451541161820857</v>
      </c>
      <c r="AC140" s="17">
        <f t="shared" si="26"/>
        <v>-5.9342662663127044E-2</v>
      </c>
    </row>
    <row r="141" spans="1:29" s="17" customFormat="1" x14ac:dyDescent="0.25">
      <c r="A141" s="17">
        <v>56</v>
      </c>
      <c r="B141" s="17">
        <v>-637</v>
      </c>
      <c r="C141" s="17">
        <v>14720</v>
      </c>
      <c r="D141" s="17">
        <v>12044</v>
      </c>
      <c r="E141" s="17">
        <v>11684</v>
      </c>
      <c r="F141" s="17">
        <v>14341</v>
      </c>
      <c r="G141" s="24"/>
      <c r="H141" s="7"/>
      <c r="I141" s="25">
        <f t="shared" si="32"/>
        <v>3036</v>
      </c>
      <c r="J141" s="24">
        <f t="shared" si="32"/>
        <v>-2297</v>
      </c>
      <c r="K141" s="7"/>
      <c r="L141" s="25">
        <f t="shared" si="27"/>
        <v>3035.6434139786629</v>
      </c>
      <c r="M141" s="17">
        <f t="shared" si="18"/>
        <v>0.12715359061300827</v>
      </c>
      <c r="N141" s="17">
        <f t="shared" si="28"/>
        <v>-2299.2081818509382</v>
      </c>
      <c r="O141" s="24">
        <f t="shared" si="19"/>
        <v>4.8760670868129319</v>
      </c>
      <c r="P141" s="7"/>
      <c r="Q141" s="25">
        <f t="shared" si="20"/>
        <v>3057.9019075328511</v>
      </c>
      <c r="R141" s="24">
        <f t="shared" si="21"/>
        <v>-2317.4673516699777</v>
      </c>
      <c r="S141" s="7"/>
      <c r="T141" s="25">
        <f t="shared" si="22"/>
        <v>-0.79608474279574382</v>
      </c>
      <c r="U141" s="24">
        <f t="shared" si="23"/>
        <v>-0.60777099376627219</v>
      </c>
      <c r="V141" s="7"/>
      <c r="W141" s="25">
        <f t="shared" si="24"/>
        <v>-0.79174276314370573</v>
      </c>
      <c r="X141" s="24">
        <f t="shared" si="29"/>
        <v>44.951705508386908</v>
      </c>
      <c r="Y141" s="7"/>
      <c r="Z141" s="25">
        <f t="shared" si="30"/>
        <v>-637</v>
      </c>
      <c r="AA141" s="17">
        <f t="shared" si="31"/>
        <v>44.946000000000133</v>
      </c>
      <c r="AB141" s="24">
        <f t="shared" si="25"/>
        <v>0.78445568560137369</v>
      </c>
      <c r="AC141" s="17">
        <f t="shared" si="26"/>
        <v>5.7055083867751932E-3</v>
      </c>
    </row>
    <row r="142" spans="1:29" s="17" customFormat="1" x14ac:dyDescent="0.25">
      <c r="A142" s="17">
        <v>57</v>
      </c>
      <c r="B142" s="17">
        <v>-625</v>
      </c>
      <c r="C142" s="17">
        <v>14603</v>
      </c>
      <c r="D142" s="17">
        <v>11902</v>
      </c>
      <c r="E142" s="17">
        <v>11810</v>
      </c>
      <c r="F142" s="17">
        <v>14486</v>
      </c>
      <c r="G142" s="24"/>
      <c r="H142" s="7"/>
      <c r="I142" s="25">
        <f t="shared" si="32"/>
        <v>2793</v>
      </c>
      <c r="J142" s="24">
        <f t="shared" si="32"/>
        <v>-2584</v>
      </c>
      <c r="K142" s="7"/>
      <c r="L142" s="25">
        <f t="shared" si="27"/>
        <v>2793.9981953735401</v>
      </c>
      <c r="M142" s="17">
        <f t="shared" si="18"/>
        <v>0.99639400375677312</v>
      </c>
      <c r="N142" s="17">
        <f t="shared" si="28"/>
        <v>-2584.0339877484889</v>
      </c>
      <c r="O142" s="24">
        <f t="shared" si="19"/>
        <v>1.1551670473464724E-3</v>
      </c>
      <c r="P142" s="7"/>
      <c r="Q142" s="25">
        <f t="shared" si="20"/>
        <v>2814.9019075328511</v>
      </c>
      <c r="R142" s="24">
        <f t="shared" si="21"/>
        <v>-2604.4673516699777</v>
      </c>
      <c r="S142" s="7"/>
      <c r="T142" s="25">
        <f t="shared" si="22"/>
        <v>-0.73282287294216109</v>
      </c>
      <c r="U142" s="24">
        <f t="shared" si="23"/>
        <v>-0.68303862378713298</v>
      </c>
      <c r="V142" s="7"/>
      <c r="W142" s="25">
        <f t="shared" si="24"/>
        <v>-0.72793900411617718</v>
      </c>
      <c r="X142" s="24">
        <f t="shared" si="29"/>
        <v>39.285542948685872</v>
      </c>
      <c r="Y142" s="7"/>
      <c r="Z142" s="25">
        <f t="shared" si="30"/>
        <v>-625</v>
      </c>
      <c r="AA142" s="17">
        <f t="shared" si="31"/>
        <v>39.321000000000133</v>
      </c>
      <c r="AB142" s="24">
        <f t="shared" si="25"/>
        <v>0.68628091517669265</v>
      </c>
      <c r="AC142" s="17">
        <f t="shared" si="26"/>
        <v>-3.5457051314260468E-2</v>
      </c>
    </row>
    <row r="143" spans="1:29" s="17" customFormat="1" x14ac:dyDescent="0.25">
      <c r="A143" s="17">
        <v>58</v>
      </c>
      <c r="B143" s="17">
        <v>-601</v>
      </c>
      <c r="C143" s="17">
        <v>14467</v>
      </c>
      <c r="D143" s="17">
        <v>11773</v>
      </c>
      <c r="E143" s="17">
        <v>11936</v>
      </c>
      <c r="F143" s="17">
        <v>14612</v>
      </c>
      <c r="G143" s="24"/>
      <c r="H143" s="7"/>
      <c r="I143" s="25">
        <f t="shared" si="32"/>
        <v>2531</v>
      </c>
      <c r="J143" s="24">
        <f t="shared" si="32"/>
        <v>-2839</v>
      </c>
      <c r="K143" s="7"/>
      <c r="L143" s="25">
        <f t="shared" si="27"/>
        <v>2536.0102142100141</v>
      </c>
      <c r="M143" s="17">
        <f t="shared" si="18"/>
        <v>25.102246430226767</v>
      </c>
      <c r="N143" s="17">
        <f t="shared" si="28"/>
        <v>-2834.2935137303707</v>
      </c>
      <c r="O143" s="24">
        <f t="shared" si="19"/>
        <v>22.151013006209077</v>
      </c>
      <c r="P143" s="7"/>
      <c r="Q143" s="25">
        <f t="shared" si="20"/>
        <v>2552.9019075328511</v>
      </c>
      <c r="R143" s="24">
        <f t="shared" si="21"/>
        <v>-2859.4673516699777</v>
      </c>
      <c r="S143" s="7"/>
      <c r="T143" s="25">
        <f t="shared" si="22"/>
        <v>-0.66461460174200182</v>
      </c>
      <c r="U143" s="24">
        <f t="shared" si="23"/>
        <v>-0.74991404418894325</v>
      </c>
      <c r="V143" s="7"/>
      <c r="W143" s="25">
        <f t="shared" si="24"/>
        <v>-0.65924895431624453</v>
      </c>
      <c r="X143" s="24">
        <f t="shared" si="29"/>
        <v>33.78156383536259</v>
      </c>
      <c r="Y143" s="7"/>
      <c r="Z143" s="25">
        <f t="shared" si="30"/>
        <v>-601</v>
      </c>
      <c r="AA143" s="17">
        <f t="shared" si="31"/>
        <v>33.912000000000134</v>
      </c>
      <c r="AB143" s="24">
        <f t="shared" si="25"/>
        <v>0.59187605593631942</v>
      </c>
      <c r="AC143" s="17">
        <f t="shared" si="26"/>
        <v>-0.13043616463754404</v>
      </c>
    </row>
    <row r="144" spans="1:29" s="17" customFormat="1" x14ac:dyDescent="0.25">
      <c r="A144" s="17">
        <v>59</v>
      </c>
      <c r="B144" s="17">
        <v>-620</v>
      </c>
      <c r="C144" s="17">
        <v>14329</v>
      </c>
      <c r="D144" s="17">
        <v>11662</v>
      </c>
      <c r="E144" s="17">
        <v>12087</v>
      </c>
      <c r="F144" s="17">
        <v>14737</v>
      </c>
      <c r="G144" s="24"/>
      <c r="H144" s="7"/>
      <c r="I144" s="25">
        <f t="shared" si="32"/>
        <v>2242</v>
      </c>
      <c r="J144" s="24">
        <f t="shared" si="32"/>
        <v>-3075</v>
      </c>
      <c r="K144" s="7"/>
      <c r="L144" s="25">
        <f t="shared" si="27"/>
        <v>2246.0078367843462</v>
      </c>
      <c r="M144" s="17">
        <f t="shared" si="18"/>
        <v>16.062755689958344</v>
      </c>
      <c r="N144" s="17">
        <f t="shared" si="28"/>
        <v>-3065.7954905232182</v>
      </c>
      <c r="O144" s="24">
        <f t="shared" si="19"/>
        <v>84.722994708166382</v>
      </c>
      <c r="P144" s="7"/>
      <c r="Q144" s="25">
        <f t="shared" si="20"/>
        <v>2263.9019075328511</v>
      </c>
      <c r="R144" s="24">
        <f t="shared" si="21"/>
        <v>-3095.4673516699777</v>
      </c>
      <c r="S144" s="7"/>
      <c r="T144" s="25">
        <f t="shared" si="22"/>
        <v>-0.58937723389144459</v>
      </c>
      <c r="U144" s="24">
        <f t="shared" si="23"/>
        <v>-0.81180659012944201</v>
      </c>
      <c r="V144" s="7"/>
      <c r="W144" s="25">
        <f t="shared" si="24"/>
        <v>-0.58356539310332567</v>
      </c>
      <c r="X144" s="24">
        <f t="shared" si="29"/>
        <v>28.173268133487568</v>
      </c>
      <c r="Y144" s="7"/>
      <c r="Z144" s="25">
        <f t="shared" si="30"/>
        <v>-620</v>
      </c>
      <c r="AA144" s="17">
        <f t="shared" si="31"/>
        <v>28.332000000000136</v>
      </c>
      <c r="AB144" s="24">
        <f t="shared" si="25"/>
        <v>0.49448668367503579</v>
      </c>
      <c r="AC144" s="17">
        <f t="shared" si="26"/>
        <v>-0.15873186651256788</v>
      </c>
    </row>
    <row r="145" spans="1:29" s="17" customFormat="1" x14ac:dyDescent="0.25">
      <c r="A145" s="17">
        <v>60</v>
      </c>
      <c r="B145" s="17">
        <v>-632</v>
      </c>
      <c r="C145" s="17">
        <v>14167</v>
      </c>
      <c r="D145" s="17">
        <v>11563</v>
      </c>
      <c r="E145" s="17">
        <v>12245</v>
      </c>
      <c r="F145" s="17">
        <v>14834</v>
      </c>
      <c r="G145" s="24"/>
      <c r="H145" s="7"/>
      <c r="I145" s="25">
        <f t="shared" si="32"/>
        <v>1922</v>
      </c>
      <c r="J145" s="24">
        <f t="shared" si="32"/>
        <v>-3271</v>
      </c>
      <c r="K145" s="7"/>
      <c r="L145" s="25">
        <f t="shared" si="27"/>
        <v>1928.2772667665031</v>
      </c>
      <c r="M145" s="17">
        <f t="shared" si="18"/>
        <v>39.404078057844153</v>
      </c>
      <c r="N145" s="17">
        <f t="shared" si="28"/>
        <v>-3271.6552989985657</v>
      </c>
      <c r="O145" s="24">
        <f t="shared" si="19"/>
        <v>0.42941677752126234</v>
      </c>
      <c r="P145" s="7"/>
      <c r="Q145" s="25">
        <f t="shared" si="20"/>
        <v>1943.9019075328513</v>
      </c>
      <c r="R145" s="24">
        <f t="shared" si="21"/>
        <v>-3291.4673516699777</v>
      </c>
      <c r="S145" s="7"/>
      <c r="T145" s="25">
        <f t="shared" si="22"/>
        <v>-0.50606942173857838</v>
      </c>
      <c r="U145" s="24">
        <f t="shared" si="23"/>
        <v>-0.86320887404612745</v>
      </c>
      <c r="V145" s="7"/>
      <c r="W145" s="25">
        <f t="shared" si="24"/>
        <v>-0.49988647718451568</v>
      </c>
      <c r="X145" s="24">
        <f t="shared" si="29"/>
        <v>22.538123999526363</v>
      </c>
      <c r="Y145" s="7"/>
      <c r="Z145" s="25">
        <f t="shared" si="30"/>
        <v>-632</v>
      </c>
      <c r="AA145" s="17">
        <f t="shared" si="31"/>
        <v>22.644000000000137</v>
      </c>
      <c r="AB145" s="24">
        <f t="shared" si="25"/>
        <v>0.39521235582159836</v>
      </c>
      <c r="AC145" s="17">
        <f t="shared" si="26"/>
        <v>-0.10587600047377421</v>
      </c>
    </row>
    <row r="146" spans="1:29" s="17" customFormat="1" x14ac:dyDescent="0.25">
      <c r="A146" s="17">
        <v>61</v>
      </c>
      <c r="B146" s="17">
        <v>-621</v>
      </c>
      <c r="C146" s="17">
        <v>13988</v>
      </c>
      <c r="D146" s="17">
        <v>11467</v>
      </c>
      <c r="E146" s="17">
        <v>12395</v>
      </c>
      <c r="F146" s="17">
        <v>14906</v>
      </c>
      <c r="G146" s="24"/>
      <c r="H146" s="7"/>
      <c r="I146" s="25">
        <f t="shared" si="32"/>
        <v>1593</v>
      </c>
      <c r="J146" s="24">
        <f t="shared" si="32"/>
        <v>-3439</v>
      </c>
      <c r="K146" s="7"/>
      <c r="L146" s="25">
        <f t="shared" si="27"/>
        <v>1597.3414942287006</v>
      </c>
      <c r="M146" s="17">
        <f t="shared" si="18"/>
        <v>18.848572137840964</v>
      </c>
      <c r="N146" s="17">
        <f t="shared" si="28"/>
        <v>-3442.3584859002731</v>
      </c>
      <c r="O146" s="24">
        <f t="shared" si="19"/>
        <v>11.279427542333087</v>
      </c>
      <c r="P146" s="7"/>
      <c r="Q146" s="25">
        <f t="shared" si="20"/>
        <v>1614.9019075328513</v>
      </c>
      <c r="R146" s="24">
        <f t="shared" si="21"/>
        <v>-3459.4673516699777</v>
      </c>
      <c r="S146" s="7"/>
      <c r="T146" s="25">
        <f t="shared" si="22"/>
        <v>-0.4204185773689128</v>
      </c>
      <c r="U146" s="24">
        <f t="shared" si="23"/>
        <v>-0.90726797454614361</v>
      </c>
      <c r="V146" s="7"/>
      <c r="W146" s="25">
        <f t="shared" si="24"/>
        <v>-0.41391717693749952</v>
      </c>
      <c r="X146" s="24">
        <f t="shared" si="29"/>
        <v>16.986478482460598</v>
      </c>
      <c r="Y146" s="7"/>
      <c r="Z146" s="25">
        <f t="shared" si="30"/>
        <v>-621</v>
      </c>
      <c r="AA146" s="17">
        <f t="shared" si="31"/>
        <v>17.055000000000138</v>
      </c>
      <c r="AB146" s="24">
        <f t="shared" si="25"/>
        <v>0.29766590392763531</v>
      </c>
      <c r="AC146" s="17">
        <f t="shared" si="26"/>
        <v>-6.8521517539540611E-2</v>
      </c>
    </row>
    <row r="147" spans="1:29" s="17" customFormat="1" x14ac:dyDescent="0.25">
      <c r="A147" s="17">
        <v>62</v>
      </c>
      <c r="B147" s="17">
        <v>-634</v>
      </c>
      <c r="C147" s="17">
        <v>13829</v>
      </c>
      <c r="D147" s="17">
        <v>11403</v>
      </c>
      <c r="E147" s="17">
        <v>12586</v>
      </c>
      <c r="F147" s="17">
        <v>14991</v>
      </c>
      <c r="G147" s="24"/>
      <c r="H147" s="7"/>
      <c r="I147" s="25">
        <f t="shared" si="32"/>
        <v>1243</v>
      </c>
      <c r="J147" s="24">
        <f t="shared" si="32"/>
        <v>-3588</v>
      </c>
      <c r="K147" s="7"/>
      <c r="L147" s="25">
        <f t="shared" si="27"/>
        <v>1243.6094129269543</v>
      </c>
      <c r="M147" s="17">
        <f t="shared" si="18"/>
        <v>0.37138411553899703</v>
      </c>
      <c r="N147" s="17">
        <f t="shared" si="28"/>
        <v>-3582.652774472509</v>
      </c>
      <c r="O147" s="24">
        <f t="shared" si="19"/>
        <v>28.59282084185131</v>
      </c>
      <c r="P147" s="7"/>
      <c r="Q147" s="25">
        <f t="shared" si="20"/>
        <v>1264.9019075328513</v>
      </c>
      <c r="R147" s="24">
        <f t="shared" si="21"/>
        <v>-3608.4673516699777</v>
      </c>
      <c r="S147" s="7"/>
      <c r="T147" s="25">
        <f t="shared" si="22"/>
        <v>-0.32930065782671541</v>
      </c>
      <c r="U147" s="24">
        <f t="shared" si="23"/>
        <v>-0.94634420058484836</v>
      </c>
      <c r="V147" s="7"/>
      <c r="W147" s="25">
        <f t="shared" si="24"/>
        <v>-0.32251642699367855</v>
      </c>
      <c r="X147" s="24">
        <f t="shared" si="29"/>
        <v>11.28211776759656</v>
      </c>
      <c r="Y147" s="7"/>
      <c r="Z147" s="25">
        <f t="shared" si="30"/>
        <v>-634</v>
      </c>
      <c r="AA147" s="17">
        <f t="shared" si="31"/>
        <v>11.349000000000139</v>
      </c>
      <c r="AB147" s="24">
        <f t="shared" si="25"/>
        <v>0.19807741680883886</v>
      </c>
      <c r="AC147" s="17">
        <f t="shared" si="26"/>
        <v>-6.6882232403578712E-2</v>
      </c>
    </row>
    <row r="148" spans="1:29" s="17" customFormat="1" x14ac:dyDescent="0.25">
      <c r="A148" s="17">
        <v>63</v>
      </c>
      <c r="B148" s="17">
        <v>-636</v>
      </c>
      <c r="C148" s="17">
        <v>13646</v>
      </c>
      <c r="D148" s="17">
        <v>11361</v>
      </c>
      <c r="E148" s="17">
        <v>12776</v>
      </c>
      <c r="F148" s="17">
        <v>15051</v>
      </c>
      <c r="G148" s="24"/>
      <c r="H148" s="7"/>
      <c r="I148" s="25">
        <f t="shared" si="32"/>
        <v>870</v>
      </c>
      <c r="J148" s="24">
        <f t="shared" si="32"/>
        <v>-3690</v>
      </c>
      <c r="K148" s="7"/>
      <c r="L148" s="25">
        <f t="shared" si="27"/>
        <v>876.15697146504419</v>
      </c>
      <c r="M148" s="17">
        <f t="shared" ref="M148:M149" si="33">(I148-L148)^2</f>
        <v>37.908297621368447</v>
      </c>
      <c r="N148" s="17">
        <f t="shared" si="28"/>
        <v>-3687.5052180151038</v>
      </c>
      <c r="O148" s="24">
        <f t="shared" ref="O148:O149" si="34">(J148-N148)^2</f>
        <v>6.2239371521628</v>
      </c>
      <c r="P148" s="7"/>
      <c r="Q148" s="25">
        <f t="shared" si="20"/>
        <v>891.90190753285128</v>
      </c>
      <c r="R148" s="24">
        <f t="shared" si="21"/>
        <v>-3710.4673516699777</v>
      </c>
      <c r="S148" s="7"/>
      <c r="T148" s="25">
        <f t="shared" si="22"/>
        <v>-0.23219498928603072</v>
      </c>
      <c r="U148" s="24">
        <f t="shared" si="23"/>
        <v>-0.97309436874557242</v>
      </c>
      <c r="V148" s="7"/>
      <c r="W148" s="25">
        <f t="shared" si="24"/>
        <v>-0.22521624836039175</v>
      </c>
      <c r="X148" s="24">
        <f t="shared" si="29"/>
        <v>5.4941657678366482</v>
      </c>
      <c r="Y148" s="7"/>
      <c r="Z148" s="25">
        <f t="shared" si="30"/>
        <v>-636</v>
      </c>
      <c r="AA148" s="17">
        <f t="shared" si="31"/>
        <v>5.6250000000001394</v>
      </c>
      <c r="AB148" s="24">
        <f t="shared" si="25"/>
        <v>9.8174770424683463E-2</v>
      </c>
      <c r="AC148" s="17">
        <f t="shared" si="26"/>
        <v>-0.13083423216349122</v>
      </c>
    </row>
    <row r="149" spans="1:29" s="17" customFormat="1" x14ac:dyDescent="0.25">
      <c r="A149" s="17">
        <v>64</v>
      </c>
      <c r="B149" s="17">
        <v>-633</v>
      </c>
      <c r="C149" s="17">
        <v>13458</v>
      </c>
      <c r="D149" s="17">
        <v>11316</v>
      </c>
      <c r="E149" s="17">
        <v>12953</v>
      </c>
      <c r="F149" s="17">
        <v>15078</v>
      </c>
      <c r="G149" s="24"/>
      <c r="H149" s="7"/>
      <c r="I149" s="25">
        <f t="shared" si="32"/>
        <v>505</v>
      </c>
      <c r="J149" s="24">
        <f t="shared" si="32"/>
        <v>-3762</v>
      </c>
      <c r="K149" s="7"/>
      <c r="L149" s="25">
        <f t="shared" si="27"/>
        <v>501.53344628748778</v>
      </c>
      <c r="M149" s="17">
        <f t="shared" si="33"/>
        <v>12.016994641732275</v>
      </c>
      <c r="N149" s="17">
        <f t="shared" si="28"/>
        <v>-3755.1399230639299</v>
      </c>
      <c r="O149" s="24">
        <f t="shared" si="34"/>
        <v>47.060655568800556</v>
      </c>
      <c r="P149" s="7"/>
      <c r="Q149" s="25">
        <f t="shared" ref="Q149" si="35">I149-$J$4</f>
        <v>526.90190753285128</v>
      </c>
      <c r="R149" s="24">
        <f t="shared" ref="R149" si="36">J149-$J$3</f>
        <v>-3782.4673516699777</v>
      </c>
      <c r="S149" s="7"/>
      <c r="T149" s="25">
        <f t="shared" ref="T149" si="37">Q149/$J$7</f>
        <v>-0.13717201604916768</v>
      </c>
      <c r="U149" s="24">
        <f t="shared" ref="U149" si="38">R149/$J$6</f>
        <v>-0.99197684038843648</v>
      </c>
      <c r="V149" s="7"/>
      <c r="W149" s="25">
        <f t="shared" ref="W149" si="39">(T149-U149*SIN(-$J$11*PI()/180))/(COS(-$J$11*PI()/180))</f>
        <v>-0.13005529180279865</v>
      </c>
      <c r="X149" s="24">
        <f>IF(MOD(ATAN2(U149,W149)*180/PI()-$J$9+360,360)&gt;5,MOD(ATAN2(U149,W149)*180/PI()-$J$9+360,360)-360,MOD(ATAN2(U149,W149)*180/PI()-$J$9+360,360))</f>
        <v>-6.7832362562683102E-2</v>
      </c>
      <c r="Y149" s="7"/>
      <c r="Z149" s="25">
        <f t="shared" si="30"/>
        <v>-633</v>
      </c>
      <c r="AA149" s="17">
        <f t="shared" si="31"/>
        <v>-7.1999999999859732E-2</v>
      </c>
      <c r="AB149" s="24">
        <f t="shared" ref="AB149" si="40">AA149*PI()/180</f>
        <v>-1.2566370614334691E-3</v>
      </c>
      <c r="AC149" s="17">
        <f t="shared" ref="AC149" si="41">X149-AA149</f>
        <v>4.16763743717663E-3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-9978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9988</v>
      </c>
      <c r="G156" s="2"/>
      <c r="I156" s="1"/>
      <c r="J156" s="3"/>
    </row>
    <row r="157" spans="1:29" x14ac:dyDescent="0.25">
      <c r="A157" t="s">
        <v>175</v>
      </c>
      <c r="B157">
        <v>9988</v>
      </c>
      <c r="G157" s="2"/>
      <c r="I157" s="43">
        <f>J155</f>
        <v>-9991</v>
      </c>
      <c r="J157" s="39">
        <f>I157+B157</f>
        <v>-3</v>
      </c>
    </row>
    <row r="158" spans="1:29" x14ac:dyDescent="0.25">
      <c r="A158" s="31" t="s">
        <v>176</v>
      </c>
      <c r="B158" s="31">
        <v>39999</v>
      </c>
      <c r="G158" s="2"/>
      <c r="I158" s="1"/>
      <c r="J158" s="3"/>
    </row>
    <row r="159" spans="1:29" x14ac:dyDescent="0.25">
      <c r="A159" t="s">
        <v>177</v>
      </c>
      <c r="B159">
        <v>39999</v>
      </c>
      <c r="G159" s="2"/>
      <c r="I159" s="43">
        <f>J157</f>
        <v>-3</v>
      </c>
      <c r="J159" s="39">
        <f>I159+B159</f>
        <v>39996</v>
      </c>
    </row>
    <row r="160" spans="1:29" x14ac:dyDescent="0.25">
      <c r="A160" s="31" t="s">
        <v>178</v>
      </c>
      <c r="B160" s="31">
        <v>10009</v>
      </c>
      <c r="G160" s="2"/>
      <c r="I160" s="1"/>
      <c r="J160" s="3"/>
    </row>
    <row r="161" spans="1:10" x14ac:dyDescent="0.25">
      <c r="A161" t="s">
        <v>179</v>
      </c>
      <c r="B161">
        <v>10009</v>
      </c>
      <c r="G161" s="2"/>
      <c r="I161" s="43">
        <f>J159</f>
        <v>39996</v>
      </c>
      <c r="J161" s="39">
        <f>I161+B161</f>
        <v>50005</v>
      </c>
    </row>
    <row r="162" spans="1:10" x14ac:dyDescent="0.25">
      <c r="A162" s="31" t="s">
        <v>180</v>
      </c>
      <c r="B162" s="31">
        <v>-9984</v>
      </c>
      <c r="G162" s="2"/>
      <c r="I162" s="1"/>
      <c r="J162" s="3"/>
    </row>
    <row r="163" spans="1:10" x14ac:dyDescent="0.25">
      <c r="A163" t="s">
        <v>181</v>
      </c>
      <c r="B163">
        <v>-10008</v>
      </c>
      <c r="G163" s="2"/>
      <c r="I163" s="43">
        <f>J161</f>
        <v>50005</v>
      </c>
      <c r="J163" s="39">
        <f>I163+B163</f>
        <v>39997</v>
      </c>
    </row>
    <row r="164" spans="1:10" x14ac:dyDescent="0.25">
      <c r="A164" s="31" t="s">
        <v>182</v>
      </c>
      <c r="B164" s="31">
        <v>-40005</v>
      </c>
      <c r="G164" s="2"/>
      <c r="I164" s="1"/>
      <c r="J164" s="3"/>
    </row>
    <row r="165" spans="1:10" ht="15.75" thickBot="1" x14ac:dyDescent="0.3">
      <c r="A165" t="s">
        <v>183</v>
      </c>
      <c r="B165">
        <v>-40005</v>
      </c>
      <c r="G165" s="2"/>
      <c r="I165" s="4">
        <f>J163</f>
        <v>39997</v>
      </c>
      <c r="J165" s="6">
        <f>I165+B165</f>
        <v>-8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20.988377261159503</v>
      </c>
      <c r="L3" s="35" t="s">
        <v>1</v>
      </c>
      <c r="M3" s="11">
        <v>-3847.3594378897938</v>
      </c>
      <c r="N3" s="10" t="s">
        <v>2</v>
      </c>
      <c r="O3" s="35">
        <v>3819.3393865496264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-21.833496752755671</v>
      </c>
      <c r="L4" s="9" t="s">
        <v>5</v>
      </c>
      <c r="M4" s="13">
        <v>359.91908694683963</v>
      </c>
      <c r="N4" s="12" t="s">
        <v>6</v>
      </c>
      <c r="O4" s="9">
        <v>359.87293138248725</v>
      </c>
      <c r="Q4" s="2" t="s">
        <v>7</v>
      </c>
      <c r="R4" s="2">
        <f>MAX(AC20:AC149)</f>
        <v>0.21247478324079339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-172.06784488906266</v>
      </c>
      <c r="N5" s="14" t="s">
        <v>9</v>
      </c>
      <c r="O5" s="9">
        <v>-172.47889030088044</v>
      </c>
      <c r="Q5" s="5" t="s">
        <v>10</v>
      </c>
      <c r="R5" s="5">
        <f>MIN(AC20:AC149)</f>
        <v>-0.16594961525286323</v>
      </c>
      <c r="T5" s="45" t="s">
        <v>55</v>
      </c>
      <c r="U5" s="47">
        <v>19</v>
      </c>
    </row>
    <row r="6" spans="1:21" ht="15.75" thickBot="1" x14ac:dyDescent="0.3">
      <c r="A6" t="s">
        <v>161</v>
      </c>
      <c r="I6" s="32" t="s">
        <v>11</v>
      </c>
      <c r="J6" s="32">
        <f>(O3+O9)/2</f>
        <v>3813.2110032506989</v>
      </c>
      <c r="L6" s="37" t="s">
        <v>12</v>
      </c>
      <c r="M6" s="13">
        <v>-21.690095849229881</v>
      </c>
      <c r="N6" s="14" t="s">
        <v>13</v>
      </c>
      <c r="O6" s="9">
        <v>21.117947771618251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-3840.8308944097316</v>
      </c>
      <c r="L7" s="38" t="s">
        <v>15</v>
      </c>
      <c r="M7" s="16">
        <f>SUM(M20:M84)</f>
        <v>1605.0231995154134</v>
      </c>
      <c r="N7" s="15" t="s">
        <v>15</v>
      </c>
      <c r="O7" s="36">
        <f>SUM(O20:O84)</f>
        <v>1922.25100623911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-172.46295379506006</v>
      </c>
      <c r="L9" s="35" t="s">
        <v>18</v>
      </c>
      <c r="M9" s="11">
        <v>-3834.3023509296695</v>
      </c>
      <c r="N9" s="10" t="s">
        <v>19</v>
      </c>
      <c r="O9" s="35">
        <v>3807.082619951771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-172.04617342120343</v>
      </c>
      <c r="L10" s="9" t="s">
        <v>21</v>
      </c>
      <c r="M10" s="13">
        <v>359.91542271062934</v>
      </c>
      <c r="N10" s="12" t="s">
        <v>22</v>
      </c>
      <c r="O10" s="9">
        <v>359.85760285034735</v>
      </c>
      <c r="T10" s="48"/>
    </row>
    <row r="11" spans="1:21" ht="15.75" thickBot="1" x14ac:dyDescent="0.3">
      <c r="I11" s="33" t="s">
        <v>23</v>
      </c>
      <c r="J11" s="33">
        <f>J9-J10</f>
        <v>-0.41678037385662492</v>
      </c>
      <c r="L11" s="37" t="s">
        <v>24</v>
      </c>
      <c r="M11" s="13">
        <v>-172.02450195334418</v>
      </c>
      <c r="N11" s="14" t="s">
        <v>25</v>
      </c>
      <c r="O11" s="9">
        <v>-172.44701728923965</v>
      </c>
    </row>
    <row r="12" spans="1:21" x14ac:dyDescent="0.25">
      <c r="I12" s="9"/>
      <c r="J12" s="9"/>
      <c r="L12" s="37" t="s">
        <v>26</v>
      </c>
      <c r="M12" s="13">
        <v>-21.976897656281459</v>
      </c>
      <c r="N12" s="14" t="s">
        <v>27</v>
      </c>
      <c r="O12" s="9">
        <v>20.858806750700754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1610.1864539954956</v>
      </c>
      <c r="N13" s="15" t="s">
        <v>15</v>
      </c>
      <c r="O13" s="36">
        <f>SUM(O85:O149)</f>
        <v>2114.5536707571341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13506</v>
      </c>
      <c r="D20" s="17">
        <v>11361</v>
      </c>
      <c r="E20" s="17">
        <v>13003</v>
      </c>
      <c r="F20" s="17">
        <v>15130</v>
      </c>
      <c r="G20" s="24"/>
      <c r="H20" s="7"/>
      <c r="I20" s="25">
        <f t="shared" ref="I20:J51" si="0">C20-E20</f>
        <v>503</v>
      </c>
      <c r="J20" s="24">
        <f t="shared" si="0"/>
        <v>-3769</v>
      </c>
      <c r="K20" s="7"/>
      <c r="L20" s="25">
        <f>$M$3*SIN(2*PI()/$M$4*(AA20+$M$5))+$M$6</f>
        <v>504.27922475790973</v>
      </c>
      <c r="M20" s="17">
        <f t="shared" ref="M20:M83" si="1">(I20-L20)^2</f>
        <v>1.636415981249209</v>
      </c>
      <c r="N20" s="17">
        <f>$O$3*COS(2*PI()/$O$4*(AA20+$O$5))+$O$6</f>
        <v>-3766.2027091340337</v>
      </c>
      <c r="O20" s="24">
        <f t="shared" ref="O20:O83" si="2">(J20-N20)^2</f>
        <v>7.8248361888182734</v>
      </c>
      <c r="P20" s="7"/>
      <c r="Q20" s="25">
        <f>I20-$J$4</f>
        <v>524.83349675275565</v>
      </c>
      <c r="R20" s="24">
        <f>J20-$J$3</f>
        <v>-3789.9883772611597</v>
      </c>
      <c r="S20" s="7"/>
      <c r="T20" s="25">
        <f>Q20/$J$7</f>
        <v>-0.13664582252674609</v>
      </c>
      <c r="U20" s="24">
        <f>R20/$J$6</f>
        <v>-0.9939099551612165</v>
      </c>
      <c r="V20" s="7"/>
      <c r="W20" s="25">
        <f>(T20-U20*SIN(-$J$11*PI()/180))/(COS(-$J$11*PI()/180))</f>
        <v>-0.12941942067118709</v>
      </c>
      <c r="X20" s="24">
        <f>IF(MOD(ATAN2(U20,W20)*180/PI()-$J$9+360,360)&gt;5,MOD(ATAN2(U20,W20)*180/PI()-$J$9+360,360)-360,MOD(ATAN2(U20,W20)*180/PI()-$J$9+360,360))</f>
        <v>-0.11816589145473699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-8.2165891454736989E-2</v>
      </c>
      <c r="AD20" s="17">
        <f ca="1">INDIRECT("AC"&amp;AE20)-AC20</f>
        <v>5.9082908010336804E-2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13690</v>
      </c>
      <c r="D21" s="17">
        <v>11395</v>
      </c>
      <c r="E21" s="17">
        <v>12812</v>
      </c>
      <c r="F21" s="17">
        <v>15094</v>
      </c>
      <c r="G21" s="24"/>
      <c r="H21" s="7"/>
      <c r="I21" s="25">
        <f t="shared" si="0"/>
        <v>878</v>
      </c>
      <c r="J21" s="24">
        <f t="shared" si="0"/>
        <v>-3699</v>
      </c>
      <c r="K21" s="7"/>
      <c r="L21" s="25">
        <f t="shared" ref="L21:L84" si="3">$M$3*SIN(2*PI()/$M$4*(AA21+$M$5))+$M$6</f>
        <v>881.86034052056254</v>
      </c>
      <c r="M21" s="17">
        <f t="shared" si="1"/>
        <v>14.902228934697101</v>
      </c>
      <c r="N21" s="17">
        <f t="shared" ref="N21:N84" si="4">$O$3*COS(2*PI()/$O$4*(AA21+$O$5))+$O$6</f>
        <v>-3698.066689008042</v>
      </c>
      <c r="O21" s="24">
        <f t="shared" si="2"/>
        <v>0.87106940770967034</v>
      </c>
      <c r="P21" s="7"/>
      <c r="Q21" s="25">
        <f t="shared" ref="Q21:Q84" si="5">I21-$J$4</f>
        <v>899.83349675275565</v>
      </c>
      <c r="R21" s="24">
        <f t="shared" ref="R21:R84" si="6">J21-$J$3</f>
        <v>-3719.9883772611597</v>
      </c>
      <c r="S21" s="7"/>
      <c r="T21" s="25">
        <f t="shared" ref="T21:T84" si="7">Q21/$J$7</f>
        <v>-0.23428094636044744</v>
      </c>
      <c r="U21" s="24">
        <f t="shared" ref="U21:U84" si="8">R21/$J$6</f>
        <v>-0.97555272291250905</v>
      </c>
      <c r="V21" s="7"/>
      <c r="W21" s="25">
        <f t="shared" ref="W21:W84" si="9">(T21-U21*SIN(-$J$11*PI()/180))/(COS(-$J$11*PI()/180))</f>
        <v>-0.22719066403290897</v>
      </c>
      <c r="X21" s="24">
        <f t="shared" ref="X21:X83" si="10">MOD(ATAN2(U21,W21)*180/PI()-$J$9+360,360)</f>
        <v>5.5725605008153707</v>
      </c>
      <c r="Y21" s="7"/>
      <c r="Z21" s="25">
        <f t="shared" ref="Z21:Z84" si="11">B21</f>
        <v>636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-0.11543949918462904</v>
      </c>
      <c r="AD21" s="17">
        <f t="shared" ref="AD21:AD83" ca="1" si="14">INDIRECT("AC"&amp;AE21)-AC21</f>
        <v>4.7104618651186314E-2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13881</v>
      </c>
      <c r="D22" s="17">
        <v>11450</v>
      </c>
      <c r="E22" s="17">
        <v>12629</v>
      </c>
      <c r="F22" s="17">
        <v>15045</v>
      </c>
      <c r="G22" s="24"/>
      <c r="H22" s="7"/>
      <c r="I22" s="25">
        <f t="shared" si="0"/>
        <v>1252</v>
      </c>
      <c r="J22" s="24">
        <f t="shared" si="0"/>
        <v>-3595</v>
      </c>
      <c r="K22" s="7"/>
      <c r="L22" s="25">
        <f t="shared" si="3"/>
        <v>1255.5600191915289</v>
      </c>
      <c r="M22" s="17">
        <f t="shared" si="1"/>
        <v>12.673736644054145</v>
      </c>
      <c r="N22" s="17">
        <f>$O$3*COS(2*PI()/$O$4*(AA22+$O$5))+$O$6</f>
        <v>-3591.064798774531</v>
      </c>
      <c r="O22" s="24">
        <f>(J22-N22)^2</f>
        <v>15.485808684932504</v>
      </c>
      <c r="P22" s="7"/>
      <c r="Q22" s="25">
        <f t="shared" si="5"/>
        <v>1273.8334967527558</v>
      </c>
      <c r="R22" s="24">
        <f t="shared" si="6"/>
        <v>-3615.9883772611597</v>
      </c>
      <c r="S22" s="7"/>
      <c r="T22" s="25">
        <f t="shared" si="7"/>
        <v>-0.33165570986392556</v>
      </c>
      <c r="U22" s="24">
        <f t="shared" si="8"/>
        <v>-0.94827912071442932</v>
      </c>
      <c r="V22" s="7"/>
      <c r="W22" s="25">
        <f t="shared" si="9"/>
        <v>-0.3247664006871076</v>
      </c>
      <c r="X22" s="24">
        <f t="shared" si="10"/>
        <v>11.368247641050402</v>
      </c>
      <c r="Y22" s="7"/>
      <c r="Z22" s="25">
        <f t="shared" si="11"/>
        <v>645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-0.12475235894959624</v>
      </c>
      <c r="AD22" s="17">
        <f t="shared" ca="1" si="14"/>
        <v>-4.1197256303266983E-2</v>
      </c>
      <c r="AE22" s="17">
        <v>147</v>
      </c>
    </row>
    <row r="23" spans="1:31" s="17" customFormat="1" x14ac:dyDescent="0.25">
      <c r="A23" s="17">
        <v>3</v>
      </c>
      <c r="B23" s="17">
        <v>628</v>
      </c>
      <c r="C23" s="17">
        <v>14047</v>
      </c>
      <c r="D23" s="17">
        <v>11510</v>
      </c>
      <c r="E23" s="17">
        <v>12445</v>
      </c>
      <c r="F23" s="17">
        <v>14963</v>
      </c>
      <c r="G23" s="24"/>
      <c r="H23" s="7"/>
      <c r="I23" s="25">
        <f t="shared" si="0"/>
        <v>1602</v>
      </c>
      <c r="J23" s="24">
        <f t="shared" si="0"/>
        <v>-3453</v>
      </c>
      <c r="K23" s="7"/>
      <c r="L23" s="25">
        <f t="shared" si="3"/>
        <v>1606.8497474862668</v>
      </c>
      <c r="M23" s="17">
        <f t="shared" si="1"/>
        <v>23.520050680550938</v>
      </c>
      <c r="N23" s="17">
        <f t="shared" si="4"/>
        <v>-3451.2507447488124</v>
      </c>
      <c r="O23" s="24">
        <f t="shared" si="2"/>
        <v>3.0598939338074134</v>
      </c>
      <c r="P23" s="7"/>
      <c r="Q23" s="25">
        <f t="shared" si="5"/>
        <v>1623.8334967527558</v>
      </c>
      <c r="R23" s="24">
        <f t="shared" si="6"/>
        <v>-3473.9883772611597</v>
      </c>
      <c r="S23" s="7"/>
      <c r="T23" s="25">
        <f t="shared" si="7"/>
        <v>-0.42278182544204684</v>
      </c>
      <c r="U23" s="24">
        <f t="shared" si="8"/>
        <v>-0.91104016386705122</v>
      </c>
      <c r="V23" s="7"/>
      <c r="W23" s="25">
        <f t="shared" si="9"/>
        <v>-0.41616581525189411</v>
      </c>
      <c r="X23" s="24">
        <f t="shared" si="10"/>
        <v>17.014013219540175</v>
      </c>
      <c r="Y23" s="7"/>
      <c r="Z23" s="25">
        <f t="shared" si="11"/>
        <v>628</v>
      </c>
      <c r="AA23" s="17">
        <f t="shared" si="15"/>
        <v>17.144999999999996</v>
      </c>
      <c r="AB23" s="24">
        <f t="shared" si="12"/>
        <v>0.29923670025442772</v>
      </c>
      <c r="AC23" s="17">
        <f t="shared" si="13"/>
        <v>-0.13098678045982126</v>
      </c>
      <c r="AD23" s="17">
        <f t="shared" ca="1" si="14"/>
        <v>7.4414201241179256E-2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14205</v>
      </c>
      <c r="D24" s="17">
        <v>11594</v>
      </c>
      <c r="E24" s="17">
        <v>12279</v>
      </c>
      <c r="F24" s="17">
        <v>14878</v>
      </c>
      <c r="G24" s="24"/>
      <c r="H24" s="7"/>
      <c r="I24" s="25">
        <f t="shared" si="0"/>
        <v>1926</v>
      </c>
      <c r="J24" s="24">
        <f t="shared" si="0"/>
        <v>-3284</v>
      </c>
      <c r="K24" s="7"/>
      <c r="L24" s="25">
        <f t="shared" si="3"/>
        <v>1932.4131744528704</v>
      </c>
      <c r="M24" s="17">
        <f t="shared" si="1"/>
        <v>41.128806562949649</v>
      </c>
      <c r="N24" s="17">
        <f t="shared" si="4"/>
        <v>-3283.382906631181</v>
      </c>
      <c r="O24" s="24">
        <f t="shared" si="2"/>
        <v>0.38080422584043377</v>
      </c>
      <c r="P24" s="7"/>
      <c r="Q24" s="25">
        <f t="shared" si="5"/>
        <v>1947.8334967527558</v>
      </c>
      <c r="R24" s="24">
        <f t="shared" si="6"/>
        <v>-3304.9883772611597</v>
      </c>
      <c r="S24" s="7"/>
      <c r="T24" s="25">
        <f t="shared" si="7"/>
        <v>-0.50713857243436478</v>
      </c>
      <c r="U24" s="24">
        <f t="shared" si="8"/>
        <v>-0.86672056029517175</v>
      </c>
      <c r="V24" s="7"/>
      <c r="W24" s="25">
        <f t="shared" si="9"/>
        <v>-0.50084718900682412</v>
      </c>
      <c r="X24" s="24">
        <f t="shared" si="10"/>
        <v>22.485053541130299</v>
      </c>
      <c r="Y24" s="7"/>
      <c r="Z24" s="25">
        <f t="shared" si="11"/>
        <v>609</v>
      </c>
      <c r="AA24" s="17">
        <f t="shared" si="15"/>
        <v>22.625999999999998</v>
      </c>
      <c r="AB24" s="24">
        <f t="shared" si="12"/>
        <v>0.39489819655623692</v>
      </c>
      <c r="AC24" s="17">
        <f t="shared" si="13"/>
        <v>-0.14094645886969914</v>
      </c>
      <c r="AD24" s="17">
        <f t="shared" ca="1" si="14"/>
        <v>3.1078086961684903E-2</v>
      </c>
      <c r="AE24" s="17">
        <v>145</v>
      </c>
    </row>
    <row r="25" spans="1:31" s="17" customFormat="1" x14ac:dyDescent="0.25">
      <c r="A25" s="17">
        <v>5</v>
      </c>
      <c r="B25" s="17">
        <v>626</v>
      </c>
      <c r="C25" s="17">
        <v>14370</v>
      </c>
      <c r="D25" s="17">
        <v>11696</v>
      </c>
      <c r="E25" s="17">
        <v>12126</v>
      </c>
      <c r="F25" s="17">
        <v>14777</v>
      </c>
      <c r="G25" s="24"/>
      <c r="H25" s="7"/>
      <c r="I25" s="25">
        <f t="shared" si="0"/>
        <v>2244</v>
      </c>
      <c r="J25" s="24">
        <f t="shared" si="0"/>
        <v>-3081</v>
      </c>
      <c r="K25" s="7"/>
      <c r="L25" s="25">
        <f t="shared" si="3"/>
        <v>2248.4047304595692</v>
      </c>
      <c r="M25" s="17">
        <f t="shared" si="1"/>
        <v>19.40165042145702</v>
      </c>
      <c r="N25" s="17">
        <f t="shared" si="4"/>
        <v>-3079.3299799411852</v>
      </c>
      <c r="O25" s="24">
        <f t="shared" si="2"/>
        <v>2.788966996843691</v>
      </c>
      <c r="P25" s="7"/>
      <c r="Q25" s="25">
        <f t="shared" si="5"/>
        <v>2265.8334967527558</v>
      </c>
      <c r="R25" s="24">
        <f t="shared" si="6"/>
        <v>-3101.9883772611597</v>
      </c>
      <c r="S25" s="7"/>
      <c r="T25" s="25">
        <f t="shared" si="7"/>
        <v>-0.58993315744534347</v>
      </c>
      <c r="U25" s="24">
        <f t="shared" si="8"/>
        <v>-0.81348458677391999</v>
      </c>
      <c r="V25" s="7"/>
      <c r="W25" s="25">
        <f t="shared" si="9"/>
        <v>-0.58403121996069529</v>
      </c>
      <c r="X25" s="24">
        <f t="shared" si="10"/>
        <v>28.138943905313226</v>
      </c>
      <c r="Y25" s="7"/>
      <c r="Z25" s="25">
        <f t="shared" si="11"/>
        <v>626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-0.12105609468677159</v>
      </c>
      <c r="AD25" s="17">
        <f t="shared" ca="1" si="14"/>
        <v>1.0126562895440117E-2</v>
      </c>
      <c r="AE25" s="17">
        <v>144</v>
      </c>
    </row>
    <row r="26" spans="1:31" s="17" customFormat="1" x14ac:dyDescent="0.25">
      <c r="A26" s="17">
        <v>6</v>
      </c>
      <c r="B26" s="17">
        <v>620</v>
      </c>
      <c r="C26" s="17">
        <v>14521</v>
      </c>
      <c r="D26" s="17">
        <v>11819</v>
      </c>
      <c r="E26" s="17">
        <v>11985</v>
      </c>
      <c r="F26" s="17">
        <v>14668</v>
      </c>
      <c r="G26" s="24"/>
      <c r="H26" s="7"/>
      <c r="I26" s="25">
        <f t="shared" si="0"/>
        <v>2536</v>
      </c>
      <c r="J26" s="24">
        <f t="shared" si="0"/>
        <v>-2849</v>
      </c>
      <c r="K26" s="7"/>
      <c r="L26" s="25">
        <f t="shared" si="3"/>
        <v>2539.7491317485906</v>
      </c>
      <c r="M26" s="17">
        <f t="shared" si="1"/>
        <v>14.055988868289793</v>
      </c>
      <c r="N26" s="17">
        <f t="shared" si="4"/>
        <v>-2847.6798140616952</v>
      </c>
      <c r="O26" s="24">
        <f t="shared" si="2"/>
        <v>1.7428909116977334</v>
      </c>
      <c r="P26" s="7"/>
      <c r="Q26" s="25">
        <f t="shared" si="5"/>
        <v>2557.8334967527558</v>
      </c>
      <c r="R26" s="24">
        <f t="shared" si="6"/>
        <v>-2869.9883772611597</v>
      </c>
      <c r="S26" s="7"/>
      <c r="T26" s="25">
        <f t="shared" si="7"/>
        <v>-0.66595837387051893</v>
      </c>
      <c r="U26" s="24">
        <f t="shared" si="8"/>
        <v>-0.75264347417820376</v>
      </c>
      <c r="V26" s="7"/>
      <c r="W26" s="25">
        <f t="shared" si="9"/>
        <v>-0.66050102542889755</v>
      </c>
      <c r="X26" s="24">
        <f t="shared" si="10"/>
        <v>33.7323299043681</v>
      </c>
      <c r="Y26" s="7"/>
      <c r="Z26" s="25">
        <f t="shared" si="11"/>
        <v>620</v>
      </c>
      <c r="AA26" s="17">
        <f t="shared" si="15"/>
        <v>33.839999999999996</v>
      </c>
      <c r="AB26" s="24">
        <f t="shared" si="12"/>
        <v>0.59061941887488101</v>
      </c>
      <c r="AC26" s="17">
        <f t="shared" si="13"/>
        <v>-0.10767009563189589</v>
      </c>
      <c r="AD26" s="17">
        <f t="shared" ca="1" si="14"/>
        <v>5.0990115703939409E-3</v>
      </c>
      <c r="AE26" s="17">
        <v>143</v>
      </c>
    </row>
    <row r="27" spans="1:31" s="17" customFormat="1" x14ac:dyDescent="0.25">
      <c r="A27" s="17">
        <v>7</v>
      </c>
      <c r="B27" s="17">
        <v>610</v>
      </c>
      <c r="C27" s="17">
        <v>14654</v>
      </c>
      <c r="D27" s="17">
        <v>11946</v>
      </c>
      <c r="E27" s="17">
        <v>11852</v>
      </c>
      <c r="F27" s="17">
        <v>14540</v>
      </c>
      <c r="G27" s="24"/>
      <c r="H27" s="7"/>
      <c r="I27" s="25">
        <f t="shared" si="0"/>
        <v>2802</v>
      </c>
      <c r="J27" s="24">
        <f t="shared" si="0"/>
        <v>-2594</v>
      </c>
      <c r="K27" s="7"/>
      <c r="L27" s="25">
        <f t="shared" si="3"/>
        <v>2802.7062841574175</v>
      </c>
      <c r="M27" s="17">
        <f t="shared" si="1"/>
        <v>0.49883731101892731</v>
      </c>
      <c r="N27" s="17">
        <f t="shared" si="4"/>
        <v>-2593.2007437425059</v>
      </c>
      <c r="O27" s="24">
        <f t="shared" si="2"/>
        <v>0.63881056514348722</v>
      </c>
      <c r="P27" s="7"/>
      <c r="Q27" s="25">
        <f t="shared" si="5"/>
        <v>2823.8334967527558</v>
      </c>
      <c r="R27" s="24">
        <f t="shared" si="6"/>
        <v>-2614.9883772611597</v>
      </c>
      <c r="S27" s="7"/>
      <c r="T27" s="25">
        <f t="shared" si="7"/>
        <v>-0.73521422170989115</v>
      </c>
      <c r="U27" s="24">
        <f t="shared" si="8"/>
        <v>-0.68577069955791214</v>
      </c>
      <c r="V27" s="7"/>
      <c r="W27" s="25">
        <f t="shared" si="9"/>
        <v>-0.73024515943886859</v>
      </c>
      <c r="X27" s="24">
        <f t="shared" si="10"/>
        <v>39.261917709953309</v>
      </c>
      <c r="Y27" s="7"/>
      <c r="Z27" s="25">
        <f t="shared" si="11"/>
        <v>610</v>
      </c>
      <c r="AA27" s="17">
        <f t="shared" si="15"/>
        <v>39.33</v>
      </c>
      <c r="AB27" s="24">
        <f t="shared" si="12"/>
        <v>0.68643799480936973</v>
      </c>
      <c r="AC27" s="17">
        <f t="shared" si="13"/>
        <v>-6.8082290046689309E-2</v>
      </c>
      <c r="AD27" s="17">
        <f t="shared" ca="1" si="14"/>
        <v>-2.0482157754599939E-3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14772</v>
      </c>
      <c r="D28" s="17">
        <v>12081</v>
      </c>
      <c r="E28" s="17">
        <v>11727</v>
      </c>
      <c r="F28" s="17">
        <v>14389</v>
      </c>
      <c r="G28" s="24"/>
      <c r="H28" s="7"/>
      <c r="I28" s="25">
        <f t="shared" si="0"/>
        <v>3045</v>
      </c>
      <c r="J28" s="24">
        <f t="shared" si="0"/>
        <v>-2308</v>
      </c>
      <c r="K28" s="7"/>
      <c r="L28" s="25">
        <f t="shared" si="3"/>
        <v>3046.682697388002</v>
      </c>
      <c r="M28" s="17">
        <f t="shared" si="1"/>
        <v>2.8314704995887459</v>
      </c>
      <c r="N28" s="17">
        <f t="shared" si="4"/>
        <v>-2305.6883718197605</v>
      </c>
      <c r="O28" s="24">
        <f t="shared" si="2"/>
        <v>5.3436248436773601</v>
      </c>
      <c r="P28" s="7"/>
      <c r="Q28" s="25">
        <f t="shared" si="5"/>
        <v>3066.8334967527558</v>
      </c>
      <c r="R28" s="24">
        <f t="shared" si="6"/>
        <v>-2328.9883772611597</v>
      </c>
      <c r="S28" s="7"/>
      <c r="T28" s="25">
        <f t="shared" si="7"/>
        <v>-0.79848178195412955</v>
      </c>
      <c r="U28" s="24">
        <f t="shared" si="8"/>
        <v>-0.61076829351319295</v>
      </c>
      <c r="V28" s="7"/>
      <c r="W28" s="25">
        <f t="shared" si="9"/>
        <v>-0.79405998494347896</v>
      </c>
      <c r="X28" s="24">
        <f t="shared" si="10"/>
        <v>44.896496030622757</v>
      </c>
      <c r="Y28" s="7"/>
      <c r="Z28" s="25">
        <f t="shared" si="11"/>
        <v>629</v>
      </c>
      <c r="AA28" s="17">
        <f t="shared" si="15"/>
        <v>44.991</v>
      </c>
      <c r="AB28" s="24">
        <f t="shared" si="12"/>
        <v>0.78524108376476875</v>
      </c>
      <c r="AC28" s="17">
        <f t="shared" si="13"/>
        <v>-9.4503969377242925E-2</v>
      </c>
      <c r="AD28" s="17">
        <f t="shared" ca="1" si="14"/>
        <v>2.2355400006262016E-3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14892</v>
      </c>
      <c r="D29" s="17">
        <v>12246</v>
      </c>
      <c r="E29" s="17">
        <v>11626</v>
      </c>
      <c r="F29" s="17">
        <v>14243</v>
      </c>
      <c r="G29" s="24"/>
      <c r="H29" s="7"/>
      <c r="I29" s="25">
        <f t="shared" si="0"/>
        <v>3266</v>
      </c>
      <c r="J29" s="24">
        <f t="shared" si="0"/>
        <v>-1997</v>
      </c>
      <c r="K29" s="7"/>
      <c r="L29" s="25">
        <f t="shared" si="3"/>
        <v>3263.2364360977235</v>
      </c>
      <c r="M29" s="17">
        <f t="shared" si="1"/>
        <v>7.6372854419655702</v>
      </c>
      <c r="N29" s="17">
        <f t="shared" si="4"/>
        <v>-1991.3850317490587</v>
      </c>
      <c r="O29" s="24">
        <f t="shared" si="2"/>
        <v>31.527868459078512</v>
      </c>
      <c r="P29" s="7"/>
      <c r="Q29" s="25">
        <f t="shared" si="5"/>
        <v>3287.8334967527558</v>
      </c>
      <c r="R29" s="24">
        <f t="shared" si="6"/>
        <v>-2017.9883772611595</v>
      </c>
      <c r="S29" s="7"/>
      <c r="T29" s="25">
        <f t="shared" si="7"/>
        <v>-0.85602141493345751</v>
      </c>
      <c r="U29" s="24">
        <f t="shared" si="8"/>
        <v>-0.52920973309393526</v>
      </c>
      <c r="V29" s="7"/>
      <c r="W29" s="25">
        <f t="shared" si="9"/>
        <v>-0.85219442318887406</v>
      </c>
      <c r="X29" s="24">
        <f t="shared" si="10"/>
        <v>50.622818525689411</v>
      </c>
      <c r="Y29" s="7"/>
      <c r="Z29" s="25">
        <f t="shared" si="11"/>
        <v>637</v>
      </c>
      <c r="AA29" s="17">
        <f t="shared" si="15"/>
        <v>50.723999999999997</v>
      </c>
      <c r="AB29" s="24">
        <f t="shared" si="12"/>
        <v>0.88530080978160364</v>
      </c>
      <c r="AC29" s="17">
        <f t="shared" si="13"/>
        <v>-0.10118147431058588</v>
      </c>
      <c r="AD29" s="17">
        <f t="shared" ca="1" si="14"/>
        <v>5.418485213085944E-2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14982</v>
      </c>
      <c r="D30" s="17">
        <v>12418</v>
      </c>
      <c r="E30" s="17">
        <v>11531</v>
      </c>
      <c r="F30" s="17">
        <v>14073</v>
      </c>
      <c r="G30" s="24"/>
      <c r="H30" s="7"/>
      <c r="I30" s="25">
        <f t="shared" si="0"/>
        <v>3451</v>
      </c>
      <c r="J30" s="24">
        <f t="shared" si="0"/>
        <v>-1655</v>
      </c>
      <c r="K30" s="7"/>
      <c r="L30" s="25">
        <f t="shared" si="3"/>
        <v>3447.9597864275852</v>
      </c>
      <c r="M30" s="17">
        <f t="shared" si="1"/>
        <v>9.2428985658952438</v>
      </c>
      <c r="N30" s="17">
        <f t="shared" si="4"/>
        <v>-1654.7783838807575</v>
      </c>
      <c r="O30" s="24">
        <f t="shared" si="2"/>
        <v>4.9113704308117553E-2</v>
      </c>
      <c r="P30" s="7"/>
      <c r="Q30" s="25">
        <f t="shared" si="5"/>
        <v>3472.8334967527558</v>
      </c>
      <c r="R30" s="24">
        <f t="shared" si="6"/>
        <v>-1675.9883772611595</v>
      </c>
      <c r="S30" s="7"/>
      <c r="T30" s="25">
        <f t="shared" si="7"/>
        <v>-0.90418807602475026</v>
      </c>
      <c r="U30" s="24">
        <f t="shared" si="8"/>
        <v>-0.43952154125025006</v>
      </c>
      <c r="V30" s="7"/>
      <c r="W30" s="25">
        <f t="shared" si="9"/>
        <v>-0.90101477908571626</v>
      </c>
      <c r="X30" s="24">
        <f t="shared" si="10"/>
        <v>56.45949818816797</v>
      </c>
      <c r="Y30" s="7"/>
      <c r="Z30" s="25">
        <f t="shared" si="11"/>
        <v>641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-3.3501811832024941E-2</v>
      </c>
      <c r="AD30" s="17">
        <f t="shared" ca="1" si="14"/>
        <v>3.659292815876114E-2</v>
      </c>
      <c r="AE30" s="17">
        <v>139</v>
      </c>
    </row>
    <row r="31" spans="1:31" s="17" customFormat="1" x14ac:dyDescent="0.25">
      <c r="A31" s="17">
        <v>11</v>
      </c>
      <c r="B31" s="17">
        <v>623</v>
      </c>
      <c r="C31" s="17">
        <v>15056</v>
      </c>
      <c r="D31" s="17">
        <v>12585</v>
      </c>
      <c r="E31" s="17">
        <v>11460</v>
      </c>
      <c r="F31" s="17">
        <v>13897</v>
      </c>
      <c r="G31" s="24"/>
      <c r="H31" s="7"/>
      <c r="I31" s="25">
        <f t="shared" si="0"/>
        <v>3596</v>
      </c>
      <c r="J31" s="24">
        <f t="shared" si="0"/>
        <v>-1312</v>
      </c>
      <c r="K31" s="7"/>
      <c r="L31" s="25">
        <f t="shared" si="3"/>
        <v>3593.8158638444611</v>
      </c>
      <c r="M31" s="17">
        <f t="shared" si="1"/>
        <v>4.7704507459322834</v>
      </c>
      <c r="N31" s="17">
        <f t="shared" si="4"/>
        <v>-1311.3130861521015</v>
      </c>
      <c r="O31" s="24">
        <f t="shared" si="2"/>
        <v>0.47185063443471681</v>
      </c>
      <c r="P31" s="7"/>
      <c r="Q31" s="25">
        <f t="shared" si="5"/>
        <v>3617.8334967527558</v>
      </c>
      <c r="R31" s="24">
        <f t="shared" si="6"/>
        <v>-1332.9883772611595</v>
      </c>
      <c r="S31" s="7"/>
      <c r="T31" s="25">
        <f t="shared" si="7"/>
        <v>-0.94194032390711468</v>
      </c>
      <c r="U31" s="24">
        <f t="shared" si="8"/>
        <v>-0.3495711032315833</v>
      </c>
      <c r="V31" s="7"/>
      <c r="W31" s="25">
        <f t="shared" si="9"/>
        <v>-0.93942235389636752</v>
      </c>
      <c r="X31" s="24">
        <f t="shared" si="10"/>
        <v>62.052074537692192</v>
      </c>
      <c r="Y31" s="7"/>
      <c r="Z31" s="25">
        <f t="shared" si="11"/>
        <v>623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-4.7925462307802036E-2</v>
      </c>
      <c r="AD31" s="17">
        <f t="shared" ca="1" si="14"/>
        <v>-4.7972988001532713E-2</v>
      </c>
      <c r="AE31" s="17">
        <v>138</v>
      </c>
    </row>
    <row r="32" spans="1:31" s="17" customFormat="1" x14ac:dyDescent="0.25">
      <c r="A32" s="17">
        <v>12</v>
      </c>
      <c r="B32" s="17">
        <v>631</v>
      </c>
      <c r="C32" s="17">
        <v>15106</v>
      </c>
      <c r="D32" s="17">
        <v>12761</v>
      </c>
      <c r="E32" s="17">
        <v>11395</v>
      </c>
      <c r="F32" s="17">
        <v>13712</v>
      </c>
      <c r="G32" s="24"/>
      <c r="H32" s="7"/>
      <c r="I32" s="25">
        <f t="shared" si="0"/>
        <v>3711</v>
      </c>
      <c r="J32" s="24">
        <f t="shared" si="0"/>
        <v>-951</v>
      </c>
      <c r="K32" s="7"/>
      <c r="L32" s="25">
        <f t="shared" si="3"/>
        <v>3706.2577997494468</v>
      </c>
      <c r="M32" s="17">
        <f t="shared" si="1"/>
        <v>22.488463216346798</v>
      </c>
      <c r="N32" s="17">
        <f t="shared" si="4"/>
        <v>-950.44616922026933</v>
      </c>
      <c r="O32" s="24">
        <f t="shared" si="2"/>
        <v>0.30672853257708665</v>
      </c>
      <c r="P32" s="7"/>
      <c r="Q32" s="25">
        <f t="shared" si="5"/>
        <v>3732.8334967527558</v>
      </c>
      <c r="R32" s="24">
        <f t="shared" si="6"/>
        <v>-971.98837726115948</v>
      </c>
      <c r="S32" s="7"/>
      <c r="T32" s="25">
        <f t="shared" si="7"/>
        <v>-0.97188176188278308</v>
      </c>
      <c r="U32" s="24">
        <f t="shared" si="8"/>
        <v>-0.25490023406324896</v>
      </c>
      <c r="V32" s="7"/>
      <c r="W32" s="25">
        <f t="shared" si="9"/>
        <v>-0.97005325006349108</v>
      </c>
      <c r="X32" s="24">
        <f t="shared" si="10"/>
        <v>67.740214627366754</v>
      </c>
      <c r="Y32" s="7"/>
      <c r="Z32" s="25">
        <f t="shared" si="11"/>
        <v>631</v>
      </c>
      <c r="AA32" s="17">
        <f t="shared" si="15"/>
        <v>67.778999999999996</v>
      </c>
      <c r="AB32" s="24">
        <f t="shared" si="12"/>
        <v>1.1829667137092366</v>
      </c>
      <c r="AC32" s="17">
        <f t="shared" si="13"/>
        <v>-3.8785372633242332E-2</v>
      </c>
      <c r="AD32" s="17">
        <f t="shared" ca="1" si="14"/>
        <v>2.0632668832675449E-2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15147</v>
      </c>
      <c r="D33" s="17">
        <v>12943</v>
      </c>
      <c r="E33" s="17">
        <v>11364</v>
      </c>
      <c r="F33" s="17">
        <v>13539</v>
      </c>
      <c r="G33" s="24"/>
      <c r="H33" s="7"/>
      <c r="I33" s="25">
        <f t="shared" si="0"/>
        <v>3783</v>
      </c>
      <c r="J33" s="24">
        <f t="shared" si="0"/>
        <v>-596</v>
      </c>
      <c r="K33" s="7"/>
      <c r="L33" s="25">
        <f t="shared" si="3"/>
        <v>3779.6052692567605</v>
      </c>
      <c r="M33" s="17">
        <f t="shared" si="1"/>
        <v>11.524196819095451</v>
      </c>
      <c r="N33" s="17">
        <f t="shared" si="4"/>
        <v>-596.03213960640005</v>
      </c>
      <c r="O33" s="24">
        <f t="shared" si="2"/>
        <v>1.0329542995501978E-3</v>
      </c>
      <c r="P33" s="7"/>
      <c r="Q33" s="25">
        <f t="shared" si="5"/>
        <v>3804.8334967527558</v>
      </c>
      <c r="R33" s="24">
        <f t="shared" si="6"/>
        <v>-616.98837726115948</v>
      </c>
      <c r="S33" s="7"/>
      <c r="T33" s="25">
        <f t="shared" si="7"/>
        <v>-0.99062770565885383</v>
      </c>
      <c r="U33" s="24">
        <f t="shared" si="8"/>
        <v>-0.16180284194480377</v>
      </c>
      <c r="V33" s="7"/>
      <c r="W33" s="25">
        <f t="shared" si="9"/>
        <v>-0.989476909853647</v>
      </c>
      <c r="X33" s="24">
        <f t="shared" si="10"/>
        <v>73.175936822952679</v>
      </c>
      <c r="Y33" s="7"/>
      <c r="Z33" s="25">
        <f t="shared" si="11"/>
        <v>604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-3.9063177047324871E-2</v>
      </c>
      <c r="AD33" s="17">
        <f t="shared" ca="1" si="14"/>
        <v>4.2592650139184229E-2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15166</v>
      </c>
      <c r="D34" s="17">
        <v>13122</v>
      </c>
      <c r="E34" s="17">
        <v>11344</v>
      </c>
      <c r="F34" s="17">
        <v>13360</v>
      </c>
      <c r="G34" s="24"/>
      <c r="H34" s="7"/>
      <c r="I34" s="25">
        <f t="shared" si="0"/>
        <v>3822</v>
      </c>
      <c r="J34" s="24">
        <f t="shared" si="0"/>
        <v>-238</v>
      </c>
      <c r="K34" s="7"/>
      <c r="L34" s="25">
        <f t="shared" si="3"/>
        <v>3819.0681654206765</v>
      </c>
      <c r="M34" s="17">
        <f t="shared" si="1"/>
        <v>8.5956540005172943</v>
      </c>
      <c r="N34" s="17">
        <f t="shared" si="4"/>
        <v>-230.6737311821602</v>
      </c>
      <c r="O34" s="24">
        <f t="shared" si="2"/>
        <v>53.674214791251835</v>
      </c>
      <c r="P34" s="7"/>
      <c r="Q34" s="25">
        <f t="shared" si="5"/>
        <v>3843.8334967527558</v>
      </c>
      <c r="R34" s="24">
        <f t="shared" si="6"/>
        <v>-258.98837726115948</v>
      </c>
      <c r="S34" s="7"/>
      <c r="T34" s="25">
        <f t="shared" si="7"/>
        <v>-1.0007817585375587</v>
      </c>
      <c r="U34" s="24">
        <f t="shared" si="8"/>
        <v>-6.7918711301414011E-2</v>
      </c>
      <c r="V34" s="7"/>
      <c r="W34" s="25">
        <f t="shared" si="9"/>
        <v>-1.0003141744127491</v>
      </c>
      <c r="X34" s="24">
        <f t="shared" si="10"/>
        <v>78.578682080096769</v>
      </c>
      <c r="Y34" s="7"/>
      <c r="Z34" s="25">
        <f t="shared" si="11"/>
        <v>613</v>
      </c>
      <c r="AA34" s="17">
        <f t="shared" si="15"/>
        <v>78.731999999999999</v>
      </c>
      <c r="AB34" s="24">
        <f t="shared" si="12"/>
        <v>1.3741326266801754</v>
      </c>
      <c r="AC34" s="17">
        <f t="shared" si="13"/>
        <v>-0.1533179199032304</v>
      </c>
      <c r="AD34" s="17">
        <f t="shared" ca="1" si="14"/>
        <v>0.10978016723944961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15176</v>
      </c>
      <c r="D35" s="17">
        <v>13313</v>
      </c>
      <c r="E35" s="17">
        <v>11345</v>
      </c>
      <c r="F35" s="17">
        <v>13172</v>
      </c>
      <c r="G35" s="24"/>
      <c r="H35" s="7"/>
      <c r="I35" s="25">
        <f t="shared" si="0"/>
        <v>3831</v>
      </c>
      <c r="J35" s="24">
        <f t="shared" si="0"/>
        <v>141</v>
      </c>
      <c r="K35" s="7"/>
      <c r="L35" s="25">
        <f t="shared" si="3"/>
        <v>3822.6517053350794</v>
      </c>
      <c r="M35" s="17">
        <f t="shared" si="1"/>
        <v>69.694023812341058</v>
      </c>
      <c r="N35" s="17">
        <f t="shared" si="4"/>
        <v>144.21736456369104</v>
      </c>
      <c r="O35" s="24">
        <f t="shared" si="2"/>
        <v>10.351434735694804</v>
      </c>
      <c r="P35" s="7"/>
      <c r="Q35" s="25">
        <f t="shared" si="5"/>
        <v>3852.8334967527558</v>
      </c>
      <c r="R35" s="24">
        <f t="shared" si="6"/>
        <v>120.0116227388405</v>
      </c>
      <c r="S35" s="7"/>
      <c r="T35" s="25">
        <f t="shared" si="7"/>
        <v>-1.0031250015095676</v>
      </c>
      <c r="U35" s="24">
        <f t="shared" si="8"/>
        <v>3.1472589016588011E-2</v>
      </c>
      <c r="V35" s="7"/>
      <c r="W35" s="25">
        <f t="shared" si="9"/>
        <v>-1.0033804833146045</v>
      </c>
      <c r="X35" s="24">
        <f t="shared" si="10"/>
        <v>84.259535967691306</v>
      </c>
      <c r="Y35" s="7"/>
      <c r="Z35" s="25">
        <f t="shared" si="11"/>
        <v>625</v>
      </c>
      <c r="AA35" s="17">
        <f t="shared" si="15"/>
        <v>84.356999999999999</v>
      </c>
      <c r="AB35" s="24">
        <f t="shared" si="12"/>
        <v>1.4723073971048566</v>
      </c>
      <c r="AC35" s="17">
        <f t="shared" si="13"/>
        <v>-9.7464032308693049E-2</v>
      </c>
      <c r="AD35" s="17">
        <f t="shared" ca="1" si="14"/>
        <v>0.11520754100307329</v>
      </c>
      <c r="AE35" s="17">
        <v>134</v>
      </c>
    </row>
    <row r="36" spans="1:31" s="17" customFormat="1" x14ac:dyDescent="0.25">
      <c r="A36" s="17">
        <v>16</v>
      </c>
      <c r="B36" s="17">
        <v>628</v>
      </c>
      <c r="C36" s="17">
        <v>15163</v>
      </c>
      <c r="D36" s="17">
        <v>13507</v>
      </c>
      <c r="E36" s="17">
        <v>11366</v>
      </c>
      <c r="F36" s="17">
        <v>12987</v>
      </c>
      <c r="G36" s="24"/>
      <c r="H36" s="7"/>
      <c r="I36" s="25">
        <f t="shared" si="0"/>
        <v>3797</v>
      </c>
      <c r="J36" s="24">
        <f t="shared" si="0"/>
        <v>520</v>
      </c>
      <c r="K36" s="7"/>
      <c r="L36" s="25">
        <f t="shared" si="3"/>
        <v>3788.9459623909297</v>
      </c>
      <c r="M36" s="17">
        <f t="shared" si="1"/>
        <v>64.867521808318713</v>
      </c>
      <c r="N36" s="17">
        <f t="shared" si="4"/>
        <v>519.70721386627224</v>
      </c>
      <c r="O36" s="24">
        <f t="shared" si="2"/>
        <v>8.5723720103249218E-2</v>
      </c>
      <c r="P36" s="7"/>
      <c r="Q36" s="25">
        <f t="shared" si="5"/>
        <v>3818.8334967527558</v>
      </c>
      <c r="R36" s="24">
        <f t="shared" si="6"/>
        <v>499.01162273884052</v>
      </c>
      <c r="S36" s="7"/>
      <c r="T36" s="25">
        <f t="shared" si="7"/>
        <v>-0.99427275028197859</v>
      </c>
      <c r="U36" s="24">
        <f t="shared" si="8"/>
        <v>0.13086388933459003</v>
      </c>
      <c r="V36" s="7"/>
      <c r="W36" s="25">
        <f t="shared" si="9"/>
        <v>-0.99525100181205406</v>
      </c>
      <c r="X36" s="24">
        <f t="shared" si="10"/>
        <v>89.953707581689002</v>
      </c>
      <c r="Y36" s="7"/>
      <c r="Z36" s="25">
        <f t="shared" si="11"/>
        <v>628</v>
      </c>
      <c r="AA36" s="17">
        <f t="shared" si="15"/>
        <v>90.009</v>
      </c>
      <c r="AB36" s="24">
        <f t="shared" si="12"/>
        <v>1.5709534064275759</v>
      </c>
      <c r="AC36" s="17">
        <f t="shared" si="13"/>
        <v>-5.5292418310997959E-2</v>
      </c>
      <c r="AD36" s="17">
        <f t="shared" ca="1" si="14"/>
        <v>-5.702597894313044E-3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15118</v>
      </c>
      <c r="D37" s="17">
        <v>13685</v>
      </c>
      <c r="E37" s="17">
        <v>11393</v>
      </c>
      <c r="F37" s="17">
        <v>12796</v>
      </c>
      <c r="G37" s="24"/>
      <c r="H37" s="7"/>
      <c r="I37" s="25">
        <f t="shared" si="0"/>
        <v>3725</v>
      </c>
      <c r="J37" s="24">
        <f t="shared" si="0"/>
        <v>889</v>
      </c>
      <c r="K37" s="7"/>
      <c r="L37" s="25">
        <f t="shared" si="3"/>
        <v>3718.030261014992</v>
      </c>
      <c r="M37" s="17">
        <f t="shared" si="1"/>
        <v>48.577261519140443</v>
      </c>
      <c r="N37" s="17">
        <f t="shared" si="4"/>
        <v>890.93017765038724</v>
      </c>
      <c r="O37" s="24">
        <f t="shared" si="2"/>
        <v>3.7255857620543913</v>
      </c>
      <c r="P37" s="7"/>
      <c r="Q37" s="25">
        <f t="shared" si="5"/>
        <v>3746.8334967527558</v>
      </c>
      <c r="R37" s="24">
        <f t="shared" si="6"/>
        <v>868.01162273884052</v>
      </c>
      <c r="S37" s="7"/>
      <c r="T37" s="25">
        <f t="shared" si="7"/>
        <v>-0.97552680650590795</v>
      </c>
      <c r="U37" s="24">
        <f t="shared" si="8"/>
        <v>0.22763272790277669</v>
      </c>
      <c r="V37" s="7"/>
      <c r="W37" s="25">
        <f t="shared" si="9"/>
        <v>-0.97720848937769711</v>
      </c>
      <c r="X37" s="24">
        <f t="shared" si="10"/>
        <v>95.575700653993522</v>
      </c>
      <c r="Y37" s="7"/>
      <c r="Z37" s="25">
        <f t="shared" si="11"/>
        <v>629</v>
      </c>
      <c r="AA37" s="17">
        <f t="shared" si="15"/>
        <v>95.67</v>
      </c>
      <c r="AB37" s="24">
        <f t="shared" si="12"/>
        <v>1.6697564953829751</v>
      </c>
      <c r="AC37" s="17">
        <f t="shared" si="13"/>
        <v>-9.4299346006479823E-2</v>
      </c>
      <c r="AD37" s="17">
        <f t="shared" ca="1" si="14"/>
        <v>-8.8482139211976119E-4</v>
      </c>
      <c r="AE37" s="17">
        <v>132</v>
      </c>
    </row>
    <row r="38" spans="1:31" s="17" customFormat="1" x14ac:dyDescent="0.25">
      <c r="A38" s="17">
        <v>18</v>
      </c>
      <c r="B38" s="17">
        <v>633</v>
      </c>
      <c r="C38" s="17">
        <v>15063</v>
      </c>
      <c r="D38" s="17">
        <v>13864</v>
      </c>
      <c r="E38" s="17">
        <v>11446</v>
      </c>
      <c r="F38" s="17">
        <v>12612</v>
      </c>
      <c r="G38" s="24"/>
      <c r="H38" s="7"/>
      <c r="I38" s="25">
        <f t="shared" si="0"/>
        <v>3617</v>
      </c>
      <c r="J38" s="24">
        <f t="shared" si="0"/>
        <v>1252</v>
      </c>
      <c r="K38" s="7"/>
      <c r="L38" s="25">
        <f t="shared" si="3"/>
        <v>3609.8227504534489</v>
      </c>
      <c r="M38" s="17">
        <f t="shared" si="1"/>
        <v>51.512911053468521</v>
      </c>
      <c r="N38" s="17">
        <f t="shared" si="4"/>
        <v>1255.9348348352614</v>
      </c>
      <c r="O38" s="24">
        <f t="shared" si="2"/>
        <v>15.482925180786818</v>
      </c>
      <c r="P38" s="7"/>
      <c r="Q38" s="25">
        <f t="shared" si="5"/>
        <v>3638.8334967527558</v>
      </c>
      <c r="R38" s="24">
        <f t="shared" si="6"/>
        <v>1231.0116227388405</v>
      </c>
      <c r="S38" s="7"/>
      <c r="T38" s="25">
        <f t="shared" si="7"/>
        <v>-0.94740789084180199</v>
      </c>
      <c r="U38" s="24">
        <f t="shared" si="8"/>
        <v>0.32282808942107416</v>
      </c>
      <c r="V38" s="7"/>
      <c r="W38" s="25">
        <f t="shared" si="9"/>
        <v>-0.94978131109732222</v>
      </c>
      <c r="X38" s="24">
        <f t="shared" si="10"/>
        <v>101.23571156577782</v>
      </c>
      <c r="Y38" s="7"/>
      <c r="Z38" s="25">
        <f t="shared" si="11"/>
        <v>633</v>
      </c>
      <c r="AA38" s="17">
        <f t="shared" si="15"/>
        <v>101.367</v>
      </c>
      <c r="AB38" s="24">
        <f t="shared" si="12"/>
        <v>1.769187902869092</v>
      </c>
      <c r="AC38" s="17">
        <f t="shared" si="13"/>
        <v>-0.13128843422218495</v>
      </c>
      <c r="AD38" s="17">
        <f t="shared" ca="1" si="14"/>
        <v>4.9232034752776599E-2</v>
      </c>
      <c r="AE38" s="17">
        <v>131</v>
      </c>
    </row>
    <row r="39" spans="1:31" s="17" customFormat="1" x14ac:dyDescent="0.25">
      <c r="A39" s="17">
        <v>19</v>
      </c>
      <c r="B39" s="17">
        <v>636</v>
      </c>
      <c r="C39" s="17">
        <v>14997</v>
      </c>
      <c r="D39" s="17">
        <v>14049</v>
      </c>
      <c r="E39" s="17">
        <v>11526</v>
      </c>
      <c r="F39" s="17">
        <v>12441</v>
      </c>
      <c r="G39" s="24"/>
      <c r="H39" s="7"/>
      <c r="I39" s="25">
        <f t="shared" si="0"/>
        <v>3471</v>
      </c>
      <c r="J39" s="24">
        <f t="shared" si="0"/>
        <v>1608</v>
      </c>
      <c r="K39" s="7"/>
      <c r="L39" s="25">
        <f t="shared" si="3"/>
        <v>3464.9591122422812</v>
      </c>
      <c r="M39" s="17">
        <f t="shared" si="1"/>
        <v>36.492324901356781</v>
      </c>
      <c r="N39" s="17">
        <f t="shared" si="4"/>
        <v>1610.3701521319654</v>
      </c>
      <c r="O39" s="24">
        <f t="shared" si="2"/>
        <v>5.6176211286599855</v>
      </c>
      <c r="P39" s="7"/>
      <c r="Q39" s="25">
        <f t="shared" si="5"/>
        <v>3492.8334967527558</v>
      </c>
      <c r="R39" s="24">
        <f t="shared" si="6"/>
        <v>1587.0116227388405</v>
      </c>
      <c r="S39" s="7"/>
      <c r="T39" s="25">
        <f t="shared" si="7"/>
        <v>-0.90939528262921432</v>
      </c>
      <c r="U39" s="24">
        <f t="shared" si="8"/>
        <v>0.41618772771450085</v>
      </c>
      <c r="V39" s="7"/>
      <c r="W39" s="25">
        <f t="shared" si="9"/>
        <v>-0.91244682487142148</v>
      </c>
      <c r="X39" s="24">
        <f t="shared" si="10"/>
        <v>106.98176028967379</v>
      </c>
      <c r="Y39" s="7"/>
      <c r="Z39" s="25">
        <f t="shared" si="11"/>
        <v>636</v>
      </c>
      <c r="AA39" s="17">
        <f t="shared" si="15"/>
        <v>107.09100000000001</v>
      </c>
      <c r="AB39" s="24">
        <f t="shared" si="12"/>
        <v>1.8690905492532475</v>
      </c>
      <c r="AC39" s="17">
        <f t="shared" si="13"/>
        <v>-0.10923971032622148</v>
      </c>
      <c r="AD39" s="17">
        <f t="shared" ca="1" si="14"/>
        <v>3.3166533422317457E-2</v>
      </c>
      <c r="AE39" s="17">
        <v>130</v>
      </c>
    </row>
    <row r="40" spans="1:31" s="17" customFormat="1" x14ac:dyDescent="0.25">
      <c r="A40" s="17">
        <v>20</v>
      </c>
      <c r="B40" s="17">
        <v>618</v>
      </c>
      <c r="C40" s="17">
        <v>14909</v>
      </c>
      <c r="D40" s="17">
        <v>14217</v>
      </c>
      <c r="E40" s="17">
        <v>11614</v>
      </c>
      <c r="F40" s="17">
        <v>12276</v>
      </c>
      <c r="G40" s="24"/>
      <c r="H40" s="7"/>
      <c r="I40" s="25">
        <f t="shared" si="0"/>
        <v>3295</v>
      </c>
      <c r="J40" s="24">
        <f t="shared" si="0"/>
        <v>1941</v>
      </c>
      <c r="K40" s="7"/>
      <c r="L40" s="25">
        <f t="shared" si="3"/>
        <v>3290.8574514744728</v>
      </c>
      <c r="M40" s="17">
        <f t="shared" si="1"/>
        <v>17.160708286347727</v>
      </c>
      <c r="N40" s="17">
        <f t="shared" si="4"/>
        <v>1939.612573610523</v>
      </c>
      <c r="O40" s="24">
        <f t="shared" si="2"/>
        <v>1.9249519862172224</v>
      </c>
      <c r="P40" s="7"/>
      <c r="Q40" s="25">
        <f t="shared" si="5"/>
        <v>3316.8334967527558</v>
      </c>
      <c r="R40" s="24">
        <f t="shared" si="6"/>
        <v>1920.0116227388405</v>
      </c>
      <c r="S40" s="7"/>
      <c r="T40" s="25">
        <f t="shared" si="7"/>
        <v>-0.86357186450993051</v>
      </c>
      <c r="U40" s="24">
        <f t="shared" si="8"/>
        <v>0.50351570398335221</v>
      </c>
      <c r="V40" s="7"/>
      <c r="W40" s="25">
        <f t="shared" si="9"/>
        <v>-0.86725744585615372</v>
      </c>
      <c r="X40" s="24">
        <f t="shared" si="10"/>
        <v>112.60171397085355</v>
      </c>
      <c r="Y40" s="7"/>
      <c r="Z40" s="25">
        <f t="shared" si="11"/>
        <v>618</v>
      </c>
      <c r="AA40" s="17">
        <f t="shared" si="15"/>
        <v>112.65300000000001</v>
      </c>
      <c r="AB40" s="24">
        <f t="shared" si="12"/>
        <v>1.9661657622491722</v>
      </c>
      <c r="AC40" s="17">
        <f t="shared" si="13"/>
        <v>-5.1286029146453416E-2</v>
      </c>
      <c r="AD40" s="17">
        <f t="shared" ca="1" si="14"/>
        <v>-4.2285596636816081E-2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14806</v>
      </c>
      <c r="D41" s="17">
        <v>14367</v>
      </c>
      <c r="E41" s="17">
        <v>11714</v>
      </c>
      <c r="F41" s="17">
        <v>12117</v>
      </c>
      <c r="G41" s="24"/>
      <c r="H41" s="7"/>
      <c r="I41" s="25">
        <f t="shared" si="0"/>
        <v>3092</v>
      </c>
      <c r="J41" s="24">
        <f t="shared" si="0"/>
        <v>2250</v>
      </c>
      <c r="K41" s="7"/>
      <c r="L41" s="25">
        <f t="shared" si="3"/>
        <v>3085.9065854810974</v>
      </c>
      <c r="M41" s="17">
        <f t="shared" si="1"/>
        <v>37.129700499172898</v>
      </c>
      <c r="N41" s="17">
        <f t="shared" si="4"/>
        <v>2250.2900209094028</v>
      </c>
      <c r="O41" s="24">
        <f t="shared" si="2"/>
        <v>8.4112127890801566E-2</v>
      </c>
      <c r="P41" s="7"/>
      <c r="Q41" s="25">
        <f t="shared" si="5"/>
        <v>3113.8334967527558</v>
      </c>
      <c r="R41" s="24">
        <f t="shared" si="6"/>
        <v>2229.0116227388403</v>
      </c>
      <c r="S41" s="7"/>
      <c r="T41" s="25">
        <f t="shared" si="7"/>
        <v>-0.8107187174746201</v>
      </c>
      <c r="U41" s="24">
        <f t="shared" si="8"/>
        <v>0.58454977205264669</v>
      </c>
      <c r="V41" s="7"/>
      <c r="W41" s="25">
        <f t="shared" si="9"/>
        <v>-0.81499236804554631</v>
      </c>
      <c r="X41" s="24">
        <f t="shared" si="10"/>
        <v>118.1127736564178</v>
      </c>
      <c r="Y41" s="7"/>
      <c r="Z41" s="25">
        <f t="shared" si="11"/>
        <v>617</v>
      </c>
      <c r="AA41" s="17">
        <f t="shared" si="15"/>
        <v>118.206</v>
      </c>
      <c r="AB41" s="24">
        <f t="shared" si="12"/>
        <v>2.0630838956124173</v>
      </c>
      <c r="AC41" s="17">
        <f t="shared" si="13"/>
        <v>-9.3226343582202276E-2</v>
      </c>
      <c r="AD41" s="17">
        <f t="shared" ca="1" si="14"/>
        <v>5.4376379017838872E-2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14690</v>
      </c>
      <c r="D42" s="17">
        <v>14512</v>
      </c>
      <c r="E42" s="17">
        <v>11827</v>
      </c>
      <c r="F42" s="17">
        <v>11973</v>
      </c>
      <c r="G42" s="24"/>
      <c r="H42" s="7"/>
      <c r="I42" s="25">
        <f t="shared" si="0"/>
        <v>2863</v>
      </c>
      <c r="J42" s="24">
        <f t="shared" si="0"/>
        <v>2539</v>
      </c>
      <c r="K42" s="7"/>
      <c r="L42" s="25">
        <f t="shared" si="3"/>
        <v>2855.3901939967427</v>
      </c>
      <c r="M42" s="17">
        <f t="shared" si="1"/>
        <v>57.909147407210696</v>
      </c>
      <c r="N42" s="17">
        <f t="shared" si="4"/>
        <v>2535.9675155712603</v>
      </c>
      <c r="O42" s="24">
        <f t="shared" si="2"/>
        <v>9.19596181054896</v>
      </c>
      <c r="P42" s="7"/>
      <c r="Q42" s="25">
        <f t="shared" si="5"/>
        <v>2884.8334967527558</v>
      </c>
      <c r="R42" s="24">
        <f t="shared" si="6"/>
        <v>2518.0116227388403</v>
      </c>
      <c r="S42" s="7"/>
      <c r="T42" s="25">
        <f t="shared" si="7"/>
        <v>-0.75109620185350656</v>
      </c>
      <c r="U42" s="24">
        <f t="shared" si="8"/>
        <v>0.66033891662231048</v>
      </c>
      <c r="V42" s="7"/>
      <c r="W42" s="25">
        <f t="shared" si="9"/>
        <v>-0.75591958930668124</v>
      </c>
      <c r="X42" s="24">
        <f t="shared" si="10"/>
        <v>123.6020220118665</v>
      </c>
      <c r="Y42" s="7"/>
      <c r="Z42" s="25">
        <f t="shared" si="11"/>
        <v>608</v>
      </c>
      <c r="AA42" s="17">
        <f t="shared" si="15"/>
        <v>123.678</v>
      </c>
      <c r="AB42" s="24">
        <f t="shared" si="12"/>
        <v>2.1585883122815468</v>
      </c>
      <c r="AC42" s="17">
        <f t="shared" si="13"/>
        <v>-7.5977988133502095E-2</v>
      </c>
      <c r="AD42" s="17">
        <f t="shared" ca="1" si="14"/>
        <v>0.11106820773765946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14559</v>
      </c>
      <c r="D43" s="17">
        <v>14652</v>
      </c>
      <c r="E43" s="17">
        <v>11967</v>
      </c>
      <c r="F43" s="17">
        <v>11848</v>
      </c>
      <c r="G43" s="24"/>
      <c r="H43" s="7"/>
      <c r="I43" s="25">
        <f t="shared" si="0"/>
        <v>2592</v>
      </c>
      <c r="J43" s="24">
        <f t="shared" si="0"/>
        <v>2804</v>
      </c>
      <c r="K43" s="7"/>
      <c r="L43" s="25">
        <f t="shared" si="3"/>
        <v>2595.0969063737489</v>
      </c>
      <c r="M43" s="17">
        <f t="shared" si="1"/>
        <v>9.5908290877664353</v>
      </c>
      <c r="N43" s="17">
        <f t="shared" si="4"/>
        <v>2802.0013467777731</v>
      </c>
      <c r="O43" s="24">
        <f t="shared" si="2"/>
        <v>3.9946147027181653</v>
      </c>
      <c r="P43" s="7"/>
      <c r="Q43" s="25">
        <f t="shared" si="5"/>
        <v>2613.8334967527558</v>
      </c>
      <c r="R43" s="24">
        <f t="shared" si="6"/>
        <v>2783.0116227388403</v>
      </c>
      <c r="S43" s="7"/>
      <c r="T43" s="25">
        <f t="shared" si="7"/>
        <v>-0.6805385523630183</v>
      </c>
      <c r="U43" s="24">
        <f t="shared" si="8"/>
        <v>0.7298341529924175</v>
      </c>
      <c r="V43" s="7"/>
      <c r="W43" s="25">
        <f t="shared" si="9"/>
        <v>-0.68586560349186987</v>
      </c>
      <c r="X43" s="24">
        <f t="shared" si="10"/>
        <v>129.24186402921652</v>
      </c>
      <c r="Y43" s="7"/>
      <c r="Z43" s="25">
        <f t="shared" si="11"/>
        <v>616</v>
      </c>
      <c r="AA43" s="17">
        <f t="shared" si="15"/>
        <v>129.22200000000001</v>
      </c>
      <c r="AB43" s="24">
        <f t="shared" si="12"/>
        <v>2.2553493660121124</v>
      </c>
      <c r="AC43" s="17">
        <f t="shared" si="13"/>
        <v>1.9864029216506651E-2</v>
      </c>
      <c r="AD43" s="17">
        <f t="shared" ca="1" si="14"/>
        <v>2.6576899982501345E-2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14416</v>
      </c>
      <c r="D44" s="17">
        <v>14776</v>
      </c>
      <c r="E44" s="17">
        <v>12110</v>
      </c>
      <c r="F44" s="17">
        <v>11723</v>
      </c>
      <c r="G44" s="24"/>
      <c r="H44" s="7"/>
      <c r="I44" s="25">
        <f t="shared" si="0"/>
        <v>2306</v>
      </c>
      <c r="J44" s="24">
        <f t="shared" si="0"/>
        <v>3053</v>
      </c>
      <c r="K44" s="7"/>
      <c r="L44" s="25">
        <f t="shared" si="3"/>
        <v>2303.5749694597639</v>
      </c>
      <c r="M44" s="17">
        <f t="shared" si="1"/>
        <v>5.8807731210777598</v>
      </c>
      <c r="N44" s="17">
        <f t="shared" si="4"/>
        <v>3047.1344005200331</v>
      </c>
      <c r="O44" s="24">
        <f t="shared" si="2"/>
        <v>34.405257259388335</v>
      </c>
      <c r="P44" s="7"/>
      <c r="Q44" s="25">
        <f t="shared" si="5"/>
        <v>2327.8334967527558</v>
      </c>
      <c r="R44" s="24">
        <f t="shared" si="6"/>
        <v>3032.0116227388403</v>
      </c>
      <c r="S44" s="7"/>
      <c r="T44" s="25">
        <f t="shared" si="7"/>
        <v>-0.60607549791918214</v>
      </c>
      <c r="U44" s="24">
        <f t="shared" si="8"/>
        <v>0.79513345056281981</v>
      </c>
      <c r="V44" s="7"/>
      <c r="W44" s="25">
        <f t="shared" si="9"/>
        <v>-0.61187558680295362</v>
      </c>
      <c r="X44" s="24">
        <f t="shared" si="10"/>
        <v>134.8837486175043</v>
      </c>
      <c r="Y44" s="7"/>
      <c r="Z44" s="25">
        <f t="shared" si="11"/>
        <v>630</v>
      </c>
      <c r="AA44" s="17">
        <f t="shared" si="15"/>
        <v>134.892</v>
      </c>
      <c r="AB44" s="24">
        <f t="shared" si="12"/>
        <v>2.354309534600191</v>
      </c>
      <c r="AC44" s="17">
        <f t="shared" si="13"/>
        <v>-8.2513824957004545E-3</v>
      </c>
      <c r="AD44" s="17">
        <f t="shared" ca="1" si="14"/>
        <v>7.122042404421336E-2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14249</v>
      </c>
      <c r="D45" s="17">
        <v>14879</v>
      </c>
      <c r="E45" s="17">
        <v>12266</v>
      </c>
      <c r="F45" s="17">
        <v>11609</v>
      </c>
      <c r="G45" s="24"/>
      <c r="H45" s="7"/>
      <c r="I45" s="25">
        <f t="shared" si="0"/>
        <v>1983</v>
      </c>
      <c r="J45" s="24">
        <f t="shared" si="0"/>
        <v>3270</v>
      </c>
      <c r="K45" s="7"/>
      <c r="L45" s="25">
        <f t="shared" si="3"/>
        <v>1987.2280794946957</v>
      </c>
      <c r="M45" s="17">
        <f t="shared" si="1"/>
        <v>17.876656213466656</v>
      </c>
      <c r="N45" s="17">
        <f t="shared" si="4"/>
        <v>3263.9055417916065</v>
      </c>
      <c r="O45" s="24">
        <f t="shared" si="2"/>
        <v>37.142420853854446</v>
      </c>
      <c r="P45" s="7"/>
      <c r="Q45" s="25">
        <f t="shared" si="5"/>
        <v>2004.8334967527558</v>
      </c>
      <c r="R45" s="24">
        <f t="shared" si="6"/>
        <v>3249.0116227388403</v>
      </c>
      <c r="S45" s="7"/>
      <c r="T45" s="25">
        <f t="shared" si="7"/>
        <v>-0.5219791112570874</v>
      </c>
      <c r="U45" s="24">
        <f t="shared" si="8"/>
        <v>0.85204087053381306</v>
      </c>
      <c r="V45" s="7"/>
      <c r="W45" s="25">
        <f t="shared" si="9"/>
        <v>-0.52819093783487769</v>
      </c>
      <c r="X45" s="24">
        <f t="shared" si="10"/>
        <v>140.66765508271902</v>
      </c>
      <c r="Y45" s="7"/>
      <c r="Z45" s="25">
        <f t="shared" si="11"/>
        <v>634</v>
      </c>
      <c r="AA45" s="17">
        <f t="shared" si="15"/>
        <v>140.59799999999998</v>
      </c>
      <c r="AB45" s="24">
        <f t="shared" si="12"/>
        <v>2.4538980217189872</v>
      </c>
      <c r="AC45" s="17">
        <f t="shared" si="13"/>
        <v>6.9655082719037864E-2</v>
      </c>
      <c r="AD45" s="17">
        <f t="shared" ca="1" si="14"/>
        <v>-2.1517423705290639E-2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14069</v>
      </c>
      <c r="D46" s="17">
        <v>14962</v>
      </c>
      <c r="E46" s="17">
        <v>12426</v>
      </c>
      <c r="F46" s="17">
        <v>11508</v>
      </c>
      <c r="G46" s="24"/>
      <c r="H46" s="7"/>
      <c r="I46" s="25">
        <f t="shared" si="0"/>
        <v>1643</v>
      </c>
      <c r="J46" s="24">
        <f t="shared" si="0"/>
        <v>3454</v>
      </c>
      <c r="K46" s="7"/>
      <c r="L46" s="25">
        <f t="shared" si="3"/>
        <v>1651.5088652098248</v>
      </c>
      <c r="M46" s="17">
        <f t="shared" si="1"/>
        <v>72.400787158966196</v>
      </c>
      <c r="N46" s="17">
        <f t="shared" si="4"/>
        <v>3448.2541777174652</v>
      </c>
      <c r="O46" s="24">
        <f t="shared" si="2"/>
        <v>33.014473702473943</v>
      </c>
      <c r="P46" s="7"/>
      <c r="Q46" s="25">
        <f t="shared" si="5"/>
        <v>1664.8334967527558</v>
      </c>
      <c r="R46" s="24">
        <f t="shared" si="6"/>
        <v>3433.0116227388403</v>
      </c>
      <c r="S46" s="7"/>
      <c r="T46" s="25">
        <f t="shared" si="7"/>
        <v>-0.4334565989811982</v>
      </c>
      <c r="U46" s="24">
        <f t="shared" si="8"/>
        <v>0.90029416673041562</v>
      </c>
      <c r="V46" s="7"/>
      <c r="W46" s="25">
        <f t="shared" si="9"/>
        <v>-0.44001709329969052</v>
      </c>
      <c r="X46" s="24">
        <f t="shared" si="10"/>
        <v>146.41596782739907</v>
      </c>
      <c r="Y46" s="7"/>
      <c r="Z46" s="25">
        <f t="shared" si="11"/>
        <v>633</v>
      </c>
      <c r="AA46" s="17">
        <f t="shared" si="15"/>
        <v>146.29499999999999</v>
      </c>
      <c r="AB46" s="24">
        <f t="shared" si="12"/>
        <v>2.5533294292051041</v>
      </c>
      <c r="AC46" s="17">
        <f t="shared" si="13"/>
        <v>0.12096782739908463</v>
      </c>
      <c r="AD46" s="17">
        <f t="shared" ca="1" si="14"/>
        <v>5.5013743465821108E-2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13898</v>
      </c>
      <c r="D47" s="17">
        <v>15038</v>
      </c>
      <c r="E47" s="17">
        <v>12600</v>
      </c>
      <c r="F47" s="17">
        <v>11435</v>
      </c>
      <c r="G47" s="24"/>
      <c r="H47" s="7"/>
      <c r="I47" s="25">
        <f t="shared" si="0"/>
        <v>1298</v>
      </c>
      <c r="J47" s="24">
        <f t="shared" si="0"/>
        <v>3603</v>
      </c>
      <c r="K47" s="7"/>
      <c r="L47" s="25">
        <f t="shared" si="3"/>
        <v>1299.8213085600858</v>
      </c>
      <c r="M47" s="17">
        <f t="shared" si="1"/>
        <v>3.3171648710416424</v>
      </c>
      <c r="N47" s="17">
        <f t="shared" si="4"/>
        <v>3598.5139218193835</v>
      </c>
      <c r="O47" s="24">
        <f t="shared" si="2"/>
        <v>20.124897442603086</v>
      </c>
      <c r="P47" s="7"/>
      <c r="Q47" s="25">
        <f t="shared" si="5"/>
        <v>1319.8334967527558</v>
      </c>
      <c r="R47" s="24">
        <f t="shared" si="6"/>
        <v>3582.0116227388403</v>
      </c>
      <c r="S47" s="7"/>
      <c r="T47" s="25">
        <f t="shared" si="7"/>
        <v>-0.34363228505419297</v>
      </c>
      <c r="U47" s="24">
        <f t="shared" si="8"/>
        <v>0.93936884680266453</v>
      </c>
      <c r="V47" s="7"/>
      <c r="W47" s="25">
        <f t="shared" si="9"/>
        <v>-0.35047464449769022</v>
      </c>
      <c r="X47" s="24">
        <f t="shared" si="10"/>
        <v>152.00261610642985</v>
      </c>
      <c r="Y47" s="7"/>
      <c r="Z47" s="25">
        <f t="shared" si="11"/>
        <v>632</v>
      </c>
      <c r="AA47" s="17">
        <f t="shared" si="15"/>
        <v>151.98299999999998</v>
      </c>
      <c r="AB47" s="24">
        <f t="shared" si="12"/>
        <v>2.6526037570585412</v>
      </c>
      <c r="AC47" s="17">
        <f t="shared" si="13"/>
        <v>1.961610642987921E-2</v>
      </c>
      <c r="AD47" s="17">
        <f t="shared" ca="1" si="14"/>
        <v>0.12046639060329767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13718</v>
      </c>
      <c r="D48" s="17">
        <v>15098</v>
      </c>
      <c r="E48" s="17">
        <v>12785</v>
      </c>
      <c r="F48" s="17">
        <v>11379</v>
      </c>
      <c r="G48" s="24"/>
      <c r="H48" s="7"/>
      <c r="I48" s="25">
        <f t="shared" si="0"/>
        <v>933</v>
      </c>
      <c r="J48" s="24">
        <f t="shared" si="0"/>
        <v>3719</v>
      </c>
      <c r="K48" s="7"/>
      <c r="L48" s="25">
        <f t="shared" si="3"/>
        <v>939.21241202866099</v>
      </c>
      <c r="M48" s="17">
        <f t="shared" si="1"/>
        <v>38.594063213851783</v>
      </c>
      <c r="N48" s="17">
        <f t="shared" si="4"/>
        <v>3712.4448026799905</v>
      </c>
      <c r="O48" s="24">
        <f t="shared" si="2"/>
        <v>42.970611904259513</v>
      </c>
      <c r="P48" s="7"/>
      <c r="Q48" s="25">
        <f t="shared" si="5"/>
        <v>954.83349675275565</v>
      </c>
      <c r="R48" s="24">
        <f t="shared" si="6"/>
        <v>3698.0116227388403</v>
      </c>
      <c r="S48" s="7"/>
      <c r="T48" s="25">
        <f t="shared" si="7"/>
        <v>-0.24860076452272362</v>
      </c>
      <c r="U48" s="24">
        <f t="shared" si="8"/>
        <v>0.96978940310052264</v>
      </c>
      <c r="V48" s="7"/>
      <c r="W48" s="25">
        <f t="shared" si="9"/>
        <v>-0.25566189847245741</v>
      </c>
      <c r="X48" s="24">
        <f t="shared" si="10"/>
        <v>157.69429957124157</v>
      </c>
      <c r="Y48" s="7"/>
      <c r="Z48" s="25">
        <f t="shared" si="11"/>
        <v>625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8.6299571241596595E-2</v>
      </c>
      <c r="AD48" s="17">
        <f t="shared" ca="1" si="14"/>
        <v>8.5442789363867178E-2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13542</v>
      </c>
      <c r="D49" s="17">
        <v>15144</v>
      </c>
      <c r="E49" s="17">
        <v>12968</v>
      </c>
      <c r="F49" s="17">
        <v>11345</v>
      </c>
      <c r="G49" s="24"/>
      <c r="H49" s="7"/>
      <c r="I49" s="25">
        <f t="shared" si="0"/>
        <v>574</v>
      </c>
      <c r="J49" s="24">
        <f t="shared" si="0"/>
        <v>3799</v>
      </c>
      <c r="K49" s="7"/>
      <c r="L49" s="25">
        <f t="shared" si="3"/>
        <v>580.69143681726086</v>
      </c>
      <c r="M49" s="17">
        <f t="shared" si="1"/>
        <v>44.775326679394212</v>
      </c>
      <c r="N49" s="17">
        <f t="shared" si="4"/>
        <v>3788.9515369496094</v>
      </c>
      <c r="O49" s="24">
        <f t="shared" si="2"/>
        <v>100.97160967506591</v>
      </c>
      <c r="P49" s="7"/>
      <c r="Q49" s="25">
        <f t="shared" si="5"/>
        <v>595.83349675275565</v>
      </c>
      <c r="R49" s="24">
        <f t="shared" si="6"/>
        <v>3778.0116227388403</v>
      </c>
      <c r="S49" s="7"/>
      <c r="T49" s="25">
        <f t="shared" si="7"/>
        <v>-0.15513140597259353</v>
      </c>
      <c r="U49" s="24">
        <f t="shared" si="8"/>
        <v>0.99076909709904548</v>
      </c>
      <c r="V49" s="7"/>
      <c r="W49" s="25">
        <f t="shared" si="9"/>
        <v>-0.16234267992409601</v>
      </c>
      <c r="X49" s="24">
        <f t="shared" si="10"/>
        <v>163.1574335650073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9.5433565007311927E-2</v>
      </c>
      <c r="AD49" s="17">
        <f t="shared" ca="1" si="14"/>
        <v>0.10518671951990655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13363</v>
      </c>
      <c r="D50" s="17">
        <v>15166</v>
      </c>
      <c r="E50" s="17">
        <v>13155</v>
      </c>
      <c r="F50" s="17">
        <v>11329</v>
      </c>
      <c r="G50" s="24"/>
      <c r="H50" s="7"/>
      <c r="I50" s="25">
        <f t="shared" si="0"/>
        <v>208</v>
      </c>
      <c r="J50" s="24">
        <f t="shared" si="0"/>
        <v>3837</v>
      </c>
      <c r="K50" s="7"/>
      <c r="L50" s="25">
        <f t="shared" si="3"/>
        <v>213.69718719317683</v>
      </c>
      <c r="M50" s="17">
        <f t="shared" si="1"/>
        <v>32.457941914098093</v>
      </c>
      <c r="N50" s="17">
        <f t="shared" si="4"/>
        <v>3831.5252086893629</v>
      </c>
      <c r="O50" s="24">
        <f t="shared" si="2"/>
        <v>29.973339895027511</v>
      </c>
      <c r="P50" s="7"/>
      <c r="Q50" s="25">
        <f t="shared" si="5"/>
        <v>229.83349675275568</v>
      </c>
      <c r="R50" s="24">
        <f t="shared" si="6"/>
        <v>3816.0116227388403</v>
      </c>
      <c r="S50" s="7"/>
      <c r="T50" s="25">
        <f t="shared" si="7"/>
        <v>-5.983952511090105E-2</v>
      </c>
      <c r="U50" s="24">
        <f t="shared" si="8"/>
        <v>1.0007344517483439</v>
      </c>
      <c r="V50" s="7"/>
      <c r="W50" s="25">
        <f t="shared" si="9"/>
        <v>-6.7120769036851838E-2</v>
      </c>
      <c r="X50" s="24">
        <f t="shared" si="10"/>
        <v>168.62578650430135</v>
      </c>
      <c r="Y50" s="7"/>
      <c r="Z50" s="25">
        <f t="shared" si="11"/>
        <v>611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6.4786504301366676E-2</v>
      </c>
      <c r="AD50" s="17">
        <f t="shared" ca="1" si="14"/>
        <v>3.4105744490261714E-2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13168</v>
      </c>
      <c r="D51" s="17">
        <v>15162</v>
      </c>
      <c r="E51" s="17">
        <v>13336</v>
      </c>
      <c r="F51" s="17">
        <v>11315</v>
      </c>
      <c r="G51" s="24"/>
      <c r="H51" s="7"/>
      <c r="I51" s="25">
        <f t="shared" si="0"/>
        <v>-168</v>
      </c>
      <c r="J51" s="24">
        <f t="shared" si="0"/>
        <v>3847</v>
      </c>
      <c r="K51" s="7"/>
      <c r="L51" s="25">
        <f t="shared" si="3"/>
        <v>-159.69330451674139</v>
      </c>
      <c r="M51" s="17">
        <f t="shared" si="1"/>
        <v>69.001189851588961</v>
      </c>
      <c r="N51" s="17">
        <f t="shared" si="4"/>
        <v>3838.883889958166</v>
      </c>
      <c r="O51" s="24">
        <f t="shared" si="2"/>
        <v>65.871242211158091</v>
      </c>
      <c r="P51" s="7"/>
      <c r="Q51" s="25">
        <f t="shared" si="5"/>
        <v>-146.16650324724432</v>
      </c>
      <c r="R51" s="24">
        <f t="shared" si="6"/>
        <v>3826.0116227388403</v>
      </c>
      <c r="S51" s="7"/>
      <c r="T51" s="25">
        <f t="shared" si="7"/>
        <v>3.8055959053023489E-2</v>
      </c>
      <c r="U51" s="24">
        <f t="shared" si="8"/>
        <v>1.0033569134981593</v>
      </c>
      <c r="V51" s="7"/>
      <c r="W51" s="25">
        <f t="shared" si="9"/>
        <v>3.0758228576085532E-2</v>
      </c>
      <c r="X51" s="24">
        <f t="shared" si="10"/>
        <v>174.21882443801564</v>
      </c>
      <c r="Y51" s="7"/>
      <c r="Z51" s="25">
        <f t="shared" si="11"/>
        <v>618</v>
      </c>
      <c r="AA51" s="17">
        <f t="shared" si="15"/>
        <v>174.12299999999999</v>
      </c>
      <c r="AB51" s="24">
        <f t="shared" si="12"/>
        <v>3.0390196534500862</v>
      </c>
      <c r="AC51" s="17">
        <f t="shared" si="13"/>
        <v>9.5824438015654323E-2</v>
      </c>
      <c r="AD51" s="17">
        <f t="shared" ca="1" si="14"/>
        <v>-2.0874403207045589E-2</v>
      </c>
      <c r="AE51" s="17">
        <v>118</v>
      </c>
    </row>
    <row r="52" spans="1:31" s="17" customFormat="1" x14ac:dyDescent="0.25">
      <c r="A52" s="17">
        <v>32</v>
      </c>
      <c r="B52" s="17">
        <v>629</v>
      </c>
      <c r="C52" s="17">
        <v>12984</v>
      </c>
      <c r="D52" s="17">
        <v>15155</v>
      </c>
      <c r="E52" s="17">
        <v>13529</v>
      </c>
      <c r="F52" s="17">
        <v>11340</v>
      </c>
      <c r="G52" s="24"/>
      <c r="H52" s="7"/>
      <c r="I52" s="25">
        <f t="shared" ref="I52:J83" si="16">C52-E52</f>
        <v>-545</v>
      </c>
      <c r="J52" s="24">
        <f t="shared" si="16"/>
        <v>3815</v>
      </c>
      <c r="K52" s="7"/>
      <c r="L52" s="25">
        <f t="shared" si="3"/>
        <v>-538.37353591147132</v>
      </c>
      <c r="M52" s="17">
        <f t="shared" si="1"/>
        <v>43.910026316560206</v>
      </c>
      <c r="N52" s="17">
        <f t="shared" si="4"/>
        <v>3809.4342979933331</v>
      </c>
      <c r="O52" s="24">
        <f t="shared" si="2"/>
        <v>30.977038827016234</v>
      </c>
      <c r="P52" s="7"/>
      <c r="Q52" s="25">
        <f t="shared" si="5"/>
        <v>-523.16650324724435</v>
      </c>
      <c r="R52" s="24">
        <f t="shared" si="6"/>
        <v>3794.0116227388403</v>
      </c>
      <c r="S52" s="7"/>
      <c r="T52" s="25">
        <f t="shared" si="7"/>
        <v>0.13621180354717125</v>
      </c>
      <c r="U52" s="24">
        <f t="shared" si="8"/>
        <v>0.99496503589875007</v>
      </c>
      <c r="V52" s="7"/>
      <c r="W52" s="25">
        <f t="shared" si="9"/>
        <v>0.12897771521566312</v>
      </c>
      <c r="X52" s="24">
        <f t="shared" si="10"/>
        <v>179.84904033467137</v>
      </c>
      <c r="Y52" s="7"/>
      <c r="Z52" s="25">
        <f t="shared" si="11"/>
        <v>629</v>
      </c>
      <c r="AA52" s="17">
        <f t="shared" si="15"/>
        <v>179.78399999999999</v>
      </c>
      <c r="AB52" s="24">
        <f t="shared" si="12"/>
        <v>3.1378227424054854</v>
      </c>
      <c r="AC52" s="17">
        <f t="shared" si="13"/>
        <v>6.5040334671380151E-2</v>
      </c>
      <c r="AD52" s="17">
        <f t="shared" ca="1" si="14"/>
        <v>2.3602219031033655E-2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12794</v>
      </c>
      <c r="D53" s="17">
        <v>15117</v>
      </c>
      <c r="E53" s="17">
        <v>13715</v>
      </c>
      <c r="F53" s="17">
        <v>11375</v>
      </c>
      <c r="G53" s="24"/>
      <c r="H53" s="7"/>
      <c r="I53" s="25">
        <f t="shared" si="16"/>
        <v>-921</v>
      </c>
      <c r="J53" s="24">
        <f t="shared" si="16"/>
        <v>3742</v>
      </c>
      <c r="K53" s="7"/>
      <c r="L53" s="25">
        <f t="shared" si="3"/>
        <v>-913.77582535276224</v>
      </c>
      <c r="M53" s="17">
        <f t="shared" si="1"/>
        <v>52.188699333792812</v>
      </c>
      <c r="N53" s="17">
        <f t="shared" si="4"/>
        <v>3742.6024372036113</v>
      </c>
      <c r="O53" s="24">
        <f t="shared" si="2"/>
        <v>0.36293058429502267</v>
      </c>
      <c r="P53" s="7"/>
      <c r="Q53" s="25">
        <f t="shared" si="5"/>
        <v>-899.16650324724435</v>
      </c>
      <c r="R53" s="24">
        <f t="shared" si="6"/>
        <v>3721.0116227388403</v>
      </c>
      <c r="S53" s="7"/>
      <c r="T53" s="25">
        <f t="shared" si="7"/>
        <v>0.23410728771109576</v>
      </c>
      <c r="U53" s="24">
        <f t="shared" si="8"/>
        <v>0.97582106512509792</v>
      </c>
      <c r="V53" s="7"/>
      <c r="W53" s="25">
        <f t="shared" si="9"/>
        <v>0.227015048782373</v>
      </c>
      <c r="X53" s="24">
        <f t="shared" si="10"/>
        <v>185.55929840458316</v>
      </c>
      <c r="Y53" s="7"/>
      <c r="Z53" s="25">
        <f t="shared" si="11"/>
        <v>632</v>
      </c>
      <c r="AA53" s="17">
        <f t="shared" si="15"/>
        <v>185.47199999999998</v>
      </c>
      <c r="AB53" s="24">
        <f t="shared" si="12"/>
        <v>3.2370970702589221</v>
      </c>
      <c r="AC53" s="17">
        <f t="shared" si="13"/>
        <v>8.7298404583179945E-2</v>
      </c>
      <c r="AD53" s="17">
        <f t="shared" ca="1" si="14"/>
        <v>3.3055868642378528E-2</v>
      </c>
      <c r="AE53" s="17">
        <v>116</v>
      </c>
    </row>
    <row r="54" spans="1:31" s="17" customFormat="1" x14ac:dyDescent="0.25">
      <c r="A54" s="17">
        <v>34</v>
      </c>
      <c r="B54" s="17">
        <v>636</v>
      </c>
      <c r="C54" s="17">
        <v>12614</v>
      </c>
      <c r="D54" s="17">
        <v>15067</v>
      </c>
      <c r="E54" s="17">
        <v>13898</v>
      </c>
      <c r="F54" s="17">
        <v>11428</v>
      </c>
      <c r="G54" s="24"/>
      <c r="H54" s="7"/>
      <c r="I54" s="25">
        <f t="shared" si="16"/>
        <v>-1284</v>
      </c>
      <c r="J54" s="24">
        <f t="shared" si="16"/>
        <v>3639</v>
      </c>
      <c r="K54" s="7"/>
      <c r="L54" s="25">
        <f t="shared" si="3"/>
        <v>-1282.6741337756907</v>
      </c>
      <c r="M54" s="17">
        <f t="shared" si="1"/>
        <v>1.7579212447641084</v>
      </c>
      <c r="N54" s="17">
        <f t="shared" si="4"/>
        <v>3638.3282436260597</v>
      </c>
      <c r="O54" s="24">
        <f t="shared" si="2"/>
        <v>0.45125662592941701</v>
      </c>
      <c r="P54" s="7"/>
      <c r="Q54" s="25">
        <f t="shared" si="5"/>
        <v>-1262.1665032472442</v>
      </c>
      <c r="R54" s="24">
        <f t="shared" si="6"/>
        <v>3618.0116227388403</v>
      </c>
      <c r="S54" s="7"/>
      <c r="T54" s="25">
        <f t="shared" si="7"/>
        <v>0.32861808758211863</v>
      </c>
      <c r="U54" s="24">
        <f t="shared" si="8"/>
        <v>0.9488097091019998</v>
      </c>
      <c r="V54" s="7"/>
      <c r="W54" s="25">
        <f t="shared" si="9"/>
        <v>0.32172483836869975</v>
      </c>
      <c r="X54" s="24">
        <f t="shared" si="10"/>
        <v>191.1938560305166</v>
      </c>
      <c r="Y54" s="7"/>
      <c r="Z54" s="25">
        <f t="shared" si="11"/>
        <v>636</v>
      </c>
      <c r="AA54" s="17">
        <f t="shared" si="15"/>
        <v>191.19599999999997</v>
      </c>
      <c r="AB54" s="24">
        <f t="shared" si="12"/>
        <v>3.3369997166430778</v>
      </c>
      <c r="AC54" s="17">
        <f t="shared" si="13"/>
        <v>-2.1439694833702561E-3</v>
      </c>
      <c r="AD54" s="17">
        <f t="shared" ca="1" si="14"/>
        <v>9.2982489101416377E-2</v>
      </c>
      <c r="AE54" s="17">
        <v>115</v>
      </c>
    </row>
    <row r="55" spans="1:31" s="17" customFormat="1" x14ac:dyDescent="0.25">
      <c r="A55" s="17">
        <v>35</v>
      </c>
      <c r="B55" s="17">
        <v>638</v>
      </c>
      <c r="C55" s="17">
        <v>12425</v>
      </c>
      <c r="D55" s="17">
        <v>14991</v>
      </c>
      <c r="E55" s="17">
        <v>14070</v>
      </c>
      <c r="F55" s="17">
        <v>11493</v>
      </c>
      <c r="G55" s="24"/>
      <c r="H55" s="7"/>
      <c r="I55" s="25">
        <f t="shared" si="16"/>
        <v>-1645</v>
      </c>
      <c r="J55" s="24">
        <f t="shared" si="16"/>
        <v>3498</v>
      </c>
      <c r="K55" s="7"/>
      <c r="L55" s="25">
        <f t="shared" si="3"/>
        <v>-1640.0888271516221</v>
      </c>
      <c r="M55" s="17">
        <f t="shared" si="1"/>
        <v>24.119618746644033</v>
      </c>
      <c r="N55" s="17">
        <f t="shared" si="4"/>
        <v>3497.459930555508</v>
      </c>
      <c r="O55" s="24">
        <f t="shared" si="2"/>
        <v>0.29167500487391812</v>
      </c>
      <c r="P55" s="7"/>
      <c r="Q55" s="25">
        <f t="shared" si="5"/>
        <v>-1623.1665032472442</v>
      </c>
      <c r="R55" s="24">
        <f t="shared" si="6"/>
        <v>3477.0116227388403</v>
      </c>
      <c r="S55" s="7"/>
      <c r="T55" s="25">
        <f t="shared" si="7"/>
        <v>0.42260816679269514</v>
      </c>
      <c r="U55" s="24">
        <f t="shared" si="8"/>
        <v>0.91183299842960319</v>
      </c>
      <c r="V55" s="7"/>
      <c r="W55" s="25">
        <f t="shared" si="9"/>
        <v>0.41598638467717086</v>
      </c>
      <c r="X55" s="24">
        <f t="shared" si="10"/>
        <v>196.98585041652655</v>
      </c>
      <c r="Y55" s="7"/>
      <c r="Z55" s="25">
        <f t="shared" si="11"/>
        <v>638</v>
      </c>
      <c r="AA55" s="17">
        <f t="shared" si="15"/>
        <v>196.93799999999996</v>
      </c>
      <c r="AB55" s="24">
        <f t="shared" si="12"/>
        <v>3.4372165222925921</v>
      </c>
      <c r="AC55" s="17">
        <f t="shared" si="13"/>
        <v>4.7850416526586059E-2</v>
      </c>
      <c r="AD55" s="17">
        <f t="shared" ca="1" si="14"/>
        <v>3.0590541720698639E-2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12266</v>
      </c>
      <c r="D56" s="17">
        <v>14904</v>
      </c>
      <c r="E56" s="17">
        <v>14236</v>
      </c>
      <c r="F56" s="17">
        <v>11583</v>
      </c>
      <c r="G56" s="24"/>
      <c r="H56" s="7"/>
      <c r="I56" s="25">
        <f t="shared" si="16"/>
        <v>-1970</v>
      </c>
      <c r="J56" s="24">
        <f t="shared" si="16"/>
        <v>3321</v>
      </c>
      <c r="K56" s="7"/>
      <c r="L56" s="25">
        <f t="shared" si="3"/>
        <v>-1967.7141483075743</v>
      </c>
      <c r="M56" s="17">
        <f t="shared" si="1"/>
        <v>5.225117959765412</v>
      </c>
      <c r="N56" s="17">
        <f t="shared" si="4"/>
        <v>3329.5061950757536</v>
      </c>
      <c r="O56" s="24">
        <f t="shared" si="2"/>
        <v>72.355354666774232</v>
      </c>
      <c r="P56" s="7"/>
      <c r="Q56" s="25">
        <f t="shared" si="5"/>
        <v>-1948.1665032472442</v>
      </c>
      <c r="R56" s="24">
        <f t="shared" si="6"/>
        <v>3300.0116227388403</v>
      </c>
      <c r="S56" s="7"/>
      <c r="T56" s="25">
        <f t="shared" si="7"/>
        <v>0.50722527411523632</v>
      </c>
      <c r="U56" s="24">
        <f t="shared" si="8"/>
        <v>0.86541542545787142</v>
      </c>
      <c r="V56" s="7"/>
      <c r="W56" s="25">
        <f t="shared" si="9"/>
        <v>0.50094338694755713</v>
      </c>
      <c r="X56" s="24">
        <f t="shared" si="10"/>
        <v>202.52724247985009</v>
      </c>
      <c r="Y56" s="7"/>
      <c r="Z56" s="25">
        <f t="shared" si="11"/>
        <v>612</v>
      </c>
      <c r="AA56" s="17">
        <f t="shared" si="15"/>
        <v>202.44599999999997</v>
      </c>
      <c r="AB56" s="24">
        <f t="shared" si="12"/>
        <v>3.5333492574924397</v>
      </c>
      <c r="AC56" s="17">
        <f t="shared" si="13"/>
        <v>8.1242479850118343E-2</v>
      </c>
      <c r="AD56" s="17">
        <f t="shared" ca="1" si="14"/>
        <v>-1.9117321717175173E-2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12116</v>
      </c>
      <c r="D57" s="17">
        <v>14816</v>
      </c>
      <c r="E57" s="17">
        <v>14400</v>
      </c>
      <c r="F57" s="17">
        <v>11690</v>
      </c>
      <c r="G57" s="24"/>
      <c r="H57" s="7"/>
      <c r="I57" s="25">
        <f t="shared" si="16"/>
        <v>-2284</v>
      </c>
      <c r="J57" s="24">
        <f t="shared" si="16"/>
        <v>3126</v>
      </c>
      <c r="K57" s="7"/>
      <c r="L57" s="25">
        <f t="shared" si="3"/>
        <v>-2279.3193598193297</v>
      </c>
      <c r="M57" s="17">
        <f t="shared" si="1"/>
        <v>21.908392500904853</v>
      </c>
      <c r="N57" s="17">
        <f t="shared" si="4"/>
        <v>3129.5857243292899</v>
      </c>
      <c r="O57" s="24">
        <f t="shared" si="2"/>
        <v>12.857418965661218</v>
      </c>
      <c r="P57" s="7"/>
      <c r="Q57" s="25">
        <f t="shared" si="5"/>
        <v>-2262.1665032472442</v>
      </c>
      <c r="R57" s="24">
        <f t="shared" si="6"/>
        <v>3105.0116227388403</v>
      </c>
      <c r="S57" s="7"/>
      <c r="T57" s="25">
        <f t="shared" si="7"/>
        <v>0.58897841780532223</v>
      </c>
      <c r="U57" s="24">
        <f t="shared" si="8"/>
        <v>0.81427742133647196</v>
      </c>
      <c r="V57" s="7"/>
      <c r="W57" s="25">
        <f t="shared" si="9"/>
        <v>0.58307068772985082</v>
      </c>
      <c r="X57" s="24">
        <f t="shared" si="10"/>
        <v>208.06785257996603</v>
      </c>
      <c r="Y57" s="7"/>
      <c r="Z57" s="25">
        <f t="shared" si="11"/>
        <v>616</v>
      </c>
      <c r="AA57" s="17">
        <f t="shared" si="15"/>
        <v>207.98999999999998</v>
      </c>
      <c r="AB57" s="24">
        <f t="shared" si="12"/>
        <v>3.6301103112230053</v>
      </c>
      <c r="AC57" s="17">
        <f t="shared" si="13"/>
        <v>7.7852579966048552E-2</v>
      </c>
      <c r="AD57" s="17">
        <f t="shared" ca="1" si="14"/>
        <v>5.6882068544439335E-2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11970</v>
      </c>
      <c r="D58" s="17">
        <v>14701</v>
      </c>
      <c r="E58" s="17">
        <v>14540</v>
      </c>
      <c r="F58" s="17">
        <v>11802</v>
      </c>
      <c r="G58" s="24"/>
      <c r="H58" s="7"/>
      <c r="I58" s="25">
        <f t="shared" si="16"/>
        <v>-2570</v>
      </c>
      <c r="J58" s="24">
        <f t="shared" si="16"/>
        <v>2899</v>
      </c>
      <c r="K58" s="7"/>
      <c r="L58" s="25">
        <f t="shared" si="3"/>
        <v>-2568.8881366316214</v>
      </c>
      <c r="M58" s="17">
        <f t="shared" si="1"/>
        <v>1.2362401499422857</v>
      </c>
      <c r="N58" s="17">
        <f t="shared" si="4"/>
        <v>2901.3522021218096</v>
      </c>
      <c r="O58" s="24">
        <f t="shared" si="2"/>
        <v>5.5328548218454374</v>
      </c>
      <c r="P58" s="7"/>
      <c r="Q58" s="25">
        <f t="shared" si="5"/>
        <v>-2548.1665032472442</v>
      </c>
      <c r="R58" s="24">
        <f t="shared" si="6"/>
        <v>2878.0116227388403</v>
      </c>
      <c r="S58" s="7"/>
      <c r="T58" s="25">
        <f t="shared" si="7"/>
        <v>0.66344147224915839</v>
      </c>
      <c r="U58" s="24">
        <f t="shared" si="8"/>
        <v>0.75474753961566332</v>
      </c>
      <c r="V58" s="7"/>
      <c r="W58" s="25">
        <f t="shared" si="9"/>
        <v>0.65796875157534196</v>
      </c>
      <c r="X58" s="24">
        <f t="shared" si="10"/>
        <v>213.54400260328305</v>
      </c>
      <c r="Y58" s="7"/>
      <c r="Z58" s="25">
        <f t="shared" si="11"/>
        <v>614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2.800260328305626E-2</v>
      </c>
      <c r="AD58" s="17">
        <f t="shared" ca="1" si="14"/>
        <v>4.4210467909351792E-2</v>
      </c>
      <c r="AE58" s="17">
        <v>111</v>
      </c>
    </row>
    <row r="59" spans="1:31" s="17" customFormat="1" x14ac:dyDescent="0.25">
      <c r="A59" s="17">
        <v>39</v>
      </c>
      <c r="B59" s="17">
        <v>613</v>
      </c>
      <c r="C59" s="17">
        <v>11833</v>
      </c>
      <c r="D59" s="17">
        <v>14562</v>
      </c>
      <c r="E59" s="17">
        <v>14667</v>
      </c>
      <c r="F59" s="17">
        <v>11928</v>
      </c>
      <c r="G59" s="24"/>
      <c r="H59" s="7"/>
      <c r="I59" s="25">
        <f t="shared" si="16"/>
        <v>-2834</v>
      </c>
      <c r="J59" s="24">
        <f t="shared" si="16"/>
        <v>2634</v>
      </c>
      <c r="K59" s="7"/>
      <c r="L59" s="25">
        <f t="shared" si="3"/>
        <v>-2834.3581862517058</v>
      </c>
      <c r="M59" s="17">
        <f t="shared" si="1"/>
        <v>0.12829739091103234</v>
      </c>
      <c r="N59" s="17">
        <f t="shared" si="4"/>
        <v>2646.7644744474874</v>
      </c>
      <c r="O59" s="24">
        <f t="shared" si="2"/>
        <v>162.93180792055807</v>
      </c>
      <c r="P59" s="7"/>
      <c r="Q59" s="25">
        <f t="shared" si="5"/>
        <v>-2812.1665032472442</v>
      </c>
      <c r="R59" s="24">
        <f t="shared" si="6"/>
        <v>2613.0116227388403</v>
      </c>
      <c r="S59" s="7"/>
      <c r="T59" s="25">
        <f t="shared" si="7"/>
        <v>0.73217659942808411</v>
      </c>
      <c r="U59" s="24">
        <f t="shared" si="8"/>
        <v>0.68525230324555642</v>
      </c>
      <c r="V59" s="7"/>
      <c r="W59" s="25">
        <f t="shared" si="9"/>
        <v>0.72721122776883518</v>
      </c>
      <c r="X59" s="24">
        <f t="shared" si="10"/>
        <v>219.16449330093008</v>
      </c>
      <c r="Y59" s="7"/>
      <c r="Z59" s="25">
        <f t="shared" si="11"/>
        <v>613</v>
      </c>
      <c r="AA59" s="17">
        <f t="shared" si="15"/>
        <v>219.03299999999999</v>
      </c>
      <c r="AB59" s="24">
        <f t="shared" si="12"/>
        <v>3.8228470205207397</v>
      </c>
      <c r="AC59" s="17">
        <f t="shared" si="13"/>
        <v>0.13149330093008871</v>
      </c>
      <c r="AD59" s="17">
        <f t="shared" ca="1" si="14"/>
        <v>-4.1569999469487584E-2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11713</v>
      </c>
      <c r="D60" s="17">
        <v>14424</v>
      </c>
      <c r="E60" s="17">
        <v>14792</v>
      </c>
      <c r="F60" s="17">
        <v>12073</v>
      </c>
      <c r="G60" s="24"/>
      <c r="H60" s="7"/>
      <c r="I60" s="25">
        <f t="shared" si="16"/>
        <v>-3079</v>
      </c>
      <c r="J60" s="24">
        <f t="shared" si="16"/>
        <v>2351</v>
      </c>
      <c r="K60" s="7"/>
      <c r="L60" s="25">
        <f t="shared" si="3"/>
        <v>-3080.7373989467555</v>
      </c>
      <c r="M60" s="17">
        <f t="shared" si="1"/>
        <v>3.0185551001872857</v>
      </c>
      <c r="N60" s="17">
        <f t="shared" si="4"/>
        <v>2358.8270982761824</v>
      </c>
      <c r="O60" s="24">
        <f t="shared" si="2"/>
        <v>61.263467425017012</v>
      </c>
      <c r="P60" s="7"/>
      <c r="Q60" s="25">
        <f t="shared" si="5"/>
        <v>-3057.1665032472442</v>
      </c>
      <c r="R60" s="24">
        <f t="shared" si="6"/>
        <v>2330.0116227388403</v>
      </c>
      <c r="S60" s="7"/>
      <c r="T60" s="25">
        <f t="shared" si="7"/>
        <v>0.79596488033276902</v>
      </c>
      <c r="U60" s="24">
        <f t="shared" si="8"/>
        <v>0.61103663572578182</v>
      </c>
      <c r="V60" s="7"/>
      <c r="W60" s="25">
        <f t="shared" si="9"/>
        <v>0.79154106472457897</v>
      </c>
      <c r="X60" s="24">
        <f t="shared" si="10"/>
        <v>224.79631294881324</v>
      </c>
      <c r="Y60" s="7"/>
      <c r="Z60" s="25">
        <f t="shared" si="11"/>
        <v>632</v>
      </c>
      <c r="AA60" s="17">
        <f t="shared" si="15"/>
        <v>224.72099999999998</v>
      </c>
      <c r="AB60" s="24">
        <f t="shared" si="12"/>
        <v>3.9221213483741768</v>
      </c>
      <c r="AC60" s="17">
        <f t="shared" si="13"/>
        <v>7.5312948813262892E-2</v>
      </c>
      <c r="AD60" s="17">
        <f t="shared" ca="1" si="14"/>
        <v>7.6895495650774137E-2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11594</v>
      </c>
      <c r="D61" s="17">
        <v>14259</v>
      </c>
      <c r="E61" s="17">
        <v>14891</v>
      </c>
      <c r="F61" s="17">
        <v>12222</v>
      </c>
      <c r="G61" s="24"/>
      <c r="H61" s="7"/>
      <c r="I61" s="25">
        <f t="shared" si="16"/>
        <v>-3297</v>
      </c>
      <c r="J61" s="24">
        <f t="shared" si="16"/>
        <v>2037</v>
      </c>
      <c r="K61" s="7"/>
      <c r="L61" s="25">
        <f t="shared" si="3"/>
        <v>-3298.8811543560369</v>
      </c>
      <c r="M61" s="17">
        <f t="shared" si="1"/>
        <v>3.5387417112364501</v>
      </c>
      <c r="N61" s="17">
        <f t="shared" si="4"/>
        <v>2044.8003503272907</v>
      </c>
      <c r="O61" s="24">
        <f t="shared" si="2"/>
        <v>60.845465228464811</v>
      </c>
      <c r="P61" s="7"/>
      <c r="Q61" s="25">
        <f t="shared" si="5"/>
        <v>-3275.1665032472442</v>
      </c>
      <c r="R61" s="24">
        <f t="shared" si="6"/>
        <v>2016.0116227388405</v>
      </c>
      <c r="S61" s="7"/>
      <c r="T61" s="25">
        <f t="shared" si="7"/>
        <v>0.85272343232142744</v>
      </c>
      <c r="U61" s="24">
        <f t="shared" si="8"/>
        <v>0.52869133678157965</v>
      </c>
      <c r="V61" s="7"/>
      <c r="W61" s="25">
        <f t="shared" si="9"/>
        <v>0.84890012430013373</v>
      </c>
      <c r="X61" s="24">
        <f t="shared" si="10"/>
        <v>230.54848145628239</v>
      </c>
      <c r="Y61" s="7"/>
      <c r="Z61" s="25">
        <f t="shared" si="11"/>
        <v>638</v>
      </c>
      <c r="AA61" s="17">
        <f t="shared" si="15"/>
        <v>230.46299999999997</v>
      </c>
      <c r="AB61" s="24">
        <f t="shared" si="12"/>
        <v>4.0223381540236911</v>
      </c>
      <c r="AC61" s="17">
        <f t="shared" si="13"/>
        <v>8.5481456282423096E-2</v>
      </c>
      <c r="AD61" s="17">
        <f t="shared" ca="1" si="14"/>
        <v>4.2130419486511528E-2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11503</v>
      </c>
      <c r="D62" s="17">
        <v>14090</v>
      </c>
      <c r="E62" s="17">
        <v>14983</v>
      </c>
      <c r="F62" s="17">
        <v>12392</v>
      </c>
      <c r="G62" s="24"/>
      <c r="H62" s="7"/>
      <c r="I62" s="25">
        <f t="shared" si="16"/>
        <v>-3480</v>
      </c>
      <c r="J62" s="24">
        <f t="shared" si="16"/>
        <v>1698</v>
      </c>
      <c r="K62" s="7"/>
      <c r="L62" s="25">
        <f t="shared" si="3"/>
        <v>-3483.5962393884706</v>
      </c>
      <c r="M62" s="17">
        <f t="shared" si="1"/>
        <v>12.932937739187551</v>
      </c>
      <c r="N62" s="17">
        <f t="shared" si="4"/>
        <v>1711.5280317189558</v>
      </c>
      <c r="O62" s="24">
        <f t="shared" si="2"/>
        <v>183.00764218907543</v>
      </c>
      <c r="P62" s="7"/>
      <c r="Q62" s="25">
        <f t="shared" si="5"/>
        <v>-3458.1665032472442</v>
      </c>
      <c r="R62" s="24">
        <f t="shared" si="6"/>
        <v>1677.0116227388405</v>
      </c>
      <c r="S62" s="7"/>
      <c r="T62" s="25">
        <f t="shared" si="7"/>
        <v>0.90036937275227369</v>
      </c>
      <c r="U62" s="24">
        <f t="shared" si="8"/>
        <v>0.43978988346283904</v>
      </c>
      <c r="V62" s="7"/>
      <c r="W62" s="25">
        <f t="shared" si="9"/>
        <v>0.89719402277328075</v>
      </c>
      <c r="X62" s="24">
        <f t="shared" si="10"/>
        <v>236.34961310924575</v>
      </c>
      <c r="Y62" s="7"/>
      <c r="Z62" s="25">
        <f t="shared" si="11"/>
        <v>636</v>
      </c>
      <c r="AA62" s="17">
        <f t="shared" si="15"/>
        <v>236.18699999999995</v>
      </c>
      <c r="AB62" s="24">
        <f t="shared" si="12"/>
        <v>4.1222408004078464</v>
      </c>
      <c r="AC62" s="17">
        <f t="shared" si="13"/>
        <v>0.16261310924579675</v>
      </c>
      <c r="AD62" s="17">
        <f t="shared" ca="1" si="14"/>
        <v>4.9861673994996636E-2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11440</v>
      </c>
      <c r="D63" s="17">
        <v>13930</v>
      </c>
      <c r="E63" s="17">
        <v>15064</v>
      </c>
      <c r="F63" s="17">
        <v>12572</v>
      </c>
      <c r="G63" s="24"/>
      <c r="H63" s="7"/>
      <c r="I63" s="25">
        <f t="shared" si="16"/>
        <v>-3624</v>
      </c>
      <c r="J63" s="24">
        <f t="shared" si="16"/>
        <v>1358</v>
      </c>
      <c r="K63" s="7"/>
      <c r="L63" s="25">
        <f t="shared" si="3"/>
        <v>-3631.686973230936</v>
      </c>
      <c r="M63" s="17">
        <f t="shared" si="1"/>
        <v>59.089557453126936</v>
      </c>
      <c r="N63" s="17">
        <f t="shared" si="4"/>
        <v>1367.0048502313393</v>
      </c>
      <c r="O63" s="24">
        <f t="shared" si="2"/>
        <v>81.087327688852042</v>
      </c>
      <c r="P63" s="7"/>
      <c r="Q63" s="25">
        <f t="shared" si="5"/>
        <v>-3602.1665032472442</v>
      </c>
      <c r="R63" s="24">
        <f t="shared" si="6"/>
        <v>1337.0116227388405</v>
      </c>
      <c r="S63" s="7"/>
      <c r="T63" s="25">
        <f t="shared" si="7"/>
        <v>0.93786126030441497</v>
      </c>
      <c r="U63" s="24">
        <f t="shared" si="8"/>
        <v>0.35062618396911693</v>
      </c>
      <c r="V63" s="7"/>
      <c r="W63" s="25">
        <f t="shared" si="9"/>
        <v>0.93533550737894389</v>
      </c>
      <c r="X63" s="24">
        <f t="shared" si="10"/>
        <v>241.9136021556053</v>
      </c>
      <c r="Y63" s="7"/>
      <c r="Z63" s="25">
        <f t="shared" si="11"/>
        <v>626</v>
      </c>
      <c r="AA63" s="17">
        <f t="shared" si="15"/>
        <v>241.82099999999994</v>
      </c>
      <c r="AB63" s="24">
        <f t="shared" si="12"/>
        <v>4.2205726504652068</v>
      </c>
      <c r="AC63" s="17">
        <f t="shared" si="13"/>
        <v>9.2602155605362668E-2</v>
      </c>
      <c r="AD63" s="17">
        <f t="shared" ca="1" si="14"/>
        <v>3.1280121822192086E-2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11379</v>
      </c>
      <c r="D64" s="17">
        <v>13749</v>
      </c>
      <c r="E64" s="17">
        <v>15125</v>
      </c>
      <c r="F64" s="17">
        <v>12751</v>
      </c>
      <c r="G64" s="24"/>
      <c r="H64" s="7"/>
      <c r="I64" s="25">
        <f t="shared" si="16"/>
        <v>-3746</v>
      </c>
      <c r="J64" s="24">
        <f t="shared" si="16"/>
        <v>998</v>
      </c>
      <c r="K64" s="7"/>
      <c r="L64" s="25">
        <f t="shared" si="3"/>
        <v>-3745.6450349286592</v>
      </c>
      <c r="M64" s="17">
        <f t="shared" si="1"/>
        <v>0.12600020187194891</v>
      </c>
      <c r="N64" s="17">
        <f t="shared" si="4"/>
        <v>1006.5705357639147</v>
      </c>
      <c r="O64" s="24">
        <f t="shared" si="2"/>
        <v>73.45408328054053</v>
      </c>
      <c r="P64" s="7"/>
      <c r="Q64" s="25">
        <f t="shared" si="5"/>
        <v>-3724.1665032472442</v>
      </c>
      <c r="R64" s="24">
        <f t="shared" si="6"/>
        <v>977.01162273884052</v>
      </c>
      <c r="S64" s="7"/>
      <c r="T64" s="25">
        <f t="shared" si="7"/>
        <v>0.9696252205916458</v>
      </c>
      <c r="U64" s="24">
        <f t="shared" si="8"/>
        <v>0.25621756097576409</v>
      </c>
      <c r="V64" s="7"/>
      <c r="W64" s="25">
        <f t="shared" si="9"/>
        <v>0.96778706641492351</v>
      </c>
      <c r="X64" s="24">
        <f t="shared" si="10"/>
        <v>247.6343365039429</v>
      </c>
      <c r="Y64" s="7"/>
      <c r="Z64" s="25">
        <f t="shared" si="11"/>
        <v>631</v>
      </c>
      <c r="AA64" s="17">
        <f t="shared" si="15"/>
        <v>247.49999999999994</v>
      </c>
      <c r="AB64" s="24">
        <f t="shared" si="12"/>
        <v>4.3196898986859642</v>
      </c>
      <c r="AC64" s="17">
        <f t="shared" si="13"/>
        <v>0.13433650394296137</v>
      </c>
      <c r="AD64" s="17">
        <f t="shared" ca="1" si="14"/>
        <v>-2.1655669268767497E-2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11339</v>
      </c>
      <c r="D65" s="17">
        <v>13573</v>
      </c>
      <c r="E65" s="17">
        <v>15158</v>
      </c>
      <c r="F65" s="17">
        <v>12927</v>
      </c>
      <c r="G65" s="24"/>
      <c r="H65" s="7"/>
      <c r="I65" s="25">
        <f t="shared" si="16"/>
        <v>-3819</v>
      </c>
      <c r="J65" s="24">
        <f t="shared" si="16"/>
        <v>646</v>
      </c>
      <c r="K65" s="7"/>
      <c r="L65" s="25">
        <f t="shared" si="3"/>
        <v>-3820.4806916924181</v>
      </c>
      <c r="M65" s="17">
        <f t="shared" si="1"/>
        <v>2.1924478879959088</v>
      </c>
      <c r="N65" s="17">
        <f t="shared" si="4"/>
        <v>652.44284501602476</v>
      </c>
      <c r="O65" s="24">
        <f t="shared" si="2"/>
        <v>41.510251900515115</v>
      </c>
      <c r="P65" s="7"/>
      <c r="Q65" s="25">
        <f t="shared" si="5"/>
        <v>-3797.1665032472442</v>
      </c>
      <c r="R65" s="24">
        <f t="shared" si="6"/>
        <v>625.01162273884052</v>
      </c>
      <c r="S65" s="7"/>
      <c r="T65" s="25">
        <f t="shared" si="7"/>
        <v>0.98863152469793969</v>
      </c>
      <c r="U65" s="24">
        <f t="shared" si="8"/>
        <v>0.16390690738226354</v>
      </c>
      <c r="V65" s="7"/>
      <c r="W65" s="25">
        <f t="shared" si="9"/>
        <v>0.98746537043750582</v>
      </c>
      <c r="X65" s="24">
        <f t="shared" si="10"/>
        <v>253.03849746718879</v>
      </c>
      <c r="Y65" s="7"/>
      <c r="Z65" s="25">
        <f t="shared" si="11"/>
        <v>604</v>
      </c>
      <c r="AA65" s="17">
        <f t="shared" si="15"/>
        <v>252.93599999999995</v>
      </c>
      <c r="AB65" s="24">
        <f t="shared" si="12"/>
        <v>4.4145659968243764</v>
      </c>
      <c r="AC65" s="17">
        <f t="shared" si="13"/>
        <v>0.10249746718884012</v>
      </c>
      <c r="AD65" s="17">
        <f t="shared" ca="1" si="14"/>
        <v>4.9038633736699921E-3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11317</v>
      </c>
      <c r="D66" s="17">
        <v>13379</v>
      </c>
      <c r="E66" s="17">
        <v>15172</v>
      </c>
      <c r="F66" s="17">
        <v>13101</v>
      </c>
      <c r="G66" s="24"/>
      <c r="H66" s="7"/>
      <c r="I66" s="25">
        <f t="shared" si="16"/>
        <v>-3855</v>
      </c>
      <c r="J66" s="24">
        <f t="shared" si="16"/>
        <v>278</v>
      </c>
      <c r="K66" s="7"/>
      <c r="L66" s="25">
        <f t="shared" si="3"/>
        <v>-3861.7026649115492</v>
      </c>
      <c r="M66" s="17">
        <f t="shared" si="1"/>
        <v>44.925716916512357</v>
      </c>
      <c r="N66" s="17">
        <f t="shared" si="4"/>
        <v>283.6522997627149</v>
      </c>
      <c r="O66" s="24">
        <f t="shared" si="2"/>
        <v>31.94849260758696</v>
      </c>
      <c r="P66" s="7"/>
      <c r="Q66" s="25">
        <f t="shared" si="5"/>
        <v>-3833.1665032472442</v>
      </c>
      <c r="R66" s="24">
        <f t="shared" si="6"/>
        <v>257.01162273884052</v>
      </c>
      <c r="S66" s="7"/>
      <c r="T66" s="25">
        <f t="shared" si="7"/>
        <v>0.99800449658597501</v>
      </c>
      <c r="U66" s="24">
        <f t="shared" si="8"/>
        <v>6.7400314989058407E-2</v>
      </c>
      <c r="V66" s="7"/>
      <c r="W66" s="25">
        <f t="shared" si="9"/>
        <v>0.99754060996142302</v>
      </c>
      <c r="X66" s="24">
        <f t="shared" si="10"/>
        <v>258.59755423670299</v>
      </c>
      <c r="Y66" s="7"/>
      <c r="Z66" s="25">
        <f t="shared" si="11"/>
        <v>619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9.0554236703042079E-2</v>
      </c>
      <c r="AD66" s="17">
        <f t="shared" ca="1" si="14"/>
        <v>-1.6963352359937289E-2</v>
      </c>
      <c r="AE66" s="17">
        <v>103</v>
      </c>
    </row>
    <row r="67" spans="1:31" s="17" customFormat="1" x14ac:dyDescent="0.25">
      <c r="A67" s="17">
        <v>47</v>
      </c>
      <c r="B67" s="17">
        <v>623</v>
      </c>
      <c r="C67" s="17">
        <v>11308</v>
      </c>
      <c r="D67" s="17">
        <v>13191</v>
      </c>
      <c r="E67" s="17">
        <v>15166</v>
      </c>
      <c r="F67" s="17">
        <v>13282</v>
      </c>
      <c r="G67" s="24"/>
      <c r="H67" s="7"/>
      <c r="I67" s="25">
        <f t="shared" si="16"/>
        <v>-3858</v>
      </c>
      <c r="J67" s="24">
        <f t="shared" si="16"/>
        <v>-91</v>
      </c>
      <c r="K67" s="7"/>
      <c r="L67" s="25">
        <f t="shared" si="3"/>
        <v>-3866.5465533408219</v>
      </c>
      <c r="M67" s="17">
        <f t="shared" si="1"/>
        <v>73.04357400751401</v>
      </c>
      <c r="N67" s="17">
        <f t="shared" si="4"/>
        <v>-90.0196862077578</v>
      </c>
      <c r="O67" s="24">
        <f t="shared" si="2"/>
        <v>0.96101513126028248</v>
      </c>
      <c r="P67" s="7"/>
      <c r="Q67" s="25">
        <f t="shared" si="5"/>
        <v>-3836.1665032472442</v>
      </c>
      <c r="R67" s="24">
        <f t="shared" si="6"/>
        <v>-111.9883772611595</v>
      </c>
      <c r="S67" s="7"/>
      <c r="T67" s="25">
        <f t="shared" si="7"/>
        <v>0.99878557757664455</v>
      </c>
      <c r="U67" s="24">
        <f t="shared" si="8"/>
        <v>-2.9368523579128267E-2</v>
      </c>
      <c r="V67" s="7"/>
      <c r="W67" s="25">
        <f t="shared" si="9"/>
        <v>0.99902563893009921</v>
      </c>
      <c r="X67" s="24">
        <f t="shared" si="10"/>
        <v>264.14680245051386</v>
      </c>
      <c r="Y67" s="7"/>
      <c r="Z67" s="25">
        <f t="shared" si="11"/>
        <v>623</v>
      </c>
      <c r="AA67" s="17">
        <f t="shared" si="15"/>
        <v>264.11399999999992</v>
      </c>
      <c r="AB67" s="24">
        <f t="shared" si="12"/>
        <v>4.6096589006123025</v>
      </c>
      <c r="AC67" s="17">
        <f t="shared" si="13"/>
        <v>3.2802450513941039E-2</v>
      </c>
      <c r="AD67" s="17">
        <f t="shared" ca="1" si="14"/>
        <v>3.0239029289248265E-2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11330</v>
      </c>
      <c r="D68" s="17">
        <v>13012</v>
      </c>
      <c r="E68" s="17">
        <v>15160</v>
      </c>
      <c r="F68" s="17">
        <v>13474</v>
      </c>
      <c r="G68" s="24"/>
      <c r="H68" s="7"/>
      <c r="I68" s="25">
        <f t="shared" si="16"/>
        <v>-3830</v>
      </c>
      <c r="J68" s="24">
        <f t="shared" si="16"/>
        <v>-462</v>
      </c>
      <c r="K68" s="7"/>
      <c r="L68" s="25">
        <f t="shared" si="3"/>
        <v>-3833.7702332282352</v>
      </c>
      <c r="M68" s="17">
        <f t="shared" si="1"/>
        <v>14.214658595288489</v>
      </c>
      <c r="N68" s="17">
        <f t="shared" si="4"/>
        <v>-468.58002933757717</v>
      </c>
      <c r="O68" s="24">
        <f t="shared" si="2"/>
        <v>43.29678608337629</v>
      </c>
      <c r="P68" s="7"/>
      <c r="Q68" s="25">
        <f t="shared" si="5"/>
        <v>-3808.1665032472442</v>
      </c>
      <c r="R68" s="24">
        <f t="shared" si="6"/>
        <v>-482.98837726115948</v>
      </c>
      <c r="S68" s="7"/>
      <c r="T68" s="25">
        <f t="shared" si="7"/>
        <v>0.99149548833039491</v>
      </c>
      <c r="U68" s="24">
        <f t="shared" si="8"/>
        <v>-0.12666185449727799</v>
      </c>
      <c r="V68" s="7"/>
      <c r="W68" s="25">
        <f t="shared" si="9"/>
        <v>0.99244309944304243</v>
      </c>
      <c r="X68" s="24">
        <f t="shared" si="10"/>
        <v>269.73608361161223</v>
      </c>
      <c r="Y68" s="7"/>
      <c r="Z68" s="25">
        <f t="shared" si="11"/>
        <v>633</v>
      </c>
      <c r="AA68" s="17">
        <f t="shared" si="15"/>
        <v>269.81099999999992</v>
      </c>
      <c r="AB68" s="24">
        <f t="shared" si="12"/>
        <v>4.7090903080984186</v>
      </c>
      <c r="AC68" s="17">
        <f t="shared" si="13"/>
        <v>-7.4916388387691768E-2</v>
      </c>
      <c r="AD68" s="17">
        <f t="shared" ca="1" si="14"/>
        <v>0.11039429456849348</v>
      </c>
      <c r="AE68" s="17">
        <v>101</v>
      </c>
    </row>
    <row r="69" spans="1:31" s="17" customFormat="1" x14ac:dyDescent="0.25">
      <c r="A69" s="17">
        <v>49</v>
      </c>
      <c r="B69" s="17">
        <v>621</v>
      </c>
      <c r="C69" s="17">
        <v>11365</v>
      </c>
      <c r="D69" s="17">
        <v>12827</v>
      </c>
      <c r="E69" s="17">
        <v>15126</v>
      </c>
      <c r="F69" s="17">
        <v>13658</v>
      </c>
      <c r="G69" s="24"/>
      <c r="H69" s="7"/>
      <c r="I69" s="25">
        <f t="shared" si="16"/>
        <v>-3761</v>
      </c>
      <c r="J69" s="24">
        <f t="shared" si="16"/>
        <v>-831</v>
      </c>
      <c r="K69" s="7"/>
      <c r="L69" s="25">
        <f t="shared" si="3"/>
        <v>-3765.001698893097</v>
      </c>
      <c r="M69" s="17">
        <f t="shared" si="1"/>
        <v>16.013594031013756</v>
      </c>
      <c r="N69" s="17">
        <f t="shared" si="4"/>
        <v>-835.28257633768305</v>
      </c>
      <c r="O69" s="24">
        <f t="shared" si="2"/>
        <v>18.340460088082796</v>
      </c>
      <c r="P69" s="7"/>
      <c r="Q69" s="25">
        <f t="shared" si="5"/>
        <v>-3739.1665032472442</v>
      </c>
      <c r="R69" s="24">
        <f t="shared" si="6"/>
        <v>-851.98837726115948</v>
      </c>
      <c r="S69" s="7"/>
      <c r="T69" s="25">
        <f t="shared" si="7"/>
        <v>0.97353062554499381</v>
      </c>
      <c r="U69" s="24">
        <f t="shared" si="8"/>
        <v>-0.22343069306546468</v>
      </c>
      <c r="V69" s="7"/>
      <c r="W69" s="25">
        <f t="shared" si="9"/>
        <v>0.9751816886648067</v>
      </c>
      <c r="X69" s="24">
        <f t="shared" si="10"/>
        <v>275.36765818540721</v>
      </c>
      <c r="Y69" s="7"/>
      <c r="Z69" s="25">
        <f t="shared" si="11"/>
        <v>621</v>
      </c>
      <c r="AA69" s="17">
        <f t="shared" si="15"/>
        <v>275.39999999999992</v>
      </c>
      <c r="AB69" s="24">
        <f t="shared" si="12"/>
        <v>4.806636759992382</v>
      </c>
      <c r="AC69" s="17">
        <f t="shared" si="13"/>
        <v>-3.2341814592712126E-2</v>
      </c>
      <c r="AD69" s="17">
        <f t="shared" ca="1" si="14"/>
        <v>5.1696799337150878E-3</v>
      </c>
      <c r="AE69" s="17">
        <v>100</v>
      </c>
    </row>
    <row r="70" spans="1:31" s="17" customFormat="1" x14ac:dyDescent="0.25">
      <c r="A70" s="17">
        <v>50</v>
      </c>
      <c r="B70" s="17">
        <v>644</v>
      </c>
      <c r="C70" s="17">
        <v>11425</v>
      </c>
      <c r="D70" s="17">
        <v>12651</v>
      </c>
      <c r="E70" s="17">
        <v>15077</v>
      </c>
      <c r="F70" s="17">
        <v>13852</v>
      </c>
      <c r="G70" s="24"/>
      <c r="H70" s="7"/>
      <c r="I70" s="25">
        <f t="shared" si="16"/>
        <v>-3652</v>
      </c>
      <c r="J70" s="24">
        <f t="shared" si="16"/>
        <v>-1201</v>
      </c>
      <c r="K70" s="7"/>
      <c r="L70" s="25">
        <f t="shared" si="3"/>
        <v>-3656.0889911179652</v>
      </c>
      <c r="M70" s="17">
        <f t="shared" si="1"/>
        <v>16.719848362798125</v>
      </c>
      <c r="N70" s="17">
        <f t="shared" si="4"/>
        <v>-1206.9154375766504</v>
      </c>
      <c r="O70" s="24">
        <f t="shared" si="2"/>
        <v>34.992401723248115</v>
      </c>
      <c r="P70" s="7"/>
      <c r="Q70" s="25">
        <f t="shared" si="5"/>
        <v>-3630.1665032472442</v>
      </c>
      <c r="R70" s="24">
        <f t="shared" si="6"/>
        <v>-1221.9883772611595</v>
      </c>
      <c r="S70" s="7"/>
      <c r="T70" s="25">
        <f t="shared" si="7"/>
        <v>0.94515134955066471</v>
      </c>
      <c r="U70" s="24">
        <f t="shared" si="8"/>
        <v>-0.32046177780863289</v>
      </c>
      <c r="V70" s="7"/>
      <c r="W70" s="25">
        <f t="shared" si="9"/>
        <v>0.94750749680038016</v>
      </c>
      <c r="X70" s="24">
        <f t="shared" si="10"/>
        <v>281.14929064197167</v>
      </c>
      <c r="Y70" s="7"/>
      <c r="Z70" s="25">
        <f t="shared" si="11"/>
        <v>644</v>
      </c>
      <c r="AA70" s="17">
        <f t="shared" si="15"/>
        <v>281.19599999999991</v>
      </c>
      <c r="AB70" s="24">
        <f t="shared" si="12"/>
        <v>4.9077960434379735</v>
      </c>
      <c r="AC70" s="17">
        <f t="shared" si="13"/>
        <v>-4.6709358028238057E-2</v>
      </c>
      <c r="AD70" s="17">
        <f t="shared" ca="1" si="14"/>
        <v>9.3347616015023505E-2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11491</v>
      </c>
      <c r="D71" s="17">
        <v>12469</v>
      </c>
      <c r="E71" s="17">
        <v>15001</v>
      </c>
      <c r="F71" s="17">
        <v>14019</v>
      </c>
      <c r="G71" s="24"/>
      <c r="H71" s="7"/>
      <c r="I71" s="25">
        <f t="shared" si="16"/>
        <v>-3510</v>
      </c>
      <c r="J71" s="24">
        <f t="shared" si="16"/>
        <v>-1550</v>
      </c>
      <c r="K71" s="7"/>
      <c r="L71" s="25">
        <f t="shared" si="3"/>
        <v>-3513.5611087461484</v>
      </c>
      <c r="M71" s="17">
        <f t="shared" si="1"/>
        <v>12.681495501894775</v>
      </c>
      <c r="N71" s="17">
        <f t="shared" si="4"/>
        <v>-1558.3372495563581</v>
      </c>
      <c r="O71" s="24">
        <f t="shared" si="2"/>
        <v>69.509730164992902</v>
      </c>
      <c r="P71" s="7"/>
      <c r="Q71" s="25">
        <f t="shared" si="5"/>
        <v>-3488.1665032472442</v>
      </c>
      <c r="R71" s="24">
        <f t="shared" si="6"/>
        <v>-1570.9883772611595</v>
      </c>
      <c r="S71" s="7"/>
      <c r="T71" s="25">
        <f t="shared" si="7"/>
        <v>0.90818018265896971</v>
      </c>
      <c r="U71" s="24">
        <f t="shared" si="8"/>
        <v>-0.41198569287718884</v>
      </c>
      <c r="V71" s="7"/>
      <c r="W71" s="25">
        <f t="shared" si="9"/>
        <v>0.91120112581465229</v>
      </c>
      <c r="X71" s="24">
        <f t="shared" si="10"/>
        <v>286.79233269510644</v>
      </c>
      <c r="Y71" s="7"/>
      <c r="Z71" s="25">
        <f t="shared" si="11"/>
        <v>630</v>
      </c>
      <c r="AA71" s="17">
        <f t="shared" si="15"/>
        <v>286.86599999999993</v>
      </c>
      <c r="AB71" s="24">
        <f t="shared" si="12"/>
        <v>5.006756212026052</v>
      </c>
      <c r="AC71" s="17">
        <f t="shared" si="13"/>
        <v>-7.3667304893490382E-2</v>
      </c>
      <c r="AD71" s="17">
        <f t="shared" ca="1" si="14"/>
        <v>6.8328676679414002E-2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11573</v>
      </c>
      <c r="D72" s="17">
        <v>12295</v>
      </c>
      <c r="E72" s="17">
        <v>14908</v>
      </c>
      <c r="F72" s="17">
        <v>14179</v>
      </c>
      <c r="G72" s="24"/>
      <c r="H72" s="7"/>
      <c r="I72" s="25">
        <f t="shared" si="16"/>
        <v>-3335</v>
      </c>
      <c r="J72" s="24">
        <f t="shared" si="16"/>
        <v>-1884</v>
      </c>
      <c r="K72" s="7"/>
      <c r="L72" s="25">
        <f t="shared" si="3"/>
        <v>-3338.0758329213181</v>
      </c>
      <c r="M72" s="17">
        <f t="shared" si="1"/>
        <v>9.4607481598643854</v>
      </c>
      <c r="N72" s="17">
        <f t="shared" si="4"/>
        <v>-1892.2157079682179</v>
      </c>
      <c r="O72" s="24">
        <f t="shared" si="2"/>
        <v>67.497857419038837</v>
      </c>
      <c r="P72" s="7"/>
      <c r="Q72" s="25">
        <f t="shared" si="5"/>
        <v>-3313.1665032472442</v>
      </c>
      <c r="R72" s="24">
        <f t="shared" si="6"/>
        <v>-1904.9883772611595</v>
      </c>
      <c r="S72" s="7"/>
      <c r="T72" s="25">
        <f t="shared" si="7"/>
        <v>0.86261712486990916</v>
      </c>
      <c r="U72" s="24">
        <f t="shared" si="8"/>
        <v>-0.49957591532102175</v>
      </c>
      <c r="V72" s="7"/>
      <c r="W72" s="25">
        <f t="shared" si="9"/>
        <v>0.8662740216801853</v>
      </c>
      <c r="X72" s="24">
        <f t="shared" si="10"/>
        <v>292.43478859889137</v>
      </c>
      <c r="Y72" s="7"/>
      <c r="Z72" s="25">
        <f t="shared" si="11"/>
        <v>626</v>
      </c>
      <c r="AA72" s="17">
        <f t="shared" si="15"/>
        <v>292.49999999999994</v>
      </c>
      <c r="AB72" s="24">
        <f t="shared" si="12"/>
        <v>5.1050880620834125</v>
      </c>
      <c r="AC72" s="17">
        <f t="shared" si="13"/>
        <v>-6.5211401108570044E-2</v>
      </c>
      <c r="AD72" s="17">
        <f t="shared" ca="1" si="14"/>
        <v>-2.5814311923227251E-2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11675</v>
      </c>
      <c r="D73" s="17">
        <v>12140</v>
      </c>
      <c r="E73" s="17">
        <v>14804</v>
      </c>
      <c r="F73" s="17">
        <v>14336</v>
      </c>
      <c r="G73" s="24"/>
      <c r="H73" s="7"/>
      <c r="I73" s="25">
        <f t="shared" si="16"/>
        <v>-3129</v>
      </c>
      <c r="J73" s="24">
        <f t="shared" si="16"/>
        <v>-2196</v>
      </c>
      <c r="K73" s="7"/>
      <c r="L73" s="25">
        <f t="shared" si="3"/>
        <v>-3132.6706235668421</v>
      </c>
      <c r="M73" s="17">
        <f t="shared" si="1"/>
        <v>13.473477369456591</v>
      </c>
      <c r="N73" s="17">
        <f t="shared" si="4"/>
        <v>-2204.6704553102022</v>
      </c>
      <c r="O73" s="24">
        <f t="shared" si="2"/>
        <v>75.176795286213775</v>
      </c>
      <c r="P73" s="7"/>
      <c r="Q73" s="25">
        <f t="shared" si="5"/>
        <v>-3107.1665032472442</v>
      </c>
      <c r="R73" s="24">
        <f t="shared" si="6"/>
        <v>-2216.9883772611597</v>
      </c>
      <c r="S73" s="7"/>
      <c r="T73" s="25">
        <f t="shared" si="7"/>
        <v>0.80898289684392921</v>
      </c>
      <c r="U73" s="24">
        <f t="shared" si="8"/>
        <v>-0.58139672191526093</v>
      </c>
      <c r="V73" s="7"/>
      <c r="W73" s="25">
        <f t="shared" si="9"/>
        <v>0.81323356519973755</v>
      </c>
      <c r="X73" s="24">
        <f t="shared" si="10"/>
        <v>298.02467840772317</v>
      </c>
      <c r="Y73" s="7"/>
      <c r="Z73" s="25">
        <f t="shared" si="11"/>
        <v>620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-5.5321592276754927E-2</v>
      </c>
      <c r="AD73" s="17">
        <f t="shared" ca="1" si="14"/>
        <v>2.2331287582233017E-2</v>
      </c>
      <c r="AE73" s="17">
        <v>96</v>
      </c>
    </row>
    <row r="74" spans="1:31" s="17" customFormat="1" x14ac:dyDescent="0.25">
      <c r="A74" s="17">
        <v>54</v>
      </c>
      <c r="B74" s="17">
        <v>610</v>
      </c>
      <c r="C74" s="17">
        <v>11796</v>
      </c>
      <c r="D74" s="17">
        <v>12002</v>
      </c>
      <c r="E74" s="17">
        <v>14696</v>
      </c>
      <c r="F74" s="17">
        <v>14486</v>
      </c>
      <c r="G74" s="24"/>
      <c r="H74" s="7"/>
      <c r="I74" s="25">
        <f t="shared" si="16"/>
        <v>-2900</v>
      </c>
      <c r="J74" s="24">
        <f t="shared" si="16"/>
        <v>-2484</v>
      </c>
      <c r="K74" s="7"/>
      <c r="L74" s="25">
        <f t="shared" si="3"/>
        <v>-2901.7802449668584</v>
      </c>
      <c r="M74" s="17">
        <f t="shared" si="1"/>
        <v>3.1692721420246315</v>
      </c>
      <c r="N74" s="17">
        <f t="shared" si="4"/>
        <v>-2491.499235477097</v>
      </c>
      <c r="O74" s="24">
        <f t="shared" si="2"/>
        <v>56.238532740950944</v>
      </c>
      <c r="P74" s="7"/>
      <c r="Q74" s="25">
        <f t="shared" si="5"/>
        <v>-2878.1665032472442</v>
      </c>
      <c r="R74" s="24">
        <f t="shared" si="6"/>
        <v>-2504.9883772611597</v>
      </c>
      <c r="S74" s="7"/>
      <c r="T74" s="25">
        <f t="shared" si="7"/>
        <v>0.74936038122281556</v>
      </c>
      <c r="U74" s="24">
        <f t="shared" si="8"/>
        <v>-0.65692362030994322</v>
      </c>
      <c r="V74" s="7"/>
      <c r="W74" s="25">
        <f t="shared" si="9"/>
        <v>0.75415887879877874</v>
      </c>
      <c r="X74" s="24">
        <f t="shared" si="10"/>
        <v>303.52103188958404</v>
      </c>
      <c r="Y74" s="7"/>
      <c r="Z74" s="25">
        <f t="shared" si="11"/>
        <v>610</v>
      </c>
      <c r="AA74" s="17">
        <f t="shared" si="15"/>
        <v>303.56999999999994</v>
      </c>
      <c r="AB74" s="24">
        <f t="shared" si="12"/>
        <v>5.2982960102791843</v>
      </c>
      <c r="AC74" s="17">
        <f t="shared" si="13"/>
        <v>-4.8968110415898991E-2</v>
      </c>
      <c r="AD74" s="17">
        <f t="shared" ca="1" si="14"/>
        <v>4.3908226934263439E-2</v>
      </c>
      <c r="AE74" s="17">
        <v>95</v>
      </c>
    </row>
    <row r="75" spans="1:31" s="17" customFormat="1" x14ac:dyDescent="0.25">
      <c r="A75" s="17">
        <v>55</v>
      </c>
      <c r="B75" s="17">
        <v>619</v>
      </c>
      <c r="C75" s="17">
        <v>11930</v>
      </c>
      <c r="D75" s="17">
        <v>11869</v>
      </c>
      <c r="E75" s="17">
        <v>14569</v>
      </c>
      <c r="F75" s="17">
        <v>14621</v>
      </c>
      <c r="G75" s="24"/>
      <c r="H75" s="7"/>
      <c r="I75" s="25">
        <f t="shared" si="16"/>
        <v>-2639</v>
      </c>
      <c r="J75" s="24">
        <f t="shared" si="16"/>
        <v>-2752</v>
      </c>
      <c r="K75" s="7"/>
      <c r="L75" s="25">
        <f t="shared" si="3"/>
        <v>-2640.4726474150957</v>
      </c>
      <c r="M75" s="17">
        <f t="shared" si="1"/>
        <v>2.1686904091880685</v>
      </c>
      <c r="N75" s="17">
        <f t="shared" si="4"/>
        <v>-2758.9669784202379</v>
      </c>
      <c r="O75" s="24">
        <f t="shared" si="2"/>
        <v>48.538788308060099</v>
      </c>
      <c r="P75" s="7"/>
      <c r="Q75" s="25">
        <f t="shared" si="5"/>
        <v>-2617.1665032472442</v>
      </c>
      <c r="R75" s="24">
        <f t="shared" si="6"/>
        <v>-2772.9883772611597</v>
      </c>
      <c r="S75" s="7"/>
      <c r="T75" s="25">
        <f t="shared" si="7"/>
        <v>0.6814063350345595</v>
      </c>
      <c r="U75" s="24">
        <f t="shared" si="8"/>
        <v>-0.72720559520499473</v>
      </c>
      <c r="V75" s="7"/>
      <c r="W75" s="25">
        <f t="shared" si="9"/>
        <v>0.68671428815731961</v>
      </c>
      <c r="X75" s="24">
        <f t="shared" si="10"/>
        <v>309.10332049761109</v>
      </c>
      <c r="Y75" s="7"/>
      <c r="Z75" s="25">
        <f t="shared" si="11"/>
        <v>619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-3.7679502388868968E-2</v>
      </c>
      <c r="AD75" s="17">
        <f t="shared" ca="1" si="14"/>
        <v>2.1829933434219129E-2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12074</v>
      </c>
      <c r="D76" s="17">
        <v>11741</v>
      </c>
      <c r="E76" s="17">
        <v>14420</v>
      </c>
      <c r="F76" s="17">
        <v>14743</v>
      </c>
      <c r="G76" s="24"/>
      <c r="H76" s="7"/>
      <c r="I76" s="25">
        <f t="shared" si="16"/>
        <v>-2346</v>
      </c>
      <c r="J76" s="24">
        <f t="shared" si="16"/>
        <v>-3002</v>
      </c>
      <c r="K76" s="7"/>
      <c r="L76" s="25">
        <f t="shared" si="3"/>
        <v>-2344.7897738220381</v>
      </c>
      <c r="M76" s="17">
        <f t="shared" si="1"/>
        <v>1.4646474018242339</v>
      </c>
      <c r="N76" s="17">
        <f t="shared" si="4"/>
        <v>-3007.4816514418758</v>
      </c>
      <c r="O76" s="24">
        <f t="shared" si="2"/>
        <v>30.048502530218855</v>
      </c>
      <c r="P76" s="7"/>
      <c r="Q76" s="25">
        <f t="shared" si="5"/>
        <v>-2324.1665032472442</v>
      </c>
      <c r="R76" s="24">
        <f t="shared" si="6"/>
        <v>-3022.9883772611597</v>
      </c>
      <c r="S76" s="7"/>
      <c r="T76" s="25">
        <f t="shared" si="7"/>
        <v>0.60512075827916079</v>
      </c>
      <c r="U76" s="24">
        <f t="shared" si="8"/>
        <v>-0.79276713895037865</v>
      </c>
      <c r="V76" s="7"/>
      <c r="W76" s="25">
        <f t="shared" si="9"/>
        <v>0.61090360859954718</v>
      </c>
      <c r="X76" s="24">
        <f t="shared" si="10"/>
        <v>314.84523186144179</v>
      </c>
      <c r="Y76" s="7"/>
      <c r="Z76" s="25">
        <f t="shared" si="11"/>
        <v>639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-4.6768138558149985E-2</v>
      </c>
      <c r="AD76" s="17">
        <f t="shared" ca="1" si="14"/>
        <v>1.8393862521691062E-2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12234</v>
      </c>
      <c r="D77" s="17">
        <v>11637</v>
      </c>
      <c r="E77" s="17">
        <v>14264</v>
      </c>
      <c r="F77" s="17">
        <v>14856</v>
      </c>
      <c r="G77" s="24"/>
      <c r="H77" s="7"/>
      <c r="I77" s="25">
        <f t="shared" si="16"/>
        <v>-2030</v>
      </c>
      <c r="J77" s="24">
        <f t="shared" si="16"/>
        <v>-3219</v>
      </c>
      <c r="K77" s="7"/>
      <c r="L77" s="25">
        <f t="shared" si="3"/>
        <v>-2028.2903794951537</v>
      </c>
      <c r="M77" s="17">
        <f t="shared" si="1"/>
        <v>2.9228022705908177</v>
      </c>
      <c r="N77" s="17">
        <f t="shared" si="4"/>
        <v>-3223.9059899839613</v>
      </c>
      <c r="O77" s="24">
        <f t="shared" si="2"/>
        <v>24.06873772272823</v>
      </c>
      <c r="P77" s="7"/>
      <c r="Q77" s="25">
        <f t="shared" si="5"/>
        <v>-2008.1665032472442</v>
      </c>
      <c r="R77" s="24">
        <f t="shared" si="6"/>
        <v>-3239.9883772611597</v>
      </c>
      <c r="S77" s="7"/>
      <c r="T77" s="25">
        <f t="shared" si="7"/>
        <v>0.52284689392862849</v>
      </c>
      <c r="U77" s="24">
        <f t="shared" si="8"/>
        <v>-0.84967455892137189</v>
      </c>
      <c r="V77" s="7"/>
      <c r="W77" s="25">
        <f t="shared" si="9"/>
        <v>0.52904153016242095</v>
      </c>
      <c r="X77" s="24">
        <f t="shared" si="10"/>
        <v>320.55490127135511</v>
      </c>
      <c r="Y77" s="7"/>
      <c r="Z77" s="25">
        <f t="shared" si="11"/>
        <v>634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-4.3098728644849871E-2</v>
      </c>
      <c r="AD77" s="17">
        <f t="shared" ca="1" si="14"/>
        <v>0.14147213240119072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12390</v>
      </c>
      <c r="D78" s="17">
        <v>11524</v>
      </c>
      <c r="E78" s="17">
        <v>14077</v>
      </c>
      <c r="F78" s="17">
        <v>14927</v>
      </c>
      <c r="G78" s="24"/>
      <c r="H78" s="7"/>
      <c r="I78" s="25">
        <f t="shared" si="16"/>
        <v>-1687</v>
      </c>
      <c r="J78" s="24">
        <f t="shared" si="16"/>
        <v>-3403</v>
      </c>
      <c r="K78" s="7"/>
      <c r="L78" s="25">
        <f t="shared" si="3"/>
        <v>-1690.2634717453768</v>
      </c>
      <c r="M78" s="17">
        <f t="shared" si="1"/>
        <v>10.650247832872822</v>
      </c>
      <c r="N78" s="17">
        <f t="shared" si="4"/>
        <v>-3408.9428010058623</v>
      </c>
      <c r="O78" s="24">
        <f t="shared" si="2"/>
        <v>35.316883795277882</v>
      </c>
      <c r="P78" s="7"/>
      <c r="Q78" s="25">
        <f t="shared" si="5"/>
        <v>-1665.1665032472442</v>
      </c>
      <c r="R78" s="24">
        <f t="shared" si="6"/>
        <v>-3423.9883772611597</v>
      </c>
      <c r="S78" s="7"/>
      <c r="T78" s="25">
        <f t="shared" si="7"/>
        <v>0.43354330066206964</v>
      </c>
      <c r="U78" s="24">
        <f t="shared" si="8"/>
        <v>-0.89792785511797446</v>
      </c>
      <c r="V78" s="7"/>
      <c r="W78" s="25">
        <f t="shared" si="9"/>
        <v>0.44008658397111239</v>
      </c>
      <c r="X78" s="24">
        <f t="shared" si="10"/>
        <v>326.35285499516112</v>
      </c>
      <c r="Y78" s="7"/>
      <c r="Z78" s="25">
        <f t="shared" si="11"/>
        <v>637</v>
      </c>
      <c r="AA78" s="17">
        <f t="shared" si="15"/>
        <v>326.33099999999996</v>
      </c>
      <c r="AB78" s="24">
        <f t="shared" si="12"/>
        <v>5.6955504013256144</v>
      </c>
      <c r="AC78" s="17">
        <f t="shared" si="13"/>
        <v>2.1854995161163515E-2</v>
      </c>
      <c r="AD78" s="17">
        <f t="shared" ca="1" si="14"/>
        <v>2.6741962770358896E-2</v>
      </c>
      <c r="AE78" s="17">
        <v>91</v>
      </c>
    </row>
    <row r="79" spans="1:31" s="17" customFormat="1" x14ac:dyDescent="0.25">
      <c r="A79" s="17">
        <v>59</v>
      </c>
      <c r="B79" s="17">
        <v>626</v>
      </c>
      <c r="C79" s="17">
        <v>12582</v>
      </c>
      <c r="D79" s="17">
        <v>11469</v>
      </c>
      <c r="E79" s="17">
        <v>13924</v>
      </c>
      <c r="F79" s="17">
        <v>15024</v>
      </c>
      <c r="G79" s="24"/>
      <c r="H79" s="7"/>
      <c r="I79" s="25">
        <f t="shared" si="16"/>
        <v>-1342</v>
      </c>
      <c r="J79" s="24">
        <f t="shared" si="16"/>
        <v>-3555</v>
      </c>
      <c r="K79" s="7"/>
      <c r="L79" s="25">
        <f t="shared" si="3"/>
        <v>-1341.7848907755301</v>
      </c>
      <c r="M79" s="17">
        <f t="shared" si="1"/>
        <v>4.6271978452029024E-2</v>
      </c>
      <c r="N79" s="17">
        <f t="shared" si="4"/>
        <v>-3557.340417400922</v>
      </c>
      <c r="O79" s="24">
        <f t="shared" si="2"/>
        <v>5.47755361053839</v>
      </c>
      <c r="P79" s="7"/>
      <c r="Q79" s="25">
        <f t="shared" si="5"/>
        <v>-1320.1665032472442</v>
      </c>
      <c r="R79" s="24">
        <f t="shared" si="6"/>
        <v>-3575.9883772611597</v>
      </c>
      <c r="S79" s="7"/>
      <c r="T79" s="25">
        <f t="shared" si="7"/>
        <v>0.34371898673506446</v>
      </c>
      <c r="U79" s="24">
        <f t="shared" si="8"/>
        <v>-0.93778927371516796</v>
      </c>
      <c r="V79" s="7"/>
      <c r="W79" s="25">
        <f t="shared" si="9"/>
        <v>0.35054985815539308</v>
      </c>
      <c r="X79" s="24">
        <f t="shared" si="10"/>
        <v>331.96698401485105</v>
      </c>
      <c r="Y79" s="7"/>
      <c r="Z79" s="25">
        <f t="shared" si="11"/>
        <v>626</v>
      </c>
      <c r="AA79" s="17">
        <f t="shared" si="15"/>
        <v>331.96499999999997</v>
      </c>
      <c r="AB79" s="24">
        <f t="shared" si="12"/>
        <v>5.7938822513829757</v>
      </c>
      <c r="AC79" s="17">
        <f t="shared" si="13"/>
        <v>1.9840148510752442E-3</v>
      </c>
      <c r="AD79" s="17">
        <f t="shared" ca="1" si="14"/>
        <v>1.6520614229989405E-2</v>
      </c>
      <c r="AE79" s="17">
        <v>90</v>
      </c>
    </row>
    <row r="80" spans="1:31" s="17" customFormat="1" x14ac:dyDescent="0.25">
      <c r="A80" s="17">
        <v>60</v>
      </c>
      <c r="B80" s="17">
        <v>637</v>
      </c>
      <c r="C80" s="17">
        <v>12761</v>
      </c>
      <c r="D80" s="17">
        <v>11409</v>
      </c>
      <c r="E80" s="17">
        <v>13740</v>
      </c>
      <c r="F80" s="17">
        <v>15084</v>
      </c>
      <c r="G80" s="24"/>
      <c r="H80" s="7"/>
      <c r="I80" s="25">
        <f t="shared" si="16"/>
        <v>-979</v>
      </c>
      <c r="J80" s="24">
        <f t="shared" si="16"/>
        <v>-3675</v>
      </c>
      <c r="K80" s="7"/>
      <c r="L80" s="25">
        <f t="shared" si="3"/>
        <v>-974.10579210262904</v>
      </c>
      <c r="M80" s="17">
        <f t="shared" si="1"/>
        <v>23.953270942688285</v>
      </c>
      <c r="N80" s="17">
        <f t="shared" si="4"/>
        <v>-3672.8241028932107</v>
      </c>
      <c r="O80" s="24">
        <f t="shared" si="2"/>
        <v>4.7345282193340772</v>
      </c>
      <c r="P80" s="7"/>
      <c r="Q80" s="25">
        <f t="shared" si="5"/>
        <v>-957.16650324724435</v>
      </c>
      <c r="R80" s="24">
        <f t="shared" si="6"/>
        <v>-3695.9883772611597</v>
      </c>
      <c r="S80" s="7"/>
      <c r="T80" s="25">
        <f t="shared" si="7"/>
        <v>0.24920818686404159</v>
      </c>
      <c r="U80" s="24">
        <f t="shared" si="8"/>
        <v>-0.96925881471295217</v>
      </c>
      <c r="V80" s="7"/>
      <c r="W80" s="25">
        <f t="shared" si="9"/>
        <v>0.25626547721594917</v>
      </c>
      <c r="X80" s="24">
        <f t="shared" si="10"/>
        <v>337.65321530595475</v>
      </c>
      <c r="Y80" s="7"/>
      <c r="Z80" s="25">
        <f t="shared" si="11"/>
        <v>637</v>
      </c>
      <c r="AA80" s="17">
        <f t="shared" si="15"/>
        <v>337.69799999999998</v>
      </c>
      <c r="AB80" s="24">
        <f t="shared" si="12"/>
        <v>5.8939419773998107</v>
      </c>
      <c r="AC80" s="17">
        <f t="shared" si="13"/>
        <v>-4.4784694045233664E-2</v>
      </c>
      <c r="AD80" s="17">
        <f t="shared" ca="1" si="14"/>
        <v>5.4784488169957513E-2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12944</v>
      </c>
      <c r="D81" s="17">
        <v>11368</v>
      </c>
      <c r="E81" s="17">
        <v>13558</v>
      </c>
      <c r="F81" s="17">
        <v>15117</v>
      </c>
      <c r="G81" s="24"/>
      <c r="H81" s="7"/>
      <c r="I81" s="25">
        <f t="shared" si="16"/>
        <v>-614</v>
      </c>
      <c r="J81" s="24">
        <f t="shared" si="16"/>
        <v>-3749</v>
      </c>
      <c r="K81" s="7"/>
      <c r="L81" s="25">
        <f t="shared" si="3"/>
        <v>-613.62435516425774</v>
      </c>
      <c r="M81" s="17">
        <f t="shared" si="1"/>
        <v>0.14110904261983262</v>
      </c>
      <c r="N81" s="17">
        <f t="shared" si="4"/>
        <v>-3748.6673394224404</v>
      </c>
      <c r="O81" s="24">
        <f t="shared" si="2"/>
        <v>0.1106630598623108</v>
      </c>
      <c r="P81" s="7"/>
      <c r="Q81" s="25">
        <f t="shared" si="5"/>
        <v>-592.16650324724435</v>
      </c>
      <c r="R81" s="24">
        <f t="shared" si="6"/>
        <v>-3769.9883772611597</v>
      </c>
      <c r="S81" s="7"/>
      <c r="T81" s="25">
        <f t="shared" si="7"/>
        <v>0.15417666633257229</v>
      </c>
      <c r="U81" s="24">
        <f t="shared" si="8"/>
        <v>-0.98866503166158581</v>
      </c>
      <c r="V81" s="7"/>
      <c r="W81" s="25">
        <f t="shared" si="9"/>
        <v>0.16137260938278325</v>
      </c>
      <c r="X81" s="24">
        <f t="shared" si="10"/>
        <v>343.19272791204116</v>
      </c>
      <c r="Y81" s="7"/>
      <c r="Z81" s="25">
        <f t="shared" si="11"/>
        <v>609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1.3727912041190393E-2</v>
      </c>
      <c r="AD81" s="17">
        <f t="shared" ca="1" si="14"/>
        <v>-4.1351055096413347E-2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13118</v>
      </c>
      <c r="D82" s="17">
        <v>11338</v>
      </c>
      <c r="E82" s="17">
        <v>13364</v>
      </c>
      <c r="F82" s="17">
        <v>15129</v>
      </c>
      <c r="G82" s="24"/>
      <c r="H82" s="7"/>
      <c r="I82" s="25">
        <f t="shared" si="16"/>
        <v>-246</v>
      </c>
      <c r="J82" s="24">
        <f t="shared" si="16"/>
        <v>-3791</v>
      </c>
      <c r="K82" s="7"/>
      <c r="L82" s="25">
        <f t="shared" si="3"/>
        <v>-243.50358269675121</v>
      </c>
      <c r="M82" s="17">
        <f t="shared" si="1"/>
        <v>6.2320993519599641</v>
      </c>
      <c r="N82" s="17">
        <f t="shared" si="4"/>
        <v>-3790.2877282904496</v>
      </c>
      <c r="O82" s="24">
        <f t="shared" si="2"/>
        <v>0.5073309882257786</v>
      </c>
      <c r="P82" s="7"/>
      <c r="Q82" s="25">
        <f t="shared" si="5"/>
        <v>-224.16650324724432</v>
      </c>
      <c r="R82" s="24">
        <f t="shared" si="6"/>
        <v>-3811.9883772611597</v>
      </c>
      <c r="S82" s="7"/>
      <c r="T82" s="25">
        <f t="shared" si="7"/>
        <v>5.8364064810433366E-2</v>
      </c>
      <c r="U82" s="24">
        <f t="shared" si="8"/>
        <v>-0.99967937101081028</v>
      </c>
      <c r="V82" s="7"/>
      <c r="W82" s="25">
        <f t="shared" si="9"/>
        <v>6.5637594706499394E-2</v>
      </c>
      <c r="X82" s="24">
        <f t="shared" si="10"/>
        <v>348.70638251994637</v>
      </c>
      <c r="Y82" s="7"/>
      <c r="Z82" s="25">
        <f t="shared" si="11"/>
        <v>616</v>
      </c>
      <c r="AA82" s="17">
        <f t="shared" si="15"/>
        <v>348.72299999999996</v>
      </c>
      <c r="AB82" s="24">
        <f t="shared" si="12"/>
        <v>6.0863645274321847</v>
      </c>
      <c r="AC82" s="17">
        <f t="shared" si="13"/>
        <v>-1.6617480053582767E-2</v>
      </c>
      <c r="AD82" s="17">
        <f t="shared" ca="1" si="14"/>
        <v>-1.4420643063886018E-3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13305</v>
      </c>
      <c r="D83" s="17">
        <v>11341</v>
      </c>
      <c r="E83" s="17">
        <v>13185</v>
      </c>
      <c r="F83" s="17">
        <v>15138</v>
      </c>
      <c r="G83" s="24"/>
      <c r="H83" s="7"/>
      <c r="I83" s="25">
        <f t="shared" si="16"/>
        <v>120</v>
      </c>
      <c r="J83" s="24">
        <f t="shared" si="16"/>
        <v>-3797</v>
      </c>
      <c r="K83" s="7"/>
      <c r="L83" s="25">
        <f t="shared" si="3"/>
        <v>131.10930883647441</v>
      </c>
      <c r="M83" s="17">
        <f t="shared" si="1"/>
        <v>123.41674282416845</v>
      </c>
      <c r="N83" s="17">
        <f t="shared" si="4"/>
        <v>-3796.1473826424944</v>
      </c>
      <c r="O83" s="24">
        <f t="shared" si="2"/>
        <v>0.72695635831974836</v>
      </c>
      <c r="P83" s="7"/>
      <c r="Q83" s="25">
        <f t="shared" si="5"/>
        <v>141.83349675275568</v>
      </c>
      <c r="R83" s="24">
        <f t="shared" si="6"/>
        <v>-3817.9883772611597</v>
      </c>
      <c r="S83" s="7"/>
      <c r="T83" s="25">
        <f t="shared" si="7"/>
        <v>-3.6927816051259138E-2</v>
      </c>
      <c r="U83" s="24">
        <f t="shared" si="8"/>
        <v>-1.0012528480606995</v>
      </c>
      <c r="V83" s="7"/>
      <c r="W83" s="25">
        <f t="shared" si="9"/>
        <v>-2.9645361367741454E-2</v>
      </c>
      <c r="X83" s="24">
        <f t="shared" si="10"/>
        <v>354.15888705228201</v>
      </c>
      <c r="Y83" s="7"/>
      <c r="Z83" s="25">
        <f t="shared" si="11"/>
        <v>620</v>
      </c>
      <c r="AA83" s="17">
        <f t="shared" si="15"/>
        <v>354.30299999999994</v>
      </c>
      <c r="AB83" s="24">
        <f t="shared" si="12"/>
        <v>6.1837538996934676</v>
      </c>
      <c r="AC83" s="17">
        <f t="shared" si="13"/>
        <v>-0.14411294771792882</v>
      </c>
      <c r="AD83" s="17">
        <f t="shared" ca="1" si="14"/>
        <v>0.10978499408929565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13502</v>
      </c>
      <c r="D84" s="17">
        <v>11360</v>
      </c>
      <c r="E84" s="17">
        <v>13003</v>
      </c>
      <c r="F84" s="17">
        <v>15132</v>
      </c>
      <c r="G84" s="24"/>
      <c r="H84" s="7"/>
      <c r="I84" s="25">
        <f t="shared" ref="I84:J115" si="17">C84-E84</f>
        <v>499</v>
      </c>
      <c r="J84" s="24">
        <f t="shared" si="17"/>
        <v>-3772</v>
      </c>
      <c r="K84" s="7"/>
      <c r="L84" s="25">
        <f t="shared" si="3"/>
        <v>510.260813138738</v>
      </c>
      <c r="M84" s="17">
        <f t="shared" ref="M84:M147" si="18">(I84-L84)^2</f>
        <v>126.8059125455744</v>
      </c>
      <c r="N84" s="17">
        <f t="shared" si="4"/>
        <v>-3765.019590532107</v>
      </c>
      <c r="O84" s="24">
        <f t="shared" ref="O84:O147" si="19">(J84-N84)^2</f>
        <v>48.726116339449796</v>
      </c>
      <c r="P84" s="7"/>
      <c r="Q84" s="25">
        <f t="shared" si="5"/>
        <v>520.83349675275565</v>
      </c>
      <c r="R84" s="24">
        <f t="shared" si="6"/>
        <v>-3792.9883772611597</v>
      </c>
      <c r="S84" s="7"/>
      <c r="T84" s="25">
        <f t="shared" si="7"/>
        <v>-0.13560438120585327</v>
      </c>
      <c r="U84" s="24">
        <f t="shared" si="8"/>
        <v>-0.9946966936861612</v>
      </c>
      <c r="V84" s="7"/>
      <c r="W84" s="25">
        <f t="shared" si="9"/>
        <v>-0.1283722288100777</v>
      </c>
      <c r="X84" s="24">
        <f>IF(MOD(ATAN2(U84,W84)*180/PI()-$J$9+360,360)&lt;355,MOD(ATAN2(U84,W84)*180/PI()-$J$9+360,360)+360,MOD(ATAN2(U84,W84)*180/PI()-$J$9+360,360))</f>
        <v>359.81670814453707</v>
      </c>
      <c r="Y84" s="7"/>
      <c r="Z84" s="25">
        <f t="shared" si="11"/>
        <v>630</v>
      </c>
      <c r="AA84" s="17">
        <f t="shared" si="15"/>
        <v>359.97299999999996</v>
      </c>
      <c r="AB84" s="24">
        <f t="shared" si="12"/>
        <v>6.2827140682815479</v>
      </c>
      <c r="AC84" s="17">
        <f t="shared" si="13"/>
        <v>-0.15629185546288227</v>
      </c>
    </row>
    <row r="85" spans="1:31" s="17" customFormat="1" x14ac:dyDescent="0.25">
      <c r="A85" s="17">
        <v>0</v>
      </c>
      <c r="B85" s="17">
        <v>0</v>
      </c>
      <c r="C85" s="17">
        <v>13462</v>
      </c>
      <c r="D85" s="17">
        <v>11322</v>
      </c>
      <c r="E85" s="17">
        <v>12950</v>
      </c>
      <c r="F85" s="17">
        <v>15076</v>
      </c>
      <c r="G85" s="24"/>
      <c r="H85" s="7"/>
      <c r="I85" s="25">
        <f t="shared" si="17"/>
        <v>512</v>
      </c>
      <c r="J85" s="24">
        <f t="shared" si="17"/>
        <v>-3754</v>
      </c>
      <c r="K85" s="7"/>
      <c r="L85" s="25">
        <f>$M$9*SIN(2*PI()/$M$10*(AA85+$M$11))+$M$12</f>
        <v>513.55493618365915</v>
      </c>
      <c r="M85" s="17">
        <f t="shared" si="18"/>
        <v>2.4178265352524866</v>
      </c>
      <c r="N85" s="17">
        <f>$O$9*COS(2*PI()/$O$10*(AA85+$O$11))+$O$12</f>
        <v>-3752.4617575193097</v>
      </c>
      <c r="O85" s="24">
        <f t="shared" si="19"/>
        <v>2.3661899294002926</v>
      </c>
      <c r="P85" s="7"/>
      <c r="Q85" s="25">
        <f t="shared" ref="Q85:Q148" si="20">I85-$J$4</f>
        <v>533.83349675275565</v>
      </c>
      <c r="R85" s="24">
        <f t="shared" ref="R85:R148" si="21">J85-$J$3</f>
        <v>-3774.9883772611597</v>
      </c>
      <c r="S85" s="7"/>
      <c r="T85" s="25">
        <f t="shared" ref="T85:T148" si="22">Q85/$J$7</f>
        <v>-0.13898906549875492</v>
      </c>
      <c r="U85" s="24">
        <f t="shared" ref="U85:U148" si="23">R85/$J$6</f>
        <v>-0.98997626253649351</v>
      </c>
      <c r="V85" s="7"/>
      <c r="W85" s="25">
        <f t="shared" ref="W85:W148" si="24">(T85-U85*SIN(-$J$11*PI()/180))/(COS(-$J$11*PI()/180))</f>
        <v>-0.13179134057095576</v>
      </c>
      <c r="X85" s="24">
        <f>IF(MOD(ATAN2(U85,W85)*180/PI()-$J$9+360,360)&lt;355,MOD(ATAN2(U85,W85)*180/PI()-$J$9+360,360)+360,MOD(ATAN2(U85,W85)*180/PI()-$J$9+360,360))</f>
        <v>360.04591140926902</v>
      </c>
      <c r="Y85" s="7"/>
      <c r="Z85" s="25">
        <f>I165-J159</f>
        <v>4</v>
      </c>
      <c r="AA85" s="17">
        <f t="shared" si="15"/>
        <v>360.00899999999996</v>
      </c>
      <c r="AB85" s="24">
        <f t="shared" ref="AB85:AB148" si="25">AA85*PI()/180</f>
        <v>6.2833423868122651</v>
      </c>
      <c r="AC85" s="17">
        <f t="shared" ref="AC85:AC148" si="26">X85-AA85</f>
        <v>3.6911409269066553E-2</v>
      </c>
    </row>
    <row r="86" spans="1:31" s="17" customFormat="1" x14ac:dyDescent="0.25">
      <c r="A86" s="17">
        <v>1</v>
      </c>
      <c r="B86" s="17">
        <v>-629</v>
      </c>
      <c r="C86" s="17">
        <v>13269</v>
      </c>
      <c r="D86" s="17">
        <v>11301</v>
      </c>
      <c r="E86" s="17">
        <v>13139</v>
      </c>
      <c r="F86" s="17">
        <v>15088</v>
      </c>
      <c r="G86" s="24"/>
      <c r="H86" s="7"/>
      <c r="I86" s="25">
        <f t="shared" si="17"/>
        <v>130</v>
      </c>
      <c r="J86" s="24">
        <f t="shared" si="17"/>
        <v>-3787</v>
      </c>
      <c r="K86" s="7"/>
      <c r="L86" s="25">
        <f t="shared" ref="L86:L149" si="27">$M$9*SIN(2*PI()/$M$10*(AA86+$M$11))+$M$12</f>
        <v>136.33657660544807</v>
      </c>
      <c r="M86" s="17">
        <f t="shared" si="18"/>
        <v>40.152203076711821</v>
      </c>
      <c r="N86" s="17">
        <f t="shared" ref="N86:N149" si="28">$O$9*COS(2*PI()/$O$10*(AA86+$O$11))+$O$12</f>
        <v>-3783.9669178063878</v>
      </c>
      <c r="O86" s="24">
        <f t="shared" si="19"/>
        <v>9.1995875932076672</v>
      </c>
      <c r="P86" s="7"/>
      <c r="Q86" s="25">
        <f t="shared" si="20"/>
        <v>151.83349675275568</v>
      </c>
      <c r="R86" s="24">
        <f t="shared" si="21"/>
        <v>-3807.9883772611597</v>
      </c>
      <c r="S86" s="7"/>
      <c r="T86" s="25">
        <f t="shared" si="22"/>
        <v>-3.9531419353491172E-2</v>
      </c>
      <c r="U86" s="24">
        <f t="shared" si="23"/>
        <v>-0.99863038631088419</v>
      </c>
      <c r="V86" s="7"/>
      <c r="W86" s="25">
        <f t="shared" si="24"/>
        <v>-3.2268110175749015E-2</v>
      </c>
      <c r="X86" s="24">
        <f t="shared" ref="X86:X148" si="29">MOD(ATAN2(U86,W86)*180/PI()-$J$9+360,360)</f>
        <v>354.31367204637132</v>
      </c>
      <c r="Y86" s="7"/>
      <c r="Z86" s="25">
        <f t="shared" ref="Z86:Z149" si="30">B86</f>
        <v>-629</v>
      </c>
      <c r="AA86" s="17">
        <f t="shared" ref="AA86:AA149" si="31">360/40000*Z86+AA85</f>
        <v>354.34799999999996</v>
      </c>
      <c r="AB86" s="24">
        <f t="shared" si="25"/>
        <v>6.1845392978568663</v>
      </c>
      <c r="AC86" s="17">
        <f t="shared" si="26"/>
        <v>-3.4327953628633168E-2</v>
      </c>
    </row>
    <row r="87" spans="1:31" s="17" customFormat="1" x14ac:dyDescent="0.25">
      <c r="A87" s="17">
        <v>2</v>
      </c>
      <c r="B87" s="17">
        <v>-619</v>
      </c>
      <c r="C87" s="17">
        <v>13087</v>
      </c>
      <c r="D87" s="17">
        <v>11311</v>
      </c>
      <c r="E87" s="17">
        <v>13329</v>
      </c>
      <c r="F87" s="17">
        <v>15094</v>
      </c>
      <c r="G87" s="24"/>
      <c r="H87" s="7"/>
      <c r="I87" s="25">
        <f t="shared" si="17"/>
        <v>-242</v>
      </c>
      <c r="J87" s="24">
        <f t="shared" si="17"/>
        <v>-3783</v>
      </c>
      <c r="K87" s="7"/>
      <c r="L87" s="25">
        <f t="shared" si="27"/>
        <v>-236.41208765637936</v>
      </c>
      <c r="M87" s="17">
        <f t="shared" si="18"/>
        <v>31.224764359987962</v>
      </c>
      <c r="N87" s="17">
        <f t="shared" si="28"/>
        <v>-3778.710392330172</v>
      </c>
      <c r="O87" s="24">
        <f t="shared" si="19"/>
        <v>18.400733961047216</v>
      </c>
      <c r="P87" s="7"/>
      <c r="Q87" s="25">
        <f t="shared" si="20"/>
        <v>-220.16650324724432</v>
      </c>
      <c r="R87" s="24">
        <f t="shared" si="21"/>
        <v>-3803.9883772611597</v>
      </c>
      <c r="S87" s="7"/>
      <c r="T87" s="25">
        <f t="shared" si="22"/>
        <v>5.732262348954055E-2</v>
      </c>
      <c r="U87" s="24">
        <f t="shared" si="23"/>
        <v>-0.9975814016109581</v>
      </c>
      <c r="V87" s="7"/>
      <c r="W87" s="25">
        <f t="shared" si="24"/>
        <v>6.4580864534921789E-2</v>
      </c>
      <c r="X87" s="24">
        <f t="shared" si="29"/>
        <v>348.75894045563996</v>
      </c>
      <c r="Y87" s="7"/>
      <c r="Z87" s="25">
        <f t="shared" si="30"/>
        <v>-619</v>
      </c>
      <c r="AA87" s="17">
        <f t="shared" si="31"/>
        <v>348.77699999999993</v>
      </c>
      <c r="AB87" s="24">
        <f t="shared" si="25"/>
        <v>6.0873070052282614</v>
      </c>
      <c r="AC87" s="17">
        <f t="shared" si="26"/>
        <v>-1.8059544359971369E-2</v>
      </c>
    </row>
    <row r="88" spans="1:31" s="17" customFormat="1" x14ac:dyDescent="0.25">
      <c r="A88" s="17">
        <v>3</v>
      </c>
      <c r="B88" s="17">
        <v>-606</v>
      </c>
      <c r="C88" s="17">
        <v>12891</v>
      </c>
      <c r="D88" s="17">
        <v>11323</v>
      </c>
      <c r="E88" s="17">
        <v>13496</v>
      </c>
      <c r="F88" s="17">
        <v>15059</v>
      </c>
      <c r="G88" s="24"/>
      <c r="H88" s="7"/>
      <c r="I88" s="25">
        <f t="shared" si="17"/>
        <v>-605</v>
      </c>
      <c r="J88" s="24">
        <f t="shared" si="17"/>
        <v>-3736</v>
      </c>
      <c r="K88" s="7"/>
      <c r="L88" s="25">
        <f t="shared" si="27"/>
        <v>-599.39300295574674</v>
      </c>
      <c r="M88" s="17">
        <f t="shared" si="18"/>
        <v>31.438415854264818</v>
      </c>
      <c r="N88" s="17">
        <f t="shared" si="28"/>
        <v>-3738.7642292297646</v>
      </c>
      <c r="O88" s="24">
        <f t="shared" si="19"/>
        <v>7.640963234685124</v>
      </c>
      <c r="P88" s="7"/>
      <c r="Q88" s="25">
        <f t="shared" si="20"/>
        <v>-583.16650324724435</v>
      </c>
      <c r="R88" s="24">
        <f t="shared" si="21"/>
        <v>-3756.9883772611597</v>
      </c>
      <c r="S88" s="7"/>
      <c r="T88" s="25">
        <f t="shared" si="22"/>
        <v>0.15183342336056344</v>
      </c>
      <c r="U88" s="24">
        <f t="shared" si="23"/>
        <v>-0.98525583138682582</v>
      </c>
      <c r="V88" s="7"/>
      <c r="W88" s="25">
        <f t="shared" si="24"/>
        <v>0.15900450480720185</v>
      </c>
      <c r="X88" s="24">
        <f t="shared" si="29"/>
        <v>343.2953768569447</v>
      </c>
      <c r="Y88" s="7"/>
      <c r="Z88" s="25">
        <f t="shared" si="30"/>
        <v>-606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-2.7623143055222954E-2</v>
      </c>
    </row>
    <row r="89" spans="1:31" s="17" customFormat="1" x14ac:dyDescent="0.25">
      <c r="A89" s="17">
        <v>4</v>
      </c>
      <c r="B89" s="17">
        <v>-622</v>
      </c>
      <c r="C89" s="17">
        <v>12723</v>
      </c>
      <c r="D89" s="17">
        <v>11368</v>
      </c>
      <c r="E89" s="17">
        <v>13694</v>
      </c>
      <c r="F89" s="17">
        <v>15034</v>
      </c>
      <c r="G89" s="24"/>
      <c r="H89" s="7"/>
      <c r="I89" s="25">
        <f t="shared" si="17"/>
        <v>-971</v>
      </c>
      <c r="J89" s="24">
        <f t="shared" si="17"/>
        <v>-3666</v>
      </c>
      <c r="K89" s="7"/>
      <c r="L89" s="25">
        <f t="shared" si="27"/>
        <v>-966.48821169008067</v>
      </c>
      <c r="M89" s="17">
        <f t="shared" si="18"/>
        <v>20.35623375352468</v>
      </c>
      <c r="N89" s="17">
        <f t="shared" si="28"/>
        <v>-3662.3398939130439</v>
      </c>
      <c r="O89" s="24">
        <f t="shared" si="19"/>
        <v>13.396376567773444</v>
      </c>
      <c r="P89" s="7"/>
      <c r="Q89" s="25">
        <f t="shared" si="20"/>
        <v>-949.16650324724435</v>
      </c>
      <c r="R89" s="24">
        <f t="shared" si="21"/>
        <v>-3686.9883772611597</v>
      </c>
      <c r="S89" s="7"/>
      <c r="T89" s="25">
        <f t="shared" si="22"/>
        <v>0.24712530422225595</v>
      </c>
      <c r="U89" s="24">
        <f t="shared" si="23"/>
        <v>-0.96689859913811838</v>
      </c>
      <c r="V89" s="7"/>
      <c r="W89" s="25">
        <f t="shared" si="24"/>
        <v>0.25416537050744942</v>
      </c>
      <c r="X89" s="24">
        <f t="shared" si="29"/>
        <v>337.73499979412463</v>
      </c>
      <c r="Y89" s="7"/>
      <c r="Z89" s="25">
        <f t="shared" si="30"/>
        <v>-622</v>
      </c>
      <c r="AA89" s="17">
        <f t="shared" si="31"/>
        <v>337.72499999999991</v>
      </c>
      <c r="AB89" s="24">
        <f t="shared" si="25"/>
        <v>5.8944132162978473</v>
      </c>
      <c r="AC89" s="17">
        <f t="shared" si="26"/>
        <v>9.9997941247238487E-3</v>
      </c>
    </row>
    <row r="90" spans="1:31" s="17" customFormat="1" x14ac:dyDescent="0.25">
      <c r="A90" s="17">
        <v>5</v>
      </c>
      <c r="B90" s="17">
        <v>-638</v>
      </c>
      <c r="C90" s="17">
        <v>12534</v>
      </c>
      <c r="D90" s="17">
        <v>11426</v>
      </c>
      <c r="E90" s="17">
        <v>13868</v>
      </c>
      <c r="F90" s="17">
        <v>14966</v>
      </c>
      <c r="G90" s="24"/>
      <c r="H90" s="7"/>
      <c r="I90" s="25">
        <f t="shared" si="17"/>
        <v>-1334</v>
      </c>
      <c r="J90" s="24">
        <f t="shared" si="17"/>
        <v>-3540</v>
      </c>
      <c r="K90" s="7"/>
      <c r="L90" s="25">
        <f t="shared" si="27"/>
        <v>-1333.6316025019494</v>
      </c>
      <c r="M90" s="17">
        <f t="shared" si="18"/>
        <v>0.13571671656996126</v>
      </c>
      <c r="N90" s="17">
        <f t="shared" si="28"/>
        <v>-3547.4305923055458</v>
      </c>
      <c r="O90" s="24">
        <f t="shared" si="19"/>
        <v>55.21370201123667</v>
      </c>
      <c r="P90" s="7"/>
      <c r="Q90" s="25">
        <f t="shared" si="20"/>
        <v>-1312.1665032472442</v>
      </c>
      <c r="R90" s="24">
        <f t="shared" si="21"/>
        <v>-3560.9883772611597</v>
      </c>
      <c r="S90" s="7"/>
      <c r="T90" s="25">
        <f t="shared" si="22"/>
        <v>0.34163610409327883</v>
      </c>
      <c r="U90" s="24">
        <f t="shared" si="23"/>
        <v>-0.93385558109044486</v>
      </c>
      <c r="V90" s="7"/>
      <c r="W90" s="25">
        <f t="shared" si="24"/>
        <v>0.34843830547433152</v>
      </c>
      <c r="X90" s="24">
        <f t="shared" si="29"/>
        <v>332.00150462908096</v>
      </c>
      <c r="Y90" s="7"/>
      <c r="Z90" s="25">
        <f t="shared" si="30"/>
        <v>-638</v>
      </c>
      <c r="AA90" s="17">
        <f t="shared" si="31"/>
        <v>331.98299999999989</v>
      </c>
      <c r="AB90" s="24">
        <f t="shared" si="25"/>
        <v>5.7941964106483335</v>
      </c>
      <c r="AC90" s="17">
        <f t="shared" si="26"/>
        <v>1.850462908106465E-2</v>
      </c>
    </row>
    <row r="91" spans="1:31" s="17" customFormat="1" x14ac:dyDescent="0.25">
      <c r="A91" s="17">
        <v>6</v>
      </c>
      <c r="B91" s="17">
        <v>-630</v>
      </c>
      <c r="C91" s="17">
        <v>12357</v>
      </c>
      <c r="D91" s="17">
        <v>11496</v>
      </c>
      <c r="E91" s="17">
        <v>14038</v>
      </c>
      <c r="F91" s="17">
        <v>14888</v>
      </c>
      <c r="G91" s="24"/>
      <c r="H91" s="7"/>
      <c r="I91" s="25">
        <f t="shared" si="17"/>
        <v>-1681</v>
      </c>
      <c r="J91" s="24">
        <f t="shared" si="17"/>
        <v>-3392</v>
      </c>
      <c r="K91" s="7"/>
      <c r="L91" s="25">
        <f t="shared" si="27"/>
        <v>-1683.264057335429</v>
      </c>
      <c r="M91" s="17">
        <f t="shared" si="18"/>
        <v>5.1259556181099333</v>
      </c>
      <c r="N91" s="17">
        <f t="shared" si="28"/>
        <v>-3398.7914089267929</v>
      </c>
      <c r="O91" s="24">
        <f t="shared" si="19"/>
        <v>46.123235210922061</v>
      </c>
      <c r="P91" s="7"/>
      <c r="Q91" s="25">
        <f t="shared" si="20"/>
        <v>-1659.1665032472442</v>
      </c>
      <c r="R91" s="24">
        <f t="shared" si="21"/>
        <v>-3412.9883772611597</v>
      </c>
      <c r="S91" s="7"/>
      <c r="T91" s="25">
        <f t="shared" si="22"/>
        <v>0.43198113868073046</v>
      </c>
      <c r="U91" s="24">
        <f t="shared" si="23"/>
        <v>-0.89504314719317757</v>
      </c>
      <c r="V91" s="7"/>
      <c r="W91" s="25">
        <f t="shared" si="24"/>
        <v>0.43850339637583968</v>
      </c>
      <c r="X91" s="24">
        <f t="shared" si="29"/>
        <v>326.3615969579314</v>
      </c>
      <c r="Y91" s="7"/>
      <c r="Z91" s="25">
        <f t="shared" si="30"/>
        <v>-630</v>
      </c>
      <c r="AA91" s="17">
        <f t="shared" si="31"/>
        <v>326.31299999999987</v>
      </c>
      <c r="AB91" s="24">
        <f t="shared" si="25"/>
        <v>5.695236242060254</v>
      </c>
      <c r="AC91" s="17">
        <f t="shared" si="26"/>
        <v>4.8596957931522411E-2</v>
      </c>
    </row>
    <row r="92" spans="1:31" s="17" customFormat="1" x14ac:dyDescent="0.25">
      <c r="A92" s="17">
        <v>7</v>
      </c>
      <c r="B92" s="17">
        <v>-631</v>
      </c>
      <c r="C92" s="17">
        <v>12195</v>
      </c>
      <c r="D92" s="17">
        <v>11591</v>
      </c>
      <c r="E92" s="17">
        <v>14211</v>
      </c>
      <c r="F92" s="17">
        <v>14810</v>
      </c>
      <c r="G92" s="24"/>
      <c r="H92" s="7"/>
      <c r="I92" s="25">
        <f t="shared" si="17"/>
        <v>-2016</v>
      </c>
      <c r="J92" s="24">
        <f t="shared" si="17"/>
        <v>-3219</v>
      </c>
      <c r="K92" s="7"/>
      <c r="L92" s="25">
        <f t="shared" si="27"/>
        <v>-2017.1474485811918</v>
      </c>
      <c r="M92" s="17">
        <f t="shared" si="18"/>
        <v>1.3166382464791631</v>
      </c>
      <c r="N92" s="17">
        <f t="shared" si="28"/>
        <v>-3216.3492462766162</v>
      </c>
      <c r="O92" s="24">
        <f t="shared" si="19"/>
        <v>7.0264953020330081</v>
      </c>
      <c r="P92" s="7"/>
      <c r="Q92" s="25">
        <f t="shared" si="20"/>
        <v>-1994.1665032472442</v>
      </c>
      <c r="R92" s="24">
        <f t="shared" si="21"/>
        <v>-3239.9883772611597</v>
      </c>
      <c r="S92" s="7"/>
      <c r="T92" s="25">
        <f t="shared" si="22"/>
        <v>0.51920184930550362</v>
      </c>
      <c r="U92" s="24">
        <f t="shared" si="23"/>
        <v>-0.84967455892137189</v>
      </c>
      <c r="V92" s="7"/>
      <c r="W92" s="25">
        <f t="shared" si="24"/>
        <v>0.52539638910052133</v>
      </c>
      <c r="X92" s="24">
        <f t="shared" si="29"/>
        <v>320.73237340375624</v>
      </c>
      <c r="Y92" s="7"/>
      <c r="Z92" s="25">
        <f t="shared" si="30"/>
        <v>-631</v>
      </c>
      <c r="AA92" s="17">
        <f t="shared" si="31"/>
        <v>320.6339999999999</v>
      </c>
      <c r="AB92" s="24">
        <f t="shared" si="25"/>
        <v>5.5961189938394966</v>
      </c>
      <c r="AC92" s="17">
        <f t="shared" si="26"/>
        <v>9.8373403756340849E-2</v>
      </c>
    </row>
    <row r="93" spans="1:31" s="17" customFormat="1" x14ac:dyDescent="0.25">
      <c r="A93" s="17">
        <v>8</v>
      </c>
      <c r="B93" s="17">
        <v>-637</v>
      </c>
      <c r="C93" s="17">
        <v>12045</v>
      </c>
      <c r="D93" s="17">
        <v>11713</v>
      </c>
      <c r="E93" s="17">
        <v>14381</v>
      </c>
      <c r="F93" s="17">
        <v>14705</v>
      </c>
      <c r="G93" s="24"/>
      <c r="H93" s="7"/>
      <c r="I93" s="25">
        <f t="shared" si="17"/>
        <v>-2336</v>
      </c>
      <c r="J93" s="24">
        <f t="shared" si="17"/>
        <v>-2992</v>
      </c>
      <c r="K93" s="7"/>
      <c r="L93" s="25">
        <f t="shared" si="27"/>
        <v>-2334.3210237207986</v>
      </c>
      <c r="M93" s="17">
        <f t="shared" si="18"/>
        <v>2.8189613461209069</v>
      </c>
      <c r="N93" s="17">
        <f t="shared" si="28"/>
        <v>-2999.9216078972099</v>
      </c>
      <c r="O93" s="24">
        <f t="shared" si="19"/>
        <v>62.751871677138631</v>
      </c>
      <c r="P93" s="7"/>
      <c r="Q93" s="25">
        <f t="shared" si="20"/>
        <v>-2314.1665032472442</v>
      </c>
      <c r="R93" s="24">
        <f t="shared" si="21"/>
        <v>-3012.9883772611597</v>
      </c>
      <c r="S93" s="7"/>
      <c r="T93" s="25">
        <f t="shared" si="22"/>
        <v>0.60251715497692881</v>
      </c>
      <c r="U93" s="24">
        <f t="shared" si="23"/>
        <v>-0.79014467720056336</v>
      </c>
      <c r="V93" s="7"/>
      <c r="W93" s="25">
        <f t="shared" si="24"/>
        <v>0.60828085979153967</v>
      </c>
      <c r="X93" s="24">
        <f t="shared" si="29"/>
        <v>314.87262572396344</v>
      </c>
      <c r="Y93" s="7"/>
      <c r="Z93" s="25">
        <f t="shared" si="30"/>
        <v>-637</v>
      </c>
      <c r="AA93" s="17">
        <f t="shared" si="31"/>
        <v>314.9009999999999</v>
      </c>
      <c r="AB93" s="24">
        <f t="shared" si="25"/>
        <v>5.4960592678226616</v>
      </c>
      <c r="AC93" s="17">
        <f t="shared" si="26"/>
        <v>-2.8374276036458923E-2</v>
      </c>
    </row>
    <row r="94" spans="1:31" s="17" customFormat="1" x14ac:dyDescent="0.25">
      <c r="A94" s="17">
        <v>9</v>
      </c>
      <c r="B94" s="17">
        <v>-629</v>
      </c>
      <c r="C94" s="17">
        <v>11893</v>
      </c>
      <c r="D94" s="17">
        <v>11827</v>
      </c>
      <c r="E94" s="17">
        <v>14519</v>
      </c>
      <c r="F94" s="17">
        <v>14577</v>
      </c>
      <c r="G94" s="24"/>
      <c r="H94" s="7"/>
      <c r="I94" s="25">
        <f t="shared" si="17"/>
        <v>-2626</v>
      </c>
      <c r="J94" s="24">
        <f t="shared" si="17"/>
        <v>-2750</v>
      </c>
      <c r="K94" s="7"/>
      <c r="L94" s="25">
        <f t="shared" si="27"/>
        <v>-2624.8151222312536</v>
      </c>
      <c r="M94" s="17">
        <f t="shared" si="18"/>
        <v>1.4039353268695569</v>
      </c>
      <c r="N94" s="17">
        <f t="shared" si="28"/>
        <v>-2756.5269717589381</v>
      </c>
      <c r="O94" s="24">
        <f t="shared" si="19"/>
        <v>42.601360341975372</v>
      </c>
      <c r="P94" s="7"/>
      <c r="Q94" s="25">
        <f t="shared" si="20"/>
        <v>-2604.1665032472442</v>
      </c>
      <c r="R94" s="24">
        <f t="shared" si="21"/>
        <v>-2770.9883772611597</v>
      </c>
      <c r="S94" s="7"/>
      <c r="T94" s="25">
        <f t="shared" si="22"/>
        <v>0.67802165074165777</v>
      </c>
      <c r="U94" s="24">
        <f t="shared" si="23"/>
        <v>-0.72668110285503174</v>
      </c>
      <c r="V94" s="7"/>
      <c r="W94" s="25">
        <f t="shared" si="24"/>
        <v>0.68332569898993978</v>
      </c>
      <c r="X94" s="24">
        <f t="shared" si="29"/>
        <v>309.22415043104525</v>
      </c>
      <c r="Y94" s="7"/>
      <c r="Z94" s="25">
        <f t="shared" si="30"/>
        <v>-629</v>
      </c>
      <c r="AA94" s="17">
        <f t="shared" si="31"/>
        <v>309.2399999999999</v>
      </c>
      <c r="AB94" s="24">
        <f t="shared" si="25"/>
        <v>5.3972561788672628</v>
      </c>
      <c r="AC94" s="17">
        <f t="shared" si="26"/>
        <v>-1.584956895464984E-2</v>
      </c>
    </row>
    <row r="95" spans="1:31" s="17" customFormat="1" x14ac:dyDescent="0.25">
      <c r="A95" s="17">
        <v>10</v>
      </c>
      <c r="B95" s="17">
        <v>-616</v>
      </c>
      <c r="C95" s="17">
        <v>11765</v>
      </c>
      <c r="D95" s="17">
        <v>11961</v>
      </c>
      <c r="E95" s="17">
        <v>14650</v>
      </c>
      <c r="F95" s="17">
        <v>14447</v>
      </c>
      <c r="G95" s="24"/>
      <c r="H95" s="7"/>
      <c r="I95" s="25">
        <f t="shared" si="17"/>
        <v>-2885</v>
      </c>
      <c r="J95" s="24">
        <f t="shared" si="17"/>
        <v>-2486</v>
      </c>
      <c r="K95" s="7"/>
      <c r="L95" s="25">
        <f t="shared" si="27"/>
        <v>-2884.7048171267011</v>
      </c>
      <c r="M95" s="17">
        <f t="shared" si="18"/>
        <v>8.7132928689010389E-2</v>
      </c>
      <c r="N95" s="17">
        <f t="shared" si="28"/>
        <v>-2491.867921334027</v>
      </c>
      <c r="O95" s="24">
        <f t="shared" si="19"/>
        <v>34.432500782328738</v>
      </c>
      <c r="P95" s="7"/>
      <c r="Q95" s="25">
        <f t="shared" si="20"/>
        <v>-2863.1665032472442</v>
      </c>
      <c r="R95" s="24">
        <f t="shared" si="21"/>
        <v>-2506.9883772611597</v>
      </c>
      <c r="S95" s="7"/>
      <c r="T95" s="25">
        <f t="shared" si="22"/>
        <v>0.74545497626946755</v>
      </c>
      <c r="U95" s="24">
        <f t="shared" si="23"/>
        <v>-0.65744811265990621</v>
      </c>
      <c r="V95" s="7"/>
      <c r="W95" s="25">
        <f t="shared" si="24"/>
        <v>0.75025718584235934</v>
      </c>
      <c r="X95" s="24">
        <f t="shared" si="29"/>
        <v>303.69094011651828</v>
      </c>
      <c r="Y95" s="7"/>
      <c r="Z95" s="25">
        <f t="shared" si="30"/>
        <v>-616</v>
      </c>
      <c r="AA95" s="17">
        <f t="shared" si="31"/>
        <v>303.69599999999991</v>
      </c>
      <c r="AB95" s="24">
        <f t="shared" si="25"/>
        <v>5.3004951251366972</v>
      </c>
      <c r="AC95" s="17">
        <f t="shared" si="26"/>
        <v>-5.059883481635552E-3</v>
      </c>
    </row>
    <row r="96" spans="1:31" s="17" customFormat="1" x14ac:dyDescent="0.25">
      <c r="A96" s="17">
        <v>11</v>
      </c>
      <c r="B96" s="17">
        <v>-611</v>
      </c>
      <c r="C96" s="17">
        <v>11647</v>
      </c>
      <c r="D96" s="17">
        <v>12102</v>
      </c>
      <c r="E96" s="17">
        <v>14760</v>
      </c>
      <c r="F96" s="17">
        <v>14298</v>
      </c>
      <c r="G96" s="24"/>
      <c r="H96" s="7"/>
      <c r="I96" s="25">
        <f t="shared" si="17"/>
        <v>-3113</v>
      </c>
      <c r="J96" s="24">
        <f t="shared" si="17"/>
        <v>-2196</v>
      </c>
      <c r="K96" s="7"/>
      <c r="L96" s="25">
        <f t="shared" si="27"/>
        <v>-3116.0218360142067</v>
      </c>
      <c r="M96" s="17">
        <f t="shared" si="18"/>
        <v>9.1314928967563684</v>
      </c>
      <c r="N96" s="17">
        <f t="shared" si="28"/>
        <v>-2206.1095139701188</v>
      </c>
      <c r="O96" s="24">
        <f t="shared" si="19"/>
        <v>102.20227271202656</v>
      </c>
      <c r="P96" s="7"/>
      <c r="Q96" s="25">
        <f t="shared" si="20"/>
        <v>-3091.1665032472442</v>
      </c>
      <c r="R96" s="24">
        <f t="shared" si="21"/>
        <v>-2216.9883772611597</v>
      </c>
      <c r="S96" s="7"/>
      <c r="T96" s="25">
        <f t="shared" si="22"/>
        <v>0.80481713156035795</v>
      </c>
      <c r="U96" s="24">
        <f t="shared" si="23"/>
        <v>-0.58139672191526093</v>
      </c>
      <c r="V96" s="7"/>
      <c r="W96" s="25">
        <f t="shared" si="24"/>
        <v>0.80906768970042375</v>
      </c>
      <c r="X96" s="24">
        <f t="shared" si="29"/>
        <v>298.16400969530537</v>
      </c>
      <c r="Y96" s="7"/>
      <c r="Z96" s="25">
        <f t="shared" si="30"/>
        <v>-611</v>
      </c>
      <c r="AA96" s="17">
        <f t="shared" si="31"/>
        <v>298.19699999999989</v>
      </c>
      <c r="AB96" s="24">
        <f t="shared" si="25"/>
        <v>5.2045194695695294</v>
      </c>
      <c r="AC96" s="17">
        <f t="shared" si="26"/>
        <v>-3.299030469452191E-2</v>
      </c>
    </row>
    <row r="97" spans="1:29" s="17" customFormat="1" x14ac:dyDescent="0.25">
      <c r="A97" s="17">
        <v>12</v>
      </c>
      <c r="B97" s="17">
        <v>-628</v>
      </c>
      <c r="C97" s="17">
        <v>11541</v>
      </c>
      <c r="D97" s="17">
        <v>12260</v>
      </c>
      <c r="E97" s="17">
        <v>14863</v>
      </c>
      <c r="F97" s="17">
        <v>14138</v>
      </c>
      <c r="G97" s="24"/>
      <c r="H97" s="7"/>
      <c r="I97" s="25">
        <f t="shared" si="17"/>
        <v>-3322</v>
      </c>
      <c r="J97" s="24">
        <f t="shared" si="17"/>
        <v>-1878</v>
      </c>
      <c r="K97" s="7"/>
      <c r="L97" s="25">
        <f t="shared" si="27"/>
        <v>-3324.0642589507597</v>
      </c>
      <c r="M97" s="17">
        <f t="shared" si="18"/>
        <v>4.2611650157916294</v>
      </c>
      <c r="N97" s="17">
        <f t="shared" si="28"/>
        <v>-1891.0493570329879</v>
      </c>
      <c r="O97" s="24">
        <f t="shared" si="19"/>
        <v>170.2857189743915</v>
      </c>
      <c r="P97" s="7"/>
      <c r="Q97" s="25">
        <f t="shared" si="20"/>
        <v>-3300.1665032472442</v>
      </c>
      <c r="R97" s="24">
        <f t="shared" si="21"/>
        <v>-1898.9883772611595</v>
      </c>
      <c r="S97" s="7"/>
      <c r="T97" s="25">
        <f t="shared" si="22"/>
        <v>0.85923244057700754</v>
      </c>
      <c r="U97" s="24">
        <f t="shared" si="23"/>
        <v>-0.4980024382711325</v>
      </c>
      <c r="V97" s="7"/>
      <c r="W97" s="25">
        <f t="shared" si="24"/>
        <v>0.86287780186443097</v>
      </c>
      <c r="X97" s="24">
        <f t="shared" si="29"/>
        <v>292.4539742869681</v>
      </c>
      <c r="Y97" s="7"/>
      <c r="Z97" s="25">
        <f t="shared" si="30"/>
        <v>-628</v>
      </c>
      <c r="AA97" s="17">
        <f t="shared" si="31"/>
        <v>292.5449999999999</v>
      </c>
      <c r="AB97" s="24">
        <f t="shared" si="25"/>
        <v>5.1058734602468094</v>
      </c>
      <c r="AC97" s="17">
        <f t="shared" si="26"/>
        <v>-9.1025713031797295E-2</v>
      </c>
    </row>
    <row r="98" spans="1:29" s="17" customFormat="1" x14ac:dyDescent="0.25">
      <c r="A98" s="17">
        <v>13</v>
      </c>
      <c r="B98" s="17">
        <v>-629</v>
      </c>
      <c r="C98" s="17">
        <v>11453</v>
      </c>
      <c r="D98" s="17">
        <v>12423</v>
      </c>
      <c r="E98" s="17">
        <v>14949</v>
      </c>
      <c r="F98" s="17">
        <v>13973</v>
      </c>
      <c r="G98" s="24"/>
      <c r="H98" s="7"/>
      <c r="I98" s="25">
        <f t="shared" si="17"/>
        <v>-3496</v>
      </c>
      <c r="J98" s="24">
        <f t="shared" si="17"/>
        <v>-1550</v>
      </c>
      <c r="K98" s="7"/>
      <c r="L98" s="25">
        <f t="shared" si="27"/>
        <v>-3500.238482795281</v>
      </c>
      <c r="M98" s="17">
        <f t="shared" si="18"/>
        <v>17.96473640589317</v>
      </c>
      <c r="N98" s="17">
        <f t="shared" si="28"/>
        <v>-1556.8402903933634</v>
      </c>
      <c r="O98" s="24">
        <f t="shared" si="19"/>
        <v>46.789572665539275</v>
      </c>
      <c r="P98" s="7"/>
      <c r="Q98" s="25">
        <f t="shared" si="20"/>
        <v>-3474.1665032472442</v>
      </c>
      <c r="R98" s="24">
        <f t="shared" si="21"/>
        <v>-1570.9883772611595</v>
      </c>
      <c r="S98" s="7"/>
      <c r="T98" s="25">
        <f t="shared" si="22"/>
        <v>0.90453513803584495</v>
      </c>
      <c r="U98" s="24">
        <f t="shared" si="23"/>
        <v>-0.41198569287718884</v>
      </c>
      <c r="V98" s="7"/>
      <c r="W98" s="25">
        <f t="shared" si="24"/>
        <v>0.9075559847527529</v>
      </c>
      <c r="X98" s="24">
        <f t="shared" si="29"/>
        <v>286.87866137178582</v>
      </c>
      <c r="Y98" s="7"/>
      <c r="Z98" s="25">
        <f t="shared" si="30"/>
        <v>-629</v>
      </c>
      <c r="AA98" s="17">
        <f t="shared" si="31"/>
        <v>286.8839999999999</v>
      </c>
      <c r="AB98" s="24">
        <f t="shared" si="25"/>
        <v>5.0070703712914106</v>
      </c>
      <c r="AC98" s="17">
        <f t="shared" si="26"/>
        <v>-5.3386282140763797E-3</v>
      </c>
    </row>
    <row r="99" spans="1:29" s="17" customFormat="1" x14ac:dyDescent="0.25">
      <c r="A99" s="17">
        <v>14</v>
      </c>
      <c r="B99" s="17">
        <v>-635</v>
      </c>
      <c r="C99" s="17">
        <v>11380</v>
      </c>
      <c r="D99" s="17">
        <v>12600</v>
      </c>
      <c r="E99" s="17">
        <v>15030</v>
      </c>
      <c r="F99" s="17">
        <v>13805</v>
      </c>
      <c r="G99" s="24"/>
      <c r="H99" s="7"/>
      <c r="I99" s="25">
        <f t="shared" si="17"/>
        <v>-3650</v>
      </c>
      <c r="J99" s="24">
        <f t="shared" si="17"/>
        <v>-1205</v>
      </c>
      <c r="K99" s="7"/>
      <c r="L99" s="25">
        <f t="shared" si="27"/>
        <v>-3643.6579708181002</v>
      </c>
      <c r="M99" s="17">
        <f t="shared" si="18"/>
        <v>40.221334144068152</v>
      </c>
      <c r="N99" s="17">
        <f t="shared" si="28"/>
        <v>-1203.8318306667604</v>
      </c>
      <c r="O99" s="24">
        <f t="shared" si="19"/>
        <v>1.3646195911213939</v>
      </c>
      <c r="P99" s="7"/>
      <c r="Q99" s="25">
        <f t="shared" si="20"/>
        <v>-3628.1665032472442</v>
      </c>
      <c r="R99" s="24">
        <f t="shared" si="21"/>
        <v>-1225.9883772611595</v>
      </c>
      <c r="S99" s="7"/>
      <c r="T99" s="25">
        <f t="shared" si="22"/>
        <v>0.9446306288902182</v>
      </c>
      <c r="U99" s="24">
        <f t="shared" si="23"/>
        <v>-0.32151076250855898</v>
      </c>
      <c r="V99" s="7"/>
      <c r="W99" s="25">
        <f t="shared" si="24"/>
        <v>0.94699439301134036</v>
      </c>
      <c r="X99" s="24">
        <f t="shared" si="29"/>
        <v>281.21563825798671</v>
      </c>
      <c r="Y99" s="7"/>
      <c r="Z99" s="25">
        <f t="shared" si="30"/>
        <v>-635</v>
      </c>
      <c r="AA99" s="17">
        <f t="shared" si="31"/>
        <v>281.16899999999993</v>
      </c>
      <c r="AB99" s="24">
        <f t="shared" si="25"/>
        <v>4.9073248045399351</v>
      </c>
      <c r="AC99" s="17">
        <f t="shared" si="26"/>
        <v>4.6638257986785447E-2</v>
      </c>
    </row>
    <row r="100" spans="1:29" s="17" customFormat="1" x14ac:dyDescent="0.25">
      <c r="A100" s="17">
        <v>15</v>
      </c>
      <c r="B100" s="17">
        <v>-634</v>
      </c>
      <c r="C100" s="17">
        <v>11320</v>
      </c>
      <c r="D100" s="17">
        <v>12776</v>
      </c>
      <c r="E100" s="17">
        <v>15065</v>
      </c>
      <c r="F100" s="17">
        <v>13608</v>
      </c>
      <c r="G100" s="24"/>
      <c r="H100" s="7"/>
      <c r="I100" s="25">
        <f t="shared" si="17"/>
        <v>-3745</v>
      </c>
      <c r="J100" s="24">
        <f t="shared" si="17"/>
        <v>-832</v>
      </c>
      <c r="K100" s="7"/>
      <c r="L100" s="25">
        <f t="shared" si="27"/>
        <v>-3750.9174562100961</v>
      </c>
      <c r="M100" s="17">
        <f t="shared" si="18"/>
        <v>35.016287998405303</v>
      </c>
      <c r="N100" s="17">
        <f t="shared" si="28"/>
        <v>-839.22197132572683</v>
      </c>
      <c r="O100" s="24">
        <f t="shared" si="19"/>
        <v>52.156869829620497</v>
      </c>
      <c r="P100" s="7"/>
      <c r="Q100" s="25">
        <f t="shared" si="20"/>
        <v>-3723.1665032472442</v>
      </c>
      <c r="R100" s="24">
        <f t="shared" si="21"/>
        <v>-852.98837726115948</v>
      </c>
      <c r="S100" s="7"/>
      <c r="T100" s="25">
        <f t="shared" si="22"/>
        <v>0.96936486026142255</v>
      </c>
      <c r="U100" s="24">
        <f t="shared" si="23"/>
        <v>-0.2236929392404462</v>
      </c>
      <c r="V100" s="7"/>
      <c r="W100" s="25">
        <f t="shared" si="24"/>
        <v>0.97101772082758653</v>
      </c>
      <c r="X100" s="24">
        <f t="shared" si="29"/>
        <v>275.43582786534091</v>
      </c>
      <c r="Y100" s="7"/>
      <c r="Z100" s="25">
        <f t="shared" si="30"/>
        <v>-634</v>
      </c>
      <c r="AA100" s="17">
        <f t="shared" si="31"/>
        <v>275.46299999999991</v>
      </c>
      <c r="AB100" s="24">
        <f t="shared" si="25"/>
        <v>4.8077363174211385</v>
      </c>
      <c r="AC100" s="17">
        <f t="shared" si="26"/>
        <v>-2.7172134658997038E-2</v>
      </c>
    </row>
    <row r="101" spans="1:29" s="17" customFormat="1" x14ac:dyDescent="0.25">
      <c r="A101" s="17">
        <v>16</v>
      </c>
      <c r="B101" s="17">
        <v>-634</v>
      </c>
      <c r="C101" s="17">
        <v>11299</v>
      </c>
      <c r="D101" s="17">
        <v>12973</v>
      </c>
      <c r="E101" s="17">
        <v>15115</v>
      </c>
      <c r="F101" s="17">
        <v>13437</v>
      </c>
      <c r="G101" s="24"/>
      <c r="H101" s="7"/>
      <c r="I101" s="25">
        <f t="shared" si="17"/>
        <v>-3816</v>
      </c>
      <c r="J101" s="24">
        <f t="shared" si="17"/>
        <v>-464</v>
      </c>
      <c r="K101" s="7"/>
      <c r="L101" s="25">
        <f t="shared" si="27"/>
        <v>-3821.2070072031938</v>
      </c>
      <c r="M101" s="17">
        <f t="shared" si="18"/>
        <v>27.112924014112384</v>
      </c>
      <c r="N101" s="17">
        <f t="shared" si="28"/>
        <v>-466.0822521565135</v>
      </c>
      <c r="O101" s="24">
        <f t="shared" si="19"/>
        <v>4.3357740433051415</v>
      </c>
      <c r="P101" s="7"/>
      <c r="Q101" s="25">
        <f t="shared" si="20"/>
        <v>-3794.1665032472442</v>
      </c>
      <c r="R101" s="24">
        <f t="shared" si="21"/>
        <v>-484.98837726115948</v>
      </c>
      <c r="S101" s="7"/>
      <c r="T101" s="25">
        <f t="shared" si="22"/>
        <v>0.98785044370727004</v>
      </c>
      <c r="U101" s="24">
        <f t="shared" si="23"/>
        <v>-0.12718634684724106</v>
      </c>
      <c r="V101" s="7"/>
      <c r="W101" s="25">
        <f t="shared" si="24"/>
        <v>0.98880177370533007</v>
      </c>
      <c r="X101" s="24">
        <f t="shared" si="29"/>
        <v>269.79247790618069</v>
      </c>
      <c r="Y101" s="7"/>
      <c r="Z101" s="25">
        <f t="shared" si="30"/>
        <v>-634</v>
      </c>
      <c r="AA101" s="17">
        <f t="shared" si="31"/>
        <v>269.75699999999989</v>
      </c>
      <c r="AB101" s="24">
        <f t="shared" si="25"/>
        <v>4.7081478303023419</v>
      </c>
      <c r="AC101" s="17">
        <f t="shared" si="26"/>
        <v>3.547790618080171E-2</v>
      </c>
    </row>
    <row r="102" spans="1:29" s="17" customFormat="1" x14ac:dyDescent="0.25">
      <c r="A102" s="17">
        <v>17</v>
      </c>
      <c r="B102" s="17">
        <v>-618</v>
      </c>
      <c r="C102" s="17">
        <v>11265</v>
      </c>
      <c r="D102" s="17">
        <v>13136</v>
      </c>
      <c r="E102" s="17">
        <v>15110</v>
      </c>
      <c r="F102" s="17">
        <v>13234</v>
      </c>
      <c r="G102" s="24"/>
      <c r="H102" s="7"/>
      <c r="I102" s="25">
        <f t="shared" si="17"/>
        <v>-3845</v>
      </c>
      <c r="J102" s="24">
        <f t="shared" si="17"/>
        <v>-98</v>
      </c>
      <c r="K102" s="7"/>
      <c r="L102" s="25">
        <f t="shared" si="27"/>
        <v>-3853.4731586968351</v>
      </c>
      <c r="M102" s="17">
        <f t="shared" si="18"/>
        <v>71.794418301751804</v>
      </c>
      <c r="N102" s="17">
        <f t="shared" si="28"/>
        <v>-97.68104199970854</v>
      </c>
      <c r="O102" s="24">
        <f t="shared" si="19"/>
        <v>0.10173420594992674</v>
      </c>
      <c r="P102" s="7"/>
      <c r="Q102" s="25">
        <f t="shared" si="20"/>
        <v>-3823.1665032472442</v>
      </c>
      <c r="R102" s="24">
        <f t="shared" si="21"/>
        <v>-118.9883772611595</v>
      </c>
      <c r="S102" s="7"/>
      <c r="T102" s="25">
        <f t="shared" si="22"/>
        <v>0.99540089328374293</v>
      </c>
      <c r="U102" s="24">
        <f t="shared" si="23"/>
        <v>-3.1204246803999015E-2</v>
      </c>
      <c r="V102" s="7"/>
      <c r="W102" s="25">
        <f t="shared" si="24"/>
        <v>0.99565421872156235</v>
      </c>
      <c r="X102" s="24">
        <f t="shared" si="29"/>
        <v>264.25804147980307</v>
      </c>
      <c r="Y102" s="7"/>
      <c r="Z102" s="25">
        <f t="shared" si="30"/>
        <v>-618</v>
      </c>
      <c r="AA102" s="17">
        <f t="shared" si="31"/>
        <v>264.19499999999988</v>
      </c>
      <c r="AB102" s="24">
        <f t="shared" si="25"/>
        <v>4.6110726173064167</v>
      </c>
      <c r="AC102" s="17">
        <f t="shared" si="26"/>
        <v>6.3041479803189304E-2</v>
      </c>
    </row>
    <row r="103" spans="1:29" s="17" customFormat="1" x14ac:dyDescent="0.25">
      <c r="A103" s="17">
        <v>18</v>
      </c>
      <c r="B103" s="17">
        <v>-626</v>
      </c>
      <c r="C103" s="17">
        <v>11278</v>
      </c>
      <c r="D103" s="17">
        <v>13341</v>
      </c>
      <c r="E103" s="17">
        <v>15125</v>
      </c>
      <c r="F103" s="17">
        <v>13066</v>
      </c>
      <c r="G103" s="24"/>
      <c r="H103" s="7"/>
      <c r="I103" s="25">
        <f t="shared" si="17"/>
        <v>-3847</v>
      </c>
      <c r="J103" s="24">
        <f t="shared" si="17"/>
        <v>275</v>
      </c>
      <c r="K103" s="7"/>
      <c r="L103" s="25">
        <f t="shared" si="27"/>
        <v>-3849.3578086406555</v>
      </c>
      <c r="M103" s="17">
        <f t="shared" si="18"/>
        <v>5.5592615859499652</v>
      </c>
      <c r="N103" s="17">
        <f t="shared" si="28"/>
        <v>276.61264913931478</v>
      </c>
      <c r="O103" s="24">
        <f t="shared" si="19"/>
        <v>2.6006372465327106</v>
      </c>
      <c r="P103" s="7"/>
      <c r="Q103" s="25">
        <f t="shared" si="20"/>
        <v>-3825.1665032472442</v>
      </c>
      <c r="R103" s="24">
        <f t="shared" si="21"/>
        <v>254.01162273884049</v>
      </c>
      <c r="S103" s="7"/>
      <c r="T103" s="25">
        <f t="shared" si="22"/>
        <v>0.99592161394418932</v>
      </c>
      <c r="U103" s="24">
        <f t="shared" si="23"/>
        <v>6.6613576464113783E-2</v>
      </c>
      <c r="V103" s="7"/>
      <c r="W103" s="25">
        <f t="shared" si="24"/>
        <v>0.99546339519804694</v>
      </c>
      <c r="X103" s="24">
        <f t="shared" si="29"/>
        <v>258.63459088434297</v>
      </c>
      <c r="Y103" s="7"/>
      <c r="Z103" s="25">
        <f t="shared" si="30"/>
        <v>-626</v>
      </c>
      <c r="AA103" s="17">
        <f t="shared" si="31"/>
        <v>258.56099999999986</v>
      </c>
      <c r="AB103" s="24">
        <f t="shared" si="25"/>
        <v>4.5127407672490563</v>
      </c>
      <c r="AC103" s="17">
        <f t="shared" si="26"/>
        <v>7.359088434310479E-2</v>
      </c>
    </row>
    <row r="104" spans="1:29" s="17" customFormat="1" x14ac:dyDescent="0.25">
      <c r="A104" s="17">
        <v>19</v>
      </c>
      <c r="B104" s="17">
        <v>-607</v>
      </c>
      <c r="C104" s="17">
        <v>11296</v>
      </c>
      <c r="D104" s="17">
        <v>13509</v>
      </c>
      <c r="E104" s="17">
        <v>15098</v>
      </c>
      <c r="F104" s="17">
        <v>12877</v>
      </c>
      <c r="G104" s="24"/>
      <c r="H104" s="7"/>
      <c r="I104" s="25">
        <f t="shared" si="17"/>
        <v>-3802</v>
      </c>
      <c r="J104" s="24">
        <f t="shared" si="17"/>
        <v>632</v>
      </c>
      <c r="K104" s="7"/>
      <c r="L104" s="25">
        <f t="shared" si="27"/>
        <v>-3810.0365653966942</v>
      </c>
      <c r="M104" s="17">
        <f t="shared" si="18"/>
        <v>64.586383375342379</v>
      </c>
      <c r="N104" s="17">
        <f t="shared" si="28"/>
        <v>637.21939214288341</v>
      </c>
      <c r="O104" s="24">
        <f t="shared" si="19"/>
        <v>27.242054341193047</v>
      </c>
      <c r="P104" s="7"/>
      <c r="Q104" s="25">
        <f t="shared" si="20"/>
        <v>-3780.1665032472442</v>
      </c>
      <c r="R104" s="24">
        <f t="shared" si="21"/>
        <v>611.01162273884052</v>
      </c>
      <c r="S104" s="7"/>
      <c r="T104" s="25">
        <f t="shared" si="22"/>
        <v>0.98420539908414517</v>
      </c>
      <c r="U104" s="24">
        <f t="shared" si="23"/>
        <v>0.16023546093252203</v>
      </c>
      <c r="V104" s="7"/>
      <c r="W104" s="25">
        <f t="shared" si="24"/>
        <v>0.98306583498879585</v>
      </c>
      <c r="X104" s="24">
        <f t="shared" si="29"/>
        <v>253.20540133056238</v>
      </c>
      <c r="Y104" s="7"/>
      <c r="Z104" s="25">
        <f t="shared" si="30"/>
        <v>-607</v>
      </c>
      <c r="AA104" s="17">
        <f t="shared" si="31"/>
        <v>253.09799999999987</v>
      </c>
      <c r="AB104" s="24">
        <f t="shared" si="25"/>
        <v>4.4173934302126066</v>
      </c>
      <c r="AC104" s="17">
        <f t="shared" si="26"/>
        <v>0.10740133056251011</v>
      </c>
    </row>
    <row r="105" spans="1:29" s="17" customFormat="1" x14ac:dyDescent="0.25">
      <c r="A105" s="17">
        <v>20</v>
      </c>
      <c r="B105" s="17">
        <v>-613</v>
      </c>
      <c r="C105" s="17">
        <v>11336</v>
      </c>
      <c r="D105" s="17">
        <v>13696</v>
      </c>
      <c r="E105" s="17">
        <v>15067</v>
      </c>
      <c r="F105" s="17">
        <v>12706</v>
      </c>
      <c r="G105" s="24"/>
      <c r="H105" s="7"/>
      <c r="I105" s="25">
        <f t="shared" si="17"/>
        <v>-3731</v>
      </c>
      <c r="J105" s="24">
        <f t="shared" si="17"/>
        <v>990</v>
      </c>
      <c r="K105" s="7"/>
      <c r="L105" s="25">
        <f t="shared" si="27"/>
        <v>-3735.388720606677</v>
      </c>
      <c r="M105" s="17">
        <f t="shared" si="18"/>
        <v>19.260868563471316</v>
      </c>
      <c r="N105" s="17">
        <f t="shared" si="28"/>
        <v>995.6928196971794</v>
      </c>
      <c r="O105" s="24">
        <f t="shared" si="19"/>
        <v>32.408196104593785</v>
      </c>
      <c r="P105" s="7"/>
      <c r="Q105" s="25">
        <f t="shared" si="20"/>
        <v>-3709.1665032472442</v>
      </c>
      <c r="R105" s="24">
        <f t="shared" si="21"/>
        <v>969.01162273884052</v>
      </c>
      <c r="S105" s="7"/>
      <c r="T105" s="25">
        <f t="shared" si="22"/>
        <v>0.96571981563829778</v>
      </c>
      <c r="U105" s="24">
        <f t="shared" si="23"/>
        <v>0.2541195915759118</v>
      </c>
      <c r="V105" s="7"/>
      <c r="W105" s="25">
        <f t="shared" si="24"/>
        <v>0.96389681943106609</v>
      </c>
      <c r="X105" s="24">
        <f t="shared" si="29"/>
        <v>247.69368083467407</v>
      </c>
      <c r="Y105" s="7"/>
      <c r="Z105" s="25">
        <f t="shared" si="30"/>
        <v>-613</v>
      </c>
      <c r="AA105" s="17">
        <f t="shared" si="31"/>
        <v>247.58099999999988</v>
      </c>
      <c r="AB105" s="24">
        <f t="shared" si="25"/>
        <v>4.3211036153800784</v>
      </c>
      <c r="AC105" s="17">
        <f t="shared" si="26"/>
        <v>0.11268083467419387</v>
      </c>
    </row>
    <row r="106" spans="1:29" s="17" customFormat="1" x14ac:dyDescent="0.25">
      <c r="A106" s="17">
        <v>21</v>
      </c>
      <c r="B106" s="17">
        <v>-645</v>
      </c>
      <c r="C106" s="17">
        <v>11387</v>
      </c>
      <c r="D106" s="17">
        <v>13871</v>
      </c>
      <c r="E106" s="17">
        <v>15003</v>
      </c>
      <c r="F106" s="17">
        <v>12515</v>
      </c>
      <c r="G106" s="24"/>
      <c r="H106" s="7"/>
      <c r="I106" s="25">
        <f t="shared" si="17"/>
        <v>-3616</v>
      </c>
      <c r="J106" s="24">
        <f t="shared" si="17"/>
        <v>1356</v>
      </c>
      <c r="K106" s="7"/>
      <c r="L106" s="25">
        <f t="shared" si="27"/>
        <v>-3619.7003247558168</v>
      </c>
      <c r="M106" s="17">
        <f t="shared" si="18"/>
        <v>13.692403298510934</v>
      </c>
      <c r="N106" s="17">
        <f t="shared" si="28"/>
        <v>1363.0594310414092</v>
      </c>
      <c r="O106" s="24">
        <f t="shared" si="19"/>
        <v>49.835566628411755</v>
      </c>
      <c r="P106" s="7"/>
      <c r="Q106" s="25">
        <f t="shared" si="20"/>
        <v>-3594.1665032472442</v>
      </c>
      <c r="R106" s="24">
        <f t="shared" si="21"/>
        <v>1335.0116227388405</v>
      </c>
      <c r="S106" s="7"/>
      <c r="T106" s="25">
        <f t="shared" si="22"/>
        <v>0.93577837766262928</v>
      </c>
      <c r="U106" s="24">
        <f t="shared" si="23"/>
        <v>0.35010169161915389</v>
      </c>
      <c r="V106" s="7"/>
      <c r="W106" s="25">
        <f t="shared" si="24"/>
        <v>0.93325638495347429</v>
      </c>
      <c r="X106" s="24">
        <f t="shared" si="29"/>
        <v>241.89988227742742</v>
      </c>
      <c r="Y106" s="7"/>
      <c r="Z106" s="25">
        <f t="shared" si="30"/>
        <v>-645</v>
      </c>
      <c r="AA106" s="17">
        <f t="shared" si="31"/>
        <v>241.77599999999987</v>
      </c>
      <c r="AB106" s="24">
        <f t="shared" si="25"/>
        <v>4.2197872523018081</v>
      </c>
      <c r="AC106" s="17">
        <f t="shared" si="26"/>
        <v>0.12388227742755475</v>
      </c>
    </row>
    <row r="107" spans="1:29" s="17" customFormat="1" x14ac:dyDescent="0.25">
      <c r="A107" s="17">
        <v>22</v>
      </c>
      <c r="B107" s="17">
        <v>-627</v>
      </c>
      <c r="C107" s="17">
        <v>11473</v>
      </c>
      <c r="D107" s="17">
        <v>14051</v>
      </c>
      <c r="E107" s="17">
        <v>14940</v>
      </c>
      <c r="F107" s="17">
        <v>12359</v>
      </c>
      <c r="G107" s="24"/>
      <c r="H107" s="7"/>
      <c r="I107" s="25">
        <f t="shared" si="17"/>
        <v>-3467</v>
      </c>
      <c r="J107" s="24">
        <f t="shared" si="17"/>
        <v>1692</v>
      </c>
      <c r="K107" s="7"/>
      <c r="L107" s="25">
        <f t="shared" si="27"/>
        <v>-3471.8418908602121</v>
      </c>
      <c r="M107" s="17">
        <f t="shared" si="18"/>
        <v>23.443907102205092</v>
      </c>
      <c r="N107" s="17">
        <f t="shared" si="28"/>
        <v>1707.0012241870188</v>
      </c>
      <c r="O107" s="24">
        <f t="shared" si="19"/>
        <v>225.03672710919804</v>
      </c>
      <c r="P107" s="7"/>
      <c r="Q107" s="25">
        <f t="shared" si="20"/>
        <v>-3445.1665032472442</v>
      </c>
      <c r="R107" s="24">
        <f t="shared" si="21"/>
        <v>1671.0116227388405</v>
      </c>
      <c r="S107" s="7"/>
      <c r="T107" s="25">
        <f t="shared" si="22"/>
        <v>0.89698468845937196</v>
      </c>
      <c r="U107" s="24">
        <f t="shared" si="23"/>
        <v>0.43821640641294984</v>
      </c>
      <c r="V107" s="7"/>
      <c r="W107" s="25">
        <f t="shared" si="24"/>
        <v>0.89382069490265004</v>
      </c>
      <c r="X107" s="24">
        <f t="shared" si="29"/>
        <v>236.34547478324066</v>
      </c>
      <c r="Y107" s="7"/>
      <c r="Z107" s="25">
        <f t="shared" si="30"/>
        <v>-627</v>
      </c>
      <c r="AA107" s="17">
        <f t="shared" si="31"/>
        <v>236.13299999999987</v>
      </c>
      <c r="AB107" s="24">
        <f t="shared" si="25"/>
        <v>4.1212983226117679</v>
      </c>
      <c r="AC107" s="17">
        <f t="shared" si="26"/>
        <v>0.21247478324079339</v>
      </c>
    </row>
    <row r="108" spans="1:29" s="17" customFormat="1" x14ac:dyDescent="0.25">
      <c r="A108" s="17">
        <v>23</v>
      </c>
      <c r="B108" s="17">
        <v>-636</v>
      </c>
      <c r="C108" s="17">
        <v>11564</v>
      </c>
      <c r="D108" s="17">
        <v>14225</v>
      </c>
      <c r="E108" s="17">
        <v>14853</v>
      </c>
      <c r="F108" s="17">
        <v>12192</v>
      </c>
      <c r="G108" s="24"/>
      <c r="H108" s="7"/>
      <c r="I108" s="25">
        <f t="shared" si="17"/>
        <v>-3289</v>
      </c>
      <c r="J108" s="24">
        <f t="shared" si="17"/>
        <v>2033</v>
      </c>
      <c r="K108" s="7"/>
      <c r="L108" s="25">
        <f t="shared" si="27"/>
        <v>-3287.6929928465197</v>
      </c>
      <c r="M108" s="17">
        <f t="shared" si="18"/>
        <v>1.7082676992486743</v>
      </c>
      <c r="N108" s="17">
        <f t="shared" si="28"/>
        <v>2039.154992375094</v>
      </c>
      <c r="O108" s="24">
        <f t="shared" si="19"/>
        <v>37.883931137465588</v>
      </c>
      <c r="P108" s="7"/>
      <c r="Q108" s="25">
        <f t="shared" si="20"/>
        <v>-3267.1665032472442</v>
      </c>
      <c r="R108" s="24">
        <f t="shared" si="21"/>
        <v>2012.0116227388405</v>
      </c>
      <c r="S108" s="7"/>
      <c r="T108" s="25">
        <f t="shared" si="22"/>
        <v>0.85064054967964176</v>
      </c>
      <c r="U108" s="24">
        <f t="shared" si="23"/>
        <v>0.52764235208165355</v>
      </c>
      <c r="V108" s="7"/>
      <c r="W108" s="25">
        <f t="shared" si="24"/>
        <v>0.84682481719885139</v>
      </c>
      <c r="X108" s="24">
        <f t="shared" si="29"/>
        <v>230.53661187576881</v>
      </c>
      <c r="Y108" s="7"/>
      <c r="Z108" s="25">
        <f t="shared" si="30"/>
        <v>-636</v>
      </c>
      <c r="AA108" s="17">
        <f t="shared" si="31"/>
        <v>230.40899999999988</v>
      </c>
      <c r="AB108" s="24">
        <f t="shared" si="25"/>
        <v>4.0213956762276126</v>
      </c>
      <c r="AC108" s="17">
        <f t="shared" si="26"/>
        <v>0.12761187576893462</v>
      </c>
    </row>
    <row r="109" spans="1:29" s="17" customFormat="1" x14ac:dyDescent="0.25">
      <c r="A109" s="17">
        <v>24</v>
      </c>
      <c r="B109" s="17">
        <v>-630</v>
      </c>
      <c r="C109" s="17">
        <v>11658</v>
      </c>
      <c r="D109" s="17">
        <v>14356</v>
      </c>
      <c r="E109" s="17">
        <v>14729</v>
      </c>
      <c r="F109" s="17">
        <v>12019</v>
      </c>
      <c r="G109" s="24"/>
      <c r="H109" s="7"/>
      <c r="I109" s="25">
        <f t="shared" si="17"/>
        <v>-3071</v>
      </c>
      <c r="J109" s="24">
        <f t="shared" si="17"/>
        <v>2337</v>
      </c>
      <c r="K109" s="7"/>
      <c r="L109" s="25">
        <f t="shared" si="27"/>
        <v>-3073.1527014773069</v>
      </c>
      <c r="M109" s="17">
        <f t="shared" si="18"/>
        <v>4.634123650399272</v>
      </c>
      <c r="N109" s="17">
        <f t="shared" si="28"/>
        <v>2348.3263510279148</v>
      </c>
      <c r="O109" s="24">
        <f t="shared" si="19"/>
        <v>128.2862276075472</v>
      </c>
      <c r="P109" s="7"/>
      <c r="Q109" s="25">
        <f t="shared" si="20"/>
        <v>-3049.1665032472442</v>
      </c>
      <c r="R109" s="24">
        <f t="shared" si="21"/>
        <v>2316.0116227388403</v>
      </c>
      <c r="S109" s="7"/>
      <c r="T109" s="25">
        <f t="shared" si="22"/>
        <v>0.79388199769098344</v>
      </c>
      <c r="U109" s="24">
        <f t="shared" si="23"/>
        <v>0.60736518927604033</v>
      </c>
      <c r="V109" s="7"/>
      <c r="W109" s="25">
        <f t="shared" si="24"/>
        <v>0.78948483424423321</v>
      </c>
      <c r="X109" s="24">
        <f t="shared" si="29"/>
        <v>224.89120844446393</v>
      </c>
      <c r="Y109" s="7"/>
      <c r="Z109" s="25">
        <f t="shared" si="30"/>
        <v>-630</v>
      </c>
      <c r="AA109" s="17">
        <f t="shared" si="31"/>
        <v>224.73899999999989</v>
      </c>
      <c r="AB109" s="24">
        <f t="shared" si="25"/>
        <v>3.9224355076395341</v>
      </c>
      <c r="AC109" s="17">
        <f t="shared" si="26"/>
        <v>0.15220844446403703</v>
      </c>
    </row>
    <row r="110" spans="1:29" s="17" customFormat="1" x14ac:dyDescent="0.25">
      <c r="A110" s="17">
        <v>25</v>
      </c>
      <c r="B110" s="17">
        <v>-630</v>
      </c>
      <c r="C110" s="17">
        <v>11793</v>
      </c>
      <c r="D110" s="17">
        <v>14518</v>
      </c>
      <c r="E110" s="17">
        <v>14620</v>
      </c>
      <c r="F110" s="17">
        <v>11890</v>
      </c>
      <c r="G110" s="24"/>
      <c r="H110" s="7"/>
      <c r="I110" s="25">
        <f t="shared" si="17"/>
        <v>-2827</v>
      </c>
      <c r="J110" s="24">
        <f t="shared" si="17"/>
        <v>2628</v>
      </c>
      <c r="K110" s="7"/>
      <c r="L110" s="25">
        <f t="shared" si="27"/>
        <v>-2828.742249891518</v>
      </c>
      <c r="M110" s="17">
        <f t="shared" si="18"/>
        <v>3.0354346844944335</v>
      </c>
      <c r="N110" s="17">
        <f t="shared" si="28"/>
        <v>2634.7051348831005</v>
      </c>
      <c r="O110" s="24">
        <f t="shared" si="19"/>
        <v>44.958833800571519</v>
      </c>
      <c r="P110" s="7"/>
      <c r="Q110" s="25">
        <f t="shared" si="20"/>
        <v>-2805.1665032472442</v>
      </c>
      <c r="R110" s="24">
        <f t="shared" si="21"/>
        <v>2607.0116227388403</v>
      </c>
      <c r="S110" s="7"/>
      <c r="T110" s="25">
        <f t="shared" si="22"/>
        <v>0.73035407711652167</v>
      </c>
      <c r="U110" s="24">
        <f t="shared" si="23"/>
        <v>0.68367882619566722</v>
      </c>
      <c r="V110" s="7"/>
      <c r="W110" s="25">
        <f t="shared" si="24"/>
        <v>0.72540010321044723</v>
      </c>
      <c r="X110" s="24">
        <f t="shared" si="29"/>
        <v>219.1589233014605</v>
      </c>
      <c r="Y110" s="7"/>
      <c r="Z110" s="25">
        <f t="shared" si="30"/>
        <v>-630</v>
      </c>
      <c r="AA110" s="17">
        <f t="shared" si="31"/>
        <v>219.0689999999999</v>
      </c>
      <c r="AB110" s="24">
        <f t="shared" si="25"/>
        <v>3.823475339051456</v>
      </c>
      <c r="AC110" s="17">
        <f t="shared" si="26"/>
        <v>8.9923301460601124E-2</v>
      </c>
    </row>
    <row r="111" spans="1:29" s="17" customFormat="1" x14ac:dyDescent="0.25">
      <c r="A111" s="17">
        <v>26</v>
      </c>
      <c r="B111" s="17">
        <v>-600</v>
      </c>
      <c r="C111" s="17">
        <v>11920</v>
      </c>
      <c r="D111" s="17">
        <v>14638</v>
      </c>
      <c r="E111" s="17">
        <v>14488</v>
      </c>
      <c r="F111" s="17">
        <v>11761</v>
      </c>
      <c r="G111" s="24"/>
      <c r="H111" s="7"/>
      <c r="I111" s="25">
        <f t="shared" si="17"/>
        <v>-2568</v>
      </c>
      <c r="J111" s="24">
        <f t="shared" si="17"/>
        <v>2877</v>
      </c>
      <c r="K111" s="7"/>
      <c r="L111" s="25">
        <f t="shared" si="27"/>
        <v>-2570.3861653516924</v>
      </c>
      <c r="M111" s="17">
        <f t="shared" si="18"/>
        <v>5.6937850856173053</v>
      </c>
      <c r="N111" s="17">
        <f t="shared" si="28"/>
        <v>2883.6878439009438</v>
      </c>
      <c r="O111" s="24">
        <f t="shared" si="19"/>
        <v>44.727256043391044</v>
      </c>
      <c r="P111" s="7"/>
      <c r="Q111" s="25">
        <f t="shared" si="20"/>
        <v>-2546.1665032472442</v>
      </c>
      <c r="R111" s="24">
        <f t="shared" si="21"/>
        <v>2856.0116227388403</v>
      </c>
      <c r="S111" s="7"/>
      <c r="T111" s="25">
        <f t="shared" si="22"/>
        <v>0.662920751588712</v>
      </c>
      <c r="U111" s="24">
        <f t="shared" si="23"/>
        <v>0.74897812376606954</v>
      </c>
      <c r="V111" s="7"/>
      <c r="W111" s="25">
        <f t="shared" si="24"/>
        <v>0.65748998570398787</v>
      </c>
      <c r="X111" s="24">
        <f t="shared" si="29"/>
        <v>213.74121307119231</v>
      </c>
      <c r="Y111" s="7"/>
      <c r="Z111" s="25">
        <f t="shared" si="30"/>
        <v>-600</v>
      </c>
      <c r="AA111" s="17">
        <f t="shared" si="31"/>
        <v>213.6689999999999</v>
      </c>
      <c r="AB111" s="24">
        <f t="shared" si="25"/>
        <v>3.7292275594437618</v>
      </c>
      <c r="AC111" s="17">
        <f t="shared" si="26"/>
        <v>7.2213071192408052E-2</v>
      </c>
    </row>
    <row r="112" spans="1:29" s="17" customFormat="1" x14ac:dyDescent="0.25">
      <c r="A112" s="17">
        <v>27</v>
      </c>
      <c r="B112" s="17">
        <v>-617</v>
      </c>
      <c r="C112" s="17">
        <v>12057</v>
      </c>
      <c r="D112" s="17">
        <v>14743</v>
      </c>
      <c r="E112" s="17">
        <v>14340</v>
      </c>
      <c r="F112" s="17">
        <v>11639</v>
      </c>
      <c r="G112" s="24"/>
      <c r="H112" s="7"/>
      <c r="I112" s="25">
        <f t="shared" si="17"/>
        <v>-2283</v>
      </c>
      <c r="J112" s="24">
        <f t="shared" si="17"/>
        <v>3104</v>
      </c>
      <c r="K112" s="7"/>
      <c r="L112" s="25">
        <f t="shared" si="27"/>
        <v>-2281.1327546077691</v>
      </c>
      <c r="M112" s="17">
        <f t="shared" si="18"/>
        <v>3.4866053548074172</v>
      </c>
      <c r="N112" s="17">
        <f t="shared" si="28"/>
        <v>3113.1831482763905</v>
      </c>
      <c r="O112" s="24">
        <f t="shared" si="19"/>
        <v>84.330212266174016</v>
      </c>
      <c r="P112" s="7"/>
      <c r="Q112" s="25">
        <f t="shared" si="20"/>
        <v>-2261.1665032472442</v>
      </c>
      <c r="R112" s="24">
        <f t="shared" si="21"/>
        <v>3083.0116227388403</v>
      </c>
      <c r="S112" s="7"/>
      <c r="T112" s="25">
        <f t="shared" si="22"/>
        <v>0.58871805747509898</v>
      </c>
      <c r="U112" s="24">
        <f t="shared" si="23"/>
        <v>0.80850800548687818</v>
      </c>
      <c r="V112" s="7"/>
      <c r="W112" s="25">
        <f t="shared" si="24"/>
        <v>0.58285228907720377</v>
      </c>
      <c r="X112" s="24">
        <f t="shared" si="29"/>
        <v>208.25073464851039</v>
      </c>
      <c r="Y112" s="7"/>
      <c r="Z112" s="25">
        <f t="shared" si="30"/>
        <v>-617</v>
      </c>
      <c r="AA112" s="17">
        <f t="shared" si="31"/>
        <v>208.1159999999999</v>
      </c>
      <c r="AB112" s="24">
        <f t="shared" si="25"/>
        <v>3.6323094260805173</v>
      </c>
      <c r="AC112" s="17">
        <f t="shared" si="26"/>
        <v>0.13473464851048789</v>
      </c>
    </row>
    <row r="113" spans="1:29" s="17" customFormat="1" x14ac:dyDescent="0.25">
      <c r="A113" s="17">
        <v>28</v>
      </c>
      <c r="B113" s="17">
        <v>-632</v>
      </c>
      <c r="C113" s="17">
        <v>12218</v>
      </c>
      <c r="D113" s="17">
        <v>14852</v>
      </c>
      <c r="E113" s="17">
        <v>14181</v>
      </c>
      <c r="F113" s="17">
        <v>11538</v>
      </c>
      <c r="G113" s="24"/>
      <c r="H113" s="7"/>
      <c r="I113" s="25">
        <f t="shared" si="17"/>
        <v>-1963</v>
      </c>
      <c r="J113" s="24">
        <f t="shared" si="17"/>
        <v>3314</v>
      </c>
      <c r="K113" s="7"/>
      <c r="L113" s="25">
        <f t="shared" si="27"/>
        <v>-1962.8776129497146</v>
      </c>
      <c r="M113" s="17">
        <f t="shared" si="18"/>
        <v>1.497859007756029E-2</v>
      </c>
      <c r="N113" s="17">
        <f t="shared" si="28"/>
        <v>3318.1267117227089</v>
      </c>
      <c r="O113" s="24">
        <f t="shared" si="19"/>
        <v>17.029749642343329</v>
      </c>
      <c r="P113" s="7"/>
      <c r="Q113" s="25">
        <f t="shared" si="20"/>
        <v>-1941.1665032472442</v>
      </c>
      <c r="R113" s="24">
        <f t="shared" si="21"/>
        <v>3293.0116227388403</v>
      </c>
      <c r="S113" s="7"/>
      <c r="T113" s="25">
        <f t="shared" si="22"/>
        <v>0.50540275180367389</v>
      </c>
      <c r="U113" s="24">
        <f t="shared" si="23"/>
        <v>0.86357970223300062</v>
      </c>
      <c r="V113" s="7"/>
      <c r="W113" s="25">
        <f t="shared" si="24"/>
        <v>0.49913417005126287</v>
      </c>
      <c r="X113" s="24">
        <f t="shared" si="29"/>
        <v>202.49012515813286</v>
      </c>
      <c r="Y113" s="7"/>
      <c r="Z113" s="25">
        <f t="shared" si="30"/>
        <v>-632</v>
      </c>
      <c r="AA113" s="17">
        <f t="shared" si="31"/>
        <v>202.42799999999991</v>
      </c>
      <c r="AB113" s="24">
        <f t="shared" si="25"/>
        <v>3.5330350982270797</v>
      </c>
      <c r="AC113" s="17">
        <f t="shared" si="26"/>
        <v>6.212515813294317E-2</v>
      </c>
    </row>
    <row r="114" spans="1:29" s="17" customFormat="1" x14ac:dyDescent="0.25">
      <c r="A114" s="17">
        <v>29</v>
      </c>
      <c r="B114" s="17">
        <v>-614</v>
      </c>
      <c r="C114" s="17">
        <v>12385</v>
      </c>
      <c r="D114" s="17">
        <v>14941</v>
      </c>
      <c r="E114" s="17">
        <v>14024</v>
      </c>
      <c r="F114" s="17">
        <v>11455</v>
      </c>
      <c r="G114" s="24"/>
      <c r="H114" s="7"/>
      <c r="I114" s="25">
        <f t="shared" si="17"/>
        <v>-1639</v>
      </c>
      <c r="J114" s="24">
        <f t="shared" si="17"/>
        <v>3486</v>
      </c>
      <c r="K114" s="7"/>
      <c r="L114" s="25">
        <f t="shared" si="27"/>
        <v>-1635.3444151851425</v>
      </c>
      <c r="M114" s="17">
        <f t="shared" si="18"/>
        <v>13.363300338617092</v>
      </c>
      <c r="N114" s="17">
        <f t="shared" si="28"/>
        <v>3486.1296817550819</v>
      </c>
      <c r="O114" s="24">
        <f t="shared" si="19"/>
        <v>1.6817357601134061E-2</v>
      </c>
      <c r="P114" s="7"/>
      <c r="Q114" s="25">
        <f t="shared" si="20"/>
        <v>-1617.1665032472442</v>
      </c>
      <c r="R114" s="24">
        <f t="shared" si="21"/>
        <v>3465.0116227388403</v>
      </c>
      <c r="S114" s="7"/>
      <c r="T114" s="25">
        <f t="shared" si="22"/>
        <v>0.4210460048113559</v>
      </c>
      <c r="U114" s="24">
        <f t="shared" si="23"/>
        <v>0.9086860443298248</v>
      </c>
      <c r="V114" s="7"/>
      <c r="W114" s="25">
        <f t="shared" si="24"/>
        <v>0.41444707331005193</v>
      </c>
      <c r="X114" s="24">
        <f t="shared" si="29"/>
        <v>196.98044095824719</v>
      </c>
      <c r="Y114" s="7"/>
      <c r="Z114" s="25">
        <f t="shared" si="30"/>
        <v>-614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7.8440958247284698E-2</v>
      </c>
    </row>
    <row r="115" spans="1:29" s="17" customFormat="1" x14ac:dyDescent="0.25">
      <c r="A115" s="17">
        <v>30</v>
      </c>
      <c r="B115" s="17">
        <v>-635</v>
      </c>
      <c r="C115" s="17">
        <v>12554</v>
      </c>
      <c r="D115" s="17">
        <v>14998</v>
      </c>
      <c r="E115" s="17">
        <v>13838</v>
      </c>
      <c r="F115" s="17">
        <v>11376</v>
      </c>
      <c r="G115" s="24"/>
      <c r="H115" s="7"/>
      <c r="I115" s="25">
        <f t="shared" si="17"/>
        <v>-1284</v>
      </c>
      <c r="J115" s="24">
        <f t="shared" si="17"/>
        <v>3622</v>
      </c>
      <c r="K115" s="7"/>
      <c r="L115" s="25">
        <f t="shared" si="27"/>
        <v>-1280.865353380859</v>
      </c>
      <c r="M115" s="17">
        <f t="shared" si="18"/>
        <v>9.8260094268920675</v>
      </c>
      <c r="N115" s="17">
        <f t="shared" si="28"/>
        <v>3625.9556116511762</v>
      </c>
      <c r="O115" s="24">
        <f t="shared" si="19"/>
        <v>15.646863534921229</v>
      </c>
      <c r="P115" s="7"/>
      <c r="Q115" s="25">
        <f t="shared" si="20"/>
        <v>-1262.1665032472442</v>
      </c>
      <c r="R115" s="24">
        <f t="shared" si="21"/>
        <v>3601.0116227388403</v>
      </c>
      <c r="S115" s="7"/>
      <c r="T115" s="25">
        <f t="shared" si="22"/>
        <v>0.32861808758211863</v>
      </c>
      <c r="U115" s="24">
        <f t="shared" si="23"/>
        <v>0.9443515241273136</v>
      </c>
      <c r="V115" s="7"/>
      <c r="W115" s="25">
        <f t="shared" si="24"/>
        <v>0.32175726862429171</v>
      </c>
      <c r="X115" s="24">
        <f t="shared" si="29"/>
        <v>191.27783851961794</v>
      </c>
      <c r="Y115" s="7"/>
      <c r="Z115" s="25">
        <f t="shared" si="30"/>
        <v>-635</v>
      </c>
      <c r="AA115" s="17">
        <f t="shared" si="31"/>
        <v>191.1869999999999</v>
      </c>
      <c r="AB115" s="24">
        <f t="shared" si="25"/>
        <v>3.3368426370103967</v>
      </c>
      <c r="AC115" s="17">
        <f t="shared" si="26"/>
        <v>9.0838519618046121E-2</v>
      </c>
    </row>
    <row r="116" spans="1:29" s="17" customFormat="1" x14ac:dyDescent="0.25">
      <c r="A116" s="17">
        <v>31</v>
      </c>
      <c r="B116" s="17">
        <v>-638</v>
      </c>
      <c r="C116" s="17">
        <v>12755</v>
      </c>
      <c r="D116" s="17">
        <v>15073</v>
      </c>
      <c r="E116" s="17">
        <v>13674</v>
      </c>
      <c r="F116" s="17">
        <v>11341</v>
      </c>
      <c r="G116" s="24"/>
      <c r="H116" s="7"/>
      <c r="I116" s="25">
        <f t="shared" ref="I116:J149" si="32">C116-E116</f>
        <v>-919</v>
      </c>
      <c r="J116" s="24">
        <f t="shared" si="32"/>
        <v>3732</v>
      </c>
      <c r="K116" s="7"/>
      <c r="L116" s="25">
        <f t="shared" si="27"/>
        <v>-912.10806668256134</v>
      </c>
      <c r="M116" s="17">
        <f t="shared" si="18"/>
        <v>47.498744852021005</v>
      </c>
      <c r="N116" s="17">
        <f t="shared" si="28"/>
        <v>3730.3194145630982</v>
      </c>
      <c r="O116" s="24">
        <f t="shared" si="19"/>
        <v>2.824367410726297</v>
      </c>
      <c r="P116" s="7"/>
      <c r="Q116" s="25">
        <f t="shared" si="20"/>
        <v>-897.16650324724435</v>
      </c>
      <c r="R116" s="24">
        <f t="shared" si="21"/>
        <v>3711.0116227388403</v>
      </c>
      <c r="S116" s="7"/>
      <c r="T116" s="25">
        <f t="shared" si="22"/>
        <v>0.23358656705064937</v>
      </c>
      <c r="U116" s="24">
        <f t="shared" si="23"/>
        <v>0.97319860337528252</v>
      </c>
      <c r="V116" s="7"/>
      <c r="W116" s="25">
        <f t="shared" si="24"/>
        <v>0.22651339096589523</v>
      </c>
      <c r="X116" s="24">
        <f t="shared" si="29"/>
        <v>185.56535427322547</v>
      </c>
      <c r="Y116" s="7"/>
      <c r="Z116" s="25">
        <f t="shared" si="30"/>
        <v>-638</v>
      </c>
      <c r="AA116" s="17">
        <f t="shared" si="31"/>
        <v>185.44499999999991</v>
      </c>
      <c r="AB116" s="24">
        <f t="shared" si="25"/>
        <v>3.2366258313608829</v>
      </c>
      <c r="AC116" s="17">
        <f t="shared" si="26"/>
        <v>0.12035427322555847</v>
      </c>
    </row>
    <row r="117" spans="1:29" s="17" customFormat="1" x14ac:dyDescent="0.25">
      <c r="A117" s="17">
        <v>32</v>
      </c>
      <c r="B117" s="17">
        <v>-631</v>
      </c>
      <c r="C117" s="17">
        <v>12940</v>
      </c>
      <c r="D117" s="17">
        <v>15104</v>
      </c>
      <c r="E117" s="17">
        <v>13484</v>
      </c>
      <c r="F117" s="17">
        <v>11299</v>
      </c>
      <c r="G117" s="24"/>
      <c r="H117" s="7"/>
      <c r="I117" s="25">
        <f t="shared" si="32"/>
        <v>-544</v>
      </c>
      <c r="J117" s="24">
        <f t="shared" si="32"/>
        <v>3805</v>
      </c>
      <c r="K117" s="7"/>
      <c r="L117" s="25">
        <f t="shared" si="27"/>
        <v>-538.59299957848953</v>
      </c>
      <c r="M117" s="17">
        <f t="shared" si="18"/>
        <v>29.235653558214448</v>
      </c>
      <c r="N117" s="17">
        <f t="shared" si="28"/>
        <v>3796.8979024832638</v>
      </c>
      <c r="O117" s="24">
        <f t="shared" si="19"/>
        <v>65.643984170702794</v>
      </c>
      <c r="P117" s="7"/>
      <c r="Q117" s="25">
        <f t="shared" si="20"/>
        <v>-522.16650324724435</v>
      </c>
      <c r="R117" s="24">
        <f t="shared" si="21"/>
        <v>3784.0116227388403</v>
      </c>
      <c r="S117" s="7"/>
      <c r="T117" s="25">
        <f t="shared" si="22"/>
        <v>0.13595144321694802</v>
      </c>
      <c r="U117" s="24">
        <f t="shared" si="23"/>
        <v>0.99234257414893468</v>
      </c>
      <c r="V117" s="7"/>
      <c r="W117" s="25">
        <f t="shared" si="24"/>
        <v>0.12873642461789245</v>
      </c>
      <c r="X117" s="24">
        <f t="shared" si="29"/>
        <v>179.85464255370232</v>
      </c>
      <c r="Y117" s="7"/>
      <c r="Z117" s="25">
        <f t="shared" si="30"/>
        <v>-631</v>
      </c>
      <c r="AA117" s="17">
        <f t="shared" si="31"/>
        <v>179.76599999999991</v>
      </c>
      <c r="AB117" s="24">
        <f t="shared" si="25"/>
        <v>3.137508583140125</v>
      </c>
      <c r="AC117" s="17">
        <f t="shared" si="26"/>
        <v>8.8642553702413807E-2</v>
      </c>
    </row>
    <row r="118" spans="1:29" s="17" customFormat="1" x14ac:dyDescent="0.25">
      <c r="A118" s="17">
        <v>33</v>
      </c>
      <c r="B118" s="17">
        <v>-612</v>
      </c>
      <c r="C118" s="17">
        <v>13119</v>
      </c>
      <c r="D118" s="17">
        <v>15110</v>
      </c>
      <c r="E118" s="17">
        <v>13294</v>
      </c>
      <c r="F118" s="17">
        <v>11280</v>
      </c>
      <c r="G118" s="24"/>
      <c r="H118" s="7"/>
      <c r="I118" s="25">
        <f t="shared" si="32"/>
        <v>-175</v>
      </c>
      <c r="J118" s="24">
        <f t="shared" si="32"/>
        <v>3830</v>
      </c>
      <c r="K118" s="7"/>
      <c r="L118" s="25">
        <f t="shared" si="27"/>
        <v>-171.44251335979379</v>
      </c>
      <c r="M118" s="17">
        <f t="shared" si="18"/>
        <v>12.655711195245647</v>
      </c>
      <c r="N118" s="17">
        <f t="shared" si="28"/>
        <v>3826.0383639877077</v>
      </c>
      <c r="O118" s="24">
        <f t="shared" si="19"/>
        <v>15.694559893891032</v>
      </c>
      <c r="P118" s="7"/>
      <c r="Q118" s="25">
        <f t="shared" si="20"/>
        <v>-153.16650324724432</v>
      </c>
      <c r="R118" s="24">
        <f t="shared" si="21"/>
        <v>3809.0116227388403</v>
      </c>
      <c r="S118" s="7"/>
      <c r="T118" s="25">
        <f t="shared" si="22"/>
        <v>3.987848136458591E-2</v>
      </c>
      <c r="U118" s="24">
        <f t="shared" si="23"/>
        <v>0.99889872852347306</v>
      </c>
      <c r="V118" s="7"/>
      <c r="W118" s="25">
        <f t="shared" si="24"/>
        <v>3.2613229362627276E-2</v>
      </c>
      <c r="X118" s="24">
        <f t="shared" si="29"/>
        <v>174.3329500348085</v>
      </c>
      <c r="Y118" s="7"/>
      <c r="Z118" s="25">
        <f t="shared" si="30"/>
        <v>-612</v>
      </c>
      <c r="AA118" s="17">
        <f t="shared" si="31"/>
        <v>174.2579999999999</v>
      </c>
      <c r="AB118" s="24">
        <f t="shared" si="25"/>
        <v>3.041375847940277</v>
      </c>
      <c r="AC118" s="17">
        <f t="shared" si="26"/>
        <v>7.4950034808608734E-2</v>
      </c>
    </row>
    <row r="119" spans="1:29" s="17" customFormat="1" x14ac:dyDescent="0.25">
      <c r="A119" s="17">
        <v>34</v>
      </c>
      <c r="B119" s="17">
        <v>-623</v>
      </c>
      <c r="C119" s="17">
        <v>13306</v>
      </c>
      <c r="D119" s="17">
        <v>15107</v>
      </c>
      <c r="E119" s="17">
        <v>13107</v>
      </c>
      <c r="F119" s="17">
        <v>11281</v>
      </c>
      <c r="G119" s="24"/>
      <c r="H119" s="7"/>
      <c r="I119" s="25">
        <f t="shared" si="32"/>
        <v>199</v>
      </c>
      <c r="J119" s="24">
        <f t="shared" si="32"/>
        <v>3826</v>
      </c>
      <c r="K119" s="7"/>
      <c r="L119" s="25">
        <f t="shared" si="27"/>
        <v>203.70444548915449</v>
      </c>
      <c r="M119" s="17">
        <f t="shared" si="18"/>
        <v>22.13180736042607</v>
      </c>
      <c r="N119" s="17">
        <f t="shared" si="28"/>
        <v>3819.5823550148934</v>
      </c>
      <c r="O119" s="24">
        <f t="shared" si="19"/>
        <v>41.186167154863412</v>
      </c>
      <c r="P119" s="7"/>
      <c r="Q119" s="25">
        <f t="shared" si="20"/>
        <v>220.83349675275568</v>
      </c>
      <c r="R119" s="24">
        <f t="shared" si="21"/>
        <v>3805.0116227388403</v>
      </c>
      <c r="S119" s="7"/>
      <c r="T119" s="25">
        <f t="shared" si="22"/>
        <v>-5.749628213889222E-2</v>
      </c>
      <c r="U119" s="24">
        <f t="shared" si="23"/>
        <v>0.99784974382354696</v>
      </c>
      <c r="V119" s="7"/>
      <c r="W119" s="25">
        <f t="shared" si="24"/>
        <v>-6.4756479785457746E-2</v>
      </c>
      <c r="X119" s="24">
        <f t="shared" si="29"/>
        <v>168.74989224879153</v>
      </c>
      <c r="Y119" s="7"/>
      <c r="Z119" s="25">
        <f t="shared" si="30"/>
        <v>-623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9.889224879162839E-2</v>
      </c>
    </row>
    <row r="120" spans="1:29" s="17" customFormat="1" x14ac:dyDescent="0.25">
      <c r="A120" s="17">
        <v>35</v>
      </c>
      <c r="B120" s="17">
        <v>-611</v>
      </c>
      <c r="C120" s="17">
        <v>13490</v>
      </c>
      <c r="D120" s="17">
        <v>15095</v>
      </c>
      <c r="E120" s="17">
        <v>12931</v>
      </c>
      <c r="F120" s="17">
        <v>11307</v>
      </c>
      <c r="G120" s="24"/>
      <c r="H120" s="7"/>
      <c r="I120" s="25">
        <f t="shared" si="32"/>
        <v>559</v>
      </c>
      <c r="J120" s="24">
        <f t="shared" si="32"/>
        <v>3788</v>
      </c>
      <c r="K120" s="7"/>
      <c r="L120" s="25">
        <f t="shared" si="27"/>
        <v>569.54924456127128</v>
      </c>
      <c r="M120" s="17">
        <f t="shared" si="18"/>
        <v>111.28656081351168</v>
      </c>
      <c r="N120" s="17">
        <f t="shared" si="28"/>
        <v>3777.9140611986863</v>
      </c>
      <c r="O120" s="24">
        <f t="shared" si="19"/>
        <v>101.72616150384442</v>
      </c>
      <c r="P120" s="7"/>
      <c r="Q120" s="25">
        <f t="shared" si="20"/>
        <v>580.83349675275565</v>
      </c>
      <c r="R120" s="24">
        <f t="shared" si="21"/>
        <v>3767.0116227388403</v>
      </c>
      <c r="S120" s="7"/>
      <c r="T120" s="25">
        <f t="shared" si="22"/>
        <v>-0.15122600101924549</v>
      </c>
      <c r="U120" s="24">
        <f t="shared" si="23"/>
        <v>0.98788438917424859</v>
      </c>
      <c r="V120" s="7"/>
      <c r="W120" s="25">
        <f t="shared" si="24"/>
        <v>-0.15841618736045929</v>
      </c>
      <c r="X120" s="24">
        <f t="shared" si="29"/>
        <v>163.35262028452712</v>
      </c>
      <c r="Y120" s="7"/>
      <c r="Z120" s="25">
        <f t="shared" si="30"/>
        <v>-611</v>
      </c>
      <c r="AA120" s="17">
        <f t="shared" si="31"/>
        <v>163.1519999999999</v>
      </c>
      <c r="AB120" s="24">
        <f t="shared" si="25"/>
        <v>2.8475395812137867</v>
      </c>
      <c r="AC120" s="17">
        <f t="shared" si="26"/>
        <v>0.20062028452721847</v>
      </c>
    </row>
    <row r="121" spans="1:29" s="17" customFormat="1" x14ac:dyDescent="0.25">
      <c r="A121" s="17">
        <v>36</v>
      </c>
      <c r="B121" s="17">
        <v>-618</v>
      </c>
      <c r="C121" s="17">
        <v>13677</v>
      </c>
      <c r="D121" s="17">
        <v>15057</v>
      </c>
      <c r="E121" s="17">
        <v>12751</v>
      </c>
      <c r="F121" s="17">
        <v>11347</v>
      </c>
      <c r="G121" s="24"/>
      <c r="H121" s="7"/>
      <c r="I121" s="25">
        <f t="shared" si="32"/>
        <v>926</v>
      </c>
      <c r="J121" s="24">
        <f t="shared" si="32"/>
        <v>3710</v>
      </c>
      <c r="K121" s="7"/>
      <c r="L121" s="25">
        <f t="shared" si="27"/>
        <v>934.03135086324357</v>
      </c>
      <c r="M121" s="17">
        <f t="shared" si="18"/>
        <v>64.502596688523298</v>
      </c>
      <c r="N121" s="17">
        <f t="shared" si="28"/>
        <v>3700.5655461150841</v>
      </c>
      <c r="O121" s="24">
        <f t="shared" si="19"/>
        <v>89.008920106604918</v>
      </c>
      <c r="P121" s="7"/>
      <c r="Q121" s="25">
        <f t="shared" si="20"/>
        <v>947.83349675275565</v>
      </c>
      <c r="R121" s="24">
        <f t="shared" si="21"/>
        <v>3689.0116227388403</v>
      </c>
      <c r="S121" s="7"/>
      <c r="T121" s="25">
        <f t="shared" si="22"/>
        <v>-0.24677824221116121</v>
      </c>
      <c r="U121" s="24">
        <f t="shared" si="23"/>
        <v>0.96742918752568874</v>
      </c>
      <c r="V121" s="7"/>
      <c r="W121" s="25">
        <f t="shared" si="24"/>
        <v>-0.2538221589826648</v>
      </c>
      <c r="X121" s="24">
        <f t="shared" si="29"/>
        <v>157.76174236060535</v>
      </c>
      <c r="Y121" s="7"/>
      <c r="Z121" s="25">
        <f t="shared" si="30"/>
        <v>-618</v>
      </c>
      <c r="AA121" s="17">
        <f t="shared" si="31"/>
        <v>157.58999999999989</v>
      </c>
      <c r="AB121" s="24">
        <f t="shared" si="25"/>
        <v>2.750464368217862</v>
      </c>
      <c r="AC121" s="17">
        <f t="shared" si="26"/>
        <v>0.17174236060546377</v>
      </c>
    </row>
    <row r="122" spans="1:29" s="17" customFormat="1" x14ac:dyDescent="0.25">
      <c r="A122" s="17">
        <v>37</v>
      </c>
      <c r="B122" s="17">
        <v>-626</v>
      </c>
      <c r="C122" s="17">
        <v>13853</v>
      </c>
      <c r="D122" s="17">
        <v>14992</v>
      </c>
      <c r="E122" s="17">
        <v>12565</v>
      </c>
      <c r="F122" s="17">
        <v>11398</v>
      </c>
      <c r="G122" s="24"/>
      <c r="H122" s="7"/>
      <c r="I122" s="25">
        <f t="shared" si="32"/>
        <v>1288</v>
      </c>
      <c r="J122" s="24">
        <f t="shared" si="32"/>
        <v>3594</v>
      </c>
      <c r="K122" s="7"/>
      <c r="L122" s="25">
        <f t="shared" si="27"/>
        <v>1294.0350033883335</v>
      </c>
      <c r="M122" s="17">
        <f t="shared" si="18"/>
        <v>36.421265897196911</v>
      </c>
      <c r="N122" s="17">
        <f t="shared" si="28"/>
        <v>3586.8675642084117</v>
      </c>
      <c r="O122" s="24">
        <f t="shared" si="19"/>
        <v>50.871640321129107</v>
      </c>
      <c r="P122" s="7"/>
      <c r="Q122" s="25">
        <f t="shared" si="20"/>
        <v>1309.8334967527558</v>
      </c>
      <c r="R122" s="24">
        <f t="shared" si="21"/>
        <v>3573.0116227388403</v>
      </c>
      <c r="S122" s="7"/>
      <c r="T122" s="25">
        <f t="shared" si="22"/>
        <v>-0.34102868175196094</v>
      </c>
      <c r="U122" s="24">
        <f t="shared" si="23"/>
        <v>0.93700863122783062</v>
      </c>
      <c r="V122" s="7"/>
      <c r="W122" s="25">
        <f t="shared" si="24"/>
        <v>-0.34785380335177629</v>
      </c>
      <c r="X122" s="24">
        <f t="shared" si="29"/>
        <v>152.09608249703308</v>
      </c>
      <c r="Y122" s="7"/>
      <c r="Z122" s="25">
        <f t="shared" si="30"/>
        <v>-626</v>
      </c>
      <c r="AA122" s="17">
        <f t="shared" si="31"/>
        <v>151.9559999999999</v>
      </c>
      <c r="AB122" s="24">
        <f t="shared" si="25"/>
        <v>2.6521325181605016</v>
      </c>
      <c r="AC122" s="17">
        <f t="shared" si="26"/>
        <v>0.14008249703317688</v>
      </c>
    </row>
    <row r="123" spans="1:29" s="17" customFormat="1" x14ac:dyDescent="0.25">
      <c r="A123" s="17">
        <v>38</v>
      </c>
      <c r="B123" s="17">
        <v>-632</v>
      </c>
      <c r="C123" s="17">
        <v>14025</v>
      </c>
      <c r="D123" s="17">
        <v>14917</v>
      </c>
      <c r="E123" s="17">
        <v>12387</v>
      </c>
      <c r="F123" s="17">
        <v>11469</v>
      </c>
      <c r="G123" s="24"/>
      <c r="H123" s="7"/>
      <c r="I123" s="25">
        <f t="shared" si="32"/>
        <v>1638</v>
      </c>
      <c r="J123" s="24">
        <f t="shared" si="32"/>
        <v>3448</v>
      </c>
      <c r="K123" s="7"/>
      <c r="L123" s="25">
        <f t="shared" si="27"/>
        <v>1644.5742685027128</v>
      </c>
      <c r="M123" s="17">
        <f t="shared" si="18"/>
        <v>43.221006345761758</v>
      </c>
      <c r="N123" s="17">
        <f t="shared" si="28"/>
        <v>3437.1071494785278</v>
      </c>
      <c r="O123" s="24">
        <f t="shared" si="19"/>
        <v>118.65419248313621</v>
      </c>
      <c r="P123" s="7"/>
      <c r="Q123" s="25">
        <f t="shared" si="20"/>
        <v>1659.8334967527558</v>
      </c>
      <c r="R123" s="24">
        <f t="shared" si="21"/>
        <v>3427.0116227388403</v>
      </c>
      <c r="S123" s="7"/>
      <c r="T123" s="25">
        <f t="shared" si="22"/>
        <v>-0.43215479733008216</v>
      </c>
      <c r="U123" s="24">
        <f t="shared" si="23"/>
        <v>0.89872068968052643</v>
      </c>
      <c r="V123" s="7"/>
      <c r="W123" s="25">
        <f t="shared" si="24"/>
        <v>-0.43870381123359309</v>
      </c>
      <c r="X123" s="24">
        <f t="shared" si="29"/>
        <v>146.44398157086482</v>
      </c>
      <c r="Y123" s="7"/>
      <c r="Z123" s="25">
        <f t="shared" si="30"/>
        <v>-632</v>
      </c>
      <c r="AA123" s="17">
        <f t="shared" si="31"/>
        <v>146.26799999999992</v>
      </c>
      <c r="AB123" s="24">
        <f t="shared" si="25"/>
        <v>2.5528581903070644</v>
      </c>
      <c r="AC123" s="17">
        <f t="shared" si="26"/>
        <v>0.17598157086490573</v>
      </c>
    </row>
    <row r="124" spans="1:29" s="17" customFormat="1" x14ac:dyDescent="0.25">
      <c r="A124" s="17">
        <v>39</v>
      </c>
      <c r="B124" s="17">
        <v>-631</v>
      </c>
      <c r="C124" s="17">
        <v>14200</v>
      </c>
      <c r="D124" s="17">
        <v>14827</v>
      </c>
      <c r="E124" s="17">
        <v>12222</v>
      </c>
      <c r="F124" s="17">
        <v>11569</v>
      </c>
      <c r="G124" s="24"/>
      <c r="H124" s="7"/>
      <c r="I124" s="25">
        <f t="shared" si="32"/>
        <v>1978</v>
      </c>
      <c r="J124" s="24">
        <f t="shared" si="32"/>
        <v>3258</v>
      </c>
      <c r="K124" s="7"/>
      <c r="L124" s="25">
        <f t="shared" si="27"/>
        <v>1978.1808487307221</v>
      </c>
      <c r="M124" s="17">
        <f t="shared" si="18"/>
        <v>3.2706263403801325E-2</v>
      </c>
      <c r="N124" s="17">
        <f t="shared" si="28"/>
        <v>3253.9952214613395</v>
      </c>
      <c r="O124" s="24">
        <f t="shared" si="19"/>
        <v>16.038251143715751</v>
      </c>
      <c r="P124" s="7"/>
      <c r="Q124" s="25">
        <f t="shared" si="20"/>
        <v>1999.8334967527558</v>
      </c>
      <c r="R124" s="24">
        <f t="shared" si="21"/>
        <v>3237.0116227388403</v>
      </c>
      <c r="S124" s="7"/>
      <c r="T124" s="25">
        <f t="shared" si="22"/>
        <v>-0.52067730960597136</v>
      </c>
      <c r="U124" s="24">
        <f t="shared" si="23"/>
        <v>0.84889391643403467</v>
      </c>
      <c r="V124" s="7"/>
      <c r="W124" s="25">
        <f t="shared" si="24"/>
        <v>-0.52686620979621834</v>
      </c>
      <c r="X124" s="24">
        <f t="shared" si="29"/>
        <v>140.63713765901366</v>
      </c>
      <c r="Y124" s="7"/>
      <c r="Z124" s="25">
        <f t="shared" si="30"/>
        <v>-631</v>
      </c>
      <c r="AA124" s="17">
        <f t="shared" si="31"/>
        <v>140.58899999999991</v>
      </c>
      <c r="AB124" s="24">
        <f t="shared" si="25"/>
        <v>2.4537409420863066</v>
      </c>
      <c r="AC124" s="17">
        <f t="shared" si="26"/>
        <v>4.8137659013747225E-2</v>
      </c>
    </row>
    <row r="125" spans="1:29" s="17" customFormat="1" x14ac:dyDescent="0.25">
      <c r="A125" s="17">
        <v>40</v>
      </c>
      <c r="B125" s="17">
        <v>-634</v>
      </c>
      <c r="C125" s="17">
        <v>14345</v>
      </c>
      <c r="D125" s="17">
        <v>14703</v>
      </c>
      <c r="E125" s="17">
        <v>12055</v>
      </c>
      <c r="F125" s="17">
        <v>11664</v>
      </c>
      <c r="G125" s="24"/>
      <c r="H125" s="7"/>
      <c r="I125" s="25">
        <f t="shared" si="32"/>
        <v>2290</v>
      </c>
      <c r="J125" s="24">
        <f t="shared" si="32"/>
        <v>3039</v>
      </c>
      <c r="K125" s="7"/>
      <c r="L125" s="25">
        <f t="shared" si="27"/>
        <v>2293.5850541254849</v>
      </c>
      <c r="M125" s="17">
        <f t="shared" si="18"/>
        <v>12.85261308265652</v>
      </c>
      <c r="N125" s="17">
        <f t="shared" si="28"/>
        <v>3038.0269135672947</v>
      </c>
      <c r="O125" s="24">
        <f t="shared" si="19"/>
        <v>0.94689720551504586</v>
      </c>
      <c r="P125" s="7"/>
      <c r="Q125" s="25">
        <f t="shared" si="20"/>
        <v>2311.8334967527558</v>
      </c>
      <c r="R125" s="24">
        <f t="shared" si="21"/>
        <v>3018.0116227388403</v>
      </c>
      <c r="S125" s="7"/>
      <c r="T125" s="25">
        <f t="shared" si="22"/>
        <v>-0.60190973263561087</v>
      </c>
      <c r="U125" s="24">
        <f t="shared" si="23"/>
        <v>0.79146200411307832</v>
      </c>
      <c r="V125" s="7"/>
      <c r="W125" s="25">
        <f t="shared" si="24"/>
        <v>-0.60768300403432884</v>
      </c>
      <c r="X125" s="24">
        <f t="shared" si="29"/>
        <v>134.94596904154844</v>
      </c>
      <c r="Y125" s="7"/>
      <c r="Z125" s="25">
        <f t="shared" si="30"/>
        <v>-634</v>
      </c>
      <c r="AA125" s="17">
        <f t="shared" si="31"/>
        <v>134.88299999999992</v>
      </c>
      <c r="AB125" s="24">
        <f t="shared" si="25"/>
        <v>2.3541524549675104</v>
      </c>
      <c r="AC125" s="17">
        <f t="shared" si="26"/>
        <v>6.2969041548512905E-2</v>
      </c>
    </row>
    <row r="126" spans="1:29" s="17" customFormat="1" x14ac:dyDescent="0.25">
      <c r="A126" s="17">
        <v>41</v>
      </c>
      <c r="B126" s="17">
        <v>-616</v>
      </c>
      <c r="C126" s="17">
        <v>14486</v>
      </c>
      <c r="D126" s="17">
        <v>14586</v>
      </c>
      <c r="E126" s="17">
        <v>11910</v>
      </c>
      <c r="F126" s="17">
        <v>11785</v>
      </c>
      <c r="G126" s="24"/>
      <c r="H126" s="7"/>
      <c r="I126" s="25">
        <f t="shared" si="32"/>
        <v>2576</v>
      </c>
      <c r="J126" s="24">
        <f t="shared" si="32"/>
        <v>2801</v>
      </c>
      <c r="K126" s="7"/>
      <c r="L126" s="25">
        <f t="shared" si="27"/>
        <v>2578.0726034959948</v>
      </c>
      <c r="M126" s="17">
        <f t="shared" si="18"/>
        <v>4.2956852516099771</v>
      </c>
      <c r="N126" s="17">
        <f t="shared" si="28"/>
        <v>2799.5082120665306</v>
      </c>
      <c r="O126" s="24">
        <f t="shared" si="19"/>
        <v>2.2254312384448074</v>
      </c>
      <c r="P126" s="7"/>
      <c r="Q126" s="25">
        <f t="shared" si="20"/>
        <v>2597.8334967527558</v>
      </c>
      <c r="R126" s="24">
        <f t="shared" si="21"/>
        <v>2780.0116227388403</v>
      </c>
      <c r="S126" s="7"/>
      <c r="T126" s="25">
        <f t="shared" si="22"/>
        <v>-0.67637278707944715</v>
      </c>
      <c r="U126" s="24">
        <f t="shared" si="23"/>
        <v>0.7290474144674729</v>
      </c>
      <c r="V126" s="7"/>
      <c r="W126" s="25">
        <f t="shared" si="24"/>
        <v>-0.68169400500627531</v>
      </c>
      <c r="X126" s="24">
        <f t="shared" si="29"/>
        <v>129.38544092919892</v>
      </c>
      <c r="Y126" s="7"/>
      <c r="Z126" s="25">
        <f t="shared" si="30"/>
        <v>-616</v>
      </c>
      <c r="AA126" s="17">
        <f t="shared" si="31"/>
        <v>129.33899999999991</v>
      </c>
      <c r="AB126" s="24">
        <f t="shared" si="25"/>
        <v>2.2573914012369443</v>
      </c>
      <c r="AC126" s="17">
        <f t="shared" si="26"/>
        <v>4.6440929199007996E-2</v>
      </c>
    </row>
    <row r="127" spans="1:29" s="17" customFormat="1" x14ac:dyDescent="0.25">
      <c r="A127" s="17">
        <v>42</v>
      </c>
      <c r="B127" s="17">
        <v>-612</v>
      </c>
      <c r="C127" s="17">
        <v>14622</v>
      </c>
      <c r="D127" s="17">
        <v>14460</v>
      </c>
      <c r="E127" s="17">
        <v>11787</v>
      </c>
      <c r="F127" s="17">
        <v>11922</v>
      </c>
      <c r="G127" s="24"/>
      <c r="H127" s="7"/>
      <c r="I127" s="25">
        <f t="shared" si="32"/>
        <v>2835</v>
      </c>
      <c r="J127" s="24">
        <f t="shared" si="32"/>
        <v>2538</v>
      </c>
      <c r="K127" s="7"/>
      <c r="L127" s="25">
        <f t="shared" si="27"/>
        <v>2836.6187815020253</v>
      </c>
      <c r="M127" s="17">
        <f t="shared" si="18"/>
        <v>2.6204535512992395</v>
      </c>
      <c r="N127" s="17">
        <f t="shared" si="28"/>
        <v>2536.7700677684711</v>
      </c>
      <c r="O127" s="24">
        <f t="shared" si="19"/>
        <v>1.5127332941536396</v>
      </c>
      <c r="P127" s="7"/>
      <c r="Q127" s="25">
        <f t="shared" si="20"/>
        <v>2856.8334967527558</v>
      </c>
      <c r="R127" s="24">
        <f t="shared" si="21"/>
        <v>2517.0116227388403</v>
      </c>
      <c r="S127" s="7"/>
      <c r="T127" s="25">
        <f t="shared" si="22"/>
        <v>-0.74380611260725682</v>
      </c>
      <c r="U127" s="24">
        <f t="shared" si="23"/>
        <v>0.66007667044732898</v>
      </c>
      <c r="V127" s="7"/>
      <c r="W127" s="25">
        <f t="shared" si="24"/>
        <v>-0.74862739952078849</v>
      </c>
      <c r="X127" s="24">
        <f t="shared" si="29"/>
        <v>123.86609021960408</v>
      </c>
      <c r="Y127" s="7"/>
      <c r="Z127" s="25">
        <f t="shared" si="30"/>
        <v>-612</v>
      </c>
      <c r="AA127" s="17">
        <f t="shared" si="31"/>
        <v>123.83099999999992</v>
      </c>
      <c r="AB127" s="24">
        <f t="shared" si="25"/>
        <v>2.1612586660370967</v>
      </c>
      <c r="AC127" s="17">
        <f t="shared" si="26"/>
        <v>3.5090219604157369E-2</v>
      </c>
    </row>
    <row r="128" spans="1:29" s="17" customFormat="1" x14ac:dyDescent="0.25">
      <c r="A128" s="17">
        <v>43</v>
      </c>
      <c r="B128" s="17">
        <v>-609</v>
      </c>
      <c r="C128" s="17">
        <v>14743</v>
      </c>
      <c r="D128" s="17">
        <v>14318</v>
      </c>
      <c r="E128" s="17">
        <v>11671</v>
      </c>
      <c r="F128" s="17">
        <v>12066</v>
      </c>
      <c r="G128" s="24"/>
      <c r="H128" s="7"/>
      <c r="I128" s="25">
        <f t="shared" si="32"/>
        <v>3072</v>
      </c>
      <c r="J128" s="24">
        <f t="shared" si="32"/>
        <v>2252</v>
      </c>
      <c r="K128" s="7"/>
      <c r="L128" s="25">
        <f t="shared" si="27"/>
        <v>3067.6852521125015</v>
      </c>
      <c r="M128" s="17">
        <f t="shared" si="18"/>
        <v>18.617049332672508</v>
      </c>
      <c r="N128" s="17">
        <f t="shared" si="28"/>
        <v>2252.2350596834963</v>
      </c>
      <c r="O128" s="24">
        <f t="shared" si="19"/>
        <v>5.5253054805368684E-2</v>
      </c>
      <c r="P128" s="7"/>
      <c r="Q128" s="25">
        <f t="shared" si="20"/>
        <v>3093.8334967527558</v>
      </c>
      <c r="R128" s="24">
        <f t="shared" si="21"/>
        <v>2231.0116227388403</v>
      </c>
      <c r="S128" s="7"/>
      <c r="T128" s="25">
        <f t="shared" si="22"/>
        <v>-0.80551151087015604</v>
      </c>
      <c r="U128" s="24">
        <f t="shared" si="23"/>
        <v>0.58507426440260979</v>
      </c>
      <c r="V128" s="7"/>
      <c r="W128" s="25">
        <f t="shared" si="24"/>
        <v>-0.80978883899559129</v>
      </c>
      <c r="X128" s="24">
        <f t="shared" si="29"/>
        <v>118.31115003543556</v>
      </c>
      <c r="Y128" s="7"/>
      <c r="Z128" s="25">
        <f t="shared" si="30"/>
        <v>-609</v>
      </c>
      <c r="AA128" s="17">
        <f t="shared" si="31"/>
        <v>118.34999999999992</v>
      </c>
      <c r="AB128" s="24">
        <f t="shared" si="25"/>
        <v>2.065597169735288</v>
      </c>
      <c r="AC128" s="17">
        <f t="shared" si="26"/>
        <v>-3.8849964564363404E-2</v>
      </c>
    </row>
    <row r="129" spans="1:29" s="17" customFormat="1" x14ac:dyDescent="0.25">
      <c r="A129" s="17">
        <v>44</v>
      </c>
      <c r="B129" s="17">
        <v>-623</v>
      </c>
      <c r="C129" s="17">
        <v>14839</v>
      </c>
      <c r="D129" s="17">
        <v>14153</v>
      </c>
      <c r="E129" s="17">
        <v>11559</v>
      </c>
      <c r="F129" s="17">
        <v>12217</v>
      </c>
      <c r="G129" s="24"/>
      <c r="H129" s="7"/>
      <c r="I129" s="25">
        <f t="shared" si="32"/>
        <v>3280</v>
      </c>
      <c r="J129" s="24">
        <f t="shared" si="32"/>
        <v>1936</v>
      </c>
      <c r="K129" s="7"/>
      <c r="L129" s="25">
        <f t="shared" si="27"/>
        <v>3274.8006291987554</v>
      </c>
      <c r="M129" s="17">
        <f t="shared" si="18"/>
        <v>27.033456728835336</v>
      </c>
      <c r="N129" s="17">
        <f t="shared" si="28"/>
        <v>1940.051105338692</v>
      </c>
      <c r="O129" s="24">
        <f t="shared" si="19"/>
        <v>16.411454465178569</v>
      </c>
      <c r="P129" s="7"/>
      <c r="Q129" s="25">
        <f t="shared" si="20"/>
        <v>3301.8334967527558</v>
      </c>
      <c r="R129" s="24">
        <f t="shared" si="21"/>
        <v>1915.0116227388405</v>
      </c>
      <c r="S129" s="7"/>
      <c r="T129" s="25">
        <f t="shared" si="22"/>
        <v>-0.85966645955658239</v>
      </c>
      <c r="U129" s="24">
        <f t="shared" si="23"/>
        <v>0.50220447310844452</v>
      </c>
      <c r="V129" s="7"/>
      <c r="W129" s="25">
        <f t="shared" si="24"/>
        <v>-0.86334239926507872</v>
      </c>
      <c r="X129" s="24">
        <f t="shared" si="29"/>
        <v>112.64942837421665</v>
      </c>
      <c r="Y129" s="7"/>
      <c r="Z129" s="25">
        <f t="shared" si="30"/>
        <v>-623</v>
      </c>
      <c r="AA129" s="17">
        <f t="shared" si="31"/>
        <v>112.74299999999992</v>
      </c>
      <c r="AB129" s="24">
        <f t="shared" si="25"/>
        <v>1.9677365585759654</v>
      </c>
      <c r="AC129" s="17">
        <f t="shared" si="26"/>
        <v>-9.3571625783269496E-2</v>
      </c>
    </row>
    <row r="130" spans="1:29" s="17" customFormat="1" x14ac:dyDescent="0.25">
      <c r="A130" s="17">
        <v>45</v>
      </c>
      <c r="B130" s="17">
        <v>-631</v>
      </c>
      <c r="C130" s="17">
        <v>14936</v>
      </c>
      <c r="D130" s="17">
        <v>13989</v>
      </c>
      <c r="E130" s="17">
        <v>11477</v>
      </c>
      <c r="F130" s="17">
        <v>12386</v>
      </c>
      <c r="G130" s="24"/>
      <c r="H130" s="7"/>
      <c r="I130" s="25">
        <f t="shared" si="32"/>
        <v>3459</v>
      </c>
      <c r="J130" s="24">
        <f t="shared" si="32"/>
        <v>1603</v>
      </c>
      <c r="K130" s="7"/>
      <c r="L130" s="25">
        <f t="shared" si="27"/>
        <v>3452.3955139198511</v>
      </c>
      <c r="M130" s="17">
        <f t="shared" si="18"/>
        <v>43.619236382881176</v>
      </c>
      <c r="N130" s="17">
        <f t="shared" si="28"/>
        <v>1605.1370885229169</v>
      </c>
      <c r="O130" s="24">
        <f t="shared" si="19"/>
        <v>4.5671473547830663</v>
      </c>
      <c r="P130" s="7"/>
      <c r="Q130" s="25">
        <f t="shared" si="20"/>
        <v>3480.8334967527558</v>
      </c>
      <c r="R130" s="24">
        <f t="shared" si="21"/>
        <v>1582.0116227388405</v>
      </c>
      <c r="S130" s="7"/>
      <c r="T130" s="25">
        <f t="shared" si="22"/>
        <v>-0.90627095866653584</v>
      </c>
      <c r="U130" s="24">
        <f t="shared" si="23"/>
        <v>0.41487649683959316</v>
      </c>
      <c r="V130" s="7"/>
      <c r="W130" s="25">
        <f t="shared" si="24"/>
        <v>-0.90931287993646792</v>
      </c>
      <c r="X130" s="24">
        <f t="shared" si="29"/>
        <v>106.98792682309602</v>
      </c>
      <c r="Y130" s="7"/>
      <c r="Z130" s="25">
        <f t="shared" si="30"/>
        <v>-631</v>
      </c>
      <c r="AA130" s="17">
        <f t="shared" si="31"/>
        <v>107.06399999999992</v>
      </c>
      <c r="AB130" s="24">
        <f t="shared" si="25"/>
        <v>1.8686193103552076</v>
      </c>
      <c r="AC130" s="17">
        <f t="shared" si="26"/>
        <v>-7.6073176903904027E-2</v>
      </c>
    </row>
    <row r="131" spans="1:29" s="17" customFormat="1" x14ac:dyDescent="0.25">
      <c r="A131" s="17">
        <v>46</v>
      </c>
      <c r="B131" s="17">
        <v>-631</v>
      </c>
      <c r="C131" s="17">
        <v>15016</v>
      </c>
      <c r="D131" s="17">
        <v>13827</v>
      </c>
      <c r="E131" s="17">
        <v>11413</v>
      </c>
      <c r="F131" s="17">
        <v>12575</v>
      </c>
      <c r="G131" s="24"/>
      <c r="H131" s="7"/>
      <c r="I131" s="25">
        <f t="shared" si="32"/>
        <v>3603</v>
      </c>
      <c r="J131" s="24">
        <f t="shared" si="32"/>
        <v>1252</v>
      </c>
      <c r="K131" s="7"/>
      <c r="L131" s="25">
        <f t="shared" si="27"/>
        <v>3595.8692862709408</v>
      </c>
      <c r="M131" s="17">
        <f t="shared" si="18"/>
        <v>50.847078285792691</v>
      </c>
      <c r="N131" s="17">
        <f t="shared" si="28"/>
        <v>1254.6591973498689</v>
      </c>
      <c r="O131" s="24">
        <f t="shared" si="19"/>
        <v>7.0713305455498796</v>
      </c>
      <c r="P131" s="7"/>
      <c r="Q131" s="25">
        <f t="shared" si="20"/>
        <v>3624.8334967527558</v>
      </c>
      <c r="R131" s="24">
        <f t="shared" si="21"/>
        <v>1231.0116227388405</v>
      </c>
      <c r="S131" s="7"/>
      <c r="T131" s="25">
        <f t="shared" si="22"/>
        <v>-0.94376284621867712</v>
      </c>
      <c r="U131" s="24">
        <f t="shared" si="23"/>
        <v>0.32282808942107416</v>
      </c>
      <c r="V131" s="7"/>
      <c r="W131" s="25">
        <f t="shared" si="24"/>
        <v>-0.94613617003542261</v>
      </c>
      <c r="X131" s="24">
        <f t="shared" si="29"/>
        <v>101.30294360053051</v>
      </c>
      <c r="Y131" s="7"/>
      <c r="Z131" s="25">
        <f t="shared" si="30"/>
        <v>-631</v>
      </c>
      <c r="AA131" s="17">
        <f t="shared" si="31"/>
        <v>101.38499999999992</v>
      </c>
      <c r="AB131" s="24">
        <f t="shared" si="25"/>
        <v>1.7695020621344497</v>
      </c>
      <c r="AC131" s="17">
        <f t="shared" si="26"/>
        <v>-8.2056399469408348E-2</v>
      </c>
    </row>
    <row r="132" spans="1:29" s="17" customFormat="1" x14ac:dyDescent="0.25">
      <c r="A132" s="17">
        <v>47</v>
      </c>
      <c r="B132" s="17">
        <v>-642</v>
      </c>
      <c r="C132" s="17">
        <v>15061</v>
      </c>
      <c r="D132" s="17">
        <v>13623</v>
      </c>
      <c r="E132" s="17">
        <v>11343</v>
      </c>
      <c r="F132" s="17">
        <v>12740</v>
      </c>
      <c r="G132" s="24"/>
      <c r="H132" s="7"/>
      <c r="I132" s="25">
        <f t="shared" si="32"/>
        <v>3718</v>
      </c>
      <c r="J132" s="24">
        <f t="shared" si="32"/>
        <v>883</v>
      </c>
      <c r="K132" s="7"/>
      <c r="L132" s="25">
        <f t="shared" si="27"/>
        <v>3705.3727279900809</v>
      </c>
      <c r="M132" s="17">
        <f t="shared" si="18"/>
        <v>159.44799841248698</v>
      </c>
      <c r="N132" s="17">
        <f t="shared" si="28"/>
        <v>885.65306450733215</v>
      </c>
      <c r="O132" s="24">
        <f t="shared" si="19"/>
        <v>7.0387512800655658</v>
      </c>
      <c r="P132" s="7"/>
      <c r="Q132" s="25">
        <f t="shared" si="20"/>
        <v>3739.8334967527558</v>
      </c>
      <c r="R132" s="24">
        <f t="shared" si="21"/>
        <v>862.01162273884052</v>
      </c>
      <c r="S132" s="7"/>
      <c r="T132" s="25">
        <f t="shared" si="22"/>
        <v>-0.97370428419434552</v>
      </c>
      <c r="U132" s="24">
        <f t="shared" si="23"/>
        <v>0.2260592508528875</v>
      </c>
      <c r="V132" s="7"/>
      <c r="W132" s="25">
        <f t="shared" si="24"/>
        <v>-0.97537447287418544</v>
      </c>
      <c r="X132" s="24">
        <f t="shared" si="29"/>
        <v>95.511815832601314</v>
      </c>
      <c r="Y132" s="7"/>
      <c r="Z132" s="25">
        <f t="shared" si="30"/>
        <v>-642</v>
      </c>
      <c r="AA132" s="17">
        <f t="shared" si="31"/>
        <v>95.606999999999914</v>
      </c>
      <c r="AB132" s="24">
        <f t="shared" si="25"/>
        <v>1.6686569379542169</v>
      </c>
      <c r="AC132" s="17">
        <f t="shared" si="26"/>
        <v>-9.5184167398599584E-2</v>
      </c>
    </row>
    <row r="133" spans="1:29" s="17" customFormat="1" x14ac:dyDescent="0.25">
      <c r="A133" s="17">
        <v>48</v>
      </c>
      <c r="B133" s="17">
        <v>-621</v>
      </c>
      <c r="C133" s="17">
        <v>15093</v>
      </c>
      <c r="D133" s="17">
        <v>13444</v>
      </c>
      <c r="E133" s="17">
        <v>11313</v>
      </c>
      <c r="F133" s="17">
        <v>12926</v>
      </c>
      <c r="G133" s="24"/>
      <c r="H133" s="7"/>
      <c r="I133" s="25">
        <f t="shared" si="32"/>
        <v>3780</v>
      </c>
      <c r="J133" s="24">
        <f t="shared" si="32"/>
        <v>518</v>
      </c>
      <c r="K133" s="7"/>
      <c r="L133" s="25">
        <f t="shared" si="27"/>
        <v>3775.2499409014613</v>
      </c>
      <c r="M133" s="17">
        <f t="shared" si="18"/>
        <v>22.563061439610415</v>
      </c>
      <c r="N133" s="17">
        <f t="shared" si="28"/>
        <v>520.3101034140218</v>
      </c>
      <c r="O133" s="24">
        <f t="shared" si="19"/>
        <v>5.3365777834751587</v>
      </c>
      <c r="P133" s="7"/>
      <c r="Q133" s="25">
        <f t="shared" si="20"/>
        <v>3801.8334967527558</v>
      </c>
      <c r="R133" s="24">
        <f t="shared" si="21"/>
        <v>497.01162273884052</v>
      </c>
      <c r="S133" s="7"/>
      <c r="T133" s="25">
        <f t="shared" si="22"/>
        <v>-0.98984662466818418</v>
      </c>
      <c r="U133" s="24">
        <f t="shared" si="23"/>
        <v>0.13033939698462696</v>
      </c>
      <c r="V133" s="7"/>
      <c r="W133" s="25">
        <f t="shared" si="24"/>
        <v>-0.99082094376984597</v>
      </c>
      <c r="X133" s="24">
        <f t="shared" si="29"/>
        <v>89.957004983794604</v>
      </c>
      <c r="Y133" s="7"/>
      <c r="Z133" s="25">
        <f t="shared" si="30"/>
        <v>-621</v>
      </c>
      <c r="AA133" s="17">
        <f t="shared" si="31"/>
        <v>90.017999999999915</v>
      </c>
      <c r="AB133" s="24">
        <f t="shared" si="25"/>
        <v>1.5711104860602541</v>
      </c>
      <c r="AC133" s="17">
        <f t="shared" si="26"/>
        <v>-6.0995016205311003E-2</v>
      </c>
    </row>
    <row r="134" spans="1:29" s="17" customFormat="1" x14ac:dyDescent="0.25">
      <c r="A134" s="17">
        <v>49</v>
      </c>
      <c r="B134" s="17">
        <v>-616</v>
      </c>
      <c r="C134" s="17">
        <v>15115</v>
      </c>
      <c r="D134" s="17">
        <v>13271</v>
      </c>
      <c r="E134" s="17">
        <v>11299</v>
      </c>
      <c r="F134" s="17">
        <v>13115</v>
      </c>
      <c r="G134" s="24"/>
      <c r="H134" s="7"/>
      <c r="I134" s="25">
        <f t="shared" si="32"/>
        <v>3816</v>
      </c>
      <c r="J134" s="24">
        <f t="shared" si="32"/>
        <v>156</v>
      </c>
      <c r="K134" s="7"/>
      <c r="L134" s="25">
        <f t="shared" si="27"/>
        <v>3808.880573754021</v>
      </c>
      <c r="M134" s="17">
        <f t="shared" si="18"/>
        <v>50.686230071934027</v>
      </c>
      <c r="N134" s="17">
        <f t="shared" si="28"/>
        <v>153.20421105020219</v>
      </c>
      <c r="O134" s="24">
        <f t="shared" si="19"/>
        <v>7.8164358518115424</v>
      </c>
      <c r="P134" s="7"/>
      <c r="Q134" s="25">
        <f t="shared" si="20"/>
        <v>3837.8334967527558</v>
      </c>
      <c r="R134" s="24">
        <f t="shared" si="21"/>
        <v>135.01162273884049</v>
      </c>
      <c r="S134" s="7"/>
      <c r="T134" s="25">
        <f t="shared" si="22"/>
        <v>-0.9992195965562195</v>
      </c>
      <c r="U134" s="24">
        <f t="shared" si="23"/>
        <v>3.5406281641311044E-2</v>
      </c>
      <c r="V134" s="7"/>
      <c r="W134" s="25">
        <f t="shared" si="24"/>
        <v>-0.99950358996540256</v>
      </c>
      <c r="X134" s="24">
        <f t="shared" si="29"/>
        <v>84.491743508694299</v>
      </c>
      <c r="Y134" s="7"/>
      <c r="Z134" s="25">
        <f t="shared" si="30"/>
        <v>-616</v>
      </c>
      <c r="AA134" s="17">
        <f t="shared" si="31"/>
        <v>84.473999999999918</v>
      </c>
      <c r="AB134" s="24">
        <f t="shared" si="25"/>
        <v>1.4743494323296886</v>
      </c>
      <c r="AC134" s="17">
        <f t="shared" si="26"/>
        <v>1.7743508694380239E-2</v>
      </c>
    </row>
    <row r="135" spans="1:29" s="17" customFormat="1" x14ac:dyDescent="0.25">
      <c r="A135" s="17">
        <v>50</v>
      </c>
      <c r="B135" s="17">
        <v>-626</v>
      </c>
      <c r="C135" s="17">
        <v>15113</v>
      </c>
      <c r="D135" s="17">
        <v>13076</v>
      </c>
      <c r="E135" s="17">
        <v>11298</v>
      </c>
      <c r="F135" s="17">
        <v>13299</v>
      </c>
      <c r="G135" s="24"/>
      <c r="H135" s="7"/>
      <c r="I135" s="25">
        <f t="shared" si="32"/>
        <v>3815</v>
      </c>
      <c r="J135" s="24">
        <f t="shared" si="32"/>
        <v>-223</v>
      </c>
      <c r="K135" s="7"/>
      <c r="L135" s="25">
        <f t="shared" si="27"/>
        <v>3806.3229413000427</v>
      </c>
      <c r="M135" s="17">
        <f t="shared" si="18"/>
        <v>75.291347682505403</v>
      </c>
      <c r="N135" s="17">
        <f t="shared" si="28"/>
        <v>-221.11152296545174</v>
      </c>
      <c r="O135" s="24">
        <f t="shared" si="19"/>
        <v>3.5663455100161876</v>
      </c>
      <c r="P135" s="7"/>
      <c r="Q135" s="25">
        <f t="shared" si="20"/>
        <v>3836.8334967527558</v>
      </c>
      <c r="R135" s="24">
        <f t="shared" si="21"/>
        <v>-243.98837726115951</v>
      </c>
      <c r="S135" s="7"/>
      <c r="T135" s="25">
        <f t="shared" si="22"/>
        <v>-0.99895923622599625</v>
      </c>
      <c r="U135" s="24">
        <f t="shared" si="23"/>
        <v>-6.3985018676690972E-2</v>
      </c>
      <c r="V135" s="7"/>
      <c r="W135" s="25">
        <f t="shared" si="24"/>
        <v>-0.99852021881320407</v>
      </c>
      <c r="X135" s="24">
        <f t="shared" si="29"/>
        <v>78.796462247336137</v>
      </c>
      <c r="Y135" s="7"/>
      <c r="Z135" s="25">
        <f t="shared" si="30"/>
        <v>-626</v>
      </c>
      <c r="AA135" s="17">
        <f t="shared" si="31"/>
        <v>78.839999999999918</v>
      </c>
      <c r="AB135" s="24">
        <f t="shared" si="25"/>
        <v>1.376017582272328</v>
      </c>
      <c r="AC135" s="17">
        <f t="shared" si="26"/>
        <v>-4.3537752663780793E-2</v>
      </c>
    </row>
    <row r="136" spans="1:29" s="17" customFormat="1" x14ac:dyDescent="0.25">
      <c r="A136" s="17">
        <v>51</v>
      </c>
      <c r="B136" s="17">
        <v>-606</v>
      </c>
      <c r="C136" s="17">
        <v>15086</v>
      </c>
      <c r="D136" s="17">
        <v>12893</v>
      </c>
      <c r="E136" s="17">
        <v>11313</v>
      </c>
      <c r="F136" s="17">
        <v>13473</v>
      </c>
      <c r="G136" s="24"/>
      <c r="H136" s="7"/>
      <c r="I136" s="25">
        <f t="shared" si="32"/>
        <v>3773</v>
      </c>
      <c r="J136" s="24">
        <f t="shared" si="32"/>
        <v>-580</v>
      </c>
      <c r="K136" s="7"/>
      <c r="L136" s="25">
        <f t="shared" si="27"/>
        <v>3768.5945726913569</v>
      </c>
      <c r="M136" s="17">
        <f t="shared" si="18"/>
        <v>19.407789771738248</v>
      </c>
      <c r="N136" s="17">
        <f t="shared" si="28"/>
        <v>-581.27620357277954</v>
      </c>
      <c r="O136" s="24">
        <f t="shared" si="19"/>
        <v>1.6286955591752537</v>
      </c>
      <c r="P136" s="7"/>
      <c r="Q136" s="25">
        <f t="shared" si="20"/>
        <v>3794.8334967527558</v>
      </c>
      <c r="R136" s="24">
        <f t="shared" si="21"/>
        <v>-600.98837726115948</v>
      </c>
      <c r="S136" s="7"/>
      <c r="T136" s="25">
        <f t="shared" si="22"/>
        <v>-0.98802410235662175</v>
      </c>
      <c r="U136" s="24">
        <f t="shared" si="23"/>
        <v>-0.1576069031450992</v>
      </c>
      <c r="V136" s="7"/>
      <c r="W136" s="25">
        <f t="shared" si="24"/>
        <v>-0.9869037602600742</v>
      </c>
      <c r="X136" s="24">
        <f t="shared" si="29"/>
        <v>73.389529473091784</v>
      </c>
      <c r="Y136" s="7"/>
      <c r="Z136" s="25">
        <f t="shared" si="30"/>
        <v>-606</v>
      </c>
      <c r="AA136" s="17">
        <f t="shared" si="31"/>
        <v>73.385999999999925</v>
      </c>
      <c r="AB136" s="24">
        <f t="shared" si="25"/>
        <v>1.2808273248685573</v>
      </c>
      <c r="AC136" s="17">
        <f t="shared" si="26"/>
        <v>3.5294730918593586E-3</v>
      </c>
    </row>
    <row r="137" spans="1:29" s="17" customFormat="1" x14ac:dyDescent="0.25">
      <c r="A137" s="17">
        <v>52</v>
      </c>
      <c r="B137" s="17">
        <v>-615</v>
      </c>
      <c r="C137" s="17">
        <v>15048</v>
      </c>
      <c r="D137" s="17">
        <v>12714</v>
      </c>
      <c r="E137" s="17">
        <v>11351</v>
      </c>
      <c r="F137" s="17">
        <v>13655</v>
      </c>
      <c r="G137" s="24"/>
      <c r="H137" s="7"/>
      <c r="I137" s="25">
        <f t="shared" si="32"/>
        <v>3697</v>
      </c>
      <c r="J137" s="24">
        <f t="shared" si="32"/>
        <v>-941</v>
      </c>
      <c r="K137" s="7"/>
      <c r="L137" s="25">
        <f t="shared" si="27"/>
        <v>3695.202813808165</v>
      </c>
      <c r="M137" s="17">
        <f t="shared" si="18"/>
        <v>3.229878208122221</v>
      </c>
      <c r="N137" s="17">
        <f t="shared" si="28"/>
        <v>-941.19511050317794</v>
      </c>
      <c r="O137" s="24">
        <f t="shared" si="19"/>
        <v>3.8068108450350274E-2</v>
      </c>
      <c r="P137" s="7"/>
      <c r="Q137" s="25">
        <f t="shared" si="20"/>
        <v>3718.8334967527558</v>
      </c>
      <c r="R137" s="24">
        <f t="shared" si="21"/>
        <v>-961.98837726115948</v>
      </c>
      <c r="S137" s="7"/>
      <c r="T137" s="25">
        <f t="shared" si="22"/>
        <v>-0.96823671725965832</v>
      </c>
      <c r="U137" s="24">
        <f t="shared" si="23"/>
        <v>-0.25227777231343357</v>
      </c>
      <c r="V137" s="7"/>
      <c r="W137" s="25">
        <f t="shared" si="24"/>
        <v>-0.96642718562252794</v>
      </c>
      <c r="X137" s="24">
        <f t="shared" si="29"/>
        <v>67.832847296199361</v>
      </c>
      <c r="Y137" s="7"/>
      <c r="Z137" s="25">
        <f t="shared" si="30"/>
        <v>-615</v>
      </c>
      <c r="AA137" s="17">
        <f t="shared" si="31"/>
        <v>67.850999999999928</v>
      </c>
      <c r="AB137" s="24">
        <f t="shared" si="25"/>
        <v>1.1842233507706712</v>
      </c>
      <c r="AC137" s="17">
        <f t="shared" si="26"/>
        <v>-1.8152703800566883E-2</v>
      </c>
    </row>
    <row r="138" spans="1:29" s="17" customFormat="1" x14ac:dyDescent="0.25">
      <c r="A138" s="17">
        <v>53</v>
      </c>
      <c r="B138" s="17">
        <v>-634</v>
      </c>
      <c r="C138" s="17">
        <v>15003</v>
      </c>
      <c r="D138" s="17">
        <v>12537</v>
      </c>
      <c r="E138" s="17">
        <v>11413</v>
      </c>
      <c r="F138" s="17">
        <v>13847</v>
      </c>
      <c r="G138" s="24"/>
      <c r="H138" s="7"/>
      <c r="I138" s="25">
        <f t="shared" si="32"/>
        <v>3590</v>
      </c>
      <c r="J138" s="24">
        <f t="shared" si="32"/>
        <v>-1310</v>
      </c>
      <c r="K138" s="7"/>
      <c r="L138" s="25">
        <f t="shared" si="27"/>
        <v>3583.2508174229401</v>
      </c>
      <c r="M138" s="17">
        <f t="shared" si="18"/>
        <v>45.551465458488309</v>
      </c>
      <c r="N138" s="17">
        <f t="shared" si="28"/>
        <v>-1302.7992175505319</v>
      </c>
      <c r="O138" s="24">
        <f t="shared" si="19"/>
        <v>51.851267884567505</v>
      </c>
      <c r="P138" s="7"/>
      <c r="Q138" s="25">
        <f t="shared" si="20"/>
        <v>3611.8334967527558</v>
      </c>
      <c r="R138" s="24">
        <f t="shared" si="21"/>
        <v>-1330.9883772611595</v>
      </c>
      <c r="S138" s="7"/>
      <c r="T138" s="25">
        <f t="shared" si="22"/>
        <v>-0.9403781619257755</v>
      </c>
      <c r="U138" s="24">
        <f t="shared" si="23"/>
        <v>-0.34904661088162026</v>
      </c>
      <c r="V138" s="7"/>
      <c r="W138" s="25">
        <f t="shared" si="24"/>
        <v>-0.93786396590831211</v>
      </c>
      <c r="X138" s="24">
        <f t="shared" si="29"/>
        <v>62.04910154969059</v>
      </c>
      <c r="Y138" s="7"/>
      <c r="Z138" s="25">
        <f t="shared" si="30"/>
        <v>-634</v>
      </c>
      <c r="AA138" s="17">
        <f t="shared" si="31"/>
        <v>62.144999999999925</v>
      </c>
      <c r="AB138" s="24">
        <f t="shared" si="25"/>
        <v>1.0846348636518748</v>
      </c>
      <c r="AC138" s="17">
        <f t="shared" si="26"/>
        <v>-9.5898450309334748E-2</v>
      </c>
    </row>
    <row r="139" spans="1:29" s="17" customFormat="1" x14ac:dyDescent="0.25">
      <c r="A139" s="17">
        <v>54</v>
      </c>
      <c r="B139" s="17">
        <v>-637</v>
      </c>
      <c r="C139" s="17">
        <v>14924</v>
      </c>
      <c r="D139" s="17">
        <v>12366</v>
      </c>
      <c r="E139" s="17">
        <v>11486</v>
      </c>
      <c r="F139" s="17">
        <v>14018</v>
      </c>
      <c r="G139" s="24"/>
      <c r="H139" s="7"/>
      <c r="I139" s="25">
        <f t="shared" si="32"/>
        <v>3438</v>
      </c>
      <c r="J139" s="24">
        <f t="shared" si="32"/>
        <v>-1652</v>
      </c>
      <c r="K139" s="7"/>
      <c r="L139" s="25">
        <f t="shared" si="27"/>
        <v>3434.7737646115897</v>
      </c>
      <c r="M139" s="17">
        <f t="shared" si="18"/>
        <v>10.408594781430697</v>
      </c>
      <c r="N139" s="17">
        <f t="shared" si="28"/>
        <v>-1652.8881211134296</v>
      </c>
      <c r="O139" s="24">
        <f t="shared" si="19"/>
        <v>0.78875911211949212</v>
      </c>
      <c r="P139" s="7"/>
      <c r="Q139" s="25">
        <f t="shared" si="20"/>
        <v>3459.8334967527558</v>
      </c>
      <c r="R139" s="24">
        <f t="shared" si="21"/>
        <v>-1672.9883772611595</v>
      </c>
      <c r="S139" s="7"/>
      <c r="T139" s="25">
        <f t="shared" si="22"/>
        <v>-0.90080339173184854</v>
      </c>
      <c r="U139" s="24">
        <f t="shared" si="23"/>
        <v>-0.43873480272530546</v>
      </c>
      <c r="V139" s="7"/>
      <c r="W139" s="25">
        <f t="shared" si="24"/>
        <v>-0.89763572822880466</v>
      </c>
      <c r="X139" s="24">
        <f t="shared" si="29"/>
        <v>56.415091116326664</v>
      </c>
      <c r="Y139" s="7"/>
      <c r="Z139" s="25">
        <f t="shared" si="30"/>
        <v>-637</v>
      </c>
      <c r="AA139" s="17">
        <f t="shared" si="31"/>
        <v>56.411999999999928</v>
      </c>
      <c r="AB139" s="24">
        <f t="shared" si="25"/>
        <v>0.9845751376350399</v>
      </c>
      <c r="AC139" s="17">
        <f t="shared" si="26"/>
        <v>3.0911163267361985E-3</v>
      </c>
    </row>
    <row r="140" spans="1:29" s="17" customFormat="1" x14ac:dyDescent="0.25">
      <c r="A140" s="17">
        <v>55</v>
      </c>
      <c r="B140" s="17">
        <v>-628</v>
      </c>
      <c r="C140" s="17">
        <v>14827</v>
      </c>
      <c r="D140" s="17">
        <v>12199</v>
      </c>
      <c r="E140" s="17">
        <v>11574</v>
      </c>
      <c r="F140" s="17">
        <v>14181</v>
      </c>
      <c r="G140" s="24"/>
      <c r="H140" s="7"/>
      <c r="I140" s="25">
        <f t="shared" si="32"/>
        <v>3253</v>
      </c>
      <c r="J140" s="24">
        <f t="shared" si="32"/>
        <v>-1982</v>
      </c>
      <c r="K140" s="7"/>
      <c r="L140" s="25">
        <f t="shared" si="27"/>
        <v>3254.5200110341279</v>
      </c>
      <c r="M140" s="17">
        <f t="shared" si="18"/>
        <v>2.3104335438707104</v>
      </c>
      <c r="N140" s="17">
        <f t="shared" si="28"/>
        <v>-1981.6430386844215</v>
      </c>
      <c r="O140" s="24">
        <f t="shared" si="19"/>
        <v>0.12742138081951465</v>
      </c>
      <c r="P140" s="7"/>
      <c r="Q140" s="25">
        <f t="shared" si="20"/>
        <v>3274.8334967527558</v>
      </c>
      <c r="R140" s="24">
        <f t="shared" si="21"/>
        <v>-2002.9883772611595</v>
      </c>
      <c r="S140" s="7"/>
      <c r="T140" s="25">
        <f t="shared" si="22"/>
        <v>-0.8526367306405559</v>
      </c>
      <c r="U140" s="24">
        <f t="shared" si="23"/>
        <v>-0.52527604046921228</v>
      </c>
      <c r="V140" s="7"/>
      <c r="W140" s="25">
        <f t="shared" si="24"/>
        <v>-0.84883826427708631</v>
      </c>
      <c r="X140" s="24">
        <f t="shared" si="29"/>
        <v>50.713003377820201</v>
      </c>
      <c r="Y140" s="7"/>
      <c r="Z140" s="25">
        <f t="shared" si="30"/>
        <v>-628</v>
      </c>
      <c r="AA140" s="17">
        <f t="shared" si="31"/>
        <v>50.759999999999927</v>
      </c>
      <c r="AB140" s="24">
        <f t="shared" si="25"/>
        <v>0.88592912831232029</v>
      </c>
      <c r="AC140" s="17">
        <f t="shared" si="26"/>
        <v>-4.6996622179726444E-2</v>
      </c>
    </row>
    <row r="141" spans="1:29" s="17" customFormat="1" x14ac:dyDescent="0.25">
      <c r="A141" s="17">
        <v>56</v>
      </c>
      <c r="B141" s="17">
        <v>-643</v>
      </c>
      <c r="C141" s="17">
        <v>14727</v>
      </c>
      <c r="D141" s="17">
        <v>12043</v>
      </c>
      <c r="E141" s="17">
        <v>11689</v>
      </c>
      <c r="F141" s="17">
        <v>14347</v>
      </c>
      <c r="G141" s="24"/>
      <c r="H141" s="7"/>
      <c r="I141" s="25">
        <f t="shared" si="32"/>
        <v>3038</v>
      </c>
      <c r="J141" s="24">
        <f t="shared" si="32"/>
        <v>-2304</v>
      </c>
      <c r="K141" s="7"/>
      <c r="L141" s="25">
        <f t="shared" si="27"/>
        <v>3036.9534006964564</v>
      </c>
      <c r="M141" s="17">
        <f t="shared" si="18"/>
        <v>1.0953701021780409</v>
      </c>
      <c r="N141" s="17">
        <f t="shared" si="28"/>
        <v>-2298.0354157415431</v>
      </c>
      <c r="O141" s="24">
        <f t="shared" si="19"/>
        <v>35.576265376231284</v>
      </c>
      <c r="P141" s="7"/>
      <c r="Q141" s="25">
        <f t="shared" si="20"/>
        <v>3059.8334967527558</v>
      </c>
      <c r="R141" s="24">
        <f t="shared" si="21"/>
        <v>-2324.9883772611597</v>
      </c>
      <c r="S141" s="7"/>
      <c r="T141" s="25">
        <f t="shared" si="22"/>
        <v>-0.79665925964256712</v>
      </c>
      <c r="U141" s="24">
        <f t="shared" si="23"/>
        <v>-0.60971930881326675</v>
      </c>
      <c r="V141" s="7"/>
      <c r="W141" s="25">
        <f t="shared" si="24"/>
        <v>-0.79224504506090376</v>
      </c>
      <c r="X141" s="24">
        <f t="shared" si="29"/>
        <v>44.880731570623311</v>
      </c>
      <c r="Y141" s="7"/>
      <c r="Z141" s="25">
        <f t="shared" si="30"/>
        <v>-643</v>
      </c>
      <c r="AA141" s="17">
        <f t="shared" si="31"/>
        <v>44.972999999999928</v>
      </c>
      <c r="AB141" s="24">
        <f t="shared" si="25"/>
        <v>0.7849269244994086</v>
      </c>
      <c r="AC141" s="17">
        <f t="shared" si="26"/>
        <v>-9.2268429376616723E-2</v>
      </c>
    </row>
    <row r="142" spans="1:29" s="17" customFormat="1" x14ac:dyDescent="0.25">
      <c r="A142" s="17">
        <v>57</v>
      </c>
      <c r="B142" s="17">
        <v>-620</v>
      </c>
      <c r="C142" s="17">
        <v>14598</v>
      </c>
      <c r="D142" s="17">
        <v>11901</v>
      </c>
      <c r="E142" s="17">
        <v>11803</v>
      </c>
      <c r="F142" s="17">
        <v>14483</v>
      </c>
      <c r="G142" s="24"/>
      <c r="H142" s="7"/>
      <c r="I142" s="25">
        <f t="shared" si="32"/>
        <v>2795</v>
      </c>
      <c r="J142" s="24">
        <f t="shared" si="32"/>
        <v>-2582</v>
      </c>
      <c r="K142" s="7"/>
      <c r="L142" s="25">
        <f t="shared" si="27"/>
        <v>2797.601452341763</v>
      </c>
      <c r="M142" s="17">
        <f t="shared" si="18"/>
        <v>6.7675542864640867</v>
      </c>
      <c r="N142" s="17">
        <f t="shared" si="28"/>
        <v>-2580.7443586754375</v>
      </c>
      <c r="O142" s="24">
        <f t="shared" si="19"/>
        <v>1.5766351359490076</v>
      </c>
      <c r="P142" s="7"/>
      <c r="Q142" s="25">
        <f t="shared" si="20"/>
        <v>2816.8334967527558</v>
      </c>
      <c r="R142" s="24">
        <f t="shared" si="21"/>
        <v>-2602.9883772611597</v>
      </c>
      <c r="S142" s="7"/>
      <c r="T142" s="25">
        <f t="shared" si="22"/>
        <v>-0.73339169939832871</v>
      </c>
      <c r="U142" s="24">
        <f t="shared" si="23"/>
        <v>-0.68262374545813365</v>
      </c>
      <c r="V142" s="7"/>
      <c r="W142" s="25">
        <f t="shared" si="24"/>
        <v>-0.7284454808530425</v>
      </c>
      <c r="X142" s="24">
        <f t="shared" si="29"/>
        <v>39.32286949417778</v>
      </c>
      <c r="Y142" s="7"/>
      <c r="Z142" s="25">
        <f t="shared" si="30"/>
        <v>-620</v>
      </c>
      <c r="AA142" s="17">
        <f t="shared" si="31"/>
        <v>39.39299999999993</v>
      </c>
      <c r="AB142" s="24">
        <f t="shared" si="25"/>
        <v>0.68753755223812496</v>
      </c>
      <c r="AC142" s="17">
        <f t="shared" si="26"/>
        <v>-7.0130505822149303E-2</v>
      </c>
    </row>
    <row r="143" spans="1:29" s="17" customFormat="1" x14ac:dyDescent="0.25">
      <c r="A143" s="17">
        <v>58</v>
      </c>
      <c r="B143" s="17">
        <v>-606</v>
      </c>
      <c r="C143" s="17">
        <v>14463</v>
      </c>
      <c r="D143" s="17">
        <v>11771</v>
      </c>
      <c r="E143" s="17">
        <v>11932</v>
      </c>
      <c r="F143" s="17">
        <v>14604</v>
      </c>
      <c r="G143" s="24"/>
      <c r="H143" s="7"/>
      <c r="I143" s="25">
        <f t="shared" si="32"/>
        <v>2531</v>
      </c>
      <c r="J143" s="24">
        <f t="shared" si="32"/>
        <v>-2833</v>
      </c>
      <c r="K143" s="7"/>
      <c r="L143" s="25">
        <f t="shared" si="27"/>
        <v>2537.8007729125543</v>
      </c>
      <c r="M143" s="17">
        <f t="shared" si="18"/>
        <v>46.250512208132214</v>
      </c>
      <c r="N143" s="17">
        <f t="shared" si="28"/>
        <v>-2833.2419005069873</v>
      </c>
      <c r="O143" s="24">
        <f t="shared" si="19"/>
        <v>5.8515855280736585E-2</v>
      </c>
      <c r="P143" s="7"/>
      <c r="Q143" s="25">
        <f t="shared" si="20"/>
        <v>2552.8334967527558</v>
      </c>
      <c r="R143" s="24">
        <f t="shared" si="21"/>
        <v>-2853.9883772611597</v>
      </c>
      <c r="S143" s="7"/>
      <c r="T143" s="25">
        <f t="shared" si="22"/>
        <v>-0.66465657221940289</v>
      </c>
      <c r="U143" s="24">
        <f t="shared" si="23"/>
        <v>-0.74844753537849917</v>
      </c>
      <c r="V143" s="7"/>
      <c r="W143" s="25">
        <f t="shared" si="24"/>
        <v>-0.65922971192886015</v>
      </c>
      <c r="X143" s="24">
        <f t="shared" si="29"/>
        <v>33.836428915938427</v>
      </c>
      <c r="Y143" s="7"/>
      <c r="Z143" s="25">
        <f t="shared" si="30"/>
        <v>-606</v>
      </c>
      <c r="AA143" s="17">
        <f t="shared" si="31"/>
        <v>33.938999999999929</v>
      </c>
      <c r="AB143" s="24">
        <f t="shared" si="25"/>
        <v>0.59234729483435433</v>
      </c>
      <c r="AC143" s="17">
        <f t="shared" si="26"/>
        <v>-0.10257108406150195</v>
      </c>
    </row>
    <row r="144" spans="1:29" s="17" customFormat="1" x14ac:dyDescent="0.25">
      <c r="A144" s="17">
        <v>59</v>
      </c>
      <c r="B144" s="17">
        <v>-616</v>
      </c>
      <c r="C144" s="17">
        <v>14314</v>
      </c>
      <c r="D144" s="17">
        <v>11651</v>
      </c>
      <c r="E144" s="17">
        <v>12069</v>
      </c>
      <c r="F144" s="17">
        <v>14717</v>
      </c>
      <c r="G144" s="24"/>
      <c r="H144" s="7"/>
      <c r="I144" s="25">
        <f t="shared" si="32"/>
        <v>2245</v>
      </c>
      <c r="J144" s="24">
        <f t="shared" si="32"/>
        <v>-3066</v>
      </c>
      <c r="K144" s="7"/>
      <c r="L144" s="25">
        <f t="shared" si="27"/>
        <v>2249.9620191406589</v>
      </c>
      <c r="M144" s="17">
        <f t="shared" si="18"/>
        <v>24.621633952264965</v>
      </c>
      <c r="N144" s="17">
        <f t="shared" si="28"/>
        <v>-3063.3880162200676</v>
      </c>
      <c r="O144" s="24">
        <f t="shared" si="19"/>
        <v>6.8224592666300312</v>
      </c>
      <c r="P144" s="7"/>
      <c r="Q144" s="25">
        <f t="shared" si="20"/>
        <v>2266.8334967527558</v>
      </c>
      <c r="R144" s="24">
        <f t="shared" si="21"/>
        <v>-3086.9883772611597</v>
      </c>
      <c r="S144" s="7"/>
      <c r="T144" s="25">
        <f t="shared" si="22"/>
        <v>-0.59019351777556672</v>
      </c>
      <c r="U144" s="24">
        <f t="shared" si="23"/>
        <v>-0.80955089414919701</v>
      </c>
      <c r="V144" s="7"/>
      <c r="W144" s="25">
        <f t="shared" si="24"/>
        <v>-0.58432020211080726</v>
      </c>
      <c r="X144" s="24">
        <f t="shared" si="29"/>
        <v>28.284070468208597</v>
      </c>
      <c r="Y144" s="7"/>
      <c r="Z144" s="25">
        <f t="shared" si="30"/>
        <v>-616</v>
      </c>
      <c r="AA144" s="17">
        <f t="shared" si="31"/>
        <v>28.394999999999929</v>
      </c>
      <c r="AB144" s="24">
        <f t="shared" si="25"/>
        <v>0.49558624110378857</v>
      </c>
      <c r="AC144" s="17">
        <f t="shared" si="26"/>
        <v>-0.11092953179133147</v>
      </c>
    </row>
    <row r="145" spans="1:29" s="17" customFormat="1" x14ac:dyDescent="0.25">
      <c r="A145" s="17">
        <v>60</v>
      </c>
      <c r="B145" s="17">
        <v>-632</v>
      </c>
      <c r="C145" s="17">
        <v>14165</v>
      </c>
      <c r="D145" s="17">
        <v>11556</v>
      </c>
      <c r="E145" s="17">
        <v>12238</v>
      </c>
      <c r="F145" s="17">
        <v>14827</v>
      </c>
      <c r="G145" s="24"/>
      <c r="H145" s="7"/>
      <c r="I145" s="25">
        <f t="shared" si="32"/>
        <v>1927</v>
      </c>
      <c r="J145" s="24">
        <f t="shared" si="32"/>
        <v>-3271</v>
      </c>
      <c r="K145" s="7"/>
      <c r="L145" s="25">
        <f t="shared" si="27"/>
        <v>1932.572014100233</v>
      </c>
      <c r="M145" s="17">
        <f t="shared" si="18"/>
        <v>31.047341133195268</v>
      </c>
      <c r="N145" s="17">
        <f t="shared" si="28"/>
        <v>-3269.4823722672118</v>
      </c>
      <c r="O145" s="24">
        <f t="shared" si="19"/>
        <v>2.3031939353279789</v>
      </c>
      <c r="P145" s="7"/>
      <c r="Q145" s="25">
        <f t="shared" si="20"/>
        <v>1948.8334967527558</v>
      </c>
      <c r="R145" s="24">
        <f t="shared" si="21"/>
        <v>-3291.9883772611597</v>
      </c>
      <c r="S145" s="7"/>
      <c r="T145" s="25">
        <f t="shared" si="22"/>
        <v>-0.50739893276458803</v>
      </c>
      <c r="U145" s="24">
        <f t="shared" si="23"/>
        <v>-0.86331136002041176</v>
      </c>
      <c r="V145" s="7"/>
      <c r="W145" s="25">
        <f t="shared" si="24"/>
        <v>-0.50113235583274873</v>
      </c>
      <c r="X145" s="24">
        <f t="shared" si="29"/>
        <v>22.597131628091915</v>
      </c>
      <c r="Y145" s="7"/>
      <c r="Z145" s="25">
        <f t="shared" si="30"/>
        <v>-632</v>
      </c>
      <c r="AA145" s="17">
        <f t="shared" si="31"/>
        <v>22.70699999999993</v>
      </c>
      <c r="AB145" s="24">
        <f t="shared" si="25"/>
        <v>0.39631191325035114</v>
      </c>
      <c r="AC145" s="17">
        <f t="shared" si="26"/>
        <v>-0.10986837190801424</v>
      </c>
    </row>
    <row r="146" spans="1:29" s="17" customFormat="1" x14ac:dyDescent="0.25">
      <c r="A146" s="17">
        <v>61</v>
      </c>
      <c r="B146" s="17">
        <v>-617</v>
      </c>
      <c r="C146" s="17">
        <v>14001</v>
      </c>
      <c r="D146" s="17">
        <v>11473</v>
      </c>
      <c r="E146" s="17">
        <v>12398</v>
      </c>
      <c r="F146" s="17">
        <v>14915</v>
      </c>
      <c r="G146" s="24"/>
      <c r="H146" s="7"/>
      <c r="I146" s="25">
        <f t="shared" si="32"/>
        <v>1603</v>
      </c>
      <c r="J146" s="24">
        <f t="shared" si="32"/>
        <v>-3442</v>
      </c>
      <c r="K146" s="7"/>
      <c r="L146" s="25">
        <f t="shared" si="27"/>
        <v>1604.1140671204705</v>
      </c>
      <c r="M146" s="17">
        <f t="shared" si="18"/>
        <v>1.2411455489134506</v>
      </c>
      <c r="N146" s="17">
        <f t="shared" si="28"/>
        <v>-3439.4176450908749</v>
      </c>
      <c r="O146" s="24">
        <f t="shared" si="19"/>
        <v>6.6685568766825822</v>
      </c>
      <c r="P146" s="7"/>
      <c r="Q146" s="25">
        <f t="shared" si="20"/>
        <v>1624.8334967527558</v>
      </c>
      <c r="R146" s="24">
        <f t="shared" si="21"/>
        <v>-3462.9883772611597</v>
      </c>
      <c r="S146" s="7"/>
      <c r="T146" s="25">
        <f t="shared" si="22"/>
        <v>-0.42304218577227004</v>
      </c>
      <c r="U146" s="24">
        <f t="shared" si="23"/>
        <v>-0.90815545594225433</v>
      </c>
      <c r="V146" s="7"/>
      <c r="W146" s="25">
        <f t="shared" si="24"/>
        <v>-0.4164471667536313</v>
      </c>
      <c r="X146" s="24">
        <f t="shared" si="29"/>
        <v>17.097427420781287</v>
      </c>
      <c r="Y146" s="7"/>
      <c r="Z146" s="25">
        <f t="shared" si="30"/>
        <v>-617</v>
      </c>
      <c r="AA146" s="17">
        <f t="shared" si="31"/>
        <v>17.153999999999929</v>
      </c>
      <c r="AB146" s="24">
        <f t="shared" si="25"/>
        <v>0.29939377988710603</v>
      </c>
      <c r="AC146" s="17">
        <f t="shared" si="26"/>
        <v>-5.6572579218642005E-2</v>
      </c>
    </row>
    <row r="147" spans="1:29" s="17" customFormat="1" x14ac:dyDescent="0.25">
      <c r="A147" s="17">
        <v>62</v>
      </c>
      <c r="B147" s="17">
        <v>-632</v>
      </c>
      <c r="C147" s="17">
        <v>13827</v>
      </c>
      <c r="D147" s="17">
        <v>11405</v>
      </c>
      <c r="E147" s="17">
        <v>12583</v>
      </c>
      <c r="F147" s="17">
        <v>14991</v>
      </c>
      <c r="G147" s="24"/>
      <c r="H147" s="7"/>
      <c r="I147" s="25">
        <f t="shared" si="32"/>
        <v>1244</v>
      </c>
      <c r="J147" s="24">
        <f t="shared" si="32"/>
        <v>-3586</v>
      </c>
      <c r="K147" s="7"/>
      <c r="L147" s="25">
        <f t="shared" si="27"/>
        <v>1251.8671546200376</v>
      </c>
      <c r="M147" s="17">
        <f t="shared" si="18"/>
        <v>61.892121815578662</v>
      </c>
      <c r="N147" s="17">
        <f t="shared" si="28"/>
        <v>-3579.7748089683328</v>
      </c>
      <c r="O147" s="24">
        <f t="shared" si="19"/>
        <v>38.753003380750194</v>
      </c>
      <c r="P147" s="7"/>
      <c r="Q147" s="25">
        <f t="shared" si="20"/>
        <v>1265.8334967527558</v>
      </c>
      <c r="R147" s="24">
        <f t="shared" si="21"/>
        <v>-3606.9883772611597</v>
      </c>
      <c r="S147" s="7"/>
      <c r="T147" s="25">
        <f t="shared" si="22"/>
        <v>-0.32957282722213999</v>
      </c>
      <c r="U147" s="24">
        <f t="shared" si="23"/>
        <v>-0.94591890513959553</v>
      </c>
      <c r="V147" s="7"/>
      <c r="W147" s="25">
        <f t="shared" si="24"/>
        <v>-0.32270063189629355</v>
      </c>
      <c r="X147" s="24">
        <f t="shared" si="29"/>
        <v>11.300050384747067</v>
      </c>
      <c r="Y147" s="7"/>
      <c r="Z147" s="25">
        <f t="shared" si="30"/>
        <v>-632</v>
      </c>
      <c r="AA147" s="17">
        <f t="shared" si="31"/>
        <v>11.46599999999993</v>
      </c>
      <c r="AB147" s="24">
        <f t="shared" si="25"/>
        <v>0.2001194520336686</v>
      </c>
      <c r="AC147" s="17">
        <f t="shared" si="26"/>
        <v>-0.16594961525286323</v>
      </c>
    </row>
    <row r="148" spans="1:29" s="17" customFormat="1" x14ac:dyDescent="0.25">
      <c r="A148" s="17">
        <v>63</v>
      </c>
      <c r="B148" s="17">
        <v>-647</v>
      </c>
      <c r="C148" s="17">
        <v>13639</v>
      </c>
      <c r="D148" s="17">
        <v>11351</v>
      </c>
      <c r="E148" s="17">
        <v>12764</v>
      </c>
      <c r="F148" s="17">
        <v>15037</v>
      </c>
      <c r="G148" s="24"/>
      <c r="H148" s="7"/>
      <c r="I148" s="25">
        <f t="shared" si="32"/>
        <v>875</v>
      </c>
      <c r="J148" s="24">
        <f t="shared" si="32"/>
        <v>-3686</v>
      </c>
      <c r="K148" s="7"/>
      <c r="L148" s="25">
        <f t="shared" si="27"/>
        <v>878.28905911219601</v>
      </c>
      <c r="M148" s="17">
        <f t="shared" ref="M148:M149" si="33">(I148-L148)^2</f>
        <v>10.817909843519633</v>
      </c>
      <c r="N148" s="17">
        <f t="shared" si="28"/>
        <v>-3686.6961963038689</v>
      </c>
      <c r="O148" s="24">
        <f t="shared" ref="O148:O149" si="34">(J148-N148)^2</f>
        <v>0.48468929352068107</v>
      </c>
      <c r="P148" s="7"/>
      <c r="Q148" s="25">
        <f t="shared" si="20"/>
        <v>896.83349675275565</v>
      </c>
      <c r="R148" s="24">
        <f t="shared" si="21"/>
        <v>-3706.9883772611597</v>
      </c>
      <c r="S148" s="7"/>
      <c r="T148" s="25">
        <f t="shared" si="22"/>
        <v>-0.23349986536977782</v>
      </c>
      <c r="U148" s="24">
        <f t="shared" si="23"/>
        <v>-0.97214352263774906</v>
      </c>
      <c r="V148" s="7"/>
      <c r="W148" s="25">
        <f t="shared" si="24"/>
        <v>-0.22643436198400502</v>
      </c>
      <c r="X148" s="24">
        <f t="shared" si="29"/>
        <v>5.5746651194664878</v>
      </c>
      <c r="Y148" s="7"/>
      <c r="Z148" s="25">
        <f t="shared" si="30"/>
        <v>-647</v>
      </c>
      <c r="AA148" s="17">
        <f t="shared" si="31"/>
        <v>5.6429999999999305</v>
      </c>
      <c r="AB148" s="24">
        <f t="shared" si="25"/>
        <v>9.8488929690038793E-2</v>
      </c>
      <c r="AC148" s="17">
        <f t="shared" si="26"/>
        <v>-6.8334880533442721E-2</v>
      </c>
    </row>
    <row r="149" spans="1:29" s="17" customFormat="1" x14ac:dyDescent="0.25">
      <c r="A149" s="17">
        <v>64</v>
      </c>
      <c r="B149" s="17">
        <v>-632</v>
      </c>
      <c r="C149" s="17">
        <v>13447</v>
      </c>
      <c r="D149" s="17">
        <v>11306</v>
      </c>
      <c r="E149" s="17">
        <v>12942</v>
      </c>
      <c r="F149" s="17">
        <v>15065</v>
      </c>
      <c r="G149" s="24"/>
      <c r="H149" s="7"/>
      <c r="I149" s="25">
        <f t="shared" si="32"/>
        <v>505</v>
      </c>
      <c r="J149" s="24">
        <f t="shared" si="32"/>
        <v>-3759</v>
      </c>
      <c r="K149" s="7"/>
      <c r="L149" s="25">
        <f t="shared" si="27"/>
        <v>504.36836018965101</v>
      </c>
      <c r="M149" s="17">
        <f t="shared" si="33"/>
        <v>0.39896885001770299</v>
      </c>
      <c r="N149" s="17">
        <f t="shared" si="28"/>
        <v>-3754.1743511974482</v>
      </c>
      <c r="O149" s="24">
        <f t="shared" si="34"/>
        <v>23.286886365569316</v>
      </c>
      <c r="P149" s="7"/>
      <c r="Q149" s="25">
        <f t="shared" ref="Q149" si="35">I149-$J$4</f>
        <v>526.83349675275565</v>
      </c>
      <c r="R149" s="24">
        <f t="shared" ref="R149" si="36">J149-$J$3</f>
        <v>-3779.9883772611597</v>
      </c>
      <c r="S149" s="7"/>
      <c r="T149" s="25">
        <f t="shared" ref="T149" si="37">Q149/$J$7</f>
        <v>-0.13716654318719251</v>
      </c>
      <c r="U149" s="24">
        <f t="shared" ref="U149" si="38">R149/$J$6</f>
        <v>-0.99128749341140121</v>
      </c>
      <c r="V149" s="7"/>
      <c r="W149" s="25">
        <f t="shared" ref="W149" si="39">(T149-U149*SIN(-$J$11*PI()/180))/(COS(-$J$11*PI()/180))</f>
        <v>-0.1299592317295378</v>
      </c>
      <c r="X149" s="24">
        <f>IF(MOD(ATAN2(U149,W149)*180/PI()-$J$9+360,360)&gt;5,MOD(ATAN2(U149,W149)*180/PI()-$J$9+360,360)-360,MOD(ATAN2(U149,W149)*180/PI()-$J$9+360,360))</f>
        <v>-6.8082983444469392E-2</v>
      </c>
      <c r="Y149" s="7"/>
      <c r="Z149" s="25">
        <f t="shared" si="30"/>
        <v>-632</v>
      </c>
      <c r="AA149" s="17">
        <f t="shared" si="31"/>
        <v>-4.5000000000069207E-2</v>
      </c>
      <c r="AB149" s="24">
        <f t="shared" ref="AB149" si="40">AA149*PI()/180</f>
        <v>-7.8539816339865613E-4</v>
      </c>
      <c r="AC149" s="17">
        <f t="shared" ref="AC149" si="41">X149-AA149</f>
        <v>-2.3082983444400185E-2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-9980</v>
      </c>
      <c r="G154" s="2"/>
      <c r="I154" s="1"/>
      <c r="J154" s="3"/>
    </row>
    <row r="155" spans="1:29" x14ac:dyDescent="0.25">
      <c r="A155" t="s">
        <v>173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174</v>
      </c>
      <c r="B156" s="31">
        <v>9985</v>
      </c>
      <c r="G156" s="2"/>
      <c r="I156" s="1"/>
      <c r="J156" s="3"/>
    </row>
    <row r="157" spans="1:29" x14ac:dyDescent="0.25">
      <c r="A157" t="s">
        <v>175</v>
      </c>
      <c r="B157">
        <v>9985</v>
      </c>
      <c r="G157" s="2"/>
      <c r="I157" s="43">
        <f>J155</f>
        <v>-9989</v>
      </c>
      <c r="J157" s="39">
        <f>I157+B157</f>
        <v>-4</v>
      </c>
    </row>
    <row r="158" spans="1:29" x14ac:dyDescent="0.25">
      <c r="A158" s="31" t="s">
        <v>176</v>
      </c>
      <c r="B158" s="31">
        <v>40001</v>
      </c>
      <c r="G158" s="2"/>
      <c r="I158" s="1"/>
      <c r="J158" s="3"/>
    </row>
    <row r="159" spans="1:29" x14ac:dyDescent="0.25">
      <c r="A159" t="s">
        <v>177</v>
      </c>
      <c r="B159">
        <v>40001</v>
      </c>
      <c r="G159" s="2"/>
      <c r="I159" s="43">
        <f>J157</f>
        <v>-4</v>
      </c>
      <c r="J159" s="39">
        <f>I159+B159</f>
        <v>39997</v>
      </c>
    </row>
    <row r="160" spans="1:29" x14ac:dyDescent="0.25">
      <c r="A160" s="31" t="s">
        <v>178</v>
      </c>
      <c r="B160" s="31">
        <v>10002</v>
      </c>
      <c r="G160" s="2"/>
      <c r="I160" s="1"/>
      <c r="J160" s="3"/>
    </row>
    <row r="161" spans="1:10" x14ac:dyDescent="0.25">
      <c r="A161" t="s">
        <v>179</v>
      </c>
      <c r="B161">
        <v>10002</v>
      </c>
      <c r="G161" s="2"/>
      <c r="I161" s="43">
        <f>J159</f>
        <v>39997</v>
      </c>
      <c r="J161" s="39">
        <f>I161+B161</f>
        <v>49999</v>
      </c>
    </row>
    <row r="162" spans="1:10" x14ac:dyDescent="0.25">
      <c r="A162" s="31" t="s">
        <v>180</v>
      </c>
      <c r="B162" s="31">
        <v>-9984</v>
      </c>
      <c r="G162" s="2"/>
      <c r="I162" s="1"/>
      <c r="J162" s="3"/>
    </row>
    <row r="163" spans="1:10" x14ac:dyDescent="0.25">
      <c r="A163" t="s">
        <v>181</v>
      </c>
      <c r="B163">
        <v>-9998</v>
      </c>
      <c r="G163" s="2"/>
      <c r="I163" s="43">
        <f>J161</f>
        <v>49999</v>
      </c>
      <c r="J163" s="39">
        <f>I163+B163</f>
        <v>40001</v>
      </c>
    </row>
    <row r="164" spans="1:10" x14ac:dyDescent="0.25">
      <c r="A164" s="31" t="s">
        <v>182</v>
      </c>
      <c r="B164" s="31">
        <v>-40006</v>
      </c>
      <c r="G164" s="2"/>
      <c r="I164" s="1"/>
      <c r="J164" s="3"/>
    </row>
    <row r="165" spans="1:10" ht="15.75" thickBot="1" x14ac:dyDescent="0.3">
      <c r="A165" t="s">
        <v>183</v>
      </c>
      <c r="B165">
        <v>-40006</v>
      </c>
      <c r="G165" s="2"/>
      <c r="I165" s="4">
        <f>J163</f>
        <v>40001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25.289585345255929</v>
      </c>
      <c r="L3" s="35" t="s">
        <v>1</v>
      </c>
      <c r="M3" s="11">
        <v>-3878.1899520591128</v>
      </c>
      <c r="N3" s="10" t="s">
        <v>2</v>
      </c>
      <c r="O3" s="35">
        <v>3868.9230181585817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-38.59352688642069</v>
      </c>
      <c r="L4" s="9" t="s">
        <v>5</v>
      </c>
      <c r="M4" s="13">
        <v>359.96244441375762</v>
      </c>
      <c r="N4" s="12" t="s">
        <v>6</v>
      </c>
      <c r="O4" s="9">
        <v>359.87893109003261</v>
      </c>
      <c r="Q4" s="2" t="s">
        <v>7</v>
      </c>
      <c r="R4" s="2">
        <f>MAX(AC20:AC149)</f>
        <v>0.28783632158038586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-172.34618543359124</v>
      </c>
      <c r="N5" s="14" t="s">
        <v>9</v>
      </c>
      <c r="O5" s="9">
        <v>-172.20332387555976</v>
      </c>
      <c r="Q5" s="5" t="s">
        <v>10</v>
      </c>
      <c r="R5" s="5">
        <f>MIN(AC20:AC149)</f>
        <v>-0.1618375797568774</v>
      </c>
      <c r="T5" s="45" t="s">
        <v>55</v>
      </c>
      <c r="U5" s="47">
        <v>14</v>
      </c>
    </row>
    <row r="6" spans="1:21" ht="15.75" thickBot="1" x14ac:dyDescent="0.3">
      <c r="A6" t="s">
        <v>161</v>
      </c>
      <c r="I6" s="32" t="s">
        <v>11</v>
      </c>
      <c r="J6" s="32">
        <f>(O3+O9)/2</f>
        <v>3863.4642511678103</v>
      </c>
      <c r="L6" s="37" t="s">
        <v>12</v>
      </c>
      <c r="M6" s="13">
        <v>-38.876081821071338</v>
      </c>
      <c r="N6" s="14" t="s">
        <v>13</v>
      </c>
      <c r="O6" s="9">
        <v>24.020316438238581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-3873.3288184271655</v>
      </c>
      <c r="L7" s="38" t="s">
        <v>15</v>
      </c>
      <c r="M7" s="16">
        <f>SUM(M20:M84)</f>
        <v>647.42531032293482</v>
      </c>
      <c r="N7" s="15" t="s">
        <v>15</v>
      </c>
      <c r="O7" s="36">
        <f>SUM(O20:O84)</f>
        <v>2276.9914958375202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-172.18596035809765</v>
      </c>
      <c r="L9" s="35" t="s">
        <v>18</v>
      </c>
      <c r="M9" s="11">
        <v>-3868.4676847952182</v>
      </c>
      <c r="N9" s="10" t="s">
        <v>19</v>
      </c>
      <c r="O9" s="35">
        <v>3858.0054841770393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-172.3300581305478</v>
      </c>
      <c r="L10" s="9" t="s">
        <v>21</v>
      </c>
      <c r="M10" s="13">
        <v>359.96895963675325</v>
      </c>
      <c r="N10" s="12" t="s">
        <v>22</v>
      </c>
      <c r="O10" s="9">
        <v>359.73167749066329</v>
      </c>
      <c r="T10" s="48"/>
    </row>
    <row r="11" spans="1:21" ht="15.75" thickBot="1" x14ac:dyDescent="0.3">
      <c r="I11" s="33" t="s">
        <v>23</v>
      </c>
      <c r="J11" s="33">
        <f>J9-J10</f>
        <v>0.14409777245015221</v>
      </c>
      <c r="L11" s="37" t="s">
        <v>24</v>
      </c>
      <c r="M11" s="13">
        <v>-172.31393082750438</v>
      </c>
      <c r="N11" s="14" t="s">
        <v>25</v>
      </c>
      <c r="O11" s="9">
        <v>-172.16859684063553</v>
      </c>
    </row>
    <row r="12" spans="1:21" x14ac:dyDescent="0.25">
      <c r="I12" s="9"/>
      <c r="J12" s="9"/>
      <c r="L12" s="37" t="s">
        <v>26</v>
      </c>
      <c r="M12" s="13">
        <v>-38.31097195177005</v>
      </c>
      <c r="N12" s="14" t="s">
        <v>27</v>
      </c>
      <c r="O12" s="9">
        <v>26.558854252273282</v>
      </c>
    </row>
    <row r="13" spans="1:21" ht="15.75" thickBot="1" x14ac:dyDescent="0.3">
      <c r="I13" s="9"/>
      <c r="J13" s="9"/>
      <c r="L13" s="38" t="s">
        <v>15</v>
      </c>
      <c r="M13" s="16">
        <f>SUM(M85:M149)</f>
        <v>849.56797488118013</v>
      </c>
      <c r="N13" s="15" t="s">
        <v>15</v>
      </c>
      <c r="O13" s="36">
        <f>SUM(O85:O149)</f>
        <v>2677.2945952529662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13488</v>
      </c>
      <c r="D20" s="17">
        <v>11337</v>
      </c>
      <c r="E20" s="17">
        <v>13007</v>
      </c>
      <c r="F20" s="17">
        <v>15148</v>
      </c>
      <c r="G20" s="24"/>
      <c r="H20" s="7"/>
      <c r="I20" s="25">
        <f t="shared" ref="I20:J51" si="0">C20-E20</f>
        <v>481</v>
      </c>
      <c r="J20" s="24">
        <f t="shared" si="0"/>
        <v>-3811</v>
      </c>
      <c r="K20" s="7"/>
      <c r="L20" s="25">
        <f>$M$3*SIN(2*PI()/$M$4*(AA20+$M$5))+$M$6</f>
        <v>477.65103992121828</v>
      </c>
      <c r="M20" s="17">
        <f t="shared" ref="M20:M83" si="1">(I20-L20)^2</f>
        <v>11.215533609273633</v>
      </c>
      <c r="N20" s="17">
        <f>$O$3*COS(2*PI()/$O$4*(AA20+$O$5))+$O$6</f>
        <v>-3809.502068060568</v>
      </c>
      <c r="O20" s="24">
        <f t="shared" ref="O20:O83" si="2">(J20-N20)^2</f>
        <v>2.2438000951704069</v>
      </c>
      <c r="P20" s="7"/>
      <c r="Q20" s="25">
        <f>I20-$J$4</f>
        <v>519.5935268864207</v>
      </c>
      <c r="R20" s="24">
        <f>J20-$J$3</f>
        <v>-3836.289585345256</v>
      </c>
      <c r="S20" s="7"/>
      <c r="T20" s="25">
        <f>Q20/$J$7</f>
        <v>-0.1341465058206473</v>
      </c>
      <c r="U20" s="24">
        <f>R20/$J$6</f>
        <v>-0.99296624375019382</v>
      </c>
      <c r="V20" s="7"/>
      <c r="W20" s="25">
        <f>(T20-U20*SIN(-$J$11*PI()/180))/(COS(-$J$11*PI()/180))</f>
        <v>-0.13664422614758232</v>
      </c>
      <c r="X20" s="24">
        <f>IF(MOD(ATAN2(U20,W20)*180/PI()-$J$9+360,360)&gt;5,MOD(ATAN2(U20,W20)*180/PI()-$J$9+360,360)-360,MOD(ATAN2(U20,W20)*180/PI()-$J$9+360,360))</f>
        <v>2.1343628551676375E-2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3.343628551676376E-3</v>
      </c>
      <c r="AD20" s="17">
        <f ca="1">INDIRECT("AC"&amp;AE20)-AC20</f>
        <v>-6.0407949669277775E-2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13670</v>
      </c>
      <c r="D21" s="17">
        <v>11365</v>
      </c>
      <c r="E21" s="17">
        <v>12813</v>
      </c>
      <c r="F21" s="17">
        <v>15107</v>
      </c>
      <c r="G21" s="24"/>
      <c r="H21" s="7"/>
      <c r="I21" s="25">
        <f t="shared" si="0"/>
        <v>857</v>
      </c>
      <c r="J21" s="24">
        <f t="shared" si="0"/>
        <v>-3742</v>
      </c>
      <c r="K21" s="7"/>
      <c r="L21" s="25">
        <f t="shared" ref="L21:L84" si="3">$M$3*SIN(2*PI()/$M$4*(AA21+$M$5))+$M$6</f>
        <v>859.65152583380893</v>
      </c>
      <c r="M21" s="17">
        <f t="shared" si="1"/>
        <v>7.0305892473561542</v>
      </c>
      <c r="N21" s="17">
        <f t="shared" ref="N21:N84" si="4">$O$3*COS(2*PI()/$O$4*(AA21+$O$5))+$O$6</f>
        <v>-3737.9933000474557</v>
      </c>
      <c r="O21" s="24">
        <f t="shared" si="2"/>
        <v>16.053644509718456</v>
      </c>
      <c r="P21" s="7"/>
      <c r="Q21" s="25">
        <f t="shared" ref="Q21:Q84" si="5">I21-$J$4</f>
        <v>895.5935268864207</v>
      </c>
      <c r="R21" s="24">
        <f t="shared" ref="R21:R84" si="6">J21-$J$3</f>
        <v>-3767.289585345256</v>
      </c>
      <c r="S21" s="7"/>
      <c r="T21" s="25">
        <f t="shared" ref="T21:T84" si="7">Q21/$J$7</f>
        <v>-0.23122062930099813</v>
      </c>
      <c r="U21" s="24">
        <f t="shared" ref="U21:U84" si="8">R21/$J$6</f>
        <v>-0.97510662463267683</v>
      </c>
      <c r="V21" s="7"/>
      <c r="W21" s="25">
        <f t="shared" ref="W21:W84" si="9">(T21-U21*SIN(-$J$11*PI()/180))/(COS(-$J$11*PI()/180))</f>
        <v>-0.23367373994199422</v>
      </c>
      <c r="X21" s="24">
        <f t="shared" ref="X21:X83" si="10">MOD(ATAN2(U21,W21)*180/PI()-$J$9+360,360)</f>
        <v>5.6621438466029304</v>
      </c>
      <c r="Y21" s="7"/>
      <c r="Z21" s="25">
        <f t="shared" ref="Z21:Z84" si="11">B21</f>
        <v>638</v>
      </c>
      <c r="AA21" s="17">
        <f>360/40000*Z21+AA20</f>
        <v>5.76</v>
      </c>
      <c r="AB21" s="24">
        <f t="shared" ref="AB21:AB84" si="12">AA21*PI()/180</f>
        <v>0.10053096491487339</v>
      </c>
      <c r="AC21" s="17">
        <f t="shared" ref="AC21:AC84" si="13">X21-AA21</f>
        <v>-9.7856153397069434E-2</v>
      </c>
      <c r="AD21" s="17">
        <f t="shared" ref="AD21:AD83" ca="1" si="14">INDIRECT("AC"&amp;AE21)-AC21</f>
        <v>0.16856957605360456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13864</v>
      </c>
      <c r="D22" s="17">
        <v>11425</v>
      </c>
      <c r="E22" s="17">
        <v>12629</v>
      </c>
      <c r="F22" s="17">
        <v>15056</v>
      </c>
      <c r="G22" s="24"/>
      <c r="H22" s="7"/>
      <c r="I22" s="25">
        <f t="shared" si="0"/>
        <v>1235</v>
      </c>
      <c r="J22" s="24">
        <f t="shared" si="0"/>
        <v>-3631</v>
      </c>
      <c r="K22" s="7"/>
      <c r="L22" s="25">
        <f t="shared" si="3"/>
        <v>1236.0862721917754</v>
      </c>
      <c r="M22" s="17">
        <f t="shared" si="1"/>
        <v>1.1799872746244853</v>
      </c>
      <c r="N22" s="17">
        <f>$O$3*COS(2*PI()/$O$4*(AA22+$O$5))+$O$6</f>
        <v>-3627.5034432544535</v>
      </c>
      <c r="O22" s="24">
        <f>(J22-N22)^2</f>
        <v>12.225909074826825</v>
      </c>
      <c r="P22" s="7"/>
      <c r="Q22" s="25">
        <f t="shared" si="5"/>
        <v>1273.5935268864207</v>
      </c>
      <c r="R22" s="24">
        <f t="shared" si="6"/>
        <v>-3656.289585345256</v>
      </c>
      <c r="S22" s="7"/>
      <c r="T22" s="25">
        <f t="shared" si="7"/>
        <v>-0.32881110450198908</v>
      </c>
      <c r="U22" s="24">
        <f t="shared" si="8"/>
        <v>-0.94637593300884526</v>
      </c>
      <c r="V22" s="7"/>
      <c r="W22" s="25">
        <f t="shared" si="9"/>
        <v>-0.33119226649622907</v>
      </c>
      <c r="X22" s="24">
        <f t="shared" si="10"/>
        <v>11.473886352574254</v>
      </c>
      <c r="Y22" s="7"/>
      <c r="Z22" s="25">
        <f t="shared" si="11"/>
        <v>644</v>
      </c>
      <c r="AA22" s="17">
        <f t="shared" ref="AA22:AA85" si="15">360/40000*Z22+AA21</f>
        <v>11.555999999999999</v>
      </c>
      <c r="AB22" s="24">
        <f t="shared" si="12"/>
        <v>0.20169024836046467</v>
      </c>
      <c r="AC22" s="17">
        <f t="shared" si="13"/>
        <v>-8.2113647425744674E-2</v>
      </c>
      <c r="AD22" s="17">
        <f t="shared" ca="1" si="14"/>
        <v>-1.249018405397706E-3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14034</v>
      </c>
      <c r="D23" s="17">
        <v>11491</v>
      </c>
      <c r="E23" s="17">
        <v>12451</v>
      </c>
      <c r="F23" s="17">
        <v>14979</v>
      </c>
      <c r="G23" s="24"/>
      <c r="H23" s="7"/>
      <c r="I23" s="25">
        <f t="shared" si="0"/>
        <v>1583</v>
      </c>
      <c r="J23" s="24">
        <f t="shared" si="0"/>
        <v>-3488</v>
      </c>
      <c r="K23" s="7"/>
      <c r="L23" s="25">
        <f t="shared" si="3"/>
        <v>1588.983149004971</v>
      </c>
      <c r="M23" s="17">
        <f t="shared" si="1"/>
        <v>35.798072015685264</v>
      </c>
      <c r="N23" s="17">
        <f t="shared" si="4"/>
        <v>-3484.5371320325289</v>
      </c>
      <c r="O23" s="24">
        <f t="shared" si="2"/>
        <v>11.991454560137315</v>
      </c>
      <c r="P23" s="7"/>
      <c r="Q23" s="25">
        <f t="shared" si="5"/>
        <v>1621.5935268864207</v>
      </c>
      <c r="R23" s="24">
        <f t="shared" si="6"/>
        <v>-3513.289585345256</v>
      </c>
      <c r="S23" s="7"/>
      <c r="T23" s="25">
        <f t="shared" si="7"/>
        <v>-0.4186563038933776</v>
      </c>
      <c r="U23" s="24">
        <f t="shared" si="8"/>
        <v>-0.90936251947544045</v>
      </c>
      <c r="V23" s="7"/>
      <c r="W23" s="25">
        <f t="shared" si="9"/>
        <v>-0.42094466181724699</v>
      </c>
      <c r="X23" s="24">
        <f t="shared" si="10"/>
        <v>17.025417616447044</v>
      </c>
      <c r="Y23" s="7"/>
      <c r="Z23" s="25">
        <f t="shared" si="11"/>
        <v>625</v>
      </c>
      <c r="AA23" s="17">
        <f t="shared" si="15"/>
        <v>17.180999999999997</v>
      </c>
      <c r="AB23" s="24">
        <f t="shared" si="12"/>
        <v>0.29986501878514571</v>
      </c>
      <c r="AC23" s="17">
        <f t="shared" si="13"/>
        <v>-0.15558238355295373</v>
      </c>
      <c r="AD23" s="17">
        <f t="shared" ca="1" si="14"/>
        <v>0.11466641479555761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14204</v>
      </c>
      <c r="D24" s="17">
        <v>11578</v>
      </c>
      <c r="E24" s="17">
        <v>12289</v>
      </c>
      <c r="F24" s="17">
        <v>14894</v>
      </c>
      <c r="G24" s="24"/>
      <c r="H24" s="7"/>
      <c r="I24" s="25">
        <f t="shared" si="0"/>
        <v>1915</v>
      </c>
      <c r="J24" s="24">
        <f t="shared" si="0"/>
        <v>-3316</v>
      </c>
      <c r="K24" s="7"/>
      <c r="L24" s="25">
        <f t="shared" si="3"/>
        <v>1919.3672804842204</v>
      </c>
      <c r="M24" s="17">
        <f t="shared" si="1"/>
        <v>19.073138827852137</v>
      </c>
      <c r="N24" s="17">
        <f t="shared" si="4"/>
        <v>-3311.7691926339207</v>
      </c>
      <c r="O24" s="24">
        <f t="shared" si="2"/>
        <v>17.899730968870539</v>
      </c>
      <c r="P24" s="7"/>
      <c r="Q24" s="25">
        <f t="shared" si="5"/>
        <v>1953.5935268864207</v>
      </c>
      <c r="R24" s="24">
        <f t="shared" si="6"/>
        <v>-3341.289585345256</v>
      </c>
      <c r="S24" s="7"/>
      <c r="T24" s="25">
        <f t="shared" si="7"/>
        <v>-0.50437068951964481</v>
      </c>
      <c r="U24" s="24">
        <f t="shared" si="8"/>
        <v>-0.86484288921148511</v>
      </c>
      <c r="V24" s="7"/>
      <c r="W24" s="25">
        <f t="shared" si="9"/>
        <v>-0.50654735228008385</v>
      </c>
      <c r="X24" s="24">
        <f t="shared" si="10"/>
        <v>22.54390401709361</v>
      </c>
      <c r="Y24" s="7"/>
      <c r="Z24" s="25">
        <f t="shared" si="11"/>
        <v>612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-0.14509598290638692</v>
      </c>
      <c r="AD24" s="17">
        <f t="shared" ca="1" si="14"/>
        <v>5.8754671239892531E-2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14364</v>
      </c>
      <c r="D25" s="17">
        <v>11682</v>
      </c>
      <c r="E25" s="17">
        <v>12127</v>
      </c>
      <c r="F25" s="17">
        <v>14791</v>
      </c>
      <c r="G25" s="24"/>
      <c r="H25" s="7"/>
      <c r="I25" s="25">
        <f t="shared" si="0"/>
        <v>2237</v>
      </c>
      <c r="J25" s="24">
        <f t="shared" si="0"/>
        <v>-3109</v>
      </c>
      <c r="K25" s="7"/>
      <c r="L25" s="25">
        <f t="shared" si="3"/>
        <v>2236.1074407807928</v>
      </c>
      <c r="M25" s="17">
        <f t="shared" si="1"/>
        <v>0.79666195979179233</v>
      </c>
      <c r="N25" s="17">
        <f t="shared" si="4"/>
        <v>-3104.9616585910308</v>
      </c>
      <c r="O25" s="24">
        <f t="shared" si="2"/>
        <v>16.308201335395708</v>
      </c>
      <c r="P25" s="7"/>
      <c r="Q25" s="25">
        <f t="shared" si="5"/>
        <v>2275.5935268864205</v>
      </c>
      <c r="R25" s="24">
        <f t="shared" si="6"/>
        <v>-3134.289585345256</v>
      </c>
      <c r="S25" s="7"/>
      <c r="T25" s="25">
        <f t="shared" si="7"/>
        <v>-0.58750331654271115</v>
      </c>
      <c r="U25" s="24">
        <f t="shared" si="8"/>
        <v>-0.81126403185893425</v>
      </c>
      <c r="V25" s="7"/>
      <c r="W25" s="25">
        <f t="shared" si="9"/>
        <v>-0.58954549214654195</v>
      </c>
      <c r="X25" s="24">
        <f t="shared" si="10"/>
        <v>28.191861517741813</v>
      </c>
      <c r="Y25" s="7"/>
      <c r="Z25" s="25">
        <f t="shared" si="11"/>
        <v>621</v>
      </c>
      <c r="AA25" s="17">
        <f t="shared" si="15"/>
        <v>28.277999999999995</v>
      </c>
      <c r="AB25" s="24">
        <f t="shared" si="12"/>
        <v>0.49354420587895642</v>
      </c>
      <c r="AC25" s="17">
        <f t="shared" si="13"/>
        <v>-8.6138482258181881E-2</v>
      </c>
      <c r="AD25" s="17">
        <f t="shared" ca="1" si="14"/>
        <v>-2.0788027088734395E-2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14511</v>
      </c>
      <c r="D26" s="17">
        <v>11804</v>
      </c>
      <c r="E26" s="17">
        <v>11985</v>
      </c>
      <c r="F26" s="17">
        <v>14677</v>
      </c>
      <c r="G26" s="24"/>
      <c r="H26" s="7"/>
      <c r="I26" s="25">
        <f t="shared" si="0"/>
        <v>2526</v>
      </c>
      <c r="J26" s="24">
        <f t="shared" si="0"/>
        <v>-2873</v>
      </c>
      <c r="K26" s="7"/>
      <c r="L26" s="25">
        <f t="shared" si="3"/>
        <v>2528.4744047333606</v>
      </c>
      <c r="M26" s="17">
        <f t="shared" si="1"/>
        <v>6.1226787844775554</v>
      </c>
      <c r="N26" s="17">
        <f t="shared" si="4"/>
        <v>-2870.8057548843926</v>
      </c>
      <c r="O26" s="24">
        <f t="shared" si="2"/>
        <v>4.8147116273668136</v>
      </c>
      <c r="P26" s="7"/>
      <c r="Q26" s="25">
        <f t="shared" si="5"/>
        <v>2564.5935268864205</v>
      </c>
      <c r="R26" s="24">
        <f t="shared" si="6"/>
        <v>-2898.289585345256</v>
      </c>
      <c r="S26" s="7"/>
      <c r="T26" s="25">
        <f t="shared" si="7"/>
        <v>-0.66211614017521481</v>
      </c>
      <c r="U26" s="24">
        <f t="shared" si="8"/>
        <v>-0.75017895777583277</v>
      </c>
      <c r="V26" s="7"/>
      <c r="W26" s="25">
        <f t="shared" si="9"/>
        <v>-0.66400492364888186</v>
      </c>
      <c r="X26" s="24">
        <f t="shared" si="10"/>
        <v>33.698923764222172</v>
      </c>
      <c r="Y26" s="7"/>
      <c r="Z26" s="25">
        <f t="shared" si="11"/>
        <v>615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-0.11407623577782289</v>
      </c>
      <c r="AD26" s="17">
        <f t="shared" ca="1" si="14"/>
        <v>4.3335585010773059E-2</v>
      </c>
      <c r="AE26" s="17">
        <v>143</v>
      </c>
    </row>
    <row r="27" spans="1:31" s="17" customFormat="1" x14ac:dyDescent="0.25">
      <c r="A27" s="17">
        <v>7</v>
      </c>
      <c r="B27" s="17">
        <v>624</v>
      </c>
      <c r="C27" s="17">
        <v>14647</v>
      </c>
      <c r="D27" s="17">
        <v>11929</v>
      </c>
      <c r="E27" s="17">
        <v>11846</v>
      </c>
      <c r="F27" s="17">
        <v>14537</v>
      </c>
      <c r="G27" s="24"/>
      <c r="H27" s="7"/>
      <c r="I27" s="25">
        <f t="shared" si="0"/>
        <v>2801</v>
      </c>
      <c r="J27" s="24">
        <f t="shared" si="0"/>
        <v>-2608</v>
      </c>
      <c r="K27" s="7"/>
      <c r="L27" s="25">
        <f t="shared" si="3"/>
        <v>2800.6332126629136</v>
      </c>
      <c r="M27" s="17">
        <f t="shared" si="1"/>
        <v>0.13453295064693771</v>
      </c>
      <c r="N27" s="17">
        <f t="shared" si="4"/>
        <v>-2605.6265698513466</v>
      </c>
      <c r="O27" s="24">
        <f t="shared" si="2"/>
        <v>5.6331706705367557</v>
      </c>
      <c r="P27" s="7"/>
      <c r="Q27" s="25">
        <f t="shared" si="5"/>
        <v>2839.5935268864205</v>
      </c>
      <c r="R27" s="24">
        <f t="shared" si="6"/>
        <v>-2633.289585345256</v>
      </c>
      <c r="S27" s="7"/>
      <c r="T27" s="25">
        <f t="shared" si="7"/>
        <v>-0.73311450176323745</v>
      </c>
      <c r="U27" s="24">
        <f t="shared" si="8"/>
        <v>-0.68158766696218065</v>
      </c>
      <c r="V27" s="7"/>
      <c r="W27" s="25">
        <f t="shared" si="9"/>
        <v>-0.73483100364668053</v>
      </c>
      <c r="X27" s="24">
        <f t="shared" si="10"/>
        <v>39.338701564724943</v>
      </c>
      <c r="Y27" s="7"/>
      <c r="Z27" s="25">
        <f t="shared" si="11"/>
        <v>624</v>
      </c>
      <c r="AA27" s="17">
        <f t="shared" si="15"/>
        <v>39.428999999999995</v>
      </c>
      <c r="AB27" s="24">
        <f t="shared" si="12"/>
        <v>0.68816587076884406</v>
      </c>
      <c r="AC27" s="17">
        <f t="shared" si="13"/>
        <v>-9.0298435275052213E-2</v>
      </c>
      <c r="AD27" s="17">
        <f t="shared" ca="1" si="14"/>
        <v>0.10294934646285014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14768</v>
      </c>
      <c r="D28" s="17">
        <v>12077</v>
      </c>
      <c r="E28" s="17">
        <v>11723</v>
      </c>
      <c r="F28" s="17">
        <v>14390</v>
      </c>
      <c r="G28" s="24"/>
      <c r="H28" s="7"/>
      <c r="I28" s="25">
        <f t="shared" si="0"/>
        <v>3045</v>
      </c>
      <c r="J28" s="24">
        <f t="shared" si="0"/>
        <v>-2313</v>
      </c>
      <c r="K28" s="7"/>
      <c r="L28" s="25">
        <f t="shared" si="3"/>
        <v>3046.6352940155966</v>
      </c>
      <c r="M28" s="17">
        <f t="shared" si="1"/>
        <v>2.6741865174461448</v>
      </c>
      <c r="N28" s="17">
        <f t="shared" si="4"/>
        <v>-2313.7334334998286</v>
      </c>
      <c r="O28" s="24">
        <f t="shared" si="2"/>
        <v>0.53792469867083892</v>
      </c>
      <c r="P28" s="7"/>
      <c r="Q28" s="25">
        <f t="shared" si="5"/>
        <v>3083.5935268864205</v>
      </c>
      <c r="R28" s="24">
        <f t="shared" si="6"/>
        <v>-2338.289585345256</v>
      </c>
      <c r="S28" s="7"/>
      <c r="T28" s="25">
        <f t="shared" si="7"/>
        <v>-0.79610941168133742</v>
      </c>
      <c r="U28" s="24">
        <f t="shared" si="8"/>
        <v>-0.60523132435830373</v>
      </c>
      <c r="V28" s="7"/>
      <c r="W28" s="25">
        <f t="shared" si="9"/>
        <v>-0.79763407766748118</v>
      </c>
      <c r="X28" s="24">
        <f t="shared" si="10"/>
        <v>44.995345034386446</v>
      </c>
      <c r="Y28" s="7"/>
      <c r="Z28" s="25">
        <f t="shared" si="11"/>
        <v>627</v>
      </c>
      <c r="AA28" s="17">
        <f t="shared" si="15"/>
        <v>45.071999999999996</v>
      </c>
      <c r="AB28" s="24">
        <f t="shared" si="12"/>
        <v>0.78665480045888403</v>
      </c>
      <c r="AC28" s="17">
        <f t="shared" si="13"/>
        <v>-7.6654965613549564E-2</v>
      </c>
      <c r="AD28" s="17">
        <f t="shared" ca="1" si="14"/>
        <v>7.5994094579286298E-2</v>
      </c>
      <c r="AE28" s="17">
        <v>141</v>
      </c>
    </row>
    <row r="29" spans="1:31" s="17" customFormat="1" x14ac:dyDescent="0.25">
      <c r="A29" s="17">
        <v>9</v>
      </c>
      <c r="B29" s="17">
        <v>640</v>
      </c>
      <c r="C29" s="17">
        <v>14892</v>
      </c>
      <c r="D29" s="17">
        <v>12246</v>
      </c>
      <c r="E29" s="17">
        <v>11626</v>
      </c>
      <c r="F29" s="17">
        <v>14240</v>
      </c>
      <c r="G29" s="24"/>
      <c r="H29" s="7"/>
      <c r="I29" s="25">
        <f t="shared" si="0"/>
        <v>3266</v>
      </c>
      <c r="J29" s="24">
        <f t="shared" si="0"/>
        <v>-1994</v>
      </c>
      <c r="K29" s="7"/>
      <c r="L29" s="25">
        <f t="shared" si="3"/>
        <v>3266.8740150618169</v>
      </c>
      <c r="M29" s="17">
        <f t="shared" si="1"/>
        <v>0.76390232828273441</v>
      </c>
      <c r="N29" s="17">
        <f t="shared" si="4"/>
        <v>-1992.4263711181165</v>
      </c>
      <c r="O29" s="24">
        <f t="shared" si="2"/>
        <v>2.4763078578977602</v>
      </c>
      <c r="P29" s="7"/>
      <c r="Q29" s="25">
        <f t="shared" si="5"/>
        <v>3304.5935268864205</v>
      </c>
      <c r="R29" s="24">
        <f t="shared" si="6"/>
        <v>-2019.289585345256</v>
      </c>
      <c r="S29" s="7"/>
      <c r="T29" s="25">
        <f t="shared" si="7"/>
        <v>-0.85316627681207546</v>
      </c>
      <c r="U29" s="24">
        <f t="shared" si="8"/>
        <v>-0.52266294032224703</v>
      </c>
      <c r="V29" s="7"/>
      <c r="W29" s="25">
        <f t="shared" si="9"/>
        <v>-0.85448346492495919</v>
      </c>
      <c r="X29" s="24">
        <f t="shared" si="10"/>
        <v>50.733034949428713</v>
      </c>
      <c r="Y29" s="7"/>
      <c r="Z29" s="25">
        <f t="shared" si="11"/>
        <v>640</v>
      </c>
      <c r="AA29" s="17">
        <f t="shared" si="15"/>
        <v>50.831999999999994</v>
      </c>
      <c r="AB29" s="24">
        <f t="shared" si="12"/>
        <v>0.88718576537375748</v>
      </c>
      <c r="AC29" s="17">
        <f t="shared" si="13"/>
        <v>-9.8965050571280244E-2</v>
      </c>
      <c r="AD29" s="17">
        <f t="shared" ca="1" si="14"/>
        <v>2.2942077687787332E-2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14983</v>
      </c>
      <c r="D30" s="17">
        <v>12407</v>
      </c>
      <c r="E30" s="17">
        <v>11519</v>
      </c>
      <c r="F30" s="17">
        <v>14058</v>
      </c>
      <c r="G30" s="24"/>
      <c r="H30" s="7"/>
      <c r="I30" s="25">
        <f t="shared" si="0"/>
        <v>3464</v>
      </c>
      <c r="J30" s="24">
        <f t="shared" si="0"/>
        <v>-1651</v>
      </c>
      <c r="K30" s="7"/>
      <c r="L30" s="25">
        <f t="shared" si="3"/>
        <v>3452.9295138678772</v>
      </c>
      <c r="M30" s="17">
        <f t="shared" si="1"/>
        <v>122.55566320152376</v>
      </c>
      <c r="N30" s="17">
        <f t="shared" si="4"/>
        <v>-1652.3874926562141</v>
      </c>
      <c r="O30" s="24">
        <f t="shared" si="2"/>
        <v>1.925135871048157</v>
      </c>
      <c r="P30" s="7"/>
      <c r="Q30" s="25">
        <f t="shared" si="5"/>
        <v>3502.5935268864205</v>
      </c>
      <c r="R30" s="24">
        <f t="shared" si="6"/>
        <v>-1676.289585345256</v>
      </c>
      <c r="S30" s="7"/>
      <c r="T30" s="25">
        <f t="shared" si="7"/>
        <v>-0.90428509715545169</v>
      </c>
      <c r="U30" s="24">
        <f t="shared" si="8"/>
        <v>-0.43388251485401053</v>
      </c>
      <c r="V30" s="7"/>
      <c r="W30" s="25">
        <f t="shared" si="9"/>
        <v>-0.90537916541911456</v>
      </c>
      <c r="X30" s="24">
        <f t="shared" si="10"/>
        <v>56.580942292259124</v>
      </c>
      <c r="Y30" s="7"/>
      <c r="Z30" s="25">
        <f t="shared" si="11"/>
        <v>637</v>
      </c>
      <c r="AA30" s="17">
        <f t="shared" si="15"/>
        <v>56.564999999999991</v>
      </c>
      <c r="AB30" s="24">
        <f t="shared" si="12"/>
        <v>0.98724549139059237</v>
      </c>
      <c r="AC30" s="17">
        <f t="shared" si="13"/>
        <v>1.5942292259133239E-2</v>
      </c>
      <c r="AD30" s="17">
        <f t="shared" ca="1" si="14"/>
        <v>-2.7993729573388748E-2</v>
      </c>
      <c r="AE30" s="17">
        <v>139</v>
      </c>
    </row>
    <row r="31" spans="1:31" s="17" customFormat="1" x14ac:dyDescent="0.25">
      <c r="A31" s="17">
        <v>11</v>
      </c>
      <c r="B31" s="17">
        <v>621</v>
      </c>
      <c r="C31" s="17">
        <v>15044</v>
      </c>
      <c r="D31" s="17">
        <v>12578</v>
      </c>
      <c r="E31" s="17">
        <v>11444</v>
      </c>
      <c r="F31" s="17">
        <v>13880</v>
      </c>
      <c r="G31" s="24"/>
      <c r="H31" s="7"/>
      <c r="I31" s="25">
        <f t="shared" si="0"/>
        <v>3600</v>
      </c>
      <c r="J31" s="24">
        <f t="shared" si="0"/>
        <v>-1302</v>
      </c>
      <c r="K31" s="7"/>
      <c r="L31" s="25">
        <f t="shared" si="3"/>
        <v>3600.6920649378389</v>
      </c>
      <c r="M31" s="17">
        <f t="shared" si="1"/>
        <v>0.47895387818602952</v>
      </c>
      <c r="N31" s="17">
        <f t="shared" si="4"/>
        <v>-1304.7067230009488</v>
      </c>
      <c r="O31" s="24">
        <f t="shared" si="2"/>
        <v>7.3263494038655006</v>
      </c>
      <c r="P31" s="7"/>
      <c r="Q31" s="25">
        <f t="shared" si="5"/>
        <v>3638.5935268864205</v>
      </c>
      <c r="R31" s="24">
        <f t="shared" si="6"/>
        <v>-1327.289585345256</v>
      </c>
      <c r="S31" s="7"/>
      <c r="T31" s="25">
        <f t="shared" si="7"/>
        <v>-0.93939701415898291</v>
      </c>
      <c r="U31" s="24">
        <f t="shared" si="8"/>
        <v>-0.34354907902772902</v>
      </c>
      <c r="V31" s="7"/>
      <c r="W31" s="25">
        <f t="shared" si="9"/>
        <v>-0.94026400615132444</v>
      </c>
      <c r="X31" s="24">
        <f t="shared" si="10"/>
        <v>62.114914196026234</v>
      </c>
      <c r="Y31" s="7"/>
      <c r="Z31" s="25">
        <f t="shared" si="11"/>
        <v>621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-3.9085803973755162E-2</v>
      </c>
      <c r="AD31" s="17">
        <f t="shared" ca="1" si="14"/>
        <v>-1.0876643307746292E-2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15100</v>
      </c>
      <c r="D32" s="17">
        <v>12761</v>
      </c>
      <c r="E32" s="17">
        <v>11383</v>
      </c>
      <c r="F32" s="17">
        <v>13695</v>
      </c>
      <c r="G32" s="24"/>
      <c r="H32" s="7"/>
      <c r="I32" s="25">
        <f t="shared" si="0"/>
        <v>3717</v>
      </c>
      <c r="J32" s="24">
        <f t="shared" si="0"/>
        <v>-934</v>
      </c>
      <c r="K32" s="7"/>
      <c r="L32" s="25">
        <f t="shared" si="3"/>
        <v>3715.0700117624924</v>
      </c>
      <c r="M32" s="17">
        <f t="shared" si="1"/>
        <v>3.7248545969176412</v>
      </c>
      <c r="N32" s="17">
        <f t="shared" si="4"/>
        <v>-939.67481579664741</v>
      </c>
      <c r="O32" s="24">
        <f t="shared" si="2"/>
        <v>32.203534325878955</v>
      </c>
      <c r="P32" s="7"/>
      <c r="Q32" s="25">
        <f t="shared" si="5"/>
        <v>3755.5935268864205</v>
      </c>
      <c r="R32" s="24">
        <f t="shared" si="6"/>
        <v>-959.28958534525589</v>
      </c>
      <c r="S32" s="7"/>
      <c r="T32" s="25">
        <f t="shared" si="7"/>
        <v>-0.96960358981643247</v>
      </c>
      <c r="U32" s="24">
        <f t="shared" si="8"/>
        <v>-0.2482977770676385</v>
      </c>
      <c r="V32" s="7"/>
      <c r="W32" s="25">
        <f t="shared" si="9"/>
        <v>-0.97023112166008807</v>
      </c>
      <c r="X32" s="24">
        <f t="shared" si="10"/>
        <v>67.831134675605995</v>
      </c>
      <c r="Y32" s="7"/>
      <c r="Z32" s="25">
        <f t="shared" si="11"/>
        <v>629</v>
      </c>
      <c r="AA32" s="17">
        <f t="shared" si="15"/>
        <v>67.814999999999984</v>
      </c>
      <c r="AB32" s="24">
        <f t="shared" si="12"/>
        <v>1.1835950322399542</v>
      </c>
      <c r="AC32" s="17">
        <f t="shared" si="13"/>
        <v>1.6134675606011228E-2</v>
      </c>
      <c r="AD32" s="17">
        <f t="shared" ca="1" si="14"/>
        <v>2.0910257017433764E-2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15146</v>
      </c>
      <c r="D33" s="17">
        <v>12941</v>
      </c>
      <c r="E33" s="17">
        <v>11353</v>
      </c>
      <c r="F33" s="17">
        <v>13524</v>
      </c>
      <c r="G33" s="24"/>
      <c r="H33" s="7"/>
      <c r="I33" s="25">
        <f t="shared" si="0"/>
        <v>3793</v>
      </c>
      <c r="J33" s="24">
        <f t="shared" si="0"/>
        <v>-583</v>
      </c>
      <c r="K33" s="7"/>
      <c r="L33" s="25">
        <f t="shared" si="3"/>
        <v>3790.250045820917</v>
      </c>
      <c r="M33" s="17">
        <f t="shared" si="1"/>
        <v>7.5622479870562405</v>
      </c>
      <c r="N33" s="17">
        <f t="shared" si="4"/>
        <v>-581.45395377191221</v>
      </c>
      <c r="O33" s="24">
        <f t="shared" si="2"/>
        <v>2.3902589393844802</v>
      </c>
      <c r="P33" s="7"/>
      <c r="Q33" s="25">
        <f t="shared" si="5"/>
        <v>3831.5935268864205</v>
      </c>
      <c r="R33" s="24">
        <f t="shared" si="6"/>
        <v>-608.28958534525589</v>
      </c>
      <c r="S33" s="7"/>
      <c r="T33" s="25">
        <f t="shared" si="7"/>
        <v>-0.9892249552007587</v>
      </c>
      <c r="U33" s="24">
        <f t="shared" si="8"/>
        <v>-0.15744667112200872</v>
      </c>
      <c r="V33" s="7"/>
      <c r="W33" s="25">
        <f t="shared" si="9"/>
        <v>-0.98962405985006952</v>
      </c>
      <c r="X33" s="24">
        <f t="shared" si="10"/>
        <v>73.146111659133396</v>
      </c>
      <c r="Y33" s="7"/>
      <c r="Z33" s="25">
        <f t="shared" si="11"/>
        <v>602</v>
      </c>
      <c r="AA33" s="17">
        <f t="shared" si="15"/>
        <v>73.232999999999976</v>
      </c>
      <c r="AB33" s="24">
        <f t="shared" si="12"/>
        <v>1.278156971113007</v>
      </c>
      <c r="AC33" s="17">
        <f t="shared" si="13"/>
        <v>-8.6888340866579483E-2</v>
      </c>
      <c r="AD33" s="17">
        <f t="shared" ca="1" si="14"/>
        <v>3.6973041596311873E-2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15164</v>
      </c>
      <c r="D34" s="17">
        <v>13125</v>
      </c>
      <c r="E34" s="17">
        <v>11330</v>
      </c>
      <c r="F34" s="17">
        <v>13335</v>
      </c>
      <c r="G34" s="24"/>
      <c r="H34" s="7"/>
      <c r="I34" s="25">
        <f t="shared" si="0"/>
        <v>3834</v>
      </c>
      <c r="J34" s="24">
        <f t="shared" si="0"/>
        <v>-210</v>
      </c>
      <c r="K34" s="7"/>
      <c r="L34" s="25">
        <f t="shared" si="3"/>
        <v>3831.7503616865083</v>
      </c>
      <c r="M34" s="17">
        <f t="shared" si="1"/>
        <v>5.0608725415297213</v>
      </c>
      <c r="N34" s="17">
        <f t="shared" si="4"/>
        <v>-209.32435724321644</v>
      </c>
      <c r="O34" s="24">
        <f t="shared" si="2"/>
        <v>0.45649313479408898</v>
      </c>
      <c r="P34" s="7"/>
      <c r="Q34" s="25">
        <f t="shared" si="5"/>
        <v>3872.5935268864205</v>
      </c>
      <c r="R34" s="24">
        <f t="shared" si="6"/>
        <v>-235.28958534525594</v>
      </c>
      <c r="S34" s="7"/>
      <c r="T34" s="25">
        <f t="shared" si="7"/>
        <v>-0.99981016547388202</v>
      </c>
      <c r="U34" s="24">
        <f t="shared" si="8"/>
        <v>-6.0901193863547434E-2</v>
      </c>
      <c r="V34" s="7"/>
      <c r="W34" s="25">
        <f t="shared" si="9"/>
        <v>-0.99996649308792929</v>
      </c>
      <c r="X34" s="24">
        <f t="shared" si="10"/>
        <v>78.700766903945407</v>
      </c>
      <c r="Y34" s="7"/>
      <c r="Z34" s="25">
        <f t="shared" si="11"/>
        <v>616</v>
      </c>
      <c r="AA34" s="17">
        <f t="shared" si="15"/>
        <v>78.776999999999973</v>
      </c>
      <c r="AB34" s="24">
        <f t="shared" si="12"/>
        <v>1.3749180248435726</v>
      </c>
      <c r="AC34" s="17">
        <f t="shared" si="13"/>
        <v>-7.6233096054565408E-2</v>
      </c>
      <c r="AD34" s="17">
        <f t="shared" ca="1" si="14"/>
        <v>7.4376219951062694E-2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15165</v>
      </c>
      <c r="D35" s="17">
        <v>13317</v>
      </c>
      <c r="E35" s="17">
        <v>11325</v>
      </c>
      <c r="F35" s="17">
        <v>13144</v>
      </c>
      <c r="G35" s="24"/>
      <c r="H35" s="7"/>
      <c r="I35" s="25">
        <f t="shared" si="0"/>
        <v>3840</v>
      </c>
      <c r="J35" s="24">
        <f t="shared" si="0"/>
        <v>173</v>
      </c>
      <c r="K35" s="7"/>
      <c r="L35" s="25">
        <f t="shared" si="3"/>
        <v>3836.7299383042432</v>
      </c>
      <c r="M35" s="17">
        <f t="shared" si="1"/>
        <v>10.693303494055803</v>
      </c>
      <c r="N35" s="17">
        <f t="shared" si="4"/>
        <v>173.49480854390683</v>
      </c>
      <c r="O35" s="24">
        <f t="shared" si="2"/>
        <v>0.24483549512319527</v>
      </c>
      <c r="P35" s="7"/>
      <c r="Q35" s="25">
        <f t="shared" si="5"/>
        <v>3878.5935268864205</v>
      </c>
      <c r="R35" s="24">
        <f t="shared" si="6"/>
        <v>147.71041465474406</v>
      </c>
      <c r="S35" s="7"/>
      <c r="T35" s="25">
        <f t="shared" si="7"/>
        <v>-1.0013592206358026</v>
      </c>
      <c r="U35" s="24">
        <f t="shared" si="8"/>
        <v>3.823263399165544E-2</v>
      </c>
      <c r="V35" s="7"/>
      <c r="W35" s="25">
        <f t="shared" si="9"/>
        <v>-1.0012662329719009</v>
      </c>
      <c r="X35" s="24">
        <f t="shared" si="10"/>
        <v>84.372696293566321</v>
      </c>
      <c r="Y35" s="7"/>
      <c r="Z35" s="25">
        <f t="shared" si="11"/>
        <v>630</v>
      </c>
      <c r="AA35" s="17">
        <f t="shared" si="15"/>
        <v>84.446999999999974</v>
      </c>
      <c r="AB35" s="24">
        <f t="shared" si="12"/>
        <v>1.4738781934316509</v>
      </c>
      <c r="AC35" s="17">
        <f t="shared" si="13"/>
        <v>-7.430370643365336E-2</v>
      </c>
      <c r="AD35" s="17">
        <f t="shared" ca="1" si="14"/>
        <v>-1.2791817005350481E-2</v>
      </c>
      <c r="AE35" s="17">
        <v>134</v>
      </c>
    </row>
    <row r="36" spans="1:31" s="17" customFormat="1" x14ac:dyDescent="0.25">
      <c r="A36" s="17">
        <v>16</v>
      </c>
      <c r="B36" s="17">
        <v>621</v>
      </c>
      <c r="C36" s="17">
        <v>15144</v>
      </c>
      <c r="D36" s="17">
        <v>13503</v>
      </c>
      <c r="E36" s="17">
        <v>11341</v>
      </c>
      <c r="F36" s="17">
        <v>12958</v>
      </c>
      <c r="G36" s="24"/>
      <c r="H36" s="7"/>
      <c r="I36" s="25">
        <f t="shared" si="0"/>
        <v>3803</v>
      </c>
      <c r="J36" s="24">
        <f t="shared" si="0"/>
        <v>545</v>
      </c>
      <c r="K36" s="7"/>
      <c r="L36" s="25">
        <f t="shared" si="3"/>
        <v>3804.5150549293403</v>
      </c>
      <c r="M36" s="17">
        <f t="shared" si="1"/>
        <v>2.2953914389183252</v>
      </c>
      <c r="N36" s="17">
        <f t="shared" si="4"/>
        <v>549.43017783656251</v>
      </c>
      <c r="O36" s="24">
        <f t="shared" si="2"/>
        <v>19.626475663569654</v>
      </c>
      <c r="P36" s="7"/>
      <c r="Q36" s="25">
        <f t="shared" si="5"/>
        <v>3841.5935268864205</v>
      </c>
      <c r="R36" s="24">
        <f t="shared" si="6"/>
        <v>519.71041465474411</v>
      </c>
      <c r="S36" s="7"/>
      <c r="T36" s="25">
        <f t="shared" si="7"/>
        <v>-0.99180671380395957</v>
      </c>
      <c r="U36" s="24">
        <f t="shared" si="8"/>
        <v>0.13451927619044257</v>
      </c>
      <c r="V36" s="7"/>
      <c r="W36" s="25">
        <f t="shared" si="9"/>
        <v>-0.99147153638433394</v>
      </c>
      <c r="X36" s="24">
        <f t="shared" si="10"/>
        <v>89.912465196094672</v>
      </c>
      <c r="Y36" s="7"/>
      <c r="Z36" s="25">
        <f t="shared" si="11"/>
        <v>621</v>
      </c>
      <c r="AA36" s="17">
        <f t="shared" si="15"/>
        <v>90.035999999999973</v>
      </c>
      <c r="AB36" s="24">
        <f t="shared" si="12"/>
        <v>1.571424645325614</v>
      </c>
      <c r="AC36" s="17">
        <f t="shared" si="13"/>
        <v>-0.12353480390530081</v>
      </c>
      <c r="AD36" s="17">
        <f t="shared" ca="1" si="14"/>
        <v>1.5419837777329803E-2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15117</v>
      </c>
      <c r="D37" s="17">
        <v>13692</v>
      </c>
      <c r="E37" s="17">
        <v>11377</v>
      </c>
      <c r="F37" s="17">
        <v>12772</v>
      </c>
      <c r="G37" s="24"/>
      <c r="H37" s="7"/>
      <c r="I37" s="25">
        <f t="shared" si="0"/>
        <v>3740</v>
      </c>
      <c r="J37" s="24">
        <f t="shared" si="0"/>
        <v>920</v>
      </c>
      <c r="K37" s="7"/>
      <c r="L37" s="25">
        <f t="shared" si="3"/>
        <v>3734.6286594313751</v>
      </c>
      <c r="M37" s="17">
        <f t="shared" si="1"/>
        <v>28.851299504155378</v>
      </c>
      <c r="N37" s="17">
        <f t="shared" si="4"/>
        <v>925.09714820643603</v>
      </c>
      <c r="O37" s="24">
        <f t="shared" si="2"/>
        <v>25.980919838374053</v>
      </c>
      <c r="P37" s="7"/>
      <c r="Q37" s="25">
        <f t="shared" si="5"/>
        <v>3778.5935268864205</v>
      </c>
      <c r="R37" s="24">
        <f t="shared" si="6"/>
        <v>894.71041465474411</v>
      </c>
      <c r="S37" s="7"/>
      <c r="T37" s="25">
        <f t="shared" si="7"/>
        <v>-0.97554163460379439</v>
      </c>
      <c r="U37" s="24">
        <f t="shared" si="8"/>
        <v>0.2315824235682522</v>
      </c>
      <c r="V37" s="7"/>
      <c r="W37" s="25">
        <f t="shared" si="9"/>
        <v>-0.97496229329989326</v>
      </c>
      <c r="X37" s="24">
        <f t="shared" si="10"/>
        <v>95.547785306631113</v>
      </c>
      <c r="Y37" s="7"/>
      <c r="Z37" s="25">
        <f t="shared" si="11"/>
        <v>629</v>
      </c>
      <c r="AA37" s="17">
        <f t="shared" si="15"/>
        <v>95.696999999999974</v>
      </c>
      <c r="AB37" s="24">
        <f t="shared" si="12"/>
        <v>1.6702277342810132</v>
      </c>
      <c r="AC37" s="17">
        <f t="shared" si="13"/>
        <v>-0.14921469336886162</v>
      </c>
      <c r="AD37" s="17">
        <f t="shared" ca="1" si="14"/>
        <v>5.3531738628720404E-2</v>
      </c>
      <c r="AE37" s="17">
        <v>132</v>
      </c>
    </row>
    <row r="38" spans="1:31" s="17" customFormat="1" x14ac:dyDescent="0.25">
      <c r="A38" s="17">
        <v>18</v>
      </c>
      <c r="B38" s="17">
        <v>646</v>
      </c>
      <c r="C38" s="17">
        <v>15047</v>
      </c>
      <c r="D38" s="17">
        <v>13874</v>
      </c>
      <c r="E38" s="17">
        <v>11425</v>
      </c>
      <c r="F38" s="17">
        <v>12578</v>
      </c>
      <c r="G38" s="24"/>
      <c r="H38" s="7"/>
      <c r="I38" s="25">
        <f t="shared" si="0"/>
        <v>3622</v>
      </c>
      <c r="J38" s="24">
        <f t="shared" si="0"/>
        <v>1296</v>
      </c>
      <c r="K38" s="7"/>
      <c r="L38" s="25">
        <f t="shared" si="3"/>
        <v>3624.5415968358748</v>
      </c>
      <c r="M38" s="17">
        <f t="shared" si="1"/>
        <v>6.4597144761286449</v>
      </c>
      <c r="N38" s="17">
        <f t="shared" si="4"/>
        <v>1301.7285706214668</v>
      </c>
      <c r="O38" s="24">
        <f t="shared" si="2"/>
        <v>32.816521365132694</v>
      </c>
      <c r="P38" s="7"/>
      <c r="Q38" s="25">
        <f t="shared" si="5"/>
        <v>3660.5935268864205</v>
      </c>
      <c r="R38" s="24">
        <f t="shared" si="6"/>
        <v>1270.710414654744</v>
      </c>
      <c r="S38" s="7"/>
      <c r="T38" s="25">
        <f t="shared" si="7"/>
        <v>-0.94507688308602467</v>
      </c>
      <c r="U38" s="24">
        <f t="shared" si="8"/>
        <v>0.32890440600573595</v>
      </c>
      <c r="V38" s="7"/>
      <c r="W38" s="25">
        <f t="shared" si="9"/>
        <v>-0.94425268202384283</v>
      </c>
      <c r="X38" s="24">
        <f t="shared" si="10"/>
        <v>101.39033453890346</v>
      </c>
      <c r="Y38" s="7"/>
      <c r="Z38" s="25">
        <f t="shared" si="11"/>
        <v>646</v>
      </c>
      <c r="AA38" s="17">
        <f t="shared" si="15"/>
        <v>101.51099999999997</v>
      </c>
      <c r="AB38" s="24">
        <f t="shared" si="12"/>
        <v>1.7717011769919633</v>
      </c>
      <c r="AC38" s="17">
        <f t="shared" si="13"/>
        <v>-0.12066546109650744</v>
      </c>
      <c r="AD38" s="17">
        <f t="shared" ca="1" si="14"/>
        <v>8.8792977476259694E-4</v>
      </c>
      <c r="AE38" s="17">
        <v>131</v>
      </c>
    </row>
    <row r="39" spans="1:31" s="17" customFormat="1" x14ac:dyDescent="0.25">
      <c r="A39" s="17">
        <v>19</v>
      </c>
      <c r="B39" s="17">
        <v>622</v>
      </c>
      <c r="C39" s="17">
        <v>14992</v>
      </c>
      <c r="D39" s="17">
        <v>14060</v>
      </c>
      <c r="E39" s="17">
        <v>11505</v>
      </c>
      <c r="F39" s="17">
        <v>12414</v>
      </c>
      <c r="G39" s="24"/>
      <c r="H39" s="7"/>
      <c r="I39" s="25">
        <f t="shared" si="0"/>
        <v>3487</v>
      </c>
      <c r="J39" s="24">
        <f t="shared" si="0"/>
        <v>1646</v>
      </c>
      <c r="K39" s="7"/>
      <c r="L39" s="25">
        <f t="shared" si="3"/>
        <v>3482.9053695884118</v>
      </c>
      <c r="M39" s="17">
        <f t="shared" si="1"/>
        <v>16.765998207503291</v>
      </c>
      <c r="N39" s="17">
        <f t="shared" si="4"/>
        <v>1651.9817886409817</v>
      </c>
      <c r="O39" s="24">
        <f t="shared" si="2"/>
        <v>35.781795345377411</v>
      </c>
      <c r="P39" s="7"/>
      <c r="Q39" s="25">
        <f t="shared" si="5"/>
        <v>3525.5935268864205</v>
      </c>
      <c r="R39" s="24">
        <f t="shared" si="6"/>
        <v>1620.710414654744</v>
      </c>
      <c r="S39" s="7"/>
      <c r="T39" s="25">
        <f t="shared" si="7"/>
        <v>-0.91022314194281362</v>
      </c>
      <c r="U39" s="24">
        <f t="shared" si="8"/>
        <v>0.41949667689169157</v>
      </c>
      <c r="V39" s="7"/>
      <c r="W39" s="25">
        <f t="shared" si="9"/>
        <v>-0.90917099237136101</v>
      </c>
      <c r="X39" s="24">
        <f t="shared" si="10"/>
        <v>106.95482967519473</v>
      </c>
      <c r="Y39" s="7"/>
      <c r="Z39" s="25">
        <f t="shared" si="11"/>
        <v>622</v>
      </c>
      <c r="AA39" s="17">
        <f t="shared" si="15"/>
        <v>107.10899999999997</v>
      </c>
      <c r="AB39" s="24">
        <f t="shared" si="12"/>
        <v>1.8694047085186059</v>
      </c>
      <c r="AC39" s="17">
        <f t="shared" si="13"/>
        <v>-0.15417032480523574</v>
      </c>
      <c r="AD39" s="17">
        <f t="shared" ca="1" si="14"/>
        <v>0.15871522829797868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14897</v>
      </c>
      <c r="D40" s="17">
        <v>14220</v>
      </c>
      <c r="E40" s="17">
        <v>11585</v>
      </c>
      <c r="F40" s="17">
        <v>12240</v>
      </c>
      <c r="G40" s="24"/>
      <c r="H40" s="7"/>
      <c r="I40" s="25">
        <f t="shared" si="0"/>
        <v>3312</v>
      </c>
      <c r="J40" s="24">
        <f t="shared" si="0"/>
        <v>1980</v>
      </c>
      <c r="K40" s="7"/>
      <c r="L40" s="25">
        <f t="shared" si="3"/>
        <v>3309.8231791825574</v>
      </c>
      <c r="M40" s="17">
        <f t="shared" si="1"/>
        <v>4.7385488712514849</v>
      </c>
      <c r="N40" s="17">
        <f t="shared" si="4"/>
        <v>1983.0279414736599</v>
      </c>
      <c r="O40" s="24">
        <f t="shared" si="2"/>
        <v>9.1684295679096497</v>
      </c>
      <c r="P40" s="7"/>
      <c r="Q40" s="25">
        <f t="shared" si="5"/>
        <v>3350.5935268864205</v>
      </c>
      <c r="R40" s="24">
        <f t="shared" si="6"/>
        <v>1954.710414654744</v>
      </c>
      <c r="S40" s="7"/>
      <c r="T40" s="25">
        <f t="shared" si="7"/>
        <v>-0.86504236638679932</v>
      </c>
      <c r="U40" s="24">
        <f t="shared" si="8"/>
        <v>0.50594758682286067</v>
      </c>
      <c r="V40" s="7"/>
      <c r="W40" s="25">
        <f t="shared" si="9"/>
        <v>-0.86377265111039736</v>
      </c>
      <c r="X40" s="24">
        <f t="shared" si="10"/>
        <v>112.54524164526589</v>
      </c>
      <c r="Y40" s="7"/>
      <c r="Z40" s="25">
        <f t="shared" si="11"/>
        <v>615</v>
      </c>
      <c r="AA40" s="17">
        <f t="shared" si="15"/>
        <v>112.64399999999996</v>
      </c>
      <c r="AB40" s="24">
        <f t="shared" si="12"/>
        <v>1.966008682616492</v>
      </c>
      <c r="AC40" s="17">
        <f t="shared" si="13"/>
        <v>-9.875835473407335E-2</v>
      </c>
      <c r="AD40" s="17">
        <f t="shared" ca="1" si="14"/>
        <v>1.0601372550894439E-2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14789</v>
      </c>
      <c r="D41" s="17">
        <v>14374</v>
      </c>
      <c r="E41" s="17">
        <v>11684</v>
      </c>
      <c r="F41" s="17">
        <v>12081</v>
      </c>
      <c r="G41" s="24"/>
      <c r="H41" s="7"/>
      <c r="I41" s="25">
        <f t="shared" si="0"/>
        <v>3105</v>
      </c>
      <c r="J41" s="24">
        <f t="shared" si="0"/>
        <v>2293</v>
      </c>
      <c r="K41" s="7"/>
      <c r="L41" s="25">
        <f t="shared" si="3"/>
        <v>3105.5076146204487</v>
      </c>
      <c r="M41" s="17">
        <f t="shared" si="1"/>
        <v>0.25767260289332711</v>
      </c>
      <c r="N41" s="17">
        <f t="shared" si="4"/>
        <v>2295.7939227159191</v>
      </c>
      <c r="O41" s="24">
        <f t="shared" si="2"/>
        <v>7.8060041425284936</v>
      </c>
      <c r="P41" s="7"/>
      <c r="Q41" s="25">
        <f t="shared" si="5"/>
        <v>3143.5935268864205</v>
      </c>
      <c r="R41" s="24">
        <f t="shared" si="6"/>
        <v>2267.710414654744</v>
      </c>
      <c r="S41" s="7"/>
      <c r="T41" s="25">
        <f t="shared" si="7"/>
        <v>-0.81159996330054229</v>
      </c>
      <c r="U41" s="24">
        <f t="shared" si="8"/>
        <v>0.58696296050087238</v>
      </c>
      <c r="V41" s="7"/>
      <c r="W41" s="25">
        <f t="shared" si="9"/>
        <v>-0.81012632648810767</v>
      </c>
      <c r="X41" s="24">
        <f t="shared" si="10"/>
        <v>118.1105160824178</v>
      </c>
      <c r="Y41" s="7"/>
      <c r="Z41" s="25">
        <f t="shared" si="11"/>
        <v>615</v>
      </c>
      <c r="AA41" s="17">
        <f t="shared" si="15"/>
        <v>118.17899999999996</v>
      </c>
      <c r="AB41" s="24">
        <f t="shared" si="12"/>
        <v>2.0626126567143781</v>
      </c>
      <c r="AC41" s="17">
        <f t="shared" si="13"/>
        <v>-6.848391758215655E-2</v>
      </c>
      <c r="AD41" s="17">
        <f t="shared" ca="1" si="14"/>
        <v>-1.0240612188127329E-2</v>
      </c>
      <c r="AE41" s="17">
        <v>128</v>
      </c>
    </row>
    <row r="42" spans="1:31" s="17" customFormat="1" x14ac:dyDescent="0.25">
      <c r="A42" s="17">
        <v>22</v>
      </c>
      <c r="B42" s="17">
        <v>626</v>
      </c>
      <c r="C42" s="17">
        <v>14677</v>
      </c>
      <c r="D42" s="17">
        <v>14532</v>
      </c>
      <c r="E42" s="17">
        <v>11812</v>
      </c>
      <c r="F42" s="17">
        <v>11939</v>
      </c>
      <c r="G42" s="24"/>
      <c r="H42" s="7"/>
      <c r="I42" s="25">
        <f t="shared" si="0"/>
        <v>2865</v>
      </c>
      <c r="J42" s="24">
        <f t="shared" si="0"/>
        <v>2593</v>
      </c>
      <c r="K42" s="7"/>
      <c r="L42" s="25">
        <f t="shared" si="3"/>
        <v>2867.431323044309</v>
      </c>
      <c r="M42" s="17">
        <f t="shared" si="1"/>
        <v>5.9113317457880354</v>
      </c>
      <c r="N42" s="17">
        <f t="shared" si="4"/>
        <v>2592.3662777542181</v>
      </c>
      <c r="O42" s="24">
        <f t="shared" si="2"/>
        <v>0.40160388479883274</v>
      </c>
      <c r="P42" s="7"/>
      <c r="Q42" s="25">
        <f t="shared" si="5"/>
        <v>2903.5935268864205</v>
      </c>
      <c r="R42" s="24">
        <f t="shared" si="6"/>
        <v>2567.710414654744</v>
      </c>
      <c r="S42" s="7"/>
      <c r="T42" s="25">
        <f t="shared" si="7"/>
        <v>-0.74963775682372269</v>
      </c>
      <c r="U42" s="24">
        <f t="shared" si="8"/>
        <v>0.66461347840312013</v>
      </c>
      <c r="V42" s="7"/>
      <c r="W42" s="25">
        <f t="shared" si="9"/>
        <v>-0.74796863409551662</v>
      </c>
      <c r="X42" s="24">
        <f t="shared" si="10"/>
        <v>123.80890581797894</v>
      </c>
      <c r="Y42" s="7"/>
      <c r="Z42" s="25">
        <f t="shared" si="11"/>
        <v>626</v>
      </c>
      <c r="AA42" s="17">
        <f t="shared" si="15"/>
        <v>123.81299999999996</v>
      </c>
      <c r="AB42" s="24">
        <f t="shared" si="12"/>
        <v>2.1609445067717385</v>
      </c>
      <c r="AC42" s="17">
        <f t="shared" si="13"/>
        <v>-4.0941820210207425E-3</v>
      </c>
      <c r="AD42" s="17">
        <f t="shared" ca="1" si="14"/>
        <v>2.9354501957698176E-2</v>
      </c>
      <c r="AE42" s="17">
        <v>127</v>
      </c>
    </row>
    <row r="43" spans="1:31" s="17" customFormat="1" x14ac:dyDescent="0.25">
      <c r="A43" s="17">
        <v>23</v>
      </c>
      <c r="B43" s="17">
        <v>610</v>
      </c>
      <c r="C43" s="17">
        <v>14546</v>
      </c>
      <c r="D43" s="17">
        <v>14668</v>
      </c>
      <c r="E43" s="17">
        <v>11943</v>
      </c>
      <c r="F43" s="17">
        <v>11810</v>
      </c>
      <c r="G43" s="24"/>
      <c r="H43" s="7"/>
      <c r="I43" s="25">
        <f t="shared" si="0"/>
        <v>2603</v>
      </c>
      <c r="J43" s="24">
        <f t="shared" si="0"/>
        <v>2858</v>
      </c>
      <c r="K43" s="7"/>
      <c r="L43" s="25">
        <f t="shared" si="3"/>
        <v>2608.4023181222274</v>
      </c>
      <c r="M43" s="17">
        <f t="shared" si="1"/>
        <v>29.185041093746264</v>
      </c>
      <c r="N43" s="17">
        <f t="shared" si="4"/>
        <v>2857.4940214086851</v>
      </c>
      <c r="O43" s="24">
        <f t="shared" si="2"/>
        <v>0.25601433486905373</v>
      </c>
      <c r="P43" s="7"/>
      <c r="Q43" s="25">
        <f t="shared" si="5"/>
        <v>2641.5935268864205</v>
      </c>
      <c r="R43" s="24">
        <f t="shared" si="6"/>
        <v>2832.710414654744</v>
      </c>
      <c r="S43" s="7"/>
      <c r="T43" s="25">
        <f t="shared" si="7"/>
        <v>-0.68199568141986122</v>
      </c>
      <c r="U43" s="24">
        <f t="shared" si="8"/>
        <v>0.73320476921677225</v>
      </c>
      <c r="V43" s="7"/>
      <c r="W43" s="25">
        <f t="shared" si="9"/>
        <v>-0.68015383864107004</v>
      </c>
      <c r="X43" s="24">
        <f t="shared" si="10"/>
        <v>129.3355691773674</v>
      </c>
      <c r="Y43" s="7"/>
      <c r="Z43" s="25">
        <f t="shared" si="11"/>
        <v>610</v>
      </c>
      <c r="AA43" s="17">
        <f t="shared" si="15"/>
        <v>129.30299999999997</v>
      </c>
      <c r="AB43" s="24">
        <f t="shared" si="12"/>
        <v>2.2567630827062271</v>
      </c>
      <c r="AC43" s="17">
        <f t="shared" si="13"/>
        <v>3.2569177367435032E-2</v>
      </c>
      <c r="AD43" s="17">
        <f t="shared" ca="1" si="14"/>
        <v>5.3362885483352329E-3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14398</v>
      </c>
      <c r="D44" s="17">
        <v>14790</v>
      </c>
      <c r="E44" s="17">
        <v>12088</v>
      </c>
      <c r="F44" s="17">
        <v>11681</v>
      </c>
      <c r="G44" s="24"/>
      <c r="H44" s="7"/>
      <c r="I44" s="25">
        <f t="shared" si="0"/>
        <v>2310</v>
      </c>
      <c r="J44" s="24">
        <f t="shared" si="0"/>
        <v>3109</v>
      </c>
      <c r="K44" s="7"/>
      <c r="L44" s="25">
        <f t="shared" si="3"/>
        <v>2312.9889673117568</v>
      </c>
      <c r="M44" s="17">
        <f t="shared" si="1"/>
        <v>8.9339255907508122</v>
      </c>
      <c r="N44" s="17">
        <f t="shared" si="4"/>
        <v>3105.8216937552274</v>
      </c>
      <c r="O44" s="24">
        <f t="shared" si="2"/>
        <v>10.101630585560233</v>
      </c>
      <c r="P44" s="7"/>
      <c r="Q44" s="25">
        <f t="shared" si="5"/>
        <v>2348.5935268864205</v>
      </c>
      <c r="R44" s="24">
        <f t="shared" si="6"/>
        <v>3083.710414654744</v>
      </c>
      <c r="S44" s="7"/>
      <c r="T44" s="25">
        <f t="shared" si="7"/>
        <v>-0.6063501543460772</v>
      </c>
      <c r="U44" s="24">
        <f t="shared" si="8"/>
        <v>0.79817236919498613</v>
      </c>
      <c r="V44" s="7"/>
      <c r="W44" s="25">
        <f t="shared" si="9"/>
        <v>-0.60434467973648109</v>
      </c>
      <c r="X44" s="24">
        <f t="shared" si="10"/>
        <v>135.05438930330234</v>
      </c>
      <c r="Y44" s="7"/>
      <c r="Z44" s="25">
        <f t="shared" si="11"/>
        <v>635</v>
      </c>
      <c r="AA44" s="17">
        <f t="shared" si="15"/>
        <v>135.01799999999997</v>
      </c>
      <c r="AB44" s="24">
        <f t="shared" si="12"/>
        <v>2.3565086494577034</v>
      </c>
      <c r="AC44" s="17">
        <f t="shared" si="13"/>
        <v>3.6389303302371445E-2</v>
      </c>
      <c r="AD44" s="17">
        <f t="shared" ca="1" si="14"/>
        <v>1.3420908951587762E-2</v>
      </c>
      <c r="AE44" s="17">
        <v>125</v>
      </c>
    </row>
    <row r="45" spans="1:31" s="17" customFormat="1" x14ac:dyDescent="0.25">
      <c r="A45" s="17">
        <v>25</v>
      </c>
      <c r="B45" s="17">
        <v>626</v>
      </c>
      <c r="C45" s="17">
        <v>14251</v>
      </c>
      <c r="D45" s="17">
        <v>14910</v>
      </c>
      <c r="E45" s="17">
        <v>12249</v>
      </c>
      <c r="F45" s="17">
        <v>11578</v>
      </c>
      <c r="G45" s="24"/>
      <c r="H45" s="7"/>
      <c r="I45" s="25">
        <f t="shared" si="0"/>
        <v>2002</v>
      </c>
      <c r="J45" s="24">
        <f t="shared" si="0"/>
        <v>3332</v>
      </c>
      <c r="K45" s="7"/>
      <c r="L45" s="25">
        <f t="shared" si="3"/>
        <v>1998.8583689127965</v>
      </c>
      <c r="M45" s="17">
        <f t="shared" si="1"/>
        <v>9.8698458880831321</v>
      </c>
      <c r="N45" s="17">
        <f t="shared" si="4"/>
        <v>3320.6322458190793</v>
      </c>
      <c r="O45" s="24">
        <f t="shared" si="2"/>
        <v>129.22583511783904</v>
      </c>
      <c r="P45" s="7"/>
      <c r="Q45" s="25">
        <f t="shared" si="5"/>
        <v>2040.5935268864207</v>
      </c>
      <c r="R45" s="24">
        <f t="shared" si="6"/>
        <v>3306.710414654744</v>
      </c>
      <c r="S45" s="7"/>
      <c r="T45" s="25">
        <f t="shared" si="7"/>
        <v>-0.52683198936749198</v>
      </c>
      <c r="U45" s="24">
        <f t="shared" si="8"/>
        <v>0.85589258750232355</v>
      </c>
      <c r="V45" s="7"/>
      <c r="W45" s="25">
        <f t="shared" si="9"/>
        <v>-0.52468109774213934</v>
      </c>
      <c r="X45" s="24">
        <f t="shared" si="10"/>
        <v>140.67674151254181</v>
      </c>
      <c r="Y45" s="7"/>
      <c r="Z45" s="25">
        <f t="shared" si="11"/>
        <v>626</v>
      </c>
      <c r="AA45" s="17">
        <f t="shared" si="15"/>
        <v>140.65199999999996</v>
      </c>
      <c r="AB45" s="24">
        <f t="shared" si="12"/>
        <v>2.4548404995150639</v>
      </c>
      <c r="AC45" s="17">
        <f t="shared" si="13"/>
        <v>2.4741512541851307E-2</v>
      </c>
      <c r="AD45" s="17">
        <f t="shared" ca="1" si="14"/>
        <v>8.4017182111921329E-2</v>
      </c>
      <c r="AE45" s="17">
        <v>124</v>
      </c>
    </row>
    <row r="46" spans="1:31" s="17" customFormat="1" x14ac:dyDescent="0.25">
      <c r="A46" s="17">
        <v>26</v>
      </c>
      <c r="B46" s="17">
        <v>642</v>
      </c>
      <c r="C46" s="17">
        <v>14077</v>
      </c>
      <c r="D46" s="17">
        <v>14999</v>
      </c>
      <c r="E46" s="17">
        <v>12419</v>
      </c>
      <c r="F46" s="17">
        <v>11486</v>
      </c>
      <c r="G46" s="24"/>
      <c r="H46" s="7"/>
      <c r="I46" s="25">
        <f t="shared" si="0"/>
        <v>1658</v>
      </c>
      <c r="J46" s="24">
        <f t="shared" si="0"/>
        <v>3513</v>
      </c>
      <c r="K46" s="7"/>
      <c r="L46" s="25">
        <f t="shared" si="3"/>
        <v>1656.2742757600495</v>
      </c>
      <c r="M46" s="17">
        <f t="shared" si="1"/>
        <v>2.9781241523528106</v>
      </c>
      <c r="N46" s="17">
        <f t="shared" si="4"/>
        <v>3507.813331747649</v>
      </c>
      <c r="O46" s="24">
        <f t="shared" si="2"/>
        <v>26.901527559945311</v>
      </c>
      <c r="P46" s="7"/>
      <c r="Q46" s="25">
        <f t="shared" si="5"/>
        <v>1696.5935268864207</v>
      </c>
      <c r="R46" s="24">
        <f t="shared" si="6"/>
        <v>3487.710414654744</v>
      </c>
      <c r="S46" s="7"/>
      <c r="T46" s="25">
        <f t="shared" si="7"/>
        <v>-0.43801949341738378</v>
      </c>
      <c r="U46" s="24">
        <f t="shared" si="8"/>
        <v>0.90274173330334628</v>
      </c>
      <c r="V46" s="7"/>
      <c r="W46" s="25">
        <f t="shared" si="9"/>
        <v>-0.43575049597610055</v>
      </c>
      <c r="X46" s="24">
        <f t="shared" si="10"/>
        <v>146.41950796319526</v>
      </c>
      <c r="Y46" s="7"/>
      <c r="Z46" s="25">
        <f t="shared" si="11"/>
        <v>642</v>
      </c>
      <c r="AA46" s="17">
        <f t="shared" si="15"/>
        <v>146.42999999999995</v>
      </c>
      <c r="AB46" s="24">
        <f t="shared" si="12"/>
        <v>2.5556856236952958</v>
      </c>
      <c r="AC46" s="17">
        <f t="shared" si="13"/>
        <v>-1.0492036804691907E-2</v>
      </c>
      <c r="AD46" s="17">
        <f t="shared" ca="1" si="14"/>
        <v>5.1135643978227563E-2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13903</v>
      </c>
      <c r="D47" s="17">
        <v>15072</v>
      </c>
      <c r="E47" s="17">
        <v>12594</v>
      </c>
      <c r="F47" s="17">
        <v>11411</v>
      </c>
      <c r="G47" s="24"/>
      <c r="H47" s="7"/>
      <c r="I47" s="25">
        <f t="shared" si="0"/>
        <v>1309</v>
      </c>
      <c r="J47" s="24">
        <f t="shared" si="0"/>
        <v>3661</v>
      </c>
      <c r="K47" s="7"/>
      <c r="L47" s="25">
        <f t="shared" si="3"/>
        <v>1311.3226267536343</v>
      </c>
      <c r="M47" s="17">
        <f t="shared" si="1"/>
        <v>5.3945950366976563</v>
      </c>
      <c r="N47" s="17">
        <f t="shared" si="4"/>
        <v>3654.1344461473077</v>
      </c>
      <c r="O47" s="24">
        <f t="shared" si="2"/>
        <v>47.135829704218096</v>
      </c>
      <c r="P47" s="7"/>
      <c r="Q47" s="25">
        <f t="shared" si="5"/>
        <v>1347.5935268864207</v>
      </c>
      <c r="R47" s="24">
        <f t="shared" si="6"/>
        <v>3635.710414654744</v>
      </c>
      <c r="S47" s="7"/>
      <c r="T47" s="25">
        <f t="shared" si="7"/>
        <v>-0.34791611816567519</v>
      </c>
      <c r="U47" s="24">
        <f t="shared" si="8"/>
        <v>0.94104932213512182</v>
      </c>
      <c r="V47" s="7"/>
      <c r="W47" s="25">
        <f t="shared" si="9"/>
        <v>-0.34555049272110433</v>
      </c>
      <c r="X47" s="24">
        <f t="shared" si="10"/>
        <v>152.02287647082699</v>
      </c>
      <c r="Y47" s="7"/>
      <c r="Z47" s="25">
        <f t="shared" si="11"/>
        <v>616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4.8876470827025287E-2</v>
      </c>
      <c r="AD47" s="17">
        <f t="shared" ca="1" si="14"/>
        <v>2.1190758064051352E-2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13712</v>
      </c>
      <c r="D48" s="17">
        <v>15128</v>
      </c>
      <c r="E48" s="17">
        <v>12771</v>
      </c>
      <c r="F48" s="17">
        <v>11350</v>
      </c>
      <c r="G48" s="24"/>
      <c r="H48" s="7"/>
      <c r="I48" s="25">
        <f t="shared" si="0"/>
        <v>941</v>
      </c>
      <c r="J48" s="24">
        <f t="shared" si="0"/>
        <v>3778</v>
      </c>
      <c r="K48" s="7"/>
      <c r="L48" s="25">
        <f t="shared" si="3"/>
        <v>948.43511497381076</v>
      </c>
      <c r="M48" s="17">
        <f t="shared" si="1"/>
        <v>55.280934673784905</v>
      </c>
      <c r="N48" s="17">
        <f t="shared" si="4"/>
        <v>3767.8553285039975</v>
      </c>
      <c r="O48" s="24">
        <f t="shared" si="2"/>
        <v>102.91435976180564</v>
      </c>
      <c r="P48" s="7"/>
      <c r="Q48" s="25">
        <f t="shared" si="5"/>
        <v>979.5935268864207</v>
      </c>
      <c r="R48" s="24">
        <f t="shared" si="6"/>
        <v>3752.710414654744</v>
      </c>
      <c r="S48" s="7"/>
      <c r="T48" s="25">
        <f t="shared" si="7"/>
        <v>-0.25290740156788499</v>
      </c>
      <c r="U48" s="24">
        <f t="shared" si="8"/>
        <v>0.9713330241169984</v>
      </c>
      <c r="V48" s="7"/>
      <c r="W48" s="25">
        <f t="shared" si="9"/>
        <v>-0.2504653125686343</v>
      </c>
      <c r="X48" s="24">
        <f t="shared" si="10"/>
        <v>157.7267980246985</v>
      </c>
      <c r="Y48" s="7"/>
      <c r="Z48" s="25">
        <f t="shared" si="11"/>
        <v>625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0.12779802469853507</v>
      </c>
      <c r="AD48" s="17">
        <f t="shared" ca="1" si="14"/>
        <v>-1.6371221883559883E-2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13533</v>
      </c>
      <c r="D49" s="17">
        <v>15160</v>
      </c>
      <c r="E49" s="17">
        <v>12951</v>
      </c>
      <c r="F49" s="17">
        <v>11310</v>
      </c>
      <c r="G49" s="24"/>
      <c r="H49" s="7"/>
      <c r="I49" s="25">
        <f t="shared" si="0"/>
        <v>582</v>
      </c>
      <c r="J49" s="24">
        <f t="shared" si="0"/>
        <v>3850</v>
      </c>
      <c r="K49" s="7"/>
      <c r="L49" s="25">
        <f t="shared" si="3"/>
        <v>583.25467079382236</v>
      </c>
      <c r="M49" s="17">
        <f t="shared" si="1"/>
        <v>1.5741988008708216</v>
      </c>
      <c r="N49" s="17">
        <f t="shared" si="4"/>
        <v>3844.3509960310057</v>
      </c>
      <c r="O49" s="24">
        <f t="shared" si="2"/>
        <v>31.911245841713278</v>
      </c>
      <c r="P49" s="7"/>
      <c r="Q49" s="25">
        <f t="shared" si="5"/>
        <v>620.5935268864207</v>
      </c>
      <c r="R49" s="24">
        <f t="shared" si="6"/>
        <v>3824.710414654744</v>
      </c>
      <c r="S49" s="7"/>
      <c r="T49" s="25">
        <f t="shared" si="7"/>
        <v>-0.16022226771297557</v>
      </c>
      <c r="U49" s="24">
        <f t="shared" si="8"/>
        <v>0.98996914841353789</v>
      </c>
      <c r="V49" s="7"/>
      <c r="W49" s="25">
        <f t="shared" si="9"/>
        <v>-0.15773301600091763</v>
      </c>
      <c r="X49" s="24">
        <f t="shared" si="10"/>
        <v>163.13304779501016</v>
      </c>
      <c r="Y49" s="7"/>
      <c r="Z49" s="25">
        <f t="shared" si="11"/>
        <v>613</v>
      </c>
      <c r="AA49" s="17">
        <f t="shared" si="15"/>
        <v>163.11599999999996</v>
      </c>
      <c r="AB49" s="24">
        <f t="shared" si="12"/>
        <v>2.8469112626830699</v>
      </c>
      <c r="AC49" s="17">
        <f t="shared" si="13"/>
        <v>1.7047795010199707E-2</v>
      </c>
      <c r="AD49" s="17">
        <f t="shared" ca="1" si="14"/>
        <v>2.2614444341542139E-2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13350</v>
      </c>
      <c r="D50" s="17">
        <v>15185</v>
      </c>
      <c r="E50" s="17">
        <v>13139</v>
      </c>
      <c r="F50" s="17">
        <v>11293</v>
      </c>
      <c r="G50" s="24"/>
      <c r="H50" s="7"/>
      <c r="I50" s="25">
        <f t="shared" si="0"/>
        <v>211</v>
      </c>
      <c r="J50" s="24">
        <f t="shared" si="0"/>
        <v>3892</v>
      </c>
      <c r="K50" s="7"/>
      <c r="L50" s="25">
        <f t="shared" si="3"/>
        <v>212.30925280611564</v>
      </c>
      <c r="M50" s="17">
        <f t="shared" si="1"/>
        <v>1.7141429103216703</v>
      </c>
      <c r="N50" s="17">
        <f t="shared" si="4"/>
        <v>3885.4291547804983</v>
      </c>
      <c r="O50" s="24">
        <f t="shared" si="2"/>
        <v>43.176006898648794</v>
      </c>
      <c r="P50" s="7"/>
      <c r="Q50" s="25">
        <f t="shared" si="5"/>
        <v>249.5935268864207</v>
      </c>
      <c r="R50" s="24">
        <f t="shared" si="6"/>
        <v>3866.710414654744</v>
      </c>
      <c r="S50" s="7"/>
      <c r="T50" s="25">
        <f t="shared" si="7"/>
        <v>-6.4439023534225176E-2</v>
      </c>
      <c r="U50" s="24">
        <f t="shared" si="8"/>
        <v>1.0008402209198526</v>
      </c>
      <c r="V50" s="7"/>
      <c r="W50" s="25">
        <f t="shared" si="9"/>
        <v>-6.1922128306946475E-2</v>
      </c>
      <c r="X50" s="24">
        <f t="shared" si="10"/>
        <v>168.64557507406596</v>
      </c>
      <c r="Y50" s="7"/>
      <c r="Z50" s="25">
        <f t="shared" si="11"/>
        <v>613</v>
      </c>
      <c r="AA50" s="17">
        <f t="shared" si="15"/>
        <v>168.63299999999995</v>
      </c>
      <c r="AB50" s="24">
        <f t="shared" si="12"/>
        <v>2.9432010775155972</v>
      </c>
      <c r="AC50" s="17">
        <f t="shared" si="13"/>
        <v>1.2575074066006664E-2</v>
      </c>
      <c r="AD50" s="17">
        <f t="shared" ca="1" si="14"/>
        <v>4.4185363893660679E-2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13150</v>
      </c>
      <c r="D51" s="17">
        <v>15179</v>
      </c>
      <c r="E51" s="17">
        <v>13317</v>
      </c>
      <c r="F51" s="17">
        <v>11286</v>
      </c>
      <c r="G51" s="24"/>
      <c r="H51" s="7"/>
      <c r="I51" s="25">
        <f t="shared" si="0"/>
        <v>-167</v>
      </c>
      <c r="J51" s="24">
        <f t="shared" si="0"/>
        <v>3893</v>
      </c>
      <c r="K51" s="7"/>
      <c r="L51" s="25">
        <f t="shared" si="3"/>
        <v>-164.00846700607903</v>
      </c>
      <c r="M51" s="17">
        <f t="shared" si="1"/>
        <v>8.9492696537177618</v>
      </c>
      <c r="N51" s="17">
        <f t="shared" si="4"/>
        <v>3890.6044938106547</v>
      </c>
      <c r="O51" s="24">
        <f t="shared" si="2"/>
        <v>5.7384499031914933</v>
      </c>
      <c r="P51" s="7"/>
      <c r="Q51" s="25">
        <f t="shared" si="5"/>
        <v>-128.4064731135793</v>
      </c>
      <c r="R51" s="24">
        <f t="shared" si="6"/>
        <v>3867.710414654744</v>
      </c>
      <c r="S51" s="7"/>
      <c r="T51" s="25">
        <f t="shared" si="7"/>
        <v>3.3151451666765808E-2</v>
      </c>
      <c r="U51" s="24">
        <f t="shared" si="8"/>
        <v>1.0010990559795268</v>
      </c>
      <c r="V51" s="7"/>
      <c r="W51" s="25">
        <f t="shared" si="9"/>
        <v>3.5669306497466219E-2</v>
      </c>
      <c r="X51" s="24">
        <f t="shared" si="10"/>
        <v>174.22655417882504</v>
      </c>
      <c r="Y51" s="7"/>
      <c r="Z51" s="25">
        <f t="shared" si="11"/>
        <v>618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3.1554178825075496E-2</v>
      </c>
      <c r="AD51" s="17">
        <f t="shared" ca="1" si="14"/>
        <v>4.0983238028843516E-2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12969</v>
      </c>
      <c r="D52" s="17">
        <v>15169</v>
      </c>
      <c r="E52" s="17">
        <v>13517</v>
      </c>
      <c r="F52" s="17">
        <v>11311</v>
      </c>
      <c r="G52" s="24"/>
      <c r="H52" s="7"/>
      <c r="I52" s="25">
        <f t="shared" ref="I52:J83" si="16">C52-E52</f>
        <v>-548</v>
      </c>
      <c r="J52" s="24">
        <f t="shared" si="16"/>
        <v>3858</v>
      </c>
      <c r="K52" s="7"/>
      <c r="L52" s="25">
        <f t="shared" si="3"/>
        <v>-548.81260718300837</v>
      </c>
      <c r="M52" s="17">
        <f t="shared" si="1"/>
        <v>0.66033043387679435</v>
      </c>
      <c r="N52" s="17">
        <f t="shared" si="4"/>
        <v>3858.0556240760666</v>
      </c>
      <c r="O52" s="24">
        <f t="shared" si="2"/>
        <v>3.0940378382605343E-3</v>
      </c>
      <c r="P52" s="7"/>
      <c r="Q52" s="25">
        <f t="shared" si="5"/>
        <v>-509.4064731135793</v>
      </c>
      <c r="R52" s="24">
        <f t="shared" si="6"/>
        <v>3832.710414654744</v>
      </c>
      <c r="S52" s="7"/>
      <c r="T52" s="25">
        <f t="shared" si="7"/>
        <v>0.13151645444871704</v>
      </c>
      <c r="U52" s="24">
        <f t="shared" si="8"/>
        <v>0.99203982889093112</v>
      </c>
      <c r="V52" s="7"/>
      <c r="W52" s="25">
        <f t="shared" si="9"/>
        <v>0.13401183653763837</v>
      </c>
      <c r="X52" s="24">
        <f t="shared" si="10"/>
        <v>179.87931221490987</v>
      </c>
      <c r="Y52" s="7"/>
      <c r="Z52" s="25">
        <f t="shared" si="11"/>
        <v>634</v>
      </c>
      <c r="AA52" s="17">
        <f t="shared" si="15"/>
        <v>179.90099999999995</v>
      </c>
      <c r="AB52" s="24">
        <f t="shared" si="12"/>
        <v>3.1398647776303177</v>
      </c>
      <c r="AC52" s="17">
        <f t="shared" si="13"/>
        <v>-2.1687785090080069E-2</v>
      </c>
      <c r="AD52" s="17">
        <f t="shared" ca="1" si="14"/>
        <v>7.2428632361720702E-3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12781</v>
      </c>
      <c r="D53" s="17">
        <v>15138</v>
      </c>
      <c r="E53" s="17">
        <v>13702</v>
      </c>
      <c r="F53" s="17">
        <v>11342</v>
      </c>
      <c r="G53" s="24"/>
      <c r="H53" s="7"/>
      <c r="I53" s="25">
        <f t="shared" si="16"/>
        <v>-921</v>
      </c>
      <c r="J53" s="24">
        <f t="shared" si="16"/>
        <v>3796</v>
      </c>
      <c r="K53" s="7"/>
      <c r="L53" s="25">
        <f t="shared" si="3"/>
        <v>-923.22450385805951</v>
      </c>
      <c r="M53" s="17">
        <f t="shared" si="1"/>
        <v>4.9484174145216286</v>
      </c>
      <c r="N53" s="17">
        <f t="shared" si="4"/>
        <v>3788.7521557963637</v>
      </c>
      <c r="O53" s="24">
        <f t="shared" si="2"/>
        <v>52.531245600184384</v>
      </c>
      <c r="P53" s="7"/>
      <c r="Q53" s="25">
        <f t="shared" si="5"/>
        <v>-882.4064731135793</v>
      </c>
      <c r="R53" s="24">
        <f t="shared" si="6"/>
        <v>3770.710414654744</v>
      </c>
      <c r="S53" s="7"/>
      <c r="T53" s="25">
        <f t="shared" si="7"/>
        <v>0.22781605034810762</v>
      </c>
      <c r="U53" s="24">
        <f t="shared" si="8"/>
        <v>0.9759920551911333</v>
      </c>
      <c r="V53" s="7"/>
      <c r="W53" s="25">
        <f t="shared" si="9"/>
        <v>0.23027137706722695</v>
      </c>
      <c r="X53" s="24">
        <f t="shared" si="10"/>
        <v>185.46130732028871</v>
      </c>
      <c r="Y53" s="7"/>
      <c r="Z53" s="25">
        <f t="shared" si="11"/>
        <v>625</v>
      </c>
      <c r="AA53" s="17">
        <f t="shared" si="15"/>
        <v>185.52599999999995</v>
      </c>
      <c r="AB53" s="24">
        <f t="shared" si="12"/>
        <v>3.2380395480549988</v>
      </c>
      <c r="AC53" s="17">
        <f t="shared" si="13"/>
        <v>-6.4692679711242818E-2</v>
      </c>
      <c r="AD53" s="17">
        <f t="shared" ca="1" si="14"/>
        <v>0.14590179822809546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12586</v>
      </c>
      <c r="D54" s="17">
        <v>15076</v>
      </c>
      <c r="E54" s="17">
        <v>13884</v>
      </c>
      <c r="F54" s="17">
        <v>11392</v>
      </c>
      <c r="G54" s="24"/>
      <c r="H54" s="7"/>
      <c r="I54" s="25">
        <f t="shared" si="16"/>
        <v>-1298</v>
      </c>
      <c r="J54" s="24">
        <f t="shared" si="16"/>
        <v>3684</v>
      </c>
      <c r="K54" s="7"/>
      <c r="L54" s="25">
        <f t="shared" si="3"/>
        <v>-1298.3414451204796</v>
      </c>
      <c r="M54" s="17">
        <f t="shared" si="1"/>
        <v>0.11658477029936121</v>
      </c>
      <c r="N54" s="17">
        <f t="shared" si="4"/>
        <v>3679.9969182856385</v>
      </c>
      <c r="O54" s="24">
        <f t="shared" si="2"/>
        <v>16.024663211855746</v>
      </c>
      <c r="P54" s="7"/>
      <c r="Q54" s="25">
        <f t="shared" si="5"/>
        <v>-1259.4064731135793</v>
      </c>
      <c r="R54" s="24">
        <f t="shared" si="6"/>
        <v>3658.710414654744</v>
      </c>
      <c r="S54" s="7"/>
      <c r="T54" s="25">
        <f t="shared" si="7"/>
        <v>0.32514834968877854</v>
      </c>
      <c r="U54" s="24">
        <f t="shared" si="8"/>
        <v>0.94700252850762745</v>
      </c>
      <c r="V54" s="7"/>
      <c r="W54" s="25">
        <f t="shared" si="9"/>
        <v>0.32753107597812259</v>
      </c>
      <c r="X54" s="24">
        <f t="shared" si="10"/>
        <v>191.26445856759608</v>
      </c>
      <c r="Y54" s="7"/>
      <c r="Z54" s="25">
        <f t="shared" si="11"/>
        <v>641</v>
      </c>
      <c r="AA54" s="17">
        <f t="shared" si="15"/>
        <v>191.29499999999996</v>
      </c>
      <c r="AB54" s="24">
        <f t="shared" si="12"/>
        <v>3.3387275926025519</v>
      </c>
      <c r="AC54" s="17">
        <f t="shared" si="13"/>
        <v>-3.0541432403879298E-2</v>
      </c>
      <c r="AD54" s="17">
        <f t="shared" ca="1" si="14"/>
        <v>-5.0482224866073011E-3</v>
      </c>
      <c r="AE54" s="17">
        <v>115</v>
      </c>
    </row>
    <row r="55" spans="1:31" s="17" customFormat="1" x14ac:dyDescent="0.25">
      <c r="A55" s="17">
        <v>35</v>
      </c>
      <c r="B55" s="17">
        <v>636</v>
      </c>
      <c r="C55" s="17">
        <v>12414</v>
      </c>
      <c r="D55" s="17">
        <v>15011</v>
      </c>
      <c r="E55" s="17">
        <v>14072</v>
      </c>
      <c r="F55" s="17">
        <v>11475</v>
      </c>
      <c r="G55" s="24"/>
      <c r="H55" s="7"/>
      <c r="I55" s="25">
        <f t="shared" si="16"/>
        <v>-1658</v>
      </c>
      <c r="J55" s="24">
        <f t="shared" si="16"/>
        <v>3536</v>
      </c>
      <c r="K55" s="7"/>
      <c r="L55" s="25">
        <f t="shared" si="3"/>
        <v>-1657.9303649433839</v>
      </c>
      <c r="M55" s="17">
        <f t="shared" si="1"/>
        <v>4.8490411099284623E-3</v>
      </c>
      <c r="N55" s="17">
        <f t="shared" si="4"/>
        <v>3535.4607271283626</v>
      </c>
      <c r="O55" s="24">
        <f t="shared" si="2"/>
        <v>0.29081523008407167</v>
      </c>
      <c r="P55" s="7"/>
      <c r="Q55" s="25">
        <f t="shared" si="5"/>
        <v>-1619.4064731135793</v>
      </c>
      <c r="R55" s="24">
        <f t="shared" si="6"/>
        <v>3510.710414654744</v>
      </c>
      <c r="S55" s="7"/>
      <c r="T55" s="25">
        <f t="shared" si="7"/>
        <v>0.418091659404008</v>
      </c>
      <c r="U55" s="24">
        <f t="shared" si="8"/>
        <v>0.90869493967585202</v>
      </c>
      <c r="V55" s="7"/>
      <c r="W55" s="25">
        <f t="shared" si="9"/>
        <v>0.42037833658838109</v>
      </c>
      <c r="X55" s="24">
        <f t="shared" si="10"/>
        <v>197.01205545525249</v>
      </c>
      <c r="Y55" s="7"/>
      <c r="Z55" s="25">
        <f t="shared" si="11"/>
        <v>636</v>
      </c>
      <c r="AA55" s="17">
        <f t="shared" si="15"/>
        <v>197.01899999999995</v>
      </c>
      <c r="AB55" s="24">
        <f t="shared" si="12"/>
        <v>3.4386302389867067</v>
      </c>
      <c r="AC55" s="17">
        <f t="shared" si="13"/>
        <v>-6.9445447474549837E-3</v>
      </c>
      <c r="AD55" s="17">
        <f t="shared" ca="1" si="14"/>
        <v>3.2214140881194453E-2</v>
      </c>
      <c r="AE55" s="17">
        <v>114</v>
      </c>
    </row>
    <row r="56" spans="1:31" s="17" customFormat="1" x14ac:dyDescent="0.25">
      <c r="A56" s="17">
        <v>36</v>
      </c>
      <c r="B56" s="17">
        <v>600</v>
      </c>
      <c r="C56" s="17">
        <v>12251</v>
      </c>
      <c r="D56" s="17">
        <v>14927</v>
      </c>
      <c r="E56" s="17">
        <v>14232</v>
      </c>
      <c r="F56" s="17">
        <v>11560</v>
      </c>
      <c r="G56" s="24"/>
      <c r="H56" s="7"/>
      <c r="I56" s="25">
        <f t="shared" si="16"/>
        <v>-1981</v>
      </c>
      <c r="J56" s="24">
        <f t="shared" si="16"/>
        <v>3367</v>
      </c>
      <c r="K56" s="7"/>
      <c r="L56" s="25">
        <f t="shared" si="3"/>
        <v>-1982.4215766178743</v>
      </c>
      <c r="M56" s="17">
        <f t="shared" si="1"/>
        <v>2.0208800804868758</v>
      </c>
      <c r="N56" s="17">
        <f t="shared" si="4"/>
        <v>3366.9549144425719</v>
      </c>
      <c r="O56" s="24">
        <f t="shared" si="2"/>
        <v>2.0327074886059017E-3</v>
      </c>
      <c r="P56" s="7"/>
      <c r="Q56" s="25">
        <f t="shared" si="5"/>
        <v>-1942.4064731135793</v>
      </c>
      <c r="R56" s="24">
        <f t="shared" si="6"/>
        <v>3341.710414654744</v>
      </c>
      <c r="S56" s="7"/>
      <c r="T56" s="25">
        <f t="shared" si="7"/>
        <v>0.50148246228739446</v>
      </c>
      <c r="U56" s="24">
        <f t="shared" si="8"/>
        <v>0.86495181459091908</v>
      </c>
      <c r="V56" s="7"/>
      <c r="W56" s="25">
        <f t="shared" si="9"/>
        <v>0.50365938985939784</v>
      </c>
      <c r="X56" s="24">
        <f t="shared" si="10"/>
        <v>202.39810200125396</v>
      </c>
      <c r="Y56" s="7"/>
      <c r="Z56" s="25">
        <f t="shared" si="11"/>
        <v>600</v>
      </c>
      <c r="AA56" s="17">
        <f t="shared" si="15"/>
        <v>202.41899999999995</v>
      </c>
      <c r="AB56" s="24">
        <f t="shared" si="12"/>
        <v>3.5328780185944009</v>
      </c>
      <c r="AC56" s="17">
        <f t="shared" si="13"/>
        <v>-2.0897998745994073E-2</v>
      </c>
      <c r="AD56" s="17">
        <f t="shared" ca="1" si="14"/>
        <v>-4.9062393802898896E-3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12088</v>
      </c>
      <c r="D57" s="17">
        <v>14820</v>
      </c>
      <c r="E57" s="17">
        <v>14385</v>
      </c>
      <c r="F57" s="17">
        <v>11658</v>
      </c>
      <c r="G57" s="24"/>
      <c r="H57" s="7"/>
      <c r="I57" s="25">
        <f t="shared" si="16"/>
        <v>-2297</v>
      </c>
      <c r="J57" s="24">
        <f t="shared" si="16"/>
        <v>3162</v>
      </c>
      <c r="K57" s="7"/>
      <c r="L57" s="25">
        <f t="shared" si="3"/>
        <v>-2297.589319576723</v>
      </c>
      <c r="M57" s="17">
        <f t="shared" si="1"/>
        <v>0.34729756350900909</v>
      </c>
      <c r="N57" s="17">
        <f t="shared" si="4"/>
        <v>3163.0810024325265</v>
      </c>
      <c r="O57" s="24">
        <f t="shared" si="2"/>
        <v>1.1685662591281558</v>
      </c>
      <c r="P57" s="7"/>
      <c r="Q57" s="25">
        <f t="shared" si="5"/>
        <v>-2258.4064731135795</v>
      </c>
      <c r="R57" s="24">
        <f t="shared" si="6"/>
        <v>3136.710414654744</v>
      </c>
      <c r="S57" s="7"/>
      <c r="T57" s="25">
        <f t="shared" si="7"/>
        <v>0.58306603414854041</v>
      </c>
      <c r="U57" s="24">
        <f t="shared" si="8"/>
        <v>0.81189062735771655</v>
      </c>
      <c r="V57" s="7"/>
      <c r="W57" s="25">
        <f t="shared" si="9"/>
        <v>0.58510977159797595</v>
      </c>
      <c r="X57" s="24">
        <f t="shared" si="10"/>
        <v>207.96533305395064</v>
      </c>
      <c r="Y57" s="7"/>
      <c r="Z57" s="25">
        <f t="shared" si="11"/>
        <v>616</v>
      </c>
      <c r="AA57" s="17">
        <f t="shared" si="15"/>
        <v>207.96299999999997</v>
      </c>
      <c r="AB57" s="24">
        <f t="shared" si="12"/>
        <v>3.629639072324967</v>
      </c>
      <c r="AC57" s="17">
        <f t="shared" si="13"/>
        <v>2.3330539506787318E-3</v>
      </c>
      <c r="AD57" s="17">
        <f t="shared" ca="1" si="14"/>
        <v>2.4004185279892454E-2</v>
      </c>
      <c r="AE57" s="17">
        <v>112</v>
      </c>
    </row>
    <row r="58" spans="1:31" s="17" customFormat="1" x14ac:dyDescent="0.25">
      <c r="A58" s="17">
        <v>38</v>
      </c>
      <c r="B58" s="17">
        <v>623</v>
      </c>
      <c r="C58" s="17">
        <v>11941</v>
      </c>
      <c r="D58" s="17">
        <v>14701</v>
      </c>
      <c r="E58" s="17">
        <v>14536</v>
      </c>
      <c r="F58" s="17">
        <v>11784</v>
      </c>
      <c r="G58" s="24"/>
      <c r="H58" s="7"/>
      <c r="I58" s="25">
        <f t="shared" si="16"/>
        <v>-2595</v>
      </c>
      <c r="J58" s="24">
        <f t="shared" si="16"/>
        <v>2917</v>
      </c>
      <c r="K58" s="7"/>
      <c r="L58" s="25">
        <f t="shared" si="3"/>
        <v>-2594.8305113472534</v>
      </c>
      <c r="M58" s="17">
        <f t="shared" si="1"/>
        <v>2.872640340986515E-2</v>
      </c>
      <c r="N58" s="17">
        <f t="shared" si="4"/>
        <v>2927.0087816587966</v>
      </c>
      <c r="O58" s="24">
        <f t="shared" si="2"/>
        <v>100.1757102934628</v>
      </c>
      <c r="P58" s="7"/>
      <c r="Q58" s="25">
        <f t="shared" si="5"/>
        <v>-2556.4064731135795</v>
      </c>
      <c r="R58" s="24">
        <f t="shared" si="6"/>
        <v>2891.710414654744</v>
      </c>
      <c r="S58" s="7"/>
      <c r="T58" s="25">
        <f t="shared" si="7"/>
        <v>0.66000244052392487</v>
      </c>
      <c r="U58" s="24">
        <f t="shared" si="8"/>
        <v>0.74847603773754756</v>
      </c>
      <c r="V58" s="7"/>
      <c r="W58" s="25">
        <f t="shared" si="9"/>
        <v>0.66188693449301939</v>
      </c>
      <c r="X58" s="24">
        <f t="shared" si="10"/>
        <v>213.67270110274046</v>
      </c>
      <c r="Y58" s="7"/>
      <c r="Z58" s="25">
        <f t="shared" si="11"/>
        <v>623</v>
      </c>
      <c r="AA58" s="17">
        <f t="shared" si="15"/>
        <v>213.56999999999996</v>
      </c>
      <c r="AB58" s="24">
        <f t="shared" si="12"/>
        <v>3.7274996834842891</v>
      </c>
      <c r="AC58" s="17">
        <f t="shared" si="13"/>
        <v>0.10270110274049671</v>
      </c>
      <c r="AD58" s="17">
        <f t="shared" ca="1" si="14"/>
        <v>-5.1757555817459888E-3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11816</v>
      </c>
      <c r="D59" s="17">
        <v>14581</v>
      </c>
      <c r="E59" s="17">
        <v>14682</v>
      </c>
      <c r="F59" s="17">
        <v>11923</v>
      </c>
      <c r="G59" s="24"/>
      <c r="H59" s="7"/>
      <c r="I59" s="25">
        <f t="shared" si="16"/>
        <v>-2866</v>
      </c>
      <c r="J59" s="24">
        <f t="shared" si="16"/>
        <v>2658</v>
      </c>
      <c r="K59" s="7"/>
      <c r="L59" s="25">
        <f t="shared" si="3"/>
        <v>-2864.2720335676172</v>
      </c>
      <c r="M59" s="17">
        <f t="shared" si="1"/>
        <v>2.9858679914417423</v>
      </c>
      <c r="N59" s="17">
        <f t="shared" si="4"/>
        <v>2666.6932344219599</v>
      </c>
      <c r="O59" s="24">
        <f t="shared" si="2"/>
        <v>75.572324715148724</v>
      </c>
      <c r="P59" s="7"/>
      <c r="Q59" s="25">
        <f t="shared" si="5"/>
        <v>-2827.4064731135795</v>
      </c>
      <c r="R59" s="24">
        <f t="shared" si="6"/>
        <v>2632.710414654744</v>
      </c>
      <c r="S59" s="7"/>
      <c r="T59" s="25">
        <f t="shared" si="7"/>
        <v>0.72996809867066714</v>
      </c>
      <c r="U59" s="24">
        <f t="shared" si="8"/>
        <v>0.68143775728194045</v>
      </c>
      <c r="V59" s="7"/>
      <c r="W59" s="25">
        <f t="shared" si="9"/>
        <v>0.73168421358265545</v>
      </c>
      <c r="X59" s="24">
        <f t="shared" si="10"/>
        <v>219.22237164302294</v>
      </c>
      <c r="Y59" s="7"/>
      <c r="Z59" s="25">
        <f t="shared" si="11"/>
        <v>615</v>
      </c>
      <c r="AA59" s="17">
        <f t="shared" si="15"/>
        <v>219.10499999999996</v>
      </c>
      <c r="AB59" s="24">
        <f t="shared" si="12"/>
        <v>3.824103657582175</v>
      </c>
      <c r="AC59" s="17">
        <f t="shared" si="13"/>
        <v>0.11737164302297742</v>
      </c>
      <c r="AD59" s="17">
        <f t="shared" ca="1" si="14"/>
        <v>0.10673565696282594</v>
      </c>
      <c r="AE59" s="17">
        <v>110</v>
      </c>
    </row>
    <row r="60" spans="1:31" s="17" customFormat="1" x14ac:dyDescent="0.25">
      <c r="A60" s="17">
        <v>40</v>
      </c>
      <c r="B60" s="17">
        <v>628</v>
      </c>
      <c r="C60" s="17">
        <v>11701</v>
      </c>
      <c r="D60" s="17">
        <v>14444</v>
      </c>
      <c r="E60" s="17">
        <v>14809</v>
      </c>
      <c r="F60" s="17">
        <v>12070</v>
      </c>
      <c r="G60" s="24"/>
      <c r="H60" s="7"/>
      <c r="I60" s="25">
        <f t="shared" si="16"/>
        <v>-3108</v>
      </c>
      <c r="J60" s="24">
        <f t="shared" si="16"/>
        <v>2374</v>
      </c>
      <c r="K60" s="7"/>
      <c r="L60" s="25">
        <f t="shared" si="3"/>
        <v>-3112.1981506262514</v>
      </c>
      <c r="M60" s="17">
        <f t="shared" si="1"/>
        <v>17.624468680694942</v>
      </c>
      <c r="N60" s="17">
        <f t="shared" si="4"/>
        <v>2375.4469453100364</v>
      </c>
      <c r="O60" s="24">
        <f t="shared" si="2"/>
        <v>2.0936507302364098</v>
      </c>
      <c r="P60" s="7"/>
      <c r="Q60" s="25">
        <f t="shared" si="5"/>
        <v>-3069.4064731135795</v>
      </c>
      <c r="R60" s="24">
        <f t="shared" si="6"/>
        <v>2348.710414654744</v>
      </c>
      <c r="S60" s="7"/>
      <c r="T60" s="25">
        <f t="shared" si="7"/>
        <v>0.79244665686812688</v>
      </c>
      <c r="U60" s="24">
        <f t="shared" si="8"/>
        <v>0.60792860033447926</v>
      </c>
      <c r="V60" s="7"/>
      <c r="W60" s="25">
        <f t="shared" si="9"/>
        <v>0.79397809488153026</v>
      </c>
      <c r="X60" s="24">
        <f t="shared" si="10"/>
        <v>224.74560900829385</v>
      </c>
      <c r="Y60" s="7"/>
      <c r="Z60" s="25">
        <f t="shared" si="11"/>
        <v>628</v>
      </c>
      <c r="AA60" s="17">
        <f t="shared" si="15"/>
        <v>224.75699999999995</v>
      </c>
      <c r="AB60" s="24">
        <f t="shared" si="12"/>
        <v>3.922749666904894</v>
      </c>
      <c r="AC60" s="17">
        <f t="shared" si="13"/>
        <v>-1.13909917060937E-2</v>
      </c>
      <c r="AD60" s="17">
        <f t="shared" ca="1" si="14"/>
        <v>0.15751839886098651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11571</v>
      </c>
      <c r="D61" s="17">
        <v>14271</v>
      </c>
      <c r="E61" s="17">
        <v>14906</v>
      </c>
      <c r="F61" s="17">
        <v>12223</v>
      </c>
      <c r="G61" s="24"/>
      <c r="H61" s="7"/>
      <c r="I61" s="25">
        <f t="shared" si="16"/>
        <v>-3335</v>
      </c>
      <c r="J61" s="24">
        <f t="shared" si="16"/>
        <v>2048</v>
      </c>
      <c r="K61" s="7"/>
      <c r="L61" s="25">
        <f t="shared" si="3"/>
        <v>-3333.1324648273353</v>
      </c>
      <c r="M61" s="17">
        <f t="shared" si="1"/>
        <v>3.4876876211397794</v>
      </c>
      <c r="N61" s="17">
        <f t="shared" si="4"/>
        <v>2056.6686070411542</v>
      </c>
      <c r="O61" s="24">
        <f t="shared" si="2"/>
        <v>75.144748033948972</v>
      </c>
      <c r="P61" s="7"/>
      <c r="Q61" s="25">
        <f t="shared" si="5"/>
        <v>-3296.4064731135795</v>
      </c>
      <c r="R61" s="24">
        <f t="shared" si="6"/>
        <v>2022.710414654744</v>
      </c>
      <c r="S61" s="7"/>
      <c r="T61" s="25">
        <f t="shared" si="7"/>
        <v>0.85105257716078553</v>
      </c>
      <c r="U61" s="24">
        <f t="shared" si="8"/>
        <v>0.5235483708807035</v>
      </c>
      <c r="V61" s="7"/>
      <c r="W61" s="25">
        <f t="shared" si="9"/>
        <v>0.85237198543429116</v>
      </c>
      <c r="X61" s="24">
        <f t="shared" si="10"/>
        <v>230.62666503568573</v>
      </c>
      <c r="Y61" s="7"/>
      <c r="Z61" s="25">
        <f t="shared" si="11"/>
        <v>637</v>
      </c>
      <c r="AA61" s="17">
        <f t="shared" si="15"/>
        <v>230.48999999999995</v>
      </c>
      <c r="AB61" s="24">
        <f t="shared" si="12"/>
        <v>4.0228093929217295</v>
      </c>
      <c r="AC61" s="17">
        <f t="shared" si="13"/>
        <v>0.13666503568578037</v>
      </c>
      <c r="AD61" s="17">
        <f t="shared" ca="1" si="14"/>
        <v>5.1705989781567041E-2</v>
      </c>
      <c r="AE61" s="17">
        <v>108</v>
      </c>
    </row>
    <row r="62" spans="1:31" s="17" customFormat="1" x14ac:dyDescent="0.25">
      <c r="A62" s="17">
        <v>42</v>
      </c>
      <c r="B62" s="17">
        <v>634</v>
      </c>
      <c r="C62" s="17">
        <v>11485</v>
      </c>
      <c r="D62" s="17">
        <v>14102</v>
      </c>
      <c r="E62" s="17">
        <v>15007</v>
      </c>
      <c r="F62" s="17">
        <v>12395</v>
      </c>
      <c r="G62" s="24"/>
      <c r="H62" s="7"/>
      <c r="I62" s="25">
        <f t="shared" si="16"/>
        <v>-3522</v>
      </c>
      <c r="J62" s="24">
        <f t="shared" si="16"/>
        <v>1707</v>
      </c>
      <c r="K62" s="7"/>
      <c r="L62" s="25">
        <f t="shared" si="3"/>
        <v>-3520.3005340675586</v>
      </c>
      <c r="M62" s="17">
        <f t="shared" si="1"/>
        <v>2.8881844555289131</v>
      </c>
      <c r="N62" s="17">
        <f t="shared" si="4"/>
        <v>1719.1824070538448</v>
      </c>
      <c r="O62" s="24">
        <f t="shared" si="2"/>
        <v>148.4110416255682</v>
      </c>
      <c r="P62" s="7"/>
      <c r="Q62" s="25">
        <f t="shared" si="5"/>
        <v>-3483.4064731135795</v>
      </c>
      <c r="R62" s="24">
        <f t="shared" si="6"/>
        <v>1681.710414654744</v>
      </c>
      <c r="S62" s="7"/>
      <c r="T62" s="25">
        <f t="shared" si="7"/>
        <v>0.89933146304064082</v>
      </c>
      <c r="U62" s="24">
        <f t="shared" si="8"/>
        <v>0.43528561553181527</v>
      </c>
      <c r="V62" s="7"/>
      <c r="W62" s="25">
        <f t="shared" si="9"/>
        <v>0.90042904441646732</v>
      </c>
      <c r="X62" s="24">
        <f t="shared" si="10"/>
        <v>236.38589804648973</v>
      </c>
      <c r="Y62" s="7"/>
      <c r="Z62" s="25">
        <f t="shared" si="11"/>
        <v>634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0.18989804648978748</v>
      </c>
      <c r="AD62" s="17">
        <f t="shared" ca="1" si="14"/>
        <v>-4.7322484867464709E-2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11404</v>
      </c>
      <c r="D63" s="17">
        <v>13923</v>
      </c>
      <c r="E63" s="17">
        <v>15075</v>
      </c>
      <c r="F63" s="17">
        <v>12566</v>
      </c>
      <c r="G63" s="24"/>
      <c r="H63" s="7"/>
      <c r="I63" s="25">
        <f t="shared" si="16"/>
        <v>-3671</v>
      </c>
      <c r="J63" s="24">
        <f t="shared" si="16"/>
        <v>1357</v>
      </c>
      <c r="K63" s="7"/>
      <c r="L63" s="25">
        <f t="shared" si="3"/>
        <v>-3671.6836104184604</v>
      </c>
      <c r="M63" s="17">
        <f t="shared" si="1"/>
        <v>0.46732320422756973</v>
      </c>
      <c r="N63" s="17">
        <f t="shared" si="4"/>
        <v>1368.3073471884004</v>
      </c>
      <c r="O63" s="24">
        <f t="shared" si="2"/>
        <v>127.85610043902642</v>
      </c>
      <c r="P63" s="7"/>
      <c r="Q63" s="25">
        <f t="shared" si="5"/>
        <v>-3632.4064731135795</v>
      </c>
      <c r="R63" s="24">
        <f t="shared" si="6"/>
        <v>1331.710414654744</v>
      </c>
      <c r="S63" s="7"/>
      <c r="T63" s="25">
        <f t="shared" si="7"/>
        <v>0.93779966622833311</v>
      </c>
      <c r="U63" s="24">
        <f t="shared" si="8"/>
        <v>0.3446933446458596</v>
      </c>
      <c r="V63" s="7"/>
      <c r="W63" s="25">
        <f t="shared" si="9"/>
        <v>0.9386695309808154</v>
      </c>
      <c r="X63" s="24">
        <f t="shared" si="10"/>
        <v>242.02197801126874</v>
      </c>
      <c r="Y63" s="7"/>
      <c r="Z63" s="25">
        <f t="shared" si="11"/>
        <v>628</v>
      </c>
      <c r="AA63" s="17">
        <f t="shared" si="15"/>
        <v>241.84799999999993</v>
      </c>
      <c r="AB63" s="24">
        <f t="shared" si="12"/>
        <v>4.2210438893632451</v>
      </c>
      <c r="AC63" s="17">
        <f t="shared" si="13"/>
        <v>0.17397801126881518</v>
      </c>
      <c r="AD63" s="17">
        <f t="shared" ca="1" si="14"/>
        <v>0.11385831031157068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11347</v>
      </c>
      <c r="D64" s="17">
        <v>13746</v>
      </c>
      <c r="E64" s="17">
        <v>15135</v>
      </c>
      <c r="F64" s="17">
        <v>12749</v>
      </c>
      <c r="G64" s="24"/>
      <c r="H64" s="7"/>
      <c r="I64" s="25">
        <f t="shared" si="16"/>
        <v>-3788</v>
      </c>
      <c r="J64" s="24">
        <f t="shared" si="16"/>
        <v>997</v>
      </c>
      <c r="K64" s="7"/>
      <c r="L64" s="25">
        <f t="shared" si="3"/>
        <v>-3787.8929793817915</v>
      </c>
      <c r="M64" s="17">
        <f t="shared" si="1"/>
        <v>1.1453412721725306E-2</v>
      </c>
      <c r="N64" s="17">
        <f t="shared" si="4"/>
        <v>1003.7646929582868</v>
      </c>
      <c r="O64" s="24">
        <f t="shared" si="2"/>
        <v>45.76107081989484</v>
      </c>
      <c r="P64" s="7"/>
      <c r="Q64" s="25">
        <f t="shared" si="5"/>
        <v>-3749.4064731135795</v>
      </c>
      <c r="R64" s="24">
        <f t="shared" si="6"/>
        <v>971.71041465474411</v>
      </c>
      <c r="S64" s="7"/>
      <c r="T64" s="25">
        <f t="shared" si="7"/>
        <v>0.96800624188578266</v>
      </c>
      <c r="U64" s="24">
        <f t="shared" si="8"/>
        <v>0.25151272316316242</v>
      </c>
      <c r="V64" s="7"/>
      <c r="W64" s="25">
        <f t="shared" si="9"/>
        <v>0.96864185422173454</v>
      </c>
      <c r="X64" s="24">
        <f t="shared" si="10"/>
        <v>247.63025987080584</v>
      </c>
      <c r="Y64" s="7"/>
      <c r="Z64" s="25">
        <f t="shared" si="11"/>
        <v>629</v>
      </c>
      <c r="AA64" s="17">
        <f t="shared" si="15"/>
        <v>247.50899999999993</v>
      </c>
      <c r="AB64" s="24">
        <f t="shared" si="12"/>
        <v>4.3198469783186431</v>
      </c>
      <c r="AC64" s="17">
        <f t="shared" si="13"/>
        <v>0.12125987080591472</v>
      </c>
      <c r="AD64" s="17">
        <f t="shared" ca="1" si="14"/>
        <v>8.6907716260668622E-2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11306</v>
      </c>
      <c r="D65" s="17">
        <v>13555</v>
      </c>
      <c r="E65" s="17">
        <v>15167</v>
      </c>
      <c r="F65" s="17">
        <v>12923</v>
      </c>
      <c r="G65" s="24"/>
      <c r="H65" s="7"/>
      <c r="I65" s="25">
        <f t="shared" si="16"/>
        <v>-3861</v>
      </c>
      <c r="J65" s="24">
        <f t="shared" si="16"/>
        <v>632</v>
      </c>
      <c r="K65" s="7"/>
      <c r="L65" s="25">
        <f t="shared" si="3"/>
        <v>-3865.268824637822</v>
      </c>
      <c r="M65" s="17">
        <f t="shared" si="1"/>
        <v>18.222863788476435</v>
      </c>
      <c r="N65" s="17">
        <f t="shared" si="4"/>
        <v>643.46518146187213</v>
      </c>
      <c r="O65" s="24">
        <f t="shared" si="2"/>
        <v>131.45038595365645</v>
      </c>
      <c r="P65" s="7"/>
      <c r="Q65" s="25">
        <f t="shared" si="5"/>
        <v>-3822.4064731135795</v>
      </c>
      <c r="R65" s="24">
        <f t="shared" si="6"/>
        <v>606.71041465474411</v>
      </c>
      <c r="S65" s="7"/>
      <c r="T65" s="25">
        <f t="shared" si="7"/>
        <v>0.98685307968914859</v>
      </c>
      <c r="U65" s="24">
        <f t="shared" si="8"/>
        <v>0.15703792638209441</v>
      </c>
      <c r="V65" s="7"/>
      <c r="W65" s="25">
        <f t="shared" si="9"/>
        <v>0.98725114884998433</v>
      </c>
      <c r="X65" s="24">
        <f t="shared" si="10"/>
        <v>253.14787884732482</v>
      </c>
      <c r="Y65" s="7"/>
      <c r="Z65" s="25">
        <f t="shared" si="11"/>
        <v>606</v>
      </c>
      <c r="AA65" s="17">
        <f t="shared" si="15"/>
        <v>252.96299999999994</v>
      </c>
      <c r="AB65" s="24">
        <f t="shared" si="12"/>
        <v>4.4150372357224148</v>
      </c>
      <c r="AC65" s="17">
        <f t="shared" si="13"/>
        <v>0.18487884732488169</v>
      </c>
      <c r="AD65" s="17">
        <f t="shared" ca="1" si="14"/>
        <v>-4.2830992647026278E-2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11289</v>
      </c>
      <c r="D66" s="17">
        <v>13382</v>
      </c>
      <c r="E66" s="17">
        <v>15196</v>
      </c>
      <c r="F66" s="17">
        <v>13115</v>
      </c>
      <c r="G66" s="24"/>
      <c r="H66" s="7"/>
      <c r="I66" s="25">
        <f t="shared" si="16"/>
        <v>-3907</v>
      </c>
      <c r="J66" s="24">
        <f t="shared" si="16"/>
        <v>267</v>
      </c>
      <c r="K66" s="7"/>
      <c r="L66" s="25">
        <f t="shared" si="3"/>
        <v>-3908.4037163785501</v>
      </c>
      <c r="M66" s="17">
        <f t="shared" si="1"/>
        <v>1.9704196714099296</v>
      </c>
      <c r="N66" s="17">
        <f t="shared" si="4"/>
        <v>271.48665304085227</v>
      </c>
      <c r="O66" s="24">
        <f t="shared" si="2"/>
        <v>20.130055508988963</v>
      </c>
      <c r="P66" s="7"/>
      <c r="Q66" s="25">
        <f t="shared" si="5"/>
        <v>-3868.4064731135795</v>
      </c>
      <c r="R66" s="24">
        <f t="shared" si="6"/>
        <v>241.71041465474406</v>
      </c>
      <c r="S66" s="7"/>
      <c r="T66" s="25">
        <f t="shared" si="7"/>
        <v>0.99872916926387245</v>
      </c>
      <c r="U66" s="24">
        <f t="shared" si="8"/>
        <v>6.2563129601026377E-2</v>
      </c>
      <c r="V66" s="7"/>
      <c r="W66" s="25">
        <f t="shared" si="9"/>
        <v>0.99888967320409894</v>
      </c>
      <c r="X66" s="24">
        <f t="shared" si="10"/>
        <v>258.60205405888246</v>
      </c>
      <c r="Y66" s="7"/>
      <c r="Z66" s="25">
        <f t="shared" si="11"/>
        <v>616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9.5054058882510617E-2</v>
      </c>
      <c r="AD66" s="17">
        <f t="shared" ca="1" si="14"/>
        <v>7.4615495459227077E-2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11287</v>
      </c>
      <c r="D67" s="17">
        <v>13195</v>
      </c>
      <c r="E67" s="17">
        <v>15201</v>
      </c>
      <c r="F67" s="17">
        <v>13307</v>
      </c>
      <c r="G67" s="24"/>
      <c r="H67" s="7"/>
      <c r="I67" s="25">
        <f t="shared" si="16"/>
        <v>-3914</v>
      </c>
      <c r="J67" s="24">
        <f t="shared" si="16"/>
        <v>-112</v>
      </c>
      <c r="K67" s="7"/>
      <c r="L67" s="25">
        <f t="shared" si="3"/>
        <v>-3915.0655328486378</v>
      </c>
      <c r="M67" s="17">
        <f t="shared" si="1"/>
        <v>1.1353602515260963</v>
      </c>
      <c r="N67" s="17">
        <f t="shared" si="4"/>
        <v>-111.31475870702963</v>
      </c>
      <c r="O67" s="24">
        <f t="shared" si="2"/>
        <v>0.46955562959171077</v>
      </c>
      <c r="P67" s="7"/>
      <c r="Q67" s="25">
        <f t="shared" si="5"/>
        <v>-3875.4064731135795</v>
      </c>
      <c r="R67" s="24">
        <f t="shared" si="6"/>
        <v>-137.28958534525594</v>
      </c>
      <c r="S67" s="7"/>
      <c r="T67" s="25">
        <f t="shared" si="7"/>
        <v>1.000536400286113</v>
      </c>
      <c r="U67" s="24">
        <f t="shared" si="8"/>
        <v>-3.5535358015479863E-2</v>
      </c>
      <c r="V67" s="7"/>
      <c r="W67" s="25">
        <f t="shared" si="9"/>
        <v>1.0004501936309682</v>
      </c>
      <c r="X67" s="24">
        <f t="shared" si="10"/>
        <v>264.22021500085475</v>
      </c>
      <c r="Y67" s="7"/>
      <c r="Z67" s="25">
        <f t="shared" si="11"/>
        <v>630</v>
      </c>
      <c r="AA67" s="17">
        <f t="shared" si="15"/>
        <v>264.17699999999996</v>
      </c>
      <c r="AB67" s="24">
        <f t="shared" si="12"/>
        <v>4.610758458041059</v>
      </c>
      <c r="AC67" s="17">
        <f t="shared" si="13"/>
        <v>4.3215000854786467E-2</v>
      </c>
      <c r="AD67" s="17">
        <f t="shared" ca="1" si="14"/>
        <v>0.1092716701807035</v>
      </c>
      <c r="AE67" s="17">
        <v>102</v>
      </c>
    </row>
    <row r="68" spans="1:31" s="17" customFormat="1" x14ac:dyDescent="0.25">
      <c r="A68" s="17">
        <v>48</v>
      </c>
      <c r="B68" s="17">
        <v>630</v>
      </c>
      <c r="C68" s="17">
        <v>11299</v>
      </c>
      <c r="D68" s="17">
        <v>12995</v>
      </c>
      <c r="E68" s="17">
        <v>15179</v>
      </c>
      <c r="F68" s="17">
        <v>13492</v>
      </c>
      <c r="G68" s="24"/>
      <c r="H68" s="7"/>
      <c r="I68" s="25">
        <f t="shared" si="16"/>
        <v>-3880</v>
      </c>
      <c r="J68" s="24">
        <f t="shared" si="16"/>
        <v>-497</v>
      </c>
      <c r="K68" s="7"/>
      <c r="L68" s="25">
        <f t="shared" si="3"/>
        <v>-3883.7904407769329</v>
      </c>
      <c r="M68" s="17">
        <f t="shared" si="1"/>
        <v>14.367441283435555</v>
      </c>
      <c r="N68" s="17">
        <f t="shared" si="4"/>
        <v>-492.79100932945795</v>
      </c>
      <c r="O68" s="24">
        <f t="shared" si="2"/>
        <v>17.715602464710017</v>
      </c>
      <c r="P68" s="7"/>
      <c r="Q68" s="25">
        <f t="shared" si="5"/>
        <v>-3841.4064731135795</v>
      </c>
      <c r="R68" s="24">
        <f t="shared" si="6"/>
        <v>-522.28958534525589</v>
      </c>
      <c r="S68" s="7"/>
      <c r="T68" s="25">
        <f t="shared" si="7"/>
        <v>0.99175842103523015</v>
      </c>
      <c r="U68" s="24">
        <f t="shared" si="8"/>
        <v>-0.13518685599003105</v>
      </c>
      <c r="V68" s="7"/>
      <c r="W68" s="25">
        <f t="shared" si="9"/>
        <v>0.99142156450910779</v>
      </c>
      <c r="X68" s="24">
        <f t="shared" si="10"/>
        <v>269.95072957703667</v>
      </c>
      <c r="Y68" s="7"/>
      <c r="Z68" s="25">
        <f t="shared" si="11"/>
        <v>630</v>
      </c>
      <c r="AA68" s="17">
        <f t="shared" si="15"/>
        <v>269.84699999999998</v>
      </c>
      <c r="AB68" s="24">
        <f t="shared" si="12"/>
        <v>4.7097186266291384</v>
      </c>
      <c r="AC68" s="17">
        <f t="shared" si="13"/>
        <v>0.10372957703668817</v>
      </c>
      <c r="AD68" s="17">
        <f t="shared" ca="1" si="14"/>
        <v>-3.9003316612934213E-2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11338</v>
      </c>
      <c r="D69" s="17">
        <v>12813</v>
      </c>
      <c r="E69" s="17">
        <v>15152</v>
      </c>
      <c r="F69" s="17">
        <v>13682</v>
      </c>
      <c r="G69" s="24"/>
      <c r="H69" s="7"/>
      <c r="I69" s="25">
        <f t="shared" si="16"/>
        <v>-3814</v>
      </c>
      <c r="J69" s="24">
        <f t="shared" si="16"/>
        <v>-869</v>
      </c>
      <c r="K69" s="7"/>
      <c r="L69" s="25">
        <f t="shared" si="3"/>
        <v>-3814.4673204034607</v>
      </c>
      <c r="M69" s="17">
        <f t="shared" si="1"/>
        <v>0.21838835949066179</v>
      </c>
      <c r="N69" s="17">
        <f t="shared" si="4"/>
        <v>-870.98122531597323</v>
      </c>
      <c r="O69" s="24">
        <f t="shared" si="2"/>
        <v>3.9252537526532394</v>
      </c>
      <c r="P69" s="7"/>
      <c r="Q69" s="25">
        <f t="shared" si="5"/>
        <v>-3775.4064731135795</v>
      </c>
      <c r="R69" s="24">
        <f t="shared" si="6"/>
        <v>-894.28958534525589</v>
      </c>
      <c r="S69" s="7"/>
      <c r="T69" s="25">
        <f t="shared" si="7"/>
        <v>0.97471881425410478</v>
      </c>
      <c r="U69" s="24">
        <f t="shared" si="8"/>
        <v>-0.23147349818881818</v>
      </c>
      <c r="V69" s="7"/>
      <c r="W69" s="25">
        <f t="shared" si="9"/>
        <v>0.97413974429376604</v>
      </c>
      <c r="X69" s="24">
        <f t="shared" si="10"/>
        <v>275.55259860657634</v>
      </c>
      <c r="Y69" s="7"/>
      <c r="Z69" s="25">
        <f t="shared" si="11"/>
        <v>633</v>
      </c>
      <c r="AA69" s="17">
        <f t="shared" si="15"/>
        <v>275.54399999999998</v>
      </c>
      <c r="AB69" s="24">
        <f t="shared" si="12"/>
        <v>4.8091500341152553</v>
      </c>
      <c r="AC69" s="17">
        <f t="shared" si="13"/>
        <v>8.5986065763563602E-3</v>
      </c>
      <c r="AD69" s="17">
        <f t="shared" ca="1" si="14"/>
        <v>2.8567860078396734E-2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11393</v>
      </c>
      <c r="D70" s="17">
        <v>12633</v>
      </c>
      <c r="E70" s="17">
        <v>15104</v>
      </c>
      <c r="F70" s="17">
        <v>13870</v>
      </c>
      <c r="G70" s="24"/>
      <c r="H70" s="7"/>
      <c r="I70" s="25">
        <f t="shared" si="16"/>
        <v>-3711</v>
      </c>
      <c r="J70" s="24">
        <f t="shared" si="16"/>
        <v>-1237</v>
      </c>
      <c r="K70" s="7"/>
      <c r="L70" s="25">
        <f t="shared" si="3"/>
        <v>-3707.2467565228785</v>
      </c>
      <c r="M70" s="17">
        <f t="shared" si="1"/>
        <v>14.086836598554987</v>
      </c>
      <c r="N70" s="17">
        <f t="shared" si="4"/>
        <v>-1242.0477823058131</v>
      </c>
      <c r="O70" s="24">
        <f t="shared" si="2"/>
        <v>25.480106206880254</v>
      </c>
      <c r="P70" s="7"/>
      <c r="Q70" s="25">
        <f t="shared" si="5"/>
        <v>-3672.4064731135795</v>
      </c>
      <c r="R70" s="24">
        <f t="shared" si="6"/>
        <v>-1262.289585345256</v>
      </c>
      <c r="S70" s="7"/>
      <c r="T70" s="25">
        <f t="shared" si="7"/>
        <v>0.94812670064113636</v>
      </c>
      <c r="U70" s="24">
        <f t="shared" si="8"/>
        <v>-0.3267248001489087</v>
      </c>
      <c r="V70" s="7"/>
      <c r="W70" s="25">
        <f t="shared" si="9"/>
        <v>0.94730799090216844</v>
      </c>
      <c r="X70" s="24">
        <f t="shared" si="10"/>
        <v>281.21518111266687</v>
      </c>
      <c r="Y70" s="7"/>
      <c r="Z70" s="25">
        <f t="shared" si="11"/>
        <v>636</v>
      </c>
      <c r="AA70" s="17">
        <f t="shared" si="15"/>
        <v>281.26799999999997</v>
      </c>
      <c r="AB70" s="24">
        <f t="shared" si="12"/>
        <v>4.9090526804994097</v>
      </c>
      <c r="AC70" s="17">
        <f t="shared" si="13"/>
        <v>-5.2818887333103248E-2</v>
      </c>
      <c r="AD70" s="17">
        <f t="shared" ca="1" si="14"/>
        <v>8.1146052046563E-2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11467</v>
      </c>
      <c r="D71" s="17">
        <v>12454</v>
      </c>
      <c r="E71" s="17">
        <v>15033</v>
      </c>
      <c r="F71" s="17">
        <v>14051</v>
      </c>
      <c r="G71" s="24"/>
      <c r="H71" s="7"/>
      <c r="I71" s="25">
        <f t="shared" si="16"/>
        <v>-3566</v>
      </c>
      <c r="J71" s="24">
        <f t="shared" si="16"/>
        <v>-1597</v>
      </c>
      <c r="K71" s="7"/>
      <c r="L71" s="25">
        <f t="shared" si="3"/>
        <v>-3564.4527015787503</v>
      </c>
      <c r="M71" s="17">
        <f t="shared" si="1"/>
        <v>2.3941324044018351</v>
      </c>
      <c r="N71" s="17">
        <f t="shared" si="4"/>
        <v>-1598.2730065955868</v>
      </c>
      <c r="O71" s="24">
        <f t="shared" si="2"/>
        <v>1.6205457924075488</v>
      </c>
      <c r="P71" s="7"/>
      <c r="Q71" s="25">
        <f t="shared" si="5"/>
        <v>-3527.4064731135795</v>
      </c>
      <c r="R71" s="24">
        <f t="shared" si="6"/>
        <v>-1622.289585345256</v>
      </c>
      <c r="S71" s="7"/>
      <c r="T71" s="25">
        <f t="shared" si="7"/>
        <v>0.91069120089472444</v>
      </c>
      <c r="U71" s="24">
        <f t="shared" si="8"/>
        <v>-0.41990542163160594</v>
      </c>
      <c r="V71" s="7"/>
      <c r="W71" s="25">
        <f t="shared" si="9"/>
        <v>0.90963802481629397</v>
      </c>
      <c r="X71" s="24">
        <f t="shared" si="10"/>
        <v>286.96486479534747</v>
      </c>
      <c r="Y71" s="7"/>
      <c r="Z71" s="25">
        <f t="shared" si="11"/>
        <v>632</v>
      </c>
      <c r="AA71" s="17">
        <f t="shared" si="15"/>
        <v>286.95599999999996</v>
      </c>
      <c r="AB71" s="24">
        <f t="shared" si="12"/>
        <v>5.0083270083528477</v>
      </c>
      <c r="AC71" s="17">
        <f t="shared" si="13"/>
        <v>8.8647953475060604E-3</v>
      </c>
      <c r="AD71" s="17">
        <f t="shared" ca="1" si="14"/>
        <v>-7.4418612620263502E-2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11549</v>
      </c>
      <c r="D72" s="17">
        <v>12283</v>
      </c>
      <c r="E72" s="17">
        <v>14937</v>
      </c>
      <c r="F72" s="17">
        <v>14206</v>
      </c>
      <c r="G72" s="24"/>
      <c r="H72" s="7"/>
      <c r="I72" s="25">
        <f t="shared" si="16"/>
        <v>-3388</v>
      </c>
      <c r="J72" s="24">
        <f t="shared" si="16"/>
        <v>-1923</v>
      </c>
      <c r="K72" s="7"/>
      <c r="L72" s="25">
        <f t="shared" si="3"/>
        <v>-3389.3911715523113</v>
      </c>
      <c r="M72" s="17">
        <f t="shared" si="1"/>
        <v>1.9353582879603277</v>
      </c>
      <c r="N72" s="17">
        <f t="shared" si="4"/>
        <v>-1934.3194140124751</v>
      </c>
      <c r="O72" s="24">
        <f t="shared" si="2"/>
        <v>128.12913358581847</v>
      </c>
      <c r="P72" s="7"/>
      <c r="Q72" s="25">
        <f t="shared" si="5"/>
        <v>-3349.4064731135795</v>
      </c>
      <c r="R72" s="24">
        <f t="shared" si="6"/>
        <v>-1948.289585345256</v>
      </c>
      <c r="S72" s="7"/>
      <c r="T72" s="25">
        <f t="shared" si="7"/>
        <v>0.86473589775774984</v>
      </c>
      <c r="U72" s="24">
        <f t="shared" si="8"/>
        <v>-0.5042856510853817</v>
      </c>
      <c r="V72" s="7"/>
      <c r="W72" s="25">
        <f t="shared" si="9"/>
        <v>0.86347036125702636</v>
      </c>
      <c r="X72" s="24">
        <f t="shared" si="10"/>
        <v>292.47182684179575</v>
      </c>
      <c r="Y72" s="7"/>
      <c r="Z72" s="25">
        <f t="shared" si="11"/>
        <v>624</v>
      </c>
      <c r="AA72" s="17">
        <f t="shared" si="15"/>
        <v>292.57199999999995</v>
      </c>
      <c r="AB72" s="24">
        <f t="shared" si="12"/>
        <v>5.1063446991448487</v>
      </c>
      <c r="AC72" s="17">
        <f t="shared" si="13"/>
        <v>-0.10017315820419981</v>
      </c>
      <c r="AD72" s="17">
        <f t="shared" ca="1" si="14"/>
        <v>2.796554419558106E-2</v>
      </c>
      <c r="AE72" s="17">
        <v>97</v>
      </c>
    </row>
    <row r="73" spans="1:31" s="17" customFormat="1" x14ac:dyDescent="0.25">
      <c r="A73" s="17">
        <v>53</v>
      </c>
      <c r="B73" s="17">
        <v>610</v>
      </c>
      <c r="C73" s="17">
        <v>11653</v>
      </c>
      <c r="D73" s="17">
        <v>12131</v>
      </c>
      <c r="E73" s="17">
        <v>14845</v>
      </c>
      <c r="F73" s="17">
        <v>14363</v>
      </c>
      <c r="G73" s="24"/>
      <c r="H73" s="7"/>
      <c r="I73" s="25">
        <f t="shared" si="16"/>
        <v>-3192</v>
      </c>
      <c r="J73" s="24">
        <f t="shared" si="16"/>
        <v>-2232</v>
      </c>
      <c r="K73" s="7"/>
      <c r="L73" s="25">
        <f t="shared" si="3"/>
        <v>-3187.1471405484572</v>
      </c>
      <c r="M73" s="17">
        <f t="shared" si="1"/>
        <v>23.550244856428545</v>
      </c>
      <c r="N73" s="17">
        <f t="shared" si="4"/>
        <v>-2244.6648172080522</v>
      </c>
      <c r="O73" s="24">
        <f t="shared" si="2"/>
        <v>160.3975949133758</v>
      </c>
      <c r="P73" s="7"/>
      <c r="Q73" s="25">
        <f t="shared" si="5"/>
        <v>-3153.4064731135795</v>
      </c>
      <c r="R73" s="24">
        <f t="shared" si="6"/>
        <v>-2257.289585345256</v>
      </c>
      <c r="S73" s="7"/>
      <c r="T73" s="25">
        <f t="shared" si="7"/>
        <v>0.81413342913501385</v>
      </c>
      <c r="U73" s="24">
        <f t="shared" si="8"/>
        <v>-0.58426568452469685</v>
      </c>
      <c r="V73" s="7"/>
      <c r="W73" s="25">
        <f t="shared" si="9"/>
        <v>0.81266658394583258</v>
      </c>
      <c r="X73" s="24">
        <f t="shared" si="10"/>
        <v>297.90016242024308</v>
      </c>
      <c r="Y73" s="7"/>
      <c r="Z73" s="25">
        <f t="shared" si="11"/>
        <v>610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-0.1618375797568774</v>
      </c>
      <c r="AD73" s="17">
        <f t="shared" ca="1" si="14"/>
        <v>0.15414094156369629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11763</v>
      </c>
      <c r="D74" s="17">
        <v>11975</v>
      </c>
      <c r="E74" s="17">
        <v>14716</v>
      </c>
      <c r="F74" s="17">
        <v>14505</v>
      </c>
      <c r="G74" s="24"/>
      <c r="H74" s="7"/>
      <c r="I74" s="25">
        <f t="shared" si="16"/>
        <v>-2953</v>
      </c>
      <c r="J74" s="24">
        <f t="shared" si="16"/>
        <v>-2530</v>
      </c>
      <c r="K74" s="7"/>
      <c r="L74" s="25">
        <f t="shared" si="3"/>
        <v>-2953.2022977612564</v>
      </c>
      <c r="M74" s="17">
        <f t="shared" si="1"/>
        <v>4.0924384209364298E-2</v>
      </c>
      <c r="N74" s="17">
        <f t="shared" si="4"/>
        <v>-2537.373831339155</v>
      </c>
      <c r="O74" s="24">
        <f t="shared" si="2"/>
        <v>54.373388618304475</v>
      </c>
      <c r="P74" s="7"/>
      <c r="Q74" s="25">
        <f t="shared" si="5"/>
        <v>-2914.4064731135795</v>
      </c>
      <c r="R74" s="24">
        <f t="shared" si="6"/>
        <v>-2555.289585345256</v>
      </c>
      <c r="S74" s="7"/>
      <c r="T74" s="25">
        <f t="shared" si="7"/>
        <v>0.7524293985185142</v>
      </c>
      <c r="U74" s="24">
        <f t="shared" si="8"/>
        <v>-0.66139853230759627</v>
      </c>
      <c r="V74" s="7"/>
      <c r="W74" s="25">
        <f t="shared" si="9"/>
        <v>0.75076837016310016</v>
      </c>
      <c r="X74" s="24">
        <f t="shared" si="10"/>
        <v>303.56479143429112</v>
      </c>
      <c r="Y74" s="7"/>
      <c r="Z74" s="25">
        <f t="shared" si="11"/>
        <v>617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-5.0208565708828701E-2</v>
      </c>
      <c r="AD74" s="17">
        <f t="shared" ca="1" si="14"/>
        <v>-6.130360598461948E-2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11901</v>
      </c>
      <c r="D75" s="17">
        <v>11841</v>
      </c>
      <c r="E75" s="17">
        <v>14588</v>
      </c>
      <c r="F75" s="17">
        <v>14644</v>
      </c>
      <c r="G75" s="24"/>
      <c r="H75" s="7"/>
      <c r="I75" s="25">
        <f t="shared" si="16"/>
        <v>-2687</v>
      </c>
      <c r="J75" s="24">
        <f t="shared" si="16"/>
        <v>-2803</v>
      </c>
      <c r="K75" s="7"/>
      <c r="L75" s="25">
        <f t="shared" si="3"/>
        <v>-2688.7862418078312</v>
      </c>
      <c r="M75" s="17">
        <f t="shared" si="1"/>
        <v>3.1906597960439838</v>
      </c>
      <c r="N75" s="17">
        <f t="shared" si="4"/>
        <v>-2808.9259833586161</v>
      </c>
      <c r="O75" s="24">
        <f t="shared" si="2"/>
        <v>35.117278766595213</v>
      </c>
      <c r="P75" s="7"/>
      <c r="Q75" s="25">
        <f t="shared" si="5"/>
        <v>-2648.4064731135795</v>
      </c>
      <c r="R75" s="24">
        <f t="shared" si="6"/>
        <v>-2828.289585345256</v>
      </c>
      <c r="S75" s="7"/>
      <c r="T75" s="25">
        <f t="shared" si="7"/>
        <v>0.68375461967337237</v>
      </c>
      <c r="U75" s="24">
        <f t="shared" si="8"/>
        <v>-0.73206050359864161</v>
      </c>
      <c r="V75" s="7"/>
      <c r="W75" s="25">
        <f t="shared" si="9"/>
        <v>0.68191566026921868</v>
      </c>
      <c r="X75" s="24">
        <f t="shared" si="10"/>
        <v>309.21703018689175</v>
      </c>
      <c r="Y75" s="7"/>
      <c r="Z75" s="25">
        <f t="shared" si="11"/>
        <v>624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-1.396981310819001E-2</v>
      </c>
      <c r="AD75" s="17">
        <f t="shared" ca="1" si="14"/>
        <v>1.1964405943842849E-2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12049</v>
      </c>
      <c r="D76" s="17">
        <v>11724</v>
      </c>
      <c r="E76" s="17">
        <v>14441</v>
      </c>
      <c r="F76" s="17">
        <v>14774</v>
      </c>
      <c r="G76" s="24"/>
      <c r="H76" s="7"/>
      <c r="I76" s="25">
        <f t="shared" si="16"/>
        <v>-2392</v>
      </c>
      <c r="J76" s="24">
        <f t="shared" si="16"/>
        <v>-3050</v>
      </c>
      <c r="K76" s="7"/>
      <c r="L76" s="25">
        <f t="shared" si="3"/>
        <v>-2393.6048542010503</v>
      </c>
      <c r="M76" s="17">
        <f t="shared" si="1"/>
        <v>2.575557006628892</v>
      </c>
      <c r="N76" s="17">
        <f t="shared" si="4"/>
        <v>-3057.3127746609475</v>
      </c>
      <c r="O76" s="24">
        <f t="shared" si="2"/>
        <v>53.476673241796192</v>
      </c>
      <c r="P76" s="7"/>
      <c r="Q76" s="25">
        <f t="shared" si="5"/>
        <v>-2353.4064731135795</v>
      </c>
      <c r="R76" s="24">
        <f t="shared" si="6"/>
        <v>-3075.289585345256</v>
      </c>
      <c r="S76" s="7"/>
      <c r="T76" s="25">
        <f t="shared" si="7"/>
        <v>0.60759274087894821</v>
      </c>
      <c r="U76" s="24">
        <f t="shared" si="8"/>
        <v>-0.79599276333815883</v>
      </c>
      <c r="V76" s="7"/>
      <c r="W76" s="25">
        <f t="shared" si="9"/>
        <v>0.60559275187706785</v>
      </c>
      <c r="X76" s="24">
        <f t="shared" si="10"/>
        <v>314.92201646672845</v>
      </c>
      <c r="Y76" s="7"/>
      <c r="Z76" s="25">
        <f t="shared" si="11"/>
        <v>635</v>
      </c>
      <c r="AA76" s="17">
        <f t="shared" si="15"/>
        <v>314.94599999999991</v>
      </c>
      <c r="AB76" s="24">
        <f t="shared" si="12"/>
        <v>5.4968446659860595</v>
      </c>
      <c r="AC76" s="17">
        <f t="shared" si="13"/>
        <v>-2.3983533271461965E-2</v>
      </c>
      <c r="AD76" s="17">
        <f t="shared" ca="1" si="14"/>
        <v>4.8699063063509129E-2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12208</v>
      </c>
      <c r="D77" s="17">
        <v>11605</v>
      </c>
      <c r="E77" s="17">
        <v>14275</v>
      </c>
      <c r="F77" s="17">
        <v>14872</v>
      </c>
      <c r="G77" s="24"/>
      <c r="H77" s="7"/>
      <c r="I77" s="25">
        <f t="shared" si="16"/>
        <v>-2067</v>
      </c>
      <c r="J77" s="24">
        <f t="shared" si="16"/>
        <v>-3267</v>
      </c>
      <c r="K77" s="7"/>
      <c r="L77" s="25">
        <f t="shared" si="3"/>
        <v>-2070.3416350139082</v>
      </c>
      <c r="M77" s="17">
        <f t="shared" si="1"/>
        <v>11.166524566177369</v>
      </c>
      <c r="N77" s="17">
        <f t="shared" si="4"/>
        <v>-3277.9025261068346</v>
      </c>
      <c r="O77" s="24">
        <f t="shared" si="2"/>
        <v>118.86507551020908</v>
      </c>
      <c r="P77" s="7"/>
      <c r="Q77" s="25">
        <f t="shared" si="5"/>
        <v>-2028.4064731135793</v>
      </c>
      <c r="R77" s="24">
        <f t="shared" si="6"/>
        <v>-3292.289585345256</v>
      </c>
      <c r="S77" s="7"/>
      <c r="T77" s="25">
        <f t="shared" si="7"/>
        <v>0.52368558627492157</v>
      </c>
      <c r="U77" s="24">
        <f t="shared" si="8"/>
        <v>-0.85215997128745136</v>
      </c>
      <c r="V77" s="7"/>
      <c r="W77" s="25">
        <f t="shared" si="9"/>
        <v>0.52154407217590582</v>
      </c>
      <c r="X77" s="24">
        <f t="shared" si="10"/>
        <v>320.71824367236331</v>
      </c>
      <c r="Y77" s="7"/>
      <c r="Z77" s="25">
        <f t="shared" si="11"/>
        <v>644</v>
      </c>
      <c r="AA77" s="17">
        <f t="shared" si="15"/>
        <v>320.7419999999999</v>
      </c>
      <c r="AB77" s="24">
        <f t="shared" si="12"/>
        <v>5.5980039494316509</v>
      </c>
      <c r="AC77" s="17">
        <f t="shared" si="13"/>
        <v>-2.3756327636590413E-2</v>
      </c>
      <c r="AD77" s="17">
        <f t="shared" ca="1" si="14"/>
        <v>-1.2188998361011727E-2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12368</v>
      </c>
      <c r="D78" s="17">
        <v>11503</v>
      </c>
      <c r="E78" s="17">
        <v>14095</v>
      </c>
      <c r="F78" s="17">
        <v>14957</v>
      </c>
      <c r="G78" s="24"/>
      <c r="H78" s="7"/>
      <c r="I78" s="25">
        <f t="shared" si="16"/>
        <v>-1727</v>
      </c>
      <c r="J78" s="24">
        <f t="shared" si="16"/>
        <v>-3454</v>
      </c>
      <c r="K78" s="7"/>
      <c r="L78" s="25">
        <f t="shared" si="3"/>
        <v>-1730.6905117808922</v>
      </c>
      <c r="M78" s="17">
        <f t="shared" si="1"/>
        <v>13.619877204903865</v>
      </c>
      <c r="N78" s="17">
        <f t="shared" si="4"/>
        <v>-3462.603926728646</v>
      </c>
      <c r="O78" s="24">
        <f t="shared" si="2"/>
        <v>74.027555151909084</v>
      </c>
      <c r="P78" s="7"/>
      <c r="Q78" s="25">
        <f t="shared" si="5"/>
        <v>-1688.4064731135793</v>
      </c>
      <c r="R78" s="24">
        <f t="shared" si="6"/>
        <v>-3479.289585345256</v>
      </c>
      <c r="S78" s="7"/>
      <c r="T78" s="25">
        <f t="shared" si="7"/>
        <v>0.43590579376609367</v>
      </c>
      <c r="U78" s="24">
        <f t="shared" si="8"/>
        <v>-0.90056212744651909</v>
      </c>
      <c r="V78" s="7"/>
      <c r="W78" s="25">
        <f t="shared" si="9"/>
        <v>0.43364227131802963</v>
      </c>
      <c r="X78" s="24">
        <f t="shared" si="10"/>
        <v>326.47402928639985</v>
      </c>
      <c r="Y78" s="7"/>
      <c r="Z78" s="25">
        <f t="shared" si="11"/>
        <v>636</v>
      </c>
      <c r="AA78" s="17">
        <f t="shared" si="15"/>
        <v>326.46599999999989</v>
      </c>
      <c r="AB78" s="24">
        <f t="shared" si="12"/>
        <v>5.6979065958158053</v>
      </c>
      <c r="AC78" s="17">
        <f t="shared" si="13"/>
        <v>8.0292863999602559E-3</v>
      </c>
      <c r="AD78" s="17">
        <f t="shared" ca="1" si="14"/>
        <v>-2.7661162724200494E-2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12555</v>
      </c>
      <c r="D79" s="17">
        <v>11443</v>
      </c>
      <c r="E79" s="17">
        <v>13934</v>
      </c>
      <c r="F79" s="17">
        <v>15046</v>
      </c>
      <c r="G79" s="24"/>
      <c r="H79" s="7"/>
      <c r="I79" s="25">
        <f t="shared" si="16"/>
        <v>-1379</v>
      </c>
      <c r="J79" s="24">
        <f t="shared" si="16"/>
        <v>-3603</v>
      </c>
      <c r="K79" s="7"/>
      <c r="L79" s="25">
        <f t="shared" si="3"/>
        <v>-1382.1694121795736</v>
      </c>
      <c r="M79" s="17">
        <f t="shared" si="1"/>
        <v>10.045173564029195</v>
      </c>
      <c r="N79" s="17">
        <f t="shared" si="4"/>
        <v>-3609.5983931689584</v>
      </c>
      <c r="O79" s="24">
        <f t="shared" si="2"/>
        <v>43.538792412157001</v>
      </c>
      <c r="P79" s="7"/>
      <c r="Q79" s="25">
        <f t="shared" si="5"/>
        <v>-1340.4064731135793</v>
      </c>
      <c r="R79" s="24">
        <f t="shared" si="6"/>
        <v>-3628.289585345256</v>
      </c>
      <c r="S79" s="7"/>
      <c r="T79" s="25">
        <f t="shared" si="7"/>
        <v>0.34606059437470515</v>
      </c>
      <c r="U79" s="24">
        <f t="shared" si="8"/>
        <v>-0.9391285513379688</v>
      </c>
      <c r="V79" s="7"/>
      <c r="W79" s="25">
        <f t="shared" si="9"/>
        <v>0.34369979377333376</v>
      </c>
      <c r="X79" s="24">
        <f t="shared" si="10"/>
        <v>332.08447820454455</v>
      </c>
      <c r="Y79" s="7"/>
      <c r="Z79" s="25">
        <f t="shared" si="11"/>
        <v>622</v>
      </c>
      <c r="AA79" s="17">
        <f t="shared" si="15"/>
        <v>332.06399999999991</v>
      </c>
      <c r="AB79" s="24">
        <f t="shared" si="12"/>
        <v>5.7956101273424485</v>
      </c>
      <c r="AC79" s="17">
        <f t="shared" si="13"/>
        <v>2.0478204544644996E-2</v>
      </c>
      <c r="AD79" s="17">
        <f t="shared" ca="1" si="14"/>
        <v>4.4131387639311015E-2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12740</v>
      </c>
      <c r="D80" s="17">
        <v>11386</v>
      </c>
      <c r="E80" s="17">
        <v>13762</v>
      </c>
      <c r="F80" s="17">
        <v>15112</v>
      </c>
      <c r="G80" s="24"/>
      <c r="H80" s="7"/>
      <c r="I80" s="25">
        <f t="shared" si="16"/>
        <v>-1022</v>
      </c>
      <c r="J80" s="24">
        <f t="shared" si="16"/>
        <v>-3726</v>
      </c>
      <c r="K80" s="7"/>
      <c r="L80" s="25">
        <f t="shared" si="3"/>
        <v>-1016.7064273643457</v>
      </c>
      <c r="M80" s="17">
        <f t="shared" si="1"/>
        <v>28.021911248948012</v>
      </c>
      <c r="N80" s="17">
        <f t="shared" si="4"/>
        <v>-3722.9728904780695</v>
      </c>
      <c r="O80" s="24">
        <f t="shared" si="2"/>
        <v>9.1633920577621168</v>
      </c>
      <c r="P80" s="7"/>
      <c r="Q80" s="25">
        <f t="shared" si="5"/>
        <v>-983.4064731135793</v>
      </c>
      <c r="R80" s="24">
        <f t="shared" si="6"/>
        <v>-3751.289585345256</v>
      </c>
      <c r="S80" s="7"/>
      <c r="T80" s="25">
        <f t="shared" si="7"/>
        <v>0.25389181224043589</v>
      </c>
      <c r="U80" s="24">
        <f t="shared" si="8"/>
        <v>-0.97096526367789027</v>
      </c>
      <c r="V80" s="7"/>
      <c r="W80" s="25">
        <f t="shared" si="9"/>
        <v>0.25145065126676508</v>
      </c>
      <c r="X80" s="24">
        <f t="shared" si="10"/>
        <v>337.66704821713165</v>
      </c>
      <c r="Y80" s="7"/>
      <c r="Z80" s="25">
        <f t="shared" si="11"/>
        <v>629</v>
      </c>
      <c r="AA80" s="17">
        <f t="shared" si="15"/>
        <v>337.72499999999991</v>
      </c>
      <c r="AB80" s="24">
        <f t="shared" si="12"/>
        <v>5.8944132162978473</v>
      </c>
      <c r="AC80" s="17">
        <f t="shared" si="13"/>
        <v>-5.7951782868258306E-2</v>
      </c>
      <c r="AD80" s="17">
        <f t="shared" ca="1" si="14"/>
        <v>2.2058241565503067E-2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12924</v>
      </c>
      <c r="D81" s="17">
        <v>11348</v>
      </c>
      <c r="E81" s="17">
        <v>13577</v>
      </c>
      <c r="F81" s="17">
        <v>15148</v>
      </c>
      <c r="G81" s="24"/>
      <c r="H81" s="7"/>
      <c r="I81" s="25">
        <f t="shared" si="16"/>
        <v>-653</v>
      </c>
      <c r="J81" s="24">
        <f t="shared" si="16"/>
        <v>-3800</v>
      </c>
      <c r="K81" s="7"/>
      <c r="L81" s="25">
        <f t="shared" si="3"/>
        <v>-654.33898647176625</v>
      </c>
      <c r="M81" s="17">
        <f t="shared" si="1"/>
        <v>1.7928847715730243</v>
      </c>
      <c r="N81" s="17">
        <f t="shared" si="4"/>
        <v>-3797.8091660778227</v>
      </c>
      <c r="O81" s="24">
        <f t="shared" si="2"/>
        <v>4.7997532745626055</v>
      </c>
      <c r="P81" s="7"/>
      <c r="Q81" s="25">
        <f t="shared" si="5"/>
        <v>-614.4064731135793</v>
      </c>
      <c r="R81" s="24">
        <f t="shared" si="6"/>
        <v>-3825.289585345256</v>
      </c>
      <c r="S81" s="7"/>
      <c r="T81" s="25">
        <f t="shared" si="7"/>
        <v>0.15862491978232565</v>
      </c>
      <c r="U81" s="24">
        <f t="shared" si="8"/>
        <v>-0.99011905809377809</v>
      </c>
      <c r="V81" s="7"/>
      <c r="W81" s="25">
        <f t="shared" si="9"/>
        <v>0.15613528599781135</v>
      </c>
      <c r="X81" s="24">
        <f t="shared" si="10"/>
        <v>343.22458668507318</v>
      </c>
      <c r="Y81" s="7"/>
      <c r="Z81" s="25">
        <f t="shared" si="11"/>
        <v>608</v>
      </c>
      <c r="AA81" s="17">
        <f t="shared" si="15"/>
        <v>343.19699999999989</v>
      </c>
      <c r="AB81" s="24">
        <f t="shared" si="12"/>
        <v>5.9899176329669777</v>
      </c>
      <c r="AC81" s="17">
        <f t="shared" si="13"/>
        <v>2.7586685073288209E-2</v>
      </c>
      <c r="AD81" s="17">
        <f t="shared" ca="1" si="14"/>
        <v>-1.9271090979600558E-2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13105</v>
      </c>
      <c r="D82" s="17">
        <v>11327</v>
      </c>
      <c r="E82" s="17">
        <v>13389</v>
      </c>
      <c r="F82" s="17">
        <v>15164</v>
      </c>
      <c r="G82" s="24"/>
      <c r="H82" s="7"/>
      <c r="I82" s="25">
        <f t="shared" si="16"/>
        <v>-284</v>
      </c>
      <c r="J82" s="24">
        <f t="shared" si="16"/>
        <v>-3837</v>
      </c>
      <c r="K82" s="7"/>
      <c r="L82" s="25">
        <f t="shared" si="3"/>
        <v>-281.49670120730491</v>
      </c>
      <c r="M82" s="17">
        <f t="shared" si="1"/>
        <v>6.2665048455086998</v>
      </c>
      <c r="N82" s="17">
        <f t="shared" si="4"/>
        <v>-3838.0809772946504</v>
      </c>
      <c r="O82" s="24">
        <f t="shared" si="2"/>
        <v>1.1685119115497802</v>
      </c>
      <c r="P82" s="7"/>
      <c r="Q82" s="25">
        <f t="shared" si="5"/>
        <v>-245.4064731135793</v>
      </c>
      <c r="R82" s="24">
        <f t="shared" si="6"/>
        <v>-3862.289585345256</v>
      </c>
      <c r="S82" s="7"/>
      <c r="T82" s="25">
        <f t="shared" si="7"/>
        <v>6.3358027324215402E-2</v>
      </c>
      <c r="U82" s="24">
        <f t="shared" si="8"/>
        <v>-0.99969595530172195</v>
      </c>
      <c r="V82" s="7"/>
      <c r="W82" s="25">
        <f t="shared" si="9"/>
        <v>6.0844006490077034E-2</v>
      </c>
      <c r="X82" s="24">
        <f t="shared" si="10"/>
        <v>348.70309155053451</v>
      </c>
      <c r="Y82" s="7"/>
      <c r="Z82" s="25">
        <f t="shared" si="11"/>
        <v>616</v>
      </c>
      <c r="AA82" s="17">
        <f t="shared" si="15"/>
        <v>348.74099999999987</v>
      </c>
      <c r="AB82" s="24">
        <f t="shared" si="12"/>
        <v>6.0866786866975433</v>
      </c>
      <c r="AC82" s="17">
        <f t="shared" si="13"/>
        <v>-3.7908449465362537E-2</v>
      </c>
      <c r="AD82" s="17">
        <f t="shared" ca="1" si="14"/>
        <v>6.6499230194949632E-3</v>
      </c>
      <c r="AE82" s="17">
        <v>87</v>
      </c>
    </row>
    <row r="83" spans="1:31" s="17" customFormat="1" x14ac:dyDescent="0.25">
      <c r="A83" s="17">
        <v>63</v>
      </c>
      <c r="B83" s="17">
        <v>631</v>
      </c>
      <c r="C83" s="17">
        <v>13294</v>
      </c>
      <c r="D83" s="17">
        <v>11318</v>
      </c>
      <c r="E83" s="17">
        <v>13197</v>
      </c>
      <c r="F83" s="17">
        <v>15164</v>
      </c>
      <c r="G83" s="24"/>
      <c r="H83" s="7"/>
      <c r="I83" s="25">
        <f t="shared" si="16"/>
        <v>97</v>
      </c>
      <c r="J83" s="24">
        <f t="shared" si="16"/>
        <v>-3846</v>
      </c>
      <c r="K83" s="7"/>
      <c r="L83" s="25">
        <f t="shared" si="3"/>
        <v>102.74888222636169</v>
      </c>
      <c r="M83" s="17">
        <f t="shared" si="1"/>
        <v>33.049646852577304</v>
      </c>
      <c r="N83" s="17">
        <f t="shared" si="4"/>
        <v>-3841.8452742548438</v>
      </c>
      <c r="O83" s="24">
        <f t="shared" si="2"/>
        <v>17.261746017463377</v>
      </c>
      <c r="P83" s="7"/>
      <c r="Q83" s="25">
        <f t="shared" si="5"/>
        <v>135.5935268864207</v>
      </c>
      <c r="R83" s="24">
        <f t="shared" si="6"/>
        <v>-3871.289585345256</v>
      </c>
      <c r="S83" s="7"/>
      <c r="T83" s="25">
        <f t="shared" si="7"/>
        <v>-3.5006975457735831E-2</v>
      </c>
      <c r="U83" s="24">
        <f t="shared" si="8"/>
        <v>-1.0020254708387895</v>
      </c>
      <c r="V83" s="7"/>
      <c r="W83" s="25">
        <f t="shared" si="9"/>
        <v>-3.752716607695069E-2</v>
      </c>
      <c r="X83" s="24">
        <f t="shared" si="10"/>
        <v>354.33075994113767</v>
      </c>
      <c r="Y83" s="7"/>
      <c r="Z83" s="25">
        <f t="shared" si="11"/>
        <v>631</v>
      </c>
      <c r="AA83" s="17">
        <f t="shared" si="15"/>
        <v>354.41999999999985</v>
      </c>
      <c r="AB83" s="24">
        <f t="shared" si="12"/>
        <v>6.1857959349182998</v>
      </c>
      <c r="AC83" s="17">
        <f t="shared" si="13"/>
        <v>-8.924005886217401E-2</v>
      </c>
      <c r="AD83" s="17">
        <f t="shared" ca="1" si="14"/>
        <v>3.4651425972072047E-2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13499</v>
      </c>
      <c r="D84" s="17">
        <v>11344</v>
      </c>
      <c r="E84" s="17">
        <v>13015</v>
      </c>
      <c r="F84" s="17">
        <v>15160</v>
      </c>
      <c r="G84" s="24"/>
      <c r="H84" s="7"/>
      <c r="I84" s="25">
        <f t="shared" ref="I84:J115" si="17">C84-E84</f>
        <v>484</v>
      </c>
      <c r="J84" s="24">
        <f t="shared" si="17"/>
        <v>-3816</v>
      </c>
      <c r="K84" s="7"/>
      <c r="L84" s="25">
        <f t="shared" si="3"/>
        <v>484.39663036446086</v>
      </c>
      <c r="M84" s="17">
        <f t="shared" ref="M84:M147" si="18">(I84-L84)^2</f>
        <v>0.15731564601235584</v>
      </c>
      <c r="N84" s="17">
        <f t="shared" si="4"/>
        <v>-3807.804152314794</v>
      </c>
      <c r="O84" s="24">
        <f t="shared" ref="O84:O147" si="19">(J84-N84)^2</f>
        <v>67.171919279096386</v>
      </c>
      <c r="P84" s="7"/>
      <c r="Q84" s="25">
        <f t="shared" si="5"/>
        <v>522.5935268864207</v>
      </c>
      <c r="R84" s="24">
        <f t="shared" si="6"/>
        <v>-3841.289585345256</v>
      </c>
      <c r="S84" s="7"/>
      <c r="T84" s="25">
        <f t="shared" si="7"/>
        <v>-0.13492103340160755</v>
      </c>
      <c r="U84" s="24">
        <f t="shared" si="8"/>
        <v>-0.99426041904856466</v>
      </c>
      <c r="V84" s="7"/>
      <c r="W84" s="25">
        <f t="shared" si="9"/>
        <v>-0.137422011010639</v>
      </c>
      <c r="X84" s="24">
        <f>IF(MOD(ATAN2(U84,W84)*180/PI()-$J$9+360,360)&lt;355,MOD(ATAN2(U84,W84)*180/PI()-$J$9+360,360)+360,MOD(ATAN2(U84,W84)*180/PI()-$J$9+360,360))</f>
        <v>360.05525668445648</v>
      </c>
      <c r="Y84" s="7"/>
      <c r="Z84" s="25">
        <f t="shared" si="11"/>
        <v>629</v>
      </c>
      <c r="AA84" s="17">
        <f t="shared" si="15"/>
        <v>360.08099999999985</v>
      </c>
      <c r="AB84" s="24">
        <f t="shared" si="12"/>
        <v>6.2845990238736995</v>
      </c>
      <c r="AC84" s="17">
        <f t="shared" si="13"/>
        <v>-2.5743315543365952E-2</v>
      </c>
    </row>
    <row r="85" spans="1:31" s="17" customFormat="1" x14ac:dyDescent="0.25">
      <c r="A85" s="17">
        <v>0</v>
      </c>
      <c r="B85" s="17">
        <v>0</v>
      </c>
      <c r="C85" s="17">
        <v>13438</v>
      </c>
      <c r="D85" s="17">
        <v>11287</v>
      </c>
      <c r="E85" s="17">
        <v>12954</v>
      </c>
      <c r="F85" s="17">
        <v>15087</v>
      </c>
      <c r="G85" s="24"/>
      <c r="H85" s="7"/>
      <c r="I85" s="25">
        <f t="shared" si="17"/>
        <v>484</v>
      </c>
      <c r="J85" s="24">
        <f t="shared" si="17"/>
        <v>-3800</v>
      </c>
      <c r="K85" s="7"/>
      <c r="L85" s="25">
        <f>$M$9*SIN(2*PI()/$M$10*(AA85+$M$11))+$M$12</f>
        <v>484.97843866169023</v>
      </c>
      <c r="M85" s="17">
        <f t="shared" si="18"/>
        <v>0.95734221469017589</v>
      </c>
      <c r="N85" s="17">
        <f>$O$9*COS(2*PI()/$O$10*(AA85+$O$11))+$O$12</f>
        <v>-3793.4914756574308</v>
      </c>
      <c r="O85" s="24">
        <f t="shared" si="19"/>
        <v>42.360889117816058</v>
      </c>
      <c r="P85" s="7"/>
      <c r="Q85" s="25">
        <f t="shared" ref="Q85:Q148" si="20">I85-$J$4</f>
        <v>522.5935268864207</v>
      </c>
      <c r="R85" s="24">
        <f t="shared" ref="R85:R148" si="21">J85-$J$3</f>
        <v>-3825.289585345256</v>
      </c>
      <c r="S85" s="7"/>
      <c r="T85" s="25">
        <f t="shared" ref="T85:T148" si="22">Q85/$J$7</f>
        <v>-0.13492103340160755</v>
      </c>
      <c r="U85" s="24">
        <f t="shared" ref="U85:U148" si="23">R85/$J$6</f>
        <v>-0.99011905809377809</v>
      </c>
      <c r="V85" s="7"/>
      <c r="W85" s="25">
        <f t="shared" ref="W85:W148" si="24">(T85-U85*SIN(-$J$11*PI()/180))/(COS(-$J$11*PI()/180))</f>
        <v>-0.1374115955463279</v>
      </c>
      <c r="X85" s="24">
        <f>IF(MOD(ATAN2(U85,W85)*180/PI()-$J$9+360,360)&lt;355,MOD(ATAN2(U85,W85)*180/PI()-$J$9+360,360)+360,MOD(ATAN2(U85,W85)*180/PI()-$J$9+360,360))</f>
        <v>360.08716526039393</v>
      </c>
      <c r="Y85" s="7"/>
      <c r="Z85" s="25">
        <f>I165-J159</f>
        <v>-1</v>
      </c>
      <c r="AA85" s="17">
        <f t="shared" si="15"/>
        <v>360.07199999999983</v>
      </c>
      <c r="AB85" s="24">
        <f t="shared" ref="AB85:AB148" si="25">AA85*PI()/180</f>
        <v>6.2844419442410198</v>
      </c>
      <c r="AC85" s="17">
        <f t="shared" ref="AC85:AC148" si="26">X85-AA85</f>
        <v>1.5165260394098823E-2</v>
      </c>
    </row>
    <row r="86" spans="1:31" s="17" customFormat="1" x14ac:dyDescent="0.25">
      <c r="A86" s="17">
        <v>1</v>
      </c>
      <c r="B86" s="17">
        <v>-621</v>
      </c>
      <c r="C86" s="17">
        <v>13239</v>
      </c>
      <c r="D86" s="17">
        <v>11271</v>
      </c>
      <c r="E86" s="17">
        <v>13136</v>
      </c>
      <c r="F86" s="17">
        <v>15100</v>
      </c>
      <c r="G86" s="24"/>
      <c r="H86" s="7"/>
      <c r="I86" s="25">
        <f t="shared" si="17"/>
        <v>103</v>
      </c>
      <c r="J86" s="24">
        <f t="shared" si="17"/>
        <v>-3829</v>
      </c>
      <c r="K86" s="7"/>
      <c r="L86" s="25">
        <f t="shared" ref="L86:L149" si="27">$M$9*SIN(2*PI()/$M$10*(AA86+$M$11))+$M$12</f>
        <v>109.16400991378279</v>
      </c>
      <c r="M86" s="17">
        <f t="shared" si="18"/>
        <v>37.995018217212539</v>
      </c>
      <c r="N86" s="17">
        <f t="shared" ref="N86:N149" si="28">$O$9*COS(2*PI()/$O$10*(AA86+$O$11))+$O$12</f>
        <v>-3827.9189263411522</v>
      </c>
      <c r="O86" s="24">
        <f t="shared" si="19"/>
        <v>1.1687202558545682</v>
      </c>
      <c r="P86" s="7"/>
      <c r="Q86" s="25">
        <f t="shared" si="20"/>
        <v>141.5935268864207</v>
      </c>
      <c r="R86" s="24">
        <f t="shared" si="21"/>
        <v>-3854.289585345256</v>
      </c>
      <c r="S86" s="7"/>
      <c r="T86" s="25">
        <f t="shared" si="22"/>
        <v>-3.6556030619656323E-2</v>
      </c>
      <c r="U86" s="24">
        <f t="shared" si="23"/>
        <v>-0.99762527482432872</v>
      </c>
      <c r="V86" s="7"/>
      <c r="W86" s="25">
        <f t="shared" si="24"/>
        <v>-3.9065159707039068E-2</v>
      </c>
      <c r="X86" s="24">
        <f t="shared" ref="X86:X148" si="29">MOD(ATAN2(U86,W86)*180/PI()-$J$9+360,360)</f>
        <v>354.42841136710973</v>
      </c>
      <c r="Y86" s="7"/>
      <c r="Z86" s="25">
        <f t="shared" ref="Z86:Z149" si="30">B86</f>
        <v>-621</v>
      </c>
      <c r="AA86" s="17">
        <f t="shared" ref="AA86:AA149" si="31">360/40000*Z86+AA85</f>
        <v>354.48299999999983</v>
      </c>
      <c r="AB86" s="24">
        <f t="shared" si="25"/>
        <v>6.1868954923470563</v>
      </c>
      <c r="AC86" s="17">
        <f t="shared" si="26"/>
        <v>-5.4588632890101962E-2</v>
      </c>
    </row>
    <row r="87" spans="1:31" s="17" customFormat="1" x14ac:dyDescent="0.25">
      <c r="A87" s="17">
        <v>2</v>
      </c>
      <c r="B87" s="17">
        <v>-625</v>
      </c>
      <c r="C87" s="17">
        <v>13052</v>
      </c>
      <c r="D87" s="17">
        <v>11273</v>
      </c>
      <c r="E87" s="17">
        <v>13327</v>
      </c>
      <c r="F87" s="17">
        <v>15100</v>
      </c>
      <c r="G87" s="24"/>
      <c r="H87" s="7"/>
      <c r="I87" s="25">
        <f t="shared" si="17"/>
        <v>-275</v>
      </c>
      <c r="J87" s="24">
        <f t="shared" si="17"/>
        <v>-3827</v>
      </c>
      <c r="K87" s="7"/>
      <c r="L87" s="25">
        <f t="shared" si="27"/>
        <v>-270.47932179100411</v>
      </c>
      <c r="M87" s="17">
        <f t="shared" si="18"/>
        <v>20.43653146929028</v>
      </c>
      <c r="N87" s="17">
        <f t="shared" si="28"/>
        <v>-3825.5104928814549</v>
      </c>
      <c r="O87" s="24">
        <f t="shared" si="19"/>
        <v>2.2186314561966287</v>
      </c>
      <c r="P87" s="7"/>
      <c r="Q87" s="25">
        <f t="shared" si="20"/>
        <v>-236.4064731135793</v>
      </c>
      <c r="R87" s="24">
        <f t="shared" si="21"/>
        <v>-3852.289585345256</v>
      </c>
      <c r="S87" s="7"/>
      <c r="T87" s="25">
        <f t="shared" si="22"/>
        <v>6.1034444581334661E-2</v>
      </c>
      <c r="U87" s="24">
        <f t="shared" si="23"/>
        <v>-0.99710760470498039</v>
      </c>
      <c r="V87" s="7"/>
      <c r="W87" s="25">
        <f t="shared" si="24"/>
        <v>5.8526926063893064E-2</v>
      </c>
      <c r="X87" s="24">
        <f t="shared" si="29"/>
        <v>348.82674147355397</v>
      </c>
      <c r="Y87" s="7"/>
      <c r="Z87" s="25">
        <f t="shared" si="30"/>
        <v>-625</v>
      </c>
      <c r="AA87" s="17">
        <f t="shared" si="31"/>
        <v>348.85799999999983</v>
      </c>
      <c r="AB87" s="24">
        <f t="shared" si="25"/>
        <v>6.0887207219223747</v>
      </c>
      <c r="AC87" s="17">
        <f t="shared" si="26"/>
        <v>-3.1258526445867574E-2</v>
      </c>
    </row>
    <row r="88" spans="1:31" s="17" customFormat="1" x14ac:dyDescent="0.25">
      <c r="A88" s="17">
        <v>3</v>
      </c>
      <c r="B88" s="17">
        <v>-611</v>
      </c>
      <c r="C88" s="17">
        <v>12869</v>
      </c>
      <c r="D88" s="17">
        <v>11293</v>
      </c>
      <c r="E88" s="17">
        <v>13510</v>
      </c>
      <c r="F88" s="17">
        <v>15079</v>
      </c>
      <c r="G88" s="24"/>
      <c r="H88" s="7"/>
      <c r="I88" s="25">
        <f t="shared" si="17"/>
        <v>-641</v>
      </c>
      <c r="J88" s="24">
        <f t="shared" si="17"/>
        <v>-3786</v>
      </c>
      <c r="K88" s="7"/>
      <c r="L88" s="25">
        <f t="shared" si="27"/>
        <v>-639.48324428833473</v>
      </c>
      <c r="M88" s="17">
        <f t="shared" si="18"/>
        <v>2.3005478888692159</v>
      </c>
      <c r="N88" s="17">
        <f t="shared" si="28"/>
        <v>-3787.2400760398909</v>
      </c>
      <c r="O88" s="24">
        <f t="shared" si="19"/>
        <v>1.5377885847115886</v>
      </c>
      <c r="P88" s="7"/>
      <c r="Q88" s="25">
        <f t="shared" si="20"/>
        <v>-602.4064731135793</v>
      </c>
      <c r="R88" s="24">
        <f t="shared" si="21"/>
        <v>-3811.289585345256</v>
      </c>
      <c r="S88" s="7"/>
      <c r="T88" s="25">
        <f t="shared" si="22"/>
        <v>0.15552680945848465</v>
      </c>
      <c r="U88" s="24">
        <f t="shared" si="23"/>
        <v>-0.98649536725833986</v>
      </c>
      <c r="V88" s="7"/>
      <c r="W88" s="25">
        <f t="shared" si="24"/>
        <v>0.15304627940724566</v>
      </c>
      <c r="X88" s="24">
        <f t="shared" si="29"/>
        <v>343.3673155940935</v>
      </c>
      <c r="Y88" s="7"/>
      <c r="Z88" s="25">
        <f t="shared" si="30"/>
        <v>-611</v>
      </c>
      <c r="AA88" s="17">
        <f t="shared" si="31"/>
        <v>343.35899999999981</v>
      </c>
      <c r="AB88" s="24">
        <f t="shared" si="25"/>
        <v>5.9927450663552069</v>
      </c>
      <c r="AC88" s="17">
        <f t="shared" si="26"/>
        <v>8.3155940936876505E-3</v>
      </c>
    </row>
    <row r="89" spans="1:31" s="17" customFormat="1" x14ac:dyDescent="0.25">
      <c r="A89" s="17">
        <v>4</v>
      </c>
      <c r="B89" s="17">
        <v>-614</v>
      </c>
      <c r="C89" s="17">
        <v>12695</v>
      </c>
      <c r="D89" s="17">
        <v>11344</v>
      </c>
      <c r="E89" s="17">
        <v>13704</v>
      </c>
      <c r="F89" s="17">
        <v>15055</v>
      </c>
      <c r="G89" s="24"/>
      <c r="H89" s="7"/>
      <c r="I89" s="25">
        <f t="shared" si="17"/>
        <v>-1009</v>
      </c>
      <c r="J89" s="24">
        <f t="shared" si="17"/>
        <v>-3711</v>
      </c>
      <c r="K89" s="7"/>
      <c r="L89" s="25">
        <f t="shared" si="27"/>
        <v>-1004.718299796662</v>
      </c>
      <c r="M89" s="17">
        <f t="shared" si="18"/>
        <v>18.332956631264715</v>
      </c>
      <c r="N89" s="17">
        <f t="shared" si="28"/>
        <v>-3713.3678580296641</v>
      </c>
      <c r="O89" s="24">
        <f t="shared" si="19"/>
        <v>5.6067516486449831</v>
      </c>
      <c r="P89" s="7"/>
      <c r="Q89" s="25">
        <f t="shared" si="20"/>
        <v>-970.4064731135793</v>
      </c>
      <c r="R89" s="24">
        <f t="shared" si="21"/>
        <v>-3736.289585345256</v>
      </c>
      <c r="S89" s="7"/>
      <c r="T89" s="25">
        <f t="shared" si="22"/>
        <v>0.25053552605627483</v>
      </c>
      <c r="U89" s="24">
        <f t="shared" si="23"/>
        <v>-0.96708273778277798</v>
      </c>
      <c r="V89" s="7"/>
      <c r="W89" s="25">
        <f t="shared" si="24"/>
        <v>0.24810411896589907</v>
      </c>
      <c r="X89" s="24">
        <f t="shared" si="29"/>
        <v>337.79710645869704</v>
      </c>
      <c r="Y89" s="7"/>
      <c r="Z89" s="25">
        <f t="shared" si="30"/>
        <v>-614</v>
      </c>
      <c r="AA89" s="17">
        <f t="shared" si="31"/>
        <v>337.8329999999998</v>
      </c>
      <c r="AB89" s="24">
        <f t="shared" si="25"/>
        <v>5.8962981718899998</v>
      </c>
      <c r="AC89" s="17">
        <f t="shared" si="26"/>
        <v>-3.5893541302755239E-2</v>
      </c>
    </row>
    <row r="90" spans="1:31" s="17" customFormat="1" x14ac:dyDescent="0.25">
      <c r="A90" s="17">
        <v>5</v>
      </c>
      <c r="B90" s="17">
        <v>-635</v>
      </c>
      <c r="C90" s="17">
        <v>12511</v>
      </c>
      <c r="D90" s="17">
        <v>11396</v>
      </c>
      <c r="E90" s="17">
        <v>13880</v>
      </c>
      <c r="F90" s="17">
        <v>14991</v>
      </c>
      <c r="G90" s="24"/>
      <c r="H90" s="7"/>
      <c r="I90" s="25">
        <f t="shared" si="17"/>
        <v>-1369</v>
      </c>
      <c r="J90" s="24">
        <f t="shared" si="17"/>
        <v>-3595</v>
      </c>
      <c r="K90" s="7"/>
      <c r="L90" s="25">
        <f t="shared" si="27"/>
        <v>-1372.9548233995145</v>
      </c>
      <c r="M90" s="17">
        <f t="shared" si="18"/>
        <v>15.640628121347053</v>
      </c>
      <c r="N90" s="17">
        <f t="shared" si="28"/>
        <v>-3600.3601797173774</v>
      </c>
      <c r="O90" s="24">
        <f t="shared" si="19"/>
        <v>28.731526602583823</v>
      </c>
      <c r="P90" s="7"/>
      <c r="Q90" s="25">
        <f t="shared" si="20"/>
        <v>-1330.4064731135793</v>
      </c>
      <c r="R90" s="24">
        <f t="shared" si="21"/>
        <v>-3620.289585345256</v>
      </c>
      <c r="S90" s="7"/>
      <c r="T90" s="25">
        <f t="shared" si="22"/>
        <v>0.34347883577150434</v>
      </c>
      <c r="U90" s="24">
        <f t="shared" si="23"/>
        <v>-0.93705787086057546</v>
      </c>
      <c r="V90" s="7"/>
      <c r="W90" s="25">
        <f t="shared" si="24"/>
        <v>0.34112323473729111</v>
      </c>
      <c r="X90" s="24">
        <f t="shared" si="29"/>
        <v>332.18260959218378</v>
      </c>
      <c r="Y90" s="7"/>
      <c r="Z90" s="25">
        <f t="shared" si="30"/>
        <v>-635</v>
      </c>
      <c r="AA90" s="17">
        <f t="shared" si="31"/>
        <v>332.11799999999982</v>
      </c>
      <c r="AB90" s="24">
        <f t="shared" si="25"/>
        <v>5.7965526051385243</v>
      </c>
      <c r="AC90" s="17">
        <f t="shared" si="26"/>
        <v>6.4609592183956011E-2</v>
      </c>
    </row>
    <row r="91" spans="1:31" s="17" customFormat="1" x14ac:dyDescent="0.25">
      <c r="A91" s="17">
        <v>6</v>
      </c>
      <c r="B91" s="17">
        <v>-627</v>
      </c>
      <c r="C91" s="17">
        <v>12328</v>
      </c>
      <c r="D91" s="17">
        <v>11465</v>
      </c>
      <c r="E91" s="17">
        <v>14053</v>
      </c>
      <c r="F91" s="17">
        <v>14912</v>
      </c>
      <c r="G91" s="24"/>
      <c r="H91" s="7"/>
      <c r="I91" s="25">
        <f t="shared" si="17"/>
        <v>-1725</v>
      </c>
      <c r="J91" s="24">
        <f t="shared" si="17"/>
        <v>-3447</v>
      </c>
      <c r="K91" s="7"/>
      <c r="L91" s="25">
        <f t="shared" si="27"/>
        <v>-1723.5466752280045</v>
      </c>
      <c r="M91" s="17">
        <f t="shared" si="18"/>
        <v>2.1121528928958875</v>
      </c>
      <c r="N91" s="17">
        <f t="shared" si="28"/>
        <v>-3453.3412561891778</v>
      </c>
      <c r="O91" s="24">
        <f t="shared" si="19"/>
        <v>40.211530056785556</v>
      </c>
      <c r="P91" s="7"/>
      <c r="Q91" s="25">
        <f t="shared" si="20"/>
        <v>-1686.4064731135793</v>
      </c>
      <c r="R91" s="24">
        <f t="shared" si="21"/>
        <v>-3472.289585345256</v>
      </c>
      <c r="S91" s="7"/>
      <c r="T91" s="25">
        <f t="shared" si="22"/>
        <v>0.43538944204545349</v>
      </c>
      <c r="U91" s="24">
        <f t="shared" si="23"/>
        <v>-0.89875028202880003</v>
      </c>
      <c r="V91" s="7"/>
      <c r="W91" s="25">
        <f t="shared" si="24"/>
        <v>0.43313047473002603</v>
      </c>
      <c r="X91" s="24">
        <f t="shared" si="29"/>
        <v>326.45536812367561</v>
      </c>
      <c r="Y91" s="7"/>
      <c r="Z91" s="25">
        <f t="shared" si="30"/>
        <v>-627</v>
      </c>
      <c r="AA91" s="17">
        <f t="shared" si="31"/>
        <v>326.47499999999985</v>
      </c>
      <c r="AB91" s="24">
        <f t="shared" si="25"/>
        <v>5.698063675448485</v>
      </c>
      <c r="AC91" s="17">
        <f t="shared" si="26"/>
        <v>-1.9631876324240238E-2</v>
      </c>
    </row>
    <row r="92" spans="1:31" s="17" customFormat="1" x14ac:dyDescent="0.25">
      <c r="A92" s="17">
        <v>7</v>
      </c>
      <c r="B92" s="17">
        <v>-631</v>
      </c>
      <c r="C92" s="17">
        <v>12168</v>
      </c>
      <c r="D92" s="17">
        <v>11569</v>
      </c>
      <c r="E92" s="17">
        <v>14228</v>
      </c>
      <c r="F92" s="17">
        <v>14830</v>
      </c>
      <c r="G92" s="24"/>
      <c r="H92" s="7"/>
      <c r="I92" s="25">
        <f t="shared" si="17"/>
        <v>-2060</v>
      </c>
      <c r="J92" s="24">
        <f t="shared" si="17"/>
        <v>-3261</v>
      </c>
      <c r="K92" s="7"/>
      <c r="L92" s="25">
        <f t="shared" si="27"/>
        <v>-2059.8749355135001</v>
      </c>
      <c r="M92" s="17">
        <f t="shared" si="18"/>
        <v>1.5641125783489442E-2</v>
      </c>
      <c r="N92" s="17">
        <f t="shared" si="28"/>
        <v>-3271.2857978816601</v>
      </c>
      <c r="O92" s="24">
        <f t="shared" si="19"/>
        <v>105.79763806236285</v>
      </c>
      <c r="P92" s="7"/>
      <c r="Q92" s="25">
        <f t="shared" si="20"/>
        <v>-2021.4064731135793</v>
      </c>
      <c r="R92" s="24">
        <f t="shared" si="21"/>
        <v>-3286.289585345256</v>
      </c>
      <c r="S92" s="7"/>
      <c r="T92" s="25">
        <f t="shared" si="22"/>
        <v>0.521878355252681</v>
      </c>
      <c r="U92" s="24">
        <f t="shared" si="23"/>
        <v>-0.85060696092940646</v>
      </c>
      <c r="V92" s="7"/>
      <c r="W92" s="25">
        <f t="shared" si="24"/>
        <v>0.51974074123728375</v>
      </c>
      <c r="X92" s="24">
        <f t="shared" si="29"/>
        <v>320.76005467400228</v>
      </c>
      <c r="Y92" s="7"/>
      <c r="Z92" s="25">
        <f t="shared" si="30"/>
        <v>-631</v>
      </c>
      <c r="AA92" s="17">
        <f t="shared" si="31"/>
        <v>320.79599999999988</v>
      </c>
      <c r="AB92" s="24">
        <f t="shared" si="25"/>
        <v>5.5989464272277267</v>
      </c>
      <c r="AC92" s="17">
        <f t="shared" si="26"/>
        <v>-3.594532599760214E-2</v>
      </c>
    </row>
    <row r="93" spans="1:31" s="17" customFormat="1" x14ac:dyDescent="0.25">
      <c r="A93" s="17">
        <v>8</v>
      </c>
      <c r="B93" s="17">
        <v>-643</v>
      </c>
      <c r="C93" s="17">
        <v>12012</v>
      </c>
      <c r="D93" s="17">
        <v>11676</v>
      </c>
      <c r="E93" s="17">
        <v>14393</v>
      </c>
      <c r="F93" s="17">
        <v>14724</v>
      </c>
      <c r="G93" s="24"/>
      <c r="H93" s="7"/>
      <c r="I93" s="25">
        <f t="shared" si="17"/>
        <v>-2381</v>
      </c>
      <c r="J93" s="24">
        <f t="shared" si="17"/>
        <v>-3048</v>
      </c>
      <c r="K93" s="7"/>
      <c r="L93" s="25">
        <f t="shared" si="27"/>
        <v>-2382.161458075876</v>
      </c>
      <c r="M93" s="17">
        <f t="shared" si="18"/>
        <v>1.3489848620175766</v>
      </c>
      <c r="N93" s="17">
        <f t="shared" si="28"/>
        <v>-3052.4301393425117</v>
      </c>
      <c r="O93" s="24">
        <f t="shared" si="19"/>
        <v>19.626134594069693</v>
      </c>
      <c r="P93" s="7"/>
      <c r="Q93" s="25">
        <f t="shared" si="20"/>
        <v>-2342.4064731135795</v>
      </c>
      <c r="R93" s="24">
        <f t="shared" si="21"/>
        <v>-3073.289585345256</v>
      </c>
      <c r="S93" s="7"/>
      <c r="T93" s="25">
        <f t="shared" si="22"/>
        <v>0.60475280641542739</v>
      </c>
      <c r="U93" s="24">
        <f t="shared" si="23"/>
        <v>-0.7954750932188106</v>
      </c>
      <c r="V93" s="7"/>
      <c r="W93" s="25">
        <f t="shared" si="24"/>
        <v>0.60275411036508886</v>
      </c>
      <c r="X93" s="24">
        <f t="shared" si="29"/>
        <v>315.03371552979195</v>
      </c>
      <c r="Y93" s="7"/>
      <c r="Z93" s="25">
        <f t="shared" si="30"/>
        <v>-643</v>
      </c>
      <c r="AA93" s="17">
        <f t="shared" si="31"/>
        <v>315.0089999999999</v>
      </c>
      <c r="AB93" s="24">
        <f t="shared" si="25"/>
        <v>5.4979442234148159</v>
      </c>
      <c r="AC93" s="17">
        <f t="shared" si="26"/>
        <v>2.4715529792047164E-2</v>
      </c>
    </row>
    <row r="94" spans="1:31" s="17" customFormat="1" x14ac:dyDescent="0.25">
      <c r="A94" s="17">
        <v>9</v>
      </c>
      <c r="B94" s="17">
        <v>-625</v>
      </c>
      <c r="C94" s="17">
        <v>11859</v>
      </c>
      <c r="D94" s="17">
        <v>11794</v>
      </c>
      <c r="E94" s="17">
        <v>14528</v>
      </c>
      <c r="F94" s="17">
        <v>14594</v>
      </c>
      <c r="G94" s="24"/>
      <c r="H94" s="7"/>
      <c r="I94" s="25">
        <f t="shared" si="17"/>
        <v>-2669</v>
      </c>
      <c r="J94" s="24">
        <f t="shared" si="17"/>
        <v>-2800</v>
      </c>
      <c r="K94" s="7"/>
      <c r="L94" s="25">
        <f t="shared" si="27"/>
        <v>-2672.5532937637063</v>
      </c>
      <c r="M94" s="17">
        <f t="shared" si="18"/>
        <v>12.625896571193932</v>
      </c>
      <c r="N94" s="17">
        <f t="shared" si="28"/>
        <v>-2809.5561545168789</v>
      </c>
      <c r="O94" s="24">
        <f t="shared" si="19"/>
        <v>91.320089150465108</v>
      </c>
      <c r="P94" s="7"/>
      <c r="Q94" s="25">
        <f t="shared" si="20"/>
        <v>-2630.4064731135795</v>
      </c>
      <c r="R94" s="24">
        <f t="shared" si="21"/>
        <v>-2825.289585345256</v>
      </c>
      <c r="S94" s="7"/>
      <c r="T94" s="25">
        <f t="shared" si="22"/>
        <v>0.67910745418761098</v>
      </c>
      <c r="U94" s="24">
        <f t="shared" si="23"/>
        <v>-0.73128399841961911</v>
      </c>
      <c r="V94" s="7"/>
      <c r="W94" s="25">
        <f t="shared" si="24"/>
        <v>0.6772704329860203</v>
      </c>
      <c r="X94" s="24">
        <f t="shared" si="29"/>
        <v>309.38199459283555</v>
      </c>
      <c r="Y94" s="7"/>
      <c r="Z94" s="25">
        <f t="shared" si="30"/>
        <v>-625</v>
      </c>
      <c r="AA94" s="17">
        <f t="shared" si="31"/>
        <v>309.3839999999999</v>
      </c>
      <c r="AB94" s="24">
        <f t="shared" si="25"/>
        <v>5.3997694529901343</v>
      </c>
      <c r="AC94" s="17">
        <f t="shared" si="26"/>
        <v>-2.0054071643471616E-3</v>
      </c>
    </row>
    <row r="95" spans="1:31" s="17" customFormat="1" x14ac:dyDescent="0.25">
      <c r="A95" s="17">
        <v>10</v>
      </c>
      <c r="B95" s="17">
        <v>-618</v>
      </c>
      <c r="C95" s="17">
        <v>11725</v>
      </c>
      <c r="D95" s="17">
        <v>11930</v>
      </c>
      <c r="E95" s="17">
        <v>14662</v>
      </c>
      <c r="F95" s="17">
        <v>14459</v>
      </c>
      <c r="G95" s="24"/>
      <c r="H95" s="7"/>
      <c r="I95" s="25">
        <f t="shared" si="17"/>
        <v>-2937</v>
      </c>
      <c r="J95" s="24">
        <f t="shared" si="17"/>
        <v>-2529</v>
      </c>
      <c r="K95" s="7"/>
      <c r="L95" s="25">
        <f t="shared" si="27"/>
        <v>-2934.7534714197523</v>
      </c>
      <c r="M95" s="17">
        <f t="shared" si="18"/>
        <v>5.0468906618699307</v>
      </c>
      <c r="N95" s="17">
        <f t="shared" si="28"/>
        <v>-2542.4967887508628</v>
      </c>
      <c r="O95" s="24">
        <f t="shared" si="19"/>
        <v>182.16330658541753</v>
      </c>
      <c r="P95" s="7"/>
      <c r="Q95" s="25">
        <f t="shared" si="20"/>
        <v>-2898.4064731135795</v>
      </c>
      <c r="R95" s="24">
        <f t="shared" si="21"/>
        <v>-2554.289585345256</v>
      </c>
      <c r="S95" s="7"/>
      <c r="T95" s="25">
        <f t="shared" si="22"/>
        <v>0.74829858475339295</v>
      </c>
      <c r="U95" s="24">
        <f t="shared" si="23"/>
        <v>-0.6611396972479221</v>
      </c>
      <c r="V95" s="7"/>
      <c r="W95" s="25">
        <f t="shared" si="24"/>
        <v>0.74663819430050249</v>
      </c>
      <c r="X95" s="24">
        <f t="shared" si="29"/>
        <v>303.71048782830644</v>
      </c>
      <c r="Y95" s="7"/>
      <c r="Z95" s="25">
        <f t="shared" si="30"/>
        <v>-618</v>
      </c>
      <c r="AA95" s="17">
        <f t="shared" si="31"/>
        <v>303.82199999999989</v>
      </c>
      <c r="AB95" s="24">
        <f t="shared" si="25"/>
        <v>5.3026942399942101</v>
      </c>
      <c r="AC95" s="17">
        <f t="shared" si="26"/>
        <v>-0.11151217169344818</v>
      </c>
    </row>
    <row r="96" spans="1:31" s="17" customFormat="1" x14ac:dyDescent="0.25">
      <c r="A96" s="17">
        <v>11</v>
      </c>
      <c r="B96" s="17">
        <v>-620</v>
      </c>
      <c r="C96" s="17">
        <v>11606</v>
      </c>
      <c r="D96" s="17">
        <v>12069</v>
      </c>
      <c r="E96" s="17">
        <v>14772</v>
      </c>
      <c r="F96" s="17">
        <v>14310</v>
      </c>
      <c r="G96" s="24"/>
      <c r="H96" s="7"/>
      <c r="I96" s="25">
        <f t="shared" si="17"/>
        <v>-3166</v>
      </c>
      <c r="J96" s="24">
        <f t="shared" si="17"/>
        <v>-2241</v>
      </c>
      <c r="K96" s="7"/>
      <c r="L96" s="25">
        <f t="shared" si="27"/>
        <v>-3170.3889819957849</v>
      </c>
      <c r="M96" s="17">
        <f t="shared" si="18"/>
        <v>19.263162959323903</v>
      </c>
      <c r="N96" s="17">
        <f t="shared" si="28"/>
        <v>-2250.2315287539604</v>
      </c>
      <c r="O96" s="24">
        <f t="shared" si="19"/>
        <v>85.221123135198525</v>
      </c>
      <c r="P96" s="7"/>
      <c r="Q96" s="25">
        <f t="shared" si="20"/>
        <v>-3127.4064731135795</v>
      </c>
      <c r="R96" s="24">
        <f t="shared" si="21"/>
        <v>-2266.289585345256</v>
      </c>
      <c r="S96" s="7"/>
      <c r="T96" s="25">
        <f t="shared" si="22"/>
        <v>0.80742085676669173</v>
      </c>
      <c r="U96" s="24">
        <f t="shared" si="23"/>
        <v>-0.58659520006176424</v>
      </c>
      <c r="V96" s="7"/>
      <c r="W96" s="25">
        <f t="shared" si="24"/>
        <v>0.80594813164984214</v>
      </c>
      <c r="X96" s="24">
        <f t="shared" si="29"/>
        <v>298.23430336180672</v>
      </c>
      <c r="Y96" s="7"/>
      <c r="Z96" s="25">
        <f t="shared" si="30"/>
        <v>-620</v>
      </c>
      <c r="AA96" s="17">
        <f t="shared" si="31"/>
        <v>298.2419999999999</v>
      </c>
      <c r="AB96" s="24">
        <f t="shared" si="25"/>
        <v>5.2053048677329263</v>
      </c>
      <c r="AC96" s="17">
        <f t="shared" si="26"/>
        <v>-7.6966381931811156E-3</v>
      </c>
    </row>
    <row r="97" spans="1:29" s="17" customFormat="1" x14ac:dyDescent="0.25">
      <c r="A97" s="17">
        <v>12</v>
      </c>
      <c r="B97" s="17">
        <v>-616</v>
      </c>
      <c r="C97" s="17">
        <v>11505</v>
      </c>
      <c r="D97" s="17">
        <v>12232</v>
      </c>
      <c r="E97" s="17">
        <v>14881</v>
      </c>
      <c r="F97" s="17">
        <v>14160</v>
      </c>
      <c r="G97" s="24"/>
      <c r="H97" s="7"/>
      <c r="I97" s="25">
        <f t="shared" si="17"/>
        <v>-3376</v>
      </c>
      <c r="J97" s="24">
        <f t="shared" si="17"/>
        <v>-1928</v>
      </c>
      <c r="K97" s="7"/>
      <c r="L97" s="25">
        <f t="shared" si="27"/>
        <v>-3375.106836353154</v>
      </c>
      <c r="M97" s="17">
        <f t="shared" si="18"/>
        <v>0.79774130004725619</v>
      </c>
      <c r="N97" s="17">
        <f t="shared" si="28"/>
        <v>-1938.4445207749657</v>
      </c>
      <c r="O97" s="24">
        <f t="shared" si="19"/>
        <v>109.08801421868942</v>
      </c>
      <c r="P97" s="7"/>
      <c r="Q97" s="25">
        <f t="shared" si="20"/>
        <v>-3337.4064731135795</v>
      </c>
      <c r="R97" s="24">
        <f t="shared" si="21"/>
        <v>-1953.289585345256</v>
      </c>
      <c r="S97" s="7"/>
      <c r="T97" s="25">
        <f t="shared" si="22"/>
        <v>0.86163778743390884</v>
      </c>
      <c r="U97" s="24">
        <f t="shared" si="23"/>
        <v>-0.50557982638375254</v>
      </c>
      <c r="V97" s="7"/>
      <c r="W97" s="25">
        <f t="shared" si="24"/>
        <v>0.86036898630259118</v>
      </c>
      <c r="X97" s="24">
        <f t="shared" si="29"/>
        <v>292.6257923859913</v>
      </c>
      <c r="Y97" s="7"/>
      <c r="Z97" s="25">
        <f t="shared" si="30"/>
        <v>-616</v>
      </c>
      <c r="AA97" s="17">
        <f t="shared" si="31"/>
        <v>292.69799999999992</v>
      </c>
      <c r="AB97" s="24">
        <f t="shared" si="25"/>
        <v>5.1085438140023607</v>
      </c>
      <c r="AC97" s="17">
        <f t="shared" si="26"/>
        <v>-7.2207614008618748E-2</v>
      </c>
    </row>
    <row r="98" spans="1:29" s="17" customFormat="1" x14ac:dyDescent="0.25">
      <c r="A98" s="17">
        <v>13</v>
      </c>
      <c r="B98" s="17">
        <v>-627</v>
      </c>
      <c r="C98" s="17">
        <v>11419</v>
      </c>
      <c r="D98" s="17">
        <v>12402</v>
      </c>
      <c r="E98" s="17">
        <v>14968</v>
      </c>
      <c r="F98" s="17">
        <v>13993</v>
      </c>
      <c r="G98" s="24"/>
      <c r="H98" s="7"/>
      <c r="I98" s="25">
        <f t="shared" si="17"/>
        <v>-3549</v>
      </c>
      <c r="J98" s="24">
        <f t="shared" si="17"/>
        <v>-1591</v>
      </c>
      <c r="K98" s="7"/>
      <c r="L98" s="25">
        <f t="shared" si="27"/>
        <v>-3551.4062610838077</v>
      </c>
      <c r="M98" s="17">
        <f t="shared" si="18"/>
        <v>5.7900924034476429</v>
      </c>
      <c r="N98" s="17">
        <f t="shared" si="28"/>
        <v>-1602.2016807967973</v>
      </c>
      <c r="O98" s="24">
        <f t="shared" si="19"/>
        <v>125.47765267333719</v>
      </c>
      <c r="P98" s="7"/>
      <c r="Q98" s="25">
        <f t="shared" si="20"/>
        <v>-3510.4064731135795</v>
      </c>
      <c r="R98" s="24">
        <f t="shared" si="21"/>
        <v>-1616.289585345256</v>
      </c>
      <c r="S98" s="7"/>
      <c r="T98" s="25">
        <f t="shared" si="22"/>
        <v>0.90630221126928312</v>
      </c>
      <c r="U98" s="24">
        <f t="shared" si="23"/>
        <v>-0.41835241127356099</v>
      </c>
      <c r="V98" s="7"/>
      <c r="W98" s="25">
        <f t="shared" si="24"/>
        <v>0.90525292710947369</v>
      </c>
      <c r="X98" s="24">
        <f t="shared" si="29"/>
        <v>286.98944618272719</v>
      </c>
      <c r="Y98" s="7"/>
      <c r="Z98" s="25">
        <f t="shared" si="30"/>
        <v>-627</v>
      </c>
      <c r="AA98" s="17">
        <f t="shared" si="31"/>
        <v>287.05499999999995</v>
      </c>
      <c r="AB98" s="24">
        <f t="shared" si="25"/>
        <v>5.0100548843123214</v>
      </c>
      <c r="AC98" s="17">
        <f t="shared" si="26"/>
        <v>-6.5553817272757442E-2</v>
      </c>
    </row>
    <row r="99" spans="1:29" s="17" customFormat="1" x14ac:dyDescent="0.25">
      <c r="A99" s="17">
        <v>14</v>
      </c>
      <c r="B99" s="17">
        <v>-634</v>
      </c>
      <c r="C99" s="17">
        <v>11365</v>
      </c>
      <c r="D99" s="17">
        <v>12588</v>
      </c>
      <c r="E99" s="17">
        <v>15057</v>
      </c>
      <c r="F99" s="17">
        <v>13830</v>
      </c>
      <c r="G99" s="24"/>
      <c r="H99" s="7"/>
      <c r="I99" s="25">
        <f t="shared" si="17"/>
        <v>-3692</v>
      </c>
      <c r="J99" s="24">
        <f t="shared" si="17"/>
        <v>-1242</v>
      </c>
      <c r="K99" s="7"/>
      <c r="L99" s="25">
        <f t="shared" si="27"/>
        <v>-3695.0403765081073</v>
      </c>
      <c r="M99" s="17">
        <f t="shared" si="18"/>
        <v>9.2438893110509142</v>
      </c>
      <c r="N99" s="17">
        <f t="shared" si="28"/>
        <v>-1246.1421327579526</v>
      </c>
      <c r="O99" s="24">
        <f t="shared" si="19"/>
        <v>17.157263784503971</v>
      </c>
      <c r="P99" s="7"/>
      <c r="Q99" s="25">
        <f t="shared" si="20"/>
        <v>-3653.4064731135795</v>
      </c>
      <c r="R99" s="24">
        <f t="shared" si="21"/>
        <v>-1267.289585345256</v>
      </c>
      <c r="S99" s="7"/>
      <c r="T99" s="25">
        <f t="shared" si="22"/>
        <v>0.9432213592950548</v>
      </c>
      <c r="U99" s="24">
        <f t="shared" si="23"/>
        <v>-0.32801897544727948</v>
      </c>
      <c r="V99" s="7"/>
      <c r="W99" s="25">
        <f t="shared" si="24"/>
        <v>0.94239937920999461</v>
      </c>
      <c r="X99" s="24">
        <f t="shared" si="29"/>
        <v>281.37732716471339</v>
      </c>
      <c r="Y99" s="7"/>
      <c r="Z99" s="25">
        <f t="shared" si="30"/>
        <v>-634</v>
      </c>
      <c r="AA99" s="17">
        <f t="shared" si="31"/>
        <v>281.34899999999993</v>
      </c>
      <c r="AB99" s="24">
        <f t="shared" si="25"/>
        <v>4.9104663971935247</v>
      </c>
      <c r="AC99" s="17">
        <f t="shared" si="26"/>
        <v>2.8327164713459752E-2</v>
      </c>
    </row>
    <row r="100" spans="1:29" s="17" customFormat="1" x14ac:dyDescent="0.25">
      <c r="A100" s="17">
        <v>15</v>
      </c>
      <c r="B100" s="17">
        <v>-642</v>
      </c>
      <c r="C100" s="17">
        <v>11293</v>
      </c>
      <c r="D100" s="17">
        <v>12764</v>
      </c>
      <c r="E100" s="17">
        <v>15095</v>
      </c>
      <c r="F100" s="17">
        <v>13634</v>
      </c>
      <c r="G100" s="24"/>
      <c r="H100" s="7"/>
      <c r="I100" s="25">
        <f t="shared" si="17"/>
        <v>-3802</v>
      </c>
      <c r="J100" s="24">
        <f t="shared" si="17"/>
        <v>-870</v>
      </c>
      <c r="K100" s="7"/>
      <c r="L100" s="25">
        <f t="shared" si="27"/>
        <v>-3803.5498477445685</v>
      </c>
      <c r="M100" s="17">
        <f t="shared" si="18"/>
        <v>2.4020280313441407</v>
      </c>
      <c r="N100" s="17">
        <f t="shared" si="28"/>
        <v>-872.73436160320546</v>
      </c>
      <c r="O100" s="24">
        <f t="shared" si="19"/>
        <v>7.476733377084317</v>
      </c>
      <c r="P100" s="7"/>
      <c r="Q100" s="25">
        <f t="shared" si="20"/>
        <v>-3763.4064731135795</v>
      </c>
      <c r="R100" s="24">
        <f t="shared" si="21"/>
        <v>-895.28958534525589</v>
      </c>
      <c r="S100" s="7"/>
      <c r="T100" s="25">
        <f t="shared" si="22"/>
        <v>0.97162070393026378</v>
      </c>
      <c r="U100" s="24">
        <f t="shared" si="23"/>
        <v>-0.23173233324849232</v>
      </c>
      <c r="V100" s="7"/>
      <c r="W100" s="25">
        <f t="shared" si="24"/>
        <v>0.97104097320540861</v>
      </c>
      <c r="X100" s="24">
        <f t="shared" si="29"/>
        <v>275.60816646665467</v>
      </c>
      <c r="Y100" s="7"/>
      <c r="Z100" s="25">
        <f t="shared" si="30"/>
        <v>-642</v>
      </c>
      <c r="AA100" s="17">
        <f t="shared" si="31"/>
        <v>275.57099999999991</v>
      </c>
      <c r="AB100" s="24">
        <f t="shared" si="25"/>
        <v>4.8096212730132919</v>
      </c>
      <c r="AC100" s="17">
        <f t="shared" si="26"/>
        <v>3.7166466654753094E-2</v>
      </c>
    </row>
    <row r="101" spans="1:29" s="17" customFormat="1" x14ac:dyDescent="0.25">
      <c r="A101" s="17">
        <v>16</v>
      </c>
      <c r="B101" s="17">
        <v>-631</v>
      </c>
      <c r="C101" s="17">
        <v>11262</v>
      </c>
      <c r="D101" s="17">
        <v>12956</v>
      </c>
      <c r="E101" s="17">
        <v>15139</v>
      </c>
      <c r="F101" s="17">
        <v>13453</v>
      </c>
      <c r="G101" s="24"/>
      <c r="H101" s="7"/>
      <c r="I101" s="25">
        <f t="shared" si="17"/>
        <v>-3877</v>
      </c>
      <c r="J101" s="24">
        <f t="shared" si="17"/>
        <v>-497</v>
      </c>
      <c r="K101" s="7"/>
      <c r="L101" s="25">
        <f t="shared" si="27"/>
        <v>-3872.9168495392655</v>
      </c>
      <c r="M101" s="17">
        <f t="shared" si="18"/>
        <v>16.672117684996252</v>
      </c>
      <c r="N101" s="17">
        <f t="shared" si="28"/>
        <v>-496.78537839296081</v>
      </c>
      <c r="O101" s="24">
        <f t="shared" si="19"/>
        <v>4.6062434208085146E-2</v>
      </c>
      <c r="P101" s="7"/>
      <c r="Q101" s="25">
        <f t="shared" si="20"/>
        <v>-3838.4064731135795</v>
      </c>
      <c r="R101" s="24">
        <f t="shared" si="21"/>
        <v>-522.28958534525589</v>
      </c>
      <c r="S101" s="7"/>
      <c r="T101" s="25">
        <f t="shared" si="22"/>
        <v>0.99098389345426996</v>
      </c>
      <c r="U101" s="24">
        <f t="shared" si="23"/>
        <v>-0.13518685599003105</v>
      </c>
      <c r="V101" s="7"/>
      <c r="W101" s="25">
        <f t="shared" si="24"/>
        <v>0.99064703447864844</v>
      </c>
      <c r="X101" s="24">
        <f t="shared" si="29"/>
        <v>269.95672626042369</v>
      </c>
      <c r="Y101" s="7"/>
      <c r="Z101" s="25">
        <f t="shared" si="30"/>
        <v>-631</v>
      </c>
      <c r="AA101" s="17">
        <f t="shared" si="31"/>
        <v>269.89199999999994</v>
      </c>
      <c r="AB101" s="24">
        <f t="shared" si="25"/>
        <v>4.7105040247925354</v>
      </c>
      <c r="AC101" s="17">
        <f t="shared" si="26"/>
        <v>6.4726260423753956E-2</v>
      </c>
    </row>
    <row r="102" spans="1:29" s="17" customFormat="1" x14ac:dyDescent="0.25">
      <c r="A102" s="17">
        <v>17</v>
      </c>
      <c r="B102" s="17">
        <v>-626</v>
      </c>
      <c r="C102" s="17">
        <v>11241</v>
      </c>
      <c r="D102" s="17">
        <v>13128</v>
      </c>
      <c r="E102" s="17">
        <v>15133</v>
      </c>
      <c r="F102" s="17">
        <v>13252</v>
      </c>
      <c r="G102" s="24"/>
      <c r="H102" s="7"/>
      <c r="I102" s="25">
        <f t="shared" si="17"/>
        <v>-3892</v>
      </c>
      <c r="J102" s="24">
        <f t="shared" si="17"/>
        <v>-124</v>
      </c>
      <c r="K102" s="7"/>
      <c r="L102" s="25">
        <f t="shared" si="27"/>
        <v>-3904.5338433181578</v>
      </c>
      <c r="M102" s="17">
        <f t="shared" si="18"/>
        <v>157.09722832412839</v>
      </c>
      <c r="N102" s="17">
        <f t="shared" si="28"/>
        <v>-118.72171358379447</v>
      </c>
      <c r="O102" s="24">
        <f t="shared" si="19"/>
        <v>27.860307491499839</v>
      </c>
      <c r="P102" s="7"/>
      <c r="Q102" s="25">
        <f t="shared" si="20"/>
        <v>-3853.4064731135795</v>
      </c>
      <c r="R102" s="24">
        <f t="shared" si="21"/>
        <v>-149.28958534525594</v>
      </c>
      <c r="S102" s="7"/>
      <c r="T102" s="25">
        <f t="shared" si="22"/>
        <v>0.99485653135907115</v>
      </c>
      <c r="U102" s="24">
        <f t="shared" si="23"/>
        <v>-3.8641378731569767E-2</v>
      </c>
      <c r="V102" s="7"/>
      <c r="W102" s="25">
        <f t="shared" si="24"/>
        <v>0.99476249514269866</v>
      </c>
      <c r="X102" s="24">
        <f t="shared" si="29"/>
        <v>264.41048667103541</v>
      </c>
      <c r="Y102" s="7"/>
      <c r="Z102" s="25">
        <f t="shared" si="30"/>
        <v>-626</v>
      </c>
      <c r="AA102" s="17">
        <f t="shared" si="31"/>
        <v>264.25799999999992</v>
      </c>
      <c r="AB102" s="24">
        <f t="shared" si="25"/>
        <v>4.612172174735174</v>
      </c>
      <c r="AC102" s="17">
        <f t="shared" si="26"/>
        <v>0.15248667103548996</v>
      </c>
    </row>
    <row r="103" spans="1:29" s="17" customFormat="1" x14ac:dyDescent="0.25">
      <c r="A103" s="17">
        <v>18</v>
      </c>
      <c r="B103" s="17">
        <v>-627</v>
      </c>
      <c r="C103" s="17">
        <v>11243</v>
      </c>
      <c r="D103" s="17">
        <v>13322</v>
      </c>
      <c r="E103" s="17">
        <v>15139</v>
      </c>
      <c r="F103" s="17">
        <v>13068</v>
      </c>
      <c r="G103" s="24"/>
      <c r="H103" s="7"/>
      <c r="I103" s="25">
        <f t="shared" si="17"/>
        <v>-3896</v>
      </c>
      <c r="J103" s="24">
        <f t="shared" si="17"/>
        <v>254</v>
      </c>
      <c r="K103" s="7"/>
      <c r="L103" s="25">
        <f t="shared" si="27"/>
        <v>-3898.7523336113586</v>
      </c>
      <c r="M103" s="17">
        <f t="shared" si="18"/>
        <v>7.5753403082143187</v>
      </c>
      <c r="N103" s="17">
        <f t="shared" si="28"/>
        <v>261.3529975324243</v>
      </c>
      <c r="O103" s="24">
        <f t="shared" si="19"/>
        <v>54.0665727118378</v>
      </c>
      <c r="P103" s="7"/>
      <c r="Q103" s="25">
        <f t="shared" si="20"/>
        <v>-3857.4064731135795</v>
      </c>
      <c r="R103" s="24">
        <f t="shared" si="21"/>
        <v>228.71041465474406</v>
      </c>
      <c r="S103" s="7"/>
      <c r="T103" s="25">
        <f t="shared" si="22"/>
        <v>0.99588923480035152</v>
      </c>
      <c r="U103" s="24">
        <f t="shared" si="23"/>
        <v>5.9198273825262313E-2</v>
      </c>
      <c r="V103" s="7"/>
      <c r="W103" s="25">
        <f t="shared" si="24"/>
        <v>0.99604126719432806</v>
      </c>
      <c r="X103" s="24">
        <f t="shared" si="29"/>
        <v>258.78466955434169</v>
      </c>
      <c r="Y103" s="7"/>
      <c r="Z103" s="25">
        <f t="shared" si="30"/>
        <v>-627</v>
      </c>
      <c r="AA103" s="17">
        <f t="shared" si="31"/>
        <v>258.61499999999995</v>
      </c>
      <c r="AB103" s="24">
        <f t="shared" si="25"/>
        <v>4.5136832450451339</v>
      </c>
      <c r="AC103" s="17">
        <f t="shared" si="26"/>
        <v>0.16966955434173769</v>
      </c>
    </row>
    <row r="104" spans="1:29" s="17" customFormat="1" x14ac:dyDescent="0.25">
      <c r="A104" s="17">
        <v>19</v>
      </c>
      <c r="B104" s="17">
        <v>-609</v>
      </c>
      <c r="C104" s="17">
        <v>11265</v>
      </c>
      <c r="D104" s="17">
        <v>13509</v>
      </c>
      <c r="E104" s="17">
        <v>15118</v>
      </c>
      <c r="F104" s="17">
        <v>12887</v>
      </c>
      <c r="G104" s="24"/>
      <c r="H104" s="7"/>
      <c r="I104" s="25">
        <f t="shared" si="17"/>
        <v>-3853</v>
      </c>
      <c r="J104" s="24">
        <f t="shared" si="17"/>
        <v>622</v>
      </c>
      <c r="K104" s="7"/>
      <c r="L104" s="25">
        <f t="shared" si="27"/>
        <v>-3857.3071615396543</v>
      </c>
      <c r="M104" s="17">
        <f t="shared" si="18"/>
        <v>18.551640528677343</v>
      </c>
      <c r="N104" s="17">
        <f t="shared" si="28"/>
        <v>628.36830097939878</v>
      </c>
      <c r="O104" s="24">
        <f t="shared" si="19"/>
        <v>40.555257364211485</v>
      </c>
      <c r="P104" s="7"/>
      <c r="Q104" s="25">
        <f t="shared" si="20"/>
        <v>-3814.4064731135795</v>
      </c>
      <c r="R104" s="24">
        <f t="shared" si="21"/>
        <v>596.71041465474411</v>
      </c>
      <c r="S104" s="7"/>
      <c r="T104" s="25">
        <f t="shared" si="22"/>
        <v>0.98478767280658797</v>
      </c>
      <c r="U104" s="24">
        <f t="shared" si="23"/>
        <v>0.15444957578535282</v>
      </c>
      <c r="V104" s="7"/>
      <c r="W104" s="25">
        <f t="shared" si="24"/>
        <v>0.98517922577023131</v>
      </c>
      <c r="X104" s="24">
        <f t="shared" si="29"/>
        <v>253.27604785467781</v>
      </c>
      <c r="Y104" s="7"/>
      <c r="Z104" s="25">
        <f t="shared" si="30"/>
        <v>-609</v>
      </c>
      <c r="AA104" s="17">
        <f t="shared" si="31"/>
        <v>253.13399999999996</v>
      </c>
      <c r="AB104" s="24">
        <f t="shared" si="25"/>
        <v>4.4180217487433255</v>
      </c>
      <c r="AC104" s="17">
        <f t="shared" si="26"/>
        <v>0.14204785467785541</v>
      </c>
    </row>
    <row r="105" spans="1:29" s="17" customFormat="1" x14ac:dyDescent="0.25">
      <c r="A105" s="17">
        <v>20</v>
      </c>
      <c r="B105" s="17">
        <v>-612</v>
      </c>
      <c r="C105" s="17">
        <v>11309</v>
      </c>
      <c r="D105" s="17">
        <v>13693</v>
      </c>
      <c r="E105" s="17">
        <v>15090</v>
      </c>
      <c r="F105" s="17">
        <v>12712</v>
      </c>
      <c r="G105" s="24"/>
      <c r="H105" s="7"/>
      <c r="I105" s="25">
        <f t="shared" si="17"/>
        <v>-3781</v>
      </c>
      <c r="J105" s="24">
        <f t="shared" si="17"/>
        <v>981</v>
      </c>
      <c r="K105" s="7"/>
      <c r="L105" s="25">
        <f t="shared" si="27"/>
        <v>-3780.4728680274825</v>
      </c>
      <c r="M105" s="17">
        <f t="shared" si="18"/>
        <v>0.27786811645019982</v>
      </c>
      <c r="N105" s="17">
        <f t="shared" si="28"/>
        <v>991.63402737130843</v>
      </c>
      <c r="O105" s="24">
        <f t="shared" si="19"/>
        <v>113.08253813373697</v>
      </c>
      <c r="P105" s="7"/>
      <c r="Q105" s="25">
        <f t="shared" si="20"/>
        <v>-3742.4064731135795</v>
      </c>
      <c r="R105" s="24">
        <f t="shared" si="21"/>
        <v>955.71041465474411</v>
      </c>
      <c r="S105" s="7"/>
      <c r="T105" s="25">
        <f t="shared" si="22"/>
        <v>0.9661990108635421</v>
      </c>
      <c r="U105" s="24">
        <f t="shared" si="23"/>
        <v>0.24737136220837588</v>
      </c>
      <c r="V105" s="7"/>
      <c r="W105" s="25">
        <f t="shared" si="24"/>
        <v>0.96682420201968478</v>
      </c>
      <c r="X105" s="24">
        <f t="shared" si="29"/>
        <v>247.83416758706653</v>
      </c>
      <c r="Y105" s="7"/>
      <c r="Z105" s="25">
        <f t="shared" si="30"/>
        <v>-612</v>
      </c>
      <c r="AA105" s="17">
        <f t="shared" si="31"/>
        <v>247.62599999999995</v>
      </c>
      <c r="AB105" s="24">
        <f t="shared" si="25"/>
        <v>4.321889013543478</v>
      </c>
      <c r="AC105" s="17">
        <f t="shared" si="26"/>
        <v>0.20816758706658334</v>
      </c>
    </row>
    <row r="106" spans="1:29" s="17" customFormat="1" x14ac:dyDescent="0.25">
      <c r="A106" s="17">
        <v>21</v>
      </c>
      <c r="B106" s="17">
        <v>-632</v>
      </c>
      <c r="C106" s="17">
        <v>11368</v>
      </c>
      <c r="D106" s="17">
        <v>13876</v>
      </c>
      <c r="E106" s="17">
        <v>15038</v>
      </c>
      <c r="F106" s="17">
        <v>12534</v>
      </c>
      <c r="G106" s="24"/>
      <c r="H106" s="7"/>
      <c r="I106" s="25">
        <f t="shared" si="17"/>
        <v>-3670</v>
      </c>
      <c r="J106" s="24">
        <f t="shared" si="17"/>
        <v>1342</v>
      </c>
      <c r="K106" s="7"/>
      <c r="L106" s="25">
        <f t="shared" si="27"/>
        <v>-3664.8633174804236</v>
      </c>
      <c r="M106" s="17">
        <f t="shared" si="18"/>
        <v>26.385507306922008</v>
      </c>
      <c r="N106" s="17">
        <f t="shared" si="28"/>
        <v>1357.3659951789964</v>
      </c>
      <c r="O106" s="24">
        <f t="shared" si="19"/>
        <v>236.11380784094061</v>
      </c>
      <c r="P106" s="7"/>
      <c r="Q106" s="25">
        <f t="shared" si="20"/>
        <v>-3631.4064731135795</v>
      </c>
      <c r="R106" s="24">
        <f t="shared" si="21"/>
        <v>1316.710414654744</v>
      </c>
      <c r="S106" s="7"/>
      <c r="T106" s="25">
        <f t="shared" si="22"/>
        <v>0.93754149036801304</v>
      </c>
      <c r="U106" s="24">
        <f t="shared" si="23"/>
        <v>0.34081081875074726</v>
      </c>
      <c r="V106" s="7"/>
      <c r="W106" s="25">
        <f t="shared" si="24"/>
        <v>0.93840158980620403</v>
      </c>
      <c r="X106" s="24">
        <f t="shared" si="29"/>
        <v>242.22583632158035</v>
      </c>
      <c r="Y106" s="7"/>
      <c r="Z106" s="25">
        <f t="shared" si="30"/>
        <v>-632</v>
      </c>
      <c r="AA106" s="17">
        <f t="shared" si="31"/>
        <v>241.93799999999996</v>
      </c>
      <c r="AB106" s="24">
        <f t="shared" si="25"/>
        <v>4.2226146856900399</v>
      </c>
      <c r="AC106" s="17">
        <f t="shared" si="26"/>
        <v>0.28783632158038586</v>
      </c>
    </row>
    <row r="107" spans="1:29" s="17" customFormat="1" x14ac:dyDescent="0.25">
      <c r="A107" s="17">
        <v>22</v>
      </c>
      <c r="B107" s="17">
        <v>-631</v>
      </c>
      <c r="C107" s="17">
        <v>11436</v>
      </c>
      <c r="D107" s="17">
        <v>14050</v>
      </c>
      <c r="E107" s="17">
        <v>14948</v>
      </c>
      <c r="F107" s="17">
        <v>12349</v>
      </c>
      <c r="G107" s="24"/>
      <c r="H107" s="7"/>
      <c r="I107" s="25">
        <f t="shared" si="17"/>
        <v>-3512</v>
      </c>
      <c r="J107" s="24">
        <f t="shared" si="17"/>
        <v>1701</v>
      </c>
      <c r="K107" s="7"/>
      <c r="L107" s="25">
        <f t="shared" si="27"/>
        <v>-3513.8027774972338</v>
      </c>
      <c r="M107" s="17">
        <f t="shared" si="18"/>
        <v>3.2500067045326335</v>
      </c>
      <c r="N107" s="17">
        <f t="shared" si="28"/>
        <v>1709.4278568337827</v>
      </c>
      <c r="O107" s="24">
        <f t="shared" si="19"/>
        <v>71.028770810737726</v>
      </c>
      <c r="P107" s="7"/>
      <c r="Q107" s="25">
        <f t="shared" si="20"/>
        <v>-3473.4064731135795</v>
      </c>
      <c r="R107" s="24">
        <f t="shared" si="21"/>
        <v>1675.710414654744</v>
      </c>
      <c r="S107" s="7"/>
      <c r="T107" s="25">
        <f t="shared" si="22"/>
        <v>0.89674970443744006</v>
      </c>
      <c r="U107" s="24">
        <f t="shared" si="23"/>
        <v>0.43373260517377032</v>
      </c>
      <c r="V107" s="7"/>
      <c r="W107" s="25">
        <f t="shared" si="24"/>
        <v>0.89784337184915264</v>
      </c>
      <c r="X107" s="24">
        <f t="shared" si="29"/>
        <v>236.40157556162228</v>
      </c>
      <c r="Y107" s="7"/>
      <c r="Z107" s="25">
        <f t="shared" si="30"/>
        <v>-631</v>
      </c>
      <c r="AA107" s="17">
        <f t="shared" si="31"/>
        <v>236.25899999999996</v>
      </c>
      <c r="AB107" s="24">
        <f t="shared" si="25"/>
        <v>4.1234974374692825</v>
      </c>
      <c r="AC107" s="17">
        <f t="shared" si="26"/>
        <v>0.14257556162232277</v>
      </c>
    </row>
    <row r="108" spans="1:29" s="17" customFormat="1" x14ac:dyDescent="0.25">
      <c r="A108" s="17">
        <v>23</v>
      </c>
      <c r="B108" s="17">
        <v>-632</v>
      </c>
      <c r="C108" s="17">
        <v>11532</v>
      </c>
      <c r="D108" s="17">
        <v>14215</v>
      </c>
      <c r="E108" s="17">
        <v>14858</v>
      </c>
      <c r="F108" s="17">
        <v>12183</v>
      </c>
      <c r="G108" s="24"/>
      <c r="H108" s="7"/>
      <c r="I108" s="25">
        <f t="shared" si="17"/>
        <v>-3326</v>
      </c>
      <c r="J108" s="24">
        <f t="shared" si="17"/>
        <v>2032</v>
      </c>
      <c r="K108" s="7"/>
      <c r="L108" s="25">
        <f t="shared" si="27"/>
        <v>-3328.3006397003669</v>
      </c>
      <c r="M108" s="17">
        <f t="shared" si="18"/>
        <v>5.2929430309043033</v>
      </c>
      <c r="N108" s="17">
        <f t="shared" si="28"/>
        <v>2045.4625498181138</v>
      </c>
      <c r="O108" s="24">
        <f t="shared" si="19"/>
        <v>181.24024760519475</v>
      </c>
      <c r="P108" s="7"/>
      <c r="Q108" s="25">
        <f t="shared" si="20"/>
        <v>-3287.4064731135795</v>
      </c>
      <c r="R108" s="24">
        <f t="shared" si="21"/>
        <v>2006.710414654744</v>
      </c>
      <c r="S108" s="7"/>
      <c r="T108" s="25">
        <f t="shared" si="22"/>
        <v>0.84872899441790484</v>
      </c>
      <c r="U108" s="24">
        <f t="shared" si="23"/>
        <v>0.51940700992591693</v>
      </c>
      <c r="V108" s="7"/>
      <c r="W108" s="25">
        <f t="shared" si="24"/>
        <v>0.85003797987860163</v>
      </c>
      <c r="X108" s="24">
        <f t="shared" si="29"/>
        <v>230.75937102546732</v>
      </c>
      <c r="Y108" s="7"/>
      <c r="Z108" s="25">
        <f t="shared" si="30"/>
        <v>-632</v>
      </c>
      <c r="AA108" s="17">
        <f t="shared" si="31"/>
        <v>230.57099999999997</v>
      </c>
      <c r="AB108" s="24">
        <f t="shared" si="25"/>
        <v>4.0242231096158445</v>
      </c>
      <c r="AC108" s="17">
        <f t="shared" si="26"/>
        <v>0.18837102546734741</v>
      </c>
    </row>
    <row r="109" spans="1:29" s="17" customFormat="1" x14ac:dyDescent="0.25">
      <c r="A109" s="17">
        <v>24</v>
      </c>
      <c r="B109" s="17">
        <v>-633</v>
      </c>
      <c r="C109" s="17">
        <v>11645</v>
      </c>
      <c r="D109" s="17">
        <v>14381</v>
      </c>
      <c r="E109" s="17">
        <v>14756</v>
      </c>
      <c r="F109" s="17">
        <v>12028</v>
      </c>
      <c r="G109" s="24"/>
      <c r="H109" s="7"/>
      <c r="I109" s="25">
        <f t="shared" si="17"/>
        <v>-3111</v>
      </c>
      <c r="J109" s="24">
        <f t="shared" si="17"/>
        <v>2353</v>
      </c>
      <c r="K109" s="7"/>
      <c r="L109" s="25">
        <f t="shared" si="27"/>
        <v>-3110.0260325643007</v>
      </c>
      <c r="M109" s="17">
        <f t="shared" si="18"/>
        <v>0.94861256580257447</v>
      </c>
      <c r="N109" s="17">
        <f t="shared" si="28"/>
        <v>2362.0695895172057</v>
      </c>
      <c r="O109" s="24">
        <f t="shared" si="19"/>
        <v>82.257454010607773</v>
      </c>
      <c r="P109" s="7"/>
      <c r="Q109" s="25">
        <f t="shared" si="20"/>
        <v>-3072.4064731135795</v>
      </c>
      <c r="R109" s="24">
        <f t="shared" si="21"/>
        <v>2327.710414654744</v>
      </c>
      <c r="S109" s="7"/>
      <c r="T109" s="25">
        <f t="shared" si="22"/>
        <v>0.79322118444908718</v>
      </c>
      <c r="U109" s="24">
        <f t="shared" si="23"/>
        <v>0.60249306408132197</v>
      </c>
      <c r="V109" s="7"/>
      <c r="W109" s="25">
        <f t="shared" si="24"/>
        <v>0.79473895461508137</v>
      </c>
      <c r="X109" s="24">
        <f t="shared" si="29"/>
        <v>225.02012740715486</v>
      </c>
      <c r="Y109" s="7"/>
      <c r="Z109" s="25">
        <f t="shared" si="30"/>
        <v>-633</v>
      </c>
      <c r="AA109" s="17">
        <f t="shared" si="31"/>
        <v>224.87399999999997</v>
      </c>
      <c r="AB109" s="24">
        <f t="shared" si="25"/>
        <v>3.9247917021297281</v>
      </c>
      <c r="AC109" s="17">
        <f t="shared" si="26"/>
        <v>0.14612740715489281</v>
      </c>
    </row>
    <row r="110" spans="1:29" s="17" customFormat="1" x14ac:dyDescent="0.25">
      <c r="A110" s="17">
        <v>25</v>
      </c>
      <c r="B110" s="17">
        <v>-622</v>
      </c>
      <c r="C110" s="17">
        <v>11760</v>
      </c>
      <c r="D110" s="17">
        <v>14520</v>
      </c>
      <c r="E110" s="17">
        <v>14632</v>
      </c>
      <c r="F110" s="17">
        <v>11882</v>
      </c>
      <c r="G110" s="24"/>
      <c r="H110" s="7"/>
      <c r="I110" s="25">
        <f t="shared" si="17"/>
        <v>-2872</v>
      </c>
      <c r="J110" s="24">
        <f t="shared" si="17"/>
        <v>2638</v>
      </c>
      <c r="K110" s="7"/>
      <c r="L110" s="25">
        <f t="shared" si="27"/>
        <v>-2865.9685140049573</v>
      </c>
      <c r="M110" s="17">
        <f t="shared" si="18"/>
        <v>36.378823308395724</v>
      </c>
      <c r="N110" s="17">
        <f t="shared" si="28"/>
        <v>2650.6846413986664</v>
      </c>
      <c r="O110" s="24">
        <f t="shared" si="19"/>
        <v>160.90012741276078</v>
      </c>
      <c r="P110" s="7"/>
      <c r="Q110" s="25">
        <f t="shared" si="20"/>
        <v>-2833.4064731135795</v>
      </c>
      <c r="R110" s="24">
        <f t="shared" si="21"/>
        <v>2612.710414654744</v>
      </c>
      <c r="S110" s="7"/>
      <c r="T110" s="25">
        <f t="shared" si="22"/>
        <v>0.73151715383258753</v>
      </c>
      <c r="U110" s="24">
        <f t="shared" si="23"/>
        <v>0.67626105608845721</v>
      </c>
      <c r="V110" s="7"/>
      <c r="W110" s="25">
        <f t="shared" si="24"/>
        <v>0.73322025431318538</v>
      </c>
      <c r="X110" s="24">
        <f t="shared" si="29"/>
        <v>219.50010729998576</v>
      </c>
      <c r="Y110" s="7"/>
      <c r="Z110" s="25">
        <f t="shared" si="30"/>
        <v>-622</v>
      </c>
      <c r="AA110" s="17">
        <f t="shared" si="31"/>
        <v>219.27599999999995</v>
      </c>
      <c r="AB110" s="24">
        <f t="shared" si="25"/>
        <v>3.8270881706030853</v>
      </c>
      <c r="AC110" s="17">
        <f t="shared" si="26"/>
        <v>0.22410729998580337</v>
      </c>
    </row>
    <row r="111" spans="1:29" s="17" customFormat="1" x14ac:dyDescent="0.25">
      <c r="A111" s="17">
        <v>26</v>
      </c>
      <c r="B111" s="17">
        <v>-621</v>
      </c>
      <c r="C111" s="17">
        <v>11896</v>
      </c>
      <c r="D111" s="17">
        <v>14651</v>
      </c>
      <c r="E111" s="17">
        <v>14494</v>
      </c>
      <c r="F111" s="17">
        <v>11742</v>
      </c>
      <c r="G111" s="24"/>
      <c r="H111" s="7"/>
      <c r="I111" s="25">
        <f t="shared" si="17"/>
        <v>-2598</v>
      </c>
      <c r="J111" s="24">
        <f t="shared" si="17"/>
        <v>2909</v>
      </c>
      <c r="K111" s="7"/>
      <c r="L111" s="25">
        <f t="shared" si="27"/>
        <v>-2595.3910960548064</v>
      </c>
      <c r="M111" s="17">
        <f t="shared" si="18"/>
        <v>6.8063797952465244</v>
      </c>
      <c r="N111" s="17">
        <f t="shared" si="28"/>
        <v>2913.830225783458</v>
      </c>
      <c r="O111" s="24">
        <f t="shared" si="19"/>
        <v>23.331081119182357</v>
      </c>
      <c r="P111" s="7"/>
      <c r="Q111" s="25">
        <f t="shared" si="20"/>
        <v>-2559.4064731135795</v>
      </c>
      <c r="R111" s="24">
        <f t="shared" si="21"/>
        <v>2883.710414654744</v>
      </c>
      <c r="S111" s="7"/>
      <c r="T111" s="25">
        <f t="shared" si="22"/>
        <v>0.66077696810488518</v>
      </c>
      <c r="U111" s="24">
        <f t="shared" si="23"/>
        <v>0.74640535726015433</v>
      </c>
      <c r="V111" s="7"/>
      <c r="W111" s="25">
        <f t="shared" si="24"/>
        <v>0.66265625679132334</v>
      </c>
      <c r="X111" s="24">
        <f t="shared" si="29"/>
        <v>213.78452534715871</v>
      </c>
      <c r="Y111" s="7"/>
      <c r="Z111" s="25">
        <f t="shared" si="30"/>
        <v>-621</v>
      </c>
      <c r="AA111" s="17">
        <f t="shared" si="31"/>
        <v>213.68699999999995</v>
      </c>
      <c r="AB111" s="24">
        <f t="shared" si="25"/>
        <v>3.7295417187091218</v>
      </c>
      <c r="AC111" s="17">
        <f t="shared" si="26"/>
        <v>9.7525347158750719E-2</v>
      </c>
    </row>
    <row r="112" spans="1:29" s="17" customFormat="1" x14ac:dyDescent="0.25">
      <c r="A112" s="17">
        <v>27</v>
      </c>
      <c r="B112" s="17">
        <v>-612</v>
      </c>
      <c r="C112" s="17">
        <v>12040</v>
      </c>
      <c r="D112" s="17">
        <v>14767</v>
      </c>
      <c r="E112" s="17">
        <v>14344</v>
      </c>
      <c r="F112" s="17">
        <v>11623</v>
      </c>
      <c r="G112" s="24"/>
      <c r="H112" s="7"/>
      <c r="I112" s="25">
        <f t="shared" si="17"/>
        <v>-2304</v>
      </c>
      <c r="J112" s="24">
        <f t="shared" si="17"/>
        <v>3144</v>
      </c>
      <c r="K112" s="7"/>
      <c r="L112" s="25">
        <f t="shared" si="27"/>
        <v>-2304.931843022126</v>
      </c>
      <c r="M112" s="17">
        <f t="shared" si="18"/>
        <v>0.86833141788497548</v>
      </c>
      <c r="N112" s="17">
        <f t="shared" si="28"/>
        <v>3146.2753759087641</v>
      </c>
      <c r="O112" s="24">
        <f t="shared" si="19"/>
        <v>5.1773355261840086</v>
      </c>
      <c r="P112" s="7"/>
      <c r="Q112" s="25">
        <f t="shared" si="20"/>
        <v>-2265.4064731135795</v>
      </c>
      <c r="R112" s="24">
        <f t="shared" si="21"/>
        <v>3118.710414654744</v>
      </c>
      <c r="S112" s="7"/>
      <c r="T112" s="25">
        <f t="shared" si="22"/>
        <v>0.58487326517078098</v>
      </c>
      <c r="U112" s="24">
        <f t="shared" si="23"/>
        <v>0.80723159628358165</v>
      </c>
      <c r="V112" s="7"/>
      <c r="W112" s="25">
        <f t="shared" si="24"/>
        <v>0.58690529093836474</v>
      </c>
      <c r="X112" s="24">
        <f t="shared" si="29"/>
        <v>208.20533723923052</v>
      </c>
      <c r="Y112" s="7"/>
      <c r="Z112" s="25">
        <f t="shared" si="30"/>
        <v>-612</v>
      </c>
      <c r="AA112" s="17">
        <f t="shared" si="31"/>
        <v>208.17899999999995</v>
      </c>
      <c r="AB112" s="24">
        <f t="shared" si="25"/>
        <v>3.6334089835092742</v>
      </c>
      <c r="AC112" s="17">
        <f t="shared" si="26"/>
        <v>2.6337239230571186E-2</v>
      </c>
    </row>
    <row r="113" spans="1:29" s="17" customFormat="1" x14ac:dyDescent="0.25">
      <c r="A113" s="17">
        <v>28</v>
      </c>
      <c r="B113" s="17">
        <v>-619</v>
      </c>
      <c r="C113" s="17">
        <v>12209</v>
      </c>
      <c r="D113" s="17">
        <v>14882</v>
      </c>
      <c r="E113" s="17">
        <v>14198</v>
      </c>
      <c r="F113" s="17">
        <v>11526</v>
      </c>
      <c r="G113" s="24"/>
      <c r="H113" s="7"/>
      <c r="I113" s="25">
        <f t="shared" si="17"/>
        <v>-1989</v>
      </c>
      <c r="J113" s="24">
        <f t="shared" si="17"/>
        <v>3356</v>
      </c>
      <c r="K113" s="7"/>
      <c r="L113" s="25">
        <f t="shared" si="27"/>
        <v>-1989.8663249345616</v>
      </c>
      <c r="M113" s="17">
        <f t="shared" si="18"/>
        <v>0.75051889224314239</v>
      </c>
      <c r="N113" s="17">
        <f t="shared" si="28"/>
        <v>3352.023121251666</v>
      </c>
      <c r="O113" s="24">
        <f t="shared" si="19"/>
        <v>15.815564578950619</v>
      </c>
      <c r="P113" s="7"/>
      <c r="Q113" s="25">
        <f t="shared" si="20"/>
        <v>-1950.4064731135793</v>
      </c>
      <c r="R113" s="24">
        <f t="shared" si="21"/>
        <v>3330.710414654744</v>
      </c>
      <c r="S113" s="7"/>
      <c r="T113" s="25">
        <f t="shared" si="22"/>
        <v>0.5035478691699552</v>
      </c>
      <c r="U113" s="24">
        <f t="shared" si="23"/>
        <v>0.86210462893450335</v>
      </c>
      <c r="V113" s="7"/>
      <c r="W113" s="25">
        <f t="shared" si="24"/>
        <v>0.50571764264224273</v>
      </c>
      <c r="X113" s="24">
        <f t="shared" si="29"/>
        <v>202.58219576187366</v>
      </c>
      <c r="Y113" s="7"/>
      <c r="Z113" s="25">
        <f t="shared" si="30"/>
        <v>-619</v>
      </c>
      <c r="AA113" s="17">
        <f t="shared" si="31"/>
        <v>202.60799999999995</v>
      </c>
      <c r="AB113" s="24">
        <f t="shared" si="25"/>
        <v>3.5361766908806702</v>
      </c>
      <c r="AC113" s="17">
        <f t="shared" si="26"/>
        <v>-2.5804238126283963E-2</v>
      </c>
    </row>
    <row r="114" spans="1:29" s="17" customFormat="1" x14ac:dyDescent="0.25">
      <c r="A114" s="17">
        <v>29</v>
      </c>
      <c r="B114" s="17">
        <v>-617</v>
      </c>
      <c r="C114" s="17">
        <v>12366</v>
      </c>
      <c r="D114" s="17">
        <v>14956</v>
      </c>
      <c r="E114" s="17">
        <v>14024</v>
      </c>
      <c r="F114" s="17">
        <v>11431</v>
      </c>
      <c r="G114" s="24"/>
      <c r="H114" s="7"/>
      <c r="I114" s="25">
        <f t="shared" si="17"/>
        <v>-1658</v>
      </c>
      <c r="J114" s="24">
        <f t="shared" si="17"/>
        <v>3525</v>
      </c>
      <c r="K114" s="7"/>
      <c r="L114" s="25">
        <f t="shared" si="27"/>
        <v>-1657.4658404874842</v>
      </c>
      <c r="M114" s="17">
        <f t="shared" si="18"/>
        <v>0.28532638481108608</v>
      </c>
      <c r="N114" s="17">
        <f t="shared" si="28"/>
        <v>3525.7988392326824</v>
      </c>
      <c r="O114" s="24">
        <f t="shared" si="19"/>
        <v>0.63814411967266893</v>
      </c>
      <c r="P114" s="7"/>
      <c r="Q114" s="25">
        <f t="shared" si="20"/>
        <v>-1619.4064731135793</v>
      </c>
      <c r="R114" s="24">
        <f t="shared" si="21"/>
        <v>3499.710414654744</v>
      </c>
      <c r="S114" s="7"/>
      <c r="T114" s="25">
        <f t="shared" si="22"/>
        <v>0.418091659404008</v>
      </c>
      <c r="U114" s="24">
        <f t="shared" si="23"/>
        <v>0.90584775401943618</v>
      </c>
      <c r="V114" s="7"/>
      <c r="W114" s="25">
        <f t="shared" si="24"/>
        <v>0.42037117595666723</v>
      </c>
      <c r="X114" s="24">
        <f t="shared" si="29"/>
        <v>197.08026959613369</v>
      </c>
      <c r="Y114" s="7"/>
      <c r="Z114" s="25">
        <f t="shared" si="30"/>
        <v>-617</v>
      </c>
      <c r="AA114" s="17">
        <f t="shared" si="31"/>
        <v>197.05499999999995</v>
      </c>
      <c r="AB114" s="24">
        <f t="shared" si="25"/>
        <v>3.4392585575174248</v>
      </c>
      <c r="AC114" s="17">
        <f t="shared" si="26"/>
        <v>2.5269596133739469E-2</v>
      </c>
    </row>
    <row r="115" spans="1:29" s="17" customFormat="1" x14ac:dyDescent="0.25">
      <c r="A115" s="17">
        <v>30</v>
      </c>
      <c r="B115" s="17">
        <v>-632</v>
      </c>
      <c r="C115" s="17">
        <v>12538</v>
      </c>
      <c r="D115" s="17">
        <v>15022</v>
      </c>
      <c r="E115" s="17">
        <v>13837</v>
      </c>
      <c r="F115" s="17">
        <v>11349</v>
      </c>
      <c r="G115" s="24"/>
      <c r="H115" s="7"/>
      <c r="I115" s="25">
        <f t="shared" si="17"/>
        <v>-1299</v>
      </c>
      <c r="J115" s="24">
        <f t="shared" si="17"/>
        <v>3673</v>
      </c>
      <c r="K115" s="7"/>
      <c r="L115" s="25">
        <f t="shared" si="27"/>
        <v>-1301.2530523381663</v>
      </c>
      <c r="M115" s="17">
        <f t="shared" si="18"/>
        <v>5.0762448385166259</v>
      </c>
      <c r="N115" s="17">
        <f t="shared" si="28"/>
        <v>3669.686235339087</v>
      </c>
      <c r="O115" s="24">
        <f t="shared" si="19"/>
        <v>10.981036227915626</v>
      </c>
      <c r="P115" s="7"/>
      <c r="Q115" s="25">
        <f t="shared" si="20"/>
        <v>-1260.4064731135793</v>
      </c>
      <c r="R115" s="24">
        <f t="shared" si="21"/>
        <v>3647.710414654744</v>
      </c>
      <c r="S115" s="7"/>
      <c r="T115" s="25">
        <f t="shared" si="22"/>
        <v>0.3254065255490986</v>
      </c>
      <c r="U115" s="24">
        <f t="shared" si="23"/>
        <v>0.94415534285121172</v>
      </c>
      <c r="V115" s="7"/>
      <c r="W115" s="25">
        <f t="shared" si="24"/>
        <v>0.32778209202322844</v>
      </c>
      <c r="X115" s="24">
        <f t="shared" si="29"/>
        <v>191.33141034510948</v>
      </c>
      <c r="Y115" s="7"/>
      <c r="Z115" s="25">
        <f t="shared" si="30"/>
        <v>-632</v>
      </c>
      <c r="AA115" s="17">
        <f t="shared" si="31"/>
        <v>191.36699999999996</v>
      </c>
      <c r="AB115" s="24">
        <f t="shared" si="25"/>
        <v>3.3399842296639881</v>
      </c>
      <c r="AC115" s="17">
        <f t="shared" si="26"/>
        <v>-3.5589654890486599E-2</v>
      </c>
    </row>
    <row r="116" spans="1:29" s="17" customFormat="1" x14ac:dyDescent="0.25">
      <c r="A116" s="17">
        <v>31</v>
      </c>
      <c r="B116" s="17">
        <v>-634</v>
      </c>
      <c r="C116" s="17">
        <v>12728</v>
      </c>
      <c r="D116" s="17">
        <v>15087</v>
      </c>
      <c r="E116" s="17">
        <v>13665</v>
      </c>
      <c r="F116" s="17">
        <v>11306</v>
      </c>
      <c r="G116" s="24"/>
      <c r="H116" s="7"/>
      <c r="I116" s="25">
        <f t="shared" ref="I116:J149" si="32">C116-E116</f>
        <v>-937</v>
      </c>
      <c r="J116" s="24">
        <f t="shared" si="32"/>
        <v>3781</v>
      </c>
      <c r="K116" s="7"/>
      <c r="L116" s="25">
        <f t="shared" si="27"/>
        <v>-931.41900951584103</v>
      </c>
      <c r="M116" s="17">
        <f t="shared" si="18"/>
        <v>31.14745478427302</v>
      </c>
      <c r="N116" s="17">
        <f t="shared" si="28"/>
        <v>3777.9285560450489</v>
      </c>
      <c r="O116" s="24">
        <f t="shared" si="19"/>
        <v>9.4337679684054354</v>
      </c>
      <c r="P116" s="7"/>
      <c r="Q116" s="25">
        <f t="shared" si="20"/>
        <v>-898.4064731135793</v>
      </c>
      <c r="R116" s="24">
        <f t="shared" si="21"/>
        <v>3755.710414654744</v>
      </c>
      <c r="S116" s="7"/>
      <c r="T116" s="25">
        <f t="shared" si="22"/>
        <v>0.23194686411322893</v>
      </c>
      <c r="U116" s="24">
        <f t="shared" si="23"/>
        <v>0.9721095292960209</v>
      </c>
      <c r="V116" s="7"/>
      <c r="W116" s="25">
        <f t="shared" si="24"/>
        <v>0.23439243939855245</v>
      </c>
      <c r="X116" s="24">
        <f t="shared" si="29"/>
        <v>185.74220911851683</v>
      </c>
      <c r="Y116" s="7"/>
      <c r="Z116" s="25">
        <f t="shared" si="30"/>
        <v>-634</v>
      </c>
      <c r="AA116" s="17">
        <f t="shared" si="31"/>
        <v>185.66099999999997</v>
      </c>
      <c r="AB116" s="24">
        <f t="shared" si="25"/>
        <v>3.2403957425451919</v>
      </c>
      <c r="AC116" s="17">
        <f t="shared" si="26"/>
        <v>8.1209118516852641E-2</v>
      </c>
    </row>
    <row r="117" spans="1:29" s="17" customFormat="1" x14ac:dyDescent="0.25">
      <c r="A117" s="17">
        <v>32</v>
      </c>
      <c r="B117" s="17">
        <v>-642</v>
      </c>
      <c r="C117" s="17">
        <v>12923</v>
      </c>
      <c r="D117" s="17">
        <v>15121</v>
      </c>
      <c r="E117" s="17">
        <v>13470</v>
      </c>
      <c r="F117" s="17">
        <v>11265</v>
      </c>
      <c r="G117" s="24"/>
      <c r="H117" s="7"/>
      <c r="I117" s="25">
        <f t="shared" si="32"/>
        <v>-547</v>
      </c>
      <c r="J117" s="24">
        <f t="shared" si="32"/>
        <v>3856</v>
      </c>
      <c r="K117" s="7"/>
      <c r="L117" s="25">
        <f t="shared" si="27"/>
        <v>-547.9141261633946</v>
      </c>
      <c r="M117" s="17">
        <f t="shared" si="18"/>
        <v>0.83562664260252861</v>
      </c>
      <c r="N117" s="17">
        <f t="shared" si="28"/>
        <v>3849.5953787717258</v>
      </c>
      <c r="O117" s="24">
        <f t="shared" si="19"/>
        <v>41.019173077660639</v>
      </c>
      <c r="P117" s="7"/>
      <c r="Q117" s="25">
        <f t="shared" si="20"/>
        <v>-508.4064731135793</v>
      </c>
      <c r="R117" s="24">
        <f t="shared" si="21"/>
        <v>3830.710414654744</v>
      </c>
      <c r="S117" s="7"/>
      <c r="T117" s="25">
        <f t="shared" si="22"/>
        <v>0.13125827858839695</v>
      </c>
      <c r="U117" s="24">
        <f t="shared" si="23"/>
        <v>0.9915221587715829</v>
      </c>
      <c r="V117" s="7"/>
      <c r="W117" s="25">
        <f t="shared" si="24"/>
        <v>0.13375235792777965</v>
      </c>
      <c r="X117" s="24">
        <f t="shared" si="29"/>
        <v>179.86855507814607</v>
      </c>
      <c r="Y117" s="7"/>
      <c r="Z117" s="25">
        <f t="shared" si="30"/>
        <v>-642</v>
      </c>
      <c r="AA117" s="17">
        <f t="shared" si="31"/>
        <v>179.88299999999998</v>
      </c>
      <c r="AB117" s="24">
        <f t="shared" si="25"/>
        <v>3.1395506183649595</v>
      </c>
      <c r="AC117" s="17">
        <f t="shared" si="26"/>
        <v>-1.4444921853907999E-2</v>
      </c>
    </row>
    <row r="118" spans="1:29" s="17" customFormat="1" x14ac:dyDescent="0.25">
      <c r="A118" s="17">
        <v>33</v>
      </c>
      <c r="B118" s="17">
        <v>-615</v>
      </c>
      <c r="C118" s="17">
        <v>13106</v>
      </c>
      <c r="D118" s="17">
        <v>15140</v>
      </c>
      <c r="E118" s="17">
        <v>13286</v>
      </c>
      <c r="F118" s="17">
        <v>11251</v>
      </c>
      <c r="G118" s="24"/>
      <c r="H118" s="7"/>
      <c r="I118" s="25">
        <f t="shared" si="32"/>
        <v>-180</v>
      </c>
      <c r="J118" s="24">
        <f t="shared" si="32"/>
        <v>3889</v>
      </c>
      <c r="K118" s="7"/>
      <c r="L118" s="25">
        <f t="shared" si="27"/>
        <v>-175.62922223657898</v>
      </c>
      <c r="M118" s="17">
        <f t="shared" si="18"/>
        <v>19.10369825721563</v>
      </c>
      <c r="N118" s="17">
        <f t="shared" si="28"/>
        <v>3881.769492154117</v>
      </c>
      <c r="O118" s="24">
        <f t="shared" si="19"/>
        <v>52.280243709376194</v>
      </c>
      <c r="P118" s="7"/>
      <c r="Q118" s="25">
        <f t="shared" si="20"/>
        <v>-141.4064731135793</v>
      </c>
      <c r="R118" s="24">
        <f t="shared" si="21"/>
        <v>3863.710414654744</v>
      </c>
      <c r="S118" s="7"/>
      <c r="T118" s="25">
        <f t="shared" si="22"/>
        <v>3.6507737850926876E-2</v>
      </c>
      <c r="U118" s="24">
        <f t="shared" si="23"/>
        <v>1.0000637157408301</v>
      </c>
      <c r="V118" s="7"/>
      <c r="W118" s="25">
        <f t="shared" si="24"/>
        <v>3.9022999430046154E-2</v>
      </c>
      <c r="X118" s="24">
        <f t="shared" si="29"/>
        <v>174.4205374168539</v>
      </c>
      <c r="Y118" s="7"/>
      <c r="Z118" s="25">
        <f t="shared" si="30"/>
        <v>-615</v>
      </c>
      <c r="AA118" s="17">
        <f t="shared" si="31"/>
        <v>174.34799999999998</v>
      </c>
      <c r="AB118" s="24">
        <f t="shared" si="25"/>
        <v>3.0429466442670736</v>
      </c>
      <c r="AC118" s="17">
        <f t="shared" si="26"/>
        <v>7.2537416853919012E-2</v>
      </c>
    </row>
    <row r="119" spans="1:29" s="17" customFormat="1" x14ac:dyDescent="0.25">
      <c r="A119" s="17">
        <v>34</v>
      </c>
      <c r="B119" s="17">
        <v>-626</v>
      </c>
      <c r="C119" s="17">
        <v>13304</v>
      </c>
      <c r="D119" s="17">
        <v>15137</v>
      </c>
      <c r="E119" s="17">
        <v>13102</v>
      </c>
      <c r="F119" s="17">
        <v>11253</v>
      </c>
      <c r="G119" s="24"/>
      <c r="H119" s="7"/>
      <c r="I119" s="25">
        <f t="shared" si="32"/>
        <v>202</v>
      </c>
      <c r="J119" s="24">
        <f t="shared" si="32"/>
        <v>3884</v>
      </c>
      <c r="K119" s="7"/>
      <c r="L119" s="25">
        <f t="shared" si="27"/>
        <v>204.60838034193802</v>
      </c>
      <c r="M119" s="17">
        <f t="shared" si="18"/>
        <v>6.8036480082086817</v>
      </c>
      <c r="N119" s="17">
        <f t="shared" si="28"/>
        <v>3877.5433510897183</v>
      </c>
      <c r="O119" s="24">
        <f t="shared" si="19"/>
        <v>41.688315150642232</v>
      </c>
      <c r="P119" s="7"/>
      <c r="Q119" s="25">
        <f t="shared" si="20"/>
        <v>240.5935268864207</v>
      </c>
      <c r="R119" s="24">
        <f t="shared" si="21"/>
        <v>3858.710414654744</v>
      </c>
      <c r="S119" s="7"/>
      <c r="T119" s="25">
        <f t="shared" si="22"/>
        <v>-6.2115440791344435E-2</v>
      </c>
      <c r="U119" s="24">
        <f t="shared" si="23"/>
        <v>0.99876954044245925</v>
      </c>
      <c r="V119" s="7"/>
      <c r="W119" s="25">
        <f t="shared" si="24"/>
        <v>-5.9603745947723621E-2</v>
      </c>
      <c r="X119" s="24">
        <f t="shared" si="29"/>
        <v>168.77076043795967</v>
      </c>
      <c r="Y119" s="7"/>
      <c r="Z119" s="25">
        <f t="shared" si="30"/>
        <v>-626</v>
      </c>
      <c r="AA119" s="17">
        <f t="shared" si="31"/>
        <v>168.714</v>
      </c>
      <c r="AB119" s="24">
        <f t="shared" si="25"/>
        <v>2.9446147942097132</v>
      </c>
      <c r="AC119" s="17">
        <f t="shared" si="26"/>
        <v>5.6760437959667343E-2</v>
      </c>
    </row>
    <row r="120" spans="1:29" s="17" customFormat="1" x14ac:dyDescent="0.25">
      <c r="A120" s="17">
        <v>35</v>
      </c>
      <c r="B120" s="17">
        <v>-605</v>
      </c>
      <c r="C120" s="17">
        <v>13481</v>
      </c>
      <c r="D120" s="17">
        <v>15115</v>
      </c>
      <c r="E120" s="17">
        <v>12912</v>
      </c>
      <c r="F120" s="17">
        <v>11271</v>
      </c>
      <c r="G120" s="24"/>
      <c r="H120" s="7"/>
      <c r="I120" s="25">
        <f t="shared" si="32"/>
        <v>569</v>
      </c>
      <c r="J120" s="24">
        <f t="shared" si="32"/>
        <v>3844</v>
      </c>
      <c r="K120" s="7"/>
      <c r="L120" s="25">
        <f t="shared" si="27"/>
        <v>569.89878809712104</v>
      </c>
      <c r="M120" s="17">
        <f t="shared" si="18"/>
        <v>0.80782004352646286</v>
      </c>
      <c r="N120" s="17">
        <f t="shared" si="28"/>
        <v>3838.0484592570278</v>
      </c>
      <c r="O120" s="24">
        <f t="shared" si="19"/>
        <v>35.420837215257563</v>
      </c>
      <c r="P120" s="7"/>
      <c r="Q120" s="25">
        <f t="shared" si="20"/>
        <v>607.5935268864207</v>
      </c>
      <c r="R120" s="24">
        <f t="shared" si="21"/>
        <v>3818.710414654744</v>
      </c>
      <c r="S120" s="7"/>
      <c r="T120" s="25">
        <f t="shared" si="22"/>
        <v>-0.15686598152881451</v>
      </c>
      <c r="U120" s="24">
        <f t="shared" si="23"/>
        <v>0.98841613805549289</v>
      </c>
      <c r="V120" s="7"/>
      <c r="W120" s="25">
        <f t="shared" si="24"/>
        <v>-0.15438062500137659</v>
      </c>
      <c r="X120" s="24">
        <f t="shared" si="29"/>
        <v>163.30866223935175</v>
      </c>
      <c r="Y120" s="7"/>
      <c r="Z120" s="25">
        <f t="shared" si="30"/>
        <v>-605</v>
      </c>
      <c r="AA120" s="17">
        <f t="shared" si="31"/>
        <v>163.26900000000001</v>
      </c>
      <c r="AB120" s="24">
        <f t="shared" si="25"/>
        <v>2.8495816164386221</v>
      </c>
      <c r="AC120" s="17">
        <f t="shared" si="26"/>
        <v>3.9662239351741846E-2</v>
      </c>
    </row>
    <row r="121" spans="1:29" s="17" customFormat="1" x14ac:dyDescent="0.25">
      <c r="A121" s="17">
        <v>36</v>
      </c>
      <c r="B121" s="17">
        <v>-612</v>
      </c>
      <c r="C121" s="17">
        <v>13661</v>
      </c>
      <c r="D121" s="17">
        <v>15078</v>
      </c>
      <c r="E121" s="17">
        <v>12732</v>
      </c>
      <c r="F121" s="17">
        <v>11307</v>
      </c>
      <c r="G121" s="24"/>
      <c r="H121" s="7"/>
      <c r="I121" s="25">
        <f t="shared" si="32"/>
        <v>929</v>
      </c>
      <c r="J121" s="24">
        <f t="shared" si="32"/>
        <v>3771</v>
      </c>
      <c r="K121" s="7"/>
      <c r="L121" s="25">
        <f t="shared" si="27"/>
        <v>933.81750294412234</v>
      </c>
      <c r="M121" s="17">
        <f t="shared" si="18"/>
        <v>23.2083346166274</v>
      </c>
      <c r="N121" s="17">
        <f t="shared" si="28"/>
        <v>3763.0506404909497</v>
      </c>
      <c r="O121" s="24">
        <f t="shared" si="19"/>
        <v>63.192316604128145</v>
      </c>
      <c r="P121" s="7"/>
      <c r="Q121" s="25">
        <f t="shared" si="20"/>
        <v>967.5935268864207</v>
      </c>
      <c r="R121" s="24">
        <f t="shared" si="21"/>
        <v>3745.710414654744</v>
      </c>
      <c r="S121" s="7"/>
      <c r="T121" s="25">
        <f t="shared" si="22"/>
        <v>-0.24980929124404402</v>
      </c>
      <c r="U121" s="24">
        <f t="shared" si="23"/>
        <v>0.96952117869927934</v>
      </c>
      <c r="V121" s="7"/>
      <c r="W121" s="25">
        <f t="shared" si="24"/>
        <v>-0.24737174921243252</v>
      </c>
      <c r="X121" s="24">
        <f t="shared" si="29"/>
        <v>157.87242680281497</v>
      </c>
      <c r="Y121" s="7"/>
      <c r="Z121" s="25">
        <f t="shared" si="30"/>
        <v>-612</v>
      </c>
      <c r="AA121" s="17">
        <f t="shared" si="31"/>
        <v>157.761</v>
      </c>
      <c r="AB121" s="24">
        <f t="shared" si="25"/>
        <v>2.7534488812387741</v>
      </c>
      <c r="AC121" s="17">
        <f t="shared" si="26"/>
        <v>0.11142680281497519</v>
      </c>
    </row>
    <row r="122" spans="1:29" s="17" customFormat="1" x14ac:dyDescent="0.25">
      <c r="A122" s="17">
        <v>37</v>
      </c>
      <c r="B122" s="17">
        <v>-628</v>
      </c>
      <c r="C122" s="17">
        <v>13857</v>
      </c>
      <c r="D122" s="17">
        <v>15031</v>
      </c>
      <c r="E122" s="17">
        <v>12560</v>
      </c>
      <c r="F122" s="17">
        <v>11372</v>
      </c>
      <c r="G122" s="24"/>
      <c r="H122" s="7"/>
      <c r="I122" s="25">
        <f t="shared" si="32"/>
        <v>1297</v>
      </c>
      <c r="J122" s="24">
        <f t="shared" si="32"/>
        <v>3659</v>
      </c>
      <c r="K122" s="7"/>
      <c r="L122" s="25">
        <f t="shared" si="27"/>
        <v>1297.8867831869168</v>
      </c>
      <c r="M122" s="17">
        <f t="shared" si="18"/>
        <v>0.78638442059826841</v>
      </c>
      <c r="N122" s="17">
        <f t="shared" si="28"/>
        <v>3650.1779788893168</v>
      </c>
      <c r="O122" s="24">
        <f t="shared" si="19"/>
        <v>77.828056477339715</v>
      </c>
      <c r="P122" s="7"/>
      <c r="Q122" s="25">
        <f t="shared" si="20"/>
        <v>1335.5935268864207</v>
      </c>
      <c r="R122" s="24">
        <f t="shared" si="21"/>
        <v>3633.710414654744</v>
      </c>
      <c r="S122" s="7"/>
      <c r="T122" s="25">
        <f t="shared" si="22"/>
        <v>-0.3448180078418342</v>
      </c>
      <c r="U122" s="24">
        <f t="shared" si="23"/>
        <v>0.94053165201577349</v>
      </c>
      <c r="V122" s="7"/>
      <c r="W122" s="25">
        <f t="shared" si="24"/>
        <v>-0.34245367453230535</v>
      </c>
      <c r="X122" s="24">
        <f t="shared" si="29"/>
        <v>152.17906722889109</v>
      </c>
      <c r="Y122" s="7"/>
      <c r="Z122" s="25">
        <f t="shared" si="30"/>
        <v>-628</v>
      </c>
      <c r="AA122" s="17">
        <f t="shared" si="31"/>
        <v>152.10900000000001</v>
      </c>
      <c r="AB122" s="24">
        <f t="shared" si="25"/>
        <v>2.654802871916055</v>
      </c>
      <c r="AC122" s="17">
        <f t="shared" si="26"/>
        <v>7.0067228891076638E-2</v>
      </c>
    </row>
    <row r="123" spans="1:29" s="17" customFormat="1" x14ac:dyDescent="0.25">
      <c r="A123" s="17">
        <v>38</v>
      </c>
      <c r="B123" s="17">
        <v>-624</v>
      </c>
      <c r="C123" s="17">
        <v>14025</v>
      </c>
      <c r="D123" s="17">
        <v>14950</v>
      </c>
      <c r="E123" s="17">
        <v>12378</v>
      </c>
      <c r="F123" s="17">
        <v>11442</v>
      </c>
      <c r="G123" s="24"/>
      <c r="H123" s="7"/>
      <c r="I123" s="25">
        <f t="shared" si="32"/>
        <v>1647</v>
      </c>
      <c r="J123" s="24">
        <f t="shared" si="32"/>
        <v>3508</v>
      </c>
      <c r="K123" s="7"/>
      <c r="L123" s="25">
        <f t="shared" si="27"/>
        <v>1646.7740079803893</v>
      </c>
      <c r="M123" s="17">
        <f t="shared" si="18"/>
        <v>5.1072392927703908E-2</v>
      </c>
      <c r="N123" s="17">
        <f t="shared" si="28"/>
        <v>3503.0722850010175</v>
      </c>
      <c r="O123" s="24">
        <f t="shared" si="19"/>
        <v>24.282375111197471</v>
      </c>
      <c r="P123" s="7"/>
      <c r="Q123" s="25">
        <f t="shared" si="20"/>
        <v>1685.5935268864207</v>
      </c>
      <c r="R123" s="24">
        <f t="shared" si="21"/>
        <v>3482.710414654744</v>
      </c>
      <c r="S123" s="7"/>
      <c r="T123" s="25">
        <f t="shared" si="22"/>
        <v>-0.4351795589538629</v>
      </c>
      <c r="U123" s="24">
        <f t="shared" si="23"/>
        <v>0.90144755800497556</v>
      </c>
      <c r="V123" s="7"/>
      <c r="W123" s="25">
        <f t="shared" si="24"/>
        <v>-0.43291380736367974</v>
      </c>
      <c r="X123" s="24">
        <f t="shared" si="29"/>
        <v>146.53364360717353</v>
      </c>
      <c r="Y123" s="7"/>
      <c r="Z123" s="25">
        <f t="shared" si="30"/>
        <v>-624</v>
      </c>
      <c r="AA123" s="17">
        <f t="shared" si="31"/>
        <v>146.49299999999999</v>
      </c>
      <c r="AB123" s="24">
        <f t="shared" si="25"/>
        <v>2.5567851811240532</v>
      </c>
      <c r="AC123" s="17">
        <f t="shared" si="26"/>
        <v>4.0643607173535656E-2</v>
      </c>
    </row>
    <row r="124" spans="1:29" s="17" customFormat="1" x14ac:dyDescent="0.25">
      <c r="A124" s="17">
        <v>39</v>
      </c>
      <c r="B124" s="17">
        <v>-633</v>
      </c>
      <c r="C124" s="17">
        <v>14187</v>
      </c>
      <c r="D124" s="17">
        <v>14851</v>
      </c>
      <c r="E124" s="17">
        <v>12208</v>
      </c>
      <c r="F124" s="17">
        <v>11527</v>
      </c>
      <c r="G124" s="24"/>
      <c r="H124" s="7"/>
      <c r="I124" s="25">
        <f t="shared" si="32"/>
        <v>1979</v>
      </c>
      <c r="J124" s="24">
        <f t="shared" si="32"/>
        <v>3324</v>
      </c>
      <c r="K124" s="7"/>
      <c r="L124" s="25">
        <f t="shared" si="27"/>
        <v>1984.1464133058066</v>
      </c>
      <c r="M124" s="17">
        <f t="shared" si="18"/>
        <v>26.485569914183404</v>
      </c>
      <c r="N124" s="17">
        <f t="shared" si="28"/>
        <v>3319.7029178490625</v>
      </c>
      <c r="O124" s="24">
        <f t="shared" si="19"/>
        <v>18.464915011905763</v>
      </c>
      <c r="P124" s="7"/>
      <c r="Q124" s="25">
        <f t="shared" si="20"/>
        <v>2017.5935268864207</v>
      </c>
      <c r="R124" s="24">
        <f t="shared" si="21"/>
        <v>3298.710414654744</v>
      </c>
      <c r="S124" s="7"/>
      <c r="T124" s="25">
        <f t="shared" si="22"/>
        <v>-0.52089394458013005</v>
      </c>
      <c r="U124" s="24">
        <f t="shared" si="23"/>
        <v>0.85382190702493033</v>
      </c>
      <c r="V124" s="7"/>
      <c r="W124" s="25">
        <f t="shared" si="24"/>
        <v>-0.51874824190743896</v>
      </c>
      <c r="X124" s="24">
        <f t="shared" si="29"/>
        <v>140.90475869465376</v>
      </c>
      <c r="Y124" s="7"/>
      <c r="Z124" s="25">
        <f t="shared" si="30"/>
        <v>-633</v>
      </c>
      <c r="AA124" s="17">
        <f t="shared" si="31"/>
        <v>140.79599999999999</v>
      </c>
      <c r="AB124" s="24">
        <f t="shared" si="25"/>
        <v>2.4573537736379363</v>
      </c>
      <c r="AC124" s="17">
        <f t="shared" si="26"/>
        <v>0.10875869465377264</v>
      </c>
    </row>
    <row r="125" spans="1:29" s="17" customFormat="1" x14ac:dyDescent="0.25">
      <c r="A125" s="17">
        <v>40</v>
      </c>
      <c r="B125" s="17">
        <v>-635</v>
      </c>
      <c r="C125" s="17">
        <v>14351</v>
      </c>
      <c r="D125" s="17">
        <v>14745</v>
      </c>
      <c r="E125" s="17">
        <v>12049</v>
      </c>
      <c r="F125" s="17">
        <v>11638</v>
      </c>
      <c r="G125" s="24"/>
      <c r="H125" s="7"/>
      <c r="I125" s="25">
        <f t="shared" si="32"/>
        <v>2302</v>
      </c>
      <c r="J125" s="24">
        <f t="shared" si="32"/>
        <v>3107</v>
      </c>
      <c r="K125" s="7"/>
      <c r="L125" s="25">
        <f t="shared" si="27"/>
        <v>2302.5043771994174</v>
      </c>
      <c r="M125" s="17">
        <f t="shared" si="18"/>
        <v>0.25439635929211618</v>
      </c>
      <c r="N125" s="17">
        <f t="shared" si="28"/>
        <v>3103.0220881710334</v>
      </c>
      <c r="O125" s="24">
        <f t="shared" si="19"/>
        <v>15.823782519032605</v>
      </c>
      <c r="P125" s="7"/>
      <c r="Q125" s="25">
        <f t="shared" si="20"/>
        <v>2340.5935268864205</v>
      </c>
      <c r="R125" s="24">
        <f t="shared" si="21"/>
        <v>3081.710414654744</v>
      </c>
      <c r="S125" s="7"/>
      <c r="T125" s="25">
        <f t="shared" si="22"/>
        <v>-0.60428474746351646</v>
      </c>
      <c r="U125" s="24">
        <f t="shared" si="23"/>
        <v>0.7976546990756378</v>
      </c>
      <c r="V125" s="7"/>
      <c r="W125" s="25">
        <f t="shared" si="24"/>
        <v>-0.60228056825496123</v>
      </c>
      <c r="X125" s="24">
        <f t="shared" si="29"/>
        <v>135.13081021225395</v>
      </c>
      <c r="Y125" s="7"/>
      <c r="Z125" s="25">
        <f t="shared" si="30"/>
        <v>-635</v>
      </c>
      <c r="AA125" s="17">
        <f t="shared" si="31"/>
        <v>135.08099999999999</v>
      </c>
      <c r="AB125" s="24">
        <f t="shared" si="25"/>
        <v>2.3576082068864599</v>
      </c>
      <c r="AC125" s="17">
        <f t="shared" si="26"/>
        <v>4.9810212253959207E-2</v>
      </c>
    </row>
    <row r="126" spans="1:29" s="17" customFormat="1" x14ac:dyDescent="0.25">
      <c r="A126" s="17">
        <v>41</v>
      </c>
      <c r="B126" s="17">
        <v>-625</v>
      </c>
      <c r="C126" s="17">
        <v>14497</v>
      </c>
      <c r="D126" s="17">
        <v>14622</v>
      </c>
      <c r="E126" s="17">
        <v>11903</v>
      </c>
      <c r="F126" s="17">
        <v>11758</v>
      </c>
      <c r="G126" s="24"/>
      <c r="H126" s="7"/>
      <c r="I126" s="25">
        <f t="shared" si="32"/>
        <v>2594</v>
      </c>
      <c r="J126" s="24">
        <f t="shared" si="32"/>
        <v>2864</v>
      </c>
      <c r="K126" s="7"/>
      <c r="L126" s="25">
        <f t="shared" si="27"/>
        <v>2593.1371885612398</v>
      </c>
      <c r="M126" s="17">
        <f t="shared" si="18"/>
        <v>0.74444357885547763</v>
      </c>
      <c r="N126" s="17">
        <f t="shared" si="28"/>
        <v>2859.8325087442613</v>
      </c>
      <c r="O126" s="24">
        <f t="shared" si="19"/>
        <v>17.367983366658493</v>
      </c>
      <c r="P126" s="7"/>
      <c r="Q126" s="25">
        <f t="shared" si="20"/>
        <v>2632.5935268864205</v>
      </c>
      <c r="R126" s="24">
        <f t="shared" si="21"/>
        <v>2838.710414654744</v>
      </c>
      <c r="S126" s="7"/>
      <c r="T126" s="25">
        <f t="shared" si="22"/>
        <v>-0.67967209867698042</v>
      </c>
      <c r="U126" s="24">
        <f t="shared" si="23"/>
        <v>0.73475777957481714</v>
      </c>
      <c r="V126" s="7"/>
      <c r="W126" s="25">
        <f t="shared" si="24"/>
        <v>-0.67782634275057485</v>
      </c>
      <c r="X126" s="24">
        <f t="shared" si="29"/>
        <v>129.49390546591576</v>
      </c>
      <c r="Y126" s="7"/>
      <c r="Z126" s="25">
        <f t="shared" si="30"/>
        <v>-625</v>
      </c>
      <c r="AA126" s="17">
        <f t="shared" si="31"/>
        <v>129.45599999999999</v>
      </c>
      <c r="AB126" s="24">
        <f t="shared" si="25"/>
        <v>2.2594334364617792</v>
      </c>
      <c r="AC126" s="17">
        <f t="shared" si="26"/>
        <v>3.7905465915770264E-2</v>
      </c>
    </row>
    <row r="127" spans="1:29" s="17" customFormat="1" x14ac:dyDescent="0.25">
      <c r="A127" s="17">
        <v>42</v>
      </c>
      <c r="B127" s="17">
        <v>-617</v>
      </c>
      <c r="C127" s="17">
        <v>14623</v>
      </c>
      <c r="D127" s="17">
        <v>14485</v>
      </c>
      <c r="E127" s="17">
        <v>11769</v>
      </c>
      <c r="F127" s="17">
        <v>11891</v>
      </c>
      <c r="G127" s="24"/>
      <c r="H127" s="7"/>
      <c r="I127" s="25">
        <f t="shared" si="32"/>
        <v>2854</v>
      </c>
      <c r="J127" s="24">
        <f t="shared" si="32"/>
        <v>2594</v>
      </c>
      <c r="K127" s="7"/>
      <c r="L127" s="25">
        <f t="shared" si="27"/>
        <v>2855.1987966882166</v>
      </c>
      <c r="M127" s="17">
        <f t="shared" si="18"/>
        <v>1.4371134996790622</v>
      </c>
      <c r="N127" s="17">
        <f t="shared" si="28"/>
        <v>2592.9408722035892</v>
      </c>
      <c r="O127" s="24">
        <f t="shared" si="19"/>
        <v>1.1217516891300998</v>
      </c>
      <c r="P127" s="7"/>
      <c r="Q127" s="25">
        <f t="shared" si="20"/>
        <v>2892.5935268864205</v>
      </c>
      <c r="R127" s="24">
        <f t="shared" si="21"/>
        <v>2568.710414654744</v>
      </c>
      <c r="S127" s="7"/>
      <c r="T127" s="25">
        <f t="shared" si="22"/>
        <v>-0.74679782236020176</v>
      </c>
      <c r="U127" s="24">
        <f t="shared" si="23"/>
        <v>0.6648723134627943</v>
      </c>
      <c r="V127" s="7"/>
      <c r="W127" s="25">
        <f t="shared" si="24"/>
        <v>-0.74512803968397912</v>
      </c>
      <c r="X127" s="24">
        <f t="shared" si="29"/>
        <v>123.92826031993667</v>
      </c>
      <c r="Y127" s="7"/>
      <c r="Z127" s="25">
        <f t="shared" si="30"/>
        <v>-617</v>
      </c>
      <c r="AA127" s="17">
        <f t="shared" si="31"/>
        <v>123.90299999999999</v>
      </c>
      <c r="AB127" s="24">
        <f t="shared" si="25"/>
        <v>2.1625153030985342</v>
      </c>
      <c r="AC127" s="17">
        <f t="shared" si="26"/>
        <v>2.5260319936677433E-2</v>
      </c>
    </row>
    <row r="128" spans="1:29" s="17" customFormat="1" x14ac:dyDescent="0.25">
      <c r="A128" s="17">
        <v>43</v>
      </c>
      <c r="B128" s="17">
        <v>-611</v>
      </c>
      <c r="C128" s="17">
        <v>14743</v>
      </c>
      <c r="D128" s="17">
        <v>14338</v>
      </c>
      <c r="E128" s="17">
        <v>11653</v>
      </c>
      <c r="F128" s="17">
        <v>12038</v>
      </c>
      <c r="G128" s="24"/>
      <c r="H128" s="7"/>
      <c r="I128" s="25">
        <f t="shared" si="32"/>
        <v>3090</v>
      </c>
      <c r="J128" s="24">
        <f t="shared" si="32"/>
        <v>2300</v>
      </c>
      <c r="K128" s="7"/>
      <c r="L128" s="25">
        <f t="shared" si="27"/>
        <v>3087.951671037205</v>
      </c>
      <c r="M128" s="17">
        <f t="shared" si="18"/>
        <v>4.1956515398250041</v>
      </c>
      <c r="N128" s="17">
        <f t="shared" si="28"/>
        <v>2304.8633881949395</v>
      </c>
      <c r="O128" s="24">
        <f t="shared" si="19"/>
        <v>23.652544734676781</v>
      </c>
      <c r="P128" s="7"/>
      <c r="Q128" s="25">
        <f t="shared" si="20"/>
        <v>3128.5935268864205</v>
      </c>
      <c r="R128" s="24">
        <f t="shared" si="21"/>
        <v>2274.710414654744</v>
      </c>
      <c r="S128" s="7"/>
      <c r="T128" s="25">
        <f t="shared" si="22"/>
        <v>-0.8077273253957411</v>
      </c>
      <c r="U128" s="24">
        <f t="shared" si="23"/>
        <v>0.58877480591859155</v>
      </c>
      <c r="V128" s="7"/>
      <c r="W128" s="25">
        <f t="shared" si="24"/>
        <v>-0.8062491195701742</v>
      </c>
      <c r="X128" s="24">
        <f t="shared" si="29"/>
        <v>118.32527547022971</v>
      </c>
      <c r="Y128" s="7"/>
      <c r="Z128" s="25">
        <f t="shared" si="30"/>
        <v>-611</v>
      </c>
      <c r="AA128" s="17">
        <f t="shared" si="31"/>
        <v>118.404</v>
      </c>
      <c r="AB128" s="24">
        <f t="shared" si="25"/>
        <v>2.066539647531366</v>
      </c>
      <c r="AC128" s="17">
        <f t="shared" si="26"/>
        <v>-7.872452977028388E-2</v>
      </c>
    </row>
    <row r="129" spans="1:29" s="17" customFormat="1" x14ac:dyDescent="0.25">
      <c r="A129" s="17">
        <v>44</v>
      </c>
      <c r="B129" s="17">
        <v>-628</v>
      </c>
      <c r="C129" s="17">
        <v>14848</v>
      </c>
      <c r="D129" s="17">
        <v>14175</v>
      </c>
      <c r="E129" s="17">
        <v>11545</v>
      </c>
      <c r="F129" s="17">
        <v>12191</v>
      </c>
      <c r="G129" s="24"/>
      <c r="H129" s="7"/>
      <c r="I129" s="25">
        <f t="shared" si="32"/>
        <v>3303</v>
      </c>
      <c r="J129" s="24">
        <f t="shared" si="32"/>
        <v>1984</v>
      </c>
      <c r="K129" s="7"/>
      <c r="L129" s="25">
        <f t="shared" si="27"/>
        <v>3297.1695369957142</v>
      </c>
      <c r="M129" s="17">
        <f t="shared" si="18"/>
        <v>33.99429884434511</v>
      </c>
      <c r="N129" s="17">
        <f t="shared" si="28"/>
        <v>1986.911781956401</v>
      </c>
      <c r="O129" s="24">
        <f t="shared" si="19"/>
        <v>8.4784741616224384</v>
      </c>
      <c r="P129" s="7"/>
      <c r="Q129" s="25">
        <f t="shared" si="20"/>
        <v>3341.5935268864205</v>
      </c>
      <c r="R129" s="24">
        <f t="shared" si="21"/>
        <v>1958.710414654744</v>
      </c>
      <c r="S129" s="7"/>
      <c r="T129" s="25">
        <f t="shared" si="22"/>
        <v>-0.86271878364391852</v>
      </c>
      <c r="U129" s="24">
        <f t="shared" si="23"/>
        <v>0.50698292706155723</v>
      </c>
      <c r="V129" s="7"/>
      <c r="W129" s="25">
        <f t="shared" si="24"/>
        <v>-0.8614464571529411</v>
      </c>
      <c r="X129" s="24">
        <f t="shared" si="29"/>
        <v>112.66384301781682</v>
      </c>
      <c r="Y129" s="7"/>
      <c r="Z129" s="25">
        <f t="shared" si="30"/>
        <v>-628</v>
      </c>
      <c r="AA129" s="17">
        <f t="shared" si="31"/>
        <v>112.752</v>
      </c>
      <c r="AB129" s="24">
        <f t="shared" si="25"/>
        <v>1.9678936382086465</v>
      </c>
      <c r="AC129" s="17">
        <f t="shared" si="26"/>
        <v>-8.8156982183178911E-2</v>
      </c>
    </row>
    <row r="130" spans="1:29" s="17" customFormat="1" x14ac:dyDescent="0.25">
      <c r="A130" s="17">
        <v>45</v>
      </c>
      <c r="B130" s="17">
        <v>-617</v>
      </c>
      <c r="C130" s="17">
        <v>14931</v>
      </c>
      <c r="D130" s="17">
        <v>14015</v>
      </c>
      <c r="E130" s="17">
        <v>11458</v>
      </c>
      <c r="F130" s="17">
        <v>12357</v>
      </c>
      <c r="G130" s="24"/>
      <c r="H130" s="7"/>
      <c r="I130" s="25">
        <f t="shared" si="32"/>
        <v>3473</v>
      </c>
      <c r="J130" s="24">
        <f t="shared" si="32"/>
        <v>1658</v>
      </c>
      <c r="K130" s="7"/>
      <c r="L130" s="25">
        <f t="shared" si="27"/>
        <v>3471.1433197670517</v>
      </c>
      <c r="M130" s="17">
        <f t="shared" si="18"/>
        <v>3.447261487420926</v>
      </c>
      <c r="N130" s="17">
        <f t="shared" si="28"/>
        <v>1655.9203701594906</v>
      </c>
      <c r="O130" s="24">
        <f t="shared" si="19"/>
        <v>4.3248602735370252</v>
      </c>
      <c r="P130" s="7"/>
      <c r="Q130" s="25">
        <f t="shared" si="20"/>
        <v>3511.5935268864205</v>
      </c>
      <c r="R130" s="24">
        <f t="shared" si="21"/>
        <v>1632.710414654744</v>
      </c>
      <c r="S130" s="7"/>
      <c r="T130" s="25">
        <f t="shared" si="22"/>
        <v>-0.90660867989833249</v>
      </c>
      <c r="U130" s="24">
        <f t="shared" si="23"/>
        <v>0.42260269760778146</v>
      </c>
      <c r="V130" s="7"/>
      <c r="W130" s="25">
        <f t="shared" si="24"/>
        <v>-0.90554870729765014</v>
      </c>
      <c r="X130" s="24">
        <f t="shared" si="29"/>
        <v>107.20354490349274</v>
      </c>
      <c r="Y130" s="7"/>
      <c r="Z130" s="25">
        <f t="shared" si="30"/>
        <v>-617</v>
      </c>
      <c r="AA130" s="17">
        <f t="shared" si="31"/>
        <v>107.199</v>
      </c>
      <c r="AB130" s="24">
        <f t="shared" si="25"/>
        <v>1.8709755048454013</v>
      </c>
      <c r="AC130" s="17">
        <f t="shared" si="26"/>
        <v>4.5449034927429466E-3</v>
      </c>
    </row>
    <row r="131" spans="1:29" s="17" customFormat="1" x14ac:dyDescent="0.25">
      <c r="A131" s="17">
        <v>46</v>
      </c>
      <c r="B131" s="17">
        <v>-630</v>
      </c>
      <c r="C131" s="17">
        <v>15013</v>
      </c>
      <c r="D131" s="17">
        <v>13838</v>
      </c>
      <c r="E131" s="17">
        <v>11392</v>
      </c>
      <c r="F131" s="17">
        <v>12541</v>
      </c>
      <c r="G131" s="24"/>
      <c r="H131" s="7"/>
      <c r="I131" s="25">
        <f t="shared" si="32"/>
        <v>3621</v>
      </c>
      <c r="J131" s="24">
        <f t="shared" si="32"/>
        <v>1297</v>
      </c>
      <c r="K131" s="7"/>
      <c r="L131" s="25">
        <f t="shared" si="27"/>
        <v>3614.7793851768588</v>
      </c>
      <c r="M131" s="17">
        <f t="shared" si="18"/>
        <v>38.69604877788408</v>
      </c>
      <c r="N131" s="17">
        <f t="shared" si="28"/>
        <v>1302.1753714255231</v>
      </c>
      <c r="O131" s="24">
        <f t="shared" si="19"/>
        <v>26.784469392120521</v>
      </c>
      <c r="P131" s="7"/>
      <c r="Q131" s="25">
        <f t="shared" si="20"/>
        <v>3659.5935268864205</v>
      </c>
      <c r="R131" s="24">
        <f t="shared" si="21"/>
        <v>1271.710414654744</v>
      </c>
      <c r="S131" s="7"/>
      <c r="T131" s="25">
        <f t="shared" si="22"/>
        <v>-0.9448187072257046</v>
      </c>
      <c r="U131" s="24">
        <f t="shared" si="23"/>
        <v>0.32916324106541006</v>
      </c>
      <c r="V131" s="7"/>
      <c r="W131" s="25">
        <f t="shared" si="24"/>
        <v>-0.94399385438050365</v>
      </c>
      <c r="X131" s="24">
        <f t="shared" si="29"/>
        <v>101.40922246867825</v>
      </c>
      <c r="Y131" s="7"/>
      <c r="Z131" s="25">
        <f t="shared" si="30"/>
        <v>-630</v>
      </c>
      <c r="AA131" s="17">
        <f t="shared" si="31"/>
        <v>101.529</v>
      </c>
      <c r="AB131" s="24">
        <f t="shared" si="25"/>
        <v>1.7720153362573228</v>
      </c>
      <c r="AC131" s="17">
        <f t="shared" si="26"/>
        <v>-0.11977753132174485</v>
      </c>
    </row>
    <row r="132" spans="1:29" s="17" customFormat="1" x14ac:dyDescent="0.25">
      <c r="A132" s="17">
        <v>47</v>
      </c>
      <c r="B132" s="17">
        <v>-637</v>
      </c>
      <c r="C132" s="17">
        <v>15061</v>
      </c>
      <c r="D132" s="17">
        <v>13650</v>
      </c>
      <c r="E132" s="17">
        <v>11336</v>
      </c>
      <c r="F132" s="17">
        <v>12723</v>
      </c>
      <c r="G132" s="24"/>
      <c r="H132" s="7"/>
      <c r="I132" s="25">
        <f t="shared" si="32"/>
        <v>3725</v>
      </c>
      <c r="J132" s="24">
        <f t="shared" si="32"/>
        <v>927</v>
      </c>
      <c r="K132" s="7"/>
      <c r="L132" s="25">
        <f t="shared" si="27"/>
        <v>3723.656915797435</v>
      </c>
      <c r="M132" s="17">
        <f t="shared" si="18"/>
        <v>1.8038751751797253</v>
      </c>
      <c r="N132" s="17">
        <f t="shared" si="28"/>
        <v>931.8034971633034</v>
      </c>
      <c r="O132" s="24">
        <f t="shared" si="19"/>
        <v>23.073584997863854</v>
      </c>
      <c r="P132" s="7"/>
      <c r="Q132" s="25">
        <f t="shared" si="20"/>
        <v>3763.5935268864205</v>
      </c>
      <c r="R132" s="24">
        <f t="shared" si="21"/>
        <v>901.71041465474411</v>
      </c>
      <c r="S132" s="7"/>
      <c r="T132" s="25">
        <f t="shared" si="22"/>
        <v>-0.97166899669899309</v>
      </c>
      <c r="U132" s="24">
        <f t="shared" si="23"/>
        <v>0.23339426898597129</v>
      </c>
      <c r="V132" s="7"/>
      <c r="W132" s="25">
        <f t="shared" si="24"/>
        <v>-0.97108508638195978</v>
      </c>
      <c r="X132" s="24">
        <f t="shared" si="29"/>
        <v>95.700317045259851</v>
      </c>
      <c r="Y132" s="7"/>
      <c r="Z132" s="25">
        <f t="shared" si="30"/>
        <v>-637</v>
      </c>
      <c r="AA132" s="17">
        <f t="shared" si="31"/>
        <v>95.795999999999992</v>
      </c>
      <c r="AB132" s="24">
        <f t="shared" si="25"/>
        <v>1.6719556102404878</v>
      </c>
      <c r="AC132" s="17">
        <f t="shared" si="26"/>
        <v>-9.5682954740141213E-2</v>
      </c>
    </row>
    <row r="133" spans="1:29" s="17" customFormat="1" x14ac:dyDescent="0.25">
      <c r="A133" s="17">
        <v>48</v>
      </c>
      <c r="B133" s="17">
        <v>-625</v>
      </c>
      <c r="C133" s="17">
        <v>15093</v>
      </c>
      <c r="D133" s="17">
        <v>13460</v>
      </c>
      <c r="E133" s="17">
        <v>11299</v>
      </c>
      <c r="F133" s="17">
        <v>12906</v>
      </c>
      <c r="G133" s="24"/>
      <c r="H133" s="7"/>
      <c r="I133" s="25">
        <f t="shared" si="32"/>
        <v>3794</v>
      </c>
      <c r="J133" s="24">
        <f t="shared" si="32"/>
        <v>554</v>
      </c>
      <c r="K133" s="7"/>
      <c r="L133" s="25">
        <f t="shared" si="27"/>
        <v>3793.9055443017151</v>
      </c>
      <c r="M133" s="17">
        <f t="shared" si="18"/>
        <v>8.9218789384968005E-3</v>
      </c>
      <c r="N133" s="17">
        <f t="shared" si="28"/>
        <v>559.57116337789398</v>
      </c>
      <c r="O133" s="24">
        <f t="shared" si="19"/>
        <v>31.037861383187074</v>
      </c>
      <c r="P133" s="7"/>
      <c r="Q133" s="25">
        <f t="shared" si="20"/>
        <v>3832.5935268864205</v>
      </c>
      <c r="R133" s="24">
        <f t="shared" si="21"/>
        <v>528.71041465474411</v>
      </c>
      <c r="S133" s="7"/>
      <c r="T133" s="25">
        <f t="shared" si="22"/>
        <v>-0.98948313106107877</v>
      </c>
      <c r="U133" s="24">
        <f t="shared" si="23"/>
        <v>0.13684879172751002</v>
      </c>
      <c r="V133" s="7"/>
      <c r="W133" s="25">
        <f t="shared" si="24"/>
        <v>-0.98914208759428057</v>
      </c>
      <c r="X133" s="24">
        <f t="shared" si="29"/>
        <v>90.062885033872021</v>
      </c>
      <c r="Y133" s="7"/>
      <c r="Z133" s="25">
        <f t="shared" si="30"/>
        <v>-625</v>
      </c>
      <c r="AA133" s="17">
        <f t="shared" si="31"/>
        <v>90.170999999999992</v>
      </c>
      <c r="AB133" s="24">
        <f t="shared" si="25"/>
        <v>1.5737808398158069</v>
      </c>
      <c r="AC133" s="17">
        <f t="shared" si="26"/>
        <v>-0.108114966127971</v>
      </c>
    </row>
    <row r="134" spans="1:29" s="17" customFormat="1" x14ac:dyDescent="0.25">
      <c r="A134" s="17">
        <v>49</v>
      </c>
      <c r="B134" s="17">
        <v>-624</v>
      </c>
      <c r="C134" s="17">
        <v>15117</v>
      </c>
      <c r="D134" s="17">
        <v>13277</v>
      </c>
      <c r="E134" s="17">
        <v>11288</v>
      </c>
      <c r="F134" s="17">
        <v>13098</v>
      </c>
      <c r="G134" s="24"/>
      <c r="H134" s="7"/>
      <c r="I134" s="25">
        <f t="shared" si="32"/>
        <v>3829</v>
      </c>
      <c r="J134" s="24">
        <f t="shared" si="32"/>
        <v>179</v>
      </c>
      <c r="K134" s="7"/>
      <c r="L134" s="25">
        <f t="shared" si="27"/>
        <v>3827.2178367507167</v>
      </c>
      <c r="M134" s="17">
        <f t="shared" si="18"/>
        <v>3.176105847095859</v>
      </c>
      <c r="N134" s="17">
        <f t="shared" si="28"/>
        <v>182.80394579954219</v>
      </c>
      <c r="O134" s="24">
        <f t="shared" si="19"/>
        <v>14.47000364585468</v>
      </c>
      <c r="P134" s="7"/>
      <c r="Q134" s="25">
        <f t="shared" si="20"/>
        <v>3867.5935268864205</v>
      </c>
      <c r="R134" s="24">
        <f t="shared" si="21"/>
        <v>153.71041465474406</v>
      </c>
      <c r="S134" s="7"/>
      <c r="T134" s="25">
        <f t="shared" si="22"/>
        <v>-0.99851928617228169</v>
      </c>
      <c r="U134" s="24">
        <f t="shared" si="23"/>
        <v>3.9785644349700396E-2</v>
      </c>
      <c r="V134" s="7"/>
      <c r="W134" s="25">
        <f t="shared" si="24"/>
        <v>-0.99842238372776626</v>
      </c>
      <c r="X134" s="24">
        <f t="shared" si="29"/>
        <v>84.467904476560989</v>
      </c>
      <c r="Y134" s="7"/>
      <c r="Z134" s="25">
        <f t="shared" si="30"/>
        <v>-624</v>
      </c>
      <c r="AA134" s="17">
        <f t="shared" si="31"/>
        <v>84.554999999999993</v>
      </c>
      <c r="AB134" s="24">
        <f t="shared" si="25"/>
        <v>1.4757631490238052</v>
      </c>
      <c r="AC134" s="17">
        <f t="shared" si="26"/>
        <v>-8.7095523439003841E-2</v>
      </c>
    </row>
    <row r="135" spans="1:29" s="17" customFormat="1" x14ac:dyDescent="0.25">
      <c r="A135" s="17">
        <v>50</v>
      </c>
      <c r="B135" s="17">
        <v>-623</v>
      </c>
      <c r="C135" s="17">
        <v>15116</v>
      </c>
      <c r="D135" s="17">
        <v>13092</v>
      </c>
      <c r="E135" s="17">
        <v>11289</v>
      </c>
      <c r="F135" s="17">
        <v>13285</v>
      </c>
      <c r="G135" s="24"/>
      <c r="H135" s="7"/>
      <c r="I135" s="25">
        <f t="shared" si="32"/>
        <v>3827</v>
      </c>
      <c r="J135" s="24">
        <f t="shared" si="32"/>
        <v>-193</v>
      </c>
      <c r="K135" s="7"/>
      <c r="L135" s="25">
        <f t="shared" si="27"/>
        <v>3823.4513282964717</v>
      </c>
      <c r="M135" s="17">
        <f t="shared" si="18"/>
        <v>12.593070859422241</v>
      </c>
      <c r="N135" s="17">
        <f t="shared" si="28"/>
        <v>-194.85996286877219</v>
      </c>
      <c r="O135" s="24">
        <f t="shared" si="19"/>
        <v>3.4594618732112603</v>
      </c>
      <c r="P135" s="7"/>
      <c r="Q135" s="25">
        <f t="shared" si="20"/>
        <v>3865.5935268864205</v>
      </c>
      <c r="R135" s="24">
        <f t="shared" si="21"/>
        <v>-218.28958534525594</v>
      </c>
      <c r="S135" s="7"/>
      <c r="T135" s="25">
        <f t="shared" si="22"/>
        <v>-0.99800293445164145</v>
      </c>
      <c r="U135" s="24">
        <f t="shared" si="23"/>
        <v>-5.6500997849086736E-2</v>
      </c>
      <c r="V135" s="7"/>
      <c r="W135" s="25">
        <f t="shared" si="24"/>
        <v>-0.99814818991935994</v>
      </c>
      <c r="X135" s="24">
        <f t="shared" si="29"/>
        <v>78.946143123896491</v>
      </c>
      <c r="Y135" s="7"/>
      <c r="Z135" s="25">
        <f t="shared" si="30"/>
        <v>-623</v>
      </c>
      <c r="AA135" s="17">
        <f t="shared" si="31"/>
        <v>78.947999999999993</v>
      </c>
      <c r="AB135" s="24">
        <f t="shared" si="25"/>
        <v>1.3779025378644831</v>
      </c>
      <c r="AC135" s="17">
        <f t="shared" si="26"/>
        <v>-1.8568761035027137E-3</v>
      </c>
    </row>
    <row r="136" spans="1:29" s="17" customFormat="1" x14ac:dyDescent="0.25">
      <c r="A136" s="17">
        <v>51</v>
      </c>
      <c r="B136" s="17">
        <v>-613</v>
      </c>
      <c r="C136" s="17">
        <v>15093</v>
      </c>
      <c r="D136" s="17">
        <v>12902</v>
      </c>
      <c r="E136" s="17">
        <v>11306</v>
      </c>
      <c r="F136" s="17">
        <v>13468</v>
      </c>
      <c r="G136" s="24"/>
      <c r="H136" s="7"/>
      <c r="I136" s="25">
        <f t="shared" si="32"/>
        <v>3787</v>
      </c>
      <c r="J136" s="24">
        <f t="shared" si="32"/>
        <v>-566</v>
      </c>
      <c r="K136" s="7"/>
      <c r="L136" s="25">
        <f t="shared" si="27"/>
        <v>3783.6690314927878</v>
      </c>
      <c r="M136" s="17">
        <f t="shared" si="18"/>
        <v>11.0953511960396</v>
      </c>
      <c r="N136" s="17">
        <f t="shared" si="28"/>
        <v>-564.40958705825642</v>
      </c>
      <c r="O136" s="24">
        <f t="shared" si="19"/>
        <v>2.5294133252654669</v>
      </c>
      <c r="P136" s="7"/>
      <c r="Q136" s="25">
        <f t="shared" si="20"/>
        <v>3825.5935268864205</v>
      </c>
      <c r="R136" s="24">
        <f t="shared" si="21"/>
        <v>-591.28958534525589</v>
      </c>
      <c r="S136" s="7"/>
      <c r="T136" s="25">
        <f t="shared" si="22"/>
        <v>-0.98767590003883821</v>
      </c>
      <c r="U136" s="24">
        <f t="shared" si="23"/>
        <v>-0.15304647510754801</v>
      </c>
      <c r="V136" s="7"/>
      <c r="W136" s="25">
        <f t="shared" si="24"/>
        <v>-0.98806393335831999</v>
      </c>
      <c r="X136" s="24">
        <f t="shared" si="29"/>
        <v>73.38108470072973</v>
      </c>
      <c r="Y136" s="7"/>
      <c r="Z136" s="25">
        <f t="shared" si="30"/>
        <v>-613</v>
      </c>
      <c r="AA136" s="17">
        <f t="shared" si="31"/>
        <v>73.430999999999997</v>
      </c>
      <c r="AB136" s="24">
        <f t="shared" si="25"/>
        <v>1.2816127230319561</v>
      </c>
      <c r="AC136" s="17">
        <f t="shared" si="26"/>
        <v>-4.991529927026761E-2</v>
      </c>
    </row>
    <row r="137" spans="1:29" s="17" customFormat="1" x14ac:dyDescent="0.25">
      <c r="A137" s="17">
        <v>52</v>
      </c>
      <c r="B137" s="17">
        <v>-606</v>
      </c>
      <c r="C137" s="17">
        <v>15069</v>
      </c>
      <c r="D137" s="17">
        <v>12730</v>
      </c>
      <c r="E137" s="17">
        <v>11353</v>
      </c>
      <c r="F137" s="17">
        <v>13651</v>
      </c>
      <c r="G137" s="24"/>
      <c r="H137" s="7"/>
      <c r="I137" s="25">
        <f t="shared" si="32"/>
        <v>3716</v>
      </c>
      <c r="J137" s="24">
        <f t="shared" si="32"/>
        <v>-921</v>
      </c>
      <c r="K137" s="7"/>
      <c r="L137" s="25">
        <f t="shared" si="27"/>
        <v>3709.5279389390303</v>
      </c>
      <c r="M137" s="17">
        <f t="shared" si="18"/>
        <v>41.887574376920703</v>
      </c>
      <c r="N137" s="17">
        <f t="shared" si="28"/>
        <v>-924.36226931819044</v>
      </c>
      <c r="O137" s="24">
        <f t="shared" si="19"/>
        <v>11.304854968044822</v>
      </c>
      <c r="P137" s="7"/>
      <c r="Q137" s="25">
        <f t="shared" si="20"/>
        <v>3754.5935268864205</v>
      </c>
      <c r="R137" s="24">
        <f t="shared" si="21"/>
        <v>-946.28958534525589</v>
      </c>
      <c r="S137" s="7"/>
      <c r="T137" s="25">
        <f t="shared" si="22"/>
        <v>-0.9693454139561124</v>
      </c>
      <c r="U137" s="24">
        <f t="shared" si="23"/>
        <v>-0.24493292129187444</v>
      </c>
      <c r="V137" s="7"/>
      <c r="W137" s="25">
        <f t="shared" si="24"/>
        <v>-0.96996448241851541</v>
      </c>
      <c r="X137" s="24">
        <f t="shared" si="29"/>
        <v>68.014044932623449</v>
      </c>
      <c r="Y137" s="7"/>
      <c r="Z137" s="25">
        <f t="shared" si="30"/>
        <v>-606</v>
      </c>
      <c r="AA137" s="17">
        <f t="shared" si="31"/>
        <v>67.977000000000004</v>
      </c>
      <c r="AB137" s="24">
        <f t="shared" si="25"/>
        <v>1.1864224656281854</v>
      </c>
      <c r="AC137" s="17">
        <f t="shared" si="26"/>
        <v>3.7044932623444993E-2</v>
      </c>
    </row>
    <row r="138" spans="1:29" s="17" customFormat="1" x14ac:dyDescent="0.25">
      <c r="A138" s="17">
        <v>53</v>
      </c>
      <c r="B138" s="17">
        <v>-633</v>
      </c>
      <c r="C138" s="17">
        <v>14998</v>
      </c>
      <c r="D138" s="17">
        <v>12542</v>
      </c>
      <c r="E138" s="17">
        <v>11400</v>
      </c>
      <c r="F138" s="17">
        <v>13835</v>
      </c>
      <c r="G138" s="24"/>
      <c r="H138" s="7"/>
      <c r="I138" s="25">
        <f t="shared" si="32"/>
        <v>3598</v>
      </c>
      <c r="J138" s="24">
        <f t="shared" si="32"/>
        <v>-1293</v>
      </c>
      <c r="K138" s="7"/>
      <c r="L138" s="25">
        <f t="shared" si="27"/>
        <v>3595.8558720825981</v>
      </c>
      <c r="M138" s="17">
        <f t="shared" si="18"/>
        <v>4.5972845261820998</v>
      </c>
      <c r="N138" s="17">
        <f t="shared" si="28"/>
        <v>-1291.09391822578</v>
      </c>
      <c r="O138" s="24">
        <f t="shared" si="19"/>
        <v>3.6331477300134956</v>
      </c>
      <c r="P138" s="7"/>
      <c r="Q138" s="25">
        <f t="shared" si="20"/>
        <v>3636.5935268864205</v>
      </c>
      <c r="R138" s="24">
        <f t="shared" si="21"/>
        <v>-1318.289585345256</v>
      </c>
      <c r="S138" s="7"/>
      <c r="T138" s="25">
        <f t="shared" si="22"/>
        <v>-0.93888066243834267</v>
      </c>
      <c r="U138" s="24">
        <f t="shared" si="23"/>
        <v>-0.34121956349066157</v>
      </c>
      <c r="V138" s="7"/>
      <c r="W138" s="25">
        <f t="shared" si="24"/>
        <v>-0.93974179409900971</v>
      </c>
      <c r="X138" s="24">
        <f t="shared" si="29"/>
        <v>62.2300375527185</v>
      </c>
      <c r="Y138" s="7"/>
      <c r="Z138" s="25">
        <f t="shared" si="30"/>
        <v>-633</v>
      </c>
      <c r="AA138" s="17">
        <f t="shared" si="31"/>
        <v>62.28</v>
      </c>
      <c r="AB138" s="24">
        <f t="shared" si="25"/>
        <v>1.0869910581420685</v>
      </c>
      <c r="AC138" s="17">
        <f t="shared" si="26"/>
        <v>-4.9962447281501454E-2</v>
      </c>
    </row>
    <row r="139" spans="1:29" s="17" customFormat="1" x14ac:dyDescent="0.25">
      <c r="A139" s="17">
        <v>54</v>
      </c>
      <c r="B139" s="17">
        <v>-635</v>
      </c>
      <c r="C139" s="17">
        <v>14929</v>
      </c>
      <c r="D139" s="17">
        <v>12370</v>
      </c>
      <c r="E139" s="17">
        <v>11484</v>
      </c>
      <c r="F139" s="17">
        <v>14014</v>
      </c>
      <c r="G139" s="24"/>
      <c r="H139" s="7"/>
      <c r="I139" s="25">
        <f t="shared" si="32"/>
        <v>3445</v>
      </c>
      <c r="J139" s="24">
        <f t="shared" si="32"/>
        <v>-1644</v>
      </c>
      <c r="K139" s="7"/>
      <c r="L139" s="25">
        <f t="shared" si="27"/>
        <v>3445.7496077423821</v>
      </c>
      <c r="M139" s="17">
        <f t="shared" si="18"/>
        <v>0.56191176743914073</v>
      </c>
      <c r="N139" s="17">
        <f t="shared" si="28"/>
        <v>-1645.8828966282476</v>
      </c>
      <c r="O139" s="24">
        <f t="shared" si="19"/>
        <v>3.5452997126663157</v>
      </c>
      <c r="P139" s="7"/>
      <c r="Q139" s="25">
        <f t="shared" si="20"/>
        <v>3483.5935268864205</v>
      </c>
      <c r="R139" s="24">
        <f t="shared" si="21"/>
        <v>-1669.289585345256</v>
      </c>
      <c r="S139" s="7"/>
      <c r="T139" s="25">
        <f t="shared" si="22"/>
        <v>-0.89937975580937024</v>
      </c>
      <c r="U139" s="24">
        <f t="shared" si="23"/>
        <v>-0.43207066943629141</v>
      </c>
      <c r="V139" s="7"/>
      <c r="W139" s="25">
        <f t="shared" si="24"/>
        <v>-0.90046925179390203</v>
      </c>
      <c r="X139" s="24">
        <f t="shared" si="29"/>
        <v>56.552948562685742</v>
      </c>
      <c r="Y139" s="7"/>
      <c r="Z139" s="25">
        <f t="shared" si="30"/>
        <v>-635</v>
      </c>
      <c r="AA139" s="17">
        <f t="shared" si="31"/>
        <v>56.564999999999998</v>
      </c>
      <c r="AB139" s="24">
        <f t="shared" si="25"/>
        <v>0.98724549139059248</v>
      </c>
      <c r="AC139" s="17">
        <f t="shared" si="26"/>
        <v>-1.2051437314255509E-2</v>
      </c>
    </row>
    <row r="140" spans="1:29" s="17" customFormat="1" x14ac:dyDescent="0.25">
      <c r="A140" s="17">
        <v>55</v>
      </c>
      <c r="B140" s="17">
        <v>-629</v>
      </c>
      <c r="C140" s="17">
        <v>14834</v>
      </c>
      <c r="D140" s="17">
        <v>12201</v>
      </c>
      <c r="E140" s="17">
        <v>11577</v>
      </c>
      <c r="F140" s="17">
        <v>14182</v>
      </c>
      <c r="G140" s="24"/>
      <c r="H140" s="7"/>
      <c r="I140" s="25">
        <f t="shared" si="32"/>
        <v>3257</v>
      </c>
      <c r="J140" s="24">
        <f t="shared" si="32"/>
        <v>-1981</v>
      </c>
      <c r="K140" s="7"/>
      <c r="L140" s="25">
        <f t="shared" si="27"/>
        <v>3262.9048760654514</v>
      </c>
      <c r="M140" s="17">
        <f t="shared" si="18"/>
        <v>34.867561348340686</v>
      </c>
      <c r="N140" s="17">
        <f t="shared" si="28"/>
        <v>-1980.9149638485569</v>
      </c>
      <c r="O140" s="24">
        <f t="shared" si="19"/>
        <v>7.2311470522523945E-3</v>
      </c>
      <c r="P140" s="7"/>
      <c r="Q140" s="25">
        <f t="shared" si="20"/>
        <v>3295.5935268864205</v>
      </c>
      <c r="R140" s="24">
        <f t="shared" si="21"/>
        <v>-2006.289585345256</v>
      </c>
      <c r="S140" s="7"/>
      <c r="T140" s="25">
        <f t="shared" si="22"/>
        <v>-0.85084269406919477</v>
      </c>
      <c r="U140" s="24">
        <f t="shared" si="23"/>
        <v>-0.51929808454648296</v>
      </c>
      <c r="V140" s="7"/>
      <c r="W140" s="25">
        <f t="shared" si="24"/>
        <v>-0.85215141226882796</v>
      </c>
      <c r="X140" s="24">
        <f t="shared" si="29"/>
        <v>50.827977027116503</v>
      </c>
      <c r="Y140" s="7"/>
      <c r="Z140" s="25">
        <f t="shared" si="30"/>
        <v>-629</v>
      </c>
      <c r="AA140" s="17">
        <f t="shared" si="31"/>
        <v>50.903999999999996</v>
      </c>
      <c r="AB140" s="24">
        <f t="shared" si="25"/>
        <v>0.88844240243519346</v>
      </c>
      <c r="AC140" s="17">
        <f t="shared" si="26"/>
        <v>-7.6022972883492912E-2</v>
      </c>
    </row>
    <row r="141" spans="1:29" s="17" customFormat="1" x14ac:dyDescent="0.25">
      <c r="A141" s="17">
        <v>56</v>
      </c>
      <c r="B141" s="17">
        <v>-645</v>
      </c>
      <c r="C141" s="17">
        <v>14719</v>
      </c>
      <c r="D141" s="17">
        <v>12036</v>
      </c>
      <c r="E141" s="17">
        <v>11677</v>
      </c>
      <c r="F141" s="17">
        <v>14338</v>
      </c>
      <c r="G141" s="24"/>
      <c r="H141" s="7"/>
      <c r="I141" s="25">
        <f t="shared" si="32"/>
        <v>3042</v>
      </c>
      <c r="J141" s="24">
        <f t="shared" si="32"/>
        <v>-2302</v>
      </c>
      <c r="K141" s="7"/>
      <c r="L141" s="25">
        <f t="shared" si="27"/>
        <v>3041.9816699191956</v>
      </c>
      <c r="M141" s="17">
        <f t="shared" si="18"/>
        <v>3.3599186229545141E-4</v>
      </c>
      <c r="N141" s="17">
        <f t="shared" si="28"/>
        <v>-2304.0768135573271</v>
      </c>
      <c r="O141" s="24">
        <f t="shared" si="19"/>
        <v>4.3131545518977008</v>
      </c>
      <c r="P141" s="7"/>
      <c r="Q141" s="25">
        <f t="shared" si="20"/>
        <v>3080.5935268864205</v>
      </c>
      <c r="R141" s="24">
        <f t="shared" si="21"/>
        <v>-2327.289585345256</v>
      </c>
      <c r="S141" s="7"/>
      <c r="T141" s="25">
        <f t="shared" si="22"/>
        <v>-0.79533488410037712</v>
      </c>
      <c r="U141" s="24">
        <f t="shared" si="23"/>
        <v>-0.60238413870188801</v>
      </c>
      <c r="V141" s="7"/>
      <c r="W141" s="25">
        <f t="shared" si="24"/>
        <v>-0.79685238700530769</v>
      </c>
      <c r="X141" s="24">
        <f t="shared" si="29"/>
        <v>45.098339128965733</v>
      </c>
      <c r="Y141" s="7"/>
      <c r="Z141" s="25">
        <f t="shared" si="30"/>
        <v>-645</v>
      </c>
      <c r="AA141" s="17">
        <f t="shared" si="31"/>
        <v>45.098999999999997</v>
      </c>
      <c r="AB141" s="24">
        <f t="shared" si="25"/>
        <v>0.78712603935692249</v>
      </c>
      <c r="AC141" s="17">
        <f t="shared" si="26"/>
        <v>-6.6087103426326621E-4</v>
      </c>
    </row>
    <row r="142" spans="1:29" s="17" customFormat="1" x14ac:dyDescent="0.25">
      <c r="A142" s="17">
        <v>57</v>
      </c>
      <c r="B142" s="17">
        <v>-628</v>
      </c>
      <c r="C142" s="17">
        <v>14596</v>
      </c>
      <c r="D142" s="17">
        <v>11884</v>
      </c>
      <c r="E142" s="17">
        <v>11797</v>
      </c>
      <c r="F142" s="17">
        <v>14479</v>
      </c>
      <c r="G142" s="24"/>
      <c r="H142" s="7"/>
      <c r="I142" s="25">
        <f t="shared" si="32"/>
        <v>2799</v>
      </c>
      <c r="J142" s="24">
        <f t="shared" si="32"/>
        <v>-2595</v>
      </c>
      <c r="K142" s="7"/>
      <c r="L142" s="25">
        <f t="shared" si="27"/>
        <v>2796.5006565037106</v>
      </c>
      <c r="M142" s="17">
        <f t="shared" si="18"/>
        <v>6.2467179124440442</v>
      </c>
      <c r="N142" s="17">
        <f t="shared" si="28"/>
        <v>-2595.7466833552062</v>
      </c>
      <c r="O142" s="24">
        <f t="shared" si="19"/>
        <v>0.55753603294196896</v>
      </c>
      <c r="P142" s="7"/>
      <c r="Q142" s="25">
        <f t="shared" si="20"/>
        <v>2837.5935268864205</v>
      </c>
      <c r="R142" s="24">
        <f t="shared" si="21"/>
        <v>-2620.289585345256</v>
      </c>
      <c r="S142" s="7"/>
      <c r="T142" s="25">
        <f t="shared" si="22"/>
        <v>-0.73259815004259721</v>
      </c>
      <c r="U142" s="24">
        <f t="shared" si="23"/>
        <v>-0.67822281118641659</v>
      </c>
      <c r="V142" s="7"/>
      <c r="W142" s="25">
        <f t="shared" si="24"/>
        <v>-0.73430618772828804</v>
      </c>
      <c r="X142" s="24">
        <f t="shared" si="29"/>
        <v>39.459650911187794</v>
      </c>
      <c r="Y142" s="7"/>
      <c r="Z142" s="25">
        <f t="shared" si="30"/>
        <v>-628</v>
      </c>
      <c r="AA142" s="17">
        <f t="shared" si="31"/>
        <v>39.446999999999996</v>
      </c>
      <c r="AB142" s="24">
        <f t="shared" si="25"/>
        <v>0.68848003003420311</v>
      </c>
      <c r="AC142" s="17">
        <f t="shared" si="26"/>
        <v>1.2650911187797931E-2</v>
      </c>
    </row>
    <row r="143" spans="1:29" s="17" customFormat="1" x14ac:dyDescent="0.25">
      <c r="A143" s="17">
        <v>58</v>
      </c>
      <c r="B143" s="17">
        <v>-606</v>
      </c>
      <c r="C143" s="17">
        <v>14470</v>
      </c>
      <c r="D143" s="17">
        <v>11765</v>
      </c>
      <c r="E143" s="17">
        <v>11938</v>
      </c>
      <c r="F143" s="17">
        <v>14622</v>
      </c>
      <c r="G143" s="24"/>
      <c r="H143" s="7"/>
      <c r="I143" s="25">
        <f t="shared" si="32"/>
        <v>2532</v>
      </c>
      <c r="J143" s="24">
        <f t="shared" si="32"/>
        <v>-2857</v>
      </c>
      <c r="K143" s="7"/>
      <c r="L143" s="25">
        <f t="shared" si="27"/>
        <v>2533.4543087628995</v>
      </c>
      <c r="M143" s="17">
        <f t="shared" si="18"/>
        <v>2.1150139778461945</v>
      </c>
      <c r="N143" s="17">
        <f t="shared" si="28"/>
        <v>-2853.0193278761408</v>
      </c>
      <c r="O143" s="24">
        <f t="shared" si="19"/>
        <v>15.845750557669888</v>
      </c>
      <c r="P143" s="7"/>
      <c r="Q143" s="25">
        <f t="shared" si="20"/>
        <v>2570.5935268864205</v>
      </c>
      <c r="R143" s="24">
        <f t="shared" si="21"/>
        <v>-2882.289585345256</v>
      </c>
      <c r="S143" s="7"/>
      <c r="T143" s="25">
        <f t="shared" si="22"/>
        <v>-0.66366519533713531</v>
      </c>
      <c r="U143" s="24">
        <f t="shared" si="23"/>
        <v>-0.7460375968210462</v>
      </c>
      <c r="V143" s="7"/>
      <c r="W143" s="25">
        <f t="shared" si="24"/>
        <v>-0.66554356824548966</v>
      </c>
      <c r="X143" s="24">
        <f t="shared" si="29"/>
        <v>33.922259349232945</v>
      </c>
      <c r="Y143" s="7"/>
      <c r="Z143" s="25">
        <f t="shared" si="30"/>
        <v>-606</v>
      </c>
      <c r="AA143" s="17">
        <f t="shared" si="31"/>
        <v>33.992999999999995</v>
      </c>
      <c r="AB143" s="24">
        <f t="shared" si="25"/>
        <v>0.59328977263043237</v>
      </c>
      <c r="AC143" s="17">
        <f t="shared" si="26"/>
        <v>-7.0740650767049829E-2</v>
      </c>
    </row>
    <row r="144" spans="1:29" s="17" customFormat="1" x14ac:dyDescent="0.25">
      <c r="A144" s="17">
        <v>59</v>
      </c>
      <c r="B144" s="17">
        <v>-613</v>
      </c>
      <c r="C144" s="17">
        <v>14317</v>
      </c>
      <c r="D144" s="17">
        <v>11645</v>
      </c>
      <c r="E144" s="17">
        <v>12079</v>
      </c>
      <c r="F144" s="17">
        <v>14735</v>
      </c>
      <c r="G144" s="24"/>
      <c r="H144" s="7"/>
      <c r="I144" s="25">
        <f t="shared" si="32"/>
        <v>2238</v>
      </c>
      <c r="J144" s="24">
        <f t="shared" si="32"/>
        <v>-3090</v>
      </c>
      <c r="K144" s="7"/>
      <c r="L144" s="25">
        <f t="shared" si="27"/>
        <v>2243.6846880022117</v>
      </c>
      <c r="M144" s="17">
        <f t="shared" si="18"/>
        <v>32.31567768248982</v>
      </c>
      <c r="N144" s="17">
        <f t="shared" si="28"/>
        <v>-3086.6895716236804</v>
      </c>
      <c r="O144" s="24">
        <f t="shared" si="19"/>
        <v>10.958936034741878</v>
      </c>
      <c r="P144" s="7"/>
      <c r="Q144" s="25">
        <f t="shared" si="20"/>
        <v>2276.5935268864205</v>
      </c>
      <c r="R144" s="24">
        <f t="shared" si="21"/>
        <v>-3115.289585345256</v>
      </c>
      <c r="S144" s="7"/>
      <c r="T144" s="25">
        <f t="shared" si="22"/>
        <v>-0.58776149240303122</v>
      </c>
      <c r="U144" s="24">
        <f t="shared" si="23"/>
        <v>-0.80634616572512519</v>
      </c>
      <c r="V144" s="7"/>
      <c r="W144" s="25">
        <f t="shared" si="24"/>
        <v>-0.58979130045949224</v>
      </c>
      <c r="X144" s="24">
        <f t="shared" si="29"/>
        <v>28.369073490653079</v>
      </c>
      <c r="Y144" s="7"/>
      <c r="Z144" s="25">
        <f t="shared" si="30"/>
        <v>-613</v>
      </c>
      <c r="AA144" s="17">
        <f t="shared" si="31"/>
        <v>28.475999999999996</v>
      </c>
      <c r="AB144" s="24">
        <f t="shared" si="25"/>
        <v>0.49699995779790518</v>
      </c>
      <c r="AC144" s="17">
        <f t="shared" si="26"/>
        <v>-0.10692650934691628</v>
      </c>
    </row>
    <row r="145" spans="1:29" s="17" customFormat="1" x14ac:dyDescent="0.25">
      <c r="A145" s="17">
        <v>60</v>
      </c>
      <c r="B145" s="17">
        <v>-617</v>
      </c>
      <c r="C145" s="17">
        <v>14161</v>
      </c>
      <c r="D145" s="17">
        <v>11537</v>
      </c>
      <c r="E145" s="17">
        <v>12233</v>
      </c>
      <c r="F145" s="17">
        <v>14836</v>
      </c>
      <c r="G145" s="24"/>
      <c r="H145" s="7"/>
      <c r="I145" s="25">
        <f t="shared" si="32"/>
        <v>1928</v>
      </c>
      <c r="J145" s="24">
        <f t="shared" si="32"/>
        <v>-3299</v>
      </c>
      <c r="K145" s="7"/>
      <c r="L145" s="25">
        <f t="shared" si="27"/>
        <v>1930.6777030846361</v>
      </c>
      <c r="M145" s="17">
        <f t="shared" si="18"/>
        <v>7.1700938094694191</v>
      </c>
      <c r="N145" s="17">
        <f t="shared" si="28"/>
        <v>-3292.7109979088141</v>
      </c>
      <c r="O145" s="24">
        <f t="shared" si="19"/>
        <v>39.551547302940889</v>
      </c>
      <c r="P145" s="7"/>
      <c r="Q145" s="25">
        <f t="shared" si="20"/>
        <v>1966.5935268864207</v>
      </c>
      <c r="R145" s="24">
        <f t="shared" si="21"/>
        <v>-3324.289585345256</v>
      </c>
      <c r="S145" s="7"/>
      <c r="T145" s="25">
        <f t="shared" si="22"/>
        <v>-0.50772697570380587</v>
      </c>
      <c r="U145" s="24">
        <f t="shared" si="23"/>
        <v>-0.86044269319702449</v>
      </c>
      <c r="V145" s="7"/>
      <c r="W145" s="25">
        <f t="shared" si="24"/>
        <v>-0.50989258264791104</v>
      </c>
      <c r="X145" s="24">
        <f t="shared" si="29"/>
        <v>22.8366586883335</v>
      </c>
      <c r="Y145" s="7"/>
      <c r="Z145" s="25">
        <f t="shared" si="30"/>
        <v>-617</v>
      </c>
      <c r="AA145" s="17">
        <f t="shared" si="31"/>
        <v>22.922999999999995</v>
      </c>
      <c r="AB145" s="24">
        <f t="shared" si="25"/>
        <v>0.40008182443466012</v>
      </c>
      <c r="AC145" s="17">
        <f t="shared" si="26"/>
        <v>-8.6341311666494391E-2</v>
      </c>
    </row>
    <row r="146" spans="1:29" s="17" customFormat="1" x14ac:dyDescent="0.25">
      <c r="A146" s="17">
        <v>61</v>
      </c>
      <c r="B146" s="17">
        <v>-624</v>
      </c>
      <c r="C146" s="17">
        <v>13990</v>
      </c>
      <c r="D146" s="17">
        <v>11449</v>
      </c>
      <c r="E146" s="17">
        <v>12396</v>
      </c>
      <c r="F146" s="17">
        <v>14922</v>
      </c>
      <c r="G146" s="24"/>
      <c r="H146" s="7"/>
      <c r="I146" s="25">
        <f t="shared" si="32"/>
        <v>1594</v>
      </c>
      <c r="J146" s="24">
        <f t="shared" si="32"/>
        <v>-3473</v>
      </c>
      <c r="K146" s="7"/>
      <c r="L146" s="25">
        <f t="shared" si="27"/>
        <v>1595.3319965175383</v>
      </c>
      <c r="M146" s="17">
        <f t="shared" si="18"/>
        <v>1.7742147227341598</v>
      </c>
      <c r="N146" s="17">
        <f t="shared" si="28"/>
        <v>-3469.3298292209474</v>
      </c>
      <c r="O146" s="24">
        <f t="shared" si="19"/>
        <v>13.470153547411339</v>
      </c>
      <c r="P146" s="7"/>
      <c r="Q146" s="25">
        <f t="shared" si="20"/>
        <v>1632.5935268864207</v>
      </c>
      <c r="R146" s="24">
        <f t="shared" si="21"/>
        <v>-3498.289585345256</v>
      </c>
      <c r="S146" s="7"/>
      <c r="T146" s="25">
        <f t="shared" si="22"/>
        <v>-0.42149623835689853</v>
      </c>
      <c r="U146" s="24">
        <f t="shared" si="23"/>
        <v>-0.90547999358032816</v>
      </c>
      <c r="V146" s="7"/>
      <c r="W146" s="25">
        <f t="shared" si="24"/>
        <v>-0.42377484076447341</v>
      </c>
      <c r="X146" s="24">
        <f t="shared" si="29"/>
        <v>17.266084031242599</v>
      </c>
      <c r="Y146" s="7"/>
      <c r="Z146" s="25">
        <f t="shared" si="30"/>
        <v>-624</v>
      </c>
      <c r="AA146" s="17">
        <f t="shared" si="31"/>
        <v>17.306999999999995</v>
      </c>
      <c r="AB146" s="24">
        <f t="shared" si="25"/>
        <v>0.30206413364265849</v>
      </c>
      <c r="AC146" s="17">
        <f t="shared" si="26"/>
        <v>-4.0915968757396115E-2</v>
      </c>
    </row>
    <row r="147" spans="1:29" s="17" customFormat="1" x14ac:dyDescent="0.25">
      <c r="A147" s="17">
        <v>62</v>
      </c>
      <c r="B147" s="17">
        <v>-634</v>
      </c>
      <c r="C147" s="17">
        <v>13829</v>
      </c>
      <c r="D147" s="17">
        <v>11393</v>
      </c>
      <c r="E147" s="17">
        <v>12594</v>
      </c>
      <c r="F147" s="17">
        <v>15015</v>
      </c>
      <c r="G147" s="24"/>
      <c r="H147" s="7"/>
      <c r="I147" s="25">
        <f t="shared" si="32"/>
        <v>1235</v>
      </c>
      <c r="J147" s="24">
        <f t="shared" si="32"/>
        <v>-3622</v>
      </c>
      <c r="K147" s="7"/>
      <c r="L147" s="25">
        <f t="shared" si="27"/>
        <v>1238.5660449406653</v>
      </c>
      <c r="M147" s="17">
        <f t="shared" si="18"/>
        <v>12.716676518844432</v>
      </c>
      <c r="N147" s="17">
        <f t="shared" si="28"/>
        <v>-3614.3490795599378</v>
      </c>
      <c r="O147" s="24">
        <f t="shared" si="19"/>
        <v>58.53658358016213</v>
      </c>
      <c r="P147" s="7"/>
      <c r="Q147" s="25">
        <f t="shared" si="20"/>
        <v>1273.5935268864207</v>
      </c>
      <c r="R147" s="24">
        <f t="shared" si="21"/>
        <v>-3647.289585345256</v>
      </c>
      <c r="S147" s="7"/>
      <c r="T147" s="25">
        <f t="shared" si="22"/>
        <v>-0.32881110450198908</v>
      </c>
      <c r="U147" s="24">
        <f t="shared" si="23"/>
        <v>-0.94404641747177775</v>
      </c>
      <c r="V147" s="7"/>
      <c r="W147" s="25">
        <f t="shared" si="24"/>
        <v>-0.33118640779755409</v>
      </c>
      <c r="X147" s="24">
        <f t="shared" si="29"/>
        <v>11.517637334168853</v>
      </c>
      <c r="Y147" s="7"/>
      <c r="Z147" s="25">
        <f t="shared" si="30"/>
        <v>-634</v>
      </c>
      <c r="AA147" s="17">
        <f t="shared" si="31"/>
        <v>11.600999999999996</v>
      </c>
      <c r="AB147" s="24">
        <f t="shared" si="25"/>
        <v>0.2024756465238621</v>
      </c>
      <c r="AC147" s="17">
        <f t="shared" si="26"/>
        <v>-8.336266583114238E-2</v>
      </c>
    </row>
    <row r="148" spans="1:29" s="17" customFormat="1" x14ac:dyDescent="0.25">
      <c r="A148" s="17">
        <v>63</v>
      </c>
      <c r="B148" s="17">
        <v>-644</v>
      </c>
      <c r="C148" s="17">
        <v>13639</v>
      </c>
      <c r="D148" s="17">
        <v>11332</v>
      </c>
      <c r="E148" s="17">
        <v>12770</v>
      </c>
      <c r="F148" s="17">
        <v>15062</v>
      </c>
      <c r="G148" s="24"/>
      <c r="H148" s="7"/>
      <c r="I148" s="25">
        <f t="shared" si="32"/>
        <v>869</v>
      </c>
      <c r="J148" s="24">
        <f t="shared" si="32"/>
        <v>-3730</v>
      </c>
      <c r="K148" s="7"/>
      <c r="L148" s="25">
        <f t="shared" si="27"/>
        <v>863.23583043503061</v>
      </c>
      <c r="M148" s="17">
        <f t="shared" ref="M148:M149" si="33">(I148-L148)^2</f>
        <v>33.225650773719444</v>
      </c>
      <c r="N148" s="17">
        <f t="shared" si="28"/>
        <v>-3724.6559936016406</v>
      </c>
      <c r="O148" s="24">
        <f t="shared" ref="O148:O149" si="34">(J148-N148)^2</f>
        <v>28.558404385706176</v>
      </c>
      <c r="P148" s="7"/>
      <c r="Q148" s="25">
        <f t="shared" si="20"/>
        <v>907.5935268864207</v>
      </c>
      <c r="R148" s="24">
        <f t="shared" si="21"/>
        <v>-3755.289585345256</v>
      </c>
      <c r="S148" s="7"/>
      <c r="T148" s="25">
        <f t="shared" si="22"/>
        <v>-0.2343187396248391</v>
      </c>
      <c r="U148" s="24">
        <f t="shared" si="23"/>
        <v>-0.97200060391658694</v>
      </c>
      <c r="V148" s="7"/>
      <c r="W148" s="25">
        <f t="shared" si="24"/>
        <v>-0.23676404846559876</v>
      </c>
      <c r="X148" s="24">
        <f t="shared" si="29"/>
        <v>5.8757134226565313</v>
      </c>
      <c r="Y148" s="7"/>
      <c r="Z148" s="25">
        <f t="shared" si="30"/>
        <v>-644</v>
      </c>
      <c r="AA148" s="17">
        <f t="shared" si="31"/>
        <v>5.8049999999999962</v>
      </c>
      <c r="AB148" s="24">
        <f t="shared" si="25"/>
        <v>0.10131636307827076</v>
      </c>
      <c r="AC148" s="17">
        <f t="shared" si="26"/>
        <v>7.071342265653513E-2</v>
      </c>
    </row>
    <row r="149" spans="1:29" s="17" customFormat="1" x14ac:dyDescent="0.25">
      <c r="A149" s="17">
        <v>64</v>
      </c>
      <c r="B149" s="17">
        <v>-638</v>
      </c>
      <c r="C149" s="17">
        <v>13432</v>
      </c>
      <c r="D149" s="17">
        <v>11290</v>
      </c>
      <c r="E149" s="17">
        <v>12953</v>
      </c>
      <c r="F149" s="17">
        <v>15094</v>
      </c>
      <c r="G149" s="24"/>
      <c r="H149" s="7"/>
      <c r="I149" s="25">
        <f t="shared" si="32"/>
        <v>479</v>
      </c>
      <c r="J149" s="24">
        <f t="shared" si="32"/>
        <v>-3804</v>
      </c>
      <c r="K149" s="7"/>
      <c r="L149" s="25">
        <f t="shared" si="27"/>
        <v>482.29950291398143</v>
      </c>
      <c r="M149" s="17">
        <f t="shared" si="33"/>
        <v>10.886719479371934</v>
      </c>
      <c r="N149" s="17">
        <f t="shared" si="28"/>
        <v>-3796.0615049712001</v>
      </c>
      <c r="O149" s="24">
        <f t="shared" si="34"/>
        <v>63.019703322281273</v>
      </c>
      <c r="P149" s="7"/>
      <c r="Q149" s="25">
        <f t="shared" ref="Q149" si="35">I149-$J$4</f>
        <v>517.5935268864207</v>
      </c>
      <c r="R149" s="24">
        <f t="shared" ref="R149" si="36">J149-$J$3</f>
        <v>-3829.289585345256</v>
      </c>
      <c r="S149" s="7"/>
      <c r="T149" s="25">
        <f t="shared" ref="T149" si="37">Q149/$J$7</f>
        <v>-0.13363015410000714</v>
      </c>
      <c r="U149" s="24">
        <f t="shared" ref="U149" si="38">R149/$J$6</f>
        <v>-0.99115439833247476</v>
      </c>
      <c r="V149" s="7"/>
      <c r="W149" s="25">
        <f t="shared" ref="W149" si="39">(T149-U149*SIN(-$J$11*PI()/180))/(COS(-$J$11*PI()/180))</f>
        <v>-0.13612331602830655</v>
      </c>
      <c r="X149" s="24">
        <f>IF(MOD(ATAN2(U149,W149)*180/PI()-$J$9+360,360)&gt;5,MOD(ATAN2(U149,W149)*180/PI()-$J$9+360,360)-360,MOD(ATAN2(U149,W149)*180/PI()-$J$9+360,360))</f>
        <v>5.9356788823947682E-3</v>
      </c>
      <c r="Y149" s="7"/>
      <c r="Z149" s="25">
        <f t="shared" si="30"/>
        <v>-638</v>
      </c>
      <c r="AA149" s="17">
        <f t="shared" si="31"/>
        <v>6.299999999999617E-2</v>
      </c>
      <c r="AB149" s="24">
        <f t="shared" ref="AB149" si="40">AA149*PI()/180</f>
        <v>1.0995574287563608E-3</v>
      </c>
      <c r="AC149" s="17">
        <f t="shared" ref="AC149" si="41">X149-AA149</f>
        <v>-5.7064321117601402E-2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-9977</v>
      </c>
      <c r="G154" s="2"/>
      <c r="I154" s="1"/>
      <c r="J154" s="3"/>
    </row>
    <row r="155" spans="1:29" x14ac:dyDescent="0.25">
      <c r="A155" t="s">
        <v>173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174</v>
      </c>
      <c r="B156" s="31">
        <v>9980</v>
      </c>
      <c r="G156" s="2"/>
      <c r="I156" s="1"/>
      <c r="J156" s="3"/>
    </row>
    <row r="157" spans="1:29" x14ac:dyDescent="0.25">
      <c r="A157" t="s">
        <v>175</v>
      </c>
      <c r="B157">
        <v>9988</v>
      </c>
      <c r="G157" s="2"/>
      <c r="I157" s="43">
        <f>J155</f>
        <v>-9986</v>
      </c>
      <c r="J157" s="39">
        <f>I157+B157</f>
        <v>2</v>
      </c>
    </row>
    <row r="158" spans="1:29" x14ac:dyDescent="0.25">
      <c r="A158" s="31" t="s">
        <v>176</v>
      </c>
      <c r="B158" s="31">
        <v>40007</v>
      </c>
      <c r="G158" s="2"/>
      <c r="I158" s="1"/>
      <c r="J158" s="3"/>
    </row>
    <row r="159" spans="1:29" x14ac:dyDescent="0.25">
      <c r="A159" t="s">
        <v>177</v>
      </c>
      <c r="B159">
        <v>40007</v>
      </c>
      <c r="G159" s="2"/>
      <c r="I159" s="43">
        <f>J157</f>
        <v>2</v>
      </c>
      <c r="J159" s="39">
        <f>I159+B159</f>
        <v>40009</v>
      </c>
    </row>
    <row r="160" spans="1:29" x14ac:dyDescent="0.25">
      <c r="A160" s="31" t="s">
        <v>178</v>
      </c>
      <c r="B160" s="31">
        <v>9999</v>
      </c>
      <c r="G160" s="2"/>
      <c r="I160" s="1"/>
      <c r="J160" s="3"/>
    </row>
    <row r="161" spans="1:10" x14ac:dyDescent="0.25">
      <c r="A161" t="s">
        <v>179</v>
      </c>
      <c r="B161">
        <v>9999</v>
      </c>
      <c r="G161" s="2"/>
      <c r="I161" s="43">
        <f>J159</f>
        <v>40009</v>
      </c>
      <c r="J161" s="39">
        <f>I161+B161</f>
        <v>50008</v>
      </c>
    </row>
    <row r="162" spans="1:10" x14ac:dyDescent="0.25">
      <c r="A162" s="31" t="s">
        <v>180</v>
      </c>
      <c r="B162" s="31">
        <v>-9982</v>
      </c>
      <c r="G162" s="2"/>
      <c r="I162" s="1"/>
      <c r="J162" s="3"/>
    </row>
    <row r="163" spans="1:10" x14ac:dyDescent="0.25">
      <c r="A163" t="s">
        <v>181</v>
      </c>
      <c r="B163">
        <v>-10000</v>
      </c>
      <c r="G163" s="2"/>
      <c r="I163" s="43">
        <f>J161</f>
        <v>50008</v>
      </c>
      <c r="J163" s="39">
        <f>I163+B163</f>
        <v>40008</v>
      </c>
    </row>
    <row r="164" spans="1:10" x14ac:dyDescent="0.25">
      <c r="A164" s="31" t="s">
        <v>182</v>
      </c>
      <c r="B164" s="31">
        <v>-40001</v>
      </c>
      <c r="G164" s="2"/>
      <c r="I164" s="1"/>
      <c r="J164" s="3"/>
    </row>
    <row r="165" spans="1:10" ht="15.75" thickBot="1" x14ac:dyDescent="0.3">
      <c r="A165" t="s">
        <v>183</v>
      </c>
      <c r="B165">
        <v>-40001</v>
      </c>
      <c r="G165" s="2"/>
      <c r="I165" s="4">
        <f>J163</f>
        <v>40008</v>
      </c>
      <c r="J165" s="6">
        <f>I165+B165</f>
        <v>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25.503428761376888</v>
      </c>
      <c r="L3" s="35" t="s">
        <v>1</v>
      </c>
      <c r="M3" s="11">
        <v>-3883.6730237697689</v>
      </c>
      <c r="N3" s="10" t="s">
        <v>2</v>
      </c>
      <c r="O3" s="35">
        <v>3874.570481169585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-39.010482040932764</v>
      </c>
      <c r="L4" s="9" t="s">
        <v>5</v>
      </c>
      <c r="M4" s="13">
        <v>359.97628659540993</v>
      </c>
      <c r="N4" s="12" t="s">
        <v>6</v>
      </c>
      <c r="O4" s="9">
        <v>359.82633235818548</v>
      </c>
      <c r="Q4" s="2" t="s">
        <v>7</v>
      </c>
      <c r="R4" s="2">
        <f>MAX(AC20:AC149)</f>
        <v>0.23956459278380748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-172.33797925673554</v>
      </c>
      <c r="N5" s="14" t="s">
        <v>9</v>
      </c>
      <c r="O5" s="9">
        <v>-172.198836720538</v>
      </c>
      <c r="Q5" s="5" t="s">
        <v>10</v>
      </c>
      <c r="R5" s="5">
        <f>MIN(AC20:AC149)</f>
        <v>-0.18168318750898038</v>
      </c>
      <c r="T5" s="45" t="s">
        <v>55</v>
      </c>
      <c r="U5" s="47">
        <v>14</v>
      </c>
    </row>
    <row r="6" spans="1:21" ht="15.75" thickBot="1" x14ac:dyDescent="0.3">
      <c r="A6" t="s">
        <v>161</v>
      </c>
      <c r="I6" s="32" t="s">
        <v>11</v>
      </c>
      <c r="J6" s="32">
        <f>(O3+O9)/2</f>
        <v>3867.5656888223039</v>
      </c>
      <c r="L6" s="37" t="s">
        <v>12</v>
      </c>
      <c r="M6" s="13">
        <v>-39.197057076863437</v>
      </c>
      <c r="N6" s="14" t="s">
        <v>13</v>
      </c>
      <c r="O6" s="9">
        <v>25.129420254708311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-3877.5059131825519</v>
      </c>
      <c r="L7" s="38" t="s">
        <v>15</v>
      </c>
      <c r="M7" s="16">
        <f>SUM(M20:M84)</f>
        <v>824.01367686883395</v>
      </c>
      <c r="N7" s="15" t="s">
        <v>15</v>
      </c>
      <c r="O7" s="36">
        <f>SUM(O20:O84)</f>
        <v>2594.4382672206784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-172.18049807435284</v>
      </c>
      <c r="L9" s="35" t="s">
        <v>18</v>
      </c>
      <c r="M9" s="11">
        <v>-3871.338802595335</v>
      </c>
      <c r="N9" s="10" t="s">
        <v>19</v>
      </c>
      <c r="O9" s="35">
        <v>3860.5608964750231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-172.33006443888732</v>
      </c>
      <c r="L10" s="9" t="s">
        <v>21</v>
      </c>
      <c r="M10" s="13">
        <v>359.95857780061135</v>
      </c>
      <c r="N10" s="12" t="s">
        <v>22</v>
      </c>
      <c r="O10" s="9">
        <v>359.74236320252845</v>
      </c>
      <c r="T10" s="48"/>
    </row>
    <row r="11" spans="1:21" ht="15.75" thickBot="1" x14ac:dyDescent="0.3">
      <c r="I11" s="33" t="s">
        <v>23</v>
      </c>
      <c r="J11" s="33">
        <f>J9-J10</f>
        <v>0.14956636453447913</v>
      </c>
      <c r="L11" s="37" t="s">
        <v>24</v>
      </c>
      <c r="M11" s="13">
        <v>-172.3221496210391</v>
      </c>
      <c r="N11" s="14" t="s">
        <v>25</v>
      </c>
      <c r="O11" s="9">
        <v>-172.16215942816771</v>
      </c>
    </row>
    <row r="12" spans="1:21" x14ac:dyDescent="0.25">
      <c r="I12" s="9"/>
      <c r="J12" s="9"/>
      <c r="L12" s="37" t="s">
        <v>26</v>
      </c>
      <c r="M12" s="13">
        <v>-38.823907005002091</v>
      </c>
      <c r="N12" s="14" t="s">
        <v>27</v>
      </c>
      <c r="O12" s="9">
        <v>25.877437268045465</v>
      </c>
    </row>
    <row r="13" spans="1:21" ht="15.75" thickBot="1" x14ac:dyDescent="0.3">
      <c r="I13" s="9"/>
      <c r="J13" s="9"/>
      <c r="L13" s="38" t="s">
        <v>15</v>
      </c>
      <c r="M13" s="16">
        <f>SUM(M85:M149)</f>
        <v>798.58839969734447</v>
      </c>
      <c r="N13" s="15" t="s">
        <v>15</v>
      </c>
      <c r="O13" s="36">
        <f>SUM(O85:O149)</f>
        <v>2695.7908138072416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13497</v>
      </c>
      <c r="D20" s="17">
        <v>11338</v>
      </c>
      <c r="E20" s="17">
        <v>13017</v>
      </c>
      <c r="F20" s="17">
        <v>15156</v>
      </c>
      <c r="G20" s="24"/>
      <c r="H20" s="7"/>
      <c r="I20" s="25">
        <f t="shared" ref="I20:J51" si="0">C20-E20</f>
        <v>480</v>
      </c>
      <c r="J20" s="24">
        <f t="shared" si="0"/>
        <v>-3818</v>
      </c>
      <c r="K20" s="7"/>
      <c r="L20" s="25">
        <f>$M$3*SIN(2*PI()/$M$4*(AA20+$M$5))+$M$6</f>
        <v>475.42884691430049</v>
      </c>
      <c r="M20" s="17">
        <f t="shared" ref="M20:M83" si="1">(I20-L20)^2</f>
        <v>20.895440532900125</v>
      </c>
      <c r="N20" s="17">
        <f>$O$3*COS(2*PI()/$O$4*(AA20+$O$5))+$O$6</f>
        <v>-3814.6674159629938</v>
      </c>
      <c r="O20" s="24">
        <f t="shared" ref="O20:O83" si="2">(J20-N20)^2</f>
        <v>11.106116363708539</v>
      </c>
      <c r="P20" s="7"/>
      <c r="Q20" s="25">
        <f>I20-$J$4</f>
        <v>519.01048204093274</v>
      </c>
      <c r="R20" s="24">
        <f>J20-$J$3</f>
        <v>-3843.5034287613771</v>
      </c>
      <c r="S20" s="7"/>
      <c r="T20" s="25">
        <f>Q20/$J$7</f>
        <v>-0.13385162876900503</v>
      </c>
      <c r="U20" s="24">
        <f>R20/$J$6</f>
        <v>-0.99377844825481065</v>
      </c>
      <c r="V20" s="7"/>
      <c r="W20" s="25">
        <f>(T20-U20*SIN(-$J$11*PI()/180))/(COS(-$J$11*PI()/180))</f>
        <v>-0.13644627533082651</v>
      </c>
      <c r="X20" s="24">
        <f>IF(MOD(ATAN2(U20,W20)*180/PI()-$J$9+360,360)&gt;5,MOD(ATAN2(U20,W20)*180/PI()-$J$9+360,360)-360,MOD(ATAN2(U20,W20)*180/PI()-$J$9+360,360))</f>
        <v>-1.6442691102724893E-3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3.4355730889727508E-2</v>
      </c>
      <c r="AD20" s="17">
        <f ca="1">INDIRECT("AC"&amp;AE20)-AC20</f>
        <v>-8.1550564777884443E-2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13663</v>
      </c>
      <c r="D21" s="17">
        <v>11368</v>
      </c>
      <c r="E21" s="17">
        <v>12816</v>
      </c>
      <c r="F21" s="17">
        <v>15114</v>
      </c>
      <c r="G21" s="24"/>
      <c r="H21" s="7"/>
      <c r="I21" s="25">
        <f t="shared" si="0"/>
        <v>847</v>
      </c>
      <c r="J21" s="24">
        <f t="shared" si="0"/>
        <v>-3746</v>
      </c>
      <c r="K21" s="7"/>
      <c r="L21" s="25">
        <f t="shared" ref="L21:L84" si="3">$M$3*SIN(2*PI()/$M$4*(AA21+$M$5))+$M$6</f>
        <v>853.84772790525972</v>
      </c>
      <c r="M21" s="17">
        <f t="shared" si="1"/>
        <v>46.891377464472633</v>
      </c>
      <c r="N21" s="17">
        <f t="shared" ref="N21:N84" si="4">$O$3*COS(2*PI()/$O$4*(AA21+$O$5))+$O$6</f>
        <v>-3744.5262170626056</v>
      </c>
      <c r="O21" s="24">
        <f t="shared" si="2"/>
        <v>2.1720361465548352</v>
      </c>
      <c r="P21" s="7"/>
      <c r="Q21" s="25">
        <f t="shared" ref="Q21:Q84" si="5">I21-$J$4</f>
        <v>886.01048204093274</v>
      </c>
      <c r="R21" s="24">
        <f t="shared" ref="R21:R84" si="6">J21-$J$3</f>
        <v>-3771.5034287613771</v>
      </c>
      <c r="S21" s="7"/>
      <c r="T21" s="25">
        <f t="shared" ref="T21:T84" si="7">Q21/$J$7</f>
        <v>-0.22850009822775985</v>
      </c>
      <c r="U21" s="24">
        <f t="shared" ref="U21:U84" si="8">R21/$J$6</f>
        <v>-0.97516208701029761</v>
      </c>
      <c r="V21" s="7"/>
      <c r="W21" s="25">
        <f t="shared" ref="W21:W84" si="9">(T21-U21*SIN(-$J$11*PI()/180))/(COS(-$J$11*PI()/180))</f>
        <v>-0.23104647053833396</v>
      </c>
      <c r="X21" s="24">
        <f t="shared" ref="X21:X83" si="10">MOD(ATAN2(U21,W21)*180/PI()-$J$9+360,360)</f>
        <v>5.509871036120046</v>
      </c>
      <c r="Y21" s="7"/>
      <c r="Z21" s="25">
        <f t="shared" ref="Z21:Z84" si="11">B21</f>
        <v>631</v>
      </c>
      <c r="AA21" s="17">
        <f>360/40000*Z21+AA20</f>
        <v>5.6429999999999998</v>
      </c>
      <c r="AB21" s="24">
        <f t="shared" ref="AB21:AB84" si="12">AA21*PI()/180</f>
        <v>9.8488929690040014E-2</v>
      </c>
      <c r="AC21" s="17">
        <f t="shared" ref="AC21:AC84" si="13">X21-AA21</f>
        <v>-0.13312896387995377</v>
      </c>
      <c r="AD21" s="17">
        <f t="shared" ref="AD21:AD83" ca="1" si="14">INDIRECT("AC"&amp;AE21)-AC21</f>
        <v>8.8430347518553276E-2</v>
      </c>
      <c r="AE21" s="17">
        <v>148</v>
      </c>
    </row>
    <row r="22" spans="1:31" s="17" customFormat="1" x14ac:dyDescent="0.25">
      <c r="A22" s="17">
        <v>2</v>
      </c>
      <c r="B22" s="17">
        <v>640</v>
      </c>
      <c r="C22" s="17">
        <v>13868</v>
      </c>
      <c r="D22" s="17">
        <v>11425</v>
      </c>
      <c r="E22" s="17">
        <v>12638</v>
      </c>
      <c r="F22" s="17">
        <v>15064</v>
      </c>
      <c r="G22" s="24"/>
      <c r="H22" s="7"/>
      <c r="I22" s="25">
        <f t="shared" si="0"/>
        <v>1230</v>
      </c>
      <c r="J22" s="24">
        <f t="shared" si="0"/>
        <v>-3639</v>
      </c>
      <c r="K22" s="7"/>
      <c r="L22" s="25">
        <f t="shared" si="3"/>
        <v>1228.6903538766808</v>
      </c>
      <c r="M22" s="17">
        <f t="shared" si="1"/>
        <v>1.7151729683250767</v>
      </c>
      <c r="N22" s="17">
        <f>$O$3*COS(2*PI()/$O$4*(AA22+$O$5))+$O$6</f>
        <v>-3635.553715539008</v>
      </c>
      <c r="O22" s="24">
        <f>(J22-N22)^2</f>
        <v>11.876876586075241</v>
      </c>
      <c r="P22" s="7"/>
      <c r="Q22" s="25">
        <f t="shared" si="5"/>
        <v>1269.0104820409329</v>
      </c>
      <c r="R22" s="24">
        <f t="shared" si="6"/>
        <v>-3664.5034287613771</v>
      </c>
      <c r="S22" s="7"/>
      <c r="T22" s="25">
        <f t="shared" si="7"/>
        <v>-0.32727493147763209</v>
      </c>
      <c r="U22" s="24">
        <f t="shared" si="8"/>
        <v>-0.94749610571636844</v>
      </c>
      <c r="V22" s="7"/>
      <c r="W22" s="25">
        <f t="shared" si="9"/>
        <v>-0.3297494201834788</v>
      </c>
      <c r="X22" s="24">
        <f t="shared" si="10"/>
        <v>11.369515266066742</v>
      </c>
      <c r="Y22" s="7"/>
      <c r="Z22" s="25">
        <f t="shared" si="11"/>
        <v>640</v>
      </c>
      <c r="AA22" s="17">
        <f t="shared" ref="AA22:AA85" si="15">360/40000*Z22+AA21</f>
        <v>11.402999999999999</v>
      </c>
      <c r="AB22" s="24">
        <f t="shared" si="12"/>
        <v>0.19901989460491337</v>
      </c>
      <c r="AC22" s="17">
        <f t="shared" si="13"/>
        <v>-3.3484733933256905E-2</v>
      </c>
      <c r="AD22" s="17">
        <f t="shared" ca="1" si="14"/>
        <v>-4.8441985655529152E-2</v>
      </c>
      <c r="AE22" s="17">
        <v>147</v>
      </c>
    </row>
    <row r="23" spans="1:31" s="17" customFormat="1" x14ac:dyDescent="0.25">
      <c r="A23" s="17">
        <v>3</v>
      </c>
      <c r="B23" s="17">
        <v>630</v>
      </c>
      <c r="C23" s="17">
        <v>14039</v>
      </c>
      <c r="D23" s="17">
        <v>11493</v>
      </c>
      <c r="E23" s="17">
        <v>12456</v>
      </c>
      <c r="F23" s="17">
        <v>14989</v>
      </c>
      <c r="G23" s="24"/>
      <c r="H23" s="7"/>
      <c r="I23" s="25">
        <f t="shared" si="0"/>
        <v>1583</v>
      </c>
      <c r="J23" s="24">
        <f t="shared" si="0"/>
        <v>-3496</v>
      </c>
      <c r="K23" s="7"/>
      <c r="L23" s="25">
        <f t="shared" si="3"/>
        <v>1585.1886383217588</v>
      </c>
      <c r="M23" s="17">
        <f t="shared" si="1"/>
        <v>4.7901377034713715</v>
      </c>
      <c r="N23" s="17">
        <f t="shared" si="4"/>
        <v>-3492.1384585175647</v>
      </c>
      <c r="O23" s="24">
        <f t="shared" si="2"/>
        <v>14.91150262056872</v>
      </c>
      <c r="P23" s="7"/>
      <c r="Q23" s="25">
        <f t="shared" si="5"/>
        <v>1622.0104820409329</v>
      </c>
      <c r="R23" s="24">
        <f t="shared" si="6"/>
        <v>-3521.5034287613771</v>
      </c>
      <c r="S23" s="7"/>
      <c r="T23" s="25">
        <f t="shared" si="7"/>
        <v>-0.41831283261915919</v>
      </c>
      <c r="U23" s="24">
        <f t="shared" si="8"/>
        <v>-0.91052194380018281</v>
      </c>
      <c r="V23" s="7"/>
      <c r="W23" s="25">
        <f t="shared" si="9"/>
        <v>-0.42069111299187983</v>
      </c>
      <c r="X23" s="24">
        <f t="shared" si="10"/>
        <v>16.978989569860005</v>
      </c>
      <c r="Y23" s="7"/>
      <c r="Z23" s="25">
        <f t="shared" si="11"/>
        <v>630</v>
      </c>
      <c r="AA23" s="17">
        <f t="shared" si="15"/>
        <v>17.073</v>
      </c>
      <c r="AB23" s="24">
        <f t="shared" si="12"/>
        <v>0.29798006319299186</v>
      </c>
      <c r="AC23" s="17">
        <f t="shared" si="13"/>
        <v>-9.4010430139995549E-2</v>
      </c>
      <c r="AD23" s="17">
        <f t="shared" ca="1" si="14"/>
        <v>3.7551809599765562E-2</v>
      </c>
      <c r="AE23" s="17">
        <v>146</v>
      </c>
    </row>
    <row r="24" spans="1:31" s="17" customFormat="1" x14ac:dyDescent="0.25">
      <c r="A24" s="17">
        <v>4</v>
      </c>
      <c r="B24" s="17">
        <v>618</v>
      </c>
      <c r="C24" s="17">
        <v>14198</v>
      </c>
      <c r="D24" s="17">
        <v>11576</v>
      </c>
      <c r="E24" s="17">
        <v>12285</v>
      </c>
      <c r="F24" s="17">
        <v>14894</v>
      </c>
      <c r="G24" s="24"/>
      <c r="H24" s="7"/>
      <c r="I24" s="25">
        <f t="shared" si="0"/>
        <v>1913</v>
      </c>
      <c r="J24" s="24">
        <f t="shared" si="0"/>
        <v>-3318</v>
      </c>
      <c r="K24" s="7"/>
      <c r="L24" s="25">
        <f t="shared" si="3"/>
        <v>1919.4717209007952</v>
      </c>
      <c r="M24" s="17">
        <f t="shared" si="1"/>
        <v>41.883171417788951</v>
      </c>
      <c r="N24" s="17">
        <f t="shared" si="4"/>
        <v>-3317.9726178295182</v>
      </c>
      <c r="O24" s="24">
        <f t="shared" si="2"/>
        <v>7.4978326029516331E-4</v>
      </c>
      <c r="P24" s="7"/>
      <c r="Q24" s="25">
        <f t="shared" si="5"/>
        <v>1952.0104820409329</v>
      </c>
      <c r="R24" s="24">
        <f t="shared" si="6"/>
        <v>-3343.5034287613771</v>
      </c>
      <c r="S24" s="7"/>
      <c r="T24" s="25">
        <f t="shared" si="7"/>
        <v>-0.50341908581095507</v>
      </c>
      <c r="U24" s="24">
        <f t="shared" si="8"/>
        <v>-0.86449816183458106</v>
      </c>
      <c r="V24" s="7"/>
      <c r="W24" s="25">
        <f t="shared" si="9"/>
        <v>-0.50567751422771023</v>
      </c>
      <c r="X24" s="24">
        <f t="shared" si="10"/>
        <v>22.505470132754851</v>
      </c>
      <c r="Y24" s="7"/>
      <c r="Z24" s="25">
        <f t="shared" si="11"/>
        <v>618</v>
      </c>
      <c r="AA24" s="17">
        <f t="shared" si="15"/>
        <v>22.634999999999998</v>
      </c>
      <c r="AB24" s="24">
        <f t="shared" si="12"/>
        <v>0.39505527618891639</v>
      </c>
      <c r="AC24" s="17">
        <f t="shared" si="13"/>
        <v>-0.12952986724514659</v>
      </c>
      <c r="AD24" s="17">
        <f t="shared" ca="1" si="14"/>
        <v>8.1207448299622342E-2</v>
      </c>
      <c r="AE24" s="17">
        <v>145</v>
      </c>
    </row>
    <row r="25" spans="1:31" s="17" customFormat="1" x14ac:dyDescent="0.25">
      <c r="A25" s="17">
        <v>5</v>
      </c>
      <c r="B25" s="17">
        <v>629</v>
      </c>
      <c r="C25" s="17">
        <v>14378</v>
      </c>
      <c r="D25" s="17">
        <v>11689</v>
      </c>
      <c r="E25" s="17">
        <v>12137</v>
      </c>
      <c r="F25" s="17">
        <v>14799</v>
      </c>
      <c r="G25" s="24"/>
      <c r="H25" s="7"/>
      <c r="I25" s="25">
        <f t="shared" si="0"/>
        <v>2241</v>
      </c>
      <c r="J25" s="24">
        <f t="shared" si="0"/>
        <v>-3110</v>
      </c>
      <c r="K25" s="7"/>
      <c r="L25" s="25">
        <f t="shared" si="3"/>
        <v>2240.7453733150378</v>
      </c>
      <c r="M25" s="17">
        <f t="shared" si="1"/>
        <v>6.483474869484164E-2</v>
      </c>
      <c r="N25" s="17">
        <f t="shared" si="4"/>
        <v>-3108.3621665925562</v>
      </c>
      <c r="O25" s="24">
        <f t="shared" si="2"/>
        <v>2.6824982705391318</v>
      </c>
      <c r="P25" s="7"/>
      <c r="Q25" s="25">
        <f t="shared" si="5"/>
        <v>2280.0104820409329</v>
      </c>
      <c r="R25" s="24">
        <f t="shared" si="6"/>
        <v>-3135.5034287613771</v>
      </c>
      <c r="S25" s="7"/>
      <c r="T25" s="25">
        <f t="shared" si="7"/>
        <v>-0.58800954352886126</v>
      </c>
      <c r="U25" s="24">
        <f t="shared" si="8"/>
        <v>-0.8107175626837656</v>
      </c>
      <c r="V25" s="7"/>
      <c r="W25" s="25">
        <f t="shared" si="9"/>
        <v>-0.59012786959278707</v>
      </c>
      <c r="X25" s="24">
        <f t="shared" si="10"/>
        <v>28.23167405010139</v>
      </c>
      <c r="Y25" s="7"/>
      <c r="Z25" s="25">
        <f t="shared" si="11"/>
        <v>629</v>
      </c>
      <c r="AA25" s="17">
        <f t="shared" si="15"/>
        <v>28.295999999999999</v>
      </c>
      <c r="AB25" s="24">
        <f t="shared" si="12"/>
        <v>0.49385836514431547</v>
      </c>
      <c r="AC25" s="17">
        <f t="shared" si="13"/>
        <v>-6.4325949898609736E-2</v>
      </c>
      <c r="AD25" s="17">
        <f t="shared" ca="1" si="14"/>
        <v>9.4841437671853157E-3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14512</v>
      </c>
      <c r="D26" s="17">
        <v>11798</v>
      </c>
      <c r="E26" s="17">
        <v>11982</v>
      </c>
      <c r="F26" s="17">
        <v>14674</v>
      </c>
      <c r="G26" s="24"/>
      <c r="H26" s="7"/>
      <c r="I26" s="25">
        <f t="shared" si="0"/>
        <v>2530</v>
      </c>
      <c r="J26" s="24">
        <f t="shared" si="0"/>
        <v>-2876</v>
      </c>
      <c r="K26" s="7"/>
      <c r="L26" s="25">
        <f t="shared" si="3"/>
        <v>2533.3849367340777</v>
      </c>
      <c r="M26" s="17">
        <f t="shared" si="1"/>
        <v>11.457796693708303</v>
      </c>
      <c r="N26" s="17">
        <f t="shared" si="4"/>
        <v>-2873.8207587444954</v>
      </c>
      <c r="O26" s="24">
        <f t="shared" si="2"/>
        <v>4.7490924496933582</v>
      </c>
      <c r="P26" s="7"/>
      <c r="Q26" s="25">
        <f t="shared" si="5"/>
        <v>2569.0104820409329</v>
      </c>
      <c r="R26" s="24">
        <f t="shared" si="6"/>
        <v>-2901.5034287613771</v>
      </c>
      <c r="S26" s="7"/>
      <c r="T26" s="25">
        <f t="shared" si="7"/>
        <v>-0.66254198950591892</v>
      </c>
      <c r="U26" s="24">
        <f t="shared" si="8"/>
        <v>-0.75021438863909817</v>
      </c>
      <c r="V26" s="7"/>
      <c r="W26" s="25">
        <f t="shared" si="9"/>
        <v>-0.66450263012679001</v>
      </c>
      <c r="X26" s="24">
        <f t="shared" si="10"/>
        <v>33.713425570852166</v>
      </c>
      <c r="Y26" s="7"/>
      <c r="Z26" s="25">
        <f t="shared" si="11"/>
        <v>615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-0.11757442914782956</v>
      </c>
      <c r="AD26" s="17">
        <f t="shared" ca="1" si="14"/>
        <v>5.4482314777004603E-3</v>
      </c>
      <c r="AE26" s="17">
        <v>143</v>
      </c>
    </row>
    <row r="27" spans="1:31" s="17" customFormat="1" x14ac:dyDescent="0.25">
      <c r="A27" s="17">
        <v>7</v>
      </c>
      <c r="B27" s="17">
        <v>605</v>
      </c>
      <c r="C27" s="17">
        <v>14645</v>
      </c>
      <c r="D27" s="17">
        <v>11929</v>
      </c>
      <c r="E27" s="17">
        <v>11850</v>
      </c>
      <c r="F27" s="17">
        <v>14545</v>
      </c>
      <c r="G27" s="24"/>
      <c r="H27" s="7"/>
      <c r="I27" s="25">
        <f t="shared" si="0"/>
        <v>2795</v>
      </c>
      <c r="J27" s="24">
        <f t="shared" si="0"/>
        <v>-2616</v>
      </c>
      <c r="K27" s="7"/>
      <c r="L27" s="25">
        <f t="shared" si="3"/>
        <v>2797.8690475094768</v>
      </c>
      <c r="M27" s="17">
        <f t="shared" si="1"/>
        <v>8.2314336116349498</v>
      </c>
      <c r="N27" s="17">
        <f t="shared" si="4"/>
        <v>-2616.6778382212269</v>
      </c>
      <c r="O27" s="24">
        <f t="shared" si="2"/>
        <v>0.4594646541560759</v>
      </c>
      <c r="P27" s="7"/>
      <c r="Q27" s="25">
        <f t="shared" si="5"/>
        <v>2834.0104820409329</v>
      </c>
      <c r="R27" s="24">
        <f t="shared" si="6"/>
        <v>-2641.5034287613771</v>
      </c>
      <c r="S27" s="7"/>
      <c r="T27" s="25">
        <f t="shared" si="7"/>
        <v>-0.73088488979630051</v>
      </c>
      <c r="U27" s="24">
        <f t="shared" si="8"/>
        <v>-0.68298863970057877</v>
      </c>
      <c r="V27" s="7"/>
      <c r="W27" s="25">
        <f t="shared" si="9"/>
        <v>-0.73267027506441396</v>
      </c>
      <c r="X27" s="24">
        <f t="shared" si="10"/>
        <v>39.190431571006002</v>
      </c>
      <c r="Y27" s="7"/>
      <c r="Z27" s="25">
        <f t="shared" si="11"/>
        <v>605</v>
      </c>
      <c r="AA27" s="17">
        <f t="shared" si="15"/>
        <v>39.275999999999996</v>
      </c>
      <c r="AB27" s="24">
        <f t="shared" si="12"/>
        <v>0.68549551701329281</v>
      </c>
      <c r="AC27" s="17">
        <f t="shared" si="13"/>
        <v>-8.5568428993994416E-2</v>
      </c>
      <c r="AD27" s="17">
        <f t="shared" ca="1" si="14"/>
        <v>-3.0073166796441342E-2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14779</v>
      </c>
      <c r="D28" s="17">
        <v>12074</v>
      </c>
      <c r="E28" s="17">
        <v>11728</v>
      </c>
      <c r="F28" s="17">
        <v>14399</v>
      </c>
      <c r="G28" s="24"/>
      <c r="H28" s="7"/>
      <c r="I28" s="25">
        <f t="shared" si="0"/>
        <v>3051</v>
      </c>
      <c r="J28" s="24">
        <f t="shared" si="0"/>
        <v>-2325</v>
      </c>
      <c r="K28" s="7"/>
      <c r="L28" s="25">
        <f t="shared" si="3"/>
        <v>3045.6636997049654</v>
      </c>
      <c r="M28" s="17">
        <f t="shared" si="1"/>
        <v>28.47610083878595</v>
      </c>
      <c r="N28" s="17">
        <f t="shared" si="4"/>
        <v>-2324.0663142334911</v>
      </c>
      <c r="O28" s="24">
        <f t="shared" si="2"/>
        <v>0.87176911058134121</v>
      </c>
      <c r="P28" s="7"/>
      <c r="Q28" s="25">
        <f t="shared" si="5"/>
        <v>3090.0104820409329</v>
      </c>
      <c r="R28" s="24">
        <f t="shared" si="6"/>
        <v>-2350.5034287613771</v>
      </c>
      <c r="S28" s="7"/>
      <c r="T28" s="25">
        <f t="shared" si="7"/>
        <v>-0.79690671045417849</v>
      </c>
      <c r="U28" s="24">
        <f t="shared" si="8"/>
        <v>-0.60774751300400509</v>
      </c>
      <c r="V28" s="7"/>
      <c r="W28" s="25">
        <f t="shared" si="9"/>
        <v>-0.79849590886711119</v>
      </c>
      <c r="X28" s="24">
        <f t="shared" si="10"/>
        <v>44.905177314405478</v>
      </c>
      <c r="Y28" s="7"/>
      <c r="Z28" s="25">
        <f t="shared" si="11"/>
        <v>629</v>
      </c>
      <c r="AA28" s="17">
        <f t="shared" si="15"/>
        <v>44.936999999999998</v>
      </c>
      <c r="AB28" s="24">
        <f t="shared" si="12"/>
        <v>0.78429860596869183</v>
      </c>
      <c r="AC28" s="17">
        <f t="shared" si="13"/>
        <v>-3.1822685594519839E-2</v>
      </c>
      <c r="AD28" s="17">
        <f t="shared" ca="1" si="14"/>
        <v>1.7426833703197531E-2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14884</v>
      </c>
      <c r="D29" s="17">
        <v>12237</v>
      </c>
      <c r="E29" s="17">
        <v>11620</v>
      </c>
      <c r="F29" s="17">
        <v>14245</v>
      </c>
      <c r="G29" s="24"/>
      <c r="H29" s="7"/>
      <c r="I29" s="25">
        <f t="shared" si="0"/>
        <v>3264</v>
      </c>
      <c r="J29" s="24">
        <f t="shared" si="0"/>
        <v>-2008</v>
      </c>
      <c r="K29" s="7"/>
      <c r="L29" s="25">
        <f t="shared" si="3"/>
        <v>3264.3270011394343</v>
      </c>
      <c r="M29" s="17">
        <f t="shared" si="1"/>
        <v>0.10692974519132221</v>
      </c>
      <c r="N29" s="17">
        <f t="shared" si="4"/>
        <v>-2006.9632614844713</v>
      </c>
      <c r="O29" s="24">
        <f t="shared" si="2"/>
        <v>1.074826749580587</v>
      </c>
      <c r="P29" s="7"/>
      <c r="Q29" s="25">
        <f t="shared" si="5"/>
        <v>3303.0104820409329</v>
      </c>
      <c r="R29" s="24">
        <f t="shared" si="6"/>
        <v>-2033.5034287613769</v>
      </c>
      <c r="S29" s="7"/>
      <c r="T29" s="25">
        <f t="shared" si="7"/>
        <v>-0.85183892842342857</v>
      </c>
      <c r="U29" s="24">
        <f t="shared" si="8"/>
        <v>-0.52578381141357944</v>
      </c>
      <c r="V29" s="7"/>
      <c r="W29" s="25">
        <f t="shared" si="9"/>
        <v>-0.85321435337614915</v>
      </c>
      <c r="X29" s="24">
        <f t="shared" si="10"/>
        <v>50.537510179568528</v>
      </c>
      <c r="Y29" s="7"/>
      <c r="Z29" s="25">
        <f t="shared" si="11"/>
        <v>632</v>
      </c>
      <c r="AA29" s="17">
        <f t="shared" si="15"/>
        <v>50.625</v>
      </c>
      <c r="AB29" s="24">
        <f t="shared" si="12"/>
        <v>0.8835729338221292</v>
      </c>
      <c r="AC29" s="17">
        <f t="shared" si="13"/>
        <v>-8.7489820431471799E-2</v>
      </c>
      <c r="AD29" s="17">
        <f t="shared" ca="1" si="14"/>
        <v>8.5949078487317365E-2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14973</v>
      </c>
      <c r="D30" s="17">
        <v>12404</v>
      </c>
      <c r="E30" s="17">
        <v>11526</v>
      </c>
      <c r="F30" s="17">
        <v>14068</v>
      </c>
      <c r="G30" s="24"/>
      <c r="H30" s="7"/>
      <c r="I30" s="25">
        <f t="shared" si="0"/>
        <v>3447</v>
      </c>
      <c r="J30" s="24">
        <f t="shared" si="0"/>
        <v>-1664</v>
      </c>
      <c r="K30" s="7"/>
      <c r="L30" s="25">
        <f t="shared" si="3"/>
        <v>3451.79293004389</v>
      </c>
      <c r="M30" s="17">
        <f t="shared" si="1"/>
        <v>22.972178405623492</v>
      </c>
      <c r="N30" s="17">
        <f t="shared" si="4"/>
        <v>-1667.0919753872929</v>
      </c>
      <c r="O30" s="24">
        <f t="shared" si="2"/>
        <v>9.5603117956251094</v>
      </c>
      <c r="P30" s="7"/>
      <c r="Q30" s="25">
        <f t="shared" si="5"/>
        <v>3486.0104820409329</v>
      </c>
      <c r="R30" s="24">
        <f t="shared" si="6"/>
        <v>-1689.5034287613769</v>
      </c>
      <c r="S30" s="7"/>
      <c r="T30" s="25">
        <f t="shared" si="7"/>
        <v>-0.89903421428433361</v>
      </c>
      <c r="U30" s="24">
        <f t="shared" si="8"/>
        <v>-0.43683897435646152</v>
      </c>
      <c r="V30" s="7"/>
      <c r="W30" s="25">
        <f t="shared" si="9"/>
        <v>-0.90017761564028131</v>
      </c>
      <c r="X30" s="24">
        <f t="shared" si="10"/>
        <v>56.294086268987996</v>
      </c>
      <c r="Y30" s="7"/>
      <c r="Z30" s="25">
        <f t="shared" si="11"/>
        <v>637</v>
      </c>
      <c r="AA30" s="17">
        <f t="shared" si="15"/>
        <v>56.357999999999997</v>
      </c>
      <c r="AB30" s="24">
        <f t="shared" si="12"/>
        <v>0.9836326598389642</v>
      </c>
      <c r="AC30" s="17">
        <f t="shared" si="13"/>
        <v>-6.3913731012000596E-2</v>
      </c>
      <c r="AD30" s="17">
        <f t="shared" ca="1" si="14"/>
        <v>8.7543892208941543E-2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15052</v>
      </c>
      <c r="D31" s="17">
        <v>12580</v>
      </c>
      <c r="E31" s="17">
        <v>11448</v>
      </c>
      <c r="F31" s="17">
        <v>13891</v>
      </c>
      <c r="G31" s="24"/>
      <c r="H31" s="7"/>
      <c r="I31" s="25">
        <f t="shared" si="0"/>
        <v>3604</v>
      </c>
      <c r="J31" s="24">
        <f t="shared" si="0"/>
        <v>-1311</v>
      </c>
      <c r="K31" s="7"/>
      <c r="L31" s="25">
        <f t="shared" si="3"/>
        <v>3603.6977847753501</v>
      </c>
      <c r="M31" s="17">
        <f t="shared" si="1"/>
        <v>9.1334042010188937E-2</v>
      </c>
      <c r="N31" s="17">
        <f t="shared" si="4"/>
        <v>-1311.990708913449</v>
      </c>
      <c r="O31" s="24">
        <f t="shared" si="2"/>
        <v>0.98150415118729406</v>
      </c>
      <c r="P31" s="7"/>
      <c r="Q31" s="25">
        <f t="shared" si="5"/>
        <v>3643.0104820409329</v>
      </c>
      <c r="R31" s="24">
        <f t="shared" si="6"/>
        <v>-1336.5034287613769</v>
      </c>
      <c r="S31" s="7"/>
      <c r="T31" s="25">
        <f t="shared" si="7"/>
        <v>-0.93952415898467279</v>
      </c>
      <c r="U31" s="24">
        <f t="shared" si="8"/>
        <v>-0.34556709214377945</v>
      </c>
      <c r="V31" s="7"/>
      <c r="W31" s="25">
        <f t="shared" si="9"/>
        <v>-0.94042943930576994</v>
      </c>
      <c r="X31" s="24">
        <f t="shared" si="10"/>
        <v>62.004304076672724</v>
      </c>
      <c r="Y31" s="7"/>
      <c r="Z31" s="25">
        <f t="shared" si="11"/>
        <v>634</v>
      </c>
      <c r="AA31" s="17">
        <f t="shared" si="15"/>
        <v>62.063999999999993</v>
      </c>
      <c r="AB31" s="24">
        <f t="shared" si="12"/>
        <v>1.0832211469577606</v>
      </c>
      <c r="AC31" s="17">
        <f t="shared" si="13"/>
        <v>-5.9695923327268474E-2</v>
      </c>
      <c r="AD31" s="17">
        <f t="shared" ca="1" si="14"/>
        <v>4.7331810901972915E-2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15116</v>
      </c>
      <c r="D32" s="17">
        <v>12769</v>
      </c>
      <c r="E32" s="17">
        <v>11395</v>
      </c>
      <c r="F32" s="17">
        <v>13711</v>
      </c>
      <c r="G32" s="24"/>
      <c r="H32" s="7"/>
      <c r="I32" s="25">
        <f t="shared" si="0"/>
        <v>3721</v>
      </c>
      <c r="J32" s="24">
        <f t="shared" si="0"/>
        <v>-942</v>
      </c>
      <c r="K32" s="7"/>
      <c r="L32" s="25">
        <f t="shared" si="3"/>
        <v>3718.729207887658</v>
      </c>
      <c r="M32" s="17">
        <f t="shared" si="1"/>
        <v>5.1564968174744195</v>
      </c>
      <c r="N32" s="17">
        <f t="shared" si="4"/>
        <v>-946.57378679137867</v>
      </c>
      <c r="O32" s="24">
        <f t="shared" si="2"/>
        <v>20.919525612989951</v>
      </c>
      <c r="P32" s="7"/>
      <c r="Q32" s="25">
        <f t="shared" si="5"/>
        <v>3760.0104820409329</v>
      </c>
      <c r="R32" s="24">
        <f t="shared" si="6"/>
        <v>-967.50342876137688</v>
      </c>
      <c r="S32" s="7"/>
      <c r="T32" s="25">
        <f t="shared" si="7"/>
        <v>-0.96969819420721859</v>
      </c>
      <c r="U32" s="24">
        <f t="shared" si="8"/>
        <v>-0.25015824076565002</v>
      </c>
      <c r="V32" s="7"/>
      <c r="W32" s="25">
        <f t="shared" si="9"/>
        <v>-0.9703545190710251</v>
      </c>
      <c r="X32" s="24">
        <f t="shared" si="10"/>
        <v>67.724367410588457</v>
      </c>
      <c r="Y32" s="7"/>
      <c r="Z32" s="25">
        <f t="shared" si="11"/>
        <v>629</v>
      </c>
      <c r="AA32" s="17">
        <f t="shared" si="15"/>
        <v>67.724999999999994</v>
      </c>
      <c r="AB32" s="24">
        <f t="shared" si="12"/>
        <v>1.1820242359131596</v>
      </c>
      <c r="AC32" s="17">
        <f t="shared" si="13"/>
        <v>-6.3258941153776505E-4</v>
      </c>
      <c r="AD32" s="17">
        <f t="shared" ca="1" si="14"/>
        <v>-5.5183348201708782E-2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15149</v>
      </c>
      <c r="D33" s="17">
        <v>12946</v>
      </c>
      <c r="E33" s="17">
        <v>11352</v>
      </c>
      <c r="F33" s="17">
        <v>13526</v>
      </c>
      <c r="G33" s="24"/>
      <c r="H33" s="7"/>
      <c r="I33" s="25">
        <f t="shared" si="0"/>
        <v>3797</v>
      </c>
      <c r="J33" s="24">
        <f t="shared" si="0"/>
        <v>-580</v>
      </c>
      <c r="K33" s="7"/>
      <c r="L33" s="25">
        <f t="shared" si="3"/>
        <v>3794.9876239756809</v>
      </c>
      <c r="M33" s="17">
        <f t="shared" si="1"/>
        <v>4.049657263254387</v>
      </c>
      <c r="N33" s="17">
        <f t="shared" si="4"/>
        <v>-584.90217759666405</v>
      </c>
      <c r="O33" s="24">
        <f t="shared" si="2"/>
        <v>24.031345189234884</v>
      </c>
      <c r="P33" s="7"/>
      <c r="Q33" s="25">
        <f t="shared" si="5"/>
        <v>3836.0104820409329</v>
      </c>
      <c r="R33" s="24">
        <f t="shared" si="6"/>
        <v>-605.50342876137688</v>
      </c>
      <c r="S33" s="7"/>
      <c r="T33" s="25">
        <f t="shared" si="7"/>
        <v>-0.98929842221502617</v>
      </c>
      <c r="U33" s="24">
        <f t="shared" si="8"/>
        <v>-0.15655931339740378</v>
      </c>
      <c r="V33" s="7"/>
      <c r="W33" s="25">
        <f t="shared" si="9"/>
        <v>-0.98971048027732056</v>
      </c>
      <c r="X33" s="24">
        <f t="shared" si="10"/>
        <v>73.191535107832351</v>
      </c>
      <c r="Y33" s="7"/>
      <c r="Z33" s="25">
        <f t="shared" si="11"/>
        <v>607</v>
      </c>
      <c r="AA33" s="17">
        <f t="shared" si="15"/>
        <v>73.187999999999988</v>
      </c>
      <c r="AB33" s="24">
        <f t="shared" si="12"/>
        <v>1.2773715729496098</v>
      </c>
      <c r="AC33" s="17">
        <f t="shared" si="13"/>
        <v>3.5351078323628826E-3</v>
      </c>
      <c r="AD33" s="17">
        <f t="shared" ca="1" si="14"/>
        <v>-1.5035259104294596E-2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15176</v>
      </c>
      <c r="D34" s="17">
        <v>13131</v>
      </c>
      <c r="E34" s="17">
        <v>11333</v>
      </c>
      <c r="F34" s="17">
        <v>13345</v>
      </c>
      <c r="G34" s="24"/>
      <c r="H34" s="7"/>
      <c r="I34" s="25">
        <f t="shared" si="0"/>
        <v>3843</v>
      </c>
      <c r="J34" s="24">
        <f t="shared" si="0"/>
        <v>-214</v>
      </c>
      <c r="K34" s="7"/>
      <c r="L34" s="25">
        <f t="shared" si="3"/>
        <v>3836.7990339941853</v>
      </c>
      <c r="M34" s="17">
        <f t="shared" si="1"/>
        <v>38.451979405269945</v>
      </c>
      <c r="N34" s="17">
        <f t="shared" si="4"/>
        <v>-211.60612772160755</v>
      </c>
      <c r="O34" s="24">
        <f t="shared" si="2"/>
        <v>5.7306244852558619</v>
      </c>
      <c r="P34" s="7"/>
      <c r="Q34" s="25">
        <f t="shared" si="5"/>
        <v>3882.0104820409329</v>
      </c>
      <c r="R34" s="24">
        <f t="shared" si="6"/>
        <v>-239.50342876137688</v>
      </c>
      <c r="S34" s="7"/>
      <c r="T34" s="25">
        <f t="shared" si="7"/>
        <v>-1.0011617181144887</v>
      </c>
      <c r="U34" s="24">
        <f t="shared" si="8"/>
        <v>-6.1926143737795716E-2</v>
      </c>
      <c r="V34" s="7"/>
      <c r="W34" s="25">
        <f t="shared" si="9"/>
        <v>-1.0013267831956305</v>
      </c>
      <c r="X34" s="24">
        <f t="shared" si="10"/>
        <v>78.641599866194269</v>
      </c>
      <c r="Y34" s="7"/>
      <c r="Z34" s="25">
        <f t="shared" si="11"/>
        <v>617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-9.9400133805715996E-2</v>
      </c>
      <c r="AD34" s="17">
        <f t="shared" ca="1" si="14"/>
        <v>4.6582368448710554E-2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15176</v>
      </c>
      <c r="D35" s="17">
        <v>13320</v>
      </c>
      <c r="E35" s="17">
        <v>11332</v>
      </c>
      <c r="F35" s="17">
        <v>13153</v>
      </c>
      <c r="G35" s="24"/>
      <c r="H35" s="7"/>
      <c r="I35" s="25">
        <f t="shared" si="0"/>
        <v>3844</v>
      </c>
      <c r="J35" s="24">
        <f t="shared" si="0"/>
        <v>167</v>
      </c>
      <c r="K35" s="7"/>
      <c r="L35" s="25">
        <f t="shared" si="3"/>
        <v>3842.1426159964676</v>
      </c>
      <c r="M35" s="17">
        <f t="shared" si="1"/>
        <v>3.4498753365780033</v>
      </c>
      <c r="N35" s="17">
        <f t="shared" si="4"/>
        <v>166.34806105970665</v>
      </c>
      <c r="O35" s="24">
        <f t="shared" si="2"/>
        <v>0.42502438187081409</v>
      </c>
      <c r="P35" s="7"/>
      <c r="Q35" s="25">
        <f t="shared" si="5"/>
        <v>3883.0104820409329</v>
      </c>
      <c r="R35" s="24">
        <f t="shared" si="6"/>
        <v>141.49657123862312</v>
      </c>
      <c r="S35" s="7"/>
      <c r="T35" s="25">
        <f t="shared" si="7"/>
        <v>-1.0014196158514335</v>
      </c>
      <c r="U35" s="24">
        <f t="shared" si="8"/>
        <v>3.6585434514419236E-2</v>
      </c>
      <c r="V35" s="7"/>
      <c r="W35" s="25">
        <f t="shared" si="9"/>
        <v>-1.0013275240901236</v>
      </c>
      <c r="X35" s="24">
        <f t="shared" si="10"/>
        <v>84.272979222776087</v>
      </c>
      <c r="Y35" s="7"/>
      <c r="Z35" s="25">
        <f t="shared" si="11"/>
        <v>621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-5.7020777223897312E-2</v>
      </c>
      <c r="AD35" s="17">
        <f t="shared" ca="1" si="14"/>
        <v>-4.1102188541231044E-4</v>
      </c>
      <c r="AE35" s="17">
        <v>134</v>
      </c>
    </row>
    <row r="36" spans="1:31" s="17" customFormat="1" x14ac:dyDescent="0.25">
      <c r="A36" s="17">
        <v>16</v>
      </c>
      <c r="B36" s="17">
        <v>628</v>
      </c>
      <c r="C36" s="17">
        <v>15155</v>
      </c>
      <c r="D36" s="17">
        <v>13505</v>
      </c>
      <c r="E36" s="17">
        <v>11341</v>
      </c>
      <c r="F36" s="17">
        <v>12964</v>
      </c>
      <c r="G36" s="24"/>
      <c r="H36" s="7"/>
      <c r="I36" s="25">
        <f t="shared" si="0"/>
        <v>3814</v>
      </c>
      <c r="J36" s="24">
        <f t="shared" si="0"/>
        <v>541</v>
      </c>
      <c r="K36" s="7"/>
      <c r="L36" s="25">
        <f t="shared" si="3"/>
        <v>3810.013125696993</v>
      </c>
      <c r="M36" s="17">
        <f t="shared" si="1"/>
        <v>15.895166707977319</v>
      </c>
      <c r="N36" s="17">
        <f t="shared" si="4"/>
        <v>547.18209693116444</v>
      </c>
      <c r="O36" s="24">
        <f t="shared" si="2"/>
        <v>38.218322466312756</v>
      </c>
      <c r="P36" s="7"/>
      <c r="Q36" s="25">
        <f t="shared" si="5"/>
        <v>3853.0104820409329</v>
      </c>
      <c r="R36" s="24">
        <f t="shared" si="6"/>
        <v>515.49657123862312</v>
      </c>
      <c r="S36" s="7"/>
      <c r="T36" s="25">
        <f t="shared" si="7"/>
        <v>-0.99368268374308844</v>
      </c>
      <c r="U36" s="24">
        <f t="shared" si="8"/>
        <v>0.13328708875675097</v>
      </c>
      <c r="V36" s="7"/>
      <c r="W36" s="25">
        <f t="shared" si="9"/>
        <v>-0.99333813258212067</v>
      </c>
      <c r="X36" s="24">
        <f t="shared" si="10"/>
        <v>89.822854649428905</v>
      </c>
      <c r="Y36" s="7"/>
      <c r="Z36" s="25">
        <f t="shared" si="11"/>
        <v>628</v>
      </c>
      <c r="AA36" s="17">
        <f t="shared" si="15"/>
        <v>89.981999999999985</v>
      </c>
      <c r="AB36" s="24">
        <f t="shared" si="12"/>
        <v>1.5704821675295373</v>
      </c>
      <c r="AC36" s="17">
        <f t="shared" si="13"/>
        <v>-0.15914535057108026</v>
      </c>
      <c r="AD36" s="17">
        <f t="shared" ca="1" si="14"/>
        <v>0.12977465514997277</v>
      </c>
      <c r="AE36" s="17">
        <v>133</v>
      </c>
    </row>
    <row r="37" spans="1:31" s="17" customFormat="1" x14ac:dyDescent="0.25">
      <c r="A37" s="17">
        <v>17</v>
      </c>
      <c r="B37" s="17">
        <v>621</v>
      </c>
      <c r="C37" s="17">
        <v>15119</v>
      </c>
      <c r="D37" s="17">
        <v>13687</v>
      </c>
      <c r="E37" s="17">
        <v>11370</v>
      </c>
      <c r="F37" s="17">
        <v>12774</v>
      </c>
      <c r="G37" s="24"/>
      <c r="H37" s="7"/>
      <c r="I37" s="25">
        <f t="shared" si="0"/>
        <v>3749</v>
      </c>
      <c r="J37" s="24">
        <f t="shared" si="0"/>
        <v>913</v>
      </c>
      <c r="K37" s="7"/>
      <c r="L37" s="25">
        <f t="shared" si="3"/>
        <v>3741.4317838396905</v>
      </c>
      <c r="M37" s="17">
        <f t="shared" si="1"/>
        <v>57.277895849169504</v>
      </c>
      <c r="N37" s="17">
        <f t="shared" si="4"/>
        <v>918.78833809175819</v>
      </c>
      <c r="O37" s="24">
        <f t="shared" si="2"/>
        <v>33.504857864498867</v>
      </c>
      <c r="P37" s="7"/>
      <c r="Q37" s="25">
        <f t="shared" si="5"/>
        <v>3788.0104820409329</v>
      </c>
      <c r="R37" s="24">
        <f t="shared" si="6"/>
        <v>887.49657123862312</v>
      </c>
      <c r="S37" s="7"/>
      <c r="T37" s="25">
        <f t="shared" si="7"/>
        <v>-0.97691933084167404</v>
      </c>
      <c r="U37" s="24">
        <f t="shared" si="8"/>
        <v>0.22947162185340178</v>
      </c>
      <c r="V37" s="7"/>
      <c r="W37" s="25">
        <f t="shared" si="9"/>
        <v>-0.97632363943579248</v>
      </c>
      <c r="X37" s="24">
        <f t="shared" si="10"/>
        <v>95.407027248915654</v>
      </c>
      <c r="Y37" s="7"/>
      <c r="Z37" s="25">
        <f t="shared" si="11"/>
        <v>621</v>
      </c>
      <c r="AA37" s="17">
        <f t="shared" si="15"/>
        <v>95.570999999999984</v>
      </c>
      <c r="AB37" s="24">
        <f t="shared" si="12"/>
        <v>1.6680286194235003</v>
      </c>
      <c r="AC37" s="17">
        <f t="shared" si="13"/>
        <v>-0.16397275108433007</v>
      </c>
      <c r="AD37" s="17">
        <f t="shared" ca="1" si="14"/>
        <v>7.7779547813292993E-2</v>
      </c>
      <c r="AE37" s="17">
        <v>132</v>
      </c>
    </row>
    <row r="38" spans="1:31" s="17" customFormat="1" x14ac:dyDescent="0.25">
      <c r="A38" s="17">
        <v>18</v>
      </c>
      <c r="B38" s="17">
        <v>643</v>
      </c>
      <c r="C38" s="17">
        <v>15065</v>
      </c>
      <c r="D38" s="17">
        <v>13878</v>
      </c>
      <c r="E38" s="17">
        <v>11428</v>
      </c>
      <c r="F38" s="17">
        <v>12588</v>
      </c>
      <c r="G38" s="24"/>
      <c r="H38" s="7"/>
      <c r="I38" s="25">
        <f t="shared" si="0"/>
        <v>3637</v>
      </c>
      <c r="J38" s="24">
        <f t="shared" si="0"/>
        <v>1290</v>
      </c>
      <c r="K38" s="7"/>
      <c r="L38" s="25">
        <f t="shared" si="3"/>
        <v>3632.5491653477593</v>
      </c>
      <c r="M38" s="17">
        <f t="shared" si="1"/>
        <v>19.809929101586601</v>
      </c>
      <c r="N38" s="17">
        <f t="shared" si="4"/>
        <v>1294.5538824598684</v>
      </c>
      <c r="O38" s="24">
        <f t="shared" si="2"/>
        <v>20.73784545829724</v>
      </c>
      <c r="P38" s="7"/>
      <c r="Q38" s="25">
        <f t="shared" si="5"/>
        <v>3676.0104820409329</v>
      </c>
      <c r="R38" s="24">
        <f t="shared" si="6"/>
        <v>1264.4965712386231</v>
      </c>
      <c r="S38" s="7"/>
      <c r="T38" s="25">
        <f t="shared" si="7"/>
        <v>-0.94803478430385235</v>
      </c>
      <c r="U38" s="24">
        <f t="shared" si="8"/>
        <v>0.32694895781425493</v>
      </c>
      <c r="V38" s="7"/>
      <c r="W38" s="25">
        <f t="shared" si="9"/>
        <v>-0.94718453658084201</v>
      </c>
      <c r="X38" s="24">
        <f t="shared" si="10"/>
        <v>101.22413735269436</v>
      </c>
      <c r="Y38" s="7"/>
      <c r="Z38" s="25">
        <f t="shared" si="11"/>
        <v>643</v>
      </c>
      <c r="AA38" s="17">
        <f t="shared" si="15"/>
        <v>101.35799999999999</v>
      </c>
      <c r="AB38" s="24">
        <f t="shared" si="12"/>
        <v>1.7690308232364123</v>
      </c>
      <c r="AC38" s="17">
        <f t="shared" si="13"/>
        <v>-0.13386264730563369</v>
      </c>
      <c r="AD38" s="17">
        <f t="shared" ca="1" si="14"/>
        <v>2.5883700507094431E-2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14998</v>
      </c>
      <c r="D39" s="17">
        <v>14067</v>
      </c>
      <c r="E39" s="17">
        <v>11507</v>
      </c>
      <c r="F39" s="17">
        <v>12421</v>
      </c>
      <c r="G39" s="24"/>
      <c r="H39" s="7"/>
      <c r="I39" s="25">
        <f t="shared" si="0"/>
        <v>3491</v>
      </c>
      <c r="J39" s="24">
        <f t="shared" si="0"/>
        <v>1646</v>
      </c>
      <c r="K39" s="7"/>
      <c r="L39" s="25">
        <f t="shared" si="3"/>
        <v>3489.3012078121128</v>
      </c>
      <c r="M39" s="17">
        <f t="shared" si="1"/>
        <v>2.8858948976265562</v>
      </c>
      <c r="N39" s="17">
        <f t="shared" si="4"/>
        <v>1650.7381839007132</v>
      </c>
      <c r="O39" s="24">
        <f t="shared" si="2"/>
        <v>22.45038667697812</v>
      </c>
      <c r="P39" s="7"/>
      <c r="Q39" s="25">
        <f t="shared" si="5"/>
        <v>3530.0104820409329</v>
      </c>
      <c r="R39" s="24">
        <f t="shared" si="6"/>
        <v>1620.4965712386231</v>
      </c>
      <c r="S39" s="7"/>
      <c r="T39" s="25">
        <f t="shared" si="7"/>
        <v>-0.91038171470990636</v>
      </c>
      <c r="U39" s="24">
        <f t="shared" si="8"/>
        <v>0.41899652174545837</v>
      </c>
      <c r="V39" s="7"/>
      <c r="W39" s="25">
        <f t="shared" si="9"/>
        <v>-0.90929105484153805</v>
      </c>
      <c r="X39" s="24">
        <f t="shared" si="10"/>
        <v>106.92049900089916</v>
      </c>
      <c r="Y39" s="7"/>
      <c r="Z39" s="25">
        <f t="shared" si="11"/>
        <v>631</v>
      </c>
      <c r="AA39" s="17">
        <f t="shared" si="15"/>
        <v>107.03699999999999</v>
      </c>
      <c r="AB39" s="24">
        <f t="shared" si="12"/>
        <v>1.8681480714571703</v>
      </c>
      <c r="AC39" s="17">
        <f t="shared" si="13"/>
        <v>-0.11650099910083611</v>
      </c>
      <c r="AD39" s="17">
        <f t="shared" ca="1" si="14"/>
        <v>7.3170020283754411E-2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14911</v>
      </c>
      <c r="D40" s="17">
        <v>14224</v>
      </c>
      <c r="E40" s="17">
        <v>11591</v>
      </c>
      <c r="F40" s="17">
        <v>12250</v>
      </c>
      <c r="G40" s="24"/>
      <c r="H40" s="7"/>
      <c r="I40" s="25">
        <f t="shared" si="0"/>
        <v>3320</v>
      </c>
      <c r="J40" s="24">
        <f t="shared" si="0"/>
        <v>1974</v>
      </c>
      <c r="K40" s="7"/>
      <c r="L40" s="25">
        <f t="shared" si="3"/>
        <v>3316.0302731705442</v>
      </c>
      <c r="M40" s="17">
        <f t="shared" si="1"/>
        <v>15.758731100501153</v>
      </c>
      <c r="N40" s="17">
        <f t="shared" si="4"/>
        <v>1983.0736027434045</v>
      </c>
      <c r="O40" s="24">
        <f t="shared" si="2"/>
        <v>82.330266745118308</v>
      </c>
      <c r="P40" s="7"/>
      <c r="Q40" s="25">
        <f t="shared" si="5"/>
        <v>3359.0104820409329</v>
      </c>
      <c r="R40" s="24">
        <f t="shared" si="6"/>
        <v>1948.4965712386231</v>
      </c>
      <c r="S40" s="7"/>
      <c r="T40" s="25">
        <f t="shared" si="7"/>
        <v>-0.86628120169233935</v>
      </c>
      <c r="U40" s="24">
        <f t="shared" si="8"/>
        <v>0.50380438963712904</v>
      </c>
      <c r="V40" s="7"/>
      <c r="W40" s="25">
        <f t="shared" si="9"/>
        <v>-0.86496900644123842</v>
      </c>
      <c r="X40" s="24">
        <f t="shared" si="10"/>
        <v>112.39931681249101</v>
      </c>
      <c r="Y40" s="7"/>
      <c r="Z40" s="25">
        <f t="shared" si="11"/>
        <v>616</v>
      </c>
      <c r="AA40" s="17">
        <f t="shared" si="15"/>
        <v>112.58099999999999</v>
      </c>
      <c r="AB40" s="24">
        <f t="shared" si="12"/>
        <v>1.964909125187736</v>
      </c>
      <c r="AC40" s="17">
        <f t="shared" si="13"/>
        <v>-0.18168318750898038</v>
      </c>
      <c r="AD40" s="17">
        <f t="shared" ca="1" si="14"/>
        <v>0.15601814562580785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14796</v>
      </c>
      <c r="D41" s="17">
        <v>14382</v>
      </c>
      <c r="E41" s="17">
        <v>11687</v>
      </c>
      <c r="F41" s="17">
        <v>12083</v>
      </c>
      <c r="G41" s="24"/>
      <c r="H41" s="7"/>
      <c r="I41" s="25">
        <f t="shared" si="0"/>
        <v>3109</v>
      </c>
      <c r="J41" s="24">
        <f t="shared" si="0"/>
        <v>2299</v>
      </c>
      <c r="K41" s="7"/>
      <c r="L41" s="25">
        <f t="shared" si="3"/>
        <v>3109.223927591333</v>
      </c>
      <c r="M41" s="17">
        <f t="shared" si="1"/>
        <v>5.0143566160196718E-2</v>
      </c>
      <c r="N41" s="17">
        <f t="shared" si="4"/>
        <v>2300.0324421618166</v>
      </c>
      <c r="O41" s="24">
        <f t="shared" si="2"/>
        <v>1.0659368174964552</v>
      </c>
      <c r="P41" s="7"/>
      <c r="Q41" s="25">
        <f t="shared" si="5"/>
        <v>3148.0104820409329</v>
      </c>
      <c r="R41" s="24">
        <f t="shared" si="6"/>
        <v>2273.4965712386229</v>
      </c>
      <c r="S41" s="7"/>
      <c r="T41" s="25">
        <f t="shared" si="7"/>
        <v>-0.81186477919697897</v>
      </c>
      <c r="U41" s="24">
        <f t="shared" si="8"/>
        <v>0.58783657581027815</v>
      </c>
      <c r="V41" s="7"/>
      <c r="W41" s="25">
        <f t="shared" si="9"/>
        <v>-0.81033303827903069</v>
      </c>
      <c r="X41" s="24">
        <f t="shared" si="10"/>
        <v>118.13860174626001</v>
      </c>
      <c r="Y41" s="7"/>
      <c r="Z41" s="25">
        <f t="shared" si="11"/>
        <v>622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-4.039825373997985E-2</v>
      </c>
      <c r="AD41" s="17">
        <f t="shared" ca="1" si="14"/>
        <v>-9.6929835782447071E-2</v>
      </c>
      <c r="AE41" s="17">
        <v>128</v>
      </c>
    </row>
    <row r="42" spans="1:31" s="17" customFormat="1" x14ac:dyDescent="0.25">
      <c r="A42" s="17">
        <v>22</v>
      </c>
      <c r="B42" s="17">
        <v>613</v>
      </c>
      <c r="C42" s="17">
        <v>14687</v>
      </c>
      <c r="D42" s="17">
        <v>14536</v>
      </c>
      <c r="E42" s="17">
        <v>11809</v>
      </c>
      <c r="F42" s="17">
        <v>11942</v>
      </c>
      <c r="G42" s="24"/>
      <c r="H42" s="7"/>
      <c r="I42" s="25">
        <f t="shared" si="0"/>
        <v>2878</v>
      </c>
      <c r="J42" s="24">
        <f t="shared" si="0"/>
        <v>2594</v>
      </c>
      <c r="K42" s="7"/>
      <c r="L42" s="25">
        <f t="shared" si="3"/>
        <v>2876.0135433025544</v>
      </c>
      <c r="M42" s="17">
        <f t="shared" si="1"/>
        <v>3.9460102108266648</v>
      </c>
      <c r="N42" s="17">
        <f t="shared" si="4"/>
        <v>2591.1679247563488</v>
      </c>
      <c r="O42" s="24">
        <f t="shared" si="2"/>
        <v>8.0206501857017845</v>
      </c>
      <c r="P42" s="7"/>
      <c r="Q42" s="25">
        <f t="shared" si="5"/>
        <v>2917.0104820409329</v>
      </c>
      <c r="R42" s="24">
        <f t="shared" si="6"/>
        <v>2568.4965712386229</v>
      </c>
      <c r="S42" s="7"/>
      <c r="T42" s="25">
        <f t="shared" si="7"/>
        <v>-0.7522904019627219</v>
      </c>
      <c r="U42" s="24">
        <f t="shared" si="8"/>
        <v>0.66411194479821367</v>
      </c>
      <c r="V42" s="7"/>
      <c r="W42" s="25">
        <f t="shared" si="9"/>
        <v>-0.75055934644335676</v>
      </c>
      <c r="X42" s="24">
        <f t="shared" si="10"/>
        <v>123.6836293064195</v>
      </c>
      <c r="Y42" s="7"/>
      <c r="Z42" s="25">
        <f t="shared" si="11"/>
        <v>613</v>
      </c>
      <c r="AA42" s="17">
        <f t="shared" si="15"/>
        <v>123.69599999999998</v>
      </c>
      <c r="AB42" s="24">
        <f t="shared" si="12"/>
        <v>2.1589024715469054</v>
      </c>
      <c r="AC42" s="17">
        <f t="shared" si="13"/>
        <v>-1.2370693580479042E-2</v>
      </c>
      <c r="AD42" s="17">
        <f t="shared" ca="1" si="14"/>
        <v>2.221270358850802E-2</v>
      </c>
      <c r="AE42" s="17">
        <v>127</v>
      </c>
    </row>
    <row r="43" spans="1:31" s="17" customFormat="1" x14ac:dyDescent="0.25">
      <c r="A43" s="17">
        <v>23</v>
      </c>
      <c r="B43" s="17">
        <v>610</v>
      </c>
      <c r="C43" s="17">
        <v>14558</v>
      </c>
      <c r="D43" s="17">
        <v>14666</v>
      </c>
      <c r="E43" s="17">
        <v>11940</v>
      </c>
      <c r="F43" s="17">
        <v>11810</v>
      </c>
      <c r="G43" s="24"/>
      <c r="H43" s="7"/>
      <c r="I43" s="25">
        <f t="shared" si="0"/>
        <v>2618</v>
      </c>
      <c r="J43" s="24">
        <f t="shared" si="0"/>
        <v>2856</v>
      </c>
      <c r="K43" s="7"/>
      <c r="L43" s="25">
        <f t="shared" si="3"/>
        <v>2617.1269230214939</v>
      </c>
      <c r="M43" s="17">
        <f t="shared" si="1"/>
        <v>0.7622634103973509</v>
      </c>
      <c r="N43" s="17">
        <f t="shared" si="4"/>
        <v>2857.2609412639845</v>
      </c>
      <c r="O43" s="24">
        <f t="shared" si="2"/>
        <v>1.5899728712187722</v>
      </c>
      <c r="P43" s="7"/>
      <c r="Q43" s="25">
        <f t="shared" si="5"/>
        <v>2657.0104820409329</v>
      </c>
      <c r="R43" s="24">
        <f t="shared" si="6"/>
        <v>2830.4965712386229</v>
      </c>
      <c r="S43" s="7"/>
      <c r="T43" s="25">
        <f t="shared" si="7"/>
        <v>-0.68523699035706453</v>
      </c>
      <c r="U43" s="24">
        <f t="shared" si="8"/>
        <v>0.73185481488241388</v>
      </c>
      <c r="V43" s="7"/>
      <c r="W43" s="25">
        <f t="shared" si="9"/>
        <v>-0.68332886825734518</v>
      </c>
      <c r="X43" s="24">
        <f t="shared" si="10"/>
        <v>129.14437249054595</v>
      </c>
      <c r="Y43" s="7"/>
      <c r="Z43" s="25">
        <f t="shared" si="11"/>
        <v>610</v>
      </c>
      <c r="AA43" s="17">
        <f t="shared" si="15"/>
        <v>129.18599999999998</v>
      </c>
      <c r="AB43" s="24">
        <f t="shared" si="12"/>
        <v>2.2547210474813939</v>
      </c>
      <c r="AC43" s="17">
        <f t="shared" si="13"/>
        <v>-4.1627509454031042E-2</v>
      </c>
      <c r="AD43" s="17">
        <f t="shared" ca="1" si="14"/>
        <v>5.419314237059325E-3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14411</v>
      </c>
      <c r="D44" s="17">
        <v>14796</v>
      </c>
      <c r="E44" s="17">
        <v>12087</v>
      </c>
      <c r="F44" s="17">
        <v>11689</v>
      </c>
      <c r="G44" s="24"/>
      <c r="H44" s="7"/>
      <c r="I44" s="25">
        <f t="shared" si="0"/>
        <v>2324</v>
      </c>
      <c r="J44" s="24">
        <f t="shared" si="0"/>
        <v>3107</v>
      </c>
      <c r="K44" s="7"/>
      <c r="L44" s="25">
        <f t="shared" si="3"/>
        <v>2323.7127512925986</v>
      </c>
      <c r="M44" s="17">
        <f t="shared" si="1"/>
        <v>8.2511819903793263E-2</v>
      </c>
      <c r="N44" s="17">
        <f t="shared" si="4"/>
        <v>3105.1212146782814</v>
      </c>
      <c r="O44" s="24">
        <f t="shared" si="2"/>
        <v>3.5298342851053532</v>
      </c>
      <c r="P44" s="7"/>
      <c r="Q44" s="25">
        <f t="shared" si="5"/>
        <v>2363.0104820409329</v>
      </c>
      <c r="R44" s="24">
        <f t="shared" si="6"/>
        <v>3081.4965712386229</v>
      </c>
      <c r="S44" s="7"/>
      <c r="T44" s="25">
        <f t="shared" si="7"/>
        <v>-0.60941505569528265</v>
      </c>
      <c r="U44" s="24">
        <f t="shared" si="8"/>
        <v>0.79675351866536914</v>
      </c>
      <c r="V44" s="7"/>
      <c r="W44" s="25">
        <f t="shared" si="9"/>
        <v>-0.60733726164049306</v>
      </c>
      <c r="X44" s="24">
        <f t="shared" si="10"/>
        <v>134.8634955142727</v>
      </c>
      <c r="Y44" s="7"/>
      <c r="Z44" s="25">
        <f t="shared" si="11"/>
        <v>631</v>
      </c>
      <c r="AA44" s="17">
        <f t="shared" si="15"/>
        <v>134.86499999999998</v>
      </c>
      <c r="AB44" s="24">
        <f t="shared" si="12"/>
        <v>2.3538382957021522</v>
      </c>
      <c r="AC44" s="17">
        <f t="shared" si="13"/>
        <v>-1.5044857272812351E-3</v>
      </c>
      <c r="AD44" s="17">
        <f t="shared" ca="1" si="14"/>
        <v>-1.4041747870379595E-2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14242</v>
      </c>
      <c r="D45" s="17">
        <v>14896</v>
      </c>
      <c r="E45" s="17">
        <v>12244</v>
      </c>
      <c r="F45" s="17">
        <v>11578</v>
      </c>
      <c r="G45" s="24"/>
      <c r="H45" s="7"/>
      <c r="I45" s="25">
        <f t="shared" si="0"/>
        <v>1998</v>
      </c>
      <c r="J45" s="24">
        <f t="shared" si="0"/>
        <v>3318</v>
      </c>
      <c r="K45" s="7"/>
      <c r="L45" s="25">
        <f t="shared" si="3"/>
        <v>2005.5449413306667</v>
      </c>
      <c r="M45" s="17">
        <f t="shared" si="1"/>
        <v>56.926139683202415</v>
      </c>
      <c r="N45" s="17">
        <f t="shared" si="4"/>
        <v>3323.6772577474844</v>
      </c>
      <c r="O45" s="24">
        <f t="shared" si="2"/>
        <v>32.231255531371851</v>
      </c>
      <c r="P45" s="7"/>
      <c r="Q45" s="25">
        <f t="shared" si="5"/>
        <v>2037.0104820409329</v>
      </c>
      <c r="R45" s="24">
        <f t="shared" si="6"/>
        <v>3292.4965712386229</v>
      </c>
      <c r="S45" s="7"/>
      <c r="T45" s="25">
        <f t="shared" si="7"/>
        <v>-0.52534039345126615</v>
      </c>
      <c r="U45" s="24">
        <f t="shared" si="8"/>
        <v>0.85130979953470609</v>
      </c>
      <c r="V45" s="7"/>
      <c r="W45" s="25">
        <f t="shared" si="9"/>
        <v>-0.52311989750890542</v>
      </c>
      <c r="X45" s="24">
        <f t="shared" si="10"/>
        <v>140.61026038399257</v>
      </c>
      <c r="Y45" s="7"/>
      <c r="Z45" s="25">
        <f t="shared" si="11"/>
        <v>634</v>
      </c>
      <c r="AA45" s="17">
        <f t="shared" si="15"/>
        <v>140.57099999999997</v>
      </c>
      <c r="AB45" s="24">
        <f t="shared" si="12"/>
        <v>2.4534267828209484</v>
      </c>
      <c r="AC45" s="17">
        <f t="shared" si="13"/>
        <v>3.9260383992598236E-2</v>
      </c>
      <c r="AD45" s="17">
        <f t="shared" ca="1" si="14"/>
        <v>8.0918993100766556E-2</v>
      </c>
      <c r="AE45" s="17">
        <v>124</v>
      </c>
    </row>
    <row r="46" spans="1:31" s="17" customFormat="1" x14ac:dyDescent="0.25">
      <c r="A46" s="17">
        <v>26</v>
      </c>
      <c r="B46" s="17">
        <v>628</v>
      </c>
      <c r="C46" s="17">
        <v>14078</v>
      </c>
      <c r="D46" s="17">
        <v>14992</v>
      </c>
      <c r="E46" s="17">
        <v>12409</v>
      </c>
      <c r="F46" s="17">
        <v>11482</v>
      </c>
      <c r="G46" s="24"/>
      <c r="H46" s="7"/>
      <c r="I46" s="25">
        <f t="shared" si="0"/>
        <v>1669</v>
      </c>
      <c r="J46" s="24">
        <f t="shared" si="0"/>
        <v>3510</v>
      </c>
      <c r="K46" s="7"/>
      <c r="L46" s="25">
        <f t="shared" si="3"/>
        <v>1670.3992747265181</v>
      </c>
      <c r="M46" s="17">
        <f t="shared" si="1"/>
        <v>1.9579697602723458</v>
      </c>
      <c r="N46" s="17">
        <f t="shared" si="4"/>
        <v>3507.9148816478487</v>
      </c>
      <c r="O46" s="24">
        <f t="shared" si="2"/>
        <v>4.3477185424782032</v>
      </c>
      <c r="P46" s="7"/>
      <c r="Q46" s="25">
        <f t="shared" si="5"/>
        <v>1708.0104820409329</v>
      </c>
      <c r="R46" s="24">
        <f t="shared" si="6"/>
        <v>3484.4965712386229</v>
      </c>
      <c r="S46" s="7"/>
      <c r="T46" s="25">
        <f t="shared" si="7"/>
        <v>-0.44049203799641506</v>
      </c>
      <c r="U46" s="24">
        <f t="shared" si="8"/>
        <v>0.90095342952007418</v>
      </c>
      <c r="V46" s="7"/>
      <c r="W46" s="25">
        <f t="shared" si="9"/>
        <v>-0.43814166166870383</v>
      </c>
      <c r="X46" s="24">
        <f t="shared" si="10"/>
        <v>146.24643136376704</v>
      </c>
      <c r="Y46" s="7"/>
      <c r="Z46" s="25">
        <f t="shared" si="11"/>
        <v>628</v>
      </c>
      <c r="AA46" s="17">
        <f t="shared" si="15"/>
        <v>146.22299999999996</v>
      </c>
      <c r="AB46" s="24">
        <f t="shared" si="12"/>
        <v>2.5520727921436679</v>
      </c>
      <c r="AC46" s="17">
        <f t="shared" si="13"/>
        <v>2.3431363767087987E-2</v>
      </c>
      <c r="AD46" s="17">
        <f t="shared" ca="1" si="14"/>
        <v>1.8248314804054644E-2</v>
      </c>
      <c r="AE46" s="17">
        <v>123</v>
      </c>
    </row>
    <row r="47" spans="1:31" s="17" customFormat="1" x14ac:dyDescent="0.25">
      <c r="A47" s="17">
        <v>27</v>
      </c>
      <c r="B47" s="17">
        <v>634</v>
      </c>
      <c r="C47" s="17">
        <v>13909</v>
      </c>
      <c r="D47" s="17">
        <v>15078</v>
      </c>
      <c r="E47" s="17">
        <v>12593</v>
      </c>
      <c r="F47" s="17">
        <v>11411</v>
      </c>
      <c r="G47" s="24"/>
      <c r="H47" s="7"/>
      <c r="I47" s="25">
        <f t="shared" si="0"/>
        <v>1316</v>
      </c>
      <c r="J47" s="24">
        <f t="shared" si="0"/>
        <v>3667</v>
      </c>
      <c r="K47" s="7"/>
      <c r="L47" s="25">
        <f t="shared" si="3"/>
        <v>1315.1986596785337</v>
      </c>
      <c r="M47" s="17">
        <f t="shared" si="1"/>
        <v>0.64214631080777917</v>
      </c>
      <c r="N47" s="17">
        <f t="shared" si="4"/>
        <v>3659.5241142385971</v>
      </c>
      <c r="O47" s="24">
        <f t="shared" si="2"/>
        <v>55.888867917546293</v>
      </c>
      <c r="P47" s="7"/>
      <c r="Q47" s="25">
        <f t="shared" si="5"/>
        <v>1355.0104820409329</v>
      </c>
      <c r="R47" s="24">
        <f t="shared" si="6"/>
        <v>3641.4965712386229</v>
      </c>
      <c r="S47" s="7"/>
      <c r="T47" s="25">
        <f t="shared" si="7"/>
        <v>-0.34945413685488796</v>
      </c>
      <c r="U47" s="24">
        <f t="shared" si="8"/>
        <v>0.94154743945602637</v>
      </c>
      <c r="V47" s="7"/>
      <c r="W47" s="25">
        <f t="shared" si="9"/>
        <v>-0.34699748246569412</v>
      </c>
      <c r="X47" s="24">
        <f t="shared" si="10"/>
        <v>151.94966020277502</v>
      </c>
      <c r="Y47" s="7"/>
      <c r="Z47" s="25">
        <f t="shared" si="11"/>
        <v>634</v>
      </c>
      <c r="AA47" s="17">
        <f t="shared" si="15"/>
        <v>151.92899999999995</v>
      </c>
      <c r="AB47" s="24">
        <f t="shared" si="12"/>
        <v>2.6516612792624636</v>
      </c>
      <c r="AC47" s="17">
        <f t="shared" si="13"/>
        <v>2.0660202775076186E-2</v>
      </c>
      <c r="AD47" s="17">
        <f t="shared" ca="1" si="14"/>
        <v>6.6509049206018744E-2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13719</v>
      </c>
      <c r="D48" s="17">
        <v>15131</v>
      </c>
      <c r="E48" s="17">
        <v>12771</v>
      </c>
      <c r="F48" s="17">
        <v>11348</v>
      </c>
      <c r="G48" s="24"/>
      <c r="H48" s="7"/>
      <c r="I48" s="25">
        <f t="shared" si="0"/>
        <v>948</v>
      </c>
      <c r="J48" s="24">
        <f t="shared" si="0"/>
        <v>3783</v>
      </c>
      <c r="K48" s="7"/>
      <c r="L48" s="25">
        <f t="shared" si="3"/>
        <v>953.06435039658265</v>
      </c>
      <c r="M48" s="17">
        <f t="shared" si="1"/>
        <v>25.647644939366884</v>
      </c>
      <c r="N48" s="17">
        <f t="shared" si="4"/>
        <v>3773.3922717669598</v>
      </c>
      <c r="O48" s="24">
        <f t="shared" si="2"/>
        <v>92.308441799958416</v>
      </c>
      <c r="P48" s="7"/>
      <c r="Q48" s="25">
        <f t="shared" si="5"/>
        <v>987.01048204093274</v>
      </c>
      <c r="R48" s="24">
        <f t="shared" si="6"/>
        <v>3757.4965712386229</v>
      </c>
      <c r="S48" s="7"/>
      <c r="T48" s="25">
        <f t="shared" si="7"/>
        <v>-0.25454776965918829</v>
      </c>
      <c r="U48" s="24">
        <f t="shared" si="8"/>
        <v>0.97154046590551957</v>
      </c>
      <c r="V48" s="7"/>
      <c r="W48" s="25">
        <f t="shared" si="9"/>
        <v>-0.25201249716858543</v>
      </c>
      <c r="X48" s="24">
        <f t="shared" si="10"/>
        <v>157.63876906822884</v>
      </c>
      <c r="Y48" s="7"/>
      <c r="Z48" s="25">
        <f t="shared" si="11"/>
        <v>623</v>
      </c>
      <c r="AA48" s="17">
        <f t="shared" si="15"/>
        <v>157.53599999999994</v>
      </c>
      <c r="AB48" s="24">
        <f t="shared" si="12"/>
        <v>2.7495218904217857</v>
      </c>
      <c r="AC48" s="17">
        <f t="shared" si="13"/>
        <v>0.10276906822889487</v>
      </c>
      <c r="AD48" s="17">
        <f t="shared" ca="1" si="14"/>
        <v>-3.8549105724939636E-2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13541</v>
      </c>
      <c r="D49" s="17">
        <v>15180</v>
      </c>
      <c r="E49" s="17">
        <v>12962</v>
      </c>
      <c r="F49" s="17">
        <v>11323</v>
      </c>
      <c r="G49" s="24"/>
      <c r="H49" s="7"/>
      <c r="I49" s="25">
        <f t="shared" si="0"/>
        <v>579</v>
      </c>
      <c r="J49" s="24">
        <f t="shared" si="0"/>
        <v>3857</v>
      </c>
      <c r="K49" s="7"/>
      <c r="L49" s="25">
        <f t="shared" si="3"/>
        <v>587.4554714825872</v>
      </c>
      <c r="M49" s="17">
        <f t="shared" si="1"/>
        <v>71.494997992845384</v>
      </c>
      <c r="N49" s="17">
        <f t="shared" si="4"/>
        <v>3850.394889709728</v>
      </c>
      <c r="O49" s="24">
        <f t="shared" si="2"/>
        <v>43.627481946657369</v>
      </c>
      <c r="P49" s="7"/>
      <c r="Q49" s="25">
        <f t="shared" si="5"/>
        <v>618.01048204093274</v>
      </c>
      <c r="R49" s="24">
        <f t="shared" si="6"/>
        <v>3831.4965712386229</v>
      </c>
      <c r="S49" s="7"/>
      <c r="T49" s="25">
        <f t="shared" si="7"/>
        <v>-0.15938350472654378</v>
      </c>
      <c r="U49" s="24">
        <f t="shared" si="8"/>
        <v>0.99067394829571354</v>
      </c>
      <c r="V49" s="7"/>
      <c r="W49" s="25">
        <f t="shared" si="9"/>
        <v>-0.15679796135107571</v>
      </c>
      <c r="X49" s="24">
        <f t="shared" si="10"/>
        <v>163.18666923879493</v>
      </c>
      <c r="Y49" s="7"/>
      <c r="Z49" s="25">
        <f t="shared" si="11"/>
        <v>613</v>
      </c>
      <c r="AA49" s="17">
        <f t="shared" si="15"/>
        <v>163.05299999999994</v>
      </c>
      <c r="AB49" s="24">
        <f t="shared" si="12"/>
        <v>2.845811705254313</v>
      </c>
      <c r="AC49" s="17">
        <f t="shared" si="13"/>
        <v>0.13366923879499382</v>
      </c>
      <c r="AD49" s="17">
        <f t="shared" ca="1" si="14"/>
        <v>-0.13706938728839191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13360</v>
      </c>
      <c r="D50" s="17">
        <v>15198</v>
      </c>
      <c r="E50" s="17">
        <v>13145</v>
      </c>
      <c r="F50" s="17">
        <v>11297</v>
      </c>
      <c r="G50" s="24"/>
      <c r="H50" s="7"/>
      <c r="I50" s="25">
        <f t="shared" si="0"/>
        <v>215</v>
      </c>
      <c r="J50" s="24">
        <f t="shared" si="0"/>
        <v>3901</v>
      </c>
      <c r="K50" s="7"/>
      <c r="L50" s="25">
        <f t="shared" si="3"/>
        <v>218.47518202299582</v>
      </c>
      <c r="M50" s="17">
        <f t="shared" si="1"/>
        <v>12.076890092953349</v>
      </c>
      <c r="N50" s="17">
        <f t="shared" si="4"/>
        <v>3891.768892022661</v>
      </c>
      <c r="O50" s="24">
        <f t="shared" si="2"/>
        <v>85.213354489291348</v>
      </c>
      <c r="P50" s="7"/>
      <c r="Q50" s="25">
        <f t="shared" si="5"/>
        <v>254.01048204093277</v>
      </c>
      <c r="R50" s="24">
        <f t="shared" si="6"/>
        <v>3875.4965712386229</v>
      </c>
      <c r="S50" s="7"/>
      <c r="T50" s="25">
        <f t="shared" si="7"/>
        <v>-6.5508728478623476E-2</v>
      </c>
      <c r="U50" s="24">
        <f t="shared" si="8"/>
        <v>1.0020506135006937</v>
      </c>
      <c r="V50" s="7"/>
      <c r="W50" s="25">
        <f t="shared" si="9"/>
        <v>-6.2893167251258611E-2</v>
      </c>
      <c r="X50" s="24">
        <f t="shared" si="10"/>
        <v>168.58907037402082</v>
      </c>
      <c r="Y50" s="7"/>
      <c r="Z50" s="25">
        <f t="shared" si="11"/>
        <v>609</v>
      </c>
      <c r="AA50" s="17">
        <f t="shared" si="15"/>
        <v>168.53399999999993</v>
      </c>
      <c r="AB50" s="24">
        <f t="shared" si="12"/>
        <v>2.9414732015561222</v>
      </c>
      <c r="AC50" s="17">
        <f t="shared" si="13"/>
        <v>5.5070374020885993E-2</v>
      </c>
      <c r="AD50" s="17">
        <f t="shared" ca="1" si="14"/>
        <v>5.6540668587047094E-2</v>
      </c>
      <c r="AE50" s="17">
        <v>119</v>
      </c>
    </row>
    <row r="51" spans="1:31" s="17" customFormat="1" x14ac:dyDescent="0.25">
      <c r="A51" s="17">
        <v>31</v>
      </c>
      <c r="B51" s="17">
        <v>624</v>
      </c>
      <c r="C51" s="17">
        <v>13163</v>
      </c>
      <c r="D51" s="17">
        <v>15196</v>
      </c>
      <c r="E51" s="17">
        <v>13327</v>
      </c>
      <c r="F51" s="17">
        <v>11289</v>
      </c>
      <c r="G51" s="24"/>
      <c r="H51" s="7"/>
      <c r="I51" s="25">
        <f t="shared" si="0"/>
        <v>-164</v>
      </c>
      <c r="J51" s="24">
        <f t="shared" si="0"/>
        <v>3907</v>
      </c>
      <c r="K51" s="7"/>
      <c r="L51" s="25">
        <f t="shared" si="3"/>
        <v>-162.00865760590034</v>
      </c>
      <c r="M51" s="17">
        <f t="shared" si="1"/>
        <v>3.9654445305385688</v>
      </c>
      <c r="N51" s="17">
        <f t="shared" si="4"/>
        <v>3897.4512991855986</v>
      </c>
      <c r="O51" s="24">
        <f t="shared" si="2"/>
        <v>91.177687242949958</v>
      </c>
      <c r="P51" s="7"/>
      <c r="Q51" s="25">
        <f t="shared" si="5"/>
        <v>-124.98951795906723</v>
      </c>
      <c r="R51" s="24">
        <f t="shared" si="6"/>
        <v>3881.4965712386229</v>
      </c>
      <c r="S51" s="7"/>
      <c r="T51" s="25">
        <f t="shared" si="7"/>
        <v>3.2234513823469382E-2</v>
      </c>
      <c r="U51" s="24">
        <f t="shared" si="8"/>
        <v>1.0036019769377365</v>
      </c>
      <c r="V51" s="7"/>
      <c r="W51" s="25">
        <f t="shared" si="9"/>
        <v>3.4854457806603428E-2</v>
      </c>
      <c r="X51" s="24">
        <f t="shared" si="10"/>
        <v>174.16954459968485</v>
      </c>
      <c r="Y51" s="7"/>
      <c r="Z51" s="25">
        <f t="shared" si="11"/>
        <v>624</v>
      </c>
      <c r="AA51" s="17">
        <f t="shared" si="15"/>
        <v>174.14999999999992</v>
      </c>
      <c r="AB51" s="24">
        <f t="shared" si="12"/>
        <v>3.0394908923481232</v>
      </c>
      <c r="AC51" s="17">
        <f t="shared" si="13"/>
        <v>1.9544599684934383E-2</v>
      </c>
      <c r="AD51" s="17">
        <f t="shared" ca="1" si="14"/>
        <v>4.2201984929022274E-2</v>
      </c>
      <c r="AE51" s="17">
        <v>118</v>
      </c>
    </row>
    <row r="52" spans="1:31" s="17" customFormat="1" x14ac:dyDescent="0.25">
      <c r="A52" s="17">
        <v>32</v>
      </c>
      <c r="B52" s="17">
        <v>618</v>
      </c>
      <c r="C52" s="17">
        <v>12980</v>
      </c>
      <c r="D52" s="17">
        <v>15188</v>
      </c>
      <c r="E52" s="17">
        <v>13520</v>
      </c>
      <c r="F52" s="17">
        <v>11313</v>
      </c>
      <c r="G52" s="24"/>
      <c r="H52" s="7"/>
      <c r="I52" s="25">
        <f t="shared" ref="I52:J83" si="16">C52-E52</f>
        <v>-540</v>
      </c>
      <c r="J52" s="24">
        <f t="shared" si="16"/>
        <v>3875</v>
      </c>
      <c r="K52" s="7"/>
      <c r="L52" s="25">
        <f t="shared" si="3"/>
        <v>-537.68336158148384</v>
      </c>
      <c r="M52" s="17">
        <f t="shared" si="1"/>
        <v>5.3668135621450697</v>
      </c>
      <c r="N52" s="17">
        <f t="shared" si="4"/>
        <v>3866.4040533561993</v>
      </c>
      <c r="O52" s="24">
        <f t="shared" si="2"/>
        <v>73.890298703069277</v>
      </c>
      <c r="P52" s="7"/>
      <c r="Q52" s="25">
        <f t="shared" si="5"/>
        <v>-500.98951795906726</v>
      </c>
      <c r="R52" s="24">
        <f t="shared" si="6"/>
        <v>3849.4965712386229</v>
      </c>
      <c r="S52" s="7"/>
      <c r="T52" s="25">
        <f t="shared" si="7"/>
        <v>0.12920406291472775</v>
      </c>
      <c r="U52" s="24">
        <f t="shared" si="8"/>
        <v>0.99532803860684183</v>
      </c>
      <c r="V52" s="7"/>
      <c r="W52" s="25">
        <f t="shared" si="9"/>
        <v>0.13180273874087595</v>
      </c>
      <c r="X52" s="24">
        <f t="shared" si="10"/>
        <v>179.72379841678037</v>
      </c>
      <c r="Y52" s="7"/>
      <c r="Z52" s="25">
        <f t="shared" si="11"/>
        <v>618</v>
      </c>
      <c r="AA52" s="17">
        <f t="shared" si="15"/>
        <v>179.71199999999993</v>
      </c>
      <c r="AB52" s="24">
        <f t="shared" si="12"/>
        <v>3.1365661053440483</v>
      </c>
      <c r="AC52" s="17">
        <f t="shared" si="13"/>
        <v>1.1798416780436582E-2</v>
      </c>
      <c r="AD52" s="17">
        <f t="shared" ca="1" si="14"/>
        <v>-0.15126384906531598</v>
      </c>
      <c r="AE52" s="17">
        <v>117</v>
      </c>
    </row>
    <row r="53" spans="1:31" s="17" customFormat="1" x14ac:dyDescent="0.25">
      <c r="A53" s="17">
        <v>33</v>
      </c>
      <c r="B53" s="17">
        <v>635</v>
      </c>
      <c r="C53" s="17">
        <v>12790</v>
      </c>
      <c r="D53" s="17">
        <v>15141</v>
      </c>
      <c r="E53" s="17">
        <v>13706</v>
      </c>
      <c r="F53" s="17">
        <v>11338</v>
      </c>
      <c r="G53" s="24"/>
      <c r="H53" s="7"/>
      <c r="I53" s="25">
        <f t="shared" si="16"/>
        <v>-916</v>
      </c>
      <c r="J53" s="24">
        <f t="shared" si="16"/>
        <v>3803</v>
      </c>
      <c r="K53" s="7"/>
      <c r="L53" s="25">
        <f t="shared" si="3"/>
        <v>-918.76869743258476</v>
      </c>
      <c r="M53" s="17">
        <f t="shared" si="1"/>
        <v>7.6656854732014343</v>
      </c>
      <c r="N53" s="17">
        <f t="shared" si="4"/>
        <v>3796.7953261435637</v>
      </c>
      <c r="O53" s="24">
        <f t="shared" si="2"/>
        <v>38.497977664744475</v>
      </c>
      <c r="P53" s="7"/>
      <c r="Q53" s="25">
        <f t="shared" si="5"/>
        <v>-876.98951795906726</v>
      </c>
      <c r="R53" s="24">
        <f t="shared" si="6"/>
        <v>3777.4965712386229</v>
      </c>
      <c r="S53" s="7"/>
      <c r="T53" s="25">
        <f t="shared" si="7"/>
        <v>0.2261736120059861</v>
      </c>
      <c r="U53" s="24">
        <f t="shared" si="8"/>
        <v>0.97671167736232878</v>
      </c>
      <c r="V53" s="7"/>
      <c r="W53" s="25">
        <f t="shared" si="9"/>
        <v>0.22872402148920065</v>
      </c>
      <c r="X53" s="24">
        <f t="shared" si="10"/>
        <v>185.36038845538565</v>
      </c>
      <c r="Y53" s="7"/>
      <c r="Z53" s="25">
        <f t="shared" si="11"/>
        <v>635</v>
      </c>
      <c r="AA53" s="17">
        <f t="shared" si="15"/>
        <v>185.42699999999994</v>
      </c>
      <c r="AB53" s="24">
        <f t="shared" si="12"/>
        <v>3.2363116720955243</v>
      </c>
      <c r="AC53" s="17">
        <f t="shared" si="13"/>
        <v>-6.6611544614289642E-2</v>
      </c>
      <c r="AD53" s="17">
        <f t="shared" ca="1" si="14"/>
        <v>0.20674875735264209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12599</v>
      </c>
      <c r="D54" s="17">
        <v>15091</v>
      </c>
      <c r="E54" s="17">
        <v>13892</v>
      </c>
      <c r="F54" s="17">
        <v>11399</v>
      </c>
      <c r="G54" s="24"/>
      <c r="H54" s="7"/>
      <c r="I54" s="25">
        <f t="shared" si="16"/>
        <v>-1293</v>
      </c>
      <c r="J54" s="24">
        <f t="shared" si="16"/>
        <v>3692</v>
      </c>
      <c r="K54" s="7"/>
      <c r="L54" s="25">
        <f t="shared" si="3"/>
        <v>-1293.418951155815</v>
      </c>
      <c r="M54" s="17">
        <f t="shared" si="1"/>
        <v>0.17552007095869601</v>
      </c>
      <c r="N54" s="17">
        <f t="shared" si="4"/>
        <v>3688.8647803880094</v>
      </c>
      <c r="O54" s="24">
        <f t="shared" si="2"/>
        <v>9.8296020154103534</v>
      </c>
      <c r="P54" s="7"/>
      <c r="Q54" s="25">
        <f t="shared" si="5"/>
        <v>-1253.9895179590671</v>
      </c>
      <c r="R54" s="24">
        <f t="shared" si="6"/>
        <v>3666.4965712386229</v>
      </c>
      <c r="S54" s="7"/>
      <c r="T54" s="25">
        <f t="shared" si="7"/>
        <v>0.32340105883418924</v>
      </c>
      <c r="U54" s="24">
        <f t="shared" si="8"/>
        <v>0.94801145377703777</v>
      </c>
      <c r="V54" s="7"/>
      <c r="W54" s="25">
        <f t="shared" si="9"/>
        <v>0.32587687962187251</v>
      </c>
      <c r="X54" s="24">
        <f t="shared" si="10"/>
        <v>191.15079466672682</v>
      </c>
      <c r="Y54" s="7"/>
      <c r="Z54" s="25">
        <f t="shared" si="11"/>
        <v>639</v>
      </c>
      <c r="AA54" s="17">
        <f t="shared" si="15"/>
        <v>191.17799999999994</v>
      </c>
      <c r="AB54" s="24">
        <f t="shared" si="12"/>
        <v>3.3366855573777183</v>
      </c>
      <c r="AC54" s="17">
        <f t="shared" si="13"/>
        <v>-2.7205333273116139E-2</v>
      </c>
      <c r="AD54" s="17">
        <f t="shared" ca="1" si="14"/>
        <v>-9.8244751773393091E-3</v>
      </c>
      <c r="AE54" s="17">
        <v>115</v>
      </c>
    </row>
    <row r="55" spans="1:31" s="17" customFormat="1" x14ac:dyDescent="0.25">
      <c r="A55" s="17">
        <v>35</v>
      </c>
      <c r="B55" s="17">
        <v>622</v>
      </c>
      <c r="C55" s="17">
        <v>12421</v>
      </c>
      <c r="D55" s="17">
        <v>15020</v>
      </c>
      <c r="E55" s="17">
        <v>14071</v>
      </c>
      <c r="F55" s="17">
        <v>11473</v>
      </c>
      <c r="G55" s="24"/>
      <c r="H55" s="7"/>
      <c r="I55" s="25">
        <f t="shared" si="16"/>
        <v>-1650</v>
      </c>
      <c r="J55" s="24">
        <f t="shared" si="16"/>
        <v>3547</v>
      </c>
      <c r="K55" s="7"/>
      <c r="L55" s="25">
        <f t="shared" si="3"/>
        <v>-1646.0055508311793</v>
      </c>
      <c r="M55" s="17">
        <f t="shared" si="1"/>
        <v>15.955624162292104</v>
      </c>
      <c r="N55" s="17">
        <f t="shared" si="4"/>
        <v>3548.3376890258119</v>
      </c>
      <c r="O55" s="24">
        <f t="shared" si="2"/>
        <v>1.7894119297775077</v>
      </c>
      <c r="P55" s="7"/>
      <c r="Q55" s="25">
        <f t="shared" si="5"/>
        <v>-1610.9895179590671</v>
      </c>
      <c r="R55" s="24">
        <f t="shared" si="6"/>
        <v>3521.4965712386229</v>
      </c>
      <c r="S55" s="7"/>
      <c r="T55" s="25">
        <f t="shared" si="7"/>
        <v>0.41547055092349572</v>
      </c>
      <c r="U55" s="24">
        <f t="shared" si="8"/>
        <v>0.91052017071517122</v>
      </c>
      <c r="V55" s="7"/>
      <c r="W55" s="25">
        <f t="shared" si="9"/>
        <v>0.41784881698356158</v>
      </c>
      <c r="X55" s="24">
        <f t="shared" si="10"/>
        <v>196.83146582371239</v>
      </c>
      <c r="Y55" s="7"/>
      <c r="Z55" s="25">
        <f t="shared" si="11"/>
        <v>622</v>
      </c>
      <c r="AA55" s="17">
        <f t="shared" si="15"/>
        <v>196.77599999999995</v>
      </c>
      <c r="AB55" s="24">
        <f t="shared" si="12"/>
        <v>3.4343890889043607</v>
      </c>
      <c r="AC55" s="17">
        <f t="shared" si="13"/>
        <v>5.5465823712438578E-2</v>
      </c>
      <c r="AD55" s="17">
        <f t="shared" ca="1" si="14"/>
        <v>-4.2050719672289461E-2</v>
      </c>
      <c r="AE55" s="17">
        <v>114</v>
      </c>
    </row>
    <row r="56" spans="1:31" s="17" customFormat="1" x14ac:dyDescent="0.25">
      <c r="A56" s="17">
        <v>36</v>
      </c>
      <c r="B56" s="17">
        <v>620</v>
      </c>
      <c r="C56" s="17">
        <v>12266</v>
      </c>
      <c r="D56" s="17">
        <v>14944</v>
      </c>
      <c r="E56" s="17">
        <v>14248</v>
      </c>
      <c r="F56" s="17">
        <v>11563</v>
      </c>
      <c r="G56" s="24"/>
      <c r="H56" s="7"/>
      <c r="I56" s="25">
        <f t="shared" si="16"/>
        <v>-1982</v>
      </c>
      <c r="J56" s="24">
        <f t="shared" si="16"/>
        <v>3381</v>
      </c>
      <c r="K56" s="7"/>
      <c r="L56" s="25">
        <f t="shared" si="3"/>
        <v>-1982.2073776219104</v>
      </c>
      <c r="M56" s="17">
        <f t="shared" si="1"/>
        <v>4.300547806920535E-2</v>
      </c>
      <c r="N56" s="17">
        <f t="shared" si="4"/>
        <v>3374.7846801200849</v>
      </c>
      <c r="O56" s="24">
        <f t="shared" si="2"/>
        <v>38.63020120966803</v>
      </c>
      <c r="P56" s="7"/>
      <c r="Q56" s="25">
        <f t="shared" si="5"/>
        <v>-1942.9895179590671</v>
      </c>
      <c r="R56" s="24">
        <f t="shared" si="6"/>
        <v>3355.4965712386229</v>
      </c>
      <c r="S56" s="7"/>
      <c r="T56" s="25">
        <f t="shared" si="7"/>
        <v>0.50109259958918129</v>
      </c>
      <c r="U56" s="24">
        <f t="shared" si="8"/>
        <v>0.86759911562365499</v>
      </c>
      <c r="V56" s="7"/>
      <c r="W56" s="25">
        <f t="shared" si="9"/>
        <v>0.50335911490646912</v>
      </c>
      <c r="X56" s="24">
        <f t="shared" si="10"/>
        <v>202.30172348955341</v>
      </c>
      <c r="Y56" s="7"/>
      <c r="Z56" s="25">
        <f t="shared" si="11"/>
        <v>620</v>
      </c>
      <c r="AA56" s="17">
        <f t="shared" si="15"/>
        <v>202.35599999999997</v>
      </c>
      <c r="AB56" s="24">
        <f t="shared" si="12"/>
        <v>3.5317784611656453</v>
      </c>
      <c r="AC56" s="17">
        <f t="shared" si="13"/>
        <v>-5.4276510446555903E-2</v>
      </c>
      <c r="AD56" s="17">
        <f t="shared" ca="1" si="14"/>
        <v>8.5160404595512773E-2</v>
      </c>
      <c r="AE56" s="17">
        <v>113</v>
      </c>
    </row>
    <row r="57" spans="1:31" s="17" customFormat="1" x14ac:dyDescent="0.25">
      <c r="A57" s="17">
        <v>37</v>
      </c>
      <c r="B57" s="17">
        <v>624</v>
      </c>
      <c r="C57" s="17">
        <v>12100</v>
      </c>
      <c r="D57" s="17">
        <v>14838</v>
      </c>
      <c r="E57" s="17">
        <v>14399</v>
      </c>
      <c r="F57" s="17">
        <v>11666</v>
      </c>
      <c r="G57" s="24"/>
      <c r="H57" s="7"/>
      <c r="I57" s="25">
        <f t="shared" si="16"/>
        <v>-2299</v>
      </c>
      <c r="J57" s="24">
        <f t="shared" si="16"/>
        <v>3172</v>
      </c>
      <c r="K57" s="7"/>
      <c r="L57" s="25">
        <f t="shared" si="3"/>
        <v>-2301.97628176435</v>
      </c>
      <c r="M57" s="17">
        <f t="shared" si="1"/>
        <v>8.8582531408023826</v>
      </c>
      <c r="N57" s="17">
        <f t="shared" si="4"/>
        <v>3168.0319118219386</v>
      </c>
      <c r="O57" s="24">
        <f t="shared" si="2"/>
        <v>15.745723788870698</v>
      </c>
      <c r="P57" s="7"/>
      <c r="Q57" s="25">
        <f t="shared" si="5"/>
        <v>-2259.9895179590671</v>
      </c>
      <c r="R57" s="24">
        <f t="shared" si="6"/>
        <v>3146.4965712386229</v>
      </c>
      <c r="S57" s="7"/>
      <c r="T57" s="25">
        <f t="shared" si="7"/>
        <v>0.58284618220069428</v>
      </c>
      <c r="U57" s="24">
        <f t="shared" si="8"/>
        <v>0.81355995589999908</v>
      </c>
      <c r="V57" s="7"/>
      <c r="W57" s="25">
        <f t="shared" si="9"/>
        <v>0.58497191054478725</v>
      </c>
      <c r="X57" s="24">
        <f t="shared" si="10"/>
        <v>207.89766850536591</v>
      </c>
      <c r="Y57" s="7"/>
      <c r="Z57" s="25">
        <f t="shared" si="11"/>
        <v>624</v>
      </c>
      <c r="AA57" s="17">
        <f t="shared" si="15"/>
        <v>207.97199999999998</v>
      </c>
      <c r="AB57" s="24">
        <f t="shared" si="12"/>
        <v>3.6297961519576467</v>
      </c>
      <c r="AC57" s="17">
        <f t="shared" si="13"/>
        <v>-7.4331494634066075E-2</v>
      </c>
      <c r="AD57" s="17">
        <f t="shared" ca="1" si="14"/>
        <v>0.11742261827211564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11951</v>
      </c>
      <c r="D58" s="17">
        <v>14718</v>
      </c>
      <c r="E58" s="17">
        <v>14548</v>
      </c>
      <c r="F58" s="17">
        <v>11786</v>
      </c>
      <c r="G58" s="24"/>
      <c r="H58" s="7"/>
      <c r="I58" s="25">
        <f t="shared" si="16"/>
        <v>-2597</v>
      </c>
      <c r="J58" s="24">
        <f t="shared" si="16"/>
        <v>2932</v>
      </c>
      <c r="K58" s="7"/>
      <c r="L58" s="25">
        <f t="shared" si="3"/>
        <v>-2594.970980898308</v>
      </c>
      <c r="M58" s="17">
        <f t="shared" si="1"/>
        <v>4.116918515031128</v>
      </c>
      <c r="N58" s="17">
        <f t="shared" si="4"/>
        <v>2935.5047986252989</v>
      </c>
      <c r="O58" s="24">
        <f t="shared" si="2"/>
        <v>12.283613403897183</v>
      </c>
      <c r="P58" s="7"/>
      <c r="Q58" s="25">
        <f t="shared" si="5"/>
        <v>-2557.9895179590671</v>
      </c>
      <c r="R58" s="24">
        <f t="shared" si="6"/>
        <v>2906.4965712386229</v>
      </c>
      <c r="S58" s="7"/>
      <c r="T58" s="25">
        <f t="shared" si="7"/>
        <v>0.65969970781025544</v>
      </c>
      <c r="U58" s="24">
        <f t="shared" si="8"/>
        <v>0.75150541841828877</v>
      </c>
      <c r="V58" s="7"/>
      <c r="W58" s="25">
        <f t="shared" si="9"/>
        <v>0.66166370889171511</v>
      </c>
      <c r="X58" s="24">
        <f t="shared" si="10"/>
        <v>213.54283543394865</v>
      </c>
      <c r="Y58" s="7"/>
      <c r="Z58" s="25">
        <f t="shared" si="11"/>
        <v>613</v>
      </c>
      <c r="AA58" s="17">
        <f t="shared" si="15"/>
        <v>213.48899999999998</v>
      </c>
      <c r="AB58" s="24">
        <f t="shared" si="12"/>
        <v>3.7260859667901736</v>
      </c>
      <c r="AC58" s="17">
        <f t="shared" si="13"/>
        <v>5.3835433948677291E-2</v>
      </c>
      <c r="AD58" s="17">
        <f t="shared" ca="1" si="14"/>
        <v>8.1730682637726204E-3</v>
      </c>
      <c r="AE58" s="17">
        <v>111</v>
      </c>
    </row>
    <row r="59" spans="1:31" s="17" customFormat="1" x14ac:dyDescent="0.25">
      <c r="A59" s="17">
        <v>39</v>
      </c>
      <c r="B59" s="17">
        <v>604</v>
      </c>
      <c r="C59" s="17">
        <v>11826</v>
      </c>
      <c r="D59" s="17">
        <v>14594</v>
      </c>
      <c r="E59" s="17">
        <v>14685</v>
      </c>
      <c r="F59" s="17">
        <v>11924</v>
      </c>
      <c r="G59" s="24"/>
      <c r="H59" s="7"/>
      <c r="I59" s="25">
        <f t="shared" si="16"/>
        <v>-2859</v>
      </c>
      <c r="J59" s="24">
        <f t="shared" si="16"/>
        <v>2670</v>
      </c>
      <c r="K59" s="7"/>
      <c r="L59" s="25">
        <f t="shared" si="3"/>
        <v>-2860.5139122261535</v>
      </c>
      <c r="M59" s="17">
        <f t="shared" si="1"/>
        <v>2.2919302284969838</v>
      </c>
      <c r="N59" s="17">
        <f t="shared" si="4"/>
        <v>2679.9824848671847</v>
      </c>
      <c r="O59" s="24">
        <f t="shared" si="2"/>
        <v>99.650004123570866</v>
      </c>
      <c r="P59" s="7"/>
      <c r="Q59" s="25">
        <f t="shared" si="5"/>
        <v>-2819.9895179590671</v>
      </c>
      <c r="R59" s="24">
        <f t="shared" si="6"/>
        <v>2644.4965712386229</v>
      </c>
      <c r="S59" s="7"/>
      <c r="T59" s="25">
        <f t="shared" si="7"/>
        <v>0.7272689148898025</v>
      </c>
      <c r="U59" s="24">
        <f t="shared" si="8"/>
        <v>0.68376254833408856</v>
      </c>
      <c r="V59" s="7"/>
      <c r="W59" s="25">
        <f t="shared" si="9"/>
        <v>0.72905630807310273</v>
      </c>
      <c r="X59" s="24">
        <f t="shared" si="10"/>
        <v>219.0167226702597</v>
      </c>
      <c r="Y59" s="7"/>
      <c r="Z59" s="25">
        <f t="shared" si="11"/>
        <v>604</v>
      </c>
      <c r="AA59" s="17">
        <f t="shared" si="15"/>
        <v>218.92499999999998</v>
      </c>
      <c r="AB59" s="24">
        <f t="shared" si="12"/>
        <v>3.8209620649285854</v>
      </c>
      <c r="AC59" s="17">
        <f t="shared" si="13"/>
        <v>9.1722670259713368E-2</v>
      </c>
      <c r="AD59" s="17">
        <f t="shared" ca="1" si="14"/>
        <v>-0.11426063410382881</v>
      </c>
      <c r="AE59" s="17">
        <v>110</v>
      </c>
    </row>
    <row r="60" spans="1:31" s="17" customFormat="1" x14ac:dyDescent="0.25">
      <c r="A60" s="17">
        <v>40</v>
      </c>
      <c r="B60" s="17">
        <v>640</v>
      </c>
      <c r="C60" s="17">
        <v>11698</v>
      </c>
      <c r="D60" s="17">
        <v>14447</v>
      </c>
      <c r="E60" s="17">
        <v>14815</v>
      </c>
      <c r="F60" s="17">
        <v>12073</v>
      </c>
      <c r="G60" s="24"/>
      <c r="H60" s="7"/>
      <c r="I60" s="25">
        <f t="shared" si="16"/>
        <v>-3117</v>
      </c>
      <c r="J60" s="24">
        <f t="shared" si="16"/>
        <v>2374</v>
      </c>
      <c r="K60" s="7"/>
      <c r="L60" s="25">
        <f t="shared" si="3"/>
        <v>-3114.1413533190616</v>
      </c>
      <c r="M60" s="17">
        <f t="shared" si="1"/>
        <v>8.1718608464399232</v>
      </c>
      <c r="N60" s="17">
        <f t="shared" si="4"/>
        <v>2383.2017128840712</v>
      </c>
      <c r="O60" s="24">
        <f t="shared" si="2"/>
        <v>84.671520000881642</v>
      </c>
      <c r="P60" s="7"/>
      <c r="Q60" s="25">
        <f t="shared" si="5"/>
        <v>-3077.9895179590671</v>
      </c>
      <c r="R60" s="24">
        <f t="shared" si="6"/>
        <v>2348.4965712386229</v>
      </c>
      <c r="S60" s="7"/>
      <c r="T60" s="25">
        <f t="shared" si="7"/>
        <v>0.79380653102157017</v>
      </c>
      <c r="U60" s="24">
        <f t="shared" si="8"/>
        <v>0.60722861877331258</v>
      </c>
      <c r="V60" s="7"/>
      <c r="W60" s="25">
        <f t="shared" si="9"/>
        <v>0.79539436433384936</v>
      </c>
      <c r="X60" s="24">
        <f t="shared" si="10"/>
        <v>224.82126613491005</v>
      </c>
      <c r="Y60" s="7"/>
      <c r="Z60" s="25">
        <f t="shared" si="11"/>
        <v>640</v>
      </c>
      <c r="AA60" s="17">
        <f t="shared" si="15"/>
        <v>224.68499999999997</v>
      </c>
      <c r="AB60" s="24">
        <f t="shared" si="12"/>
        <v>3.9214930298434587</v>
      </c>
      <c r="AC60" s="17">
        <f t="shared" si="13"/>
        <v>0.13626613491007333</v>
      </c>
      <c r="AD60" s="17">
        <f t="shared" ca="1" si="14"/>
        <v>-1.8449616377722577E-3</v>
      </c>
      <c r="AE60" s="17">
        <v>109</v>
      </c>
    </row>
    <row r="61" spans="1:31" s="17" customFormat="1" x14ac:dyDescent="0.25">
      <c r="A61" s="17">
        <v>41</v>
      </c>
      <c r="B61" s="17">
        <v>629</v>
      </c>
      <c r="C61" s="17">
        <v>11582</v>
      </c>
      <c r="D61" s="17">
        <v>14281</v>
      </c>
      <c r="E61" s="17">
        <v>14914</v>
      </c>
      <c r="F61" s="17">
        <v>12223</v>
      </c>
      <c r="G61" s="24"/>
      <c r="H61" s="7"/>
      <c r="I61" s="25">
        <f t="shared" si="16"/>
        <v>-3332</v>
      </c>
      <c r="J61" s="24">
        <f t="shared" si="16"/>
        <v>2058</v>
      </c>
      <c r="K61" s="7"/>
      <c r="L61" s="25">
        <f t="shared" si="3"/>
        <v>-3333.1638593956104</v>
      </c>
      <c r="M61" s="17">
        <f t="shared" si="1"/>
        <v>1.3545686927506426</v>
      </c>
      <c r="N61" s="17">
        <f t="shared" si="4"/>
        <v>2068.2803475680771</v>
      </c>
      <c r="O61" s="24">
        <f t="shared" si="2"/>
        <v>105.68554612046883</v>
      </c>
      <c r="P61" s="7"/>
      <c r="Q61" s="25">
        <f t="shared" si="5"/>
        <v>-3292.9895179590671</v>
      </c>
      <c r="R61" s="24">
        <f t="shared" si="6"/>
        <v>2032.4965712386231</v>
      </c>
      <c r="S61" s="7"/>
      <c r="T61" s="25">
        <f t="shared" si="7"/>
        <v>0.84925454446470994</v>
      </c>
      <c r="U61" s="24">
        <f t="shared" si="8"/>
        <v>0.52552347775572761</v>
      </c>
      <c r="V61" s="7"/>
      <c r="W61" s="25">
        <f t="shared" si="9"/>
        <v>0.85062928102882851</v>
      </c>
      <c r="X61" s="24">
        <f t="shared" si="10"/>
        <v>230.47249624971107</v>
      </c>
      <c r="Y61" s="7"/>
      <c r="Z61" s="25">
        <f t="shared" si="11"/>
        <v>629</v>
      </c>
      <c r="AA61" s="17">
        <f t="shared" si="15"/>
        <v>230.34599999999998</v>
      </c>
      <c r="AB61" s="24">
        <f t="shared" si="12"/>
        <v>4.020296118798858</v>
      </c>
      <c r="AC61" s="17">
        <f t="shared" si="13"/>
        <v>0.12649624971109574</v>
      </c>
      <c r="AD61" s="17">
        <f t="shared" ca="1" si="14"/>
        <v>9.8417859919038619E-2</v>
      </c>
      <c r="AE61" s="17">
        <v>108</v>
      </c>
    </row>
    <row r="62" spans="1:31" s="17" customFormat="1" x14ac:dyDescent="0.25">
      <c r="A62" s="17">
        <v>42</v>
      </c>
      <c r="B62" s="17">
        <v>631</v>
      </c>
      <c r="C62" s="17">
        <v>11491</v>
      </c>
      <c r="D62" s="17">
        <v>14115</v>
      </c>
      <c r="E62" s="17">
        <v>15011</v>
      </c>
      <c r="F62" s="17">
        <v>12396</v>
      </c>
      <c r="G62" s="24"/>
      <c r="H62" s="7"/>
      <c r="I62" s="25">
        <f t="shared" si="16"/>
        <v>-3520</v>
      </c>
      <c r="J62" s="24">
        <f t="shared" si="16"/>
        <v>1719</v>
      </c>
      <c r="K62" s="7"/>
      <c r="L62" s="25">
        <f t="shared" si="3"/>
        <v>-3520.5933788915972</v>
      </c>
      <c r="M62" s="17">
        <f t="shared" si="1"/>
        <v>0.35209850899316908</v>
      </c>
      <c r="N62" s="17">
        <f t="shared" si="4"/>
        <v>1732.3174853800397</v>
      </c>
      <c r="O62" s="24">
        <f t="shared" si="2"/>
        <v>177.35541684757035</v>
      </c>
      <c r="P62" s="7"/>
      <c r="Q62" s="25">
        <f t="shared" si="5"/>
        <v>-3480.9895179590671</v>
      </c>
      <c r="R62" s="24">
        <f t="shared" si="6"/>
        <v>1693.4965712386231</v>
      </c>
      <c r="S62" s="7"/>
      <c r="T62" s="25">
        <f t="shared" si="7"/>
        <v>0.8977393190103391</v>
      </c>
      <c r="U62" s="24">
        <f t="shared" si="8"/>
        <v>0.43787144356281188</v>
      </c>
      <c r="V62" s="7"/>
      <c r="W62" s="25">
        <f t="shared" si="9"/>
        <v>0.89888541114443599</v>
      </c>
      <c r="X62" s="24">
        <f t="shared" si="10"/>
        <v>236.20852997455279</v>
      </c>
      <c r="Y62" s="7"/>
      <c r="Z62" s="25">
        <f t="shared" si="11"/>
        <v>631</v>
      </c>
      <c r="AA62" s="17">
        <f t="shared" si="15"/>
        <v>236.02499999999998</v>
      </c>
      <c r="AB62" s="24">
        <f t="shared" si="12"/>
        <v>4.1194133670196162</v>
      </c>
      <c r="AC62" s="17">
        <f t="shared" si="13"/>
        <v>0.18352997455281184</v>
      </c>
      <c r="AD62" s="17">
        <f t="shared" ca="1" si="14"/>
        <v>5.6034618230995648E-2</v>
      </c>
      <c r="AE62" s="17">
        <v>107</v>
      </c>
    </row>
    <row r="63" spans="1:31" s="17" customFormat="1" x14ac:dyDescent="0.25">
      <c r="A63" s="17">
        <v>43</v>
      </c>
      <c r="B63" s="17">
        <v>635</v>
      </c>
      <c r="C63" s="17">
        <v>11407</v>
      </c>
      <c r="D63" s="17">
        <v>13932</v>
      </c>
      <c r="E63" s="17">
        <v>15081</v>
      </c>
      <c r="F63" s="17">
        <v>12565</v>
      </c>
      <c r="G63" s="24"/>
      <c r="H63" s="7"/>
      <c r="I63" s="25">
        <f t="shared" si="16"/>
        <v>-3674</v>
      </c>
      <c r="J63" s="24">
        <f t="shared" si="16"/>
        <v>1367</v>
      </c>
      <c r="K63" s="7"/>
      <c r="L63" s="25">
        <f t="shared" si="3"/>
        <v>-3674.7034263506298</v>
      </c>
      <c r="M63" s="17">
        <f t="shared" si="1"/>
        <v>0.49480863076035486</v>
      </c>
      <c r="N63" s="17">
        <f t="shared" si="4"/>
        <v>1377.2981373148025</v>
      </c>
      <c r="O63" s="24">
        <f t="shared" si="2"/>
        <v>106.05163215452741</v>
      </c>
      <c r="P63" s="7"/>
      <c r="Q63" s="25">
        <f t="shared" si="5"/>
        <v>-3634.9895179590671</v>
      </c>
      <c r="R63" s="24">
        <f t="shared" si="6"/>
        <v>1341.4965712386231</v>
      </c>
      <c r="S63" s="7"/>
      <c r="T63" s="25">
        <f t="shared" si="7"/>
        <v>0.93745557049984385</v>
      </c>
      <c r="U63" s="24">
        <f t="shared" si="8"/>
        <v>0.34685812192297028</v>
      </c>
      <c r="V63" s="7"/>
      <c r="W63" s="25">
        <f t="shared" si="9"/>
        <v>0.93836421391763425</v>
      </c>
      <c r="X63" s="24">
        <f t="shared" si="10"/>
        <v>241.89410616863461</v>
      </c>
      <c r="Y63" s="7"/>
      <c r="Z63" s="25">
        <f t="shared" si="11"/>
        <v>635</v>
      </c>
      <c r="AA63" s="17">
        <f t="shared" si="15"/>
        <v>241.73999999999998</v>
      </c>
      <c r="AB63" s="24">
        <f t="shared" si="12"/>
        <v>4.2191589337710917</v>
      </c>
      <c r="AC63" s="17">
        <f t="shared" si="13"/>
        <v>0.15410616863462678</v>
      </c>
      <c r="AD63" s="17">
        <f t="shared" ca="1" si="14"/>
        <v>5.9396878786913021E-2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11351</v>
      </c>
      <c r="D64" s="17">
        <v>13755</v>
      </c>
      <c r="E64" s="17">
        <v>15143</v>
      </c>
      <c r="F64" s="17">
        <v>12755</v>
      </c>
      <c r="G64" s="24"/>
      <c r="H64" s="7"/>
      <c r="I64" s="25">
        <f t="shared" si="16"/>
        <v>-3792</v>
      </c>
      <c r="J64" s="24">
        <f t="shared" si="16"/>
        <v>1000</v>
      </c>
      <c r="K64" s="7"/>
      <c r="L64" s="25">
        <f t="shared" si="3"/>
        <v>-3792.1980365831605</v>
      </c>
      <c r="M64" s="17">
        <f t="shared" si="1"/>
        <v>3.9218488269886158E-2</v>
      </c>
      <c r="N64" s="17">
        <f t="shared" si="4"/>
        <v>1010.5907708435409</v>
      </c>
      <c r="O64" s="24">
        <f t="shared" si="2"/>
        <v>112.16442706039592</v>
      </c>
      <c r="P64" s="7"/>
      <c r="Q64" s="25">
        <f t="shared" si="5"/>
        <v>-3752.9895179590671</v>
      </c>
      <c r="R64" s="24">
        <f t="shared" si="6"/>
        <v>974.49657123862312</v>
      </c>
      <c r="S64" s="7"/>
      <c r="T64" s="25">
        <f t="shared" si="7"/>
        <v>0.9678875034593345</v>
      </c>
      <c r="U64" s="24">
        <f t="shared" si="8"/>
        <v>0.25196639169052176</v>
      </c>
      <c r="V64" s="7"/>
      <c r="W64" s="25">
        <f t="shared" si="9"/>
        <v>0.96854854220783315</v>
      </c>
      <c r="X64" s="24">
        <f t="shared" si="10"/>
        <v>247.59831574593477</v>
      </c>
      <c r="Y64" s="7"/>
      <c r="Z64" s="25">
        <f t="shared" si="11"/>
        <v>632</v>
      </c>
      <c r="AA64" s="17">
        <f t="shared" si="15"/>
        <v>247.42799999999997</v>
      </c>
      <c r="AB64" s="24">
        <f t="shared" si="12"/>
        <v>4.3184332616245289</v>
      </c>
      <c r="AC64" s="17">
        <f t="shared" si="13"/>
        <v>0.17031574593480059</v>
      </c>
      <c r="AD64" s="17">
        <f t="shared" ca="1" si="14"/>
        <v>1.9669232891288857E-2</v>
      </c>
      <c r="AE64" s="17">
        <v>105</v>
      </c>
    </row>
    <row r="65" spans="1:31" s="17" customFormat="1" x14ac:dyDescent="0.25">
      <c r="A65" s="17">
        <v>45</v>
      </c>
      <c r="B65" s="17">
        <v>610</v>
      </c>
      <c r="C65" s="17">
        <v>11315</v>
      </c>
      <c r="D65" s="17">
        <v>13572</v>
      </c>
      <c r="E65" s="17">
        <v>15183</v>
      </c>
      <c r="F65" s="17">
        <v>12934</v>
      </c>
      <c r="G65" s="24"/>
      <c r="H65" s="7"/>
      <c r="I65" s="25">
        <f t="shared" si="16"/>
        <v>-3868</v>
      </c>
      <c r="J65" s="24">
        <f t="shared" si="16"/>
        <v>638</v>
      </c>
      <c r="K65" s="7"/>
      <c r="L65" s="25">
        <f t="shared" si="3"/>
        <v>-3870.5582025898884</v>
      </c>
      <c r="M65" s="17">
        <f t="shared" si="1"/>
        <v>6.5444004909118396</v>
      </c>
      <c r="N65" s="17">
        <f t="shared" si="4"/>
        <v>647.3957260631272</v>
      </c>
      <c r="O65" s="24">
        <f t="shared" si="2"/>
        <v>88.279668253327742</v>
      </c>
      <c r="P65" s="7"/>
      <c r="Q65" s="25">
        <f t="shared" si="5"/>
        <v>-3828.9895179590671</v>
      </c>
      <c r="R65" s="24">
        <f t="shared" si="6"/>
        <v>612.49657123862312</v>
      </c>
      <c r="S65" s="7"/>
      <c r="T65" s="25">
        <f t="shared" si="7"/>
        <v>0.98748773146714197</v>
      </c>
      <c r="U65" s="24">
        <f t="shared" si="8"/>
        <v>0.15836746432227553</v>
      </c>
      <c r="V65" s="7"/>
      <c r="W65" s="25">
        <f t="shared" si="9"/>
        <v>0.9879045034141285</v>
      </c>
      <c r="X65" s="24">
        <f t="shared" si="10"/>
        <v>253.07310192840202</v>
      </c>
      <c r="Y65" s="7"/>
      <c r="Z65" s="25">
        <f t="shared" si="11"/>
        <v>610</v>
      </c>
      <c r="AA65" s="17">
        <f t="shared" si="15"/>
        <v>252.91799999999998</v>
      </c>
      <c r="AB65" s="24">
        <f t="shared" si="12"/>
        <v>4.4142518375590178</v>
      </c>
      <c r="AC65" s="17">
        <f t="shared" si="13"/>
        <v>0.15510192840204695</v>
      </c>
      <c r="AD65" s="17">
        <f t="shared" ca="1" si="14"/>
        <v>-2.6330503882263656E-3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11298</v>
      </c>
      <c r="D66" s="17">
        <v>13394</v>
      </c>
      <c r="E66" s="17">
        <v>15210</v>
      </c>
      <c r="F66" s="17">
        <v>13123</v>
      </c>
      <c r="G66" s="24"/>
      <c r="H66" s="7"/>
      <c r="I66" s="25">
        <f t="shared" si="16"/>
        <v>-3912</v>
      </c>
      <c r="J66" s="24">
        <f t="shared" si="16"/>
        <v>271</v>
      </c>
      <c r="K66" s="7"/>
      <c r="L66" s="25">
        <f t="shared" si="3"/>
        <v>-3913.9304041152059</v>
      </c>
      <c r="M66" s="17">
        <f t="shared" si="1"/>
        <v>3.7264600480037746</v>
      </c>
      <c r="N66" s="17">
        <f t="shared" si="4"/>
        <v>276.05591570900657</v>
      </c>
      <c r="O66" s="24">
        <f t="shared" si="2"/>
        <v>25.562283656579403</v>
      </c>
      <c r="P66" s="7"/>
      <c r="Q66" s="25">
        <f t="shared" si="5"/>
        <v>-3872.9895179590671</v>
      </c>
      <c r="R66" s="24">
        <f t="shared" si="6"/>
        <v>245.49657123862312</v>
      </c>
      <c r="S66" s="7"/>
      <c r="T66" s="25">
        <f t="shared" si="7"/>
        <v>0.99883523189271484</v>
      </c>
      <c r="U66" s="24">
        <f t="shared" si="8"/>
        <v>6.3475734089826985E-2</v>
      </c>
      <c r="V66" s="7"/>
      <c r="W66" s="25">
        <f t="shared" si="9"/>
        <v>0.99900433414649703</v>
      </c>
      <c r="X66" s="24">
        <f t="shared" si="10"/>
        <v>258.54486900779159</v>
      </c>
      <c r="Y66" s="7"/>
      <c r="Z66" s="25">
        <f t="shared" si="11"/>
        <v>614</v>
      </c>
      <c r="AA66" s="17">
        <f t="shared" si="15"/>
        <v>258.44399999999996</v>
      </c>
      <c r="AB66" s="24">
        <f t="shared" si="12"/>
        <v>4.510698732024224</v>
      </c>
      <c r="AC66" s="17">
        <f t="shared" si="13"/>
        <v>0.10086900779162988</v>
      </c>
      <c r="AD66" s="17">
        <f t="shared" ca="1" si="14"/>
        <v>9.982202357150527E-2</v>
      </c>
      <c r="AE66" s="17">
        <v>103</v>
      </c>
    </row>
    <row r="67" spans="1:31" s="17" customFormat="1" x14ac:dyDescent="0.25">
      <c r="A67" s="17">
        <v>47</v>
      </c>
      <c r="B67" s="17">
        <v>620</v>
      </c>
      <c r="C67" s="17">
        <v>11283</v>
      </c>
      <c r="D67" s="17">
        <v>13196</v>
      </c>
      <c r="E67" s="17">
        <v>15199</v>
      </c>
      <c r="F67" s="17">
        <v>13299</v>
      </c>
      <c r="G67" s="24"/>
      <c r="H67" s="7"/>
      <c r="I67" s="25">
        <f t="shared" si="16"/>
        <v>-3916</v>
      </c>
      <c r="J67" s="24">
        <f t="shared" si="16"/>
        <v>-103</v>
      </c>
      <c r="K67" s="7"/>
      <c r="L67" s="25">
        <f t="shared" si="3"/>
        <v>-3921.1766493431787</v>
      </c>
      <c r="M67" s="17">
        <f t="shared" si="1"/>
        <v>26.797698422232713</v>
      </c>
      <c r="N67" s="17">
        <f t="shared" si="4"/>
        <v>-101.270025295167</v>
      </c>
      <c r="O67" s="24">
        <f t="shared" si="2"/>
        <v>2.9928124793620174</v>
      </c>
      <c r="P67" s="7"/>
      <c r="Q67" s="25">
        <f t="shared" si="5"/>
        <v>-3876.9895179590671</v>
      </c>
      <c r="R67" s="24">
        <f t="shared" si="6"/>
        <v>-128.50342876137688</v>
      </c>
      <c r="S67" s="7"/>
      <c r="T67" s="25">
        <f t="shared" si="7"/>
        <v>0.99986682284049411</v>
      </c>
      <c r="U67" s="24">
        <f t="shared" si="8"/>
        <v>-3.3225920152504744E-2</v>
      </c>
      <c r="V67" s="7"/>
      <c r="W67" s="25">
        <f t="shared" si="9"/>
        <v>0.99978349557047019</v>
      </c>
      <c r="X67" s="24">
        <f t="shared" si="10"/>
        <v>264.08391478912017</v>
      </c>
      <c r="Y67" s="7"/>
      <c r="Z67" s="25">
        <f t="shared" si="11"/>
        <v>620</v>
      </c>
      <c r="AA67" s="17">
        <f t="shared" si="15"/>
        <v>264.02399999999994</v>
      </c>
      <c r="AB67" s="24">
        <f t="shared" si="12"/>
        <v>4.6080881042855077</v>
      </c>
      <c r="AC67" s="17">
        <f t="shared" si="13"/>
        <v>5.9914789120227852E-2</v>
      </c>
      <c r="AD67" s="17">
        <f t="shared" ca="1" si="14"/>
        <v>0.12902857210048069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11307</v>
      </c>
      <c r="D68" s="17">
        <v>13011</v>
      </c>
      <c r="E68" s="17">
        <v>15201</v>
      </c>
      <c r="F68" s="17">
        <v>13498</v>
      </c>
      <c r="G68" s="24"/>
      <c r="H68" s="7"/>
      <c r="I68" s="25">
        <f t="shared" si="16"/>
        <v>-3894</v>
      </c>
      <c r="J68" s="24">
        <f t="shared" si="16"/>
        <v>-487</v>
      </c>
      <c r="K68" s="7"/>
      <c r="L68" s="25">
        <f t="shared" si="3"/>
        <v>-3891.0068961616516</v>
      </c>
      <c r="M68" s="17">
        <f t="shared" si="1"/>
        <v>8.9586705871356909</v>
      </c>
      <c r="N68" s="17">
        <f t="shared" si="4"/>
        <v>-482.22663330261338</v>
      </c>
      <c r="O68" s="24">
        <f t="shared" si="2"/>
        <v>22.785029627719656</v>
      </c>
      <c r="P68" s="7"/>
      <c r="Q68" s="25">
        <f t="shared" si="5"/>
        <v>-3854.9895179590671</v>
      </c>
      <c r="R68" s="24">
        <f t="shared" si="6"/>
        <v>-512.50342876137688</v>
      </c>
      <c r="S68" s="7"/>
      <c r="T68" s="25">
        <f t="shared" si="7"/>
        <v>0.99419307262770773</v>
      </c>
      <c r="U68" s="24">
        <f t="shared" si="8"/>
        <v>-0.13251318012324106</v>
      </c>
      <c r="V68" s="7"/>
      <c r="W68" s="25">
        <f t="shared" si="9"/>
        <v>0.99385054344115109</v>
      </c>
      <c r="X68" s="24">
        <f t="shared" si="10"/>
        <v>269.77512866031077</v>
      </c>
      <c r="Y68" s="7"/>
      <c r="Z68" s="25">
        <f t="shared" si="11"/>
        <v>628</v>
      </c>
      <c r="AA68" s="17">
        <f t="shared" si="15"/>
        <v>269.67599999999993</v>
      </c>
      <c r="AB68" s="24">
        <f t="shared" si="12"/>
        <v>4.7067341136082268</v>
      </c>
      <c r="AC68" s="17">
        <f t="shared" si="13"/>
        <v>9.9128660310839223E-2</v>
      </c>
      <c r="AD68" s="17">
        <f t="shared" ca="1" si="14"/>
        <v>-2.0092012952943605E-2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11337</v>
      </c>
      <c r="D69" s="17">
        <v>12823</v>
      </c>
      <c r="E69" s="17">
        <v>15161</v>
      </c>
      <c r="F69" s="17">
        <v>13685</v>
      </c>
      <c r="G69" s="24"/>
      <c r="H69" s="7"/>
      <c r="I69" s="25">
        <f t="shared" si="16"/>
        <v>-3824</v>
      </c>
      <c r="J69" s="24">
        <f t="shared" si="16"/>
        <v>-862</v>
      </c>
      <c r="K69" s="7"/>
      <c r="L69" s="25">
        <f t="shared" si="3"/>
        <v>-3823.3805007179249</v>
      </c>
      <c r="M69" s="17">
        <f t="shared" si="1"/>
        <v>0.38377936049161326</v>
      </c>
      <c r="N69" s="17">
        <f t="shared" si="4"/>
        <v>-858.24538487741881</v>
      </c>
      <c r="O69" s="24">
        <f t="shared" si="2"/>
        <v>14.09713471871533</v>
      </c>
      <c r="P69" s="7"/>
      <c r="Q69" s="25">
        <f t="shared" si="5"/>
        <v>-3784.9895179590671</v>
      </c>
      <c r="R69" s="24">
        <f t="shared" si="6"/>
        <v>-887.50342876137688</v>
      </c>
      <c r="S69" s="7"/>
      <c r="T69" s="25">
        <f t="shared" si="7"/>
        <v>0.97614023104156922</v>
      </c>
      <c r="U69" s="24">
        <f t="shared" si="8"/>
        <v>-0.22947339493841326</v>
      </c>
      <c r="V69" s="7"/>
      <c r="W69" s="25">
        <f t="shared" si="9"/>
        <v>0.97554453235264516</v>
      </c>
      <c r="X69" s="24">
        <f t="shared" si="10"/>
        <v>275.41731741375975</v>
      </c>
      <c r="Y69" s="7"/>
      <c r="Z69" s="25">
        <f t="shared" si="11"/>
        <v>628</v>
      </c>
      <c r="AA69" s="17">
        <f t="shared" si="15"/>
        <v>275.32799999999992</v>
      </c>
      <c r="AB69" s="24">
        <f t="shared" si="12"/>
        <v>4.8053801229309459</v>
      </c>
      <c r="AC69" s="17">
        <f t="shared" si="13"/>
        <v>8.9317413759829378E-2</v>
      </c>
      <c r="AD69" s="17">
        <f t="shared" ca="1" si="14"/>
        <v>-5.1074446940162943E-2</v>
      </c>
      <c r="AE69" s="17">
        <v>100</v>
      </c>
    </row>
    <row r="70" spans="1:31" s="17" customFormat="1" x14ac:dyDescent="0.25">
      <c r="A70" s="17">
        <v>50</v>
      </c>
      <c r="B70" s="17">
        <v>648</v>
      </c>
      <c r="C70" s="17">
        <v>11391</v>
      </c>
      <c r="D70" s="17">
        <v>12639</v>
      </c>
      <c r="E70" s="17">
        <v>15107</v>
      </c>
      <c r="F70" s="17">
        <v>13870</v>
      </c>
      <c r="G70" s="24"/>
      <c r="H70" s="7"/>
      <c r="I70" s="25">
        <f t="shared" si="16"/>
        <v>-3716</v>
      </c>
      <c r="J70" s="24">
        <f t="shared" si="16"/>
        <v>-1231</v>
      </c>
      <c r="K70" s="7"/>
      <c r="L70" s="25">
        <f t="shared" si="3"/>
        <v>-3715.0351587482423</v>
      </c>
      <c r="M70" s="17">
        <f t="shared" si="1"/>
        <v>0.93091864109329148</v>
      </c>
      <c r="N70" s="17">
        <f t="shared" si="4"/>
        <v>-1237.1866432604393</v>
      </c>
      <c r="O70" s="24">
        <f t="shared" si="2"/>
        <v>38.274554831938623</v>
      </c>
      <c r="P70" s="7"/>
      <c r="Q70" s="25">
        <f t="shared" si="5"/>
        <v>-3676.9895179590671</v>
      </c>
      <c r="R70" s="24">
        <f t="shared" si="6"/>
        <v>-1256.5034287613769</v>
      </c>
      <c r="S70" s="7"/>
      <c r="T70" s="25">
        <f t="shared" si="7"/>
        <v>0.94828727545152691</v>
      </c>
      <c r="U70" s="24">
        <f t="shared" si="8"/>
        <v>-0.32488224631654272</v>
      </c>
      <c r="V70" s="7"/>
      <c r="W70" s="25">
        <f t="shared" si="9"/>
        <v>0.94744242359746966</v>
      </c>
      <c r="X70" s="24">
        <f t="shared" si="10"/>
        <v>281.10756909996599</v>
      </c>
      <c r="Y70" s="7"/>
      <c r="Z70" s="25">
        <f t="shared" si="11"/>
        <v>648</v>
      </c>
      <c r="AA70" s="17">
        <f t="shared" si="15"/>
        <v>281.15999999999991</v>
      </c>
      <c r="AB70" s="24">
        <f t="shared" si="12"/>
        <v>4.9071677249072554</v>
      </c>
      <c r="AC70" s="17">
        <f t="shared" si="13"/>
        <v>-5.2430900033925809E-2</v>
      </c>
      <c r="AD70" s="17">
        <f t="shared" ca="1" si="14"/>
        <v>0.1327892072848158</v>
      </c>
      <c r="AE70" s="17">
        <v>99</v>
      </c>
    </row>
    <row r="71" spans="1:31" s="17" customFormat="1" x14ac:dyDescent="0.25">
      <c r="A71" s="17">
        <v>51</v>
      </c>
      <c r="B71" s="17">
        <v>625</v>
      </c>
      <c r="C71" s="17">
        <v>11470</v>
      </c>
      <c r="D71" s="17">
        <v>12463</v>
      </c>
      <c r="E71" s="17">
        <v>15039</v>
      </c>
      <c r="F71" s="17">
        <v>14047</v>
      </c>
      <c r="G71" s="24"/>
      <c r="H71" s="7"/>
      <c r="I71" s="25">
        <f t="shared" si="16"/>
        <v>-3569</v>
      </c>
      <c r="J71" s="24">
        <f t="shared" si="16"/>
        <v>-1584</v>
      </c>
      <c r="K71" s="7"/>
      <c r="L71" s="25">
        <f t="shared" si="3"/>
        <v>-3574.4652655235518</v>
      </c>
      <c r="M71" s="17">
        <f t="shared" si="1"/>
        <v>29.869127242924005</v>
      </c>
      <c r="N71" s="17">
        <f t="shared" si="4"/>
        <v>-1590.3291043595004</v>
      </c>
      <c r="O71" s="24">
        <f t="shared" si="2"/>
        <v>40.057561993447401</v>
      </c>
      <c r="P71" s="7"/>
      <c r="Q71" s="25">
        <f t="shared" si="5"/>
        <v>-3529.9895179590671</v>
      </c>
      <c r="R71" s="24">
        <f t="shared" si="6"/>
        <v>-1609.5034287613769</v>
      </c>
      <c r="S71" s="7"/>
      <c r="T71" s="25">
        <f t="shared" si="7"/>
        <v>0.91037630812063608</v>
      </c>
      <c r="U71" s="24">
        <f t="shared" si="8"/>
        <v>-0.41615412852922479</v>
      </c>
      <c r="V71" s="7"/>
      <c r="W71" s="25">
        <f t="shared" si="9"/>
        <v>0.90929306810646537</v>
      </c>
      <c r="X71" s="24">
        <f t="shared" si="10"/>
        <v>286.77254093218369</v>
      </c>
      <c r="Y71" s="7"/>
      <c r="Z71" s="25">
        <f t="shared" si="11"/>
        <v>625</v>
      </c>
      <c r="AA71" s="17">
        <f t="shared" si="15"/>
        <v>286.78499999999991</v>
      </c>
      <c r="AB71" s="24">
        <f t="shared" si="12"/>
        <v>5.0053424953319361</v>
      </c>
      <c r="AC71" s="17">
        <f t="shared" si="13"/>
        <v>-1.2459067816223524E-2</v>
      </c>
      <c r="AD71" s="17">
        <f t="shared" ca="1" si="14"/>
        <v>-2.3631283801250902E-4</v>
      </c>
      <c r="AE71" s="17">
        <v>98</v>
      </c>
    </row>
    <row r="72" spans="1:31" s="17" customFormat="1" x14ac:dyDescent="0.25">
      <c r="A72" s="17">
        <v>52</v>
      </c>
      <c r="B72" s="17">
        <v>628</v>
      </c>
      <c r="C72" s="17">
        <v>11548</v>
      </c>
      <c r="D72" s="17">
        <v>12285</v>
      </c>
      <c r="E72" s="17">
        <v>14941</v>
      </c>
      <c r="F72" s="17">
        <v>14205</v>
      </c>
      <c r="G72" s="24"/>
      <c r="H72" s="7"/>
      <c r="I72" s="25">
        <f t="shared" si="16"/>
        <v>-3393</v>
      </c>
      <c r="J72" s="24">
        <f t="shared" si="16"/>
        <v>-1920</v>
      </c>
      <c r="K72" s="7"/>
      <c r="L72" s="25">
        <f t="shared" si="3"/>
        <v>-3398.9266120355592</v>
      </c>
      <c r="M72" s="17">
        <f t="shared" si="1"/>
        <v>35.124730220034856</v>
      </c>
      <c r="N72" s="17">
        <f t="shared" si="4"/>
        <v>-1929.4762760905326</v>
      </c>
      <c r="O72" s="24">
        <f t="shared" si="2"/>
        <v>89.799808543999148</v>
      </c>
      <c r="P72" s="7"/>
      <c r="Q72" s="25">
        <f t="shared" si="5"/>
        <v>-3353.9895179590671</v>
      </c>
      <c r="R72" s="24">
        <f t="shared" si="6"/>
        <v>-1945.5034287613769</v>
      </c>
      <c r="S72" s="7"/>
      <c r="T72" s="25">
        <f t="shared" si="7"/>
        <v>0.86498630641834495</v>
      </c>
      <c r="U72" s="24">
        <f t="shared" si="8"/>
        <v>-0.50303048100361913</v>
      </c>
      <c r="V72" s="7"/>
      <c r="W72" s="25">
        <f t="shared" si="9"/>
        <v>0.86367612699074447</v>
      </c>
      <c r="X72" s="24">
        <f t="shared" si="10"/>
        <v>292.39828319987782</v>
      </c>
      <c r="Y72" s="7"/>
      <c r="Z72" s="25">
        <f t="shared" si="11"/>
        <v>628</v>
      </c>
      <c r="AA72" s="17">
        <f t="shared" si="15"/>
        <v>292.4369999999999</v>
      </c>
      <c r="AB72" s="24">
        <f t="shared" si="12"/>
        <v>5.103988504654656</v>
      </c>
      <c r="AC72" s="17">
        <f t="shared" si="13"/>
        <v>-3.8716800122074346E-2</v>
      </c>
      <c r="AD72" s="17">
        <f t="shared" ca="1" si="14"/>
        <v>2.5009541186193474E-2</v>
      </c>
      <c r="AE72" s="17">
        <v>97</v>
      </c>
    </row>
    <row r="73" spans="1:31" s="17" customFormat="1" x14ac:dyDescent="0.25">
      <c r="A73" s="17">
        <v>53</v>
      </c>
      <c r="B73" s="17">
        <v>630</v>
      </c>
      <c r="C73" s="17">
        <v>11647</v>
      </c>
      <c r="D73" s="17">
        <v>12129</v>
      </c>
      <c r="E73" s="17">
        <v>14838</v>
      </c>
      <c r="F73" s="17">
        <v>14369</v>
      </c>
      <c r="G73" s="24"/>
      <c r="H73" s="7"/>
      <c r="I73" s="25">
        <f t="shared" si="16"/>
        <v>-3191</v>
      </c>
      <c r="J73" s="24">
        <f t="shared" si="16"/>
        <v>-2240</v>
      </c>
      <c r="K73" s="7"/>
      <c r="L73" s="25">
        <f t="shared" si="3"/>
        <v>-3190.0033133596176</v>
      </c>
      <c r="M73" s="17">
        <f t="shared" si="1"/>
        <v>0.99338425911685457</v>
      </c>
      <c r="N73" s="17">
        <f t="shared" si="4"/>
        <v>-2250.585932558321</v>
      </c>
      <c r="O73" s="24">
        <f t="shared" si="2"/>
        <v>112.061968129321</v>
      </c>
      <c r="P73" s="7"/>
      <c r="Q73" s="25">
        <f t="shared" si="5"/>
        <v>-3151.9895179590671</v>
      </c>
      <c r="R73" s="24">
        <f t="shared" si="6"/>
        <v>-2265.5034287613771</v>
      </c>
      <c r="S73" s="7"/>
      <c r="T73" s="25">
        <f t="shared" si="7"/>
        <v>0.81289096355548807</v>
      </c>
      <c r="U73" s="24">
        <f t="shared" si="8"/>
        <v>-0.58576986431256606</v>
      </c>
      <c r="V73" s="7"/>
      <c r="W73" s="25">
        <f t="shared" si="9"/>
        <v>0.81136462114259744</v>
      </c>
      <c r="X73" s="24">
        <f t="shared" si="10"/>
        <v>298.00813950119914</v>
      </c>
      <c r="Y73" s="7"/>
      <c r="Z73" s="25">
        <f t="shared" si="11"/>
        <v>630</v>
      </c>
      <c r="AA73" s="17">
        <f t="shared" si="15"/>
        <v>298.10699999999991</v>
      </c>
      <c r="AB73" s="24">
        <f t="shared" si="12"/>
        <v>5.2029486732427346</v>
      </c>
      <c r="AC73" s="17">
        <f t="shared" si="13"/>
        <v>-9.8860498800775076E-2</v>
      </c>
      <c r="AD73" s="17">
        <f t="shared" ca="1" si="14"/>
        <v>7.2708334306128108E-2</v>
      </c>
      <c r="AE73" s="17">
        <v>96</v>
      </c>
    </row>
    <row r="74" spans="1:31" s="17" customFormat="1" x14ac:dyDescent="0.25">
      <c r="A74" s="17">
        <v>54</v>
      </c>
      <c r="B74" s="17">
        <v>604</v>
      </c>
      <c r="C74" s="17">
        <v>11769</v>
      </c>
      <c r="D74" s="17">
        <v>11981</v>
      </c>
      <c r="E74" s="17">
        <v>14727</v>
      </c>
      <c r="F74" s="17">
        <v>14513</v>
      </c>
      <c r="G74" s="24"/>
      <c r="H74" s="7"/>
      <c r="I74" s="25">
        <f t="shared" si="16"/>
        <v>-2958</v>
      </c>
      <c r="J74" s="24">
        <f t="shared" si="16"/>
        <v>-2532</v>
      </c>
      <c r="K74" s="7"/>
      <c r="L74" s="25">
        <f t="shared" si="3"/>
        <v>-2960.7203960268539</v>
      </c>
      <c r="M74" s="17">
        <f t="shared" si="1"/>
        <v>7.4005545429225119</v>
      </c>
      <c r="N74" s="17">
        <f t="shared" si="4"/>
        <v>-2537.5532521254995</v>
      </c>
      <c r="O74" s="24">
        <f t="shared" si="2"/>
        <v>30.838609169364844</v>
      </c>
      <c r="P74" s="7"/>
      <c r="Q74" s="25">
        <f t="shared" si="5"/>
        <v>-2918.9895179590671</v>
      </c>
      <c r="R74" s="24">
        <f t="shared" si="6"/>
        <v>-2557.5034287613771</v>
      </c>
      <c r="S74" s="7"/>
      <c r="T74" s="25">
        <f t="shared" si="7"/>
        <v>0.75280079084734119</v>
      </c>
      <c r="U74" s="24">
        <f t="shared" si="8"/>
        <v>-0.6612695515819802</v>
      </c>
      <c r="V74" s="7"/>
      <c r="W74" s="25">
        <f t="shared" si="9"/>
        <v>0.75107715693957666</v>
      </c>
      <c r="X74" s="24">
        <f t="shared" si="10"/>
        <v>303.54210084856868</v>
      </c>
      <c r="Y74" s="7"/>
      <c r="Z74" s="25">
        <f t="shared" si="11"/>
        <v>604</v>
      </c>
      <c r="AA74" s="17">
        <f t="shared" si="15"/>
        <v>303.54299999999989</v>
      </c>
      <c r="AB74" s="24">
        <f t="shared" si="12"/>
        <v>5.2978247713811459</v>
      </c>
      <c r="AC74" s="17">
        <f t="shared" si="13"/>
        <v>-8.9915143121288565E-4</v>
      </c>
      <c r="AD74" s="17">
        <f t="shared" ca="1" si="14"/>
        <v>-3.7203029087095274E-2</v>
      </c>
      <c r="AE74" s="17">
        <v>95</v>
      </c>
    </row>
    <row r="75" spans="1:31" s="17" customFormat="1" x14ac:dyDescent="0.25">
      <c r="A75" s="17">
        <v>55</v>
      </c>
      <c r="B75" s="17">
        <v>617</v>
      </c>
      <c r="C75" s="17">
        <v>11900</v>
      </c>
      <c r="D75" s="17">
        <v>11851</v>
      </c>
      <c r="E75" s="17">
        <v>14599</v>
      </c>
      <c r="F75" s="17">
        <v>14649</v>
      </c>
      <c r="G75" s="24"/>
      <c r="H75" s="7"/>
      <c r="I75" s="25">
        <f t="shared" si="16"/>
        <v>-2699</v>
      </c>
      <c r="J75" s="24">
        <f t="shared" si="16"/>
        <v>-2798</v>
      </c>
      <c r="K75" s="7"/>
      <c r="L75" s="25">
        <f t="shared" si="3"/>
        <v>-2699.3828624094281</v>
      </c>
      <c r="M75" s="17">
        <f t="shared" si="1"/>
        <v>0.14658362455306806</v>
      </c>
      <c r="N75" s="17">
        <f t="shared" si="4"/>
        <v>-2806.8559116238184</v>
      </c>
      <c r="O75" s="24">
        <f t="shared" si="2"/>
        <v>78.427170688882356</v>
      </c>
      <c r="P75" s="7"/>
      <c r="Q75" s="25">
        <f t="shared" si="5"/>
        <v>-2659.9895179590671</v>
      </c>
      <c r="R75" s="24">
        <f t="shared" si="6"/>
        <v>-2823.5034287613771</v>
      </c>
      <c r="S75" s="7"/>
      <c r="T75" s="25">
        <f t="shared" si="7"/>
        <v>0.68600527697862868</v>
      </c>
      <c r="U75" s="24">
        <f t="shared" si="8"/>
        <v>-0.73004666395754236</v>
      </c>
      <c r="V75" s="7"/>
      <c r="W75" s="25">
        <f t="shared" si="9"/>
        <v>0.68410187755061669</v>
      </c>
      <c r="X75" s="24">
        <f t="shared" si="10"/>
        <v>309.04134693722187</v>
      </c>
      <c r="Y75" s="7"/>
      <c r="Z75" s="25">
        <f t="shared" si="11"/>
        <v>617</v>
      </c>
      <c r="AA75" s="17">
        <f t="shared" si="15"/>
        <v>309.09599999999989</v>
      </c>
      <c r="AB75" s="24">
        <f t="shared" si="12"/>
        <v>5.3947429047443913</v>
      </c>
      <c r="AC75" s="17">
        <f t="shared" si="13"/>
        <v>-5.4653062778015737E-2</v>
      </c>
      <c r="AD75" s="17">
        <f t="shared" ca="1" si="14"/>
        <v>3.1204351794997365E-2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12042</v>
      </c>
      <c r="D76" s="17">
        <v>11721</v>
      </c>
      <c r="E76" s="17">
        <v>14442</v>
      </c>
      <c r="F76" s="17">
        <v>14762</v>
      </c>
      <c r="G76" s="24"/>
      <c r="H76" s="7"/>
      <c r="I76" s="25">
        <f t="shared" si="16"/>
        <v>-2400</v>
      </c>
      <c r="J76" s="24">
        <f t="shared" si="16"/>
        <v>-3041</v>
      </c>
      <c r="K76" s="7"/>
      <c r="L76" s="25">
        <f t="shared" si="3"/>
        <v>-2404.3734087947932</v>
      </c>
      <c r="M76" s="17">
        <f t="shared" si="1"/>
        <v>19.12670448637494</v>
      </c>
      <c r="N76" s="17">
        <f t="shared" si="4"/>
        <v>-3056.2096252232518</v>
      </c>
      <c r="O76" s="24">
        <f t="shared" si="2"/>
        <v>231.33269943177754</v>
      </c>
      <c r="P76" s="7"/>
      <c r="Q76" s="25">
        <f t="shared" si="5"/>
        <v>-2360.9895179590671</v>
      </c>
      <c r="R76" s="24">
        <f t="shared" si="6"/>
        <v>-3066.5034287613771</v>
      </c>
      <c r="S76" s="7"/>
      <c r="T76" s="25">
        <f t="shared" si="7"/>
        <v>0.60889385363212267</v>
      </c>
      <c r="U76" s="24">
        <f t="shared" si="8"/>
        <v>-0.79287688315777394</v>
      </c>
      <c r="V76" s="7"/>
      <c r="W76" s="25">
        <f t="shared" si="9"/>
        <v>0.60682617749272239</v>
      </c>
      <c r="X76" s="24">
        <f t="shared" si="10"/>
        <v>314.75195907248542</v>
      </c>
      <c r="Y76" s="7"/>
      <c r="Z76" s="25">
        <f t="shared" si="11"/>
        <v>635</v>
      </c>
      <c r="AA76" s="17">
        <f t="shared" si="15"/>
        <v>314.81099999999986</v>
      </c>
      <c r="AB76" s="24">
        <f t="shared" si="12"/>
        <v>5.4944884714958659</v>
      </c>
      <c r="AC76" s="17">
        <f t="shared" si="13"/>
        <v>-5.9040927514445229E-2</v>
      </c>
      <c r="AD76" s="17">
        <f t="shared" ca="1" si="14"/>
        <v>3.7494388850006999E-2</v>
      </c>
      <c r="AE76" s="17">
        <v>93</v>
      </c>
    </row>
    <row r="77" spans="1:31" s="17" customFormat="1" x14ac:dyDescent="0.25">
      <c r="A77" s="17">
        <v>57</v>
      </c>
      <c r="B77" s="17">
        <v>642</v>
      </c>
      <c r="C77" s="17">
        <v>12215</v>
      </c>
      <c r="D77" s="17">
        <v>11618</v>
      </c>
      <c r="E77" s="17">
        <v>14297</v>
      </c>
      <c r="F77" s="17">
        <v>14892</v>
      </c>
      <c r="G77" s="24"/>
      <c r="H77" s="7"/>
      <c r="I77" s="25">
        <f t="shared" si="16"/>
        <v>-2082</v>
      </c>
      <c r="J77" s="24">
        <f t="shared" si="16"/>
        <v>-3274</v>
      </c>
      <c r="K77" s="7"/>
      <c r="L77" s="25">
        <f t="shared" si="3"/>
        <v>-2082.2180990085753</v>
      </c>
      <c r="M77" s="17">
        <f t="shared" si="1"/>
        <v>4.75671775415447E-2</v>
      </c>
      <c r="N77" s="17">
        <f t="shared" si="4"/>
        <v>-3277.1339093761171</v>
      </c>
      <c r="O77" s="24">
        <f t="shared" si="2"/>
        <v>9.8213879777147781</v>
      </c>
      <c r="P77" s="7"/>
      <c r="Q77" s="25">
        <f t="shared" si="5"/>
        <v>-2042.9895179590671</v>
      </c>
      <c r="R77" s="24">
        <f t="shared" si="6"/>
        <v>-3299.5034287613771</v>
      </c>
      <c r="S77" s="7"/>
      <c r="T77" s="25">
        <f t="shared" si="7"/>
        <v>0.52688237328366483</v>
      </c>
      <c r="U77" s="24">
        <f t="shared" si="8"/>
        <v>-0.85312149662960091</v>
      </c>
      <c r="V77" s="7"/>
      <c r="W77" s="25">
        <f t="shared" si="9"/>
        <v>0.52465715328403439</v>
      </c>
      <c r="X77" s="24">
        <f t="shared" si="10"/>
        <v>320.58959476747316</v>
      </c>
      <c r="Y77" s="7"/>
      <c r="Z77" s="25">
        <f t="shared" si="11"/>
        <v>642</v>
      </c>
      <c r="AA77" s="17">
        <f t="shared" si="15"/>
        <v>320.58899999999988</v>
      </c>
      <c r="AB77" s="24">
        <f t="shared" si="12"/>
        <v>5.5953335956760988</v>
      </c>
      <c r="AC77" s="17">
        <f t="shared" si="13"/>
        <v>5.9476747327380508E-4</v>
      </c>
      <c r="AD77" s="17">
        <f t="shared" ca="1" si="14"/>
        <v>3.0622324644411947E-2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12369</v>
      </c>
      <c r="D78" s="17">
        <v>11514</v>
      </c>
      <c r="E78" s="17">
        <v>14114</v>
      </c>
      <c r="F78" s="17">
        <v>14968</v>
      </c>
      <c r="G78" s="24"/>
      <c r="H78" s="7"/>
      <c r="I78" s="25">
        <f t="shared" si="16"/>
        <v>-1745</v>
      </c>
      <c r="J78" s="24">
        <f t="shared" si="16"/>
        <v>-3454</v>
      </c>
      <c r="K78" s="7"/>
      <c r="L78" s="25">
        <f t="shared" si="3"/>
        <v>-1745.3318955064947</v>
      </c>
      <c r="M78" s="17">
        <f t="shared" si="1"/>
        <v>0.1101546272313568</v>
      </c>
      <c r="N78" s="17">
        <f t="shared" si="4"/>
        <v>-3461.5552053561955</v>
      </c>
      <c r="O78" s="24">
        <f t="shared" si="2"/>
        <v>57.081127974285607</v>
      </c>
      <c r="P78" s="7"/>
      <c r="Q78" s="25">
        <f t="shared" si="5"/>
        <v>-1705.9895179590671</v>
      </c>
      <c r="R78" s="24">
        <f t="shared" si="6"/>
        <v>-3479.5034287613771</v>
      </c>
      <c r="S78" s="7"/>
      <c r="T78" s="25">
        <f t="shared" si="7"/>
        <v>0.43997083593325514</v>
      </c>
      <c r="U78" s="24">
        <f t="shared" si="8"/>
        <v>-0.89966239974088358</v>
      </c>
      <c r="V78" s="7"/>
      <c r="W78" s="25">
        <f t="shared" si="9"/>
        <v>0.43762382797444638</v>
      </c>
      <c r="X78" s="24">
        <f t="shared" si="10"/>
        <v>326.24076578875952</v>
      </c>
      <c r="Y78" s="7"/>
      <c r="Z78" s="25">
        <f t="shared" si="11"/>
        <v>631</v>
      </c>
      <c r="AA78" s="17">
        <f t="shared" si="15"/>
        <v>326.26799999999986</v>
      </c>
      <c r="AB78" s="24">
        <f t="shared" si="12"/>
        <v>5.6944508438968571</v>
      </c>
      <c r="AC78" s="17">
        <f t="shared" si="13"/>
        <v>-2.7234211240340755E-2</v>
      </c>
      <c r="AD78" s="17">
        <f t="shared" ca="1" si="14"/>
        <v>6.2951972680593826E-2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12553</v>
      </c>
      <c r="D79" s="17">
        <v>11448</v>
      </c>
      <c r="E79" s="17">
        <v>13953</v>
      </c>
      <c r="F79" s="17">
        <v>15057</v>
      </c>
      <c r="G79" s="24"/>
      <c r="H79" s="7"/>
      <c r="I79" s="25">
        <f t="shared" si="16"/>
        <v>-1400</v>
      </c>
      <c r="J79" s="24">
        <f t="shared" si="16"/>
        <v>-3609</v>
      </c>
      <c r="K79" s="7"/>
      <c r="L79" s="25">
        <f t="shared" si="3"/>
        <v>-1395.1265158713629</v>
      </c>
      <c r="M79" s="17">
        <f t="shared" si="1"/>
        <v>23.75084755207746</v>
      </c>
      <c r="N79" s="17">
        <f t="shared" si="4"/>
        <v>-3610.4558914055315</v>
      </c>
      <c r="O79" s="24">
        <f t="shared" si="2"/>
        <v>2.1196197847004123</v>
      </c>
      <c r="P79" s="7"/>
      <c r="Q79" s="25">
        <f t="shared" si="5"/>
        <v>-1360.9895179590671</v>
      </c>
      <c r="R79" s="24">
        <f t="shared" si="6"/>
        <v>-3634.5034287613771</v>
      </c>
      <c r="S79" s="7"/>
      <c r="T79" s="25">
        <f t="shared" si="7"/>
        <v>0.3509961166872867</v>
      </c>
      <c r="U79" s="24">
        <f t="shared" si="8"/>
        <v>-0.93973928853115474</v>
      </c>
      <c r="V79" s="7"/>
      <c r="W79" s="25">
        <f t="shared" si="9"/>
        <v>0.34854418760590483</v>
      </c>
      <c r="X79" s="24">
        <f t="shared" si="10"/>
        <v>331.83095492766802</v>
      </c>
      <c r="Y79" s="7"/>
      <c r="Z79" s="25">
        <f t="shared" si="11"/>
        <v>625</v>
      </c>
      <c r="AA79" s="17">
        <f t="shared" si="15"/>
        <v>331.89299999999986</v>
      </c>
      <c r="AB79" s="24">
        <f t="shared" si="12"/>
        <v>5.7926256143215378</v>
      </c>
      <c r="AC79" s="17">
        <f t="shared" si="13"/>
        <v>-6.2045072331841311E-2</v>
      </c>
      <c r="AD79" s="17">
        <f t="shared" ca="1" si="14"/>
        <v>-1.1431118250868622E-2</v>
      </c>
      <c r="AE79" s="17">
        <v>90</v>
      </c>
    </row>
    <row r="80" spans="1:31" s="17" customFormat="1" x14ac:dyDescent="0.25">
      <c r="A80" s="17">
        <v>60</v>
      </c>
      <c r="B80" s="17">
        <v>636</v>
      </c>
      <c r="C80" s="17">
        <v>12740</v>
      </c>
      <c r="D80" s="17">
        <v>11390</v>
      </c>
      <c r="E80" s="17">
        <v>13769</v>
      </c>
      <c r="F80" s="17">
        <v>15115</v>
      </c>
      <c r="G80" s="24"/>
      <c r="H80" s="7"/>
      <c r="I80" s="25">
        <f t="shared" si="16"/>
        <v>-1029</v>
      </c>
      <c r="J80" s="24">
        <f t="shared" si="16"/>
        <v>-3725</v>
      </c>
      <c r="K80" s="7"/>
      <c r="L80" s="25">
        <f t="shared" si="3"/>
        <v>-1025.3715678991268</v>
      </c>
      <c r="M80" s="17">
        <f t="shared" si="1"/>
        <v>13.165519510646883</v>
      </c>
      <c r="N80" s="17">
        <f t="shared" si="4"/>
        <v>-3725.9930030241044</v>
      </c>
      <c r="O80" s="24">
        <f t="shared" si="2"/>
        <v>0.98605500588044859</v>
      </c>
      <c r="P80" s="7"/>
      <c r="Q80" s="25">
        <f t="shared" si="5"/>
        <v>-989.98951795906726</v>
      </c>
      <c r="R80" s="24">
        <f t="shared" si="6"/>
        <v>-3750.5034287613771</v>
      </c>
      <c r="S80" s="7"/>
      <c r="T80" s="25">
        <f t="shared" si="7"/>
        <v>0.25531605628075255</v>
      </c>
      <c r="U80" s="24">
        <f t="shared" si="8"/>
        <v>-0.96973231498064794</v>
      </c>
      <c r="V80" s="7"/>
      <c r="W80" s="25">
        <f t="shared" si="9"/>
        <v>0.2527855064618571</v>
      </c>
      <c r="X80" s="24">
        <f t="shared" si="10"/>
        <v>337.57003243452391</v>
      </c>
      <c r="Y80" s="7"/>
      <c r="Z80" s="25">
        <f t="shared" si="11"/>
        <v>636</v>
      </c>
      <c r="AA80" s="17">
        <f t="shared" si="15"/>
        <v>337.61699999999985</v>
      </c>
      <c r="AB80" s="24">
        <f t="shared" si="12"/>
        <v>5.892528260705693</v>
      </c>
      <c r="AC80" s="17">
        <f t="shared" si="13"/>
        <v>-4.69675654759385E-2</v>
      </c>
      <c r="AD80" s="17">
        <f t="shared" ca="1" si="14"/>
        <v>4.4585822940859998E-2</v>
      </c>
      <c r="AE80" s="17">
        <v>89</v>
      </c>
    </row>
    <row r="81" spans="1:31" s="17" customFormat="1" x14ac:dyDescent="0.25">
      <c r="A81" s="17">
        <v>61</v>
      </c>
      <c r="B81" s="17">
        <v>614</v>
      </c>
      <c r="C81" s="17">
        <v>12915</v>
      </c>
      <c r="D81" s="17">
        <v>11340</v>
      </c>
      <c r="E81" s="17">
        <v>13571</v>
      </c>
      <c r="F81" s="17">
        <v>15140</v>
      </c>
      <c r="G81" s="24"/>
      <c r="H81" s="7"/>
      <c r="I81" s="25">
        <f t="shared" si="16"/>
        <v>-656</v>
      </c>
      <c r="J81" s="24">
        <f t="shared" si="16"/>
        <v>-3800</v>
      </c>
      <c r="K81" s="7"/>
      <c r="L81" s="25">
        <f t="shared" si="3"/>
        <v>-659.03447887060099</v>
      </c>
      <c r="M81" s="17">
        <f t="shared" si="1"/>
        <v>9.2080620161238738</v>
      </c>
      <c r="N81" s="17">
        <f t="shared" si="4"/>
        <v>-3802.0203706395987</v>
      </c>
      <c r="O81" s="24">
        <f t="shared" si="2"/>
        <v>4.0818975213524418</v>
      </c>
      <c r="P81" s="7"/>
      <c r="Q81" s="25">
        <f t="shared" si="5"/>
        <v>-616.98951795906726</v>
      </c>
      <c r="R81" s="24">
        <f t="shared" si="6"/>
        <v>-3825.5034287613771</v>
      </c>
      <c r="S81" s="7"/>
      <c r="T81" s="25">
        <f t="shared" si="7"/>
        <v>0.1591202004003287</v>
      </c>
      <c r="U81" s="24">
        <f t="shared" si="8"/>
        <v>-0.98912435794368236</v>
      </c>
      <c r="V81" s="7"/>
      <c r="W81" s="25">
        <f t="shared" si="9"/>
        <v>0.15653870122711325</v>
      </c>
      <c r="X81" s="24">
        <f t="shared" si="10"/>
        <v>343.18746039433927</v>
      </c>
      <c r="Y81" s="7"/>
      <c r="Z81" s="25">
        <f t="shared" si="11"/>
        <v>614</v>
      </c>
      <c r="AA81" s="17">
        <f t="shared" si="15"/>
        <v>343.14299999999986</v>
      </c>
      <c r="AB81" s="24">
        <f t="shared" si="12"/>
        <v>5.9889751551708992</v>
      </c>
      <c r="AC81" s="17">
        <f t="shared" si="13"/>
        <v>4.4460394339409959E-2</v>
      </c>
      <c r="AD81" s="17">
        <f t="shared" ca="1" si="14"/>
        <v>-3.7078607366595406E-2</v>
      </c>
      <c r="AE81" s="17">
        <v>88</v>
      </c>
    </row>
    <row r="82" spans="1:31" s="17" customFormat="1" x14ac:dyDescent="0.25">
      <c r="A82" s="17">
        <v>62</v>
      </c>
      <c r="B82" s="17">
        <v>619</v>
      </c>
      <c r="C82" s="17">
        <v>13102</v>
      </c>
      <c r="D82" s="17">
        <v>11321</v>
      </c>
      <c r="E82" s="17">
        <v>13388</v>
      </c>
      <c r="F82" s="17">
        <v>15165</v>
      </c>
      <c r="G82" s="24"/>
      <c r="H82" s="7"/>
      <c r="I82" s="25">
        <f t="shared" si="16"/>
        <v>-286</v>
      </c>
      <c r="J82" s="24">
        <f t="shared" si="16"/>
        <v>-3844</v>
      </c>
      <c r="K82" s="7"/>
      <c r="L82" s="25">
        <f t="shared" si="3"/>
        <v>-283.89107545959911</v>
      </c>
      <c r="M82" s="17">
        <f t="shared" si="1"/>
        <v>4.4475627171051135</v>
      </c>
      <c r="N82" s="17">
        <f t="shared" si="4"/>
        <v>-3842.6225821461262</v>
      </c>
      <c r="O82" s="24">
        <f t="shared" si="2"/>
        <v>1.8972799441702892</v>
      </c>
      <c r="P82" s="7"/>
      <c r="Q82" s="25">
        <f t="shared" si="5"/>
        <v>-246.98951795906723</v>
      </c>
      <c r="R82" s="24">
        <f t="shared" si="6"/>
        <v>-3869.5034287613771</v>
      </c>
      <c r="S82" s="7"/>
      <c r="T82" s="25">
        <f t="shared" si="7"/>
        <v>6.3698037730739371E-2</v>
      </c>
      <c r="U82" s="24">
        <f t="shared" si="8"/>
        <v>-1.0005010231486626</v>
      </c>
      <c r="V82" s="7"/>
      <c r="W82" s="25">
        <f t="shared" si="9"/>
        <v>6.108651543341799E-2</v>
      </c>
      <c r="X82" s="24">
        <f t="shared" si="10"/>
        <v>348.68658851228565</v>
      </c>
      <c r="Y82" s="7"/>
      <c r="Z82" s="25">
        <f t="shared" si="11"/>
        <v>619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-2.7411487714232408E-2</v>
      </c>
      <c r="AD82" s="17">
        <f t="shared" ca="1" si="14"/>
        <v>-3.0958208112735974E-2</v>
      </c>
      <c r="AE82" s="17">
        <v>87</v>
      </c>
    </row>
    <row r="83" spans="1:31" s="17" customFormat="1" x14ac:dyDescent="0.25">
      <c r="A83" s="17">
        <v>63</v>
      </c>
      <c r="B83" s="17">
        <v>615</v>
      </c>
      <c r="C83" s="17">
        <v>13291</v>
      </c>
      <c r="D83" s="17">
        <v>11318</v>
      </c>
      <c r="E83" s="17">
        <v>13204</v>
      </c>
      <c r="F83" s="17">
        <v>15172</v>
      </c>
      <c r="G83" s="24"/>
      <c r="H83" s="7"/>
      <c r="I83" s="25">
        <f t="shared" si="16"/>
        <v>87</v>
      </c>
      <c r="J83" s="24">
        <f t="shared" si="16"/>
        <v>-3854</v>
      </c>
      <c r="K83" s="7"/>
      <c r="L83" s="25">
        <f t="shared" si="3"/>
        <v>91.125232331288231</v>
      </c>
      <c r="M83" s="17">
        <f t="shared" si="1"/>
        <v>17.017541787105735</v>
      </c>
      <c r="N83" s="17">
        <f t="shared" si="4"/>
        <v>-3846.7437879921113</v>
      </c>
      <c r="O83" s="24">
        <f t="shared" si="2"/>
        <v>52.652612703428659</v>
      </c>
      <c r="P83" s="7"/>
      <c r="Q83" s="25">
        <f t="shared" si="5"/>
        <v>126.01048204093277</v>
      </c>
      <c r="R83" s="24">
        <f t="shared" si="6"/>
        <v>-3879.5034287613771</v>
      </c>
      <c r="S83" s="7"/>
      <c r="T83" s="25">
        <f t="shared" si="7"/>
        <v>-3.2497818149684464E-2</v>
      </c>
      <c r="U83" s="24">
        <f t="shared" si="8"/>
        <v>-1.0030866288770672</v>
      </c>
      <c r="V83" s="7"/>
      <c r="W83" s="25">
        <f t="shared" si="9"/>
        <v>-3.5116417749160675E-2</v>
      </c>
      <c r="X83" s="24">
        <f t="shared" si="10"/>
        <v>354.18551050923622</v>
      </c>
      <c r="Y83" s="7"/>
      <c r="Z83" s="25">
        <f t="shared" si="11"/>
        <v>615</v>
      </c>
      <c r="AA83" s="17">
        <f t="shared" si="15"/>
        <v>354.24899999999991</v>
      </c>
      <c r="AB83" s="24">
        <f t="shared" si="12"/>
        <v>6.1828114218973917</v>
      </c>
      <c r="AC83" s="17">
        <f t="shared" si="13"/>
        <v>-6.3489490763686263E-2</v>
      </c>
      <c r="AD83" s="17">
        <f t="shared" ca="1" si="14"/>
        <v>2.6114274584074337E-2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13485</v>
      </c>
      <c r="D84" s="17">
        <v>11336</v>
      </c>
      <c r="E84" s="17">
        <v>13018</v>
      </c>
      <c r="F84" s="17">
        <v>15159</v>
      </c>
      <c r="G84" s="24"/>
      <c r="H84" s="7"/>
      <c r="I84" s="25">
        <f t="shared" ref="I84:J115" si="17">C84-E84</f>
        <v>467</v>
      </c>
      <c r="J84" s="24">
        <f t="shared" si="17"/>
        <v>-3823</v>
      </c>
      <c r="K84" s="7"/>
      <c r="L84" s="25">
        <f t="shared" si="3"/>
        <v>472.78907650559881</v>
      </c>
      <c r="M84" s="17">
        <f t="shared" ref="M84:M147" si="18">(I84-L84)^2</f>
        <v>33.513406787676175</v>
      </c>
      <c r="N84" s="17">
        <f t="shared" si="4"/>
        <v>-3813.6593650874261</v>
      </c>
      <c r="O84" s="24">
        <f t="shared" ref="O84:O147" si="19">(J84-N84)^2</f>
        <v>87.247460569995042</v>
      </c>
      <c r="P84" s="7"/>
      <c r="Q84" s="25">
        <f t="shared" si="5"/>
        <v>506.01048204093274</v>
      </c>
      <c r="R84" s="24">
        <f t="shared" si="6"/>
        <v>-3848.5034287613771</v>
      </c>
      <c r="S84" s="7"/>
      <c r="T84" s="25">
        <f t="shared" si="7"/>
        <v>-0.13049895818872215</v>
      </c>
      <c r="U84" s="24">
        <f t="shared" si="8"/>
        <v>-0.99507125111901296</v>
      </c>
      <c r="V84" s="7"/>
      <c r="W84" s="25">
        <f t="shared" si="9"/>
        <v>-0.13309696810066732</v>
      </c>
      <c r="X84" s="24">
        <f>IF(MOD(ATAN2(U84,W84)*180/PI()-$J$9+360,360)&lt;355,MOD(ATAN2(U84,W84)*180/PI()-$J$9+360,360)+360,MOD(ATAN2(U84,W84)*180/PI()-$J$9+360,360))</f>
        <v>359.79894645808594</v>
      </c>
      <c r="Y84" s="7"/>
      <c r="Z84" s="25">
        <f t="shared" si="11"/>
        <v>628</v>
      </c>
      <c r="AA84" s="17">
        <f t="shared" si="15"/>
        <v>359.9009999999999</v>
      </c>
      <c r="AB84" s="24">
        <f t="shared" si="12"/>
        <v>6.2814574312201099</v>
      </c>
      <c r="AC84" s="17">
        <f t="shared" si="13"/>
        <v>-0.10205354191396054</v>
      </c>
    </row>
    <row r="85" spans="1:31" s="17" customFormat="1" x14ac:dyDescent="0.25">
      <c r="A85" s="17">
        <v>0</v>
      </c>
      <c r="B85" s="17">
        <v>0</v>
      </c>
      <c r="C85" s="17">
        <v>13437</v>
      </c>
      <c r="D85" s="17">
        <v>11289</v>
      </c>
      <c r="E85" s="17">
        <v>12954</v>
      </c>
      <c r="F85" s="17">
        <v>15094</v>
      </c>
      <c r="G85" s="24"/>
      <c r="H85" s="7"/>
      <c r="I85" s="25">
        <f t="shared" si="17"/>
        <v>483</v>
      </c>
      <c r="J85" s="24">
        <f t="shared" si="17"/>
        <v>-3805</v>
      </c>
      <c r="K85" s="7"/>
      <c r="L85" s="25">
        <f>$M$9*SIN(2*PI()/$M$10*(AA85+$M$11))+$M$12</f>
        <v>481.05037493681004</v>
      </c>
      <c r="M85" s="17">
        <f t="shared" si="18"/>
        <v>3.8010378870184387</v>
      </c>
      <c r="N85" s="17">
        <f>$O$9*COS(2*PI()/$O$10*(AA85+$O$11))+$O$12</f>
        <v>-3797.2029276332009</v>
      </c>
      <c r="O85" s="24">
        <f t="shared" si="19"/>
        <v>60.794337493101445</v>
      </c>
      <c r="P85" s="7"/>
      <c r="Q85" s="25">
        <f t="shared" ref="Q85:Q148" si="20">I85-$J$4</f>
        <v>522.01048204093274</v>
      </c>
      <c r="R85" s="24">
        <f t="shared" ref="R85:R148" si="21">J85-$J$3</f>
        <v>-3830.5034287613771</v>
      </c>
      <c r="S85" s="7"/>
      <c r="T85" s="25">
        <f t="shared" ref="T85:T148" si="22">Q85/$J$7</f>
        <v>-0.13462532197983954</v>
      </c>
      <c r="U85" s="24">
        <f t="shared" ref="U85:U148" si="23">R85/$J$6</f>
        <v>-0.99041716080788467</v>
      </c>
      <c r="V85" s="7"/>
      <c r="W85" s="25">
        <f t="shared" ref="W85:W148" si="24">(T85-U85*SIN(-$J$11*PI()/180))/(COS(-$J$11*PI()/180))</f>
        <v>-0.13721119676733254</v>
      </c>
      <c r="X85" s="24">
        <f>IF(MOD(ATAN2(U85,W85)*180/PI()-$J$9+360,360)&lt;355,MOD(ATAN2(U85,W85)*180/PI()-$J$9+360,360)+360,MOD(ATAN2(U85,W85)*180/PI()-$J$9+360,360))</f>
        <v>360.06798036904956</v>
      </c>
      <c r="Y85" s="7"/>
      <c r="Z85" s="25">
        <f>I165-J159</f>
        <v>13</v>
      </c>
      <c r="AA85" s="17">
        <f t="shared" si="15"/>
        <v>360.01799999999992</v>
      </c>
      <c r="AB85" s="24">
        <f t="shared" ref="AB85:AB148" si="25">AA85*PI()/180</f>
        <v>6.2834994664449431</v>
      </c>
      <c r="AC85" s="17">
        <f t="shared" ref="AC85:AC148" si="26">X85-AA85</f>
        <v>4.9980369049649198E-2</v>
      </c>
    </row>
    <row r="86" spans="1:31" s="17" customFormat="1" x14ac:dyDescent="0.25">
      <c r="A86" s="17">
        <v>1</v>
      </c>
      <c r="B86" s="17">
        <v>-623</v>
      </c>
      <c r="C86" s="17">
        <v>13240</v>
      </c>
      <c r="D86" s="17">
        <v>11271</v>
      </c>
      <c r="E86" s="17">
        <v>13141</v>
      </c>
      <c r="F86" s="17">
        <v>15103</v>
      </c>
      <c r="G86" s="24"/>
      <c r="H86" s="7"/>
      <c r="I86" s="25">
        <f t="shared" si="17"/>
        <v>99</v>
      </c>
      <c r="J86" s="24">
        <f t="shared" si="17"/>
        <v>-3832</v>
      </c>
      <c r="K86" s="7"/>
      <c r="L86" s="25">
        <f t="shared" ref="L86:L149" si="27">$M$9*SIN(2*PI()/$M$10*(AA86+$M$11))+$M$12</f>
        <v>103.69830619361218</v>
      </c>
      <c r="M86" s="17">
        <f t="shared" si="18"/>
        <v>22.074081088934598</v>
      </c>
      <c r="N86" s="17">
        <f t="shared" ref="N86:N149" si="28">$O$9*COS(2*PI()/$O$10*(AA86+$O$11))+$O$12</f>
        <v>-3831.3550731456539</v>
      </c>
      <c r="O86" s="24">
        <f t="shared" si="19"/>
        <v>0.41593064745671382</v>
      </c>
      <c r="P86" s="7"/>
      <c r="Q86" s="25">
        <f t="shared" si="20"/>
        <v>138.01048204093277</v>
      </c>
      <c r="R86" s="24">
        <f t="shared" si="21"/>
        <v>-3857.5034287613771</v>
      </c>
      <c r="S86" s="7"/>
      <c r="T86" s="25">
        <f t="shared" si="22"/>
        <v>-3.5592590993022498E-2</v>
      </c>
      <c r="U86" s="24">
        <f t="shared" si="23"/>
        <v>-0.9973982962745771</v>
      </c>
      <c r="V86" s="7"/>
      <c r="W86" s="25">
        <f t="shared" si="24"/>
        <v>-3.8196352134645666E-2</v>
      </c>
      <c r="X86" s="24">
        <f t="shared" ref="X86:X148" si="29">MOD(ATAN2(U86,W86)*180/PI()-$J$9+360,360)</f>
        <v>354.37362478382033</v>
      </c>
      <c r="Y86" s="7"/>
      <c r="Z86" s="25">
        <f t="shared" ref="Z86:Z149" si="30">B86</f>
        <v>-623</v>
      </c>
      <c r="AA86" s="17">
        <f t="shared" ref="AA86:AA149" si="31">360/40000*Z86+AA85</f>
        <v>354.41099999999994</v>
      </c>
      <c r="AB86" s="24">
        <f t="shared" si="25"/>
        <v>6.1856388552856227</v>
      </c>
      <c r="AC86" s="17">
        <f t="shared" si="26"/>
        <v>-3.7375216179611925E-2</v>
      </c>
    </row>
    <row r="87" spans="1:31" s="17" customFormat="1" x14ac:dyDescent="0.25">
      <c r="A87" s="17">
        <v>2</v>
      </c>
      <c r="B87" s="17">
        <v>-626</v>
      </c>
      <c r="C87" s="17">
        <v>13053</v>
      </c>
      <c r="D87" s="17">
        <v>11277</v>
      </c>
      <c r="E87" s="17">
        <v>13336</v>
      </c>
      <c r="F87" s="17">
        <v>15108</v>
      </c>
      <c r="G87" s="24"/>
      <c r="H87" s="7"/>
      <c r="I87" s="25">
        <f t="shared" si="17"/>
        <v>-283</v>
      </c>
      <c r="J87" s="24">
        <f t="shared" si="17"/>
        <v>-3831</v>
      </c>
      <c r="K87" s="7"/>
      <c r="L87" s="25">
        <f t="shared" si="27"/>
        <v>-276.83898978385815</v>
      </c>
      <c r="M87" s="17">
        <f t="shared" si="18"/>
        <v>37.958046883404208</v>
      </c>
      <c r="N87" s="17">
        <f t="shared" si="28"/>
        <v>-3828.4412305512228</v>
      </c>
      <c r="O87" s="24">
        <f t="shared" si="19"/>
        <v>6.5473010919954948</v>
      </c>
      <c r="P87" s="7"/>
      <c r="Q87" s="25">
        <f t="shared" si="20"/>
        <v>-243.98951795906723</v>
      </c>
      <c r="R87" s="24">
        <f t="shared" si="21"/>
        <v>-3856.5034287613771</v>
      </c>
      <c r="S87" s="7"/>
      <c r="T87" s="25">
        <f t="shared" si="22"/>
        <v>6.2924344519904862E-2</v>
      </c>
      <c r="U87" s="24">
        <f t="shared" si="23"/>
        <v>-0.99713973570173664</v>
      </c>
      <c r="V87" s="7"/>
      <c r="W87" s="25">
        <f t="shared" si="24"/>
        <v>6.0321593996911956E-2</v>
      </c>
      <c r="X87" s="24">
        <f t="shared" si="29"/>
        <v>348.71863030417296</v>
      </c>
      <c r="Y87" s="7"/>
      <c r="Z87" s="25">
        <f t="shared" si="30"/>
        <v>-626</v>
      </c>
      <c r="AA87" s="17">
        <f t="shared" si="31"/>
        <v>348.77699999999993</v>
      </c>
      <c r="AB87" s="24">
        <f t="shared" si="25"/>
        <v>6.0873070052282614</v>
      </c>
      <c r="AC87" s="17">
        <f t="shared" si="26"/>
        <v>-5.8369695826968382E-2</v>
      </c>
    </row>
    <row r="88" spans="1:31" s="17" customFormat="1" x14ac:dyDescent="0.25">
      <c r="A88" s="17">
        <v>3</v>
      </c>
      <c r="B88" s="17">
        <v>-608</v>
      </c>
      <c r="C88" s="17">
        <v>12882</v>
      </c>
      <c r="D88" s="17">
        <v>11308</v>
      </c>
      <c r="E88" s="17">
        <v>13528</v>
      </c>
      <c r="F88" s="17">
        <v>15099</v>
      </c>
      <c r="G88" s="24"/>
      <c r="H88" s="7"/>
      <c r="I88" s="25">
        <f t="shared" si="17"/>
        <v>-646</v>
      </c>
      <c r="J88" s="24">
        <f t="shared" si="17"/>
        <v>-3791</v>
      </c>
      <c r="K88" s="7"/>
      <c r="L88" s="25">
        <f t="shared" si="27"/>
        <v>-644.26613220852187</v>
      </c>
      <c r="M88" s="17">
        <f t="shared" si="18"/>
        <v>3.0062975183252578</v>
      </c>
      <c r="N88" s="17">
        <f t="shared" si="28"/>
        <v>-3789.9101555319176</v>
      </c>
      <c r="O88" s="24">
        <f t="shared" si="19"/>
        <v>1.1877609646099114</v>
      </c>
      <c r="P88" s="7"/>
      <c r="Q88" s="25">
        <f t="shared" si="20"/>
        <v>-606.98951795906726</v>
      </c>
      <c r="R88" s="24">
        <f t="shared" si="21"/>
        <v>-3816.5034287613771</v>
      </c>
      <c r="S88" s="7"/>
      <c r="T88" s="25">
        <f t="shared" si="22"/>
        <v>0.15654122303088036</v>
      </c>
      <c r="U88" s="24">
        <f t="shared" si="23"/>
        <v>-0.98679731278811833</v>
      </c>
      <c r="V88" s="7"/>
      <c r="W88" s="25">
        <f t="shared" si="24"/>
        <v>0.15396578966248792</v>
      </c>
      <c r="X88" s="24">
        <f t="shared" si="29"/>
        <v>343.31238178697276</v>
      </c>
      <c r="Y88" s="7"/>
      <c r="Z88" s="25">
        <f t="shared" si="30"/>
        <v>-608</v>
      </c>
      <c r="AA88" s="17">
        <f t="shared" si="31"/>
        <v>343.30499999999995</v>
      </c>
      <c r="AB88" s="24">
        <f t="shared" si="25"/>
        <v>5.9918025885591319</v>
      </c>
      <c r="AC88" s="17">
        <f t="shared" si="26"/>
        <v>7.3817869728145524E-3</v>
      </c>
    </row>
    <row r="89" spans="1:31" s="17" customFormat="1" x14ac:dyDescent="0.25">
      <c r="A89" s="17">
        <v>4</v>
      </c>
      <c r="B89" s="17">
        <v>-615</v>
      </c>
      <c r="C89" s="17">
        <v>12687</v>
      </c>
      <c r="D89" s="17">
        <v>11335</v>
      </c>
      <c r="E89" s="17">
        <v>13698</v>
      </c>
      <c r="F89" s="17">
        <v>15044</v>
      </c>
      <c r="G89" s="24"/>
      <c r="H89" s="7"/>
      <c r="I89" s="25">
        <f t="shared" si="17"/>
        <v>-1011</v>
      </c>
      <c r="J89" s="24">
        <f t="shared" si="17"/>
        <v>-3709</v>
      </c>
      <c r="K89" s="7"/>
      <c r="L89" s="25">
        <f t="shared" si="27"/>
        <v>-1010.2955221465357</v>
      </c>
      <c r="M89" s="17">
        <f t="shared" si="18"/>
        <v>0.49628904602160379</v>
      </c>
      <c r="N89" s="17">
        <f t="shared" si="28"/>
        <v>-3715.5065035952648</v>
      </c>
      <c r="O89" s="24">
        <f t="shared" si="19"/>
        <v>42.334589035193808</v>
      </c>
      <c r="P89" s="7"/>
      <c r="Q89" s="25">
        <f t="shared" si="20"/>
        <v>-971.98951795906726</v>
      </c>
      <c r="R89" s="24">
        <f t="shared" si="21"/>
        <v>-3734.5034287613771</v>
      </c>
      <c r="S89" s="7"/>
      <c r="T89" s="25">
        <f t="shared" si="22"/>
        <v>0.25067389701574549</v>
      </c>
      <c r="U89" s="24">
        <f t="shared" si="23"/>
        <v>-0.96559534581520068</v>
      </c>
      <c r="V89" s="7"/>
      <c r="W89" s="25">
        <f t="shared" si="24"/>
        <v>0.24815413065460179</v>
      </c>
      <c r="X89" s="24">
        <f t="shared" si="29"/>
        <v>337.76761825746485</v>
      </c>
      <c r="Y89" s="7"/>
      <c r="Z89" s="25">
        <f t="shared" si="30"/>
        <v>-615</v>
      </c>
      <c r="AA89" s="17">
        <f t="shared" si="31"/>
        <v>337.76999999999992</v>
      </c>
      <c r="AB89" s="24">
        <f t="shared" si="25"/>
        <v>5.895198614461246</v>
      </c>
      <c r="AC89" s="17">
        <f t="shared" si="26"/>
        <v>-2.3817425350785015E-3</v>
      </c>
    </row>
    <row r="90" spans="1:31" s="17" customFormat="1" x14ac:dyDescent="0.25">
      <c r="A90" s="17">
        <v>5</v>
      </c>
      <c r="B90" s="17">
        <v>-644</v>
      </c>
      <c r="C90" s="17">
        <v>12503</v>
      </c>
      <c r="D90" s="17">
        <v>11399</v>
      </c>
      <c r="E90" s="17">
        <v>13892</v>
      </c>
      <c r="F90" s="17">
        <v>14992</v>
      </c>
      <c r="G90" s="24"/>
      <c r="H90" s="7"/>
      <c r="I90" s="25">
        <f t="shared" si="17"/>
        <v>-1389</v>
      </c>
      <c r="J90" s="24">
        <f t="shared" si="17"/>
        <v>-3593</v>
      </c>
      <c r="K90" s="7"/>
      <c r="L90" s="25">
        <f t="shared" si="27"/>
        <v>-1383.8162154491874</v>
      </c>
      <c r="M90" s="17">
        <f t="shared" si="18"/>
        <v>26.871622269242984</v>
      </c>
      <c r="N90" s="17">
        <f t="shared" si="28"/>
        <v>-3600.1615609077198</v>
      </c>
      <c r="O90" s="24">
        <f t="shared" si="19"/>
        <v>51.287954634980899</v>
      </c>
      <c r="P90" s="7"/>
      <c r="Q90" s="25">
        <f t="shared" si="20"/>
        <v>-1349.9895179590671</v>
      </c>
      <c r="R90" s="24">
        <f t="shared" si="21"/>
        <v>-3618.5034287613771</v>
      </c>
      <c r="S90" s="7"/>
      <c r="T90" s="25">
        <f t="shared" si="22"/>
        <v>0.34815924158089351</v>
      </c>
      <c r="U90" s="24">
        <f t="shared" si="23"/>
        <v>-0.93560231936570737</v>
      </c>
      <c r="V90" s="7"/>
      <c r="W90" s="25">
        <f t="shared" si="24"/>
        <v>0.34571810210817405</v>
      </c>
      <c r="X90" s="24">
        <f t="shared" si="29"/>
        <v>331.90052380941722</v>
      </c>
      <c r="Y90" s="7"/>
      <c r="Z90" s="25">
        <f t="shared" si="30"/>
        <v>-644</v>
      </c>
      <c r="AA90" s="17">
        <f t="shared" si="31"/>
        <v>331.97399999999993</v>
      </c>
      <c r="AB90" s="24">
        <f t="shared" si="25"/>
        <v>5.7940393310156537</v>
      </c>
      <c r="AC90" s="17">
        <f t="shared" si="26"/>
        <v>-7.3476190582709933E-2</v>
      </c>
    </row>
    <row r="91" spans="1:31" s="17" customFormat="1" x14ac:dyDescent="0.25">
      <c r="A91" s="17">
        <v>6</v>
      </c>
      <c r="B91" s="17">
        <v>-629</v>
      </c>
      <c r="C91" s="17">
        <v>12322</v>
      </c>
      <c r="D91" s="17">
        <v>11464</v>
      </c>
      <c r="E91" s="17">
        <v>14054</v>
      </c>
      <c r="F91" s="17">
        <v>14908</v>
      </c>
      <c r="G91" s="24"/>
      <c r="H91" s="7"/>
      <c r="I91" s="25">
        <f t="shared" si="17"/>
        <v>-1732</v>
      </c>
      <c r="J91" s="24">
        <f t="shared" si="17"/>
        <v>-3444</v>
      </c>
      <c r="K91" s="7"/>
      <c r="L91" s="25">
        <f t="shared" si="27"/>
        <v>-1735.3866155487626</v>
      </c>
      <c r="M91" s="17">
        <f t="shared" si="18"/>
        <v>11.469164875120743</v>
      </c>
      <c r="N91" s="17">
        <f t="shared" si="28"/>
        <v>-3451.6518889132931</v>
      </c>
      <c r="O91" s="24">
        <f t="shared" si="19"/>
        <v>58.551403941377522</v>
      </c>
      <c r="P91" s="7"/>
      <c r="Q91" s="25">
        <f t="shared" si="20"/>
        <v>-1692.9895179590671</v>
      </c>
      <c r="R91" s="24">
        <f t="shared" si="21"/>
        <v>-3469.5034287613771</v>
      </c>
      <c r="S91" s="7"/>
      <c r="T91" s="25">
        <f t="shared" si="22"/>
        <v>0.43661816535297227</v>
      </c>
      <c r="U91" s="24">
        <f t="shared" si="23"/>
        <v>-0.89707679401247897</v>
      </c>
      <c r="V91" s="7"/>
      <c r="W91" s="25">
        <f t="shared" si="24"/>
        <v>0.43427789551753065</v>
      </c>
      <c r="X91" s="24">
        <f t="shared" si="29"/>
        <v>326.34871776144018</v>
      </c>
      <c r="Y91" s="7"/>
      <c r="Z91" s="25">
        <f t="shared" si="30"/>
        <v>-629</v>
      </c>
      <c r="AA91" s="17">
        <f t="shared" si="31"/>
        <v>326.31299999999993</v>
      </c>
      <c r="AB91" s="24">
        <f t="shared" si="25"/>
        <v>5.6952362420602549</v>
      </c>
      <c r="AC91" s="17">
        <f t="shared" si="26"/>
        <v>3.5717761440253071E-2</v>
      </c>
    </row>
    <row r="92" spans="1:31" s="17" customFormat="1" x14ac:dyDescent="0.25">
      <c r="A92" s="17">
        <v>7</v>
      </c>
      <c r="B92" s="17">
        <v>-637</v>
      </c>
      <c r="C92" s="17">
        <v>12163</v>
      </c>
      <c r="D92" s="17">
        <v>11569</v>
      </c>
      <c r="E92" s="17">
        <v>14234</v>
      </c>
      <c r="F92" s="17">
        <v>14828</v>
      </c>
      <c r="G92" s="24"/>
      <c r="H92" s="7"/>
      <c r="I92" s="25">
        <f t="shared" si="17"/>
        <v>-2071</v>
      </c>
      <c r="J92" s="24">
        <f t="shared" si="17"/>
        <v>-3259</v>
      </c>
      <c r="K92" s="7"/>
      <c r="L92" s="25">
        <f t="shared" si="27"/>
        <v>-2074.5447946760169</v>
      </c>
      <c r="M92" s="17">
        <f t="shared" si="18"/>
        <v>12.5655692951175</v>
      </c>
      <c r="N92" s="17">
        <f t="shared" si="28"/>
        <v>-3266.6411677038841</v>
      </c>
      <c r="O92" s="24">
        <f t="shared" si="19"/>
        <v>58.387443878881307</v>
      </c>
      <c r="P92" s="7"/>
      <c r="Q92" s="25">
        <f t="shared" si="20"/>
        <v>-2031.9895179590671</v>
      </c>
      <c r="R92" s="24">
        <f t="shared" si="21"/>
        <v>-3284.5034287613771</v>
      </c>
      <c r="S92" s="7"/>
      <c r="T92" s="25">
        <f t="shared" si="22"/>
        <v>0.52404549817727164</v>
      </c>
      <c r="U92" s="24">
        <f t="shared" si="23"/>
        <v>-0.849243088036994</v>
      </c>
      <c r="V92" s="7"/>
      <c r="W92" s="25">
        <f t="shared" si="24"/>
        <v>0.52183039283165489</v>
      </c>
      <c r="X92" s="24">
        <f t="shared" si="29"/>
        <v>320.61121709211761</v>
      </c>
      <c r="Y92" s="7"/>
      <c r="Z92" s="25">
        <f t="shared" si="30"/>
        <v>-637</v>
      </c>
      <c r="AA92" s="17">
        <f t="shared" si="31"/>
        <v>320.57999999999993</v>
      </c>
      <c r="AB92" s="24">
        <f t="shared" si="25"/>
        <v>5.5951765160434199</v>
      </c>
      <c r="AC92" s="17">
        <f t="shared" si="26"/>
        <v>3.1217092117685752E-2</v>
      </c>
    </row>
    <row r="93" spans="1:31" s="17" customFormat="1" x14ac:dyDescent="0.25">
      <c r="A93" s="17">
        <v>8</v>
      </c>
      <c r="B93" s="17">
        <v>-632</v>
      </c>
      <c r="C93" s="17">
        <v>12010</v>
      </c>
      <c r="D93" s="17">
        <v>11683</v>
      </c>
      <c r="E93" s="17">
        <v>14403</v>
      </c>
      <c r="F93" s="17">
        <v>14728</v>
      </c>
      <c r="G93" s="24"/>
      <c r="H93" s="7"/>
      <c r="I93" s="25">
        <f t="shared" si="17"/>
        <v>-2393</v>
      </c>
      <c r="J93" s="24">
        <f t="shared" si="17"/>
        <v>-3045</v>
      </c>
      <c r="K93" s="7"/>
      <c r="L93" s="25">
        <f t="shared" si="27"/>
        <v>-2390.9191962192053</v>
      </c>
      <c r="M93" s="17">
        <f t="shared" si="18"/>
        <v>4.3297443741693833</v>
      </c>
      <c r="N93" s="17">
        <f t="shared" si="28"/>
        <v>-3050.4803600556143</v>
      </c>
      <c r="O93" s="24">
        <f t="shared" si="19"/>
        <v>30.034346339172288</v>
      </c>
      <c r="P93" s="7"/>
      <c r="Q93" s="25">
        <f t="shared" si="20"/>
        <v>-2353.9895179590671</v>
      </c>
      <c r="R93" s="24">
        <f t="shared" si="21"/>
        <v>-3070.5034287613771</v>
      </c>
      <c r="S93" s="7"/>
      <c r="T93" s="25">
        <f t="shared" si="22"/>
        <v>0.60708856947350887</v>
      </c>
      <c r="U93" s="24">
        <f t="shared" si="23"/>
        <v>-0.79391112544913578</v>
      </c>
      <c r="V93" s="7"/>
      <c r="W93" s="25">
        <f t="shared" si="24"/>
        <v>0.60501818736460322</v>
      </c>
      <c r="X93" s="24">
        <f t="shared" si="29"/>
        <v>314.8704534613355</v>
      </c>
      <c r="Y93" s="7"/>
      <c r="Z93" s="25">
        <f t="shared" si="30"/>
        <v>-632</v>
      </c>
      <c r="AA93" s="17">
        <f t="shared" si="31"/>
        <v>314.89199999999994</v>
      </c>
      <c r="AB93" s="24">
        <f t="shared" si="25"/>
        <v>5.4959021881899828</v>
      </c>
      <c r="AC93" s="17">
        <f t="shared" si="26"/>
        <v>-2.1546538664438231E-2</v>
      </c>
    </row>
    <row r="94" spans="1:31" s="17" customFormat="1" x14ac:dyDescent="0.25">
      <c r="A94" s="17">
        <v>9</v>
      </c>
      <c r="B94" s="17">
        <v>-629</v>
      </c>
      <c r="C94" s="17">
        <v>11853</v>
      </c>
      <c r="D94" s="17">
        <v>11795</v>
      </c>
      <c r="E94" s="17">
        <v>14531</v>
      </c>
      <c r="F94" s="17">
        <v>14587</v>
      </c>
      <c r="G94" s="24"/>
      <c r="H94" s="7"/>
      <c r="I94" s="25">
        <f t="shared" si="17"/>
        <v>-2678</v>
      </c>
      <c r="J94" s="24">
        <f t="shared" si="17"/>
        <v>-2792</v>
      </c>
      <c r="K94" s="7"/>
      <c r="L94" s="25">
        <f t="shared" si="27"/>
        <v>-2682.794032956117</v>
      </c>
      <c r="M94" s="17">
        <f t="shared" si="18"/>
        <v>22.982751984335973</v>
      </c>
      <c r="N94" s="17">
        <f t="shared" si="28"/>
        <v>-2805.2204012221059</v>
      </c>
      <c r="O94" s="24">
        <f t="shared" si="19"/>
        <v>174.7790084734597</v>
      </c>
      <c r="P94" s="7"/>
      <c r="Q94" s="25">
        <f t="shared" si="20"/>
        <v>-2638.9895179590671</v>
      </c>
      <c r="R94" s="24">
        <f t="shared" si="21"/>
        <v>-2817.5034287613771</v>
      </c>
      <c r="S94" s="7"/>
      <c r="T94" s="25">
        <f t="shared" si="22"/>
        <v>0.68058942450278714</v>
      </c>
      <c r="U94" s="24">
        <f t="shared" si="23"/>
        <v>-0.7284953005204996</v>
      </c>
      <c r="V94" s="7"/>
      <c r="W94" s="25">
        <f t="shared" si="24"/>
        <v>0.6786900563499354</v>
      </c>
      <c r="X94" s="24">
        <f t="shared" si="29"/>
        <v>309.20755128901692</v>
      </c>
      <c r="Y94" s="7"/>
      <c r="Z94" s="25">
        <f t="shared" si="30"/>
        <v>-629</v>
      </c>
      <c r="AA94" s="17">
        <f t="shared" si="31"/>
        <v>309.23099999999994</v>
      </c>
      <c r="AB94" s="24">
        <f t="shared" si="25"/>
        <v>5.397099099234584</v>
      </c>
      <c r="AC94" s="17">
        <f t="shared" si="26"/>
        <v>-2.3448710983018373E-2</v>
      </c>
    </row>
    <row r="95" spans="1:31" s="17" customFormat="1" x14ac:dyDescent="0.25">
      <c r="A95" s="17">
        <v>10</v>
      </c>
      <c r="B95" s="17">
        <v>-612</v>
      </c>
      <c r="C95" s="17">
        <v>11729</v>
      </c>
      <c r="D95" s="17">
        <v>11935</v>
      </c>
      <c r="E95" s="17">
        <v>14669</v>
      </c>
      <c r="F95" s="17">
        <v>14464</v>
      </c>
      <c r="G95" s="24"/>
      <c r="H95" s="7"/>
      <c r="I95" s="25">
        <f t="shared" si="17"/>
        <v>-2940</v>
      </c>
      <c r="J95" s="24">
        <f t="shared" si="17"/>
        <v>-2529</v>
      </c>
      <c r="K95" s="7"/>
      <c r="L95" s="25">
        <f t="shared" si="27"/>
        <v>-2942.0442336706801</v>
      </c>
      <c r="M95" s="17">
        <f t="shared" si="18"/>
        <v>4.1788913003422943</v>
      </c>
      <c r="N95" s="17">
        <f t="shared" si="28"/>
        <v>-2540.0232481486546</v>
      </c>
      <c r="O95" s="24">
        <f t="shared" si="19"/>
        <v>121.51199974681711</v>
      </c>
      <c r="P95" s="7"/>
      <c r="Q95" s="25">
        <f t="shared" si="20"/>
        <v>-2900.9895179590671</v>
      </c>
      <c r="R95" s="24">
        <f t="shared" si="21"/>
        <v>-2554.5034287613771</v>
      </c>
      <c r="S95" s="7"/>
      <c r="T95" s="25">
        <f t="shared" si="22"/>
        <v>0.7481586315823342</v>
      </c>
      <c r="U95" s="24">
        <f t="shared" si="23"/>
        <v>-0.66049386986345882</v>
      </c>
      <c r="V95" s="7"/>
      <c r="W95" s="25">
        <f t="shared" si="24"/>
        <v>0.74643700672188829</v>
      </c>
      <c r="X95" s="24">
        <f t="shared" si="29"/>
        <v>303.68489781948165</v>
      </c>
      <c r="Y95" s="7"/>
      <c r="Z95" s="25">
        <f t="shared" si="30"/>
        <v>-612</v>
      </c>
      <c r="AA95" s="17">
        <f t="shared" si="31"/>
        <v>303.72299999999996</v>
      </c>
      <c r="AB95" s="24">
        <f t="shared" si="25"/>
        <v>5.3009663640347364</v>
      </c>
      <c r="AC95" s="17">
        <f t="shared" si="26"/>
        <v>-3.810218051830816E-2</v>
      </c>
    </row>
    <row r="96" spans="1:31" s="17" customFormat="1" x14ac:dyDescent="0.25">
      <c r="A96" s="17">
        <v>11</v>
      </c>
      <c r="B96" s="17">
        <v>-618</v>
      </c>
      <c r="C96" s="17">
        <v>11612</v>
      </c>
      <c r="D96" s="17">
        <v>12080</v>
      </c>
      <c r="E96" s="17">
        <v>14787</v>
      </c>
      <c r="F96" s="17">
        <v>14319</v>
      </c>
      <c r="G96" s="24"/>
      <c r="H96" s="7"/>
      <c r="I96" s="25">
        <f t="shared" si="17"/>
        <v>-3175</v>
      </c>
      <c r="J96" s="24">
        <f t="shared" si="17"/>
        <v>-2239</v>
      </c>
      <c r="K96" s="7"/>
      <c r="L96" s="25">
        <f t="shared" si="27"/>
        <v>-3176.6175055138915</v>
      </c>
      <c r="M96" s="17">
        <f t="shared" si="18"/>
        <v>2.6163240874694096</v>
      </c>
      <c r="N96" s="17">
        <f t="shared" si="28"/>
        <v>-2248.1562803643833</v>
      </c>
      <c r="O96" s="24">
        <f t="shared" si="19"/>
        <v>83.837470111191038</v>
      </c>
      <c r="P96" s="7"/>
      <c r="Q96" s="25">
        <f t="shared" si="20"/>
        <v>-3135.9895179590671</v>
      </c>
      <c r="R96" s="24">
        <f t="shared" si="21"/>
        <v>-2264.5034287613771</v>
      </c>
      <c r="S96" s="7"/>
      <c r="T96" s="25">
        <f t="shared" si="22"/>
        <v>0.80876459976437065</v>
      </c>
      <c r="U96" s="24">
        <f t="shared" si="23"/>
        <v>-0.5855113037397256</v>
      </c>
      <c r="V96" s="7"/>
      <c r="W96" s="25">
        <f t="shared" si="24"/>
        <v>0.8072389182469043</v>
      </c>
      <c r="X96" s="24">
        <f t="shared" si="29"/>
        <v>298.1348478355053</v>
      </c>
      <c r="Y96" s="7"/>
      <c r="Z96" s="25">
        <f t="shared" si="30"/>
        <v>-618</v>
      </c>
      <c r="AA96" s="17">
        <f t="shared" si="31"/>
        <v>298.16099999999994</v>
      </c>
      <c r="AB96" s="24">
        <f t="shared" si="25"/>
        <v>5.2038911510388122</v>
      </c>
      <c r="AC96" s="17">
        <f t="shared" si="26"/>
        <v>-2.6152164494646968E-2</v>
      </c>
    </row>
    <row r="97" spans="1:29" s="17" customFormat="1" x14ac:dyDescent="0.25">
      <c r="A97" s="17">
        <v>12</v>
      </c>
      <c r="B97" s="17">
        <v>-628</v>
      </c>
      <c r="C97" s="17">
        <v>11501</v>
      </c>
      <c r="D97" s="17">
        <v>12234</v>
      </c>
      <c r="E97" s="17">
        <v>14881</v>
      </c>
      <c r="F97" s="17">
        <v>14154</v>
      </c>
      <c r="G97" s="24"/>
      <c r="H97" s="7"/>
      <c r="I97" s="25">
        <f t="shared" si="17"/>
        <v>-3380</v>
      </c>
      <c r="J97" s="24">
        <f t="shared" si="17"/>
        <v>-1920</v>
      </c>
      <c r="K97" s="7"/>
      <c r="L97" s="25">
        <f t="shared" si="27"/>
        <v>-3384.7013423861004</v>
      </c>
      <c r="M97" s="17">
        <f t="shared" si="18"/>
        <v>22.102620231343735</v>
      </c>
      <c r="N97" s="17">
        <f t="shared" si="28"/>
        <v>-1929.6159283592133</v>
      </c>
      <c r="O97" s="24">
        <f t="shared" si="19"/>
        <v>92.466078209522308</v>
      </c>
      <c r="P97" s="7"/>
      <c r="Q97" s="25">
        <f t="shared" si="20"/>
        <v>-3340.9895179590671</v>
      </c>
      <c r="R97" s="24">
        <f t="shared" si="21"/>
        <v>-1945.5034287613769</v>
      </c>
      <c r="S97" s="7"/>
      <c r="T97" s="25">
        <f t="shared" si="22"/>
        <v>0.86163363583806207</v>
      </c>
      <c r="U97" s="24">
        <f t="shared" si="23"/>
        <v>-0.50303048100361913</v>
      </c>
      <c r="V97" s="7"/>
      <c r="W97" s="25">
        <f t="shared" si="24"/>
        <v>0.86032344498734181</v>
      </c>
      <c r="X97" s="24">
        <f t="shared" si="29"/>
        <v>292.49529274106408</v>
      </c>
      <c r="Y97" s="7"/>
      <c r="Z97" s="25">
        <f t="shared" si="30"/>
        <v>-628</v>
      </c>
      <c r="AA97" s="17">
        <f t="shared" si="31"/>
        <v>292.50899999999996</v>
      </c>
      <c r="AB97" s="24">
        <f t="shared" si="25"/>
        <v>5.1052451417160931</v>
      </c>
      <c r="AC97" s="17">
        <f t="shared" si="26"/>
        <v>-1.3707258935880873E-2</v>
      </c>
    </row>
    <row r="98" spans="1:29" s="17" customFormat="1" x14ac:dyDescent="0.25">
      <c r="A98" s="17">
        <v>13</v>
      </c>
      <c r="B98" s="17">
        <v>-620</v>
      </c>
      <c r="C98" s="17">
        <v>11425</v>
      </c>
      <c r="D98" s="17">
        <v>12412</v>
      </c>
      <c r="E98" s="17">
        <v>14986</v>
      </c>
      <c r="F98" s="17">
        <v>14003</v>
      </c>
      <c r="G98" s="24"/>
      <c r="H98" s="7"/>
      <c r="I98" s="25">
        <f t="shared" si="17"/>
        <v>-3561</v>
      </c>
      <c r="J98" s="24">
        <f t="shared" si="17"/>
        <v>-1591</v>
      </c>
      <c r="K98" s="7"/>
      <c r="L98" s="25">
        <f t="shared" si="27"/>
        <v>-3558.2210894925533</v>
      </c>
      <c r="M98" s="17">
        <f t="shared" si="18"/>
        <v>7.7223436083974164</v>
      </c>
      <c r="N98" s="17">
        <f t="shared" si="28"/>
        <v>-1596.4414199642999</v>
      </c>
      <c r="O98" s="24">
        <f t="shared" si="19"/>
        <v>29.609051227881952</v>
      </c>
      <c r="P98" s="7"/>
      <c r="Q98" s="25">
        <f t="shared" si="20"/>
        <v>-3521.9895179590671</v>
      </c>
      <c r="R98" s="24">
        <f t="shared" si="21"/>
        <v>-1616.5034287613769</v>
      </c>
      <c r="S98" s="7"/>
      <c r="T98" s="25">
        <f t="shared" si="22"/>
        <v>0.90831312622507732</v>
      </c>
      <c r="U98" s="24">
        <f t="shared" si="23"/>
        <v>-0.41796405253910801</v>
      </c>
      <c r="V98" s="7"/>
      <c r="W98" s="25">
        <f t="shared" si="24"/>
        <v>0.90722515449875352</v>
      </c>
      <c r="X98" s="24">
        <f t="shared" si="29"/>
        <v>286.91630461934574</v>
      </c>
      <c r="Y98" s="7"/>
      <c r="Z98" s="25">
        <f t="shared" si="30"/>
        <v>-620</v>
      </c>
      <c r="AA98" s="17">
        <f t="shared" si="31"/>
        <v>286.92899999999997</v>
      </c>
      <c r="AB98" s="24">
        <f t="shared" si="25"/>
        <v>5.0078557694548094</v>
      </c>
      <c r="AC98" s="17">
        <f t="shared" si="26"/>
        <v>-1.2695380654236033E-2</v>
      </c>
    </row>
    <row r="99" spans="1:29" s="17" customFormat="1" x14ac:dyDescent="0.25">
      <c r="A99" s="17">
        <v>14</v>
      </c>
      <c r="B99" s="17">
        <v>-640</v>
      </c>
      <c r="C99" s="17">
        <v>11358</v>
      </c>
      <c r="D99" s="17">
        <v>12595</v>
      </c>
      <c r="E99" s="17">
        <v>15062</v>
      </c>
      <c r="F99" s="17">
        <v>13832</v>
      </c>
      <c r="G99" s="24"/>
      <c r="H99" s="7"/>
      <c r="I99" s="25">
        <f t="shared" si="17"/>
        <v>-3704</v>
      </c>
      <c r="J99" s="24">
        <f t="shared" si="17"/>
        <v>-1237</v>
      </c>
      <c r="K99" s="7"/>
      <c r="L99" s="25">
        <f t="shared" si="27"/>
        <v>-3702.3290583314606</v>
      </c>
      <c r="M99" s="17">
        <f t="shared" si="18"/>
        <v>2.7920460596612307</v>
      </c>
      <c r="N99" s="17">
        <f t="shared" si="28"/>
        <v>-1236.4062360905011</v>
      </c>
      <c r="O99" s="24">
        <f t="shared" si="19"/>
        <v>0.35255558022338868</v>
      </c>
      <c r="P99" s="7"/>
      <c r="Q99" s="25">
        <f t="shared" si="20"/>
        <v>-3664.9895179590671</v>
      </c>
      <c r="R99" s="24">
        <f t="shared" si="21"/>
        <v>-1262.5034287613769</v>
      </c>
      <c r="S99" s="7"/>
      <c r="T99" s="25">
        <f t="shared" si="22"/>
        <v>0.94519250260818888</v>
      </c>
      <c r="U99" s="24">
        <f t="shared" si="23"/>
        <v>-0.32643360975358549</v>
      </c>
      <c r="V99" s="7"/>
      <c r="W99" s="25">
        <f t="shared" si="24"/>
        <v>0.94434359048182104</v>
      </c>
      <c r="X99" s="24">
        <f t="shared" si="29"/>
        <v>281.24935830725087</v>
      </c>
      <c r="Y99" s="7"/>
      <c r="Z99" s="25">
        <f t="shared" si="30"/>
        <v>-640</v>
      </c>
      <c r="AA99" s="17">
        <f t="shared" si="31"/>
        <v>281.16899999999998</v>
      </c>
      <c r="AB99" s="24">
        <f t="shared" si="25"/>
        <v>4.907324804539936</v>
      </c>
      <c r="AC99" s="17">
        <f t="shared" si="26"/>
        <v>8.0358307250889993E-2</v>
      </c>
    </row>
    <row r="100" spans="1:29" s="17" customFormat="1" x14ac:dyDescent="0.25">
      <c r="A100" s="17">
        <v>15</v>
      </c>
      <c r="B100" s="17">
        <v>-639</v>
      </c>
      <c r="C100" s="17">
        <v>11298</v>
      </c>
      <c r="D100" s="17">
        <v>12774</v>
      </c>
      <c r="E100" s="17">
        <v>15102</v>
      </c>
      <c r="F100" s="17">
        <v>13634</v>
      </c>
      <c r="G100" s="24"/>
      <c r="H100" s="7"/>
      <c r="I100" s="25">
        <f t="shared" si="17"/>
        <v>-3804</v>
      </c>
      <c r="J100" s="24">
        <f t="shared" si="17"/>
        <v>-860</v>
      </c>
      <c r="K100" s="7"/>
      <c r="L100" s="25">
        <f t="shared" si="27"/>
        <v>-3809.2966914422927</v>
      </c>
      <c r="M100" s="17">
        <f t="shared" si="18"/>
        <v>28.054940234857149</v>
      </c>
      <c r="N100" s="17">
        <f t="shared" si="28"/>
        <v>-864.1968178155912</v>
      </c>
      <c r="O100" s="24">
        <f t="shared" si="19"/>
        <v>17.613279777263717</v>
      </c>
      <c r="P100" s="7"/>
      <c r="Q100" s="25">
        <f t="shared" si="20"/>
        <v>-3764.9895179590671</v>
      </c>
      <c r="R100" s="24">
        <f t="shared" si="21"/>
        <v>-885.50342876137688</v>
      </c>
      <c r="S100" s="7"/>
      <c r="T100" s="25">
        <f t="shared" si="22"/>
        <v>0.97098227630267253</v>
      </c>
      <c r="U100" s="24">
        <f t="shared" si="23"/>
        <v>-0.22895627379273234</v>
      </c>
      <c r="V100" s="7"/>
      <c r="W100" s="25">
        <f t="shared" si="24"/>
        <v>0.97038790994901536</v>
      </c>
      <c r="X100" s="24">
        <f t="shared" si="29"/>
        <v>275.45624296681967</v>
      </c>
      <c r="Y100" s="7"/>
      <c r="Z100" s="25">
        <f t="shared" si="30"/>
        <v>-639</v>
      </c>
      <c r="AA100" s="17">
        <f t="shared" si="31"/>
        <v>275.41800000000001</v>
      </c>
      <c r="AB100" s="24">
        <f t="shared" si="25"/>
        <v>4.8069509192577424</v>
      </c>
      <c r="AC100" s="17">
        <f t="shared" si="26"/>
        <v>3.8242966819666435E-2</v>
      </c>
    </row>
    <row r="101" spans="1:29" s="17" customFormat="1" x14ac:dyDescent="0.25">
      <c r="A101" s="17">
        <v>16</v>
      </c>
      <c r="B101" s="17">
        <v>-630</v>
      </c>
      <c r="C101" s="17">
        <v>11263</v>
      </c>
      <c r="D101" s="17">
        <v>12961</v>
      </c>
      <c r="E101" s="17">
        <v>15138</v>
      </c>
      <c r="F101" s="17">
        <v>13449</v>
      </c>
      <c r="G101" s="24"/>
      <c r="H101" s="7"/>
      <c r="I101" s="25">
        <f t="shared" si="17"/>
        <v>-3875</v>
      </c>
      <c r="J101" s="24">
        <f t="shared" si="17"/>
        <v>-488</v>
      </c>
      <c r="K101" s="7"/>
      <c r="L101" s="25">
        <f t="shared" si="27"/>
        <v>-3877.595628528004</v>
      </c>
      <c r="M101" s="17">
        <f t="shared" si="18"/>
        <v>6.7372874553882083</v>
      </c>
      <c r="N101" s="17">
        <f t="shared" si="28"/>
        <v>-488.42815248282147</v>
      </c>
      <c r="O101" s="24">
        <f t="shared" si="19"/>
        <v>0.18331454854619278</v>
      </c>
      <c r="P101" s="7"/>
      <c r="Q101" s="25">
        <f t="shared" si="20"/>
        <v>-3835.9895179590671</v>
      </c>
      <c r="R101" s="24">
        <f t="shared" si="21"/>
        <v>-513.50342876137688</v>
      </c>
      <c r="S101" s="7"/>
      <c r="T101" s="25">
        <f t="shared" si="22"/>
        <v>0.98929301562575589</v>
      </c>
      <c r="U101" s="24">
        <f t="shared" si="23"/>
        <v>-0.13277174069608152</v>
      </c>
      <c r="V101" s="7"/>
      <c r="W101" s="25">
        <f t="shared" si="24"/>
        <v>0.98894979478922163</v>
      </c>
      <c r="X101" s="24">
        <f t="shared" si="29"/>
        <v>269.82703664735789</v>
      </c>
      <c r="Y101" s="7"/>
      <c r="Z101" s="25">
        <f t="shared" si="30"/>
        <v>-630</v>
      </c>
      <c r="AA101" s="17">
        <f t="shared" si="31"/>
        <v>269.74799999999999</v>
      </c>
      <c r="AB101" s="24">
        <f t="shared" si="25"/>
        <v>4.7079907506696639</v>
      </c>
      <c r="AC101" s="17">
        <f t="shared" si="26"/>
        <v>7.9036647357895617E-2</v>
      </c>
    </row>
    <row r="102" spans="1:29" s="17" customFormat="1" x14ac:dyDescent="0.25">
      <c r="A102" s="17">
        <v>17</v>
      </c>
      <c r="B102" s="17">
        <v>-612</v>
      </c>
      <c r="C102" s="17">
        <v>11243</v>
      </c>
      <c r="D102" s="17">
        <v>13140</v>
      </c>
      <c r="E102" s="17">
        <v>15151</v>
      </c>
      <c r="F102" s="17">
        <v>13266</v>
      </c>
      <c r="G102" s="24"/>
      <c r="H102" s="7"/>
      <c r="I102" s="25">
        <f t="shared" si="17"/>
        <v>-3908</v>
      </c>
      <c r="J102" s="24">
        <f t="shared" si="17"/>
        <v>-126</v>
      </c>
      <c r="K102" s="7"/>
      <c r="L102" s="25">
        <f t="shared" si="27"/>
        <v>-3907.9701485426099</v>
      </c>
      <c r="M102" s="17">
        <f t="shared" si="18"/>
        <v>8.9110950831432667E-4</v>
      </c>
      <c r="N102" s="17">
        <f t="shared" si="28"/>
        <v>-118.53595182239283</v>
      </c>
      <c r="O102" s="24">
        <f t="shared" si="19"/>
        <v>55.712015197640888</v>
      </c>
      <c r="P102" s="7"/>
      <c r="Q102" s="25">
        <f t="shared" si="20"/>
        <v>-3868.9895179590671</v>
      </c>
      <c r="R102" s="24">
        <f t="shared" si="21"/>
        <v>-151.50342876137688</v>
      </c>
      <c r="S102" s="7"/>
      <c r="T102" s="25">
        <f t="shared" si="22"/>
        <v>0.99780364094493545</v>
      </c>
      <c r="U102" s="24">
        <f t="shared" si="23"/>
        <v>-3.9172813327835308E-2</v>
      </c>
      <c r="V102" s="7"/>
      <c r="W102" s="25">
        <f t="shared" si="24"/>
        <v>0.99770478268837925</v>
      </c>
      <c r="X102" s="24">
        <f t="shared" si="29"/>
        <v>264.42894336122072</v>
      </c>
      <c r="Y102" s="7"/>
      <c r="Z102" s="25">
        <f t="shared" si="30"/>
        <v>-612</v>
      </c>
      <c r="AA102" s="17">
        <f t="shared" si="31"/>
        <v>264.24</v>
      </c>
      <c r="AB102" s="24">
        <f t="shared" si="25"/>
        <v>4.6118580154698163</v>
      </c>
      <c r="AC102" s="17">
        <f t="shared" si="26"/>
        <v>0.18894336122070854</v>
      </c>
    </row>
    <row r="103" spans="1:29" s="17" customFormat="1" x14ac:dyDescent="0.25">
      <c r="A103" s="17">
        <v>18</v>
      </c>
      <c r="B103" s="17">
        <v>-633</v>
      </c>
      <c r="C103" s="17">
        <v>11246</v>
      </c>
      <c r="D103" s="17">
        <v>13332</v>
      </c>
      <c r="E103" s="17">
        <v>15149</v>
      </c>
      <c r="F103" s="17">
        <v>13075</v>
      </c>
      <c r="G103" s="24"/>
      <c r="H103" s="7"/>
      <c r="I103" s="25">
        <f t="shared" si="17"/>
        <v>-3903</v>
      </c>
      <c r="J103" s="24">
        <f t="shared" si="17"/>
        <v>257</v>
      </c>
      <c r="K103" s="7"/>
      <c r="L103" s="25">
        <f t="shared" si="27"/>
        <v>-3901.7886884787808</v>
      </c>
      <c r="M103" s="17">
        <f t="shared" si="18"/>
        <v>1.4672756014382724</v>
      </c>
      <c r="N103" s="17">
        <f t="shared" si="28"/>
        <v>265.41230067737808</v>
      </c>
      <c r="O103" s="24">
        <f t="shared" si="19"/>
        <v>70.766802686615776</v>
      </c>
      <c r="P103" s="7"/>
      <c r="Q103" s="25">
        <f t="shared" si="20"/>
        <v>-3863.9895179590671</v>
      </c>
      <c r="R103" s="24">
        <f t="shared" si="21"/>
        <v>231.49657123862312</v>
      </c>
      <c r="S103" s="7"/>
      <c r="T103" s="25">
        <f t="shared" si="22"/>
        <v>0.99651415226021134</v>
      </c>
      <c r="U103" s="24">
        <f t="shared" si="23"/>
        <v>5.9855886070060559E-2</v>
      </c>
      <c r="V103" s="7"/>
      <c r="W103" s="25">
        <f t="shared" si="24"/>
        <v>0.99667379724059801</v>
      </c>
      <c r="X103" s="24">
        <f t="shared" si="29"/>
        <v>258.74369103136314</v>
      </c>
      <c r="Y103" s="7"/>
      <c r="Z103" s="25">
        <f t="shared" si="30"/>
        <v>-633</v>
      </c>
      <c r="AA103" s="17">
        <f t="shared" si="31"/>
        <v>258.54300000000001</v>
      </c>
      <c r="AB103" s="24">
        <f t="shared" si="25"/>
        <v>4.5124266079836994</v>
      </c>
      <c r="AC103" s="17">
        <f t="shared" si="26"/>
        <v>0.20069103136313515</v>
      </c>
    </row>
    <row r="104" spans="1:29" s="17" customFormat="1" x14ac:dyDescent="0.25">
      <c r="A104" s="17">
        <v>19</v>
      </c>
      <c r="B104" s="17">
        <v>-607</v>
      </c>
      <c r="C104" s="17">
        <v>11271</v>
      </c>
      <c r="D104" s="17">
        <v>13520</v>
      </c>
      <c r="E104" s="17">
        <v>15132</v>
      </c>
      <c r="F104" s="17">
        <v>12894</v>
      </c>
      <c r="G104" s="24"/>
      <c r="H104" s="7"/>
      <c r="I104" s="25">
        <f t="shared" si="17"/>
        <v>-3861</v>
      </c>
      <c r="J104" s="24">
        <f t="shared" si="17"/>
        <v>626</v>
      </c>
      <c r="K104" s="7"/>
      <c r="L104" s="25">
        <f t="shared" si="27"/>
        <v>-3860.0072641191996</v>
      </c>
      <c r="M104" s="17">
        <f t="shared" si="18"/>
        <v>0.98552452902856602</v>
      </c>
      <c r="N104" s="17">
        <f t="shared" si="28"/>
        <v>631.41323450762889</v>
      </c>
      <c r="O104" s="24">
        <f t="shared" si="19"/>
        <v>29.303107834584143</v>
      </c>
      <c r="P104" s="7"/>
      <c r="Q104" s="25">
        <f t="shared" si="20"/>
        <v>-3821.9895179590671</v>
      </c>
      <c r="R104" s="24">
        <f t="shared" si="21"/>
        <v>600.49657123862312</v>
      </c>
      <c r="S104" s="7"/>
      <c r="T104" s="25">
        <f t="shared" si="22"/>
        <v>0.98568244730852816</v>
      </c>
      <c r="U104" s="24">
        <f t="shared" si="23"/>
        <v>0.15526473744819</v>
      </c>
      <c r="V104" s="7"/>
      <c r="W104" s="25">
        <f t="shared" si="24"/>
        <v>0.98609111364881974</v>
      </c>
      <c r="X104" s="24">
        <f t="shared" si="29"/>
        <v>253.23246887801383</v>
      </c>
      <c r="Y104" s="7"/>
      <c r="Z104" s="25">
        <f t="shared" si="30"/>
        <v>-607</v>
      </c>
      <c r="AA104" s="17">
        <f t="shared" si="31"/>
        <v>253.08</v>
      </c>
      <c r="AB104" s="24">
        <f t="shared" si="25"/>
        <v>4.4170792709472497</v>
      </c>
      <c r="AC104" s="17">
        <f t="shared" si="26"/>
        <v>0.15246887801382059</v>
      </c>
    </row>
    <row r="105" spans="1:29" s="17" customFormat="1" x14ac:dyDescent="0.25">
      <c r="A105" s="17">
        <v>20</v>
      </c>
      <c r="B105" s="17">
        <v>-616</v>
      </c>
      <c r="C105" s="17">
        <v>11309</v>
      </c>
      <c r="D105" s="17">
        <v>13699</v>
      </c>
      <c r="E105" s="17">
        <v>15089</v>
      </c>
      <c r="F105" s="17">
        <v>12711</v>
      </c>
      <c r="G105" s="24"/>
      <c r="H105" s="7"/>
      <c r="I105" s="25">
        <f t="shared" si="17"/>
        <v>-3780</v>
      </c>
      <c r="J105" s="24">
        <f t="shared" si="17"/>
        <v>988</v>
      </c>
      <c r="K105" s="7"/>
      <c r="L105" s="25">
        <f t="shared" si="27"/>
        <v>-3782.112961391832</v>
      </c>
      <c r="M105" s="17">
        <f t="shared" si="18"/>
        <v>4.4646058433724498</v>
      </c>
      <c r="N105" s="17">
        <f t="shared" si="28"/>
        <v>997.19239138642649</v>
      </c>
      <c r="O105" s="24">
        <f t="shared" si="19"/>
        <v>84.500059401247981</v>
      </c>
      <c r="P105" s="7"/>
      <c r="Q105" s="25">
        <f t="shared" si="20"/>
        <v>-3740.9895179590671</v>
      </c>
      <c r="R105" s="24">
        <f t="shared" si="21"/>
        <v>962.49657123862312</v>
      </c>
      <c r="S105" s="7"/>
      <c r="T105" s="25">
        <f t="shared" si="22"/>
        <v>0.96479273061599646</v>
      </c>
      <c r="U105" s="24">
        <f t="shared" si="23"/>
        <v>0.24886366481643624</v>
      </c>
      <c r="V105" s="7"/>
      <c r="W105" s="25">
        <f t="shared" si="24"/>
        <v>0.96544565936429261</v>
      </c>
      <c r="X105" s="24">
        <f t="shared" si="29"/>
        <v>247.72598497882609</v>
      </c>
      <c r="Y105" s="7"/>
      <c r="Z105" s="25">
        <f t="shared" si="30"/>
        <v>-616</v>
      </c>
      <c r="AA105" s="17">
        <f t="shared" si="31"/>
        <v>247.536</v>
      </c>
      <c r="AB105" s="24">
        <f t="shared" si="25"/>
        <v>4.3203182172166841</v>
      </c>
      <c r="AC105" s="17">
        <f t="shared" si="26"/>
        <v>0.18998497882608945</v>
      </c>
    </row>
    <row r="106" spans="1:29" s="17" customFormat="1" x14ac:dyDescent="0.25">
      <c r="A106" s="17">
        <v>21</v>
      </c>
      <c r="B106" s="17">
        <v>-638</v>
      </c>
      <c r="C106" s="17">
        <v>11366</v>
      </c>
      <c r="D106" s="17">
        <v>13880</v>
      </c>
      <c r="E106" s="17">
        <v>15035</v>
      </c>
      <c r="F106" s="17">
        <v>12523</v>
      </c>
      <c r="G106" s="24"/>
      <c r="H106" s="7"/>
      <c r="I106" s="25">
        <f t="shared" si="17"/>
        <v>-3669</v>
      </c>
      <c r="J106" s="24">
        <f t="shared" si="17"/>
        <v>1357</v>
      </c>
      <c r="K106" s="7"/>
      <c r="L106" s="25">
        <f t="shared" si="27"/>
        <v>-3664.5221493304125</v>
      </c>
      <c r="M106" s="17">
        <f t="shared" si="18"/>
        <v>20.051146619125191</v>
      </c>
      <c r="N106" s="17">
        <f t="shared" si="28"/>
        <v>1366.3994802557118</v>
      </c>
      <c r="O106" s="24">
        <f t="shared" si="19"/>
        <v>88.350229077515039</v>
      </c>
      <c r="P106" s="7"/>
      <c r="Q106" s="25">
        <f t="shared" si="20"/>
        <v>-3629.9895179590671</v>
      </c>
      <c r="R106" s="24">
        <f t="shared" si="21"/>
        <v>1331.4965712386231</v>
      </c>
      <c r="S106" s="7"/>
      <c r="T106" s="25">
        <f t="shared" si="22"/>
        <v>0.93616608181511962</v>
      </c>
      <c r="U106" s="24">
        <f t="shared" si="23"/>
        <v>0.34427251619456567</v>
      </c>
      <c r="V106" s="7"/>
      <c r="W106" s="25">
        <f t="shared" si="24"/>
        <v>0.93706797129291541</v>
      </c>
      <c r="X106" s="24">
        <f t="shared" si="29"/>
        <v>242.00750304742155</v>
      </c>
      <c r="Y106" s="7"/>
      <c r="Z106" s="25">
        <f t="shared" si="30"/>
        <v>-638</v>
      </c>
      <c r="AA106" s="17">
        <f t="shared" si="31"/>
        <v>241.79400000000001</v>
      </c>
      <c r="AB106" s="24">
        <f t="shared" si="25"/>
        <v>4.2201014115671693</v>
      </c>
      <c r="AC106" s="17">
        <f t="shared" si="26"/>
        <v>0.2135030474215398</v>
      </c>
    </row>
    <row r="107" spans="1:29" s="17" customFormat="1" x14ac:dyDescent="0.25">
      <c r="A107" s="17">
        <v>22</v>
      </c>
      <c r="B107" s="17">
        <v>-633</v>
      </c>
      <c r="C107" s="17">
        <v>11445</v>
      </c>
      <c r="D107" s="17">
        <v>14062</v>
      </c>
      <c r="E107" s="17">
        <v>14958</v>
      </c>
      <c r="F107" s="17">
        <v>12356</v>
      </c>
      <c r="G107" s="24"/>
      <c r="H107" s="7"/>
      <c r="I107" s="25">
        <f t="shared" si="17"/>
        <v>-3513</v>
      </c>
      <c r="J107" s="24">
        <f t="shared" si="17"/>
        <v>1706</v>
      </c>
      <c r="K107" s="7"/>
      <c r="L107" s="25">
        <f t="shared" si="27"/>
        <v>-3511.8835607782316</v>
      </c>
      <c r="M107" s="17">
        <f t="shared" si="18"/>
        <v>1.2464365359027409</v>
      </c>
      <c r="N107" s="17">
        <f t="shared" si="28"/>
        <v>1719.4089731274787</v>
      </c>
      <c r="O107" s="24">
        <f t="shared" si="19"/>
        <v>179.80056033344599</v>
      </c>
      <c r="P107" s="7"/>
      <c r="Q107" s="25">
        <f t="shared" si="20"/>
        <v>-3473.9895179590671</v>
      </c>
      <c r="R107" s="24">
        <f t="shared" si="21"/>
        <v>1680.4965712386231</v>
      </c>
      <c r="S107" s="7"/>
      <c r="T107" s="25">
        <f t="shared" si="22"/>
        <v>0.89593403485172518</v>
      </c>
      <c r="U107" s="24">
        <f t="shared" si="23"/>
        <v>0.43451015611588595</v>
      </c>
      <c r="V107" s="7"/>
      <c r="W107" s="25">
        <f t="shared" si="24"/>
        <v>0.89707134642447839</v>
      </c>
      <c r="X107" s="24">
        <f t="shared" si="29"/>
        <v>236.33656459278382</v>
      </c>
      <c r="Y107" s="7"/>
      <c r="Z107" s="25">
        <f t="shared" si="30"/>
        <v>-633</v>
      </c>
      <c r="AA107" s="17">
        <f t="shared" si="31"/>
        <v>236.09700000000001</v>
      </c>
      <c r="AB107" s="24">
        <f t="shared" si="25"/>
        <v>4.1206700040810524</v>
      </c>
      <c r="AC107" s="17">
        <f t="shared" si="26"/>
        <v>0.23956459278380748</v>
      </c>
    </row>
    <row r="108" spans="1:29" s="17" customFormat="1" x14ac:dyDescent="0.25">
      <c r="A108" s="17">
        <v>23</v>
      </c>
      <c r="B108" s="17">
        <v>-633</v>
      </c>
      <c r="C108" s="17">
        <v>11540</v>
      </c>
      <c r="D108" s="17">
        <v>14227</v>
      </c>
      <c r="E108" s="17">
        <v>14864</v>
      </c>
      <c r="F108" s="17">
        <v>12186</v>
      </c>
      <c r="G108" s="24"/>
      <c r="H108" s="7"/>
      <c r="I108" s="25">
        <f t="shared" si="17"/>
        <v>-3324</v>
      </c>
      <c r="J108" s="24">
        <f t="shared" si="17"/>
        <v>2041</v>
      </c>
      <c r="K108" s="7"/>
      <c r="L108" s="25">
        <f t="shared" si="27"/>
        <v>-3324.9285941464354</v>
      </c>
      <c r="M108" s="17">
        <f t="shared" si="18"/>
        <v>0.86228708879417026</v>
      </c>
      <c r="N108" s="17">
        <f t="shared" si="28"/>
        <v>2055.6650278418401</v>
      </c>
      <c r="O108" s="24">
        <f t="shared" si="19"/>
        <v>215.06304160194614</v>
      </c>
      <c r="P108" s="7"/>
      <c r="Q108" s="25">
        <f t="shared" si="20"/>
        <v>-3284.9895179590671</v>
      </c>
      <c r="R108" s="24">
        <f t="shared" si="21"/>
        <v>2015.4965712386231</v>
      </c>
      <c r="S108" s="7"/>
      <c r="T108" s="25">
        <f t="shared" si="22"/>
        <v>0.84719136256915117</v>
      </c>
      <c r="U108" s="24">
        <f t="shared" si="23"/>
        <v>0.52112794801743978</v>
      </c>
      <c r="V108" s="7"/>
      <c r="W108" s="25">
        <f t="shared" si="24"/>
        <v>0.84855461787462971</v>
      </c>
      <c r="X108" s="24">
        <f t="shared" si="29"/>
        <v>230.62491410963014</v>
      </c>
      <c r="Y108" s="7"/>
      <c r="Z108" s="25">
        <f t="shared" si="30"/>
        <v>-633</v>
      </c>
      <c r="AA108" s="17">
        <f t="shared" si="31"/>
        <v>230.4</v>
      </c>
      <c r="AB108" s="24">
        <f t="shared" si="25"/>
        <v>4.0212385965949355</v>
      </c>
      <c r="AC108" s="17">
        <f t="shared" si="26"/>
        <v>0.22491410963013436</v>
      </c>
    </row>
    <row r="109" spans="1:29" s="17" customFormat="1" x14ac:dyDescent="0.25">
      <c r="A109" s="17">
        <v>24</v>
      </c>
      <c r="B109" s="17">
        <v>-634</v>
      </c>
      <c r="C109" s="17">
        <v>11649</v>
      </c>
      <c r="D109" s="17">
        <v>14387</v>
      </c>
      <c r="E109" s="17">
        <v>14755</v>
      </c>
      <c r="F109" s="17">
        <v>12022</v>
      </c>
      <c r="G109" s="24"/>
      <c r="H109" s="7"/>
      <c r="I109" s="25">
        <f t="shared" si="17"/>
        <v>-3106</v>
      </c>
      <c r="J109" s="24">
        <f t="shared" si="17"/>
        <v>2365</v>
      </c>
      <c r="K109" s="7"/>
      <c r="L109" s="25">
        <f t="shared" si="27"/>
        <v>-3105.1332763734699</v>
      </c>
      <c r="M109" s="17">
        <f t="shared" si="18"/>
        <v>0.75120984478544384</v>
      </c>
      <c r="N109" s="17">
        <f t="shared" si="28"/>
        <v>2372.3231189566823</v>
      </c>
      <c r="O109" s="24">
        <f t="shared" si="19"/>
        <v>53.628071253719142</v>
      </c>
      <c r="P109" s="7"/>
      <c r="Q109" s="25">
        <f t="shared" si="20"/>
        <v>-3066.9895179590671</v>
      </c>
      <c r="R109" s="24">
        <f t="shared" si="21"/>
        <v>2339.4965712386229</v>
      </c>
      <c r="S109" s="7"/>
      <c r="T109" s="25">
        <f t="shared" si="22"/>
        <v>0.79096965591517698</v>
      </c>
      <c r="U109" s="24">
        <f t="shared" si="23"/>
        <v>0.60490157361774843</v>
      </c>
      <c r="V109" s="7"/>
      <c r="W109" s="25">
        <f t="shared" si="24"/>
        <v>0.79255140496990106</v>
      </c>
      <c r="X109" s="24">
        <f t="shared" si="29"/>
        <v>224.82842117327232</v>
      </c>
      <c r="Y109" s="7"/>
      <c r="Z109" s="25">
        <f t="shared" si="30"/>
        <v>-634</v>
      </c>
      <c r="AA109" s="17">
        <f t="shared" si="31"/>
        <v>224.69400000000002</v>
      </c>
      <c r="AB109" s="24">
        <f t="shared" si="25"/>
        <v>3.9216501094761389</v>
      </c>
      <c r="AC109" s="17">
        <f t="shared" si="26"/>
        <v>0.13442117327230108</v>
      </c>
    </row>
    <row r="110" spans="1:29" s="17" customFormat="1" x14ac:dyDescent="0.25">
      <c r="A110" s="17">
        <v>25</v>
      </c>
      <c r="B110" s="17">
        <v>-622</v>
      </c>
      <c r="C110" s="17">
        <v>11767</v>
      </c>
      <c r="D110" s="17">
        <v>14533</v>
      </c>
      <c r="E110" s="17">
        <v>14622</v>
      </c>
      <c r="F110" s="17">
        <v>11872</v>
      </c>
      <c r="G110" s="24"/>
      <c r="H110" s="7"/>
      <c r="I110" s="25">
        <f t="shared" si="17"/>
        <v>-2855</v>
      </c>
      <c r="J110" s="24">
        <f t="shared" si="17"/>
        <v>2661</v>
      </c>
      <c r="K110" s="7"/>
      <c r="L110" s="25">
        <f t="shared" si="27"/>
        <v>-2859.9477086690481</v>
      </c>
      <c r="M110" s="17">
        <f t="shared" si="18"/>
        <v>24.479821073773696</v>
      </c>
      <c r="N110" s="17">
        <f t="shared" si="28"/>
        <v>2660.3770621782805</v>
      </c>
      <c r="O110" s="24">
        <f t="shared" si="19"/>
        <v>0.3880515297285867</v>
      </c>
      <c r="P110" s="7"/>
      <c r="Q110" s="25">
        <f t="shared" si="20"/>
        <v>-2815.9895179590671</v>
      </c>
      <c r="R110" s="24">
        <f t="shared" si="21"/>
        <v>2635.4965712386229</v>
      </c>
      <c r="S110" s="7"/>
      <c r="T110" s="25">
        <f t="shared" si="22"/>
        <v>0.72623732394202312</v>
      </c>
      <c r="U110" s="24">
        <f t="shared" si="23"/>
        <v>0.68143550317852442</v>
      </c>
      <c r="V110" s="7"/>
      <c r="W110" s="25">
        <f t="shared" si="24"/>
        <v>0.72801863901867914</v>
      </c>
      <c r="X110" s="24">
        <f t="shared" si="29"/>
        <v>219.07346203615589</v>
      </c>
      <c r="Y110" s="7"/>
      <c r="Z110" s="25">
        <f t="shared" si="30"/>
        <v>-622</v>
      </c>
      <c r="AA110" s="17">
        <f t="shared" si="31"/>
        <v>219.096</v>
      </c>
      <c r="AB110" s="24">
        <f t="shared" si="25"/>
        <v>3.8239465779494961</v>
      </c>
      <c r="AC110" s="17">
        <f t="shared" si="26"/>
        <v>-2.2537963844115438E-2</v>
      </c>
    </row>
    <row r="111" spans="1:29" s="17" customFormat="1" x14ac:dyDescent="0.25">
      <c r="A111" s="17">
        <v>26</v>
      </c>
      <c r="B111" s="17">
        <v>-606</v>
      </c>
      <c r="C111" s="17">
        <v>11898</v>
      </c>
      <c r="D111" s="17">
        <v>14649</v>
      </c>
      <c r="E111" s="17">
        <v>14491</v>
      </c>
      <c r="F111" s="17">
        <v>11738</v>
      </c>
      <c r="G111" s="24"/>
      <c r="H111" s="7"/>
      <c r="I111" s="25">
        <f t="shared" si="17"/>
        <v>-2593</v>
      </c>
      <c r="J111" s="24">
        <f t="shared" si="17"/>
        <v>2911</v>
      </c>
      <c r="K111" s="7"/>
      <c r="L111" s="25">
        <f t="shared" si="27"/>
        <v>-2595.1627287327856</v>
      </c>
      <c r="M111" s="17">
        <f t="shared" si="18"/>
        <v>4.6773955716163256</v>
      </c>
      <c r="N111" s="17">
        <f t="shared" si="28"/>
        <v>2916.8403120146149</v>
      </c>
      <c r="O111" s="24">
        <f t="shared" si="19"/>
        <v>34.10924442805559</v>
      </c>
      <c r="P111" s="7"/>
      <c r="Q111" s="25">
        <f t="shared" si="20"/>
        <v>-2553.9895179590671</v>
      </c>
      <c r="R111" s="24">
        <f t="shared" si="21"/>
        <v>2885.4965712386229</v>
      </c>
      <c r="S111" s="7"/>
      <c r="T111" s="25">
        <f t="shared" si="22"/>
        <v>0.65866811686247606</v>
      </c>
      <c r="U111" s="24">
        <f t="shared" si="23"/>
        <v>0.74607564638863921</v>
      </c>
      <c r="V111" s="7"/>
      <c r="W111" s="25">
        <f t="shared" si="24"/>
        <v>0.66061794038150701</v>
      </c>
      <c r="X111" s="24">
        <f t="shared" si="29"/>
        <v>213.70400850221245</v>
      </c>
      <c r="Y111" s="7"/>
      <c r="Z111" s="25">
        <f t="shared" si="30"/>
        <v>-606</v>
      </c>
      <c r="AA111" s="17">
        <f t="shared" si="31"/>
        <v>213.642</v>
      </c>
      <c r="AB111" s="24">
        <f t="shared" si="25"/>
        <v>3.7287563205457257</v>
      </c>
      <c r="AC111" s="17">
        <f t="shared" si="26"/>
        <v>6.2008502212449912E-2</v>
      </c>
    </row>
    <row r="112" spans="1:29" s="17" customFormat="1" x14ac:dyDescent="0.25">
      <c r="A112" s="17">
        <v>27</v>
      </c>
      <c r="B112" s="17">
        <v>-616</v>
      </c>
      <c r="C112" s="17">
        <v>12040</v>
      </c>
      <c r="D112" s="17">
        <v>14767</v>
      </c>
      <c r="E112" s="17">
        <v>14342</v>
      </c>
      <c r="F112" s="17">
        <v>11619</v>
      </c>
      <c r="G112" s="24"/>
      <c r="H112" s="7"/>
      <c r="I112" s="25">
        <f t="shared" si="17"/>
        <v>-2302</v>
      </c>
      <c r="J112" s="24">
        <f t="shared" si="17"/>
        <v>3148</v>
      </c>
      <c r="K112" s="7"/>
      <c r="L112" s="25">
        <f t="shared" si="27"/>
        <v>-2302.2952877874682</v>
      </c>
      <c r="M112" s="17">
        <f t="shared" si="18"/>
        <v>8.7194877427846526E-2</v>
      </c>
      <c r="N112" s="17">
        <f t="shared" si="28"/>
        <v>3150.6578481301367</v>
      </c>
      <c r="O112" s="24">
        <f t="shared" si="19"/>
        <v>7.0641566828711486</v>
      </c>
      <c r="P112" s="7"/>
      <c r="Q112" s="25">
        <f t="shared" si="20"/>
        <v>-2262.9895179590671</v>
      </c>
      <c r="R112" s="24">
        <f t="shared" si="21"/>
        <v>3122.4965712386229</v>
      </c>
      <c r="S112" s="7"/>
      <c r="T112" s="25">
        <f t="shared" si="22"/>
        <v>0.58361987541152882</v>
      </c>
      <c r="U112" s="24">
        <f t="shared" si="23"/>
        <v>0.80735450215182802</v>
      </c>
      <c r="V112" s="7"/>
      <c r="W112" s="25">
        <f t="shared" si="24"/>
        <v>0.58572940748015767</v>
      </c>
      <c r="X112" s="24">
        <f t="shared" si="29"/>
        <v>208.14109112363803</v>
      </c>
      <c r="Y112" s="7"/>
      <c r="Z112" s="25">
        <f t="shared" si="30"/>
        <v>-616</v>
      </c>
      <c r="AA112" s="17">
        <f t="shared" si="31"/>
        <v>208.09799999999998</v>
      </c>
      <c r="AB112" s="24">
        <f t="shared" si="25"/>
        <v>3.6319952668151592</v>
      </c>
      <c r="AC112" s="17">
        <f t="shared" si="26"/>
        <v>4.3091123638049567E-2</v>
      </c>
    </row>
    <row r="113" spans="1:29" s="17" customFormat="1" x14ac:dyDescent="0.25">
      <c r="A113" s="17">
        <v>28</v>
      </c>
      <c r="B113" s="17">
        <v>-622</v>
      </c>
      <c r="C113" s="17">
        <v>12203</v>
      </c>
      <c r="D113" s="17">
        <v>14876</v>
      </c>
      <c r="E113" s="17">
        <v>14189</v>
      </c>
      <c r="F113" s="17">
        <v>11519</v>
      </c>
      <c r="G113" s="24"/>
      <c r="H113" s="7"/>
      <c r="I113" s="25">
        <f t="shared" si="17"/>
        <v>-1986</v>
      </c>
      <c r="J113" s="24">
        <f t="shared" si="17"/>
        <v>3357</v>
      </c>
      <c r="K113" s="7"/>
      <c r="L113" s="25">
        <f t="shared" si="27"/>
        <v>-1985.0937663945801</v>
      </c>
      <c r="M113" s="17">
        <f t="shared" si="18"/>
        <v>0.82125934759227259</v>
      </c>
      <c r="N113" s="17">
        <f t="shared" si="28"/>
        <v>3357.0417462754999</v>
      </c>
      <c r="O113" s="24">
        <f t="shared" si="19"/>
        <v>1.7427515181150397E-3</v>
      </c>
      <c r="P113" s="7"/>
      <c r="Q113" s="25">
        <f t="shared" si="20"/>
        <v>-1946.9895179590671</v>
      </c>
      <c r="R113" s="24">
        <f t="shared" si="21"/>
        <v>3331.4965712386229</v>
      </c>
      <c r="S113" s="7"/>
      <c r="T113" s="25">
        <f t="shared" si="22"/>
        <v>0.50212419053696056</v>
      </c>
      <c r="U113" s="24">
        <f t="shared" si="23"/>
        <v>0.86139366187548394</v>
      </c>
      <c r="V113" s="7"/>
      <c r="W113" s="25">
        <f t="shared" si="24"/>
        <v>0.50437451045748583</v>
      </c>
      <c r="X113" s="24">
        <f t="shared" si="29"/>
        <v>202.53088389414893</v>
      </c>
      <c r="Y113" s="7"/>
      <c r="Z113" s="25">
        <f t="shared" si="30"/>
        <v>-622</v>
      </c>
      <c r="AA113" s="17">
        <f t="shared" si="31"/>
        <v>202.49999999999997</v>
      </c>
      <c r="AB113" s="24">
        <f t="shared" si="25"/>
        <v>3.5342917352885168</v>
      </c>
      <c r="AC113" s="17">
        <f t="shared" si="26"/>
        <v>3.088389414895687E-2</v>
      </c>
    </row>
    <row r="114" spans="1:29" s="17" customFormat="1" x14ac:dyDescent="0.25">
      <c r="A114" s="17">
        <v>29</v>
      </c>
      <c r="B114" s="17">
        <v>-622</v>
      </c>
      <c r="C114" s="17">
        <v>12369</v>
      </c>
      <c r="D114" s="17">
        <v>14956</v>
      </c>
      <c r="E114" s="17">
        <v>14017</v>
      </c>
      <c r="F114" s="17">
        <v>11427</v>
      </c>
      <c r="G114" s="24"/>
      <c r="H114" s="7"/>
      <c r="I114" s="25">
        <f t="shared" si="17"/>
        <v>-1648</v>
      </c>
      <c r="J114" s="24">
        <f t="shared" si="17"/>
        <v>3529</v>
      </c>
      <c r="K114" s="7"/>
      <c r="L114" s="25">
        <f t="shared" si="27"/>
        <v>-1649.3236972010295</v>
      </c>
      <c r="M114" s="17">
        <f t="shared" si="18"/>
        <v>1.752174280013379</v>
      </c>
      <c r="N114" s="17">
        <f t="shared" si="28"/>
        <v>3531.606213366576</v>
      </c>
      <c r="O114" s="24">
        <f t="shared" si="19"/>
        <v>6.7923481121191864</v>
      </c>
      <c r="P114" s="7"/>
      <c r="Q114" s="25">
        <f t="shared" si="20"/>
        <v>-1608.9895179590671</v>
      </c>
      <c r="R114" s="24">
        <f t="shared" si="21"/>
        <v>3503.4965712386229</v>
      </c>
      <c r="S114" s="7"/>
      <c r="T114" s="25">
        <f t="shared" si="22"/>
        <v>0.41495475544960603</v>
      </c>
      <c r="U114" s="24">
        <f t="shared" si="23"/>
        <v>0.90586608040404293</v>
      </c>
      <c r="V114" s="7"/>
      <c r="W114" s="25">
        <f t="shared" si="24"/>
        <v>0.41732087056859235</v>
      </c>
      <c r="X114" s="24">
        <f t="shared" si="29"/>
        <v>196.91541510404011</v>
      </c>
      <c r="Y114" s="7"/>
      <c r="Z114" s="25">
        <f t="shared" si="30"/>
        <v>-622</v>
      </c>
      <c r="AA114" s="17">
        <f t="shared" si="31"/>
        <v>196.90199999999996</v>
      </c>
      <c r="AB114" s="24">
        <f t="shared" si="25"/>
        <v>3.436588203761874</v>
      </c>
      <c r="AC114" s="17">
        <f t="shared" si="26"/>
        <v>1.3415104040149117E-2</v>
      </c>
    </row>
    <row r="115" spans="1:29" s="17" customFormat="1" x14ac:dyDescent="0.25">
      <c r="A115" s="17">
        <v>30</v>
      </c>
      <c r="B115" s="17">
        <v>-628</v>
      </c>
      <c r="C115" s="17">
        <v>12550</v>
      </c>
      <c r="D115" s="17">
        <v>15037</v>
      </c>
      <c r="E115" s="17">
        <v>13843</v>
      </c>
      <c r="F115" s="17">
        <v>11358</v>
      </c>
      <c r="G115" s="24"/>
      <c r="H115" s="7"/>
      <c r="I115" s="25">
        <f t="shared" si="17"/>
        <v>-1293</v>
      </c>
      <c r="J115" s="24">
        <f t="shared" si="17"/>
        <v>3679</v>
      </c>
      <c r="K115" s="7"/>
      <c r="L115" s="25">
        <f t="shared" si="27"/>
        <v>-1294.7373681848314</v>
      </c>
      <c r="M115" s="17">
        <f t="shared" si="18"/>
        <v>3.0184482096644896</v>
      </c>
      <c r="N115" s="17">
        <f t="shared" si="28"/>
        <v>3673.876947501959</v>
      </c>
      <c r="O115" s="24">
        <f t="shared" si="19"/>
        <v>26.245666897684476</v>
      </c>
      <c r="P115" s="7"/>
      <c r="Q115" s="25">
        <f t="shared" si="20"/>
        <v>-1253.9895179590671</v>
      </c>
      <c r="R115" s="24">
        <f t="shared" si="21"/>
        <v>3653.4965712386229</v>
      </c>
      <c r="S115" s="7"/>
      <c r="T115" s="25">
        <f t="shared" si="22"/>
        <v>0.32340105883418924</v>
      </c>
      <c r="U115" s="24">
        <f t="shared" si="23"/>
        <v>0.94465016633011178</v>
      </c>
      <c r="V115" s="7"/>
      <c r="W115" s="25">
        <f t="shared" si="24"/>
        <v>0.3258681052114395</v>
      </c>
      <c r="X115" s="24">
        <f t="shared" si="29"/>
        <v>191.21297019154952</v>
      </c>
      <c r="Y115" s="7"/>
      <c r="Z115" s="25">
        <f t="shared" si="30"/>
        <v>-628</v>
      </c>
      <c r="AA115" s="17">
        <f t="shared" si="31"/>
        <v>191.24999999999997</v>
      </c>
      <c r="AB115" s="24">
        <f t="shared" si="25"/>
        <v>3.3379421944391545</v>
      </c>
      <c r="AC115" s="17">
        <f t="shared" si="26"/>
        <v>-3.7029808450455448E-2</v>
      </c>
    </row>
    <row r="116" spans="1:29" s="17" customFormat="1" x14ac:dyDescent="0.25">
      <c r="A116" s="17">
        <v>31</v>
      </c>
      <c r="B116" s="17">
        <v>-647</v>
      </c>
      <c r="C116" s="17">
        <v>12727</v>
      </c>
      <c r="D116" s="17">
        <v>15077</v>
      </c>
      <c r="E116" s="17">
        <v>13652</v>
      </c>
      <c r="F116" s="17">
        <v>11297</v>
      </c>
      <c r="G116" s="24"/>
      <c r="H116" s="7"/>
      <c r="I116" s="25">
        <f t="shared" ref="I116:J149" si="32">C116-E116</f>
        <v>-925</v>
      </c>
      <c r="J116" s="24">
        <f t="shared" si="32"/>
        <v>3780</v>
      </c>
      <c r="K116" s="7"/>
      <c r="L116" s="25">
        <f t="shared" si="27"/>
        <v>-916.6863453384085</v>
      </c>
      <c r="M116" s="17">
        <f t="shared" si="18"/>
        <v>69.116853832202068</v>
      </c>
      <c r="N116" s="17">
        <f t="shared" si="28"/>
        <v>3783.2911012516788</v>
      </c>
      <c r="O116" s="24">
        <f t="shared" si="19"/>
        <v>10.831347448801834</v>
      </c>
      <c r="P116" s="7"/>
      <c r="Q116" s="25">
        <f t="shared" si="20"/>
        <v>-885.98951795906726</v>
      </c>
      <c r="R116" s="24">
        <f t="shared" si="21"/>
        <v>3754.4965712386229</v>
      </c>
      <c r="S116" s="7"/>
      <c r="T116" s="25">
        <f t="shared" si="22"/>
        <v>0.22849469163848959</v>
      </c>
      <c r="U116" s="24">
        <f t="shared" si="23"/>
        <v>0.97076478418699819</v>
      </c>
      <c r="V116" s="7"/>
      <c r="W116" s="25">
        <f t="shared" si="24"/>
        <v>0.23102958507309784</v>
      </c>
      <c r="X116" s="24">
        <f t="shared" si="29"/>
        <v>185.56713721273832</v>
      </c>
      <c r="Y116" s="7"/>
      <c r="Z116" s="25">
        <f t="shared" si="30"/>
        <v>-647</v>
      </c>
      <c r="AA116" s="17">
        <f t="shared" si="31"/>
        <v>185.42699999999996</v>
      </c>
      <c r="AB116" s="24">
        <f t="shared" si="25"/>
        <v>3.2363116720955247</v>
      </c>
      <c r="AC116" s="17">
        <f t="shared" si="26"/>
        <v>0.14013721273835245</v>
      </c>
    </row>
    <row r="117" spans="1:29" s="17" customFormat="1" x14ac:dyDescent="0.25">
      <c r="A117" s="17">
        <v>32</v>
      </c>
      <c r="B117" s="17">
        <v>-623</v>
      </c>
      <c r="C117" s="17">
        <v>12933</v>
      </c>
      <c r="D117" s="17">
        <v>15130</v>
      </c>
      <c r="E117" s="17">
        <v>13469</v>
      </c>
      <c r="F117" s="17">
        <v>11263</v>
      </c>
      <c r="G117" s="24"/>
      <c r="H117" s="7"/>
      <c r="I117" s="25">
        <f t="shared" si="32"/>
        <v>-536</v>
      </c>
      <c r="J117" s="24">
        <f t="shared" si="32"/>
        <v>3867</v>
      </c>
      <c r="K117" s="7"/>
      <c r="L117" s="25">
        <f t="shared" si="27"/>
        <v>-544.04881696737289</v>
      </c>
      <c r="M117" s="17">
        <f t="shared" si="18"/>
        <v>64.783454574269669</v>
      </c>
      <c r="N117" s="17">
        <f t="shared" si="28"/>
        <v>3851.9587433997872</v>
      </c>
      <c r="O117" s="24">
        <f t="shared" si="19"/>
        <v>226.23940011344567</v>
      </c>
      <c r="P117" s="7"/>
      <c r="Q117" s="25">
        <f t="shared" si="20"/>
        <v>-496.98951795906726</v>
      </c>
      <c r="R117" s="24">
        <f t="shared" si="21"/>
        <v>3841.4965712386229</v>
      </c>
      <c r="S117" s="7"/>
      <c r="T117" s="25">
        <f t="shared" si="22"/>
        <v>0.12817247196694839</v>
      </c>
      <c r="U117" s="24">
        <f t="shared" si="23"/>
        <v>0.99325955402411814</v>
      </c>
      <c r="V117" s="7"/>
      <c r="W117" s="25">
        <f t="shared" si="24"/>
        <v>0.13076574464110094</v>
      </c>
      <c r="X117" s="24">
        <f t="shared" si="29"/>
        <v>179.68053456771509</v>
      </c>
      <c r="Y117" s="7"/>
      <c r="Z117" s="25">
        <f t="shared" si="30"/>
        <v>-623</v>
      </c>
      <c r="AA117" s="17">
        <f t="shared" si="31"/>
        <v>179.81999999999996</v>
      </c>
      <c r="AB117" s="24">
        <f t="shared" si="25"/>
        <v>3.1384510609362026</v>
      </c>
      <c r="AC117" s="17">
        <f t="shared" si="26"/>
        <v>-0.1394654322848794</v>
      </c>
    </row>
    <row r="118" spans="1:29" s="17" customFormat="1" x14ac:dyDescent="0.25">
      <c r="A118" s="17">
        <v>33</v>
      </c>
      <c r="B118" s="17">
        <v>-624</v>
      </c>
      <c r="C118" s="17">
        <v>13106</v>
      </c>
      <c r="D118" s="17">
        <v>15136</v>
      </c>
      <c r="E118" s="17">
        <v>13276</v>
      </c>
      <c r="F118" s="17">
        <v>11245</v>
      </c>
      <c r="G118" s="24"/>
      <c r="H118" s="7"/>
      <c r="I118" s="25">
        <f t="shared" si="32"/>
        <v>-170</v>
      </c>
      <c r="J118" s="24">
        <f t="shared" si="32"/>
        <v>3891</v>
      </c>
      <c r="K118" s="7"/>
      <c r="L118" s="25">
        <f t="shared" si="27"/>
        <v>-165.96780103986333</v>
      </c>
      <c r="M118" s="17">
        <f t="shared" si="18"/>
        <v>16.258628454127226</v>
      </c>
      <c r="N118" s="17">
        <f t="shared" si="28"/>
        <v>3883.9836552840848</v>
      </c>
      <c r="O118" s="24">
        <f t="shared" si="19"/>
        <v>49.229093172551686</v>
      </c>
      <c r="P118" s="7"/>
      <c r="Q118" s="25">
        <f t="shared" si="20"/>
        <v>-130.98951795906723</v>
      </c>
      <c r="R118" s="24">
        <f t="shared" si="21"/>
        <v>3865.4965712386229</v>
      </c>
      <c r="S118" s="7"/>
      <c r="T118" s="25">
        <f t="shared" si="22"/>
        <v>3.3781900245138392E-2</v>
      </c>
      <c r="U118" s="24">
        <f t="shared" si="23"/>
        <v>0.99946500777228919</v>
      </c>
      <c r="V118" s="7"/>
      <c r="W118" s="25">
        <f t="shared" si="24"/>
        <v>3.6391050226102443E-2</v>
      </c>
      <c r="X118" s="24">
        <f t="shared" si="29"/>
        <v>174.26574658461391</v>
      </c>
      <c r="Y118" s="7"/>
      <c r="Z118" s="25">
        <f t="shared" si="30"/>
        <v>-624</v>
      </c>
      <c r="AA118" s="17">
        <f t="shared" si="31"/>
        <v>174.20399999999995</v>
      </c>
      <c r="AB118" s="24">
        <f t="shared" si="25"/>
        <v>3.0404333701442012</v>
      </c>
      <c r="AC118" s="17">
        <f t="shared" si="26"/>
        <v>6.1746584613956657E-2</v>
      </c>
    </row>
    <row r="119" spans="1:29" s="17" customFormat="1" x14ac:dyDescent="0.25">
      <c r="A119" s="17">
        <v>34</v>
      </c>
      <c r="B119" s="17">
        <v>-617</v>
      </c>
      <c r="C119" s="17">
        <v>13289</v>
      </c>
      <c r="D119" s="17">
        <v>15124</v>
      </c>
      <c r="E119" s="17">
        <v>13087</v>
      </c>
      <c r="F119" s="17">
        <v>11242</v>
      </c>
      <c r="G119" s="24"/>
      <c r="H119" s="7"/>
      <c r="I119" s="25">
        <f t="shared" si="32"/>
        <v>202</v>
      </c>
      <c r="J119" s="24">
        <f t="shared" si="32"/>
        <v>3882</v>
      </c>
      <c r="K119" s="7"/>
      <c r="L119" s="25">
        <f t="shared" si="27"/>
        <v>209.08568828803527</v>
      </c>
      <c r="M119" s="17">
        <f t="shared" si="18"/>
        <v>50.206978515200213</v>
      </c>
      <c r="N119" s="17">
        <f t="shared" si="28"/>
        <v>3879.1812527572988</v>
      </c>
      <c r="O119" s="24">
        <f t="shared" si="19"/>
        <v>7.9453360182355759</v>
      </c>
      <c r="P119" s="7"/>
      <c r="Q119" s="25">
        <f t="shared" si="20"/>
        <v>241.01048204093277</v>
      </c>
      <c r="R119" s="24">
        <f t="shared" si="21"/>
        <v>3856.4965712386229</v>
      </c>
      <c r="S119" s="7"/>
      <c r="T119" s="25">
        <f t="shared" si="22"/>
        <v>-6.2156057898340611E-2</v>
      </c>
      <c r="U119" s="24">
        <f t="shared" si="23"/>
        <v>0.99713796261672505</v>
      </c>
      <c r="V119" s="7"/>
      <c r="W119" s="25">
        <f t="shared" si="24"/>
        <v>-5.9553309386181169E-2</v>
      </c>
      <c r="X119" s="24">
        <f t="shared" si="29"/>
        <v>168.76261104260789</v>
      </c>
      <c r="Y119" s="7"/>
      <c r="Z119" s="25">
        <f t="shared" si="30"/>
        <v>-617</v>
      </c>
      <c r="AA119" s="17">
        <f t="shared" si="31"/>
        <v>168.65099999999995</v>
      </c>
      <c r="AB119" s="24">
        <f t="shared" si="25"/>
        <v>2.9435152367809558</v>
      </c>
      <c r="AC119" s="17">
        <f t="shared" si="26"/>
        <v>0.11161104260793309</v>
      </c>
    </row>
    <row r="120" spans="1:29" s="17" customFormat="1" x14ac:dyDescent="0.25">
      <c r="A120" s="17">
        <v>35</v>
      </c>
      <c r="B120" s="17">
        <v>-604</v>
      </c>
      <c r="C120" s="17">
        <v>13487</v>
      </c>
      <c r="D120" s="17">
        <v>15119</v>
      </c>
      <c r="E120" s="17">
        <v>12911</v>
      </c>
      <c r="F120" s="17">
        <v>11270</v>
      </c>
      <c r="G120" s="24"/>
      <c r="H120" s="7"/>
      <c r="I120" s="25">
        <f t="shared" si="32"/>
        <v>576</v>
      </c>
      <c r="J120" s="24">
        <f t="shared" si="32"/>
        <v>3849</v>
      </c>
      <c r="K120" s="7"/>
      <c r="L120" s="25">
        <f t="shared" si="27"/>
        <v>574.00647196148122</v>
      </c>
      <c r="M120" s="17">
        <f t="shared" si="18"/>
        <v>3.9741540403605153</v>
      </c>
      <c r="N120" s="17">
        <f t="shared" si="28"/>
        <v>3839.3965953687461</v>
      </c>
      <c r="O120" s="24">
        <f t="shared" si="19"/>
        <v>92.225380511587929</v>
      </c>
      <c r="P120" s="7"/>
      <c r="Q120" s="25">
        <f t="shared" si="20"/>
        <v>615.01048204093274</v>
      </c>
      <c r="R120" s="24">
        <f t="shared" si="21"/>
        <v>3823.4965712386229</v>
      </c>
      <c r="S120" s="7"/>
      <c r="T120" s="25">
        <f t="shared" si="22"/>
        <v>-0.15860981151570927</v>
      </c>
      <c r="U120" s="24">
        <f t="shared" si="23"/>
        <v>0.98860546371298985</v>
      </c>
      <c r="V120" s="7"/>
      <c r="W120" s="25">
        <f t="shared" si="24"/>
        <v>-0.15602966514132618</v>
      </c>
      <c r="X120" s="24">
        <f t="shared" si="29"/>
        <v>163.21159985150655</v>
      </c>
      <c r="Y120" s="7"/>
      <c r="Z120" s="25">
        <f t="shared" si="30"/>
        <v>-604</v>
      </c>
      <c r="AA120" s="17">
        <f t="shared" si="31"/>
        <v>163.21499999999995</v>
      </c>
      <c r="AB120" s="24">
        <f t="shared" si="25"/>
        <v>2.848639138642544</v>
      </c>
      <c r="AC120" s="17">
        <f t="shared" si="26"/>
        <v>-3.4001484933980919E-3</v>
      </c>
    </row>
    <row r="121" spans="1:29" s="17" customFormat="1" x14ac:dyDescent="0.25">
      <c r="A121" s="17">
        <v>36</v>
      </c>
      <c r="B121" s="17">
        <v>-611</v>
      </c>
      <c r="C121" s="17">
        <v>13669</v>
      </c>
      <c r="D121" s="17">
        <v>15083</v>
      </c>
      <c r="E121" s="17">
        <v>12733</v>
      </c>
      <c r="F121" s="17">
        <v>11308</v>
      </c>
      <c r="G121" s="24"/>
      <c r="H121" s="7"/>
      <c r="I121" s="25">
        <f t="shared" si="32"/>
        <v>936</v>
      </c>
      <c r="J121" s="24">
        <f t="shared" si="32"/>
        <v>3775</v>
      </c>
      <c r="K121" s="7"/>
      <c r="L121" s="25">
        <f t="shared" si="27"/>
        <v>937.53396977672185</v>
      </c>
      <c r="M121" s="17">
        <f t="shared" si="18"/>
        <v>2.3530632758960723</v>
      </c>
      <c r="N121" s="17">
        <f t="shared" si="28"/>
        <v>3764.2030585015409</v>
      </c>
      <c r="O121" s="24">
        <f t="shared" si="19"/>
        <v>116.57394572114805</v>
      </c>
      <c r="P121" s="7"/>
      <c r="Q121" s="25">
        <f t="shared" si="20"/>
        <v>975.01048204093274</v>
      </c>
      <c r="R121" s="24">
        <f t="shared" si="21"/>
        <v>3749.4965712386229</v>
      </c>
      <c r="S121" s="7"/>
      <c r="T121" s="25">
        <f t="shared" si="22"/>
        <v>-0.25145299681585026</v>
      </c>
      <c r="U121" s="24">
        <f t="shared" si="23"/>
        <v>0.96947198132279588</v>
      </c>
      <c r="V121" s="7"/>
      <c r="W121" s="25">
        <f t="shared" si="24"/>
        <v>-0.24892311341801873</v>
      </c>
      <c r="X121" s="24">
        <f t="shared" si="29"/>
        <v>157.78021996250391</v>
      </c>
      <c r="Y121" s="7"/>
      <c r="Z121" s="25">
        <f t="shared" si="30"/>
        <v>-611</v>
      </c>
      <c r="AA121" s="17">
        <f t="shared" si="31"/>
        <v>157.71599999999995</v>
      </c>
      <c r="AB121" s="24">
        <f t="shared" si="25"/>
        <v>2.7526634830753758</v>
      </c>
      <c r="AC121" s="17">
        <f t="shared" si="26"/>
        <v>6.421996250395523E-2</v>
      </c>
    </row>
    <row r="122" spans="1:29" s="17" customFormat="1" x14ac:dyDescent="0.25">
      <c r="A122" s="17">
        <v>37</v>
      </c>
      <c r="B122" s="17">
        <v>-637</v>
      </c>
      <c r="C122" s="17">
        <v>13840</v>
      </c>
      <c r="D122" s="17">
        <v>15008</v>
      </c>
      <c r="E122" s="17">
        <v>12539</v>
      </c>
      <c r="F122" s="17">
        <v>11358</v>
      </c>
      <c r="G122" s="24"/>
      <c r="H122" s="7"/>
      <c r="I122" s="25">
        <f t="shared" si="32"/>
        <v>1301</v>
      </c>
      <c r="J122" s="24">
        <f t="shared" si="32"/>
        <v>3650</v>
      </c>
      <c r="K122" s="7"/>
      <c r="L122" s="25">
        <f t="shared" si="27"/>
        <v>1306.9104590133106</v>
      </c>
      <c r="M122" s="17">
        <f t="shared" si="18"/>
        <v>34.933525748024849</v>
      </c>
      <c r="N122" s="17">
        <f t="shared" si="28"/>
        <v>3649.1355232975288</v>
      </c>
      <c r="O122" s="24">
        <f t="shared" si="19"/>
        <v>0.74731996911541998</v>
      </c>
      <c r="P122" s="7"/>
      <c r="Q122" s="25">
        <f t="shared" si="20"/>
        <v>1340.0104820409329</v>
      </c>
      <c r="R122" s="24">
        <f t="shared" si="21"/>
        <v>3624.4965712386229</v>
      </c>
      <c r="S122" s="7"/>
      <c r="T122" s="25">
        <f t="shared" si="22"/>
        <v>-0.34558567080071545</v>
      </c>
      <c r="U122" s="24">
        <f t="shared" si="23"/>
        <v>0.93715190971773854</v>
      </c>
      <c r="V122" s="7"/>
      <c r="W122" s="25">
        <f t="shared" si="24"/>
        <v>-0.34314047746002657</v>
      </c>
      <c r="X122" s="24">
        <f t="shared" si="29"/>
        <v>152.07016925198104</v>
      </c>
      <c r="Y122" s="7"/>
      <c r="Z122" s="25">
        <f t="shared" si="30"/>
        <v>-637</v>
      </c>
      <c r="AA122" s="17">
        <f t="shared" si="31"/>
        <v>151.98299999999995</v>
      </c>
      <c r="AB122" s="24">
        <f t="shared" si="25"/>
        <v>2.6526037570585408</v>
      </c>
      <c r="AC122" s="17">
        <f t="shared" si="26"/>
        <v>8.7169251981094931E-2</v>
      </c>
    </row>
    <row r="123" spans="1:29" s="17" customFormat="1" x14ac:dyDescent="0.25">
      <c r="A123" s="17">
        <v>38</v>
      </c>
      <c r="B123" s="17">
        <v>-636</v>
      </c>
      <c r="C123" s="17">
        <v>14027</v>
      </c>
      <c r="D123" s="17">
        <v>14940</v>
      </c>
      <c r="E123" s="17">
        <v>12366</v>
      </c>
      <c r="F123" s="17">
        <v>11438</v>
      </c>
      <c r="G123" s="24"/>
      <c r="H123" s="7"/>
      <c r="I123" s="25">
        <f t="shared" si="32"/>
        <v>1661</v>
      </c>
      <c r="J123" s="24">
        <f t="shared" si="32"/>
        <v>3502</v>
      </c>
      <c r="K123" s="7"/>
      <c r="L123" s="25">
        <f t="shared" si="27"/>
        <v>1662.2753683108724</v>
      </c>
      <c r="M123" s="17">
        <f t="shared" si="18"/>
        <v>1.6265643283775417</v>
      </c>
      <c r="N123" s="17">
        <f t="shared" si="28"/>
        <v>3498.0358012087459</v>
      </c>
      <c r="O123" s="24">
        <f t="shared" si="19"/>
        <v>15.714872056580848</v>
      </c>
      <c r="P123" s="7"/>
      <c r="Q123" s="25">
        <f t="shared" si="20"/>
        <v>1700.0104820409329</v>
      </c>
      <c r="R123" s="24">
        <f t="shared" si="21"/>
        <v>3476.4965712386229</v>
      </c>
      <c r="S123" s="7"/>
      <c r="T123" s="25">
        <f t="shared" si="22"/>
        <v>-0.43842885610085641</v>
      </c>
      <c r="U123" s="24">
        <f t="shared" si="23"/>
        <v>0.89888494493735061</v>
      </c>
      <c r="V123" s="7"/>
      <c r="W123" s="25">
        <f t="shared" si="24"/>
        <v>-0.4360838723807226</v>
      </c>
      <c r="X123" s="24">
        <f t="shared" si="29"/>
        <v>146.3006796785711</v>
      </c>
      <c r="Y123" s="7"/>
      <c r="Z123" s="25">
        <f t="shared" si="30"/>
        <v>-636</v>
      </c>
      <c r="AA123" s="17">
        <f t="shared" si="31"/>
        <v>146.25899999999996</v>
      </c>
      <c r="AB123" s="24">
        <f t="shared" si="25"/>
        <v>2.5527011106743855</v>
      </c>
      <c r="AC123" s="17">
        <f t="shared" si="26"/>
        <v>4.1679678571142631E-2</v>
      </c>
    </row>
    <row r="124" spans="1:29" s="17" customFormat="1" x14ac:dyDescent="0.25">
      <c r="A124" s="17">
        <v>39</v>
      </c>
      <c r="B124" s="17">
        <v>-626</v>
      </c>
      <c r="C124" s="17">
        <v>14195</v>
      </c>
      <c r="D124" s="17">
        <v>14856</v>
      </c>
      <c r="E124" s="17">
        <v>12204</v>
      </c>
      <c r="F124" s="17">
        <v>11532</v>
      </c>
      <c r="G124" s="24"/>
      <c r="H124" s="7"/>
      <c r="I124" s="25">
        <f t="shared" si="32"/>
        <v>1991</v>
      </c>
      <c r="J124" s="24">
        <f t="shared" si="32"/>
        <v>3324</v>
      </c>
      <c r="K124" s="7"/>
      <c r="L124" s="25">
        <f t="shared" si="27"/>
        <v>1995.5007122453317</v>
      </c>
      <c r="M124" s="17">
        <f t="shared" si="18"/>
        <v>20.256410715278438</v>
      </c>
      <c r="N124" s="17">
        <f t="shared" si="28"/>
        <v>3315.4415470500821</v>
      </c>
      <c r="O124" s="24">
        <f t="shared" si="19"/>
        <v>73.247116895957788</v>
      </c>
      <c r="P124" s="7"/>
      <c r="Q124" s="25">
        <f t="shared" si="20"/>
        <v>2030.0104820409329</v>
      </c>
      <c r="R124" s="24">
        <f t="shared" si="21"/>
        <v>3298.4965712386229</v>
      </c>
      <c r="S124" s="7"/>
      <c r="T124" s="25">
        <f t="shared" si="22"/>
        <v>-0.52353510929265235</v>
      </c>
      <c r="U124" s="24">
        <f t="shared" si="23"/>
        <v>0.85286116297174885</v>
      </c>
      <c r="V124" s="7"/>
      <c r="W124" s="25">
        <f t="shared" si="24"/>
        <v>-0.5213105574714888</v>
      </c>
      <c r="X124" s="24">
        <f t="shared" si="29"/>
        <v>140.74517937709334</v>
      </c>
      <c r="Y124" s="7"/>
      <c r="Z124" s="25">
        <f t="shared" si="30"/>
        <v>-626</v>
      </c>
      <c r="AA124" s="17">
        <f t="shared" si="31"/>
        <v>140.62499999999997</v>
      </c>
      <c r="AB124" s="24">
        <f t="shared" si="25"/>
        <v>2.4543692606170255</v>
      </c>
      <c r="AC124" s="17">
        <f t="shared" si="26"/>
        <v>0.12017937709336479</v>
      </c>
    </row>
    <row r="125" spans="1:29" s="17" customFormat="1" x14ac:dyDescent="0.25">
      <c r="A125" s="17">
        <v>40</v>
      </c>
      <c r="B125" s="17">
        <v>-635</v>
      </c>
      <c r="C125" s="17">
        <v>14353</v>
      </c>
      <c r="D125" s="17">
        <v>14736</v>
      </c>
      <c r="E125" s="17">
        <v>12037</v>
      </c>
      <c r="F125" s="17">
        <v>11636</v>
      </c>
      <c r="G125" s="24"/>
      <c r="H125" s="7"/>
      <c r="I125" s="25">
        <f t="shared" si="32"/>
        <v>2316</v>
      </c>
      <c r="J125" s="24">
        <f t="shared" si="32"/>
        <v>3100</v>
      </c>
      <c r="K125" s="7"/>
      <c r="L125" s="25">
        <f t="shared" si="27"/>
        <v>2313.4168925007953</v>
      </c>
      <c r="M125" s="17">
        <f t="shared" si="18"/>
        <v>6.6724443524477834</v>
      </c>
      <c r="N125" s="17">
        <f t="shared" si="28"/>
        <v>3097.7150988947587</v>
      </c>
      <c r="O125" s="24">
        <f t="shared" si="19"/>
        <v>5.2207730607327347</v>
      </c>
      <c r="P125" s="7"/>
      <c r="Q125" s="25">
        <f t="shared" si="20"/>
        <v>2355.0104820409329</v>
      </c>
      <c r="R125" s="24">
        <f t="shared" si="21"/>
        <v>3074.4965712386229</v>
      </c>
      <c r="S125" s="7"/>
      <c r="T125" s="25">
        <f t="shared" si="22"/>
        <v>-0.607351873799724</v>
      </c>
      <c r="U125" s="24">
        <f t="shared" si="23"/>
        <v>0.79494359465548592</v>
      </c>
      <c r="V125" s="7"/>
      <c r="W125" s="25">
        <f t="shared" si="24"/>
        <v>-0.60527879739786306</v>
      </c>
      <c r="X125" s="24">
        <f t="shared" si="29"/>
        <v>134.89445376640231</v>
      </c>
      <c r="Y125" s="7"/>
      <c r="Z125" s="25">
        <f t="shared" si="30"/>
        <v>-635</v>
      </c>
      <c r="AA125" s="17">
        <f t="shared" si="31"/>
        <v>134.90999999999997</v>
      </c>
      <c r="AB125" s="24">
        <f t="shared" si="25"/>
        <v>2.3546236938655496</v>
      </c>
      <c r="AC125" s="17">
        <f t="shared" si="26"/>
        <v>-1.554623359766083E-2</v>
      </c>
    </row>
    <row r="126" spans="1:29" s="17" customFormat="1" x14ac:dyDescent="0.25">
      <c r="A126" s="17">
        <v>41</v>
      </c>
      <c r="B126" s="17">
        <v>-623</v>
      </c>
      <c r="C126" s="17">
        <v>14492</v>
      </c>
      <c r="D126" s="17">
        <v>14609</v>
      </c>
      <c r="E126" s="17">
        <v>11890</v>
      </c>
      <c r="F126" s="17">
        <v>11758</v>
      </c>
      <c r="G126" s="24"/>
      <c r="H126" s="7"/>
      <c r="I126" s="25">
        <f t="shared" si="32"/>
        <v>2602</v>
      </c>
      <c r="J126" s="24">
        <f t="shared" si="32"/>
        <v>2851</v>
      </c>
      <c r="K126" s="7"/>
      <c r="L126" s="25">
        <f t="shared" si="27"/>
        <v>2602.6134975445489</v>
      </c>
      <c r="M126" s="17">
        <f t="shared" si="18"/>
        <v>0.37637923716748478</v>
      </c>
      <c r="N126" s="17">
        <f t="shared" si="28"/>
        <v>2854.3692310668862</v>
      </c>
      <c r="O126" s="24">
        <f t="shared" si="19"/>
        <v>11.35171798207103</v>
      </c>
      <c r="P126" s="7"/>
      <c r="Q126" s="25">
        <f t="shared" si="20"/>
        <v>2641.0104820409329</v>
      </c>
      <c r="R126" s="24">
        <f t="shared" si="21"/>
        <v>2825.4965712386229</v>
      </c>
      <c r="S126" s="7"/>
      <c r="T126" s="25">
        <f t="shared" si="22"/>
        <v>-0.68111062656594712</v>
      </c>
      <c r="U126" s="24">
        <f t="shared" si="23"/>
        <v>0.73056201201821158</v>
      </c>
      <c r="V126" s="7"/>
      <c r="W126" s="25">
        <f t="shared" si="24"/>
        <v>-0.67920586518024695</v>
      </c>
      <c r="X126" s="24">
        <f t="shared" si="29"/>
        <v>129.266791804783</v>
      </c>
      <c r="Y126" s="7"/>
      <c r="Z126" s="25">
        <f t="shared" si="30"/>
        <v>-623</v>
      </c>
      <c r="AA126" s="17">
        <f t="shared" si="31"/>
        <v>129.30299999999997</v>
      </c>
      <c r="AB126" s="24">
        <f t="shared" si="25"/>
        <v>2.2567630827062271</v>
      </c>
      <c r="AC126" s="17">
        <f t="shared" si="26"/>
        <v>-3.6208195216971717E-2</v>
      </c>
    </row>
    <row r="127" spans="1:29" s="17" customFormat="1" x14ac:dyDescent="0.25">
      <c r="A127" s="17">
        <v>42</v>
      </c>
      <c r="B127" s="17">
        <v>-606</v>
      </c>
      <c r="C127" s="17">
        <v>14634</v>
      </c>
      <c r="D127" s="17">
        <v>14492</v>
      </c>
      <c r="E127" s="17">
        <v>11775</v>
      </c>
      <c r="F127" s="17">
        <v>11899</v>
      </c>
      <c r="G127" s="24"/>
      <c r="H127" s="7"/>
      <c r="I127" s="25">
        <f t="shared" si="32"/>
        <v>2859</v>
      </c>
      <c r="J127" s="24">
        <f t="shared" si="32"/>
        <v>2593</v>
      </c>
      <c r="K127" s="7"/>
      <c r="L127" s="25">
        <f t="shared" si="27"/>
        <v>2859.684838879266</v>
      </c>
      <c r="M127" s="17">
        <f t="shared" si="18"/>
        <v>0.46900429055424714</v>
      </c>
      <c r="N127" s="17">
        <f t="shared" si="28"/>
        <v>2591.6361306158351</v>
      </c>
      <c r="O127" s="24">
        <f t="shared" si="19"/>
        <v>1.8601396970623438</v>
      </c>
      <c r="P127" s="7"/>
      <c r="Q127" s="25">
        <f t="shared" si="20"/>
        <v>2898.0104820409329</v>
      </c>
      <c r="R127" s="24">
        <f t="shared" si="21"/>
        <v>2567.4965712386229</v>
      </c>
      <c r="S127" s="7"/>
      <c r="T127" s="25">
        <f t="shared" si="22"/>
        <v>-0.74739034496076995</v>
      </c>
      <c r="U127" s="24">
        <f t="shared" si="23"/>
        <v>0.66385338422537321</v>
      </c>
      <c r="V127" s="7"/>
      <c r="W127" s="25">
        <f t="shared" si="24"/>
        <v>-0.74565994770072452</v>
      </c>
      <c r="X127" s="24">
        <f t="shared" si="29"/>
        <v>123.858842010008</v>
      </c>
      <c r="Y127" s="7"/>
      <c r="Z127" s="25">
        <f t="shared" si="30"/>
        <v>-606</v>
      </c>
      <c r="AA127" s="17">
        <f t="shared" si="31"/>
        <v>123.84899999999998</v>
      </c>
      <c r="AB127" s="24">
        <f t="shared" si="25"/>
        <v>2.1615728253024566</v>
      </c>
      <c r="AC127" s="17">
        <f t="shared" si="26"/>
        <v>9.8420100080289785E-3</v>
      </c>
    </row>
    <row r="128" spans="1:29" s="17" customFormat="1" x14ac:dyDescent="0.25">
      <c r="A128" s="17">
        <v>43</v>
      </c>
      <c r="B128" s="17">
        <v>-617</v>
      </c>
      <c r="C128" s="17">
        <v>14748</v>
      </c>
      <c r="D128" s="17">
        <v>14335</v>
      </c>
      <c r="E128" s="17">
        <v>11651</v>
      </c>
      <c r="F128" s="17">
        <v>12043</v>
      </c>
      <c r="G128" s="24"/>
      <c r="H128" s="7"/>
      <c r="I128" s="25">
        <f t="shared" si="32"/>
        <v>3097</v>
      </c>
      <c r="J128" s="24">
        <f t="shared" si="32"/>
        <v>2292</v>
      </c>
      <c r="K128" s="7"/>
      <c r="L128" s="25">
        <f t="shared" si="27"/>
        <v>3094.4399258690214</v>
      </c>
      <c r="M128" s="17">
        <f t="shared" si="18"/>
        <v>6.5539795561057916</v>
      </c>
      <c r="N128" s="17">
        <f t="shared" si="28"/>
        <v>2300.2479679235284</v>
      </c>
      <c r="O128" s="24">
        <f t="shared" si="19"/>
        <v>68.028974867554197</v>
      </c>
      <c r="P128" s="7"/>
      <c r="Q128" s="25">
        <f t="shared" si="20"/>
        <v>3136.0104820409329</v>
      </c>
      <c r="R128" s="24">
        <f t="shared" si="21"/>
        <v>2266.4965712386229</v>
      </c>
      <c r="S128" s="7"/>
      <c r="T128" s="25">
        <f t="shared" si="22"/>
        <v>-0.80877000635364094</v>
      </c>
      <c r="U128" s="24">
        <f t="shared" si="23"/>
        <v>0.58602665180039493</v>
      </c>
      <c r="V128" s="7"/>
      <c r="W128" s="25">
        <f t="shared" si="24"/>
        <v>-0.80724297957381519</v>
      </c>
      <c r="X128" s="24">
        <f t="shared" si="29"/>
        <v>118.15867191047755</v>
      </c>
      <c r="Y128" s="7"/>
      <c r="Z128" s="25">
        <f t="shared" si="30"/>
        <v>-617</v>
      </c>
      <c r="AA128" s="17">
        <f t="shared" si="31"/>
        <v>118.29599999999998</v>
      </c>
      <c r="AB128" s="24">
        <f t="shared" si="25"/>
        <v>2.0646546919392117</v>
      </c>
      <c r="AC128" s="17">
        <f t="shared" si="26"/>
        <v>-0.13732808952242692</v>
      </c>
    </row>
    <row r="129" spans="1:29" s="17" customFormat="1" x14ac:dyDescent="0.25">
      <c r="A129" s="17">
        <v>44</v>
      </c>
      <c r="B129" s="17">
        <v>-624</v>
      </c>
      <c r="C129" s="17">
        <v>14853</v>
      </c>
      <c r="D129" s="17">
        <v>14182</v>
      </c>
      <c r="E129" s="17">
        <v>11550</v>
      </c>
      <c r="F129" s="17">
        <v>12198</v>
      </c>
      <c r="G129" s="24"/>
      <c r="H129" s="7"/>
      <c r="I129" s="25">
        <f t="shared" si="32"/>
        <v>3303</v>
      </c>
      <c r="J129" s="24">
        <f t="shared" si="32"/>
        <v>1984</v>
      </c>
      <c r="K129" s="7"/>
      <c r="L129" s="25">
        <f t="shared" si="27"/>
        <v>3301.9333318040681</v>
      </c>
      <c r="M129" s="17">
        <f t="shared" si="18"/>
        <v>1.1377810402126671</v>
      </c>
      <c r="N129" s="17">
        <f t="shared" si="28"/>
        <v>1983.8226124118385</v>
      </c>
      <c r="O129" s="24">
        <f t="shared" si="19"/>
        <v>3.1466356433766982E-2</v>
      </c>
      <c r="P129" s="7"/>
      <c r="Q129" s="25">
        <f t="shared" si="20"/>
        <v>3342.0104820409329</v>
      </c>
      <c r="R129" s="24">
        <f t="shared" si="21"/>
        <v>1958.4965712386231</v>
      </c>
      <c r="S129" s="7"/>
      <c r="T129" s="25">
        <f t="shared" si="22"/>
        <v>-0.8618969401642772</v>
      </c>
      <c r="U129" s="24">
        <f t="shared" si="23"/>
        <v>0.50638999536553353</v>
      </c>
      <c r="V129" s="7"/>
      <c r="W129" s="25">
        <f t="shared" si="24"/>
        <v>-0.86057798042876354</v>
      </c>
      <c r="X129" s="24">
        <f t="shared" si="29"/>
        <v>112.65433495811681</v>
      </c>
      <c r="Y129" s="7"/>
      <c r="Z129" s="25">
        <f t="shared" si="30"/>
        <v>-624</v>
      </c>
      <c r="AA129" s="17">
        <f t="shared" si="31"/>
        <v>112.67999999999998</v>
      </c>
      <c r="AB129" s="24">
        <f t="shared" si="25"/>
        <v>1.9666370011472101</v>
      </c>
      <c r="AC129" s="17">
        <f t="shared" si="26"/>
        <v>-2.5665041883172535E-2</v>
      </c>
    </row>
    <row r="130" spans="1:29" s="17" customFormat="1" x14ac:dyDescent="0.25">
      <c r="A130" s="17">
        <v>45</v>
      </c>
      <c r="B130" s="17">
        <v>-618</v>
      </c>
      <c r="C130" s="17">
        <v>14936</v>
      </c>
      <c r="D130" s="17">
        <v>14012</v>
      </c>
      <c r="E130" s="17">
        <v>11459</v>
      </c>
      <c r="F130" s="17">
        <v>12361</v>
      </c>
      <c r="G130" s="24"/>
      <c r="H130" s="7"/>
      <c r="I130" s="25">
        <f t="shared" si="32"/>
        <v>3477</v>
      </c>
      <c r="J130" s="24">
        <f t="shared" si="32"/>
        <v>1651</v>
      </c>
      <c r="K130" s="7"/>
      <c r="L130" s="25">
        <f t="shared" si="27"/>
        <v>3475.8204586091942</v>
      </c>
      <c r="M130" s="17">
        <f t="shared" si="18"/>
        <v>1.3913178926239691</v>
      </c>
      <c r="N130" s="17">
        <f t="shared" si="28"/>
        <v>1651.8776191070328</v>
      </c>
      <c r="O130" s="24">
        <f t="shared" si="19"/>
        <v>0.7702152970291235</v>
      </c>
      <c r="P130" s="7"/>
      <c r="Q130" s="25">
        <f t="shared" si="20"/>
        <v>3516.0104820409329</v>
      </c>
      <c r="R130" s="24">
        <f t="shared" si="21"/>
        <v>1625.4965712386231</v>
      </c>
      <c r="S130" s="7"/>
      <c r="T130" s="25">
        <f t="shared" si="22"/>
        <v>-0.90677114639267864</v>
      </c>
      <c r="U130" s="24">
        <f t="shared" si="23"/>
        <v>0.42028932460966067</v>
      </c>
      <c r="V130" s="7"/>
      <c r="W130" s="25">
        <f t="shared" si="24"/>
        <v>-0.90567709944924546</v>
      </c>
      <c r="X130" s="24">
        <f t="shared" si="29"/>
        <v>107.0746690211829</v>
      </c>
      <c r="Y130" s="7"/>
      <c r="Z130" s="25">
        <f t="shared" si="30"/>
        <v>-618</v>
      </c>
      <c r="AA130" s="17">
        <f t="shared" si="31"/>
        <v>107.11799999999998</v>
      </c>
      <c r="AB130" s="24">
        <f t="shared" si="25"/>
        <v>1.8695617881512854</v>
      </c>
      <c r="AC130" s="17">
        <f t="shared" si="26"/>
        <v>-4.33309788170817E-2</v>
      </c>
    </row>
    <row r="131" spans="1:29" s="17" customFormat="1" x14ac:dyDescent="0.25">
      <c r="A131" s="17">
        <v>46</v>
      </c>
      <c r="B131" s="17">
        <v>-638</v>
      </c>
      <c r="C131" s="17">
        <v>15013</v>
      </c>
      <c r="D131" s="17">
        <v>13831</v>
      </c>
      <c r="E131" s="17">
        <v>11388</v>
      </c>
      <c r="F131" s="17">
        <v>12542</v>
      </c>
      <c r="G131" s="24"/>
      <c r="H131" s="7"/>
      <c r="I131" s="25">
        <f t="shared" si="32"/>
        <v>3625</v>
      </c>
      <c r="J131" s="24">
        <f t="shared" si="32"/>
        <v>1289</v>
      </c>
      <c r="K131" s="7"/>
      <c r="L131" s="25">
        <f t="shared" si="27"/>
        <v>3620.5926797608913</v>
      </c>
      <c r="M131" s="17">
        <f t="shared" si="18"/>
        <v>19.42447169005704</v>
      </c>
      <c r="N131" s="17">
        <f t="shared" si="28"/>
        <v>1293.1417883528668</v>
      </c>
      <c r="O131" s="24">
        <f t="shared" si="19"/>
        <v>17.154410759943058</v>
      </c>
      <c r="P131" s="7"/>
      <c r="Q131" s="25">
        <f t="shared" si="20"/>
        <v>3664.0104820409329</v>
      </c>
      <c r="R131" s="24">
        <f t="shared" si="21"/>
        <v>1263.4965712386231</v>
      </c>
      <c r="S131" s="7"/>
      <c r="T131" s="25">
        <f t="shared" si="22"/>
        <v>-0.94494001146051432</v>
      </c>
      <c r="U131" s="24">
        <f t="shared" si="23"/>
        <v>0.32669039724141447</v>
      </c>
      <c r="V131" s="7"/>
      <c r="W131" s="25">
        <f t="shared" si="24"/>
        <v>-0.94409042814773436</v>
      </c>
      <c r="X131" s="24">
        <f t="shared" si="29"/>
        <v>101.26802105320144</v>
      </c>
      <c r="Y131" s="7"/>
      <c r="Z131" s="25">
        <f t="shared" si="30"/>
        <v>-638</v>
      </c>
      <c r="AA131" s="17">
        <f t="shared" si="31"/>
        <v>101.37599999999998</v>
      </c>
      <c r="AB131" s="24">
        <f t="shared" si="25"/>
        <v>1.7693449825017711</v>
      </c>
      <c r="AC131" s="17">
        <f t="shared" si="26"/>
        <v>-0.10797894679853925</v>
      </c>
    </row>
    <row r="132" spans="1:29" s="17" customFormat="1" x14ac:dyDescent="0.25">
      <c r="A132" s="17">
        <v>47</v>
      </c>
      <c r="B132" s="17">
        <v>-638</v>
      </c>
      <c r="C132" s="17">
        <v>15066</v>
      </c>
      <c r="D132" s="17">
        <v>13642</v>
      </c>
      <c r="E132" s="17">
        <v>11333</v>
      </c>
      <c r="F132" s="17">
        <v>12723</v>
      </c>
      <c r="G132" s="24"/>
      <c r="H132" s="7"/>
      <c r="I132" s="25">
        <f t="shared" si="32"/>
        <v>3733</v>
      </c>
      <c r="J132" s="24">
        <f t="shared" si="32"/>
        <v>919</v>
      </c>
      <c r="K132" s="7"/>
      <c r="L132" s="25">
        <f t="shared" si="27"/>
        <v>3728.6341917296563</v>
      </c>
      <c r="M132" s="17">
        <f t="shared" si="18"/>
        <v>19.060281853401253</v>
      </c>
      <c r="N132" s="17">
        <f t="shared" si="28"/>
        <v>921.67074702950049</v>
      </c>
      <c r="O132" s="24">
        <f t="shared" si="19"/>
        <v>7.1328896955856891</v>
      </c>
      <c r="P132" s="7"/>
      <c r="Q132" s="25">
        <f t="shared" si="20"/>
        <v>3772.0104820409329</v>
      </c>
      <c r="R132" s="24">
        <f t="shared" si="21"/>
        <v>893.49657123862312</v>
      </c>
      <c r="S132" s="7"/>
      <c r="T132" s="25">
        <f t="shared" si="22"/>
        <v>-0.97279296705055662</v>
      </c>
      <c r="U132" s="24">
        <f t="shared" si="23"/>
        <v>0.23102298529044454</v>
      </c>
      <c r="V132" s="7"/>
      <c r="W132" s="25">
        <f t="shared" si="24"/>
        <v>-0.97219321185755858</v>
      </c>
      <c r="X132" s="24">
        <f t="shared" si="29"/>
        <v>95.547806796728935</v>
      </c>
      <c r="Y132" s="7"/>
      <c r="Z132" s="25">
        <f t="shared" si="30"/>
        <v>-638</v>
      </c>
      <c r="AA132" s="17">
        <f t="shared" si="31"/>
        <v>95.633999999999972</v>
      </c>
      <c r="AB132" s="24">
        <f t="shared" si="25"/>
        <v>1.6691281768522566</v>
      </c>
      <c r="AC132" s="17">
        <f t="shared" si="26"/>
        <v>-8.6193203271037078E-2</v>
      </c>
    </row>
    <row r="133" spans="1:29" s="17" customFormat="1" x14ac:dyDescent="0.25">
      <c r="A133" s="17">
        <v>48</v>
      </c>
      <c r="B133" s="17">
        <v>-628</v>
      </c>
      <c r="C133" s="17">
        <v>15095</v>
      </c>
      <c r="D133" s="17">
        <v>13466</v>
      </c>
      <c r="E133" s="17">
        <v>11302</v>
      </c>
      <c r="F133" s="17">
        <v>12919</v>
      </c>
      <c r="G133" s="24"/>
      <c r="H133" s="7"/>
      <c r="I133" s="25">
        <f t="shared" si="32"/>
        <v>3793</v>
      </c>
      <c r="J133" s="24">
        <f t="shared" si="32"/>
        <v>547</v>
      </c>
      <c r="K133" s="7"/>
      <c r="L133" s="25">
        <f t="shared" si="27"/>
        <v>3798.0556282785856</v>
      </c>
      <c r="M133" s="17">
        <f t="shared" si="18"/>
        <v>25.559377291234121</v>
      </c>
      <c r="N133" s="17">
        <f t="shared" si="28"/>
        <v>547.21109788633566</v>
      </c>
      <c r="O133" s="24">
        <f t="shared" si="19"/>
        <v>4.4562317615385323E-2</v>
      </c>
      <c r="P133" s="7"/>
      <c r="Q133" s="25">
        <f t="shared" si="20"/>
        <v>3832.0104820409329</v>
      </c>
      <c r="R133" s="24">
        <f t="shared" si="21"/>
        <v>521.49657123862312</v>
      </c>
      <c r="S133" s="7"/>
      <c r="T133" s="25">
        <f t="shared" si="22"/>
        <v>-0.98826683126724679</v>
      </c>
      <c r="U133" s="24">
        <f t="shared" si="23"/>
        <v>0.13483845219379373</v>
      </c>
      <c r="V133" s="7"/>
      <c r="W133" s="25">
        <f t="shared" si="24"/>
        <v>-0.98791821192565488</v>
      </c>
      <c r="X133" s="24">
        <f t="shared" si="29"/>
        <v>89.952629304578863</v>
      </c>
      <c r="Y133" s="7"/>
      <c r="Z133" s="25">
        <f t="shared" si="30"/>
        <v>-628</v>
      </c>
      <c r="AA133" s="17">
        <f t="shared" si="31"/>
        <v>89.981999999999971</v>
      </c>
      <c r="AB133" s="24">
        <f t="shared" si="25"/>
        <v>1.5704821675295371</v>
      </c>
      <c r="AC133" s="17">
        <f t="shared" si="26"/>
        <v>-2.9370695421107484E-2</v>
      </c>
    </row>
    <row r="134" spans="1:29" s="17" customFormat="1" x14ac:dyDescent="0.25">
      <c r="A134" s="17">
        <v>49</v>
      </c>
      <c r="B134" s="17">
        <v>-619</v>
      </c>
      <c r="C134" s="17">
        <v>15110</v>
      </c>
      <c r="D134" s="17">
        <v>13264</v>
      </c>
      <c r="E134" s="17">
        <v>11278</v>
      </c>
      <c r="F134" s="17">
        <v>13092</v>
      </c>
      <c r="G134" s="24"/>
      <c r="H134" s="7"/>
      <c r="I134" s="25">
        <f t="shared" si="32"/>
        <v>3832</v>
      </c>
      <c r="J134" s="24">
        <f t="shared" si="32"/>
        <v>172</v>
      </c>
      <c r="K134" s="7"/>
      <c r="L134" s="25">
        <f t="shared" si="27"/>
        <v>3829.9672669348483</v>
      </c>
      <c r="M134" s="17">
        <f t="shared" si="18"/>
        <v>4.1320037141608648</v>
      </c>
      <c r="N134" s="17">
        <f t="shared" si="28"/>
        <v>173.13300687102455</v>
      </c>
      <c r="O134" s="24">
        <f t="shared" si="19"/>
        <v>1.2837045697888378</v>
      </c>
      <c r="P134" s="7"/>
      <c r="Q134" s="25">
        <f t="shared" si="20"/>
        <v>3871.0104820409329</v>
      </c>
      <c r="R134" s="24">
        <f t="shared" si="21"/>
        <v>146.49657123862312</v>
      </c>
      <c r="S134" s="7"/>
      <c r="T134" s="25">
        <f t="shared" si="22"/>
        <v>-0.99832484300809543</v>
      </c>
      <c r="U134" s="24">
        <f t="shared" si="23"/>
        <v>3.7878237378621532E-2</v>
      </c>
      <c r="V134" s="7"/>
      <c r="W134" s="25">
        <f t="shared" si="24"/>
        <v>-0.99822936592912381</v>
      </c>
      <c r="X134" s="24">
        <f t="shared" si="29"/>
        <v>84.353568200890663</v>
      </c>
      <c r="Y134" s="7"/>
      <c r="Z134" s="25">
        <f t="shared" si="30"/>
        <v>-619</v>
      </c>
      <c r="AA134" s="17">
        <f t="shared" si="31"/>
        <v>84.410999999999973</v>
      </c>
      <c r="AB134" s="24">
        <f t="shared" si="25"/>
        <v>1.4732498749009331</v>
      </c>
      <c r="AC134" s="17">
        <f t="shared" si="26"/>
        <v>-5.7431799109309623E-2</v>
      </c>
    </row>
    <row r="135" spans="1:29" s="17" customFormat="1" x14ac:dyDescent="0.25">
      <c r="A135" s="17">
        <v>50</v>
      </c>
      <c r="B135" s="17">
        <v>-622</v>
      </c>
      <c r="C135" s="17">
        <v>15116</v>
      </c>
      <c r="D135" s="17">
        <v>13085</v>
      </c>
      <c r="E135" s="17">
        <v>11289</v>
      </c>
      <c r="F135" s="17">
        <v>13290</v>
      </c>
      <c r="G135" s="24"/>
      <c r="H135" s="7"/>
      <c r="I135" s="25">
        <f t="shared" si="32"/>
        <v>3827</v>
      </c>
      <c r="J135" s="24">
        <f t="shared" si="32"/>
        <v>-205</v>
      </c>
      <c r="K135" s="7"/>
      <c r="L135" s="25">
        <f t="shared" si="27"/>
        <v>3825.2117074744365</v>
      </c>
      <c r="M135" s="17">
        <f t="shared" si="18"/>
        <v>3.1979901569863531</v>
      </c>
      <c r="N135" s="17">
        <f t="shared" si="28"/>
        <v>-204.15549108590776</v>
      </c>
      <c r="O135" s="24">
        <f t="shared" si="19"/>
        <v>0.71319530598126257</v>
      </c>
      <c r="P135" s="7"/>
      <c r="Q135" s="25">
        <f t="shared" si="20"/>
        <v>3866.0104820409329</v>
      </c>
      <c r="R135" s="24">
        <f t="shared" si="21"/>
        <v>-230.50342876137688</v>
      </c>
      <c r="S135" s="7"/>
      <c r="T135" s="25">
        <f t="shared" si="22"/>
        <v>-0.9970353543233712</v>
      </c>
      <c r="U135" s="24">
        <f t="shared" si="23"/>
        <v>-5.9599098582231579E-2</v>
      </c>
      <c r="V135" s="7"/>
      <c r="W135" s="25">
        <f t="shared" si="24"/>
        <v>-0.99719433075345032</v>
      </c>
      <c r="X135" s="24">
        <f t="shared" si="29"/>
        <v>78.760182234642969</v>
      </c>
      <c r="Y135" s="7"/>
      <c r="Z135" s="25">
        <f t="shared" si="30"/>
        <v>-622</v>
      </c>
      <c r="AA135" s="17">
        <f t="shared" si="31"/>
        <v>78.812999999999974</v>
      </c>
      <c r="AB135" s="24">
        <f t="shared" si="25"/>
        <v>1.3755463433742905</v>
      </c>
      <c r="AC135" s="17">
        <f t="shared" si="26"/>
        <v>-5.2817765357005442E-2</v>
      </c>
    </row>
    <row r="136" spans="1:29" s="17" customFormat="1" x14ac:dyDescent="0.25">
      <c r="A136" s="17">
        <v>51</v>
      </c>
      <c r="B136" s="17">
        <v>-605</v>
      </c>
      <c r="C136" s="17">
        <v>15092</v>
      </c>
      <c r="D136" s="17">
        <v>12905</v>
      </c>
      <c r="E136" s="17">
        <v>11306</v>
      </c>
      <c r="F136" s="17">
        <v>13472</v>
      </c>
      <c r="G136" s="24"/>
      <c r="H136" s="7"/>
      <c r="I136" s="25">
        <f t="shared" si="32"/>
        <v>3786</v>
      </c>
      <c r="J136" s="24">
        <f t="shared" si="32"/>
        <v>-567</v>
      </c>
      <c r="K136" s="7"/>
      <c r="L136" s="25">
        <f t="shared" si="27"/>
        <v>3785.2158721781034</v>
      </c>
      <c r="M136" s="17">
        <f t="shared" si="18"/>
        <v>0.6148564410723345</v>
      </c>
      <c r="N136" s="17">
        <f t="shared" si="28"/>
        <v>-569.05563009405876</v>
      </c>
      <c r="O136" s="24">
        <f t="shared" si="19"/>
        <v>4.2256150836000108</v>
      </c>
      <c r="P136" s="7"/>
      <c r="Q136" s="25">
        <f t="shared" si="20"/>
        <v>3825.0104820409329</v>
      </c>
      <c r="R136" s="24">
        <f t="shared" si="21"/>
        <v>-592.50342876137688</v>
      </c>
      <c r="S136" s="7"/>
      <c r="T136" s="25">
        <f t="shared" si="22"/>
        <v>-0.98646154710863299</v>
      </c>
      <c r="U136" s="24">
        <f t="shared" si="23"/>
        <v>-0.1531980259504778</v>
      </c>
      <c r="V136" s="7"/>
      <c r="W136" s="25">
        <f t="shared" si="24"/>
        <v>-0.98686482109477758</v>
      </c>
      <c r="X136" s="24">
        <f t="shared" si="29"/>
        <v>73.356499848728049</v>
      </c>
      <c r="Y136" s="7"/>
      <c r="Z136" s="25">
        <f t="shared" si="30"/>
        <v>-605</v>
      </c>
      <c r="AA136" s="17">
        <f t="shared" si="31"/>
        <v>73.367999999999981</v>
      </c>
      <c r="AB136" s="24">
        <f t="shared" si="25"/>
        <v>1.2805131656031994</v>
      </c>
      <c r="AC136" s="17">
        <f t="shared" si="26"/>
        <v>-1.1500151271931713E-2</v>
      </c>
    </row>
    <row r="137" spans="1:29" s="17" customFormat="1" x14ac:dyDescent="0.25">
      <c r="A137" s="17">
        <v>52</v>
      </c>
      <c r="B137" s="17">
        <v>-617</v>
      </c>
      <c r="C137" s="17">
        <v>15053</v>
      </c>
      <c r="D137" s="17">
        <v>12715</v>
      </c>
      <c r="E137" s="17">
        <v>11342</v>
      </c>
      <c r="F137" s="17">
        <v>13652</v>
      </c>
      <c r="G137" s="24"/>
      <c r="H137" s="7"/>
      <c r="I137" s="25">
        <f t="shared" si="32"/>
        <v>3711</v>
      </c>
      <c r="J137" s="24">
        <f t="shared" si="32"/>
        <v>-937</v>
      </c>
      <c r="K137" s="7"/>
      <c r="L137" s="25">
        <f t="shared" si="27"/>
        <v>3708.8790023170764</v>
      </c>
      <c r="M137" s="17">
        <f t="shared" si="18"/>
        <v>4.4986311709674665</v>
      </c>
      <c r="N137" s="17">
        <f t="shared" si="28"/>
        <v>-935.63353039115998</v>
      </c>
      <c r="O137" s="24">
        <f t="shared" si="19"/>
        <v>1.8672391918833988</v>
      </c>
      <c r="P137" s="7"/>
      <c r="Q137" s="25">
        <f t="shared" si="20"/>
        <v>3750.0104820409329</v>
      </c>
      <c r="R137" s="24">
        <f t="shared" si="21"/>
        <v>-962.50342876137688</v>
      </c>
      <c r="S137" s="7"/>
      <c r="T137" s="25">
        <f t="shared" si="22"/>
        <v>-0.96711921683777025</v>
      </c>
      <c r="U137" s="24">
        <f t="shared" si="23"/>
        <v>-0.24886543790144772</v>
      </c>
      <c r="V137" s="7"/>
      <c r="W137" s="25">
        <f t="shared" si="24"/>
        <v>-0.96777215814131812</v>
      </c>
      <c r="X137" s="24">
        <f t="shared" si="29"/>
        <v>67.759184062386737</v>
      </c>
      <c r="Y137" s="7"/>
      <c r="Z137" s="25">
        <f t="shared" si="30"/>
        <v>-617</v>
      </c>
      <c r="AA137" s="17">
        <f t="shared" si="31"/>
        <v>67.814999999999984</v>
      </c>
      <c r="AB137" s="24">
        <f t="shared" si="25"/>
        <v>1.1835950322399542</v>
      </c>
      <c r="AC137" s="17">
        <f t="shared" si="26"/>
        <v>-5.5815937613246547E-2</v>
      </c>
    </row>
    <row r="138" spans="1:29" s="17" customFormat="1" x14ac:dyDescent="0.25">
      <c r="A138" s="17">
        <v>53</v>
      </c>
      <c r="B138" s="17">
        <v>-637</v>
      </c>
      <c r="C138" s="17">
        <v>14997</v>
      </c>
      <c r="D138" s="17">
        <v>12536</v>
      </c>
      <c r="E138" s="17">
        <v>11402</v>
      </c>
      <c r="F138" s="17">
        <v>13839</v>
      </c>
      <c r="G138" s="24"/>
      <c r="H138" s="7"/>
      <c r="I138" s="25">
        <f t="shared" si="32"/>
        <v>3595</v>
      </c>
      <c r="J138" s="24">
        <f t="shared" si="32"/>
        <v>-1303</v>
      </c>
      <c r="K138" s="7"/>
      <c r="L138" s="25">
        <f t="shared" si="27"/>
        <v>3593.1662998008019</v>
      </c>
      <c r="M138" s="17">
        <f t="shared" si="18"/>
        <v>3.3624564205392238</v>
      </c>
      <c r="N138" s="17">
        <f t="shared" si="28"/>
        <v>-1304.574023321318</v>
      </c>
      <c r="O138" s="24">
        <f t="shared" si="19"/>
        <v>2.4775494160529763</v>
      </c>
      <c r="P138" s="7"/>
      <c r="Q138" s="25">
        <f t="shared" si="20"/>
        <v>3634.0104820409329</v>
      </c>
      <c r="R138" s="24">
        <f t="shared" si="21"/>
        <v>-1328.5034287613769</v>
      </c>
      <c r="S138" s="7"/>
      <c r="T138" s="25">
        <f t="shared" si="22"/>
        <v>-0.93720307935216929</v>
      </c>
      <c r="U138" s="24">
        <f t="shared" si="23"/>
        <v>-0.34349860756105577</v>
      </c>
      <c r="V138" s="7"/>
      <c r="W138" s="25">
        <f t="shared" si="24"/>
        <v>-0.93810295212776318</v>
      </c>
      <c r="X138" s="24">
        <f t="shared" si="29"/>
        <v>62.069635887574691</v>
      </c>
      <c r="Y138" s="7"/>
      <c r="Z138" s="25">
        <f t="shared" si="30"/>
        <v>-637</v>
      </c>
      <c r="AA138" s="17">
        <f t="shared" si="31"/>
        <v>62.081999999999987</v>
      </c>
      <c r="AB138" s="24">
        <f t="shared" si="25"/>
        <v>1.0835353062231194</v>
      </c>
      <c r="AC138" s="17">
        <f t="shared" si="26"/>
        <v>-1.2364112425295559E-2</v>
      </c>
    </row>
    <row r="139" spans="1:29" s="17" customFormat="1" x14ac:dyDescent="0.25">
      <c r="A139" s="17">
        <v>54</v>
      </c>
      <c r="B139" s="17">
        <v>-625</v>
      </c>
      <c r="C139" s="17">
        <v>14934</v>
      </c>
      <c r="D139" s="17">
        <v>12373</v>
      </c>
      <c r="E139" s="17">
        <v>11487</v>
      </c>
      <c r="F139" s="17">
        <v>14023</v>
      </c>
      <c r="G139" s="24"/>
      <c r="H139" s="7"/>
      <c r="I139" s="25">
        <f t="shared" si="32"/>
        <v>3447</v>
      </c>
      <c r="J139" s="24">
        <f t="shared" si="32"/>
        <v>-1650</v>
      </c>
      <c r="K139" s="7"/>
      <c r="L139" s="25">
        <f t="shared" si="27"/>
        <v>3444.3038336376967</v>
      </c>
      <c r="M139" s="17">
        <f t="shared" si="18"/>
        <v>7.2693130532158197</v>
      </c>
      <c r="N139" s="17">
        <f t="shared" si="28"/>
        <v>-1653.6321904408223</v>
      </c>
      <c r="O139" s="24">
        <f t="shared" si="19"/>
        <v>13.192807398401197</v>
      </c>
      <c r="P139" s="7"/>
      <c r="Q139" s="25">
        <f t="shared" si="20"/>
        <v>3486.0104820409329</v>
      </c>
      <c r="R139" s="24">
        <f t="shared" si="21"/>
        <v>-1675.5034287613769</v>
      </c>
      <c r="S139" s="7"/>
      <c r="T139" s="25">
        <f t="shared" si="22"/>
        <v>-0.89903421428433361</v>
      </c>
      <c r="U139" s="24">
        <f t="shared" si="23"/>
        <v>-0.43321912633669513</v>
      </c>
      <c r="V139" s="7"/>
      <c r="W139" s="25">
        <f t="shared" si="24"/>
        <v>-0.90016816627519958</v>
      </c>
      <c r="X139" s="24">
        <f t="shared" si="29"/>
        <v>56.480630161196927</v>
      </c>
      <c r="Y139" s="7"/>
      <c r="Z139" s="25">
        <f t="shared" si="30"/>
        <v>-625</v>
      </c>
      <c r="AA139" s="17">
        <f t="shared" si="31"/>
        <v>56.456999999999987</v>
      </c>
      <c r="AB139" s="24">
        <f t="shared" si="25"/>
        <v>0.98536053579843841</v>
      </c>
      <c r="AC139" s="17">
        <f t="shared" si="26"/>
        <v>2.3630161196940946E-2</v>
      </c>
    </row>
    <row r="140" spans="1:29" s="17" customFormat="1" x14ac:dyDescent="0.25">
      <c r="A140" s="17">
        <v>55</v>
      </c>
      <c r="B140" s="17">
        <v>-641</v>
      </c>
      <c r="C140" s="17">
        <v>14841</v>
      </c>
      <c r="D140" s="17">
        <v>12195</v>
      </c>
      <c r="E140" s="17">
        <v>11574</v>
      </c>
      <c r="F140" s="17">
        <v>14193</v>
      </c>
      <c r="G140" s="24"/>
      <c r="H140" s="7"/>
      <c r="I140" s="25">
        <f t="shared" si="32"/>
        <v>3267</v>
      </c>
      <c r="J140" s="24">
        <f t="shared" si="32"/>
        <v>-1998</v>
      </c>
      <c r="K140" s="7"/>
      <c r="L140" s="25">
        <f t="shared" si="27"/>
        <v>3256.7938512063729</v>
      </c>
      <c r="M140" s="17">
        <f t="shared" si="18"/>
        <v>104.16547319765607</v>
      </c>
      <c r="N140" s="17">
        <f t="shared" si="28"/>
        <v>-1994.7723589965756</v>
      </c>
      <c r="O140" s="24">
        <f t="shared" si="19"/>
        <v>10.417666446986621</v>
      </c>
      <c r="P140" s="7"/>
      <c r="Q140" s="25">
        <f t="shared" si="20"/>
        <v>3306.0104820409329</v>
      </c>
      <c r="R140" s="24">
        <f t="shared" si="21"/>
        <v>-2023.5034287613769</v>
      </c>
      <c r="S140" s="7"/>
      <c r="T140" s="25">
        <f t="shared" si="22"/>
        <v>-0.8526126216342631</v>
      </c>
      <c r="U140" s="24">
        <f t="shared" si="23"/>
        <v>-0.52319820568517494</v>
      </c>
      <c r="V140" s="7"/>
      <c r="W140" s="25">
        <f t="shared" si="24"/>
        <v>-0.85398129967660119</v>
      </c>
      <c r="X140" s="24">
        <f t="shared" si="29"/>
        <v>50.686459258055834</v>
      </c>
      <c r="Y140" s="7"/>
      <c r="Z140" s="25">
        <f t="shared" si="30"/>
        <v>-641</v>
      </c>
      <c r="AA140" s="17">
        <f t="shared" si="31"/>
        <v>50.687999999999988</v>
      </c>
      <c r="AB140" s="24">
        <f t="shared" si="25"/>
        <v>0.88467249125088554</v>
      </c>
      <c r="AC140" s="17">
        <f t="shared" si="26"/>
        <v>-1.5407419441544334E-3</v>
      </c>
    </row>
    <row r="141" spans="1:29" s="17" customFormat="1" x14ac:dyDescent="0.25">
      <c r="A141" s="17">
        <v>56</v>
      </c>
      <c r="B141" s="17">
        <v>-629</v>
      </c>
      <c r="C141" s="17">
        <v>14713</v>
      </c>
      <c r="D141" s="17">
        <v>12029</v>
      </c>
      <c r="E141" s="17">
        <v>11675</v>
      </c>
      <c r="F141" s="17">
        <v>14335</v>
      </c>
      <c r="G141" s="24"/>
      <c r="H141" s="7"/>
      <c r="I141" s="25">
        <f t="shared" si="32"/>
        <v>3038</v>
      </c>
      <c r="J141" s="24">
        <f t="shared" si="32"/>
        <v>-2306</v>
      </c>
      <c r="K141" s="7"/>
      <c r="L141" s="25">
        <f t="shared" si="27"/>
        <v>3040.3222158663339</v>
      </c>
      <c r="M141" s="17">
        <f t="shared" si="18"/>
        <v>5.3926865298527353</v>
      </c>
      <c r="N141" s="17">
        <f t="shared" si="28"/>
        <v>-2309.6206966121781</v>
      </c>
      <c r="O141" s="24">
        <f t="shared" si="19"/>
        <v>13.109443957438028</v>
      </c>
      <c r="P141" s="7"/>
      <c r="Q141" s="25">
        <f t="shared" si="20"/>
        <v>3077.0104820409329</v>
      </c>
      <c r="R141" s="24">
        <f t="shared" si="21"/>
        <v>-2331.5034287613771</v>
      </c>
      <c r="S141" s="7"/>
      <c r="T141" s="25">
        <f t="shared" si="22"/>
        <v>-0.79355403987389561</v>
      </c>
      <c r="U141" s="24">
        <f t="shared" si="23"/>
        <v>-0.60283486212003634</v>
      </c>
      <c r="V141" s="7"/>
      <c r="W141" s="25">
        <f t="shared" si="24"/>
        <v>-0.79513040272538338</v>
      </c>
      <c r="X141" s="24">
        <f t="shared" si="29"/>
        <v>45.012604148108665</v>
      </c>
      <c r="Y141" s="7"/>
      <c r="Z141" s="25">
        <f t="shared" si="30"/>
        <v>-629</v>
      </c>
      <c r="AA141" s="17">
        <f t="shared" si="31"/>
        <v>45.026999999999987</v>
      </c>
      <c r="AB141" s="24">
        <f t="shared" si="25"/>
        <v>0.78586940229548641</v>
      </c>
      <c r="AC141" s="17">
        <f t="shared" si="26"/>
        <v>-1.4395851891322309E-2</v>
      </c>
    </row>
    <row r="142" spans="1:29" s="17" customFormat="1" x14ac:dyDescent="0.25">
      <c r="A142" s="17">
        <v>57</v>
      </c>
      <c r="B142" s="17">
        <v>-627</v>
      </c>
      <c r="C142" s="17">
        <v>14596</v>
      </c>
      <c r="D142" s="17">
        <v>11886</v>
      </c>
      <c r="E142" s="17">
        <v>11804</v>
      </c>
      <c r="F142" s="17">
        <v>14492</v>
      </c>
      <c r="G142" s="24"/>
      <c r="H142" s="7"/>
      <c r="I142" s="25">
        <f t="shared" si="32"/>
        <v>2792</v>
      </c>
      <c r="J142" s="24">
        <f t="shared" si="32"/>
        <v>-2606</v>
      </c>
      <c r="K142" s="7"/>
      <c r="L142" s="25">
        <f t="shared" si="27"/>
        <v>2794.6383089484093</v>
      </c>
      <c r="M142" s="17">
        <f t="shared" si="18"/>
        <v>6.9606741072566045</v>
      </c>
      <c r="N142" s="17">
        <f t="shared" si="28"/>
        <v>-2600.7663674005362</v>
      </c>
      <c r="O142" s="24">
        <f t="shared" si="19"/>
        <v>27.390910186170395</v>
      </c>
      <c r="P142" s="7"/>
      <c r="Q142" s="25">
        <f t="shared" si="20"/>
        <v>2831.0104820409329</v>
      </c>
      <c r="R142" s="24">
        <f t="shared" si="21"/>
        <v>-2631.5034287613771</v>
      </c>
      <c r="S142" s="7"/>
      <c r="T142" s="25">
        <f t="shared" si="22"/>
        <v>-0.73011119658546597</v>
      </c>
      <c r="U142" s="24">
        <f t="shared" si="23"/>
        <v>-0.68040303397217416</v>
      </c>
      <c r="V142" s="7"/>
      <c r="W142" s="25">
        <f t="shared" si="24"/>
        <v>-0.73188982967098803</v>
      </c>
      <c r="X142" s="24">
        <f t="shared" si="29"/>
        <v>39.26835840420955</v>
      </c>
      <c r="Y142" s="7"/>
      <c r="Z142" s="25">
        <f t="shared" si="30"/>
        <v>-627</v>
      </c>
      <c r="AA142" s="17">
        <f t="shared" si="31"/>
        <v>39.383999999999986</v>
      </c>
      <c r="AB142" s="24">
        <f t="shared" si="25"/>
        <v>0.68738047260544644</v>
      </c>
      <c r="AC142" s="17">
        <f t="shared" si="26"/>
        <v>-0.11564159579043576</v>
      </c>
    </row>
    <row r="143" spans="1:29" s="17" customFormat="1" x14ac:dyDescent="0.25">
      <c r="A143" s="17">
        <v>58</v>
      </c>
      <c r="B143" s="17">
        <v>-607</v>
      </c>
      <c r="C143" s="17">
        <v>14469</v>
      </c>
      <c r="D143" s="17">
        <v>11762</v>
      </c>
      <c r="E143" s="17">
        <v>11941</v>
      </c>
      <c r="F143" s="17">
        <v>14626</v>
      </c>
      <c r="G143" s="24"/>
      <c r="H143" s="7"/>
      <c r="I143" s="25">
        <f t="shared" si="32"/>
        <v>2528</v>
      </c>
      <c r="J143" s="24">
        <f t="shared" si="32"/>
        <v>-2864</v>
      </c>
      <c r="K143" s="7"/>
      <c r="L143" s="25">
        <f t="shared" si="27"/>
        <v>2530.5964840452552</v>
      </c>
      <c r="M143" s="17">
        <f t="shared" si="18"/>
        <v>6.7417293972650052</v>
      </c>
      <c r="N143" s="17">
        <f t="shared" si="28"/>
        <v>-2858.3642751233442</v>
      </c>
      <c r="O143" s="24">
        <f t="shared" si="19"/>
        <v>31.761394885356875</v>
      </c>
      <c r="P143" s="7"/>
      <c r="Q143" s="25">
        <f t="shared" si="20"/>
        <v>2567.0104820409329</v>
      </c>
      <c r="R143" s="24">
        <f t="shared" si="21"/>
        <v>-2889.5034287613771</v>
      </c>
      <c r="S143" s="7"/>
      <c r="T143" s="25">
        <f t="shared" si="22"/>
        <v>-0.66202619403202922</v>
      </c>
      <c r="U143" s="24">
        <f t="shared" si="23"/>
        <v>-0.74711166176501265</v>
      </c>
      <c r="V143" s="7"/>
      <c r="W143" s="25">
        <f t="shared" si="24"/>
        <v>-0.66397873343971281</v>
      </c>
      <c r="X143" s="24">
        <f t="shared" si="29"/>
        <v>33.808873802329856</v>
      </c>
      <c r="Y143" s="7"/>
      <c r="Z143" s="25">
        <f t="shared" si="30"/>
        <v>-607</v>
      </c>
      <c r="AA143" s="17">
        <f t="shared" si="31"/>
        <v>33.920999999999985</v>
      </c>
      <c r="AB143" s="24">
        <f t="shared" si="25"/>
        <v>0.59203313556899628</v>
      </c>
      <c r="AC143" s="17">
        <f t="shared" si="26"/>
        <v>-0.1121261976701291</v>
      </c>
    </row>
    <row r="144" spans="1:29" s="17" customFormat="1" x14ac:dyDescent="0.25">
      <c r="A144" s="17">
        <v>59</v>
      </c>
      <c r="B144" s="17">
        <v>-613</v>
      </c>
      <c r="C144" s="17">
        <v>14318</v>
      </c>
      <c r="D144" s="17">
        <v>11644</v>
      </c>
      <c r="E144" s="17">
        <v>12081</v>
      </c>
      <c r="F144" s="17">
        <v>14735</v>
      </c>
      <c r="G144" s="24"/>
      <c r="H144" s="7"/>
      <c r="I144" s="25">
        <f t="shared" si="32"/>
        <v>2237</v>
      </c>
      <c r="J144" s="24">
        <f t="shared" si="32"/>
        <v>-3091</v>
      </c>
      <c r="K144" s="7"/>
      <c r="L144" s="25">
        <f t="shared" si="27"/>
        <v>2240.2593853282806</v>
      </c>
      <c r="M144" s="17">
        <f t="shared" si="18"/>
        <v>10.623592718210748</v>
      </c>
      <c r="N144" s="17">
        <f t="shared" si="28"/>
        <v>-3091.8722602096714</v>
      </c>
      <c r="O144" s="24">
        <f t="shared" si="19"/>
        <v>0.76083787337593745</v>
      </c>
      <c r="P144" s="7"/>
      <c r="Q144" s="25">
        <f t="shared" si="20"/>
        <v>2276.0104820409329</v>
      </c>
      <c r="R144" s="24">
        <f t="shared" si="21"/>
        <v>-3116.5034287613771</v>
      </c>
      <c r="S144" s="7"/>
      <c r="T144" s="25">
        <f t="shared" si="22"/>
        <v>-0.58697795258108199</v>
      </c>
      <c r="U144" s="24">
        <f t="shared" si="23"/>
        <v>-0.80580491179979685</v>
      </c>
      <c r="V144" s="7"/>
      <c r="W144" s="25">
        <f t="shared" si="24"/>
        <v>-0.58908345099187653</v>
      </c>
      <c r="X144" s="24">
        <f t="shared" si="29"/>
        <v>28.349158193868561</v>
      </c>
      <c r="Y144" s="7"/>
      <c r="Z144" s="25">
        <f t="shared" si="30"/>
        <v>-613</v>
      </c>
      <c r="AA144" s="17">
        <f t="shared" si="31"/>
        <v>28.403999999999986</v>
      </c>
      <c r="AB144" s="24">
        <f t="shared" si="25"/>
        <v>0.4957433207364691</v>
      </c>
      <c r="AC144" s="17">
        <f t="shared" si="26"/>
        <v>-5.484180613142442E-2</v>
      </c>
    </row>
    <row r="145" spans="1:29" s="17" customFormat="1" x14ac:dyDescent="0.25">
      <c r="A145" s="17">
        <v>60</v>
      </c>
      <c r="B145" s="17">
        <v>-633</v>
      </c>
      <c r="C145" s="17">
        <v>14155</v>
      </c>
      <c r="D145" s="17">
        <v>11533</v>
      </c>
      <c r="E145" s="17">
        <v>12237</v>
      </c>
      <c r="F145" s="17">
        <v>14839</v>
      </c>
      <c r="G145" s="24"/>
      <c r="H145" s="7"/>
      <c r="I145" s="25">
        <f t="shared" si="32"/>
        <v>1918</v>
      </c>
      <c r="J145" s="24">
        <f t="shared" si="32"/>
        <v>-3306</v>
      </c>
      <c r="K145" s="7"/>
      <c r="L145" s="25">
        <f t="shared" si="27"/>
        <v>1918.3176684541809</v>
      </c>
      <c r="M145" s="17">
        <f t="shared" si="18"/>
        <v>0.10091324678166694</v>
      </c>
      <c r="N145" s="17">
        <f t="shared" si="28"/>
        <v>-3302.6193636575331</v>
      </c>
      <c r="O145" s="24">
        <f t="shared" si="19"/>
        <v>11.428702080008076</v>
      </c>
      <c r="P145" s="7"/>
      <c r="Q145" s="25">
        <f t="shared" si="20"/>
        <v>1957.0104820409329</v>
      </c>
      <c r="R145" s="24">
        <f t="shared" si="21"/>
        <v>-3331.5034287613771</v>
      </c>
      <c r="S145" s="7"/>
      <c r="T145" s="25">
        <f t="shared" si="22"/>
        <v>-0.5047085744956793</v>
      </c>
      <c r="U145" s="24">
        <f t="shared" si="23"/>
        <v>-0.86139543496049553</v>
      </c>
      <c r="V145" s="7"/>
      <c r="W145" s="25">
        <f t="shared" si="24"/>
        <v>-0.50695890785015774</v>
      </c>
      <c r="X145" s="24">
        <f t="shared" si="29"/>
        <v>22.658677581054462</v>
      </c>
      <c r="Y145" s="7"/>
      <c r="Z145" s="25">
        <f t="shared" si="30"/>
        <v>-633</v>
      </c>
      <c r="AA145" s="17">
        <f t="shared" si="31"/>
        <v>22.706999999999987</v>
      </c>
      <c r="AB145" s="24">
        <f t="shared" si="25"/>
        <v>0.3963119132503522</v>
      </c>
      <c r="AC145" s="17">
        <f t="shared" si="26"/>
        <v>-4.8322418945524248E-2</v>
      </c>
    </row>
    <row r="146" spans="1:29" s="17" customFormat="1" x14ac:dyDescent="0.25">
      <c r="A146" s="17">
        <v>61</v>
      </c>
      <c r="B146" s="17">
        <v>-617</v>
      </c>
      <c r="C146" s="17">
        <v>13988</v>
      </c>
      <c r="D146" s="17">
        <v>11450</v>
      </c>
      <c r="E146" s="17">
        <v>12404</v>
      </c>
      <c r="F146" s="17">
        <v>14929</v>
      </c>
      <c r="G146" s="24"/>
      <c r="H146" s="7"/>
      <c r="I146" s="25">
        <f t="shared" si="32"/>
        <v>1584</v>
      </c>
      <c r="J146" s="24">
        <f t="shared" si="32"/>
        <v>-3479</v>
      </c>
      <c r="K146" s="7"/>
      <c r="L146" s="25">
        <f t="shared" si="27"/>
        <v>1585.8755337676089</v>
      </c>
      <c r="M146" s="17">
        <f t="shared" si="18"/>
        <v>3.5176269134411817</v>
      </c>
      <c r="N146" s="17">
        <f t="shared" si="28"/>
        <v>-3476.3649042073457</v>
      </c>
      <c r="O146" s="24">
        <f t="shared" si="19"/>
        <v>6.9437298364643052</v>
      </c>
      <c r="P146" s="7"/>
      <c r="Q146" s="25">
        <f t="shared" si="20"/>
        <v>1623.0104820409329</v>
      </c>
      <c r="R146" s="24">
        <f t="shared" si="21"/>
        <v>-3504.5034287613771</v>
      </c>
      <c r="S146" s="7"/>
      <c r="T146" s="25">
        <f t="shared" si="22"/>
        <v>-0.41857073035610404</v>
      </c>
      <c r="U146" s="24">
        <f t="shared" si="23"/>
        <v>-0.90612641406189498</v>
      </c>
      <c r="V146" s="7"/>
      <c r="W146" s="25">
        <f t="shared" si="24"/>
        <v>-0.42093753737849837</v>
      </c>
      <c r="X146" s="24">
        <f t="shared" si="29"/>
        <v>17.097541379459756</v>
      </c>
      <c r="Y146" s="7"/>
      <c r="Z146" s="25">
        <f t="shared" si="30"/>
        <v>-617</v>
      </c>
      <c r="AA146" s="17">
        <f t="shared" si="31"/>
        <v>17.153999999999986</v>
      </c>
      <c r="AB146" s="24">
        <f t="shared" si="25"/>
        <v>0.29939377988710703</v>
      </c>
      <c r="AC146" s="17">
        <f t="shared" si="26"/>
        <v>-5.6458620540229987E-2</v>
      </c>
    </row>
    <row r="147" spans="1:29" s="17" customFormat="1" x14ac:dyDescent="0.25">
      <c r="A147" s="17">
        <v>62</v>
      </c>
      <c r="B147" s="17">
        <v>-636</v>
      </c>
      <c r="C147" s="17">
        <v>13818</v>
      </c>
      <c r="D147" s="17">
        <v>11385</v>
      </c>
      <c r="E147" s="17">
        <v>12593</v>
      </c>
      <c r="F147" s="17">
        <v>15014</v>
      </c>
      <c r="G147" s="24"/>
      <c r="H147" s="7"/>
      <c r="I147" s="25">
        <f t="shared" si="32"/>
        <v>1225</v>
      </c>
      <c r="J147" s="24">
        <f t="shared" si="32"/>
        <v>-3629</v>
      </c>
      <c r="K147" s="7"/>
      <c r="L147" s="25">
        <f t="shared" si="27"/>
        <v>1227.2665286271717</v>
      </c>
      <c r="M147" s="17">
        <f t="shared" si="18"/>
        <v>5.1371520177890018</v>
      </c>
      <c r="N147" s="17">
        <f t="shared" si="28"/>
        <v>-3620.9912808266458</v>
      </c>
      <c r="O147" s="24">
        <f t="shared" si="19"/>
        <v>64.139582797650633</v>
      </c>
      <c r="P147" s="7"/>
      <c r="Q147" s="25">
        <f t="shared" si="20"/>
        <v>1264.0104820409329</v>
      </c>
      <c r="R147" s="24">
        <f t="shared" si="21"/>
        <v>-3654.5034287613771</v>
      </c>
      <c r="S147" s="7"/>
      <c r="T147" s="25">
        <f t="shared" si="22"/>
        <v>-0.32598544279290792</v>
      </c>
      <c r="U147" s="24">
        <f t="shared" si="23"/>
        <v>-0.94491049998796384</v>
      </c>
      <c r="V147" s="7"/>
      <c r="W147" s="25">
        <f t="shared" si="24"/>
        <v>-0.32845317755876008</v>
      </c>
      <c r="X147" s="24">
        <f t="shared" si="29"/>
        <v>11.348073280411199</v>
      </c>
      <c r="Y147" s="7"/>
      <c r="Z147" s="25">
        <f t="shared" si="30"/>
        <v>-636</v>
      </c>
      <c r="AA147" s="17">
        <f t="shared" si="31"/>
        <v>11.429999999999986</v>
      </c>
      <c r="AB147" s="24">
        <f t="shared" si="25"/>
        <v>0.19949113350295158</v>
      </c>
      <c r="AC147" s="17">
        <f t="shared" si="26"/>
        <v>-8.1926719588786057E-2</v>
      </c>
    </row>
    <row r="148" spans="1:29" s="17" customFormat="1" x14ac:dyDescent="0.25">
      <c r="A148" s="17">
        <v>63</v>
      </c>
      <c r="B148" s="17">
        <v>-641</v>
      </c>
      <c r="C148" s="17">
        <v>13631</v>
      </c>
      <c r="D148" s="17">
        <v>11328</v>
      </c>
      <c r="E148" s="17">
        <v>12778</v>
      </c>
      <c r="F148" s="17">
        <v>15068</v>
      </c>
      <c r="G148" s="24"/>
      <c r="H148" s="7"/>
      <c r="I148" s="25">
        <f t="shared" si="32"/>
        <v>853</v>
      </c>
      <c r="J148" s="24">
        <f t="shared" si="32"/>
        <v>-3740</v>
      </c>
      <c r="K148" s="7"/>
      <c r="L148" s="25">
        <f t="shared" si="27"/>
        <v>853.07004518595306</v>
      </c>
      <c r="M148" s="17">
        <f t="shared" ref="M148:M149" si="33">(I148-L148)^2</f>
        <v>4.906328075199186E-3</v>
      </c>
      <c r="N148" s="17">
        <f t="shared" si="28"/>
        <v>-3729.9014290671234</v>
      </c>
      <c r="O148" s="24">
        <f t="shared" ref="O148:O149" si="34">(J148-N148)^2</f>
        <v>101.98113488633926</v>
      </c>
      <c r="P148" s="7"/>
      <c r="Q148" s="25">
        <f t="shared" si="20"/>
        <v>892.01048204093274</v>
      </c>
      <c r="R148" s="24">
        <f t="shared" si="21"/>
        <v>-3765.5034287613771</v>
      </c>
      <c r="S148" s="7"/>
      <c r="T148" s="25">
        <f t="shared" si="22"/>
        <v>-0.23004748464942887</v>
      </c>
      <c r="U148" s="24">
        <f t="shared" si="23"/>
        <v>-0.97361072357325484</v>
      </c>
      <c r="V148" s="7"/>
      <c r="W148" s="25">
        <f t="shared" si="24"/>
        <v>-0.23258981250431993</v>
      </c>
      <c r="X148" s="24">
        <f t="shared" si="29"/>
        <v>5.6163013836385858</v>
      </c>
      <c r="Y148" s="7"/>
      <c r="Z148" s="25">
        <f t="shared" si="30"/>
        <v>-641</v>
      </c>
      <c r="AA148" s="17">
        <f t="shared" si="31"/>
        <v>5.6609999999999863</v>
      </c>
      <c r="AB148" s="24">
        <f t="shared" si="25"/>
        <v>9.8803088955398757E-2</v>
      </c>
      <c r="AC148" s="17">
        <f t="shared" si="26"/>
        <v>-4.4698616361400489E-2</v>
      </c>
    </row>
    <row r="149" spans="1:29" s="17" customFormat="1" x14ac:dyDescent="0.25">
      <c r="A149" s="17">
        <v>64</v>
      </c>
      <c r="B149" s="17">
        <v>-629</v>
      </c>
      <c r="C149" s="17">
        <v>13440</v>
      </c>
      <c r="D149" s="17">
        <v>11295</v>
      </c>
      <c r="E149" s="17">
        <v>12965</v>
      </c>
      <c r="F149" s="17">
        <v>15099</v>
      </c>
      <c r="G149" s="24"/>
      <c r="H149" s="7"/>
      <c r="I149" s="25">
        <f t="shared" si="32"/>
        <v>475</v>
      </c>
      <c r="J149" s="24">
        <f t="shared" si="32"/>
        <v>-3804</v>
      </c>
      <c r="K149" s="7"/>
      <c r="L149" s="25">
        <f t="shared" si="27"/>
        <v>477.07098886171309</v>
      </c>
      <c r="M149" s="17">
        <f t="shared" si="33"/>
        <v>4.2889948653396806</v>
      </c>
      <c r="N149" s="17">
        <f t="shared" si="28"/>
        <v>-3799.7421349880574</v>
      </c>
      <c r="O149" s="24">
        <f t="shared" si="34"/>
        <v>18.129414459925066</v>
      </c>
      <c r="P149" s="7"/>
      <c r="Q149" s="25">
        <f t="shared" ref="Q149" si="35">I149-$J$4</f>
        <v>514.01048204093274</v>
      </c>
      <c r="R149" s="24">
        <f t="shared" ref="R149" si="36">J149-$J$3</f>
        <v>-3829.5034287613771</v>
      </c>
      <c r="S149" s="7"/>
      <c r="T149" s="25">
        <f t="shared" ref="T149" si="37">Q149/$J$7</f>
        <v>-0.13256214008428083</v>
      </c>
      <c r="U149" s="24">
        <f t="shared" ref="U149" si="38">R149/$J$6</f>
        <v>-0.99015860023504421</v>
      </c>
      <c r="V149" s="7"/>
      <c r="W149" s="25">
        <f t="shared" ref="W149" si="39">(T149-U149*SIN(-$J$11*PI()/180))/(COS(-$J$11*PI()/180))</f>
        <v>-0.13514733288751293</v>
      </c>
      <c r="X149" s="24">
        <f>IF(MOD(ATAN2(U149,W149)*180/PI()-$J$9+360,360)&gt;5,MOD(ATAN2(U149,W149)*180/PI()-$J$9+360,360)-360,MOD(ATAN2(U149,W149)*180/PI()-$J$9+360,360))</f>
        <v>-4.7194833888170251E-2</v>
      </c>
      <c r="Y149" s="7"/>
      <c r="Z149" s="25">
        <f t="shared" si="30"/>
        <v>-629</v>
      </c>
      <c r="AA149" s="17">
        <f t="shared" si="31"/>
        <v>-1.3322676295501878E-14</v>
      </c>
      <c r="AB149" s="24">
        <f t="shared" ref="AB149" si="40">AA149*PI()/180</f>
        <v>-2.3252456653390877E-16</v>
      </c>
      <c r="AC149" s="17">
        <f t="shared" ref="AC149" si="41">X149-AA149</f>
        <v>-4.7194833888156928E-2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-9976</v>
      </c>
      <c r="G154" s="2"/>
      <c r="I154" s="1"/>
      <c r="J154" s="3"/>
    </row>
    <row r="155" spans="1:29" x14ac:dyDescent="0.25">
      <c r="A155" t="s">
        <v>173</v>
      </c>
      <c r="B155">
        <v>-10000</v>
      </c>
      <c r="G155" s="2"/>
      <c r="I155" s="43">
        <v>0</v>
      </c>
      <c r="J155" s="39">
        <f>B155</f>
        <v>-10000</v>
      </c>
    </row>
    <row r="156" spans="1:29" x14ac:dyDescent="0.25">
      <c r="A156" s="31" t="s">
        <v>174</v>
      </c>
      <c r="B156" s="31">
        <v>9996</v>
      </c>
      <c r="G156" s="2"/>
      <c r="I156" s="1"/>
      <c r="J156" s="3"/>
    </row>
    <row r="157" spans="1:29" x14ac:dyDescent="0.25">
      <c r="A157" t="s">
        <v>175</v>
      </c>
      <c r="B157">
        <v>9996</v>
      </c>
      <c r="G157" s="2"/>
      <c r="I157" s="43">
        <f>J155</f>
        <v>-10000</v>
      </c>
      <c r="J157" s="39">
        <f>I157+B157</f>
        <v>-4</v>
      </c>
    </row>
    <row r="158" spans="1:29" x14ac:dyDescent="0.25">
      <c r="A158" s="31" t="s">
        <v>176</v>
      </c>
      <c r="B158" s="31">
        <v>39993</v>
      </c>
      <c r="G158" s="2"/>
      <c r="I158" s="1"/>
      <c r="J158" s="3"/>
    </row>
    <row r="159" spans="1:29" x14ac:dyDescent="0.25">
      <c r="A159" t="s">
        <v>177</v>
      </c>
      <c r="B159">
        <v>39993</v>
      </c>
      <c r="G159" s="2"/>
      <c r="I159" s="43">
        <f>J157</f>
        <v>-4</v>
      </c>
      <c r="J159" s="39">
        <f>I159+B159</f>
        <v>39989</v>
      </c>
    </row>
    <row r="160" spans="1:29" x14ac:dyDescent="0.25">
      <c r="A160" s="31" t="s">
        <v>178</v>
      </c>
      <c r="B160" s="31">
        <v>10000</v>
      </c>
      <c r="G160" s="2"/>
      <c r="I160" s="1"/>
      <c r="J160" s="3"/>
    </row>
    <row r="161" spans="1:10" x14ac:dyDescent="0.25">
      <c r="A161" t="s">
        <v>179</v>
      </c>
      <c r="B161">
        <v>10000</v>
      </c>
      <c r="G161" s="2"/>
      <c r="I161" s="43">
        <f>J159</f>
        <v>39989</v>
      </c>
      <c r="J161" s="39">
        <f>I161+B161</f>
        <v>49989</v>
      </c>
    </row>
    <row r="162" spans="1:10" x14ac:dyDescent="0.25">
      <c r="A162" s="31" t="s">
        <v>180</v>
      </c>
      <c r="B162" s="31">
        <v>-9987</v>
      </c>
      <c r="G162" s="2"/>
      <c r="I162" s="1"/>
      <c r="J162" s="3"/>
    </row>
    <row r="163" spans="1:10" x14ac:dyDescent="0.25">
      <c r="A163" t="s">
        <v>181</v>
      </c>
      <c r="B163">
        <v>-9987</v>
      </c>
      <c r="G163" s="2"/>
      <c r="I163" s="43">
        <f>J161</f>
        <v>49989</v>
      </c>
      <c r="J163" s="39">
        <f>I163+B163</f>
        <v>40002</v>
      </c>
    </row>
    <row r="164" spans="1:10" x14ac:dyDescent="0.25">
      <c r="A164" s="31" t="s">
        <v>182</v>
      </c>
      <c r="B164" s="31">
        <v>-40002</v>
      </c>
      <c r="G164" s="2"/>
      <c r="I164" s="1"/>
      <c r="J164" s="3"/>
    </row>
    <row r="165" spans="1:10" ht="15.75" thickBot="1" x14ac:dyDescent="0.3">
      <c r="A165" t="s">
        <v>183</v>
      </c>
      <c r="B165">
        <v>-40002</v>
      </c>
      <c r="G165" s="2"/>
      <c r="I165" s="4">
        <f>J163</f>
        <v>40002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26.12841543633153</v>
      </c>
      <c r="L3" s="35" t="s">
        <v>1</v>
      </c>
      <c r="M3" s="11">
        <v>-3883.7304148069247</v>
      </c>
      <c r="N3" s="10" t="s">
        <v>2</v>
      </c>
      <c r="O3" s="35">
        <v>3873.8451676849963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-38.577001207721999</v>
      </c>
      <c r="L4" s="9" t="s">
        <v>5</v>
      </c>
      <c r="M4" s="13">
        <v>359.99165692408576</v>
      </c>
      <c r="N4" s="12" t="s">
        <v>6</v>
      </c>
      <c r="O4" s="9">
        <v>359.75925078398899</v>
      </c>
      <c r="Q4" s="2" t="s">
        <v>7</v>
      </c>
      <c r="R4" s="2">
        <f>MAX(AC20:AC149)</f>
        <v>0.25821900155020217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-172.3472075916944</v>
      </c>
      <c r="N5" s="14" t="s">
        <v>9</v>
      </c>
      <c r="O5" s="9">
        <v>-172.19616236255868</v>
      </c>
      <c r="Q5" s="5" t="s">
        <v>10</v>
      </c>
      <c r="R5" s="5">
        <f>MIN(AC20:AC149)</f>
        <v>-0.17380010388129463</v>
      </c>
      <c r="T5" s="45" t="s">
        <v>55</v>
      </c>
      <c r="U5" s="47">
        <v>14</v>
      </c>
    </row>
    <row r="6" spans="1:21" ht="15.75" thickBot="1" x14ac:dyDescent="0.3">
      <c r="A6" t="s">
        <v>161</v>
      </c>
      <c r="I6" s="32" t="s">
        <v>11</v>
      </c>
      <c r="J6" s="32">
        <f>(O3+O9)/2</f>
        <v>3867.4692574333103</v>
      </c>
      <c r="L6" s="37" t="s">
        <v>12</v>
      </c>
      <c r="M6" s="13">
        <v>-38.440707700557702</v>
      </c>
      <c r="N6" s="14" t="s">
        <v>13</v>
      </c>
      <c r="O6" s="9">
        <v>26.091858696991341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-3877.6032654442379</v>
      </c>
      <c r="L7" s="38" t="s">
        <v>15</v>
      </c>
      <c r="M7" s="16">
        <f>SUM(M20:M84)</f>
        <v>618.99032107306391</v>
      </c>
      <c r="N7" s="15" t="s">
        <v>15</v>
      </c>
      <c r="O7" s="36">
        <f>SUM(O20:O84)</f>
        <v>2762.0419261215866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-172.18006493989679</v>
      </c>
      <c r="L9" s="35" t="s">
        <v>18</v>
      </c>
      <c r="M9" s="11">
        <v>-3871.4761160815506</v>
      </c>
      <c r="N9" s="10" t="s">
        <v>19</v>
      </c>
      <c r="O9" s="35">
        <v>3861.0933471816238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-172.33027371419513</v>
      </c>
      <c r="L10" s="9" t="s">
        <v>21</v>
      </c>
      <c r="M10" s="13">
        <v>359.94702959103802</v>
      </c>
      <c r="N10" s="12" t="s">
        <v>22</v>
      </c>
      <c r="O10" s="9">
        <v>359.74127431898876</v>
      </c>
      <c r="T10" s="48"/>
    </row>
    <row r="11" spans="1:21" ht="15.75" thickBot="1" x14ac:dyDescent="0.3">
      <c r="I11" s="33" t="s">
        <v>23</v>
      </c>
      <c r="J11" s="33">
        <f>J9-J10</f>
        <v>0.1502087742983349</v>
      </c>
      <c r="L11" s="37" t="s">
        <v>24</v>
      </c>
      <c r="M11" s="13">
        <v>-172.31333983669586</v>
      </c>
      <c r="N11" s="14" t="s">
        <v>25</v>
      </c>
      <c r="O11" s="9">
        <v>-172.16396751723491</v>
      </c>
    </row>
    <row r="12" spans="1:21" x14ac:dyDescent="0.25">
      <c r="I12" s="9"/>
      <c r="J12" s="9"/>
      <c r="L12" s="37" t="s">
        <v>26</v>
      </c>
      <c r="M12" s="13">
        <v>-38.713294714886295</v>
      </c>
      <c r="N12" s="14" t="s">
        <v>27</v>
      </c>
      <c r="O12" s="9">
        <v>26.164972175671714</v>
      </c>
    </row>
    <row r="13" spans="1:21" ht="15.75" thickBot="1" x14ac:dyDescent="0.3">
      <c r="I13" s="9"/>
      <c r="J13" s="9"/>
      <c r="L13" s="38" t="s">
        <v>15</v>
      </c>
      <c r="M13" s="16">
        <f>SUM(M85:M149)</f>
        <v>546.61854824610612</v>
      </c>
      <c r="N13" s="15" t="s">
        <v>15</v>
      </c>
      <c r="O13" s="36">
        <f>SUM(O85:O149)</f>
        <v>2451.8869985100391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13491</v>
      </c>
      <c r="D20" s="17">
        <v>11335</v>
      </c>
      <c r="E20" s="17">
        <v>13008</v>
      </c>
      <c r="F20" s="17">
        <v>15149</v>
      </c>
      <c r="G20" s="24"/>
      <c r="H20" s="7"/>
      <c r="I20" s="25">
        <f t="shared" ref="I20:J51" si="0">C20-E20</f>
        <v>483</v>
      </c>
      <c r="J20" s="24">
        <f t="shared" si="0"/>
        <v>-3814</v>
      </c>
      <c r="K20" s="7"/>
      <c r="L20" s="25">
        <f>$M$3*SIN(2*PI()/$M$4*(AA20+$M$5))+$M$6</f>
        <v>477.27663380778199</v>
      </c>
      <c r="M20" s="17">
        <f t="shared" ref="M20:M83" si="1">(I20-L20)^2</f>
        <v>32.756920570224075</v>
      </c>
      <c r="N20" s="17">
        <f>$O$3*COS(2*PI()/$O$4*(AA20+$O$5))+$O$6</f>
        <v>-3813.0895152822573</v>
      </c>
      <c r="O20" s="24">
        <f t="shared" ref="O20:O83" si="2">(J20-N20)^2</f>
        <v>0.82898242124309018</v>
      </c>
      <c r="P20" s="7"/>
      <c r="Q20" s="25">
        <f>I20-$J$4</f>
        <v>521.57700120772199</v>
      </c>
      <c r="R20" s="24">
        <f>J20-$J$3</f>
        <v>-3840.1284154363316</v>
      </c>
      <c r="S20" s="7"/>
      <c r="T20" s="25">
        <f>Q20/$J$7</f>
        <v>-0.13451015111726947</v>
      </c>
      <c r="U20" s="24">
        <f>R20/$J$6</f>
        <v>-0.9929305599664614</v>
      </c>
      <c r="V20" s="7"/>
      <c r="W20" s="25">
        <f>(T20-U20*SIN(-$J$11*PI()/180))/(COS(-$J$11*PI()/180))</f>
        <v>-0.13711372349191753</v>
      </c>
      <c r="X20" s="24">
        <f>IF(MOD(ATAN2(U20,W20)*180/PI()-$J$9+360,360)&gt;5,MOD(ATAN2(U20,W20)*180/PI()-$J$9+360,360)-360,MOD(ATAN2(U20,W20)*180/PI()-$J$9+360,360))</f>
        <v>4.2312799585374705E-2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6.0312799585374707E-2</v>
      </c>
      <c r="AD20" s="17">
        <f ca="1">INDIRECT("AC"&amp;AE20)-AC20</f>
        <v>-6.4764838620069862E-2</v>
      </c>
      <c r="AE20" s="17">
        <v>149</v>
      </c>
    </row>
    <row r="21" spans="1:31" s="17" customFormat="1" x14ac:dyDescent="0.25">
      <c r="A21" s="17">
        <v>1</v>
      </c>
      <c r="B21" s="17">
        <v>637</v>
      </c>
      <c r="C21" s="17">
        <v>13674</v>
      </c>
      <c r="D21" s="17">
        <v>11363</v>
      </c>
      <c r="E21" s="17">
        <v>12816</v>
      </c>
      <c r="F21" s="17">
        <v>15115</v>
      </c>
      <c r="G21" s="24"/>
      <c r="H21" s="7"/>
      <c r="I21" s="25">
        <f t="shared" si="0"/>
        <v>858</v>
      </c>
      <c r="J21" s="24">
        <f t="shared" si="0"/>
        <v>-3752</v>
      </c>
      <c r="K21" s="7"/>
      <c r="L21" s="25">
        <f t="shared" ref="L21:L84" si="3">$M$3*SIN(2*PI()/$M$4*(AA21+$M$5))+$M$6</f>
        <v>859.22713122583218</v>
      </c>
      <c r="M21" s="17">
        <f t="shared" si="1"/>
        <v>1.5058510454123921</v>
      </c>
      <c r="N21" s="17">
        <f t="shared" ref="N21:N84" si="4">$O$3*COS(2*PI()/$O$4*(AA21+$O$5))+$O$6</f>
        <v>-3742.1748378070702</v>
      </c>
      <c r="O21" s="24">
        <f t="shared" si="2"/>
        <v>96.533812117377863</v>
      </c>
      <c r="P21" s="7"/>
      <c r="Q21" s="25">
        <f t="shared" ref="Q21:Q84" si="5">I21-$J$4</f>
        <v>896.57700120772199</v>
      </c>
      <c r="R21" s="24">
        <f t="shared" ref="R21:R84" si="6">J21-$J$3</f>
        <v>-3778.1284154363316</v>
      </c>
      <c r="S21" s="7"/>
      <c r="T21" s="25">
        <f t="shared" ref="T21:T84" si="7">Q21/$J$7</f>
        <v>-0.23121937440007947</v>
      </c>
      <c r="U21" s="24">
        <f t="shared" ref="U21:U84" si="8">R21/$J$6</f>
        <v>-0.97689940473986581</v>
      </c>
      <c r="V21" s="7"/>
      <c r="W21" s="25">
        <f t="shared" ref="W21:W84" si="9">(T21-U21*SIN(-$J$11*PI()/180))/(COS(-$J$11*PI()/180))</f>
        <v>-0.23378125113932466</v>
      </c>
      <c r="X21" s="24">
        <f t="shared" ref="X21:X83" si="10">MOD(ATAN2(U21,W21)*180/PI()-$J$9+360,360)</f>
        <v>5.6383811706697315</v>
      </c>
      <c r="Y21" s="7"/>
      <c r="Z21" s="25">
        <f t="shared" ref="Z21:Z84" si="11">B21</f>
        <v>637</v>
      </c>
      <c r="AA21" s="17">
        <f>360/40000*Z21+AA20</f>
        <v>5.7149999999999999</v>
      </c>
      <c r="AB21" s="24">
        <f t="shared" ref="AB21:AB84" si="12">AA21*PI()/180</f>
        <v>9.9745566751475931E-2</v>
      </c>
      <c r="AC21" s="17">
        <f t="shared" ref="AC21:AC84" si="13">X21-AA21</f>
        <v>-7.6618829330268312E-2</v>
      </c>
      <c r="AD21" s="17">
        <f t="shared" ref="AD21:AD83" ca="1" si="14">INDIRECT("AC"&amp;AE21)-AC21</f>
        <v>-3.6238080517754234E-2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13865</v>
      </c>
      <c r="D22" s="17">
        <v>11426</v>
      </c>
      <c r="E22" s="17">
        <v>12632</v>
      </c>
      <c r="F22" s="17">
        <v>15065</v>
      </c>
      <c r="G22" s="24"/>
      <c r="H22" s="7"/>
      <c r="I22" s="25">
        <f t="shared" si="0"/>
        <v>1233</v>
      </c>
      <c r="J22" s="24">
        <f t="shared" si="0"/>
        <v>-3639</v>
      </c>
      <c r="K22" s="7"/>
      <c r="L22" s="25">
        <f t="shared" si="3"/>
        <v>1236.2319957667148</v>
      </c>
      <c r="M22" s="17">
        <f t="shared" si="1"/>
        <v>10.4457966360625</v>
      </c>
      <c r="N22" s="17">
        <f>$O$3*COS(2*PI()/$O$4*(AA22+$O$5))+$O$6</f>
        <v>-3632.113458402479</v>
      </c>
      <c r="O22" s="24">
        <f>(J22-N22)^2</f>
        <v>47.42445517438771</v>
      </c>
      <c r="P22" s="7"/>
      <c r="Q22" s="25">
        <f t="shared" si="5"/>
        <v>1271.5770012077221</v>
      </c>
      <c r="R22" s="24">
        <f t="shared" si="6"/>
        <v>-3665.1284154363316</v>
      </c>
      <c r="S22" s="7"/>
      <c r="T22" s="25">
        <f t="shared" si="7"/>
        <v>-0.32792859768288951</v>
      </c>
      <c r="U22" s="24">
        <f t="shared" si="8"/>
        <v>-0.94768133150429634</v>
      </c>
      <c r="V22" s="7"/>
      <c r="W22" s="25">
        <f t="shared" si="9"/>
        <v>-0.33041420738643446</v>
      </c>
      <c r="X22" s="24">
        <f t="shared" si="10"/>
        <v>11.401449632653112</v>
      </c>
      <c r="Y22" s="7"/>
      <c r="Z22" s="25">
        <f t="shared" si="11"/>
        <v>644</v>
      </c>
      <c r="AA22" s="17">
        <f t="shared" ref="AA22:AA85" si="15">360/40000*Z22+AA21</f>
        <v>11.510999999999999</v>
      </c>
      <c r="AB22" s="24">
        <f t="shared" si="12"/>
        <v>0.20090485019706725</v>
      </c>
      <c r="AC22" s="17">
        <f t="shared" si="13"/>
        <v>-0.10955036734688761</v>
      </c>
      <c r="AD22" s="17">
        <f t="shared" ca="1" si="14"/>
        <v>4.0754786617291927E-2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14037</v>
      </c>
      <c r="D23" s="17">
        <v>11487</v>
      </c>
      <c r="E23" s="17">
        <v>12454</v>
      </c>
      <c r="F23" s="17">
        <v>14984</v>
      </c>
      <c r="G23" s="24"/>
      <c r="H23" s="7"/>
      <c r="I23" s="25">
        <f t="shared" si="0"/>
        <v>1583</v>
      </c>
      <c r="J23" s="24">
        <f t="shared" si="0"/>
        <v>-3497</v>
      </c>
      <c r="K23" s="7"/>
      <c r="L23" s="25">
        <f t="shared" si="3"/>
        <v>1589.6870734809825</v>
      </c>
      <c r="M23" s="17">
        <f t="shared" si="1"/>
        <v>44.71695174005891</v>
      </c>
      <c r="N23" s="17">
        <f t="shared" si="4"/>
        <v>-3489.473848273597</v>
      </c>
      <c r="O23" s="24">
        <f t="shared" si="2"/>
        <v>56.642959808838647</v>
      </c>
      <c r="P23" s="7"/>
      <c r="Q23" s="25">
        <f t="shared" si="5"/>
        <v>1621.5770012077221</v>
      </c>
      <c r="R23" s="24">
        <f t="shared" si="6"/>
        <v>-3523.1284154363316</v>
      </c>
      <c r="S23" s="7"/>
      <c r="T23" s="25">
        <f t="shared" si="7"/>
        <v>-0.4181905394135122</v>
      </c>
      <c r="U23" s="24">
        <f t="shared" si="8"/>
        <v>-0.91096481469499657</v>
      </c>
      <c r="V23" s="7"/>
      <c r="W23" s="25">
        <f t="shared" si="9"/>
        <v>-0.42058020167803373</v>
      </c>
      <c r="X23" s="24">
        <f t="shared" si="10"/>
        <v>16.962199896118705</v>
      </c>
      <c r="Y23" s="7"/>
      <c r="Z23" s="25">
        <f t="shared" si="11"/>
        <v>625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-0.17380010388129463</v>
      </c>
      <c r="AD23" s="17">
        <f t="shared" ca="1" si="14"/>
        <v>0.1400132196805508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14201</v>
      </c>
      <c r="D24" s="17">
        <v>11572</v>
      </c>
      <c r="E24" s="17">
        <v>12277</v>
      </c>
      <c r="F24" s="17">
        <v>14889</v>
      </c>
      <c r="G24" s="24"/>
      <c r="H24" s="7"/>
      <c r="I24" s="25">
        <f t="shared" si="0"/>
        <v>1924</v>
      </c>
      <c r="J24" s="24">
        <f t="shared" si="0"/>
        <v>-3317</v>
      </c>
      <c r="K24" s="7"/>
      <c r="L24" s="25">
        <f t="shared" si="3"/>
        <v>1925.8830343568382</v>
      </c>
      <c r="M24" s="17">
        <f t="shared" si="1"/>
        <v>3.5458183890328736</v>
      </c>
      <c r="N24" s="17">
        <f t="shared" si="4"/>
        <v>-3313.8579234228187</v>
      </c>
      <c r="O24" s="24">
        <f t="shared" si="2"/>
        <v>9.8726452168716179</v>
      </c>
      <c r="P24" s="7"/>
      <c r="Q24" s="25">
        <f t="shared" si="5"/>
        <v>1962.5770012077221</v>
      </c>
      <c r="R24" s="24">
        <f t="shared" si="6"/>
        <v>-3343.1284154363316</v>
      </c>
      <c r="S24" s="7"/>
      <c r="T24" s="25">
        <f t="shared" si="7"/>
        <v>-0.50613145978534746</v>
      </c>
      <c r="U24" s="24">
        <f t="shared" si="8"/>
        <v>-0.86442275113391243</v>
      </c>
      <c r="V24" s="7"/>
      <c r="W24" s="25">
        <f t="shared" si="9"/>
        <v>-0.5083994075520768</v>
      </c>
      <c r="X24" s="24">
        <f t="shared" si="10"/>
        <v>22.641445509151538</v>
      </c>
      <c r="Y24" s="7"/>
      <c r="Z24" s="25">
        <f t="shared" si="11"/>
        <v>622</v>
      </c>
      <c r="AA24" s="17">
        <f t="shared" si="15"/>
        <v>22.733999999999998</v>
      </c>
      <c r="AB24" s="24">
        <f t="shared" si="12"/>
        <v>0.39678315214839083</v>
      </c>
      <c r="AC24" s="17">
        <f t="shared" si="13"/>
        <v>-9.2554490848460347E-2</v>
      </c>
      <c r="AD24" s="17">
        <f t="shared" ca="1" si="14"/>
        <v>2.2251828065016355E-2</v>
      </c>
      <c r="AE24" s="17">
        <v>145</v>
      </c>
    </row>
    <row r="25" spans="1:31" s="17" customFormat="1" x14ac:dyDescent="0.25">
      <c r="A25" s="17">
        <v>5</v>
      </c>
      <c r="B25" s="17">
        <v>614</v>
      </c>
      <c r="C25" s="17">
        <v>14369</v>
      </c>
      <c r="D25" s="17">
        <v>11681</v>
      </c>
      <c r="E25" s="17">
        <v>12131</v>
      </c>
      <c r="F25" s="17">
        <v>14798</v>
      </c>
      <c r="G25" s="24"/>
      <c r="H25" s="7"/>
      <c r="I25" s="25">
        <f t="shared" si="0"/>
        <v>2238</v>
      </c>
      <c r="J25" s="24">
        <f t="shared" si="0"/>
        <v>-3117</v>
      </c>
      <c r="K25" s="7"/>
      <c r="L25" s="25">
        <f t="shared" si="3"/>
        <v>2239.3904650524901</v>
      </c>
      <c r="M25" s="17">
        <f t="shared" si="1"/>
        <v>1.9333930621962179</v>
      </c>
      <c r="N25" s="17">
        <f t="shared" si="4"/>
        <v>-3109.2051479589982</v>
      </c>
      <c r="O25" s="24">
        <f t="shared" si="2"/>
        <v>60.759718341110421</v>
      </c>
      <c r="P25" s="7"/>
      <c r="Q25" s="25">
        <f t="shared" si="5"/>
        <v>2276.5770012077219</v>
      </c>
      <c r="R25" s="24">
        <f t="shared" si="6"/>
        <v>-3143.1284154363316</v>
      </c>
      <c r="S25" s="7"/>
      <c r="T25" s="25">
        <f t="shared" si="7"/>
        <v>-0.58710931608082029</v>
      </c>
      <c r="U25" s="24">
        <f t="shared" si="8"/>
        <v>-0.81270934717715226</v>
      </c>
      <c r="V25" s="7"/>
      <c r="W25" s="25">
        <f t="shared" si="9"/>
        <v>-0.58924196800929329</v>
      </c>
      <c r="X25" s="24">
        <f t="shared" si="10"/>
        <v>28.123456416447084</v>
      </c>
      <c r="Y25" s="7"/>
      <c r="Z25" s="25">
        <f t="shared" si="11"/>
        <v>614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-0.13654358355291407</v>
      </c>
      <c r="AD25" s="17">
        <f t="shared" ca="1" si="14"/>
        <v>0.10560492292938406</v>
      </c>
      <c r="AE25" s="17">
        <v>144</v>
      </c>
    </row>
    <row r="26" spans="1:31" s="17" customFormat="1" x14ac:dyDescent="0.25">
      <c r="A26" s="17">
        <v>6</v>
      </c>
      <c r="B26" s="17">
        <v>621</v>
      </c>
      <c r="C26" s="17">
        <v>14512</v>
      </c>
      <c r="D26" s="17">
        <v>11802</v>
      </c>
      <c r="E26" s="17">
        <v>11980</v>
      </c>
      <c r="F26" s="17">
        <v>14674</v>
      </c>
      <c r="G26" s="24"/>
      <c r="H26" s="7"/>
      <c r="I26" s="25">
        <f t="shared" si="0"/>
        <v>2532</v>
      </c>
      <c r="J26" s="24">
        <f t="shared" si="0"/>
        <v>-2872</v>
      </c>
      <c r="K26" s="7"/>
      <c r="L26" s="25">
        <f t="shared" si="3"/>
        <v>2534.9249693468432</v>
      </c>
      <c r="M26" s="17">
        <f t="shared" si="1"/>
        <v>8.5554456799724932</v>
      </c>
      <c r="N26" s="17">
        <f t="shared" si="4"/>
        <v>-2872.5455137464187</v>
      </c>
      <c r="O26" s="24">
        <f t="shared" si="2"/>
        <v>0.29758524753175686</v>
      </c>
      <c r="P26" s="7"/>
      <c r="Q26" s="25">
        <f t="shared" si="5"/>
        <v>2570.5770012077219</v>
      </c>
      <c r="R26" s="24">
        <f t="shared" si="6"/>
        <v>-2898.1284154363316</v>
      </c>
      <c r="S26" s="7"/>
      <c r="T26" s="25">
        <f t="shared" si="7"/>
        <v>-0.66292934713454332</v>
      </c>
      <c r="U26" s="24">
        <f t="shared" si="8"/>
        <v>-0.74936042733012109</v>
      </c>
      <c r="V26" s="7"/>
      <c r="W26" s="25">
        <f t="shared" si="9"/>
        <v>-0.66489618132315076</v>
      </c>
      <c r="X26" s="24">
        <f t="shared" si="10"/>
        <v>33.762224675845346</v>
      </c>
      <c r="Y26" s="7"/>
      <c r="Z26" s="25">
        <f t="shared" si="11"/>
        <v>621</v>
      </c>
      <c r="AA26" s="17">
        <f t="shared" si="15"/>
        <v>33.848999999999997</v>
      </c>
      <c r="AB26" s="24">
        <f t="shared" si="12"/>
        <v>0.59077649850756053</v>
      </c>
      <c r="AC26" s="17">
        <f t="shared" si="13"/>
        <v>-8.6775324154650946E-2</v>
      </c>
      <c r="AD26" s="17">
        <f t="shared" ca="1" si="14"/>
        <v>5.6177312161267423E-3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14644</v>
      </c>
      <c r="D27" s="17">
        <v>11924</v>
      </c>
      <c r="E27" s="17">
        <v>11841</v>
      </c>
      <c r="F27" s="17">
        <v>14535</v>
      </c>
      <c r="G27" s="24"/>
      <c r="H27" s="7"/>
      <c r="I27" s="25">
        <f t="shared" si="0"/>
        <v>2803</v>
      </c>
      <c r="J27" s="24">
        <f t="shared" si="0"/>
        <v>-2611</v>
      </c>
      <c r="K27" s="7"/>
      <c r="L27" s="25">
        <f t="shared" si="3"/>
        <v>2804.3292859470394</v>
      </c>
      <c r="M27" s="17">
        <f t="shared" si="1"/>
        <v>1.7670011289963077</v>
      </c>
      <c r="N27" s="17">
        <f t="shared" si="4"/>
        <v>-2610.074661571301</v>
      </c>
      <c r="O27" s="24">
        <f t="shared" si="2"/>
        <v>0.85625120762709461</v>
      </c>
      <c r="P27" s="7"/>
      <c r="Q27" s="25">
        <f t="shared" si="5"/>
        <v>2841.5770012077219</v>
      </c>
      <c r="R27" s="24">
        <f t="shared" si="6"/>
        <v>-2637.1284154363316</v>
      </c>
      <c r="S27" s="7"/>
      <c r="T27" s="25">
        <f t="shared" si="7"/>
        <v>-0.73281787916025398</v>
      </c>
      <c r="U27" s="24">
        <f t="shared" si="8"/>
        <v>-0.68187443516654911</v>
      </c>
      <c r="V27" s="7"/>
      <c r="W27" s="25">
        <f t="shared" si="9"/>
        <v>-0.7346080292958832</v>
      </c>
      <c r="X27" s="24">
        <f t="shared" si="10"/>
        <v>39.31211934934862</v>
      </c>
      <c r="Y27" s="7"/>
      <c r="Z27" s="25">
        <f t="shared" si="11"/>
        <v>617</v>
      </c>
      <c r="AA27" s="17">
        <f t="shared" si="15"/>
        <v>39.401999999999994</v>
      </c>
      <c r="AB27" s="24">
        <f t="shared" si="12"/>
        <v>0.68769463187080559</v>
      </c>
      <c r="AC27" s="17">
        <f t="shared" si="13"/>
        <v>-8.9880650651373628E-2</v>
      </c>
      <c r="AD27" s="17">
        <f t="shared" ca="1" si="14"/>
        <v>3.8774468046995025E-2</v>
      </c>
      <c r="AE27" s="17">
        <v>142</v>
      </c>
    </row>
    <row r="28" spans="1:31" s="17" customFormat="1" x14ac:dyDescent="0.25">
      <c r="A28" s="17">
        <v>8</v>
      </c>
      <c r="B28" s="17">
        <v>621</v>
      </c>
      <c r="C28" s="17">
        <v>14773</v>
      </c>
      <c r="D28" s="17">
        <v>12072</v>
      </c>
      <c r="E28" s="17">
        <v>11721</v>
      </c>
      <c r="F28" s="17">
        <v>14390</v>
      </c>
      <c r="G28" s="24"/>
      <c r="H28" s="7"/>
      <c r="I28" s="25">
        <f t="shared" si="0"/>
        <v>3052</v>
      </c>
      <c r="J28" s="24">
        <f t="shared" si="0"/>
        <v>-2318</v>
      </c>
      <c r="K28" s="7"/>
      <c r="L28" s="25">
        <f t="shared" si="3"/>
        <v>3048.5321611412487</v>
      </c>
      <c r="M28" s="17">
        <f t="shared" si="1"/>
        <v>12.025906350265469</v>
      </c>
      <c r="N28" s="17">
        <f t="shared" si="4"/>
        <v>-2320.8909739834503</v>
      </c>
      <c r="O28" s="24">
        <f t="shared" si="2"/>
        <v>8.3577305729864619</v>
      </c>
      <c r="P28" s="7"/>
      <c r="Q28" s="25">
        <f t="shared" si="5"/>
        <v>3090.5770012077219</v>
      </c>
      <c r="R28" s="24">
        <f t="shared" si="6"/>
        <v>-2344.1284154363316</v>
      </c>
      <c r="S28" s="7"/>
      <c r="T28" s="25">
        <f t="shared" si="7"/>
        <v>-0.7970328034200399</v>
      </c>
      <c r="U28" s="24">
        <f t="shared" si="8"/>
        <v>-0.6061142983698955</v>
      </c>
      <c r="V28" s="7"/>
      <c r="W28" s="25">
        <f t="shared" si="9"/>
        <v>-0.79862455814631683</v>
      </c>
      <c r="X28" s="24">
        <f t="shared" si="10"/>
        <v>44.983466883244887</v>
      </c>
      <c r="Y28" s="7"/>
      <c r="Z28" s="25">
        <f t="shared" si="11"/>
        <v>621</v>
      </c>
      <c r="AA28" s="17">
        <f t="shared" si="15"/>
        <v>44.990999999999993</v>
      </c>
      <c r="AB28" s="24">
        <f t="shared" si="12"/>
        <v>0.78524108376476864</v>
      </c>
      <c r="AC28" s="17">
        <f t="shared" si="13"/>
        <v>-7.5331167551055955E-3</v>
      </c>
      <c r="AD28" s="17">
        <f t="shared" ca="1" si="14"/>
        <v>-5.7990140067644802E-2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14880</v>
      </c>
      <c r="D29" s="17">
        <v>12234</v>
      </c>
      <c r="E29" s="17">
        <v>11616</v>
      </c>
      <c r="F29" s="17">
        <v>14236</v>
      </c>
      <c r="G29" s="24"/>
      <c r="H29" s="7"/>
      <c r="I29" s="25">
        <f t="shared" si="0"/>
        <v>3264</v>
      </c>
      <c r="J29" s="24">
        <f t="shared" si="0"/>
        <v>-2002</v>
      </c>
      <c r="K29" s="7"/>
      <c r="L29" s="25">
        <f t="shared" si="3"/>
        <v>3267.232086268627</v>
      </c>
      <c r="M29" s="17">
        <f t="shared" si="1"/>
        <v>10.446381647847023</v>
      </c>
      <c r="N29" s="17">
        <f t="shared" si="4"/>
        <v>-2003.1422832777705</v>
      </c>
      <c r="O29" s="24">
        <f t="shared" si="2"/>
        <v>1.3048110866741232</v>
      </c>
      <c r="P29" s="7"/>
      <c r="Q29" s="25">
        <f t="shared" si="5"/>
        <v>3302.5770012077219</v>
      </c>
      <c r="R29" s="24">
        <f t="shared" si="6"/>
        <v>-2028.1284154363316</v>
      </c>
      <c r="S29" s="7"/>
      <c r="T29" s="25">
        <f t="shared" si="7"/>
        <v>-0.85170575098258849</v>
      </c>
      <c r="U29" s="24">
        <f t="shared" si="8"/>
        <v>-0.52440712011821444</v>
      </c>
      <c r="V29" s="7"/>
      <c r="W29" s="25">
        <f t="shared" si="9"/>
        <v>-0.85308348648482879</v>
      </c>
      <c r="X29" s="24">
        <f t="shared" si="10"/>
        <v>50.600208477459773</v>
      </c>
      <c r="Y29" s="7"/>
      <c r="Z29" s="25">
        <f t="shared" si="11"/>
        <v>633</v>
      </c>
      <c r="AA29" s="17">
        <f t="shared" si="15"/>
        <v>50.687999999999988</v>
      </c>
      <c r="AB29" s="24">
        <f t="shared" si="12"/>
        <v>0.88467249125088554</v>
      </c>
      <c r="AC29" s="17">
        <f t="shared" si="13"/>
        <v>-8.7791522540214828E-2</v>
      </c>
      <c r="AD29" s="17">
        <f t="shared" ca="1" si="14"/>
        <v>2.9004922497158248E-2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14986</v>
      </c>
      <c r="D30" s="17">
        <v>12408</v>
      </c>
      <c r="E30" s="17">
        <v>11527</v>
      </c>
      <c r="F30" s="17">
        <v>14071</v>
      </c>
      <c r="G30" s="24"/>
      <c r="H30" s="7"/>
      <c r="I30" s="25">
        <f t="shared" si="0"/>
        <v>3459</v>
      </c>
      <c r="J30" s="24">
        <f t="shared" si="0"/>
        <v>-1663</v>
      </c>
      <c r="K30" s="7"/>
      <c r="L30" s="25">
        <f t="shared" si="3"/>
        <v>3455.4095835000035</v>
      </c>
      <c r="M30" s="17">
        <f t="shared" si="1"/>
        <v>12.891090643447376</v>
      </c>
      <c r="N30" s="17">
        <f t="shared" si="4"/>
        <v>-1660.9373138090259</v>
      </c>
      <c r="O30" s="24">
        <f t="shared" si="2"/>
        <v>4.2546743224352044</v>
      </c>
      <c r="P30" s="7"/>
      <c r="Q30" s="25">
        <f t="shared" si="5"/>
        <v>3497.5770012077219</v>
      </c>
      <c r="R30" s="24">
        <f t="shared" si="6"/>
        <v>-1689.1284154363316</v>
      </c>
      <c r="S30" s="7"/>
      <c r="T30" s="25">
        <f t="shared" si="7"/>
        <v>-0.90199454708964966</v>
      </c>
      <c r="U30" s="24">
        <f t="shared" si="8"/>
        <v>-0.436752900411506</v>
      </c>
      <c r="V30" s="7"/>
      <c r="W30" s="25">
        <f t="shared" si="9"/>
        <v>-0.90314265727804499</v>
      </c>
      <c r="X30" s="24">
        <f t="shared" si="10"/>
        <v>56.372008439311969</v>
      </c>
      <c r="Y30" s="7"/>
      <c r="Z30" s="25">
        <f t="shared" si="11"/>
        <v>641</v>
      </c>
      <c r="AA30" s="17">
        <f t="shared" si="15"/>
        <v>56.456999999999987</v>
      </c>
      <c r="AB30" s="24">
        <f t="shared" si="12"/>
        <v>0.98536053579843841</v>
      </c>
      <c r="AC30" s="17">
        <f t="shared" si="13"/>
        <v>-8.4991560688017387E-2</v>
      </c>
      <c r="AD30" s="17">
        <f t="shared" ca="1" si="14"/>
        <v>0.10103516958890424</v>
      </c>
      <c r="AE30" s="17">
        <v>139</v>
      </c>
    </row>
    <row r="31" spans="1:31" s="17" customFormat="1" x14ac:dyDescent="0.25">
      <c r="A31" s="17">
        <v>11</v>
      </c>
      <c r="B31" s="17">
        <v>625</v>
      </c>
      <c r="C31" s="17">
        <v>15051</v>
      </c>
      <c r="D31" s="17">
        <v>12579</v>
      </c>
      <c r="E31" s="17">
        <v>11445</v>
      </c>
      <c r="F31" s="17">
        <v>13886</v>
      </c>
      <c r="G31" s="24"/>
      <c r="H31" s="7"/>
      <c r="I31" s="25">
        <f t="shared" si="0"/>
        <v>3606</v>
      </c>
      <c r="J31" s="24">
        <f t="shared" si="0"/>
        <v>-1307</v>
      </c>
      <c r="K31" s="7"/>
      <c r="L31" s="25">
        <f t="shared" si="3"/>
        <v>3604.824601228524</v>
      </c>
      <c r="M31" s="17">
        <f t="shared" si="1"/>
        <v>1.3815622719873171</v>
      </c>
      <c r="N31" s="17">
        <f t="shared" si="4"/>
        <v>-1310.7689352238779</v>
      </c>
      <c r="O31" s="24">
        <f t="shared" si="2"/>
        <v>14.204872721787263</v>
      </c>
      <c r="P31" s="7"/>
      <c r="Q31" s="25">
        <f t="shared" si="5"/>
        <v>3644.5770012077219</v>
      </c>
      <c r="R31" s="24">
        <f t="shared" si="6"/>
        <v>-1333.1284154363316</v>
      </c>
      <c r="S31" s="7"/>
      <c r="T31" s="25">
        <f t="shared" si="7"/>
        <v>-0.93990456261651112</v>
      </c>
      <c r="U31" s="24">
        <f t="shared" si="8"/>
        <v>-0.34470304136847291</v>
      </c>
      <c r="V31" s="7"/>
      <c r="W31" s="25">
        <f t="shared" si="9"/>
        <v>-0.94081148115125945</v>
      </c>
      <c r="X31" s="24">
        <f t="shared" si="10"/>
        <v>62.057783072380971</v>
      </c>
      <c r="Y31" s="7"/>
      <c r="Z31" s="25">
        <f t="shared" si="11"/>
        <v>625</v>
      </c>
      <c r="AA31" s="17">
        <f t="shared" si="15"/>
        <v>62.081999999999987</v>
      </c>
      <c r="AB31" s="24">
        <f t="shared" si="12"/>
        <v>1.0835353062231194</v>
      </c>
      <c r="AC31" s="17">
        <f t="shared" si="13"/>
        <v>-2.4216927619015394E-2</v>
      </c>
      <c r="AD31" s="17">
        <f t="shared" ca="1" si="14"/>
        <v>-3.8585891011813089E-2</v>
      </c>
      <c r="AE31" s="17">
        <v>138</v>
      </c>
    </row>
    <row r="32" spans="1:31" s="17" customFormat="1" x14ac:dyDescent="0.25">
      <c r="A32" s="17">
        <v>12</v>
      </c>
      <c r="B32" s="17">
        <v>632</v>
      </c>
      <c r="C32" s="17">
        <v>15115</v>
      </c>
      <c r="D32" s="17">
        <v>12771</v>
      </c>
      <c r="E32" s="17">
        <v>11392</v>
      </c>
      <c r="F32" s="17">
        <v>13711</v>
      </c>
      <c r="G32" s="24"/>
      <c r="H32" s="7"/>
      <c r="I32" s="25">
        <f t="shared" si="0"/>
        <v>3723</v>
      </c>
      <c r="J32" s="24">
        <f t="shared" si="0"/>
        <v>-940</v>
      </c>
      <c r="K32" s="7"/>
      <c r="L32" s="25">
        <f t="shared" si="3"/>
        <v>3720.2286182943476</v>
      </c>
      <c r="M32" s="17">
        <f t="shared" si="1"/>
        <v>7.6805565584248177</v>
      </c>
      <c r="N32" s="17">
        <f t="shared" si="4"/>
        <v>-943.58254795640767</v>
      </c>
      <c r="O32" s="24">
        <f t="shared" si="2"/>
        <v>12.834649859960743</v>
      </c>
      <c r="P32" s="7"/>
      <c r="Q32" s="25">
        <f t="shared" si="5"/>
        <v>3761.5770012077219</v>
      </c>
      <c r="R32" s="24">
        <f t="shared" si="6"/>
        <v>-966.12841543633158</v>
      </c>
      <c r="S32" s="7"/>
      <c r="T32" s="25">
        <f t="shared" si="7"/>
        <v>-0.97007784028074795</v>
      </c>
      <c r="U32" s="24">
        <f t="shared" si="8"/>
        <v>-0.24980894510781804</v>
      </c>
      <c r="V32" s="7"/>
      <c r="W32" s="25">
        <f t="shared" si="9"/>
        <v>-0.97073608399800027</v>
      </c>
      <c r="X32" s="24">
        <f t="shared" si="10"/>
        <v>67.748712853573579</v>
      </c>
      <c r="Y32" s="7"/>
      <c r="Z32" s="25">
        <f t="shared" si="11"/>
        <v>632</v>
      </c>
      <c r="AA32" s="17">
        <f t="shared" si="15"/>
        <v>67.769999999999982</v>
      </c>
      <c r="AB32" s="24">
        <f t="shared" si="12"/>
        <v>1.1828096340765568</v>
      </c>
      <c r="AC32" s="17">
        <f t="shared" si="13"/>
        <v>-2.1287146426402614E-2</v>
      </c>
      <c r="AD32" s="17">
        <f t="shared" ca="1" si="14"/>
        <v>-4.6438548062639029E-2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15147</v>
      </c>
      <c r="D33" s="17">
        <v>12937</v>
      </c>
      <c r="E33" s="17">
        <v>11347</v>
      </c>
      <c r="F33" s="17">
        <v>13521</v>
      </c>
      <c r="G33" s="24"/>
      <c r="H33" s="7"/>
      <c r="I33" s="25">
        <f t="shared" si="0"/>
        <v>3800</v>
      </c>
      <c r="J33" s="24">
        <f t="shared" si="0"/>
        <v>-584</v>
      </c>
      <c r="K33" s="7"/>
      <c r="L33" s="25">
        <f t="shared" si="3"/>
        <v>3796.1345192084668</v>
      </c>
      <c r="M33" s="17">
        <f t="shared" si="1"/>
        <v>14.941941749711926</v>
      </c>
      <c r="N33" s="17">
        <f t="shared" si="4"/>
        <v>-582.47481718861786</v>
      </c>
      <c r="O33" s="24">
        <f t="shared" si="2"/>
        <v>2.3261826081355208</v>
      </c>
      <c r="P33" s="7"/>
      <c r="Q33" s="25">
        <f t="shared" si="5"/>
        <v>3838.5770012077219</v>
      </c>
      <c r="R33" s="24">
        <f t="shared" si="6"/>
        <v>-610.12841543633158</v>
      </c>
      <c r="S33" s="7"/>
      <c r="T33" s="25">
        <f t="shared" si="7"/>
        <v>-0.98993546746148486</v>
      </c>
      <c r="U33" s="24">
        <f t="shared" si="8"/>
        <v>-0.15775908606478495</v>
      </c>
      <c r="V33" s="7"/>
      <c r="W33" s="25">
        <f t="shared" si="9"/>
        <v>-0.99035245748802325</v>
      </c>
      <c r="X33" s="24">
        <f t="shared" si="10"/>
        <v>73.12912731506799</v>
      </c>
      <c r="Y33" s="7"/>
      <c r="Z33" s="25">
        <f t="shared" si="11"/>
        <v>606</v>
      </c>
      <c r="AA33" s="17">
        <f t="shared" si="15"/>
        <v>73.223999999999975</v>
      </c>
      <c r="AB33" s="24">
        <f t="shared" si="12"/>
        <v>1.2779998914803274</v>
      </c>
      <c r="AC33" s="17">
        <f t="shared" si="13"/>
        <v>-9.4872684931985418E-2</v>
      </c>
      <c r="AD33" s="17">
        <f t="shared" ca="1" si="14"/>
        <v>8.9300434708476928E-2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15167</v>
      </c>
      <c r="D34" s="17">
        <v>13128</v>
      </c>
      <c r="E34" s="17">
        <v>11330</v>
      </c>
      <c r="F34" s="17">
        <v>13338</v>
      </c>
      <c r="G34" s="24"/>
      <c r="H34" s="7"/>
      <c r="I34" s="25">
        <f t="shared" si="0"/>
        <v>3837</v>
      </c>
      <c r="J34" s="24">
        <f t="shared" si="0"/>
        <v>-210</v>
      </c>
      <c r="K34" s="7"/>
      <c r="L34" s="25">
        <f t="shared" si="3"/>
        <v>3837.6287046098469</v>
      </c>
      <c r="M34" s="17">
        <f t="shared" si="1"/>
        <v>0.39526948644269699</v>
      </c>
      <c r="N34" s="17">
        <f t="shared" si="4"/>
        <v>-210.9875868412862</v>
      </c>
      <c r="O34" s="24">
        <f t="shared" si="2"/>
        <v>0.97532776908165775</v>
      </c>
      <c r="P34" s="7"/>
      <c r="Q34" s="25">
        <f t="shared" si="5"/>
        <v>3875.5770012077219</v>
      </c>
      <c r="R34" s="24">
        <f t="shared" si="6"/>
        <v>-236.12841543633152</v>
      </c>
      <c r="S34" s="7"/>
      <c r="T34" s="25">
        <f t="shared" si="7"/>
        <v>-0.99947744415872208</v>
      </c>
      <c r="U34" s="24">
        <f t="shared" si="8"/>
        <v>-6.1055020665643459E-2</v>
      </c>
      <c r="V34" s="7"/>
      <c r="W34" s="25">
        <f t="shared" si="9"/>
        <v>-0.99964094337410114</v>
      </c>
      <c r="X34" s="24">
        <f t="shared" si="10"/>
        <v>78.684955166933776</v>
      </c>
      <c r="Y34" s="7"/>
      <c r="Z34" s="25">
        <f t="shared" si="11"/>
        <v>614</v>
      </c>
      <c r="AA34" s="17">
        <f t="shared" si="15"/>
        <v>78.749999999999972</v>
      </c>
      <c r="AB34" s="24">
        <f t="shared" si="12"/>
        <v>1.3744467859455338</v>
      </c>
      <c r="AC34" s="17">
        <f t="shared" si="13"/>
        <v>-6.5044833066195906E-2</v>
      </c>
      <c r="AD34" s="17">
        <f t="shared" ca="1" si="14"/>
        <v>3.7054128870437353E-2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15178</v>
      </c>
      <c r="D35" s="17">
        <v>13331</v>
      </c>
      <c r="E35" s="17">
        <v>11332</v>
      </c>
      <c r="F35" s="17">
        <v>13152</v>
      </c>
      <c r="G35" s="24"/>
      <c r="H35" s="7"/>
      <c r="I35" s="25">
        <f t="shared" si="0"/>
        <v>3846</v>
      </c>
      <c r="J35" s="24">
        <f t="shared" si="0"/>
        <v>179</v>
      </c>
      <c r="K35" s="7"/>
      <c r="L35" s="25">
        <f t="shared" si="3"/>
        <v>3842.75350520441</v>
      </c>
      <c r="M35" s="17">
        <f t="shared" si="1"/>
        <v>10.539728457793114</v>
      </c>
      <c r="N35" s="17">
        <f t="shared" si="4"/>
        <v>172.44224398574414</v>
      </c>
      <c r="O35" s="24">
        <f t="shared" si="2"/>
        <v>43.004163942508882</v>
      </c>
      <c r="P35" s="7"/>
      <c r="Q35" s="25">
        <f t="shared" si="5"/>
        <v>3884.5770012077219</v>
      </c>
      <c r="R35" s="24">
        <f t="shared" si="6"/>
        <v>152.87158456366848</v>
      </c>
      <c r="S35" s="7"/>
      <c r="T35" s="25">
        <f t="shared" si="7"/>
        <v>-1.0017984655175096</v>
      </c>
      <c r="U35" s="24">
        <f t="shared" si="8"/>
        <v>3.9527550030255036E-2</v>
      </c>
      <c r="V35" s="7"/>
      <c r="W35" s="25">
        <f t="shared" si="9"/>
        <v>-1.0016982810479915</v>
      </c>
      <c r="X35" s="24">
        <f t="shared" si="10"/>
        <v>84.439814625703889</v>
      </c>
      <c r="Y35" s="7"/>
      <c r="Z35" s="25">
        <f t="shared" si="11"/>
        <v>630</v>
      </c>
      <c r="AA35" s="17">
        <f t="shared" si="15"/>
        <v>84.419999999999973</v>
      </c>
      <c r="AB35" s="24">
        <f t="shared" si="12"/>
        <v>1.4734069545336126</v>
      </c>
      <c r="AC35" s="17">
        <f t="shared" si="13"/>
        <v>1.9814625703915567E-2</v>
      </c>
      <c r="AD35" s="17">
        <f t="shared" ca="1" si="14"/>
        <v>-0.12991399710070084</v>
      </c>
      <c r="AE35" s="17">
        <v>134</v>
      </c>
    </row>
    <row r="36" spans="1:31" s="17" customFormat="1" x14ac:dyDescent="0.25">
      <c r="A36" s="17">
        <v>16</v>
      </c>
      <c r="B36" s="17">
        <v>624</v>
      </c>
      <c r="C36" s="17">
        <v>15161</v>
      </c>
      <c r="D36" s="17">
        <v>13511</v>
      </c>
      <c r="E36" s="17">
        <v>11344</v>
      </c>
      <c r="F36" s="17">
        <v>12965</v>
      </c>
      <c r="G36" s="24"/>
      <c r="H36" s="7"/>
      <c r="I36" s="25">
        <f t="shared" si="0"/>
        <v>3817</v>
      </c>
      <c r="J36" s="24">
        <f t="shared" si="0"/>
        <v>546</v>
      </c>
      <c r="K36" s="7"/>
      <c r="L36" s="25">
        <f t="shared" si="3"/>
        <v>3810.389898513341</v>
      </c>
      <c r="M36" s="17">
        <f t="shared" si="1"/>
        <v>43.693441663931587</v>
      </c>
      <c r="N36" s="17">
        <f t="shared" si="4"/>
        <v>550.81855123829337</v>
      </c>
      <c r="O36" s="24">
        <f t="shared" si="2"/>
        <v>23.218436036058538</v>
      </c>
      <c r="P36" s="7"/>
      <c r="Q36" s="25">
        <f t="shared" si="5"/>
        <v>3855.5770012077219</v>
      </c>
      <c r="R36" s="24">
        <f t="shared" si="6"/>
        <v>519.87158456366842</v>
      </c>
      <c r="S36" s="7"/>
      <c r="T36" s="25">
        <f t="shared" si="7"/>
        <v>-0.99431961891697229</v>
      </c>
      <c r="U36" s="24">
        <f t="shared" si="8"/>
        <v>0.13442164629090991</v>
      </c>
      <c r="V36" s="7"/>
      <c r="W36" s="25">
        <f t="shared" si="9"/>
        <v>-0.99397063023836185</v>
      </c>
      <c r="X36" s="24">
        <f t="shared" si="10"/>
        <v>89.881850614659868</v>
      </c>
      <c r="Y36" s="7"/>
      <c r="Z36" s="25">
        <f t="shared" si="11"/>
        <v>624</v>
      </c>
      <c r="AA36" s="17">
        <f t="shared" si="15"/>
        <v>90.035999999999973</v>
      </c>
      <c r="AB36" s="24">
        <f t="shared" si="12"/>
        <v>1.571424645325614</v>
      </c>
      <c r="AC36" s="17">
        <f t="shared" si="13"/>
        <v>-0.15414938534010503</v>
      </c>
      <c r="AD36" s="17">
        <f t="shared" ca="1" si="14"/>
        <v>9.5653974226422633E-2</v>
      </c>
      <c r="AE36" s="17">
        <v>133</v>
      </c>
    </row>
    <row r="37" spans="1:31" s="17" customFormat="1" x14ac:dyDescent="0.25">
      <c r="A37" s="17">
        <v>17</v>
      </c>
      <c r="B37" s="17">
        <v>619</v>
      </c>
      <c r="C37" s="17">
        <v>15113</v>
      </c>
      <c r="D37" s="17">
        <v>13688</v>
      </c>
      <c r="E37" s="17">
        <v>11370</v>
      </c>
      <c r="F37" s="17">
        <v>12773</v>
      </c>
      <c r="G37" s="24"/>
      <c r="H37" s="7"/>
      <c r="I37" s="25">
        <f t="shared" si="0"/>
        <v>3743</v>
      </c>
      <c r="J37" s="24">
        <f t="shared" si="0"/>
        <v>915</v>
      </c>
      <c r="K37" s="7"/>
      <c r="L37" s="25">
        <f t="shared" si="3"/>
        <v>3741.7773819082727</v>
      </c>
      <c r="M37" s="17">
        <f t="shared" si="1"/>
        <v>1.4947949982189701</v>
      </c>
      <c r="N37" s="17">
        <f t="shared" si="4"/>
        <v>921.18897793579049</v>
      </c>
      <c r="O37" s="24">
        <f t="shared" si="2"/>
        <v>38.303447889701516</v>
      </c>
      <c r="P37" s="7"/>
      <c r="Q37" s="25">
        <f t="shared" si="5"/>
        <v>3781.5770012077219</v>
      </c>
      <c r="R37" s="24">
        <f t="shared" si="6"/>
        <v>888.87158456366842</v>
      </c>
      <c r="S37" s="7"/>
      <c r="T37" s="25">
        <f t="shared" si="7"/>
        <v>-0.97523566552249774</v>
      </c>
      <c r="U37" s="24">
        <f t="shared" si="8"/>
        <v>0.22983287659113238</v>
      </c>
      <c r="V37" s="7"/>
      <c r="W37" s="25">
        <f t="shared" si="9"/>
        <v>-0.97463647701263512</v>
      </c>
      <c r="X37" s="24">
        <f t="shared" si="10"/>
        <v>95.448803284112103</v>
      </c>
      <c r="Y37" s="7"/>
      <c r="Z37" s="25">
        <f t="shared" si="11"/>
        <v>619</v>
      </c>
      <c r="AA37" s="17">
        <f t="shared" si="15"/>
        <v>95.606999999999971</v>
      </c>
      <c r="AB37" s="24">
        <f t="shared" si="12"/>
        <v>1.6686569379542182</v>
      </c>
      <c r="AC37" s="17">
        <f t="shared" si="13"/>
        <v>-0.15819671588786832</v>
      </c>
      <c r="AD37" s="17">
        <f t="shared" ca="1" si="14"/>
        <v>7.9094837890210101E-3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15064</v>
      </c>
      <c r="D38" s="17">
        <v>13880</v>
      </c>
      <c r="E38" s="17">
        <v>11428</v>
      </c>
      <c r="F38" s="17">
        <v>12588</v>
      </c>
      <c r="G38" s="24"/>
      <c r="H38" s="7"/>
      <c r="I38" s="25">
        <f t="shared" si="0"/>
        <v>3636</v>
      </c>
      <c r="J38" s="24">
        <f t="shared" si="0"/>
        <v>1292</v>
      </c>
      <c r="K38" s="7"/>
      <c r="L38" s="25">
        <f t="shared" si="3"/>
        <v>3632.5019446064994</v>
      </c>
      <c r="M38" s="17">
        <f t="shared" si="1"/>
        <v>12.236391535998886</v>
      </c>
      <c r="N38" s="17">
        <f t="shared" si="4"/>
        <v>1297.4817116968077</v>
      </c>
      <c r="O38" s="24">
        <f t="shared" si="2"/>
        <v>30.049163126918121</v>
      </c>
      <c r="P38" s="7"/>
      <c r="Q38" s="25">
        <f t="shared" si="5"/>
        <v>3674.5770012077219</v>
      </c>
      <c r="R38" s="24">
        <f t="shared" si="6"/>
        <v>1265.8715845636684</v>
      </c>
      <c r="S38" s="7"/>
      <c r="T38" s="25">
        <f t="shared" si="7"/>
        <v>-0.94764130047913597</v>
      </c>
      <c r="U38" s="24">
        <f t="shared" si="8"/>
        <v>0.32731264304962526</v>
      </c>
      <c r="V38" s="7"/>
      <c r="W38" s="25">
        <f t="shared" si="9"/>
        <v>-0.94678645992722299</v>
      </c>
      <c r="X38" s="24">
        <f t="shared" si="10"/>
        <v>101.25079554547068</v>
      </c>
      <c r="Y38" s="7"/>
      <c r="Z38" s="25">
        <f t="shared" si="11"/>
        <v>644</v>
      </c>
      <c r="AA38" s="17">
        <f t="shared" si="15"/>
        <v>101.40299999999996</v>
      </c>
      <c r="AB38" s="24">
        <f t="shared" si="12"/>
        <v>1.7698162213998094</v>
      </c>
      <c r="AC38" s="17">
        <f t="shared" si="13"/>
        <v>-0.15220445452928288</v>
      </c>
      <c r="AD38" s="17">
        <f t="shared" ca="1" si="14"/>
        <v>3.5668704597981105E-2</v>
      </c>
      <c r="AE38" s="17">
        <v>131</v>
      </c>
    </row>
    <row r="39" spans="1:31" s="17" customFormat="1" x14ac:dyDescent="0.25">
      <c r="A39" s="17">
        <v>19</v>
      </c>
      <c r="B39" s="17">
        <v>633</v>
      </c>
      <c r="C39" s="17">
        <v>14990</v>
      </c>
      <c r="D39" s="17">
        <v>14059</v>
      </c>
      <c r="E39" s="17">
        <v>11503</v>
      </c>
      <c r="F39" s="17">
        <v>12412</v>
      </c>
      <c r="G39" s="24"/>
      <c r="H39" s="7"/>
      <c r="I39" s="25">
        <f t="shared" si="0"/>
        <v>3487</v>
      </c>
      <c r="J39" s="24">
        <f t="shared" si="0"/>
        <v>1647</v>
      </c>
      <c r="K39" s="7"/>
      <c r="L39" s="25">
        <f t="shared" si="3"/>
        <v>3488.5062250231899</v>
      </c>
      <c r="M39" s="17">
        <f t="shared" si="1"/>
        <v>2.2687138204834962</v>
      </c>
      <c r="N39" s="17">
        <f t="shared" si="4"/>
        <v>1654.6828598740287</v>
      </c>
      <c r="O39" s="24">
        <f t="shared" si="2"/>
        <v>59.026335843960851</v>
      </c>
      <c r="P39" s="7"/>
      <c r="Q39" s="25">
        <f t="shared" si="5"/>
        <v>3525.5770012077219</v>
      </c>
      <c r="R39" s="24">
        <f t="shared" si="6"/>
        <v>1620.8715845636684</v>
      </c>
      <c r="S39" s="7"/>
      <c r="T39" s="25">
        <f t="shared" si="7"/>
        <v>-0.90921550242809945</v>
      </c>
      <c r="U39" s="24">
        <f t="shared" si="8"/>
        <v>0.41910393507287452</v>
      </c>
      <c r="V39" s="7"/>
      <c r="W39" s="25">
        <f t="shared" si="9"/>
        <v>-0.90811988576496538</v>
      </c>
      <c r="X39" s="24">
        <f t="shared" si="10"/>
        <v>106.95373248721177</v>
      </c>
      <c r="Y39" s="7"/>
      <c r="Z39" s="25">
        <f t="shared" si="11"/>
        <v>633</v>
      </c>
      <c r="AA39" s="17">
        <f t="shared" si="15"/>
        <v>107.09999999999997</v>
      </c>
      <c r="AB39" s="24">
        <f t="shared" si="12"/>
        <v>1.8692476288859261</v>
      </c>
      <c r="AC39" s="17">
        <f t="shared" si="13"/>
        <v>-0.14626751278819938</v>
      </c>
      <c r="AD39" s="17">
        <f t="shared" ca="1" si="14"/>
        <v>6.5841450270283985E-2</v>
      </c>
      <c r="AE39" s="17">
        <v>130</v>
      </c>
    </row>
    <row r="40" spans="1:31" s="17" customFormat="1" x14ac:dyDescent="0.25">
      <c r="A40" s="17">
        <v>20</v>
      </c>
      <c r="B40" s="17">
        <v>610</v>
      </c>
      <c r="C40" s="17">
        <v>14905</v>
      </c>
      <c r="D40" s="17">
        <v>14226</v>
      </c>
      <c r="E40" s="17">
        <v>11588</v>
      </c>
      <c r="F40" s="17">
        <v>12247</v>
      </c>
      <c r="G40" s="24"/>
      <c r="H40" s="7"/>
      <c r="I40" s="25">
        <f t="shared" si="0"/>
        <v>3317</v>
      </c>
      <c r="J40" s="24">
        <f t="shared" si="0"/>
        <v>1979</v>
      </c>
      <c r="K40" s="7"/>
      <c r="L40" s="25">
        <f t="shared" si="3"/>
        <v>3316.7568944510153</v>
      </c>
      <c r="M40" s="17">
        <f t="shared" si="1"/>
        <v>5.9100307947132204E-2</v>
      </c>
      <c r="N40" s="17">
        <f t="shared" si="4"/>
        <v>1983.7022080780598</v>
      </c>
      <c r="O40" s="24">
        <f t="shared" si="2"/>
        <v>22.110760809370948</v>
      </c>
      <c r="P40" s="7"/>
      <c r="Q40" s="25">
        <f t="shared" si="5"/>
        <v>3355.5770012077219</v>
      </c>
      <c r="R40" s="24">
        <f t="shared" si="6"/>
        <v>1952.8715845636684</v>
      </c>
      <c r="S40" s="7"/>
      <c r="T40" s="25">
        <f t="shared" si="7"/>
        <v>-0.86537398787322561</v>
      </c>
      <c r="U40" s="24">
        <f t="shared" si="8"/>
        <v>0.50494818564109645</v>
      </c>
      <c r="V40" s="7"/>
      <c r="W40" s="25">
        <f t="shared" si="9"/>
        <v>-0.86405316751141403</v>
      </c>
      <c r="X40" s="24">
        <f t="shared" si="10"/>
        <v>112.48185834944087</v>
      </c>
      <c r="Y40" s="7"/>
      <c r="Z40" s="25">
        <f t="shared" si="11"/>
        <v>610</v>
      </c>
      <c r="AA40" s="17">
        <f t="shared" si="15"/>
        <v>112.58999999999996</v>
      </c>
      <c r="AB40" s="24">
        <f t="shared" si="12"/>
        <v>1.9650662048204148</v>
      </c>
      <c r="AC40" s="17">
        <f t="shared" si="13"/>
        <v>-0.10814165055909086</v>
      </c>
      <c r="AD40" s="17">
        <f t="shared" ca="1" si="14"/>
        <v>2.8616807757330776E-2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14804</v>
      </c>
      <c r="D41" s="17">
        <v>14388</v>
      </c>
      <c r="E41" s="17">
        <v>11692</v>
      </c>
      <c r="F41" s="17">
        <v>12087</v>
      </c>
      <c r="G41" s="24"/>
      <c r="H41" s="7"/>
      <c r="I41" s="25">
        <f t="shared" si="0"/>
        <v>3112</v>
      </c>
      <c r="J41" s="24">
        <f t="shared" si="0"/>
        <v>2301</v>
      </c>
      <c r="K41" s="7"/>
      <c r="L41" s="25">
        <f t="shared" si="3"/>
        <v>3109.9440857412951</v>
      </c>
      <c r="M41" s="17">
        <f t="shared" si="1"/>
        <v>4.2267834391460699</v>
      </c>
      <c r="N41" s="17">
        <f t="shared" si="4"/>
        <v>2300.6568443177607</v>
      </c>
      <c r="O41" s="24">
        <f t="shared" si="2"/>
        <v>0.1177558222531091</v>
      </c>
      <c r="P41" s="7"/>
      <c r="Q41" s="25">
        <f t="shared" si="5"/>
        <v>3150.5770012077219</v>
      </c>
      <c r="R41" s="24">
        <f t="shared" si="6"/>
        <v>2274.8715845636684</v>
      </c>
      <c r="S41" s="7"/>
      <c r="T41" s="25">
        <f t="shared" si="7"/>
        <v>-0.8125062791452895</v>
      </c>
      <c r="U41" s="24">
        <f t="shared" si="8"/>
        <v>0.58820676601148025</v>
      </c>
      <c r="V41" s="7"/>
      <c r="W41" s="25">
        <f t="shared" si="9"/>
        <v>-0.81096700277220768</v>
      </c>
      <c r="X41" s="24">
        <f t="shared" si="10"/>
        <v>118.13401590961092</v>
      </c>
      <c r="Y41" s="7"/>
      <c r="Z41" s="25">
        <f t="shared" si="11"/>
        <v>622</v>
      </c>
      <c r="AA41" s="17">
        <f t="shared" si="15"/>
        <v>118.18799999999996</v>
      </c>
      <c r="AB41" s="24">
        <f t="shared" si="12"/>
        <v>2.0627697363470574</v>
      </c>
      <c r="AC41" s="17">
        <f t="shared" si="13"/>
        <v>-5.398409038903651E-2</v>
      </c>
      <c r="AD41" s="17">
        <f t="shared" ca="1" si="14"/>
        <v>7.1699222532643603E-2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14685</v>
      </c>
      <c r="D42" s="17">
        <v>14538</v>
      </c>
      <c r="E42" s="17">
        <v>11811</v>
      </c>
      <c r="F42" s="17">
        <v>11951</v>
      </c>
      <c r="G42" s="24"/>
      <c r="H42" s="7"/>
      <c r="I42" s="25">
        <f t="shared" si="0"/>
        <v>2874</v>
      </c>
      <c r="J42" s="24">
        <f t="shared" si="0"/>
        <v>2587</v>
      </c>
      <c r="K42" s="7"/>
      <c r="L42" s="25">
        <f t="shared" si="3"/>
        <v>2878.744776715122</v>
      </c>
      <c r="M42" s="17">
        <f t="shared" si="1"/>
        <v>22.512906076364327</v>
      </c>
      <c r="N42" s="17">
        <f t="shared" si="4"/>
        <v>2589.5015746463232</v>
      </c>
      <c r="O42" s="24">
        <f t="shared" si="2"/>
        <v>6.2578757111270749</v>
      </c>
      <c r="P42" s="7"/>
      <c r="Q42" s="25">
        <f t="shared" si="5"/>
        <v>2912.5770012077219</v>
      </c>
      <c r="R42" s="24">
        <f t="shared" si="6"/>
        <v>2560.8715845636684</v>
      </c>
      <c r="S42" s="7"/>
      <c r="T42" s="25">
        <f t="shared" si="7"/>
        <v>-0.75112815876846606</v>
      </c>
      <c r="U42" s="24">
        <f t="shared" si="8"/>
        <v>0.66215693366964723</v>
      </c>
      <c r="V42" s="7"/>
      <c r="W42" s="25">
        <f t="shared" si="9"/>
        <v>-0.7493948004794545</v>
      </c>
      <c r="X42" s="24">
        <f t="shared" si="10"/>
        <v>123.6435227695726</v>
      </c>
      <c r="Y42" s="7"/>
      <c r="Z42" s="25">
        <f t="shared" si="11"/>
        <v>608</v>
      </c>
      <c r="AA42" s="17">
        <f t="shared" si="15"/>
        <v>123.65999999999995</v>
      </c>
      <c r="AB42" s="24">
        <f t="shared" si="12"/>
        <v>2.1582741530161869</v>
      </c>
      <c r="AC42" s="17">
        <f t="shared" si="13"/>
        <v>-1.6477230427355494E-2</v>
      </c>
      <c r="AD42" s="17">
        <f t="shared" ca="1" si="14"/>
        <v>3.1806005540502724E-2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14556</v>
      </c>
      <c r="D43" s="17">
        <v>14667</v>
      </c>
      <c r="E43" s="17">
        <v>11939</v>
      </c>
      <c r="F43" s="17">
        <v>11809</v>
      </c>
      <c r="G43" s="24"/>
      <c r="H43" s="7"/>
      <c r="I43" s="25">
        <f t="shared" si="0"/>
        <v>2617</v>
      </c>
      <c r="J43" s="24">
        <f t="shared" si="0"/>
        <v>2858</v>
      </c>
      <c r="K43" s="7"/>
      <c r="L43" s="25">
        <f t="shared" si="3"/>
        <v>2617.3976092516332</v>
      </c>
      <c r="M43" s="17">
        <f t="shared" si="1"/>
        <v>0.15809311698430112</v>
      </c>
      <c r="N43" s="17">
        <f t="shared" si="4"/>
        <v>2858.2774567349898</v>
      </c>
      <c r="O43" s="24">
        <f t="shared" si="2"/>
        <v>7.6982239791175244E-2</v>
      </c>
      <c r="P43" s="7"/>
      <c r="Q43" s="25">
        <f t="shared" si="5"/>
        <v>2655.5770012077219</v>
      </c>
      <c r="R43" s="24">
        <f t="shared" si="6"/>
        <v>2831.8715845636684</v>
      </c>
      <c r="S43" s="7"/>
      <c r="T43" s="25">
        <f t="shared" si="7"/>
        <v>-0.68485010441198024</v>
      </c>
      <c r="U43" s="24">
        <f t="shared" si="8"/>
        <v>0.73222859603105728</v>
      </c>
      <c r="V43" s="7"/>
      <c r="W43" s="25">
        <f t="shared" si="9"/>
        <v>-0.68293281542731754</v>
      </c>
      <c r="X43" s="24">
        <f t="shared" si="10"/>
        <v>129.17510139531163</v>
      </c>
      <c r="Y43" s="7"/>
      <c r="Z43" s="25">
        <f t="shared" si="11"/>
        <v>616</v>
      </c>
      <c r="AA43" s="17">
        <f t="shared" si="15"/>
        <v>129.20399999999995</v>
      </c>
      <c r="AB43" s="24">
        <f t="shared" si="12"/>
        <v>2.2550352067467525</v>
      </c>
      <c r="AC43" s="17">
        <f t="shared" si="13"/>
        <v>-2.8898604688322393E-2</v>
      </c>
      <c r="AD43" s="17">
        <f t="shared" ca="1" si="14"/>
        <v>4.7529007111108967E-3</v>
      </c>
      <c r="AE43" s="17">
        <v>126</v>
      </c>
    </row>
    <row r="44" spans="1:31" s="17" customFormat="1" x14ac:dyDescent="0.25">
      <c r="A44" s="17">
        <v>24</v>
      </c>
      <c r="B44" s="17">
        <v>636</v>
      </c>
      <c r="C44" s="17">
        <v>14406</v>
      </c>
      <c r="D44" s="17">
        <v>14793</v>
      </c>
      <c r="E44" s="17">
        <v>12085</v>
      </c>
      <c r="F44" s="17">
        <v>11683</v>
      </c>
      <c r="G44" s="24"/>
      <c r="H44" s="7"/>
      <c r="I44" s="25">
        <f t="shared" si="0"/>
        <v>2321</v>
      </c>
      <c r="J44" s="24">
        <f t="shared" si="0"/>
        <v>3110</v>
      </c>
      <c r="K44" s="7"/>
      <c r="L44" s="25">
        <f t="shared" si="3"/>
        <v>2321.5241679919304</v>
      </c>
      <c r="M44" s="17">
        <f t="shared" si="1"/>
        <v>0.27475208376437521</v>
      </c>
      <c r="N44" s="17">
        <f t="shared" si="4"/>
        <v>3107.9155571758706</v>
      </c>
      <c r="O44" s="24">
        <f t="shared" si="2"/>
        <v>4.3449018870644762</v>
      </c>
      <c r="P44" s="7"/>
      <c r="Q44" s="25">
        <f t="shared" si="5"/>
        <v>2359.5770012077219</v>
      </c>
      <c r="R44" s="24">
        <f t="shared" si="6"/>
        <v>3083.8715845636684</v>
      </c>
      <c r="S44" s="7"/>
      <c r="T44" s="25">
        <f t="shared" si="7"/>
        <v>-0.60851429083408226</v>
      </c>
      <c r="U44" s="24">
        <f t="shared" si="8"/>
        <v>0.79738748501657508</v>
      </c>
      <c r="V44" s="7"/>
      <c r="W44" s="25">
        <f t="shared" si="9"/>
        <v>-0.60642591613154706</v>
      </c>
      <c r="X44" s="24">
        <f t="shared" si="10"/>
        <v>134.92649647570659</v>
      </c>
      <c r="Y44" s="7"/>
      <c r="Z44" s="25">
        <f t="shared" si="11"/>
        <v>636</v>
      </c>
      <c r="AA44" s="17">
        <f t="shared" si="15"/>
        <v>134.92799999999994</v>
      </c>
      <c r="AB44" s="24">
        <f t="shared" si="12"/>
        <v>2.3549378531309078</v>
      </c>
      <c r="AC44" s="17">
        <f t="shared" si="13"/>
        <v>-1.5035242933549853E-3</v>
      </c>
      <c r="AD44" s="17">
        <f t="shared" ca="1" si="14"/>
        <v>5.7472698294475322E-2</v>
      </c>
      <c r="AE44" s="17">
        <v>125</v>
      </c>
    </row>
    <row r="45" spans="1:31" s="17" customFormat="1" x14ac:dyDescent="0.25">
      <c r="A45" s="17">
        <v>25</v>
      </c>
      <c r="B45" s="17">
        <v>628</v>
      </c>
      <c r="C45" s="17">
        <v>14248</v>
      </c>
      <c r="D45" s="17">
        <v>14908</v>
      </c>
      <c r="E45" s="17">
        <v>12245</v>
      </c>
      <c r="F45" s="17">
        <v>11577</v>
      </c>
      <c r="G45" s="24"/>
      <c r="H45" s="7"/>
      <c r="I45" s="25">
        <f t="shared" si="0"/>
        <v>2003</v>
      </c>
      <c r="J45" s="24">
        <f t="shared" si="0"/>
        <v>3331</v>
      </c>
      <c r="K45" s="7"/>
      <c r="L45" s="25">
        <f t="shared" si="3"/>
        <v>2006.2664970078506</v>
      </c>
      <c r="M45" s="17">
        <f t="shared" si="1"/>
        <v>10.670002702296943</v>
      </c>
      <c r="N45" s="17">
        <f t="shared" si="4"/>
        <v>3324.2272852875694</v>
      </c>
      <c r="O45" s="24">
        <f t="shared" si="2"/>
        <v>45.869664575973502</v>
      </c>
      <c r="P45" s="7"/>
      <c r="Q45" s="25">
        <f t="shared" si="5"/>
        <v>2041.5770012077221</v>
      </c>
      <c r="R45" s="24">
        <f t="shared" si="6"/>
        <v>3304.8715845636684</v>
      </c>
      <c r="S45" s="7"/>
      <c r="T45" s="25">
        <f t="shared" si="7"/>
        <v>-0.52650486949025943</v>
      </c>
      <c r="U45" s="24">
        <f t="shared" si="8"/>
        <v>0.85453079638879503</v>
      </c>
      <c r="V45" s="7"/>
      <c r="W45" s="25">
        <f t="shared" si="9"/>
        <v>-0.52426640356090393</v>
      </c>
      <c r="X45" s="24">
        <f t="shared" si="10"/>
        <v>140.65037633460793</v>
      </c>
      <c r="Y45" s="7"/>
      <c r="Z45" s="25">
        <f t="shared" si="11"/>
        <v>628</v>
      </c>
      <c r="AA45" s="17">
        <f t="shared" si="15"/>
        <v>140.57999999999993</v>
      </c>
      <c r="AB45" s="24">
        <f t="shared" si="12"/>
        <v>2.4535838624536273</v>
      </c>
      <c r="AC45" s="17">
        <f t="shared" si="13"/>
        <v>7.0376334607999524E-2</v>
      </c>
      <c r="AD45" s="17">
        <f t="shared" ca="1" si="14"/>
        <v>-7.2969500922937414E-2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14086</v>
      </c>
      <c r="D46" s="17">
        <v>15001</v>
      </c>
      <c r="E46" s="17">
        <v>12417</v>
      </c>
      <c r="F46" s="17">
        <v>11487</v>
      </c>
      <c r="G46" s="24"/>
      <c r="H46" s="7"/>
      <c r="I46" s="25">
        <f t="shared" si="0"/>
        <v>1669</v>
      </c>
      <c r="J46" s="24">
        <f t="shared" si="0"/>
        <v>3514</v>
      </c>
      <c r="K46" s="7"/>
      <c r="L46" s="25">
        <f t="shared" si="3"/>
        <v>1666.7432904103559</v>
      </c>
      <c r="M46" s="17">
        <f t="shared" si="1"/>
        <v>5.0927381719914644</v>
      </c>
      <c r="N46" s="17">
        <f t="shared" si="4"/>
        <v>3510.5591214230049</v>
      </c>
      <c r="O46" s="24">
        <f t="shared" si="2"/>
        <v>11.839645381624145</v>
      </c>
      <c r="P46" s="7"/>
      <c r="Q46" s="25">
        <f t="shared" si="5"/>
        <v>1707.5770012077221</v>
      </c>
      <c r="R46" s="24">
        <f t="shared" si="6"/>
        <v>3487.8715845636684</v>
      </c>
      <c r="S46" s="7"/>
      <c r="T46" s="25">
        <f t="shared" si="7"/>
        <v>-0.44036918795303659</v>
      </c>
      <c r="U46" s="24">
        <f t="shared" si="8"/>
        <v>0.90184856100923061</v>
      </c>
      <c r="V46" s="7"/>
      <c r="W46" s="25">
        <f t="shared" si="9"/>
        <v>-0.43800637569953421</v>
      </c>
      <c r="X46" s="24">
        <f t="shared" si="10"/>
        <v>146.27532290582849</v>
      </c>
      <c r="Y46" s="7"/>
      <c r="Z46" s="25">
        <f t="shared" si="11"/>
        <v>636</v>
      </c>
      <c r="AA46" s="17">
        <f t="shared" si="15"/>
        <v>146.30399999999992</v>
      </c>
      <c r="AB46" s="24">
        <f t="shared" si="12"/>
        <v>2.5534865088377825</v>
      </c>
      <c r="AC46" s="17">
        <f t="shared" si="13"/>
        <v>-2.8677094171428053E-2</v>
      </c>
      <c r="AD46" s="17">
        <f t="shared" ca="1" si="14"/>
        <v>-1.231695311807357E-2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13903</v>
      </c>
      <c r="D47" s="17">
        <v>15077</v>
      </c>
      <c r="E47" s="17">
        <v>12593</v>
      </c>
      <c r="F47" s="17">
        <v>11411</v>
      </c>
      <c r="G47" s="24"/>
      <c r="H47" s="7"/>
      <c r="I47" s="25">
        <f t="shared" si="0"/>
        <v>1310</v>
      </c>
      <c r="J47" s="24">
        <f t="shared" si="0"/>
        <v>3666</v>
      </c>
      <c r="K47" s="7"/>
      <c r="L47" s="25">
        <f t="shared" si="3"/>
        <v>1312.5029420936967</v>
      </c>
      <c r="M47" s="17">
        <f t="shared" si="1"/>
        <v>6.2647191243986917</v>
      </c>
      <c r="N47" s="17">
        <f t="shared" si="4"/>
        <v>3661.2555204552496</v>
      </c>
      <c r="O47" s="24">
        <f t="shared" si="2"/>
        <v>22.510086150555413</v>
      </c>
      <c r="P47" s="7"/>
      <c r="Q47" s="25">
        <f t="shared" si="5"/>
        <v>1348.5770012077221</v>
      </c>
      <c r="R47" s="24">
        <f t="shared" si="6"/>
        <v>3639.8715845636684</v>
      </c>
      <c r="S47" s="7"/>
      <c r="T47" s="25">
        <f t="shared" si="7"/>
        <v>-0.34778622486362648</v>
      </c>
      <c r="U47" s="24">
        <f t="shared" si="8"/>
        <v>0.94115074801636833</v>
      </c>
      <c r="V47" s="7"/>
      <c r="W47" s="25">
        <f t="shared" si="9"/>
        <v>-0.34532005811829802</v>
      </c>
      <c r="X47" s="24">
        <f t="shared" si="10"/>
        <v>152.03134201973842</v>
      </c>
      <c r="Y47" s="7"/>
      <c r="Z47" s="25">
        <f t="shared" si="11"/>
        <v>632</v>
      </c>
      <c r="AA47" s="17">
        <f t="shared" si="15"/>
        <v>151.9919999999999</v>
      </c>
      <c r="AB47" s="24">
        <f t="shared" si="12"/>
        <v>2.6527608366912196</v>
      </c>
      <c r="AC47" s="17">
        <f t="shared" si="13"/>
        <v>3.934201973851259E-2</v>
      </c>
      <c r="AD47" s="17">
        <f t="shared" ca="1" si="14"/>
        <v>7.1190109863294992E-2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13722</v>
      </c>
      <c r="D48" s="17">
        <v>15137</v>
      </c>
      <c r="E48" s="17">
        <v>12776</v>
      </c>
      <c r="F48" s="17">
        <v>11353</v>
      </c>
      <c r="G48" s="24"/>
      <c r="H48" s="7"/>
      <c r="I48" s="25">
        <f t="shared" si="0"/>
        <v>946</v>
      </c>
      <c r="J48" s="24">
        <f t="shared" si="0"/>
        <v>3784</v>
      </c>
      <c r="K48" s="7"/>
      <c r="L48" s="25">
        <f t="shared" si="3"/>
        <v>949.0895480834057</v>
      </c>
      <c r="M48" s="17">
        <f t="shared" si="1"/>
        <v>9.5453073596758493</v>
      </c>
      <c r="N48" s="17">
        <f t="shared" si="4"/>
        <v>3775.0361387173407</v>
      </c>
      <c r="O48" s="24">
        <f t="shared" si="2"/>
        <v>80.350809094758588</v>
      </c>
      <c r="P48" s="7"/>
      <c r="Q48" s="25">
        <f t="shared" si="5"/>
        <v>984.57700120772199</v>
      </c>
      <c r="R48" s="24">
        <f t="shared" si="6"/>
        <v>3757.8715845636684</v>
      </c>
      <c r="S48" s="7"/>
      <c r="T48" s="25">
        <f t="shared" si="7"/>
        <v>-0.2539138054637789</v>
      </c>
      <c r="U48" s="24">
        <f t="shared" si="8"/>
        <v>0.97166165635085677</v>
      </c>
      <c r="V48" s="7"/>
      <c r="W48" s="25">
        <f t="shared" si="9"/>
        <v>-0.25136732739560352</v>
      </c>
      <c r="X48" s="24">
        <f t="shared" si="10"/>
        <v>157.67572427106882</v>
      </c>
      <c r="Y48" s="7"/>
      <c r="Z48" s="25">
        <f t="shared" si="11"/>
        <v>625</v>
      </c>
      <c r="AA48" s="17">
        <f t="shared" si="15"/>
        <v>157.6169999999999</v>
      </c>
      <c r="AB48" s="24">
        <f t="shared" si="12"/>
        <v>2.7509356071159008</v>
      </c>
      <c r="AC48" s="17">
        <f t="shared" si="13"/>
        <v>5.8724271068911094E-2</v>
      </c>
      <c r="AD48" s="17">
        <f t="shared" ca="1" si="14"/>
        <v>4.8948115589666941E-2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13554</v>
      </c>
      <c r="D49" s="17">
        <v>15180</v>
      </c>
      <c r="E49" s="17">
        <v>12962</v>
      </c>
      <c r="F49" s="17">
        <v>11320</v>
      </c>
      <c r="G49" s="24"/>
      <c r="H49" s="7"/>
      <c r="I49" s="25">
        <f t="shared" si="0"/>
        <v>592</v>
      </c>
      <c r="J49" s="24">
        <f t="shared" si="0"/>
        <v>3860</v>
      </c>
      <c r="K49" s="7"/>
      <c r="L49" s="25">
        <f t="shared" si="3"/>
        <v>588.81190218104928</v>
      </c>
      <c r="M49" s="17">
        <f t="shared" si="1"/>
        <v>10.163967703198358</v>
      </c>
      <c r="N49" s="17">
        <f t="shared" si="4"/>
        <v>3850.6516728896868</v>
      </c>
      <c r="O49" s="24">
        <f t="shared" si="2"/>
        <v>87.391219761417133</v>
      </c>
      <c r="P49" s="7"/>
      <c r="Q49" s="25">
        <f t="shared" si="5"/>
        <v>630.57700120772199</v>
      </c>
      <c r="R49" s="24">
        <f t="shared" si="6"/>
        <v>3833.8715845636684</v>
      </c>
      <c r="S49" s="7"/>
      <c r="T49" s="25">
        <f t="shared" si="7"/>
        <v>-0.16262029868480624</v>
      </c>
      <c r="U49" s="24">
        <f t="shared" si="8"/>
        <v>0.99131274985442563</v>
      </c>
      <c r="V49" s="7"/>
      <c r="W49" s="25">
        <f t="shared" si="9"/>
        <v>-0.16002198872117276</v>
      </c>
      <c r="X49" s="24">
        <f t="shared" si="10"/>
        <v>163.01023510552375</v>
      </c>
      <c r="Y49" s="7"/>
      <c r="Z49" s="25">
        <f t="shared" si="11"/>
        <v>604</v>
      </c>
      <c r="AA49" s="17">
        <f t="shared" si="15"/>
        <v>163.05299999999991</v>
      </c>
      <c r="AB49" s="24">
        <f t="shared" si="12"/>
        <v>2.8458117052543122</v>
      </c>
      <c r="AC49" s="17">
        <f t="shared" si="13"/>
        <v>-4.2764894476164272E-2</v>
      </c>
      <c r="AD49" s="17">
        <f t="shared" ca="1" si="14"/>
        <v>6.9359345959611574E-2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13362</v>
      </c>
      <c r="D50" s="17">
        <v>15200</v>
      </c>
      <c r="E50" s="17">
        <v>13142</v>
      </c>
      <c r="F50" s="17">
        <v>11297</v>
      </c>
      <c r="G50" s="24"/>
      <c r="H50" s="7"/>
      <c r="I50" s="25">
        <f t="shared" si="0"/>
        <v>220</v>
      </c>
      <c r="J50" s="24">
        <f t="shared" si="0"/>
        <v>3903</v>
      </c>
      <c r="K50" s="7"/>
      <c r="L50" s="25">
        <f t="shared" si="3"/>
        <v>218.63106921236277</v>
      </c>
      <c r="M50" s="17">
        <f t="shared" si="1"/>
        <v>1.8739715013410743</v>
      </c>
      <c r="N50" s="17">
        <f t="shared" si="4"/>
        <v>3892.0937613407359</v>
      </c>
      <c r="O50" s="24">
        <f t="shared" si="2"/>
        <v>118.94604169282658</v>
      </c>
      <c r="P50" s="7"/>
      <c r="Q50" s="25">
        <f t="shared" si="5"/>
        <v>258.57700120772199</v>
      </c>
      <c r="R50" s="24">
        <f t="shared" si="6"/>
        <v>3876.8715845636684</v>
      </c>
      <c r="S50" s="7"/>
      <c r="T50" s="25">
        <f t="shared" si="7"/>
        <v>-6.6684749188258716E-2</v>
      </c>
      <c r="U50" s="24">
        <f t="shared" si="8"/>
        <v>1.0024311317051291</v>
      </c>
      <c r="V50" s="7"/>
      <c r="W50" s="25">
        <f t="shared" si="9"/>
        <v>-6.4056961106382745E-2</v>
      </c>
      <c r="X50" s="24">
        <f t="shared" si="10"/>
        <v>168.52374385588678</v>
      </c>
      <c r="Y50" s="7"/>
      <c r="Z50" s="25">
        <f t="shared" si="11"/>
        <v>611</v>
      </c>
      <c r="AA50" s="17">
        <f t="shared" si="15"/>
        <v>168.55199999999991</v>
      </c>
      <c r="AB50" s="24">
        <f t="shared" si="12"/>
        <v>2.9417873608214808</v>
      </c>
      <c r="AC50" s="17">
        <f t="shared" si="13"/>
        <v>-2.8256144113129267E-2</v>
      </c>
      <c r="AD50" s="17">
        <f t="shared" ca="1" si="14"/>
        <v>0.10751527036234165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13161</v>
      </c>
      <c r="D51" s="17">
        <v>15193</v>
      </c>
      <c r="E51" s="17">
        <v>13328</v>
      </c>
      <c r="F51" s="17">
        <v>11288</v>
      </c>
      <c r="G51" s="24"/>
      <c r="H51" s="7"/>
      <c r="I51" s="25">
        <f t="shared" si="0"/>
        <v>-167</v>
      </c>
      <c r="J51" s="24">
        <f t="shared" si="0"/>
        <v>3905</v>
      </c>
      <c r="K51" s="7"/>
      <c r="L51" s="25">
        <f t="shared" si="3"/>
        <v>-163.67244302304334</v>
      </c>
      <c r="M51" s="17">
        <f t="shared" si="1"/>
        <v>11.072635434892929</v>
      </c>
      <c r="N51" s="17">
        <f t="shared" si="4"/>
        <v>3897.576771034564</v>
      </c>
      <c r="O51" s="24">
        <f t="shared" si="2"/>
        <v>55.104328273288175</v>
      </c>
      <c r="P51" s="7"/>
      <c r="Q51" s="25">
        <f t="shared" si="5"/>
        <v>-128.42299879227801</v>
      </c>
      <c r="R51" s="24">
        <f t="shared" si="6"/>
        <v>3878.8715845636684</v>
      </c>
      <c r="S51" s="7"/>
      <c r="T51" s="25">
        <f t="shared" si="7"/>
        <v>3.3119169239601211E-2</v>
      </c>
      <c r="U51" s="24">
        <f t="shared" si="8"/>
        <v>1.0029482657446966</v>
      </c>
      <c r="V51" s="7"/>
      <c r="W51" s="25">
        <f t="shared" si="9"/>
        <v>3.5748656039020187E-2</v>
      </c>
      <c r="X51" s="24">
        <f t="shared" si="10"/>
        <v>174.22142682937601</v>
      </c>
      <c r="Y51" s="7"/>
      <c r="Z51" s="25">
        <f t="shared" si="11"/>
        <v>627</v>
      </c>
      <c r="AA51" s="17">
        <f t="shared" si="15"/>
        <v>174.19499999999991</v>
      </c>
      <c r="AB51" s="24">
        <f t="shared" si="12"/>
        <v>3.040276290511521</v>
      </c>
      <c r="AC51" s="17">
        <f t="shared" si="13"/>
        <v>2.6426829376106298E-2</v>
      </c>
      <c r="AD51" s="17">
        <f t="shared" ca="1" si="14"/>
        <v>-2.7867940871459496E-2</v>
      </c>
      <c r="AE51" s="17">
        <v>118</v>
      </c>
    </row>
    <row r="52" spans="1:31" s="17" customFormat="1" x14ac:dyDescent="0.25">
      <c r="A52" s="17">
        <v>32</v>
      </c>
      <c r="B52" s="17">
        <v>620</v>
      </c>
      <c r="C52" s="17">
        <v>12972</v>
      </c>
      <c r="D52" s="17">
        <v>15175</v>
      </c>
      <c r="E52" s="17">
        <v>13513</v>
      </c>
      <c r="F52" s="17">
        <v>11306</v>
      </c>
      <c r="G52" s="24"/>
      <c r="H52" s="7"/>
      <c r="I52" s="25">
        <f t="shared" ref="I52:J83" si="16">C52-E52</f>
        <v>-541</v>
      </c>
      <c r="J52" s="24">
        <f t="shared" si="16"/>
        <v>3869</v>
      </c>
      <c r="K52" s="7"/>
      <c r="L52" s="25">
        <f t="shared" si="3"/>
        <v>-540.52778205934999</v>
      </c>
      <c r="M52" s="17">
        <f t="shared" si="1"/>
        <v>0.22298978347173803</v>
      </c>
      <c r="N52" s="17">
        <f t="shared" si="4"/>
        <v>3866.0511210520554</v>
      </c>
      <c r="O52" s="24">
        <f t="shared" si="2"/>
        <v>8.6958870496311427</v>
      </c>
      <c r="P52" s="7"/>
      <c r="Q52" s="25">
        <f t="shared" si="5"/>
        <v>-502.42299879227801</v>
      </c>
      <c r="R52" s="24">
        <f t="shared" si="6"/>
        <v>3842.8715845636684</v>
      </c>
      <c r="S52" s="7"/>
      <c r="T52" s="25">
        <f t="shared" si="7"/>
        <v>0.12957050126032371</v>
      </c>
      <c r="U52" s="24">
        <f t="shared" si="8"/>
        <v>0.99363985303247981</v>
      </c>
      <c r="V52" s="7"/>
      <c r="W52" s="25">
        <f t="shared" si="9"/>
        <v>0.13217591617354166</v>
      </c>
      <c r="X52" s="24">
        <f t="shared" si="10"/>
        <v>179.75717857719735</v>
      </c>
      <c r="Y52" s="7"/>
      <c r="Z52" s="25">
        <f t="shared" si="11"/>
        <v>620</v>
      </c>
      <c r="AA52" s="17">
        <f t="shared" si="15"/>
        <v>179.77499999999992</v>
      </c>
      <c r="AB52" s="24">
        <f t="shared" si="12"/>
        <v>3.1376656627728043</v>
      </c>
      <c r="AC52" s="17">
        <f t="shared" si="13"/>
        <v>-1.7821422802569487E-2</v>
      </c>
      <c r="AD52" s="17">
        <f t="shared" ca="1" si="14"/>
        <v>3.451011690592054E-2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12780</v>
      </c>
      <c r="D53" s="17">
        <v>15137</v>
      </c>
      <c r="E53" s="17">
        <v>13703</v>
      </c>
      <c r="F53" s="17">
        <v>11340</v>
      </c>
      <c r="G53" s="24"/>
      <c r="H53" s="7"/>
      <c r="I53" s="25">
        <f t="shared" si="16"/>
        <v>-923</v>
      </c>
      <c r="J53" s="24">
        <f t="shared" si="16"/>
        <v>3797</v>
      </c>
      <c r="K53" s="7"/>
      <c r="L53" s="25">
        <f t="shared" si="3"/>
        <v>-922.13237084240984</v>
      </c>
      <c r="M53" s="17">
        <f t="shared" si="1"/>
        <v>0.75278035510060837</v>
      </c>
      <c r="N53" s="17">
        <f t="shared" si="4"/>
        <v>3795.8534520815774</v>
      </c>
      <c r="O53" s="24">
        <f t="shared" si="2"/>
        <v>1.3145721292391608</v>
      </c>
      <c r="P53" s="7"/>
      <c r="Q53" s="25">
        <f t="shared" si="5"/>
        <v>-884.42299879227801</v>
      </c>
      <c r="R53" s="24">
        <f t="shared" si="6"/>
        <v>3770.8715845636684</v>
      </c>
      <c r="S53" s="7"/>
      <c r="T53" s="25">
        <f t="shared" si="7"/>
        <v>0.22808496337774617</v>
      </c>
      <c r="U53" s="24">
        <f t="shared" si="8"/>
        <v>0.97502302760804616</v>
      </c>
      <c r="V53" s="7"/>
      <c r="W53" s="25">
        <f t="shared" si="9"/>
        <v>0.23064191015332725</v>
      </c>
      <c r="X53" s="24">
        <f t="shared" si="10"/>
        <v>185.48875956677762</v>
      </c>
      <c r="Y53" s="7"/>
      <c r="Z53" s="25">
        <f t="shared" si="11"/>
        <v>636</v>
      </c>
      <c r="AA53" s="17">
        <f t="shared" si="15"/>
        <v>185.49899999999991</v>
      </c>
      <c r="AB53" s="24">
        <f t="shared" si="12"/>
        <v>3.23756830915696</v>
      </c>
      <c r="AC53" s="17">
        <f t="shared" si="13"/>
        <v>-1.0240433222293177E-2</v>
      </c>
      <c r="AD53" s="17">
        <f t="shared" ca="1" si="14"/>
        <v>7.8513365389198952E-3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12596</v>
      </c>
      <c r="D54" s="17">
        <v>15092</v>
      </c>
      <c r="E54" s="17">
        <v>13894</v>
      </c>
      <c r="F54" s="17">
        <v>11400</v>
      </c>
      <c r="G54" s="24"/>
      <c r="H54" s="7"/>
      <c r="I54" s="25">
        <f t="shared" si="16"/>
        <v>-1298</v>
      </c>
      <c r="J54" s="24">
        <f t="shared" si="16"/>
        <v>3692</v>
      </c>
      <c r="K54" s="7"/>
      <c r="L54" s="25">
        <f t="shared" si="3"/>
        <v>-1297.2329548917776</v>
      </c>
      <c r="M54" s="17">
        <f t="shared" si="1"/>
        <v>0.58835819804794243</v>
      </c>
      <c r="N54" s="17">
        <f t="shared" si="4"/>
        <v>3687.2172444965877</v>
      </c>
      <c r="O54" s="24">
        <f t="shared" si="2"/>
        <v>22.874750205420813</v>
      </c>
      <c r="P54" s="7"/>
      <c r="Q54" s="25">
        <f t="shared" si="5"/>
        <v>-1259.4229987922779</v>
      </c>
      <c r="R54" s="24">
        <f t="shared" si="6"/>
        <v>3665.8715845636684</v>
      </c>
      <c r="S54" s="7"/>
      <c r="T54" s="25">
        <f t="shared" si="7"/>
        <v>0.32479418666055615</v>
      </c>
      <c r="U54" s="24">
        <f t="shared" si="8"/>
        <v>0.9478734905307471</v>
      </c>
      <c r="V54" s="7"/>
      <c r="W54" s="25">
        <f t="shared" si="9"/>
        <v>0.32728028936518955</v>
      </c>
      <c r="X54" s="24">
        <f t="shared" si="10"/>
        <v>191.2287551204721</v>
      </c>
      <c r="Y54" s="7"/>
      <c r="Z54" s="25">
        <f t="shared" si="11"/>
        <v>640</v>
      </c>
      <c r="AA54" s="17">
        <f t="shared" si="15"/>
        <v>191.2589999999999</v>
      </c>
      <c r="AB54" s="24">
        <f t="shared" si="12"/>
        <v>3.3380992740718329</v>
      </c>
      <c r="AC54" s="17">
        <f t="shared" si="13"/>
        <v>-3.024487952779964E-2</v>
      </c>
      <c r="AD54" s="17">
        <f t="shared" ca="1" si="14"/>
        <v>8.3165214871172566E-2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12424</v>
      </c>
      <c r="D55" s="17">
        <v>15023</v>
      </c>
      <c r="E55" s="17">
        <v>14077</v>
      </c>
      <c r="F55" s="17">
        <v>11475</v>
      </c>
      <c r="G55" s="24"/>
      <c r="H55" s="7"/>
      <c r="I55" s="25">
        <f t="shared" si="16"/>
        <v>-1653</v>
      </c>
      <c r="J55" s="24">
        <f t="shared" si="16"/>
        <v>3548</v>
      </c>
      <c r="K55" s="7"/>
      <c r="L55" s="25">
        <f t="shared" si="3"/>
        <v>-1653.5211596030281</v>
      </c>
      <c r="M55" s="17">
        <f t="shared" si="1"/>
        <v>0.27160733182838764</v>
      </c>
      <c r="N55" s="17">
        <f t="shared" si="4"/>
        <v>3544.3700829626187</v>
      </c>
      <c r="O55" s="24">
        <f t="shared" si="2"/>
        <v>13.176297698271373</v>
      </c>
      <c r="P55" s="7"/>
      <c r="Q55" s="25">
        <f t="shared" si="5"/>
        <v>-1614.4229987922779</v>
      </c>
      <c r="R55" s="24">
        <f t="shared" si="6"/>
        <v>3521.8715845636684</v>
      </c>
      <c r="S55" s="7"/>
      <c r="T55" s="25">
        <f t="shared" si="7"/>
        <v>0.41634558470161631</v>
      </c>
      <c r="U55" s="24">
        <f t="shared" si="8"/>
        <v>0.91063983968187978</v>
      </c>
      <c r="V55" s="7"/>
      <c r="W55" s="25">
        <f t="shared" si="9"/>
        <v>0.41873438865725715</v>
      </c>
      <c r="X55" s="24">
        <f t="shared" si="10"/>
        <v>196.87418908510881</v>
      </c>
      <c r="Y55" s="7"/>
      <c r="Z55" s="25">
        <f t="shared" si="11"/>
        <v>629</v>
      </c>
      <c r="AA55" s="17">
        <f t="shared" si="15"/>
        <v>196.9199999999999</v>
      </c>
      <c r="AB55" s="24">
        <f t="shared" si="12"/>
        <v>3.4369023630272322</v>
      </c>
      <c r="AC55" s="17">
        <f t="shared" si="13"/>
        <v>-4.5810914891092125E-2</v>
      </c>
      <c r="AD55" s="17">
        <f t="shared" ca="1" si="14"/>
        <v>7.6490066265478163E-2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12264</v>
      </c>
      <c r="D56" s="17">
        <v>14943</v>
      </c>
      <c r="E56" s="17">
        <v>14247</v>
      </c>
      <c r="F56" s="17">
        <v>11567</v>
      </c>
      <c r="G56" s="24"/>
      <c r="H56" s="7"/>
      <c r="I56" s="25">
        <f t="shared" si="16"/>
        <v>-1983</v>
      </c>
      <c r="J56" s="24">
        <f t="shared" si="16"/>
        <v>3376</v>
      </c>
      <c r="K56" s="7"/>
      <c r="L56" s="25">
        <f t="shared" si="3"/>
        <v>-1983.5036762733237</v>
      </c>
      <c r="M56" s="17">
        <f t="shared" si="1"/>
        <v>0.25368978830921313</v>
      </c>
      <c r="N56" s="17">
        <f t="shared" si="4"/>
        <v>3373.3063373221576</v>
      </c>
      <c r="O56" s="24">
        <f t="shared" si="2"/>
        <v>7.2558186220013035</v>
      </c>
      <c r="P56" s="7"/>
      <c r="Q56" s="25">
        <f t="shared" si="5"/>
        <v>-1944.4229987922779</v>
      </c>
      <c r="R56" s="24">
        <f t="shared" si="6"/>
        <v>3349.8715845636684</v>
      </c>
      <c r="S56" s="7"/>
      <c r="T56" s="25">
        <f t="shared" si="7"/>
        <v>0.50144970119048915</v>
      </c>
      <c r="U56" s="24">
        <f t="shared" si="8"/>
        <v>0.86616631227906604</v>
      </c>
      <c r="V56" s="7"/>
      <c r="W56" s="25">
        <f t="shared" si="9"/>
        <v>0.50372220386440847</v>
      </c>
      <c r="X56" s="24">
        <f t="shared" si="10"/>
        <v>202.3603643240906</v>
      </c>
      <c r="Y56" s="7"/>
      <c r="Z56" s="25">
        <f t="shared" si="11"/>
        <v>609</v>
      </c>
      <c r="AA56" s="17">
        <f t="shared" si="15"/>
        <v>202.4009999999999</v>
      </c>
      <c r="AB56" s="24">
        <f t="shared" si="12"/>
        <v>3.5325638593290409</v>
      </c>
      <c r="AC56" s="17">
        <f t="shared" si="13"/>
        <v>-4.0635675909300062E-2</v>
      </c>
      <c r="AD56" s="17">
        <f t="shared" ca="1" si="14"/>
        <v>5.8016555127323954E-2</v>
      </c>
      <c r="AE56" s="17">
        <v>113</v>
      </c>
    </row>
    <row r="57" spans="1:31" s="17" customFormat="1" x14ac:dyDescent="0.25">
      <c r="A57" s="17">
        <v>37</v>
      </c>
      <c r="B57" s="17">
        <v>621</v>
      </c>
      <c r="C57" s="17">
        <v>12093</v>
      </c>
      <c r="D57" s="17">
        <v>14833</v>
      </c>
      <c r="E57" s="17">
        <v>14396</v>
      </c>
      <c r="F57" s="17">
        <v>11666</v>
      </c>
      <c r="G57" s="24"/>
      <c r="H57" s="7"/>
      <c r="I57" s="25">
        <f t="shared" si="16"/>
        <v>-2303</v>
      </c>
      <c r="J57" s="24">
        <f t="shared" si="16"/>
        <v>3167</v>
      </c>
      <c r="K57" s="7"/>
      <c r="L57" s="25">
        <f t="shared" si="3"/>
        <v>-2301.6527734664928</v>
      </c>
      <c r="M57" s="17">
        <f t="shared" si="1"/>
        <v>1.8150193325857795</v>
      </c>
      <c r="N57" s="17">
        <f t="shared" si="4"/>
        <v>3167.3237445774648</v>
      </c>
      <c r="O57" s="24">
        <f t="shared" si="2"/>
        <v>0.10481055143787626</v>
      </c>
      <c r="P57" s="7"/>
      <c r="Q57" s="25">
        <f t="shared" si="5"/>
        <v>-2264.4229987922781</v>
      </c>
      <c r="R57" s="24">
        <f t="shared" si="6"/>
        <v>3140.8715845636684</v>
      </c>
      <c r="S57" s="7"/>
      <c r="T57" s="25">
        <f t="shared" si="7"/>
        <v>0.58397490505848704</v>
      </c>
      <c r="U57" s="24">
        <f t="shared" si="8"/>
        <v>0.8121258051442517</v>
      </c>
      <c r="V57" s="7"/>
      <c r="W57" s="25">
        <f t="shared" si="9"/>
        <v>0.58610601637626614</v>
      </c>
      <c r="X57" s="24">
        <f t="shared" si="10"/>
        <v>207.99780866471724</v>
      </c>
      <c r="Y57" s="7"/>
      <c r="Z57" s="25">
        <f t="shared" si="11"/>
        <v>621</v>
      </c>
      <c r="AA57" s="17">
        <f t="shared" si="15"/>
        <v>207.9899999999999</v>
      </c>
      <c r="AB57" s="24">
        <f t="shared" si="12"/>
        <v>3.630110311223004</v>
      </c>
      <c r="AC57" s="17">
        <f t="shared" si="13"/>
        <v>7.8086647173449819E-3</v>
      </c>
      <c r="AD57" s="17">
        <f t="shared" ca="1" si="14"/>
        <v>7.6559843009363249E-2</v>
      </c>
      <c r="AE57" s="17">
        <v>112</v>
      </c>
    </row>
    <row r="58" spans="1:31" s="17" customFormat="1" x14ac:dyDescent="0.25">
      <c r="A58" s="17">
        <v>38</v>
      </c>
      <c r="B58" s="17">
        <v>610</v>
      </c>
      <c r="C58" s="17">
        <v>11951</v>
      </c>
      <c r="D58" s="17">
        <v>14713</v>
      </c>
      <c r="E58" s="17">
        <v>14546</v>
      </c>
      <c r="F58" s="17">
        <v>11785</v>
      </c>
      <c r="G58" s="24"/>
      <c r="H58" s="7"/>
      <c r="I58" s="25">
        <f t="shared" si="16"/>
        <v>-2595</v>
      </c>
      <c r="J58" s="24">
        <f t="shared" si="16"/>
        <v>2928</v>
      </c>
      <c r="K58" s="7"/>
      <c r="L58" s="25">
        <f t="shared" si="3"/>
        <v>-2593.2322122746241</v>
      </c>
      <c r="M58" s="17">
        <f t="shared" si="1"/>
        <v>3.1250734419897364</v>
      </c>
      <c r="N58" s="17">
        <f t="shared" si="4"/>
        <v>2935.8611423496759</v>
      </c>
      <c r="O58" s="24">
        <f t="shared" si="2"/>
        <v>61.797559041867956</v>
      </c>
      <c r="P58" s="7"/>
      <c r="Q58" s="25">
        <f t="shared" si="5"/>
        <v>-2556.4229987922781</v>
      </c>
      <c r="R58" s="24">
        <f t="shared" si="6"/>
        <v>2901.8715845636684</v>
      </c>
      <c r="S58" s="7"/>
      <c r="T58" s="25">
        <f t="shared" si="7"/>
        <v>0.65927915358803513</v>
      </c>
      <c r="U58" s="24">
        <f t="shared" si="8"/>
        <v>0.75032828741592328</v>
      </c>
      <c r="V58" s="7"/>
      <c r="W58" s="25">
        <f t="shared" si="9"/>
        <v>0.66124851261702555</v>
      </c>
      <c r="X58" s="24">
        <f t="shared" si="10"/>
        <v>213.56911301629134</v>
      </c>
      <c r="Y58" s="7"/>
      <c r="Z58" s="25">
        <f t="shared" si="11"/>
        <v>610</v>
      </c>
      <c r="AA58" s="17">
        <f t="shared" si="15"/>
        <v>213.4799999999999</v>
      </c>
      <c r="AB58" s="24">
        <f t="shared" si="12"/>
        <v>3.7259288871574934</v>
      </c>
      <c r="AC58" s="17">
        <f t="shared" si="13"/>
        <v>8.9113016291435088E-2</v>
      </c>
      <c r="AD58" s="17">
        <f t="shared" ca="1" si="14"/>
        <v>6.3273812563380716E-2</v>
      </c>
      <c r="AE58" s="17">
        <v>111</v>
      </c>
    </row>
    <row r="59" spans="1:31" s="17" customFormat="1" x14ac:dyDescent="0.25">
      <c r="A59" s="17">
        <v>39</v>
      </c>
      <c r="B59" s="17">
        <v>626</v>
      </c>
      <c r="C59" s="17">
        <v>11811</v>
      </c>
      <c r="D59" s="17">
        <v>14581</v>
      </c>
      <c r="E59" s="17">
        <v>14681</v>
      </c>
      <c r="F59" s="17">
        <v>11919</v>
      </c>
      <c r="G59" s="24"/>
      <c r="H59" s="7"/>
      <c r="I59" s="25">
        <f t="shared" si="16"/>
        <v>-2870</v>
      </c>
      <c r="J59" s="24">
        <f t="shared" si="16"/>
        <v>2662</v>
      </c>
      <c r="K59" s="7"/>
      <c r="L59" s="25">
        <f t="shared" si="3"/>
        <v>-2868.0673106908644</v>
      </c>
      <c r="M59" s="17">
        <f t="shared" si="1"/>
        <v>3.735287965647196</v>
      </c>
      <c r="N59" s="17">
        <f t="shared" si="4"/>
        <v>2670.5570992054413</v>
      </c>
      <c r="O59" s="24">
        <f t="shared" si="2"/>
        <v>73.223946811764435</v>
      </c>
      <c r="P59" s="7"/>
      <c r="Q59" s="25">
        <f t="shared" si="5"/>
        <v>-2831.4229987922781</v>
      </c>
      <c r="R59" s="24">
        <f t="shared" si="6"/>
        <v>2635.8715845636684</v>
      </c>
      <c r="S59" s="7"/>
      <c r="T59" s="25">
        <f t="shared" si="7"/>
        <v>0.73019925066209579</v>
      </c>
      <c r="U59" s="24">
        <f t="shared" si="8"/>
        <v>0.68154946015343232</v>
      </c>
      <c r="V59" s="7"/>
      <c r="W59" s="25">
        <f t="shared" si="9"/>
        <v>0.73198853983011292</v>
      </c>
      <c r="X59" s="24">
        <f t="shared" si="10"/>
        <v>219.22367520496289</v>
      </c>
      <c r="Y59" s="7"/>
      <c r="Z59" s="25">
        <f t="shared" si="11"/>
        <v>626</v>
      </c>
      <c r="AA59" s="17">
        <f t="shared" si="15"/>
        <v>219.11399999999989</v>
      </c>
      <c r="AB59" s="24">
        <f t="shared" si="12"/>
        <v>3.8242607372148534</v>
      </c>
      <c r="AC59" s="17">
        <f t="shared" si="13"/>
        <v>0.10967520496299699</v>
      </c>
      <c r="AD59" s="17">
        <f t="shared" ca="1" si="14"/>
        <v>4.6325476202383697E-2</v>
      </c>
      <c r="AE59" s="17">
        <v>110</v>
      </c>
    </row>
    <row r="60" spans="1:31" s="17" customFormat="1" x14ac:dyDescent="0.25">
      <c r="A60" s="17">
        <v>40</v>
      </c>
      <c r="B60" s="17">
        <v>620</v>
      </c>
      <c r="C60" s="17">
        <v>11693</v>
      </c>
      <c r="D60" s="17">
        <v>14442</v>
      </c>
      <c r="E60" s="17">
        <v>14808</v>
      </c>
      <c r="F60" s="17">
        <v>12067</v>
      </c>
      <c r="G60" s="24"/>
      <c r="H60" s="7"/>
      <c r="I60" s="25">
        <f t="shared" si="16"/>
        <v>-3115</v>
      </c>
      <c r="J60" s="24">
        <f t="shared" si="16"/>
        <v>2375</v>
      </c>
      <c r="K60" s="7"/>
      <c r="L60" s="25">
        <f t="shared" si="3"/>
        <v>-3113.3284407683573</v>
      </c>
      <c r="M60" s="17">
        <f t="shared" si="1"/>
        <v>2.7941102648900404</v>
      </c>
      <c r="N60" s="17">
        <f t="shared" si="4"/>
        <v>2382.5705442883373</v>
      </c>
      <c r="O60" s="24">
        <f t="shared" si="2"/>
        <v>57.313140821675908</v>
      </c>
      <c r="P60" s="7"/>
      <c r="Q60" s="25">
        <f t="shared" si="5"/>
        <v>-3076.4229987922781</v>
      </c>
      <c r="R60" s="24">
        <f t="shared" si="6"/>
        <v>2348.8715845636684</v>
      </c>
      <c r="S60" s="7"/>
      <c r="T60" s="25">
        <f t="shared" si="7"/>
        <v>0.7933826098735316</v>
      </c>
      <c r="U60" s="24">
        <f t="shared" si="8"/>
        <v>0.60734072547548146</v>
      </c>
      <c r="V60" s="7"/>
      <c r="W60" s="25">
        <f t="shared" si="9"/>
        <v>0.79497756731078562</v>
      </c>
      <c r="X60" s="24">
        <f t="shared" si="10"/>
        <v>224.80124478850848</v>
      </c>
      <c r="Y60" s="7"/>
      <c r="Z60" s="25">
        <f t="shared" si="11"/>
        <v>620</v>
      </c>
      <c r="AA60" s="17">
        <f t="shared" si="15"/>
        <v>224.6939999999999</v>
      </c>
      <c r="AB60" s="24">
        <f t="shared" si="12"/>
        <v>3.9216501094761371</v>
      </c>
      <c r="AC60" s="17">
        <f t="shared" si="13"/>
        <v>0.10724478850858077</v>
      </c>
      <c r="AD60" s="17">
        <f t="shared" ca="1" si="14"/>
        <v>4.8055346944380517E-2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11577</v>
      </c>
      <c r="D61" s="17">
        <v>14274</v>
      </c>
      <c r="E61" s="17">
        <v>14913</v>
      </c>
      <c r="F61" s="17">
        <v>12222</v>
      </c>
      <c r="G61" s="24"/>
      <c r="H61" s="7"/>
      <c r="I61" s="25">
        <f t="shared" si="16"/>
        <v>-3336</v>
      </c>
      <c r="J61" s="24">
        <f t="shared" si="16"/>
        <v>2052</v>
      </c>
      <c r="K61" s="7"/>
      <c r="L61" s="25">
        <f t="shared" si="3"/>
        <v>-3334.942080425013</v>
      </c>
      <c r="M61" s="17">
        <f t="shared" si="1"/>
        <v>1.1191938271405777</v>
      </c>
      <c r="N61" s="17">
        <f t="shared" si="4"/>
        <v>2063.4243187131706</v>
      </c>
      <c r="O61" s="24">
        <f t="shared" si="2"/>
        <v>130.51505806009945</v>
      </c>
      <c r="P61" s="7"/>
      <c r="Q61" s="25">
        <f t="shared" si="5"/>
        <v>-3297.4229987922781</v>
      </c>
      <c r="R61" s="24">
        <f t="shared" si="6"/>
        <v>2025.8715845636684</v>
      </c>
      <c r="S61" s="7"/>
      <c r="T61" s="25">
        <f t="shared" si="7"/>
        <v>0.85037657879486772</v>
      </c>
      <c r="U61" s="24">
        <f t="shared" si="8"/>
        <v>0.52382357808531388</v>
      </c>
      <c r="V61" s="7"/>
      <c r="W61" s="25">
        <f t="shared" si="9"/>
        <v>0.85175277989012088</v>
      </c>
      <c r="X61" s="24">
        <f t="shared" si="10"/>
        <v>230.58876309288269</v>
      </c>
      <c r="Y61" s="7"/>
      <c r="Z61" s="25">
        <f t="shared" si="11"/>
        <v>637</v>
      </c>
      <c r="AA61" s="17">
        <f t="shared" si="15"/>
        <v>230.42699999999991</v>
      </c>
      <c r="AB61" s="24">
        <f t="shared" si="12"/>
        <v>4.0217098354929721</v>
      </c>
      <c r="AC61" s="17">
        <f t="shared" si="13"/>
        <v>0.16176309288277935</v>
      </c>
      <c r="AD61" s="17">
        <f t="shared" ca="1" si="14"/>
        <v>6.3019150654099576E-2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11485</v>
      </c>
      <c r="D62" s="17">
        <v>14108</v>
      </c>
      <c r="E62" s="17">
        <v>15007</v>
      </c>
      <c r="F62" s="17">
        <v>12397</v>
      </c>
      <c r="G62" s="24"/>
      <c r="H62" s="7"/>
      <c r="I62" s="25">
        <f t="shared" si="16"/>
        <v>-3522</v>
      </c>
      <c r="J62" s="24">
        <f t="shared" si="16"/>
        <v>1711</v>
      </c>
      <c r="K62" s="7"/>
      <c r="L62" s="25">
        <f t="shared" si="3"/>
        <v>-3523.5773172906029</v>
      </c>
      <c r="M62" s="17">
        <f t="shared" si="1"/>
        <v>2.4879298352348025</v>
      </c>
      <c r="N62" s="17">
        <f t="shared" si="4"/>
        <v>1723.8701740021763</v>
      </c>
      <c r="O62" s="24">
        <f t="shared" si="2"/>
        <v>165.64137884629542</v>
      </c>
      <c r="P62" s="7"/>
      <c r="Q62" s="25">
        <f t="shared" si="5"/>
        <v>-3483.4229987922781</v>
      </c>
      <c r="R62" s="24">
        <f t="shared" si="6"/>
        <v>1684.8715845636684</v>
      </c>
      <c r="S62" s="7"/>
      <c r="T62" s="25">
        <f t="shared" si="7"/>
        <v>0.89834435354314146</v>
      </c>
      <c r="U62" s="24">
        <f t="shared" si="8"/>
        <v>0.43565222433903777</v>
      </c>
      <c r="V62" s="7"/>
      <c r="W62" s="25">
        <f t="shared" si="9"/>
        <v>0.89948956560716731</v>
      </c>
      <c r="X62" s="24">
        <f t="shared" si="10"/>
        <v>236.3376397184195</v>
      </c>
      <c r="Y62" s="7"/>
      <c r="Z62" s="25">
        <f t="shared" si="11"/>
        <v>637</v>
      </c>
      <c r="AA62" s="17">
        <f t="shared" si="15"/>
        <v>236.15999999999991</v>
      </c>
      <c r="AB62" s="24">
        <f t="shared" si="12"/>
        <v>4.1217695615098071</v>
      </c>
      <c r="AC62" s="17">
        <f t="shared" si="13"/>
        <v>0.17763971841958437</v>
      </c>
      <c r="AD62" s="17">
        <f t="shared" ca="1" si="14"/>
        <v>2.1001367243883351E-2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11408</v>
      </c>
      <c r="D63" s="17">
        <v>13930</v>
      </c>
      <c r="E63" s="17">
        <v>15084</v>
      </c>
      <c r="F63" s="17">
        <v>12572</v>
      </c>
      <c r="G63" s="24"/>
      <c r="H63" s="7"/>
      <c r="I63" s="25">
        <f t="shared" si="16"/>
        <v>-3676</v>
      </c>
      <c r="J63" s="24">
        <f t="shared" si="16"/>
        <v>1358</v>
      </c>
      <c r="K63" s="7"/>
      <c r="L63" s="25">
        <f t="shared" si="3"/>
        <v>-3675.8525883737148</v>
      </c>
      <c r="M63" s="17">
        <f t="shared" si="1"/>
        <v>2.1730187564061507E-2</v>
      </c>
      <c r="N63" s="17">
        <f t="shared" si="4"/>
        <v>1371.3073512660721</v>
      </c>
      <c r="O63" s="24">
        <f t="shared" si="2"/>
        <v>177.08559771863196</v>
      </c>
      <c r="P63" s="7"/>
      <c r="Q63" s="25">
        <f t="shared" si="5"/>
        <v>-3637.4229987922781</v>
      </c>
      <c r="R63" s="24">
        <f t="shared" si="6"/>
        <v>1331.8715845636684</v>
      </c>
      <c r="S63" s="7"/>
      <c r="T63" s="25">
        <f t="shared" si="7"/>
        <v>0.9380596079046154</v>
      </c>
      <c r="U63" s="24">
        <f t="shared" si="8"/>
        <v>0.34437806635535612</v>
      </c>
      <c r="V63" s="7"/>
      <c r="W63" s="25">
        <f t="shared" si="9"/>
        <v>0.9389656681304831</v>
      </c>
      <c r="X63" s="24">
        <f t="shared" si="10"/>
        <v>242.0388854802402</v>
      </c>
      <c r="Y63" s="7"/>
      <c r="Z63" s="25">
        <f t="shared" si="11"/>
        <v>630</v>
      </c>
      <c r="AA63" s="17">
        <f t="shared" si="15"/>
        <v>241.8299999999999</v>
      </c>
      <c r="AB63" s="24">
        <f t="shared" si="12"/>
        <v>4.2207297300978857</v>
      </c>
      <c r="AC63" s="17">
        <f t="shared" si="13"/>
        <v>0.20888548024029774</v>
      </c>
      <c r="AD63" s="17">
        <f t="shared" ca="1" si="14"/>
        <v>4.9333521309904427E-2</v>
      </c>
      <c r="AE63" s="17">
        <v>106</v>
      </c>
    </row>
    <row r="64" spans="1:31" s="17" customFormat="1" x14ac:dyDescent="0.25">
      <c r="A64" s="17">
        <v>44</v>
      </c>
      <c r="B64" s="17">
        <v>624</v>
      </c>
      <c r="C64" s="17">
        <v>11350</v>
      </c>
      <c r="D64" s="17">
        <v>13755</v>
      </c>
      <c r="E64" s="17">
        <v>15142</v>
      </c>
      <c r="F64" s="17">
        <v>12753</v>
      </c>
      <c r="G64" s="24"/>
      <c r="H64" s="7"/>
      <c r="I64" s="25">
        <f t="shared" si="16"/>
        <v>-3792</v>
      </c>
      <c r="J64" s="24">
        <f t="shared" si="16"/>
        <v>1002</v>
      </c>
      <c r="K64" s="7"/>
      <c r="L64" s="25">
        <f t="shared" si="3"/>
        <v>-3791.5941667329771</v>
      </c>
      <c r="M64" s="17">
        <f t="shared" si="1"/>
        <v>0.16470064062247983</v>
      </c>
      <c r="N64" s="17">
        <f t="shared" si="4"/>
        <v>1009.0981275222789</v>
      </c>
      <c r="O64" s="24">
        <f t="shared" si="2"/>
        <v>50.383414322533206</v>
      </c>
      <c r="P64" s="7"/>
      <c r="Q64" s="25">
        <f t="shared" si="5"/>
        <v>-3753.4229987922781</v>
      </c>
      <c r="R64" s="24">
        <f t="shared" si="6"/>
        <v>975.87158456366842</v>
      </c>
      <c r="S64" s="7"/>
      <c r="T64" s="25">
        <f t="shared" si="7"/>
        <v>0.96797499430676459</v>
      </c>
      <c r="U64" s="24">
        <f t="shared" si="8"/>
        <v>0.25232820731232303</v>
      </c>
      <c r="V64" s="7"/>
      <c r="W64" s="25">
        <f t="shared" si="9"/>
        <v>0.96863983540542709</v>
      </c>
      <c r="X64" s="24">
        <f t="shared" si="10"/>
        <v>247.57915490145569</v>
      </c>
      <c r="Y64" s="7"/>
      <c r="Z64" s="25">
        <f t="shared" si="11"/>
        <v>624</v>
      </c>
      <c r="AA64" s="17">
        <f t="shared" si="15"/>
        <v>247.44599999999991</v>
      </c>
      <c r="AB64" s="24">
        <f t="shared" si="12"/>
        <v>4.3187474208898875</v>
      </c>
      <c r="AC64" s="17">
        <f t="shared" si="13"/>
        <v>0.13315490145578224</v>
      </c>
      <c r="AD64" s="17">
        <f t="shared" ca="1" si="14"/>
        <v>5.7429295037110251E-2</v>
      </c>
      <c r="AE64" s="17">
        <v>105</v>
      </c>
    </row>
    <row r="65" spans="1:31" s="17" customFormat="1" x14ac:dyDescent="0.25">
      <c r="A65" s="17">
        <v>45</v>
      </c>
      <c r="B65" s="17">
        <v>611</v>
      </c>
      <c r="C65" s="17">
        <v>11317</v>
      </c>
      <c r="D65" s="17">
        <v>13574</v>
      </c>
      <c r="E65" s="17">
        <v>15185</v>
      </c>
      <c r="F65" s="17">
        <v>12938</v>
      </c>
      <c r="G65" s="24"/>
      <c r="H65" s="7"/>
      <c r="I65" s="25">
        <f t="shared" si="16"/>
        <v>-3868</v>
      </c>
      <c r="J65" s="24">
        <f t="shared" si="16"/>
        <v>636</v>
      </c>
      <c r="K65" s="7"/>
      <c r="L65" s="25">
        <f t="shared" si="3"/>
        <v>-3870.0172575425095</v>
      </c>
      <c r="M65" s="17">
        <f t="shared" si="1"/>
        <v>4.0693279928113428</v>
      </c>
      <c r="N65" s="17">
        <f t="shared" si="4"/>
        <v>645.25498324034891</v>
      </c>
      <c r="O65" s="24">
        <f t="shared" si="2"/>
        <v>85.654714779139141</v>
      </c>
      <c r="P65" s="7"/>
      <c r="Q65" s="25">
        <f t="shared" si="5"/>
        <v>-3829.4229987922781</v>
      </c>
      <c r="R65" s="24">
        <f t="shared" si="6"/>
        <v>609.87158456366842</v>
      </c>
      <c r="S65" s="7"/>
      <c r="T65" s="25">
        <f t="shared" si="7"/>
        <v>0.98757473022541409</v>
      </c>
      <c r="U65" s="24">
        <f t="shared" si="8"/>
        <v>0.15769267807145199</v>
      </c>
      <c r="V65" s="7"/>
      <c r="W65" s="25">
        <f t="shared" si="9"/>
        <v>0.98799153804117823</v>
      </c>
      <c r="X65" s="24">
        <f t="shared" si="10"/>
        <v>253.11161376824384</v>
      </c>
      <c r="Y65" s="7"/>
      <c r="Z65" s="25">
        <f t="shared" si="11"/>
        <v>611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0.16661376824393415</v>
      </c>
      <c r="AD65" s="17">
        <f t="shared" ca="1" si="14"/>
        <v>2.4539529372276547E-2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11292</v>
      </c>
      <c r="D66" s="17">
        <v>13385</v>
      </c>
      <c r="E66" s="17">
        <v>15202</v>
      </c>
      <c r="F66" s="17">
        <v>13117</v>
      </c>
      <c r="G66" s="24"/>
      <c r="H66" s="7"/>
      <c r="I66" s="25">
        <f t="shared" si="16"/>
        <v>-3910</v>
      </c>
      <c r="J66" s="24">
        <f t="shared" si="16"/>
        <v>268</v>
      </c>
      <c r="K66" s="7"/>
      <c r="L66" s="25">
        <f t="shared" si="3"/>
        <v>-3913.2547186967959</v>
      </c>
      <c r="M66" s="17">
        <f t="shared" si="1"/>
        <v>10.593193795272557</v>
      </c>
      <c r="N66" s="17">
        <f t="shared" si="4"/>
        <v>274.4899774805076</v>
      </c>
      <c r="O66" s="24">
        <f t="shared" si="2"/>
        <v>42.119807697495837</v>
      </c>
      <c r="P66" s="7"/>
      <c r="Q66" s="25">
        <f t="shared" si="5"/>
        <v>-3871.4229987922781</v>
      </c>
      <c r="R66" s="24">
        <f t="shared" si="6"/>
        <v>241.87158456366848</v>
      </c>
      <c r="S66" s="7"/>
      <c r="T66" s="25">
        <f t="shared" si="7"/>
        <v>0.99840616323308884</v>
      </c>
      <c r="U66" s="24">
        <f t="shared" si="8"/>
        <v>6.2540014791013301E-2</v>
      </c>
      <c r="V66" s="7"/>
      <c r="W66" s="25">
        <f t="shared" si="9"/>
        <v>0.9985735518924771</v>
      </c>
      <c r="X66" s="24">
        <f t="shared" si="10"/>
        <v>258.59634812074319</v>
      </c>
      <c r="Y66" s="7"/>
      <c r="Z66" s="25">
        <f t="shared" si="11"/>
        <v>613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0.13434812074325464</v>
      </c>
      <c r="AD66" s="17">
        <f t="shared" ca="1" si="14"/>
        <v>2.9483773427671167E-2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11280</v>
      </c>
      <c r="D67" s="17">
        <v>13192</v>
      </c>
      <c r="E67" s="17">
        <v>15197</v>
      </c>
      <c r="F67" s="17">
        <v>13300</v>
      </c>
      <c r="G67" s="24"/>
      <c r="H67" s="7"/>
      <c r="I67" s="25">
        <f t="shared" si="16"/>
        <v>-3917</v>
      </c>
      <c r="J67" s="24">
        <f t="shared" si="16"/>
        <v>-108</v>
      </c>
      <c r="K67" s="7"/>
      <c r="L67" s="25">
        <f t="shared" si="3"/>
        <v>-3920.320340379481</v>
      </c>
      <c r="M67" s="17">
        <f t="shared" si="1"/>
        <v>11.024660235611815</v>
      </c>
      <c r="N67" s="17">
        <f t="shared" si="4"/>
        <v>-107.70796247586152</v>
      </c>
      <c r="O67" s="24">
        <f t="shared" si="2"/>
        <v>8.5285915504932669E-2</v>
      </c>
      <c r="P67" s="7"/>
      <c r="Q67" s="25">
        <f t="shared" si="5"/>
        <v>-3878.4229987922781</v>
      </c>
      <c r="R67" s="24">
        <f t="shared" si="6"/>
        <v>-134.12841543633152</v>
      </c>
      <c r="S67" s="7"/>
      <c r="T67" s="25">
        <f t="shared" si="7"/>
        <v>1.0002114020677013</v>
      </c>
      <c r="U67" s="24">
        <f t="shared" si="8"/>
        <v>-3.4681184647695783E-2</v>
      </c>
      <c r="V67" s="7"/>
      <c r="W67" s="25">
        <f t="shared" si="9"/>
        <v>1.0001239175874277</v>
      </c>
      <c r="X67" s="24">
        <f t="shared" si="10"/>
        <v>264.1661084359796</v>
      </c>
      <c r="Y67" s="7"/>
      <c r="Z67" s="25">
        <f t="shared" si="11"/>
        <v>628</v>
      </c>
      <c r="AA67" s="17">
        <f t="shared" si="15"/>
        <v>264.11399999999992</v>
      </c>
      <c r="AB67" s="24">
        <f t="shared" si="12"/>
        <v>4.6096589006123025</v>
      </c>
      <c r="AC67" s="17">
        <f t="shared" si="13"/>
        <v>5.210843597967596E-2</v>
      </c>
      <c r="AD67" s="17">
        <f t="shared" ca="1" si="14"/>
        <v>3.4890195600212337E-2</v>
      </c>
      <c r="AE67" s="17">
        <v>102</v>
      </c>
    </row>
    <row r="68" spans="1:31" s="17" customFormat="1" x14ac:dyDescent="0.25">
      <c r="A68" s="17">
        <v>48</v>
      </c>
      <c r="B68" s="17">
        <v>626</v>
      </c>
      <c r="C68" s="17">
        <v>11306</v>
      </c>
      <c r="D68" s="17">
        <v>13007</v>
      </c>
      <c r="E68" s="17">
        <v>15195</v>
      </c>
      <c r="F68" s="17">
        <v>13498</v>
      </c>
      <c r="G68" s="24"/>
      <c r="H68" s="7"/>
      <c r="I68" s="25">
        <f t="shared" si="16"/>
        <v>-3889</v>
      </c>
      <c r="J68" s="24">
        <f t="shared" si="16"/>
        <v>-491</v>
      </c>
      <c r="K68" s="7"/>
      <c r="L68" s="25">
        <f t="shared" si="3"/>
        <v>-3889.7975319989418</v>
      </c>
      <c r="M68" s="17">
        <f t="shared" si="1"/>
        <v>0.63605728933618211</v>
      </c>
      <c r="N68" s="17">
        <f t="shared" si="4"/>
        <v>-487.39615948227396</v>
      </c>
      <c r="O68" s="24">
        <f t="shared" si="2"/>
        <v>12.987666477203904</v>
      </c>
      <c r="P68" s="7"/>
      <c r="Q68" s="25">
        <f t="shared" si="5"/>
        <v>-3850.4229987922781</v>
      </c>
      <c r="R68" s="24">
        <f t="shared" si="6"/>
        <v>-517.12841543633158</v>
      </c>
      <c r="S68" s="7"/>
      <c r="T68" s="25">
        <f t="shared" si="7"/>
        <v>0.99299044672925152</v>
      </c>
      <c r="U68" s="24">
        <f t="shared" si="8"/>
        <v>-0.1337123532248915</v>
      </c>
      <c r="V68" s="7"/>
      <c r="W68" s="25">
        <f t="shared" si="9"/>
        <v>0.99264331299662423</v>
      </c>
      <c r="X68" s="24">
        <f t="shared" si="10"/>
        <v>269.8518179866802</v>
      </c>
      <c r="Y68" s="7"/>
      <c r="Z68" s="25">
        <f t="shared" si="11"/>
        <v>626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0.10381798668026931</v>
      </c>
      <c r="AD68" s="17">
        <f t="shared" ca="1" si="14"/>
        <v>-3.7555380345850153E-2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11335</v>
      </c>
      <c r="D69" s="17">
        <v>12819</v>
      </c>
      <c r="E69" s="17">
        <v>15164</v>
      </c>
      <c r="F69" s="17">
        <v>13688</v>
      </c>
      <c r="G69" s="24"/>
      <c r="H69" s="7"/>
      <c r="I69" s="25">
        <f t="shared" si="16"/>
        <v>-3829</v>
      </c>
      <c r="J69" s="24">
        <f t="shared" si="16"/>
        <v>-869</v>
      </c>
      <c r="K69" s="7"/>
      <c r="L69" s="25">
        <f t="shared" si="3"/>
        <v>-3820.9596808930028</v>
      </c>
      <c r="M69" s="17">
        <f t="shared" si="1"/>
        <v>64.646731342344751</v>
      </c>
      <c r="N69" s="17">
        <f t="shared" si="4"/>
        <v>-866.85752444889147</v>
      </c>
      <c r="O69" s="24">
        <f t="shared" si="2"/>
        <v>4.5902014870978087</v>
      </c>
      <c r="P69" s="7"/>
      <c r="Q69" s="25">
        <f t="shared" si="5"/>
        <v>-3790.4229987922781</v>
      </c>
      <c r="R69" s="24">
        <f t="shared" si="6"/>
        <v>-895.12841543633158</v>
      </c>
      <c r="S69" s="7"/>
      <c r="T69" s="25">
        <f t="shared" si="7"/>
        <v>0.97751697100400192</v>
      </c>
      <c r="U69" s="24">
        <f t="shared" si="8"/>
        <v>-0.23145068670316818</v>
      </c>
      <c r="V69" s="7"/>
      <c r="W69" s="25">
        <f t="shared" si="9"/>
        <v>0.9769135490121893</v>
      </c>
      <c r="X69" s="24">
        <f t="shared" si="10"/>
        <v>275.50884036636387</v>
      </c>
      <c r="Y69" s="7"/>
      <c r="Z69" s="25">
        <f t="shared" si="11"/>
        <v>634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5.4840366363919202E-2</v>
      </c>
      <c r="AD69" s="17">
        <f t="shared" ca="1" si="14"/>
        <v>-5.1531619863567357E-3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11395</v>
      </c>
      <c r="D70" s="17">
        <v>12641</v>
      </c>
      <c r="E70" s="17">
        <v>15110</v>
      </c>
      <c r="F70" s="17">
        <v>13875</v>
      </c>
      <c r="G70" s="24"/>
      <c r="H70" s="7"/>
      <c r="I70" s="25">
        <f t="shared" si="16"/>
        <v>-3715</v>
      </c>
      <c r="J70" s="24">
        <f t="shared" si="16"/>
        <v>-1234</v>
      </c>
      <c r="K70" s="7"/>
      <c r="L70" s="25">
        <f t="shared" si="3"/>
        <v>-3713.651642405172</v>
      </c>
      <c r="M70" s="17">
        <f t="shared" si="1"/>
        <v>1.818068203530431</v>
      </c>
      <c r="N70" s="17">
        <f t="shared" si="4"/>
        <v>-1240.3358648134442</v>
      </c>
      <c r="O70" s="24">
        <f t="shared" si="2"/>
        <v>40.143182934240713</v>
      </c>
      <c r="P70" s="7"/>
      <c r="Q70" s="25">
        <f t="shared" si="5"/>
        <v>-3676.4229987922781</v>
      </c>
      <c r="R70" s="24">
        <f t="shared" si="6"/>
        <v>-1260.1284154363316</v>
      </c>
      <c r="S70" s="7"/>
      <c r="T70" s="25">
        <f t="shared" si="7"/>
        <v>0.94811736712602768</v>
      </c>
      <c r="U70" s="24">
        <f t="shared" si="8"/>
        <v>-0.32582764892425548</v>
      </c>
      <c r="V70" s="7"/>
      <c r="W70" s="25">
        <f t="shared" si="9"/>
        <v>0.94726642133558681</v>
      </c>
      <c r="X70" s="24">
        <f t="shared" si="10"/>
        <v>281.16155125493674</v>
      </c>
      <c r="Y70" s="7"/>
      <c r="Z70" s="25">
        <f t="shared" si="11"/>
        <v>639</v>
      </c>
      <c r="AA70" s="17">
        <f t="shared" si="15"/>
        <v>281.20499999999993</v>
      </c>
      <c r="AB70" s="24">
        <f t="shared" si="12"/>
        <v>4.9079531230706532</v>
      </c>
      <c r="AC70" s="17">
        <f t="shared" si="13"/>
        <v>-4.3448745063187744E-2</v>
      </c>
      <c r="AD70" s="17">
        <f t="shared" ca="1" si="14"/>
        <v>9.7936483143996611E-2</v>
      </c>
      <c r="AE70" s="17">
        <v>99</v>
      </c>
    </row>
    <row r="71" spans="1:31" s="17" customFormat="1" x14ac:dyDescent="0.25">
      <c r="A71" s="17">
        <v>51</v>
      </c>
      <c r="B71" s="17">
        <v>628</v>
      </c>
      <c r="C71" s="17">
        <v>11470</v>
      </c>
      <c r="D71" s="17">
        <v>12459</v>
      </c>
      <c r="E71" s="17">
        <v>15040</v>
      </c>
      <c r="F71" s="17">
        <v>14052</v>
      </c>
      <c r="G71" s="24"/>
      <c r="H71" s="7"/>
      <c r="I71" s="25">
        <f t="shared" si="16"/>
        <v>-3570</v>
      </c>
      <c r="J71" s="24">
        <f t="shared" si="16"/>
        <v>-1593</v>
      </c>
      <c r="K71" s="7"/>
      <c r="L71" s="25">
        <f t="shared" si="3"/>
        <v>-3572.1350299931287</v>
      </c>
      <c r="M71" s="17">
        <f t="shared" si="1"/>
        <v>4.558353071559063</v>
      </c>
      <c r="N71" s="17">
        <f t="shared" si="4"/>
        <v>-1594.9677780585225</v>
      </c>
      <c r="O71" s="24">
        <f t="shared" si="2"/>
        <v>3.8721504876026835</v>
      </c>
      <c r="P71" s="7"/>
      <c r="Q71" s="25">
        <f t="shared" si="5"/>
        <v>-3531.4229987922781</v>
      </c>
      <c r="R71" s="24">
        <f t="shared" si="6"/>
        <v>-1619.1284154363316</v>
      </c>
      <c r="S71" s="7"/>
      <c r="T71" s="25">
        <f t="shared" si="7"/>
        <v>0.91072313412334116</v>
      </c>
      <c r="U71" s="24">
        <f t="shared" si="8"/>
        <v>-0.41865320902663994</v>
      </c>
      <c r="V71" s="7"/>
      <c r="W71" s="25">
        <f t="shared" si="9"/>
        <v>0.90962870428427822</v>
      </c>
      <c r="X71" s="24">
        <f t="shared" si="10"/>
        <v>286.89413954909969</v>
      </c>
      <c r="Y71" s="7"/>
      <c r="Z71" s="25">
        <f t="shared" si="11"/>
        <v>628</v>
      </c>
      <c r="AA71" s="17">
        <f t="shared" si="15"/>
        <v>286.85699999999991</v>
      </c>
      <c r="AB71" s="24">
        <f t="shared" si="12"/>
        <v>5.0065991323933723</v>
      </c>
      <c r="AC71" s="17">
        <f t="shared" si="13"/>
        <v>3.7139549099777014E-2</v>
      </c>
      <c r="AD71" s="17">
        <f t="shared" ca="1" si="14"/>
        <v>-3.4200446597537848E-2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11541</v>
      </c>
      <c r="D72" s="17">
        <v>12281</v>
      </c>
      <c r="E72" s="17">
        <v>14934</v>
      </c>
      <c r="F72" s="17">
        <v>14202</v>
      </c>
      <c r="G72" s="24"/>
      <c r="H72" s="7"/>
      <c r="I72" s="25">
        <f t="shared" si="16"/>
        <v>-3393</v>
      </c>
      <c r="J72" s="24">
        <f t="shared" si="16"/>
        <v>-1921</v>
      </c>
      <c r="K72" s="7"/>
      <c r="L72" s="25">
        <f t="shared" si="3"/>
        <v>-3396.8711342901802</v>
      </c>
      <c r="M72" s="17">
        <f t="shared" si="1"/>
        <v>14.985680692608806</v>
      </c>
      <c r="N72" s="17">
        <f t="shared" si="4"/>
        <v>-1932.7662517205979</v>
      </c>
      <c r="O72" s="24">
        <f t="shared" si="2"/>
        <v>138.44467955247288</v>
      </c>
      <c r="P72" s="7"/>
      <c r="Q72" s="25">
        <f t="shared" si="5"/>
        <v>-3354.4229987922781</v>
      </c>
      <c r="R72" s="24">
        <f t="shared" si="6"/>
        <v>-1947.1284154363316</v>
      </c>
      <c r="S72" s="7"/>
      <c r="T72" s="25">
        <f t="shared" si="7"/>
        <v>0.86507638073385484</v>
      </c>
      <c r="U72" s="24">
        <f t="shared" si="8"/>
        <v>-0.5034631915157266</v>
      </c>
      <c r="V72" s="7"/>
      <c r="W72" s="25">
        <f t="shared" si="9"/>
        <v>0.86375945247478392</v>
      </c>
      <c r="X72" s="24">
        <f t="shared" si="10"/>
        <v>292.41687514485841</v>
      </c>
      <c r="Y72" s="7"/>
      <c r="Z72" s="25">
        <f t="shared" si="11"/>
        <v>626</v>
      </c>
      <c r="AA72" s="17">
        <f t="shared" si="15"/>
        <v>292.49099999999993</v>
      </c>
      <c r="AB72" s="24">
        <f t="shared" si="12"/>
        <v>5.1049309824507327</v>
      </c>
      <c r="AC72" s="17">
        <f t="shared" si="13"/>
        <v>-7.4124855141519674E-2</v>
      </c>
      <c r="AD72" s="17">
        <f t="shared" ca="1" si="14"/>
        <v>7.9070657283409673E-2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11649</v>
      </c>
      <c r="D73" s="17">
        <v>12127</v>
      </c>
      <c r="E73" s="17">
        <v>14839</v>
      </c>
      <c r="F73" s="17">
        <v>14366</v>
      </c>
      <c r="G73" s="24"/>
      <c r="H73" s="7"/>
      <c r="I73" s="25">
        <f t="shared" si="16"/>
        <v>-3190</v>
      </c>
      <c r="J73" s="24">
        <f t="shared" si="16"/>
        <v>-2239</v>
      </c>
      <c r="K73" s="7"/>
      <c r="L73" s="25">
        <f t="shared" si="3"/>
        <v>-3191.2975043728766</v>
      </c>
      <c r="M73" s="17">
        <f t="shared" si="1"/>
        <v>1.6835175976338317</v>
      </c>
      <c r="N73" s="17">
        <f t="shared" si="4"/>
        <v>-2248.6579369975552</v>
      </c>
      <c r="O73" s="24">
        <f t="shared" si="2"/>
        <v>93.275747048746041</v>
      </c>
      <c r="P73" s="7"/>
      <c r="Q73" s="25">
        <f t="shared" si="5"/>
        <v>-3151.4229987922781</v>
      </c>
      <c r="R73" s="24">
        <f t="shared" si="6"/>
        <v>-2265.1284154363316</v>
      </c>
      <c r="S73" s="7"/>
      <c r="T73" s="25">
        <f t="shared" si="7"/>
        <v>0.81272445453009368</v>
      </c>
      <c r="U73" s="24">
        <f t="shared" si="8"/>
        <v>-0.58568750380697521</v>
      </c>
      <c r="V73" s="7"/>
      <c r="W73" s="25">
        <f t="shared" si="9"/>
        <v>0.8111917835146164</v>
      </c>
      <c r="X73" s="24">
        <f t="shared" si="10"/>
        <v>298.00967594869633</v>
      </c>
      <c r="Y73" s="7"/>
      <c r="Z73" s="25">
        <f t="shared" si="11"/>
        <v>620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-6.1324051303586202E-2</v>
      </c>
      <c r="AD73" s="17">
        <f t="shared" ca="1" si="14"/>
        <v>-1.4215985517864738E-2</v>
      </c>
      <c r="AE73" s="17">
        <v>96</v>
      </c>
    </row>
    <row r="74" spans="1:31" s="17" customFormat="1" x14ac:dyDescent="0.25">
      <c r="A74" s="17">
        <v>54</v>
      </c>
      <c r="B74" s="17">
        <v>611</v>
      </c>
      <c r="C74" s="17">
        <v>11773</v>
      </c>
      <c r="D74" s="17">
        <v>11986</v>
      </c>
      <c r="E74" s="17">
        <v>14729</v>
      </c>
      <c r="F74" s="17">
        <v>14517</v>
      </c>
      <c r="G74" s="24"/>
      <c r="H74" s="7"/>
      <c r="I74" s="25">
        <f t="shared" si="16"/>
        <v>-2956</v>
      </c>
      <c r="J74" s="24">
        <f t="shared" si="16"/>
        <v>-2531</v>
      </c>
      <c r="K74" s="7"/>
      <c r="L74" s="25">
        <f t="shared" si="3"/>
        <v>-2959.463644933242</v>
      </c>
      <c r="M74" s="17">
        <f t="shared" si="1"/>
        <v>11.99683622357294</v>
      </c>
      <c r="N74" s="17">
        <f t="shared" si="4"/>
        <v>-2538.8582627057494</v>
      </c>
      <c r="O74" s="24">
        <f t="shared" si="2"/>
        <v>61.752292752572494</v>
      </c>
      <c r="P74" s="7"/>
      <c r="Q74" s="25">
        <f t="shared" si="5"/>
        <v>-2917.4229987922781</v>
      </c>
      <c r="R74" s="24">
        <f t="shared" si="6"/>
        <v>-2557.1284154363316</v>
      </c>
      <c r="S74" s="7"/>
      <c r="T74" s="25">
        <f t="shared" si="7"/>
        <v>0.75237789920162024</v>
      </c>
      <c r="U74" s="24">
        <f t="shared" si="8"/>
        <v>-0.66118907358384504</v>
      </c>
      <c r="V74" s="7"/>
      <c r="W74" s="25">
        <f t="shared" si="9"/>
        <v>0.75064708259162405</v>
      </c>
      <c r="X74" s="24">
        <f t="shared" si="10"/>
        <v>303.55448604706817</v>
      </c>
      <c r="Y74" s="7"/>
      <c r="Z74" s="25">
        <f t="shared" si="11"/>
        <v>611</v>
      </c>
      <c r="AA74" s="17">
        <f t="shared" si="15"/>
        <v>303.56999999999994</v>
      </c>
      <c r="AB74" s="24">
        <f t="shared" si="12"/>
        <v>5.2982960102791843</v>
      </c>
      <c r="AC74" s="17">
        <f t="shared" si="13"/>
        <v>-1.5513952931769381E-2</v>
      </c>
      <c r="AD74" s="17">
        <f t="shared" ca="1" si="14"/>
        <v>2.2918411644297976E-2</v>
      </c>
      <c r="AE74" s="17">
        <v>95</v>
      </c>
    </row>
    <row r="75" spans="1:31" s="17" customFormat="1" x14ac:dyDescent="0.25">
      <c r="A75" s="17">
        <v>55</v>
      </c>
      <c r="B75" s="17">
        <v>619</v>
      </c>
      <c r="C75" s="17">
        <v>11906</v>
      </c>
      <c r="D75" s="17">
        <v>11851</v>
      </c>
      <c r="E75" s="17">
        <v>14597</v>
      </c>
      <c r="F75" s="17">
        <v>14650</v>
      </c>
      <c r="G75" s="24"/>
      <c r="H75" s="7"/>
      <c r="I75" s="25">
        <f t="shared" si="16"/>
        <v>-2691</v>
      </c>
      <c r="J75" s="24">
        <f t="shared" si="16"/>
        <v>-2799</v>
      </c>
      <c r="K75" s="7"/>
      <c r="L75" s="25">
        <f t="shared" si="3"/>
        <v>-2697.18719934624</v>
      </c>
      <c r="M75" s="17">
        <f t="shared" si="1"/>
        <v>38.281435750113296</v>
      </c>
      <c r="N75" s="17">
        <f t="shared" si="4"/>
        <v>-2808.7407153288891</v>
      </c>
      <c r="O75" s="24">
        <f t="shared" si="2"/>
        <v>94.881535118455275</v>
      </c>
      <c r="P75" s="7"/>
      <c r="Q75" s="25">
        <f t="shared" si="5"/>
        <v>-2652.4229987922781</v>
      </c>
      <c r="R75" s="24">
        <f t="shared" si="6"/>
        <v>-2825.1284154363316</v>
      </c>
      <c r="S75" s="7"/>
      <c r="T75" s="25">
        <f t="shared" si="7"/>
        <v>0.68403671474843442</v>
      </c>
      <c r="U75" s="24">
        <f t="shared" si="8"/>
        <v>-0.73048503488590366</v>
      </c>
      <c r="V75" s="7"/>
      <c r="W75" s="25">
        <f t="shared" si="9"/>
        <v>0.68212399396461887</v>
      </c>
      <c r="X75" s="24">
        <f t="shared" si="10"/>
        <v>309.14083518895313</v>
      </c>
      <c r="Y75" s="7"/>
      <c r="Z75" s="25">
        <f t="shared" si="11"/>
        <v>619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-1.6481104682952719E-4</v>
      </c>
      <c r="AD75" s="17">
        <f t="shared" ca="1" si="14"/>
        <v>4.7058948171525117E-2</v>
      </c>
      <c r="AE75" s="17">
        <v>94</v>
      </c>
    </row>
    <row r="76" spans="1:31" s="17" customFormat="1" x14ac:dyDescent="0.25">
      <c r="A76" s="17">
        <v>56</v>
      </c>
      <c r="B76" s="17">
        <v>642</v>
      </c>
      <c r="C76" s="17">
        <v>12050</v>
      </c>
      <c r="D76" s="17">
        <v>11724</v>
      </c>
      <c r="E76" s="17">
        <v>14448</v>
      </c>
      <c r="F76" s="17">
        <v>14773</v>
      </c>
      <c r="G76" s="24"/>
      <c r="H76" s="7"/>
      <c r="I76" s="25">
        <f t="shared" si="16"/>
        <v>-2398</v>
      </c>
      <c r="J76" s="24">
        <f t="shared" si="16"/>
        <v>-3049</v>
      </c>
      <c r="K76" s="7"/>
      <c r="L76" s="25">
        <f t="shared" si="3"/>
        <v>-2398.6655168458956</v>
      </c>
      <c r="M76" s="17">
        <f t="shared" si="1"/>
        <v>0.44291267217080299</v>
      </c>
      <c r="N76" s="17">
        <f t="shared" si="4"/>
        <v>-3060.2915452097691</v>
      </c>
      <c r="O76" s="24">
        <f t="shared" si="2"/>
        <v>127.49899322425912</v>
      </c>
      <c r="P76" s="7"/>
      <c r="Q76" s="25">
        <f t="shared" si="5"/>
        <v>-2359.4229987922781</v>
      </c>
      <c r="R76" s="24">
        <f t="shared" si="6"/>
        <v>-3075.1284154363316</v>
      </c>
      <c r="S76" s="7"/>
      <c r="T76" s="25">
        <f t="shared" si="7"/>
        <v>0.60847457495679891</v>
      </c>
      <c r="U76" s="24">
        <f t="shared" si="8"/>
        <v>-0.79512678983185381</v>
      </c>
      <c r="V76" s="7"/>
      <c r="W76" s="25">
        <f t="shared" si="9"/>
        <v>0.6063921268550303</v>
      </c>
      <c r="X76" s="24">
        <f t="shared" si="10"/>
        <v>314.84962592552358</v>
      </c>
      <c r="Y76" s="7"/>
      <c r="Z76" s="25">
        <f t="shared" si="11"/>
        <v>642</v>
      </c>
      <c r="AA76" s="17">
        <f t="shared" si="15"/>
        <v>314.91899999999998</v>
      </c>
      <c r="AB76" s="24">
        <f t="shared" si="12"/>
        <v>5.496373427088022</v>
      </c>
      <c r="AC76" s="17">
        <f t="shared" si="13"/>
        <v>-6.9374074476399983E-2</v>
      </c>
      <c r="AD76" s="17">
        <f t="shared" ca="1" si="14"/>
        <v>3.9940331106663507E-2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12207</v>
      </c>
      <c r="D77" s="17">
        <v>11616</v>
      </c>
      <c r="E77" s="17">
        <v>14286</v>
      </c>
      <c r="F77" s="17">
        <v>14881</v>
      </c>
      <c r="G77" s="24"/>
      <c r="H77" s="7"/>
      <c r="I77" s="25">
        <f t="shared" si="16"/>
        <v>-2079</v>
      </c>
      <c r="J77" s="24">
        <f t="shared" si="16"/>
        <v>-3265</v>
      </c>
      <c r="K77" s="7"/>
      <c r="L77" s="25">
        <f t="shared" si="3"/>
        <v>-2080.8323107082219</v>
      </c>
      <c r="M77" s="17">
        <f t="shared" si="1"/>
        <v>3.3573625314647852</v>
      </c>
      <c r="N77" s="17">
        <f t="shared" si="4"/>
        <v>-3277.5807816356023</v>
      </c>
      <c r="O77" s="24">
        <f t="shared" si="2"/>
        <v>158.27606656270825</v>
      </c>
      <c r="P77" s="7"/>
      <c r="Q77" s="25">
        <f t="shared" si="5"/>
        <v>-2040.4229987922779</v>
      </c>
      <c r="R77" s="24">
        <f t="shared" si="6"/>
        <v>-3291.1284154363316</v>
      </c>
      <c r="S77" s="7"/>
      <c r="T77" s="25">
        <f t="shared" si="7"/>
        <v>0.52620726235088844</v>
      </c>
      <c r="U77" s="24">
        <f t="shared" si="8"/>
        <v>-0.85097726610515478</v>
      </c>
      <c r="V77" s="7"/>
      <c r="W77" s="25">
        <f t="shared" si="9"/>
        <v>0.52397811148902607</v>
      </c>
      <c r="X77" s="24">
        <f t="shared" si="10"/>
        <v>320.55792441756728</v>
      </c>
      <c r="Y77" s="7"/>
      <c r="Z77" s="25">
        <f t="shared" si="11"/>
        <v>633</v>
      </c>
      <c r="AA77" s="17">
        <f t="shared" si="15"/>
        <v>320.61599999999999</v>
      </c>
      <c r="AB77" s="24">
        <f t="shared" si="12"/>
        <v>5.5958048345741389</v>
      </c>
      <c r="AC77" s="17">
        <f t="shared" si="13"/>
        <v>-5.8075582432707051E-2</v>
      </c>
      <c r="AD77" s="17">
        <f t="shared" ca="1" si="14"/>
        <v>7.4585904909270084E-2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12365</v>
      </c>
      <c r="D78" s="17">
        <v>11504</v>
      </c>
      <c r="E78" s="17">
        <v>14104</v>
      </c>
      <c r="F78" s="17">
        <v>14957</v>
      </c>
      <c r="G78" s="24"/>
      <c r="H78" s="7"/>
      <c r="I78" s="25">
        <f t="shared" si="16"/>
        <v>-1739</v>
      </c>
      <c r="J78" s="24">
        <f t="shared" si="16"/>
        <v>-3453</v>
      </c>
      <c r="K78" s="7"/>
      <c r="L78" s="25">
        <f t="shared" si="3"/>
        <v>-1743.9187647932806</v>
      </c>
      <c r="M78" s="17">
        <f t="shared" si="1"/>
        <v>24.194247091616898</v>
      </c>
      <c r="N78" s="17">
        <f t="shared" si="4"/>
        <v>-3461.6613332469979</v>
      </c>
      <c r="O78" s="24">
        <f t="shared" si="2"/>
        <v>75.018693615550418</v>
      </c>
      <c r="P78" s="7"/>
      <c r="Q78" s="25">
        <f t="shared" si="5"/>
        <v>-1700.4229987922779</v>
      </c>
      <c r="R78" s="24">
        <f t="shared" si="6"/>
        <v>-3479.1284154363316</v>
      </c>
      <c r="S78" s="7"/>
      <c r="T78" s="25">
        <f t="shared" si="7"/>
        <v>0.4385242332411407</v>
      </c>
      <c r="U78" s="24">
        <f t="shared" si="8"/>
        <v>-0.89958786582450934</v>
      </c>
      <c r="V78" s="7"/>
      <c r="W78" s="25">
        <f t="shared" si="9"/>
        <v>0.43616734138469831</v>
      </c>
      <c r="X78" s="24">
        <f t="shared" si="10"/>
        <v>326.31352623032194</v>
      </c>
      <c r="Y78" s="7"/>
      <c r="Z78" s="25">
        <f t="shared" si="11"/>
        <v>631</v>
      </c>
      <c r="AA78" s="17">
        <f t="shared" si="15"/>
        <v>326.29499999999996</v>
      </c>
      <c r="AB78" s="24">
        <f t="shared" si="12"/>
        <v>5.6949220827948972</v>
      </c>
      <c r="AC78" s="17">
        <f t="shared" si="13"/>
        <v>1.8526230321981529E-2</v>
      </c>
      <c r="AD78" s="17">
        <f t="shared" ca="1" si="14"/>
        <v>-4.4166591970338231E-3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12548</v>
      </c>
      <c r="D79" s="17">
        <v>11441</v>
      </c>
      <c r="E79" s="17">
        <v>13941</v>
      </c>
      <c r="F79" s="17">
        <v>15047</v>
      </c>
      <c r="G79" s="24"/>
      <c r="H79" s="7"/>
      <c r="I79" s="25">
        <f t="shared" si="16"/>
        <v>-1393</v>
      </c>
      <c r="J79" s="24">
        <f t="shared" si="16"/>
        <v>-3606</v>
      </c>
      <c r="K79" s="7"/>
      <c r="L79" s="25">
        <f t="shared" si="3"/>
        <v>-1390.263149306677</v>
      </c>
      <c r="M79" s="17">
        <f t="shared" si="1"/>
        <v>7.4903517175428549</v>
      </c>
      <c r="N79" s="17">
        <f t="shared" si="4"/>
        <v>-3611.4596423472603</v>
      </c>
      <c r="O79" s="24">
        <f t="shared" si="2"/>
        <v>29.807694559998417</v>
      </c>
      <c r="P79" s="7"/>
      <c r="Q79" s="25">
        <f t="shared" si="5"/>
        <v>-1354.4229987922779</v>
      </c>
      <c r="R79" s="24">
        <f t="shared" si="6"/>
        <v>-3632.1284154363316</v>
      </c>
      <c r="S79" s="7"/>
      <c r="T79" s="25">
        <f t="shared" si="7"/>
        <v>0.34929385655886802</v>
      </c>
      <c r="U79" s="24">
        <f t="shared" si="8"/>
        <v>-0.93914861985143083</v>
      </c>
      <c r="V79" s="7"/>
      <c r="W79" s="25">
        <f t="shared" si="9"/>
        <v>0.34683294386117502</v>
      </c>
      <c r="X79" s="24">
        <f t="shared" si="10"/>
        <v>331.91058913275845</v>
      </c>
      <c r="Y79" s="7"/>
      <c r="Z79" s="25">
        <f t="shared" si="11"/>
        <v>631</v>
      </c>
      <c r="AA79" s="17">
        <f t="shared" si="15"/>
        <v>331.97399999999993</v>
      </c>
      <c r="AB79" s="24">
        <f t="shared" si="12"/>
        <v>5.7940393310156537</v>
      </c>
      <c r="AC79" s="17">
        <f t="shared" si="13"/>
        <v>-6.3410867241486812E-2</v>
      </c>
      <c r="AD79" s="17">
        <f t="shared" ca="1" si="14"/>
        <v>5.2458675929869969E-2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12733</v>
      </c>
      <c r="D80" s="17">
        <v>11382</v>
      </c>
      <c r="E80" s="17">
        <v>13760</v>
      </c>
      <c r="F80" s="17">
        <v>15107</v>
      </c>
      <c r="G80" s="24"/>
      <c r="H80" s="7"/>
      <c r="I80" s="25">
        <f t="shared" si="16"/>
        <v>-1027</v>
      </c>
      <c r="J80" s="24">
        <f t="shared" si="16"/>
        <v>-3725</v>
      </c>
      <c r="K80" s="7"/>
      <c r="L80" s="25">
        <f t="shared" si="3"/>
        <v>-1025.1074442560123</v>
      </c>
      <c r="M80" s="17">
        <f t="shared" si="1"/>
        <v>3.581767244100889</v>
      </c>
      <c r="N80" s="17">
        <f t="shared" si="4"/>
        <v>-3725.0475858171339</v>
      </c>
      <c r="O80" s="24">
        <f t="shared" si="2"/>
        <v>2.2644099923056918E-3</v>
      </c>
      <c r="P80" s="7"/>
      <c r="Q80" s="25">
        <f t="shared" si="5"/>
        <v>-988.42299879227801</v>
      </c>
      <c r="R80" s="24">
        <f t="shared" si="6"/>
        <v>-3751.1284154363316</v>
      </c>
      <c r="S80" s="7"/>
      <c r="T80" s="25">
        <f t="shared" si="7"/>
        <v>0.25490565463484549</v>
      </c>
      <c r="U80" s="24">
        <f t="shared" si="8"/>
        <v>-0.96991809520570316</v>
      </c>
      <c r="V80" s="7"/>
      <c r="W80" s="25">
        <f t="shared" si="9"/>
        <v>0.25236375097122388</v>
      </c>
      <c r="X80" s="24">
        <f t="shared" si="10"/>
        <v>337.59561017818828</v>
      </c>
      <c r="Y80" s="7"/>
      <c r="Z80" s="25">
        <f t="shared" si="11"/>
        <v>628</v>
      </c>
      <c r="AA80" s="17">
        <f t="shared" si="15"/>
        <v>337.62599999999992</v>
      </c>
      <c r="AB80" s="24">
        <f t="shared" si="12"/>
        <v>5.8926853403383737</v>
      </c>
      <c r="AC80" s="17">
        <f t="shared" si="13"/>
        <v>-3.038982181163874E-2</v>
      </c>
      <c r="AD80" s="17">
        <f t="shared" ca="1" si="14"/>
        <v>5.6472337717934806E-2</v>
      </c>
      <c r="AE80" s="17">
        <v>89</v>
      </c>
    </row>
    <row r="81" spans="1:31" s="17" customFormat="1" x14ac:dyDescent="0.25">
      <c r="A81" s="17">
        <v>61</v>
      </c>
      <c r="B81" s="17">
        <v>616</v>
      </c>
      <c r="C81" s="17">
        <v>12920</v>
      </c>
      <c r="D81" s="17">
        <v>11342</v>
      </c>
      <c r="E81" s="17">
        <v>13578</v>
      </c>
      <c r="F81" s="17">
        <v>15144</v>
      </c>
      <c r="G81" s="24"/>
      <c r="H81" s="7"/>
      <c r="I81" s="25">
        <f t="shared" si="16"/>
        <v>-658</v>
      </c>
      <c r="J81" s="24">
        <f t="shared" si="16"/>
        <v>-3802</v>
      </c>
      <c r="K81" s="7"/>
      <c r="L81" s="25">
        <f t="shared" si="3"/>
        <v>-657.58608675795006</v>
      </c>
      <c r="M81" s="17">
        <f t="shared" si="1"/>
        <v>0.17132417194429522</v>
      </c>
      <c r="N81" s="17">
        <f t="shared" si="4"/>
        <v>-3800.98873214282</v>
      </c>
      <c r="O81" s="24">
        <f t="shared" si="2"/>
        <v>1.022662678965375</v>
      </c>
      <c r="P81" s="7"/>
      <c r="Q81" s="25">
        <f t="shared" si="5"/>
        <v>-619.42299879227801</v>
      </c>
      <c r="R81" s="24">
        <f t="shared" si="6"/>
        <v>-3828.1284154363316</v>
      </c>
      <c r="S81" s="7"/>
      <c r="T81" s="25">
        <f t="shared" si="7"/>
        <v>0.15974377892456046</v>
      </c>
      <c r="U81" s="24">
        <f t="shared" si="8"/>
        <v>-0.98982775572905579</v>
      </c>
      <c r="V81" s="7"/>
      <c r="W81" s="25">
        <f t="shared" si="9"/>
        <v>0.15714935220122955</v>
      </c>
      <c r="X81" s="24">
        <f t="shared" si="10"/>
        <v>343.15883210252161</v>
      </c>
      <c r="Y81" s="7"/>
      <c r="Z81" s="25">
        <f t="shared" si="11"/>
        <v>616</v>
      </c>
      <c r="AA81" s="17">
        <f t="shared" si="15"/>
        <v>343.1699999999999</v>
      </c>
      <c r="AB81" s="24">
        <f t="shared" si="12"/>
        <v>5.9894463940689384</v>
      </c>
      <c r="AC81" s="17">
        <f t="shared" si="13"/>
        <v>-1.1167897478287614E-2</v>
      </c>
      <c r="AD81" s="17">
        <f t="shared" ca="1" si="14"/>
        <v>6.0614237550964845E-2</v>
      </c>
      <c r="AE81" s="17">
        <v>88</v>
      </c>
    </row>
    <row r="82" spans="1:31" s="17" customFormat="1" x14ac:dyDescent="0.25">
      <c r="A82" s="17">
        <v>62</v>
      </c>
      <c r="B82" s="17">
        <v>621</v>
      </c>
      <c r="C82" s="17">
        <v>13096</v>
      </c>
      <c r="D82" s="17">
        <v>11318</v>
      </c>
      <c r="E82" s="17">
        <v>13380</v>
      </c>
      <c r="F82" s="17">
        <v>15159</v>
      </c>
      <c r="G82" s="24"/>
      <c r="H82" s="7"/>
      <c r="I82" s="25">
        <f t="shared" si="16"/>
        <v>-284</v>
      </c>
      <c r="J82" s="24">
        <f t="shared" si="16"/>
        <v>-3841</v>
      </c>
      <c r="K82" s="7"/>
      <c r="L82" s="25">
        <f t="shared" si="3"/>
        <v>-281.22780501587408</v>
      </c>
      <c r="M82" s="17">
        <f t="shared" si="1"/>
        <v>7.685065030012896</v>
      </c>
      <c r="N82" s="17">
        <f t="shared" si="4"/>
        <v>-3841.2555742893019</v>
      </c>
      <c r="O82" s="24">
        <f t="shared" si="2"/>
        <v>6.5318217352158994E-2</v>
      </c>
      <c r="P82" s="7"/>
      <c r="Q82" s="25">
        <f t="shared" si="5"/>
        <v>-245.42299879227801</v>
      </c>
      <c r="R82" s="24">
        <f t="shared" si="6"/>
        <v>-3867.1284154363316</v>
      </c>
      <c r="S82" s="7"/>
      <c r="T82" s="25">
        <f t="shared" si="7"/>
        <v>6.3292446903837937E-2</v>
      </c>
      <c r="U82" s="24">
        <f t="shared" si="8"/>
        <v>-0.99991186950062405</v>
      </c>
      <c r="V82" s="7"/>
      <c r="W82" s="25">
        <f t="shared" si="9"/>
        <v>6.0671251772153156E-2</v>
      </c>
      <c r="X82" s="24">
        <f t="shared" si="10"/>
        <v>348.70780892335267</v>
      </c>
      <c r="Y82" s="7"/>
      <c r="Z82" s="25">
        <f t="shared" si="11"/>
        <v>621</v>
      </c>
      <c r="AA82" s="17">
        <f t="shared" si="15"/>
        <v>348.7589999999999</v>
      </c>
      <c r="AB82" s="24">
        <f t="shared" si="12"/>
        <v>6.0869928459629019</v>
      </c>
      <c r="AC82" s="17">
        <f t="shared" si="13"/>
        <v>-5.1191076647228329E-2</v>
      </c>
      <c r="AD82" s="17">
        <f t="shared" ca="1" si="14"/>
        <v>-1.3196312049785774E-3</v>
      </c>
      <c r="AE82" s="17">
        <v>87</v>
      </c>
    </row>
    <row r="83" spans="1:31" s="17" customFormat="1" x14ac:dyDescent="0.25">
      <c r="A83" s="17">
        <v>63</v>
      </c>
      <c r="B83" s="17">
        <v>617</v>
      </c>
      <c r="C83" s="17">
        <v>13297</v>
      </c>
      <c r="D83" s="17">
        <v>11322</v>
      </c>
      <c r="E83" s="17">
        <v>13210</v>
      </c>
      <c r="F83" s="17">
        <v>15171</v>
      </c>
      <c r="G83" s="24"/>
      <c r="H83" s="7"/>
      <c r="I83" s="25">
        <f t="shared" si="16"/>
        <v>87</v>
      </c>
      <c r="J83" s="24">
        <f t="shared" si="16"/>
        <v>-3849</v>
      </c>
      <c r="K83" s="7"/>
      <c r="L83" s="25">
        <f t="shared" si="3"/>
        <v>95.000137933344519</v>
      </c>
      <c r="M83" s="17">
        <f t="shared" si="1"/>
        <v>64.002206952537904</v>
      </c>
      <c r="N83" s="17">
        <f t="shared" si="4"/>
        <v>-3844.7992518038632</v>
      </c>
      <c r="O83" s="24">
        <f t="shared" si="2"/>
        <v>17.64628540734682</v>
      </c>
      <c r="P83" s="7"/>
      <c r="Q83" s="25">
        <f t="shared" si="5"/>
        <v>125.57700120772199</v>
      </c>
      <c r="R83" s="24">
        <f t="shared" si="6"/>
        <v>-3875.1284154363316</v>
      </c>
      <c r="S83" s="7"/>
      <c r="T83" s="25">
        <f t="shared" si="7"/>
        <v>-3.2385211330622103E-2</v>
      </c>
      <c r="U83" s="24">
        <f t="shared" si="8"/>
        <v>-1.0019804056588946</v>
      </c>
      <c r="V83" s="7"/>
      <c r="W83" s="25">
        <f t="shared" si="9"/>
        <v>-3.50121582235133E-2</v>
      </c>
      <c r="X83" s="24">
        <f t="shared" si="10"/>
        <v>354.18133464078551</v>
      </c>
      <c r="Y83" s="7"/>
      <c r="Z83" s="25">
        <f t="shared" si="11"/>
        <v>617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-0.13066535921439026</v>
      </c>
      <c r="AD83" s="17">
        <f t="shared" ca="1" si="14"/>
        <v>7.5946861383442865E-2</v>
      </c>
      <c r="AE83" s="17">
        <v>86</v>
      </c>
    </row>
    <row r="84" spans="1:31" s="17" customFormat="1" x14ac:dyDescent="0.25">
      <c r="A84" s="17">
        <v>64</v>
      </c>
      <c r="B84" s="17">
        <v>632</v>
      </c>
      <c r="C84" s="17">
        <v>13487</v>
      </c>
      <c r="D84" s="17">
        <v>11336</v>
      </c>
      <c r="E84" s="17">
        <v>13011</v>
      </c>
      <c r="F84" s="17">
        <v>15153</v>
      </c>
      <c r="G84" s="24"/>
      <c r="H84" s="7"/>
      <c r="I84" s="25">
        <f t="shared" ref="I84:J115" si="17">C84-E84</f>
        <v>476</v>
      </c>
      <c r="J84" s="24">
        <f t="shared" si="17"/>
        <v>-3817</v>
      </c>
      <c r="K84" s="7"/>
      <c r="L84" s="25">
        <f t="shared" si="3"/>
        <v>479.04644318120904</v>
      </c>
      <c r="M84" s="17">
        <f t="shared" ref="M84:M147" si="18">(I84-L84)^2</f>
        <v>9.2808160563350715</v>
      </c>
      <c r="N84" s="17">
        <f t="shared" si="4"/>
        <v>-3810.7136517276908</v>
      </c>
      <c r="O84" s="24">
        <f t="shared" ref="O84:O147" si="19">(J84-N84)^2</f>
        <v>39.518174600764475</v>
      </c>
      <c r="P84" s="7"/>
      <c r="Q84" s="25">
        <f t="shared" si="5"/>
        <v>514.57700120772199</v>
      </c>
      <c r="R84" s="24">
        <f t="shared" si="6"/>
        <v>-3843.1284154363316</v>
      </c>
      <c r="S84" s="7"/>
      <c r="T84" s="25">
        <f t="shared" si="7"/>
        <v>-0.13270491228265702</v>
      </c>
      <c r="U84" s="24">
        <f t="shared" si="8"/>
        <v>-0.99370626102581283</v>
      </c>
      <c r="V84" s="7"/>
      <c r="W84" s="25">
        <f t="shared" si="9"/>
        <v>-0.13531051206538064</v>
      </c>
      <c r="X84" s="24">
        <f>IF(MOD(ATAN2(U84,W84)*180/PI()-$J$9+360,360)&lt;355,MOD(ATAN2(U84,W84)*180/PI()-$J$9+360,360)+360,MOD(ATAN2(U84,W84)*180/PI()-$J$9+360,360))</f>
        <v>359.93419887114624</v>
      </c>
      <c r="Y84" s="7"/>
      <c r="Z84" s="25">
        <f t="shared" si="11"/>
        <v>632</v>
      </c>
      <c r="AA84" s="17">
        <f t="shared" si="15"/>
        <v>359.99999999999989</v>
      </c>
      <c r="AB84" s="24">
        <f t="shared" si="12"/>
        <v>6.2831853071795836</v>
      </c>
      <c r="AC84" s="17">
        <f t="shared" si="13"/>
        <v>-6.5801128853649971E-2</v>
      </c>
    </row>
    <row r="85" spans="1:31" s="17" customFormat="1" x14ac:dyDescent="0.25">
      <c r="A85" s="17">
        <v>0</v>
      </c>
      <c r="B85" s="17">
        <v>0</v>
      </c>
      <c r="C85" s="17">
        <v>13444</v>
      </c>
      <c r="D85" s="17">
        <v>11293</v>
      </c>
      <c r="E85" s="17">
        <v>12960</v>
      </c>
      <c r="F85" s="17">
        <v>15098</v>
      </c>
      <c r="G85" s="24"/>
      <c r="H85" s="7"/>
      <c r="I85" s="25">
        <f t="shared" si="17"/>
        <v>484</v>
      </c>
      <c r="J85" s="24">
        <f t="shared" si="17"/>
        <v>-3805</v>
      </c>
      <c r="K85" s="7"/>
      <c r="L85" s="25">
        <f>$M$9*SIN(2*PI()/$M$10*(AA85+$M$11))+$M$12</f>
        <v>483.37799249799536</v>
      </c>
      <c r="M85" s="17">
        <f t="shared" si="18"/>
        <v>0.38689333255004621</v>
      </c>
      <c r="N85" s="17">
        <f>$O$9*COS(2*PI()/$O$10*(AA85+$O$11))+$O$12</f>
        <v>-3797.28539317984</v>
      </c>
      <c r="O85" s="24">
        <f t="shared" si="19"/>
        <v>59.515158389659845</v>
      </c>
      <c r="P85" s="7"/>
      <c r="Q85" s="25">
        <f t="shared" ref="Q85:Q148" si="20">I85-$J$4</f>
        <v>522.57700120772199</v>
      </c>
      <c r="R85" s="24">
        <f t="shared" ref="R85:R148" si="21">J85-$J$3</f>
        <v>-3831.1284154363316</v>
      </c>
      <c r="S85" s="7"/>
      <c r="T85" s="25">
        <f t="shared" ref="T85:T148" si="22">Q85/$J$7</f>
        <v>-0.13476804237935697</v>
      </c>
      <c r="U85" s="24">
        <f t="shared" ref="U85:U148" si="23">R85/$J$6</f>
        <v>-0.99060345678840722</v>
      </c>
      <c r="V85" s="7"/>
      <c r="W85" s="25">
        <f t="shared" ref="W85:W148" si="24">(T85-U85*SIN(-$J$11*PI()/180))/(COS(-$J$11*PI()/180))</f>
        <v>-0.13736551480490225</v>
      </c>
      <c r="X85" s="24">
        <f>IF(MOD(ATAN2(U85,W85)*180/PI()-$J$9+360,360)&lt;355,MOD(ATAN2(U85,W85)*180/PI()-$J$9+360,360)+360,MOD(ATAN2(U85,W85)*180/PI()-$J$9+360,360))</f>
        <v>360.07483998968746</v>
      </c>
      <c r="Y85" s="7"/>
      <c r="Z85" s="25">
        <f>I165-J159</f>
        <v>4</v>
      </c>
      <c r="AA85" s="17">
        <f t="shared" si="15"/>
        <v>360.03599999999989</v>
      </c>
      <c r="AB85" s="24">
        <f t="shared" ref="AB85:AB148" si="25">AA85*PI()/180</f>
        <v>6.2838136257103026</v>
      </c>
      <c r="AC85" s="17">
        <f t="shared" ref="AC85:AC148" si="26">X85-AA85</f>
        <v>3.8839989687573961E-2</v>
      </c>
    </row>
    <row r="86" spans="1:31" s="17" customFormat="1" x14ac:dyDescent="0.25">
      <c r="A86" s="17">
        <v>1</v>
      </c>
      <c r="B86" s="17">
        <v>-619</v>
      </c>
      <c r="C86" s="17">
        <v>13249</v>
      </c>
      <c r="D86" s="17">
        <v>11278</v>
      </c>
      <c r="E86" s="17">
        <v>13147</v>
      </c>
      <c r="F86" s="17">
        <v>15112</v>
      </c>
      <c r="G86" s="24"/>
      <c r="H86" s="7"/>
      <c r="I86" s="25">
        <f t="shared" si="17"/>
        <v>102</v>
      </c>
      <c r="J86" s="24">
        <f t="shared" si="17"/>
        <v>-3834</v>
      </c>
      <c r="K86" s="7"/>
      <c r="L86" s="25">
        <f t="shared" ref="L86:L149" si="27">$M$9*SIN(2*PI()/$M$10*(AA86+$M$11))+$M$12</f>
        <v>108.45019460021109</v>
      </c>
      <c r="M86" s="17">
        <f t="shared" si="18"/>
        <v>41.605010380592319</v>
      </c>
      <c r="N86" s="17">
        <f t="shared" ref="N86:N149" si="28">$O$9*COS(2*PI()/$O$10*(AA86+$O$11))+$O$12</f>
        <v>-3831.4502264094886</v>
      </c>
      <c r="O86" s="24">
        <f t="shared" si="19"/>
        <v>6.5013453628696496</v>
      </c>
      <c r="P86" s="7"/>
      <c r="Q86" s="25">
        <f t="shared" si="20"/>
        <v>140.57700120772199</v>
      </c>
      <c r="R86" s="24">
        <f t="shared" si="21"/>
        <v>-3860.1284154363316</v>
      </c>
      <c r="S86" s="7"/>
      <c r="T86" s="25">
        <f t="shared" si="22"/>
        <v>-3.6253580261934502E-2</v>
      </c>
      <c r="U86" s="24">
        <f t="shared" si="23"/>
        <v>-0.99810190036213742</v>
      </c>
      <c r="V86" s="7"/>
      <c r="W86" s="25">
        <f t="shared" si="24"/>
        <v>-3.8870372389571889E-2</v>
      </c>
      <c r="X86" s="24">
        <f t="shared" ref="X86:X148" si="29">MOD(ATAN2(U86,W86)*180/PI()-$J$9+360,360)</f>
        <v>354.41028150216891</v>
      </c>
      <c r="Y86" s="7"/>
      <c r="Z86" s="25">
        <f t="shared" ref="Z86:Z149" si="30">B86</f>
        <v>-619</v>
      </c>
      <c r="AA86" s="17">
        <f t="shared" ref="AA86:AA149" si="31">360/40000*Z86+AA85</f>
        <v>354.46499999999986</v>
      </c>
      <c r="AB86" s="24">
        <f t="shared" si="25"/>
        <v>6.1865813330816977</v>
      </c>
      <c r="AC86" s="17">
        <f t="shared" si="26"/>
        <v>-5.4718497830947399E-2</v>
      </c>
    </row>
    <row r="87" spans="1:31" s="17" customFormat="1" x14ac:dyDescent="0.25">
      <c r="A87" s="17">
        <v>2</v>
      </c>
      <c r="B87" s="17">
        <v>-627</v>
      </c>
      <c r="C87" s="17">
        <v>13057</v>
      </c>
      <c r="D87" s="17">
        <v>11282</v>
      </c>
      <c r="E87" s="17">
        <v>13336</v>
      </c>
      <c r="F87" s="17">
        <v>15110</v>
      </c>
      <c r="G87" s="24"/>
      <c r="H87" s="7"/>
      <c r="I87" s="25">
        <f t="shared" si="17"/>
        <v>-279</v>
      </c>
      <c r="J87" s="24">
        <f t="shared" si="17"/>
        <v>-3828</v>
      </c>
      <c r="K87" s="7"/>
      <c r="L87" s="25">
        <f t="shared" si="27"/>
        <v>-272.72526041779798</v>
      </c>
      <c r="M87" s="17">
        <f t="shared" si="18"/>
        <v>39.372356824452737</v>
      </c>
      <c r="N87" s="17">
        <f t="shared" si="28"/>
        <v>-3828.8517822567292</v>
      </c>
      <c r="O87" s="24">
        <f t="shared" si="19"/>
        <v>0.72553301287863081</v>
      </c>
      <c r="P87" s="7"/>
      <c r="Q87" s="25">
        <f t="shared" si="20"/>
        <v>-240.42299879227801</v>
      </c>
      <c r="R87" s="24">
        <f t="shared" si="21"/>
        <v>-3854.1284154363316</v>
      </c>
      <c r="S87" s="7"/>
      <c r="T87" s="25">
        <f t="shared" si="22"/>
        <v>6.2002990593400469E-2</v>
      </c>
      <c r="U87" s="24">
        <f t="shared" si="23"/>
        <v>-0.99655049824343467</v>
      </c>
      <c r="V87" s="7"/>
      <c r="W87" s="25">
        <f t="shared" si="24"/>
        <v>5.9390603348219481E-2</v>
      </c>
      <c r="X87" s="24">
        <f t="shared" si="29"/>
        <v>348.76948929214768</v>
      </c>
      <c r="Y87" s="7"/>
      <c r="Z87" s="25">
        <f t="shared" si="30"/>
        <v>-627</v>
      </c>
      <c r="AA87" s="17">
        <f t="shared" si="31"/>
        <v>348.82199999999989</v>
      </c>
      <c r="AB87" s="24">
        <f t="shared" si="25"/>
        <v>6.0880924033916584</v>
      </c>
      <c r="AC87" s="17">
        <f t="shared" si="26"/>
        <v>-5.2510707852206906E-2</v>
      </c>
    </row>
    <row r="88" spans="1:31" s="17" customFormat="1" x14ac:dyDescent="0.25">
      <c r="A88" s="17">
        <v>3</v>
      </c>
      <c r="B88" s="17">
        <v>-609</v>
      </c>
      <c r="C88" s="17">
        <v>12884</v>
      </c>
      <c r="D88" s="17">
        <v>11303</v>
      </c>
      <c r="E88" s="17">
        <v>13525</v>
      </c>
      <c r="F88" s="17">
        <v>15098</v>
      </c>
      <c r="G88" s="24"/>
      <c r="H88" s="7"/>
      <c r="I88" s="25">
        <f t="shared" si="17"/>
        <v>-641</v>
      </c>
      <c r="J88" s="24">
        <f t="shared" si="17"/>
        <v>-3795</v>
      </c>
      <c r="K88" s="7"/>
      <c r="L88" s="25">
        <f t="shared" si="27"/>
        <v>-640.81963344930125</v>
      </c>
      <c r="M88" s="17">
        <f t="shared" si="18"/>
        <v>3.2532092610964743E-2</v>
      </c>
      <c r="N88" s="17">
        <f t="shared" si="28"/>
        <v>-3790.5036544039631</v>
      </c>
      <c r="O88" s="24">
        <f t="shared" si="19"/>
        <v>20.217123719000583</v>
      </c>
      <c r="P88" s="7"/>
      <c r="Q88" s="25">
        <f t="shared" si="20"/>
        <v>-602.42299879227801</v>
      </c>
      <c r="R88" s="24">
        <f t="shared" si="21"/>
        <v>-3821.1284154363316</v>
      </c>
      <c r="S88" s="7"/>
      <c r="T88" s="25">
        <f t="shared" si="22"/>
        <v>0.15535962746907306</v>
      </c>
      <c r="U88" s="24">
        <f t="shared" si="23"/>
        <v>-0.98801778659056927</v>
      </c>
      <c r="V88" s="7"/>
      <c r="W88" s="25">
        <f t="shared" si="24"/>
        <v>0.15276993077375581</v>
      </c>
      <c r="X88" s="24">
        <f t="shared" si="29"/>
        <v>343.39044634007257</v>
      </c>
      <c r="Y88" s="7"/>
      <c r="Z88" s="25">
        <f t="shared" si="30"/>
        <v>-609</v>
      </c>
      <c r="AA88" s="17">
        <f t="shared" si="31"/>
        <v>343.34099999999989</v>
      </c>
      <c r="AB88" s="24">
        <f t="shared" si="25"/>
        <v>5.9924309070898492</v>
      </c>
      <c r="AC88" s="17">
        <f t="shared" si="26"/>
        <v>4.9446340072677231E-2</v>
      </c>
    </row>
    <row r="89" spans="1:31" s="17" customFormat="1" x14ac:dyDescent="0.25">
      <c r="A89" s="17">
        <v>4</v>
      </c>
      <c r="B89" s="17">
        <v>-616</v>
      </c>
      <c r="C89" s="17">
        <v>12699</v>
      </c>
      <c r="D89" s="17">
        <v>11344</v>
      </c>
      <c r="E89" s="17">
        <v>13708</v>
      </c>
      <c r="F89" s="17">
        <v>15061</v>
      </c>
      <c r="G89" s="24"/>
      <c r="H89" s="7"/>
      <c r="I89" s="25">
        <f t="shared" si="17"/>
        <v>-1009</v>
      </c>
      <c r="J89" s="24">
        <f t="shared" si="17"/>
        <v>-3717</v>
      </c>
      <c r="K89" s="7"/>
      <c r="L89" s="25">
        <f t="shared" si="27"/>
        <v>-1007.5292974424465</v>
      </c>
      <c r="M89" s="17">
        <f t="shared" si="18"/>
        <v>2.1629660127944725</v>
      </c>
      <c r="N89" s="17">
        <f t="shared" si="28"/>
        <v>-3716.1618003517715</v>
      </c>
      <c r="O89" s="24">
        <f t="shared" si="19"/>
        <v>0.70257865029039845</v>
      </c>
      <c r="P89" s="7"/>
      <c r="Q89" s="25">
        <f t="shared" si="20"/>
        <v>-970.42299879227801</v>
      </c>
      <c r="R89" s="24">
        <f t="shared" si="21"/>
        <v>-3743.1284154363316</v>
      </c>
      <c r="S89" s="7"/>
      <c r="T89" s="25">
        <f t="shared" si="22"/>
        <v>0.25026361191727059</v>
      </c>
      <c r="U89" s="24">
        <f t="shared" si="23"/>
        <v>-0.96784955904743275</v>
      </c>
      <c r="V89" s="7"/>
      <c r="W89" s="25">
        <f t="shared" si="24"/>
        <v>0.2477271152660129</v>
      </c>
      <c r="X89" s="24">
        <f t="shared" si="29"/>
        <v>337.82308251590621</v>
      </c>
      <c r="Y89" s="7"/>
      <c r="Z89" s="25">
        <f t="shared" si="30"/>
        <v>-616</v>
      </c>
      <c r="AA89" s="17">
        <f t="shared" si="31"/>
        <v>337.79699999999991</v>
      </c>
      <c r="AB89" s="24">
        <f t="shared" si="25"/>
        <v>5.8956698533592835</v>
      </c>
      <c r="AC89" s="17">
        <f t="shared" si="26"/>
        <v>2.6082515906296067E-2</v>
      </c>
    </row>
    <row r="90" spans="1:31" s="17" customFormat="1" x14ac:dyDescent="0.25">
      <c r="A90" s="17">
        <v>5</v>
      </c>
      <c r="B90" s="17">
        <v>-632</v>
      </c>
      <c r="C90" s="17">
        <v>12511</v>
      </c>
      <c r="D90" s="17">
        <v>11398</v>
      </c>
      <c r="E90" s="17">
        <v>13889</v>
      </c>
      <c r="F90" s="17">
        <v>15000</v>
      </c>
      <c r="G90" s="24"/>
      <c r="H90" s="7"/>
      <c r="I90" s="25">
        <f t="shared" si="17"/>
        <v>-1378</v>
      </c>
      <c r="J90" s="24">
        <f t="shared" si="17"/>
        <v>-3602</v>
      </c>
      <c r="K90" s="7"/>
      <c r="L90" s="25">
        <f t="shared" si="27"/>
        <v>-1374.3109262505154</v>
      </c>
      <c r="M90" s="17">
        <f t="shared" si="18"/>
        <v>13.609265129136203</v>
      </c>
      <c r="N90" s="17">
        <f t="shared" si="28"/>
        <v>-3603.4583543220833</v>
      </c>
      <c r="O90" s="24">
        <f t="shared" si="19"/>
        <v>2.12679732873911</v>
      </c>
      <c r="P90" s="7"/>
      <c r="Q90" s="25">
        <f t="shared" si="20"/>
        <v>-1339.4229987922779</v>
      </c>
      <c r="R90" s="24">
        <f t="shared" si="21"/>
        <v>-3628.1284154363316</v>
      </c>
      <c r="S90" s="7"/>
      <c r="T90" s="25">
        <f t="shared" si="22"/>
        <v>0.34542548762755565</v>
      </c>
      <c r="U90" s="24">
        <f t="shared" si="23"/>
        <v>-0.93811435177229563</v>
      </c>
      <c r="V90" s="7"/>
      <c r="W90" s="25">
        <f t="shared" si="24"/>
        <v>0.34296727311858177</v>
      </c>
      <c r="X90" s="24">
        <f t="shared" si="29"/>
        <v>332.09804780868831</v>
      </c>
      <c r="Y90" s="7"/>
      <c r="Z90" s="25">
        <f t="shared" si="30"/>
        <v>-632</v>
      </c>
      <c r="AA90" s="17">
        <f t="shared" si="31"/>
        <v>332.10899999999992</v>
      </c>
      <c r="AB90" s="24">
        <f t="shared" si="25"/>
        <v>5.7963955255058455</v>
      </c>
      <c r="AC90" s="17">
        <f t="shared" si="26"/>
        <v>-1.0952191311616843E-2</v>
      </c>
    </row>
    <row r="91" spans="1:31" s="17" customFormat="1" x14ac:dyDescent="0.25">
      <c r="A91" s="17">
        <v>6</v>
      </c>
      <c r="B91" s="17">
        <v>-635</v>
      </c>
      <c r="C91" s="17">
        <v>12327</v>
      </c>
      <c r="D91" s="17">
        <v>11465</v>
      </c>
      <c r="E91" s="17">
        <v>14055</v>
      </c>
      <c r="F91" s="17">
        <v>14910</v>
      </c>
      <c r="G91" s="24"/>
      <c r="H91" s="7"/>
      <c r="I91" s="25">
        <f t="shared" si="17"/>
        <v>-1728</v>
      </c>
      <c r="J91" s="24">
        <f t="shared" si="17"/>
        <v>-3445</v>
      </c>
      <c r="K91" s="7"/>
      <c r="L91" s="25">
        <f t="shared" si="27"/>
        <v>-1729.5782754028437</v>
      </c>
      <c r="M91" s="17">
        <f t="shared" si="18"/>
        <v>2.4909532472214471</v>
      </c>
      <c r="N91" s="17">
        <f t="shared" si="28"/>
        <v>-3454.1734792391994</v>
      </c>
      <c r="O91" s="24">
        <f t="shared" si="19"/>
        <v>84.152721352022837</v>
      </c>
      <c r="P91" s="7"/>
      <c r="Q91" s="25">
        <f t="shared" si="20"/>
        <v>-1689.4229987922779</v>
      </c>
      <c r="R91" s="24">
        <f t="shared" si="21"/>
        <v>-3471.1284154363316</v>
      </c>
      <c r="S91" s="7"/>
      <c r="T91" s="25">
        <f t="shared" si="22"/>
        <v>0.43568742935817828</v>
      </c>
      <c r="U91" s="24">
        <f t="shared" si="23"/>
        <v>-0.89751932966623893</v>
      </c>
      <c r="V91" s="7"/>
      <c r="W91" s="25">
        <f t="shared" si="24"/>
        <v>0.43333595071780651</v>
      </c>
      <c r="X91" s="24">
        <f t="shared" si="29"/>
        <v>326.4081095711249</v>
      </c>
      <c r="Y91" s="7"/>
      <c r="Z91" s="25">
        <f t="shared" si="30"/>
        <v>-635</v>
      </c>
      <c r="AA91" s="17">
        <f t="shared" si="31"/>
        <v>326.39399999999995</v>
      </c>
      <c r="AB91" s="24">
        <f t="shared" si="25"/>
        <v>5.6966499587543709</v>
      </c>
      <c r="AC91" s="17">
        <f t="shared" si="26"/>
        <v>1.4109571124947706E-2</v>
      </c>
    </row>
    <row r="92" spans="1:31" s="17" customFormat="1" x14ac:dyDescent="0.25">
      <c r="A92" s="17">
        <v>7</v>
      </c>
      <c r="B92" s="17">
        <v>-639</v>
      </c>
      <c r="C92" s="17">
        <v>12161</v>
      </c>
      <c r="D92" s="17">
        <v>11567</v>
      </c>
      <c r="E92" s="17">
        <v>14227</v>
      </c>
      <c r="F92" s="17">
        <v>14824</v>
      </c>
      <c r="G92" s="24"/>
      <c r="H92" s="7"/>
      <c r="I92" s="25">
        <f t="shared" si="17"/>
        <v>-2066</v>
      </c>
      <c r="J92" s="24">
        <f t="shared" si="17"/>
        <v>-3257</v>
      </c>
      <c r="K92" s="7"/>
      <c r="L92" s="25">
        <f t="shared" si="27"/>
        <v>-2070.1033760538353</v>
      </c>
      <c r="M92" s="17">
        <f t="shared" si="18"/>
        <v>16.837695039188883</v>
      </c>
      <c r="N92" s="17">
        <f t="shared" si="28"/>
        <v>-3268.9763163693542</v>
      </c>
      <c r="O92" s="24">
        <f t="shared" si="19"/>
        <v>143.43215377886156</v>
      </c>
      <c r="P92" s="7"/>
      <c r="Q92" s="25">
        <f t="shared" si="20"/>
        <v>-2027.4229987922779</v>
      </c>
      <c r="R92" s="24">
        <f t="shared" si="21"/>
        <v>-3283.1284154363316</v>
      </c>
      <c r="S92" s="7"/>
      <c r="T92" s="25">
        <f t="shared" si="22"/>
        <v>0.52285467594375101</v>
      </c>
      <c r="U92" s="24">
        <f t="shared" si="23"/>
        <v>-0.84890872994688438</v>
      </c>
      <c r="V92" s="7"/>
      <c r="W92" s="25">
        <f t="shared" si="24"/>
        <v>0.52063093652547165</v>
      </c>
      <c r="X92" s="24">
        <f t="shared" si="29"/>
        <v>320.65951032247654</v>
      </c>
      <c r="Y92" s="7"/>
      <c r="Z92" s="25">
        <f t="shared" si="30"/>
        <v>-639</v>
      </c>
      <c r="AA92" s="17">
        <f t="shared" si="31"/>
        <v>320.64299999999997</v>
      </c>
      <c r="AB92" s="24">
        <f t="shared" si="25"/>
        <v>5.5962760734721773</v>
      </c>
      <c r="AC92" s="17">
        <f t="shared" si="26"/>
        <v>1.6510322476563033E-2</v>
      </c>
    </row>
    <row r="93" spans="1:31" s="17" customFormat="1" x14ac:dyDescent="0.25">
      <c r="A93" s="17">
        <v>8</v>
      </c>
      <c r="B93" s="17">
        <v>-638</v>
      </c>
      <c r="C93" s="17">
        <v>12013</v>
      </c>
      <c r="D93" s="17">
        <v>11685</v>
      </c>
      <c r="E93" s="17">
        <v>14403</v>
      </c>
      <c r="F93" s="17">
        <v>14726</v>
      </c>
      <c r="G93" s="24"/>
      <c r="H93" s="7"/>
      <c r="I93" s="25">
        <f t="shared" si="17"/>
        <v>-2390</v>
      </c>
      <c r="J93" s="24">
        <f t="shared" si="17"/>
        <v>-3041</v>
      </c>
      <c r="K93" s="7"/>
      <c r="L93" s="25">
        <f t="shared" si="27"/>
        <v>-2389.6903484422301</v>
      </c>
      <c r="M93" s="17">
        <f t="shared" si="18"/>
        <v>9.5884087229350018E-2</v>
      </c>
      <c r="N93" s="17">
        <f t="shared" si="28"/>
        <v>-3050.9277084559649</v>
      </c>
      <c r="O93" s="24">
        <f t="shared" si="19"/>
        <v>98.559395186636493</v>
      </c>
      <c r="P93" s="7"/>
      <c r="Q93" s="25">
        <f t="shared" si="20"/>
        <v>-2351.4229987922781</v>
      </c>
      <c r="R93" s="24">
        <f t="shared" si="21"/>
        <v>-3067.1284154363316</v>
      </c>
      <c r="S93" s="7"/>
      <c r="T93" s="25">
        <f t="shared" si="22"/>
        <v>0.60641144486009901</v>
      </c>
      <c r="U93" s="24">
        <f t="shared" si="23"/>
        <v>-0.7930582536735834</v>
      </c>
      <c r="V93" s="7"/>
      <c r="W93" s="25">
        <f t="shared" si="24"/>
        <v>0.60433441263313248</v>
      </c>
      <c r="X93" s="24">
        <f t="shared" si="29"/>
        <v>314.87156625663022</v>
      </c>
      <c r="Y93" s="7"/>
      <c r="Z93" s="25">
        <f t="shared" si="30"/>
        <v>-638</v>
      </c>
      <c r="AA93" s="17">
        <f t="shared" si="31"/>
        <v>314.90099999999995</v>
      </c>
      <c r="AB93" s="24">
        <f t="shared" si="25"/>
        <v>5.4960592678226625</v>
      </c>
      <c r="AC93" s="17">
        <f t="shared" si="26"/>
        <v>-2.9433743369736476E-2</v>
      </c>
    </row>
    <row r="94" spans="1:31" s="17" customFormat="1" x14ac:dyDescent="0.25">
      <c r="A94" s="17">
        <v>9</v>
      </c>
      <c r="B94" s="17">
        <v>-625</v>
      </c>
      <c r="C94" s="17">
        <v>11862</v>
      </c>
      <c r="D94" s="17">
        <v>11800</v>
      </c>
      <c r="E94" s="17">
        <v>14539</v>
      </c>
      <c r="F94" s="17">
        <v>14602</v>
      </c>
      <c r="G94" s="24"/>
      <c r="H94" s="7"/>
      <c r="I94" s="25">
        <f t="shared" si="17"/>
        <v>-2677</v>
      </c>
      <c r="J94" s="24">
        <f t="shared" si="17"/>
        <v>-2802</v>
      </c>
      <c r="K94" s="7"/>
      <c r="L94" s="25">
        <f t="shared" si="27"/>
        <v>-2679.9027387018559</v>
      </c>
      <c r="M94" s="17">
        <f t="shared" si="18"/>
        <v>8.4258919712522147</v>
      </c>
      <c r="N94" s="17">
        <f t="shared" si="28"/>
        <v>-2807.3218022073893</v>
      </c>
      <c r="O94" s="24">
        <f t="shared" si="19"/>
        <v>28.321578734573439</v>
      </c>
      <c r="P94" s="7"/>
      <c r="Q94" s="25">
        <f t="shared" si="20"/>
        <v>-2638.4229987922781</v>
      </c>
      <c r="R94" s="24">
        <f t="shared" si="21"/>
        <v>-2828.1284154363316</v>
      </c>
      <c r="S94" s="7"/>
      <c r="T94" s="25">
        <f t="shared" si="22"/>
        <v>0.68042623707920957</v>
      </c>
      <c r="U94" s="24">
        <f t="shared" si="23"/>
        <v>-0.73126073594525509</v>
      </c>
      <c r="V94" s="7"/>
      <c r="W94" s="25">
        <f t="shared" si="24"/>
        <v>0.6785114702761984</v>
      </c>
      <c r="X94" s="24">
        <f t="shared" si="29"/>
        <v>309.32289413712465</v>
      </c>
      <c r="Y94" s="7"/>
      <c r="Z94" s="25">
        <f t="shared" si="30"/>
        <v>-625</v>
      </c>
      <c r="AA94" s="17">
        <f t="shared" si="31"/>
        <v>309.27599999999995</v>
      </c>
      <c r="AB94" s="24">
        <f t="shared" si="25"/>
        <v>5.3978844973979818</v>
      </c>
      <c r="AC94" s="17">
        <f t="shared" si="26"/>
        <v>4.689413712469559E-2</v>
      </c>
    </row>
    <row r="95" spans="1:31" s="17" customFormat="1" x14ac:dyDescent="0.25">
      <c r="A95" s="17">
        <v>10</v>
      </c>
      <c r="B95" s="17">
        <v>-612</v>
      </c>
      <c r="C95" s="17">
        <v>11733</v>
      </c>
      <c r="D95" s="17">
        <v>11936</v>
      </c>
      <c r="E95" s="17">
        <v>14671</v>
      </c>
      <c r="F95" s="17">
        <v>14471</v>
      </c>
      <c r="G95" s="24"/>
      <c r="H95" s="7"/>
      <c r="I95" s="25">
        <f t="shared" si="17"/>
        <v>-2938</v>
      </c>
      <c r="J95" s="24">
        <f t="shared" si="17"/>
        <v>-2535</v>
      </c>
      <c r="K95" s="7"/>
      <c r="L95" s="25">
        <f t="shared" si="27"/>
        <v>-2939.4410503972558</v>
      </c>
      <c r="M95" s="17">
        <f t="shared" si="18"/>
        <v>2.0766262474311614</v>
      </c>
      <c r="N95" s="17">
        <f t="shared" si="28"/>
        <v>-2542.285209311935</v>
      </c>
      <c r="O95" s="24">
        <f t="shared" si="19"/>
        <v>53.07427471870411</v>
      </c>
      <c r="P95" s="7"/>
      <c r="Q95" s="25">
        <f t="shared" si="20"/>
        <v>-2899.4229987922781</v>
      </c>
      <c r="R95" s="24">
        <f t="shared" si="21"/>
        <v>-2561.1284154363316</v>
      </c>
      <c r="S95" s="7"/>
      <c r="T95" s="25">
        <f t="shared" si="22"/>
        <v>0.74773585648404528</v>
      </c>
      <c r="U95" s="24">
        <f t="shared" si="23"/>
        <v>-0.66222334166298025</v>
      </c>
      <c r="V95" s="7"/>
      <c r="W95" s="25">
        <f t="shared" si="24"/>
        <v>0.74600231243928428</v>
      </c>
      <c r="X95" s="24">
        <f t="shared" si="29"/>
        <v>303.7754044587125</v>
      </c>
      <c r="Y95" s="7"/>
      <c r="Z95" s="25">
        <f t="shared" si="30"/>
        <v>-612</v>
      </c>
      <c r="AA95" s="17">
        <f t="shared" si="31"/>
        <v>303.76799999999997</v>
      </c>
      <c r="AB95" s="24">
        <f t="shared" si="25"/>
        <v>5.3017517621981343</v>
      </c>
      <c r="AC95" s="17">
        <f t="shared" si="26"/>
        <v>7.4044587125285943E-3</v>
      </c>
    </row>
    <row r="96" spans="1:31" s="17" customFormat="1" x14ac:dyDescent="0.25">
      <c r="A96" s="17">
        <v>11</v>
      </c>
      <c r="B96" s="17">
        <v>-616</v>
      </c>
      <c r="C96" s="17">
        <v>11613</v>
      </c>
      <c r="D96" s="17">
        <v>12081</v>
      </c>
      <c r="E96" s="17">
        <v>14787</v>
      </c>
      <c r="F96" s="17">
        <v>14320</v>
      </c>
      <c r="G96" s="24"/>
      <c r="H96" s="7"/>
      <c r="I96" s="25">
        <f t="shared" si="17"/>
        <v>-3174</v>
      </c>
      <c r="J96" s="24">
        <f t="shared" si="17"/>
        <v>-2239</v>
      </c>
      <c r="K96" s="7"/>
      <c r="L96" s="25">
        <f t="shared" si="27"/>
        <v>-3173.6132337528106</v>
      </c>
      <c r="M96" s="17">
        <f t="shared" si="18"/>
        <v>0.14958812996494958</v>
      </c>
      <c r="N96" s="17">
        <f t="shared" si="28"/>
        <v>-2251.5365756524102</v>
      </c>
      <c r="O96" s="24">
        <f t="shared" si="19"/>
        <v>157.16572908860405</v>
      </c>
      <c r="P96" s="7"/>
      <c r="Q96" s="25">
        <f t="shared" si="20"/>
        <v>-3135.4229987922781</v>
      </c>
      <c r="R96" s="24">
        <f t="shared" si="21"/>
        <v>-2265.1284154363316</v>
      </c>
      <c r="S96" s="7"/>
      <c r="T96" s="25">
        <f t="shared" si="22"/>
        <v>0.80859819433669378</v>
      </c>
      <c r="U96" s="24">
        <f t="shared" si="23"/>
        <v>-0.58568750380697521</v>
      </c>
      <c r="V96" s="7"/>
      <c r="W96" s="25">
        <f t="shared" si="24"/>
        <v>0.80706550914131547</v>
      </c>
      <c r="X96" s="24">
        <f t="shared" si="29"/>
        <v>298.14845996317854</v>
      </c>
      <c r="Y96" s="7"/>
      <c r="Z96" s="25">
        <f t="shared" si="30"/>
        <v>-616</v>
      </c>
      <c r="AA96" s="17">
        <f t="shared" si="31"/>
        <v>298.22399999999999</v>
      </c>
      <c r="AB96" s="24">
        <f t="shared" si="25"/>
        <v>5.2049907084675695</v>
      </c>
      <c r="AC96" s="17">
        <f t="shared" si="26"/>
        <v>-7.554003682145094E-2</v>
      </c>
    </row>
    <row r="97" spans="1:29" s="17" customFormat="1" x14ac:dyDescent="0.25">
      <c r="A97" s="17">
        <v>12</v>
      </c>
      <c r="B97" s="17">
        <v>-618</v>
      </c>
      <c r="C97" s="17">
        <v>11506</v>
      </c>
      <c r="D97" s="17">
        <v>12231</v>
      </c>
      <c r="E97" s="17">
        <v>14881</v>
      </c>
      <c r="F97" s="17">
        <v>14161</v>
      </c>
      <c r="G97" s="24"/>
      <c r="H97" s="7"/>
      <c r="I97" s="25">
        <f t="shared" si="17"/>
        <v>-3375</v>
      </c>
      <c r="J97" s="24">
        <f t="shared" si="17"/>
        <v>-1930</v>
      </c>
      <c r="K97" s="7"/>
      <c r="L97" s="25">
        <f t="shared" si="27"/>
        <v>-3379.063660354374</v>
      </c>
      <c r="M97" s="17">
        <f t="shared" si="18"/>
        <v>16.513335475710626</v>
      </c>
      <c r="N97" s="17">
        <f t="shared" si="28"/>
        <v>-1938.4036006908273</v>
      </c>
      <c r="O97" s="24">
        <f t="shared" si="19"/>
        <v>70.620504570872427</v>
      </c>
      <c r="P97" s="7"/>
      <c r="Q97" s="25">
        <f t="shared" si="20"/>
        <v>-3336.4229987922781</v>
      </c>
      <c r="R97" s="24">
        <f t="shared" si="21"/>
        <v>-1956.1284154363316</v>
      </c>
      <c r="S97" s="7"/>
      <c r="T97" s="25">
        <f t="shared" si="22"/>
        <v>0.86043433801627989</v>
      </c>
      <c r="U97" s="24">
        <f t="shared" si="23"/>
        <v>-0.50579029469378078</v>
      </c>
      <c r="V97" s="7"/>
      <c r="W97" s="25">
        <f t="shared" si="24"/>
        <v>0.85911129296947375</v>
      </c>
      <c r="X97" s="24">
        <f t="shared" si="29"/>
        <v>292.66694580214187</v>
      </c>
      <c r="Y97" s="7"/>
      <c r="Z97" s="25">
        <f t="shared" si="30"/>
        <v>-618</v>
      </c>
      <c r="AA97" s="17">
        <f t="shared" si="31"/>
        <v>292.66199999999998</v>
      </c>
      <c r="AB97" s="24">
        <f t="shared" si="25"/>
        <v>5.1079154954716444</v>
      </c>
      <c r="AC97" s="17">
        <f t="shared" si="26"/>
        <v>4.9458021418899989E-3</v>
      </c>
    </row>
    <row r="98" spans="1:29" s="17" customFormat="1" x14ac:dyDescent="0.25">
      <c r="A98" s="17">
        <v>13</v>
      </c>
      <c r="B98" s="17">
        <v>-631</v>
      </c>
      <c r="C98" s="17">
        <v>11420</v>
      </c>
      <c r="D98" s="17">
        <v>12400</v>
      </c>
      <c r="E98" s="17">
        <v>14973</v>
      </c>
      <c r="F98" s="17">
        <v>13992</v>
      </c>
      <c r="G98" s="24"/>
      <c r="H98" s="7"/>
      <c r="I98" s="25">
        <f t="shared" si="17"/>
        <v>-3553</v>
      </c>
      <c r="J98" s="24">
        <f t="shared" si="17"/>
        <v>-1592</v>
      </c>
      <c r="K98" s="7"/>
      <c r="L98" s="25">
        <f t="shared" si="27"/>
        <v>-3556.3610921588843</v>
      </c>
      <c r="M98" s="17">
        <f t="shared" si="18"/>
        <v>11.296940500513362</v>
      </c>
      <c r="N98" s="17">
        <f t="shared" si="28"/>
        <v>-1599.5920311845414</v>
      </c>
      <c r="O98" s="24">
        <f t="shared" si="19"/>
        <v>57.638937507048844</v>
      </c>
      <c r="P98" s="7"/>
      <c r="Q98" s="25">
        <f t="shared" si="20"/>
        <v>-3514.4229987922781</v>
      </c>
      <c r="R98" s="24">
        <f t="shared" si="21"/>
        <v>-1618.1284154363316</v>
      </c>
      <c r="S98" s="7"/>
      <c r="T98" s="25">
        <f t="shared" si="22"/>
        <v>0.90633898266785373</v>
      </c>
      <c r="U98" s="24">
        <f t="shared" si="23"/>
        <v>-0.41839464200685611</v>
      </c>
      <c r="V98" s="7"/>
      <c r="W98" s="25">
        <f t="shared" si="24"/>
        <v>0.90524521563324001</v>
      </c>
      <c r="X98" s="24">
        <f t="shared" si="29"/>
        <v>286.98593910250224</v>
      </c>
      <c r="Y98" s="7"/>
      <c r="Z98" s="25">
        <f t="shared" si="30"/>
        <v>-631</v>
      </c>
      <c r="AA98" s="17">
        <f t="shared" si="31"/>
        <v>286.983</v>
      </c>
      <c r="AB98" s="24">
        <f t="shared" si="25"/>
        <v>5.0087982472508861</v>
      </c>
      <c r="AC98" s="17">
        <f t="shared" si="26"/>
        <v>2.9391025022391659E-3</v>
      </c>
    </row>
    <row r="99" spans="1:29" s="17" customFormat="1" x14ac:dyDescent="0.25">
      <c r="A99" s="17">
        <v>14</v>
      </c>
      <c r="B99" s="17">
        <v>-634</v>
      </c>
      <c r="C99" s="17">
        <v>11356</v>
      </c>
      <c r="D99" s="17">
        <v>12592</v>
      </c>
      <c r="E99" s="17">
        <v>15059</v>
      </c>
      <c r="F99" s="17">
        <v>13834</v>
      </c>
      <c r="G99" s="24"/>
      <c r="H99" s="7"/>
      <c r="I99" s="25">
        <f t="shared" si="17"/>
        <v>-3703</v>
      </c>
      <c r="J99" s="24">
        <f t="shared" si="17"/>
        <v>-1242</v>
      </c>
      <c r="K99" s="7"/>
      <c r="L99" s="25">
        <f t="shared" si="27"/>
        <v>-3699.7123203711399</v>
      </c>
      <c r="M99" s="17">
        <f t="shared" si="18"/>
        <v>10.808837342021899</v>
      </c>
      <c r="N99" s="17">
        <f t="shared" si="28"/>
        <v>-1243.0793062380665</v>
      </c>
      <c r="O99" s="24">
        <f t="shared" si="19"/>
        <v>1.1649019555291851</v>
      </c>
      <c r="P99" s="7"/>
      <c r="Q99" s="25">
        <f t="shared" si="20"/>
        <v>-3664.4229987922781</v>
      </c>
      <c r="R99" s="24">
        <f t="shared" si="21"/>
        <v>-1268.1284154363316</v>
      </c>
      <c r="S99" s="7"/>
      <c r="T99" s="25">
        <f t="shared" si="22"/>
        <v>0.94502267198097778</v>
      </c>
      <c r="U99" s="24">
        <f t="shared" si="23"/>
        <v>-0.32789618508252588</v>
      </c>
      <c r="V99" s="7"/>
      <c r="W99" s="25">
        <f t="shared" si="24"/>
        <v>0.9441662925908586</v>
      </c>
      <c r="X99" s="24">
        <f t="shared" si="29"/>
        <v>281.3314877380808</v>
      </c>
      <c r="Y99" s="7"/>
      <c r="Z99" s="25">
        <f t="shared" si="30"/>
        <v>-634</v>
      </c>
      <c r="AA99" s="17">
        <f t="shared" si="31"/>
        <v>281.27699999999999</v>
      </c>
      <c r="AB99" s="24">
        <f t="shared" si="25"/>
        <v>4.9092097601320903</v>
      </c>
      <c r="AC99" s="17">
        <f t="shared" si="26"/>
        <v>5.4487738080808867E-2</v>
      </c>
    </row>
    <row r="100" spans="1:29" s="17" customFormat="1" x14ac:dyDescent="0.25">
      <c r="A100" s="17">
        <v>15</v>
      </c>
      <c r="B100" s="17">
        <v>-641</v>
      </c>
      <c r="C100" s="17">
        <v>11301</v>
      </c>
      <c r="D100" s="17">
        <v>12773</v>
      </c>
      <c r="E100" s="17">
        <v>15103</v>
      </c>
      <c r="F100" s="17">
        <v>13639</v>
      </c>
      <c r="G100" s="24"/>
      <c r="H100" s="7"/>
      <c r="I100" s="25">
        <f t="shared" si="17"/>
        <v>-3802</v>
      </c>
      <c r="J100" s="24">
        <f t="shared" si="17"/>
        <v>-866</v>
      </c>
      <c r="K100" s="7"/>
      <c r="L100" s="25">
        <f t="shared" si="27"/>
        <v>-3807.7487809866684</v>
      </c>
      <c r="M100" s="17">
        <f t="shared" si="18"/>
        <v>33.048482832680186</v>
      </c>
      <c r="N100" s="17">
        <f t="shared" si="28"/>
        <v>-869.83867747230352</v>
      </c>
      <c r="O100" s="24">
        <f t="shared" si="19"/>
        <v>14.735444736370511</v>
      </c>
      <c r="P100" s="7"/>
      <c r="Q100" s="25">
        <f t="shared" si="20"/>
        <v>-3763.4229987922781</v>
      </c>
      <c r="R100" s="24">
        <f t="shared" si="21"/>
        <v>-892.12841543633158</v>
      </c>
      <c r="S100" s="7"/>
      <c r="T100" s="25">
        <f t="shared" si="22"/>
        <v>0.97055390692763954</v>
      </c>
      <c r="U100" s="24">
        <f t="shared" si="23"/>
        <v>-0.23067498564381678</v>
      </c>
      <c r="V100" s="7"/>
      <c r="W100" s="25">
        <f t="shared" si="24"/>
        <v>0.96995249461902611</v>
      </c>
      <c r="X100" s="24">
        <f t="shared" si="29"/>
        <v>275.55768720437754</v>
      </c>
      <c r="Y100" s="7"/>
      <c r="Z100" s="25">
        <f t="shared" si="30"/>
        <v>-641</v>
      </c>
      <c r="AA100" s="17">
        <f t="shared" si="31"/>
        <v>275.50799999999998</v>
      </c>
      <c r="AB100" s="24">
        <f t="shared" si="25"/>
        <v>4.8085217155845372</v>
      </c>
      <c r="AC100" s="17">
        <f t="shared" si="26"/>
        <v>4.9687204377562466E-2</v>
      </c>
    </row>
    <row r="101" spans="1:29" s="17" customFormat="1" x14ac:dyDescent="0.25">
      <c r="A101" s="17">
        <v>16</v>
      </c>
      <c r="B101" s="17">
        <v>-632</v>
      </c>
      <c r="C101" s="17">
        <v>11261</v>
      </c>
      <c r="D101" s="17">
        <v>12958</v>
      </c>
      <c r="E101" s="17">
        <v>15140</v>
      </c>
      <c r="F101" s="17">
        <v>13450</v>
      </c>
      <c r="G101" s="24"/>
      <c r="H101" s="7"/>
      <c r="I101" s="25">
        <f t="shared" si="17"/>
        <v>-3879</v>
      </c>
      <c r="J101" s="24">
        <f t="shared" si="17"/>
        <v>-492</v>
      </c>
      <c r="K101" s="7"/>
      <c r="L101" s="25">
        <f t="shared" si="27"/>
        <v>-3876.8828421612739</v>
      </c>
      <c r="M101" s="17">
        <f t="shared" si="18"/>
        <v>4.4823573140795547</v>
      </c>
      <c r="N101" s="17">
        <f t="shared" si="28"/>
        <v>-492.92225891212678</v>
      </c>
      <c r="O101" s="24">
        <f t="shared" si="19"/>
        <v>0.85056150099726946</v>
      </c>
      <c r="P101" s="7"/>
      <c r="Q101" s="25">
        <f t="shared" si="20"/>
        <v>-3840.4229987922781</v>
      </c>
      <c r="R101" s="24">
        <f t="shared" si="21"/>
        <v>-518.12841543633158</v>
      </c>
      <c r="S101" s="7"/>
      <c r="T101" s="25">
        <f t="shared" si="22"/>
        <v>0.99041153410837657</v>
      </c>
      <c r="U101" s="24">
        <f t="shared" si="23"/>
        <v>-0.1339709202446753</v>
      </c>
      <c r="V101" s="7"/>
      <c r="W101" s="25">
        <f t="shared" si="24"/>
        <v>0.99006371364271717</v>
      </c>
      <c r="X101" s="24">
        <f t="shared" si="29"/>
        <v>269.88626260633441</v>
      </c>
      <c r="Y101" s="7"/>
      <c r="Z101" s="25">
        <f t="shared" si="30"/>
        <v>-632</v>
      </c>
      <c r="AA101" s="17">
        <f t="shared" si="31"/>
        <v>269.82</v>
      </c>
      <c r="AB101" s="24">
        <f t="shared" si="25"/>
        <v>4.7092473877311001</v>
      </c>
      <c r="AC101" s="17">
        <f t="shared" si="26"/>
        <v>6.6262606334419161E-2</v>
      </c>
    </row>
    <row r="102" spans="1:29" s="17" customFormat="1" x14ac:dyDescent="0.25">
      <c r="A102" s="17">
        <v>17</v>
      </c>
      <c r="B102" s="17">
        <v>-624</v>
      </c>
      <c r="C102" s="17">
        <v>11241</v>
      </c>
      <c r="D102" s="17">
        <v>13142</v>
      </c>
      <c r="E102" s="17">
        <v>15146</v>
      </c>
      <c r="F102" s="17">
        <v>13258</v>
      </c>
      <c r="G102" s="24"/>
      <c r="H102" s="7"/>
      <c r="I102" s="25">
        <f t="shared" si="17"/>
        <v>-3905</v>
      </c>
      <c r="J102" s="24">
        <f t="shared" si="17"/>
        <v>-116</v>
      </c>
      <c r="K102" s="7"/>
      <c r="L102" s="25">
        <f t="shared" si="27"/>
        <v>-3908.0515535965183</v>
      </c>
      <c r="M102" s="17">
        <f t="shared" si="18"/>
        <v>9.3119793524235313</v>
      </c>
      <c r="N102" s="17">
        <f t="shared" si="28"/>
        <v>-115.73919627304457</v>
      </c>
      <c r="O102" s="24">
        <f t="shared" si="19"/>
        <v>6.8018583993842585E-2</v>
      </c>
      <c r="P102" s="7"/>
      <c r="Q102" s="25">
        <f t="shared" si="20"/>
        <v>-3866.4229987922781</v>
      </c>
      <c r="R102" s="24">
        <f t="shared" si="21"/>
        <v>-142.12841543633152</v>
      </c>
      <c r="S102" s="7"/>
      <c r="T102" s="25">
        <f t="shared" si="22"/>
        <v>0.99711670692265142</v>
      </c>
      <c r="U102" s="24">
        <f t="shared" si="23"/>
        <v>-3.6749720805966189E-2</v>
      </c>
      <c r="V102" s="7"/>
      <c r="W102" s="25">
        <f t="shared" si="24"/>
        <v>0.9970237888426996</v>
      </c>
      <c r="X102" s="24">
        <f t="shared" si="29"/>
        <v>264.2909986315799</v>
      </c>
      <c r="Y102" s="7"/>
      <c r="Z102" s="25">
        <f t="shared" si="30"/>
        <v>-624</v>
      </c>
      <c r="AA102" s="17">
        <f t="shared" si="31"/>
        <v>264.20400000000001</v>
      </c>
      <c r="AB102" s="24">
        <f t="shared" si="25"/>
        <v>4.6112296969390991</v>
      </c>
      <c r="AC102" s="17">
        <f t="shared" si="26"/>
        <v>8.6998631579888297E-2</v>
      </c>
    </row>
    <row r="103" spans="1:29" s="17" customFormat="1" x14ac:dyDescent="0.25">
      <c r="A103" s="17">
        <v>18</v>
      </c>
      <c r="B103" s="17">
        <v>-621</v>
      </c>
      <c r="C103" s="17">
        <v>11252</v>
      </c>
      <c r="D103" s="17">
        <v>13331</v>
      </c>
      <c r="E103" s="17">
        <v>15151</v>
      </c>
      <c r="F103" s="17">
        <v>13076</v>
      </c>
      <c r="G103" s="24"/>
      <c r="H103" s="7"/>
      <c r="I103" s="25">
        <f t="shared" si="17"/>
        <v>-3899</v>
      </c>
      <c r="J103" s="24">
        <f t="shared" si="17"/>
        <v>255</v>
      </c>
      <c r="K103" s="7"/>
      <c r="L103" s="25">
        <f t="shared" si="27"/>
        <v>-3902.1822734187353</v>
      </c>
      <c r="M103" s="17">
        <f t="shared" si="18"/>
        <v>10.126864111589565</v>
      </c>
      <c r="N103" s="17">
        <f t="shared" si="28"/>
        <v>260.99066431749884</v>
      </c>
      <c r="O103" s="24">
        <f t="shared" si="19"/>
        <v>35.888058964953849</v>
      </c>
      <c r="P103" s="7"/>
      <c r="Q103" s="25">
        <f t="shared" si="20"/>
        <v>-3860.4229987922781</v>
      </c>
      <c r="R103" s="24">
        <f t="shared" si="21"/>
        <v>228.87158456366848</v>
      </c>
      <c r="S103" s="7"/>
      <c r="T103" s="25">
        <f t="shared" si="22"/>
        <v>0.99556935935012647</v>
      </c>
      <c r="U103" s="24">
        <f t="shared" si="23"/>
        <v>5.9178643533823898E-2</v>
      </c>
      <c r="V103" s="7"/>
      <c r="W103" s="25">
        <f t="shared" si="24"/>
        <v>0.99572792594310999</v>
      </c>
      <c r="X103" s="24">
        <f t="shared" si="29"/>
        <v>258.77883189417093</v>
      </c>
      <c r="Y103" s="7"/>
      <c r="Z103" s="25">
        <f t="shared" si="30"/>
        <v>-621</v>
      </c>
      <c r="AA103" s="17">
        <f t="shared" si="31"/>
        <v>258.61500000000001</v>
      </c>
      <c r="AB103" s="24">
        <f t="shared" si="25"/>
        <v>4.5136832450451356</v>
      </c>
      <c r="AC103" s="17">
        <f t="shared" si="26"/>
        <v>0.16383189417092581</v>
      </c>
    </row>
    <row r="104" spans="1:29" s="17" customFormat="1" x14ac:dyDescent="0.25">
      <c r="A104" s="17">
        <v>19</v>
      </c>
      <c r="B104" s="17">
        <v>-609</v>
      </c>
      <c r="C104" s="17">
        <v>11267</v>
      </c>
      <c r="D104" s="17">
        <v>13512</v>
      </c>
      <c r="E104" s="17">
        <v>15126</v>
      </c>
      <c r="F104" s="17">
        <v>12892</v>
      </c>
      <c r="G104" s="24"/>
      <c r="H104" s="7"/>
      <c r="I104" s="25">
        <f t="shared" si="17"/>
        <v>-3859</v>
      </c>
      <c r="J104" s="24">
        <f t="shared" si="17"/>
        <v>620</v>
      </c>
      <c r="K104" s="7"/>
      <c r="L104" s="25">
        <f t="shared" si="27"/>
        <v>-3860.738836437823</v>
      </c>
      <c r="M104" s="17">
        <f t="shared" si="18"/>
        <v>3.0235521575010171</v>
      </c>
      <c r="N104" s="17">
        <f t="shared" si="28"/>
        <v>628.29160578039296</v>
      </c>
      <c r="O104" s="24">
        <f t="shared" si="19"/>
        <v>68.75072641744589</v>
      </c>
      <c r="P104" s="7"/>
      <c r="Q104" s="25">
        <f t="shared" si="20"/>
        <v>-3820.4229987922781</v>
      </c>
      <c r="R104" s="24">
        <f t="shared" si="21"/>
        <v>593.87158456366842</v>
      </c>
      <c r="S104" s="7"/>
      <c r="T104" s="25">
        <f t="shared" si="22"/>
        <v>0.98525370886662667</v>
      </c>
      <c r="U104" s="24">
        <f t="shared" si="23"/>
        <v>0.15355560575491117</v>
      </c>
      <c r="V104" s="7"/>
      <c r="W104" s="25">
        <f t="shared" si="24"/>
        <v>0.98565966277669148</v>
      </c>
      <c r="X104" s="24">
        <f t="shared" si="29"/>
        <v>253.32515329761623</v>
      </c>
      <c r="Y104" s="7"/>
      <c r="Z104" s="25">
        <f t="shared" si="30"/>
        <v>-609</v>
      </c>
      <c r="AA104" s="17">
        <f t="shared" si="31"/>
        <v>253.13400000000001</v>
      </c>
      <c r="AB104" s="24">
        <f t="shared" si="25"/>
        <v>4.4180217487433264</v>
      </c>
      <c r="AC104" s="17">
        <f t="shared" si="26"/>
        <v>0.19115329761621069</v>
      </c>
    </row>
    <row r="105" spans="1:29" s="17" customFormat="1" x14ac:dyDescent="0.25">
      <c r="A105" s="17">
        <v>20</v>
      </c>
      <c r="B105" s="17">
        <v>-607</v>
      </c>
      <c r="C105" s="17">
        <v>11301</v>
      </c>
      <c r="D105" s="17">
        <v>13690</v>
      </c>
      <c r="E105" s="17">
        <v>15084</v>
      </c>
      <c r="F105" s="17">
        <v>12710</v>
      </c>
      <c r="G105" s="24"/>
      <c r="H105" s="7"/>
      <c r="I105" s="25">
        <f t="shared" si="17"/>
        <v>-3783</v>
      </c>
      <c r="J105" s="24">
        <f t="shared" si="17"/>
        <v>980</v>
      </c>
      <c r="K105" s="7"/>
      <c r="L105" s="25">
        <f t="shared" si="27"/>
        <v>-3784.6434167720545</v>
      </c>
      <c r="M105" s="17">
        <f t="shared" si="18"/>
        <v>2.7008186866699639</v>
      </c>
      <c r="N105" s="17">
        <f t="shared" si="28"/>
        <v>988.90321413341724</v>
      </c>
      <c r="O105" s="24">
        <f t="shared" si="19"/>
        <v>79.26722190548044</v>
      </c>
      <c r="P105" s="7"/>
      <c r="Q105" s="25">
        <f t="shared" si="20"/>
        <v>-3744.4229987922781</v>
      </c>
      <c r="R105" s="24">
        <f t="shared" si="21"/>
        <v>953.87158456366842</v>
      </c>
      <c r="S105" s="7"/>
      <c r="T105" s="25">
        <f t="shared" si="22"/>
        <v>0.96565397294797717</v>
      </c>
      <c r="U105" s="24">
        <f t="shared" si="23"/>
        <v>0.24663973287707944</v>
      </c>
      <c r="V105" s="7"/>
      <c r="W105" s="25">
        <f t="shared" si="24"/>
        <v>0.96630389291737584</v>
      </c>
      <c r="X105" s="24">
        <f t="shared" si="29"/>
        <v>247.86158419649291</v>
      </c>
      <c r="Y105" s="7"/>
      <c r="Z105" s="25">
        <f t="shared" si="30"/>
        <v>-607</v>
      </c>
      <c r="AA105" s="17">
        <f t="shared" si="31"/>
        <v>247.67100000000002</v>
      </c>
      <c r="AB105" s="24">
        <f t="shared" si="25"/>
        <v>4.3226744117068767</v>
      </c>
      <c r="AC105" s="17">
        <f t="shared" si="26"/>
        <v>0.19058419649289249</v>
      </c>
    </row>
    <row r="106" spans="1:29" s="17" customFormat="1" x14ac:dyDescent="0.25">
      <c r="A106" s="17">
        <v>21</v>
      </c>
      <c r="B106" s="17">
        <v>-641</v>
      </c>
      <c r="C106" s="17">
        <v>11363</v>
      </c>
      <c r="D106" s="17">
        <v>13872</v>
      </c>
      <c r="E106" s="17">
        <v>15030</v>
      </c>
      <c r="F106" s="17">
        <v>12526</v>
      </c>
      <c r="G106" s="24"/>
      <c r="H106" s="7"/>
      <c r="I106" s="25">
        <f t="shared" si="17"/>
        <v>-3667</v>
      </c>
      <c r="J106" s="24">
        <f t="shared" si="17"/>
        <v>1346</v>
      </c>
      <c r="K106" s="7"/>
      <c r="L106" s="25">
        <f t="shared" si="27"/>
        <v>-3667.3522443943184</v>
      </c>
      <c r="M106" s="17">
        <f t="shared" si="18"/>
        <v>0.12407611332873955</v>
      </c>
      <c r="N106" s="17">
        <f t="shared" si="28"/>
        <v>1360.1405580553908</v>
      </c>
      <c r="O106" s="24">
        <f t="shared" si="19"/>
        <v>199.95538211787718</v>
      </c>
      <c r="P106" s="7"/>
      <c r="Q106" s="25">
        <f t="shared" si="20"/>
        <v>-3628.4229987922781</v>
      </c>
      <c r="R106" s="24">
        <f t="shared" si="21"/>
        <v>1319.8715845636684</v>
      </c>
      <c r="S106" s="7"/>
      <c r="T106" s="25">
        <f t="shared" si="22"/>
        <v>0.93573858654582798</v>
      </c>
      <c r="U106" s="24">
        <f t="shared" si="23"/>
        <v>0.34127526211795051</v>
      </c>
      <c r="V106" s="7"/>
      <c r="W106" s="25">
        <f t="shared" si="24"/>
        <v>0.93663650434837253</v>
      </c>
      <c r="X106" s="24">
        <f t="shared" si="29"/>
        <v>242.16021900155022</v>
      </c>
      <c r="Y106" s="7"/>
      <c r="Z106" s="25">
        <f t="shared" si="30"/>
        <v>-641</v>
      </c>
      <c r="AA106" s="17">
        <f t="shared" si="31"/>
        <v>241.90200000000002</v>
      </c>
      <c r="AB106" s="24">
        <f t="shared" si="25"/>
        <v>4.2219863671593236</v>
      </c>
      <c r="AC106" s="17">
        <f t="shared" si="26"/>
        <v>0.25821900155020217</v>
      </c>
    </row>
    <row r="107" spans="1:29" s="17" customFormat="1" x14ac:dyDescent="0.25">
      <c r="A107" s="17">
        <v>22</v>
      </c>
      <c r="B107" s="17">
        <v>-632</v>
      </c>
      <c r="C107" s="17">
        <v>11441</v>
      </c>
      <c r="D107" s="17">
        <v>14055</v>
      </c>
      <c r="E107" s="17">
        <v>14956</v>
      </c>
      <c r="F107" s="17">
        <v>12353</v>
      </c>
      <c r="G107" s="24"/>
      <c r="H107" s="7"/>
      <c r="I107" s="25">
        <f t="shared" si="17"/>
        <v>-3515</v>
      </c>
      <c r="J107" s="24">
        <f t="shared" si="17"/>
        <v>1702</v>
      </c>
      <c r="K107" s="7"/>
      <c r="L107" s="25">
        <f t="shared" si="27"/>
        <v>-3515.704718429768</v>
      </c>
      <c r="M107" s="17">
        <f t="shared" si="18"/>
        <v>0.4966280652547263</v>
      </c>
      <c r="N107" s="17">
        <f t="shared" si="28"/>
        <v>1712.9340341577863</v>
      </c>
      <c r="O107" s="24">
        <f t="shared" si="19"/>
        <v>119.55310296363757</v>
      </c>
      <c r="P107" s="7"/>
      <c r="Q107" s="25">
        <f t="shared" si="20"/>
        <v>-3476.4229987922781</v>
      </c>
      <c r="R107" s="24">
        <f t="shared" si="21"/>
        <v>1675.8715845636684</v>
      </c>
      <c r="S107" s="7"/>
      <c r="T107" s="25">
        <f t="shared" si="22"/>
        <v>0.89653911470852898</v>
      </c>
      <c r="U107" s="24">
        <f t="shared" si="23"/>
        <v>0.4333251211609836</v>
      </c>
      <c r="V107" s="7"/>
      <c r="W107" s="25">
        <f t="shared" si="24"/>
        <v>0.89767821973350159</v>
      </c>
      <c r="X107" s="24">
        <f t="shared" si="29"/>
        <v>236.41264108566349</v>
      </c>
      <c r="Y107" s="7"/>
      <c r="Z107" s="25">
        <f t="shared" si="30"/>
        <v>-632</v>
      </c>
      <c r="AA107" s="17">
        <f t="shared" si="31"/>
        <v>236.21400000000003</v>
      </c>
      <c r="AB107" s="24">
        <f t="shared" si="25"/>
        <v>4.1227120393058856</v>
      </c>
      <c r="AC107" s="17">
        <f t="shared" si="26"/>
        <v>0.19864108566346772</v>
      </c>
    </row>
    <row r="108" spans="1:29" s="17" customFormat="1" x14ac:dyDescent="0.25">
      <c r="A108" s="17">
        <v>23</v>
      </c>
      <c r="B108" s="17">
        <v>-642</v>
      </c>
      <c r="C108" s="17">
        <v>11537</v>
      </c>
      <c r="D108" s="17">
        <v>14225</v>
      </c>
      <c r="E108" s="17">
        <v>14866</v>
      </c>
      <c r="F108" s="17">
        <v>12183</v>
      </c>
      <c r="G108" s="24"/>
      <c r="H108" s="7"/>
      <c r="I108" s="25">
        <f t="shared" si="17"/>
        <v>-3329</v>
      </c>
      <c r="J108" s="24">
        <f t="shared" si="17"/>
        <v>2042</v>
      </c>
      <c r="K108" s="7"/>
      <c r="L108" s="25">
        <f t="shared" si="27"/>
        <v>-3326.600949446216</v>
      </c>
      <c r="M108" s="17">
        <f t="shared" si="18"/>
        <v>5.755443559611491</v>
      </c>
      <c r="N108" s="17">
        <f t="shared" si="28"/>
        <v>2054.2606596149972</v>
      </c>
      <c r="O108" s="24">
        <f t="shared" si="19"/>
        <v>150.32377419482248</v>
      </c>
      <c r="P108" s="7"/>
      <c r="Q108" s="25">
        <f t="shared" si="20"/>
        <v>-3290.4229987922781</v>
      </c>
      <c r="R108" s="24">
        <f t="shared" si="21"/>
        <v>2015.8715845636684</v>
      </c>
      <c r="S108" s="7"/>
      <c r="T108" s="25">
        <f t="shared" si="22"/>
        <v>0.84857133996025524</v>
      </c>
      <c r="U108" s="24">
        <f t="shared" si="23"/>
        <v>0.52123790788747582</v>
      </c>
      <c r="V108" s="7"/>
      <c r="W108" s="25">
        <f t="shared" si="24"/>
        <v>0.84994075614586118</v>
      </c>
      <c r="X108" s="24">
        <f t="shared" si="29"/>
        <v>230.66078224353691</v>
      </c>
      <c r="Y108" s="7"/>
      <c r="Z108" s="25">
        <f t="shared" si="30"/>
        <v>-642</v>
      </c>
      <c r="AA108" s="17">
        <f t="shared" si="31"/>
        <v>230.43600000000004</v>
      </c>
      <c r="AB108" s="24">
        <f t="shared" si="25"/>
        <v>4.0218669151256536</v>
      </c>
      <c r="AC108" s="17">
        <f t="shared" si="26"/>
        <v>0.22478224353687892</v>
      </c>
    </row>
    <row r="109" spans="1:29" s="17" customFormat="1" x14ac:dyDescent="0.25">
      <c r="A109" s="17">
        <v>24</v>
      </c>
      <c r="B109" s="17">
        <v>-634</v>
      </c>
      <c r="C109" s="17">
        <v>11648</v>
      </c>
      <c r="D109" s="17">
        <v>14384</v>
      </c>
      <c r="E109" s="17">
        <v>14754</v>
      </c>
      <c r="F109" s="17">
        <v>12023</v>
      </c>
      <c r="G109" s="24"/>
      <c r="H109" s="7"/>
      <c r="I109" s="25">
        <f t="shared" si="17"/>
        <v>-3106</v>
      </c>
      <c r="J109" s="24">
        <f t="shared" si="17"/>
        <v>2361</v>
      </c>
      <c r="K109" s="7"/>
      <c r="L109" s="25">
        <f t="shared" si="27"/>
        <v>-3107.048323121684</v>
      </c>
      <c r="M109" s="17">
        <f t="shared" si="18"/>
        <v>1.0989813674573008</v>
      </c>
      <c r="N109" s="17">
        <f t="shared" si="28"/>
        <v>2371.0943182881479</v>
      </c>
      <c r="O109" s="24">
        <f t="shared" si="19"/>
        <v>101.89526170243636</v>
      </c>
      <c r="P109" s="7"/>
      <c r="Q109" s="25">
        <f t="shared" si="20"/>
        <v>-3067.4229987922781</v>
      </c>
      <c r="R109" s="24">
        <f t="shared" si="21"/>
        <v>2334.8715845636684</v>
      </c>
      <c r="S109" s="7"/>
      <c r="T109" s="25">
        <f t="shared" si="22"/>
        <v>0.79106158851474417</v>
      </c>
      <c r="U109" s="24">
        <f t="shared" si="23"/>
        <v>0.6037207871985083</v>
      </c>
      <c r="V109" s="7"/>
      <c r="W109" s="25">
        <f t="shared" si="24"/>
        <v>0.79264704778748707</v>
      </c>
      <c r="X109" s="24">
        <f t="shared" si="29"/>
        <v>224.88530013545301</v>
      </c>
      <c r="Y109" s="7"/>
      <c r="Z109" s="25">
        <f t="shared" si="30"/>
        <v>-634</v>
      </c>
      <c r="AA109" s="17">
        <f t="shared" si="31"/>
        <v>224.73000000000005</v>
      </c>
      <c r="AB109" s="24">
        <f t="shared" si="25"/>
        <v>3.9222784280068574</v>
      </c>
      <c r="AC109" s="17">
        <f t="shared" si="26"/>
        <v>0.15530013545296129</v>
      </c>
    </row>
    <row r="110" spans="1:29" s="17" customFormat="1" x14ac:dyDescent="0.25">
      <c r="A110" s="17">
        <v>25</v>
      </c>
      <c r="B110" s="17">
        <v>-619</v>
      </c>
      <c r="C110" s="17">
        <v>11762</v>
      </c>
      <c r="D110" s="17">
        <v>14525</v>
      </c>
      <c r="E110" s="17">
        <v>14626</v>
      </c>
      <c r="F110" s="17">
        <v>11877</v>
      </c>
      <c r="G110" s="24"/>
      <c r="H110" s="7"/>
      <c r="I110" s="25">
        <f t="shared" si="17"/>
        <v>-2864</v>
      </c>
      <c r="J110" s="24">
        <f t="shared" si="17"/>
        <v>2648</v>
      </c>
      <c r="K110" s="7"/>
      <c r="L110" s="25">
        <f t="shared" si="27"/>
        <v>-2863.3276173555764</v>
      </c>
      <c r="M110" s="17">
        <f t="shared" si="18"/>
        <v>0.45209842052204413</v>
      </c>
      <c r="N110" s="17">
        <f t="shared" si="28"/>
        <v>2658.0030189076933</v>
      </c>
      <c r="O110" s="24">
        <f t="shared" si="19"/>
        <v>100.06038726767028</v>
      </c>
      <c r="P110" s="7"/>
      <c r="Q110" s="25">
        <f t="shared" si="20"/>
        <v>-2825.4229987922781</v>
      </c>
      <c r="R110" s="24">
        <f t="shared" si="21"/>
        <v>2621.8715845636684</v>
      </c>
      <c r="S110" s="7"/>
      <c r="T110" s="25">
        <f t="shared" si="22"/>
        <v>0.72865190308957084</v>
      </c>
      <c r="U110" s="24">
        <f t="shared" si="23"/>
        <v>0.67792952187645916</v>
      </c>
      <c r="V110" s="7"/>
      <c r="W110" s="25">
        <f t="shared" si="24"/>
        <v>0.73043169675180808</v>
      </c>
      <c r="X110" s="24">
        <f t="shared" si="29"/>
        <v>219.31500068116543</v>
      </c>
      <c r="Y110" s="7"/>
      <c r="Z110" s="25">
        <f t="shared" si="30"/>
        <v>-619</v>
      </c>
      <c r="AA110" s="17">
        <f t="shared" si="31"/>
        <v>219.15900000000005</v>
      </c>
      <c r="AB110" s="24">
        <f t="shared" si="25"/>
        <v>3.8250461353782534</v>
      </c>
      <c r="AC110" s="17">
        <f t="shared" si="26"/>
        <v>0.15600068116538068</v>
      </c>
    </row>
    <row r="111" spans="1:29" s="17" customFormat="1" x14ac:dyDescent="0.25">
      <c r="A111" s="17">
        <v>26</v>
      </c>
      <c r="B111" s="17">
        <v>-612</v>
      </c>
      <c r="C111" s="17">
        <v>11900</v>
      </c>
      <c r="D111" s="17">
        <v>14657</v>
      </c>
      <c r="E111" s="17">
        <v>14502</v>
      </c>
      <c r="F111" s="17">
        <v>11745</v>
      </c>
      <c r="G111" s="24"/>
      <c r="H111" s="7"/>
      <c r="I111" s="25">
        <f t="shared" si="17"/>
        <v>-2602</v>
      </c>
      <c r="J111" s="24">
        <f t="shared" si="17"/>
        <v>2912</v>
      </c>
      <c r="K111" s="7"/>
      <c r="L111" s="25">
        <f t="shared" si="27"/>
        <v>-2596.1137908730134</v>
      </c>
      <c r="M111" s="17">
        <f t="shared" si="18"/>
        <v>34.647457886620515</v>
      </c>
      <c r="N111" s="17">
        <f t="shared" si="28"/>
        <v>2917.1995020227623</v>
      </c>
      <c r="O111" s="24">
        <f t="shared" si="19"/>
        <v>27.034821284709427</v>
      </c>
      <c r="P111" s="7"/>
      <c r="Q111" s="25">
        <f t="shared" si="20"/>
        <v>-2563.4229987922781</v>
      </c>
      <c r="R111" s="24">
        <f t="shared" si="21"/>
        <v>2885.8715845636684</v>
      </c>
      <c r="S111" s="7"/>
      <c r="T111" s="25">
        <f t="shared" si="22"/>
        <v>0.66108439242264749</v>
      </c>
      <c r="U111" s="24">
        <f t="shared" si="23"/>
        <v>0.74619121509938247</v>
      </c>
      <c r="V111" s="7"/>
      <c r="W111" s="25">
        <f t="shared" si="24"/>
        <v>0.66304291172583951</v>
      </c>
      <c r="X111" s="24">
        <f t="shared" si="29"/>
        <v>213.80338682885485</v>
      </c>
      <c r="Y111" s="7"/>
      <c r="Z111" s="25">
        <f t="shared" si="30"/>
        <v>-612</v>
      </c>
      <c r="AA111" s="17">
        <f t="shared" si="31"/>
        <v>213.65100000000004</v>
      </c>
      <c r="AB111" s="24">
        <f t="shared" si="25"/>
        <v>3.7289134001784059</v>
      </c>
      <c r="AC111" s="17">
        <f t="shared" si="26"/>
        <v>0.1523868288548158</v>
      </c>
    </row>
    <row r="112" spans="1:29" s="17" customFormat="1" x14ac:dyDescent="0.25">
      <c r="A112" s="17">
        <v>27</v>
      </c>
      <c r="B112" s="17">
        <v>-611</v>
      </c>
      <c r="C112" s="17">
        <v>12044</v>
      </c>
      <c r="D112" s="17">
        <v>14773</v>
      </c>
      <c r="E112" s="17">
        <v>14351</v>
      </c>
      <c r="F112" s="17">
        <v>11628</v>
      </c>
      <c r="G112" s="24"/>
      <c r="H112" s="7"/>
      <c r="I112" s="25">
        <f t="shared" si="17"/>
        <v>-2307</v>
      </c>
      <c r="J112" s="24">
        <f t="shared" si="17"/>
        <v>3145</v>
      </c>
      <c r="K112" s="7"/>
      <c r="L112" s="25">
        <f t="shared" si="27"/>
        <v>-2305.7700502843941</v>
      </c>
      <c r="M112" s="17">
        <f t="shared" si="18"/>
        <v>1.5127763029190984</v>
      </c>
      <c r="N112" s="17">
        <f t="shared" si="28"/>
        <v>3149.3038376937639</v>
      </c>
      <c r="O112" s="24">
        <f t="shared" si="19"/>
        <v>18.523018894262563</v>
      </c>
      <c r="P112" s="7"/>
      <c r="Q112" s="25">
        <f t="shared" si="20"/>
        <v>-2268.4229987922781</v>
      </c>
      <c r="R112" s="24">
        <f t="shared" si="21"/>
        <v>3118.8715845636684</v>
      </c>
      <c r="S112" s="7"/>
      <c r="T112" s="25">
        <f t="shared" si="22"/>
        <v>0.58500647010683704</v>
      </c>
      <c r="U112" s="24">
        <f t="shared" si="23"/>
        <v>0.80643733070900814</v>
      </c>
      <c r="V112" s="7"/>
      <c r="W112" s="25">
        <f t="shared" si="24"/>
        <v>0.587122671816522</v>
      </c>
      <c r="X112" s="24">
        <f t="shared" si="29"/>
        <v>208.23636850772675</v>
      </c>
      <c r="Y112" s="7"/>
      <c r="Z112" s="25">
        <f t="shared" si="30"/>
        <v>-611</v>
      </c>
      <c r="AA112" s="17">
        <f t="shared" si="31"/>
        <v>208.15200000000004</v>
      </c>
      <c r="AB112" s="24">
        <f t="shared" si="25"/>
        <v>3.6329377446112376</v>
      </c>
      <c r="AC112" s="17">
        <f t="shared" si="26"/>
        <v>8.4368507726708231E-2</v>
      </c>
    </row>
    <row r="113" spans="1:29" s="17" customFormat="1" x14ac:dyDescent="0.25">
      <c r="A113" s="17">
        <v>28</v>
      </c>
      <c r="B113" s="17">
        <v>-621</v>
      </c>
      <c r="C113" s="17">
        <v>12200</v>
      </c>
      <c r="D113" s="17">
        <v>14873</v>
      </c>
      <c r="E113" s="17">
        <v>14188</v>
      </c>
      <c r="F113" s="17">
        <v>11518</v>
      </c>
      <c r="G113" s="24"/>
      <c r="H113" s="7"/>
      <c r="I113" s="25">
        <f t="shared" si="17"/>
        <v>-1988</v>
      </c>
      <c r="J113" s="24">
        <f t="shared" si="17"/>
        <v>3355</v>
      </c>
      <c r="K113" s="7"/>
      <c r="L113" s="25">
        <f t="shared" si="27"/>
        <v>-1989.3022102198547</v>
      </c>
      <c r="M113" s="17">
        <f t="shared" si="18"/>
        <v>1.6957514566940639</v>
      </c>
      <c r="N113" s="17">
        <f t="shared" si="28"/>
        <v>3355.6979850588614</v>
      </c>
      <c r="O113" s="24">
        <f t="shared" si="19"/>
        <v>0.48718314239372018</v>
      </c>
      <c r="P113" s="7"/>
      <c r="Q113" s="25">
        <f t="shared" si="20"/>
        <v>-1949.4229987922779</v>
      </c>
      <c r="R113" s="24">
        <f t="shared" si="21"/>
        <v>3328.8715845636684</v>
      </c>
      <c r="S113" s="7"/>
      <c r="T113" s="25">
        <f t="shared" si="22"/>
        <v>0.50273915750092657</v>
      </c>
      <c r="U113" s="24">
        <f t="shared" si="23"/>
        <v>0.86073640486360625</v>
      </c>
      <c r="V113" s="7"/>
      <c r="W113" s="25">
        <f t="shared" si="24"/>
        <v>0.5049974293235896</v>
      </c>
      <c r="X113" s="24">
        <f t="shared" si="29"/>
        <v>202.58038087921807</v>
      </c>
      <c r="Y113" s="7"/>
      <c r="Z113" s="25">
        <f t="shared" si="30"/>
        <v>-621</v>
      </c>
      <c r="AA113" s="17">
        <f t="shared" si="31"/>
        <v>202.56300000000005</v>
      </c>
      <c r="AB113" s="24">
        <f t="shared" si="25"/>
        <v>3.5353912927172746</v>
      </c>
      <c r="AC113" s="17">
        <f t="shared" si="26"/>
        <v>1.7380879218023892E-2</v>
      </c>
    </row>
    <row r="114" spans="1:29" s="17" customFormat="1" x14ac:dyDescent="0.25">
      <c r="A114" s="17">
        <v>29</v>
      </c>
      <c r="B114" s="17">
        <v>-618</v>
      </c>
      <c r="C114" s="17">
        <v>12373</v>
      </c>
      <c r="D114" s="17">
        <v>14965</v>
      </c>
      <c r="E114" s="17">
        <v>14029</v>
      </c>
      <c r="F114" s="17">
        <v>11436</v>
      </c>
      <c r="G114" s="24"/>
      <c r="H114" s="7"/>
      <c r="I114" s="25">
        <f t="shared" si="17"/>
        <v>-1656</v>
      </c>
      <c r="J114" s="24">
        <f t="shared" si="17"/>
        <v>3529</v>
      </c>
      <c r="K114" s="7"/>
      <c r="L114" s="25">
        <f t="shared" si="27"/>
        <v>-1655.9411822736802</v>
      </c>
      <c r="M114" s="17">
        <f t="shared" si="18"/>
        <v>3.4595249294344698E-3</v>
      </c>
      <c r="N114" s="17">
        <f t="shared" si="28"/>
        <v>3529.6252570976426</v>
      </c>
      <c r="O114" s="24">
        <f t="shared" si="19"/>
        <v>0.39094643815243363</v>
      </c>
      <c r="P114" s="7"/>
      <c r="Q114" s="25">
        <f t="shared" si="20"/>
        <v>-1617.4229987922779</v>
      </c>
      <c r="R114" s="24">
        <f t="shared" si="21"/>
        <v>3502.8715845636684</v>
      </c>
      <c r="S114" s="7"/>
      <c r="T114" s="25">
        <f t="shared" si="22"/>
        <v>0.41711925848787879</v>
      </c>
      <c r="U114" s="24">
        <f t="shared" si="23"/>
        <v>0.90572706630598754</v>
      </c>
      <c r="V114" s="7"/>
      <c r="W114" s="25">
        <f t="shared" si="24"/>
        <v>0.41949518556096388</v>
      </c>
      <c r="X114" s="24">
        <f t="shared" si="29"/>
        <v>197.03167915137442</v>
      </c>
      <c r="Y114" s="7"/>
      <c r="Z114" s="25">
        <f t="shared" si="30"/>
        <v>-618</v>
      </c>
      <c r="AA114" s="17">
        <f t="shared" si="31"/>
        <v>197.00100000000003</v>
      </c>
      <c r="AB114" s="24">
        <f t="shared" si="25"/>
        <v>3.4383160797213494</v>
      </c>
      <c r="AC114" s="17">
        <f t="shared" si="26"/>
        <v>3.0679151374386038E-2</v>
      </c>
    </row>
    <row r="115" spans="1:29" s="17" customFormat="1" x14ac:dyDescent="0.25">
      <c r="A115" s="17">
        <v>30</v>
      </c>
      <c r="B115" s="17">
        <v>-631</v>
      </c>
      <c r="C115" s="17">
        <v>12550</v>
      </c>
      <c r="D115" s="17">
        <v>15040</v>
      </c>
      <c r="E115" s="17">
        <v>13854</v>
      </c>
      <c r="F115" s="17">
        <v>11361</v>
      </c>
      <c r="G115" s="24"/>
      <c r="H115" s="7"/>
      <c r="I115" s="25">
        <f t="shared" si="17"/>
        <v>-1304</v>
      </c>
      <c r="J115" s="24">
        <f t="shared" si="17"/>
        <v>3679</v>
      </c>
      <c r="K115" s="7"/>
      <c r="L115" s="25">
        <f t="shared" si="27"/>
        <v>-1299.8746089849808</v>
      </c>
      <c r="M115" s="17">
        <f t="shared" si="18"/>
        <v>17.01885102680118</v>
      </c>
      <c r="N115" s="17">
        <f t="shared" si="28"/>
        <v>3673.1145753552528</v>
      </c>
      <c r="O115" s="24">
        <f t="shared" si="19"/>
        <v>34.638223248997917</v>
      </c>
      <c r="P115" s="7"/>
      <c r="Q115" s="25">
        <f t="shared" si="20"/>
        <v>-1265.4229987922779</v>
      </c>
      <c r="R115" s="24">
        <f t="shared" si="21"/>
        <v>3652.8715845636684</v>
      </c>
      <c r="S115" s="7"/>
      <c r="T115" s="25">
        <f t="shared" si="22"/>
        <v>0.3263415342330811</v>
      </c>
      <c r="U115" s="24">
        <f t="shared" si="23"/>
        <v>0.94451211927355772</v>
      </c>
      <c r="V115" s="7"/>
      <c r="W115" s="25">
        <f t="shared" si="24"/>
        <v>0.32881882993745448</v>
      </c>
      <c r="X115" s="24">
        <f t="shared" si="29"/>
        <v>191.3749203353434</v>
      </c>
      <c r="Y115" s="7"/>
      <c r="Z115" s="25">
        <f t="shared" si="30"/>
        <v>-631</v>
      </c>
      <c r="AA115" s="17">
        <f t="shared" si="31"/>
        <v>191.32200000000003</v>
      </c>
      <c r="AB115" s="24">
        <f t="shared" si="25"/>
        <v>3.3391988315005916</v>
      </c>
      <c r="AC115" s="17">
        <f t="shared" si="26"/>
        <v>5.2920335343372926E-2</v>
      </c>
    </row>
    <row r="116" spans="1:29" s="17" customFormat="1" x14ac:dyDescent="0.25">
      <c r="A116" s="17">
        <v>31</v>
      </c>
      <c r="B116" s="17">
        <v>-646</v>
      </c>
      <c r="C116" s="17">
        <v>12742</v>
      </c>
      <c r="D116" s="17">
        <v>15097</v>
      </c>
      <c r="E116" s="17">
        <v>13665</v>
      </c>
      <c r="F116" s="17">
        <v>11305</v>
      </c>
      <c r="G116" s="24"/>
      <c r="H116" s="7"/>
      <c r="I116" s="25">
        <f t="shared" ref="I116:J149" si="32">C116-E116</f>
        <v>-923</v>
      </c>
      <c r="J116" s="24">
        <f t="shared" si="32"/>
        <v>3792</v>
      </c>
      <c r="K116" s="7"/>
      <c r="L116" s="25">
        <f t="shared" si="27"/>
        <v>-922.54469054966103</v>
      </c>
      <c r="M116" s="17">
        <f t="shared" si="18"/>
        <v>0.20730669556797768</v>
      </c>
      <c r="N116" s="17">
        <f t="shared" si="28"/>
        <v>3782.8663915368588</v>
      </c>
      <c r="O116" s="24">
        <f t="shared" si="19"/>
        <v>83.422803557964045</v>
      </c>
      <c r="P116" s="7"/>
      <c r="Q116" s="25">
        <f t="shared" si="20"/>
        <v>-884.42299879227801</v>
      </c>
      <c r="R116" s="24">
        <f t="shared" si="21"/>
        <v>3765.8715845636684</v>
      </c>
      <c r="S116" s="7"/>
      <c r="T116" s="25">
        <f t="shared" si="22"/>
        <v>0.22808496337774617</v>
      </c>
      <c r="U116" s="24">
        <f t="shared" si="23"/>
        <v>0.97373019250912718</v>
      </c>
      <c r="V116" s="7"/>
      <c r="W116" s="25">
        <f t="shared" si="24"/>
        <v>0.23063852080035691</v>
      </c>
      <c r="X116" s="24">
        <f t="shared" si="29"/>
        <v>185.50561090331666</v>
      </c>
      <c r="Y116" s="7"/>
      <c r="Z116" s="25">
        <f t="shared" si="30"/>
        <v>-646</v>
      </c>
      <c r="AA116" s="17">
        <f t="shared" si="31"/>
        <v>185.50800000000004</v>
      </c>
      <c r="AB116" s="24">
        <f t="shared" si="25"/>
        <v>3.2377253887896416</v>
      </c>
      <c r="AC116" s="17">
        <f t="shared" si="26"/>
        <v>-2.3890966833732818E-3</v>
      </c>
    </row>
    <row r="117" spans="1:29" s="17" customFormat="1" x14ac:dyDescent="0.25">
      <c r="A117" s="17">
        <v>32</v>
      </c>
      <c r="B117" s="17">
        <v>-631</v>
      </c>
      <c r="C117" s="17">
        <v>12930</v>
      </c>
      <c r="D117" s="17">
        <v>15132</v>
      </c>
      <c r="E117" s="17">
        <v>13476</v>
      </c>
      <c r="F117" s="17">
        <v>11271</v>
      </c>
      <c r="G117" s="24"/>
      <c r="H117" s="7"/>
      <c r="I117" s="25">
        <f t="shared" si="32"/>
        <v>-546</v>
      </c>
      <c r="J117" s="24">
        <f t="shared" si="32"/>
        <v>3861</v>
      </c>
      <c r="K117" s="7"/>
      <c r="L117" s="25">
        <f t="shared" si="27"/>
        <v>-545.16550762794441</v>
      </c>
      <c r="M117" s="17">
        <f t="shared" si="18"/>
        <v>0.69637751901896949</v>
      </c>
      <c r="N117" s="17">
        <f t="shared" si="28"/>
        <v>3852.7090587356065</v>
      </c>
      <c r="O117" s="24">
        <f t="shared" si="19"/>
        <v>68.739707049622822</v>
      </c>
      <c r="P117" s="7"/>
      <c r="Q117" s="25">
        <f t="shared" si="20"/>
        <v>-507.42299879227801</v>
      </c>
      <c r="R117" s="24">
        <f t="shared" si="21"/>
        <v>3834.8715845636684</v>
      </c>
      <c r="S117" s="7"/>
      <c r="T117" s="25">
        <f t="shared" si="22"/>
        <v>0.13085995757076119</v>
      </c>
      <c r="U117" s="24">
        <f t="shared" si="23"/>
        <v>0.99157131687420941</v>
      </c>
      <c r="V117" s="7"/>
      <c r="W117" s="25">
        <f t="shared" si="24"/>
        <v>0.13345995395044569</v>
      </c>
      <c r="X117" s="24">
        <f t="shared" si="29"/>
        <v>179.84568869410339</v>
      </c>
      <c r="Y117" s="7"/>
      <c r="Z117" s="25">
        <f t="shared" si="30"/>
        <v>-631</v>
      </c>
      <c r="AA117" s="17">
        <f t="shared" si="31"/>
        <v>179.82900000000004</v>
      </c>
      <c r="AB117" s="24">
        <f t="shared" si="25"/>
        <v>3.1386081405688837</v>
      </c>
      <c r="AC117" s="17">
        <f t="shared" si="26"/>
        <v>1.6688694103351054E-2</v>
      </c>
    </row>
    <row r="118" spans="1:29" s="17" customFormat="1" x14ac:dyDescent="0.25">
      <c r="A118" s="17">
        <v>33</v>
      </c>
      <c r="B118" s="17">
        <v>-624</v>
      </c>
      <c r="C118" s="17">
        <v>13117</v>
      </c>
      <c r="D118" s="17">
        <v>15144</v>
      </c>
      <c r="E118" s="17">
        <v>13283</v>
      </c>
      <c r="F118" s="17">
        <v>11249</v>
      </c>
      <c r="G118" s="24"/>
      <c r="H118" s="7"/>
      <c r="I118" s="25">
        <f t="shared" si="32"/>
        <v>-166</v>
      </c>
      <c r="J118" s="24">
        <f t="shared" si="32"/>
        <v>3895</v>
      </c>
      <c r="K118" s="7"/>
      <c r="L118" s="25">
        <f t="shared" si="27"/>
        <v>-167.06870512239087</v>
      </c>
      <c r="M118" s="17">
        <f t="shared" si="18"/>
        <v>1.1421306386244776</v>
      </c>
      <c r="N118" s="17">
        <f t="shared" si="28"/>
        <v>3884.7859643150919</v>
      </c>
      <c r="O118" s="24">
        <f t="shared" si="19"/>
        <v>104.32652497257689</v>
      </c>
      <c r="P118" s="7"/>
      <c r="Q118" s="25">
        <f t="shared" si="20"/>
        <v>-127.42299879227801</v>
      </c>
      <c r="R118" s="24">
        <f t="shared" si="21"/>
        <v>3868.8715845636684</v>
      </c>
      <c r="S118" s="7"/>
      <c r="T118" s="25">
        <f t="shared" si="22"/>
        <v>3.2861277977513717E-2</v>
      </c>
      <c r="U118" s="24">
        <f t="shared" si="23"/>
        <v>1.0003625955468587</v>
      </c>
      <c r="V118" s="7"/>
      <c r="W118" s="25">
        <f t="shared" si="24"/>
        <v>3.5483985184748233E-2</v>
      </c>
      <c r="X118" s="24">
        <f t="shared" si="29"/>
        <v>174.21155888850467</v>
      </c>
      <c r="Y118" s="7"/>
      <c r="Z118" s="25">
        <f t="shared" si="30"/>
        <v>-624</v>
      </c>
      <c r="AA118" s="17">
        <f t="shared" si="31"/>
        <v>174.21300000000002</v>
      </c>
      <c r="AB118" s="24">
        <f t="shared" si="25"/>
        <v>3.0405904497768814</v>
      </c>
      <c r="AC118" s="17">
        <f t="shared" si="26"/>
        <v>-1.4411114953531978E-3</v>
      </c>
    </row>
    <row r="119" spans="1:29" s="17" customFormat="1" x14ac:dyDescent="0.25">
      <c r="A119" s="17">
        <v>34</v>
      </c>
      <c r="B119" s="17">
        <v>-613</v>
      </c>
      <c r="C119" s="17">
        <v>13301</v>
      </c>
      <c r="D119" s="17">
        <v>15140</v>
      </c>
      <c r="E119" s="17">
        <v>13099</v>
      </c>
      <c r="F119" s="17">
        <v>11251</v>
      </c>
      <c r="G119" s="24"/>
      <c r="H119" s="7"/>
      <c r="I119" s="25">
        <f t="shared" si="32"/>
        <v>202</v>
      </c>
      <c r="J119" s="24">
        <f t="shared" si="32"/>
        <v>3889</v>
      </c>
      <c r="K119" s="7"/>
      <c r="L119" s="25">
        <f t="shared" si="27"/>
        <v>205.58392979819149</v>
      </c>
      <c r="M119" s="17">
        <f t="shared" si="18"/>
        <v>12.844552798364901</v>
      </c>
      <c r="N119" s="17">
        <f t="shared" si="28"/>
        <v>3880.1776100844145</v>
      </c>
      <c r="O119" s="24">
        <f t="shared" si="19"/>
        <v>77.834563822625043</v>
      </c>
      <c r="P119" s="7"/>
      <c r="Q119" s="25">
        <f t="shared" si="20"/>
        <v>240.57700120772199</v>
      </c>
      <c r="R119" s="24">
        <f t="shared" si="21"/>
        <v>3862.8715845636684</v>
      </c>
      <c r="S119" s="7"/>
      <c r="T119" s="25">
        <f t="shared" si="22"/>
        <v>-6.2042706470683835E-2</v>
      </c>
      <c r="U119" s="24">
        <f t="shared" si="23"/>
        <v>0.99881119342815583</v>
      </c>
      <c r="V119" s="7"/>
      <c r="W119" s="25">
        <f t="shared" si="24"/>
        <v>-5.9424392624736179E-2</v>
      </c>
      <c r="X119" s="24">
        <f t="shared" si="29"/>
        <v>168.77525912624924</v>
      </c>
      <c r="Y119" s="7"/>
      <c r="Z119" s="25">
        <f t="shared" si="30"/>
        <v>-613</v>
      </c>
      <c r="AA119" s="17">
        <f t="shared" si="31"/>
        <v>168.69600000000003</v>
      </c>
      <c r="AB119" s="24">
        <f t="shared" si="25"/>
        <v>2.9443006349443546</v>
      </c>
      <c r="AC119" s="17">
        <f t="shared" si="26"/>
        <v>7.9259126249212386E-2</v>
      </c>
    </row>
    <row r="120" spans="1:29" s="17" customFormat="1" x14ac:dyDescent="0.25">
      <c r="A120" s="17">
        <v>35</v>
      </c>
      <c r="B120" s="17">
        <v>-609</v>
      </c>
      <c r="C120" s="17">
        <v>13486</v>
      </c>
      <c r="D120" s="17">
        <v>15118</v>
      </c>
      <c r="E120" s="17">
        <v>12912</v>
      </c>
      <c r="F120" s="17">
        <v>11271</v>
      </c>
      <c r="G120" s="24"/>
      <c r="H120" s="7"/>
      <c r="I120" s="25">
        <f t="shared" si="32"/>
        <v>574</v>
      </c>
      <c r="J120" s="24">
        <f t="shared" si="32"/>
        <v>3847</v>
      </c>
      <c r="K120" s="7"/>
      <c r="L120" s="25">
        <f t="shared" si="27"/>
        <v>573.57045247057761</v>
      </c>
      <c r="M120" s="17">
        <f t="shared" si="18"/>
        <v>0.18451108003288191</v>
      </c>
      <c r="N120" s="17">
        <f t="shared" si="28"/>
        <v>3840.1908299133911</v>
      </c>
      <c r="O120" s="24">
        <f t="shared" si="19"/>
        <v>46.364797268369472</v>
      </c>
      <c r="P120" s="7"/>
      <c r="Q120" s="25">
        <f t="shared" si="20"/>
        <v>612.57700120772199</v>
      </c>
      <c r="R120" s="24">
        <f t="shared" si="21"/>
        <v>3820.8715845636684</v>
      </c>
      <c r="S120" s="7"/>
      <c r="T120" s="25">
        <f t="shared" si="22"/>
        <v>-0.15797825596723136</v>
      </c>
      <c r="U120" s="24">
        <f t="shared" si="23"/>
        <v>0.98795137859723625</v>
      </c>
      <c r="V120" s="7"/>
      <c r="W120" s="25">
        <f t="shared" si="24"/>
        <v>-0.15538874236893216</v>
      </c>
      <c r="X120" s="24">
        <f t="shared" si="29"/>
        <v>163.24159445148348</v>
      </c>
      <c r="Y120" s="7"/>
      <c r="Z120" s="25">
        <f t="shared" si="30"/>
        <v>-609</v>
      </c>
      <c r="AA120" s="17">
        <f t="shared" si="31"/>
        <v>163.21500000000003</v>
      </c>
      <c r="AB120" s="24">
        <f t="shared" si="25"/>
        <v>2.8486391386425454</v>
      </c>
      <c r="AC120" s="17">
        <f t="shared" si="26"/>
        <v>2.6594451483447301E-2</v>
      </c>
    </row>
    <row r="121" spans="1:29" s="17" customFormat="1" x14ac:dyDescent="0.25">
      <c r="A121" s="17">
        <v>36</v>
      </c>
      <c r="B121" s="17">
        <v>-609</v>
      </c>
      <c r="C121" s="17">
        <v>13667</v>
      </c>
      <c r="D121" s="17">
        <v>15081</v>
      </c>
      <c r="E121" s="17">
        <v>12736</v>
      </c>
      <c r="F121" s="17">
        <v>11310</v>
      </c>
      <c r="G121" s="24"/>
      <c r="H121" s="7"/>
      <c r="I121" s="25">
        <f t="shared" si="32"/>
        <v>931</v>
      </c>
      <c r="J121" s="24">
        <f t="shared" si="32"/>
        <v>3771</v>
      </c>
      <c r="K121" s="7"/>
      <c r="L121" s="25">
        <f t="shared" si="27"/>
        <v>935.95651679718367</v>
      </c>
      <c r="M121" s="17">
        <f t="shared" si="18"/>
        <v>24.567058760763839</v>
      </c>
      <c r="N121" s="17">
        <f t="shared" si="28"/>
        <v>3765.2778973642849</v>
      </c>
      <c r="O121" s="24">
        <f t="shared" si="19"/>
        <v>32.742458573658219</v>
      </c>
      <c r="P121" s="7"/>
      <c r="Q121" s="25">
        <f t="shared" si="20"/>
        <v>969.57700120772199</v>
      </c>
      <c r="R121" s="24">
        <f t="shared" si="21"/>
        <v>3744.8715845636684</v>
      </c>
      <c r="S121" s="7"/>
      <c r="T121" s="25">
        <f t="shared" si="22"/>
        <v>-0.25004543653246647</v>
      </c>
      <c r="U121" s="24">
        <f t="shared" si="23"/>
        <v>0.96830028509366739</v>
      </c>
      <c r="V121" s="7"/>
      <c r="W121" s="25">
        <f t="shared" si="24"/>
        <v>-0.24750775748835674</v>
      </c>
      <c r="X121" s="24">
        <f t="shared" si="29"/>
        <v>157.84167238665862</v>
      </c>
      <c r="Y121" s="7"/>
      <c r="Z121" s="25">
        <f t="shared" si="30"/>
        <v>-609</v>
      </c>
      <c r="AA121" s="17">
        <f t="shared" si="31"/>
        <v>157.73400000000004</v>
      </c>
      <c r="AB121" s="24">
        <f t="shared" si="25"/>
        <v>2.7529776423407366</v>
      </c>
      <c r="AC121" s="17">
        <f t="shared" si="26"/>
        <v>0.10767238665857803</v>
      </c>
    </row>
    <row r="122" spans="1:29" s="17" customFormat="1" x14ac:dyDescent="0.25">
      <c r="A122" s="17">
        <v>37</v>
      </c>
      <c r="B122" s="17">
        <v>-631</v>
      </c>
      <c r="C122" s="17">
        <v>13844</v>
      </c>
      <c r="D122" s="17">
        <v>15019</v>
      </c>
      <c r="E122" s="17">
        <v>12547</v>
      </c>
      <c r="F122" s="17">
        <v>11362</v>
      </c>
      <c r="G122" s="24"/>
      <c r="H122" s="7"/>
      <c r="I122" s="25">
        <f t="shared" si="32"/>
        <v>1297</v>
      </c>
      <c r="J122" s="24">
        <f t="shared" si="32"/>
        <v>3657</v>
      </c>
      <c r="K122" s="7"/>
      <c r="L122" s="25">
        <f t="shared" si="27"/>
        <v>1301.9882834150712</v>
      </c>
      <c r="M122" s="17">
        <f t="shared" si="18"/>
        <v>24.882971429074761</v>
      </c>
      <c r="N122" s="17">
        <f t="shared" si="28"/>
        <v>3651.5526301467153</v>
      </c>
      <c r="O122" s="24">
        <f t="shared" si="19"/>
        <v>29.673838318475262</v>
      </c>
      <c r="P122" s="7"/>
      <c r="Q122" s="25">
        <f t="shared" si="20"/>
        <v>1335.5770012077221</v>
      </c>
      <c r="R122" s="24">
        <f t="shared" si="21"/>
        <v>3630.8715845636684</v>
      </c>
      <c r="S122" s="7"/>
      <c r="T122" s="25">
        <f t="shared" si="22"/>
        <v>-0.34443363845648911</v>
      </c>
      <c r="U122" s="24">
        <f t="shared" si="23"/>
        <v>0.93882364483831404</v>
      </c>
      <c r="V122" s="7"/>
      <c r="W122" s="25">
        <f t="shared" si="24"/>
        <v>-0.34197356102533771</v>
      </c>
      <c r="X122" s="24">
        <f t="shared" si="29"/>
        <v>152.16553212960184</v>
      </c>
      <c r="Y122" s="7"/>
      <c r="Z122" s="25">
        <f t="shared" si="30"/>
        <v>-631</v>
      </c>
      <c r="AA122" s="17">
        <f t="shared" si="31"/>
        <v>152.05500000000004</v>
      </c>
      <c r="AB122" s="24">
        <f t="shared" si="25"/>
        <v>2.6538603941199783</v>
      </c>
      <c r="AC122" s="17">
        <f t="shared" si="26"/>
        <v>0.11053212960180758</v>
      </c>
    </row>
    <row r="123" spans="1:29" s="17" customFormat="1" x14ac:dyDescent="0.25">
      <c r="A123" s="17">
        <v>38</v>
      </c>
      <c r="B123" s="17">
        <v>-636</v>
      </c>
      <c r="C123" s="17">
        <v>14032</v>
      </c>
      <c r="D123" s="17">
        <v>14947</v>
      </c>
      <c r="E123" s="17">
        <v>12369</v>
      </c>
      <c r="F123" s="17">
        <v>11443</v>
      </c>
      <c r="G123" s="24"/>
      <c r="H123" s="7"/>
      <c r="I123" s="25">
        <f t="shared" si="32"/>
        <v>1663</v>
      </c>
      <c r="J123" s="24">
        <f t="shared" si="32"/>
        <v>3504</v>
      </c>
      <c r="K123" s="7"/>
      <c r="L123" s="25">
        <f t="shared" si="27"/>
        <v>1657.589765368248</v>
      </c>
      <c r="M123" s="17">
        <f t="shared" si="18"/>
        <v>29.270638770608901</v>
      </c>
      <c r="N123" s="17">
        <f t="shared" si="28"/>
        <v>3500.8665388642648</v>
      </c>
      <c r="O123" s="24">
        <f t="shared" si="19"/>
        <v>9.8185786891626812</v>
      </c>
      <c r="P123" s="7"/>
      <c r="Q123" s="25">
        <f t="shared" si="20"/>
        <v>1701.5770012077221</v>
      </c>
      <c r="R123" s="24">
        <f t="shared" si="21"/>
        <v>3477.8715845636684</v>
      </c>
      <c r="S123" s="7"/>
      <c r="T123" s="25">
        <f t="shared" si="22"/>
        <v>-0.43882184038051164</v>
      </c>
      <c r="U123" s="24">
        <f t="shared" si="23"/>
        <v>0.89926289081139255</v>
      </c>
      <c r="V123" s="7"/>
      <c r="W123" s="25">
        <f t="shared" si="24"/>
        <v>-0.43646580151548708</v>
      </c>
      <c r="X123" s="24">
        <f t="shared" si="29"/>
        <v>146.29000595271054</v>
      </c>
      <c r="Y123" s="7"/>
      <c r="Z123" s="25">
        <f t="shared" si="30"/>
        <v>-636</v>
      </c>
      <c r="AA123" s="17">
        <f t="shared" si="31"/>
        <v>146.33100000000005</v>
      </c>
      <c r="AB123" s="24">
        <f t="shared" si="25"/>
        <v>2.5539577477358231</v>
      </c>
      <c r="AC123" s="17">
        <f t="shared" si="26"/>
        <v>-4.0994047289501623E-2</v>
      </c>
    </row>
    <row r="124" spans="1:29" s="17" customFormat="1" x14ac:dyDescent="0.25">
      <c r="A124" s="17">
        <v>39</v>
      </c>
      <c r="B124" s="17">
        <v>-625</v>
      </c>
      <c r="C124" s="17">
        <v>14192</v>
      </c>
      <c r="D124" s="17">
        <v>14848</v>
      </c>
      <c r="E124" s="17">
        <v>12200</v>
      </c>
      <c r="F124" s="17">
        <v>11528</v>
      </c>
      <c r="G124" s="24"/>
      <c r="H124" s="7"/>
      <c r="I124" s="25">
        <f t="shared" si="32"/>
        <v>1992</v>
      </c>
      <c r="J124" s="24">
        <f t="shared" si="32"/>
        <v>3320</v>
      </c>
      <c r="K124" s="7"/>
      <c r="L124" s="25">
        <f t="shared" si="27"/>
        <v>1990.5756903377198</v>
      </c>
      <c r="M124" s="17">
        <f t="shared" si="18"/>
        <v>2.0286580140646402</v>
      </c>
      <c r="N124" s="17">
        <f t="shared" si="28"/>
        <v>3318.9714133856537</v>
      </c>
      <c r="O124" s="24">
        <f t="shared" si="19"/>
        <v>1.0579904232123747</v>
      </c>
      <c r="P124" s="7"/>
      <c r="Q124" s="25">
        <f t="shared" si="20"/>
        <v>2030.5770012077221</v>
      </c>
      <c r="R124" s="24">
        <f t="shared" si="21"/>
        <v>3293.8715845636684</v>
      </c>
      <c r="S124" s="7"/>
      <c r="T124" s="25">
        <f t="shared" si="22"/>
        <v>-0.52366806560729695</v>
      </c>
      <c r="U124" s="24">
        <f t="shared" si="23"/>
        <v>0.8516865591711732</v>
      </c>
      <c r="V124" s="7"/>
      <c r="W124" s="25">
        <f t="shared" si="24"/>
        <v>-0.52143704650579425</v>
      </c>
      <c r="X124" s="24">
        <f t="shared" si="29"/>
        <v>140.70340683368511</v>
      </c>
      <c r="Y124" s="7"/>
      <c r="Z124" s="25">
        <f t="shared" si="30"/>
        <v>-625</v>
      </c>
      <c r="AA124" s="17">
        <f t="shared" si="31"/>
        <v>140.70600000000005</v>
      </c>
      <c r="AB124" s="24">
        <f t="shared" si="25"/>
        <v>2.4557829773111424</v>
      </c>
      <c r="AC124" s="17">
        <f t="shared" si="26"/>
        <v>-2.5931663149378892E-3</v>
      </c>
    </row>
    <row r="125" spans="1:29" s="17" customFormat="1" x14ac:dyDescent="0.25">
      <c r="A125" s="17">
        <v>40</v>
      </c>
      <c r="B125" s="17">
        <v>-642</v>
      </c>
      <c r="C125" s="17">
        <v>14349</v>
      </c>
      <c r="D125" s="17">
        <v>14740</v>
      </c>
      <c r="E125" s="17">
        <v>12039</v>
      </c>
      <c r="F125" s="17">
        <v>11638</v>
      </c>
      <c r="G125" s="24"/>
      <c r="H125" s="7"/>
      <c r="I125" s="25">
        <f t="shared" si="32"/>
        <v>2310</v>
      </c>
      <c r="J125" s="24">
        <f t="shared" si="32"/>
        <v>3102</v>
      </c>
      <c r="K125" s="7"/>
      <c r="L125" s="25">
        <f t="shared" si="27"/>
        <v>2312.2361181607739</v>
      </c>
      <c r="M125" s="17">
        <f t="shared" si="18"/>
        <v>5.0002244289429063</v>
      </c>
      <c r="N125" s="17">
        <f t="shared" si="28"/>
        <v>3099.0829574541658</v>
      </c>
      <c r="O125" s="24">
        <f t="shared" si="19"/>
        <v>8.5091372142068273</v>
      </c>
      <c r="P125" s="7"/>
      <c r="Q125" s="25">
        <f t="shared" si="20"/>
        <v>2348.5770012077219</v>
      </c>
      <c r="R125" s="24">
        <f t="shared" si="21"/>
        <v>3075.8715845636684</v>
      </c>
      <c r="S125" s="7"/>
      <c r="T125" s="25">
        <f t="shared" si="22"/>
        <v>-0.60567748695111978</v>
      </c>
      <c r="U125" s="24">
        <f t="shared" si="23"/>
        <v>0.79531894885830468</v>
      </c>
      <c r="V125" s="7"/>
      <c r="W125" s="25">
        <f t="shared" si="24"/>
        <v>-0.6035945254646552</v>
      </c>
      <c r="X125" s="24">
        <f t="shared" si="29"/>
        <v>134.98396917400117</v>
      </c>
      <c r="Y125" s="7"/>
      <c r="Z125" s="25">
        <f t="shared" si="30"/>
        <v>-642</v>
      </c>
      <c r="AA125" s="17">
        <f t="shared" si="31"/>
        <v>134.92800000000005</v>
      </c>
      <c r="AB125" s="24">
        <f t="shared" si="25"/>
        <v>2.35493785313091</v>
      </c>
      <c r="AC125" s="17">
        <f t="shared" si="26"/>
        <v>5.5969174001120336E-2</v>
      </c>
    </row>
    <row r="126" spans="1:29" s="17" customFormat="1" x14ac:dyDescent="0.25">
      <c r="A126" s="17">
        <v>41</v>
      </c>
      <c r="B126" s="17">
        <v>-616</v>
      </c>
      <c r="C126" s="17">
        <v>14497</v>
      </c>
      <c r="D126" s="17">
        <v>14618</v>
      </c>
      <c r="E126" s="17">
        <v>11898</v>
      </c>
      <c r="F126" s="17">
        <v>11761</v>
      </c>
      <c r="G126" s="24"/>
      <c r="H126" s="7"/>
      <c r="I126" s="25">
        <f t="shared" si="32"/>
        <v>2599</v>
      </c>
      <c r="J126" s="24">
        <f t="shared" si="32"/>
        <v>2857</v>
      </c>
      <c r="K126" s="7"/>
      <c r="L126" s="25">
        <f t="shared" si="27"/>
        <v>2598.4457476344987</v>
      </c>
      <c r="M126" s="17">
        <f t="shared" si="18"/>
        <v>0.30719568466375352</v>
      </c>
      <c r="N126" s="17">
        <f t="shared" si="28"/>
        <v>2858.6729076690394</v>
      </c>
      <c r="O126" s="24">
        <f t="shared" si="19"/>
        <v>2.7986200691309464</v>
      </c>
      <c r="P126" s="7"/>
      <c r="Q126" s="25">
        <f t="shared" si="20"/>
        <v>2637.5770012077219</v>
      </c>
      <c r="R126" s="24">
        <f t="shared" si="21"/>
        <v>2830.8715845636684</v>
      </c>
      <c r="S126" s="7"/>
      <c r="T126" s="25">
        <f t="shared" si="22"/>
        <v>-0.6802080616944054</v>
      </c>
      <c r="U126" s="24">
        <f t="shared" si="23"/>
        <v>0.7319700290112735</v>
      </c>
      <c r="V126" s="7"/>
      <c r="W126" s="25">
        <f t="shared" si="24"/>
        <v>-0.67829143462794816</v>
      </c>
      <c r="X126" s="24">
        <f t="shared" si="29"/>
        <v>129.35985429602283</v>
      </c>
      <c r="Y126" s="7"/>
      <c r="Z126" s="25">
        <f t="shared" si="30"/>
        <v>-616</v>
      </c>
      <c r="AA126" s="17">
        <f t="shared" si="31"/>
        <v>129.38400000000004</v>
      </c>
      <c r="AB126" s="24">
        <f t="shared" si="25"/>
        <v>2.2581767994003439</v>
      </c>
      <c r="AC126" s="17">
        <f t="shared" si="26"/>
        <v>-2.4145703977211497E-2</v>
      </c>
    </row>
    <row r="127" spans="1:29" s="17" customFormat="1" x14ac:dyDescent="0.25">
      <c r="A127" s="17">
        <v>42</v>
      </c>
      <c r="B127" s="17">
        <v>-617</v>
      </c>
      <c r="C127" s="17">
        <v>14631</v>
      </c>
      <c r="D127" s="17">
        <v>14488</v>
      </c>
      <c r="E127" s="17">
        <v>11772</v>
      </c>
      <c r="F127" s="17">
        <v>11896</v>
      </c>
      <c r="G127" s="24"/>
      <c r="H127" s="7"/>
      <c r="I127" s="25">
        <f t="shared" si="32"/>
        <v>2859</v>
      </c>
      <c r="J127" s="24">
        <f t="shared" si="32"/>
        <v>2592</v>
      </c>
      <c r="K127" s="7"/>
      <c r="L127" s="25">
        <f t="shared" si="27"/>
        <v>2860.3795842068298</v>
      </c>
      <c r="M127" s="17">
        <f t="shared" si="18"/>
        <v>1.9032525837342202</v>
      </c>
      <c r="N127" s="17">
        <f t="shared" si="28"/>
        <v>2591.2719098654484</v>
      </c>
      <c r="O127" s="24">
        <f t="shared" si="19"/>
        <v>0.53011524403139798</v>
      </c>
      <c r="P127" s="7"/>
      <c r="Q127" s="25">
        <f t="shared" si="20"/>
        <v>2897.5770012077219</v>
      </c>
      <c r="R127" s="24">
        <f t="shared" si="21"/>
        <v>2565.8715845636684</v>
      </c>
      <c r="S127" s="7"/>
      <c r="T127" s="25">
        <f t="shared" si="22"/>
        <v>-0.74725978983715369</v>
      </c>
      <c r="U127" s="24">
        <f t="shared" si="23"/>
        <v>0.66344976876856632</v>
      </c>
      <c r="V127" s="7"/>
      <c r="W127" s="25">
        <f t="shared" si="24"/>
        <v>-0.74552302890151456</v>
      </c>
      <c r="X127" s="24">
        <f t="shared" si="29"/>
        <v>123.84632877511319</v>
      </c>
      <c r="Y127" s="7"/>
      <c r="Z127" s="25">
        <f t="shared" si="30"/>
        <v>-617</v>
      </c>
      <c r="AA127" s="17">
        <f t="shared" si="31"/>
        <v>123.83100000000005</v>
      </c>
      <c r="AB127" s="24">
        <f t="shared" si="25"/>
        <v>2.1612586660370989</v>
      </c>
      <c r="AC127" s="17">
        <f t="shared" si="26"/>
        <v>1.5328775113147231E-2</v>
      </c>
    </row>
    <row r="128" spans="1:29" s="17" customFormat="1" x14ac:dyDescent="0.25">
      <c r="A128" s="17">
        <v>43</v>
      </c>
      <c r="B128" s="17">
        <v>-608</v>
      </c>
      <c r="C128" s="17">
        <v>14743</v>
      </c>
      <c r="D128" s="17">
        <v>14343</v>
      </c>
      <c r="E128" s="17">
        <v>11652</v>
      </c>
      <c r="F128" s="17">
        <v>12037</v>
      </c>
      <c r="G128" s="24"/>
      <c r="H128" s="7"/>
      <c r="I128" s="25">
        <f t="shared" si="32"/>
        <v>3091</v>
      </c>
      <c r="J128" s="24">
        <f t="shared" si="32"/>
        <v>2306</v>
      </c>
      <c r="K128" s="7"/>
      <c r="L128" s="25">
        <f t="shared" si="27"/>
        <v>3091.8778797022846</v>
      </c>
      <c r="M128" s="17">
        <f t="shared" si="18"/>
        <v>0.77067277168337645</v>
      </c>
      <c r="N128" s="17">
        <f t="shared" si="28"/>
        <v>2304.1734717151962</v>
      </c>
      <c r="O128" s="24">
        <f t="shared" si="19"/>
        <v>3.3362055751882069</v>
      </c>
      <c r="P128" s="7"/>
      <c r="Q128" s="25">
        <f t="shared" si="20"/>
        <v>3129.5770012077219</v>
      </c>
      <c r="R128" s="24">
        <f t="shared" si="21"/>
        <v>2279.8715845636684</v>
      </c>
      <c r="S128" s="7"/>
      <c r="T128" s="25">
        <f t="shared" si="22"/>
        <v>-0.80709056264145207</v>
      </c>
      <c r="U128" s="24">
        <f t="shared" si="23"/>
        <v>0.58949960111039923</v>
      </c>
      <c r="V128" s="7"/>
      <c r="W128" s="25">
        <f t="shared" si="24"/>
        <v>-0.80554787830427987</v>
      </c>
      <c r="X128" s="24">
        <f t="shared" si="29"/>
        <v>118.37671513214366</v>
      </c>
      <c r="Y128" s="7"/>
      <c r="Z128" s="25">
        <f t="shared" si="30"/>
        <v>-608</v>
      </c>
      <c r="AA128" s="17">
        <f t="shared" si="31"/>
        <v>118.35900000000005</v>
      </c>
      <c r="AB128" s="24">
        <f t="shared" si="25"/>
        <v>2.0657542493679695</v>
      </c>
      <c r="AC128" s="17">
        <f t="shared" si="26"/>
        <v>1.7715132143607093E-2</v>
      </c>
    </row>
    <row r="129" spans="1:29" s="17" customFormat="1" x14ac:dyDescent="0.25">
      <c r="A129" s="17">
        <v>44</v>
      </c>
      <c r="B129" s="17">
        <v>-622</v>
      </c>
      <c r="C129" s="17">
        <v>14856</v>
      </c>
      <c r="D129" s="17">
        <v>14183</v>
      </c>
      <c r="E129" s="17">
        <v>11552</v>
      </c>
      <c r="F129" s="17">
        <v>12196</v>
      </c>
      <c r="G129" s="24"/>
      <c r="H129" s="7"/>
      <c r="I129" s="25">
        <f t="shared" si="32"/>
        <v>3304</v>
      </c>
      <c r="J129" s="24">
        <f t="shared" si="32"/>
        <v>1987</v>
      </c>
      <c r="K129" s="7"/>
      <c r="L129" s="25">
        <f t="shared" si="27"/>
        <v>3299.1570349821454</v>
      </c>
      <c r="M129" s="17">
        <f t="shared" si="18"/>
        <v>23.454310164163086</v>
      </c>
      <c r="N129" s="17">
        <f t="shared" si="28"/>
        <v>1988.9705465832517</v>
      </c>
      <c r="O129" s="24">
        <f t="shared" si="19"/>
        <v>3.883053836764907</v>
      </c>
      <c r="P129" s="7"/>
      <c r="Q129" s="25">
        <f t="shared" si="20"/>
        <v>3342.5770012077219</v>
      </c>
      <c r="R129" s="24">
        <f t="shared" si="21"/>
        <v>1960.8715845636684</v>
      </c>
      <c r="S129" s="7"/>
      <c r="T129" s="25">
        <f t="shared" si="22"/>
        <v>-0.86202140146608819</v>
      </c>
      <c r="U129" s="24">
        <f t="shared" si="23"/>
        <v>0.50701672179936685</v>
      </c>
      <c r="V129" s="7"/>
      <c r="W129" s="25">
        <f t="shared" si="24"/>
        <v>-0.86069514661835456</v>
      </c>
      <c r="X129" s="24">
        <f t="shared" si="29"/>
        <v>112.68147515719829</v>
      </c>
      <c r="Y129" s="7"/>
      <c r="Z129" s="25">
        <f t="shared" si="30"/>
        <v>-622</v>
      </c>
      <c r="AA129" s="17">
        <f t="shared" si="31"/>
        <v>112.76100000000005</v>
      </c>
      <c r="AB129" s="24">
        <f t="shared" si="25"/>
        <v>1.9680507178413267</v>
      </c>
      <c r="AC129" s="17">
        <f t="shared" si="26"/>
        <v>-7.9524842801760087E-2</v>
      </c>
    </row>
    <row r="130" spans="1:29" s="17" customFormat="1" x14ac:dyDescent="0.25">
      <c r="A130" s="17">
        <v>45</v>
      </c>
      <c r="B130" s="17">
        <v>-627</v>
      </c>
      <c r="C130" s="17">
        <v>14943</v>
      </c>
      <c r="D130" s="17">
        <v>14017</v>
      </c>
      <c r="E130" s="17">
        <v>11463</v>
      </c>
      <c r="F130" s="17">
        <v>12367</v>
      </c>
      <c r="G130" s="24"/>
      <c r="H130" s="7"/>
      <c r="I130" s="25">
        <f t="shared" si="32"/>
        <v>3480</v>
      </c>
      <c r="J130" s="24">
        <f t="shared" si="32"/>
        <v>1650</v>
      </c>
      <c r="K130" s="7"/>
      <c r="L130" s="25">
        <f t="shared" si="27"/>
        <v>3475.8653630267031</v>
      </c>
      <c r="M130" s="17">
        <f t="shared" si="18"/>
        <v>17.095222900953686</v>
      </c>
      <c r="N130" s="17">
        <f t="shared" si="28"/>
        <v>1652.2667800904592</v>
      </c>
      <c r="O130" s="24">
        <f t="shared" si="19"/>
        <v>5.1382919785021217</v>
      </c>
      <c r="P130" s="7"/>
      <c r="Q130" s="25">
        <f t="shared" si="20"/>
        <v>3518.5770012077219</v>
      </c>
      <c r="R130" s="24">
        <f t="shared" si="21"/>
        <v>1623.8715845636684</v>
      </c>
      <c r="S130" s="7"/>
      <c r="T130" s="25">
        <f t="shared" si="22"/>
        <v>-0.90741026359348698</v>
      </c>
      <c r="U130" s="24">
        <f t="shared" si="23"/>
        <v>0.41987963613222595</v>
      </c>
      <c r="V130" s="7"/>
      <c r="W130" s="25">
        <f t="shared" si="24"/>
        <v>-0.90631260711486406</v>
      </c>
      <c r="X130" s="24">
        <f t="shared" si="29"/>
        <v>107.03757393748214</v>
      </c>
      <c r="Y130" s="7"/>
      <c r="Z130" s="25">
        <f t="shared" si="30"/>
        <v>-627</v>
      </c>
      <c r="AA130" s="17">
        <f t="shared" si="31"/>
        <v>107.11800000000005</v>
      </c>
      <c r="AB130" s="24">
        <f t="shared" si="25"/>
        <v>1.8695617881512867</v>
      </c>
      <c r="AC130" s="17">
        <f t="shared" si="26"/>
        <v>-8.0426062517915398E-2</v>
      </c>
    </row>
    <row r="131" spans="1:29" s="17" customFormat="1" x14ac:dyDescent="0.25">
      <c r="A131" s="17">
        <v>46</v>
      </c>
      <c r="B131" s="17">
        <v>-633</v>
      </c>
      <c r="C131" s="17">
        <v>15017</v>
      </c>
      <c r="D131" s="17">
        <v>13839</v>
      </c>
      <c r="E131" s="17">
        <v>11395</v>
      </c>
      <c r="F131" s="17">
        <v>12548</v>
      </c>
      <c r="G131" s="24"/>
      <c r="H131" s="7"/>
      <c r="I131" s="25">
        <f t="shared" si="32"/>
        <v>3622</v>
      </c>
      <c r="J131" s="24">
        <f t="shared" si="32"/>
        <v>1291</v>
      </c>
      <c r="K131" s="7"/>
      <c r="L131" s="25">
        <f t="shared" si="27"/>
        <v>3619.6951450212255</v>
      </c>
      <c r="M131" s="17">
        <f t="shared" si="18"/>
        <v>5.3123564731817332</v>
      </c>
      <c r="N131" s="17">
        <f t="shared" si="28"/>
        <v>1296.3414415861903</v>
      </c>
      <c r="O131" s="24">
        <f t="shared" si="19"/>
        <v>28.530998218682992</v>
      </c>
      <c r="P131" s="7"/>
      <c r="Q131" s="25">
        <f t="shared" si="20"/>
        <v>3660.5770012077219</v>
      </c>
      <c r="R131" s="24">
        <f t="shared" si="21"/>
        <v>1264.8715845636684</v>
      </c>
      <c r="S131" s="7"/>
      <c r="T131" s="25">
        <f t="shared" si="22"/>
        <v>-0.94403082280991102</v>
      </c>
      <c r="U131" s="24">
        <f t="shared" si="23"/>
        <v>0.32705407602984149</v>
      </c>
      <c r="V131" s="7"/>
      <c r="W131" s="25">
        <f t="shared" si="24"/>
        <v>-0.94317664772117871</v>
      </c>
      <c r="X131" s="24">
        <f t="shared" si="29"/>
        <v>101.30446425006875</v>
      </c>
      <c r="Y131" s="7"/>
      <c r="Z131" s="25">
        <f t="shared" si="30"/>
        <v>-633</v>
      </c>
      <c r="AA131" s="17">
        <f t="shared" si="31"/>
        <v>101.42100000000005</v>
      </c>
      <c r="AB131" s="24">
        <f t="shared" si="25"/>
        <v>1.7701303806651698</v>
      </c>
      <c r="AC131" s="17">
        <f t="shared" si="26"/>
        <v>-0.11653574993130178</v>
      </c>
    </row>
    <row r="132" spans="1:29" s="17" customFormat="1" x14ac:dyDescent="0.25">
      <c r="A132" s="17">
        <v>47</v>
      </c>
      <c r="B132" s="17">
        <v>-638</v>
      </c>
      <c r="C132" s="17">
        <v>15061</v>
      </c>
      <c r="D132" s="17">
        <v>13641</v>
      </c>
      <c r="E132" s="17">
        <v>11333</v>
      </c>
      <c r="F132" s="17">
        <v>12724</v>
      </c>
      <c r="G132" s="24"/>
      <c r="H132" s="7"/>
      <c r="I132" s="25">
        <f t="shared" si="32"/>
        <v>3728</v>
      </c>
      <c r="J132" s="24">
        <f t="shared" si="32"/>
        <v>917</v>
      </c>
      <c r="K132" s="7"/>
      <c r="L132" s="25">
        <f t="shared" si="27"/>
        <v>3728.0784238301844</v>
      </c>
      <c r="M132" s="17">
        <f t="shared" si="18"/>
        <v>6.1502971407947117E-3</v>
      </c>
      <c r="N132" s="17">
        <f t="shared" si="28"/>
        <v>924.89962937388293</v>
      </c>
      <c r="O132" s="24">
        <f t="shared" si="19"/>
        <v>62.404144244714026</v>
      </c>
      <c r="P132" s="7"/>
      <c r="Q132" s="25">
        <f t="shared" si="20"/>
        <v>3766.5770012077219</v>
      </c>
      <c r="R132" s="24">
        <f t="shared" si="21"/>
        <v>890.87158456366842</v>
      </c>
      <c r="S132" s="7"/>
      <c r="T132" s="25">
        <f t="shared" si="22"/>
        <v>-0.97136729659118537</v>
      </c>
      <c r="U132" s="24">
        <f t="shared" si="23"/>
        <v>0.23035001063069999</v>
      </c>
      <c r="V132" s="7"/>
      <c r="W132" s="25">
        <f t="shared" si="24"/>
        <v>-0.97076673904647748</v>
      </c>
      <c r="X132" s="24">
        <f t="shared" si="29"/>
        <v>95.528712767901197</v>
      </c>
      <c r="Y132" s="7"/>
      <c r="Z132" s="25">
        <f t="shared" si="30"/>
        <v>-638</v>
      </c>
      <c r="AA132" s="17">
        <f t="shared" si="31"/>
        <v>95.679000000000045</v>
      </c>
      <c r="AB132" s="24">
        <f t="shared" si="25"/>
        <v>1.6699135750156555</v>
      </c>
      <c r="AC132" s="17">
        <f t="shared" si="26"/>
        <v>-0.15028723209884731</v>
      </c>
    </row>
    <row r="133" spans="1:29" s="17" customFormat="1" x14ac:dyDescent="0.25">
      <c r="A133" s="17">
        <v>48</v>
      </c>
      <c r="B133" s="17">
        <v>-622</v>
      </c>
      <c r="C133" s="17">
        <v>15103</v>
      </c>
      <c r="D133" s="17">
        <v>13469</v>
      </c>
      <c r="E133" s="17">
        <v>11305</v>
      </c>
      <c r="F133" s="17">
        <v>12916</v>
      </c>
      <c r="G133" s="24"/>
      <c r="H133" s="7"/>
      <c r="I133" s="25">
        <f t="shared" si="32"/>
        <v>3798</v>
      </c>
      <c r="J133" s="24">
        <f t="shared" si="32"/>
        <v>553</v>
      </c>
      <c r="K133" s="7"/>
      <c r="L133" s="25">
        <f t="shared" si="27"/>
        <v>3797.3496928789723</v>
      </c>
      <c r="M133" s="17">
        <f t="shared" si="18"/>
        <v>0.42289935165934672</v>
      </c>
      <c r="N133" s="17">
        <f t="shared" si="28"/>
        <v>554.04748198671473</v>
      </c>
      <c r="O133" s="24">
        <f t="shared" si="19"/>
        <v>1.0972185124918354</v>
      </c>
      <c r="P133" s="7"/>
      <c r="Q133" s="25">
        <f t="shared" si="20"/>
        <v>3836.5770012077219</v>
      </c>
      <c r="R133" s="24">
        <f t="shared" si="21"/>
        <v>526.87158456366842</v>
      </c>
      <c r="S133" s="7"/>
      <c r="T133" s="25">
        <f t="shared" si="22"/>
        <v>-0.98941968493730992</v>
      </c>
      <c r="U133" s="24">
        <f t="shared" si="23"/>
        <v>0.13623161542939652</v>
      </c>
      <c r="V133" s="7"/>
      <c r="W133" s="25">
        <f t="shared" si="24"/>
        <v>-0.9890659343259085</v>
      </c>
      <c r="X133" s="24">
        <f t="shared" si="29"/>
        <v>90.022504588886363</v>
      </c>
      <c r="Y133" s="7"/>
      <c r="Z133" s="25">
        <f t="shared" si="30"/>
        <v>-622</v>
      </c>
      <c r="AA133" s="17">
        <f t="shared" si="31"/>
        <v>90.081000000000046</v>
      </c>
      <c r="AB133" s="24">
        <f t="shared" si="25"/>
        <v>1.5722100434890127</v>
      </c>
      <c r="AC133" s="17">
        <f t="shared" si="26"/>
        <v>-5.8495411113682394E-2</v>
      </c>
    </row>
    <row r="134" spans="1:29" s="17" customFormat="1" x14ac:dyDescent="0.25">
      <c r="A134" s="17">
        <v>49</v>
      </c>
      <c r="B134" s="17">
        <v>-625</v>
      </c>
      <c r="C134" s="17">
        <v>15117</v>
      </c>
      <c r="D134" s="17">
        <v>13271</v>
      </c>
      <c r="E134" s="17">
        <v>11288</v>
      </c>
      <c r="F134" s="17">
        <v>13099</v>
      </c>
      <c r="G134" s="24"/>
      <c r="H134" s="7"/>
      <c r="I134" s="25">
        <f t="shared" si="32"/>
        <v>3829</v>
      </c>
      <c r="J134" s="24">
        <f t="shared" si="32"/>
        <v>172</v>
      </c>
      <c r="K134" s="7"/>
      <c r="L134" s="25">
        <f t="shared" si="27"/>
        <v>3830.0885788126348</v>
      </c>
      <c r="M134" s="17">
        <f t="shared" si="18"/>
        <v>1.1850038313172835</v>
      </c>
      <c r="N134" s="17">
        <f t="shared" si="28"/>
        <v>176.33353511110889</v>
      </c>
      <c r="O134" s="24">
        <f t="shared" si="19"/>
        <v>18.779526559213512</v>
      </c>
      <c r="P134" s="7"/>
      <c r="Q134" s="25">
        <f t="shared" si="20"/>
        <v>3867.5770012077219</v>
      </c>
      <c r="R134" s="24">
        <f t="shared" si="21"/>
        <v>145.87158456366848</v>
      </c>
      <c r="S134" s="7"/>
      <c r="T134" s="25">
        <f t="shared" si="22"/>
        <v>-0.99741431406202219</v>
      </c>
      <c r="U134" s="24">
        <f t="shared" si="23"/>
        <v>3.771758089176843E-2</v>
      </c>
      <c r="V134" s="7"/>
      <c r="W134" s="25">
        <f t="shared" si="24"/>
        <v>-0.99731885962051781</v>
      </c>
      <c r="X134" s="24">
        <f t="shared" si="29"/>
        <v>84.34590062860326</v>
      </c>
      <c r="Y134" s="7"/>
      <c r="Z134" s="25">
        <f t="shared" si="30"/>
        <v>-625</v>
      </c>
      <c r="AA134" s="17">
        <f t="shared" si="31"/>
        <v>84.456000000000046</v>
      </c>
      <c r="AB134" s="24">
        <f t="shared" si="25"/>
        <v>1.4740352730643318</v>
      </c>
      <c r="AC134" s="17">
        <f t="shared" si="26"/>
        <v>-0.11009937139678527</v>
      </c>
    </row>
    <row r="135" spans="1:29" s="17" customFormat="1" x14ac:dyDescent="0.25">
      <c r="A135" s="17">
        <v>50</v>
      </c>
      <c r="B135" s="17">
        <v>-619</v>
      </c>
      <c r="C135" s="17">
        <v>15121</v>
      </c>
      <c r="D135" s="17">
        <v>13092</v>
      </c>
      <c r="E135" s="17">
        <v>11290</v>
      </c>
      <c r="F135" s="17">
        <v>13290</v>
      </c>
      <c r="G135" s="24"/>
      <c r="H135" s="7"/>
      <c r="I135" s="25">
        <f t="shared" si="32"/>
        <v>3831</v>
      </c>
      <c r="J135" s="24">
        <f t="shared" si="32"/>
        <v>-198</v>
      </c>
      <c r="K135" s="7"/>
      <c r="L135" s="25">
        <f t="shared" si="27"/>
        <v>3825.7786502729191</v>
      </c>
      <c r="M135" s="17">
        <f t="shared" si="18"/>
        <v>27.262492972487848</v>
      </c>
      <c r="N135" s="17">
        <f t="shared" si="28"/>
        <v>-199.1933934004837</v>
      </c>
      <c r="O135" s="24">
        <f t="shared" si="19"/>
        <v>1.4241878083180486</v>
      </c>
      <c r="P135" s="7"/>
      <c r="Q135" s="25">
        <f t="shared" si="20"/>
        <v>3869.5770012077219</v>
      </c>
      <c r="R135" s="24">
        <f t="shared" si="21"/>
        <v>-224.12841543633152</v>
      </c>
      <c r="S135" s="7"/>
      <c r="T135" s="25">
        <f t="shared" si="22"/>
        <v>-0.99793009658619714</v>
      </c>
      <c r="U135" s="24">
        <f t="shared" si="23"/>
        <v>-5.7952216428237849E-2</v>
      </c>
      <c r="V135" s="7"/>
      <c r="W135" s="25">
        <f t="shared" si="24"/>
        <v>-0.99808545603698451</v>
      </c>
      <c r="X135" s="24">
        <f t="shared" si="29"/>
        <v>78.857009295804289</v>
      </c>
      <c r="Y135" s="7"/>
      <c r="Z135" s="25">
        <f t="shared" si="30"/>
        <v>-619</v>
      </c>
      <c r="AA135" s="17">
        <f t="shared" si="31"/>
        <v>78.885000000000048</v>
      </c>
      <c r="AB135" s="24">
        <f t="shared" si="25"/>
        <v>1.3768029804357278</v>
      </c>
      <c r="AC135" s="17">
        <f t="shared" si="26"/>
        <v>-2.7990704195758553E-2</v>
      </c>
    </row>
    <row r="136" spans="1:29" s="17" customFormat="1" x14ac:dyDescent="0.25">
      <c r="A136" s="17">
        <v>51</v>
      </c>
      <c r="B136" s="17">
        <v>-613</v>
      </c>
      <c r="C136" s="17">
        <v>15094</v>
      </c>
      <c r="D136" s="17">
        <v>12905</v>
      </c>
      <c r="E136" s="17">
        <v>11307</v>
      </c>
      <c r="F136" s="17">
        <v>13471</v>
      </c>
      <c r="G136" s="24"/>
      <c r="H136" s="7"/>
      <c r="I136" s="25">
        <f t="shared" si="32"/>
        <v>3787</v>
      </c>
      <c r="J136" s="24">
        <f t="shared" si="32"/>
        <v>-566</v>
      </c>
      <c r="K136" s="7"/>
      <c r="L136" s="25">
        <f t="shared" si="27"/>
        <v>3785.5214492161504</v>
      </c>
      <c r="M136" s="17">
        <f t="shared" si="18"/>
        <v>2.186112420422389</v>
      </c>
      <c r="N136" s="17">
        <f t="shared" si="28"/>
        <v>-568.99054945960677</v>
      </c>
      <c r="O136" s="24">
        <f t="shared" si="19"/>
        <v>8.9433860703543342</v>
      </c>
      <c r="P136" s="7"/>
      <c r="Q136" s="25">
        <f t="shared" si="20"/>
        <v>3825.5770012077219</v>
      </c>
      <c r="R136" s="24">
        <f t="shared" si="21"/>
        <v>-592.12841543633158</v>
      </c>
      <c r="S136" s="7"/>
      <c r="T136" s="25">
        <f t="shared" si="22"/>
        <v>-0.98658288105434744</v>
      </c>
      <c r="U136" s="24">
        <f t="shared" si="23"/>
        <v>-0.15310487970867653</v>
      </c>
      <c r="V136" s="7"/>
      <c r="W136" s="25">
        <f t="shared" si="24"/>
        <v>-0.98698765788902321</v>
      </c>
      <c r="X136" s="24">
        <f t="shared" si="29"/>
        <v>73.362427749776543</v>
      </c>
      <c r="Y136" s="7"/>
      <c r="Z136" s="25">
        <f t="shared" si="30"/>
        <v>-613</v>
      </c>
      <c r="AA136" s="17">
        <f t="shared" si="31"/>
        <v>73.368000000000052</v>
      </c>
      <c r="AB136" s="24">
        <f t="shared" si="25"/>
        <v>1.2805131656032007</v>
      </c>
      <c r="AC136" s="17">
        <f t="shared" si="26"/>
        <v>-5.5722502235084903E-3</v>
      </c>
    </row>
    <row r="137" spans="1:29" s="17" customFormat="1" x14ac:dyDescent="0.25">
      <c r="A137" s="17">
        <v>52</v>
      </c>
      <c r="B137" s="17">
        <v>-611</v>
      </c>
      <c r="C137" s="17">
        <v>15066</v>
      </c>
      <c r="D137" s="17">
        <v>12729</v>
      </c>
      <c r="E137" s="17">
        <v>11356</v>
      </c>
      <c r="F137" s="17">
        <v>13662</v>
      </c>
      <c r="G137" s="24"/>
      <c r="H137" s="7"/>
      <c r="I137" s="25">
        <f t="shared" si="32"/>
        <v>3710</v>
      </c>
      <c r="J137" s="24">
        <f t="shared" si="32"/>
        <v>-933</v>
      </c>
      <c r="K137" s="7"/>
      <c r="L137" s="25">
        <f t="shared" si="27"/>
        <v>3710.1278778029746</v>
      </c>
      <c r="M137" s="17">
        <f t="shared" si="18"/>
        <v>1.6352732493605717E-2</v>
      </c>
      <c r="N137" s="17">
        <f t="shared" si="28"/>
        <v>-932.09007422046159</v>
      </c>
      <c r="O137" s="24">
        <f t="shared" si="19"/>
        <v>0.82796492426858659</v>
      </c>
      <c r="P137" s="7"/>
      <c r="Q137" s="25">
        <f t="shared" si="20"/>
        <v>3748.5770012077219</v>
      </c>
      <c r="R137" s="24">
        <f t="shared" si="21"/>
        <v>-959.12841543633158</v>
      </c>
      <c r="S137" s="7"/>
      <c r="T137" s="25">
        <f t="shared" si="22"/>
        <v>-0.96672525387361052</v>
      </c>
      <c r="U137" s="24">
        <f t="shared" si="23"/>
        <v>-0.24799897596933143</v>
      </c>
      <c r="V137" s="7"/>
      <c r="W137" s="25">
        <f t="shared" si="24"/>
        <v>-0.96737874097553467</v>
      </c>
      <c r="X137" s="24">
        <f t="shared" si="29"/>
        <v>67.801274305511015</v>
      </c>
      <c r="Y137" s="7"/>
      <c r="Z137" s="25">
        <f t="shared" si="30"/>
        <v>-611</v>
      </c>
      <c r="AA137" s="17">
        <f t="shared" si="31"/>
        <v>67.869000000000057</v>
      </c>
      <c r="AB137" s="24">
        <f t="shared" si="25"/>
        <v>1.1845375100360325</v>
      </c>
      <c r="AC137" s="17">
        <f t="shared" si="26"/>
        <v>-6.7725694489041643E-2</v>
      </c>
    </row>
    <row r="138" spans="1:29" s="17" customFormat="1" x14ac:dyDescent="0.25">
      <c r="A138" s="17">
        <v>53</v>
      </c>
      <c r="B138" s="17">
        <v>-632</v>
      </c>
      <c r="C138" s="17">
        <v>15001</v>
      </c>
      <c r="D138" s="17">
        <v>12539</v>
      </c>
      <c r="E138" s="17">
        <v>11405</v>
      </c>
      <c r="F138" s="17">
        <v>13838</v>
      </c>
      <c r="G138" s="24"/>
      <c r="H138" s="7"/>
      <c r="I138" s="25">
        <f t="shared" si="32"/>
        <v>3596</v>
      </c>
      <c r="J138" s="24">
        <f t="shared" si="32"/>
        <v>-1299</v>
      </c>
      <c r="K138" s="7"/>
      <c r="L138" s="25">
        <f t="shared" si="27"/>
        <v>3595.8390517034745</v>
      </c>
      <c r="M138" s="17">
        <f t="shared" si="18"/>
        <v>2.5904354154452421E-2</v>
      </c>
      <c r="N138" s="17">
        <f t="shared" si="28"/>
        <v>-1298.3363417104895</v>
      </c>
      <c r="O138" s="24">
        <f t="shared" si="19"/>
        <v>0.44044232523603194</v>
      </c>
      <c r="P138" s="7"/>
      <c r="Q138" s="25">
        <f t="shared" si="20"/>
        <v>3634.5770012077219</v>
      </c>
      <c r="R138" s="24">
        <f t="shared" si="21"/>
        <v>-1325.1284154363316</v>
      </c>
      <c r="S138" s="7"/>
      <c r="T138" s="25">
        <f t="shared" si="22"/>
        <v>-0.93732564999563628</v>
      </c>
      <c r="U138" s="24">
        <f t="shared" si="23"/>
        <v>-0.3426345052102025</v>
      </c>
      <c r="V138" s="7"/>
      <c r="W138" s="25">
        <f t="shared" si="24"/>
        <v>-0.93822713670319391</v>
      </c>
      <c r="X138" s="24">
        <f t="shared" si="29"/>
        <v>62.118197181369226</v>
      </c>
      <c r="Y138" s="7"/>
      <c r="Z138" s="25">
        <f t="shared" si="30"/>
        <v>-632</v>
      </c>
      <c r="AA138" s="17">
        <f t="shared" si="31"/>
        <v>62.181000000000054</v>
      </c>
      <c r="AB138" s="24">
        <f t="shared" si="25"/>
        <v>1.0852631821825951</v>
      </c>
      <c r="AC138" s="17">
        <f t="shared" si="26"/>
        <v>-6.2802818630828483E-2</v>
      </c>
    </row>
    <row r="139" spans="1:29" s="17" customFormat="1" x14ac:dyDescent="0.25">
      <c r="A139" s="17">
        <v>54</v>
      </c>
      <c r="B139" s="17">
        <v>-627</v>
      </c>
      <c r="C139" s="17">
        <v>14926</v>
      </c>
      <c r="D139" s="17">
        <v>12363</v>
      </c>
      <c r="E139" s="17">
        <v>11476</v>
      </c>
      <c r="F139" s="17">
        <v>14008</v>
      </c>
      <c r="G139" s="24"/>
      <c r="H139" s="7"/>
      <c r="I139" s="25">
        <f t="shared" si="32"/>
        <v>3450</v>
      </c>
      <c r="J139" s="24">
        <f t="shared" si="32"/>
        <v>-1645</v>
      </c>
      <c r="K139" s="7"/>
      <c r="L139" s="25">
        <f t="shared" si="27"/>
        <v>3447.0734607068175</v>
      </c>
      <c r="M139" s="17">
        <f t="shared" si="18"/>
        <v>8.5646322345410457</v>
      </c>
      <c r="N139" s="17">
        <f t="shared" si="28"/>
        <v>-1648.7873443137951</v>
      </c>
      <c r="O139" s="24">
        <f t="shared" si="19"/>
        <v>14.343976951235883</v>
      </c>
      <c r="P139" s="7"/>
      <c r="Q139" s="25">
        <f t="shared" si="20"/>
        <v>3488.5770012077219</v>
      </c>
      <c r="R139" s="24">
        <f t="shared" si="21"/>
        <v>-1671.1284154363316</v>
      </c>
      <c r="S139" s="7"/>
      <c r="T139" s="25">
        <f t="shared" si="22"/>
        <v>-0.89967352573086223</v>
      </c>
      <c r="U139" s="24">
        <f t="shared" si="23"/>
        <v>-0.43209869405539758</v>
      </c>
      <c r="V139" s="7"/>
      <c r="W139" s="25">
        <f t="shared" si="24"/>
        <v>-0.90080942627237004</v>
      </c>
      <c r="X139" s="24">
        <f t="shared" si="29"/>
        <v>56.55404360890094</v>
      </c>
      <c r="Y139" s="7"/>
      <c r="Z139" s="25">
        <f t="shared" si="30"/>
        <v>-627</v>
      </c>
      <c r="AA139" s="17">
        <f t="shared" si="31"/>
        <v>56.538000000000054</v>
      </c>
      <c r="AB139" s="24">
        <f t="shared" si="25"/>
        <v>0.9867742524925549</v>
      </c>
      <c r="AC139" s="17">
        <f t="shared" si="26"/>
        <v>1.6043608900886852E-2</v>
      </c>
    </row>
    <row r="140" spans="1:29" s="17" customFormat="1" x14ac:dyDescent="0.25">
      <c r="A140" s="17">
        <v>55</v>
      </c>
      <c r="B140" s="17">
        <v>-646</v>
      </c>
      <c r="C140" s="17">
        <v>14834</v>
      </c>
      <c r="D140" s="17">
        <v>12191</v>
      </c>
      <c r="E140" s="17">
        <v>11573</v>
      </c>
      <c r="F140" s="17">
        <v>14186</v>
      </c>
      <c r="G140" s="24"/>
      <c r="H140" s="7"/>
      <c r="I140" s="25">
        <f t="shared" si="32"/>
        <v>3261</v>
      </c>
      <c r="J140" s="24">
        <f t="shared" si="32"/>
        <v>-1995</v>
      </c>
      <c r="K140" s="7"/>
      <c r="L140" s="25">
        <f t="shared" si="27"/>
        <v>3258.4710677884682</v>
      </c>
      <c r="M140" s="17">
        <f t="shared" si="18"/>
        <v>6.3954981305231717</v>
      </c>
      <c r="N140" s="17">
        <f t="shared" si="28"/>
        <v>-1992.8195504730622</v>
      </c>
      <c r="O140" s="24">
        <f t="shared" si="19"/>
        <v>4.7543601395231185</v>
      </c>
      <c r="P140" s="7"/>
      <c r="Q140" s="25">
        <f t="shared" si="20"/>
        <v>3299.5770012077219</v>
      </c>
      <c r="R140" s="24">
        <f t="shared" si="21"/>
        <v>-2021.1284154363316</v>
      </c>
      <c r="S140" s="7"/>
      <c r="T140" s="25">
        <f t="shared" si="22"/>
        <v>-0.85093207719632602</v>
      </c>
      <c r="U140" s="24">
        <f t="shared" si="23"/>
        <v>-0.52259715097972781</v>
      </c>
      <c r="V140" s="7"/>
      <c r="W140" s="25">
        <f t="shared" si="24"/>
        <v>-0.85230506494567648</v>
      </c>
      <c r="X140" s="24">
        <f t="shared" si="29"/>
        <v>50.665213399956997</v>
      </c>
      <c r="Y140" s="7"/>
      <c r="Z140" s="25">
        <f t="shared" si="30"/>
        <v>-646</v>
      </c>
      <c r="AA140" s="17">
        <f t="shared" si="31"/>
        <v>50.724000000000053</v>
      </c>
      <c r="AB140" s="24">
        <f t="shared" si="25"/>
        <v>0.88530080978160453</v>
      </c>
      <c r="AC140" s="17">
        <f t="shared" si="26"/>
        <v>-5.878660004305658E-2</v>
      </c>
    </row>
    <row r="141" spans="1:29" s="17" customFormat="1" x14ac:dyDescent="0.25">
      <c r="A141" s="17">
        <v>56</v>
      </c>
      <c r="B141" s="17">
        <v>-632</v>
      </c>
      <c r="C141" s="17">
        <v>14725</v>
      </c>
      <c r="D141" s="17">
        <v>12038</v>
      </c>
      <c r="E141" s="17">
        <v>11685</v>
      </c>
      <c r="F141" s="17">
        <v>14348</v>
      </c>
      <c r="G141" s="24"/>
      <c r="H141" s="7"/>
      <c r="I141" s="25">
        <f t="shared" si="32"/>
        <v>3040</v>
      </c>
      <c r="J141" s="24">
        <f t="shared" si="32"/>
        <v>-2310</v>
      </c>
      <c r="K141" s="7"/>
      <c r="L141" s="25">
        <f t="shared" si="27"/>
        <v>3041.1041929205157</v>
      </c>
      <c r="M141" s="17">
        <f t="shared" si="18"/>
        <v>1.2192420057170861</v>
      </c>
      <c r="N141" s="17">
        <f t="shared" si="28"/>
        <v>-2309.2897370081891</v>
      </c>
      <c r="O141" s="24">
        <f t="shared" si="19"/>
        <v>0.50447351753610026</v>
      </c>
      <c r="P141" s="7"/>
      <c r="Q141" s="25">
        <f t="shared" si="20"/>
        <v>3078.5770012077219</v>
      </c>
      <c r="R141" s="24">
        <f t="shared" si="21"/>
        <v>-2336.1284154363316</v>
      </c>
      <c r="S141" s="7"/>
      <c r="T141" s="25">
        <f t="shared" si="22"/>
        <v>-0.7939381082749899</v>
      </c>
      <c r="U141" s="24">
        <f t="shared" si="23"/>
        <v>-0.60404576221162509</v>
      </c>
      <c r="V141" s="7"/>
      <c r="W141" s="25">
        <f t="shared" si="24"/>
        <v>-0.79552442940158863</v>
      </c>
      <c r="X141" s="24">
        <f t="shared" si="29"/>
        <v>44.970476743177301</v>
      </c>
      <c r="Y141" s="7"/>
      <c r="Z141" s="25">
        <f t="shared" si="30"/>
        <v>-632</v>
      </c>
      <c r="AA141" s="17">
        <f t="shared" si="31"/>
        <v>45.036000000000051</v>
      </c>
      <c r="AB141" s="24">
        <f t="shared" si="25"/>
        <v>0.78602648192816715</v>
      </c>
      <c r="AC141" s="17">
        <f t="shared" si="26"/>
        <v>-6.5523256822750398E-2</v>
      </c>
    </row>
    <row r="142" spans="1:29" s="17" customFormat="1" x14ac:dyDescent="0.25">
      <c r="A142" s="17">
        <v>57</v>
      </c>
      <c r="B142" s="17">
        <v>-626</v>
      </c>
      <c r="C142" s="17">
        <v>14597</v>
      </c>
      <c r="D142" s="17">
        <v>11886</v>
      </c>
      <c r="E142" s="17">
        <v>11802</v>
      </c>
      <c r="F142" s="17">
        <v>14486</v>
      </c>
      <c r="G142" s="24"/>
      <c r="H142" s="7"/>
      <c r="I142" s="25">
        <f t="shared" si="32"/>
        <v>2795</v>
      </c>
      <c r="J142" s="24">
        <f t="shared" si="32"/>
        <v>-2600</v>
      </c>
      <c r="K142" s="7"/>
      <c r="L142" s="25">
        <f t="shared" si="27"/>
        <v>2795.8873760837496</v>
      </c>
      <c r="M142" s="17">
        <f t="shared" si="18"/>
        <v>0.7874363140107532</v>
      </c>
      <c r="N142" s="17">
        <f t="shared" si="28"/>
        <v>-2600.0606250459468</v>
      </c>
      <c r="O142" s="24">
        <f t="shared" si="19"/>
        <v>3.6753961960559276E-3</v>
      </c>
      <c r="P142" s="7"/>
      <c r="Q142" s="25">
        <f t="shared" si="20"/>
        <v>2833.5770012077219</v>
      </c>
      <c r="R142" s="24">
        <f t="shared" si="21"/>
        <v>-2626.1284154363316</v>
      </c>
      <c r="S142" s="7"/>
      <c r="T142" s="25">
        <f t="shared" si="22"/>
        <v>-0.73075474906355409</v>
      </c>
      <c r="U142" s="24">
        <f t="shared" si="23"/>
        <v>-0.67903019794892727</v>
      </c>
      <c r="V142" s="7"/>
      <c r="W142" s="25">
        <f t="shared" si="24"/>
        <v>-0.73253743553269801</v>
      </c>
      <c r="X142" s="24">
        <f t="shared" si="29"/>
        <v>39.350893817395672</v>
      </c>
      <c r="Y142" s="7"/>
      <c r="Z142" s="25">
        <f t="shared" si="30"/>
        <v>-626</v>
      </c>
      <c r="AA142" s="17">
        <f t="shared" si="31"/>
        <v>39.402000000000051</v>
      </c>
      <c r="AB142" s="24">
        <f t="shared" si="25"/>
        <v>0.68769463187080659</v>
      </c>
      <c r="AC142" s="17">
        <f t="shared" si="26"/>
        <v>-5.1106182604378603E-2</v>
      </c>
    </row>
    <row r="143" spans="1:29" s="17" customFormat="1" x14ac:dyDescent="0.25">
      <c r="A143" s="17">
        <v>58</v>
      </c>
      <c r="B143" s="17">
        <v>-607</v>
      </c>
      <c r="C143" s="17">
        <v>14462</v>
      </c>
      <c r="D143" s="17">
        <v>11756</v>
      </c>
      <c r="E143" s="17">
        <v>11932</v>
      </c>
      <c r="F143" s="17">
        <v>14616</v>
      </c>
      <c r="G143" s="24"/>
      <c r="H143" s="7"/>
      <c r="I143" s="25">
        <f t="shared" si="32"/>
        <v>2530</v>
      </c>
      <c r="J143" s="24">
        <f t="shared" si="32"/>
        <v>-2860</v>
      </c>
      <c r="K143" s="7"/>
      <c r="L143" s="25">
        <f t="shared" si="27"/>
        <v>2531.9288080950432</v>
      </c>
      <c r="M143" s="17">
        <f t="shared" si="18"/>
        <v>3.7203006675042674</v>
      </c>
      <c r="N143" s="17">
        <f t="shared" si="28"/>
        <v>-2857.7673650440483</v>
      </c>
      <c r="O143" s="24">
        <f t="shared" si="19"/>
        <v>4.984658846537239</v>
      </c>
      <c r="P143" s="7"/>
      <c r="Q143" s="25">
        <f t="shared" si="20"/>
        <v>2568.5770012077219</v>
      </c>
      <c r="R143" s="24">
        <f t="shared" si="21"/>
        <v>-2886.1284154363316</v>
      </c>
      <c r="S143" s="7"/>
      <c r="T143" s="25">
        <f t="shared" si="22"/>
        <v>-0.66241356461036838</v>
      </c>
      <c r="U143" s="24">
        <f t="shared" si="23"/>
        <v>-0.74625762309271548</v>
      </c>
      <c r="V143" s="7"/>
      <c r="W143" s="25">
        <f t="shared" si="24"/>
        <v>-0.66437226257935944</v>
      </c>
      <c r="X143" s="24">
        <f t="shared" si="29"/>
        <v>33.857842407061526</v>
      </c>
      <c r="Y143" s="7"/>
      <c r="Z143" s="25">
        <f t="shared" si="30"/>
        <v>-607</v>
      </c>
      <c r="AA143" s="17">
        <f t="shared" si="31"/>
        <v>33.93900000000005</v>
      </c>
      <c r="AB143" s="24">
        <f t="shared" si="25"/>
        <v>0.59234729483435633</v>
      </c>
      <c r="AC143" s="17">
        <f t="shared" si="26"/>
        <v>-8.1157592938524203E-2</v>
      </c>
    </row>
    <row r="144" spans="1:29" s="17" customFormat="1" x14ac:dyDescent="0.25">
      <c r="A144" s="17">
        <v>59</v>
      </c>
      <c r="B144" s="17">
        <v>-612</v>
      </c>
      <c r="C144" s="17">
        <v>14321</v>
      </c>
      <c r="D144" s="17">
        <v>11644</v>
      </c>
      <c r="E144" s="17">
        <v>12078</v>
      </c>
      <c r="F144" s="17">
        <v>14736</v>
      </c>
      <c r="G144" s="24"/>
      <c r="H144" s="7"/>
      <c r="I144" s="25">
        <f t="shared" si="32"/>
        <v>2243</v>
      </c>
      <c r="J144" s="24">
        <f t="shared" si="32"/>
        <v>-3092</v>
      </c>
      <c r="K144" s="7"/>
      <c r="L144" s="25">
        <f t="shared" si="27"/>
        <v>2242.154486985954</v>
      </c>
      <c r="M144" s="17">
        <f t="shared" si="18"/>
        <v>0.71489225692113689</v>
      </c>
      <c r="N144" s="17">
        <f t="shared" si="28"/>
        <v>-3091.0298398076643</v>
      </c>
      <c r="O144" s="24">
        <f t="shared" si="19"/>
        <v>0.94121079879283753</v>
      </c>
      <c r="P144" s="7"/>
      <c r="Q144" s="25">
        <f t="shared" si="20"/>
        <v>2281.5770012077219</v>
      </c>
      <c r="R144" s="24">
        <f t="shared" si="21"/>
        <v>-3118.1284154363316</v>
      </c>
      <c r="S144" s="7"/>
      <c r="T144" s="25">
        <f t="shared" si="22"/>
        <v>-0.58839877239125771</v>
      </c>
      <c r="U144" s="24">
        <f t="shared" si="23"/>
        <v>-0.80624517168255727</v>
      </c>
      <c r="V144" s="7"/>
      <c r="W144" s="25">
        <f t="shared" si="24"/>
        <v>-0.59051448198609813</v>
      </c>
      <c r="X144" s="24">
        <f t="shared" si="29"/>
        <v>28.400061339376521</v>
      </c>
      <c r="Y144" s="7"/>
      <c r="Z144" s="25">
        <f t="shared" si="30"/>
        <v>-612</v>
      </c>
      <c r="AA144" s="17">
        <f t="shared" si="31"/>
        <v>28.431000000000051</v>
      </c>
      <c r="AB144" s="24">
        <f t="shared" si="25"/>
        <v>0.49621455963450867</v>
      </c>
      <c r="AC144" s="17">
        <f t="shared" si="26"/>
        <v>-3.0938660623530012E-2</v>
      </c>
    </row>
    <row r="145" spans="1:29" s="17" customFormat="1" x14ac:dyDescent="0.25">
      <c r="A145" s="17">
        <v>60</v>
      </c>
      <c r="B145" s="17">
        <v>-625</v>
      </c>
      <c r="C145" s="17">
        <v>14160</v>
      </c>
      <c r="D145" s="17">
        <v>11540</v>
      </c>
      <c r="E145" s="17">
        <v>12238</v>
      </c>
      <c r="F145" s="17">
        <v>14841</v>
      </c>
      <c r="G145" s="24"/>
      <c r="H145" s="7"/>
      <c r="I145" s="25">
        <f t="shared" si="32"/>
        <v>1922</v>
      </c>
      <c r="J145" s="24">
        <f t="shared" si="32"/>
        <v>-3301</v>
      </c>
      <c r="K145" s="7"/>
      <c r="L145" s="25">
        <f t="shared" si="27"/>
        <v>1924.5008222496645</v>
      </c>
      <c r="M145" s="17">
        <f t="shared" si="18"/>
        <v>6.2541119244167716</v>
      </c>
      <c r="N145" s="17">
        <f t="shared" si="28"/>
        <v>-3299.4811467250543</v>
      </c>
      <c r="O145" s="24">
        <f t="shared" si="19"/>
        <v>2.3069152708134024</v>
      </c>
      <c r="P145" s="7"/>
      <c r="Q145" s="25">
        <f t="shared" si="20"/>
        <v>1960.5770012077221</v>
      </c>
      <c r="R145" s="24">
        <f t="shared" si="21"/>
        <v>-3327.1284154363316</v>
      </c>
      <c r="S145" s="7"/>
      <c r="T145" s="25">
        <f t="shared" si="22"/>
        <v>-0.5056156772611724</v>
      </c>
      <c r="U145" s="24">
        <f t="shared" si="23"/>
        <v>-0.86028567881737161</v>
      </c>
      <c r="V145" s="7"/>
      <c r="W145" s="25">
        <f t="shared" si="24"/>
        <v>-0.50787277732590907</v>
      </c>
      <c r="X145" s="24">
        <f t="shared" si="29"/>
        <v>22.735697337216607</v>
      </c>
      <c r="Y145" s="7"/>
      <c r="Z145" s="25">
        <f t="shared" si="30"/>
        <v>-625</v>
      </c>
      <c r="AA145" s="17">
        <f t="shared" si="31"/>
        <v>22.806000000000051</v>
      </c>
      <c r="AB145" s="24">
        <f t="shared" si="25"/>
        <v>0.39803978920982769</v>
      </c>
      <c r="AC145" s="17">
        <f t="shared" si="26"/>
        <v>-7.0302662783443992E-2</v>
      </c>
    </row>
    <row r="146" spans="1:29" s="17" customFormat="1" x14ac:dyDescent="0.25">
      <c r="A146" s="17">
        <v>61</v>
      </c>
      <c r="B146" s="17">
        <v>-619</v>
      </c>
      <c r="C146" s="17">
        <v>13993</v>
      </c>
      <c r="D146" s="17">
        <v>11449</v>
      </c>
      <c r="E146" s="17">
        <v>12400</v>
      </c>
      <c r="F146" s="17">
        <v>14929</v>
      </c>
      <c r="G146" s="24"/>
      <c r="H146" s="7"/>
      <c r="I146" s="25">
        <f t="shared" si="32"/>
        <v>1593</v>
      </c>
      <c r="J146" s="24">
        <f t="shared" si="32"/>
        <v>-3480</v>
      </c>
      <c r="K146" s="7"/>
      <c r="L146" s="25">
        <f t="shared" si="27"/>
        <v>1591.2456178494335</v>
      </c>
      <c r="M146" s="17">
        <f t="shared" si="18"/>
        <v>3.0778567302262356</v>
      </c>
      <c r="N146" s="17">
        <f t="shared" si="28"/>
        <v>-3474.3234878714293</v>
      </c>
      <c r="O146" s="24">
        <f t="shared" si="19"/>
        <v>32.222789945810497</v>
      </c>
      <c r="P146" s="7"/>
      <c r="Q146" s="25">
        <f t="shared" si="20"/>
        <v>1631.5770012077221</v>
      </c>
      <c r="R146" s="24">
        <f t="shared" si="21"/>
        <v>-3506.1284154363316</v>
      </c>
      <c r="S146" s="7"/>
      <c r="T146" s="25">
        <f t="shared" si="22"/>
        <v>-0.42076945203438709</v>
      </c>
      <c r="U146" s="24">
        <f t="shared" si="23"/>
        <v>-0.90656917535867199</v>
      </c>
      <c r="V146" s="7"/>
      <c r="W146" s="25">
        <f t="shared" si="24"/>
        <v>-0.42314759936124763</v>
      </c>
      <c r="X146" s="24">
        <f t="shared" si="29"/>
        <v>17.201213115799305</v>
      </c>
      <c r="Y146" s="7"/>
      <c r="Z146" s="25">
        <f t="shared" si="30"/>
        <v>-619</v>
      </c>
      <c r="AA146" s="17">
        <f t="shared" si="31"/>
        <v>17.235000000000049</v>
      </c>
      <c r="AB146" s="24">
        <f t="shared" si="25"/>
        <v>0.30080749658122358</v>
      </c>
      <c r="AC146" s="17">
        <f t="shared" si="26"/>
        <v>-3.3786884200743827E-2</v>
      </c>
    </row>
    <row r="147" spans="1:29" s="17" customFormat="1" x14ac:dyDescent="0.25">
      <c r="A147" s="17">
        <v>62</v>
      </c>
      <c r="B147" s="17">
        <v>-633</v>
      </c>
      <c r="C147" s="17">
        <v>13816</v>
      </c>
      <c r="D147" s="17">
        <v>11381</v>
      </c>
      <c r="E147" s="17">
        <v>12583</v>
      </c>
      <c r="F147" s="17">
        <v>15006</v>
      </c>
      <c r="G147" s="24"/>
      <c r="H147" s="7"/>
      <c r="I147" s="25">
        <f t="shared" si="32"/>
        <v>1233</v>
      </c>
      <c r="J147" s="24">
        <f t="shared" si="32"/>
        <v>-3625</v>
      </c>
      <c r="K147" s="7"/>
      <c r="L147" s="25">
        <f t="shared" si="27"/>
        <v>1234.5498972409707</v>
      </c>
      <c r="M147" s="17">
        <f t="shared" si="18"/>
        <v>2.4021814575686569</v>
      </c>
      <c r="N147" s="17">
        <f t="shared" si="28"/>
        <v>-3618.8617440742173</v>
      </c>
      <c r="O147" s="24">
        <f t="shared" si="19"/>
        <v>37.678185810406269</v>
      </c>
      <c r="P147" s="7"/>
      <c r="Q147" s="25">
        <f t="shared" si="20"/>
        <v>1271.5770012077221</v>
      </c>
      <c r="R147" s="24">
        <f t="shared" si="21"/>
        <v>-3651.1284154363316</v>
      </c>
      <c r="S147" s="7"/>
      <c r="T147" s="25">
        <f t="shared" si="22"/>
        <v>-0.32792859768288951</v>
      </c>
      <c r="U147" s="24">
        <f t="shared" si="23"/>
        <v>-0.94406139322732308</v>
      </c>
      <c r="V147" s="7"/>
      <c r="W147" s="25">
        <f t="shared" si="24"/>
        <v>-0.33040471719811754</v>
      </c>
      <c r="X147" s="24">
        <f t="shared" si="29"/>
        <v>11.469204419270454</v>
      </c>
      <c r="Y147" s="7"/>
      <c r="Z147" s="25">
        <f t="shared" si="30"/>
        <v>-633</v>
      </c>
      <c r="AA147" s="17">
        <f t="shared" si="31"/>
        <v>11.53800000000005</v>
      </c>
      <c r="AB147" s="24">
        <f t="shared" si="25"/>
        <v>0.20137608909510663</v>
      </c>
      <c r="AC147" s="17">
        <f t="shared" si="26"/>
        <v>-6.8795580729595684E-2</v>
      </c>
    </row>
    <row r="148" spans="1:29" s="17" customFormat="1" x14ac:dyDescent="0.25">
      <c r="A148" s="17">
        <v>63</v>
      </c>
      <c r="B148" s="17">
        <v>-643</v>
      </c>
      <c r="C148" s="17">
        <v>13618</v>
      </c>
      <c r="D148" s="17">
        <v>11322</v>
      </c>
      <c r="E148" s="17">
        <v>12765</v>
      </c>
      <c r="F148" s="17">
        <v>15053</v>
      </c>
      <c r="G148" s="24"/>
      <c r="H148" s="7"/>
      <c r="I148" s="25">
        <f t="shared" si="32"/>
        <v>853</v>
      </c>
      <c r="J148" s="24">
        <f t="shared" si="32"/>
        <v>-3731</v>
      </c>
      <c r="K148" s="7"/>
      <c r="L148" s="25">
        <f t="shared" si="27"/>
        <v>859.35741667157538</v>
      </c>
      <c r="M148" s="17">
        <f t="shared" ref="M148:M149" si="33">(I148-L148)^2</f>
        <v>40.416746736024571</v>
      </c>
      <c r="N148" s="17">
        <f t="shared" si="28"/>
        <v>-3728.7591109134951</v>
      </c>
      <c r="O148" s="24">
        <f t="shared" ref="O148:O149" si="34">(J148-N148)^2</f>
        <v>5.0215838980168623</v>
      </c>
      <c r="P148" s="7"/>
      <c r="Q148" s="25">
        <f t="shared" si="20"/>
        <v>891.57700120772199</v>
      </c>
      <c r="R148" s="24">
        <f t="shared" si="21"/>
        <v>-3757.1284154363316</v>
      </c>
      <c r="S148" s="7"/>
      <c r="T148" s="25">
        <f t="shared" si="22"/>
        <v>-0.229929918089642</v>
      </c>
      <c r="U148" s="24">
        <f t="shared" si="23"/>
        <v>-0.97146949732440602</v>
      </c>
      <c r="V148" s="7"/>
      <c r="W148" s="25">
        <f t="shared" si="24"/>
        <v>-0.23247755511519275</v>
      </c>
      <c r="X148" s="24">
        <f t="shared" si="29"/>
        <v>5.6381430901520275</v>
      </c>
      <c r="Y148" s="7"/>
      <c r="Z148" s="25">
        <f t="shared" si="30"/>
        <v>-643</v>
      </c>
      <c r="AA148" s="17">
        <f t="shared" si="31"/>
        <v>5.7510000000000501</v>
      </c>
      <c r="AB148" s="24">
        <f t="shared" si="25"/>
        <v>0.10037388528219476</v>
      </c>
      <c r="AC148" s="17">
        <f t="shared" si="26"/>
        <v>-0.11285690984802255</v>
      </c>
    </row>
    <row r="149" spans="1:29" s="17" customFormat="1" x14ac:dyDescent="0.25">
      <c r="A149" s="17">
        <v>64</v>
      </c>
      <c r="B149" s="17">
        <v>-633</v>
      </c>
      <c r="C149" s="17">
        <v>13440</v>
      </c>
      <c r="D149" s="17">
        <v>11293</v>
      </c>
      <c r="E149" s="17">
        <v>12958</v>
      </c>
      <c r="F149" s="17">
        <v>15096</v>
      </c>
      <c r="G149" s="24"/>
      <c r="H149" s="7"/>
      <c r="I149" s="25">
        <f t="shared" si="32"/>
        <v>482</v>
      </c>
      <c r="J149" s="24">
        <f t="shared" si="32"/>
        <v>-3803</v>
      </c>
      <c r="K149" s="7"/>
      <c r="L149" s="25">
        <f t="shared" si="27"/>
        <v>481.03618511954858</v>
      </c>
      <c r="M149" s="17">
        <f t="shared" si="33"/>
        <v>0.92893912377959087</v>
      </c>
      <c r="N149" s="17">
        <f t="shared" si="28"/>
        <v>-3799.5129172711409</v>
      </c>
      <c r="O149" s="24">
        <f t="shared" si="34"/>
        <v>12.159745957907775</v>
      </c>
      <c r="P149" s="7"/>
      <c r="Q149" s="25">
        <f t="shared" ref="Q149" si="35">I149-$J$4</f>
        <v>520.57700120772199</v>
      </c>
      <c r="R149" s="24">
        <f t="shared" ref="R149" si="36">J149-$J$3</f>
        <v>-3829.1284154363316</v>
      </c>
      <c r="S149" s="7"/>
      <c r="T149" s="25">
        <f t="shared" ref="T149" si="37">Q149/$J$7</f>
        <v>-0.13425225985518197</v>
      </c>
      <c r="U149" s="24">
        <f t="shared" ref="U149" si="38">R149/$J$6</f>
        <v>-0.99008632274883968</v>
      </c>
      <c r="V149" s="7"/>
      <c r="W149" s="25">
        <f t="shared" ref="W149" si="39">(T149-U149*SIN(-$J$11*PI()/180))/(COS(-$J$11*PI()/180))</f>
        <v>-0.13684837476705153</v>
      </c>
      <c r="X149" s="24">
        <f>IF(MOD(ATAN2(U149,W149)*180/PI()-$J$9+360,360)&gt;5,MOD(ATAN2(U149,W149)*180/PI()-$J$9+360,360)-360,MOD(ATAN2(U149,W149)*180/PI()-$J$9+360,360))</f>
        <v>4.9547960965355742E-2</v>
      </c>
      <c r="Y149" s="7"/>
      <c r="Z149" s="25">
        <f t="shared" si="30"/>
        <v>-633</v>
      </c>
      <c r="AA149" s="17">
        <f t="shared" si="31"/>
        <v>5.4000000000050896E-2</v>
      </c>
      <c r="AB149" s="24">
        <f t="shared" ref="AB149" si="40">AA149*PI()/180</f>
        <v>9.4247779607782621E-4</v>
      </c>
      <c r="AC149" s="17">
        <f t="shared" ref="AC149" si="41">X149-AA149</f>
        <v>-4.4520390346951544E-3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-9984</v>
      </c>
      <c r="G154" s="2"/>
      <c r="I154" s="1"/>
      <c r="J154" s="3"/>
    </row>
    <row r="155" spans="1:29" x14ac:dyDescent="0.25">
      <c r="A155" t="s">
        <v>173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174</v>
      </c>
      <c r="B156" s="31">
        <v>9984</v>
      </c>
      <c r="G156" s="2"/>
      <c r="I156" s="1"/>
      <c r="J156" s="3"/>
    </row>
    <row r="157" spans="1:29" x14ac:dyDescent="0.25">
      <c r="A157" t="s">
        <v>175</v>
      </c>
      <c r="B157">
        <v>9984</v>
      </c>
      <c r="G157" s="2"/>
      <c r="I157" s="43">
        <f>J155</f>
        <v>-9986</v>
      </c>
      <c r="J157" s="39">
        <f>I157+B157</f>
        <v>-2</v>
      </c>
    </row>
    <row r="158" spans="1:29" x14ac:dyDescent="0.25">
      <c r="A158" s="31" t="s">
        <v>176</v>
      </c>
      <c r="B158" s="31">
        <v>40002</v>
      </c>
      <c r="G158" s="2"/>
      <c r="I158" s="1"/>
      <c r="J158" s="3"/>
    </row>
    <row r="159" spans="1:29" x14ac:dyDescent="0.25">
      <c r="A159" t="s">
        <v>177</v>
      </c>
      <c r="B159">
        <v>40002</v>
      </c>
      <c r="G159" s="2"/>
      <c r="I159" s="43">
        <f>J157</f>
        <v>-2</v>
      </c>
      <c r="J159" s="39">
        <f>I159+B159</f>
        <v>40000</v>
      </c>
    </row>
    <row r="160" spans="1:29" x14ac:dyDescent="0.25">
      <c r="A160" s="31" t="s">
        <v>178</v>
      </c>
      <c r="B160" s="31">
        <v>9996</v>
      </c>
      <c r="G160" s="2"/>
      <c r="I160" s="1"/>
      <c r="J160" s="3"/>
    </row>
    <row r="161" spans="1:10" x14ac:dyDescent="0.25">
      <c r="A161" t="s">
        <v>179</v>
      </c>
      <c r="B161">
        <v>9996</v>
      </c>
      <c r="G161" s="2"/>
      <c r="I161" s="43">
        <f>J159</f>
        <v>40000</v>
      </c>
      <c r="J161" s="39">
        <f>I161+B161</f>
        <v>49996</v>
      </c>
    </row>
    <row r="162" spans="1:10" x14ac:dyDescent="0.25">
      <c r="A162" s="31" t="s">
        <v>180</v>
      </c>
      <c r="B162" s="31">
        <v>-9984</v>
      </c>
      <c r="G162" s="2"/>
      <c r="I162" s="1"/>
      <c r="J162" s="3"/>
    </row>
    <row r="163" spans="1:10" x14ac:dyDescent="0.25">
      <c r="A163" t="s">
        <v>181</v>
      </c>
      <c r="B163">
        <v>-9992</v>
      </c>
      <c r="G163" s="2"/>
      <c r="I163" s="43">
        <f>J161</f>
        <v>49996</v>
      </c>
      <c r="J163" s="39">
        <f>I163+B163</f>
        <v>40004</v>
      </c>
    </row>
    <row r="164" spans="1:10" x14ac:dyDescent="0.25">
      <c r="A164" s="31" t="s">
        <v>182</v>
      </c>
      <c r="B164" s="31">
        <v>-39998</v>
      </c>
      <c r="G164" s="2"/>
      <c r="I164" s="1"/>
      <c r="J164" s="3"/>
    </row>
    <row r="165" spans="1:10" ht="15.75" thickBot="1" x14ac:dyDescent="0.3">
      <c r="A165" t="s">
        <v>183</v>
      </c>
      <c r="B165">
        <v>-39998</v>
      </c>
      <c r="G165" s="2"/>
      <c r="I165" s="4">
        <f>J163</f>
        <v>40004</v>
      </c>
      <c r="J165" s="6">
        <f>I165+B165</f>
        <v>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21.869363491276381</v>
      </c>
      <c r="L3" s="35" t="s">
        <v>1</v>
      </c>
      <c r="M3" s="11">
        <v>-3869.5308260544712</v>
      </c>
      <c r="N3" s="10" t="s">
        <v>2</v>
      </c>
      <c r="O3" s="35">
        <v>3851.732863142247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-40.002656096806987</v>
      </c>
      <c r="L4" s="9" t="s">
        <v>5</v>
      </c>
      <c r="M4" s="13">
        <v>359.91368877095243</v>
      </c>
      <c r="N4" s="12" t="s">
        <v>6</v>
      </c>
      <c r="O4" s="9">
        <v>359.88456542980487</v>
      </c>
      <c r="Q4" s="2" t="s">
        <v>7</v>
      </c>
      <c r="R4" s="2">
        <f>MAX(AC20:AC149)</f>
        <v>0.22810803801380075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-171.96160536449008</v>
      </c>
      <c r="N5" s="14" t="s">
        <v>9</v>
      </c>
      <c r="O5" s="9">
        <v>-172.2263979689051</v>
      </c>
      <c r="Q5" s="5" t="s">
        <v>10</v>
      </c>
      <c r="R5" s="5">
        <f>MIN(AC20:AC149)</f>
        <v>-0.22270954881756211</v>
      </c>
      <c r="T5" s="45" t="s">
        <v>55</v>
      </c>
      <c r="U5" s="47">
        <v>23</v>
      </c>
    </row>
    <row r="6" spans="1:21" ht="15.75" thickBot="1" x14ac:dyDescent="0.3">
      <c r="A6" t="s">
        <v>161</v>
      </c>
      <c r="I6" s="32" t="s">
        <v>11</v>
      </c>
      <c r="J6" s="32">
        <f>(O3+O9)/2</f>
        <v>3846.8731223521545</v>
      </c>
      <c r="L6" s="37" t="s">
        <v>12</v>
      </c>
      <c r="M6" s="13">
        <v>-40.183453859582087</v>
      </c>
      <c r="N6" s="14" t="s">
        <v>13</v>
      </c>
      <c r="O6" s="9">
        <v>22.000995930355188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-3864.2163524477673</v>
      </c>
      <c r="L7" s="38" t="s">
        <v>15</v>
      </c>
      <c r="M7" s="16">
        <f>SUM(M20:M84)</f>
        <v>1609.627206158465</v>
      </c>
      <c r="N7" s="15" t="s">
        <v>15</v>
      </c>
      <c r="O7" s="36">
        <f>SUM(O20:O84)</f>
        <v>2463.6216588675093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-172.20529622153407</v>
      </c>
      <c r="L9" s="35" t="s">
        <v>18</v>
      </c>
      <c r="M9" s="11">
        <v>-3858.9018788410635</v>
      </c>
      <c r="N9" s="10" t="s">
        <v>19</v>
      </c>
      <c r="O9" s="35">
        <v>3842.0133815620616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-171.93940944042612</v>
      </c>
      <c r="L10" s="9" t="s">
        <v>21</v>
      </c>
      <c r="M10" s="13">
        <v>359.93818209341589</v>
      </c>
      <c r="N10" s="12" t="s">
        <v>22</v>
      </c>
      <c r="O10" s="9">
        <v>359.92157714489775</v>
      </c>
      <c r="T10" s="48"/>
    </row>
    <row r="11" spans="1:21" ht="15.75" thickBot="1" x14ac:dyDescent="0.3">
      <c r="I11" s="33" t="s">
        <v>23</v>
      </c>
      <c r="J11" s="33">
        <f>J9-J10</f>
        <v>-0.26588678110795172</v>
      </c>
      <c r="L11" s="37" t="s">
        <v>24</v>
      </c>
      <c r="M11" s="13">
        <v>-171.91721351636212</v>
      </c>
      <c r="N11" s="14" t="s">
        <v>25</v>
      </c>
      <c r="O11" s="9">
        <v>-172.18419447416304</v>
      </c>
    </row>
    <row r="12" spans="1:21" x14ac:dyDescent="0.25">
      <c r="I12" s="9"/>
      <c r="J12" s="9"/>
      <c r="L12" s="37" t="s">
        <v>26</v>
      </c>
      <c r="M12" s="13">
        <v>-39.821858334031894</v>
      </c>
      <c r="N12" s="14" t="s">
        <v>27</v>
      </c>
      <c r="O12" s="9">
        <v>21.737731052197578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1296.771853045751</v>
      </c>
      <c r="N13" s="15" t="s">
        <v>15</v>
      </c>
      <c r="O13" s="36">
        <f>SUM(O85:O149)</f>
        <v>2050.7777412414302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13512</v>
      </c>
      <c r="D20" s="17">
        <v>11358</v>
      </c>
      <c r="E20" s="17">
        <v>13009</v>
      </c>
      <c r="F20" s="17">
        <v>15155</v>
      </c>
      <c r="G20" s="24"/>
      <c r="H20" s="7"/>
      <c r="I20" s="25">
        <f t="shared" ref="I20:J51" si="0">C20-E20</f>
        <v>503</v>
      </c>
      <c r="J20" s="24">
        <f t="shared" si="0"/>
        <v>-3797</v>
      </c>
      <c r="K20" s="7"/>
      <c r="L20" s="25">
        <f>$M$3*SIN(2*PI()/$M$4*(AA20+$M$5))+$M$6</f>
        <v>496.95682901875489</v>
      </c>
      <c r="M20" s="17">
        <f t="shared" ref="M20:M83" si="1">(I20-L20)^2</f>
        <v>36.51991550856301</v>
      </c>
      <c r="N20" s="17">
        <f>$O$3*COS(2*PI()/$O$4*(AA20+$O$5))+$O$6</f>
        <v>-3794.998373694968</v>
      </c>
      <c r="O20" s="24">
        <f t="shared" ref="O20:O83" si="2">(J20-N20)^2</f>
        <v>4.0065078649960766</v>
      </c>
      <c r="P20" s="7"/>
      <c r="Q20" s="25">
        <f>I20-$J$4</f>
        <v>543.00265609680696</v>
      </c>
      <c r="R20" s="24">
        <f>J20-$J$3</f>
        <v>-3818.8693634912765</v>
      </c>
      <c r="S20" s="7"/>
      <c r="T20" s="25">
        <f>Q20/$J$7</f>
        <v>-0.1405207696905596</v>
      </c>
      <c r="U20" s="24">
        <f>R20/$J$6</f>
        <v>-0.99272038407033425</v>
      </c>
      <c r="V20" s="7"/>
      <c r="W20" s="25">
        <f>(T20-U20*SIN(-$J$11*PI()/180))/(COS(-$J$11*PI()/180))</f>
        <v>-0.13591543171951673</v>
      </c>
      <c r="X20" s="24">
        <f>IF(MOD(ATAN2(U20,W20)*180/PI()-$J$9+360,360)&gt;5,MOD(ATAN2(U20,W20)*180/PI()-$J$9+360,360)-360,MOD(ATAN2(U20,W20)*180/PI()-$J$9+360,360))</f>
        <v>1.3109043223948902E-3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1.9310904322394889E-2</v>
      </c>
      <c r="AD20" s="17">
        <f ca="1">INDIRECT("AC"&amp;AE20)-AC20</f>
        <v>-1.2082110808409246E-2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13692</v>
      </c>
      <c r="D21" s="17">
        <v>11393</v>
      </c>
      <c r="E21" s="17">
        <v>12817</v>
      </c>
      <c r="F21" s="17">
        <v>15120</v>
      </c>
      <c r="G21" s="24"/>
      <c r="H21" s="7"/>
      <c r="I21" s="25">
        <f t="shared" si="0"/>
        <v>875</v>
      </c>
      <c r="J21" s="24">
        <f t="shared" si="0"/>
        <v>-3727</v>
      </c>
      <c r="K21" s="7"/>
      <c r="L21" s="25">
        <f t="shared" ref="L21:L84" si="3">$M$3*SIN(2*PI()/$M$4*(AA21+$M$5))+$M$6</f>
        <v>873.61234793655149</v>
      </c>
      <c r="M21" s="17">
        <f t="shared" si="1"/>
        <v>1.9255782491929165</v>
      </c>
      <c r="N21" s="17">
        <f t="shared" ref="N21:N84" si="4">$O$3*COS(2*PI()/$O$4*(AA21+$O$5))+$O$6</f>
        <v>-3725.1648948027409</v>
      </c>
      <c r="O21" s="24">
        <f t="shared" si="2"/>
        <v>3.3676110850071912</v>
      </c>
      <c r="P21" s="7"/>
      <c r="Q21" s="25">
        <f t="shared" ref="Q21:Q84" si="5">I21-$J$4</f>
        <v>915.00265609680696</v>
      </c>
      <c r="R21" s="24">
        <f t="shared" ref="R21:R84" si="6">J21-$J$3</f>
        <v>-3748.8693634912765</v>
      </c>
      <c r="S21" s="7"/>
      <c r="T21" s="25">
        <f t="shared" ref="T21:T84" si="7">Q21/$J$7</f>
        <v>-0.23678867139962373</v>
      </c>
      <c r="U21" s="24">
        <f t="shared" ref="U21:U84" si="8">R21/$J$6</f>
        <v>-0.97452378704890741</v>
      </c>
      <c r="V21" s="7"/>
      <c r="W21" s="25">
        <f t="shared" ref="W21:W84" si="9">(T21-U21*SIN(-$J$11*PI()/180))/(COS(-$J$11*PI()/180))</f>
        <v>-0.23226881374059816</v>
      </c>
      <c r="X21" s="24">
        <f t="shared" ref="X21:X83" si="10">MOD(ATAN2(U21,W21)*180/PI()-$J$9+360,360)</f>
        <v>5.6111100203791011</v>
      </c>
      <c r="Y21" s="7"/>
      <c r="Z21" s="25">
        <f t="shared" ref="Z21:Z84" si="11">B21</f>
        <v>631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-4.9889979620898472E-2</v>
      </c>
      <c r="AD21" s="17">
        <f t="shared" ref="AD21:AD83" ca="1" si="14">INDIRECT("AC"&amp;AE21)-AC21</f>
        <v>4.4049644292837975E-2</v>
      </c>
      <c r="AE21" s="17">
        <v>148</v>
      </c>
    </row>
    <row r="22" spans="1:31" s="17" customFormat="1" x14ac:dyDescent="0.25">
      <c r="A22" s="17">
        <v>2</v>
      </c>
      <c r="B22" s="17">
        <v>647</v>
      </c>
      <c r="C22" s="17">
        <v>13879</v>
      </c>
      <c r="D22" s="17">
        <v>11444</v>
      </c>
      <c r="E22" s="17">
        <v>12628</v>
      </c>
      <c r="F22" s="17">
        <v>15062</v>
      </c>
      <c r="G22" s="24"/>
      <c r="H22" s="7"/>
      <c r="I22" s="25">
        <f t="shared" si="0"/>
        <v>1251</v>
      </c>
      <c r="J22" s="24">
        <f t="shared" si="0"/>
        <v>-3618</v>
      </c>
      <c r="K22" s="7"/>
      <c r="L22" s="25">
        <f t="shared" si="3"/>
        <v>1250.4681233952078</v>
      </c>
      <c r="M22" s="17">
        <f t="shared" si="1"/>
        <v>0.28289272272523547</v>
      </c>
      <c r="N22" s="17">
        <f>$O$3*COS(2*PI()/$O$4*(AA22+$O$5))+$O$6</f>
        <v>-3615.3508801189755</v>
      </c>
      <c r="O22" s="24">
        <f>(J22-N22)^2</f>
        <v>7.0178361440392063</v>
      </c>
      <c r="P22" s="7"/>
      <c r="Q22" s="25">
        <f t="shared" si="5"/>
        <v>1291.002656096807</v>
      </c>
      <c r="R22" s="24">
        <f t="shared" si="6"/>
        <v>-3639.8693634912765</v>
      </c>
      <c r="S22" s="7"/>
      <c r="T22" s="25">
        <f t="shared" si="7"/>
        <v>-0.3340917118367423</v>
      </c>
      <c r="U22" s="24">
        <f t="shared" si="8"/>
        <v>-0.9461890859726857</v>
      </c>
      <c r="V22" s="7"/>
      <c r="W22" s="25">
        <f t="shared" si="9"/>
        <v>-0.32970439285682335</v>
      </c>
      <c r="X22" s="24">
        <f t="shared" si="10"/>
        <v>11.416447074917755</v>
      </c>
      <c r="Y22" s="7"/>
      <c r="Z22" s="25">
        <f t="shared" si="11"/>
        <v>647</v>
      </c>
      <c r="AA22" s="17">
        <f t="shared" ref="AA22:AA85" si="15">360/40000*Z22+AA21</f>
        <v>11.483999999999998</v>
      </c>
      <c r="AB22" s="24">
        <f t="shared" si="12"/>
        <v>0.20043361129902876</v>
      </c>
      <c r="AC22" s="17">
        <f t="shared" si="13"/>
        <v>-6.7552925082242865E-2</v>
      </c>
      <c r="AD22" s="17">
        <f t="shared" ca="1" si="14"/>
        <v>-2.2245353084747066E-2</v>
      </c>
      <c r="AE22" s="17">
        <v>147</v>
      </c>
    </row>
    <row r="23" spans="1:31" s="17" customFormat="1" x14ac:dyDescent="0.25">
      <c r="A23" s="17">
        <v>3</v>
      </c>
      <c r="B23" s="17">
        <v>630</v>
      </c>
      <c r="C23" s="17">
        <v>14053</v>
      </c>
      <c r="D23" s="17">
        <v>11515</v>
      </c>
      <c r="E23" s="17">
        <v>12454</v>
      </c>
      <c r="F23" s="17">
        <v>14993</v>
      </c>
      <c r="G23" s="24"/>
      <c r="H23" s="7"/>
      <c r="I23" s="25">
        <f t="shared" si="0"/>
        <v>1599</v>
      </c>
      <c r="J23" s="24">
        <f t="shared" si="0"/>
        <v>-3478</v>
      </c>
      <c r="K23" s="7"/>
      <c r="L23" s="25">
        <f t="shared" si="3"/>
        <v>1604.6487623334722</v>
      </c>
      <c r="M23" s="17">
        <f t="shared" si="1"/>
        <v>31.908515900054041</v>
      </c>
      <c r="N23" s="17">
        <f t="shared" si="4"/>
        <v>-3472.3165858599027</v>
      </c>
      <c r="O23" s="24">
        <f t="shared" si="2"/>
        <v>32.301196287857749</v>
      </c>
      <c r="P23" s="7"/>
      <c r="Q23" s="25">
        <f t="shared" si="5"/>
        <v>1639.002656096807</v>
      </c>
      <c r="R23" s="24">
        <f t="shared" si="6"/>
        <v>-3499.8693634912765</v>
      </c>
      <c r="S23" s="7"/>
      <c r="T23" s="25">
        <f t="shared" si="7"/>
        <v>-0.42414878117747973</v>
      </c>
      <c r="U23" s="24">
        <f t="shared" si="8"/>
        <v>-0.90979589192983212</v>
      </c>
      <c r="V23" s="7"/>
      <c r="W23" s="25">
        <f t="shared" si="9"/>
        <v>-0.41993131936340872</v>
      </c>
      <c r="X23" s="24">
        <f t="shared" si="10"/>
        <v>16.981761864231089</v>
      </c>
      <c r="Y23" s="7"/>
      <c r="Z23" s="25">
        <f t="shared" si="11"/>
        <v>630</v>
      </c>
      <c r="AA23" s="17">
        <f t="shared" si="15"/>
        <v>17.153999999999996</v>
      </c>
      <c r="AB23" s="24">
        <f t="shared" si="12"/>
        <v>0.29939377988710725</v>
      </c>
      <c r="AC23" s="17">
        <f t="shared" si="13"/>
        <v>-0.17223813576890734</v>
      </c>
      <c r="AD23" s="17">
        <f t="shared" ca="1" si="14"/>
        <v>4.6246463661482551E-2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14212</v>
      </c>
      <c r="D24" s="17">
        <v>11595</v>
      </c>
      <c r="E24" s="17">
        <v>12284</v>
      </c>
      <c r="F24" s="17">
        <v>14900</v>
      </c>
      <c r="G24" s="24"/>
      <c r="H24" s="7"/>
      <c r="I24" s="25">
        <f t="shared" si="0"/>
        <v>1928</v>
      </c>
      <c r="J24" s="24">
        <f t="shared" si="0"/>
        <v>-3305</v>
      </c>
      <c r="K24" s="7"/>
      <c r="L24" s="25">
        <f t="shared" si="3"/>
        <v>1933.844420543325</v>
      </c>
      <c r="M24" s="17">
        <f t="shared" si="1"/>
        <v>34.15725148723913</v>
      </c>
      <c r="N24" s="17">
        <f t="shared" si="4"/>
        <v>-3300.2858345597911</v>
      </c>
      <c r="O24" s="24">
        <f t="shared" si="2"/>
        <v>22.223355797660389</v>
      </c>
      <c r="P24" s="7"/>
      <c r="Q24" s="25">
        <f t="shared" si="5"/>
        <v>1968.002656096807</v>
      </c>
      <c r="R24" s="24">
        <f t="shared" si="6"/>
        <v>-3326.8693634912765</v>
      </c>
      <c r="S24" s="7"/>
      <c r="T24" s="25">
        <f t="shared" si="7"/>
        <v>-0.50928894155995852</v>
      </c>
      <c r="U24" s="24">
        <f t="shared" si="8"/>
        <v>-0.86482430214830586</v>
      </c>
      <c r="V24" s="7"/>
      <c r="W24" s="25">
        <f t="shared" si="9"/>
        <v>-0.50528109315507419</v>
      </c>
      <c r="X24" s="24">
        <f t="shared" si="10"/>
        <v>22.501274672118996</v>
      </c>
      <c r="Y24" s="7"/>
      <c r="Z24" s="25">
        <f t="shared" si="11"/>
        <v>613</v>
      </c>
      <c r="AA24" s="17">
        <f t="shared" si="15"/>
        <v>22.670999999999996</v>
      </c>
      <c r="AB24" s="24">
        <f t="shared" si="12"/>
        <v>0.39568359471963438</v>
      </c>
      <c r="AC24" s="17">
        <f t="shared" si="13"/>
        <v>-0.16972532788100025</v>
      </c>
      <c r="AD24" s="17">
        <f t="shared" ca="1" si="14"/>
        <v>0.14737447084824495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14378</v>
      </c>
      <c r="D25" s="17">
        <v>11707</v>
      </c>
      <c r="E25" s="17">
        <v>12135</v>
      </c>
      <c r="F25" s="17">
        <v>14803</v>
      </c>
      <c r="G25" s="24"/>
      <c r="H25" s="7"/>
      <c r="I25" s="25">
        <f t="shared" si="0"/>
        <v>2243</v>
      </c>
      <c r="J25" s="24">
        <f t="shared" si="0"/>
        <v>-3096</v>
      </c>
      <c r="K25" s="7"/>
      <c r="L25" s="25">
        <f t="shared" si="3"/>
        <v>2249.1564403303173</v>
      </c>
      <c r="M25" s="17">
        <f t="shared" si="1"/>
        <v>37.901757540757501</v>
      </c>
      <c r="N25" s="17">
        <f t="shared" si="4"/>
        <v>-3094.2575237366591</v>
      </c>
      <c r="O25" s="24">
        <f t="shared" si="2"/>
        <v>3.0362235283064813</v>
      </c>
      <c r="P25" s="7"/>
      <c r="Q25" s="25">
        <f t="shared" si="5"/>
        <v>2283.0026560968072</v>
      </c>
      <c r="R25" s="24">
        <f t="shared" si="6"/>
        <v>-3117.8693634912765</v>
      </c>
      <c r="S25" s="7"/>
      <c r="T25" s="25">
        <f t="shared" si="7"/>
        <v>-0.59080611639424674</v>
      </c>
      <c r="U25" s="24">
        <f t="shared" si="8"/>
        <v>-0.81049446247004586</v>
      </c>
      <c r="V25" s="7"/>
      <c r="W25" s="25">
        <f t="shared" si="9"/>
        <v>-0.58705127059144468</v>
      </c>
      <c r="X25" s="24">
        <f t="shared" si="10"/>
        <v>28.121580184932441</v>
      </c>
      <c r="Y25" s="7"/>
      <c r="Z25" s="25">
        <f t="shared" si="11"/>
        <v>622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-0.14741981506755408</v>
      </c>
      <c r="AD25" s="17">
        <f t="shared" ca="1" si="14"/>
        <v>0.13480264297574251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14520</v>
      </c>
      <c r="D26" s="17">
        <v>11830</v>
      </c>
      <c r="E26" s="17">
        <v>11989</v>
      </c>
      <c r="F26" s="17">
        <v>14689</v>
      </c>
      <c r="G26" s="24"/>
      <c r="H26" s="7"/>
      <c r="I26" s="25">
        <f t="shared" si="0"/>
        <v>2531</v>
      </c>
      <c r="J26" s="24">
        <f t="shared" si="0"/>
        <v>-2859</v>
      </c>
      <c r="K26" s="7"/>
      <c r="L26" s="25">
        <f t="shared" si="3"/>
        <v>2539.4508090260251</v>
      </c>
      <c r="M26" s="17">
        <f t="shared" si="1"/>
        <v>71.416173194347749</v>
      </c>
      <c r="N26" s="17">
        <f t="shared" si="4"/>
        <v>-2861.2968831454887</v>
      </c>
      <c r="O26" s="24">
        <f t="shared" si="2"/>
        <v>5.275672184029899</v>
      </c>
      <c r="P26" s="7"/>
      <c r="Q26" s="25">
        <f t="shared" si="5"/>
        <v>2571.0026560968072</v>
      </c>
      <c r="R26" s="24">
        <f t="shared" si="6"/>
        <v>-2880.8693634912765</v>
      </c>
      <c r="S26" s="7"/>
      <c r="T26" s="25">
        <f t="shared" si="7"/>
        <v>-0.66533610481416738</v>
      </c>
      <c r="U26" s="24">
        <f t="shared" si="8"/>
        <v>-0.74888598398321515</v>
      </c>
      <c r="V26" s="7"/>
      <c r="W26" s="25">
        <f t="shared" si="9"/>
        <v>-0.66186796386969571</v>
      </c>
      <c r="X26" s="24">
        <f t="shared" si="10"/>
        <v>33.675654040058589</v>
      </c>
      <c r="Y26" s="7"/>
      <c r="Z26" s="25">
        <f t="shared" si="11"/>
        <v>615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-0.12834595994140585</v>
      </c>
      <c r="AD26" s="17">
        <f t="shared" ca="1" si="14"/>
        <v>6.3995671812421051E-2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14653</v>
      </c>
      <c r="D27" s="17">
        <v>11945</v>
      </c>
      <c r="E27" s="17">
        <v>11847</v>
      </c>
      <c r="F27" s="17">
        <v>14547</v>
      </c>
      <c r="G27" s="24"/>
      <c r="H27" s="7"/>
      <c r="I27" s="25">
        <f t="shared" si="0"/>
        <v>2806</v>
      </c>
      <c r="J27" s="24">
        <f t="shared" si="0"/>
        <v>-2602</v>
      </c>
      <c r="K27" s="7"/>
      <c r="L27" s="25">
        <f t="shared" si="3"/>
        <v>2805.6783716834543</v>
      </c>
      <c r="M27" s="17">
        <f t="shared" si="1"/>
        <v>0.10344477400401093</v>
      </c>
      <c r="N27" s="17">
        <f t="shared" si="4"/>
        <v>-2601.4320435934615</v>
      </c>
      <c r="O27" s="24">
        <f t="shared" si="2"/>
        <v>0.32257447972817366</v>
      </c>
      <c r="P27" s="7"/>
      <c r="Q27" s="25">
        <f t="shared" si="5"/>
        <v>2846.0026560968072</v>
      </c>
      <c r="R27" s="24">
        <f t="shared" si="6"/>
        <v>-2623.8693634912765</v>
      </c>
      <c r="S27" s="7"/>
      <c r="T27" s="25">
        <f t="shared" si="7"/>
        <v>-0.73650189236791097</v>
      </c>
      <c r="U27" s="24">
        <f t="shared" si="8"/>
        <v>-0.68207847777597685</v>
      </c>
      <c r="V27" s="7"/>
      <c r="W27" s="25">
        <f t="shared" si="9"/>
        <v>-0.73334454683715644</v>
      </c>
      <c r="X27" s="24">
        <f t="shared" si="10"/>
        <v>39.279620217516765</v>
      </c>
      <c r="Y27" s="7"/>
      <c r="Z27" s="25">
        <f t="shared" si="11"/>
        <v>615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-5.9379782483226506E-2</v>
      </c>
      <c r="AD27" s="17">
        <f t="shared" ca="1" si="14"/>
        <v>5.0516289589410235E-2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14776</v>
      </c>
      <c r="D28" s="17">
        <v>12097</v>
      </c>
      <c r="E28" s="17">
        <v>11728</v>
      </c>
      <c r="F28" s="17">
        <v>14407</v>
      </c>
      <c r="G28" s="24"/>
      <c r="H28" s="7"/>
      <c r="I28" s="25">
        <f t="shared" si="0"/>
        <v>3048</v>
      </c>
      <c r="J28" s="24">
        <f t="shared" si="0"/>
        <v>-2310</v>
      </c>
      <c r="K28" s="7"/>
      <c r="L28" s="25">
        <f t="shared" si="3"/>
        <v>3050.4842757164001</v>
      </c>
      <c r="M28" s="17">
        <f t="shared" si="1"/>
        <v>6.1716258350953996</v>
      </c>
      <c r="N28" s="17">
        <f t="shared" si="4"/>
        <v>-2310.3503860091673</v>
      </c>
      <c r="O28" s="24">
        <f t="shared" si="2"/>
        <v>0.12277035542020351</v>
      </c>
      <c r="P28" s="7"/>
      <c r="Q28" s="25">
        <f t="shared" si="5"/>
        <v>3088.0026560968072</v>
      </c>
      <c r="R28" s="24">
        <f t="shared" si="6"/>
        <v>-2331.8693634912765</v>
      </c>
      <c r="S28" s="7"/>
      <c r="T28" s="25">
        <f t="shared" si="7"/>
        <v>-0.79912778541520546</v>
      </c>
      <c r="U28" s="24">
        <f t="shared" si="8"/>
        <v>-0.60617267305802502</v>
      </c>
      <c r="V28" s="7"/>
      <c r="W28" s="25">
        <f t="shared" si="9"/>
        <v>-0.79632336520836122</v>
      </c>
      <c r="X28" s="24">
        <f t="shared" si="10"/>
        <v>44.926389429274195</v>
      </c>
      <c r="Y28" s="7"/>
      <c r="Z28" s="25">
        <f t="shared" si="11"/>
        <v>629</v>
      </c>
      <c r="AA28" s="17">
        <f t="shared" si="15"/>
        <v>44.999999999999993</v>
      </c>
      <c r="AB28" s="24">
        <f t="shared" si="12"/>
        <v>0.78539816339744817</v>
      </c>
      <c r="AC28" s="17">
        <f t="shared" si="13"/>
        <v>-7.3610570725797686E-2</v>
      </c>
      <c r="AD28" s="17">
        <f t="shared" ca="1" si="14"/>
        <v>4.719777550901938E-2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14882</v>
      </c>
      <c r="D29" s="17">
        <v>12257</v>
      </c>
      <c r="E29" s="17">
        <v>11622</v>
      </c>
      <c r="F29" s="17">
        <v>14248</v>
      </c>
      <c r="G29" s="24"/>
      <c r="H29" s="7"/>
      <c r="I29" s="25">
        <f t="shared" si="0"/>
        <v>3260</v>
      </c>
      <c r="J29" s="24">
        <f t="shared" si="0"/>
        <v>-1991</v>
      </c>
      <c r="K29" s="7"/>
      <c r="L29" s="25">
        <f t="shared" si="3"/>
        <v>3267.3398630643132</v>
      </c>
      <c r="M29" s="17">
        <f t="shared" si="1"/>
        <v>53.87358980286988</v>
      </c>
      <c r="N29" s="17">
        <f t="shared" si="4"/>
        <v>-1992.8946858334539</v>
      </c>
      <c r="O29" s="24">
        <f t="shared" si="2"/>
        <v>3.5898344074908142</v>
      </c>
      <c r="P29" s="7"/>
      <c r="Q29" s="25">
        <f t="shared" si="5"/>
        <v>3300.0026560968072</v>
      </c>
      <c r="R29" s="24">
        <f t="shared" si="6"/>
        <v>-2012.8693634912763</v>
      </c>
      <c r="S29" s="7"/>
      <c r="T29" s="25">
        <f t="shared" si="7"/>
        <v>-0.85399013800209145</v>
      </c>
      <c r="U29" s="24">
        <f t="shared" si="8"/>
        <v>-0.5232481809175229</v>
      </c>
      <c r="V29" s="7"/>
      <c r="W29" s="25">
        <f t="shared" si="9"/>
        <v>-0.85157113067687273</v>
      </c>
      <c r="X29" s="24">
        <f t="shared" si="10"/>
        <v>50.63663617926079</v>
      </c>
      <c r="Y29" s="7"/>
      <c r="Z29" s="25">
        <f t="shared" si="11"/>
        <v>636</v>
      </c>
      <c r="AA29" s="17">
        <f t="shared" si="15"/>
        <v>50.72399999999999</v>
      </c>
      <c r="AB29" s="24">
        <f t="shared" si="12"/>
        <v>0.88530080978160341</v>
      </c>
      <c r="AC29" s="17">
        <f t="shared" si="13"/>
        <v>-8.7363820739199127E-2</v>
      </c>
      <c r="AD29" s="17">
        <f t="shared" ca="1" si="14"/>
        <v>0.10587572139200319</v>
      </c>
      <c r="AE29" s="17">
        <v>140</v>
      </c>
    </row>
    <row r="30" spans="1:31" s="17" customFormat="1" x14ac:dyDescent="0.25">
      <c r="A30" s="17">
        <v>10</v>
      </c>
      <c r="B30" s="17">
        <v>640</v>
      </c>
      <c r="C30" s="17">
        <v>14981</v>
      </c>
      <c r="D30" s="17">
        <v>12425</v>
      </c>
      <c r="E30" s="17">
        <v>11527</v>
      </c>
      <c r="F30" s="17">
        <v>14074</v>
      </c>
      <c r="G30" s="24"/>
      <c r="H30" s="7"/>
      <c r="I30" s="25">
        <f t="shared" si="0"/>
        <v>3454</v>
      </c>
      <c r="J30" s="24">
        <f t="shared" si="0"/>
        <v>-1649</v>
      </c>
      <c r="K30" s="7"/>
      <c r="L30" s="25">
        <f t="shared" si="3"/>
        <v>3452.2440682059259</v>
      </c>
      <c r="M30" s="17">
        <f t="shared" si="1"/>
        <v>3.0832964654401414</v>
      </c>
      <c r="N30" s="17">
        <f t="shared" si="4"/>
        <v>-1653.1534605965928</v>
      </c>
      <c r="O30" s="24">
        <f t="shared" si="2"/>
        <v>17.251234927449204</v>
      </c>
      <c r="P30" s="7"/>
      <c r="Q30" s="25">
        <f t="shared" si="5"/>
        <v>3494.0026560968072</v>
      </c>
      <c r="R30" s="24">
        <f t="shared" si="6"/>
        <v>-1670.8693634912763</v>
      </c>
      <c r="S30" s="7"/>
      <c r="T30" s="25">
        <f t="shared" si="7"/>
        <v>-0.90419436631273242</v>
      </c>
      <c r="U30" s="24">
        <f t="shared" si="8"/>
        <v>-0.43434480689855198</v>
      </c>
      <c r="V30" s="7"/>
      <c r="W30" s="25">
        <f t="shared" si="9"/>
        <v>-0.90218846750897685</v>
      </c>
      <c r="X30" s="24">
        <f t="shared" si="10"/>
        <v>56.497519832442038</v>
      </c>
      <c r="Y30" s="7"/>
      <c r="Z30" s="25">
        <f t="shared" si="11"/>
        <v>640</v>
      </c>
      <c r="AA30" s="17">
        <f t="shared" si="15"/>
        <v>56.483999999999988</v>
      </c>
      <c r="AB30" s="24">
        <f t="shared" si="12"/>
        <v>0.98583177469647687</v>
      </c>
      <c r="AC30" s="17">
        <f t="shared" si="13"/>
        <v>1.3519832442050017E-2</v>
      </c>
      <c r="AD30" s="17">
        <f t="shared" ca="1" si="14"/>
        <v>-2.493176023990884E-2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15053</v>
      </c>
      <c r="D31" s="17">
        <v>12601</v>
      </c>
      <c r="E31" s="17">
        <v>11451</v>
      </c>
      <c r="F31" s="17">
        <v>13905</v>
      </c>
      <c r="G31" s="24"/>
      <c r="H31" s="7"/>
      <c r="I31" s="25">
        <f t="shared" si="0"/>
        <v>3602</v>
      </c>
      <c r="J31" s="24">
        <f t="shared" si="0"/>
        <v>-1304</v>
      </c>
      <c r="K31" s="7"/>
      <c r="L31" s="25">
        <f t="shared" si="3"/>
        <v>3598.5673309907952</v>
      </c>
      <c r="M31" s="17">
        <f t="shared" si="1"/>
        <v>11.783216526755071</v>
      </c>
      <c r="N31" s="17">
        <f t="shared" si="4"/>
        <v>-1305.5801149910715</v>
      </c>
      <c r="O31" s="24">
        <f t="shared" si="2"/>
        <v>2.4967633850087867</v>
      </c>
      <c r="P31" s="7"/>
      <c r="Q31" s="25">
        <f t="shared" si="5"/>
        <v>3642.0026560968072</v>
      </c>
      <c r="R31" s="24">
        <f t="shared" si="6"/>
        <v>-1325.8693634912763</v>
      </c>
      <c r="S31" s="7"/>
      <c r="T31" s="25">
        <f t="shared" si="7"/>
        <v>-0.94249449925074713</v>
      </c>
      <c r="U31" s="24">
        <f t="shared" si="8"/>
        <v>-0.34466157872151992</v>
      </c>
      <c r="V31" s="7"/>
      <c r="W31" s="25">
        <f t="shared" si="9"/>
        <v>-0.94090519980597198</v>
      </c>
      <c r="X31" s="24">
        <f t="shared" si="10"/>
        <v>62.087083963494536</v>
      </c>
      <c r="Y31" s="7"/>
      <c r="Z31" s="25">
        <f t="shared" si="11"/>
        <v>624</v>
      </c>
      <c r="AA31" s="17">
        <f t="shared" si="15"/>
        <v>62.099999999999987</v>
      </c>
      <c r="AB31" s="24">
        <f t="shared" si="12"/>
        <v>1.0838494654884783</v>
      </c>
      <c r="AC31" s="17">
        <f t="shared" si="13"/>
        <v>-1.29160365054517E-2</v>
      </c>
      <c r="AD31" s="17">
        <f t="shared" ca="1" si="14"/>
        <v>5.8756869731190875E-2</v>
      </c>
      <c r="AE31" s="17">
        <v>138</v>
      </c>
    </row>
    <row r="32" spans="1:31" s="17" customFormat="1" x14ac:dyDescent="0.25">
      <c r="A32" s="17">
        <v>12</v>
      </c>
      <c r="B32" s="17">
        <v>631</v>
      </c>
      <c r="C32" s="17">
        <v>15101</v>
      </c>
      <c r="D32" s="17">
        <v>12777</v>
      </c>
      <c r="E32" s="17">
        <v>11391</v>
      </c>
      <c r="F32" s="17">
        <v>13712</v>
      </c>
      <c r="G32" s="24"/>
      <c r="H32" s="7"/>
      <c r="I32" s="25">
        <f t="shared" si="0"/>
        <v>3710</v>
      </c>
      <c r="J32" s="24">
        <f t="shared" si="0"/>
        <v>-935</v>
      </c>
      <c r="K32" s="7"/>
      <c r="L32" s="25">
        <f t="shared" si="3"/>
        <v>3710.9894430430986</v>
      </c>
      <c r="M32" s="17">
        <f t="shared" si="1"/>
        <v>0.97899753553625291</v>
      </c>
      <c r="N32" s="17">
        <f t="shared" si="4"/>
        <v>-941.15272924034184</v>
      </c>
      <c r="O32" s="24">
        <f t="shared" si="2"/>
        <v>37.856077104957492</v>
      </c>
      <c r="P32" s="7"/>
      <c r="Q32" s="25">
        <f t="shared" si="5"/>
        <v>3750.0026560968072</v>
      </c>
      <c r="R32" s="24">
        <f t="shared" si="6"/>
        <v>-956.86936349127643</v>
      </c>
      <c r="S32" s="7"/>
      <c r="T32" s="25">
        <f t="shared" si="7"/>
        <v>-0.97044324490821743</v>
      </c>
      <c r="U32" s="24">
        <f t="shared" si="8"/>
        <v>-0.24873951727999874</v>
      </c>
      <c r="V32" s="7"/>
      <c r="W32" s="25">
        <f t="shared" si="9"/>
        <v>-0.96929938549802852</v>
      </c>
      <c r="X32" s="24">
        <f t="shared" si="10"/>
        <v>67.812742100649189</v>
      </c>
      <c r="Y32" s="7"/>
      <c r="Z32" s="25">
        <f t="shared" si="11"/>
        <v>631</v>
      </c>
      <c r="AA32" s="17">
        <f t="shared" si="15"/>
        <v>67.778999999999982</v>
      </c>
      <c r="AB32" s="24">
        <f t="shared" si="12"/>
        <v>1.1829667137092363</v>
      </c>
      <c r="AC32" s="17">
        <f t="shared" si="13"/>
        <v>3.3742100649206463E-2</v>
      </c>
      <c r="AD32" s="17">
        <f t="shared" ca="1" si="14"/>
        <v>-4.4407221584208401E-3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15151</v>
      </c>
      <c r="D33" s="17">
        <v>12959</v>
      </c>
      <c r="E33" s="17">
        <v>11359</v>
      </c>
      <c r="F33" s="17">
        <v>13546</v>
      </c>
      <c r="G33" s="24"/>
      <c r="H33" s="7"/>
      <c r="I33" s="25">
        <f t="shared" si="0"/>
        <v>3792</v>
      </c>
      <c r="J33" s="24">
        <f t="shared" si="0"/>
        <v>-587</v>
      </c>
      <c r="K33" s="7"/>
      <c r="L33" s="25">
        <f t="shared" si="3"/>
        <v>3784.1032251582119</v>
      </c>
      <c r="M33" s="17">
        <f t="shared" si="1"/>
        <v>62.359052901897492</v>
      </c>
      <c r="N33" s="17">
        <f t="shared" si="4"/>
        <v>-583.40808553596651</v>
      </c>
      <c r="O33" s="24">
        <f t="shared" si="2"/>
        <v>12.901849516933019</v>
      </c>
      <c r="P33" s="7"/>
      <c r="Q33" s="25">
        <f t="shared" si="5"/>
        <v>3832.0026560968072</v>
      </c>
      <c r="R33" s="24">
        <f t="shared" si="6"/>
        <v>-608.86936349127643</v>
      </c>
      <c r="S33" s="7"/>
      <c r="T33" s="25">
        <f t="shared" si="7"/>
        <v>-0.99166358883333372</v>
      </c>
      <c r="U33" s="24">
        <f t="shared" si="8"/>
        <v>-0.15827643494490554</v>
      </c>
      <c r="V33" s="7"/>
      <c r="W33" s="25">
        <f t="shared" si="9"/>
        <v>-0.99093976388943106</v>
      </c>
      <c r="X33" s="24">
        <f t="shared" si="10"/>
        <v>73.130463000979887</v>
      </c>
      <c r="Y33" s="7"/>
      <c r="Z33" s="25">
        <f t="shared" si="11"/>
        <v>604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-8.4536999020087933E-2</v>
      </c>
      <c r="AD33" s="17">
        <f t="shared" ca="1" si="14"/>
        <v>4.3017943965182326E-2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15172</v>
      </c>
      <c r="D34" s="17">
        <v>13149</v>
      </c>
      <c r="E34" s="17">
        <v>11344</v>
      </c>
      <c r="F34" s="17">
        <v>13366</v>
      </c>
      <c r="G34" s="24"/>
      <c r="H34" s="7"/>
      <c r="I34" s="25">
        <f t="shared" si="0"/>
        <v>3828</v>
      </c>
      <c r="J34" s="24">
        <f t="shared" si="0"/>
        <v>-217</v>
      </c>
      <c r="K34" s="7"/>
      <c r="L34" s="25">
        <f t="shared" si="3"/>
        <v>3823.1508148693474</v>
      </c>
      <c r="M34" s="17">
        <f t="shared" si="1"/>
        <v>23.514596431342138</v>
      </c>
      <c r="N34" s="17">
        <f t="shared" si="4"/>
        <v>-214.17391668491678</v>
      </c>
      <c r="O34" s="24">
        <f t="shared" si="2"/>
        <v>7.9867469037917855</v>
      </c>
      <c r="P34" s="7"/>
      <c r="Q34" s="25">
        <f t="shared" si="5"/>
        <v>3868.0026560968072</v>
      </c>
      <c r="R34" s="24">
        <f t="shared" si="6"/>
        <v>-238.86936349127637</v>
      </c>
      <c r="S34" s="7"/>
      <c r="T34" s="25">
        <f t="shared" si="7"/>
        <v>-1.0009798373858239</v>
      </c>
      <c r="U34" s="24">
        <f t="shared" si="8"/>
        <v>-6.2094422117363907E-2</v>
      </c>
      <c r="V34" s="7"/>
      <c r="W34" s="25">
        <f t="shared" si="9"/>
        <v>-1.0007024581867476</v>
      </c>
      <c r="X34" s="24">
        <f t="shared" si="10"/>
        <v>78.654597740324562</v>
      </c>
      <c r="Y34" s="7"/>
      <c r="Z34" s="25">
        <f t="shared" si="11"/>
        <v>614</v>
      </c>
      <c r="AA34" s="17">
        <f t="shared" si="15"/>
        <v>78.740999999999971</v>
      </c>
      <c r="AB34" s="24">
        <f t="shared" si="12"/>
        <v>1.3742897063128545</v>
      </c>
      <c r="AC34" s="17">
        <f t="shared" si="13"/>
        <v>-8.6402259675409709E-2</v>
      </c>
      <c r="AD34" s="17">
        <f t="shared" ca="1" si="14"/>
        <v>9.6038159853733873E-2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15162</v>
      </c>
      <c r="D35" s="17">
        <v>13333</v>
      </c>
      <c r="E35" s="17">
        <v>11338</v>
      </c>
      <c r="F35" s="17">
        <v>13172</v>
      </c>
      <c r="G35" s="24"/>
      <c r="H35" s="7"/>
      <c r="I35" s="25">
        <f t="shared" si="0"/>
        <v>3824</v>
      </c>
      <c r="J35" s="24">
        <f t="shared" si="0"/>
        <v>161</v>
      </c>
      <c r="K35" s="7"/>
      <c r="L35" s="25">
        <f t="shared" si="3"/>
        <v>3826.1003223004195</v>
      </c>
      <c r="M35" s="17">
        <f t="shared" si="1"/>
        <v>4.4113537656395474</v>
      </c>
      <c r="N35" s="17">
        <f t="shared" si="4"/>
        <v>161.49072136069884</v>
      </c>
      <c r="O35" s="24">
        <f t="shared" si="2"/>
        <v>0.24080745384612309</v>
      </c>
      <c r="P35" s="7"/>
      <c r="Q35" s="25">
        <f t="shared" si="5"/>
        <v>3864.0026560968072</v>
      </c>
      <c r="R35" s="24">
        <f t="shared" si="6"/>
        <v>139.13063650872363</v>
      </c>
      <c r="S35" s="7"/>
      <c r="T35" s="25">
        <f t="shared" si="7"/>
        <v>-0.99994469865776936</v>
      </c>
      <c r="U35" s="24">
        <f t="shared" si="8"/>
        <v>3.6167201798340771E-2</v>
      </c>
      <c r="V35" s="7"/>
      <c r="W35" s="25">
        <f t="shared" si="9"/>
        <v>-1.0001233044551061</v>
      </c>
      <c r="X35" s="24">
        <f t="shared" si="10"/>
        <v>84.276366262772967</v>
      </c>
      <c r="Y35" s="7"/>
      <c r="Z35" s="25">
        <f t="shared" si="11"/>
        <v>621</v>
      </c>
      <c r="AA35" s="17">
        <f t="shared" si="15"/>
        <v>84.32999999999997</v>
      </c>
      <c r="AB35" s="24">
        <f t="shared" si="12"/>
        <v>1.4718361582068173</v>
      </c>
      <c r="AC35" s="17">
        <f t="shared" si="13"/>
        <v>-5.3633737227002598E-2</v>
      </c>
      <c r="AD35" s="17">
        <f t="shared" ca="1" si="14"/>
        <v>1.0251685367961727E-2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15153</v>
      </c>
      <c r="D36" s="17">
        <v>13521</v>
      </c>
      <c r="E36" s="17">
        <v>11353</v>
      </c>
      <c r="F36" s="17">
        <v>12985</v>
      </c>
      <c r="G36" s="24"/>
      <c r="H36" s="7"/>
      <c r="I36" s="25">
        <f t="shared" si="0"/>
        <v>3800</v>
      </c>
      <c r="J36" s="24">
        <f t="shared" si="0"/>
        <v>536</v>
      </c>
      <c r="K36" s="7"/>
      <c r="L36" s="25">
        <f t="shared" si="3"/>
        <v>3791.8515076326876</v>
      </c>
      <c r="M36" s="17">
        <f t="shared" si="1"/>
        <v>66.397927860148911</v>
      </c>
      <c r="N36" s="17">
        <f t="shared" si="4"/>
        <v>538.82718140931445</v>
      </c>
      <c r="O36" s="24">
        <f t="shared" si="2"/>
        <v>7.9929547211732315</v>
      </c>
      <c r="P36" s="7"/>
      <c r="Q36" s="25">
        <f t="shared" si="5"/>
        <v>3840.0026560968072</v>
      </c>
      <c r="R36" s="24">
        <f t="shared" si="6"/>
        <v>514.13063650872357</v>
      </c>
      <c r="S36" s="7"/>
      <c r="T36" s="25">
        <f t="shared" si="7"/>
        <v>-0.9937338662894426</v>
      </c>
      <c r="U36" s="24">
        <f t="shared" si="8"/>
        <v>0.13364897155598429</v>
      </c>
      <c r="V36" s="7"/>
      <c r="W36" s="25">
        <f t="shared" si="9"/>
        <v>-0.99436478233597725</v>
      </c>
      <c r="X36" s="24">
        <f t="shared" si="10"/>
        <v>89.860338260954222</v>
      </c>
      <c r="Y36" s="7"/>
      <c r="Z36" s="25">
        <f t="shared" si="11"/>
        <v>626</v>
      </c>
      <c r="AA36" s="17">
        <f t="shared" si="15"/>
        <v>89.96399999999997</v>
      </c>
      <c r="AB36" s="24">
        <f t="shared" si="12"/>
        <v>1.570168008264178</v>
      </c>
      <c r="AC36" s="17">
        <f t="shared" si="13"/>
        <v>-0.10366173904574794</v>
      </c>
      <c r="AD36" s="17">
        <f t="shared" ca="1" si="14"/>
        <v>5.3758542798050257E-2</v>
      </c>
      <c r="AE36" s="17">
        <v>133</v>
      </c>
    </row>
    <row r="37" spans="1:31" s="17" customFormat="1" x14ac:dyDescent="0.25">
      <c r="A37" s="17">
        <v>17</v>
      </c>
      <c r="B37" s="17">
        <v>628</v>
      </c>
      <c r="C37" s="17">
        <v>15120</v>
      </c>
      <c r="D37" s="17">
        <v>13708</v>
      </c>
      <c r="E37" s="17">
        <v>11393</v>
      </c>
      <c r="F37" s="17">
        <v>12799</v>
      </c>
      <c r="G37" s="24"/>
      <c r="H37" s="7"/>
      <c r="I37" s="25">
        <f t="shared" si="0"/>
        <v>3727</v>
      </c>
      <c r="J37" s="24">
        <f t="shared" si="0"/>
        <v>909</v>
      </c>
      <c r="K37" s="7"/>
      <c r="L37" s="25">
        <f t="shared" si="3"/>
        <v>3720.275785416718</v>
      </c>
      <c r="M37" s="17">
        <f t="shared" si="1"/>
        <v>45.215061762022209</v>
      </c>
      <c r="N37" s="17">
        <f t="shared" si="4"/>
        <v>912.3449016286902</v>
      </c>
      <c r="O37" s="24">
        <f t="shared" si="2"/>
        <v>11.18836690561432</v>
      </c>
      <c r="P37" s="7"/>
      <c r="Q37" s="25">
        <f t="shared" si="5"/>
        <v>3767.0026560968072</v>
      </c>
      <c r="R37" s="24">
        <f t="shared" si="6"/>
        <v>887.13063650872357</v>
      </c>
      <c r="S37" s="7"/>
      <c r="T37" s="25">
        <f t="shared" si="7"/>
        <v>-0.97484258450244887</v>
      </c>
      <c r="U37" s="24">
        <f t="shared" si="8"/>
        <v>0.23061083854158707</v>
      </c>
      <c r="V37" s="7"/>
      <c r="W37" s="25">
        <f t="shared" si="9"/>
        <v>-0.97592326158116105</v>
      </c>
      <c r="X37" s="24">
        <f t="shared" si="10"/>
        <v>95.500422883417855</v>
      </c>
      <c r="Y37" s="7"/>
      <c r="Z37" s="25">
        <f t="shared" si="11"/>
        <v>628</v>
      </c>
      <c r="AA37" s="17">
        <f t="shared" si="15"/>
        <v>95.615999999999971</v>
      </c>
      <c r="AB37" s="24">
        <f t="shared" si="12"/>
        <v>1.6688140175868975</v>
      </c>
      <c r="AC37" s="17">
        <f t="shared" si="13"/>
        <v>-0.11557711658211645</v>
      </c>
      <c r="AD37" s="17">
        <f t="shared" ca="1" si="14"/>
        <v>2.7322347675621472E-2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15065</v>
      </c>
      <c r="D38" s="17">
        <v>13898</v>
      </c>
      <c r="E38" s="17">
        <v>11449</v>
      </c>
      <c r="F38" s="17">
        <v>12619</v>
      </c>
      <c r="G38" s="24"/>
      <c r="H38" s="7"/>
      <c r="I38" s="25">
        <f t="shared" si="0"/>
        <v>3616</v>
      </c>
      <c r="J38" s="24">
        <f t="shared" si="0"/>
        <v>1279</v>
      </c>
      <c r="K38" s="7"/>
      <c r="L38" s="25">
        <f t="shared" si="3"/>
        <v>3609.5005421544242</v>
      </c>
      <c r="M38" s="17">
        <f t="shared" si="1"/>
        <v>42.242952286416326</v>
      </c>
      <c r="N38" s="17">
        <f t="shared" si="4"/>
        <v>1284.6359037627533</v>
      </c>
      <c r="O38" s="24">
        <f t="shared" si="2"/>
        <v>31.763411223016661</v>
      </c>
      <c r="P38" s="7"/>
      <c r="Q38" s="25">
        <f t="shared" si="5"/>
        <v>3656.0026560968072</v>
      </c>
      <c r="R38" s="24">
        <f t="shared" si="6"/>
        <v>1257.1306365087237</v>
      </c>
      <c r="S38" s="7"/>
      <c r="T38" s="25">
        <f t="shared" si="7"/>
        <v>-0.94611748479893776</v>
      </c>
      <c r="U38" s="24">
        <f t="shared" si="8"/>
        <v>0.32679285136912872</v>
      </c>
      <c r="V38" s="7"/>
      <c r="W38" s="25">
        <f t="shared" si="9"/>
        <v>-0.9476441980054221</v>
      </c>
      <c r="X38" s="24">
        <f t="shared" si="10"/>
        <v>101.23192839694468</v>
      </c>
      <c r="Y38" s="7"/>
      <c r="Z38" s="25">
        <f t="shared" si="11"/>
        <v>641</v>
      </c>
      <c r="AA38" s="17">
        <f t="shared" si="15"/>
        <v>101.38499999999998</v>
      </c>
      <c r="AB38" s="24">
        <f t="shared" si="12"/>
        <v>1.7695020621344506</v>
      </c>
      <c r="AC38" s="17">
        <f t="shared" si="13"/>
        <v>-0.15307160305529521</v>
      </c>
      <c r="AD38" s="17">
        <f t="shared" ca="1" si="14"/>
        <v>2.8104034231276387E-2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14987</v>
      </c>
      <c r="D39" s="17">
        <v>14061</v>
      </c>
      <c r="E39" s="17">
        <v>11515</v>
      </c>
      <c r="F39" s="17">
        <v>12433</v>
      </c>
      <c r="G39" s="24"/>
      <c r="H39" s="7"/>
      <c r="I39" s="25">
        <f t="shared" si="0"/>
        <v>3472</v>
      </c>
      <c r="J39" s="24">
        <f t="shared" si="0"/>
        <v>1628</v>
      </c>
      <c r="K39" s="7"/>
      <c r="L39" s="25">
        <f t="shared" si="3"/>
        <v>3464.577828950657</v>
      </c>
      <c r="M39" s="17">
        <f t="shared" si="1"/>
        <v>55.088623085705045</v>
      </c>
      <c r="N39" s="17">
        <f t="shared" si="4"/>
        <v>1638.0881288198109</v>
      </c>
      <c r="O39" s="24">
        <f t="shared" si="2"/>
        <v>101.77034308509907</v>
      </c>
      <c r="P39" s="7"/>
      <c r="Q39" s="25">
        <f t="shared" si="5"/>
        <v>3512.0026560968072</v>
      </c>
      <c r="R39" s="24">
        <f t="shared" si="6"/>
        <v>1606.1306365087237</v>
      </c>
      <c r="S39" s="7"/>
      <c r="T39" s="25">
        <f t="shared" si="7"/>
        <v>-0.90885249058897744</v>
      </c>
      <c r="U39" s="24">
        <f t="shared" si="8"/>
        <v>0.41751588509024229</v>
      </c>
      <c r="V39" s="7"/>
      <c r="W39" s="25">
        <f t="shared" si="9"/>
        <v>-0.91079981484935979</v>
      </c>
      <c r="X39" s="24">
        <f t="shared" si="10"/>
        <v>106.83229045118242</v>
      </c>
      <c r="Y39" s="7"/>
      <c r="Z39" s="25">
        <f t="shared" si="11"/>
        <v>630</v>
      </c>
      <c r="AA39" s="17">
        <f t="shared" si="15"/>
        <v>107.05499999999998</v>
      </c>
      <c r="AB39" s="24">
        <f t="shared" si="12"/>
        <v>1.8684622307225291</v>
      </c>
      <c r="AC39" s="17">
        <f t="shared" si="13"/>
        <v>-0.22270954881756211</v>
      </c>
      <c r="AD39" s="17">
        <f t="shared" ca="1" si="14"/>
        <v>0.13444144828687854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14906</v>
      </c>
      <c r="D40" s="17">
        <v>14241</v>
      </c>
      <c r="E40" s="17">
        <v>11610</v>
      </c>
      <c r="F40" s="17">
        <v>12269</v>
      </c>
      <c r="G40" s="24"/>
      <c r="H40" s="7"/>
      <c r="I40" s="25">
        <f t="shared" si="0"/>
        <v>3296</v>
      </c>
      <c r="J40" s="24">
        <f t="shared" si="0"/>
        <v>1972</v>
      </c>
      <c r="K40" s="7"/>
      <c r="L40" s="25">
        <f t="shared" si="3"/>
        <v>3287.2077334241335</v>
      </c>
      <c r="M40" s="17">
        <f t="shared" si="1"/>
        <v>77.303951541099337</v>
      </c>
      <c r="N40" s="17">
        <f t="shared" si="4"/>
        <v>1972.5862081518214</v>
      </c>
      <c r="O40" s="24">
        <f t="shared" si="2"/>
        <v>0.3436399972619063</v>
      </c>
      <c r="P40" s="7"/>
      <c r="Q40" s="25">
        <f t="shared" si="5"/>
        <v>3336.0026560968072</v>
      </c>
      <c r="R40" s="24">
        <f t="shared" si="6"/>
        <v>1950.1306365087237</v>
      </c>
      <c r="S40" s="7"/>
      <c r="T40" s="25">
        <f t="shared" si="7"/>
        <v>-0.86330638655458147</v>
      </c>
      <c r="U40" s="24">
        <f t="shared" si="8"/>
        <v>0.50693916188125399</v>
      </c>
      <c r="V40" s="7"/>
      <c r="W40" s="25">
        <f t="shared" si="9"/>
        <v>-0.86566820100551745</v>
      </c>
      <c r="X40" s="24">
        <f t="shared" si="10"/>
        <v>112.55872634934849</v>
      </c>
      <c r="Y40" s="7"/>
      <c r="Z40" s="25">
        <f t="shared" si="11"/>
        <v>624</v>
      </c>
      <c r="AA40" s="17">
        <f t="shared" si="15"/>
        <v>112.67099999999998</v>
      </c>
      <c r="AB40" s="24">
        <f t="shared" si="12"/>
        <v>1.9664799215145305</v>
      </c>
      <c r="AC40" s="17">
        <f t="shared" si="13"/>
        <v>-0.11227365065148831</v>
      </c>
      <c r="AD40" s="17">
        <f t="shared" ca="1" si="14"/>
        <v>-6.1588212687979649E-4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14797</v>
      </c>
      <c r="D41" s="17">
        <v>14392</v>
      </c>
      <c r="E41" s="17">
        <v>11709</v>
      </c>
      <c r="F41" s="17">
        <v>12110</v>
      </c>
      <c r="G41" s="24"/>
      <c r="H41" s="7"/>
      <c r="I41" s="25">
        <f t="shared" si="0"/>
        <v>3088</v>
      </c>
      <c r="J41" s="24">
        <f t="shared" si="0"/>
        <v>2282</v>
      </c>
      <c r="K41" s="7"/>
      <c r="L41" s="25">
        <f t="shared" si="3"/>
        <v>3082.1949679333084</v>
      </c>
      <c r="M41" s="17">
        <f t="shared" si="1"/>
        <v>33.698397295318188</v>
      </c>
      <c r="N41" s="17">
        <f t="shared" si="4"/>
        <v>2282.470673056444</v>
      </c>
      <c r="O41" s="24">
        <f t="shared" si="2"/>
        <v>0.22153312606229608</v>
      </c>
      <c r="P41" s="7"/>
      <c r="Q41" s="25">
        <f t="shared" si="5"/>
        <v>3128.0026560968072</v>
      </c>
      <c r="R41" s="24">
        <f t="shared" si="6"/>
        <v>2260.1306365087235</v>
      </c>
      <c r="S41" s="7"/>
      <c r="T41" s="25">
        <f t="shared" si="7"/>
        <v>-0.80947917269574998</v>
      </c>
      <c r="U41" s="24">
        <f t="shared" si="8"/>
        <v>0.58752409154757257</v>
      </c>
      <c r="V41" s="7"/>
      <c r="W41" s="25">
        <f t="shared" si="9"/>
        <v>-0.81221437264286034</v>
      </c>
      <c r="X41" s="24">
        <f t="shared" si="10"/>
        <v>118.08580142960716</v>
      </c>
      <c r="Y41" s="7"/>
      <c r="Z41" s="25">
        <f t="shared" si="11"/>
        <v>612</v>
      </c>
      <c r="AA41" s="17">
        <f t="shared" si="15"/>
        <v>118.17899999999997</v>
      </c>
      <c r="AB41" s="24">
        <f t="shared" si="12"/>
        <v>2.0626126567143781</v>
      </c>
      <c r="AC41" s="17">
        <f t="shared" si="13"/>
        <v>-9.3198570392814872E-2</v>
      </c>
      <c r="AD41" s="17">
        <f t="shared" ca="1" si="14"/>
        <v>4.1726165378008773E-3</v>
      </c>
      <c r="AE41" s="17">
        <v>128</v>
      </c>
    </row>
    <row r="42" spans="1:31" s="17" customFormat="1" x14ac:dyDescent="0.25">
      <c r="A42" s="17">
        <v>22</v>
      </c>
      <c r="B42" s="17">
        <v>612</v>
      </c>
      <c r="C42" s="17">
        <v>14682</v>
      </c>
      <c r="D42" s="17">
        <v>14530</v>
      </c>
      <c r="E42" s="17">
        <v>11827</v>
      </c>
      <c r="F42" s="17">
        <v>11966</v>
      </c>
      <c r="G42" s="24"/>
      <c r="H42" s="7"/>
      <c r="I42" s="25">
        <f t="shared" si="0"/>
        <v>2855</v>
      </c>
      <c r="J42" s="24">
        <f t="shared" si="0"/>
        <v>2564</v>
      </c>
      <c r="K42" s="7"/>
      <c r="L42" s="25">
        <f t="shared" si="3"/>
        <v>2848.3351290093187</v>
      </c>
      <c r="M42" s="17">
        <f t="shared" si="1"/>
        <v>44.420505322424674</v>
      </c>
      <c r="N42" s="17">
        <f t="shared" si="4"/>
        <v>2571.4677015132461</v>
      </c>
      <c r="O42" s="24">
        <f t="shared" si="2"/>
        <v>55.766565890937848</v>
      </c>
      <c r="P42" s="7"/>
      <c r="Q42" s="25">
        <f t="shared" si="5"/>
        <v>2895.0026560968072</v>
      </c>
      <c r="R42" s="24">
        <f t="shared" si="6"/>
        <v>2542.1306365087235</v>
      </c>
      <c r="S42" s="7"/>
      <c r="T42" s="25">
        <f t="shared" si="7"/>
        <v>-0.74918234178657805</v>
      </c>
      <c r="U42" s="24">
        <f t="shared" si="8"/>
        <v>0.66083038240532044</v>
      </c>
      <c r="V42" s="7"/>
      <c r="W42" s="25">
        <f t="shared" si="9"/>
        <v>-0.75225708007506464</v>
      </c>
      <c r="X42" s="24">
        <f t="shared" si="10"/>
        <v>123.50342146642572</v>
      </c>
      <c r="Y42" s="7"/>
      <c r="Z42" s="25">
        <f t="shared" si="11"/>
        <v>612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-0.18357853357424858</v>
      </c>
      <c r="AD42" s="17">
        <f t="shared" ca="1" si="14"/>
        <v>0.18640041397269158</v>
      </c>
      <c r="AE42" s="17">
        <v>127</v>
      </c>
    </row>
    <row r="43" spans="1:31" s="17" customFormat="1" x14ac:dyDescent="0.25">
      <c r="A43" s="17">
        <v>23</v>
      </c>
      <c r="B43" s="17">
        <v>614</v>
      </c>
      <c r="C43" s="17">
        <v>14556</v>
      </c>
      <c r="D43" s="17">
        <v>14677</v>
      </c>
      <c r="E43" s="17">
        <v>11966</v>
      </c>
      <c r="F43" s="17">
        <v>11843</v>
      </c>
      <c r="G43" s="24"/>
      <c r="H43" s="7"/>
      <c r="I43" s="25">
        <f t="shared" si="0"/>
        <v>2590</v>
      </c>
      <c r="J43" s="24">
        <f t="shared" si="0"/>
        <v>2834</v>
      </c>
      <c r="K43" s="7"/>
      <c r="L43" s="25">
        <f t="shared" si="3"/>
        <v>2586.8961690512579</v>
      </c>
      <c r="M43" s="17">
        <f t="shared" si="1"/>
        <v>9.6337665583695511</v>
      </c>
      <c r="N43" s="17">
        <f t="shared" si="4"/>
        <v>2837.7329530097277</v>
      </c>
      <c r="O43" s="24">
        <f t="shared" si="2"/>
        <v>13.934938172834945</v>
      </c>
      <c r="P43" s="7"/>
      <c r="Q43" s="25">
        <f t="shared" si="5"/>
        <v>2630.0026560968072</v>
      </c>
      <c r="R43" s="24">
        <f t="shared" si="6"/>
        <v>2812.1306365087235</v>
      </c>
      <c r="S43" s="7"/>
      <c r="T43" s="25">
        <f t="shared" si="7"/>
        <v>-0.68060440105297049</v>
      </c>
      <c r="U43" s="24">
        <f t="shared" si="8"/>
        <v>0.73101725663082384</v>
      </c>
      <c r="V43" s="7"/>
      <c r="W43" s="25">
        <f t="shared" si="9"/>
        <v>-0.68400411244648052</v>
      </c>
      <c r="X43" s="24">
        <f t="shared" si="10"/>
        <v>129.10821042631039</v>
      </c>
      <c r="Y43" s="7"/>
      <c r="Z43" s="25">
        <f t="shared" si="11"/>
        <v>614</v>
      </c>
      <c r="AA43" s="17">
        <f t="shared" si="15"/>
        <v>129.21299999999997</v>
      </c>
      <c r="AB43" s="24">
        <f t="shared" si="12"/>
        <v>2.2551922863794323</v>
      </c>
      <c r="AC43" s="17">
        <f t="shared" si="13"/>
        <v>-0.10478957368957253</v>
      </c>
      <c r="AD43" s="17">
        <f t="shared" ca="1" si="14"/>
        <v>0.12478209984521982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14410</v>
      </c>
      <c r="D44" s="17">
        <v>14806</v>
      </c>
      <c r="E44" s="17">
        <v>12119</v>
      </c>
      <c r="F44" s="17">
        <v>11718</v>
      </c>
      <c r="G44" s="24"/>
      <c r="H44" s="7"/>
      <c r="I44" s="25">
        <f t="shared" si="0"/>
        <v>2291</v>
      </c>
      <c r="J44" s="24">
        <f t="shared" si="0"/>
        <v>3088</v>
      </c>
      <c r="K44" s="7"/>
      <c r="L44" s="25">
        <f t="shared" si="3"/>
        <v>2292.3048331545269</v>
      </c>
      <c r="M44" s="17">
        <f t="shared" si="1"/>
        <v>1.7025895611527044</v>
      </c>
      <c r="N44" s="17">
        <f t="shared" si="4"/>
        <v>3084.4293093491106</v>
      </c>
      <c r="O44" s="24">
        <f t="shared" si="2"/>
        <v>12.749831724349297</v>
      </c>
      <c r="P44" s="7"/>
      <c r="Q44" s="25">
        <f t="shared" si="5"/>
        <v>2331.0026560968072</v>
      </c>
      <c r="R44" s="24">
        <f t="shared" si="6"/>
        <v>3066.1306365087235</v>
      </c>
      <c r="S44" s="7"/>
      <c r="T44" s="25">
        <f t="shared" si="7"/>
        <v>-0.60322778113090014</v>
      </c>
      <c r="U44" s="24">
        <f t="shared" si="8"/>
        <v>0.797044908680001</v>
      </c>
      <c r="V44" s="7"/>
      <c r="W44" s="25">
        <f t="shared" si="9"/>
        <v>-0.60693306946405501</v>
      </c>
      <c r="X44" s="24">
        <f t="shared" si="10"/>
        <v>134.91678072691394</v>
      </c>
      <c r="Y44" s="7"/>
      <c r="Z44" s="25">
        <f t="shared" si="11"/>
        <v>632</v>
      </c>
      <c r="AA44" s="17">
        <f t="shared" si="15"/>
        <v>134.90099999999995</v>
      </c>
      <c r="AB44" s="24">
        <f t="shared" si="12"/>
        <v>2.3544666142328694</v>
      </c>
      <c r="AC44" s="17">
        <f t="shared" si="13"/>
        <v>1.5780726913988019E-2</v>
      </c>
      <c r="AD44" s="17">
        <f t="shared" ca="1" si="14"/>
        <v>1.1494233102752105E-2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14241</v>
      </c>
      <c r="D45" s="17">
        <v>14904</v>
      </c>
      <c r="E45" s="17">
        <v>12273</v>
      </c>
      <c r="F45" s="17">
        <v>11599</v>
      </c>
      <c r="G45" s="24"/>
      <c r="H45" s="7"/>
      <c r="I45" s="25">
        <f t="shared" si="0"/>
        <v>1968</v>
      </c>
      <c r="J45" s="24">
        <f t="shared" si="0"/>
        <v>3305</v>
      </c>
      <c r="K45" s="7"/>
      <c r="L45" s="25">
        <f t="shared" si="3"/>
        <v>1971.0992539175336</v>
      </c>
      <c r="M45" s="17">
        <f t="shared" si="1"/>
        <v>9.6053748453472902</v>
      </c>
      <c r="N45" s="17">
        <f t="shared" si="4"/>
        <v>3303.1705874542431</v>
      </c>
      <c r="O45" s="24">
        <f t="shared" si="2"/>
        <v>3.3467502625727246</v>
      </c>
      <c r="P45" s="7"/>
      <c r="Q45" s="25">
        <f t="shared" si="5"/>
        <v>2008.002656096807</v>
      </c>
      <c r="R45" s="24">
        <f t="shared" si="6"/>
        <v>3283.1306365087235</v>
      </c>
      <c r="S45" s="7"/>
      <c r="T45" s="25">
        <f t="shared" si="7"/>
        <v>-0.51964032884050304</v>
      </c>
      <c r="U45" s="24">
        <f t="shared" si="8"/>
        <v>0.85345435944642412</v>
      </c>
      <c r="V45" s="7"/>
      <c r="W45" s="25">
        <f t="shared" si="9"/>
        <v>-0.52360649269400439</v>
      </c>
      <c r="X45" s="24">
        <f t="shared" si="10"/>
        <v>140.67558332572435</v>
      </c>
      <c r="Y45" s="7"/>
      <c r="Z45" s="25">
        <f t="shared" si="11"/>
        <v>639</v>
      </c>
      <c r="AA45" s="17">
        <f t="shared" si="15"/>
        <v>140.65199999999996</v>
      </c>
      <c r="AB45" s="24">
        <f t="shared" si="12"/>
        <v>2.4548404995150639</v>
      </c>
      <c r="AC45" s="17">
        <f t="shared" si="13"/>
        <v>2.358332572438826E-2</v>
      </c>
      <c r="AD45" s="17">
        <f t="shared" ca="1" si="14"/>
        <v>5.7054926908023162E-2</v>
      </c>
      <c r="AE45" s="17">
        <v>124</v>
      </c>
    </row>
    <row r="46" spans="1:31" s="17" customFormat="1" x14ac:dyDescent="0.25">
      <c r="A46" s="17">
        <v>26</v>
      </c>
      <c r="B46" s="17">
        <v>624</v>
      </c>
      <c r="C46" s="17">
        <v>14079</v>
      </c>
      <c r="D46" s="17">
        <v>15002</v>
      </c>
      <c r="E46" s="17">
        <v>12442</v>
      </c>
      <c r="F46" s="17">
        <v>11510</v>
      </c>
      <c r="G46" s="24"/>
      <c r="H46" s="7"/>
      <c r="I46" s="25">
        <f t="shared" si="0"/>
        <v>1637</v>
      </c>
      <c r="J46" s="24">
        <f t="shared" si="0"/>
        <v>3492</v>
      </c>
      <c r="K46" s="7"/>
      <c r="L46" s="25">
        <f t="shared" si="3"/>
        <v>1637.8595609354729</v>
      </c>
      <c r="M46" s="17">
        <f t="shared" si="1"/>
        <v>0.73884500179109447</v>
      </c>
      <c r="N46" s="17">
        <f t="shared" si="4"/>
        <v>3484.8956035060078</v>
      </c>
      <c r="O46" s="24">
        <f t="shared" si="2"/>
        <v>50.472449543849038</v>
      </c>
      <c r="P46" s="7"/>
      <c r="Q46" s="25">
        <f t="shared" si="5"/>
        <v>1677.002656096807</v>
      </c>
      <c r="R46" s="24">
        <f t="shared" si="6"/>
        <v>3470.1306365087235</v>
      </c>
      <c r="S46" s="7"/>
      <c r="T46" s="25">
        <f t="shared" si="7"/>
        <v>-0.43398259909399706</v>
      </c>
      <c r="U46" s="24">
        <f t="shared" si="8"/>
        <v>0.90206526863223568</v>
      </c>
      <c r="V46" s="7"/>
      <c r="W46" s="25">
        <f t="shared" si="9"/>
        <v>-0.43817342600572412</v>
      </c>
      <c r="X46" s="24">
        <f t="shared" si="10"/>
        <v>146.29737812749005</v>
      </c>
      <c r="Y46" s="7"/>
      <c r="Z46" s="25">
        <f t="shared" si="11"/>
        <v>624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2.9378127490076622E-2</v>
      </c>
      <c r="AD46" s="17">
        <f t="shared" ca="1" si="14"/>
        <v>8.9224472005184907E-2</v>
      </c>
      <c r="AE46" s="17">
        <v>123</v>
      </c>
    </row>
    <row r="47" spans="1:31" s="17" customFormat="1" x14ac:dyDescent="0.25">
      <c r="A47" s="17">
        <v>27</v>
      </c>
      <c r="B47" s="17">
        <v>633</v>
      </c>
      <c r="C47" s="17">
        <v>13907</v>
      </c>
      <c r="D47" s="17">
        <v>15085</v>
      </c>
      <c r="E47" s="17">
        <v>12629</v>
      </c>
      <c r="F47" s="17">
        <v>11440</v>
      </c>
      <c r="G47" s="24"/>
      <c r="H47" s="7"/>
      <c r="I47" s="25">
        <f t="shared" si="0"/>
        <v>1278</v>
      </c>
      <c r="J47" s="24">
        <f t="shared" si="0"/>
        <v>3645</v>
      </c>
      <c r="K47" s="7"/>
      <c r="L47" s="25">
        <f t="shared" si="3"/>
        <v>1283.3629306369567</v>
      </c>
      <c r="M47" s="17">
        <f t="shared" si="1"/>
        <v>28.761025016808389</v>
      </c>
      <c r="N47" s="17">
        <f t="shared" si="4"/>
        <v>3635.2467974379306</v>
      </c>
      <c r="O47" s="24">
        <f t="shared" si="2"/>
        <v>95.124960216757472</v>
      </c>
      <c r="P47" s="7"/>
      <c r="Q47" s="25">
        <f t="shared" si="5"/>
        <v>1318.002656096807</v>
      </c>
      <c r="R47" s="24">
        <f t="shared" si="6"/>
        <v>3623.1306365087235</v>
      </c>
      <c r="S47" s="7"/>
      <c r="T47" s="25">
        <f t="shared" si="7"/>
        <v>-0.34107889825110987</v>
      </c>
      <c r="U47" s="24">
        <f t="shared" si="8"/>
        <v>0.94183783069335425</v>
      </c>
      <c r="V47" s="7"/>
      <c r="W47" s="25">
        <f t="shared" si="9"/>
        <v>-0.34545329467272567</v>
      </c>
      <c r="X47" s="24">
        <f t="shared" si="10"/>
        <v>152.0629465026467</v>
      </c>
      <c r="Y47" s="7"/>
      <c r="Z47" s="25">
        <f t="shared" si="11"/>
        <v>633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9.7946502646721001E-2</v>
      </c>
      <c r="AD47" s="17">
        <f t="shared" ca="1" si="14"/>
        <v>-1.5751657572877775E-2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13713</v>
      </c>
      <c r="D48" s="17">
        <v>15129</v>
      </c>
      <c r="E48" s="17">
        <v>12799</v>
      </c>
      <c r="F48" s="17">
        <v>11374</v>
      </c>
      <c r="G48" s="24"/>
      <c r="H48" s="7"/>
      <c r="I48" s="25">
        <f t="shared" si="0"/>
        <v>914</v>
      </c>
      <c r="J48" s="24">
        <f t="shared" si="0"/>
        <v>3755</v>
      </c>
      <c r="K48" s="7"/>
      <c r="L48" s="25">
        <f t="shared" si="3"/>
        <v>922.85322514650443</v>
      </c>
      <c r="M48" s="17">
        <f t="shared" si="1"/>
        <v>78.37959549469835</v>
      </c>
      <c r="N48" s="17">
        <f t="shared" si="4"/>
        <v>3748.0482682788379</v>
      </c>
      <c r="O48" s="24">
        <f t="shared" si="2"/>
        <v>48.326573923011438</v>
      </c>
      <c r="P48" s="7"/>
      <c r="Q48" s="25">
        <f t="shared" si="5"/>
        <v>954.00265609680696</v>
      </c>
      <c r="R48" s="24">
        <f t="shared" si="6"/>
        <v>3733.1306365087235</v>
      </c>
      <c r="S48" s="7"/>
      <c r="T48" s="25">
        <f t="shared" si="7"/>
        <v>-0.24688127399815465</v>
      </c>
      <c r="U48" s="24">
        <f t="shared" si="8"/>
        <v>0.97043248315559638</v>
      </c>
      <c r="V48" s="7"/>
      <c r="W48" s="25">
        <f t="shared" si="9"/>
        <v>-0.25138735342005453</v>
      </c>
      <c r="X48" s="24">
        <f t="shared" si="10"/>
        <v>157.68225226994741</v>
      </c>
      <c r="Y48" s="7"/>
      <c r="Z48" s="25">
        <f t="shared" si="11"/>
        <v>621</v>
      </c>
      <c r="AA48" s="17">
        <f t="shared" si="15"/>
        <v>157.55399999999997</v>
      </c>
      <c r="AB48" s="24">
        <f t="shared" si="12"/>
        <v>2.7498360496871452</v>
      </c>
      <c r="AC48" s="17">
        <f t="shared" si="13"/>
        <v>0.12825226994743844</v>
      </c>
      <c r="AD48" s="17">
        <f t="shared" ca="1" si="14"/>
        <v>4.9490498052051635E-2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13538</v>
      </c>
      <c r="D49" s="17">
        <v>15169</v>
      </c>
      <c r="E49" s="17">
        <v>12987</v>
      </c>
      <c r="F49" s="17">
        <v>11337</v>
      </c>
      <c r="G49" s="24"/>
      <c r="H49" s="7"/>
      <c r="I49" s="25">
        <f t="shared" si="0"/>
        <v>551</v>
      </c>
      <c r="J49" s="24">
        <f t="shared" si="0"/>
        <v>3832</v>
      </c>
      <c r="K49" s="7"/>
      <c r="L49" s="25">
        <f t="shared" si="3"/>
        <v>557.98857033235379</v>
      </c>
      <c r="M49" s="17">
        <f t="shared" si="1"/>
        <v>48.84011529025554</v>
      </c>
      <c r="N49" s="17">
        <f t="shared" si="4"/>
        <v>3824.6330061591475</v>
      </c>
      <c r="O49" s="24">
        <f t="shared" si="2"/>
        <v>54.272598251158691</v>
      </c>
      <c r="P49" s="7"/>
      <c r="Q49" s="25">
        <f t="shared" si="5"/>
        <v>591.00265609680696</v>
      </c>
      <c r="R49" s="24">
        <f t="shared" si="6"/>
        <v>3810.1306365087235</v>
      </c>
      <c r="S49" s="7"/>
      <c r="T49" s="25">
        <f t="shared" si="7"/>
        <v>-0.15294243442721303</v>
      </c>
      <c r="U49" s="24">
        <f t="shared" si="8"/>
        <v>0.99044873987916582</v>
      </c>
      <c r="V49" s="7"/>
      <c r="W49" s="25">
        <f t="shared" si="9"/>
        <v>-0.15754039044886781</v>
      </c>
      <c r="X49" s="24">
        <f t="shared" si="10"/>
        <v>163.16756245552813</v>
      </c>
      <c r="Y49" s="7"/>
      <c r="Z49" s="25">
        <f t="shared" si="11"/>
        <v>613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9.6562455528157898E-2</v>
      </c>
      <c r="AD49" s="17">
        <f t="shared" ca="1" si="14"/>
        <v>3.7028380751650047E-2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13350</v>
      </c>
      <c r="D50" s="17">
        <v>15191</v>
      </c>
      <c r="E50" s="17">
        <v>13170</v>
      </c>
      <c r="F50" s="17">
        <v>11316</v>
      </c>
      <c r="G50" s="24"/>
      <c r="H50" s="7"/>
      <c r="I50" s="25">
        <f t="shared" si="0"/>
        <v>180</v>
      </c>
      <c r="J50" s="24">
        <f t="shared" si="0"/>
        <v>3875</v>
      </c>
      <c r="K50" s="7"/>
      <c r="L50" s="25">
        <f t="shared" si="3"/>
        <v>188.79327558260218</v>
      </c>
      <c r="M50" s="17">
        <f t="shared" si="1"/>
        <v>77.32169547158766</v>
      </c>
      <c r="N50" s="17">
        <f t="shared" si="4"/>
        <v>3865.8883904970075</v>
      </c>
      <c r="O50" s="24">
        <f t="shared" si="2"/>
        <v>83.021427735022343</v>
      </c>
      <c r="P50" s="7"/>
      <c r="Q50" s="25">
        <f t="shared" si="5"/>
        <v>220.00265609680699</v>
      </c>
      <c r="R50" s="24">
        <f t="shared" si="6"/>
        <v>3853.1306365087235</v>
      </c>
      <c r="S50" s="7"/>
      <c r="T50" s="25">
        <f t="shared" si="7"/>
        <v>-5.6933317400162511E-2</v>
      </c>
      <c r="U50" s="24">
        <f t="shared" si="8"/>
        <v>1.0016266494780424</v>
      </c>
      <c r="V50" s="7"/>
      <c r="W50" s="25">
        <f t="shared" si="9"/>
        <v>-6.158211220344665E-2</v>
      </c>
      <c r="X50" s="24">
        <f t="shared" si="10"/>
        <v>168.68705981543144</v>
      </c>
      <c r="Y50" s="7"/>
      <c r="Z50" s="25">
        <f t="shared" si="11"/>
        <v>611</v>
      </c>
      <c r="AA50" s="17">
        <f t="shared" si="15"/>
        <v>168.56999999999996</v>
      </c>
      <c r="AB50" s="24">
        <f t="shared" si="12"/>
        <v>2.9421015200868408</v>
      </c>
      <c r="AC50" s="17">
        <f t="shared" si="13"/>
        <v>0.11705981543147459</v>
      </c>
      <c r="AD50" s="17">
        <f t="shared" ca="1" si="14"/>
        <v>-1.7856581773770586E-2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13169</v>
      </c>
      <c r="D51" s="17">
        <v>15201</v>
      </c>
      <c r="E51" s="17">
        <v>13360</v>
      </c>
      <c r="F51" s="17">
        <v>11318</v>
      </c>
      <c r="G51" s="24"/>
      <c r="H51" s="7"/>
      <c r="I51" s="25">
        <f t="shared" si="0"/>
        <v>-191</v>
      </c>
      <c r="J51" s="24">
        <f t="shared" si="0"/>
        <v>3883</v>
      </c>
      <c r="K51" s="7"/>
      <c r="L51" s="25">
        <f t="shared" si="3"/>
        <v>-186.76341522967937</v>
      </c>
      <c r="M51" s="17">
        <f t="shared" si="1"/>
        <v>17.948650516112728</v>
      </c>
      <c r="N51" s="17">
        <f t="shared" si="4"/>
        <v>3871.6023665558937</v>
      </c>
      <c r="O51" s="24">
        <f t="shared" si="2"/>
        <v>129.90604812621055</v>
      </c>
      <c r="P51" s="7"/>
      <c r="Q51" s="25">
        <f t="shared" si="5"/>
        <v>-150.99734390319301</v>
      </c>
      <c r="R51" s="24">
        <f t="shared" si="6"/>
        <v>3861.1306365087235</v>
      </c>
      <c r="S51" s="7"/>
      <c r="T51" s="25">
        <f t="shared" si="7"/>
        <v>3.9075799626888008E-2</v>
      </c>
      <c r="U51" s="24">
        <f t="shared" si="8"/>
        <v>1.0037062605662053</v>
      </c>
      <c r="V51" s="7"/>
      <c r="W51" s="25">
        <f t="shared" si="9"/>
        <v>3.4418387907016665E-2</v>
      </c>
      <c r="X51" s="24">
        <f t="shared" si="10"/>
        <v>174.16927315613589</v>
      </c>
      <c r="Y51" s="7"/>
      <c r="Z51" s="25">
        <f t="shared" si="11"/>
        <v>618</v>
      </c>
      <c r="AA51" s="17">
        <f t="shared" si="15"/>
        <v>174.13199999999998</v>
      </c>
      <c r="AB51" s="24">
        <f t="shared" si="12"/>
        <v>3.039176733082765</v>
      </c>
      <c r="AC51" s="17">
        <f t="shared" si="13"/>
        <v>3.7273156135910313E-2</v>
      </c>
      <c r="AD51" s="17">
        <f t="shared" ca="1" si="14"/>
        <v>6.6744826787015654E-2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12972</v>
      </c>
      <c r="D52" s="17">
        <v>15173</v>
      </c>
      <c r="E52" s="17">
        <v>13551</v>
      </c>
      <c r="F52" s="17">
        <v>11330</v>
      </c>
      <c r="G52" s="24"/>
      <c r="H52" s="7"/>
      <c r="I52" s="25">
        <f t="shared" ref="I52:J83" si="16">C52-E52</f>
        <v>-579</v>
      </c>
      <c r="J52" s="24">
        <f t="shared" si="16"/>
        <v>3843</v>
      </c>
      <c r="K52" s="7"/>
      <c r="L52" s="25">
        <f t="shared" si="3"/>
        <v>-570.57659473642582</v>
      </c>
      <c r="M52" s="17">
        <f t="shared" si="1"/>
        <v>70.953756234409227</v>
      </c>
      <c r="N52" s="17">
        <f t="shared" si="4"/>
        <v>3839.7734915773549</v>
      </c>
      <c r="O52" s="24">
        <f t="shared" si="2"/>
        <v>10.410356601399842</v>
      </c>
      <c r="P52" s="7"/>
      <c r="Q52" s="25">
        <f t="shared" si="5"/>
        <v>-538.99734390319304</v>
      </c>
      <c r="R52" s="24">
        <f t="shared" si="6"/>
        <v>3821.1306365087235</v>
      </c>
      <c r="S52" s="7"/>
      <c r="T52" s="25">
        <f t="shared" si="7"/>
        <v>0.13948425624816996</v>
      </c>
      <c r="U52" s="24">
        <f t="shared" si="8"/>
        <v>0.99330820512538998</v>
      </c>
      <c r="V52" s="7"/>
      <c r="W52" s="25">
        <f t="shared" si="9"/>
        <v>0.13487617925444897</v>
      </c>
      <c r="X52" s="24">
        <f t="shared" si="10"/>
        <v>179.93790160230026</v>
      </c>
      <c r="Y52" s="7"/>
      <c r="Z52" s="25">
        <f t="shared" si="11"/>
        <v>634</v>
      </c>
      <c r="AA52" s="17">
        <f t="shared" si="15"/>
        <v>179.83799999999997</v>
      </c>
      <c r="AB52" s="24">
        <f t="shared" si="12"/>
        <v>3.1387652202015612</v>
      </c>
      <c r="AC52" s="17">
        <f t="shared" si="13"/>
        <v>9.9901602300292325E-2</v>
      </c>
      <c r="AD52" s="17">
        <f t="shared" ca="1" si="14"/>
        <v>-4.4847362774305566E-2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12778</v>
      </c>
      <c r="D53" s="17">
        <v>15135</v>
      </c>
      <c r="E53" s="17">
        <v>13729</v>
      </c>
      <c r="F53" s="17">
        <v>11362</v>
      </c>
      <c r="G53" s="24"/>
      <c r="H53" s="7"/>
      <c r="I53" s="25">
        <f t="shared" si="16"/>
        <v>-951</v>
      </c>
      <c r="J53" s="24">
        <f t="shared" si="16"/>
        <v>3773</v>
      </c>
      <c r="K53" s="7"/>
      <c r="L53" s="25">
        <f t="shared" si="3"/>
        <v>-943.81169351124174</v>
      </c>
      <c r="M53" s="17">
        <f t="shared" si="1"/>
        <v>51.671750176324075</v>
      </c>
      <c r="N53" s="17">
        <f t="shared" si="4"/>
        <v>3771.3388452362601</v>
      </c>
      <c r="O53" s="24">
        <f t="shared" si="2"/>
        <v>2.7594351490957201</v>
      </c>
      <c r="P53" s="7"/>
      <c r="Q53" s="25">
        <f t="shared" si="5"/>
        <v>-910.99734390319304</v>
      </c>
      <c r="R53" s="24">
        <f t="shared" si="6"/>
        <v>3751.1306365087235</v>
      </c>
      <c r="S53" s="7"/>
      <c r="T53" s="25">
        <f t="shared" si="7"/>
        <v>0.23575215795723409</v>
      </c>
      <c r="U53" s="24">
        <f t="shared" si="8"/>
        <v>0.97511160810396325</v>
      </c>
      <c r="V53" s="7"/>
      <c r="W53" s="25">
        <f t="shared" si="9"/>
        <v>0.23122956127553043</v>
      </c>
      <c r="X53" s="24">
        <f t="shared" si="10"/>
        <v>185.54552035036659</v>
      </c>
      <c r="Y53" s="7"/>
      <c r="Z53" s="25">
        <f t="shared" si="11"/>
        <v>625</v>
      </c>
      <c r="AA53" s="17">
        <f t="shared" si="15"/>
        <v>185.46299999999997</v>
      </c>
      <c r="AB53" s="24">
        <f t="shared" si="12"/>
        <v>3.2369399906262428</v>
      </c>
      <c r="AC53" s="17">
        <f t="shared" si="13"/>
        <v>8.2520350366621642E-2</v>
      </c>
      <c r="AD53" s="17">
        <f t="shared" ca="1" si="14"/>
        <v>1.3453200607926874E-2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12607</v>
      </c>
      <c r="D54" s="17">
        <v>15096</v>
      </c>
      <c r="E54" s="17">
        <v>13931</v>
      </c>
      <c r="F54" s="17">
        <v>11429</v>
      </c>
      <c r="G54" s="24"/>
      <c r="H54" s="7"/>
      <c r="I54" s="25">
        <f t="shared" si="16"/>
        <v>-1324</v>
      </c>
      <c r="J54" s="24">
        <f t="shared" si="16"/>
        <v>3667</v>
      </c>
      <c r="K54" s="7"/>
      <c r="L54" s="25">
        <f t="shared" si="3"/>
        <v>-1318.1003358909807</v>
      </c>
      <c r="M54" s="17">
        <f t="shared" si="1"/>
        <v>34.806036599250973</v>
      </c>
      <c r="N54" s="17">
        <f t="shared" si="4"/>
        <v>3663.4326559847568</v>
      </c>
      <c r="O54" s="24">
        <f t="shared" si="2"/>
        <v>12.725943323091331</v>
      </c>
      <c r="P54" s="7"/>
      <c r="Q54" s="25">
        <f t="shared" si="5"/>
        <v>-1283.997343903193</v>
      </c>
      <c r="R54" s="24">
        <f t="shared" si="6"/>
        <v>3645.1306365087235</v>
      </c>
      <c r="S54" s="7"/>
      <c r="T54" s="25">
        <f t="shared" si="7"/>
        <v>0.33227884434831184</v>
      </c>
      <c r="U54" s="24">
        <f t="shared" si="8"/>
        <v>0.94755676118580268</v>
      </c>
      <c r="V54" s="7"/>
      <c r="W54" s="25">
        <f t="shared" si="9"/>
        <v>0.32788515896917947</v>
      </c>
      <c r="X54" s="24">
        <f t="shared" si="10"/>
        <v>191.29256440244353</v>
      </c>
      <c r="Y54" s="7"/>
      <c r="Z54" s="25">
        <f t="shared" si="11"/>
        <v>642</v>
      </c>
      <c r="AA54" s="17">
        <f t="shared" si="15"/>
        <v>191.24099999999996</v>
      </c>
      <c r="AB54" s="24">
        <f t="shared" si="12"/>
        <v>3.3377851148064748</v>
      </c>
      <c r="AC54" s="17">
        <f t="shared" si="13"/>
        <v>5.1564402443574409E-2</v>
      </c>
      <c r="AD54" s="17">
        <f t="shared" ca="1" si="14"/>
        <v>4.1155980267973291E-2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12426</v>
      </c>
      <c r="D55" s="17">
        <v>15021</v>
      </c>
      <c r="E55" s="17">
        <v>14100</v>
      </c>
      <c r="F55" s="17">
        <v>11496</v>
      </c>
      <c r="G55" s="24"/>
      <c r="H55" s="7"/>
      <c r="I55" s="25">
        <f t="shared" si="16"/>
        <v>-1674</v>
      </c>
      <c r="J55" s="24">
        <f t="shared" si="16"/>
        <v>3525</v>
      </c>
      <c r="K55" s="7"/>
      <c r="L55" s="25">
        <f t="shared" si="3"/>
        <v>-1672.2348639669933</v>
      </c>
      <c r="M55" s="17">
        <f t="shared" si="1"/>
        <v>3.115705215018572</v>
      </c>
      <c r="N55" s="17">
        <f t="shared" si="4"/>
        <v>3521.7946881561656</v>
      </c>
      <c r="O55" s="24">
        <f t="shared" si="2"/>
        <v>10.274024016224772</v>
      </c>
      <c r="P55" s="7"/>
      <c r="Q55" s="25">
        <f t="shared" si="5"/>
        <v>-1633.997343903193</v>
      </c>
      <c r="R55" s="24">
        <f t="shared" si="6"/>
        <v>3503.1306365087235</v>
      </c>
      <c r="S55" s="7"/>
      <c r="T55" s="25">
        <f t="shared" si="7"/>
        <v>0.42285348305307652</v>
      </c>
      <c r="U55" s="24">
        <f t="shared" si="8"/>
        <v>0.91064366437090827</v>
      </c>
      <c r="V55" s="7"/>
      <c r="W55" s="25">
        <f t="shared" si="9"/>
        <v>0.41863207309081563</v>
      </c>
      <c r="X55" s="24">
        <f t="shared" si="10"/>
        <v>196.89401487829275</v>
      </c>
      <c r="Y55" s="7"/>
      <c r="Z55" s="25">
        <f t="shared" si="11"/>
        <v>629</v>
      </c>
      <c r="AA55" s="17">
        <f t="shared" si="15"/>
        <v>196.90199999999996</v>
      </c>
      <c r="AB55" s="24">
        <f t="shared" si="12"/>
        <v>3.436588203761874</v>
      </c>
      <c r="AC55" s="17">
        <f t="shared" si="13"/>
        <v>-7.9851217072075542E-3</v>
      </c>
      <c r="AD55" s="17">
        <f t="shared" ca="1" si="14"/>
        <v>2.7214404713106433E-2</v>
      </c>
      <c r="AE55" s="17">
        <v>114</v>
      </c>
    </row>
    <row r="56" spans="1:31" s="17" customFormat="1" x14ac:dyDescent="0.25">
      <c r="A56" s="17">
        <v>36</v>
      </c>
      <c r="B56" s="17">
        <v>615</v>
      </c>
      <c r="C56" s="17">
        <v>12264</v>
      </c>
      <c r="D56" s="17">
        <v>14938</v>
      </c>
      <c r="E56" s="17">
        <v>14267</v>
      </c>
      <c r="F56" s="17">
        <v>11585</v>
      </c>
      <c r="G56" s="24"/>
      <c r="H56" s="7"/>
      <c r="I56" s="25">
        <f t="shared" si="16"/>
        <v>-2003</v>
      </c>
      <c r="J56" s="24">
        <f t="shared" si="16"/>
        <v>3353</v>
      </c>
      <c r="K56" s="7"/>
      <c r="L56" s="25">
        <f t="shared" si="3"/>
        <v>-2003.112173079805</v>
      </c>
      <c r="M56" s="17">
        <f t="shared" si="1"/>
        <v>1.2582799832930185E-2</v>
      </c>
      <c r="N56" s="17">
        <f t="shared" si="4"/>
        <v>3350.2702486018193</v>
      </c>
      <c r="O56" s="24">
        <f t="shared" si="2"/>
        <v>7.4515426958696187</v>
      </c>
      <c r="P56" s="7"/>
      <c r="Q56" s="25">
        <f t="shared" si="5"/>
        <v>-1962.997343903193</v>
      </c>
      <c r="R56" s="24">
        <f t="shared" si="6"/>
        <v>3331.1306365087235</v>
      </c>
      <c r="S56" s="7"/>
      <c r="T56" s="25">
        <f t="shared" si="7"/>
        <v>0.50799364343555531</v>
      </c>
      <c r="U56" s="24">
        <f t="shared" si="8"/>
        <v>0.86593202597540242</v>
      </c>
      <c r="V56" s="7"/>
      <c r="W56" s="25">
        <f t="shared" si="9"/>
        <v>0.50398064054347991</v>
      </c>
      <c r="X56" s="24">
        <f t="shared" si="10"/>
        <v>202.40510675224675</v>
      </c>
      <c r="Y56" s="7"/>
      <c r="Z56" s="25">
        <f t="shared" si="11"/>
        <v>615</v>
      </c>
      <c r="AA56" s="17">
        <f t="shared" si="15"/>
        <v>202.43699999999995</v>
      </c>
      <c r="AB56" s="24">
        <f t="shared" si="12"/>
        <v>3.5331921778597599</v>
      </c>
      <c r="AC56" s="17">
        <f t="shared" si="13"/>
        <v>-3.1893247753203013E-2</v>
      </c>
      <c r="AD56" s="17">
        <f t="shared" ca="1" si="14"/>
        <v>0.13148037544425506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12102</v>
      </c>
      <c r="D57" s="17">
        <v>14832</v>
      </c>
      <c r="E57" s="17">
        <v>14422</v>
      </c>
      <c r="F57" s="17">
        <v>11686</v>
      </c>
      <c r="G57" s="24"/>
      <c r="H57" s="7"/>
      <c r="I57" s="25">
        <f t="shared" si="16"/>
        <v>-2320</v>
      </c>
      <c r="J57" s="24">
        <f t="shared" si="16"/>
        <v>3146</v>
      </c>
      <c r="K57" s="7"/>
      <c r="L57" s="25">
        <f t="shared" si="3"/>
        <v>-2316.6596231043613</v>
      </c>
      <c r="M57" s="17">
        <f t="shared" si="1"/>
        <v>11.158117804916543</v>
      </c>
      <c r="N57" s="17">
        <f t="shared" si="4"/>
        <v>3146.9820815978142</v>
      </c>
      <c r="O57" s="24">
        <f t="shared" si="2"/>
        <v>0.96448426476520988</v>
      </c>
      <c r="P57" s="7"/>
      <c r="Q57" s="25">
        <f t="shared" si="5"/>
        <v>-2279.9973439031928</v>
      </c>
      <c r="R57" s="24">
        <f t="shared" si="6"/>
        <v>3124.1306365087235</v>
      </c>
      <c r="S57" s="7"/>
      <c r="T57" s="25">
        <f t="shared" si="7"/>
        <v>0.59002838763387055</v>
      </c>
      <c r="U57" s="24">
        <f t="shared" si="8"/>
        <v>0.81212208906918326</v>
      </c>
      <c r="V57" s="7"/>
      <c r="W57" s="25">
        <f t="shared" si="9"/>
        <v>0.5862659802388962</v>
      </c>
      <c r="X57" s="24">
        <f t="shared" si="10"/>
        <v>208.03058424189589</v>
      </c>
      <c r="Y57" s="7"/>
      <c r="Z57" s="25">
        <f t="shared" si="11"/>
        <v>617</v>
      </c>
      <c r="AA57" s="17">
        <f t="shared" si="15"/>
        <v>207.98999999999995</v>
      </c>
      <c r="AB57" s="24">
        <f t="shared" si="12"/>
        <v>3.6301103112230053</v>
      </c>
      <c r="AC57" s="17">
        <f t="shared" si="13"/>
        <v>4.0584241895942341E-2</v>
      </c>
      <c r="AD57" s="17">
        <f t="shared" ca="1" si="14"/>
        <v>-1.2456667800933019E-2</v>
      </c>
      <c r="AE57" s="17">
        <v>112</v>
      </c>
    </row>
    <row r="58" spans="1:31" s="17" customFormat="1" x14ac:dyDescent="0.25">
      <c r="A58" s="17">
        <v>38</v>
      </c>
      <c r="B58" s="17">
        <v>616</v>
      </c>
      <c r="C58" s="17">
        <v>11954</v>
      </c>
      <c r="D58" s="17">
        <v>14710</v>
      </c>
      <c r="E58" s="17">
        <v>14561</v>
      </c>
      <c r="F58" s="17">
        <v>11803</v>
      </c>
      <c r="G58" s="24"/>
      <c r="H58" s="7"/>
      <c r="I58" s="25">
        <f t="shared" si="16"/>
        <v>-2607</v>
      </c>
      <c r="J58" s="24">
        <f t="shared" si="16"/>
        <v>2907</v>
      </c>
      <c r="K58" s="7"/>
      <c r="L58" s="25">
        <f t="shared" si="3"/>
        <v>-2608.3756090352535</v>
      </c>
      <c r="M58" s="17">
        <f t="shared" si="1"/>
        <v>1.8923002178711932</v>
      </c>
      <c r="N58" s="17">
        <f t="shared" si="4"/>
        <v>2914.744392677635</v>
      </c>
      <c r="O58" s="24">
        <f t="shared" si="2"/>
        <v>59.97561794540669</v>
      </c>
      <c r="P58" s="7"/>
      <c r="Q58" s="25">
        <f t="shared" si="5"/>
        <v>-2566.9973439031928</v>
      </c>
      <c r="R58" s="24">
        <f t="shared" si="6"/>
        <v>2885.1306365087235</v>
      </c>
      <c r="S58" s="7"/>
      <c r="T58" s="25">
        <f t="shared" si="7"/>
        <v>0.66429959137177763</v>
      </c>
      <c r="U58" s="24">
        <f t="shared" si="8"/>
        <v>0.74999370781031172</v>
      </c>
      <c r="V58" s="7"/>
      <c r="W58" s="25">
        <f t="shared" si="9"/>
        <v>0.66082629872662546</v>
      </c>
      <c r="X58" s="24">
        <f t="shared" si="10"/>
        <v>213.58886760654707</v>
      </c>
      <c r="Y58" s="7"/>
      <c r="Z58" s="25">
        <f t="shared" si="11"/>
        <v>616</v>
      </c>
      <c r="AA58" s="17">
        <f t="shared" si="15"/>
        <v>213.53399999999996</v>
      </c>
      <c r="AB58" s="24">
        <f t="shared" si="12"/>
        <v>3.726871364953571</v>
      </c>
      <c r="AC58" s="17">
        <f t="shared" si="13"/>
        <v>5.4867606547105652E-2</v>
      </c>
      <c r="AD58" s="17">
        <f t="shared" ca="1" si="14"/>
        <v>-5.2788869816708939E-2</v>
      </c>
      <c r="AE58" s="17">
        <v>111</v>
      </c>
    </row>
    <row r="59" spans="1:31" s="17" customFormat="1" x14ac:dyDescent="0.25">
      <c r="A59" s="17">
        <v>39</v>
      </c>
      <c r="B59" s="17">
        <v>618</v>
      </c>
      <c r="C59" s="17">
        <v>11823</v>
      </c>
      <c r="D59" s="17">
        <v>14582</v>
      </c>
      <c r="E59" s="17">
        <v>14700</v>
      </c>
      <c r="F59" s="17">
        <v>11935</v>
      </c>
      <c r="G59" s="24"/>
      <c r="H59" s="7"/>
      <c r="I59" s="25">
        <f t="shared" si="16"/>
        <v>-2877</v>
      </c>
      <c r="J59" s="24">
        <f t="shared" si="16"/>
        <v>2647</v>
      </c>
      <c r="K59" s="7"/>
      <c r="L59" s="25">
        <f t="shared" si="3"/>
        <v>-2876.8807626160965</v>
      </c>
      <c r="M59" s="17">
        <f t="shared" si="1"/>
        <v>1.4217553720153004E-2</v>
      </c>
      <c r="N59" s="17">
        <f t="shared" si="4"/>
        <v>2654.5431155093356</v>
      </c>
      <c r="O59" s="24">
        <f t="shared" si="2"/>
        <v>56.898591587179588</v>
      </c>
      <c r="P59" s="7"/>
      <c r="Q59" s="25">
        <f t="shared" si="5"/>
        <v>-2836.9973439031928</v>
      </c>
      <c r="R59" s="24">
        <f t="shared" si="6"/>
        <v>2625.1306365087235</v>
      </c>
      <c r="S59" s="7"/>
      <c r="T59" s="25">
        <f t="shared" si="7"/>
        <v>0.73417145551545315</v>
      </c>
      <c r="U59" s="24">
        <f t="shared" si="8"/>
        <v>0.68240634744501227</v>
      </c>
      <c r="V59" s="7"/>
      <c r="W59" s="25">
        <f t="shared" si="9"/>
        <v>0.73101256336846876</v>
      </c>
      <c r="X59" s="24">
        <f t="shared" si="10"/>
        <v>219.17487081667855</v>
      </c>
      <c r="Y59" s="7"/>
      <c r="Z59" s="25">
        <f t="shared" si="11"/>
        <v>618</v>
      </c>
      <c r="AA59" s="17">
        <f t="shared" si="15"/>
        <v>219.09599999999998</v>
      </c>
      <c r="AB59" s="24">
        <f t="shared" si="12"/>
        <v>3.8239465779494961</v>
      </c>
      <c r="AC59" s="17">
        <f t="shared" si="13"/>
        <v>7.8870816678573874E-2</v>
      </c>
      <c r="AD59" s="17">
        <f t="shared" ca="1" si="14"/>
        <v>0.14923722133522688</v>
      </c>
      <c r="AE59" s="17">
        <v>110</v>
      </c>
    </row>
    <row r="60" spans="1:31" s="17" customFormat="1" x14ac:dyDescent="0.25">
      <c r="A60" s="17">
        <v>40</v>
      </c>
      <c r="B60" s="17">
        <v>622</v>
      </c>
      <c r="C60" s="17">
        <v>11702</v>
      </c>
      <c r="D60" s="17">
        <v>14442</v>
      </c>
      <c r="E60" s="17">
        <v>14820</v>
      </c>
      <c r="F60" s="17">
        <v>12080</v>
      </c>
      <c r="G60" s="24"/>
      <c r="H60" s="7"/>
      <c r="I60" s="25">
        <f t="shared" si="16"/>
        <v>-3118</v>
      </c>
      <c r="J60" s="24">
        <f t="shared" si="16"/>
        <v>2362</v>
      </c>
      <c r="K60" s="7"/>
      <c r="L60" s="25">
        <f t="shared" si="3"/>
        <v>-3120.1349860074465</v>
      </c>
      <c r="M60" s="17">
        <f t="shared" si="1"/>
        <v>4.5581652519924072</v>
      </c>
      <c r="N60" s="17">
        <f t="shared" si="4"/>
        <v>2367.6176475491657</v>
      </c>
      <c r="O60" s="24">
        <f t="shared" si="2"/>
        <v>31.557963986647032</v>
      </c>
      <c r="P60" s="7"/>
      <c r="Q60" s="25">
        <f t="shared" si="5"/>
        <v>-3077.9973439031928</v>
      </c>
      <c r="R60" s="24">
        <f t="shared" si="6"/>
        <v>2340.1306365087235</v>
      </c>
      <c r="S60" s="7"/>
      <c r="T60" s="25">
        <f t="shared" si="7"/>
        <v>0.79653856388073396</v>
      </c>
      <c r="U60" s="24">
        <f t="shared" si="8"/>
        <v>0.60832020242920315</v>
      </c>
      <c r="V60" s="7"/>
      <c r="W60" s="25">
        <f t="shared" si="9"/>
        <v>0.79372414989814088</v>
      </c>
      <c r="X60" s="24">
        <f t="shared" si="10"/>
        <v>224.73828531936067</v>
      </c>
      <c r="Y60" s="7"/>
      <c r="Z60" s="25">
        <f t="shared" si="11"/>
        <v>622</v>
      </c>
      <c r="AA60" s="17">
        <f t="shared" si="15"/>
        <v>224.69399999999999</v>
      </c>
      <c r="AB60" s="24">
        <f t="shared" si="12"/>
        <v>3.9216501094761385</v>
      </c>
      <c r="AC60" s="17">
        <f t="shared" si="13"/>
        <v>4.4285319360682251E-2</v>
      </c>
      <c r="AD60" s="17">
        <f t="shared" ca="1" si="14"/>
        <v>8.8633386635478928E-2</v>
      </c>
      <c r="AE60" s="17">
        <v>109</v>
      </c>
    </row>
    <row r="61" spans="1:31" s="17" customFormat="1" x14ac:dyDescent="0.25">
      <c r="A61" s="17">
        <v>41</v>
      </c>
      <c r="B61" s="17">
        <v>641</v>
      </c>
      <c r="C61" s="17">
        <v>11591</v>
      </c>
      <c r="D61" s="17">
        <v>14277</v>
      </c>
      <c r="E61" s="17">
        <v>14928</v>
      </c>
      <c r="F61" s="17">
        <v>12240</v>
      </c>
      <c r="G61" s="24"/>
      <c r="H61" s="7"/>
      <c r="I61" s="25">
        <f t="shared" si="16"/>
        <v>-3337</v>
      </c>
      <c r="J61" s="24">
        <f t="shared" si="16"/>
        <v>2037</v>
      </c>
      <c r="K61" s="7"/>
      <c r="L61" s="25">
        <f t="shared" si="3"/>
        <v>-3340.0450048268253</v>
      </c>
      <c r="M61" s="17">
        <f t="shared" si="1"/>
        <v>9.2720543953895831</v>
      </c>
      <c r="N61" s="17">
        <f t="shared" si="4"/>
        <v>2048.5345213777359</v>
      </c>
      <c r="O61" s="24">
        <f t="shared" si="2"/>
        <v>133.04518341344712</v>
      </c>
      <c r="P61" s="7"/>
      <c r="Q61" s="25">
        <f t="shared" si="5"/>
        <v>-3296.9973439031928</v>
      </c>
      <c r="R61" s="24">
        <f t="shared" si="6"/>
        <v>2015.1306365087237</v>
      </c>
      <c r="S61" s="7"/>
      <c r="T61" s="25">
        <f t="shared" si="7"/>
        <v>0.85321240924171526</v>
      </c>
      <c r="U61" s="24">
        <f t="shared" si="8"/>
        <v>0.52383600197257885</v>
      </c>
      <c r="V61" s="7"/>
      <c r="W61" s="25">
        <f t="shared" si="9"/>
        <v>0.85079066568032913</v>
      </c>
      <c r="X61" s="24">
        <f t="shared" si="10"/>
        <v>230.58448453921221</v>
      </c>
      <c r="Y61" s="7"/>
      <c r="Z61" s="25">
        <f t="shared" si="11"/>
        <v>641</v>
      </c>
      <c r="AA61" s="17">
        <f t="shared" si="15"/>
        <v>230.46299999999999</v>
      </c>
      <c r="AB61" s="24">
        <f t="shared" si="12"/>
        <v>4.0223381540236911</v>
      </c>
      <c r="AC61" s="17">
        <f t="shared" si="13"/>
        <v>0.12148453921221858</v>
      </c>
      <c r="AD61" s="17">
        <f t="shared" ca="1" si="14"/>
        <v>-3.6168904822773129E-3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11493</v>
      </c>
      <c r="D62" s="17">
        <v>14104</v>
      </c>
      <c r="E62" s="17">
        <v>15015</v>
      </c>
      <c r="F62" s="17">
        <v>12403</v>
      </c>
      <c r="G62" s="24"/>
      <c r="H62" s="7"/>
      <c r="I62" s="25">
        <f t="shared" si="16"/>
        <v>-3522</v>
      </c>
      <c r="J62" s="24">
        <f t="shared" si="16"/>
        <v>1701</v>
      </c>
      <c r="K62" s="7"/>
      <c r="L62" s="25">
        <f t="shared" si="3"/>
        <v>-3525.1929761475617</v>
      </c>
      <c r="M62" s="17">
        <f t="shared" si="1"/>
        <v>10.195096678897919</v>
      </c>
      <c r="N62" s="17">
        <f t="shared" si="4"/>
        <v>1711.630360595866</v>
      </c>
      <c r="O62" s="24">
        <f t="shared" si="2"/>
        <v>113.00456639814102</v>
      </c>
      <c r="P62" s="7"/>
      <c r="Q62" s="25">
        <f t="shared" si="5"/>
        <v>-3481.9973439031928</v>
      </c>
      <c r="R62" s="24">
        <f t="shared" si="6"/>
        <v>1679.1306365087237</v>
      </c>
      <c r="S62" s="7"/>
      <c r="T62" s="25">
        <f t="shared" si="7"/>
        <v>0.90108757541423379</v>
      </c>
      <c r="U62" s="24">
        <f t="shared" si="8"/>
        <v>0.43649233626973022</v>
      </c>
      <c r="V62" s="7"/>
      <c r="W62" s="25">
        <f t="shared" si="9"/>
        <v>0.89907167726170834</v>
      </c>
      <c r="X62" s="24">
        <f t="shared" si="10"/>
        <v>236.30908219937646</v>
      </c>
      <c r="Y62" s="7"/>
      <c r="Z62" s="25">
        <f t="shared" si="11"/>
        <v>636</v>
      </c>
      <c r="AA62" s="17">
        <f t="shared" si="15"/>
        <v>236.18699999999998</v>
      </c>
      <c r="AB62" s="24">
        <f t="shared" si="12"/>
        <v>4.1222408004078472</v>
      </c>
      <c r="AC62" s="17">
        <f t="shared" si="13"/>
        <v>0.12208219937647868</v>
      </c>
      <c r="AD62" s="17">
        <f t="shared" ca="1" si="14"/>
        <v>3.6715627425991215E-2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11417</v>
      </c>
      <c r="D63" s="17">
        <v>13933</v>
      </c>
      <c r="E63" s="17">
        <v>15087</v>
      </c>
      <c r="F63" s="17">
        <v>12582</v>
      </c>
      <c r="G63" s="24"/>
      <c r="H63" s="7"/>
      <c r="I63" s="25">
        <f t="shared" si="16"/>
        <v>-3670</v>
      </c>
      <c r="J63" s="24">
        <f t="shared" si="16"/>
        <v>1351</v>
      </c>
      <c r="K63" s="7"/>
      <c r="L63" s="25">
        <f t="shared" si="3"/>
        <v>-3673.6928252383227</v>
      </c>
      <c r="M63" s="17">
        <f t="shared" si="1"/>
        <v>13.636958240793193</v>
      </c>
      <c r="N63" s="17">
        <f t="shared" si="4"/>
        <v>1362.9735856638222</v>
      </c>
      <c r="O63" s="24">
        <f t="shared" si="2"/>
        <v>143.36675364888796</v>
      </c>
      <c r="P63" s="7"/>
      <c r="Q63" s="25">
        <f t="shared" si="5"/>
        <v>-3629.9973439031928</v>
      </c>
      <c r="R63" s="24">
        <f t="shared" si="6"/>
        <v>1329.1306365087237</v>
      </c>
      <c r="S63" s="7"/>
      <c r="T63" s="25">
        <f t="shared" si="7"/>
        <v>0.9393877083522485</v>
      </c>
      <c r="U63" s="24">
        <f t="shared" si="8"/>
        <v>0.34550935116259623</v>
      </c>
      <c r="V63" s="7"/>
      <c r="W63" s="25">
        <f t="shared" si="9"/>
        <v>0.93779444125370937</v>
      </c>
      <c r="X63" s="24">
        <f t="shared" si="10"/>
        <v>241.98010670961798</v>
      </c>
      <c r="Y63" s="7"/>
      <c r="Z63" s="25">
        <f t="shared" si="11"/>
        <v>627</v>
      </c>
      <c r="AA63" s="17">
        <f t="shared" si="15"/>
        <v>241.82999999999998</v>
      </c>
      <c r="AB63" s="24">
        <f t="shared" si="12"/>
        <v>4.2207297300978865</v>
      </c>
      <c r="AC63" s="17">
        <f t="shared" si="13"/>
        <v>0.15010670961800088</v>
      </c>
      <c r="AD63" s="17">
        <f t="shared" ca="1" si="14"/>
        <v>-1.0015501556523532E-2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11367</v>
      </c>
      <c r="D64" s="17">
        <v>13755</v>
      </c>
      <c r="E64" s="17">
        <v>15151</v>
      </c>
      <c r="F64" s="17">
        <v>12763</v>
      </c>
      <c r="G64" s="24"/>
      <c r="H64" s="7"/>
      <c r="I64" s="25">
        <f t="shared" si="16"/>
        <v>-3784</v>
      </c>
      <c r="J64" s="24">
        <f t="shared" si="16"/>
        <v>992</v>
      </c>
      <c r="K64" s="7"/>
      <c r="L64" s="25">
        <f t="shared" si="3"/>
        <v>-3787.262639531516</v>
      </c>
      <c r="M64" s="17">
        <f t="shared" si="1"/>
        <v>10.644816712611044</v>
      </c>
      <c r="N64" s="17">
        <f t="shared" si="4"/>
        <v>1000.1407461195092</v>
      </c>
      <c r="O64" s="24">
        <f t="shared" si="2"/>
        <v>66.271747382304596</v>
      </c>
      <c r="P64" s="7"/>
      <c r="Q64" s="25">
        <f t="shared" si="5"/>
        <v>-3743.9973439031928</v>
      </c>
      <c r="R64" s="24">
        <f t="shared" si="6"/>
        <v>970.13063650872357</v>
      </c>
      <c r="S64" s="7"/>
      <c r="T64" s="25">
        <f t="shared" si="7"/>
        <v>0.96888916210180043</v>
      </c>
      <c r="U64" s="24">
        <f t="shared" si="8"/>
        <v>0.25218680358127882</v>
      </c>
      <c r="V64" s="7"/>
      <c r="W64" s="25">
        <f t="shared" si="9"/>
        <v>0.96772928836689909</v>
      </c>
      <c r="X64" s="24">
        <f t="shared" si="10"/>
        <v>247.59907524633729</v>
      </c>
      <c r="Y64" s="7"/>
      <c r="Z64" s="25">
        <f t="shared" si="11"/>
        <v>629</v>
      </c>
      <c r="AA64" s="17">
        <f t="shared" si="15"/>
        <v>247.49099999999999</v>
      </c>
      <c r="AB64" s="24">
        <f t="shared" si="12"/>
        <v>4.3195328190532862</v>
      </c>
      <c r="AC64" s="17">
        <f t="shared" si="13"/>
        <v>0.10807524633730736</v>
      </c>
      <c r="AD64" s="17">
        <f t="shared" ca="1" si="14"/>
        <v>6.1365865376700413E-2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11327</v>
      </c>
      <c r="D65" s="17">
        <v>13576</v>
      </c>
      <c r="E65" s="17">
        <v>15181</v>
      </c>
      <c r="F65" s="17">
        <v>12937</v>
      </c>
      <c r="G65" s="24"/>
      <c r="H65" s="7"/>
      <c r="I65" s="25">
        <f t="shared" si="16"/>
        <v>-3854</v>
      </c>
      <c r="J65" s="24">
        <f t="shared" si="16"/>
        <v>639</v>
      </c>
      <c r="K65" s="7"/>
      <c r="L65" s="25">
        <f t="shared" si="3"/>
        <v>-3861.9133289752708</v>
      </c>
      <c r="M65" s="17">
        <f t="shared" si="1"/>
        <v>62.62077547086065</v>
      </c>
      <c r="N65" s="17">
        <f t="shared" si="4"/>
        <v>642.69847593045631</v>
      </c>
      <c r="O65" s="24">
        <f t="shared" si="2"/>
        <v>13.678724208164677</v>
      </c>
      <c r="P65" s="7"/>
      <c r="Q65" s="25">
        <f t="shared" si="5"/>
        <v>-3813.9973439031928</v>
      </c>
      <c r="R65" s="24">
        <f t="shared" si="6"/>
        <v>617.13063650872357</v>
      </c>
      <c r="S65" s="7"/>
      <c r="T65" s="25">
        <f t="shared" si="7"/>
        <v>0.98700408984275334</v>
      </c>
      <c r="U65" s="24">
        <f t="shared" si="8"/>
        <v>0.16042396431608372</v>
      </c>
      <c r="V65" s="7"/>
      <c r="W65" s="25">
        <f t="shared" si="9"/>
        <v>0.98627024883101733</v>
      </c>
      <c r="X65" s="24">
        <f t="shared" si="10"/>
        <v>252.96663461186927</v>
      </c>
      <c r="Y65" s="7"/>
      <c r="Z65" s="25">
        <f t="shared" si="11"/>
        <v>604</v>
      </c>
      <c r="AA65" s="17">
        <f t="shared" si="15"/>
        <v>252.92699999999999</v>
      </c>
      <c r="AB65" s="24">
        <f t="shared" si="12"/>
        <v>4.4144089171916976</v>
      </c>
      <c r="AC65" s="17">
        <f t="shared" si="13"/>
        <v>3.963461186927475E-2</v>
      </c>
      <c r="AD65" s="17">
        <f t="shared" ca="1" si="14"/>
        <v>9.8998309327129164E-2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11306</v>
      </c>
      <c r="D66" s="17">
        <v>13391</v>
      </c>
      <c r="E66" s="17">
        <v>15201</v>
      </c>
      <c r="F66" s="17">
        <v>13122</v>
      </c>
      <c r="G66" s="24"/>
      <c r="H66" s="7"/>
      <c r="I66" s="25">
        <f t="shared" si="16"/>
        <v>-3895</v>
      </c>
      <c r="J66" s="24">
        <f t="shared" si="16"/>
        <v>269</v>
      </c>
      <c r="K66" s="7"/>
      <c r="L66" s="25">
        <f t="shared" si="3"/>
        <v>-3902.620559229128</v>
      </c>
      <c r="M66" s="17">
        <f t="shared" si="1"/>
        <v>58.072922964648669</v>
      </c>
      <c r="N66" s="17">
        <f t="shared" si="4"/>
        <v>272.42276508290587</v>
      </c>
      <c r="O66" s="24">
        <f t="shared" si="2"/>
        <v>11.71532081275962</v>
      </c>
      <c r="P66" s="7"/>
      <c r="Q66" s="25">
        <f t="shared" si="5"/>
        <v>-3854.9973439031928</v>
      </c>
      <c r="R66" s="24">
        <f t="shared" si="6"/>
        <v>247.13063650872363</v>
      </c>
      <c r="S66" s="7"/>
      <c r="T66" s="25">
        <f t="shared" si="7"/>
        <v>0.99761426180531154</v>
      </c>
      <c r="U66" s="24">
        <f t="shared" si="8"/>
        <v>6.4241951488542115E-2</v>
      </c>
      <c r="V66" s="7"/>
      <c r="W66" s="25">
        <f t="shared" si="9"/>
        <v>0.99732688047095475</v>
      </c>
      <c r="X66" s="24">
        <f t="shared" si="10"/>
        <v>258.51972969625797</v>
      </c>
      <c r="Y66" s="7"/>
      <c r="Z66" s="25">
        <f t="shared" si="11"/>
        <v>616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4.8729696257964861E-2</v>
      </c>
      <c r="AD66" s="17">
        <f t="shared" ca="1" si="14"/>
        <v>5.4207652776369741E-2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11299</v>
      </c>
      <c r="D67" s="17">
        <v>13190</v>
      </c>
      <c r="E67" s="17">
        <v>15196</v>
      </c>
      <c r="F67" s="17">
        <v>13311</v>
      </c>
      <c r="G67" s="24"/>
      <c r="H67" s="7"/>
      <c r="I67" s="25">
        <f t="shared" si="16"/>
        <v>-3897</v>
      </c>
      <c r="J67" s="24">
        <f t="shared" si="16"/>
        <v>-121</v>
      </c>
      <c r="K67" s="7"/>
      <c r="L67" s="25">
        <f t="shared" si="3"/>
        <v>-3906.9047396038636</v>
      </c>
      <c r="M67" s="17">
        <f t="shared" si="1"/>
        <v>98.103866620344419</v>
      </c>
      <c r="N67" s="17">
        <f t="shared" si="4"/>
        <v>-107.45604003617679</v>
      </c>
      <c r="O67" s="24">
        <f t="shared" si="2"/>
        <v>183.43885150164607</v>
      </c>
      <c r="P67" s="7"/>
      <c r="Q67" s="25">
        <f t="shared" si="5"/>
        <v>-3856.9973439031928</v>
      </c>
      <c r="R67" s="24">
        <f t="shared" si="6"/>
        <v>-142.86936349127637</v>
      </c>
      <c r="S67" s="7"/>
      <c r="T67" s="25">
        <f t="shared" si="7"/>
        <v>0.99813183116933868</v>
      </c>
      <c r="U67" s="24">
        <f t="shared" si="8"/>
        <v>-3.713908905940716E-2</v>
      </c>
      <c r="V67" s="7"/>
      <c r="W67" s="25">
        <f t="shared" si="9"/>
        <v>0.99831492761847285</v>
      </c>
      <c r="X67" s="24">
        <f t="shared" si="10"/>
        <v>264.33581852072973</v>
      </c>
      <c r="Y67" s="7"/>
      <c r="Z67" s="25">
        <f t="shared" si="11"/>
        <v>628</v>
      </c>
      <c r="AA67" s="17">
        <f t="shared" si="15"/>
        <v>264.12299999999999</v>
      </c>
      <c r="AB67" s="24">
        <f t="shared" si="12"/>
        <v>4.6098159802449823</v>
      </c>
      <c r="AC67" s="17">
        <f t="shared" si="13"/>
        <v>0.21281852072974061</v>
      </c>
      <c r="AD67" s="17">
        <f t="shared" ca="1" si="14"/>
        <v>-0.18003748660652263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11325</v>
      </c>
      <c r="D68" s="17">
        <v>13021</v>
      </c>
      <c r="E68" s="17">
        <v>15196</v>
      </c>
      <c r="F68" s="17">
        <v>13508</v>
      </c>
      <c r="G68" s="24"/>
      <c r="H68" s="7"/>
      <c r="I68" s="25">
        <f t="shared" si="16"/>
        <v>-3871</v>
      </c>
      <c r="J68" s="24">
        <f t="shared" si="16"/>
        <v>-487</v>
      </c>
      <c r="K68" s="7"/>
      <c r="L68" s="25">
        <f t="shared" si="3"/>
        <v>-3873.8224716609302</v>
      </c>
      <c r="M68" s="17">
        <f t="shared" si="1"/>
        <v>7.96634627675411</v>
      </c>
      <c r="N68" s="17">
        <f t="shared" si="4"/>
        <v>-484.27544902201981</v>
      </c>
      <c r="O68" s="24">
        <f t="shared" si="2"/>
        <v>7.4231780316127907</v>
      </c>
      <c r="P68" s="7"/>
      <c r="Q68" s="25">
        <f t="shared" si="5"/>
        <v>-3830.9973439031928</v>
      </c>
      <c r="R68" s="24">
        <f t="shared" si="6"/>
        <v>-508.86936349127637</v>
      </c>
      <c r="S68" s="7"/>
      <c r="T68" s="25">
        <f t="shared" si="7"/>
        <v>0.99140342943698478</v>
      </c>
      <c r="U68" s="24">
        <f t="shared" si="8"/>
        <v>-0.13228129634286726</v>
      </c>
      <c r="V68" s="7"/>
      <c r="W68" s="25">
        <f t="shared" si="9"/>
        <v>0.99202797351128491</v>
      </c>
      <c r="X68" s="24">
        <f t="shared" si="10"/>
        <v>269.80055812847297</v>
      </c>
      <c r="Y68" s="7"/>
      <c r="Z68" s="25">
        <f t="shared" si="11"/>
        <v>625</v>
      </c>
      <c r="AA68" s="17">
        <f t="shared" si="15"/>
        <v>269.74799999999999</v>
      </c>
      <c r="AB68" s="24">
        <f t="shared" si="12"/>
        <v>4.7079907506696639</v>
      </c>
      <c r="AC68" s="17">
        <f t="shared" si="13"/>
        <v>5.2558128472981025E-2</v>
      </c>
      <c r="AD68" s="17">
        <f t="shared" ca="1" si="14"/>
        <v>-8.7078404089027117E-2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11359</v>
      </c>
      <c r="D69" s="17">
        <v>12838</v>
      </c>
      <c r="E69" s="17">
        <v>15166</v>
      </c>
      <c r="F69" s="17">
        <v>13689</v>
      </c>
      <c r="G69" s="24"/>
      <c r="H69" s="7"/>
      <c r="I69" s="25">
        <f t="shared" si="16"/>
        <v>-3807</v>
      </c>
      <c r="J69" s="24">
        <f t="shared" si="16"/>
        <v>-851</v>
      </c>
      <c r="K69" s="7"/>
      <c r="L69" s="25">
        <f t="shared" si="3"/>
        <v>-3803.8024687500319</v>
      </c>
      <c r="M69" s="17">
        <f t="shared" si="1"/>
        <v>10.224206094522248</v>
      </c>
      <c r="N69" s="17">
        <f t="shared" si="4"/>
        <v>-856.21601328020404</v>
      </c>
      <c r="O69" s="24">
        <f t="shared" si="2"/>
        <v>27.206794539264887</v>
      </c>
      <c r="P69" s="7"/>
      <c r="Q69" s="25">
        <f t="shared" si="5"/>
        <v>-3766.9973439031928</v>
      </c>
      <c r="R69" s="24">
        <f t="shared" si="6"/>
        <v>-872.86936349127643</v>
      </c>
      <c r="S69" s="7"/>
      <c r="T69" s="25">
        <f t="shared" si="7"/>
        <v>0.97484120978811351</v>
      </c>
      <c r="U69" s="24">
        <f t="shared" si="8"/>
        <v>-0.2269036008542866</v>
      </c>
      <c r="V69" s="7"/>
      <c r="W69" s="25">
        <f t="shared" si="9"/>
        <v>0.97590468292217547</v>
      </c>
      <c r="X69" s="24">
        <f t="shared" si="10"/>
        <v>275.29434995560791</v>
      </c>
      <c r="Y69" s="7"/>
      <c r="Z69" s="25">
        <f t="shared" si="11"/>
        <v>625</v>
      </c>
      <c r="AA69" s="17">
        <f t="shared" si="15"/>
        <v>275.37299999999999</v>
      </c>
      <c r="AB69" s="24">
        <f t="shared" si="12"/>
        <v>4.8061655210943446</v>
      </c>
      <c r="AC69" s="17">
        <f t="shared" si="13"/>
        <v>-7.8650044392077234E-2</v>
      </c>
      <c r="AD69" s="17">
        <f t="shared" ca="1" si="14"/>
        <v>6.911868479005534E-2</v>
      </c>
      <c r="AE69" s="17">
        <v>100</v>
      </c>
    </row>
    <row r="70" spans="1:31" s="17" customFormat="1" x14ac:dyDescent="0.25">
      <c r="A70" s="17">
        <v>50</v>
      </c>
      <c r="B70" s="17">
        <v>647</v>
      </c>
      <c r="C70" s="17">
        <v>11413</v>
      </c>
      <c r="D70" s="17">
        <v>12641</v>
      </c>
      <c r="E70" s="17">
        <v>15105</v>
      </c>
      <c r="F70" s="17">
        <v>13869</v>
      </c>
      <c r="G70" s="24"/>
      <c r="H70" s="7"/>
      <c r="I70" s="25">
        <f t="shared" si="16"/>
        <v>-3692</v>
      </c>
      <c r="J70" s="24">
        <f t="shared" si="16"/>
        <v>-1228</v>
      </c>
      <c r="K70" s="7"/>
      <c r="L70" s="25">
        <f t="shared" si="3"/>
        <v>-3693.1291561805151</v>
      </c>
      <c r="M70" s="17">
        <f t="shared" si="1"/>
        <v>1.2749936799954726</v>
      </c>
      <c r="N70" s="17">
        <f t="shared" si="4"/>
        <v>-1232.290057875854</v>
      </c>
      <c r="O70" s="24">
        <f t="shared" si="2"/>
        <v>18.404596578177088</v>
      </c>
      <c r="P70" s="7"/>
      <c r="Q70" s="25">
        <f t="shared" si="5"/>
        <v>-3651.9973439031928</v>
      </c>
      <c r="R70" s="24">
        <f t="shared" si="6"/>
        <v>-1249.8693634912763</v>
      </c>
      <c r="S70" s="7"/>
      <c r="T70" s="25">
        <f t="shared" si="7"/>
        <v>0.94508097135654801</v>
      </c>
      <c r="U70" s="24">
        <f t="shared" si="8"/>
        <v>-0.32490527338397085</v>
      </c>
      <c r="V70" s="7"/>
      <c r="W70" s="25">
        <f t="shared" si="9"/>
        <v>0.94659891384534833</v>
      </c>
      <c r="X70" s="24">
        <f t="shared" si="10"/>
        <v>281.14927801855345</v>
      </c>
      <c r="Y70" s="7"/>
      <c r="Z70" s="25">
        <f t="shared" si="11"/>
        <v>647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-4.6721981446523841E-2</v>
      </c>
      <c r="AD70" s="17">
        <f t="shared" ca="1" si="14"/>
        <v>9.2301137834908786E-2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11481</v>
      </c>
      <c r="D71" s="17">
        <v>12462</v>
      </c>
      <c r="E71" s="17">
        <v>15026</v>
      </c>
      <c r="F71" s="17">
        <v>14043</v>
      </c>
      <c r="G71" s="24"/>
      <c r="H71" s="7"/>
      <c r="I71" s="25">
        <f t="shared" si="16"/>
        <v>-3545</v>
      </c>
      <c r="J71" s="24">
        <f t="shared" si="16"/>
        <v>-1581</v>
      </c>
      <c r="K71" s="7"/>
      <c r="L71" s="25">
        <f t="shared" si="3"/>
        <v>-3547.8266755915479</v>
      </c>
      <c r="M71" s="17">
        <f t="shared" si="1"/>
        <v>7.9900948998525712</v>
      </c>
      <c r="N71" s="17">
        <f t="shared" si="4"/>
        <v>-1588.8174783969714</v>
      </c>
      <c r="O71" s="24">
        <f t="shared" si="2"/>
        <v>61.112968487114685</v>
      </c>
      <c r="P71" s="7"/>
      <c r="Q71" s="25">
        <f t="shared" si="5"/>
        <v>-3504.9973439031928</v>
      </c>
      <c r="R71" s="24">
        <f t="shared" si="6"/>
        <v>-1602.8693634912763</v>
      </c>
      <c r="S71" s="7"/>
      <c r="T71" s="25">
        <f t="shared" si="7"/>
        <v>0.90703962310054687</v>
      </c>
      <c r="U71" s="24">
        <f t="shared" si="8"/>
        <v>-0.41666811264916598</v>
      </c>
      <c r="V71" s="7"/>
      <c r="W71" s="25">
        <f t="shared" si="9"/>
        <v>0.90898299363971813</v>
      </c>
      <c r="X71" s="24">
        <f t="shared" si="10"/>
        <v>286.83151272267594</v>
      </c>
      <c r="Y71" s="7"/>
      <c r="Z71" s="25">
        <f t="shared" si="11"/>
        <v>635</v>
      </c>
      <c r="AA71" s="17">
        <f t="shared" si="15"/>
        <v>286.91099999999994</v>
      </c>
      <c r="AB71" s="24">
        <f t="shared" si="12"/>
        <v>5.0075416101894499</v>
      </c>
      <c r="AC71" s="17">
        <f t="shared" si="13"/>
        <v>-7.9487277324005845E-2</v>
      </c>
      <c r="AD71" s="17">
        <f t="shared" ca="1" si="14"/>
        <v>2.4420481046263376E-3</v>
      </c>
      <c r="AE71" s="17">
        <v>98</v>
      </c>
    </row>
    <row r="72" spans="1:31" s="17" customFormat="1" x14ac:dyDescent="0.25">
      <c r="A72" s="17">
        <v>52</v>
      </c>
      <c r="B72" s="17">
        <v>619</v>
      </c>
      <c r="C72" s="17">
        <v>11562</v>
      </c>
      <c r="D72" s="17">
        <v>12295</v>
      </c>
      <c r="E72" s="17">
        <v>14935</v>
      </c>
      <c r="F72" s="17">
        <v>14203</v>
      </c>
      <c r="G72" s="24"/>
      <c r="H72" s="7"/>
      <c r="I72" s="25">
        <f t="shared" si="16"/>
        <v>-3373</v>
      </c>
      <c r="J72" s="24">
        <f t="shared" si="16"/>
        <v>-1908</v>
      </c>
      <c r="K72" s="7"/>
      <c r="L72" s="25">
        <f t="shared" si="3"/>
        <v>-3372.5930657612612</v>
      </c>
      <c r="M72" s="17">
        <f t="shared" si="1"/>
        <v>0.1655954746579375</v>
      </c>
      <c r="N72" s="17">
        <f t="shared" si="4"/>
        <v>-1920.9665014420127</v>
      </c>
      <c r="O72" s="24">
        <f t="shared" si="2"/>
        <v>168.13015964571778</v>
      </c>
      <c r="P72" s="7"/>
      <c r="Q72" s="25">
        <f t="shared" si="5"/>
        <v>-3332.9973439031928</v>
      </c>
      <c r="R72" s="24">
        <f t="shared" si="6"/>
        <v>-1929.8693634912763</v>
      </c>
      <c r="S72" s="7"/>
      <c r="T72" s="25">
        <f t="shared" si="7"/>
        <v>0.8625286577942054</v>
      </c>
      <c r="U72" s="24">
        <f t="shared" si="8"/>
        <v>-0.50167221587783117</v>
      </c>
      <c r="V72" s="7"/>
      <c r="W72" s="25">
        <f t="shared" si="9"/>
        <v>0.86486602190695216</v>
      </c>
      <c r="X72" s="24">
        <f t="shared" si="10"/>
        <v>292.32150410705674</v>
      </c>
      <c r="Y72" s="7"/>
      <c r="Z72" s="25">
        <f t="shared" si="11"/>
        <v>619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-0.16049589294323141</v>
      </c>
      <c r="AD72" s="17">
        <f t="shared" ca="1" si="14"/>
        <v>0.1014834968994478</v>
      </c>
      <c r="AE72" s="17">
        <v>97</v>
      </c>
    </row>
    <row r="73" spans="1:31" s="17" customFormat="1" x14ac:dyDescent="0.25">
      <c r="A73" s="17">
        <v>53</v>
      </c>
      <c r="B73" s="17">
        <v>623</v>
      </c>
      <c r="C73" s="17">
        <v>11667</v>
      </c>
      <c r="D73" s="17">
        <v>12138</v>
      </c>
      <c r="E73" s="17">
        <v>14833</v>
      </c>
      <c r="F73" s="17">
        <v>14369</v>
      </c>
      <c r="G73" s="24"/>
      <c r="H73" s="7"/>
      <c r="I73" s="25">
        <f t="shared" si="16"/>
        <v>-3166</v>
      </c>
      <c r="J73" s="24">
        <f t="shared" si="16"/>
        <v>-2231</v>
      </c>
      <c r="K73" s="7"/>
      <c r="L73" s="25">
        <f t="shared" si="3"/>
        <v>-3164.429970110592</v>
      </c>
      <c r="M73" s="17">
        <f t="shared" si="1"/>
        <v>2.4649938536346014</v>
      </c>
      <c r="N73" s="17">
        <f t="shared" si="4"/>
        <v>-2236.7105744045034</v>
      </c>
      <c r="O73" s="24">
        <f t="shared" si="2"/>
        <v>32.610660029369413</v>
      </c>
      <c r="P73" s="7"/>
      <c r="Q73" s="25">
        <f t="shared" si="5"/>
        <v>-3125.9973439031928</v>
      </c>
      <c r="R73" s="24">
        <f t="shared" si="6"/>
        <v>-2252.8693634912765</v>
      </c>
      <c r="S73" s="7"/>
      <c r="T73" s="25">
        <f t="shared" si="7"/>
        <v>0.80896022861738748</v>
      </c>
      <c r="U73" s="24">
        <f t="shared" si="8"/>
        <v>-0.58563651356241486</v>
      </c>
      <c r="V73" s="7"/>
      <c r="W73" s="25">
        <f t="shared" si="9"/>
        <v>0.81168666341983486</v>
      </c>
      <c r="X73" s="24">
        <f t="shared" si="10"/>
        <v>298.01595758450799</v>
      </c>
      <c r="Y73" s="7"/>
      <c r="Z73" s="25">
        <f t="shared" si="11"/>
        <v>623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-7.3042415491954671E-2</v>
      </c>
      <c r="AD73" s="17">
        <f t="shared" ca="1" si="14"/>
        <v>-1.112557930815683E-2</v>
      </c>
      <c r="AE73" s="17">
        <v>96</v>
      </c>
    </row>
    <row r="74" spans="1:31" s="17" customFormat="1" x14ac:dyDescent="0.25">
      <c r="A74" s="17">
        <v>54</v>
      </c>
      <c r="B74" s="17">
        <v>618</v>
      </c>
      <c r="C74" s="17">
        <v>11793</v>
      </c>
      <c r="D74" s="17">
        <v>11996</v>
      </c>
      <c r="E74" s="17">
        <v>14726</v>
      </c>
      <c r="F74" s="17">
        <v>14518</v>
      </c>
      <c r="G74" s="24"/>
      <c r="H74" s="7"/>
      <c r="I74" s="25">
        <f t="shared" si="16"/>
        <v>-2933</v>
      </c>
      <c r="J74" s="24">
        <f t="shared" si="16"/>
        <v>-2522</v>
      </c>
      <c r="K74" s="7"/>
      <c r="L74" s="25">
        <f t="shared" si="3"/>
        <v>-2928.3803695393945</v>
      </c>
      <c r="M74" s="17">
        <f t="shared" si="1"/>
        <v>21.340985592554638</v>
      </c>
      <c r="N74" s="17">
        <f t="shared" si="4"/>
        <v>-2528.5602455820849</v>
      </c>
      <c r="O74" s="24">
        <f t="shared" si="2"/>
        <v>43.036822097264675</v>
      </c>
      <c r="P74" s="7"/>
      <c r="Q74" s="25">
        <f t="shared" si="5"/>
        <v>-2892.9973439031928</v>
      </c>
      <c r="R74" s="24">
        <f t="shared" si="6"/>
        <v>-2543.8693634912765</v>
      </c>
      <c r="S74" s="7"/>
      <c r="T74" s="25">
        <f t="shared" si="7"/>
        <v>0.74866339770821555</v>
      </c>
      <c r="U74" s="24">
        <f t="shared" si="8"/>
        <v>-0.66128236689434616</v>
      </c>
      <c r="V74" s="7"/>
      <c r="W74" s="25">
        <f t="shared" si="9"/>
        <v>0.75174022790304995</v>
      </c>
      <c r="X74" s="24">
        <f t="shared" si="10"/>
        <v>303.54237469916905</v>
      </c>
      <c r="Y74" s="7"/>
      <c r="Z74" s="25">
        <f t="shared" si="11"/>
        <v>618</v>
      </c>
      <c r="AA74" s="17">
        <f t="shared" si="15"/>
        <v>303.65099999999995</v>
      </c>
      <c r="AB74" s="24">
        <f t="shared" si="12"/>
        <v>5.2997097269733011</v>
      </c>
      <c r="AC74" s="17">
        <f t="shared" si="13"/>
        <v>-0.1086253008309086</v>
      </c>
      <c r="AD74" s="17">
        <f t="shared" ca="1" si="14"/>
        <v>5.8905818572725366E-2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11930</v>
      </c>
      <c r="D75" s="17">
        <v>11871</v>
      </c>
      <c r="E75" s="17">
        <v>14597</v>
      </c>
      <c r="F75" s="17">
        <v>14652</v>
      </c>
      <c r="G75" s="24"/>
      <c r="H75" s="7"/>
      <c r="I75" s="25">
        <f t="shared" si="16"/>
        <v>-2667</v>
      </c>
      <c r="J75" s="24">
        <f t="shared" si="16"/>
        <v>-2781</v>
      </c>
      <c r="K75" s="7"/>
      <c r="L75" s="25">
        <f t="shared" si="3"/>
        <v>-2666.9081517590334</v>
      </c>
      <c r="M75" s="17">
        <f t="shared" si="1"/>
        <v>8.4360993686504893E-3</v>
      </c>
      <c r="N75" s="17">
        <f t="shared" si="4"/>
        <v>-2794.7272709132912</v>
      </c>
      <c r="O75" s="24">
        <f t="shared" si="2"/>
        <v>188.43796672689197</v>
      </c>
      <c r="P75" s="7"/>
      <c r="Q75" s="25">
        <f t="shared" si="5"/>
        <v>-2626.9973439031928</v>
      </c>
      <c r="R75" s="24">
        <f t="shared" si="6"/>
        <v>-2802.8693634912765</v>
      </c>
      <c r="S75" s="7"/>
      <c r="T75" s="25">
        <f t="shared" si="7"/>
        <v>0.67982667229259441</v>
      </c>
      <c r="U75" s="24">
        <f t="shared" si="8"/>
        <v>-0.7286097758736253</v>
      </c>
      <c r="V75" s="7"/>
      <c r="W75" s="25">
        <f t="shared" si="9"/>
        <v>0.68321520307692862</v>
      </c>
      <c r="X75" s="24">
        <f t="shared" si="10"/>
        <v>309.04689963015653</v>
      </c>
      <c r="Y75" s="7"/>
      <c r="Z75" s="25">
        <f t="shared" si="11"/>
        <v>614</v>
      </c>
      <c r="AA75" s="17">
        <f t="shared" si="15"/>
        <v>309.17699999999996</v>
      </c>
      <c r="AB75" s="24">
        <f t="shared" si="12"/>
        <v>5.3961566214385073</v>
      </c>
      <c r="AC75" s="17">
        <f t="shared" si="13"/>
        <v>-0.13010036984343287</v>
      </c>
      <c r="AD75" s="17">
        <f t="shared" ca="1" si="14"/>
        <v>0.13817124719042795</v>
      </c>
      <c r="AE75" s="17">
        <v>94</v>
      </c>
    </row>
    <row r="76" spans="1:31" s="17" customFormat="1" x14ac:dyDescent="0.25">
      <c r="A76" s="17">
        <v>56</v>
      </c>
      <c r="B76" s="17">
        <v>634</v>
      </c>
      <c r="C76" s="17">
        <v>12063</v>
      </c>
      <c r="D76" s="17">
        <v>11732</v>
      </c>
      <c r="E76" s="17">
        <v>14434</v>
      </c>
      <c r="F76" s="17">
        <v>14765</v>
      </c>
      <c r="G76" s="24"/>
      <c r="H76" s="7"/>
      <c r="I76" s="25">
        <f t="shared" si="16"/>
        <v>-2371</v>
      </c>
      <c r="J76" s="24">
        <f t="shared" si="16"/>
        <v>-3033</v>
      </c>
      <c r="K76" s="7"/>
      <c r="L76" s="25">
        <f t="shared" si="3"/>
        <v>-2371.3156214083706</v>
      </c>
      <c r="M76" s="17">
        <f t="shared" si="1"/>
        <v>9.9616873421834146E-2</v>
      </c>
      <c r="N76" s="17">
        <f t="shared" si="4"/>
        <v>-3042.0464812853106</v>
      </c>
      <c r="O76" s="24">
        <f t="shared" si="2"/>
        <v>81.838823645475273</v>
      </c>
      <c r="P76" s="7"/>
      <c r="Q76" s="25">
        <f t="shared" si="5"/>
        <v>-2330.9973439031928</v>
      </c>
      <c r="R76" s="24">
        <f t="shared" si="6"/>
        <v>-3054.8693634912765</v>
      </c>
      <c r="S76" s="7"/>
      <c r="T76" s="25">
        <f t="shared" si="7"/>
        <v>0.60322640641656489</v>
      </c>
      <c r="U76" s="24">
        <f t="shared" si="8"/>
        <v>-0.79411752515076173</v>
      </c>
      <c r="V76" s="7"/>
      <c r="W76" s="25">
        <f t="shared" si="9"/>
        <v>0.60691810982207317</v>
      </c>
      <c r="X76" s="24">
        <f t="shared" si="10"/>
        <v>314.81579698938492</v>
      </c>
      <c r="Y76" s="7"/>
      <c r="Z76" s="25">
        <f t="shared" si="11"/>
        <v>634</v>
      </c>
      <c r="AA76" s="17">
        <f t="shared" si="15"/>
        <v>314.88299999999998</v>
      </c>
      <c r="AB76" s="24">
        <f t="shared" si="12"/>
        <v>5.4957451085573039</v>
      </c>
      <c r="AC76" s="17">
        <f t="shared" si="13"/>
        <v>-6.7203010615060066E-2</v>
      </c>
      <c r="AD76" s="17">
        <f t="shared" ca="1" si="14"/>
        <v>0.10399764144307255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12229</v>
      </c>
      <c r="D77" s="17">
        <v>11620</v>
      </c>
      <c r="E77" s="17">
        <v>14277</v>
      </c>
      <c r="F77" s="17">
        <v>14882</v>
      </c>
      <c r="G77" s="24"/>
      <c r="H77" s="7"/>
      <c r="I77" s="25">
        <f t="shared" si="16"/>
        <v>-2048</v>
      </c>
      <c r="J77" s="24">
        <f t="shared" si="16"/>
        <v>-3262</v>
      </c>
      <c r="K77" s="7"/>
      <c r="L77" s="25">
        <f t="shared" si="3"/>
        <v>-2047.9357175415519</v>
      </c>
      <c r="M77" s="17">
        <f t="shared" si="1"/>
        <v>4.1322344641359695E-3</v>
      </c>
      <c r="N77" s="17">
        <f t="shared" si="4"/>
        <v>-3261.8325664334088</v>
      </c>
      <c r="O77" s="24">
        <f t="shared" si="2"/>
        <v>2.8033999221440179E-2</v>
      </c>
      <c r="P77" s="7"/>
      <c r="Q77" s="25">
        <f t="shared" si="5"/>
        <v>-2007.997343903193</v>
      </c>
      <c r="R77" s="24">
        <f t="shared" si="6"/>
        <v>-3283.8693634912765</v>
      </c>
      <c r="S77" s="7"/>
      <c r="T77" s="25">
        <f t="shared" si="7"/>
        <v>0.5196389541261679</v>
      </c>
      <c r="U77" s="24">
        <f t="shared" si="8"/>
        <v>-0.85364639254942942</v>
      </c>
      <c r="V77" s="7"/>
      <c r="W77" s="25">
        <f t="shared" si="9"/>
        <v>0.52360600912003707</v>
      </c>
      <c r="X77" s="24">
        <f t="shared" si="10"/>
        <v>320.68135240589618</v>
      </c>
      <c r="Y77" s="7"/>
      <c r="Z77" s="25">
        <f t="shared" si="11"/>
        <v>643</v>
      </c>
      <c r="AA77" s="17">
        <f t="shared" si="15"/>
        <v>320.66999999999996</v>
      </c>
      <c r="AB77" s="24">
        <f t="shared" si="12"/>
        <v>5.5967473123702156</v>
      </c>
      <c r="AC77" s="17">
        <f t="shared" si="13"/>
        <v>1.1352405896218443E-2</v>
      </c>
      <c r="AD77" s="17">
        <f t="shared" ca="1" si="14"/>
        <v>2.5126646996454838E-2</v>
      </c>
      <c r="AE77" s="17">
        <v>92</v>
      </c>
    </row>
    <row r="78" spans="1:31" s="17" customFormat="1" x14ac:dyDescent="0.25">
      <c r="A78" s="17">
        <v>58</v>
      </c>
      <c r="B78" s="17">
        <v>632</v>
      </c>
      <c r="C78" s="17">
        <v>12388</v>
      </c>
      <c r="D78" s="17">
        <v>11526</v>
      </c>
      <c r="E78" s="17">
        <v>14098</v>
      </c>
      <c r="F78" s="17">
        <v>14966</v>
      </c>
      <c r="G78" s="24"/>
      <c r="H78" s="7"/>
      <c r="I78" s="25">
        <f t="shared" si="16"/>
        <v>-1710</v>
      </c>
      <c r="J78" s="24">
        <f t="shared" si="16"/>
        <v>-3440</v>
      </c>
      <c r="K78" s="7"/>
      <c r="L78" s="25">
        <f t="shared" si="3"/>
        <v>-1710.1167734607411</v>
      </c>
      <c r="M78" s="17">
        <f t="shared" si="1"/>
        <v>1.3636041133456686E-2</v>
      </c>
      <c r="N78" s="17">
        <f t="shared" si="4"/>
        <v>-3445.2314828597191</v>
      </c>
      <c r="O78" s="24">
        <f t="shared" si="2"/>
        <v>27.368412911534818</v>
      </c>
      <c r="P78" s="7"/>
      <c r="Q78" s="25">
        <f t="shared" si="5"/>
        <v>-1669.997343903193</v>
      </c>
      <c r="R78" s="24">
        <f t="shared" si="6"/>
        <v>-3461.8693634912765</v>
      </c>
      <c r="S78" s="7"/>
      <c r="T78" s="25">
        <f t="shared" si="7"/>
        <v>0.43216973160556654</v>
      </c>
      <c r="U78" s="24">
        <f t="shared" si="8"/>
        <v>-0.89991773926105756</v>
      </c>
      <c r="V78" s="7"/>
      <c r="W78" s="25">
        <f t="shared" si="9"/>
        <v>0.43635057310107656</v>
      </c>
      <c r="X78" s="24">
        <f t="shared" si="10"/>
        <v>326.33755684523817</v>
      </c>
      <c r="Y78" s="7"/>
      <c r="Z78" s="25">
        <f t="shared" si="11"/>
        <v>632</v>
      </c>
      <c r="AA78" s="17">
        <f t="shared" si="15"/>
        <v>326.35799999999995</v>
      </c>
      <c r="AB78" s="24">
        <f t="shared" si="12"/>
        <v>5.6960216402236536</v>
      </c>
      <c r="AC78" s="17">
        <f t="shared" si="13"/>
        <v>-2.0443154761778715E-2</v>
      </c>
      <c r="AD78" s="17">
        <f t="shared" ca="1" si="14"/>
        <v>3.123811593161463E-2</v>
      </c>
      <c r="AE78" s="17">
        <v>91</v>
      </c>
    </row>
    <row r="79" spans="1:31" s="17" customFormat="1" x14ac:dyDescent="0.25">
      <c r="A79" s="17">
        <v>59</v>
      </c>
      <c r="B79" s="17">
        <v>630</v>
      </c>
      <c r="C79" s="17">
        <v>12573</v>
      </c>
      <c r="D79" s="17">
        <v>11458</v>
      </c>
      <c r="E79" s="17">
        <v>13933</v>
      </c>
      <c r="F79" s="17">
        <v>15047</v>
      </c>
      <c r="G79" s="24"/>
      <c r="H79" s="7"/>
      <c r="I79" s="25">
        <f t="shared" si="16"/>
        <v>-1360</v>
      </c>
      <c r="J79" s="24">
        <f t="shared" si="16"/>
        <v>-3589</v>
      </c>
      <c r="K79" s="7"/>
      <c r="L79" s="25">
        <f t="shared" si="3"/>
        <v>-1356.9890461211878</v>
      </c>
      <c r="M79" s="17">
        <f t="shared" si="1"/>
        <v>9.0658432603341605</v>
      </c>
      <c r="N79" s="17">
        <f t="shared" si="4"/>
        <v>-3594.0488918266019</v>
      </c>
      <c r="O79" s="24">
        <f t="shared" si="2"/>
        <v>25.491308676727499</v>
      </c>
      <c r="P79" s="7"/>
      <c r="Q79" s="25">
        <f t="shared" si="5"/>
        <v>-1319.997343903193</v>
      </c>
      <c r="R79" s="24">
        <f t="shared" si="6"/>
        <v>-3610.8693634912765</v>
      </c>
      <c r="S79" s="7"/>
      <c r="T79" s="25">
        <f t="shared" si="7"/>
        <v>0.34159509290080192</v>
      </c>
      <c r="U79" s="24">
        <f t="shared" si="8"/>
        <v>-0.93865049577809456</v>
      </c>
      <c r="V79" s="7"/>
      <c r="W79" s="25">
        <f t="shared" si="9"/>
        <v>0.34595470362879099</v>
      </c>
      <c r="X79" s="24">
        <f t="shared" si="10"/>
        <v>331.97312237686947</v>
      </c>
      <c r="Y79" s="7"/>
      <c r="Z79" s="25">
        <f t="shared" si="11"/>
        <v>630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-5.4877623130494158E-2</v>
      </c>
      <c r="AD79" s="17">
        <f t="shared" ca="1" si="14"/>
        <v>1.1131097208931351E-2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12766</v>
      </c>
      <c r="D80" s="17">
        <v>11404</v>
      </c>
      <c r="E80" s="17">
        <v>13754</v>
      </c>
      <c r="F80" s="17">
        <v>15111</v>
      </c>
      <c r="G80" s="24"/>
      <c r="H80" s="7"/>
      <c r="I80" s="25">
        <f t="shared" si="16"/>
        <v>-988</v>
      </c>
      <c r="J80" s="24">
        <f t="shared" si="16"/>
        <v>-3707</v>
      </c>
      <c r="K80" s="7"/>
      <c r="L80" s="25">
        <f t="shared" si="3"/>
        <v>-991.5593551807641</v>
      </c>
      <c r="M80" s="17">
        <f t="shared" si="1"/>
        <v>12.669009302832244</v>
      </c>
      <c r="N80" s="17">
        <f t="shared" si="4"/>
        <v>-3707.308785604936</v>
      </c>
      <c r="O80" s="24">
        <f t="shared" si="2"/>
        <v>9.5348549815703704E-2</v>
      </c>
      <c r="P80" s="7"/>
      <c r="Q80" s="25">
        <f t="shared" si="5"/>
        <v>-947.99734390319304</v>
      </c>
      <c r="R80" s="24">
        <f t="shared" si="6"/>
        <v>-3728.8693634912765</v>
      </c>
      <c r="S80" s="7"/>
      <c r="T80" s="25">
        <f t="shared" si="7"/>
        <v>0.24532719119173779</v>
      </c>
      <c r="U80" s="24">
        <f t="shared" si="8"/>
        <v>-0.96932475932849971</v>
      </c>
      <c r="V80" s="7"/>
      <c r="W80" s="25">
        <f t="shared" si="9"/>
        <v>0.24982811333993604</v>
      </c>
      <c r="X80" s="24">
        <f t="shared" si="10"/>
        <v>337.75274911021961</v>
      </c>
      <c r="Y80" s="7"/>
      <c r="Z80" s="25">
        <f t="shared" si="11"/>
        <v>629</v>
      </c>
      <c r="AA80" s="17">
        <f t="shared" si="15"/>
        <v>337.68899999999996</v>
      </c>
      <c r="AB80" s="24">
        <f t="shared" si="12"/>
        <v>5.8937848977671301</v>
      </c>
      <c r="AC80" s="17">
        <f t="shared" si="13"/>
        <v>6.3749110219646354E-2</v>
      </c>
      <c r="AD80" s="17">
        <f t="shared" ca="1" si="14"/>
        <v>-3.2791093020478002E-2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12947</v>
      </c>
      <c r="D81" s="17">
        <v>11367</v>
      </c>
      <c r="E81" s="17">
        <v>13574</v>
      </c>
      <c r="F81" s="17">
        <v>15152</v>
      </c>
      <c r="G81" s="24"/>
      <c r="H81" s="7"/>
      <c r="I81" s="25">
        <f t="shared" si="16"/>
        <v>-627</v>
      </c>
      <c r="J81" s="24">
        <f t="shared" si="16"/>
        <v>-3785</v>
      </c>
      <c r="K81" s="7"/>
      <c r="L81" s="25">
        <f t="shared" si="3"/>
        <v>-627.66433057908705</v>
      </c>
      <c r="M81" s="17">
        <f t="shared" si="1"/>
        <v>0.44133511831013511</v>
      </c>
      <c r="N81" s="17">
        <f t="shared" si="4"/>
        <v>-3782.4833632374994</v>
      </c>
      <c r="O81" s="24">
        <f t="shared" si="2"/>
        <v>6.3334605943696962</v>
      </c>
      <c r="P81" s="7"/>
      <c r="Q81" s="25">
        <f t="shared" si="5"/>
        <v>-586.99734390319304</v>
      </c>
      <c r="R81" s="24">
        <f t="shared" si="6"/>
        <v>-3806.8693634912765</v>
      </c>
      <c r="S81" s="7"/>
      <c r="T81" s="25">
        <f t="shared" si="7"/>
        <v>0.15190592098482339</v>
      </c>
      <c r="U81" s="24">
        <f t="shared" si="8"/>
        <v>-0.98960096743808956</v>
      </c>
      <c r="V81" s="7"/>
      <c r="W81" s="25">
        <f t="shared" si="9"/>
        <v>0.15649993164479889</v>
      </c>
      <c r="X81" s="24">
        <f t="shared" si="10"/>
        <v>343.21870890730611</v>
      </c>
      <c r="Y81" s="7"/>
      <c r="Z81" s="25">
        <f t="shared" si="11"/>
        <v>611</v>
      </c>
      <c r="AA81" s="17">
        <f t="shared" si="15"/>
        <v>343.18799999999999</v>
      </c>
      <c r="AB81" s="24">
        <f t="shared" si="12"/>
        <v>5.9897605533342988</v>
      </c>
      <c r="AC81" s="17">
        <f t="shared" si="13"/>
        <v>3.0708907306120636E-2</v>
      </c>
      <c r="AD81" s="17">
        <f t="shared" ca="1" si="14"/>
        <v>3.5119427535278191E-2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13116</v>
      </c>
      <c r="D82" s="17">
        <v>11335</v>
      </c>
      <c r="E82" s="17">
        <v>13376</v>
      </c>
      <c r="F82" s="17">
        <v>15162</v>
      </c>
      <c r="G82" s="24"/>
      <c r="H82" s="7"/>
      <c r="I82" s="25">
        <f t="shared" si="16"/>
        <v>-260</v>
      </c>
      <c r="J82" s="24">
        <f t="shared" si="16"/>
        <v>-3827</v>
      </c>
      <c r="K82" s="7"/>
      <c r="L82" s="25">
        <f t="shared" si="3"/>
        <v>-255.9313333825823</v>
      </c>
      <c r="M82" s="17">
        <f t="shared" si="1"/>
        <v>16.554048043689228</v>
      </c>
      <c r="N82" s="17">
        <f t="shared" si="4"/>
        <v>-3822.7643422092765</v>
      </c>
      <c r="O82" s="24">
        <f t="shared" si="2"/>
        <v>17.940796920116746</v>
      </c>
      <c r="P82" s="7"/>
      <c r="Q82" s="25">
        <f t="shared" si="5"/>
        <v>-219.99734390319301</v>
      </c>
      <c r="R82" s="24">
        <f t="shared" si="6"/>
        <v>-3848.8693634912765</v>
      </c>
      <c r="S82" s="7"/>
      <c r="T82" s="25">
        <f t="shared" si="7"/>
        <v>5.6931942685827325E-2</v>
      </c>
      <c r="U82" s="24">
        <f t="shared" si="8"/>
        <v>-1.0005189256509457</v>
      </c>
      <c r="V82" s="7"/>
      <c r="W82" s="25">
        <f t="shared" si="9"/>
        <v>6.1575596934473252E-2</v>
      </c>
      <c r="X82" s="24">
        <f t="shared" si="10"/>
        <v>348.6835460984928</v>
      </c>
      <c r="Y82" s="7"/>
      <c r="Z82" s="25">
        <f t="shared" si="11"/>
        <v>615</v>
      </c>
      <c r="AA82" s="17">
        <f t="shared" si="15"/>
        <v>348.72300000000001</v>
      </c>
      <c r="AB82" s="24">
        <f t="shared" si="12"/>
        <v>6.0863645274321865</v>
      </c>
      <c r="AC82" s="17">
        <f t="shared" si="13"/>
        <v>-3.9453901507215505E-2</v>
      </c>
      <c r="AD82" s="17">
        <f t="shared" ca="1" si="14"/>
        <v>0.10380278018226363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13307</v>
      </c>
      <c r="D83" s="17">
        <v>11332</v>
      </c>
      <c r="E83" s="17">
        <v>13188</v>
      </c>
      <c r="F83" s="17">
        <v>15164</v>
      </c>
      <c r="G83" s="24"/>
      <c r="H83" s="7"/>
      <c r="I83" s="25">
        <f t="shared" si="16"/>
        <v>119</v>
      </c>
      <c r="J83" s="24">
        <f t="shared" si="16"/>
        <v>-3832</v>
      </c>
      <c r="K83" s="7"/>
      <c r="L83" s="25">
        <f t="shared" si="3"/>
        <v>123.28150198926819</v>
      </c>
      <c r="M83" s="17">
        <f t="shared" si="1"/>
        <v>18.331259284107496</v>
      </c>
      <c r="N83" s="17">
        <f t="shared" si="4"/>
        <v>-3826.9671242147679</v>
      </c>
      <c r="O83" s="24">
        <f t="shared" si="2"/>
        <v>25.329838669575988</v>
      </c>
      <c r="P83" s="7"/>
      <c r="Q83" s="25">
        <f t="shared" si="5"/>
        <v>159.00265609680699</v>
      </c>
      <c r="R83" s="24">
        <f t="shared" si="6"/>
        <v>-3853.8693634912765</v>
      </c>
      <c r="S83" s="7"/>
      <c r="T83" s="25">
        <f t="shared" si="7"/>
        <v>-4.1147451797332105E-2</v>
      </c>
      <c r="U83" s="24">
        <f t="shared" si="8"/>
        <v>-1.0018186825810476</v>
      </c>
      <c r="V83" s="7"/>
      <c r="W83" s="25">
        <f t="shared" si="9"/>
        <v>-3.6498821941187171E-2</v>
      </c>
      <c r="X83" s="24">
        <f t="shared" si="10"/>
        <v>354.29180546290286</v>
      </c>
      <c r="Y83" s="7"/>
      <c r="Z83" s="25">
        <f t="shared" si="11"/>
        <v>624</v>
      </c>
      <c r="AA83" s="17">
        <f t="shared" si="15"/>
        <v>354.339</v>
      </c>
      <c r="AB83" s="24">
        <f t="shared" si="12"/>
        <v>6.1843822182241874</v>
      </c>
      <c r="AC83" s="17">
        <f t="shared" si="13"/>
        <v>-4.7194537097141165E-2</v>
      </c>
      <c r="AD83" s="17">
        <f t="shared" ca="1" si="14"/>
        <v>9.0635662077716006E-3</v>
      </c>
      <c r="AE83" s="17">
        <v>86</v>
      </c>
    </row>
    <row r="84" spans="1:31" s="17" customFormat="1" x14ac:dyDescent="0.25">
      <c r="A84" s="17">
        <v>64</v>
      </c>
      <c r="B84" s="17">
        <v>625</v>
      </c>
      <c r="C84" s="17">
        <v>13501</v>
      </c>
      <c r="D84" s="17">
        <v>11354</v>
      </c>
      <c r="E84" s="17">
        <v>13006</v>
      </c>
      <c r="F84" s="17">
        <v>15152</v>
      </c>
      <c r="G84" s="24"/>
      <c r="H84" s="7"/>
      <c r="I84" s="25">
        <f t="shared" ref="I84:J115" si="17">C84-E84</f>
        <v>495</v>
      </c>
      <c r="J84" s="24">
        <f t="shared" si="17"/>
        <v>-3798</v>
      </c>
      <c r="K84" s="7"/>
      <c r="L84" s="25">
        <f t="shared" si="3"/>
        <v>501.52634779499476</v>
      </c>
      <c r="M84" s="17">
        <f t="shared" ref="M84:M147" si="18">(I84-L84)^2</f>
        <v>42.593215541233</v>
      </c>
      <c r="N84" s="17">
        <f t="shared" si="4"/>
        <v>-3794.1149095893693</v>
      </c>
      <c r="O84" s="24">
        <f t="shared" ref="O84:O147" si="19">(J84-N84)^2</f>
        <v>15.093927498774697</v>
      </c>
      <c r="P84" s="7"/>
      <c r="Q84" s="25">
        <f t="shared" si="5"/>
        <v>535.00265609680696</v>
      </c>
      <c r="R84" s="24">
        <f t="shared" si="6"/>
        <v>-3819.8693634912765</v>
      </c>
      <c r="S84" s="7"/>
      <c r="T84" s="25">
        <f t="shared" si="7"/>
        <v>-0.13845049223445069</v>
      </c>
      <c r="U84" s="24">
        <f t="shared" si="8"/>
        <v>-0.99298033545635456</v>
      </c>
      <c r="V84" s="7"/>
      <c r="W84" s="25">
        <f t="shared" si="9"/>
        <v>-0.133843925632322</v>
      </c>
      <c r="X84" s="24">
        <f>IF(MOD(ATAN2(U84,W84)*180/PI()-$J$9+360,360)&lt;355,MOD(ATAN2(U84,W84)*180/PI()-$J$9+360,360)+360,MOD(ATAN2(U84,W84)*180/PI()-$J$9+360,360))</f>
        <v>359.88193292861592</v>
      </c>
      <c r="Y84" s="7"/>
      <c r="Z84" s="25">
        <f t="shared" si="11"/>
        <v>625</v>
      </c>
      <c r="AA84" s="17">
        <f t="shared" si="15"/>
        <v>359.964</v>
      </c>
      <c r="AB84" s="24">
        <f t="shared" si="12"/>
        <v>6.2825569886488681</v>
      </c>
      <c r="AC84" s="17">
        <f t="shared" si="13"/>
        <v>-8.2067071384074097E-2</v>
      </c>
    </row>
    <row r="85" spans="1:31" s="17" customFormat="1" x14ac:dyDescent="0.25">
      <c r="A85" s="17">
        <v>0</v>
      </c>
      <c r="B85" s="17">
        <v>0</v>
      </c>
      <c r="C85" s="17">
        <v>13463</v>
      </c>
      <c r="D85" s="17">
        <v>11314</v>
      </c>
      <c r="E85" s="17">
        <v>12959</v>
      </c>
      <c r="F85" s="17">
        <v>15100</v>
      </c>
      <c r="G85" s="24"/>
      <c r="H85" s="7"/>
      <c r="I85" s="25">
        <f t="shared" si="17"/>
        <v>504</v>
      </c>
      <c r="J85" s="24">
        <f t="shared" si="17"/>
        <v>-3786</v>
      </c>
      <c r="K85" s="7"/>
      <c r="L85" s="25">
        <f>$M$9*SIN(2*PI()/$M$10*(AA85+$M$11))+$M$12</f>
        <v>505.50844221489905</v>
      </c>
      <c r="M85" s="17">
        <f t="shared" si="18"/>
        <v>2.2753979156895467</v>
      </c>
      <c r="N85" s="17">
        <f>$O$9*COS(2*PI()/$O$10*(AA85+$O$11))+$O$12</f>
        <v>-3784.1280443483533</v>
      </c>
      <c r="O85" s="24">
        <f t="shared" si="19"/>
        <v>3.5042179617318649</v>
      </c>
      <c r="P85" s="7"/>
      <c r="Q85" s="25">
        <f t="shared" ref="Q85:Q148" si="20">I85-$J$4</f>
        <v>544.00265609680696</v>
      </c>
      <c r="R85" s="24">
        <f t="shared" ref="R85:R148" si="21">J85-$J$3</f>
        <v>-3807.8693634912765</v>
      </c>
      <c r="S85" s="7"/>
      <c r="T85" s="25">
        <f t="shared" ref="T85:T148" si="22">Q85/$J$7</f>
        <v>-0.1407795543725732</v>
      </c>
      <c r="U85" s="24">
        <f t="shared" ref="U85:U148" si="23">R85/$J$6</f>
        <v>-0.98986091882410998</v>
      </c>
      <c r="V85" s="7"/>
      <c r="W85" s="25">
        <f t="shared" ref="W85:W148" si="24">(T85-U85*SIN(-$J$11*PI()/180))/(COS(-$J$11*PI()/180))</f>
        <v>-0.13618748891705415</v>
      </c>
      <c r="X85" s="24">
        <f>IF(MOD(ATAN2(U85,W85)*180/PI()-$J$9+360,360)&lt;355,MOD(ATAN2(U85,W85)*180/PI()-$J$9+360,360)+360,MOD(ATAN2(U85,W85)*180/PI()-$J$9+360,360))</f>
        <v>360.03900897785138</v>
      </c>
      <c r="Y85" s="7"/>
      <c r="Z85" s="25">
        <f>I165-J159</f>
        <v>5</v>
      </c>
      <c r="AA85" s="17">
        <f t="shared" si="15"/>
        <v>360.00900000000001</v>
      </c>
      <c r="AB85" s="24">
        <f t="shared" ref="AB85:AB148" si="25">AA85*PI()/180</f>
        <v>6.283342386812266</v>
      </c>
      <c r="AC85" s="17">
        <f t="shared" ref="AC85:AC148" si="26">X85-AA85</f>
        <v>3.0008977851366581E-2</v>
      </c>
    </row>
    <row r="86" spans="1:31" s="17" customFormat="1" x14ac:dyDescent="0.25">
      <c r="A86" s="17">
        <v>1</v>
      </c>
      <c r="B86" s="17">
        <v>-635</v>
      </c>
      <c r="C86" s="17">
        <v>13263</v>
      </c>
      <c r="D86" s="17">
        <v>11296</v>
      </c>
      <c r="E86" s="17">
        <v>13147</v>
      </c>
      <c r="F86" s="17">
        <v>15114</v>
      </c>
      <c r="G86" s="24"/>
      <c r="H86" s="7"/>
      <c r="I86" s="25">
        <f t="shared" si="17"/>
        <v>116</v>
      </c>
      <c r="J86" s="24">
        <f t="shared" si="17"/>
        <v>-3818</v>
      </c>
      <c r="K86" s="7"/>
      <c r="L86" s="25">
        <f t="shared" ref="L86:L149" si="27">$M$9*SIN(2*PI()/$M$10*(AA86+$M$11))+$M$12</f>
        <v>122.31784194332576</v>
      </c>
      <c r="M86" s="17">
        <f t="shared" si="18"/>
        <v>39.915126820846218</v>
      </c>
      <c r="N86" s="17">
        <f t="shared" ref="N86:N149" si="28">$O$9*COS(2*PI()/$O$10*(AA86+$O$11))+$O$12</f>
        <v>-3817.57230476006</v>
      </c>
      <c r="O86" s="24">
        <f t="shared" si="19"/>
        <v>0.18292321826735261</v>
      </c>
      <c r="P86" s="7"/>
      <c r="Q86" s="25">
        <f t="shared" si="20"/>
        <v>156.00265609680699</v>
      </c>
      <c r="R86" s="24">
        <f t="shared" si="21"/>
        <v>-3839.8693634912765</v>
      </c>
      <c r="S86" s="7"/>
      <c r="T86" s="25">
        <f t="shared" si="22"/>
        <v>-4.037109775129126E-2</v>
      </c>
      <c r="U86" s="24">
        <f t="shared" si="23"/>
        <v>-0.99817936317676226</v>
      </c>
      <c r="V86" s="7"/>
      <c r="W86" s="25">
        <f t="shared" si="24"/>
        <v>-3.5739348281631472E-2</v>
      </c>
      <c r="X86" s="24">
        <f t="shared" ref="X86:X148" si="29">MOD(ATAN2(U86,W86)*180/PI()-$J$9+360,360)</f>
        <v>354.25586902911067</v>
      </c>
      <c r="Y86" s="7"/>
      <c r="Z86" s="25">
        <f t="shared" ref="Z86:Z149" si="30">B86</f>
        <v>-635</v>
      </c>
      <c r="AA86" s="17">
        <f t="shared" ref="AA86:AA149" si="31">360/40000*Z86+AA85</f>
        <v>354.29400000000004</v>
      </c>
      <c r="AB86" s="24">
        <f t="shared" si="25"/>
        <v>6.1835968200607905</v>
      </c>
      <c r="AC86" s="17">
        <f t="shared" si="26"/>
        <v>-3.8130970889369564E-2</v>
      </c>
    </row>
    <row r="87" spans="1:31" s="17" customFormat="1" x14ac:dyDescent="0.25">
      <c r="A87" s="17">
        <v>2</v>
      </c>
      <c r="B87" s="17">
        <v>-610</v>
      </c>
      <c r="C87" s="17">
        <v>13085</v>
      </c>
      <c r="D87" s="17">
        <v>11297</v>
      </c>
      <c r="E87" s="17">
        <v>13332</v>
      </c>
      <c r="F87" s="17">
        <v>15115</v>
      </c>
      <c r="G87" s="24"/>
      <c r="H87" s="7"/>
      <c r="I87" s="25">
        <f t="shared" si="17"/>
        <v>-247</v>
      </c>
      <c r="J87" s="24">
        <f t="shared" si="17"/>
        <v>-3818</v>
      </c>
      <c r="K87" s="7"/>
      <c r="L87" s="25">
        <f t="shared" si="27"/>
        <v>-247.35223011641881</v>
      </c>
      <c r="M87" s="17">
        <f t="shared" si="18"/>
        <v>0.12406605491240795</v>
      </c>
      <c r="N87" s="17">
        <f t="shared" si="28"/>
        <v>-3813.7428668331299</v>
      </c>
      <c r="O87" s="24">
        <f t="shared" si="19"/>
        <v>18.123182800465127</v>
      </c>
      <c r="P87" s="7"/>
      <c r="Q87" s="25">
        <f t="shared" si="20"/>
        <v>-206.99734390319301</v>
      </c>
      <c r="R87" s="24">
        <f t="shared" si="21"/>
        <v>-3839.8693634912765</v>
      </c>
      <c r="S87" s="7"/>
      <c r="T87" s="25">
        <f t="shared" si="22"/>
        <v>5.356774181965035E-2</v>
      </c>
      <c r="U87" s="24">
        <f t="shared" si="23"/>
        <v>-0.99817936317676226</v>
      </c>
      <c r="V87" s="7"/>
      <c r="W87" s="25">
        <f t="shared" si="24"/>
        <v>5.8200502792647997E-2</v>
      </c>
      <c r="X87" s="24">
        <f t="shared" si="29"/>
        <v>348.86834887867508</v>
      </c>
      <c r="Y87" s="7"/>
      <c r="Z87" s="25">
        <f t="shared" si="30"/>
        <v>-610</v>
      </c>
      <c r="AA87" s="17">
        <f t="shared" si="31"/>
        <v>348.80400000000003</v>
      </c>
      <c r="AB87" s="24">
        <f t="shared" si="25"/>
        <v>6.0877782441263015</v>
      </c>
      <c r="AC87" s="17">
        <f t="shared" si="26"/>
        <v>6.4348878675048127E-2</v>
      </c>
    </row>
    <row r="88" spans="1:31" s="17" customFormat="1" x14ac:dyDescent="0.25">
      <c r="A88" s="17">
        <v>3</v>
      </c>
      <c r="B88" s="17">
        <v>-612</v>
      </c>
      <c r="C88" s="17">
        <v>12901</v>
      </c>
      <c r="D88" s="17">
        <v>11318</v>
      </c>
      <c r="E88" s="17">
        <v>13517</v>
      </c>
      <c r="F88" s="17">
        <v>15095</v>
      </c>
      <c r="G88" s="24"/>
      <c r="H88" s="7"/>
      <c r="I88" s="25">
        <f t="shared" si="17"/>
        <v>-616</v>
      </c>
      <c r="J88" s="24">
        <f t="shared" si="17"/>
        <v>-3777</v>
      </c>
      <c r="K88" s="7"/>
      <c r="L88" s="25">
        <f t="shared" si="27"/>
        <v>-616.31666759120799</v>
      </c>
      <c r="M88" s="17">
        <f t="shared" si="18"/>
        <v>0.1002783633214695</v>
      </c>
      <c r="N88" s="17">
        <f t="shared" si="28"/>
        <v>-3774.5251594293668</v>
      </c>
      <c r="O88" s="24">
        <f t="shared" si="19"/>
        <v>6.1248358500520883</v>
      </c>
      <c r="P88" s="7"/>
      <c r="Q88" s="25">
        <f t="shared" si="20"/>
        <v>-575.99734390319304</v>
      </c>
      <c r="R88" s="24">
        <f t="shared" si="21"/>
        <v>-3798.8693634912765</v>
      </c>
      <c r="S88" s="7"/>
      <c r="T88" s="25">
        <f t="shared" si="22"/>
        <v>0.14905928948267366</v>
      </c>
      <c r="U88" s="24">
        <f t="shared" si="23"/>
        <v>-0.98752135634992655</v>
      </c>
      <c r="V88" s="7"/>
      <c r="W88" s="25">
        <f t="shared" si="24"/>
        <v>0.15364361877902322</v>
      </c>
      <c r="X88" s="24">
        <f t="shared" si="29"/>
        <v>343.36182833484145</v>
      </c>
      <c r="Y88" s="7"/>
      <c r="Z88" s="25">
        <f t="shared" si="30"/>
        <v>-612</v>
      </c>
      <c r="AA88" s="17">
        <f t="shared" si="31"/>
        <v>343.29600000000005</v>
      </c>
      <c r="AB88" s="24">
        <f t="shared" si="25"/>
        <v>5.9916455089264549</v>
      </c>
      <c r="AC88" s="17">
        <f t="shared" si="26"/>
        <v>6.5828334841398828E-2</v>
      </c>
    </row>
    <row r="89" spans="1:31" s="17" customFormat="1" x14ac:dyDescent="0.25">
      <c r="A89" s="17">
        <v>4</v>
      </c>
      <c r="B89" s="17">
        <v>-633</v>
      </c>
      <c r="C89" s="17">
        <v>12711</v>
      </c>
      <c r="D89" s="17">
        <v>11361</v>
      </c>
      <c r="E89" s="17">
        <v>13705</v>
      </c>
      <c r="F89" s="17">
        <v>15058</v>
      </c>
      <c r="G89" s="24"/>
      <c r="H89" s="7"/>
      <c r="I89" s="25">
        <f t="shared" si="17"/>
        <v>-994</v>
      </c>
      <c r="J89" s="24">
        <f t="shared" si="17"/>
        <v>-3697</v>
      </c>
      <c r="K89" s="7"/>
      <c r="L89" s="25">
        <f t="shared" si="27"/>
        <v>-992.29838897331001</v>
      </c>
      <c r="M89" s="17">
        <f t="shared" si="18"/>
        <v>2.8954800861529573</v>
      </c>
      <c r="N89" s="17">
        <f t="shared" si="28"/>
        <v>-3697.0718484595714</v>
      </c>
      <c r="O89" s="24">
        <f t="shared" si="19"/>
        <v>5.1622011427768085E-3</v>
      </c>
      <c r="P89" s="7"/>
      <c r="Q89" s="25">
        <f t="shared" si="20"/>
        <v>-953.99734390319304</v>
      </c>
      <c r="R89" s="24">
        <f t="shared" si="21"/>
        <v>-3718.8693634912765</v>
      </c>
      <c r="S89" s="7"/>
      <c r="T89" s="25">
        <f t="shared" si="22"/>
        <v>0.24687989928381948</v>
      </c>
      <c r="U89" s="24">
        <f t="shared" si="23"/>
        <v>-0.96672524546829597</v>
      </c>
      <c r="V89" s="7"/>
      <c r="W89" s="25">
        <f t="shared" si="24"/>
        <v>0.25136877476106911</v>
      </c>
      <c r="X89" s="24">
        <f t="shared" si="29"/>
        <v>337.62995801719921</v>
      </c>
      <c r="Y89" s="7"/>
      <c r="Z89" s="25">
        <f t="shared" si="30"/>
        <v>-633</v>
      </c>
      <c r="AA89" s="17">
        <f t="shared" si="31"/>
        <v>337.59900000000005</v>
      </c>
      <c r="AB89" s="24">
        <f t="shared" si="25"/>
        <v>5.8922141014403371</v>
      </c>
      <c r="AC89" s="17">
        <f t="shared" si="26"/>
        <v>3.0958017199168353E-2</v>
      </c>
    </row>
    <row r="90" spans="1:31" s="17" customFormat="1" x14ac:dyDescent="0.25">
      <c r="A90" s="17">
        <v>5</v>
      </c>
      <c r="B90" s="17">
        <v>-636</v>
      </c>
      <c r="C90" s="17">
        <v>12521</v>
      </c>
      <c r="D90" s="17">
        <v>11413</v>
      </c>
      <c r="E90" s="17">
        <v>13889</v>
      </c>
      <c r="F90" s="17">
        <v>14996</v>
      </c>
      <c r="G90" s="24"/>
      <c r="H90" s="7"/>
      <c r="I90" s="25">
        <f t="shared" si="17"/>
        <v>-1368</v>
      </c>
      <c r="J90" s="24">
        <f t="shared" si="17"/>
        <v>-3583</v>
      </c>
      <c r="K90" s="7"/>
      <c r="L90" s="25">
        <f t="shared" si="27"/>
        <v>-1360.5769553908926</v>
      </c>
      <c r="M90" s="17">
        <f t="shared" si="18"/>
        <v>55.101591268797904</v>
      </c>
      <c r="N90" s="17">
        <f t="shared" si="28"/>
        <v>-3582.2393141114676</v>
      </c>
      <c r="O90" s="24">
        <f t="shared" si="19"/>
        <v>0.57864302101233789</v>
      </c>
      <c r="P90" s="7"/>
      <c r="Q90" s="25">
        <f t="shared" si="20"/>
        <v>-1327.997343903193</v>
      </c>
      <c r="R90" s="24">
        <f t="shared" si="21"/>
        <v>-3604.8693634912765</v>
      </c>
      <c r="S90" s="7"/>
      <c r="T90" s="25">
        <f t="shared" si="22"/>
        <v>0.3436653703569108</v>
      </c>
      <c r="U90" s="24">
        <f t="shared" si="23"/>
        <v>-0.93709078746197227</v>
      </c>
      <c r="V90" s="7"/>
      <c r="W90" s="25">
        <f t="shared" si="24"/>
        <v>0.34801776534297724</v>
      </c>
      <c r="X90" s="24">
        <f t="shared" si="29"/>
        <v>331.83125347407849</v>
      </c>
      <c r="Y90" s="7"/>
      <c r="Z90" s="25">
        <f t="shared" si="30"/>
        <v>-636</v>
      </c>
      <c r="AA90" s="17">
        <f t="shared" si="31"/>
        <v>331.87500000000006</v>
      </c>
      <c r="AB90" s="24">
        <f t="shared" si="25"/>
        <v>5.7923114550561827</v>
      </c>
      <c r="AC90" s="17">
        <f t="shared" si="26"/>
        <v>-4.3746525921562807E-2</v>
      </c>
    </row>
    <row r="91" spans="1:31" s="17" customFormat="1" x14ac:dyDescent="0.25">
      <c r="A91" s="17">
        <v>6</v>
      </c>
      <c r="B91" s="17">
        <v>-628</v>
      </c>
      <c r="C91" s="17">
        <v>12338</v>
      </c>
      <c r="D91" s="17">
        <v>11480</v>
      </c>
      <c r="E91" s="17">
        <v>14049</v>
      </c>
      <c r="F91" s="17">
        <v>14906</v>
      </c>
      <c r="G91" s="24"/>
      <c r="H91" s="7"/>
      <c r="I91" s="25">
        <f t="shared" si="17"/>
        <v>-1711</v>
      </c>
      <c r="J91" s="24">
        <f t="shared" si="17"/>
        <v>-3426</v>
      </c>
      <c r="K91" s="7"/>
      <c r="L91" s="25">
        <f t="shared" si="27"/>
        <v>-1711.3099619129027</v>
      </c>
      <c r="M91" s="17">
        <f t="shared" si="18"/>
        <v>9.6076387450323306E-2</v>
      </c>
      <c r="N91" s="17">
        <f t="shared" si="28"/>
        <v>-3433.5655724234316</v>
      </c>
      <c r="O91" s="24">
        <f t="shared" si="19"/>
        <v>57.237886094188752</v>
      </c>
      <c r="P91" s="7"/>
      <c r="Q91" s="25">
        <f t="shared" si="20"/>
        <v>-1670.997343903193</v>
      </c>
      <c r="R91" s="24">
        <f t="shared" si="21"/>
        <v>-3447.8693634912765</v>
      </c>
      <c r="S91" s="7"/>
      <c r="T91" s="25">
        <f t="shared" si="22"/>
        <v>0.43242851628758017</v>
      </c>
      <c r="U91" s="24">
        <f t="shared" si="23"/>
        <v>-0.89627841985677215</v>
      </c>
      <c r="V91" s="7"/>
      <c r="W91" s="25">
        <f t="shared" si="24"/>
        <v>0.43659247182358385</v>
      </c>
      <c r="X91" s="24">
        <f t="shared" si="29"/>
        <v>326.23379496116991</v>
      </c>
      <c r="Y91" s="7"/>
      <c r="Z91" s="25">
        <f t="shared" si="30"/>
        <v>-628</v>
      </c>
      <c r="AA91" s="17">
        <f t="shared" si="31"/>
        <v>326.22300000000007</v>
      </c>
      <c r="AB91" s="24">
        <f t="shared" si="25"/>
        <v>5.6936654457334628</v>
      </c>
      <c r="AC91" s="17">
        <f t="shared" si="26"/>
        <v>1.0794961169835915E-2</v>
      </c>
    </row>
    <row r="92" spans="1:31" s="17" customFormat="1" x14ac:dyDescent="0.25">
      <c r="A92" s="17">
        <v>7</v>
      </c>
      <c r="B92" s="17">
        <v>-634</v>
      </c>
      <c r="C92" s="17">
        <v>12183</v>
      </c>
      <c r="D92" s="17">
        <v>11586</v>
      </c>
      <c r="E92" s="17">
        <v>14235</v>
      </c>
      <c r="F92" s="17">
        <v>14838</v>
      </c>
      <c r="G92" s="24"/>
      <c r="H92" s="7"/>
      <c r="I92" s="25">
        <f t="shared" si="17"/>
        <v>-2052</v>
      </c>
      <c r="J92" s="24">
        <f t="shared" si="17"/>
        <v>-3252</v>
      </c>
      <c r="K92" s="7"/>
      <c r="L92" s="25">
        <f t="shared" si="27"/>
        <v>-2048.8918321421852</v>
      </c>
      <c r="M92" s="17">
        <f t="shared" si="18"/>
        <v>9.6607074323530782</v>
      </c>
      <c r="N92" s="17">
        <f t="shared" si="28"/>
        <v>-3249.3825834188592</v>
      </c>
      <c r="O92" s="24">
        <f t="shared" si="19"/>
        <v>6.8508695592307287</v>
      </c>
      <c r="P92" s="7"/>
      <c r="Q92" s="25">
        <f t="shared" si="20"/>
        <v>-2011.997343903193</v>
      </c>
      <c r="R92" s="24">
        <f t="shared" si="21"/>
        <v>-3273.8693634912765</v>
      </c>
      <c r="S92" s="7"/>
      <c r="T92" s="25">
        <f t="shared" si="22"/>
        <v>0.52067409285422228</v>
      </c>
      <c r="U92" s="24">
        <f t="shared" si="23"/>
        <v>-0.85104687868922557</v>
      </c>
      <c r="V92" s="7"/>
      <c r="W92" s="25">
        <f t="shared" si="24"/>
        <v>0.52462909560412174</v>
      </c>
      <c r="X92" s="24">
        <f t="shared" si="29"/>
        <v>320.55347905289273</v>
      </c>
      <c r="Y92" s="7"/>
      <c r="Z92" s="25">
        <f t="shared" si="30"/>
        <v>-634</v>
      </c>
      <c r="AA92" s="17">
        <f t="shared" si="31"/>
        <v>320.51700000000005</v>
      </c>
      <c r="AB92" s="24">
        <f t="shared" si="25"/>
        <v>5.5940769586146661</v>
      </c>
      <c r="AC92" s="17">
        <f t="shared" si="26"/>
        <v>3.647905289267328E-2</v>
      </c>
    </row>
    <row r="93" spans="1:31" s="17" customFormat="1" x14ac:dyDescent="0.25">
      <c r="A93" s="17">
        <v>8</v>
      </c>
      <c r="B93" s="17">
        <v>-634</v>
      </c>
      <c r="C93" s="17">
        <v>12024</v>
      </c>
      <c r="D93" s="17">
        <v>11689</v>
      </c>
      <c r="E93" s="17">
        <v>14390</v>
      </c>
      <c r="F93" s="17">
        <v>14719</v>
      </c>
      <c r="G93" s="24"/>
      <c r="H93" s="7"/>
      <c r="I93" s="25">
        <f t="shared" si="17"/>
        <v>-2366</v>
      </c>
      <c r="J93" s="24">
        <f t="shared" si="17"/>
        <v>-3030</v>
      </c>
      <c r="K93" s="7"/>
      <c r="L93" s="25">
        <f t="shared" si="27"/>
        <v>-2366.5576433757642</v>
      </c>
      <c r="M93" s="17">
        <f t="shared" si="18"/>
        <v>0.31096613453369359</v>
      </c>
      <c r="N93" s="17">
        <f t="shared" si="28"/>
        <v>-3032.7697475898567</v>
      </c>
      <c r="O93" s="24">
        <f t="shared" si="19"/>
        <v>7.6715017115170339</v>
      </c>
      <c r="P93" s="7"/>
      <c r="Q93" s="25">
        <f t="shared" si="20"/>
        <v>-2325.9973439031928</v>
      </c>
      <c r="R93" s="24">
        <f t="shared" si="21"/>
        <v>-3051.8693634912765</v>
      </c>
      <c r="S93" s="7"/>
      <c r="T93" s="25">
        <f t="shared" si="22"/>
        <v>0.60193248300649682</v>
      </c>
      <c r="U93" s="24">
        <f t="shared" si="23"/>
        <v>-0.79333767099270058</v>
      </c>
      <c r="V93" s="7"/>
      <c r="W93" s="25">
        <f t="shared" si="24"/>
        <v>0.60562055346244859</v>
      </c>
      <c r="X93" s="24">
        <f t="shared" si="29"/>
        <v>314.84779463082805</v>
      </c>
      <c r="Y93" s="7"/>
      <c r="Z93" s="25">
        <f t="shared" si="30"/>
        <v>-634</v>
      </c>
      <c r="AA93" s="17">
        <f t="shared" si="31"/>
        <v>314.81100000000004</v>
      </c>
      <c r="AB93" s="24">
        <f t="shared" si="25"/>
        <v>5.4944884714958695</v>
      </c>
      <c r="AC93" s="17">
        <f t="shared" si="26"/>
        <v>3.6794630828012487E-2</v>
      </c>
    </row>
    <row r="94" spans="1:31" s="17" customFormat="1" x14ac:dyDescent="0.25">
      <c r="A94" s="17">
        <v>9</v>
      </c>
      <c r="B94" s="17">
        <v>-626</v>
      </c>
      <c r="C94" s="17">
        <v>11883</v>
      </c>
      <c r="D94" s="17">
        <v>11818</v>
      </c>
      <c r="E94" s="17">
        <v>14541</v>
      </c>
      <c r="F94" s="17">
        <v>14603</v>
      </c>
      <c r="G94" s="24"/>
      <c r="H94" s="7"/>
      <c r="I94" s="25">
        <f t="shared" si="17"/>
        <v>-2658</v>
      </c>
      <c r="J94" s="24">
        <f t="shared" si="17"/>
        <v>-2785</v>
      </c>
      <c r="K94" s="7"/>
      <c r="L94" s="25">
        <f t="shared" si="27"/>
        <v>-2657.5969862347333</v>
      </c>
      <c r="M94" s="17">
        <f t="shared" si="18"/>
        <v>0.16242009499442511</v>
      </c>
      <c r="N94" s="17">
        <f t="shared" si="28"/>
        <v>-2789.1688014481433</v>
      </c>
      <c r="O94" s="24">
        <f t="shared" si="19"/>
        <v>17.378905514041783</v>
      </c>
      <c r="P94" s="7"/>
      <c r="Q94" s="25">
        <f t="shared" si="20"/>
        <v>-2617.9973439031928</v>
      </c>
      <c r="R94" s="24">
        <f t="shared" si="21"/>
        <v>-2806.8693634912765</v>
      </c>
      <c r="S94" s="7"/>
      <c r="T94" s="25">
        <f t="shared" si="22"/>
        <v>0.67749761015447185</v>
      </c>
      <c r="U94" s="24">
        <f t="shared" si="23"/>
        <v>-0.72964958141770686</v>
      </c>
      <c r="V94" s="7"/>
      <c r="W94" s="25">
        <f t="shared" si="24"/>
        <v>0.68089094121621563</v>
      </c>
      <c r="X94" s="24">
        <f t="shared" si="29"/>
        <v>309.18507087734702</v>
      </c>
      <c r="Y94" s="7"/>
      <c r="Z94" s="25">
        <f t="shared" si="30"/>
        <v>-626</v>
      </c>
      <c r="AA94" s="17">
        <f t="shared" si="31"/>
        <v>309.17700000000002</v>
      </c>
      <c r="AB94" s="24">
        <f t="shared" si="25"/>
        <v>5.3961566214385082</v>
      </c>
      <c r="AC94" s="17">
        <f t="shared" si="26"/>
        <v>8.0708773469950756E-3</v>
      </c>
    </row>
    <row r="95" spans="1:31" s="17" customFormat="1" x14ac:dyDescent="0.25">
      <c r="A95" s="17">
        <v>10</v>
      </c>
      <c r="B95" s="17">
        <v>-609</v>
      </c>
      <c r="C95" s="17">
        <v>11750</v>
      </c>
      <c r="D95" s="17">
        <v>11952</v>
      </c>
      <c r="E95" s="17">
        <v>14669</v>
      </c>
      <c r="F95" s="17">
        <v>14471</v>
      </c>
      <c r="G95" s="24"/>
      <c r="H95" s="7"/>
      <c r="I95" s="25">
        <f t="shared" si="17"/>
        <v>-2919</v>
      </c>
      <c r="J95" s="24">
        <f t="shared" si="17"/>
        <v>-2519</v>
      </c>
      <c r="K95" s="7"/>
      <c r="L95" s="25">
        <f t="shared" si="27"/>
        <v>-2916.4768947255247</v>
      </c>
      <c r="M95" s="17">
        <f t="shared" si="18"/>
        <v>6.3660602260848567</v>
      </c>
      <c r="N95" s="17">
        <f t="shared" si="28"/>
        <v>-2526.0887240974321</v>
      </c>
      <c r="O95" s="24">
        <f t="shared" si="19"/>
        <v>50.250009329514221</v>
      </c>
      <c r="P95" s="7"/>
      <c r="Q95" s="25">
        <f t="shared" si="20"/>
        <v>-2878.9973439031928</v>
      </c>
      <c r="R95" s="24">
        <f t="shared" si="21"/>
        <v>-2540.8693634912765</v>
      </c>
      <c r="S95" s="7"/>
      <c r="T95" s="25">
        <f t="shared" si="22"/>
        <v>0.74504041216002492</v>
      </c>
      <c r="U95" s="24">
        <f t="shared" si="23"/>
        <v>-0.66050251273628502</v>
      </c>
      <c r="V95" s="7"/>
      <c r="W95" s="25">
        <f t="shared" si="24"/>
        <v>0.74811358432670771</v>
      </c>
      <c r="X95" s="24">
        <f t="shared" si="29"/>
        <v>303.64628051774184</v>
      </c>
      <c r="Y95" s="7"/>
      <c r="Z95" s="25">
        <f t="shared" si="30"/>
        <v>-609</v>
      </c>
      <c r="AA95" s="17">
        <f t="shared" si="31"/>
        <v>303.69600000000003</v>
      </c>
      <c r="AB95" s="24">
        <f t="shared" si="25"/>
        <v>5.300495125136699</v>
      </c>
      <c r="AC95" s="17">
        <f t="shared" si="26"/>
        <v>-4.9719482258183234E-2</v>
      </c>
    </row>
    <row r="96" spans="1:31" s="17" customFormat="1" x14ac:dyDescent="0.25">
      <c r="A96" s="17">
        <v>11</v>
      </c>
      <c r="B96" s="17">
        <v>-613</v>
      </c>
      <c r="C96" s="17">
        <v>11623</v>
      </c>
      <c r="D96" s="17">
        <v>12085</v>
      </c>
      <c r="E96" s="17">
        <v>14773</v>
      </c>
      <c r="F96" s="17">
        <v>14311</v>
      </c>
      <c r="G96" s="24"/>
      <c r="H96" s="7"/>
      <c r="I96" s="25">
        <f t="shared" si="17"/>
        <v>-3150</v>
      </c>
      <c r="J96" s="24">
        <f t="shared" si="17"/>
        <v>-2226</v>
      </c>
      <c r="K96" s="7"/>
      <c r="L96" s="25">
        <f t="shared" si="27"/>
        <v>-3150.4789254997463</v>
      </c>
      <c r="M96" s="17">
        <f t="shared" si="18"/>
        <v>0.22936963430725316</v>
      </c>
      <c r="N96" s="17">
        <f t="shared" si="28"/>
        <v>-2237.7484038018865</v>
      </c>
      <c r="O96" s="24">
        <f t="shared" si="19"/>
        <v>138.02499189218176</v>
      </c>
      <c r="P96" s="7"/>
      <c r="Q96" s="25">
        <f t="shared" si="20"/>
        <v>-3109.9973439031928</v>
      </c>
      <c r="R96" s="24">
        <f t="shared" si="21"/>
        <v>-2247.8693634912765</v>
      </c>
      <c r="S96" s="7"/>
      <c r="T96" s="25">
        <f t="shared" si="22"/>
        <v>0.8048196737051696</v>
      </c>
      <c r="U96" s="24">
        <f t="shared" si="23"/>
        <v>-0.58433675663231288</v>
      </c>
      <c r="V96" s="7"/>
      <c r="W96" s="25">
        <f t="shared" si="24"/>
        <v>0.80754003222844173</v>
      </c>
      <c r="X96" s="24">
        <f t="shared" si="29"/>
        <v>298.09483200519992</v>
      </c>
      <c r="Y96" s="7"/>
      <c r="Z96" s="25">
        <f t="shared" si="30"/>
        <v>-613</v>
      </c>
      <c r="AA96" s="17">
        <f t="shared" si="31"/>
        <v>298.17900000000003</v>
      </c>
      <c r="AB96" s="24">
        <f t="shared" si="25"/>
        <v>5.2042053103041725</v>
      </c>
      <c r="AC96" s="17">
        <f t="shared" si="26"/>
        <v>-8.4167994800111501E-2</v>
      </c>
    </row>
    <row r="97" spans="1:29" s="17" customFormat="1" x14ac:dyDescent="0.25">
      <c r="A97" s="17">
        <v>12</v>
      </c>
      <c r="B97" s="17">
        <v>-631</v>
      </c>
      <c r="C97" s="17">
        <v>11523</v>
      </c>
      <c r="D97" s="17">
        <v>12248</v>
      </c>
      <c r="E97" s="17">
        <v>14880</v>
      </c>
      <c r="F97" s="17">
        <v>14156</v>
      </c>
      <c r="G97" s="24"/>
      <c r="H97" s="7"/>
      <c r="I97" s="25">
        <f t="shared" si="17"/>
        <v>-3357</v>
      </c>
      <c r="J97" s="24">
        <f t="shared" si="17"/>
        <v>-1908</v>
      </c>
      <c r="K97" s="7"/>
      <c r="L97" s="25">
        <f t="shared" si="27"/>
        <v>-3361.2210169003351</v>
      </c>
      <c r="M97" s="17">
        <f t="shared" si="18"/>
        <v>17.816983672914905</v>
      </c>
      <c r="N97" s="17">
        <f t="shared" si="28"/>
        <v>-1919.0964622828672</v>
      </c>
      <c r="O97" s="24">
        <f t="shared" si="19"/>
        <v>123.13147519509326</v>
      </c>
      <c r="P97" s="7"/>
      <c r="Q97" s="25">
        <f t="shared" si="20"/>
        <v>-3316.9973439031928</v>
      </c>
      <c r="R97" s="24">
        <f t="shared" si="21"/>
        <v>-1929.8693634912763</v>
      </c>
      <c r="S97" s="7"/>
      <c r="T97" s="25">
        <f t="shared" si="22"/>
        <v>0.85838810288198752</v>
      </c>
      <c r="U97" s="24">
        <f t="shared" si="23"/>
        <v>-0.50167221587783117</v>
      </c>
      <c r="V97" s="7"/>
      <c r="W97" s="25">
        <f t="shared" si="24"/>
        <v>0.86072542241056516</v>
      </c>
      <c r="X97" s="24">
        <f t="shared" si="29"/>
        <v>292.44098760395627</v>
      </c>
      <c r="Y97" s="7"/>
      <c r="Z97" s="25">
        <f t="shared" si="30"/>
        <v>-631</v>
      </c>
      <c r="AA97" s="17">
        <f t="shared" si="31"/>
        <v>292.50000000000006</v>
      </c>
      <c r="AB97" s="24">
        <f t="shared" si="25"/>
        <v>5.1050880620834143</v>
      </c>
      <c r="AC97" s="17">
        <f t="shared" si="26"/>
        <v>-5.901239604378361E-2</v>
      </c>
    </row>
    <row r="98" spans="1:29" s="17" customFormat="1" x14ac:dyDescent="0.25">
      <c r="A98" s="17">
        <v>13</v>
      </c>
      <c r="B98" s="17">
        <v>-630</v>
      </c>
      <c r="C98" s="17">
        <v>11438</v>
      </c>
      <c r="D98" s="17">
        <v>12422</v>
      </c>
      <c r="E98" s="17">
        <v>14976</v>
      </c>
      <c r="F98" s="17">
        <v>13994</v>
      </c>
      <c r="G98" s="24"/>
      <c r="H98" s="7"/>
      <c r="I98" s="25">
        <f t="shared" si="17"/>
        <v>-3538</v>
      </c>
      <c r="J98" s="24">
        <f t="shared" si="17"/>
        <v>-1572</v>
      </c>
      <c r="K98" s="7"/>
      <c r="L98" s="25">
        <f t="shared" si="27"/>
        <v>-3539.0929113631964</v>
      </c>
      <c r="M98" s="17">
        <f t="shared" si="18"/>
        <v>1.194455247803891</v>
      </c>
      <c r="N98" s="17">
        <f t="shared" si="28"/>
        <v>-1581.9331843234368</v>
      </c>
      <c r="O98" s="24">
        <f t="shared" si="19"/>
        <v>98.668150803369855</v>
      </c>
      <c r="P98" s="7"/>
      <c r="Q98" s="25">
        <f t="shared" si="20"/>
        <v>-3497.9973439031928</v>
      </c>
      <c r="R98" s="24">
        <f t="shared" si="21"/>
        <v>-1593.8693634912763</v>
      </c>
      <c r="S98" s="7"/>
      <c r="T98" s="25">
        <f t="shared" si="22"/>
        <v>0.90522813032645155</v>
      </c>
      <c r="U98" s="24">
        <f t="shared" si="23"/>
        <v>-0.41432855017498255</v>
      </c>
      <c r="V98" s="7"/>
      <c r="W98" s="25">
        <f t="shared" si="24"/>
        <v>0.90716062430903799</v>
      </c>
      <c r="X98" s="24">
        <f t="shared" si="29"/>
        <v>286.75295477078066</v>
      </c>
      <c r="Y98" s="7"/>
      <c r="Z98" s="25">
        <f t="shared" si="30"/>
        <v>-630</v>
      </c>
      <c r="AA98" s="17">
        <f t="shared" si="31"/>
        <v>286.83000000000004</v>
      </c>
      <c r="AB98" s="24">
        <f t="shared" si="25"/>
        <v>5.0061278934953366</v>
      </c>
      <c r="AC98" s="17">
        <f t="shared" si="26"/>
        <v>-7.7045229219379507E-2</v>
      </c>
    </row>
    <row r="99" spans="1:29" s="17" customFormat="1" x14ac:dyDescent="0.25">
      <c r="A99" s="17">
        <v>14</v>
      </c>
      <c r="B99" s="17">
        <v>-633</v>
      </c>
      <c r="C99" s="17">
        <v>11376</v>
      </c>
      <c r="D99" s="17">
        <v>12605</v>
      </c>
      <c r="E99" s="17">
        <v>15059</v>
      </c>
      <c r="F99" s="17">
        <v>13832</v>
      </c>
      <c r="G99" s="24"/>
      <c r="H99" s="7"/>
      <c r="I99" s="25">
        <f t="shared" si="17"/>
        <v>-3683</v>
      </c>
      <c r="J99" s="24">
        <f t="shared" si="17"/>
        <v>-1227</v>
      </c>
      <c r="K99" s="7"/>
      <c r="L99" s="25">
        <f t="shared" si="27"/>
        <v>-3683.3118218256973</v>
      </c>
      <c r="M99" s="17">
        <f t="shared" si="18"/>
        <v>9.7232850981184601E-2</v>
      </c>
      <c r="N99" s="17">
        <f t="shared" si="28"/>
        <v>-1227.3585680873773</v>
      </c>
      <c r="O99" s="24">
        <f t="shared" si="19"/>
        <v>0.1285710732854202</v>
      </c>
      <c r="P99" s="7"/>
      <c r="Q99" s="25">
        <f t="shared" si="20"/>
        <v>-3642.9973439031928</v>
      </c>
      <c r="R99" s="24">
        <f t="shared" si="21"/>
        <v>-1248.8693634912763</v>
      </c>
      <c r="S99" s="7"/>
      <c r="T99" s="25">
        <f t="shared" si="22"/>
        <v>0.94275190921842544</v>
      </c>
      <c r="U99" s="24">
        <f t="shared" si="23"/>
        <v>-0.32464532199795049</v>
      </c>
      <c r="V99" s="7"/>
      <c r="W99" s="25">
        <f t="shared" si="24"/>
        <v>0.94426862028962932</v>
      </c>
      <c r="X99" s="24">
        <f t="shared" si="29"/>
        <v>281.17857915638842</v>
      </c>
      <c r="Y99" s="7"/>
      <c r="Z99" s="25">
        <f t="shared" si="30"/>
        <v>-633</v>
      </c>
      <c r="AA99" s="17">
        <f t="shared" si="31"/>
        <v>281.13300000000004</v>
      </c>
      <c r="AB99" s="24">
        <f t="shared" si="25"/>
        <v>4.9066964860092188</v>
      </c>
      <c r="AC99" s="17">
        <f t="shared" si="26"/>
        <v>4.5579156388384945E-2</v>
      </c>
    </row>
    <row r="100" spans="1:29" s="17" customFormat="1" x14ac:dyDescent="0.25">
      <c r="A100" s="17">
        <v>15</v>
      </c>
      <c r="B100" s="17">
        <v>-636</v>
      </c>
      <c r="C100" s="17">
        <v>11317</v>
      </c>
      <c r="D100" s="17">
        <v>12787</v>
      </c>
      <c r="E100" s="17">
        <v>15110</v>
      </c>
      <c r="F100" s="17">
        <v>13642</v>
      </c>
      <c r="G100" s="24"/>
      <c r="H100" s="7"/>
      <c r="I100" s="25">
        <f t="shared" si="17"/>
        <v>-3793</v>
      </c>
      <c r="J100" s="24">
        <f t="shared" si="17"/>
        <v>-855</v>
      </c>
      <c r="K100" s="7"/>
      <c r="L100" s="25">
        <f t="shared" si="27"/>
        <v>-3791.9515979385301</v>
      </c>
      <c r="M100" s="17">
        <f t="shared" si="18"/>
        <v>1.0991468824943669</v>
      </c>
      <c r="N100" s="17">
        <f t="shared" si="28"/>
        <v>-858.67681332895199</v>
      </c>
      <c r="O100" s="24">
        <f t="shared" si="19"/>
        <v>13.518956255959042</v>
      </c>
      <c r="P100" s="7"/>
      <c r="Q100" s="25">
        <f t="shared" si="20"/>
        <v>-3752.9973439031928</v>
      </c>
      <c r="R100" s="24">
        <f t="shared" si="21"/>
        <v>-876.86936349127643</v>
      </c>
      <c r="S100" s="7"/>
      <c r="T100" s="25">
        <f t="shared" si="22"/>
        <v>0.97121822423992299</v>
      </c>
      <c r="U100" s="24">
        <f t="shared" si="23"/>
        <v>-0.2279434063983681</v>
      </c>
      <c r="V100" s="7"/>
      <c r="W100" s="25">
        <f t="shared" si="24"/>
        <v>0.97228648371884185</v>
      </c>
      <c r="X100" s="24">
        <f t="shared" si="29"/>
        <v>275.39946864039803</v>
      </c>
      <c r="Y100" s="7"/>
      <c r="Z100" s="25">
        <f t="shared" si="30"/>
        <v>-636</v>
      </c>
      <c r="AA100" s="17">
        <f t="shared" si="31"/>
        <v>275.40900000000005</v>
      </c>
      <c r="AB100" s="24">
        <f t="shared" si="25"/>
        <v>4.8067938396250636</v>
      </c>
      <c r="AC100" s="17">
        <f t="shared" si="26"/>
        <v>-9.5313596020218938E-3</v>
      </c>
    </row>
    <row r="101" spans="1:29" s="17" customFormat="1" x14ac:dyDescent="0.25">
      <c r="A101" s="17">
        <v>16</v>
      </c>
      <c r="B101" s="17">
        <v>-635</v>
      </c>
      <c r="C101" s="17">
        <v>11277</v>
      </c>
      <c r="D101" s="17">
        <v>12971</v>
      </c>
      <c r="E101" s="17">
        <v>15137</v>
      </c>
      <c r="F101" s="17">
        <v>13447</v>
      </c>
      <c r="G101" s="24"/>
      <c r="H101" s="7"/>
      <c r="I101" s="25">
        <f t="shared" si="17"/>
        <v>-3860</v>
      </c>
      <c r="J101" s="24">
        <f t="shared" si="17"/>
        <v>-476</v>
      </c>
      <c r="K101" s="7"/>
      <c r="L101" s="25">
        <f t="shared" si="27"/>
        <v>-3863.0792263978533</v>
      </c>
      <c r="M101" s="17">
        <f t="shared" si="18"/>
        <v>9.4816352092365488</v>
      </c>
      <c r="N101" s="17">
        <f t="shared" si="28"/>
        <v>-481.80996249038373</v>
      </c>
      <c r="O101" s="24">
        <f t="shared" si="19"/>
        <v>33.755664139665861</v>
      </c>
      <c r="P101" s="7"/>
      <c r="Q101" s="25">
        <f t="shared" si="20"/>
        <v>-3819.9973439031928</v>
      </c>
      <c r="R101" s="24">
        <f t="shared" si="21"/>
        <v>-497.86936349127637</v>
      </c>
      <c r="S101" s="7"/>
      <c r="T101" s="25">
        <f t="shared" si="22"/>
        <v>0.98855679793483509</v>
      </c>
      <c r="U101" s="24">
        <f t="shared" si="23"/>
        <v>-0.12942183109664304</v>
      </c>
      <c r="V101" s="7"/>
      <c r="W101" s="25">
        <f t="shared" si="24"/>
        <v>0.98916804162850569</v>
      </c>
      <c r="X101" s="24">
        <f t="shared" si="29"/>
        <v>269.65947972438403</v>
      </c>
      <c r="Y101" s="7"/>
      <c r="Z101" s="25">
        <f t="shared" si="30"/>
        <v>-635</v>
      </c>
      <c r="AA101" s="17">
        <f t="shared" si="31"/>
        <v>269.69400000000007</v>
      </c>
      <c r="AB101" s="24">
        <f t="shared" si="25"/>
        <v>4.7070482728735881</v>
      </c>
      <c r="AC101" s="17">
        <f t="shared" si="26"/>
        <v>-3.4520275616046092E-2</v>
      </c>
    </row>
    <row r="102" spans="1:29" s="17" customFormat="1" x14ac:dyDescent="0.25">
      <c r="A102" s="17">
        <v>17</v>
      </c>
      <c r="B102" s="17">
        <v>-623</v>
      </c>
      <c r="C102" s="17">
        <v>11255</v>
      </c>
      <c r="D102" s="17">
        <v>13145</v>
      </c>
      <c r="E102" s="17">
        <v>15137</v>
      </c>
      <c r="F102" s="17">
        <v>13251</v>
      </c>
      <c r="G102" s="24"/>
      <c r="H102" s="7"/>
      <c r="I102" s="25">
        <f t="shared" si="17"/>
        <v>-3882</v>
      </c>
      <c r="J102" s="24">
        <f t="shared" si="17"/>
        <v>-106</v>
      </c>
      <c r="K102" s="7"/>
      <c r="L102" s="25">
        <f t="shared" si="27"/>
        <v>-3895.9164706940801</v>
      </c>
      <c r="M102" s="17">
        <f t="shared" si="18"/>
        <v>193.66815657918997</v>
      </c>
      <c r="N102" s="17">
        <f t="shared" si="28"/>
        <v>-107.1749471746455</v>
      </c>
      <c r="O102" s="24">
        <f t="shared" si="19"/>
        <v>1.3805008632074331</v>
      </c>
      <c r="P102" s="7"/>
      <c r="Q102" s="25">
        <f t="shared" si="20"/>
        <v>-3841.9973439031928</v>
      </c>
      <c r="R102" s="24">
        <f t="shared" si="21"/>
        <v>-127.86936349127637</v>
      </c>
      <c r="S102" s="7"/>
      <c r="T102" s="25">
        <f t="shared" si="22"/>
        <v>0.99425006093913448</v>
      </c>
      <c r="U102" s="24">
        <f t="shared" si="23"/>
        <v>-3.3239818269101419E-2</v>
      </c>
      <c r="V102" s="7"/>
      <c r="W102" s="25">
        <f t="shared" si="24"/>
        <v>0.99441502050559194</v>
      </c>
      <c r="X102" s="24">
        <f t="shared" si="29"/>
        <v>264.11978103412332</v>
      </c>
      <c r="Y102" s="7"/>
      <c r="Z102" s="25">
        <f t="shared" si="30"/>
        <v>-623</v>
      </c>
      <c r="AA102" s="17">
        <f t="shared" si="31"/>
        <v>264.0870000000001</v>
      </c>
      <c r="AB102" s="24">
        <f t="shared" si="25"/>
        <v>4.6091876617142669</v>
      </c>
      <c r="AC102" s="17">
        <f t="shared" si="26"/>
        <v>3.2781034123217978E-2</v>
      </c>
    </row>
    <row r="103" spans="1:29" s="17" customFormat="1" x14ac:dyDescent="0.25">
      <c r="A103" s="17">
        <v>18</v>
      </c>
      <c r="B103" s="17">
        <v>-614</v>
      </c>
      <c r="C103" s="17">
        <v>11277</v>
      </c>
      <c r="D103" s="17">
        <v>13352</v>
      </c>
      <c r="E103" s="17">
        <v>15167</v>
      </c>
      <c r="F103" s="17">
        <v>13093</v>
      </c>
      <c r="G103" s="24"/>
      <c r="H103" s="7"/>
      <c r="I103" s="25">
        <f t="shared" si="17"/>
        <v>-3890</v>
      </c>
      <c r="J103" s="24">
        <f t="shared" si="17"/>
        <v>259</v>
      </c>
      <c r="K103" s="7"/>
      <c r="L103" s="25">
        <f t="shared" si="27"/>
        <v>-3892.1637217991256</v>
      </c>
      <c r="M103" s="17">
        <f t="shared" si="18"/>
        <v>4.6816920240113085</v>
      </c>
      <c r="N103" s="17">
        <f t="shared" si="28"/>
        <v>263.27246595058665</v>
      </c>
      <c r="O103" s="24">
        <f t="shared" si="19"/>
        <v>18.253965298922285</v>
      </c>
      <c r="P103" s="7"/>
      <c r="Q103" s="25">
        <f t="shared" si="20"/>
        <v>-3849.9973439031928</v>
      </c>
      <c r="R103" s="24">
        <f t="shared" si="21"/>
        <v>237.13063650872363</v>
      </c>
      <c r="S103" s="7"/>
      <c r="T103" s="25">
        <f t="shared" si="22"/>
        <v>0.99632033839524348</v>
      </c>
      <c r="U103" s="24">
        <f t="shared" si="23"/>
        <v>6.1642437628338285E-2</v>
      </c>
      <c r="V103" s="7"/>
      <c r="W103" s="25">
        <f t="shared" si="24"/>
        <v>0.99604500651834582</v>
      </c>
      <c r="X103" s="24">
        <f t="shared" si="29"/>
        <v>258.66393734903443</v>
      </c>
      <c r="Y103" s="7"/>
      <c r="Z103" s="25">
        <f t="shared" si="30"/>
        <v>-614</v>
      </c>
      <c r="AA103" s="17">
        <f t="shared" si="31"/>
        <v>258.56100000000009</v>
      </c>
      <c r="AB103" s="24">
        <f t="shared" si="25"/>
        <v>4.5127407672490598</v>
      </c>
      <c r="AC103" s="17">
        <f t="shared" si="26"/>
        <v>0.1029373490343346</v>
      </c>
    </row>
    <row r="104" spans="1:29" s="17" customFormat="1" x14ac:dyDescent="0.25">
      <c r="A104" s="17">
        <v>19</v>
      </c>
      <c r="B104" s="17">
        <v>-614</v>
      </c>
      <c r="C104" s="17">
        <v>11280</v>
      </c>
      <c r="D104" s="17">
        <v>13519</v>
      </c>
      <c r="E104" s="17">
        <v>15128</v>
      </c>
      <c r="F104" s="17">
        <v>12895</v>
      </c>
      <c r="G104" s="24"/>
      <c r="H104" s="7"/>
      <c r="I104" s="25">
        <f t="shared" si="17"/>
        <v>-3848</v>
      </c>
      <c r="J104" s="24">
        <f t="shared" si="17"/>
        <v>624</v>
      </c>
      <c r="K104" s="7"/>
      <c r="L104" s="25">
        <f t="shared" si="27"/>
        <v>-3852.5919538646085</v>
      </c>
      <c r="M104" s="17">
        <f t="shared" si="18"/>
        <v>21.086040294693056</v>
      </c>
      <c r="N104" s="17">
        <f t="shared" si="28"/>
        <v>631.47388553483142</v>
      </c>
      <c r="O104" s="24">
        <f t="shared" si="19"/>
        <v>55.858964987762413</v>
      </c>
      <c r="P104" s="7"/>
      <c r="Q104" s="25">
        <f t="shared" si="20"/>
        <v>-3807.9973439031928</v>
      </c>
      <c r="R104" s="24">
        <f t="shared" si="21"/>
        <v>602.13063650872357</v>
      </c>
      <c r="S104" s="7"/>
      <c r="T104" s="25">
        <f t="shared" si="22"/>
        <v>0.98545138175067171</v>
      </c>
      <c r="U104" s="24">
        <f t="shared" si="23"/>
        <v>0.15652469352577797</v>
      </c>
      <c r="V104" s="7"/>
      <c r="W104" s="25">
        <f t="shared" si="24"/>
        <v>0.98473561910489038</v>
      </c>
      <c r="X104" s="24">
        <f t="shared" si="29"/>
        <v>253.17363292119649</v>
      </c>
      <c r="Y104" s="7"/>
      <c r="Z104" s="25">
        <f t="shared" si="30"/>
        <v>-614</v>
      </c>
      <c r="AA104" s="17">
        <f t="shared" si="31"/>
        <v>253.03500000000008</v>
      </c>
      <c r="AB104" s="24">
        <f t="shared" si="25"/>
        <v>4.4162938727838528</v>
      </c>
      <c r="AC104" s="17">
        <f t="shared" si="26"/>
        <v>0.13863292119640391</v>
      </c>
    </row>
    <row r="105" spans="1:29" s="17" customFormat="1" x14ac:dyDescent="0.25">
      <c r="A105" s="17">
        <v>20</v>
      </c>
      <c r="B105" s="17">
        <v>-619</v>
      </c>
      <c r="C105" s="17">
        <v>11324</v>
      </c>
      <c r="D105" s="17">
        <v>13704</v>
      </c>
      <c r="E105" s="17">
        <v>15094</v>
      </c>
      <c r="F105" s="17">
        <v>12718</v>
      </c>
      <c r="G105" s="24"/>
      <c r="H105" s="7"/>
      <c r="I105" s="25">
        <f t="shared" si="17"/>
        <v>-3770</v>
      </c>
      <c r="J105" s="24">
        <f t="shared" si="17"/>
        <v>986</v>
      </c>
      <c r="K105" s="7"/>
      <c r="L105" s="25">
        <f t="shared" si="27"/>
        <v>-3776.8143434676736</v>
      </c>
      <c r="M105" s="17">
        <f t="shared" si="18"/>
        <v>46.435276895425211</v>
      </c>
      <c r="N105" s="17">
        <f t="shared" si="28"/>
        <v>996.92509067563549</v>
      </c>
      <c r="O105" s="24">
        <f t="shared" si="19"/>
        <v>119.35760627085749</v>
      </c>
      <c r="P105" s="7"/>
      <c r="Q105" s="25">
        <f t="shared" si="20"/>
        <v>-3729.9973439031928</v>
      </c>
      <c r="R105" s="24">
        <f t="shared" si="21"/>
        <v>964.13063650872357</v>
      </c>
      <c r="S105" s="7"/>
      <c r="T105" s="25">
        <f t="shared" si="22"/>
        <v>0.9652661765536098</v>
      </c>
      <c r="U105" s="24">
        <f t="shared" si="23"/>
        <v>0.25062709526515653</v>
      </c>
      <c r="V105" s="7"/>
      <c r="W105" s="25">
        <f t="shared" si="24"/>
        <v>0.96411350184156763</v>
      </c>
      <c r="X105" s="24">
        <f t="shared" si="29"/>
        <v>247.63344111171409</v>
      </c>
      <c r="Y105" s="7"/>
      <c r="Z105" s="25">
        <f t="shared" si="30"/>
        <v>-619</v>
      </c>
      <c r="AA105" s="17">
        <f t="shared" si="31"/>
        <v>247.46400000000008</v>
      </c>
      <c r="AB105" s="24">
        <f t="shared" si="25"/>
        <v>4.3190615801552488</v>
      </c>
      <c r="AC105" s="17">
        <f t="shared" si="26"/>
        <v>0.16944111171400777</v>
      </c>
    </row>
    <row r="106" spans="1:29" s="17" customFormat="1" x14ac:dyDescent="0.25">
      <c r="A106" s="17">
        <v>21</v>
      </c>
      <c r="B106" s="17">
        <v>-637</v>
      </c>
      <c r="C106" s="17">
        <v>11379</v>
      </c>
      <c r="D106" s="17">
        <v>13885</v>
      </c>
      <c r="E106" s="17">
        <v>15036</v>
      </c>
      <c r="F106" s="17">
        <v>12531</v>
      </c>
      <c r="G106" s="24"/>
      <c r="H106" s="7"/>
      <c r="I106" s="25">
        <f t="shared" si="17"/>
        <v>-3657</v>
      </c>
      <c r="J106" s="24">
        <f t="shared" si="17"/>
        <v>1354</v>
      </c>
      <c r="K106" s="7"/>
      <c r="L106" s="25">
        <f t="shared" si="27"/>
        <v>-3661.9734444557985</v>
      </c>
      <c r="M106" s="17">
        <f t="shared" si="18"/>
        <v>24.735149754912555</v>
      </c>
      <c r="N106" s="17">
        <f t="shared" si="28"/>
        <v>1363.3467901450977</v>
      </c>
      <c r="O106" s="24">
        <f t="shared" si="19"/>
        <v>87.362486016494685</v>
      </c>
      <c r="P106" s="7"/>
      <c r="Q106" s="25">
        <f t="shared" si="20"/>
        <v>-3616.9973439031928</v>
      </c>
      <c r="R106" s="24">
        <f t="shared" si="21"/>
        <v>1332.1306365087237</v>
      </c>
      <c r="S106" s="7"/>
      <c r="T106" s="25">
        <f t="shared" si="22"/>
        <v>0.93602350748607155</v>
      </c>
      <c r="U106" s="24">
        <f t="shared" si="23"/>
        <v>0.34628920532065743</v>
      </c>
      <c r="V106" s="7"/>
      <c r="W106" s="25">
        <f t="shared" si="24"/>
        <v>0.9344265851458915</v>
      </c>
      <c r="X106" s="24">
        <f t="shared" si="29"/>
        <v>241.87109120806156</v>
      </c>
      <c r="Y106" s="7"/>
      <c r="Z106" s="25">
        <f t="shared" si="30"/>
        <v>-637</v>
      </c>
      <c r="AA106" s="17">
        <f t="shared" si="31"/>
        <v>241.73100000000008</v>
      </c>
      <c r="AB106" s="24">
        <f t="shared" si="25"/>
        <v>4.2190018541384138</v>
      </c>
      <c r="AC106" s="17">
        <f t="shared" si="26"/>
        <v>0.14009120806147735</v>
      </c>
    </row>
    <row r="107" spans="1:29" s="17" customFormat="1" x14ac:dyDescent="0.25">
      <c r="A107" s="17">
        <v>22</v>
      </c>
      <c r="B107" s="17">
        <v>-634</v>
      </c>
      <c r="C107" s="17">
        <v>11461</v>
      </c>
      <c r="D107" s="17">
        <v>14071</v>
      </c>
      <c r="E107" s="17">
        <v>14972</v>
      </c>
      <c r="F107" s="17">
        <v>12366</v>
      </c>
      <c r="G107" s="24"/>
      <c r="H107" s="7"/>
      <c r="I107" s="25">
        <f t="shared" si="17"/>
        <v>-3511</v>
      </c>
      <c r="J107" s="24">
        <f t="shared" si="17"/>
        <v>1705</v>
      </c>
      <c r="K107" s="7"/>
      <c r="L107" s="25">
        <f t="shared" si="27"/>
        <v>-3511.6798528979052</v>
      </c>
      <c r="M107" s="17">
        <f t="shared" si="18"/>
        <v>0.46219996279012648</v>
      </c>
      <c r="N107" s="17">
        <f t="shared" si="28"/>
        <v>1714.716306809431</v>
      </c>
      <c r="O107" s="24">
        <f t="shared" si="19"/>
        <v>94.406618014995004</v>
      </c>
      <c r="P107" s="7"/>
      <c r="Q107" s="25">
        <f t="shared" si="20"/>
        <v>-3470.9973439031928</v>
      </c>
      <c r="R107" s="24">
        <f t="shared" si="21"/>
        <v>1683.1306365087237</v>
      </c>
      <c r="S107" s="7"/>
      <c r="T107" s="25">
        <f t="shared" si="22"/>
        <v>0.89824094391208398</v>
      </c>
      <c r="U107" s="24">
        <f t="shared" si="23"/>
        <v>0.43753214181381178</v>
      </c>
      <c r="V107" s="7"/>
      <c r="W107" s="25">
        <f t="shared" si="24"/>
        <v>0.8962201897519374</v>
      </c>
      <c r="X107" s="24">
        <f t="shared" si="29"/>
        <v>236.18379782680256</v>
      </c>
      <c r="Y107" s="7"/>
      <c r="Z107" s="25">
        <f t="shared" si="30"/>
        <v>-634</v>
      </c>
      <c r="AA107" s="17">
        <f t="shared" si="31"/>
        <v>236.02500000000009</v>
      </c>
      <c r="AB107" s="24">
        <f t="shared" si="25"/>
        <v>4.119413367019618</v>
      </c>
      <c r="AC107" s="17">
        <f t="shared" si="26"/>
        <v>0.1587978268024699</v>
      </c>
    </row>
    <row r="108" spans="1:29" s="17" customFormat="1" x14ac:dyDescent="0.25">
      <c r="A108" s="17">
        <v>23</v>
      </c>
      <c r="B108" s="17">
        <v>-628</v>
      </c>
      <c r="C108" s="17">
        <v>11554</v>
      </c>
      <c r="D108" s="17">
        <v>14233</v>
      </c>
      <c r="E108" s="17">
        <v>14879</v>
      </c>
      <c r="F108" s="17">
        <v>12196</v>
      </c>
      <c r="G108" s="24"/>
      <c r="H108" s="7"/>
      <c r="I108" s="25">
        <f t="shared" si="17"/>
        <v>-3325</v>
      </c>
      <c r="J108" s="24">
        <f t="shared" si="17"/>
        <v>2037</v>
      </c>
      <c r="K108" s="7"/>
      <c r="L108" s="25">
        <f t="shared" si="27"/>
        <v>-3328.8734039664469</v>
      </c>
      <c r="M108" s="17">
        <f t="shared" si="18"/>
        <v>15.003258287286254</v>
      </c>
      <c r="N108" s="17">
        <f t="shared" si="28"/>
        <v>2046.224362666057</v>
      </c>
      <c r="O108" s="24">
        <f t="shared" si="19"/>
        <v>85.088866594946282</v>
      </c>
      <c r="P108" s="7"/>
      <c r="Q108" s="25">
        <f t="shared" si="20"/>
        <v>-3284.9973439031928</v>
      </c>
      <c r="R108" s="24">
        <f t="shared" si="21"/>
        <v>2015.1306365087237</v>
      </c>
      <c r="S108" s="7"/>
      <c r="T108" s="25">
        <f t="shared" si="22"/>
        <v>0.85010699305755189</v>
      </c>
      <c r="U108" s="24">
        <f t="shared" si="23"/>
        <v>0.52383600197257885</v>
      </c>
      <c r="V108" s="7"/>
      <c r="W108" s="25">
        <f t="shared" si="24"/>
        <v>0.84768521605803893</v>
      </c>
      <c r="X108" s="24">
        <f t="shared" si="29"/>
        <v>230.49086764873005</v>
      </c>
      <c r="Y108" s="7"/>
      <c r="Z108" s="25">
        <f t="shared" si="30"/>
        <v>-628</v>
      </c>
      <c r="AA108" s="17">
        <f t="shared" si="31"/>
        <v>230.3730000000001</v>
      </c>
      <c r="AB108" s="24">
        <f t="shared" si="25"/>
        <v>4.020767357696899</v>
      </c>
      <c r="AC108" s="17">
        <f t="shared" si="26"/>
        <v>0.11786764872994127</v>
      </c>
    </row>
    <row r="109" spans="1:29" s="17" customFormat="1" x14ac:dyDescent="0.25">
      <c r="A109" s="17">
        <v>24</v>
      </c>
      <c r="B109" s="17">
        <v>-639</v>
      </c>
      <c r="C109" s="17">
        <v>11658</v>
      </c>
      <c r="D109" s="17">
        <v>14386</v>
      </c>
      <c r="E109" s="17">
        <v>14766</v>
      </c>
      <c r="F109" s="17">
        <v>12033</v>
      </c>
      <c r="G109" s="24"/>
      <c r="H109" s="7"/>
      <c r="I109" s="25">
        <f t="shared" si="17"/>
        <v>-3108</v>
      </c>
      <c r="J109" s="24">
        <f t="shared" si="17"/>
        <v>2353</v>
      </c>
      <c r="K109" s="7"/>
      <c r="L109" s="25">
        <f t="shared" si="27"/>
        <v>-3110.0406707345678</v>
      </c>
      <c r="M109" s="17">
        <f t="shared" si="18"/>
        <v>4.1643370469215313</v>
      </c>
      <c r="N109" s="17">
        <f t="shared" si="28"/>
        <v>2363.3072183616109</v>
      </c>
      <c r="O109" s="24">
        <f t="shared" si="19"/>
        <v>106.23875035392933</v>
      </c>
      <c r="P109" s="7"/>
      <c r="Q109" s="25">
        <f t="shared" si="20"/>
        <v>-3067.9973439031928</v>
      </c>
      <c r="R109" s="24">
        <f t="shared" si="21"/>
        <v>2331.1306365087235</v>
      </c>
      <c r="S109" s="7"/>
      <c r="T109" s="25">
        <f t="shared" si="22"/>
        <v>0.79395071706059783</v>
      </c>
      <c r="U109" s="24">
        <f t="shared" si="23"/>
        <v>0.60598063995501972</v>
      </c>
      <c r="V109" s="7"/>
      <c r="W109" s="25">
        <f t="shared" si="24"/>
        <v>0.79114713226390987</v>
      </c>
      <c r="X109" s="24">
        <f t="shared" si="29"/>
        <v>224.75491870599626</v>
      </c>
      <c r="Y109" s="7"/>
      <c r="Z109" s="25">
        <f t="shared" si="30"/>
        <v>-639</v>
      </c>
      <c r="AA109" s="17">
        <f t="shared" si="31"/>
        <v>224.6220000000001</v>
      </c>
      <c r="AB109" s="24">
        <f t="shared" si="25"/>
        <v>3.9203934724147045</v>
      </c>
      <c r="AC109" s="17">
        <f t="shared" si="26"/>
        <v>0.13291870599616118</v>
      </c>
    </row>
    <row r="110" spans="1:29" s="17" customFormat="1" x14ac:dyDescent="0.25">
      <c r="A110" s="17">
        <v>25</v>
      </c>
      <c r="B110" s="17">
        <v>-617</v>
      </c>
      <c r="C110" s="17">
        <v>11782</v>
      </c>
      <c r="D110" s="17">
        <v>14537</v>
      </c>
      <c r="E110" s="17">
        <v>14657</v>
      </c>
      <c r="F110" s="17">
        <v>11903</v>
      </c>
      <c r="G110" s="24"/>
      <c r="H110" s="7"/>
      <c r="I110" s="25">
        <f t="shared" si="17"/>
        <v>-2875</v>
      </c>
      <c r="J110" s="24">
        <f t="shared" si="17"/>
        <v>2634</v>
      </c>
      <c r="K110" s="7"/>
      <c r="L110" s="25">
        <f t="shared" si="27"/>
        <v>-2869.3770072062994</v>
      </c>
      <c r="M110" s="17">
        <f t="shared" si="18"/>
        <v>31.618047958009242</v>
      </c>
      <c r="N110" s="17">
        <f t="shared" si="28"/>
        <v>2647.1284730935854</v>
      </c>
      <c r="O110" s="24">
        <f t="shared" si="19"/>
        <v>172.35680576899577</v>
      </c>
      <c r="P110" s="7"/>
      <c r="Q110" s="25">
        <f t="shared" si="20"/>
        <v>-2834.9973439031928</v>
      </c>
      <c r="R110" s="24">
        <f t="shared" si="21"/>
        <v>2612.1306365087235</v>
      </c>
      <c r="S110" s="7"/>
      <c r="T110" s="25">
        <f t="shared" si="22"/>
        <v>0.73365388615142602</v>
      </c>
      <c r="U110" s="24">
        <f t="shared" si="23"/>
        <v>0.67902697942674728</v>
      </c>
      <c r="V110" s="7"/>
      <c r="W110" s="25">
        <f t="shared" si="24"/>
        <v>0.73051067083843613</v>
      </c>
      <c r="X110" s="24">
        <f t="shared" si="29"/>
        <v>219.2971080380139</v>
      </c>
      <c r="Y110" s="7"/>
      <c r="Z110" s="25">
        <f t="shared" si="30"/>
        <v>-617</v>
      </c>
      <c r="AA110" s="17">
        <f t="shared" si="31"/>
        <v>219.0690000000001</v>
      </c>
      <c r="AB110" s="24">
        <f t="shared" si="25"/>
        <v>3.8234753390514595</v>
      </c>
      <c r="AC110" s="17">
        <f t="shared" si="26"/>
        <v>0.22810803801380075</v>
      </c>
    </row>
    <row r="111" spans="1:29" s="17" customFormat="1" x14ac:dyDescent="0.25">
      <c r="A111" s="17">
        <v>26</v>
      </c>
      <c r="B111" s="17">
        <v>-605</v>
      </c>
      <c r="C111" s="17">
        <v>11915</v>
      </c>
      <c r="D111" s="17">
        <v>14663</v>
      </c>
      <c r="E111" s="17">
        <v>14520</v>
      </c>
      <c r="F111" s="17">
        <v>11762</v>
      </c>
      <c r="G111" s="24"/>
      <c r="H111" s="7"/>
      <c r="I111" s="25">
        <f t="shared" si="17"/>
        <v>-2605</v>
      </c>
      <c r="J111" s="24">
        <f t="shared" si="17"/>
        <v>2901</v>
      </c>
      <c r="K111" s="7"/>
      <c r="L111" s="25">
        <f t="shared" si="27"/>
        <v>-2607.5819166826218</v>
      </c>
      <c r="M111" s="17">
        <f t="shared" si="18"/>
        <v>6.6662937560007363</v>
      </c>
      <c r="N111" s="17">
        <f t="shared" si="28"/>
        <v>2901.5078833024168</v>
      </c>
      <c r="O111" s="24">
        <f t="shared" si="19"/>
        <v>0.25794544887375198</v>
      </c>
      <c r="P111" s="7"/>
      <c r="Q111" s="25">
        <f t="shared" si="20"/>
        <v>-2564.9973439031928</v>
      </c>
      <c r="R111" s="24">
        <f t="shared" si="21"/>
        <v>2879.1306365087235</v>
      </c>
      <c r="S111" s="7"/>
      <c r="T111" s="25">
        <f t="shared" si="22"/>
        <v>0.66378202200775038</v>
      </c>
      <c r="U111" s="24">
        <f t="shared" si="23"/>
        <v>0.74843399949418943</v>
      </c>
      <c r="V111" s="7"/>
      <c r="W111" s="25">
        <f t="shared" si="24"/>
        <v>0.66031596182358421</v>
      </c>
      <c r="X111" s="24">
        <f t="shared" si="29"/>
        <v>213.62607873673051</v>
      </c>
      <c r="Y111" s="7"/>
      <c r="Z111" s="25">
        <f t="shared" si="30"/>
        <v>-605</v>
      </c>
      <c r="AA111" s="17">
        <f t="shared" si="31"/>
        <v>213.62400000000011</v>
      </c>
      <c r="AB111" s="24">
        <f t="shared" si="25"/>
        <v>3.728442161280368</v>
      </c>
      <c r="AC111" s="17">
        <f t="shared" si="26"/>
        <v>2.078736730396713E-3</v>
      </c>
    </row>
    <row r="112" spans="1:29" s="17" customFormat="1" x14ac:dyDescent="0.25">
      <c r="A112" s="17">
        <v>27</v>
      </c>
      <c r="B112" s="17">
        <v>-613</v>
      </c>
      <c r="C112" s="17">
        <v>12050</v>
      </c>
      <c r="D112" s="17">
        <v>14772</v>
      </c>
      <c r="E112" s="17">
        <v>14367</v>
      </c>
      <c r="F112" s="17">
        <v>11642</v>
      </c>
      <c r="G112" s="24"/>
      <c r="H112" s="7"/>
      <c r="I112" s="25">
        <f t="shared" si="17"/>
        <v>-2317</v>
      </c>
      <c r="J112" s="24">
        <f t="shared" si="17"/>
        <v>3130</v>
      </c>
      <c r="K112" s="7"/>
      <c r="L112" s="25">
        <f t="shared" si="27"/>
        <v>-2318.6938813072243</v>
      </c>
      <c r="M112" s="17">
        <f t="shared" si="18"/>
        <v>2.8692338829638144</v>
      </c>
      <c r="N112" s="17">
        <f t="shared" si="28"/>
        <v>3132.7236412368156</v>
      </c>
      <c r="O112" s="24">
        <f t="shared" si="19"/>
        <v>7.418221586882618</v>
      </c>
      <c r="P112" s="7"/>
      <c r="Q112" s="25">
        <f t="shared" si="20"/>
        <v>-2276.9973439031928</v>
      </c>
      <c r="R112" s="24">
        <f t="shared" si="21"/>
        <v>3108.1306365087235</v>
      </c>
      <c r="S112" s="7"/>
      <c r="T112" s="25">
        <f t="shared" si="22"/>
        <v>0.58925203358782974</v>
      </c>
      <c r="U112" s="24">
        <f t="shared" si="23"/>
        <v>0.80796286689285712</v>
      </c>
      <c r="V112" s="7"/>
      <c r="W112" s="25">
        <f t="shared" si="24"/>
        <v>0.58550891925734283</v>
      </c>
      <c r="X112" s="24">
        <f t="shared" si="29"/>
        <v>208.13512757409512</v>
      </c>
      <c r="Y112" s="7"/>
      <c r="Z112" s="25">
        <f t="shared" si="30"/>
        <v>-613</v>
      </c>
      <c r="AA112" s="17">
        <f t="shared" si="31"/>
        <v>208.10700000000011</v>
      </c>
      <c r="AB112" s="24">
        <f t="shared" si="25"/>
        <v>3.6321523464478416</v>
      </c>
      <c r="AC112" s="17">
        <f t="shared" si="26"/>
        <v>2.8127574095009322E-2</v>
      </c>
    </row>
    <row r="113" spans="1:29" s="17" customFormat="1" x14ac:dyDescent="0.25">
      <c r="A113" s="17">
        <v>28</v>
      </c>
      <c r="B113" s="17">
        <v>-630</v>
      </c>
      <c r="C113" s="17">
        <v>12216</v>
      </c>
      <c r="D113" s="17">
        <v>14885</v>
      </c>
      <c r="E113" s="17">
        <v>14221</v>
      </c>
      <c r="F113" s="17">
        <v>11546</v>
      </c>
      <c r="G113" s="24"/>
      <c r="H113" s="7"/>
      <c r="I113" s="25">
        <f t="shared" si="17"/>
        <v>-2005</v>
      </c>
      <c r="J113" s="24">
        <f t="shared" si="17"/>
        <v>3339</v>
      </c>
      <c r="K113" s="7"/>
      <c r="L113" s="25">
        <f t="shared" si="27"/>
        <v>-1999.8148261654114</v>
      </c>
      <c r="M113" s="17">
        <f t="shared" si="18"/>
        <v>26.886027694901912</v>
      </c>
      <c r="N113" s="17">
        <f t="shared" si="28"/>
        <v>3340.2878080479818</v>
      </c>
      <c r="O113" s="24">
        <f t="shared" si="19"/>
        <v>1.6584495684466893</v>
      </c>
      <c r="P113" s="7"/>
      <c r="Q113" s="25">
        <f t="shared" si="20"/>
        <v>-1964.997343903193</v>
      </c>
      <c r="R113" s="24">
        <f t="shared" si="21"/>
        <v>3317.1306365087235</v>
      </c>
      <c r="S113" s="7"/>
      <c r="T113" s="25">
        <f t="shared" si="22"/>
        <v>0.50851121279958245</v>
      </c>
      <c r="U113" s="24">
        <f t="shared" si="23"/>
        <v>0.86229270657111712</v>
      </c>
      <c r="V113" s="7"/>
      <c r="W113" s="25">
        <f t="shared" si="24"/>
        <v>0.50451510422654511</v>
      </c>
      <c r="X113" s="24">
        <f t="shared" si="29"/>
        <v>202.53658712769118</v>
      </c>
      <c r="Y113" s="7"/>
      <c r="Z113" s="25">
        <f t="shared" si="30"/>
        <v>-630</v>
      </c>
      <c r="AA113" s="17">
        <f t="shared" si="31"/>
        <v>202.43700000000013</v>
      </c>
      <c r="AB113" s="24">
        <f t="shared" si="25"/>
        <v>3.533192177859763</v>
      </c>
      <c r="AC113" s="17">
        <f t="shared" si="26"/>
        <v>9.9587127691052046E-2</v>
      </c>
    </row>
    <row r="114" spans="1:29" s="17" customFormat="1" x14ac:dyDescent="0.25">
      <c r="A114" s="17">
        <v>29</v>
      </c>
      <c r="B114" s="17">
        <v>-631</v>
      </c>
      <c r="C114" s="17">
        <v>12386</v>
      </c>
      <c r="D114" s="17">
        <v>14967</v>
      </c>
      <c r="E114" s="17">
        <v>14049</v>
      </c>
      <c r="F114" s="17">
        <v>11447</v>
      </c>
      <c r="G114" s="24"/>
      <c r="H114" s="7"/>
      <c r="I114" s="25">
        <f t="shared" si="17"/>
        <v>-1663</v>
      </c>
      <c r="J114" s="24">
        <f t="shared" si="17"/>
        <v>3520</v>
      </c>
      <c r="K114" s="7"/>
      <c r="L114" s="25">
        <f t="shared" si="27"/>
        <v>-1661.2002828266366</v>
      </c>
      <c r="M114" s="17">
        <f t="shared" si="18"/>
        <v>3.2389819040992656</v>
      </c>
      <c r="N114" s="17">
        <f t="shared" si="28"/>
        <v>3515.6165297195726</v>
      </c>
      <c r="O114" s="24">
        <f t="shared" si="19"/>
        <v>19.214811699390669</v>
      </c>
      <c r="P114" s="7"/>
      <c r="Q114" s="25">
        <f t="shared" si="20"/>
        <v>-1622.997343903193</v>
      </c>
      <c r="R114" s="24">
        <f t="shared" si="21"/>
        <v>3498.1306365087235</v>
      </c>
      <c r="S114" s="7"/>
      <c r="T114" s="25">
        <f t="shared" si="22"/>
        <v>0.42000685155092676</v>
      </c>
      <c r="U114" s="24">
        <f t="shared" si="23"/>
        <v>0.9093439074408064</v>
      </c>
      <c r="V114" s="7"/>
      <c r="W114" s="25">
        <f t="shared" si="24"/>
        <v>0.41579144263205559</v>
      </c>
      <c r="X114" s="24">
        <f t="shared" si="29"/>
        <v>196.77722928300602</v>
      </c>
      <c r="Y114" s="7"/>
      <c r="Z114" s="25">
        <f t="shared" si="30"/>
        <v>-631</v>
      </c>
      <c r="AA114" s="17">
        <f t="shared" si="31"/>
        <v>196.75800000000012</v>
      </c>
      <c r="AB114" s="24">
        <f t="shared" si="25"/>
        <v>3.4340749296390047</v>
      </c>
      <c r="AC114" s="17">
        <f t="shared" si="26"/>
        <v>1.9229283005898878E-2</v>
      </c>
    </row>
    <row r="115" spans="1:29" s="17" customFormat="1" x14ac:dyDescent="0.25">
      <c r="A115" s="17">
        <v>30</v>
      </c>
      <c r="B115" s="17">
        <v>-624</v>
      </c>
      <c r="C115" s="17">
        <v>12554</v>
      </c>
      <c r="D115" s="17">
        <v>15035</v>
      </c>
      <c r="E115" s="17">
        <v>13870</v>
      </c>
      <c r="F115" s="17">
        <v>11379</v>
      </c>
      <c r="G115" s="24"/>
      <c r="H115" s="7"/>
      <c r="I115" s="25">
        <f t="shared" si="17"/>
        <v>-1316</v>
      </c>
      <c r="J115" s="24">
        <f t="shared" si="17"/>
        <v>3656</v>
      </c>
      <c r="K115" s="7"/>
      <c r="L115" s="25">
        <f t="shared" si="27"/>
        <v>-1310.6723599105987</v>
      </c>
      <c r="M115" s="17">
        <f t="shared" si="18"/>
        <v>28.38374892219543</v>
      </c>
      <c r="N115" s="17">
        <f t="shared" si="28"/>
        <v>3655.2629284128084</v>
      </c>
      <c r="O115" s="24">
        <f t="shared" si="19"/>
        <v>0.54327452464517656</v>
      </c>
      <c r="P115" s="7"/>
      <c r="Q115" s="25">
        <f t="shared" si="20"/>
        <v>-1275.997343903193</v>
      </c>
      <c r="R115" s="24">
        <f t="shared" si="21"/>
        <v>3634.1306365087235</v>
      </c>
      <c r="S115" s="7"/>
      <c r="T115" s="25">
        <f t="shared" si="22"/>
        <v>0.33020856689220296</v>
      </c>
      <c r="U115" s="24">
        <f t="shared" si="23"/>
        <v>0.94469729593957841</v>
      </c>
      <c r="V115" s="7"/>
      <c r="W115" s="25">
        <f t="shared" si="24"/>
        <v>0.32582812894999924</v>
      </c>
      <c r="X115" s="24">
        <f t="shared" si="29"/>
        <v>191.23472038271166</v>
      </c>
      <c r="Y115" s="7"/>
      <c r="Z115" s="25">
        <f t="shared" si="30"/>
        <v>-624</v>
      </c>
      <c r="AA115" s="17">
        <f t="shared" si="31"/>
        <v>191.14200000000011</v>
      </c>
      <c r="AB115" s="24">
        <f t="shared" si="25"/>
        <v>3.3360572388470029</v>
      </c>
      <c r="AC115" s="17">
        <f t="shared" si="26"/>
        <v>9.27203827115477E-2</v>
      </c>
    </row>
    <row r="116" spans="1:29" s="17" customFormat="1" x14ac:dyDescent="0.25">
      <c r="A116" s="17">
        <v>31</v>
      </c>
      <c r="B116" s="17">
        <v>-639</v>
      </c>
      <c r="C116" s="17">
        <v>12742</v>
      </c>
      <c r="D116" s="17">
        <v>15088</v>
      </c>
      <c r="E116" s="17">
        <v>13687</v>
      </c>
      <c r="F116" s="17">
        <v>11323</v>
      </c>
      <c r="G116" s="24"/>
      <c r="H116" s="7"/>
      <c r="I116" s="25">
        <f t="shared" ref="I116:J149" si="32">C116-E116</f>
        <v>-945</v>
      </c>
      <c r="J116" s="24">
        <f t="shared" si="32"/>
        <v>3765</v>
      </c>
      <c r="K116" s="7"/>
      <c r="L116" s="25">
        <f t="shared" si="27"/>
        <v>-939.09936684420052</v>
      </c>
      <c r="M116" s="17">
        <f t="shared" si="18"/>
        <v>34.817471639320161</v>
      </c>
      <c r="N116" s="17">
        <f t="shared" si="28"/>
        <v>3762.0925798550411</v>
      </c>
      <c r="O116" s="24">
        <f t="shared" si="19"/>
        <v>8.453091899312863</v>
      </c>
      <c r="P116" s="7"/>
      <c r="Q116" s="25">
        <f t="shared" si="20"/>
        <v>-904.99734390319304</v>
      </c>
      <c r="R116" s="24">
        <f t="shared" si="21"/>
        <v>3743.1306365087235</v>
      </c>
      <c r="S116" s="7"/>
      <c r="T116" s="25">
        <f t="shared" si="22"/>
        <v>0.23419944986515243</v>
      </c>
      <c r="U116" s="24">
        <f t="shared" si="23"/>
        <v>0.97303199701580012</v>
      </c>
      <c r="V116" s="7"/>
      <c r="W116" s="25">
        <f t="shared" si="24"/>
        <v>0.22968648717639498</v>
      </c>
      <c r="X116" s="24">
        <f t="shared" si="29"/>
        <v>185.48697355097465</v>
      </c>
      <c r="Y116" s="7"/>
      <c r="Z116" s="25">
        <f t="shared" si="30"/>
        <v>-639</v>
      </c>
      <c r="AA116" s="17">
        <f t="shared" si="31"/>
        <v>185.3910000000001</v>
      </c>
      <c r="AB116" s="24">
        <f t="shared" si="25"/>
        <v>3.2356833535648093</v>
      </c>
      <c r="AC116" s="17">
        <f t="shared" si="26"/>
        <v>9.5973550974548516E-2</v>
      </c>
    </row>
    <row r="117" spans="1:29" s="17" customFormat="1" x14ac:dyDescent="0.25">
      <c r="A117" s="17">
        <v>32</v>
      </c>
      <c r="B117" s="17">
        <v>-626</v>
      </c>
      <c r="C117" s="17">
        <v>12936</v>
      </c>
      <c r="D117" s="17">
        <v>15134</v>
      </c>
      <c r="E117" s="17">
        <v>13506</v>
      </c>
      <c r="F117" s="17">
        <v>11294</v>
      </c>
      <c r="G117" s="24"/>
      <c r="H117" s="7"/>
      <c r="I117" s="25">
        <f t="shared" si="32"/>
        <v>-570</v>
      </c>
      <c r="J117" s="24">
        <f t="shared" si="32"/>
        <v>3840</v>
      </c>
      <c r="K117" s="7"/>
      <c r="L117" s="25">
        <f t="shared" si="27"/>
        <v>-566.27949460891398</v>
      </c>
      <c r="M117" s="17">
        <f t="shared" si="18"/>
        <v>13.842160365100151</v>
      </c>
      <c r="N117" s="17">
        <f t="shared" si="28"/>
        <v>3830.2272645609637</v>
      </c>
      <c r="O117" s="24">
        <f t="shared" si="19"/>
        <v>95.506357961395949</v>
      </c>
      <c r="P117" s="7"/>
      <c r="Q117" s="25">
        <f t="shared" si="20"/>
        <v>-529.99734390319304</v>
      </c>
      <c r="R117" s="24">
        <f t="shared" si="21"/>
        <v>3818.1306365087235</v>
      </c>
      <c r="S117" s="7"/>
      <c r="T117" s="25">
        <f t="shared" si="22"/>
        <v>0.13715519411004745</v>
      </c>
      <c r="U117" s="24">
        <f t="shared" si="23"/>
        <v>0.99252835096732883</v>
      </c>
      <c r="V117" s="7"/>
      <c r="W117" s="25">
        <f t="shared" si="24"/>
        <v>0.13255071105473493</v>
      </c>
      <c r="X117" s="24">
        <f t="shared" si="29"/>
        <v>179.81205423952611</v>
      </c>
      <c r="Y117" s="7"/>
      <c r="Z117" s="25">
        <f t="shared" si="30"/>
        <v>-626</v>
      </c>
      <c r="AA117" s="17">
        <f t="shared" si="31"/>
        <v>179.75700000000012</v>
      </c>
      <c r="AB117" s="24">
        <f t="shared" si="25"/>
        <v>3.1373515035074488</v>
      </c>
      <c r="AC117" s="17">
        <f t="shared" si="26"/>
        <v>5.5054239525986759E-2</v>
      </c>
    </row>
    <row r="118" spans="1:29" s="17" customFormat="1" x14ac:dyDescent="0.25">
      <c r="A118" s="17">
        <v>33</v>
      </c>
      <c r="B118" s="17">
        <v>-625</v>
      </c>
      <c r="C118" s="17">
        <v>13116</v>
      </c>
      <c r="D118" s="17">
        <v>15143</v>
      </c>
      <c r="E118" s="17">
        <v>13311</v>
      </c>
      <c r="F118" s="17">
        <v>11273</v>
      </c>
      <c r="G118" s="24"/>
      <c r="H118" s="7"/>
      <c r="I118" s="25">
        <f t="shared" si="32"/>
        <v>-195</v>
      </c>
      <c r="J118" s="24">
        <f t="shared" si="32"/>
        <v>3870</v>
      </c>
      <c r="K118" s="7"/>
      <c r="L118" s="25">
        <f t="shared" si="27"/>
        <v>-188.97738535561129</v>
      </c>
      <c r="M118" s="17">
        <f t="shared" si="18"/>
        <v>36.271887154805349</v>
      </c>
      <c r="N118" s="17">
        <f t="shared" si="28"/>
        <v>3861.5302474596901</v>
      </c>
      <c r="O118" s="24">
        <f t="shared" si="19"/>
        <v>71.736708094085245</v>
      </c>
      <c r="P118" s="7"/>
      <c r="Q118" s="25">
        <f t="shared" si="20"/>
        <v>-154.99734390319301</v>
      </c>
      <c r="R118" s="24">
        <f t="shared" si="21"/>
        <v>3848.1306365087235</v>
      </c>
      <c r="S118" s="7"/>
      <c r="T118" s="25">
        <f t="shared" si="22"/>
        <v>4.0110938354942463E-2</v>
      </c>
      <c r="U118" s="24">
        <f t="shared" si="23"/>
        <v>1.0003268925479403</v>
      </c>
      <c r="V118" s="7"/>
      <c r="W118" s="25">
        <f t="shared" si="24"/>
        <v>3.5469220188129078E-2</v>
      </c>
      <c r="X118" s="24">
        <f t="shared" si="29"/>
        <v>174.23601798292304</v>
      </c>
      <c r="Y118" s="7"/>
      <c r="Z118" s="25">
        <f t="shared" si="30"/>
        <v>-625</v>
      </c>
      <c r="AA118" s="17">
        <f t="shared" si="31"/>
        <v>174.13200000000012</v>
      </c>
      <c r="AB118" s="24">
        <f t="shared" si="25"/>
        <v>3.0391767330827677</v>
      </c>
      <c r="AC118" s="17">
        <f t="shared" si="26"/>
        <v>0.10401798292292597</v>
      </c>
    </row>
    <row r="119" spans="1:29" s="17" customFormat="1" x14ac:dyDescent="0.25">
      <c r="A119" s="17">
        <v>34</v>
      </c>
      <c r="B119" s="17">
        <v>-606</v>
      </c>
      <c r="C119" s="17">
        <v>13301</v>
      </c>
      <c r="D119" s="17">
        <v>15133</v>
      </c>
      <c r="E119" s="17">
        <v>13128</v>
      </c>
      <c r="F119" s="17">
        <v>11274</v>
      </c>
      <c r="G119" s="24"/>
      <c r="H119" s="7"/>
      <c r="I119" s="25">
        <f t="shared" si="32"/>
        <v>173</v>
      </c>
      <c r="J119" s="24">
        <f t="shared" si="32"/>
        <v>3859</v>
      </c>
      <c r="K119" s="7"/>
      <c r="L119" s="25">
        <f t="shared" si="27"/>
        <v>178.26214380882922</v>
      </c>
      <c r="M119" s="17">
        <f t="shared" si="18"/>
        <v>27.690157464799714</v>
      </c>
      <c r="N119" s="17">
        <f t="shared" si="28"/>
        <v>3856.5564694624918</v>
      </c>
      <c r="O119" s="24">
        <f t="shared" si="19"/>
        <v>5.9708414877350897</v>
      </c>
      <c r="P119" s="7"/>
      <c r="Q119" s="25">
        <f t="shared" si="20"/>
        <v>213.00265609680699</v>
      </c>
      <c r="R119" s="24">
        <f t="shared" si="21"/>
        <v>3837.1306365087235</v>
      </c>
      <c r="S119" s="7"/>
      <c r="T119" s="25">
        <f t="shared" si="22"/>
        <v>-5.5121824626067219E-2</v>
      </c>
      <c r="U119" s="24">
        <f t="shared" si="23"/>
        <v>0.99746742730171611</v>
      </c>
      <c r="V119" s="7"/>
      <c r="W119" s="25">
        <f t="shared" si="24"/>
        <v>-5.9751298499758083E-2</v>
      </c>
      <c r="X119" s="24">
        <f t="shared" si="29"/>
        <v>168.77720323365781</v>
      </c>
      <c r="Y119" s="7"/>
      <c r="Z119" s="25">
        <f t="shared" si="30"/>
        <v>-606</v>
      </c>
      <c r="AA119" s="17">
        <f t="shared" si="31"/>
        <v>168.67800000000011</v>
      </c>
      <c r="AB119" s="24">
        <f t="shared" si="25"/>
        <v>2.9439864756789973</v>
      </c>
      <c r="AC119" s="17">
        <f t="shared" si="26"/>
        <v>9.9203233657704004E-2</v>
      </c>
    </row>
    <row r="120" spans="1:29" s="17" customFormat="1" x14ac:dyDescent="0.25">
      <c r="A120" s="17">
        <v>35</v>
      </c>
      <c r="B120" s="17">
        <v>-619</v>
      </c>
      <c r="C120" s="17">
        <v>13483</v>
      </c>
      <c r="D120" s="17">
        <v>15115</v>
      </c>
      <c r="E120" s="17">
        <v>12939</v>
      </c>
      <c r="F120" s="17">
        <v>11296</v>
      </c>
      <c r="G120" s="24"/>
      <c r="H120" s="7"/>
      <c r="I120" s="25">
        <f t="shared" si="32"/>
        <v>544</v>
      </c>
      <c r="J120" s="24">
        <f t="shared" si="32"/>
        <v>3819</v>
      </c>
      <c r="K120" s="7"/>
      <c r="L120" s="25">
        <f t="shared" si="27"/>
        <v>551.31595839841225</v>
      </c>
      <c r="M120" s="17">
        <f t="shared" si="18"/>
        <v>53.523247287298723</v>
      </c>
      <c r="N120" s="17">
        <f t="shared" si="28"/>
        <v>3815.6154255162833</v>
      </c>
      <c r="O120" s="24">
        <f t="shared" si="19"/>
        <v>11.45534443582639</v>
      </c>
      <c r="P120" s="7"/>
      <c r="Q120" s="25">
        <f t="shared" si="20"/>
        <v>584.00265609680696</v>
      </c>
      <c r="R120" s="24">
        <f t="shared" si="21"/>
        <v>3797.1306365087235</v>
      </c>
      <c r="S120" s="7"/>
      <c r="T120" s="25">
        <f t="shared" si="22"/>
        <v>-0.15113094165311775</v>
      </c>
      <c r="U120" s="24">
        <f t="shared" si="23"/>
        <v>0.98706937186090082</v>
      </c>
      <c r="V120" s="7"/>
      <c r="W120" s="25">
        <f t="shared" si="24"/>
        <v>-0.15571319576218287</v>
      </c>
      <c r="X120" s="24">
        <f t="shared" si="29"/>
        <v>163.24059083627992</v>
      </c>
      <c r="Y120" s="7"/>
      <c r="Z120" s="25">
        <f t="shared" si="30"/>
        <v>-619</v>
      </c>
      <c r="AA120" s="17">
        <f t="shared" si="31"/>
        <v>163.10700000000011</v>
      </c>
      <c r="AB120" s="24">
        <f t="shared" si="25"/>
        <v>2.8467541830503933</v>
      </c>
      <c r="AC120" s="17">
        <f t="shared" si="26"/>
        <v>0.13359083627980795</v>
      </c>
    </row>
    <row r="121" spans="1:29" s="17" customFormat="1" x14ac:dyDescent="0.25">
      <c r="A121" s="17">
        <v>36</v>
      </c>
      <c r="B121" s="17">
        <v>-613</v>
      </c>
      <c r="C121" s="17">
        <v>13665</v>
      </c>
      <c r="D121" s="17">
        <v>15079</v>
      </c>
      <c r="E121" s="17">
        <v>12759</v>
      </c>
      <c r="F121" s="17">
        <v>11332</v>
      </c>
      <c r="G121" s="24"/>
      <c r="H121" s="7"/>
      <c r="I121" s="25">
        <f t="shared" si="32"/>
        <v>906</v>
      </c>
      <c r="J121" s="24">
        <f t="shared" si="32"/>
        <v>3747</v>
      </c>
      <c r="K121" s="7"/>
      <c r="L121" s="25">
        <f t="shared" si="27"/>
        <v>915.25961433145449</v>
      </c>
      <c r="M121" s="17">
        <f t="shared" si="18"/>
        <v>85.740457567277303</v>
      </c>
      <c r="N121" s="17">
        <f t="shared" si="28"/>
        <v>3739.7336896107149</v>
      </c>
      <c r="O121" s="24">
        <f t="shared" si="19"/>
        <v>52.799266673432307</v>
      </c>
      <c r="P121" s="7"/>
      <c r="Q121" s="25">
        <f t="shared" si="20"/>
        <v>946.00265609680696</v>
      </c>
      <c r="R121" s="24">
        <f t="shared" si="21"/>
        <v>3725.1306365087235</v>
      </c>
      <c r="S121" s="7"/>
      <c r="T121" s="25">
        <f t="shared" si="22"/>
        <v>-0.24481099654204574</v>
      </c>
      <c r="U121" s="24">
        <f t="shared" si="23"/>
        <v>0.96835287206743326</v>
      </c>
      <c r="V121" s="7"/>
      <c r="W121" s="25">
        <f t="shared" si="24"/>
        <v>-0.2493074029598514</v>
      </c>
      <c r="X121" s="24">
        <f t="shared" si="29"/>
        <v>157.76774276799961</v>
      </c>
      <c r="Y121" s="7"/>
      <c r="Z121" s="25">
        <f t="shared" si="30"/>
        <v>-613</v>
      </c>
      <c r="AA121" s="17">
        <f t="shared" si="31"/>
        <v>157.59000000000012</v>
      </c>
      <c r="AB121" s="24">
        <f t="shared" si="25"/>
        <v>2.750464368217866</v>
      </c>
      <c r="AC121" s="17">
        <f t="shared" si="26"/>
        <v>0.17774276799949007</v>
      </c>
    </row>
    <row r="122" spans="1:29" s="17" customFormat="1" x14ac:dyDescent="0.25">
      <c r="A122" s="17">
        <v>37</v>
      </c>
      <c r="B122" s="17">
        <v>-630</v>
      </c>
      <c r="C122" s="17">
        <v>13853</v>
      </c>
      <c r="D122" s="17">
        <v>15022</v>
      </c>
      <c r="E122" s="17">
        <v>12575</v>
      </c>
      <c r="F122" s="17">
        <v>11389</v>
      </c>
      <c r="G122" s="24"/>
      <c r="H122" s="7"/>
      <c r="I122" s="25">
        <f t="shared" si="32"/>
        <v>1278</v>
      </c>
      <c r="J122" s="24">
        <f t="shared" si="32"/>
        <v>3633</v>
      </c>
      <c r="K122" s="7"/>
      <c r="L122" s="25">
        <f t="shared" si="27"/>
        <v>1280.0413236111663</v>
      </c>
      <c r="M122" s="17">
        <f t="shared" si="18"/>
        <v>4.1670020855048717</v>
      </c>
      <c r="N122" s="17">
        <f t="shared" si="28"/>
        <v>3625.8492900393999</v>
      </c>
      <c r="O122" s="24">
        <f t="shared" si="19"/>
        <v>51.132652940625839</v>
      </c>
      <c r="P122" s="7"/>
      <c r="Q122" s="25">
        <f t="shared" si="20"/>
        <v>1318.002656096807</v>
      </c>
      <c r="R122" s="24">
        <f t="shared" si="21"/>
        <v>3611.1306365087235</v>
      </c>
      <c r="S122" s="7"/>
      <c r="T122" s="25">
        <f t="shared" si="22"/>
        <v>-0.34107889825110987</v>
      </c>
      <c r="U122" s="24">
        <f t="shared" si="23"/>
        <v>0.93871841406110967</v>
      </c>
      <c r="V122" s="7"/>
      <c r="W122" s="25">
        <f t="shared" si="24"/>
        <v>-0.34543881860471121</v>
      </c>
      <c r="X122" s="24">
        <f t="shared" si="29"/>
        <v>152.00219484507397</v>
      </c>
      <c r="Y122" s="7"/>
      <c r="Z122" s="25">
        <f t="shared" si="30"/>
        <v>-630</v>
      </c>
      <c r="AA122" s="17">
        <f t="shared" si="31"/>
        <v>151.92000000000013</v>
      </c>
      <c r="AB122" s="24">
        <f t="shared" si="25"/>
        <v>2.6515041996297879</v>
      </c>
      <c r="AC122" s="17">
        <f t="shared" si="26"/>
        <v>8.2194845073843226E-2</v>
      </c>
    </row>
    <row r="123" spans="1:29" s="17" customFormat="1" x14ac:dyDescent="0.25">
      <c r="A123" s="17">
        <v>38</v>
      </c>
      <c r="B123" s="17">
        <v>-637</v>
      </c>
      <c r="C123" s="17">
        <v>14032</v>
      </c>
      <c r="D123" s="17">
        <v>14951</v>
      </c>
      <c r="E123" s="17">
        <v>12399</v>
      </c>
      <c r="F123" s="17">
        <v>11466</v>
      </c>
      <c r="G123" s="24"/>
      <c r="H123" s="7"/>
      <c r="I123" s="25">
        <f t="shared" si="32"/>
        <v>1633</v>
      </c>
      <c r="J123" s="24">
        <f t="shared" si="32"/>
        <v>3485</v>
      </c>
      <c r="K123" s="7"/>
      <c r="L123" s="25">
        <f t="shared" si="27"/>
        <v>1635.727474766612</v>
      </c>
      <c r="M123" s="17">
        <f t="shared" si="18"/>
        <v>7.4391186025050562</v>
      </c>
      <c r="N123" s="17">
        <f t="shared" si="28"/>
        <v>3474.8324395679488</v>
      </c>
      <c r="O123" s="24">
        <f t="shared" si="19"/>
        <v>103.37928513941384</v>
      </c>
      <c r="P123" s="7"/>
      <c r="Q123" s="25">
        <f t="shared" si="20"/>
        <v>1673.002656096807</v>
      </c>
      <c r="R123" s="24">
        <f t="shared" si="21"/>
        <v>3463.1306365087235</v>
      </c>
      <c r="S123" s="7"/>
      <c r="T123" s="25">
        <f t="shared" si="22"/>
        <v>-0.43294746036594256</v>
      </c>
      <c r="U123" s="24">
        <f t="shared" si="23"/>
        <v>0.90024560893009298</v>
      </c>
      <c r="V123" s="7"/>
      <c r="W123" s="25">
        <f t="shared" si="24"/>
        <v>-0.43712983175861891</v>
      </c>
      <c r="X123" s="24">
        <f t="shared" si="29"/>
        <v>146.30560259949539</v>
      </c>
      <c r="Y123" s="7"/>
      <c r="Z123" s="25">
        <f t="shared" si="30"/>
        <v>-637</v>
      </c>
      <c r="AA123" s="17">
        <f t="shared" si="31"/>
        <v>146.18700000000013</v>
      </c>
      <c r="AB123" s="24">
        <f t="shared" si="25"/>
        <v>2.5514444736129525</v>
      </c>
      <c r="AC123" s="17">
        <f t="shared" si="26"/>
        <v>0.11860259949526153</v>
      </c>
    </row>
    <row r="124" spans="1:29" s="17" customFormat="1" x14ac:dyDescent="0.25">
      <c r="A124" s="17">
        <v>39</v>
      </c>
      <c r="B124" s="17">
        <v>-624</v>
      </c>
      <c r="C124" s="17">
        <v>14192</v>
      </c>
      <c r="D124" s="17">
        <v>14854</v>
      </c>
      <c r="E124" s="17">
        <v>12227</v>
      </c>
      <c r="F124" s="17">
        <v>11557</v>
      </c>
      <c r="G124" s="24"/>
      <c r="H124" s="7"/>
      <c r="I124" s="25">
        <f t="shared" si="32"/>
        <v>1965</v>
      </c>
      <c r="J124" s="24">
        <f t="shared" si="32"/>
        <v>3297</v>
      </c>
      <c r="K124" s="7"/>
      <c r="L124" s="25">
        <f t="shared" si="27"/>
        <v>1967.9199289405017</v>
      </c>
      <c r="M124" s="17">
        <f t="shared" si="18"/>
        <v>8.5259850175792469</v>
      </c>
      <c r="N124" s="17">
        <f t="shared" si="28"/>
        <v>3293.3781793446233</v>
      </c>
      <c r="O124" s="24">
        <f t="shared" si="19"/>
        <v>13.117584859713476</v>
      </c>
      <c r="P124" s="7"/>
      <c r="Q124" s="25">
        <f t="shared" si="20"/>
        <v>2005.002656096807</v>
      </c>
      <c r="R124" s="24">
        <f t="shared" si="21"/>
        <v>3275.1306365087235</v>
      </c>
      <c r="S124" s="7"/>
      <c r="T124" s="25">
        <f t="shared" si="22"/>
        <v>-0.51886397479446222</v>
      </c>
      <c r="U124" s="24">
        <f t="shared" si="23"/>
        <v>0.85137474835826099</v>
      </c>
      <c r="V124" s="7"/>
      <c r="W124" s="25">
        <f t="shared" si="24"/>
        <v>-0.52282047957642219</v>
      </c>
      <c r="X124" s="24">
        <f t="shared" si="29"/>
        <v>140.65163825263255</v>
      </c>
      <c r="Y124" s="7"/>
      <c r="Z124" s="25">
        <f t="shared" si="30"/>
        <v>-624</v>
      </c>
      <c r="AA124" s="17">
        <f t="shared" si="31"/>
        <v>140.57100000000014</v>
      </c>
      <c r="AB124" s="24">
        <f t="shared" si="25"/>
        <v>2.4534267828209511</v>
      </c>
      <c r="AC124" s="17">
        <f t="shared" si="26"/>
        <v>8.0638252632411422E-2</v>
      </c>
    </row>
    <row r="125" spans="1:29" s="17" customFormat="1" x14ac:dyDescent="0.25">
      <c r="A125" s="17">
        <v>40</v>
      </c>
      <c r="B125" s="17">
        <v>-639</v>
      </c>
      <c r="C125" s="17">
        <v>14354</v>
      </c>
      <c r="D125" s="17">
        <v>14745</v>
      </c>
      <c r="E125" s="17">
        <v>12067</v>
      </c>
      <c r="F125" s="17">
        <v>11670</v>
      </c>
      <c r="G125" s="24"/>
      <c r="H125" s="7"/>
      <c r="I125" s="25">
        <f t="shared" si="32"/>
        <v>2287</v>
      </c>
      <c r="J125" s="24">
        <f t="shared" si="32"/>
        <v>3075</v>
      </c>
      <c r="K125" s="7"/>
      <c r="L125" s="25">
        <f t="shared" si="27"/>
        <v>2288.0911421736605</v>
      </c>
      <c r="M125" s="17">
        <f t="shared" si="18"/>
        <v>1.1905912431405623</v>
      </c>
      <c r="N125" s="17">
        <f t="shared" si="28"/>
        <v>3075.0156907414048</v>
      </c>
      <c r="O125" s="24">
        <f t="shared" si="19"/>
        <v>2.4619936583219294E-4</v>
      </c>
      <c r="P125" s="7"/>
      <c r="Q125" s="25">
        <f t="shared" si="20"/>
        <v>2327.0026560968072</v>
      </c>
      <c r="R125" s="24">
        <f t="shared" si="21"/>
        <v>3053.1306365087235</v>
      </c>
      <c r="S125" s="7"/>
      <c r="T125" s="25">
        <f t="shared" si="22"/>
        <v>-0.60219264240284576</v>
      </c>
      <c r="U125" s="24">
        <f t="shared" si="23"/>
        <v>0.79366554066173611</v>
      </c>
      <c r="V125" s="7"/>
      <c r="W125" s="25">
        <f t="shared" si="24"/>
        <v>-0.60588223718294265</v>
      </c>
      <c r="X125" s="24">
        <f t="shared" si="29"/>
        <v>134.84727496001688</v>
      </c>
      <c r="Y125" s="7"/>
      <c r="Z125" s="25">
        <f t="shared" si="30"/>
        <v>-639</v>
      </c>
      <c r="AA125" s="17">
        <f t="shared" si="31"/>
        <v>134.82000000000014</v>
      </c>
      <c r="AB125" s="24">
        <f t="shared" si="25"/>
        <v>2.3530528975387575</v>
      </c>
      <c r="AC125" s="17">
        <f t="shared" si="26"/>
        <v>2.7274960016740124E-2</v>
      </c>
    </row>
    <row r="126" spans="1:29" s="17" customFormat="1" x14ac:dyDescent="0.25">
      <c r="A126" s="17">
        <v>41</v>
      </c>
      <c r="B126" s="17">
        <v>-620</v>
      </c>
      <c r="C126" s="17">
        <v>14496</v>
      </c>
      <c r="D126" s="17">
        <v>14623</v>
      </c>
      <c r="E126" s="17">
        <v>11920</v>
      </c>
      <c r="F126" s="17">
        <v>11789</v>
      </c>
      <c r="G126" s="24"/>
      <c r="H126" s="7"/>
      <c r="I126" s="25">
        <f t="shared" si="32"/>
        <v>2576</v>
      </c>
      <c r="J126" s="24">
        <f t="shared" si="32"/>
        <v>2834</v>
      </c>
      <c r="K126" s="7"/>
      <c r="L126" s="25">
        <f t="shared" si="27"/>
        <v>2576.3646046758149</v>
      </c>
      <c r="M126" s="17">
        <f t="shared" si="18"/>
        <v>0.13293656962610062</v>
      </c>
      <c r="N126" s="17">
        <f t="shared" si="28"/>
        <v>2833.7316941453109</v>
      </c>
      <c r="O126" s="24">
        <f t="shared" si="19"/>
        <v>7.1988031660427332E-2</v>
      </c>
      <c r="P126" s="7"/>
      <c r="Q126" s="25">
        <f t="shared" si="20"/>
        <v>2616.0026560968072</v>
      </c>
      <c r="R126" s="24">
        <f t="shared" si="21"/>
        <v>2812.1306365087235</v>
      </c>
      <c r="S126" s="7"/>
      <c r="T126" s="25">
        <f t="shared" si="22"/>
        <v>-0.67698141550477997</v>
      </c>
      <c r="U126" s="24">
        <f t="shared" si="23"/>
        <v>0.73101725663082384</v>
      </c>
      <c r="V126" s="7"/>
      <c r="W126" s="25">
        <f t="shared" si="24"/>
        <v>-0.68038108788714202</v>
      </c>
      <c r="X126" s="24">
        <f t="shared" si="29"/>
        <v>129.25999252615577</v>
      </c>
      <c r="Y126" s="7"/>
      <c r="Z126" s="25">
        <f t="shared" si="30"/>
        <v>-620</v>
      </c>
      <c r="AA126" s="17">
        <f t="shared" si="31"/>
        <v>129.24000000000012</v>
      </c>
      <c r="AB126" s="24">
        <f t="shared" si="25"/>
        <v>2.2556635252774737</v>
      </c>
      <c r="AC126" s="17">
        <f t="shared" si="26"/>
        <v>1.9992526155647283E-2</v>
      </c>
    </row>
    <row r="127" spans="1:29" s="17" customFormat="1" x14ac:dyDescent="0.25">
      <c r="A127" s="17">
        <v>42</v>
      </c>
      <c r="B127" s="17">
        <v>-603</v>
      </c>
      <c r="C127" s="17">
        <v>14636</v>
      </c>
      <c r="D127" s="17">
        <v>14503</v>
      </c>
      <c r="E127" s="17">
        <v>11797</v>
      </c>
      <c r="F127" s="17">
        <v>11925</v>
      </c>
      <c r="G127" s="24"/>
      <c r="H127" s="7"/>
      <c r="I127" s="25">
        <f t="shared" si="32"/>
        <v>2839</v>
      </c>
      <c r="J127" s="24">
        <f t="shared" si="32"/>
        <v>2578</v>
      </c>
      <c r="K127" s="7"/>
      <c r="L127" s="25">
        <f t="shared" si="27"/>
        <v>2832.9644191628095</v>
      </c>
      <c r="M127" s="17">
        <f t="shared" si="18"/>
        <v>36.428236042261624</v>
      </c>
      <c r="N127" s="17">
        <f t="shared" si="28"/>
        <v>2573.4669278921788</v>
      </c>
      <c r="O127" s="24">
        <f t="shared" si="19"/>
        <v>20.548742734706778</v>
      </c>
      <c r="P127" s="7"/>
      <c r="Q127" s="25">
        <f t="shared" si="20"/>
        <v>2879.0026560968072</v>
      </c>
      <c r="R127" s="24">
        <f t="shared" si="21"/>
        <v>2556.1306365087235</v>
      </c>
      <c r="S127" s="7"/>
      <c r="T127" s="25">
        <f t="shared" si="22"/>
        <v>-0.74504178687436029</v>
      </c>
      <c r="U127" s="24">
        <f t="shared" si="23"/>
        <v>0.66446970180960585</v>
      </c>
      <c r="V127" s="7"/>
      <c r="W127" s="25">
        <f t="shared" si="24"/>
        <v>-0.74813336932469454</v>
      </c>
      <c r="X127" s="24">
        <f t="shared" si="29"/>
        <v>123.81582188039857</v>
      </c>
      <c r="Y127" s="7"/>
      <c r="Z127" s="25">
        <f t="shared" si="30"/>
        <v>-603</v>
      </c>
      <c r="AA127" s="17">
        <f t="shared" si="31"/>
        <v>123.81300000000013</v>
      </c>
      <c r="AB127" s="24">
        <f t="shared" si="25"/>
        <v>2.1609445067717412</v>
      </c>
      <c r="AC127" s="17">
        <f t="shared" si="26"/>
        <v>2.8218803984429996E-3</v>
      </c>
    </row>
    <row r="128" spans="1:29" s="17" customFormat="1" x14ac:dyDescent="0.25">
      <c r="A128" s="17">
        <v>43</v>
      </c>
      <c r="B128" s="17">
        <v>-611</v>
      </c>
      <c r="C128" s="17">
        <v>14742</v>
      </c>
      <c r="D128" s="17">
        <v>14345</v>
      </c>
      <c r="E128" s="17">
        <v>11670</v>
      </c>
      <c r="F128" s="17">
        <v>12063</v>
      </c>
      <c r="G128" s="24"/>
      <c r="H128" s="7"/>
      <c r="I128" s="25">
        <f t="shared" si="32"/>
        <v>3072</v>
      </c>
      <c r="J128" s="24">
        <f t="shared" si="32"/>
        <v>2282</v>
      </c>
      <c r="K128" s="7"/>
      <c r="L128" s="25">
        <f t="shared" si="27"/>
        <v>3066.6806327138943</v>
      </c>
      <c r="M128" s="17">
        <f t="shared" si="18"/>
        <v>28.295668324491697</v>
      </c>
      <c r="N128" s="17">
        <f t="shared" si="28"/>
        <v>2286.4168292915679</v>
      </c>
      <c r="O128" s="24">
        <f t="shared" si="19"/>
        <v>19.508380990851887</v>
      </c>
      <c r="P128" s="7"/>
      <c r="Q128" s="25">
        <f t="shared" si="20"/>
        <v>3112.0026560968072</v>
      </c>
      <c r="R128" s="24">
        <f t="shared" si="21"/>
        <v>2260.1306365087235</v>
      </c>
      <c r="S128" s="7"/>
      <c r="T128" s="25">
        <f t="shared" si="22"/>
        <v>-0.80533861778353211</v>
      </c>
      <c r="U128" s="24">
        <f t="shared" si="23"/>
        <v>0.58752409154757257</v>
      </c>
      <c r="V128" s="7"/>
      <c r="W128" s="25">
        <f t="shared" si="24"/>
        <v>-0.80807377314647322</v>
      </c>
      <c r="X128" s="24">
        <f t="shared" si="29"/>
        <v>118.22497404614512</v>
      </c>
      <c r="Y128" s="7"/>
      <c r="Z128" s="25">
        <f t="shared" si="30"/>
        <v>-611</v>
      </c>
      <c r="AA128" s="17">
        <f t="shared" si="31"/>
        <v>118.31400000000014</v>
      </c>
      <c r="AB128" s="24">
        <f t="shared" si="25"/>
        <v>2.0649688512045734</v>
      </c>
      <c r="AC128" s="17">
        <f t="shared" si="26"/>
        <v>-8.9025953855013995E-2</v>
      </c>
    </row>
    <row r="129" spans="1:29" s="17" customFormat="1" x14ac:dyDescent="0.25">
      <c r="A129" s="17">
        <v>44</v>
      </c>
      <c r="B129" s="17">
        <v>-630</v>
      </c>
      <c r="C129" s="17">
        <v>14848</v>
      </c>
      <c r="D129" s="17">
        <v>14185</v>
      </c>
      <c r="E129" s="17">
        <v>11562</v>
      </c>
      <c r="F129" s="17">
        <v>12221</v>
      </c>
      <c r="G129" s="24"/>
      <c r="H129" s="7"/>
      <c r="I129" s="25">
        <f t="shared" si="32"/>
        <v>3286</v>
      </c>
      <c r="J129" s="24">
        <f t="shared" si="32"/>
        <v>1964</v>
      </c>
      <c r="K129" s="7"/>
      <c r="L129" s="25">
        <f t="shared" si="27"/>
        <v>3277.6925266987364</v>
      </c>
      <c r="M129" s="17">
        <f t="shared" si="18"/>
        <v>69.014112651207512</v>
      </c>
      <c r="N129" s="17">
        <f t="shared" si="28"/>
        <v>1968.6341973953035</v>
      </c>
      <c r="O129" s="24">
        <f t="shared" si="19"/>
        <v>21.47578549863816</v>
      </c>
      <c r="P129" s="7"/>
      <c r="Q129" s="25">
        <f t="shared" si="20"/>
        <v>3326.0026560968072</v>
      </c>
      <c r="R129" s="24">
        <f t="shared" si="21"/>
        <v>1942.1306365087237</v>
      </c>
      <c r="S129" s="7"/>
      <c r="T129" s="25">
        <f t="shared" si="22"/>
        <v>-0.86071853973444534</v>
      </c>
      <c r="U129" s="24">
        <f t="shared" si="23"/>
        <v>0.50485955079309086</v>
      </c>
      <c r="V129" s="7"/>
      <c r="W129" s="25">
        <f t="shared" si="24"/>
        <v>-0.86307067560826589</v>
      </c>
      <c r="X129" s="24">
        <f t="shared" si="29"/>
        <v>112.53111046722177</v>
      </c>
      <c r="Y129" s="7"/>
      <c r="Z129" s="25">
        <f t="shared" si="30"/>
        <v>-630</v>
      </c>
      <c r="AA129" s="17">
        <f t="shared" si="31"/>
        <v>112.64400000000013</v>
      </c>
      <c r="AB129" s="24">
        <f t="shared" si="25"/>
        <v>1.9660086826164946</v>
      </c>
      <c r="AC129" s="17">
        <f t="shared" si="26"/>
        <v>-0.11288953277836811</v>
      </c>
    </row>
    <row r="130" spans="1:29" s="17" customFormat="1" x14ac:dyDescent="0.25">
      <c r="A130" s="17">
        <v>45</v>
      </c>
      <c r="B130" s="17">
        <v>-624</v>
      </c>
      <c r="C130" s="17">
        <v>14934</v>
      </c>
      <c r="D130" s="17">
        <v>14022</v>
      </c>
      <c r="E130" s="17">
        <v>11475</v>
      </c>
      <c r="F130" s="17">
        <v>12392</v>
      </c>
      <c r="G130" s="24"/>
      <c r="H130" s="7"/>
      <c r="I130" s="25">
        <f t="shared" si="32"/>
        <v>3459</v>
      </c>
      <c r="J130" s="24">
        <f t="shared" si="32"/>
        <v>1630</v>
      </c>
      <c r="K130" s="7"/>
      <c r="L130" s="25">
        <f t="shared" si="27"/>
        <v>3454.689508822572</v>
      </c>
      <c r="M130" s="17">
        <f t="shared" si="18"/>
        <v>18.58033419068504</v>
      </c>
      <c r="N130" s="17">
        <f t="shared" si="28"/>
        <v>1635.0803638113193</v>
      </c>
      <c r="O130" s="24">
        <f t="shared" si="19"/>
        <v>25.81009645536307</v>
      </c>
      <c r="P130" s="7"/>
      <c r="Q130" s="25">
        <f t="shared" si="20"/>
        <v>3499.0026560968072</v>
      </c>
      <c r="R130" s="24">
        <f t="shared" si="21"/>
        <v>1608.1306365087237</v>
      </c>
      <c r="S130" s="7"/>
      <c r="T130" s="25">
        <f t="shared" si="22"/>
        <v>-0.90548828972280049</v>
      </c>
      <c r="U130" s="24">
        <f t="shared" si="23"/>
        <v>0.41803578786228307</v>
      </c>
      <c r="V130" s="7"/>
      <c r="W130" s="25">
        <f t="shared" si="24"/>
        <v>-0.90743799043654771</v>
      </c>
      <c r="X130" s="24">
        <f t="shared" si="29"/>
        <v>106.93973189946945</v>
      </c>
      <c r="Y130" s="7"/>
      <c r="Z130" s="25">
        <f t="shared" si="30"/>
        <v>-624</v>
      </c>
      <c r="AA130" s="17">
        <f t="shared" si="31"/>
        <v>107.02800000000013</v>
      </c>
      <c r="AB130" s="24">
        <f t="shared" si="25"/>
        <v>1.8679909918244935</v>
      </c>
      <c r="AC130" s="17">
        <f t="shared" si="26"/>
        <v>-8.8268100530683569E-2</v>
      </c>
    </row>
    <row r="131" spans="1:29" s="17" customFormat="1" x14ac:dyDescent="0.25">
      <c r="A131" s="17">
        <v>46</v>
      </c>
      <c r="B131" s="17">
        <v>-631</v>
      </c>
      <c r="C131" s="17">
        <v>15013</v>
      </c>
      <c r="D131" s="17">
        <v>13846</v>
      </c>
      <c r="E131" s="17">
        <v>11407</v>
      </c>
      <c r="F131" s="17">
        <v>12571</v>
      </c>
      <c r="G131" s="24"/>
      <c r="H131" s="7"/>
      <c r="I131" s="25">
        <f t="shared" si="32"/>
        <v>3606</v>
      </c>
      <c r="J131" s="24">
        <f t="shared" si="32"/>
        <v>1275</v>
      </c>
      <c r="K131" s="7"/>
      <c r="L131" s="25">
        <f t="shared" si="27"/>
        <v>3599.5416462463318</v>
      </c>
      <c r="M131" s="17">
        <f t="shared" si="18"/>
        <v>41.71033320752057</v>
      </c>
      <c r="N131" s="17">
        <f t="shared" si="28"/>
        <v>1282.0411900831668</v>
      </c>
      <c r="O131" s="24">
        <f t="shared" si="19"/>
        <v>49.57835778728704</v>
      </c>
      <c r="P131" s="7"/>
      <c r="Q131" s="25">
        <f t="shared" si="20"/>
        <v>3646.0026560968072</v>
      </c>
      <c r="R131" s="24">
        <f t="shared" si="21"/>
        <v>1253.1306365087237</v>
      </c>
      <c r="S131" s="7"/>
      <c r="T131" s="25">
        <f t="shared" si="22"/>
        <v>-0.94352963797880163</v>
      </c>
      <c r="U131" s="24">
        <f t="shared" si="23"/>
        <v>0.32575304582504716</v>
      </c>
      <c r="V131" s="7"/>
      <c r="W131" s="25">
        <f t="shared" si="24"/>
        <v>-0.94505149796417542</v>
      </c>
      <c r="X131" s="24">
        <f t="shared" si="29"/>
        <v>101.22403243117611</v>
      </c>
      <c r="Y131" s="7"/>
      <c r="Z131" s="25">
        <f t="shared" si="30"/>
        <v>-631</v>
      </c>
      <c r="AA131" s="17">
        <f t="shared" si="31"/>
        <v>101.34900000000013</v>
      </c>
      <c r="AB131" s="24">
        <f t="shared" si="25"/>
        <v>1.7688737436037352</v>
      </c>
      <c r="AC131" s="17">
        <f t="shared" si="26"/>
        <v>-0.12496756882401883</v>
      </c>
    </row>
    <row r="132" spans="1:29" s="17" customFormat="1" x14ac:dyDescent="0.25">
      <c r="A132" s="17">
        <v>47</v>
      </c>
      <c r="B132" s="17">
        <v>-646</v>
      </c>
      <c r="C132" s="17">
        <v>15057</v>
      </c>
      <c r="D132" s="17">
        <v>13650</v>
      </c>
      <c r="E132" s="17">
        <v>11344</v>
      </c>
      <c r="F132" s="17">
        <v>12748</v>
      </c>
      <c r="G132" s="24"/>
      <c r="H132" s="7"/>
      <c r="I132" s="25">
        <f t="shared" si="32"/>
        <v>3713</v>
      </c>
      <c r="J132" s="24">
        <f t="shared" si="32"/>
        <v>902</v>
      </c>
      <c r="K132" s="7"/>
      <c r="L132" s="25">
        <f t="shared" si="27"/>
        <v>3710.8063312288868</v>
      </c>
      <c r="M132" s="17">
        <f t="shared" si="18"/>
        <v>4.8121826773570895</v>
      </c>
      <c r="N132" s="17">
        <f t="shared" si="28"/>
        <v>907.81731164196617</v>
      </c>
      <c r="O132" s="24">
        <f t="shared" si="19"/>
        <v>33.841114739755149</v>
      </c>
      <c r="P132" s="7"/>
      <c r="Q132" s="25">
        <f t="shared" si="20"/>
        <v>3753.0026560968072</v>
      </c>
      <c r="R132" s="24">
        <f t="shared" si="21"/>
        <v>880.13063650872357</v>
      </c>
      <c r="S132" s="7"/>
      <c r="T132" s="25">
        <f t="shared" si="22"/>
        <v>-0.97121959895425825</v>
      </c>
      <c r="U132" s="24">
        <f t="shared" si="23"/>
        <v>0.22879117883944439</v>
      </c>
      <c r="V132" s="7"/>
      <c r="W132" s="25">
        <f t="shared" si="24"/>
        <v>-0.97229179264881394</v>
      </c>
      <c r="X132" s="24">
        <f t="shared" si="29"/>
        <v>95.446745231093644</v>
      </c>
      <c r="Y132" s="7"/>
      <c r="Z132" s="25">
        <f t="shared" si="30"/>
        <v>-646</v>
      </c>
      <c r="AA132" s="17">
        <f t="shared" si="31"/>
        <v>95.535000000000139</v>
      </c>
      <c r="AB132" s="24">
        <f t="shared" si="25"/>
        <v>1.6674003008927851</v>
      </c>
      <c r="AC132" s="17">
        <f t="shared" si="26"/>
        <v>-8.8254768906494974E-2</v>
      </c>
    </row>
    <row r="133" spans="1:29" s="17" customFormat="1" x14ac:dyDescent="0.25">
      <c r="A133" s="17">
        <v>48</v>
      </c>
      <c r="B133" s="17">
        <v>-623</v>
      </c>
      <c r="C133" s="17">
        <v>15101</v>
      </c>
      <c r="D133" s="17">
        <v>13472</v>
      </c>
      <c r="E133" s="17">
        <v>11310</v>
      </c>
      <c r="F133" s="17">
        <v>12936</v>
      </c>
      <c r="G133" s="24"/>
      <c r="H133" s="7"/>
      <c r="I133" s="25">
        <f t="shared" si="32"/>
        <v>3791</v>
      </c>
      <c r="J133" s="24">
        <f t="shared" si="32"/>
        <v>536</v>
      </c>
      <c r="K133" s="7"/>
      <c r="L133" s="25">
        <f t="shared" si="27"/>
        <v>3781.5563300542103</v>
      </c>
      <c r="M133" s="17">
        <f t="shared" si="18"/>
        <v>89.182902045011247</v>
      </c>
      <c r="N133" s="17">
        <f t="shared" si="28"/>
        <v>538.23433960992588</v>
      </c>
      <c r="O133" s="24">
        <f t="shared" si="19"/>
        <v>4.9922734924837453</v>
      </c>
      <c r="P133" s="7"/>
      <c r="Q133" s="25">
        <f t="shared" si="20"/>
        <v>3831.0026560968072</v>
      </c>
      <c r="R133" s="24">
        <f t="shared" si="21"/>
        <v>514.13063650872357</v>
      </c>
      <c r="S133" s="7"/>
      <c r="T133" s="25">
        <f t="shared" si="22"/>
        <v>-0.99140480415132004</v>
      </c>
      <c r="U133" s="24">
        <f t="shared" si="23"/>
        <v>0.13364897155598429</v>
      </c>
      <c r="V133" s="7"/>
      <c r="W133" s="25">
        <f t="shared" si="24"/>
        <v>-0.9920356951192596</v>
      </c>
      <c r="X133" s="24">
        <f t="shared" si="29"/>
        <v>89.878096803752442</v>
      </c>
      <c r="Y133" s="7"/>
      <c r="Z133" s="25">
        <f t="shared" si="30"/>
        <v>-623</v>
      </c>
      <c r="AA133" s="17">
        <f t="shared" si="31"/>
        <v>89.928000000000139</v>
      </c>
      <c r="AB133" s="24">
        <f t="shared" si="25"/>
        <v>1.5695396897334633</v>
      </c>
      <c r="AC133" s="17">
        <f t="shared" si="26"/>
        <v>-4.9903196247697679E-2</v>
      </c>
    </row>
    <row r="134" spans="1:29" s="17" customFormat="1" x14ac:dyDescent="0.25">
      <c r="A134" s="17">
        <v>49</v>
      </c>
      <c r="B134" s="17">
        <v>-618</v>
      </c>
      <c r="C134" s="17">
        <v>15118</v>
      </c>
      <c r="D134" s="17">
        <v>13284</v>
      </c>
      <c r="E134" s="17">
        <v>11297</v>
      </c>
      <c r="F134" s="17">
        <v>13120</v>
      </c>
      <c r="G134" s="24"/>
      <c r="H134" s="7"/>
      <c r="I134" s="25">
        <f t="shared" si="32"/>
        <v>3821</v>
      </c>
      <c r="J134" s="24">
        <f t="shared" si="32"/>
        <v>164</v>
      </c>
      <c r="K134" s="7"/>
      <c r="L134" s="25">
        <f t="shared" si="27"/>
        <v>3815.5992525203519</v>
      </c>
      <c r="M134" s="17">
        <f t="shared" si="18"/>
        <v>29.168073338925186</v>
      </c>
      <c r="N134" s="17">
        <f t="shared" si="28"/>
        <v>166.72289118251311</v>
      </c>
      <c r="O134" s="24">
        <f t="shared" si="19"/>
        <v>7.4141363918076379</v>
      </c>
      <c r="P134" s="7"/>
      <c r="Q134" s="25">
        <f t="shared" si="20"/>
        <v>3861.0026560968072</v>
      </c>
      <c r="R134" s="24">
        <f t="shared" si="21"/>
        <v>142.13063650872363</v>
      </c>
      <c r="S134" s="7"/>
      <c r="T134" s="25">
        <f t="shared" si="22"/>
        <v>-0.99916834461172843</v>
      </c>
      <c r="U134" s="24">
        <f t="shared" si="23"/>
        <v>3.6947055956401922E-2</v>
      </c>
      <c r="V134" s="7"/>
      <c r="W134" s="25">
        <f t="shared" si="24"/>
        <v>-0.99935056106653697</v>
      </c>
      <c r="X134" s="24">
        <f t="shared" si="29"/>
        <v>84.322617948141101</v>
      </c>
      <c r="Y134" s="7"/>
      <c r="Z134" s="25">
        <f t="shared" si="30"/>
        <v>-618</v>
      </c>
      <c r="AA134" s="17">
        <f t="shared" si="31"/>
        <v>84.366000000000142</v>
      </c>
      <c r="AB134" s="24">
        <f t="shared" si="25"/>
        <v>1.4724644767375386</v>
      </c>
      <c r="AC134" s="17">
        <f t="shared" si="26"/>
        <v>-4.3382051859040871E-2</v>
      </c>
    </row>
    <row r="135" spans="1:29" s="17" customFormat="1" x14ac:dyDescent="0.25">
      <c r="A135" s="17">
        <v>50</v>
      </c>
      <c r="B135" s="17">
        <v>-612</v>
      </c>
      <c r="C135" s="17">
        <v>15111</v>
      </c>
      <c r="D135" s="17">
        <v>13102</v>
      </c>
      <c r="E135" s="17">
        <v>11294</v>
      </c>
      <c r="F135" s="17">
        <v>13304</v>
      </c>
      <c r="G135" s="24"/>
      <c r="H135" s="7"/>
      <c r="I135" s="25">
        <f t="shared" si="32"/>
        <v>3817</v>
      </c>
      <c r="J135" s="24">
        <f t="shared" si="32"/>
        <v>-202</v>
      </c>
      <c r="K135" s="7"/>
      <c r="L135" s="25">
        <f t="shared" si="27"/>
        <v>3813.5231556628787</v>
      </c>
      <c r="M135" s="17">
        <f t="shared" si="18"/>
        <v>12.088446544572399</v>
      </c>
      <c r="N135" s="17">
        <f t="shared" si="28"/>
        <v>-202.53883589942387</v>
      </c>
      <c r="O135" s="24">
        <f t="shared" si="19"/>
        <v>0.29034412650793406</v>
      </c>
      <c r="P135" s="7"/>
      <c r="Q135" s="25">
        <f t="shared" si="20"/>
        <v>3857.0026560968072</v>
      </c>
      <c r="R135" s="24">
        <f t="shared" si="21"/>
        <v>-223.86936349127637</v>
      </c>
      <c r="S135" s="7"/>
      <c r="T135" s="25">
        <f t="shared" si="22"/>
        <v>-0.99813320588367405</v>
      </c>
      <c r="U135" s="24">
        <f t="shared" si="23"/>
        <v>-5.8195151327058166E-2</v>
      </c>
      <c r="V135" s="7"/>
      <c r="W135" s="25">
        <f t="shared" si="24"/>
        <v>-0.9978738911179994</v>
      </c>
      <c r="X135" s="24">
        <f t="shared" si="29"/>
        <v>78.86763590017847</v>
      </c>
      <c r="Y135" s="7"/>
      <c r="Z135" s="25">
        <f t="shared" si="30"/>
        <v>-612</v>
      </c>
      <c r="AA135" s="17">
        <f t="shared" si="31"/>
        <v>78.858000000000146</v>
      </c>
      <c r="AB135" s="24">
        <f t="shared" si="25"/>
        <v>1.376331741537691</v>
      </c>
      <c r="AC135" s="17">
        <f t="shared" si="26"/>
        <v>9.6359001783241638E-3</v>
      </c>
    </row>
    <row r="136" spans="1:29" s="17" customFormat="1" x14ac:dyDescent="0.25">
      <c r="A136" s="17">
        <v>51</v>
      </c>
      <c r="B136" s="17">
        <v>-612</v>
      </c>
      <c r="C136" s="17">
        <v>15093</v>
      </c>
      <c r="D136" s="17">
        <v>12914</v>
      </c>
      <c r="E136" s="17">
        <v>11313</v>
      </c>
      <c r="F136" s="17">
        <v>13487</v>
      </c>
      <c r="G136" s="24"/>
      <c r="H136" s="7"/>
      <c r="I136" s="25">
        <f t="shared" si="32"/>
        <v>3780</v>
      </c>
      <c r="J136" s="24">
        <f t="shared" si="32"/>
        <v>-573</v>
      </c>
      <c r="K136" s="7"/>
      <c r="L136" s="25">
        <f t="shared" si="27"/>
        <v>3775.8515622117266</v>
      </c>
      <c r="M136" s="17">
        <f t="shared" si="18"/>
        <v>17.209536083175035</v>
      </c>
      <c r="N136" s="17">
        <f t="shared" si="28"/>
        <v>-569.72860425277406</v>
      </c>
      <c r="O136" s="24">
        <f t="shared" si="19"/>
        <v>10.702030134967954</v>
      </c>
      <c r="P136" s="7"/>
      <c r="Q136" s="25">
        <f t="shared" si="20"/>
        <v>3820.0026560968072</v>
      </c>
      <c r="R136" s="24">
        <f t="shared" si="21"/>
        <v>-594.86936349127643</v>
      </c>
      <c r="S136" s="7"/>
      <c r="T136" s="25">
        <f t="shared" si="22"/>
        <v>-0.98855817264917034</v>
      </c>
      <c r="U136" s="24">
        <f t="shared" si="23"/>
        <v>-0.15463711554062018</v>
      </c>
      <c r="V136" s="7"/>
      <c r="W136" s="25">
        <f t="shared" si="24"/>
        <v>-0.98785120301315765</v>
      </c>
      <c r="X136" s="24">
        <f t="shared" si="29"/>
        <v>73.308480944945245</v>
      </c>
      <c r="Y136" s="7"/>
      <c r="Z136" s="25">
        <f t="shared" si="30"/>
        <v>-612</v>
      </c>
      <c r="AA136" s="17">
        <f t="shared" si="31"/>
        <v>73.350000000000151</v>
      </c>
      <c r="AB136" s="24">
        <f t="shared" si="25"/>
        <v>1.2801990063378434</v>
      </c>
      <c r="AC136" s="17">
        <f t="shared" si="26"/>
        <v>-4.1519055054905607E-2</v>
      </c>
    </row>
    <row r="137" spans="1:29" s="17" customFormat="1" x14ac:dyDescent="0.25">
      <c r="A137" s="17">
        <v>52</v>
      </c>
      <c r="B137" s="17">
        <v>-625</v>
      </c>
      <c r="C137" s="17">
        <v>15058</v>
      </c>
      <c r="D137" s="17">
        <v>12735</v>
      </c>
      <c r="E137" s="17">
        <v>11356</v>
      </c>
      <c r="F137" s="17">
        <v>13672</v>
      </c>
      <c r="G137" s="24"/>
      <c r="H137" s="7"/>
      <c r="I137" s="25">
        <f t="shared" si="32"/>
        <v>3702</v>
      </c>
      <c r="J137" s="24">
        <f t="shared" si="32"/>
        <v>-937</v>
      </c>
      <c r="K137" s="7"/>
      <c r="L137" s="25">
        <f t="shared" si="27"/>
        <v>3701.0055637248406</v>
      </c>
      <c r="M137" s="17">
        <f t="shared" si="18"/>
        <v>0.9889035053528763</v>
      </c>
      <c r="N137" s="17">
        <f t="shared" si="28"/>
        <v>-939.05406484180708</v>
      </c>
      <c r="O137" s="24">
        <f t="shared" si="19"/>
        <v>4.2191823743479278</v>
      </c>
      <c r="P137" s="7"/>
      <c r="Q137" s="25">
        <f t="shared" si="20"/>
        <v>3742.0026560968072</v>
      </c>
      <c r="R137" s="24">
        <f t="shared" si="21"/>
        <v>-958.86936349127643</v>
      </c>
      <c r="S137" s="7"/>
      <c r="T137" s="25">
        <f t="shared" si="22"/>
        <v>-0.96837296745210844</v>
      </c>
      <c r="U137" s="24">
        <f t="shared" si="23"/>
        <v>-0.24925942005203949</v>
      </c>
      <c r="V137" s="7"/>
      <c r="W137" s="25">
        <f t="shared" si="24"/>
        <v>-0.96722667307183252</v>
      </c>
      <c r="X137" s="24">
        <f t="shared" si="29"/>
        <v>67.754301378490936</v>
      </c>
      <c r="Y137" s="7"/>
      <c r="Z137" s="25">
        <f t="shared" si="30"/>
        <v>-625</v>
      </c>
      <c r="AA137" s="17">
        <f t="shared" si="31"/>
        <v>67.725000000000151</v>
      </c>
      <c r="AB137" s="24">
        <f t="shared" si="25"/>
        <v>1.1820242359131623</v>
      </c>
      <c r="AC137" s="17">
        <f t="shared" si="26"/>
        <v>2.9301378490785623E-2</v>
      </c>
    </row>
    <row r="138" spans="1:29" s="17" customFormat="1" x14ac:dyDescent="0.25">
      <c r="A138" s="17">
        <v>53</v>
      </c>
      <c r="B138" s="17">
        <v>-627</v>
      </c>
      <c r="C138" s="17">
        <v>14994</v>
      </c>
      <c r="D138" s="17">
        <v>12553</v>
      </c>
      <c r="E138" s="17">
        <v>11406</v>
      </c>
      <c r="F138" s="17">
        <v>13849</v>
      </c>
      <c r="G138" s="24"/>
      <c r="H138" s="7"/>
      <c r="I138" s="25">
        <f t="shared" si="32"/>
        <v>3588</v>
      </c>
      <c r="J138" s="24">
        <f t="shared" si="32"/>
        <v>-1296</v>
      </c>
      <c r="K138" s="7"/>
      <c r="L138" s="25">
        <f t="shared" si="27"/>
        <v>3589.7093631829657</v>
      </c>
      <c r="M138" s="17">
        <f t="shared" si="18"/>
        <v>2.9219224912786874</v>
      </c>
      <c r="N138" s="17">
        <f t="shared" si="28"/>
        <v>-1300.2561588999204</v>
      </c>
      <c r="O138" s="24">
        <f t="shared" si="19"/>
        <v>18.114888581371332</v>
      </c>
      <c r="P138" s="7"/>
      <c r="Q138" s="25">
        <f t="shared" si="20"/>
        <v>3628.0026560968072</v>
      </c>
      <c r="R138" s="24">
        <f t="shared" si="21"/>
        <v>-1317.8693634912763</v>
      </c>
      <c r="S138" s="7"/>
      <c r="T138" s="25">
        <f t="shared" si="22"/>
        <v>-0.93887151370255661</v>
      </c>
      <c r="U138" s="24">
        <f t="shared" si="23"/>
        <v>-0.34258196763335685</v>
      </c>
      <c r="V138" s="7"/>
      <c r="W138" s="25">
        <f t="shared" si="24"/>
        <v>-0.93729182595864302</v>
      </c>
      <c r="X138" s="24">
        <f t="shared" si="29"/>
        <v>62.127840833225889</v>
      </c>
      <c r="Y138" s="7"/>
      <c r="Z138" s="25">
        <f t="shared" si="30"/>
        <v>-627</v>
      </c>
      <c r="AA138" s="17">
        <f t="shared" si="31"/>
        <v>62.08200000000015</v>
      </c>
      <c r="AB138" s="24">
        <f t="shared" si="25"/>
        <v>1.0835353062231223</v>
      </c>
      <c r="AC138" s="17">
        <f t="shared" si="26"/>
        <v>4.5840833225739175E-2</v>
      </c>
    </row>
    <row r="139" spans="1:29" s="17" customFormat="1" x14ac:dyDescent="0.25">
      <c r="A139" s="17">
        <v>54</v>
      </c>
      <c r="B139" s="17">
        <v>-639</v>
      </c>
      <c r="C139" s="17">
        <v>14922</v>
      </c>
      <c r="D139" s="17">
        <v>12367</v>
      </c>
      <c r="E139" s="17">
        <v>11481</v>
      </c>
      <c r="F139" s="17">
        <v>14023</v>
      </c>
      <c r="G139" s="24"/>
      <c r="H139" s="7"/>
      <c r="I139" s="25">
        <f t="shared" si="32"/>
        <v>3441</v>
      </c>
      <c r="J139" s="24">
        <f t="shared" si="32"/>
        <v>-1656</v>
      </c>
      <c r="K139" s="7"/>
      <c r="L139" s="25">
        <f t="shared" si="27"/>
        <v>3440.0848546179764</v>
      </c>
      <c r="M139" s="17">
        <f t="shared" si="18"/>
        <v>0.837491070239191</v>
      </c>
      <c r="N139" s="17">
        <f t="shared" si="28"/>
        <v>-1655.1598090388202</v>
      </c>
      <c r="O139" s="24">
        <f t="shared" si="19"/>
        <v>0.70592085124826076</v>
      </c>
      <c r="P139" s="7"/>
      <c r="Q139" s="25">
        <f t="shared" si="20"/>
        <v>3481.0026560968072</v>
      </c>
      <c r="R139" s="24">
        <f t="shared" si="21"/>
        <v>-1677.8693634912763</v>
      </c>
      <c r="S139" s="7"/>
      <c r="T139" s="25">
        <f t="shared" si="22"/>
        <v>-0.90083016544655548</v>
      </c>
      <c r="U139" s="24">
        <f t="shared" si="23"/>
        <v>-0.43616446660069469</v>
      </c>
      <c r="V139" s="7"/>
      <c r="W139" s="25">
        <f t="shared" si="24"/>
        <v>-0.898815786045154</v>
      </c>
      <c r="X139" s="24">
        <f t="shared" si="29"/>
        <v>56.319588072202293</v>
      </c>
      <c r="Y139" s="7"/>
      <c r="Z139" s="25">
        <f t="shared" si="30"/>
        <v>-639</v>
      </c>
      <c r="AA139" s="17">
        <f t="shared" si="31"/>
        <v>56.331000000000152</v>
      </c>
      <c r="AB139" s="24">
        <f t="shared" si="25"/>
        <v>0.9831614209409284</v>
      </c>
      <c r="AC139" s="17">
        <f t="shared" si="26"/>
        <v>-1.1411927797858823E-2</v>
      </c>
    </row>
    <row r="140" spans="1:29" s="17" customFormat="1" x14ac:dyDescent="0.25">
      <c r="A140" s="17">
        <v>55</v>
      </c>
      <c r="B140" s="17">
        <v>-632</v>
      </c>
      <c r="C140" s="17">
        <v>14832</v>
      </c>
      <c r="D140" s="17">
        <v>12211</v>
      </c>
      <c r="E140" s="17">
        <v>11577</v>
      </c>
      <c r="F140" s="17">
        <v>14197</v>
      </c>
      <c r="G140" s="24"/>
      <c r="H140" s="7"/>
      <c r="I140" s="25">
        <f t="shared" si="32"/>
        <v>3255</v>
      </c>
      <c r="J140" s="24">
        <f t="shared" si="32"/>
        <v>-1986</v>
      </c>
      <c r="K140" s="7"/>
      <c r="L140" s="25">
        <f t="shared" si="27"/>
        <v>3257.6243989265404</v>
      </c>
      <c r="M140" s="17">
        <f t="shared" si="18"/>
        <v>6.887469725626298</v>
      </c>
      <c r="N140" s="17">
        <f t="shared" si="28"/>
        <v>-1989.5767367082483</v>
      </c>
      <c r="O140" s="24">
        <f t="shared" si="19"/>
        <v>12.793045480130818</v>
      </c>
      <c r="P140" s="7"/>
      <c r="Q140" s="25">
        <f t="shared" si="20"/>
        <v>3295.0026560968072</v>
      </c>
      <c r="R140" s="24">
        <f t="shared" si="21"/>
        <v>-2007.8693634912763</v>
      </c>
      <c r="S140" s="7"/>
      <c r="T140" s="25">
        <f t="shared" si="22"/>
        <v>-0.85269621459202338</v>
      </c>
      <c r="U140" s="24">
        <f t="shared" si="23"/>
        <v>-0.52194842398742103</v>
      </c>
      <c r="V140" s="7"/>
      <c r="W140" s="25">
        <f t="shared" si="24"/>
        <v>-0.85028322502925791</v>
      </c>
      <c r="X140" s="24">
        <f t="shared" si="29"/>
        <v>50.661511900652954</v>
      </c>
      <c r="Y140" s="7"/>
      <c r="Z140" s="25">
        <f t="shared" si="30"/>
        <v>-632</v>
      </c>
      <c r="AA140" s="17">
        <f t="shared" si="31"/>
        <v>50.64300000000015</v>
      </c>
      <c r="AB140" s="24">
        <f t="shared" si="25"/>
        <v>0.88388709308749092</v>
      </c>
      <c r="AC140" s="17">
        <f t="shared" si="26"/>
        <v>1.8511900652804059E-2</v>
      </c>
    </row>
    <row r="141" spans="1:29" s="17" customFormat="1" x14ac:dyDescent="0.25">
      <c r="A141" s="17">
        <v>56</v>
      </c>
      <c r="B141" s="17">
        <v>-627</v>
      </c>
      <c r="C141" s="17">
        <v>14727</v>
      </c>
      <c r="D141" s="17">
        <v>12058</v>
      </c>
      <c r="E141" s="17">
        <v>11687</v>
      </c>
      <c r="F141" s="17">
        <v>14358</v>
      </c>
      <c r="G141" s="24"/>
      <c r="H141" s="7"/>
      <c r="I141" s="25">
        <f t="shared" si="32"/>
        <v>3040</v>
      </c>
      <c r="J141" s="24">
        <f t="shared" si="32"/>
        <v>-2300</v>
      </c>
      <c r="K141" s="7"/>
      <c r="L141" s="25">
        <f t="shared" si="27"/>
        <v>3044.5045051798884</v>
      </c>
      <c r="M141" s="17">
        <f t="shared" si="18"/>
        <v>20.290566915641275</v>
      </c>
      <c r="N141" s="17">
        <f t="shared" si="28"/>
        <v>-2301.7760565603107</v>
      </c>
      <c r="O141" s="24">
        <f t="shared" si="19"/>
        <v>3.1543769054228004</v>
      </c>
      <c r="P141" s="7"/>
      <c r="Q141" s="25">
        <f t="shared" si="20"/>
        <v>3080.0026560968072</v>
      </c>
      <c r="R141" s="24">
        <f t="shared" si="21"/>
        <v>-2321.8693634912765</v>
      </c>
      <c r="S141" s="7"/>
      <c r="T141" s="25">
        <f t="shared" si="22"/>
        <v>-0.79705750795909647</v>
      </c>
      <c r="U141" s="24">
        <f t="shared" si="23"/>
        <v>-0.60357315919782117</v>
      </c>
      <c r="V141" s="7"/>
      <c r="W141" s="25">
        <f t="shared" si="24"/>
        <v>-0.79426512885017964</v>
      </c>
      <c r="X141" s="24">
        <f t="shared" si="29"/>
        <v>44.973587204783371</v>
      </c>
      <c r="Y141" s="7"/>
      <c r="Z141" s="25">
        <f t="shared" si="30"/>
        <v>-627</v>
      </c>
      <c r="AA141" s="17">
        <f t="shared" si="31"/>
        <v>45.000000000000149</v>
      </c>
      <c r="AB141" s="24">
        <f t="shared" si="25"/>
        <v>0.78539816339745083</v>
      </c>
      <c r="AC141" s="17">
        <f t="shared" si="26"/>
        <v>-2.6412795216778306E-2</v>
      </c>
    </row>
    <row r="142" spans="1:29" s="17" customFormat="1" x14ac:dyDescent="0.25">
      <c r="A142" s="17">
        <v>57</v>
      </c>
      <c r="B142" s="17">
        <v>-620</v>
      </c>
      <c r="C142" s="17">
        <v>14612</v>
      </c>
      <c r="D142" s="17">
        <v>11909</v>
      </c>
      <c r="E142" s="17">
        <v>11806</v>
      </c>
      <c r="F142" s="17">
        <v>14499</v>
      </c>
      <c r="G142" s="24"/>
      <c r="H142" s="7"/>
      <c r="I142" s="25">
        <f t="shared" si="32"/>
        <v>2806</v>
      </c>
      <c r="J142" s="24">
        <f t="shared" si="32"/>
        <v>-2590</v>
      </c>
      <c r="K142" s="7"/>
      <c r="L142" s="25">
        <f t="shared" si="27"/>
        <v>2804.3502355106193</v>
      </c>
      <c r="M142" s="17">
        <f t="shared" si="18"/>
        <v>2.7217228704215168</v>
      </c>
      <c r="N142" s="17">
        <f t="shared" si="28"/>
        <v>-2588.3464443389007</v>
      </c>
      <c r="O142" s="24">
        <f t="shared" si="19"/>
        <v>2.7342463243535096</v>
      </c>
      <c r="P142" s="7"/>
      <c r="Q142" s="25">
        <f t="shared" si="20"/>
        <v>2846.0026560968072</v>
      </c>
      <c r="R142" s="24">
        <f t="shared" si="21"/>
        <v>-2611.8693634912765</v>
      </c>
      <c r="S142" s="7"/>
      <c r="T142" s="25">
        <f t="shared" si="22"/>
        <v>-0.73650189236791097</v>
      </c>
      <c r="U142" s="24">
        <f t="shared" si="23"/>
        <v>-0.67895906114373217</v>
      </c>
      <c r="V142" s="7"/>
      <c r="W142" s="25">
        <f t="shared" si="24"/>
        <v>-0.73335902290517085</v>
      </c>
      <c r="X142" s="24">
        <f t="shared" si="29"/>
        <v>39.411136507106335</v>
      </c>
      <c r="Y142" s="7"/>
      <c r="Z142" s="25">
        <f t="shared" si="30"/>
        <v>-620</v>
      </c>
      <c r="AA142" s="17">
        <f t="shared" si="31"/>
        <v>39.420000000000151</v>
      </c>
      <c r="AB142" s="24">
        <f t="shared" si="25"/>
        <v>0.68800879113616731</v>
      </c>
      <c r="AC142" s="17">
        <f t="shared" si="26"/>
        <v>-8.8634928938162716E-3</v>
      </c>
    </row>
    <row r="143" spans="1:29" s="17" customFormat="1" x14ac:dyDescent="0.25">
      <c r="A143" s="17">
        <v>58</v>
      </c>
      <c r="B143" s="17">
        <v>-615</v>
      </c>
      <c r="C143" s="17">
        <v>14476</v>
      </c>
      <c r="D143" s="17">
        <v>11784</v>
      </c>
      <c r="E143" s="17">
        <v>11940</v>
      </c>
      <c r="F143" s="17">
        <v>14634</v>
      </c>
      <c r="G143" s="24"/>
      <c r="H143" s="7"/>
      <c r="I143" s="25">
        <f t="shared" si="32"/>
        <v>2536</v>
      </c>
      <c r="J143" s="24">
        <f t="shared" si="32"/>
        <v>-2850</v>
      </c>
      <c r="K143" s="7"/>
      <c r="L143" s="25">
        <f t="shared" si="27"/>
        <v>2539.4874036989154</v>
      </c>
      <c r="M143" s="17">
        <f t="shared" si="18"/>
        <v>12.161984559208719</v>
      </c>
      <c r="N143" s="17">
        <f t="shared" si="28"/>
        <v>-2848.16404444007</v>
      </c>
      <c r="O143" s="24">
        <f t="shared" si="19"/>
        <v>3.3707328180377734</v>
      </c>
      <c r="P143" s="7"/>
      <c r="Q143" s="25">
        <f t="shared" si="20"/>
        <v>2576.0026560968072</v>
      </c>
      <c r="R143" s="24">
        <f t="shared" si="21"/>
        <v>-2871.8693634912765</v>
      </c>
      <c r="S143" s="7"/>
      <c r="T143" s="25">
        <f t="shared" si="22"/>
        <v>-0.66663002822423545</v>
      </c>
      <c r="U143" s="24">
        <f t="shared" si="23"/>
        <v>-0.74654642150903172</v>
      </c>
      <c r="V143" s="7"/>
      <c r="W143" s="25">
        <f t="shared" si="24"/>
        <v>-0.66317275826332756</v>
      </c>
      <c r="X143" s="24">
        <f t="shared" si="29"/>
        <v>33.82064971187117</v>
      </c>
      <c r="Y143" s="7"/>
      <c r="Z143" s="25">
        <f t="shared" si="30"/>
        <v>-615</v>
      </c>
      <c r="AA143" s="17">
        <f t="shared" si="31"/>
        <v>33.885000000000154</v>
      </c>
      <c r="AB143" s="24">
        <f t="shared" si="25"/>
        <v>0.59140481703828118</v>
      </c>
      <c r="AC143" s="17">
        <f t="shared" si="26"/>
        <v>-6.4350288128984801E-2</v>
      </c>
    </row>
    <row r="144" spans="1:29" s="17" customFormat="1" x14ac:dyDescent="0.25">
      <c r="A144" s="17">
        <v>59</v>
      </c>
      <c r="B144" s="17">
        <v>-612</v>
      </c>
      <c r="C144" s="17">
        <v>14331</v>
      </c>
      <c r="D144" s="17">
        <v>11665</v>
      </c>
      <c r="E144" s="17">
        <v>12081</v>
      </c>
      <c r="F144" s="17">
        <v>14743</v>
      </c>
      <c r="G144" s="24"/>
      <c r="H144" s="7"/>
      <c r="I144" s="25">
        <f t="shared" si="32"/>
        <v>2250</v>
      </c>
      <c r="J144" s="24">
        <f t="shared" si="32"/>
        <v>-3078</v>
      </c>
      <c r="K144" s="7"/>
      <c r="L144" s="25">
        <f t="shared" si="27"/>
        <v>2252.0275850267408</v>
      </c>
      <c r="M144" s="17">
        <f t="shared" si="18"/>
        <v>4.111101040663411</v>
      </c>
      <c r="N144" s="17">
        <f t="shared" si="28"/>
        <v>-3080.139747615975</v>
      </c>
      <c r="O144" s="24">
        <f t="shared" si="19"/>
        <v>4.5785198600707444</v>
      </c>
      <c r="P144" s="7"/>
      <c r="Q144" s="25">
        <f t="shared" si="20"/>
        <v>2290.0026560968072</v>
      </c>
      <c r="R144" s="24">
        <f t="shared" si="21"/>
        <v>-3099.8693634912765</v>
      </c>
      <c r="S144" s="7"/>
      <c r="T144" s="25">
        <f t="shared" si="22"/>
        <v>-0.59261760916834205</v>
      </c>
      <c r="U144" s="24">
        <f t="shared" si="23"/>
        <v>-0.805815337521679</v>
      </c>
      <c r="V144" s="7"/>
      <c r="W144" s="25">
        <f t="shared" si="24"/>
        <v>-0.58888449697313561</v>
      </c>
      <c r="X144" s="24">
        <f t="shared" si="29"/>
        <v>28.364382827908344</v>
      </c>
      <c r="Y144" s="7"/>
      <c r="Z144" s="25">
        <f t="shared" si="30"/>
        <v>-612</v>
      </c>
      <c r="AA144" s="17">
        <f t="shared" si="31"/>
        <v>28.377000000000155</v>
      </c>
      <c r="AB144" s="24">
        <f t="shared" si="25"/>
        <v>0.49527208183843358</v>
      </c>
      <c r="AC144" s="17">
        <f t="shared" si="26"/>
        <v>-1.2617172091811568E-2</v>
      </c>
    </row>
    <row r="145" spans="1:29" s="17" customFormat="1" x14ac:dyDescent="0.25">
      <c r="A145" s="17">
        <v>60</v>
      </c>
      <c r="B145" s="17">
        <v>-636</v>
      </c>
      <c r="C145" s="17">
        <v>14174</v>
      </c>
      <c r="D145" s="17">
        <v>11558</v>
      </c>
      <c r="E145" s="17">
        <v>12243</v>
      </c>
      <c r="F145" s="17">
        <v>14851</v>
      </c>
      <c r="G145" s="24"/>
      <c r="H145" s="7"/>
      <c r="I145" s="25">
        <f t="shared" si="32"/>
        <v>1931</v>
      </c>
      <c r="J145" s="24">
        <f t="shared" si="32"/>
        <v>-3293</v>
      </c>
      <c r="K145" s="7"/>
      <c r="L145" s="25">
        <f t="shared" si="27"/>
        <v>1930.900993813581</v>
      </c>
      <c r="M145" s="17">
        <f t="shared" si="18"/>
        <v>9.8022249492430019E-3</v>
      </c>
      <c r="N145" s="17">
        <f t="shared" si="28"/>
        <v>-3290.8214827270185</v>
      </c>
      <c r="O145" s="24">
        <f t="shared" si="19"/>
        <v>4.7459375086786659</v>
      </c>
      <c r="P145" s="7"/>
      <c r="Q145" s="25">
        <f t="shared" si="20"/>
        <v>1971.002656096807</v>
      </c>
      <c r="R145" s="24">
        <f t="shared" si="21"/>
        <v>-3314.8693634912765</v>
      </c>
      <c r="S145" s="7"/>
      <c r="T145" s="25">
        <f t="shared" si="22"/>
        <v>-0.51006529560599934</v>
      </c>
      <c r="U145" s="24">
        <f t="shared" si="23"/>
        <v>-0.86170488551606128</v>
      </c>
      <c r="V145" s="7"/>
      <c r="W145" s="25">
        <f t="shared" si="24"/>
        <v>-0.50607193162866126</v>
      </c>
      <c r="X145" s="24">
        <f t="shared" si="29"/>
        <v>22.6306491429674</v>
      </c>
      <c r="Y145" s="7"/>
      <c r="Z145" s="25">
        <f t="shared" si="30"/>
        <v>-636</v>
      </c>
      <c r="AA145" s="17">
        <f t="shared" si="31"/>
        <v>22.653000000000155</v>
      </c>
      <c r="AB145" s="24">
        <f t="shared" si="25"/>
        <v>0.39536943545427816</v>
      </c>
      <c r="AC145" s="17">
        <f t="shared" si="26"/>
        <v>-2.23508570327553E-2</v>
      </c>
    </row>
    <row r="146" spans="1:29" s="17" customFormat="1" x14ac:dyDescent="0.25">
      <c r="A146" s="17">
        <v>61</v>
      </c>
      <c r="B146" s="17">
        <v>-627</v>
      </c>
      <c r="C146" s="17">
        <v>13989</v>
      </c>
      <c r="D146" s="17">
        <v>11463</v>
      </c>
      <c r="E146" s="17">
        <v>12401</v>
      </c>
      <c r="F146" s="17">
        <v>14933</v>
      </c>
      <c r="G146" s="24"/>
      <c r="H146" s="7"/>
      <c r="I146" s="25">
        <f t="shared" si="32"/>
        <v>1588</v>
      </c>
      <c r="J146" s="24">
        <f t="shared" si="32"/>
        <v>-3470</v>
      </c>
      <c r="K146" s="7"/>
      <c r="L146" s="25">
        <f t="shared" si="27"/>
        <v>1595.0592157484932</v>
      </c>
      <c r="M146" s="17">
        <f t="shared" si="18"/>
        <v>49.832526983774635</v>
      </c>
      <c r="N146" s="17">
        <f t="shared" si="28"/>
        <v>-3466.180614172597</v>
      </c>
      <c r="O146" s="24">
        <f t="shared" si="19"/>
        <v>14.587708098567196</v>
      </c>
      <c r="P146" s="7"/>
      <c r="Q146" s="25">
        <f t="shared" si="20"/>
        <v>1628.002656096807</v>
      </c>
      <c r="R146" s="24">
        <f t="shared" si="21"/>
        <v>-3491.8693634912765</v>
      </c>
      <c r="S146" s="7"/>
      <c r="T146" s="25">
        <f t="shared" si="22"/>
        <v>-0.42130214967532997</v>
      </c>
      <c r="U146" s="24">
        <f t="shared" si="23"/>
        <v>-0.907716280841669</v>
      </c>
      <c r="V146" s="7"/>
      <c r="W146" s="25">
        <f t="shared" si="24"/>
        <v>-0.41709430792165231</v>
      </c>
      <c r="X146" s="24">
        <f t="shared" si="29"/>
        <v>16.88400832789273</v>
      </c>
      <c r="Y146" s="7"/>
      <c r="Z146" s="25">
        <f t="shared" si="30"/>
        <v>-627</v>
      </c>
      <c r="AA146" s="17">
        <f t="shared" si="31"/>
        <v>17.010000000000154</v>
      </c>
      <c r="AB146" s="24">
        <f t="shared" si="25"/>
        <v>0.29688050576423819</v>
      </c>
      <c r="AC146" s="17">
        <f t="shared" si="26"/>
        <v>-0.12599167210742479</v>
      </c>
    </row>
    <row r="147" spans="1:29" s="17" customFormat="1" x14ac:dyDescent="0.25">
      <c r="A147" s="17">
        <v>62</v>
      </c>
      <c r="B147" s="17">
        <v>-629</v>
      </c>
      <c r="C147" s="17">
        <v>13836</v>
      </c>
      <c r="D147" s="17">
        <v>11409</v>
      </c>
      <c r="E147" s="17">
        <v>12598</v>
      </c>
      <c r="F147" s="17">
        <v>15022</v>
      </c>
      <c r="G147" s="24"/>
      <c r="H147" s="7"/>
      <c r="I147" s="25">
        <f t="shared" si="32"/>
        <v>1238</v>
      </c>
      <c r="J147" s="24">
        <f t="shared" si="32"/>
        <v>-3613</v>
      </c>
      <c r="K147" s="7"/>
      <c r="L147" s="25">
        <f t="shared" si="27"/>
        <v>1242.2227724293641</v>
      </c>
      <c r="M147" s="17">
        <f t="shared" si="18"/>
        <v>17.831806990197695</v>
      </c>
      <c r="N147" s="17">
        <f t="shared" si="28"/>
        <v>-3608.115125456482</v>
      </c>
      <c r="O147" s="24">
        <f t="shared" si="19"/>
        <v>23.86199930591</v>
      </c>
      <c r="P147" s="7"/>
      <c r="Q147" s="25">
        <f t="shared" si="20"/>
        <v>1278.002656096807</v>
      </c>
      <c r="R147" s="24">
        <f t="shared" si="21"/>
        <v>-3634.8693634912765</v>
      </c>
      <c r="S147" s="7"/>
      <c r="T147" s="25">
        <f t="shared" si="22"/>
        <v>-0.33072751097056535</v>
      </c>
      <c r="U147" s="24">
        <f t="shared" si="23"/>
        <v>-0.94488932904258383</v>
      </c>
      <c r="V147" s="7"/>
      <c r="W147" s="25">
        <f t="shared" si="24"/>
        <v>-0.32634618746101496</v>
      </c>
      <c r="X147" s="24">
        <f t="shared" si="29"/>
        <v>11.259201721833165</v>
      </c>
      <c r="Y147" s="7"/>
      <c r="Z147" s="25">
        <f t="shared" si="30"/>
        <v>-629</v>
      </c>
      <c r="AA147" s="17">
        <f t="shared" si="31"/>
        <v>11.349000000000155</v>
      </c>
      <c r="AB147" s="24">
        <f t="shared" si="25"/>
        <v>0.19807741680883914</v>
      </c>
      <c r="AC147" s="17">
        <f t="shared" si="26"/>
        <v>-8.9798278166989931E-2</v>
      </c>
    </row>
    <row r="148" spans="1:29" s="17" customFormat="1" x14ac:dyDescent="0.25">
      <c r="A148" s="17">
        <v>63</v>
      </c>
      <c r="B148" s="17">
        <v>-641</v>
      </c>
      <c r="C148" s="17">
        <v>13641</v>
      </c>
      <c r="D148" s="17">
        <v>11346</v>
      </c>
      <c r="E148" s="17">
        <v>12771</v>
      </c>
      <c r="F148" s="17">
        <v>15063</v>
      </c>
      <c r="G148" s="24"/>
      <c r="H148" s="7"/>
      <c r="I148" s="25">
        <f t="shared" si="32"/>
        <v>870</v>
      </c>
      <c r="J148" s="24">
        <f t="shared" si="32"/>
        <v>-3717</v>
      </c>
      <c r="K148" s="7"/>
      <c r="L148" s="25">
        <f t="shared" si="27"/>
        <v>869.80835299856244</v>
      </c>
      <c r="M148" s="17">
        <f t="shared" ref="M148:M149" si="33">(I148-L148)^2</f>
        <v>3.6728573160007771E-2</v>
      </c>
      <c r="N148" s="17">
        <f t="shared" si="28"/>
        <v>-3716.3085806537924</v>
      </c>
      <c r="O148" s="24">
        <f t="shared" ref="O148:O149" si="34">(J148-N148)^2</f>
        <v>0.47806071231009978</v>
      </c>
      <c r="P148" s="7"/>
      <c r="Q148" s="25">
        <f t="shared" si="20"/>
        <v>910.00265609680696</v>
      </c>
      <c r="R148" s="24">
        <f t="shared" si="21"/>
        <v>-3738.8693634912765</v>
      </c>
      <c r="S148" s="7"/>
      <c r="T148" s="25">
        <f t="shared" si="22"/>
        <v>-0.23549474798955566</v>
      </c>
      <c r="U148" s="24">
        <f t="shared" si="23"/>
        <v>-0.97192427318870356</v>
      </c>
      <c r="V148" s="7"/>
      <c r="W148" s="25">
        <f t="shared" si="24"/>
        <v>-0.23098693978798929</v>
      </c>
      <c r="X148" s="24">
        <f t="shared" si="29"/>
        <v>5.574159664672095</v>
      </c>
      <c r="Y148" s="7"/>
      <c r="Z148" s="25">
        <f t="shared" si="30"/>
        <v>-641</v>
      </c>
      <c r="AA148" s="17">
        <f t="shared" si="31"/>
        <v>5.5800000000001555</v>
      </c>
      <c r="AB148" s="24">
        <f t="shared" si="25"/>
        <v>9.7389372261286286E-2</v>
      </c>
      <c r="AC148" s="17">
        <f t="shared" si="26"/>
        <v>-5.8403353280604975E-3</v>
      </c>
    </row>
    <row r="149" spans="1:29" s="17" customFormat="1" x14ac:dyDescent="0.25">
      <c r="A149" s="17">
        <v>64</v>
      </c>
      <c r="B149" s="17">
        <v>-630</v>
      </c>
      <c r="C149" s="17">
        <v>13454</v>
      </c>
      <c r="D149" s="17">
        <v>11313</v>
      </c>
      <c r="E149" s="17">
        <v>12958</v>
      </c>
      <c r="F149" s="17">
        <v>15101</v>
      </c>
      <c r="G149" s="24"/>
      <c r="H149" s="7"/>
      <c r="I149" s="25">
        <f t="shared" si="32"/>
        <v>496</v>
      </c>
      <c r="J149" s="24">
        <f t="shared" si="32"/>
        <v>-3788</v>
      </c>
      <c r="K149" s="7"/>
      <c r="L149" s="25">
        <f t="shared" si="27"/>
        <v>494.78199066227006</v>
      </c>
      <c r="M149" s="17">
        <f t="shared" si="33"/>
        <v>1.4835467467973236</v>
      </c>
      <c r="N149" s="17">
        <f t="shared" si="28"/>
        <v>-3785.7383018046221</v>
      </c>
      <c r="O149" s="24">
        <f t="shared" si="34"/>
        <v>5.1152787269756637</v>
      </c>
      <c r="P149" s="7"/>
      <c r="Q149" s="25">
        <f t="shared" ref="Q149" si="35">I149-$J$4</f>
        <v>536.00265609680696</v>
      </c>
      <c r="R149" s="24">
        <f t="shared" ref="R149" si="36">J149-$J$3</f>
        <v>-3809.8693634912765</v>
      </c>
      <c r="S149" s="7"/>
      <c r="T149" s="25">
        <f t="shared" ref="T149" si="37">Q149/$J$7</f>
        <v>-0.13870927691646429</v>
      </c>
      <c r="U149" s="24">
        <f t="shared" ref="U149" si="38">R149/$J$6</f>
        <v>-0.99038082159615071</v>
      </c>
      <c r="V149" s="7"/>
      <c r="W149" s="25">
        <f t="shared" ref="W149" si="39">(T149-U149*SIN(-$J$11*PI()/180))/(COS(-$J$11*PI()/180))</f>
        <v>-0.13411477649085823</v>
      </c>
      <c r="X149" s="24">
        <f>IF(MOD(ATAN2(U149,W149)*180/PI()-$J$9+360,360)&gt;5,MOD(ATAN2(U149,W149)*180/PI()-$J$9+360,360)-360,MOD(ATAN2(U149,W149)*180/PI()-$J$9+360,360))</f>
        <v>-8.2771206485858784E-2</v>
      </c>
      <c r="Y149" s="7"/>
      <c r="Z149" s="25">
        <f t="shared" si="30"/>
        <v>-630</v>
      </c>
      <c r="AA149" s="17">
        <f t="shared" si="31"/>
        <v>-8.9999999999844427E-2</v>
      </c>
      <c r="AB149" s="24">
        <f t="shared" ref="AB149" si="40">AA149*PI()/180</f>
        <v>-1.5707963267921812E-3</v>
      </c>
      <c r="AC149" s="17">
        <f t="shared" ref="AC149" si="41">X149-AA149</f>
        <v>7.228793513985643E-3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-9981</v>
      </c>
      <c r="G154" s="2"/>
      <c r="I154" s="1"/>
      <c r="J154" s="3"/>
    </row>
    <row r="155" spans="1:29" x14ac:dyDescent="0.25">
      <c r="A155" t="s">
        <v>173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174</v>
      </c>
      <c r="B156" s="31">
        <v>9987</v>
      </c>
      <c r="G156" s="2"/>
      <c r="I156" s="1"/>
      <c r="J156" s="3"/>
    </row>
    <row r="157" spans="1:29" x14ac:dyDescent="0.25">
      <c r="A157" t="s">
        <v>175</v>
      </c>
      <c r="B157">
        <v>9987</v>
      </c>
      <c r="G157" s="2"/>
      <c r="I157" s="43">
        <f>J155</f>
        <v>-9989</v>
      </c>
      <c r="J157" s="39">
        <f>I157+B157</f>
        <v>-2</v>
      </c>
    </row>
    <row r="158" spans="1:29" x14ac:dyDescent="0.25">
      <c r="A158" s="31" t="s">
        <v>176</v>
      </c>
      <c r="B158" s="31">
        <v>39998</v>
      </c>
      <c r="G158" s="2"/>
      <c r="I158" s="1"/>
      <c r="J158" s="3"/>
    </row>
    <row r="159" spans="1:29" x14ac:dyDescent="0.25">
      <c r="A159" t="s">
        <v>177</v>
      </c>
      <c r="B159">
        <v>39998</v>
      </c>
      <c r="G159" s="2"/>
      <c r="I159" s="43">
        <f>J157</f>
        <v>-2</v>
      </c>
      <c r="J159" s="39">
        <f>I159+B159</f>
        <v>39996</v>
      </c>
    </row>
    <row r="160" spans="1:29" x14ac:dyDescent="0.25">
      <c r="A160" s="31" t="s">
        <v>178</v>
      </c>
      <c r="B160" s="31">
        <v>10007</v>
      </c>
      <c r="G160" s="2"/>
      <c r="I160" s="1"/>
      <c r="J160" s="3"/>
    </row>
    <row r="161" spans="1:10" x14ac:dyDescent="0.25">
      <c r="A161" t="s">
        <v>179</v>
      </c>
      <c r="B161">
        <v>10007</v>
      </c>
      <c r="G161" s="2"/>
      <c r="I161" s="43">
        <f>J159</f>
        <v>39996</v>
      </c>
      <c r="J161" s="39">
        <f>I161+B161</f>
        <v>50003</v>
      </c>
    </row>
    <row r="162" spans="1:10" x14ac:dyDescent="0.25">
      <c r="A162" s="31" t="s">
        <v>180</v>
      </c>
      <c r="B162" s="31">
        <v>-9982</v>
      </c>
      <c r="G162" s="2"/>
      <c r="I162" s="1"/>
      <c r="J162" s="3"/>
    </row>
    <row r="163" spans="1:10" x14ac:dyDescent="0.25">
      <c r="A163" t="s">
        <v>181</v>
      </c>
      <c r="B163">
        <v>-10002</v>
      </c>
      <c r="G163" s="2"/>
      <c r="I163" s="43">
        <f>J161</f>
        <v>50003</v>
      </c>
      <c r="J163" s="39">
        <f>I163+B163</f>
        <v>40001</v>
      </c>
    </row>
    <row r="164" spans="1:10" x14ac:dyDescent="0.25">
      <c r="A164" s="31" t="s">
        <v>182</v>
      </c>
      <c r="B164" s="31">
        <v>-40011</v>
      </c>
      <c r="G164" s="2"/>
      <c r="I164" s="1"/>
      <c r="J164" s="3"/>
    </row>
    <row r="165" spans="1:10" ht="15.75" thickBot="1" x14ac:dyDescent="0.3">
      <c r="A165" t="s">
        <v>183</v>
      </c>
      <c r="B165">
        <v>-40011</v>
      </c>
      <c r="G165" s="2"/>
      <c r="I165" s="4">
        <f>J163</f>
        <v>40001</v>
      </c>
      <c r="J165" s="6">
        <f>I165+B165</f>
        <v>-10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21.06927574872261</v>
      </c>
      <c r="L3" s="35" t="s">
        <v>1</v>
      </c>
      <c r="M3" s="11">
        <v>-3872.1045077890444</v>
      </c>
      <c r="N3" s="10" t="s">
        <v>2</v>
      </c>
      <c r="O3" s="35">
        <v>3856.5276454765522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-39.928685053622019</v>
      </c>
      <c r="L4" s="9" t="s">
        <v>5</v>
      </c>
      <c r="M4" s="13">
        <v>359.93858798197402</v>
      </c>
      <c r="N4" s="12" t="s">
        <v>6</v>
      </c>
      <c r="O4" s="9">
        <v>359.99285906132872</v>
      </c>
      <c r="Q4" s="2" t="s">
        <v>7</v>
      </c>
      <c r="R4" s="2">
        <f>MAX(AC20:AC149)</f>
        <v>0.18771088811993764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-171.96100926778334</v>
      </c>
      <c r="N5" s="14" t="s">
        <v>9</v>
      </c>
      <c r="O5" s="9">
        <v>-172.22693701390176</v>
      </c>
      <c r="Q5" s="5" t="s">
        <v>10</v>
      </c>
      <c r="R5" s="5">
        <f>MIN(AC20:AC149)</f>
        <v>-0.15579178989457887</v>
      </c>
      <c r="T5" s="45" t="s">
        <v>55</v>
      </c>
      <c r="U5" s="47">
        <v>23</v>
      </c>
    </row>
    <row r="6" spans="1:21" ht="15.75" thickBot="1" x14ac:dyDescent="0.3">
      <c r="A6" t="s">
        <v>161</v>
      </c>
      <c r="I6" s="32" t="s">
        <v>11</v>
      </c>
      <c r="J6" s="32">
        <f>(O3+O9)/2</f>
        <v>3849.8683148012096</v>
      </c>
      <c r="L6" s="37" t="s">
        <v>12</v>
      </c>
      <c r="M6" s="13">
        <v>-39.713984201358628</v>
      </c>
      <c r="N6" s="14" t="s">
        <v>13</v>
      </c>
      <c r="O6" s="9">
        <v>21.035537410713331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-3866.3640343663938</v>
      </c>
      <c r="L7" s="38" t="s">
        <v>15</v>
      </c>
      <c r="M7" s="16">
        <f>SUM(M20:M84)</f>
        <v>1543.1428077303826</v>
      </c>
      <c r="N7" s="15" t="s">
        <v>15</v>
      </c>
      <c r="O7" s="36">
        <f>SUM(O20:O84)</f>
        <v>2397.8297308036426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-172.20421076026628</v>
      </c>
      <c r="L9" s="35" t="s">
        <v>18</v>
      </c>
      <c r="M9" s="11">
        <v>-3860.6235609437426</v>
      </c>
      <c r="N9" s="10" t="s">
        <v>19</v>
      </c>
      <c r="O9" s="35">
        <v>3843.2089841258667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-171.9435010247775</v>
      </c>
      <c r="L10" s="9" t="s">
        <v>21</v>
      </c>
      <c r="M10" s="13">
        <v>359.94455724635429</v>
      </c>
      <c r="N10" s="12" t="s">
        <v>22</v>
      </c>
      <c r="O10" s="9">
        <v>359.93699879696095</v>
      </c>
      <c r="T10" s="48"/>
    </row>
    <row r="11" spans="1:21" ht="15.75" thickBot="1" x14ac:dyDescent="0.3">
      <c r="I11" s="33" t="s">
        <v>23</v>
      </c>
      <c r="J11" s="33">
        <f>J9-J10</f>
        <v>-0.26070973548877419</v>
      </c>
      <c r="L11" s="37" t="s">
        <v>24</v>
      </c>
      <c r="M11" s="13">
        <v>-171.92599278177167</v>
      </c>
      <c r="N11" s="14" t="s">
        <v>25</v>
      </c>
      <c r="O11" s="9">
        <v>-172.18148450663077</v>
      </c>
    </row>
    <row r="12" spans="1:21" x14ac:dyDescent="0.25">
      <c r="I12" s="9"/>
      <c r="J12" s="9"/>
      <c r="L12" s="37" t="s">
        <v>26</v>
      </c>
      <c r="M12" s="13">
        <v>-40.143385905885403</v>
      </c>
      <c r="N12" s="14" t="s">
        <v>27</v>
      </c>
      <c r="O12" s="9">
        <v>21.103014086731886</v>
      </c>
    </row>
    <row r="13" spans="1:21" ht="15.75" thickBot="1" x14ac:dyDescent="0.3">
      <c r="I13" s="9"/>
      <c r="J13" s="9"/>
      <c r="L13" s="38" t="s">
        <v>15</v>
      </c>
      <c r="M13" s="16">
        <f>SUM(M85:M149)</f>
        <v>1648.8197978049482</v>
      </c>
      <c r="N13" s="15" t="s">
        <v>15</v>
      </c>
      <c r="O13" s="36">
        <f>SUM(O85:O149)</f>
        <v>1909.5697450549635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11361</v>
      </c>
      <c r="E20" s="17">
        <v>13007</v>
      </c>
      <c r="F20" s="17">
        <v>15160</v>
      </c>
      <c r="G20" s="24"/>
      <c r="H20" s="7"/>
      <c r="I20" s="25">
        <f t="shared" ref="I20:J51" si="0">C20-E20</f>
        <v>508</v>
      </c>
      <c r="J20" s="24">
        <f t="shared" si="0"/>
        <v>-3799</v>
      </c>
      <c r="K20" s="7"/>
      <c r="L20" s="25">
        <f>$M$3*SIN(2*PI()/$M$4*(AA20+$M$5))+$M$6</f>
        <v>502.23416707468442</v>
      </c>
      <c r="M20" s="17">
        <f t="shared" ref="M20:M83" si="1">(I20-L20)^2</f>
        <v>33.244829322653203</v>
      </c>
      <c r="N20" s="17">
        <f>$O$3*COS(2*PI()/$O$4*(AA20+$O$5))+$O$6</f>
        <v>-3799.7592925697973</v>
      </c>
      <c r="O20" s="24">
        <f t="shared" ref="O20:O83" si="2">(J20-N20)^2</f>
        <v>0.57652520654931672</v>
      </c>
      <c r="P20" s="7"/>
      <c r="Q20" s="25">
        <f>I20-$J$4</f>
        <v>547.92868505362208</v>
      </c>
      <c r="R20" s="24">
        <f>J20-$J$3</f>
        <v>-3820.0692757487227</v>
      </c>
      <c r="S20" s="7"/>
      <c r="T20" s="25">
        <f>Q20/$J$7</f>
        <v>-0.14171678615446637</v>
      </c>
      <c r="U20" s="24">
        <f>R20/$J$6</f>
        <v>-0.99225972510853899</v>
      </c>
      <c r="V20" s="7"/>
      <c r="W20" s="25">
        <f>(T20-U20*SIN(-$J$11*PI()/180))/(COS(-$J$11*PI()/180))</f>
        <v>-0.13720319896636396</v>
      </c>
      <c r="X20" s="24">
        <f>IF(MOD(ATAN2(U20,W20)*180/PI()-$J$9+360,360)&gt;5,MOD(ATAN2(U20,W20)*180/PI()-$J$9+360,360)-360,MOD(ATAN2(U20,W20)*180/PI()-$J$9+360,360))</f>
        <v>7.6777181846637177E-2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4.077718184663718E-2</v>
      </c>
      <c r="AD20" s="17">
        <f ca="1">INDIRECT("AC"&amp;AE20)-AC20</f>
        <v>-1.3674979736549221E-2</v>
      </c>
      <c r="AE20" s="17">
        <v>149</v>
      </c>
    </row>
    <row r="21" spans="1:31" s="17" customFormat="1" x14ac:dyDescent="0.25">
      <c r="A21" s="17">
        <v>1</v>
      </c>
      <c r="B21" s="17">
        <v>626</v>
      </c>
      <c r="C21" s="17">
        <v>13701</v>
      </c>
      <c r="D21" s="17">
        <v>11390</v>
      </c>
      <c r="E21" s="17">
        <v>12824</v>
      </c>
      <c r="F21" s="17">
        <v>15124</v>
      </c>
      <c r="G21" s="24"/>
      <c r="H21" s="7"/>
      <c r="I21" s="25">
        <f t="shared" si="0"/>
        <v>877</v>
      </c>
      <c r="J21" s="24">
        <f t="shared" si="0"/>
        <v>-3734</v>
      </c>
      <c r="K21" s="7"/>
      <c r="L21" s="25">
        <f t="shared" ref="L21:L84" si="3">$M$3*SIN(2*PI()/$M$4*(AA21+$M$5))+$M$6</f>
        <v>876.07546032060952</v>
      </c>
      <c r="M21" s="17">
        <f t="shared" si="1"/>
        <v>0.85477361876744684</v>
      </c>
      <c r="N21" s="17">
        <f t="shared" ref="N21:N84" si="4">$O$3*COS(2*PI()/$O$4*(AA21+$O$5))+$O$6</f>
        <v>-3729.8804344259247</v>
      </c>
      <c r="O21" s="24">
        <f t="shared" si="2"/>
        <v>16.970820519106319</v>
      </c>
      <c r="P21" s="7"/>
      <c r="Q21" s="25">
        <f t="shared" ref="Q21:Q84" si="5">I21-$J$4</f>
        <v>916.92868505362208</v>
      </c>
      <c r="R21" s="24">
        <f t="shared" ref="R21:R84" si="6">J21-$J$3</f>
        <v>-3755.0692757487227</v>
      </c>
      <c r="S21" s="7"/>
      <c r="T21" s="25">
        <f t="shared" ref="T21:T84" si="7">Q21/$J$7</f>
        <v>-0.23715529032016902</v>
      </c>
      <c r="U21" s="24">
        <f t="shared" ref="U21:U84" si="8">R21/$J$6</f>
        <v>-0.97537603073642221</v>
      </c>
      <c r="V21" s="7"/>
      <c r="W21" s="25">
        <f t="shared" ref="W21:W84" si="9">(T21-U21*SIN(-$J$11*PI()/180))/(COS(-$J$11*PI()/180))</f>
        <v>-0.23271951660106344</v>
      </c>
      <c r="X21" s="24">
        <f t="shared" ref="X21:X83" si="10">MOD(ATAN2(U21,W21)*180/PI()-$J$9+360,360)</f>
        <v>5.6237853374494762</v>
      </c>
      <c r="Y21" s="7"/>
      <c r="Z21" s="25">
        <f t="shared" ref="Z21:Z84" si="11">B21</f>
        <v>626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-4.6214662550522867E-2</v>
      </c>
      <c r="AD21" s="17">
        <f t="shared" ref="AD21:AD83" ca="1" si="14">INDIRECT("AC"&amp;AE21)-AC21</f>
        <v>-6.7372043507409884E-3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13882</v>
      </c>
      <c r="D22" s="17">
        <v>11443</v>
      </c>
      <c r="E22" s="17">
        <v>12631</v>
      </c>
      <c r="F22" s="17">
        <v>15067</v>
      </c>
      <c r="G22" s="24"/>
      <c r="H22" s="7"/>
      <c r="I22" s="25">
        <f t="shared" si="0"/>
        <v>1251</v>
      </c>
      <c r="J22" s="24">
        <f t="shared" si="0"/>
        <v>-3624</v>
      </c>
      <c r="K22" s="7"/>
      <c r="L22" s="25">
        <f t="shared" si="3"/>
        <v>1252.5414222768932</v>
      </c>
      <c r="M22" s="17">
        <f t="shared" si="1"/>
        <v>2.3759826357025315</v>
      </c>
      <c r="N22" s="17">
        <f>$O$3*COS(2*PI()/$O$4*(AA22+$O$5))+$O$6</f>
        <v>-3619.7838828967169</v>
      </c>
      <c r="O22" s="24">
        <f>(J22-N22)^2</f>
        <v>17.775643428596009</v>
      </c>
      <c r="P22" s="7"/>
      <c r="Q22" s="25">
        <f t="shared" si="5"/>
        <v>1290.9286850536221</v>
      </c>
      <c r="R22" s="24">
        <f t="shared" si="6"/>
        <v>-3645.0692757487227</v>
      </c>
      <c r="S22" s="7"/>
      <c r="T22" s="25">
        <f t="shared" si="7"/>
        <v>-0.33388699914936359</v>
      </c>
      <c r="U22" s="24">
        <f t="shared" si="8"/>
        <v>-0.94680362487591685</v>
      </c>
      <c r="V22" s="7"/>
      <c r="W22" s="25">
        <f t="shared" si="9"/>
        <v>-0.32958223913501833</v>
      </c>
      <c r="X22" s="24">
        <f t="shared" si="10"/>
        <v>11.397212320849007</v>
      </c>
      <c r="Y22" s="7"/>
      <c r="Z22" s="25">
        <f t="shared" si="11"/>
        <v>646</v>
      </c>
      <c r="AA22" s="17">
        <f t="shared" ref="AA22:AA85" si="15">360/40000*Z22+AA21</f>
        <v>11.483999999999998</v>
      </c>
      <c r="AB22" s="24">
        <f t="shared" si="12"/>
        <v>0.20043361129902876</v>
      </c>
      <c r="AC22" s="17">
        <f t="shared" si="13"/>
        <v>-8.6787679150990726E-2</v>
      </c>
      <c r="AD22" s="17">
        <f t="shared" ca="1" si="14"/>
        <v>1.9388946514366623E-2</v>
      </c>
      <c r="AE22" s="17">
        <v>147</v>
      </c>
    </row>
    <row r="23" spans="1:31" s="17" customFormat="1" x14ac:dyDescent="0.25">
      <c r="A23" s="17">
        <v>3</v>
      </c>
      <c r="B23" s="17">
        <v>628</v>
      </c>
      <c r="C23" s="17">
        <v>14057</v>
      </c>
      <c r="D23" s="17">
        <v>11519</v>
      </c>
      <c r="E23" s="17">
        <v>12456</v>
      </c>
      <c r="F23" s="17">
        <v>14999</v>
      </c>
      <c r="G23" s="24"/>
      <c r="H23" s="7"/>
      <c r="I23" s="25">
        <f t="shared" si="0"/>
        <v>1601</v>
      </c>
      <c r="J23" s="24">
        <f t="shared" si="0"/>
        <v>-3480</v>
      </c>
      <c r="K23" s="7"/>
      <c r="L23" s="25">
        <f t="shared" si="3"/>
        <v>1605.8026615555566</v>
      </c>
      <c r="M23" s="17">
        <f t="shared" si="1"/>
        <v>23.06555801722131</v>
      </c>
      <c r="N23" s="17">
        <f t="shared" si="4"/>
        <v>-3476.835104166003</v>
      </c>
      <c r="O23" s="24">
        <f t="shared" si="2"/>
        <v>10.016565640051436</v>
      </c>
      <c r="P23" s="7"/>
      <c r="Q23" s="25">
        <f t="shared" si="5"/>
        <v>1640.9286850536221</v>
      </c>
      <c r="R23" s="24">
        <f t="shared" si="6"/>
        <v>-3501.0692757487227</v>
      </c>
      <c r="S23" s="7"/>
      <c r="T23" s="25">
        <f t="shared" si="7"/>
        <v>-0.42441132559379702</v>
      </c>
      <c r="U23" s="24">
        <f t="shared" si="8"/>
        <v>-0.90939974811307345</v>
      </c>
      <c r="V23" s="7"/>
      <c r="W23" s="25">
        <f t="shared" si="9"/>
        <v>-0.42027770064105702</v>
      </c>
      <c r="X23" s="24">
        <f t="shared" si="10"/>
        <v>17.008157748744225</v>
      </c>
      <c r="Y23" s="7"/>
      <c r="Z23" s="25">
        <f t="shared" si="11"/>
        <v>628</v>
      </c>
      <c r="AA23" s="17">
        <f t="shared" si="15"/>
        <v>17.135999999999996</v>
      </c>
      <c r="AB23" s="24">
        <f t="shared" si="12"/>
        <v>0.2990796206217482</v>
      </c>
      <c r="AC23" s="17">
        <f t="shared" si="13"/>
        <v>-0.12784225125577109</v>
      </c>
      <c r="AD23" s="17">
        <f t="shared" ca="1" si="14"/>
        <v>8.3075133682754654E-2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14223</v>
      </c>
      <c r="D24" s="17">
        <v>11598</v>
      </c>
      <c r="E24" s="17">
        <v>12290</v>
      </c>
      <c r="F24" s="17">
        <v>14907</v>
      </c>
      <c r="G24" s="24"/>
      <c r="H24" s="7"/>
      <c r="I24" s="25">
        <f t="shared" si="0"/>
        <v>1933</v>
      </c>
      <c r="J24" s="24">
        <f t="shared" si="0"/>
        <v>-3309</v>
      </c>
      <c r="K24" s="7"/>
      <c r="L24" s="25">
        <f t="shared" si="3"/>
        <v>1936.2618914383356</v>
      </c>
      <c r="M24" s="17">
        <f t="shared" si="1"/>
        <v>10.639935755487247</v>
      </c>
      <c r="N24" s="17">
        <f t="shared" si="4"/>
        <v>-3303.8716475304109</v>
      </c>
      <c r="O24" s="24">
        <f t="shared" si="2"/>
        <v>26.299999052340798</v>
      </c>
      <c r="P24" s="7"/>
      <c r="Q24" s="25">
        <f t="shared" si="5"/>
        <v>1972.9286850536221</v>
      </c>
      <c r="R24" s="24">
        <f t="shared" si="6"/>
        <v>-3330.0692757487227</v>
      </c>
      <c r="S24" s="7"/>
      <c r="T24" s="25">
        <f t="shared" si="7"/>
        <v>-0.51028011524965955</v>
      </c>
      <c r="U24" s="24">
        <f t="shared" si="8"/>
        <v>-0.86498264445719697</v>
      </c>
      <c r="V24" s="7"/>
      <c r="W24" s="25">
        <f t="shared" si="9"/>
        <v>-0.50634948927108947</v>
      </c>
      <c r="X24" s="24">
        <f t="shared" si="10"/>
        <v>22.548356795329994</v>
      </c>
      <c r="Y24" s="7"/>
      <c r="Z24" s="25">
        <f t="shared" si="11"/>
        <v>615</v>
      </c>
      <c r="AA24" s="17">
        <f t="shared" si="15"/>
        <v>22.670999999999996</v>
      </c>
      <c r="AB24" s="24">
        <f t="shared" si="12"/>
        <v>0.39568359471963438</v>
      </c>
      <c r="AC24" s="17">
        <f t="shared" si="13"/>
        <v>-0.12264320467000189</v>
      </c>
      <c r="AD24" s="17">
        <f t="shared" ca="1" si="14"/>
        <v>2.0003973055057855E-2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14379</v>
      </c>
      <c r="D25" s="17">
        <v>11708</v>
      </c>
      <c r="E25" s="17">
        <v>12132</v>
      </c>
      <c r="F25" s="17">
        <v>14805</v>
      </c>
      <c r="G25" s="24"/>
      <c r="H25" s="7"/>
      <c r="I25" s="25">
        <f t="shared" si="0"/>
        <v>2247</v>
      </c>
      <c r="J25" s="24">
        <f t="shared" si="0"/>
        <v>-3097</v>
      </c>
      <c r="K25" s="7"/>
      <c r="L25" s="25">
        <f t="shared" si="3"/>
        <v>2251.7227386658842</v>
      </c>
      <c r="M25" s="17">
        <f t="shared" si="1"/>
        <v>22.304260506237746</v>
      </c>
      <c r="N25" s="17">
        <f t="shared" si="4"/>
        <v>-3097.4089630461135</v>
      </c>
      <c r="O25" s="24">
        <f t="shared" si="2"/>
        <v>0.16725077308644334</v>
      </c>
      <c r="P25" s="7"/>
      <c r="Q25" s="25">
        <f t="shared" si="5"/>
        <v>2286.9286850536218</v>
      </c>
      <c r="R25" s="24">
        <f t="shared" si="6"/>
        <v>-3118.0692757487227</v>
      </c>
      <c r="S25" s="7"/>
      <c r="T25" s="25">
        <f t="shared" si="7"/>
        <v>-0.59149336811695119</v>
      </c>
      <c r="U25" s="24">
        <f t="shared" si="8"/>
        <v>-0.80991582588967748</v>
      </c>
      <c r="V25" s="7"/>
      <c r="W25" s="25">
        <f t="shared" si="9"/>
        <v>-0.58781415204447229</v>
      </c>
      <c r="X25" s="24">
        <f t="shared" si="10"/>
        <v>28.17530137253982</v>
      </c>
      <c r="Y25" s="7"/>
      <c r="Z25" s="25">
        <f t="shared" si="11"/>
        <v>622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-9.3698627460174322E-2</v>
      </c>
      <c r="AD25" s="17">
        <f t="shared" ca="1" si="14"/>
        <v>1.8264100937862793E-2</v>
      </c>
      <c r="AE25" s="17">
        <v>144</v>
      </c>
    </row>
    <row r="26" spans="1:31" s="17" customFormat="1" x14ac:dyDescent="0.25">
      <c r="A26" s="17">
        <v>6</v>
      </c>
      <c r="B26" s="17">
        <v>621</v>
      </c>
      <c r="C26" s="17">
        <v>14522</v>
      </c>
      <c r="D26" s="17">
        <v>11821</v>
      </c>
      <c r="E26" s="17">
        <v>11982</v>
      </c>
      <c r="F26" s="17">
        <v>14679</v>
      </c>
      <c r="G26" s="24"/>
      <c r="H26" s="7"/>
      <c r="I26" s="25">
        <f t="shared" si="0"/>
        <v>2540</v>
      </c>
      <c r="J26" s="24">
        <f t="shared" si="0"/>
        <v>-2858</v>
      </c>
      <c r="K26" s="7"/>
      <c r="L26" s="25">
        <f t="shared" si="3"/>
        <v>2544.8665734445503</v>
      </c>
      <c r="M26" s="17">
        <f t="shared" si="1"/>
        <v>23.683537091202563</v>
      </c>
      <c r="N26" s="17">
        <f t="shared" si="4"/>
        <v>-2861.6026256181572</v>
      </c>
      <c r="O26" s="24">
        <f t="shared" si="2"/>
        <v>12.978911344602277</v>
      </c>
      <c r="P26" s="7"/>
      <c r="Q26" s="25">
        <f t="shared" si="5"/>
        <v>2579.9286850536218</v>
      </c>
      <c r="R26" s="24">
        <f t="shared" si="6"/>
        <v>-2879.0692757487227</v>
      </c>
      <c r="S26" s="7"/>
      <c r="T26" s="25">
        <f t="shared" si="7"/>
        <v>-0.66727516139757692</v>
      </c>
      <c r="U26" s="24">
        <f t="shared" si="8"/>
        <v>-0.74783578042912491</v>
      </c>
      <c r="V26" s="7"/>
      <c r="W26" s="25">
        <f t="shared" si="9"/>
        <v>-0.66387921111105486</v>
      </c>
      <c r="X26" s="24">
        <f t="shared" si="10"/>
        <v>33.800763205756709</v>
      </c>
      <c r="Y26" s="7"/>
      <c r="Z26" s="25">
        <f t="shared" si="11"/>
        <v>621</v>
      </c>
      <c r="AA26" s="17">
        <f t="shared" si="15"/>
        <v>33.857999999999997</v>
      </c>
      <c r="AB26" s="24">
        <f t="shared" si="12"/>
        <v>0.59093357814024006</v>
      </c>
      <c r="AC26" s="17">
        <f t="shared" si="13"/>
        <v>-5.7236794243287648E-2</v>
      </c>
      <c r="AD26" s="17">
        <f t="shared" ca="1" si="14"/>
        <v>2.5570343744838908E-2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14651</v>
      </c>
      <c r="D27" s="17">
        <v>11946</v>
      </c>
      <c r="E27" s="17">
        <v>11844</v>
      </c>
      <c r="F27" s="17">
        <v>14543</v>
      </c>
      <c r="G27" s="24"/>
      <c r="H27" s="7"/>
      <c r="I27" s="25">
        <f t="shared" si="0"/>
        <v>2807</v>
      </c>
      <c r="J27" s="24">
        <f t="shared" si="0"/>
        <v>-2597</v>
      </c>
      <c r="K27" s="7"/>
      <c r="L27" s="25">
        <f t="shared" si="3"/>
        <v>2811.7827940130751</v>
      </c>
      <c r="M27" s="17">
        <f t="shared" si="1"/>
        <v>22.875118571506928</v>
      </c>
      <c r="N27" s="17">
        <f t="shared" si="4"/>
        <v>-2600.1656881000808</v>
      </c>
      <c r="O27" s="24">
        <f t="shared" si="2"/>
        <v>10.021581146993455</v>
      </c>
      <c r="P27" s="7"/>
      <c r="Q27" s="25">
        <f t="shared" si="5"/>
        <v>2846.9286850536218</v>
      </c>
      <c r="R27" s="24">
        <f t="shared" si="6"/>
        <v>-2618.0692757487227</v>
      </c>
      <c r="S27" s="7"/>
      <c r="T27" s="25">
        <f t="shared" si="7"/>
        <v>-0.7363322904280446</v>
      </c>
      <c r="U27" s="24">
        <f t="shared" si="8"/>
        <v>-0.68004125379647129</v>
      </c>
      <c r="V27" s="7"/>
      <c r="W27" s="25">
        <f t="shared" si="9"/>
        <v>-0.73324553876974319</v>
      </c>
      <c r="X27" s="24">
        <f t="shared" si="10"/>
        <v>39.360137045157558</v>
      </c>
      <c r="Y27" s="7"/>
      <c r="Z27" s="25">
        <f t="shared" si="11"/>
        <v>617</v>
      </c>
      <c r="AA27" s="17">
        <f t="shared" si="15"/>
        <v>39.410999999999994</v>
      </c>
      <c r="AB27" s="24">
        <f t="shared" si="12"/>
        <v>0.68785171150348512</v>
      </c>
      <c r="AC27" s="17">
        <f t="shared" si="13"/>
        <v>-5.0862954842436636E-2</v>
      </c>
      <c r="AD27" s="17">
        <f t="shared" ca="1" si="14"/>
        <v>5.8617316421987198E-2</v>
      </c>
      <c r="AE27" s="17">
        <v>142</v>
      </c>
    </row>
    <row r="28" spans="1:31" s="17" customFormat="1" x14ac:dyDescent="0.25">
      <c r="A28" s="17">
        <v>8</v>
      </c>
      <c r="B28" s="17">
        <v>622</v>
      </c>
      <c r="C28" s="17">
        <v>14785</v>
      </c>
      <c r="D28" s="17">
        <v>12104</v>
      </c>
      <c r="E28" s="17">
        <v>11733</v>
      </c>
      <c r="F28" s="17">
        <v>14416</v>
      </c>
      <c r="G28" s="24"/>
      <c r="H28" s="7"/>
      <c r="I28" s="25">
        <f t="shared" si="0"/>
        <v>3052</v>
      </c>
      <c r="J28" s="24">
        <f t="shared" si="0"/>
        <v>-2312</v>
      </c>
      <c r="K28" s="7"/>
      <c r="L28" s="25">
        <f t="shared" si="3"/>
        <v>3053.7567390599465</v>
      </c>
      <c r="M28" s="17">
        <f t="shared" si="1"/>
        <v>3.0861321247418525</v>
      </c>
      <c r="N28" s="17">
        <f t="shared" si="4"/>
        <v>-2311.7144809858605</v>
      </c>
      <c r="O28" s="24">
        <f t="shared" si="2"/>
        <v>8.15211074351814E-2</v>
      </c>
      <c r="P28" s="7"/>
      <c r="Q28" s="25">
        <f t="shared" si="5"/>
        <v>3091.9286850536218</v>
      </c>
      <c r="R28" s="24">
        <f t="shared" si="6"/>
        <v>-2333.0692757487227</v>
      </c>
      <c r="S28" s="7"/>
      <c r="T28" s="25">
        <f t="shared" si="7"/>
        <v>-0.79969931893914803</v>
      </c>
      <c r="U28" s="24">
        <f t="shared" si="8"/>
        <v>-0.60601274770334379</v>
      </c>
      <c r="V28" s="7"/>
      <c r="W28" s="25">
        <f t="shared" si="9"/>
        <v>-0.79695007332150436</v>
      </c>
      <c r="X28" s="24">
        <f t="shared" si="10"/>
        <v>44.954309616442742</v>
      </c>
      <c r="Y28" s="7"/>
      <c r="Z28" s="25">
        <f t="shared" si="11"/>
        <v>622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-5.4690383557250755E-2</v>
      </c>
      <c r="AD28" s="17">
        <f t="shared" ca="1" si="14"/>
        <v>0.11869137903210003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14888</v>
      </c>
      <c r="D29" s="17">
        <v>12256</v>
      </c>
      <c r="E29" s="17">
        <v>11621</v>
      </c>
      <c r="F29" s="17">
        <v>14247</v>
      </c>
      <c r="G29" s="24"/>
      <c r="H29" s="7"/>
      <c r="I29" s="25">
        <f t="shared" si="0"/>
        <v>3267</v>
      </c>
      <c r="J29" s="24">
        <f t="shared" si="0"/>
        <v>-1991</v>
      </c>
      <c r="K29" s="7"/>
      <c r="L29" s="25">
        <f t="shared" si="3"/>
        <v>3271.586303765348</v>
      </c>
      <c r="M29" s="17">
        <f t="shared" si="1"/>
        <v>21.034182228045431</v>
      </c>
      <c r="N29" s="17">
        <f t="shared" si="4"/>
        <v>-1992.2351142217699</v>
      </c>
      <c r="O29" s="24">
        <f t="shared" si="2"/>
        <v>1.5255071408182428</v>
      </c>
      <c r="P29" s="7"/>
      <c r="Q29" s="25">
        <f t="shared" si="5"/>
        <v>3306.9286850536218</v>
      </c>
      <c r="R29" s="24">
        <f t="shared" si="6"/>
        <v>-2012.0692757487227</v>
      </c>
      <c r="S29" s="7"/>
      <c r="T29" s="25">
        <f t="shared" si="7"/>
        <v>-0.85530711946930005</v>
      </c>
      <c r="U29" s="24">
        <f t="shared" si="8"/>
        <v>-0.52263327241950541</v>
      </c>
      <c r="V29" s="7"/>
      <c r="W29" s="25">
        <f t="shared" si="9"/>
        <v>-0.85293784904366898</v>
      </c>
      <c r="X29" s="24">
        <f t="shared" si="10"/>
        <v>50.706540947498183</v>
      </c>
      <c r="Y29" s="7"/>
      <c r="Z29" s="25">
        <f t="shared" si="11"/>
        <v>639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-5.3459052501807491E-2</v>
      </c>
      <c r="AD29" s="17">
        <f t="shared" ca="1" si="14"/>
        <v>0.10820087481993568</v>
      </c>
      <c r="AE29" s="17">
        <v>140</v>
      </c>
    </row>
    <row r="30" spans="1:31" s="17" customFormat="1" x14ac:dyDescent="0.25">
      <c r="A30" s="17">
        <v>10</v>
      </c>
      <c r="B30" s="17">
        <v>630</v>
      </c>
      <c r="C30" s="17">
        <v>14980</v>
      </c>
      <c r="D30" s="17">
        <v>12423</v>
      </c>
      <c r="E30" s="17">
        <v>11524</v>
      </c>
      <c r="F30" s="17">
        <v>14080</v>
      </c>
      <c r="G30" s="24"/>
      <c r="H30" s="7"/>
      <c r="I30" s="25">
        <f t="shared" si="0"/>
        <v>3456</v>
      </c>
      <c r="J30" s="24">
        <f t="shared" si="0"/>
        <v>-1657</v>
      </c>
      <c r="K30" s="7"/>
      <c r="L30" s="25">
        <f t="shared" si="3"/>
        <v>3453.7135014756032</v>
      </c>
      <c r="M30" s="17">
        <f t="shared" si="1"/>
        <v>5.228075502068962</v>
      </c>
      <c r="N30" s="17">
        <f t="shared" si="4"/>
        <v>-1657.3988100464842</v>
      </c>
      <c r="O30" s="24">
        <f t="shared" si="2"/>
        <v>0.1590494531767189</v>
      </c>
      <c r="P30" s="7"/>
      <c r="Q30" s="25">
        <f t="shared" si="5"/>
        <v>3495.9286850536218</v>
      </c>
      <c r="R30" s="24">
        <f t="shared" si="6"/>
        <v>-1678.0692757487227</v>
      </c>
      <c r="S30" s="7"/>
      <c r="T30" s="25">
        <f t="shared" si="7"/>
        <v>-0.90419025574929401</v>
      </c>
      <c r="U30" s="24">
        <f t="shared" si="8"/>
        <v>-0.43587705826124362</v>
      </c>
      <c r="V30" s="7"/>
      <c r="W30" s="25">
        <f t="shared" si="9"/>
        <v>-0.90221625598835276</v>
      </c>
      <c r="X30" s="24">
        <f t="shared" si="10"/>
        <v>56.418178919424236</v>
      </c>
      <c r="Y30" s="7"/>
      <c r="Z30" s="25">
        <f t="shared" si="11"/>
        <v>630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-1.1821080575757037E-2</v>
      </c>
      <c r="AD30" s="17">
        <f t="shared" ca="1" si="14"/>
        <v>-2.5231471477681566E-2</v>
      </c>
      <c r="AE30" s="17">
        <v>139</v>
      </c>
    </row>
    <row r="31" spans="1:31" s="17" customFormat="1" x14ac:dyDescent="0.25">
      <c r="A31" s="17">
        <v>11</v>
      </c>
      <c r="B31" s="17">
        <v>631</v>
      </c>
      <c r="C31" s="17">
        <v>15059</v>
      </c>
      <c r="D31" s="17">
        <v>12603</v>
      </c>
      <c r="E31" s="17">
        <v>11455</v>
      </c>
      <c r="F31" s="17">
        <v>13907</v>
      </c>
      <c r="G31" s="24"/>
      <c r="H31" s="7"/>
      <c r="I31" s="25">
        <f t="shared" si="0"/>
        <v>3604</v>
      </c>
      <c r="J31" s="24">
        <f t="shared" si="0"/>
        <v>-1304</v>
      </c>
      <c r="K31" s="7"/>
      <c r="L31" s="25">
        <f t="shared" si="3"/>
        <v>3601.8522335842354</v>
      </c>
      <c r="M31" s="17">
        <f t="shared" si="1"/>
        <v>4.6129005766864708</v>
      </c>
      <c r="N31" s="17">
        <f t="shared" si="4"/>
        <v>-1305.5693560071081</v>
      </c>
      <c r="O31" s="24">
        <f t="shared" si="2"/>
        <v>2.4628782770463622</v>
      </c>
      <c r="P31" s="7"/>
      <c r="Q31" s="25">
        <f t="shared" si="5"/>
        <v>3643.9286850536218</v>
      </c>
      <c r="R31" s="24">
        <f t="shared" si="6"/>
        <v>-1325.0692757487227</v>
      </c>
      <c r="S31" s="7"/>
      <c r="T31" s="25">
        <f t="shared" si="7"/>
        <v>-0.9424691137886545</v>
      </c>
      <c r="U31" s="24">
        <f t="shared" si="8"/>
        <v>-0.34418561036344003</v>
      </c>
      <c r="V31" s="7"/>
      <c r="W31" s="25">
        <f t="shared" si="9"/>
        <v>-0.94091273158130939</v>
      </c>
      <c r="X31" s="24">
        <f t="shared" si="10"/>
        <v>62.111705426218407</v>
      </c>
      <c r="Y31" s="7"/>
      <c r="Z31" s="25">
        <f t="shared" si="11"/>
        <v>631</v>
      </c>
      <c r="AA31" s="17">
        <f t="shared" si="15"/>
        <v>62.108999999999995</v>
      </c>
      <c r="AB31" s="24">
        <f t="shared" si="12"/>
        <v>1.084006545121158</v>
      </c>
      <c r="AC31" s="17">
        <f t="shared" si="13"/>
        <v>2.705426218412299E-3</v>
      </c>
      <c r="AD31" s="17">
        <f t="shared" ca="1" si="14"/>
        <v>3.4110473128876606E-2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15108</v>
      </c>
      <c r="D32" s="17">
        <v>12778</v>
      </c>
      <c r="E32" s="17">
        <v>11393</v>
      </c>
      <c r="F32" s="17">
        <v>13720</v>
      </c>
      <c r="G32" s="24"/>
      <c r="H32" s="7"/>
      <c r="I32" s="25">
        <f t="shared" si="0"/>
        <v>3715</v>
      </c>
      <c r="J32" s="24">
        <f t="shared" si="0"/>
        <v>-942</v>
      </c>
      <c r="K32" s="7"/>
      <c r="L32" s="25">
        <f t="shared" si="3"/>
        <v>3713.9340235356976</v>
      </c>
      <c r="M32" s="17">
        <f t="shared" si="1"/>
        <v>1.1363058224465741</v>
      </c>
      <c r="N32" s="17">
        <f t="shared" si="4"/>
        <v>-941.89044218710546</v>
      </c>
      <c r="O32" s="24">
        <f t="shared" si="2"/>
        <v>1.2002914366234215E-2</v>
      </c>
      <c r="P32" s="7"/>
      <c r="Q32" s="25">
        <f t="shared" si="5"/>
        <v>3754.9286850536218</v>
      </c>
      <c r="R32" s="24">
        <f t="shared" si="6"/>
        <v>-963.06927574872259</v>
      </c>
      <c r="S32" s="7"/>
      <c r="T32" s="25">
        <f t="shared" si="7"/>
        <v>-0.97117825731817475</v>
      </c>
      <c r="U32" s="24">
        <f t="shared" si="8"/>
        <v>-0.25015642016795875</v>
      </c>
      <c r="V32" s="7"/>
      <c r="W32" s="25">
        <f t="shared" si="9"/>
        <v>-0.97005003096405717</v>
      </c>
      <c r="X32" s="24">
        <f t="shared" si="10"/>
        <v>67.743833524163676</v>
      </c>
      <c r="Y32" s="7"/>
      <c r="Z32" s="25">
        <f t="shared" si="11"/>
        <v>629</v>
      </c>
      <c r="AA32" s="17">
        <f t="shared" si="15"/>
        <v>67.77</v>
      </c>
      <c r="AB32" s="24">
        <f t="shared" si="12"/>
        <v>1.182809634076557</v>
      </c>
      <c r="AC32" s="17">
        <f t="shared" si="13"/>
        <v>-2.6166475836319592E-2</v>
      </c>
      <c r="AD32" s="17">
        <f t="shared" ca="1" si="14"/>
        <v>0.10434644870842646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15138</v>
      </c>
      <c r="D33" s="17">
        <v>12954</v>
      </c>
      <c r="E33" s="17">
        <v>11353</v>
      </c>
      <c r="F33" s="17">
        <v>13541</v>
      </c>
      <c r="G33" s="24"/>
      <c r="H33" s="7"/>
      <c r="I33" s="25">
        <f t="shared" si="0"/>
        <v>3785</v>
      </c>
      <c r="J33" s="24">
        <f t="shared" si="0"/>
        <v>-587</v>
      </c>
      <c r="K33" s="7"/>
      <c r="L33" s="25">
        <f t="shared" si="3"/>
        <v>3787.1927999600161</v>
      </c>
      <c r="M33" s="17">
        <f t="shared" si="1"/>
        <v>4.8083716646468098</v>
      </c>
      <c r="N33" s="17">
        <f t="shared" si="4"/>
        <v>-583.1824314284936</v>
      </c>
      <c r="O33" s="24">
        <f t="shared" si="2"/>
        <v>14.57382979815341</v>
      </c>
      <c r="P33" s="7"/>
      <c r="Q33" s="25">
        <f t="shared" si="5"/>
        <v>3824.9286850536218</v>
      </c>
      <c r="R33" s="24">
        <f t="shared" si="6"/>
        <v>-608.06927574872259</v>
      </c>
      <c r="S33" s="7"/>
      <c r="T33" s="25">
        <f t="shared" si="7"/>
        <v>-0.98928312260706142</v>
      </c>
      <c r="U33" s="24">
        <f t="shared" si="8"/>
        <v>-0.15794547398178233</v>
      </c>
      <c r="V33" s="7"/>
      <c r="W33" s="25">
        <f t="shared" si="9"/>
        <v>-0.98857466881627254</v>
      </c>
      <c r="X33" s="24">
        <f t="shared" si="10"/>
        <v>73.126732577336611</v>
      </c>
      <c r="Y33" s="7"/>
      <c r="Z33" s="25">
        <f t="shared" si="11"/>
        <v>605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-8.826742266337817E-2</v>
      </c>
      <c r="AD33" s="17">
        <f t="shared" ca="1" si="14"/>
        <v>0.14624558515940578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15163</v>
      </c>
      <c r="D34" s="17">
        <v>13136</v>
      </c>
      <c r="E34" s="17">
        <v>11334</v>
      </c>
      <c r="F34" s="17">
        <v>13353</v>
      </c>
      <c r="G34" s="24"/>
      <c r="H34" s="7"/>
      <c r="I34" s="25">
        <f t="shared" si="0"/>
        <v>3829</v>
      </c>
      <c r="J34" s="24">
        <f t="shared" si="0"/>
        <v>-217</v>
      </c>
      <c r="K34" s="7"/>
      <c r="L34" s="25">
        <f t="shared" si="3"/>
        <v>3826.2852411039171</v>
      </c>
      <c r="M34" s="17">
        <f t="shared" si="1"/>
        <v>7.3699158638613138</v>
      </c>
      <c r="N34" s="17">
        <f t="shared" si="4"/>
        <v>-212.37026727376053</v>
      </c>
      <c r="O34" s="24">
        <f t="shared" si="2"/>
        <v>21.434425116412733</v>
      </c>
      <c r="P34" s="7"/>
      <c r="Q34" s="25">
        <f t="shared" si="5"/>
        <v>3868.9286850536218</v>
      </c>
      <c r="R34" s="24">
        <f t="shared" si="6"/>
        <v>-238.06927574872262</v>
      </c>
      <c r="S34" s="7"/>
      <c r="T34" s="25">
        <f t="shared" si="7"/>
        <v>-1.0006633236457902</v>
      </c>
      <c r="U34" s="24">
        <f t="shared" si="8"/>
        <v>-6.1838290632809725E-2</v>
      </c>
      <c r="V34" s="7"/>
      <c r="W34" s="25">
        <f t="shared" si="9"/>
        <v>-1.0003923017509155</v>
      </c>
      <c r="X34" s="24">
        <f t="shared" si="10"/>
        <v>78.667027685600942</v>
      </c>
      <c r="Y34" s="7"/>
      <c r="Z34" s="25">
        <f t="shared" si="11"/>
        <v>616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-9.1972314399043853E-2</v>
      </c>
      <c r="AD34" s="17">
        <f t="shared" ca="1" si="14"/>
        <v>9.8616510938754232E-2</v>
      </c>
      <c r="AE34" s="17">
        <v>135</v>
      </c>
    </row>
    <row r="35" spans="1:31" s="17" customFormat="1" x14ac:dyDescent="0.25">
      <c r="A35" s="17">
        <v>15</v>
      </c>
      <c r="B35" s="17">
        <v>623</v>
      </c>
      <c r="C35" s="17">
        <v>15168</v>
      </c>
      <c r="D35" s="17">
        <v>13336</v>
      </c>
      <c r="E35" s="17">
        <v>11334</v>
      </c>
      <c r="F35" s="17">
        <v>13172</v>
      </c>
      <c r="G35" s="24"/>
      <c r="H35" s="7"/>
      <c r="I35" s="25">
        <f t="shared" si="0"/>
        <v>3834</v>
      </c>
      <c r="J35" s="24">
        <f t="shared" si="0"/>
        <v>164</v>
      </c>
      <c r="K35" s="7"/>
      <c r="L35" s="25">
        <f t="shared" si="3"/>
        <v>3829.0221430402062</v>
      </c>
      <c r="M35" s="17">
        <f t="shared" si="1"/>
        <v>24.779059912167831</v>
      </c>
      <c r="N35" s="17">
        <f t="shared" si="4"/>
        <v>164.86328155887406</v>
      </c>
      <c r="O35" s="24">
        <f t="shared" si="2"/>
        <v>0.74525504989203417</v>
      </c>
      <c r="P35" s="7"/>
      <c r="Q35" s="25">
        <f t="shared" si="5"/>
        <v>3873.9286850536218</v>
      </c>
      <c r="R35" s="24">
        <f t="shared" si="6"/>
        <v>142.93072425127738</v>
      </c>
      <c r="S35" s="7"/>
      <c r="T35" s="25">
        <f t="shared" si="7"/>
        <v>-1.0019565283092822</v>
      </c>
      <c r="U35" s="24">
        <f t="shared" si="8"/>
        <v>3.7126133302213406E-2</v>
      </c>
      <c r="V35" s="7"/>
      <c r="W35" s="25">
        <f t="shared" si="9"/>
        <v>-1.0021358351147283</v>
      </c>
      <c r="X35" s="24">
        <f t="shared" si="10"/>
        <v>84.325877611215958</v>
      </c>
      <c r="Y35" s="7"/>
      <c r="Z35" s="25">
        <f t="shared" si="11"/>
        <v>623</v>
      </c>
      <c r="AA35" s="17">
        <f t="shared" si="15"/>
        <v>84.365999999999985</v>
      </c>
      <c r="AB35" s="24">
        <f t="shared" si="12"/>
        <v>1.4724644767375357</v>
      </c>
      <c r="AC35" s="17">
        <f t="shared" si="13"/>
        <v>-4.0122388784027407E-2</v>
      </c>
      <c r="AD35" s="17">
        <f t="shared" ca="1" si="14"/>
        <v>-5.5313064820495583E-2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15156</v>
      </c>
      <c r="D36" s="17">
        <v>13527</v>
      </c>
      <c r="E36" s="17">
        <v>11355</v>
      </c>
      <c r="F36" s="17">
        <v>12985</v>
      </c>
      <c r="G36" s="24"/>
      <c r="H36" s="7"/>
      <c r="I36" s="25">
        <f t="shared" si="0"/>
        <v>3801</v>
      </c>
      <c r="J36" s="24">
        <f t="shared" si="0"/>
        <v>542</v>
      </c>
      <c r="K36" s="7"/>
      <c r="L36" s="25">
        <f t="shared" si="3"/>
        <v>3794.4719040915975</v>
      </c>
      <c r="M36" s="17">
        <f t="shared" si="1"/>
        <v>42.616036189301724</v>
      </c>
      <c r="N36" s="17">
        <f t="shared" si="4"/>
        <v>542.52122745340375</v>
      </c>
      <c r="O36" s="24">
        <f t="shared" si="2"/>
        <v>0.27167805818176183</v>
      </c>
      <c r="P36" s="7"/>
      <c r="Q36" s="25">
        <f t="shared" si="5"/>
        <v>3840.9286850536218</v>
      </c>
      <c r="R36" s="24">
        <f t="shared" si="6"/>
        <v>520.93072425127741</v>
      </c>
      <c r="S36" s="7"/>
      <c r="T36" s="25">
        <f t="shared" si="7"/>
        <v>-0.99342137753023552</v>
      </c>
      <c r="U36" s="24">
        <f t="shared" si="8"/>
        <v>0.13531130980467732</v>
      </c>
      <c r="V36" s="7"/>
      <c r="W36" s="25">
        <f t="shared" si="9"/>
        <v>-0.99404736549861894</v>
      </c>
      <c r="X36" s="24">
        <f t="shared" si="10"/>
        <v>89.955761381579237</v>
      </c>
      <c r="Y36" s="7"/>
      <c r="Z36" s="25">
        <f t="shared" si="11"/>
        <v>626</v>
      </c>
      <c r="AA36" s="17">
        <f t="shared" si="15"/>
        <v>89.999999999999986</v>
      </c>
      <c r="AB36" s="24">
        <f t="shared" si="12"/>
        <v>1.5707963267948963</v>
      </c>
      <c r="AC36" s="17">
        <f t="shared" si="13"/>
        <v>-4.4238618420749276E-2</v>
      </c>
      <c r="AD36" s="17">
        <f t="shared" ca="1" si="14"/>
        <v>-1.2457891824624312E-3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15117</v>
      </c>
      <c r="D37" s="17">
        <v>13699</v>
      </c>
      <c r="E37" s="17">
        <v>11384</v>
      </c>
      <c r="F37" s="17">
        <v>12789</v>
      </c>
      <c r="G37" s="24"/>
      <c r="H37" s="7"/>
      <c r="I37" s="25">
        <f t="shared" si="0"/>
        <v>3733</v>
      </c>
      <c r="J37" s="24">
        <f t="shared" si="0"/>
        <v>910</v>
      </c>
      <c r="K37" s="7"/>
      <c r="L37" s="25">
        <f t="shared" si="3"/>
        <v>3723.2961395768953</v>
      </c>
      <c r="M37" s="17">
        <f t="shared" si="1"/>
        <v>94.164907111098557</v>
      </c>
      <c r="N37" s="17">
        <f t="shared" si="4"/>
        <v>913.37274673109903</v>
      </c>
      <c r="O37" s="24">
        <f t="shared" si="2"/>
        <v>11.375420512139177</v>
      </c>
      <c r="P37" s="7"/>
      <c r="Q37" s="25">
        <f t="shared" si="5"/>
        <v>3772.9286850536218</v>
      </c>
      <c r="R37" s="24">
        <f t="shared" si="6"/>
        <v>888.93072425127741</v>
      </c>
      <c r="S37" s="7"/>
      <c r="T37" s="25">
        <f t="shared" si="7"/>
        <v>-0.97583379410674564</v>
      </c>
      <c r="U37" s="24">
        <f t="shared" si="8"/>
        <v>0.23089899486527707</v>
      </c>
      <c r="V37" s="7"/>
      <c r="W37" s="25">
        <f t="shared" si="9"/>
        <v>-0.97689455022370353</v>
      </c>
      <c r="X37" s="24">
        <f t="shared" si="10"/>
        <v>95.502594818945852</v>
      </c>
      <c r="Y37" s="7"/>
      <c r="Z37" s="25">
        <f t="shared" si="11"/>
        <v>623</v>
      </c>
      <c r="AA37" s="17">
        <f t="shared" si="15"/>
        <v>95.606999999999985</v>
      </c>
      <c r="AB37" s="24">
        <f t="shared" si="12"/>
        <v>1.6686569379542182</v>
      </c>
      <c r="AC37" s="17">
        <f t="shared" si="13"/>
        <v>-0.10440518105413332</v>
      </c>
      <c r="AD37" s="17">
        <f t="shared" ca="1" si="14"/>
        <v>7.7286373431917355E-3</v>
      </c>
      <c r="AE37" s="17">
        <v>132</v>
      </c>
    </row>
    <row r="38" spans="1:31" s="17" customFormat="1" x14ac:dyDescent="0.25">
      <c r="A38" s="17">
        <v>18</v>
      </c>
      <c r="B38" s="17">
        <v>645</v>
      </c>
      <c r="C38" s="17">
        <v>15064</v>
      </c>
      <c r="D38" s="17">
        <v>13897</v>
      </c>
      <c r="E38" s="17">
        <v>11445</v>
      </c>
      <c r="F38" s="17">
        <v>12615</v>
      </c>
      <c r="G38" s="24"/>
      <c r="H38" s="7"/>
      <c r="I38" s="25">
        <f t="shared" si="0"/>
        <v>3619</v>
      </c>
      <c r="J38" s="24">
        <f t="shared" si="0"/>
        <v>1282</v>
      </c>
      <c r="K38" s="7"/>
      <c r="L38" s="25">
        <f t="shared" si="3"/>
        <v>3611.6674514746287</v>
      </c>
      <c r="M38" s="17">
        <f t="shared" si="1"/>
        <v>53.766267876924736</v>
      </c>
      <c r="N38" s="17">
        <f t="shared" si="4"/>
        <v>1288.2800369621066</v>
      </c>
      <c r="O38" s="24">
        <f t="shared" si="2"/>
        <v>39.438864245424824</v>
      </c>
      <c r="P38" s="7"/>
      <c r="Q38" s="25">
        <f t="shared" si="5"/>
        <v>3658.9286850536218</v>
      </c>
      <c r="R38" s="24">
        <f t="shared" si="6"/>
        <v>1260.9307242512773</v>
      </c>
      <c r="S38" s="7"/>
      <c r="T38" s="25">
        <f t="shared" si="7"/>
        <v>-0.94634872777913015</v>
      </c>
      <c r="U38" s="24">
        <f t="shared" si="8"/>
        <v>0.32752567650262249</v>
      </c>
      <c r="V38" s="7"/>
      <c r="W38" s="25">
        <f t="shared" si="9"/>
        <v>-0.94784885659642648</v>
      </c>
      <c r="X38" s="24">
        <f t="shared" si="10"/>
        <v>101.26661239415557</v>
      </c>
      <c r="Y38" s="7"/>
      <c r="Z38" s="25">
        <f t="shared" si="11"/>
        <v>645</v>
      </c>
      <c r="AA38" s="17">
        <f t="shared" si="15"/>
        <v>101.41199999999998</v>
      </c>
      <c r="AB38" s="24">
        <f t="shared" si="12"/>
        <v>1.769973301032489</v>
      </c>
      <c r="AC38" s="17">
        <f t="shared" si="13"/>
        <v>-0.14538760584440524</v>
      </c>
      <c r="AD38" s="17">
        <f t="shared" ca="1" si="14"/>
        <v>-1.0404184050173626E-2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14985</v>
      </c>
      <c r="D39" s="17">
        <v>14065</v>
      </c>
      <c r="E39" s="17">
        <v>11517</v>
      </c>
      <c r="F39" s="17">
        <v>12431</v>
      </c>
      <c r="G39" s="24"/>
      <c r="H39" s="7"/>
      <c r="I39" s="25">
        <f t="shared" si="0"/>
        <v>3468</v>
      </c>
      <c r="J39" s="24">
        <f t="shared" si="0"/>
        <v>1634</v>
      </c>
      <c r="K39" s="7"/>
      <c r="L39" s="25">
        <f t="shared" si="3"/>
        <v>3466.2003798880633</v>
      </c>
      <c r="M39" s="17">
        <f t="shared" si="1"/>
        <v>3.2386325472872297</v>
      </c>
      <c r="N39" s="17">
        <f t="shared" si="4"/>
        <v>1642.4985275290285</v>
      </c>
      <c r="O39" s="24">
        <f t="shared" si="2"/>
        <v>72.224970161654909</v>
      </c>
      <c r="P39" s="7"/>
      <c r="Q39" s="25">
        <f t="shared" si="5"/>
        <v>3507.9286850536218</v>
      </c>
      <c r="R39" s="24">
        <f t="shared" si="6"/>
        <v>1612.9307242512773</v>
      </c>
      <c r="S39" s="7"/>
      <c r="T39" s="25">
        <f t="shared" si="7"/>
        <v>-0.90729394694167464</v>
      </c>
      <c r="U39" s="24">
        <f t="shared" si="8"/>
        <v>0.41895737525623966</v>
      </c>
      <c r="V39" s="7"/>
      <c r="W39" s="25">
        <f t="shared" si="9"/>
        <v>-0.90920971079027357</v>
      </c>
      <c r="X39" s="24">
        <f t="shared" si="10"/>
        <v>106.94412521373192</v>
      </c>
      <c r="Y39" s="7"/>
      <c r="Z39" s="25">
        <f t="shared" si="11"/>
        <v>631</v>
      </c>
      <c r="AA39" s="17">
        <f t="shared" si="15"/>
        <v>107.09099999999998</v>
      </c>
      <c r="AB39" s="24">
        <f t="shared" si="12"/>
        <v>1.8690905492532472</v>
      </c>
      <c r="AC39" s="17">
        <f t="shared" si="13"/>
        <v>-0.14687478626805728</v>
      </c>
      <c r="AD39" s="17">
        <f t="shared" ca="1" si="14"/>
        <v>8.1461802676230377E-2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14904</v>
      </c>
      <c r="D40" s="17">
        <v>14238</v>
      </c>
      <c r="E40" s="17">
        <v>11606</v>
      </c>
      <c r="F40" s="17">
        <v>12269</v>
      </c>
      <c r="G40" s="24"/>
      <c r="H40" s="7"/>
      <c r="I40" s="25">
        <f t="shared" si="0"/>
        <v>3298</v>
      </c>
      <c r="J40" s="24">
        <f t="shared" si="0"/>
        <v>1969</v>
      </c>
      <c r="K40" s="7"/>
      <c r="L40" s="25">
        <f t="shared" si="3"/>
        <v>3290.6595592282943</v>
      </c>
      <c r="M40" s="17">
        <f t="shared" si="1"/>
        <v>53.882070722920012</v>
      </c>
      <c r="N40" s="17">
        <f t="shared" si="4"/>
        <v>1973.4906397240686</v>
      </c>
      <c r="O40" s="24">
        <f t="shared" si="2"/>
        <v>20.165845131383044</v>
      </c>
      <c r="P40" s="7"/>
      <c r="Q40" s="25">
        <f t="shared" si="5"/>
        <v>3337.9286850536218</v>
      </c>
      <c r="R40" s="24">
        <f t="shared" si="6"/>
        <v>1947.9307242512773</v>
      </c>
      <c r="S40" s="7"/>
      <c r="T40" s="25">
        <f t="shared" si="7"/>
        <v>-0.8633249883829498</v>
      </c>
      <c r="U40" s="24">
        <f t="shared" si="8"/>
        <v>0.50597333855868776</v>
      </c>
      <c r="V40" s="7"/>
      <c r="W40" s="25">
        <f t="shared" si="9"/>
        <v>-0.8656362435798719</v>
      </c>
      <c r="X40" s="24">
        <f t="shared" si="10"/>
        <v>112.51093839454921</v>
      </c>
      <c r="Y40" s="7"/>
      <c r="Z40" s="25">
        <f t="shared" si="11"/>
        <v>617</v>
      </c>
      <c r="AA40" s="17">
        <f t="shared" si="15"/>
        <v>112.64399999999998</v>
      </c>
      <c r="AB40" s="24">
        <f t="shared" si="12"/>
        <v>1.9660086826164922</v>
      </c>
      <c r="AC40" s="17">
        <f t="shared" si="13"/>
        <v>-0.13306160545076295</v>
      </c>
      <c r="AD40" s="17">
        <f t="shared" ca="1" si="14"/>
        <v>2.9042557151413462E-2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14813</v>
      </c>
      <c r="D41" s="17">
        <v>14405</v>
      </c>
      <c r="E41" s="17">
        <v>11717</v>
      </c>
      <c r="F41" s="17">
        <v>12117</v>
      </c>
      <c r="G41" s="24"/>
      <c r="H41" s="7"/>
      <c r="I41" s="25">
        <f t="shared" si="0"/>
        <v>3096</v>
      </c>
      <c r="J41" s="24">
        <f t="shared" si="0"/>
        <v>2288</v>
      </c>
      <c r="K41" s="7"/>
      <c r="L41" s="25">
        <f t="shared" si="3"/>
        <v>3084.2094209790494</v>
      </c>
      <c r="M41" s="17">
        <f t="shared" si="1"/>
        <v>139.01775364928147</v>
      </c>
      <c r="N41" s="17">
        <f t="shared" si="4"/>
        <v>2285.6664043321712</v>
      </c>
      <c r="O41" s="24">
        <f t="shared" si="2"/>
        <v>5.4456687409094888</v>
      </c>
      <c r="P41" s="7"/>
      <c r="Q41" s="25">
        <f t="shared" si="5"/>
        <v>3135.9286850536218</v>
      </c>
      <c r="R41" s="24">
        <f t="shared" si="6"/>
        <v>2266.9307242512773</v>
      </c>
      <c r="S41" s="7"/>
      <c r="T41" s="25">
        <f t="shared" si="7"/>
        <v>-0.81107951997787686</v>
      </c>
      <c r="U41" s="24">
        <f t="shared" si="8"/>
        <v>0.58883331555415341</v>
      </c>
      <c r="V41" s="7"/>
      <c r="W41" s="25">
        <f t="shared" si="9"/>
        <v>-0.81376726996173432</v>
      </c>
      <c r="X41" s="24">
        <f t="shared" si="10"/>
        <v>118.0933086215133</v>
      </c>
      <c r="Y41" s="7"/>
      <c r="Z41" s="25">
        <f t="shared" si="11"/>
        <v>616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-9.4691378486672306E-2</v>
      </c>
      <c r="AD41" s="17">
        <f t="shared" ca="1" si="14"/>
        <v>-4.2626032916629697E-2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14680</v>
      </c>
      <c r="D42" s="17">
        <v>14539</v>
      </c>
      <c r="E42" s="17">
        <v>11829</v>
      </c>
      <c r="F42" s="17">
        <v>11969</v>
      </c>
      <c r="G42" s="24"/>
      <c r="H42" s="7"/>
      <c r="I42" s="25">
        <f t="shared" si="0"/>
        <v>2851</v>
      </c>
      <c r="J42" s="24">
        <f t="shared" si="0"/>
        <v>2570</v>
      </c>
      <c r="K42" s="7"/>
      <c r="L42" s="25">
        <f t="shared" si="3"/>
        <v>2850.5487690993614</v>
      </c>
      <c r="M42" s="17">
        <f t="shared" si="1"/>
        <v>0.20360932569114049</v>
      </c>
      <c r="N42" s="17">
        <f t="shared" si="4"/>
        <v>2574.3855955837471</v>
      </c>
      <c r="O42" s="24">
        <f t="shared" si="2"/>
        <v>19.233448624181982</v>
      </c>
      <c r="P42" s="7"/>
      <c r="Q42" s="25">
        <f t="shared" si="5"/>
        <v>2890.9286850536218</v>
      </c>
      <c r="R42" s="24">
        <f t="shared" si="6"/>
        <v>2548.9307242512773</v>
      </c>
      <c r="S42" s="7"/>
      <c r="T42" s="25">
        <f t="shared" si="7"/>
        <v>-0.74771249146677343</v>
      </c>
      <c r="U42" s="24">
        <f t="shared" si="8"/>
        <v>0.66208257421472161</v>
      </c>
      <c r="V42" s="7"/>
      <c r="W42" s="25">
        <f t="shared" si="9"/>
        <v>-0.7507328896939135</v>
      </c>
      <c r="X42" s="24">
        <f t="shared" si="10"/>
        <v>123.61376411692845</v>
      </c>
      <c r="Y42" s="7"/>
      <c r="Z42" s="25">
        <f t="shared" si="11"/>
        <v>611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-7.3235883071518515E-2</v>
      </c>
      <c r="AD42" s="17">
        <f t="shared" ca="1" si="14"/>
        <v>4.6886037282533266E-2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14551</v>
      </c>
      <c r="D43" s="17">
        <v>14675</v>
      </c>
      <c r="E43" s="17">
        <v>11962</v>
      </c>
      <c r="F43" s="17">
        <v>11834</v>
      </c>
      <c r="G43" s="24"/>
      <c r="H43" s="7"/>
      <c r="I43" s="25">
        <f t="shared" si="0"/>
        <v>2589</v>
      </c>
      <c r="J43" s="24">
        <f t="shared" si="0"/>
        <v>2841</v>
      </c>
      <c r="K43" s="7"/>
      <c r="L43" s="25">
        <f t="shared" si="3"/>
        <v>2585.8082843290358</v>
      </c>
      <c r="M43" s="17">
        <f t="shared" si="1"/>
        <v>10.187048924278363</v>
      </c>
      <c r="N43" s="17">
        <f t="shared" si="4"/>
        <v>2843.7334189003618</v>
      </c>
      <c r="O43" s="24">
        <f t="shared" si="2"/>
        <v>7.4715788848551785</v>
      </c>
      <c r="P43" s="7"/>
      <c r="Q43" s="25">
        <f t="shared" si="5"/>
        <v>2628.9286850536218</v>
      </c>
      <c r="R43" s="24">
        <f t="shared" si="6"/>
        <v>2819.9307242512773</v>
      </c>
      <c r="S43" s="7"/>
      <c r="T43" s="25">
        <f t="shared" si="7"/>
        <v>-0.67994856709979756</v>
      </c>
      <c r="U43" s="24">
        <f t="shared" si="8"/>
        <v>0.73247459228923939</v>
      </c>
      <c r="V43" s="7"/>
      <c r="W43" s="25">
        <f t="shared" si="9"/>
        <v>-0.68328856682209793</v>
      </c>
      <c r="X43" s="24">
        <f t="shared" si="10"/>
        <v>129.19396353022523</v>
      </c>
      <c r="Y43" s="7"/>
      <c r="Z43" s="25">
        <f t="shared" si="11"/>
        <v>621</v>
      </c>
      <c r="AA43" s="17">
        <f t="shared" si="15"/>
        <v>129.27599999999998</v>
      </c>
      <c r="AB43" s="24">
        <f t="shared" si="12"/>
        <v>2.2562918438081891</v>
      </c>
      <c r="AC43" s="17">
        <f t="shared" si="13"/>
        <v>-8.2036469774749321E-2</v>
      </c>
      <c r="AD43" s="17">
        <f t="shared" ca="1" si="14"/>
        <v>4.6644592779017557E-2</v>
      </c>
      <c r="AE43" s="17">
        <v>126</v>
      </c>
    </row>
    <row r="44" spans="1:31" s="17" customFormat="1" x14ac:dyDescent="0.25">
      <c r="A44" s="17">
        <v>24</v>
      </c>
      <c r="B44" s="17">
        <v>625</v>
      </c>
      <c r="C44" s="17">
        <v>14410</v>
      </c>
      <c r="D44" s="17">
        <v>14803</v>
      </c>
      <c r="E44" s="17">
        <v>12115</v>
      </c>
      <c r="F44" s="17">
        <v>11710</v>
      </c>
      <c r="G44" s="24"/>
      <c r="H44" s="7"/>
      <c r="I44" s="25">
        <f t="shared" si="0"/>
        <v>2295</v>
      </c>
      <c r="J44" s="24">
        <f t="shared" si="0"/>
        <v>3093</v>
      </c>
      <c r="K44" s="7"/>
      <c r="L44" s="25">
        <f t="shared" si="3"/>
        <v>2294.1552456862569</v>
      </c>
      <c r="M44" s="17">
        <f t="shared" si="1"/>
        <v>0.71360985058761628</v>
      </c>
      <c r="N44" s="17">
        <f t="shared" si="4"/>
        <v>3087.7125419972308</v>
      </c>
      <c r="O44" s="24">
        <f t="shared" si="2"/>
        <v>27.957212131048049</v>
      </c>
      <c r="P44" s="7"/>
      <c r="Q44" s="25">
        <f t="shared" si="5"/>
        <v>2334.9286850536218</v>
      </c>
      <c r="R44" s="24">
        <f t="shared" si="6"/>
        <v>3071.9307242512773</v>
      </c>
      <c r="S44" s="7"/>
      <c r="T44" s="25">
        <f t="shared" si="7"/>
        <v>-0.60390813288647349</v>
      </c>
      <c r="U44" s="24">
        <f t="shared" si="8"/>
        <v>0.79793137662421532</v>
      </c>
      <c r="V44" s="7"/>
      <c r="W44" s="25">
        <f t="shared" si="9"/>
        <v>-0.60754519175268407</v>
      </c>
      <c r="X44" s="24">
        <f t="shared" si="10"/>
        <v>134.91855443389886</v>
      </c>
      <c r="Y44" s="7"/>
      <c r="Z44" s="25">
        <f t="shared" si="11"/>
        <v>625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1.7554433898880006E-2</v>
      </c>
      <c r="AD44" s="17">
        <f t="shared" ca="1" si="14"/>
        <v>6.8816511947034087E-3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14248</v>
      </c>
      <c r="D45" s="17">
        <v>14915</v>
      </c>
      <c r="E45" s="17">
        <v>12277</v>
      </c>
      <c r="F45" s="17">
        <v>11602</v>
      </c>
      <c r="G45" s="24"/>
      <c r="H45" s="7"/>
      <c r="I45" s="25">
        <f t="shared" si="0"/>
        <v>1971</v>
      </c>
      <c r="J45" s="24">
        <f t="shared" si="0"/>
        <v>3313</v>
      </c>
      <c r="K45" s="7"/>
      <c r="L45" s="25">
        <f t="shared" si="3"/>
        <v>1974.305881287632</v>
      </c>
      <c r="M45" s="17">
        <f t="shared" si="1"/>
        <v>10.928851087915536</v>
      </c>
      <c r="N45" s="17">
        <f t="shared" si="4"/>
        <v>3305.6535764833848</v>
      </c>
      <c r="O45" s="24">
        <f t="shared" si="2"/>
        <v>53.969938485477314</v>
      </c>
      <c r="P45" s="7"/>
      <c r="Q45" s="25">
        <f t="shared" si="5"/>
        <v>2010.9286850536221</v>
      </c>
      <c r="R45" s="24">
        <f t="shared" si="6"/>
        <v>3291.9307242512773</v>
      </c>
      <c r="S45" s="7"/>
      <c r="T45" s="25">
        <f t="shared" si="7"/>
        <v>-0.52010847069219801</v>
      </c>
      <c r="U45" s="24">
        <f t="shared" si="8"/>
        <v>0.85507618834522614</v>
      </c>
      <c r="V45" s="7"/>
      <c r="W45" s="25">
        <f t="shared" si="9"/>
        <v>-0.52400468661679889</v>
      </c>
      <c r="X45" s="24">
        <f t="shared" si="10"/>
        <v>140.70356168266903</v>
      </c>
      <c r="Y45" s="7"/>
      <c r="Z45" s="25">
        <f t="shared" si="11"/>
        <v>636</v>
      </c>
      <c r="AA45" s="17">
        <f t="shared" si="15"/>
        <v>140.62499999999997</v>
      </c>
      <c r="AB45" s="24">
        <f t="shared" si="12"/>
        <v>2.4543692606170255</v>
      </c>
      <c r="AC45" s="17">
        <f t="shared" si="13"/>
        <v>7.8561682669061383E-2</v>
      </c>
      <c r="AD45" s="17">
        <f t="shared" ca="1" si="14"/>
        <v>7.8171484250930234E-2</v>
      </c>
      <c r="AE45" s="17">
        <v>124</v>
      </c>
    </row>
    <row r="46" spans="1:31" s="17" customFormat="1" x14ac:dyDescent="0.25">
      <c r="A46" s="17">
        <v>26</v>
      </c>
      <c r="B46" s="17">
        <v>629</v>
      </c>
      <c r="C46" s="17">
        <v>14076</v>
      </c>
      <c r="D46" s="17">
        <v>14997</v>
      </c>
      <c r="E46" s="17">
        <v>12439</v>
      </c>
      <c r="F46" s="17">
        <v>11505</v>
      </c>
      <c r="G46" s="24"/>
      <c r="H46" s="7"/>
      <c r="I46" s="25">
        <f t="shared" si="0"/>
        <v>1637</v>
      </c>
      <c r="J46" s="24">
        <f t="shared" si="0"/>
        <v>3492</v>
      </c>
      <c r="K46" s="7"/>
      <c r="L46" s="25">
        <f t="shared" si="3"/>
        <v>1638.2041370377717</v>
      </c>
      <c r="M46" s="17">
        <f t="shared" si="1"/>
        <v>1.4499460057336424</v>
      </c>
      <c r="N46" s="17">
        <f t="shared" si="4"/>
        <v>3488.9853656449154</v>
      </c>
      <c r="O46" s="24">
        <f t="shared" si="2"/>
        <v>9.0880202948562303</v>
      </c>
      <c r="P46" s="7"/>
      <c r="Q46" s="25">
        <f t="shared" si="5"/>
        <v>1676.9286850536221</v>
      </c>
      <c r="R46" s="24">
        <f t="shared" si="6"/>
        <v>3470.9307242512773</v>
      </c>
      <c r="S46" s="7"/>
      <c r="T46" s="25">
        <f t="shared" si="7"/>
        <v>-0.43372239917093874</v>
      </c>
      <c r="U46" s="24">
        <f t="shared" si="8"/>
        <v>0.90157128515459395</v>
      </c>
      <c r="V46" s="7"/>
      <c r="W46" s="25">
        <f t="shared" si="9"/>
        <v>-0.43782928625015072</v>
      </c>
      <c r="X46" s="24">
        <f t="shared" si="10"/>
        <v>146.30165023467191</v>
      </c>
      <c r="Y46" s="7"/>
      <c r="Z46" s="25">
        <f t="shared" si="11"/>
        <v>629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1.5650234671937824E-2</v>
      </c>
      <c r="AD46" s="17">
        <f t="shared" ca="1" si="14"/>
        <v>5.6401380019082126E-2</v>
      </c>
      <c r="AE46" s="17">
        <v>123</v>
      </c>
    </row>
    <row r="47" spans="1:31" s="17" customFormat="1" x14ac:dyDescent="0.25">
      <c r="A47" s="17">
        <v>27</v>
      </c>
      <c r="B47" s="17">
        <v>634</v>
      </c>
      <c r="C47" s="17">
        <v>13903</v>
      </c>
      <c r="D47" s="17">
        <v>15084</v>
      </c>
      <c r="E47" s="17">
        <v>12624</v>
      </c>
      <c r="F47" s="17">
        <v>11434</v>
      </c>
      <c r="G47" s="24"/>
      <c r="H47" s="7"/>
      <c r="I47" s="25">
        <f t="shared" si="0"/>
        <v>1279</v>
      </c>
      <c r="J47" s="24">
        <f t="shared" si="0"/>
        <v>3650</v>
      </c>
      <c r="K47" s="7"/>
      <c r="L47" s="25">
        <f t="shared" si="3"/>
        <v>1282.8718914479994</v>
      </c>
      <c r="M47" s="17">
        <f t="shared" si="1"/>
        <v>14.991543385090582</v>
      </c>
      <c r="N47" s="17">
        <f t="shared" si="4"/>
        <v>3639.5378114508148</v>
      </c>
      <c r="O47" s="24">
        <f t="shared" si="2"/>
        <v>109.45738923870103</v>
      </c>
      <c r="P47" s="7"/>
      <c r="Q47" s="25">
        <f t="shared" si="5"/>
        <v>1318.9286850536221</v>
      </c>
      <c r="R47" s="24">
        <f t="shared" si="6"/>
        <v>3628.9307242512773</v>
      </c>
      <c r="S47" s="7"/>
      <c r="T47" s="25">
        <f t="shared" si="7"/>
        <v>-0.34112894526491827</v>
      </c>
      <c r="U47" s="24">
        <f t="shared" si="8"/>
        <v>0.94261164993604707</v>
      </c>
      <c r="V47" s="7"/>
      <c r="W47" s="25">
        <f t="shared" si="9"/>
        <v>-0.34542161870811416</v>
      </c>
      <c r="X47" s="24">
        <f t="shared" si="10"/>
        <v>152.07876632791306</v>
      </c>
      <c r="Y47" s="7"/>
      <c r="Z47" s="25">
        <f t="shared" si="11"/>
        <v>634</v>
      </c>
      <c r="AA47" s="17">
        <f t="shared" si="15"/>
        <v>151.99199999999996</v>
      </c>
      <c r="AB47" s="24">
        <f t="shared" si="12"/>
        <v>2.652760836691221</v>
      </c>
      <c r="AC47" s="17">
        <f t="shared" si="13"/>
        <v>8.6766327913096575E-2</v>
      </c>
      <c r="AD47" s="17">
        <f t="shared" ca="1" si="14"/>
        <v>4.3244663563541508E-2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13727</v>
      </c>
      <c r="D48" s="17">
        <v>15150</v>
      </c>
      <c r="E48" s="17">
        <v>12812</v>
      </c>
      <c r="F48" s="17">
        <v>11384</v>
      </c>
      <c r="G48" s="24"/>
      <c r="H48" s="7"/>
      <c r="I48" s="25">
        <f t="shared" si="0"/>
        <v>915</v>
      </c>
      <c r="J48" s="24">
        <f t="shared" si="0"/>
        <v>3766</v>
      </c>
      <c r="K48" s="7"/>
      <c r="L48" s="25">
        <f t="shared" si="3"/>
        <v>922.09125462454142</v>
      </c>
      <c r="M48" s="17">
        <f t="shared" si="1"/>
        <v>50.28589215008008</v>
      </c>
      <c r="N48" s="17">
        <f t="shared" si="4"/>
        <v>3752.2471691531382</v>
      </c>
      <c r="O48" s="24">
        <f t="shared" si="2"/>
        <v>189.1403563023934</v>
      </c>
      <c r="P48" s="7"/>
      <c r="Q48" s="25">
        <f t="shared" si="5"/>
        <v>954.92868505362208</v>
      </c>
      <c r="R48" s="24">
        <f t="shared" si="6"/>
        <v>3744.9307242512773</v>
      </c>
      <c r="S48" s="7"/>
      <c r="T48" s="25">
        <f t="shared" si="7"/>
        <v>-0.24698364576270751</v>
      </c>
      <c r="U48" s="24">
        <f t="shared" si="8"/>
        <v>0.97274255066167092</v>
      </c>
      <c r="V48" s="7"/>
      <c r="W48" s="25">
        <f t="shared" si="9"/>
        <v>-0.25141244844641947</v>
      </c>
      <c r="X48" s="24">
        <f t="shared" si="10"/>
        <v>157.71281704557441</v>
      </c>
      <c r="Y48" s="7"/>
      <c r="Z48" s="25">
        <f t="shared" si="11"/>
        <v>621</v>
      </c>
      <c r="AA48" s="17">
        <f t="shared" si="15"/>
        <v>157.58099999999996</v>
      </c>
      <c r="AB48" s="24">
        <f t="shared" si="12"/>
        <v>2.7503072885851836</v>
      </c>
      <c r="AC48" s="17">
        <f t="shared" si="13"/>
        <v>0.13181704557445073</v>
      </c>
      <c r="AD48" s="17">
        <f t="shared" ca="1" si="14"/>
        <v>2.1842690668790965E-2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13540</v>
      </c>
      <c r="D49" s="17">
        <v>15167</v>
      </c>
      <c r="E49" s="17">
        <v>12983</v>
      </c>
      <c r="F49" s="17">
        <v>11332</v>
      </c>
      <c r="G49" s="24"/>
      <c r="H49" s="7"/>
      <c r="I49" s="25">
        <f t="shared" si="0"/>
        <v>557</v>
      </c>
      <c r="J49" s="24">
        <f t="shared" si="0"/>
        <v>3835</v>
      </c>
      <c r="K49" s="7"/>
      <c r="L49" s="25">
        <f t="shared" si="3"/>
        <v>558.77501169517677</v>
      </c>
      <c r="M49" s="17">
        <f t="shared" si="1"/>
        <v>3.1506665180143187</v>
      </c>
      <c r="N49" s="17">
        <f t="shared" si="4"/>
        <v>3828.4249445204182</v>
      </c>
      <c r="O49" s="24">
        <f t="shared" si="2"/>
        <v>43.231354559578733</v>
      </c>
      <c r="P49" s="7"/>
      <c r="Q49" s="25">
        <f t="shared" si="5"/>
        <v>596.92868505362208</v>
      </c>
      <c r="R49" s="24">
        <f t="shared" si="6"/>
        <v>3813.9307242512773</v>
      </c>
      <c r="S49" s="7"/>
      <c r="T49" s="25">
        <f t="shared" si="7"/>
        <v>-0.15439019185668704</v>
      </c>
      <c r="U49" s="24">
        <f t="shared" si="8"/>
        <v>0.99066524161053338</v>
      </c>
      <c r="V49" s="7"/>
      <c r="W49" s="25">
        <f t="shared" si="9"/>
        <v>-0.15889958913847335</v>
      </c>
      <c r="X49" s="24">
        <f t="shared" si="10"/>
        <v>163.09176466111444</v>
      </c>
      <c r="Y49" s="7"/>
      <c r="Z49" s="25">
        <f t="shared" si="11"/>
        <v>610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2.0764661114469618E-2</v>
      </c>
      <c r="AD49" s="17">
        <f t="shared" ca="1" si="14"/>
        <v>0.10091428768194532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13357</v>
      </c>
      <c r="D50" s="17">
        <v>15200</v>
      </c>
      <c r="E50" s="17">
        <v>13174</v>
      </c>
      <c r="F50" s="17">
        <v>11321</v>
      </c>
      <c r="G50" s="24"/>
      <c r="H50" s="7"/>
      <c r="I50" s="25">
        <f t="shared" si="0"/>
        <v>183</v>
      </c>
      <c r="J50" s="24">
        <f t="shared" si="0"/>
        <v>3879</v>
      </c>
      <c r="K50" s="7"/>
      <c r="L50" s="25">
        <f t="shared" si="3"/>
        <v>190.57351093921056</v>
      </c>
      <c r="M50" s="17">
        <f t="shared" si="1"/>
        <v>57.358067946342082</v>
      </c>
      <c r="N50" s="17">
        <f t="shared" si="4"/>
        <v>3869.6328883158212</v>
      </c>
      <c r="O50" s="24">
        <f t="shared" si="2"/>
        <v>87.74278130387863</v>
      </c>
      <c r="P50" s="7"/>
      <c r="Q50" s="25">
        <f t="shared" si="5"/>
        <v>222.92868505362202</v>
      </c>
      <c r="R50" s="24">
        <f t="shared" si="6"/>
        <v>3857.9307242512773</v>
      </c>
      <c r="S50" s="7"/>
      <c r="T50" s="25">
        <f t="shared" si="7"/>
        <v>-5.765848302749247E-2</v>
      </c>
      <c r="U50" s="24">
        <f t="shared" si="8"/>
        <v>1.0020942039547356</v>
      </c>
      <c r="V50" s="7"/>
      <c r="W50" s="25">
        <f t="shared" si="9"/>
        <v>-6.2218883817440521E-2</v>
      </c>
      <c r="X50" s="24">
        <f t="shared" si="10"/>
        <v>168.65134207774486</v>
      </c>
      <c r="Y50" s="7"/>
      <c r="Z50" s="25">
        <f t="shared" si="11"/>
        <v>609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9.9342077744893231E-2</v>
      </c>
      <c r="AD50" s="17">
        <f t="shared" ca="1" si="14"/>
        <v>7.3865282120806341E-2</v>
      </c>
      <c r="AE50" s="17">
        <v>119</v>
      </c>
    </row>
    <row r="51" spans="1:31" s="17" customFormat="1" x14ac:dyDescent="0.25">
      <c r="A51" s="17">
        <v>31</v>
      </c>
      <c r="B51" s="17">
        <v>620</v>
      </c>
      <c r="C51" s="17">
        <v>13166</v>
      </c>
      <c r="D51" s="17">
        <v>15199</v>
      </c>
      <c r="E51" s="17">
        <v>13361</v>
      </c>
      <c r="F51" s="17">
        <v>11315</v>
      </c>
      <c r="G51" s="24"/>
      <c r="H51" s="7"/>
      <c r="I51" s="25">
        <f t="shared" si="0"/>
        <v>-195</v>
      </c>
      <c r="J51" s="24">
        <f t="shared" si="0"/>
        <v>3884</v>
      </c>
      <c r="K51" s="7"/>
      <c r="L51" s="25">
        <f t="shared" si="3"/>
        <v>-186.42155905647013</v>
      </c>
      <c r="M51" s="17">
        <f t="shared" si="1"/>
        <v>73.58964902162964</v>
      </c>
      <c r="N51" s="17">
        <f t="shared" si="4"/>
        <v>3875.4315270712964</v>
      </c>
      <c r="O51" s="24">
        <f t="shared" si="2"/>
        <v>73.41872832992668</v>
      </c>
      <c r="P51" s="7"/>
      <c r="Q51" s="25">
        <f t="shared" si="5"/>
        <v>-155.07131494637798</v>
      </c>
      <c r="R51" s="24">
        <f t="shared" si="6"/>
        <v>3862.9307242512773</v>
      </c>
      <c r="S51" s="7"/>
      <c r="T51" s="25">
        <f t="shared" si="7"/>
        <v>4.0107789532495622E-2</v>
      </c>
      <c r="U51" s="24">
        <f t="shared" si="8"/>
        <v>1.0033929496756675</v>
      </c>
      <c r="V51" s="7"/>
      <c r="W51" s="25">
        <f t="shared" si="9"/>
        <v>3.5542491212858809E-2</v>
      </c>
      <c r="X51" s="24">
        <f t="shared" si="10"/>
        <v>174.23291113068899</v>
      </c>
      <c r="Y51" s="7"/>
      <c r="Z51" s="25">
        <f t="shared" si="11"/>
        <v>620</v>
      </c>
      <c r="AA51" s="17">
        <f t="shared" si="15"/>
        <v>174.13199999999998</v>
      </c>
      <c r="AB51" s="24">
        <f t="shared" si="12"/>
        <v>3.039176733082765</v>
      </c>
      <c r="AC51" s="17">
        <f t="shared" si="13"/>
        <v>0.10091113068901336</v>
      </c>
      <c r="AD51" s="17">
        <f t="shared" ca="1" si="14"/>
        <v>5.2807981089046052E-2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12972</v>
      </c>
      <c r="D52" s="17">
        <v>15173</v>
      </c>
      <c r="E52" s="17">
        <v>13545</v>
      </c>
      <c r="F52" s="17">
        <v>11326</v>
      </c>
      <c r="G52" s="24"/>
      <c r="H52" s="7"/>
      <c r="I52" s="25">
        <f t="shared" ref="I52:J83" si="16">C52-E52</f>
        <v>-573</v>
      </c>
      <c r="J52" s="24">
        <f t="shared" si="16"/>
        <v>3847</v>
      </c>
      <c r="K52" s="7"/>
      <c r="L52" s="25">
        <f t="shared" si="3"/>
        <v>-570.46332536853913</v>
      </c>
      <c r="M52" s="17">
        <f t="shared" si="1"/>
        <v>6.4347181858971361</v>
      </c>
      <c r="N52" s="17">
        <f t="shared" si="4"/>
        <v>3843.5857704495306</v>
      </c>
      <c r="O52" s="24">
        <f t="shared" si="2"/>
        <v>11.65696342329829</v>
      </c>
      <c r="P52" s="7"/>
      <c r="Q52" s="25">
        <f t="shared" si="5"/>
        <v>-533.07131494637792</v>
      </c>
      <c r="R52" s="24">
        <f t="shared" si="6"/>
        <v>3825.9307242512773</v>
      </c>
      <c r="S52" s="7"/>
      <c r="T52" s="25">
        <f t="shared" si="7"/>
        <v>0.13787406209248368</v>
      </c>
      <c r="U52" s="24">
        <f t="shared" si="8"/>
        <v>0.99378223134077037</v>
      </c>
      <c r="V52" s="7"/>
      <c r="W52" s="25">
        <f t="shared" si="9"/>
        <v>0.13335350730122777</v>
      </c>
      <c r="X52" s="24">
        <f t="shared" si="10"/>
        <v>179.84695408890639</v>
      </c>
      <c r="Y52" s="7"/>
      <c r="Z52" s="25">
        <f t="shared" si="11"/>
        <v>634</v>
      </c>
      <c r="AA52" s="17">
        <f t="shared" si="15"/>
        <v>179.83799999999997</v>
      </c>
      <c r="AB52" s="24">
        <f t="shared" si="12"/>
        <v>3.1387652202015612</v>
      </c>
      <c r="AC52" s="17">
        <f t="shared" si="13"/>
        <v>8.9540889064210205E-3</v>
      </c>
      <c r="AD52" s="17">
        <f t="shared" ca="1" si="14"/>
        <v>5.6461933028714384E-2</v>
      </c>
      <c r="AE52" s="17">
        <v>117</v>
      </c>
    </row>
    <row r="53" spans="1:31" s="17" customFormat="1" x14ac:dyDescent="0.25">
      <c r="A53" s="17">
        <v>33</v>
      </c>
      <c r="B53" s="17">
        <v>627</v>
      </c>
      <c r="C53" s="17">
        <v>12789</v>
      </c>
      <c r="D53" s="17">
        <v>15147</v>
      </c>
      <c r="E53" s="17">
        <v>13741</v>
      </c>
      <c r="F53" s="17">
        <v>11370</v>
      </c>
      <c r="G53" s="24"/>
      <c r="H53" s="7"/>
      <c r="I53" s="25">
        <f t="shared" si="16"/>
        <v>-952</v>
      </c>
      <c r="J53" s="24">
        <f t="shared" si="16"/>
        <v>3777</v>
      </c>
      <c r="K53" s="7"/>
      <c r="L53" s="25">
        <f t="shared" si="3"/>
        <v>-945.10401188023172</v>
      </c>
      <c r="M53" s="17">
        <f t="shared" si="1"/>
        <v>47.554652147985202</v>
      </c>
      <c r="N53" s="17">
        <f t="shared" si="4"/>
        <v>3774.8328096854812</v>
      </c>
      <c r="O53" s="24">
        <f t="shared" si="2"/>
        <v>4.6967138593443032</v>
      </c>
      <c r="P53" s="7"/>
      <c r="Q53" s="25">
        <f t="shared" si="5"/>
        <v>-912.07131494637792</v>
      </c>
      <c r="R53" s="24">
        <f t="shared" si="6"/>
        <v>3755.9307242512773</v>
      </c>
      <c r="S53" s="7"/>
      <c r="T53" s="25">
        <f t="shared" si="7"/>
        <v>0.23589897558517017</v>
      </c>
      <c r="U53" s="24">
        <f t="shared" si="8"/>
        <v>0.97559979124772145</v>
      </c>
      <c r="V53" s="7"/>
      <c r="W53" s="25">
        <f t="shared" si="9"/>
        <v>0.23146217068834479</v>
      </c>
      <c r="X53" s="24">
        <f t="shared" si="10"/>
        <v>185.55093160076069</v>
      </c>
      <c r="Y53" s="7"/>
      <c r="Z53" s="25">
        <f t="shared" si="11"/>
        <v>627</v>
      </c>
      <c r="AA53" s="17">
        <f t="shared" si="15"/>
        <v>185.48099999999997</v>
      </c>
      <c r="AB53" s="24">
        <f t="shared" si="12"/>
        <v>3.2372541498916019</v>
      </c>
      <c r="AC53" s="17">
        <f t="shared" si="13"/>
        <v>6.9931600760725132E-2</v>
      </c>
      <c r="AD53" s="17">
        <f t="shared" ca="1" si="14"/>
        <v>1.1332120801455403E-2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12598</v>
      </c>
      <c r="D54" s="17">
        <v>15088</v>
      </c>
      <c r="E54" s="17">
        <v>13931</v>
      </c>
      <c r="F54" s="17">
        <v>11424</v>
      </c>
      <c r="G54" s="24"/>
      <c r="H54" s="7"/>
      <c r="I54" s="25">
        <f t="shared" si="16"/>
        <v>-1333</v>
      </c>
      <c r="J54" s="24">
        <f t="shared" si="16"/>
        <v>3664</v>
      </c>
      <c r="K54" s="7"/>
      <c r="L54" s="25">
        <f t="shared" si="3"/>
        <v>-1319.0079515184198</v>
      </c>
      <c r="M54" s="17">
        <f t="shared" si="1"/>
        <v>195.77742071089193</v>
      </c>
      <c r="N54" s="17">
        <f t="shared" si="4"/>
        <v>3666.9400939094171</v>
      </c>
      <c r="O54" s="24">
        <f t="shared" si="2"/>
        <v>8.6441521961915306</v>
      </c>
      <c r="P54" s="7"/>
      <c r="Q54" s="25">
        <f t="shared" si="5"/>
        <v>-1293.0713149463779</v>
      </c>
      <c r="R54" s="24">
        <f t="shared" si="6"/>
        <v>3642.9307242512773</v>
      </c>
      <c r="S54" s="7"/>
      <c r="T54" s="25">
        <f t="shared" si="7"/>
        <v>0.33444117094325337</v>
      </c>
      <c r="U54" s="24">
        <f t="shared" si="8"/>
        <v>0.9462481379546569</v>
      </c>
      <c r="V54" s="7"/>
      <c r="W54" s="25">
        <f t="shared" si="9"/>
        <v>0.33013894428401491</v>
      </c>
      <c r="X54" s="24">
        <f t="shared" si="10"/>
        <v>191.43771088811991</v>
      </c>
      <c r="Y54" s="7"/>
      <c r="Z54" s="25">
        <f t="shared" si="11"/>
        <v>641</v>
      </c>
      <c r="AA54" s="17">
        <f t="shared" si="15"/>
        <v>191.24999999999997</v>
      </c>
      <c r="AB54" s="24">
        <f t="shared" si="12"/>
        <v>3.3379421944391545</v>
      </c>
      <c r="AC54" s="17">
        <f t="shared" si="13"/>
        <v>0.18771088811993764</v>
      </c>
      <c r="AD54" s="17">
        <f t="shared" ca="1" si="14"/>
        <v>-6.6076393629941776E-2</v>
      </c>
      <c r="AE54" s="17">
        <v>115</v>
      </c>
    </row>
    <row r="55" spans="1:31" s="17" customFormat="1" x14ac:dyDescent="0.25">
      <c r="A55" s="17">
        <v>35</v>
      </c>
      <c r="B55" s="17">
        <v>622</v>
      </c>
      <c r="C55" s="17">
        <v>12431</v>
      </c>
      <c r="D55" s="17">
        <v>15026</v>
      </c>
      <c r="E55" s="17">
        <v>14100</v>
      </c>
      <c r="F55" s="17">
        <v>11499</v>
      </c>
      <c r="G55" s="24"/>
      <c r="H55" s="7"/>
      <c r="I55" s="25">
        <f t="shared" si="16"/>
        <v>-1669</v>
      </c>
      <c r="J55" s="24">
        <f t="shared" si="16"/>
        <v>3527</v>
      </c>
      <c r="K55" s="7"/>
      <c r="L55" s="25">
        <f t="shared" si="3"/>
        <v>-1669.4714675962591</v>
      </c>
      <c r="M55" s="17">
        <f t="shared" si="1"/>
        <v>0.22228169432235001</v>
      </c>
      <c r="N55" s="17">
        <f t="shared" si="4"/>
        <v>3526.9256216143795</v>
      </c>
      <c r="O55" s="24">
        <f t="shared" si="2"/>
        <v>5.5321442475189733E-3</v>
      </c>
      <c r="P55" s="7"/>
      <c r="Q55" s="25">
        <f t="shared" si="5"/>
        <v>-1629.0713149463779</v>
      </c>
      <c r="R55" s="24">
        <f t="shared" si="6"/>
        <v>3505.9307242512773</v>
      </c>
      <c r="S55" s="7"/>
      <c r="T55" s="25">
        <f t="shared" si="7"/>
        <v>0.42134452432990949</v>
      </c>
      <c r="U55" s="24">
        <f t="shared" si="8"/>
        <v>0.91066250520111836</v>
      </c>
      <c r="V55" s="7"/>
      <c r="W55" s="25">
        <f t="shared" si="9"/>
        <v>0.41720512173666907</v>
      </c>
      <c r="X55" s="24">
        <f t="shared" si="10"/>
        <v>196.8183191761043</v>
      </c>
      <c r="Y55" s="7"/>
      <c r="Z55" s="25">
        <f t="shared" si="11"/>
        <v>622</v>
      </c>
      <c r="AA55" s="17">
        <f t="shared" si="15"/>
        <v>196.84799999999998</v>
      </c>
      <c r="AB55" s="24">
        <f t="shared" si="12"/>
        <v>3.4356457259657973</v>
      </c>
      <c r="AC55" s="17">
        <f t="shared" si="13"/>
        <v>-2.9680823895688491E-2</v>
      </c>
      <c r="AD55" s="17">
        <f t="shared" ca="1" si="14"/>
        <v>8.5003779400153689E-2</v>
      </c>
      <c r="AE55" s="17">
        <v>114</v>
      </c>
    </row>
    <row r="56" spans="1:31" s="17" customFormat="1" x14ac:dyDescent="0.25">
      <c r="A56" s="17">
        <v>36</v>
      </c>
      <c r="B56" s="17">
        <v>622</v>
      </c>
      <c r="C56" s="17">
        <v>12258</v>
      </c>
      <c r="D56" s="17">
        <v>14934</v>
      </c>
      <c r="E56" s="17">
        <v>14260</v>
      </c>
      <c r="F56" s="17">
        <v>11578</v>
      </c>
      <c r="G56" s="24"/>
      <c r="H56" s="7"/>
      <c r="I56" s="25">
        <f t="shared" si="16"/>
        <v>-2002</v>
      </c>
      <c r="J56" s="24">
        <f t="shared" si="16"/>
        <v>3356</v>
      </c>
      <c r="K56" s="7"/>
      <c r="L56" s="25">
        <f t="shared" si="3"/>
        <v>-2004.3844225134592</v>
      </c>
      <c r="M56" s="17">
        <f t="shared" si="1"/>
        <v>5.6854707226910186</v>
      </c>
      <c r="N56" s="17">
        <f t="shared" si="4"/>
        <v>3353.4692814027926</v>
      </c>
      <c r="O56" s="24">
        <f t="shared" si="2"/>
        <v>6.4045366182513739</v>
      </c>
      <c r="P56" s="7"/>
      <c r="Q56" s="25">
        <f t="shared" si="5"/>
        <v>-1962.0713149463779</v>
      </c>
      <c r="R56" s="24">
        <f t="shared" si="6"/>
        <v>3334.9307242512773</v>
      </c>
      <c r="S56" s="7"/>
      <c r="T56" s="25">
        <f t="shared" si="7"/>
        <v>0.50747195491847041</v>
      </c>
      <c r="U56" s="24">
        <f t="shared" si="8"/>
        <v>0.86624540154524188</v>
      </c>
      <c r="V56" s="7"/>
      <c r="W56" s="25">
        <f t="shared" si="9"/>
        <v>0.50353555397696637</v>
      </c>
      <c r="X56" s="24">
        <f t="shared" si="10"/>
        <v>202.37301001584876</v>
      </c>
      <c r="Y56" s="7"/>
      <c r="Z56" s="25">
        <f t="shared" si="11"/>
        <v>622</v>
      </c>
      <c r="AA56" s="17">
        <f t="shared" si="15"/>
        <v>202.446</v>
      </c>
      <c r="AB56" s="24">
        <f t="shared" si="12"/>
        <v>3.5333492574924401</v>
      </c>
      <c r="AC56" s="17">
        <f t="shared" si="13"/>
        <v>-7.2989984151234921E-2</v>
      </c>
      <c r="AD56" s="17">
        <f t="shared" ca="1" si="14"/>
        <v>0.13081972394112995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12104</v>
      </c>
      <c r="D57" s="17">
        <v>14836</v>
      </c>
      <c r="E57" s="17">
        <v>14425</v>
      </c>
      <c r="F57" s="17">
        <v>11687</v>
      </c>
      <c r="G57" s="24"/>
      <c r="H57" s="7"/>
      <c r="I57" s="25">
        <f t="shared" si="16"/>
        <v>-2321</v>
      </c>
      <c r="J57" s="24">
        <f t="shared" si="16"/>
        <v>3149</v>
      </c>
      <c r="K57" s="7"/>
      <c r="L57" s="25">
        <f t="shared" si="3"/>
        <v>-2317.1086575549584</v>
      </c>
      <c r="M57" s="17">
        <f t="shared" si="1"/>
        <v>15.14254602458213</v>
      </c>
      <c r="N57" s="17">
        <f t="shared" si="4"/>
        <v>3150.7053554345093</v>
      </c>
      <c r="O57" s="24">
        <f t="shared" si="2"/>
        <v>2.9082371580105022</v>
      </c>
      <c r="P57" s="7"/>
      <c r="Q57" s="25">
        <f t="shared" si="5"/>
        <v>-2281.0713149463782</v>
      </c>
      <c r="R57" s="24">
        <f t="shared" si="6"/>
        <v>3127.9307242512773</v>
      </c>
      <c r="S57" s="7"/>
      <c r="T57" s="25">
        <f t="shared" si="7"/>
        <v>0.58997841244925409</v>
      </c>
      <c r="U57" s="24">
        <f t="shared" si="8"/>
        <v>0.81247732869865441</v>
      </c>
      <c r="V57" s="7"/>
      <c r="W57" s="25">
        <f t="shared" si="9"/>
        <v>0.58628752515190274</v>
      </c>
      <c r="X57" s="24">
        <f t="shared" si="10"/>
        <v>208.01860726850305</v>
      </c>
      <c r="Y57" s="7"/>
      <c r="Z57" s="25">
        <f t="shared" si="11"/>
        <v>615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3.7607268503052182E-2</v>
      </c>
      <c r="AD57" s="17">
        <f t="shared" ca="1" si="14"/>
        <v>5.2337576387401441E-2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11955</v>
      </c>
      <c r="D58" s="17">
        <v>14718</v>
      </c>
      <c r="E58" s="17">
        <v>14570</v>
      </c>
      <c r="F58" s="17">
        <v>11807</v>
      </c>
      <c r="G58" s="24"/>
      <c r="H58" s="7"/>
      <c r="I58" s="25">
        <f t="shared" si="16"/>
        <v>-2615</v>
      </c>
      <c r="J58" s="24">
        <f t="shared" si="16"/>
        <v>2911</v>
      </c>
      <c r="K58" s="7"/>
      <c r="L58" s="25">
        <f t="shared" si="3"/>
        <v>-2608.5887806784331</v>
      </c>
      <c r="M58" s="17">
        <f t="shared" si="1"/>
        <v>41.103733189233154</v>
      </c>
      <c r="N58" s="17">
        <f t="shared" si="4"/>
        <v>2918.7558749737718</v>
      </c>
      <c r="O58" s="24">
        <f t="shared" si="2"/>
        <v>60.153596608780099</v>
      </c>
      <c r="P58" s="7"/>
      <c r="Q58" s="25">
        <f t="shared" si="5"/>
        <v>-2575.0713149463782</v>
      </c>
      <c r="R58" s="24">
        <f t="shared" si="6"/>
        <v>2889.9307242512773</v>
      </c>
      <c r="S58" s="7"/>
      <c r="T58" s="25">
        <f t="shared" si="7"/>
        <v>0.66601884666257816</v>
      </c>
      <c r="U58" s="24">
        <f t="shared" si="8"/>
        <v>0.75065703238228831</v>
      </c>
      <c r="V58" s="7"/>
      <c r="W58" s="25">
        <f t="shared" si="9"/>
        <v>0.66261004589879602</v>
      </c>
      <c r="X58" s="24">
        <f t="shared" si="10"/>
        <v>213.63927302260981</v>
      </c>
      <c r="Y58" s="7"/>
      <c r="Z58" s="25">
        <f t="shared" si="11"/>
        <v>615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0.12327302260982265</v>
      </c>
      <c r="AD58" s="17">
        <f t="shared" ca="1" si="14"/>
        <v>-1.8131537754953797E-2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11816</v>
      </c>
      <c r="D59" s="17">
        <v>14577</v>
      </c>
      <c r="E59" s="17">
        <v>14695</v>
      </c>
      <c r="F59" s="17">
        <v>11927</v>
      </c>
      <c r="G59" s="24"/>
      <c r="H59" s="7"/>
      <c r="I59" s="25">
        <f t="shared" si="16"/>
        <v>-2879</v>
      </c>
      <c r="J59" s="24">
        <f t="shared" si="16"/>
        <v>2650</v>
      </c>
      <c r="K59" s="7"/>
      <c r="L59" s="25">
        <f t="shared" si="3"/>
        <v>-2876.1057917782086</v>
      </c>
      <c r="M59" s="17">
        <f t="shared" si="1"/>
        <v>8.3764412310847032</v>
      </c>
      <c r="N59" s="17">
        <f t="shared" si="4"/>
        <v>2659.7838714568356</v>
      </c>
      <c r="O59" s="24">
        <f t="shared" si="2"/>
        <v>95.724140683883164</v>
      </c>
      <c r="P59" s="7"/>
      <c r="Q59" s="25">
        <f t="shared" si="5"/>
        <v>-2839.0713149463782</v>
      </c>
      <c r="R59" s="24">
        <f t="shared" si="6"/>
        <v>2628.9307242512773</v>
      </c>
      <c r="S59" s="7"/>
      <c r="T59" s="25">
        <f t="shared" si="7"/>
        <v>0.73430005289495071</v>
      </c>
      <c r="U59" s="24">
        <f t="shared" si="8"/>
        <v>0.6828625057496347</v>
      </c>
      <c r="V59" s="7"/>
      <c r="W59" s="25">
        <f t="shared" si="9"/>
        <v>0.73120044272669005</v>
      </c>
      <c r="X59" s="24">
        <f t="shared" si="10"/>
        <v>219.16203149902969</v>
      </c>
      <c r="Y59" s="7"/>
      <c r="Z59" s="25">
        <f t="shared" si="11"/>
        <v>615</v>
      </c>
      <c r="AA59" s="17">
        <f t="shared" si="15"/>
        <v>219.05099999999999</v>
      </c>
      <c r="AB59" s="24">
        <f t="shared" si="12"/>
        <v>3.8231611797860983</v>
      </c>
      <c r="AC59" s="17">
        <f t="shared" si="13"/>
        <v>0.11103149902970699</v>
      </c>
      <c r="AD59" s="17">
        <f t="shared" ca="1" si="14"/>
        <v>-3.490178717132153E-2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11707</v>
      </c>
      <c r="D60" s="17">
        <v>14449</v>
      </c>
      <c r="E60" s="17">
        <v>14826</v>
      </c>
      <c r="F60" s="17">
        <v>12084</v>
      </c>
      <c r="G60" s="24"/>
      <c r="H60" s="7"/>
      <c r="I60" s="25">
        <f t="shared" si="16"/>
        <v>-3119</v>
      </c>
      <c r="J60" s="24">
        <f t="shared" si="16"/>
        <v>2365</v>
      </c>
      <c r="K60" s="7"/>
      <c r="L60" s="25">
        <f t="shared" si="3"/>
        <v>-3121.2208260150742</v>
      </c>
      <c r="M60" s="17">
        <f t="shared" si="1"/>
        <v>4.9320681892302654</v>
      </c>
      <c r="N60" s="17">
        <f t="shared" si="4"/>
        <v>2370.9240854944846</v>
      </c>
      <c r="O60" s="24">
        <f t="shared" si="2"/>
        <v>35.094788945963359</v>
      </c>
      <c r="P60" s="7"/>
      <c r="Q60" s="25">
        <f t="shared" si="5"/>
        <v>-3079.0713149463782</v>
      </c>
      <c r="R60" s="24">
        <f t="shared" si="6"/>
        <v>2343.9307242512773</v>
      </c>
      <c r="S60" s="7"/>
      <c r="T60" s="25">
        <f t="shared" si="7"/>
        <v>0.79637387674256221</v>
      </c>
      <c r="U60" s="24">
        <f t="shared" si="8"/>
        <v>0.60883399965650709</v>
      </c>
      <c r="V60" s="7"/>
      <c r="W60" s="25">
        <f t="shared" si="9"/>
        <v>0.79361175922712746</v>
      </c>
      <c r="X60" s="24">
        <f t="shared" si="10"/>
        <v>224.7099240928942</v>
      </c>
      <c r="Y60" s="7"/>
      <c r="Z60" s="25">
        <f t="shared" si="11"/>
        <v>626</v>
      </c>
      <c r="AA60" s="17">
        <f t="shared" si="15"/>
        <v>224.68499999999997</v>
      </c>
      <c r="AB60" s="24">
        <f t="shared" si="12"/>
        <v>3.9214930298434587</v>
      </c>
      <c r="AC60" s="17">
        <f t="shared" si="13"/>
        <v>2.4924092894224259E-2</v>
      </c>
      <c r="AD60" s="17">
        <f t="shared" ca="1" si="14"/>
        <v>7.905433171569598E-2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11595</v>
      </c>
      <c r="D61" s="17">
        <v>14277</v>
      </c>
      <c r="E61" s="17">
        <v>14926</v>
      </c>
      <c r="F61" s="17">
        <v>12236</v>
      </c>
      <c r="G61" s="24"/>
      <c r="H61" s="7"/>
      <c r="I61" s="25">
        <f t="shared" si="16"/>
        <v>-3331</v>
      </c>
      <c r="J61" s="24">
        <f t="shared" si="16"/>
        <v>2041</v>
      </c>
      <c r="K61" s="7"/>
      <c r="L61" s="25">
        <f t="shared" si="3"/>
        <v>-3340.0587458984387</v>
      </c>
      <c r="M61" s="17">
        <f t="shared" si="1"/>
        <v>82.060877252479997</v>
      </c>
      <c r="N61" s="17">
        <f t="shared" si="4"/>
        <v>2053.70032625777</v>
      </c>
      <c r="O61" s="24">
        <f t="shared" si="2"/>
        <v>161.29828705380288</v>
      </c>
      <c r="P61" s="7"/>
      <c r="Q61" s="25">
        <f t="shared" si="5"/>
        <v>-3291.0713149463782</v>
      </c>
      <c r="R61" s="24">
        <f t="shared" si="6"/>
        <v>2019.9307242512773</v>
      </c>
      <c r="S61" s="7"/>
      <c r="T61" s="25">
        <f t="shared" si="7"/>
        <v>0.8512057544746191</v>
      </c>
      <c r="U61" s="24">
        <f t="shared" si="8"/>
        <v>0.52467527694010951</v>
      </c>
      <c r="V61" s="7"/>
      <c r="W61" s="25">
        <f t="shared" si="9"/>
        <v>0.84882714990835995</v>
      </c>
      <c r="X61" s="24">
        <f t="shared" si="10"/>
        <v>230.48325649743197</v>
      </c>
      <c r="Y61" s="7"/>
      <c r="Z61" s="25">
        <f t="shared" si="11"/>
        <v>637</v>
      </c>
      <c r="AA61" s="17">
        <f t="shared" si="15"/>
        <v>230.41799999999998</v>
      </c>
      <c r="AB61" s="24">
        <f t="shared" si="12"/>
        <v>4.0215527558602941</v>
      </c>
      <c r="AC61" s="17">
        <f t="shared" si="13"/>
        <v>6.5256497431988691E-2</v>
      </c>
      <c r="AD61" s="17">
        <f t="shared" ca="1" si="14"/>
        <v>8.7309138434079614E-3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11504</v>
      </c>
      <c r="D62" s="17">
        <v>14117</v>
      </c>
      <c r="E62" s="17">
        <v>15023</v>
      </c>
      <c r="F62" s="17">
        <v>12409</v>
      </c>
      <c r="G62" s="24"/>
      <c r="H62" s="7"/>
      <c r="I62" s="25">
        <f t="shared" si="16"/>
        <v>-3519</v>
      </c>
      <c r="J62" s="24">
        <f t="shared" si="16"/>
        <v>1708</v>
      </c>
      <c r="K62" s="7"/>
      <c r="L62" s="25">
        <f t="shared" si="3"/>
        <v>-3526.1347981645936</v>
      </c>
      <c r="M62" s="17">
        <f t="shared" si="1"/>
        <v>50.905344849487861</v>
      </c>
      <c r="N62" s="17">
        <f t="shared" si="4"/>
        <v>1715.5976405925135</v>
      </c>
      <c r="O62" s="24">
        <f t="shared" si="2"/>
        <v>57.72414257300845</v>
      </c>
      <c r="P62" s="7"/>
      <c r="Q62" s="25">
        <f t="shared" si="5"/>
        <v>-3479.0713149463782</v>
      </c>
      <c r="R62" s="24">
        <f t="shared" si="6"/>
        <v>1686.9307242512773</v>
      </c>
      <c r="S62" s="7"/>
      <c r="T62" s="25">
        <f t="shared" si="7"/>
        <v>0.89983024982191473</v>
      </c>
      <c r="U62" s="24">
        <f t="shared" si="8"/>
        <v>0.43817881192603414</v>
      </c>
      <c r="V62" s="7"/>
      <c r="W62" s="25">
        <f t="shared" si="9"/>
        <v>0.89784573131282508</v>
      </c>
      <c r="X62" s="24">
        <f t="shared" si="10"/>
        <v>236.19028375092296</v>
      </c>
      <c r="Y62" s="7"/>
      <c r="Z62" s="25">
        <f t="shared" si="11"/>
        <v>638</v>
      </c>
      <c r="AA62" s="17">
        <f t="shared" si="15"/>
        <v>236.15999999999997</v>
      </c>
      <c r="AB62" s="24">
        <f t="shared" si="12"/>
        <v>4.121769561509808</v>
      </c>
      <c r="AC62" s="17">
        <f t="shared" si="13"/>
        <v>3.0283750922990293E-2</v>
      </c>
      <c r="AD62" s="17">
        <f t="shared" ca="1" si="14"/>
        <v>0.11533627822973358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11413</v>
      </c>
      <c r="D63" s="17">
        <v>13929</v>
      </c>
      <c r="E63" s="17">
        <v>15086</v>
      </c>
      <c r="F63" s="17">
        <v>12577</v>
      </c>
      <c r="G63" s="24"/>
      <c r="H63" s="7"/>
      <c r="I63" s="25">
        <f t="shared" si="16"/>
        <v>-3673</v>
      </c>
      <c r="J63" s="24">
        <f t="shared" si="16"/>
        <v>1352</v>
      </c>
      <c r="K63" s="7"/>
      <c r="L63" s="25">
        <f t="shared" si="3"/>
        <v>-3675.7507496432836</v>
      </c>
      <c r="M63" s="17">
        <f t="shared" si="1"/>
        <v>7.5666236000248404</v>
      </c>
      <c r="N63" s="17">
        <f t="shared" si="4"/>
        <v>1364.465097952502</v>
      </c>
      <c r="O63" s="24">
        <f t="shared" si="2"/>
        <v>155.37866696546936</v>
      </c>
      <c r="P63" s="7"/>
      <c r="Q63" s="25">
        <f t="shared" si="5"/>
        <v>-3633.0713149463782</v>
      </c>
      <c r="R63" s="24">
        <f t="shared" si="6"/>
        <v>1330.9307242512773</v>
      </c>
      <c r="S63" s="7"/>
      <c r="T63" s="25">
        <f t="shared" si="7"/>
        <v>0.93966095345746548</v>
      </c>
      <c r="U63" s="24">
        <f t="shared" si="8"/>
        <v>0.34570811659567136</v>
      </c>
      <c r="V63" s="7"/>
      <c r="W63" s="25">
        <f t="shared" si="9"/>
        <v>0.93809761435723227</v>
      </c>
      <c r="X63" s="24">
        <f t="shared" si="10"/>
        <v>241.97433913341092</v>
      </c>
      <c r="Y63" s="7"/>
      <c r="Z63" s="25">
        <f t="shared" si="11"/>
        <v>631</v>
      </c>
      <c r="AA63" s="17">
        <f t="shared" si="15"/>
        <v>241.83899999999997</v>
      </c>
      <c r="AB63" s="24">
        <f t="shared" si="12"/>
        <v>4.2208868097305663</v>
      </c>
      <c r="AC63" s="17">
        <f t="shared" si="13"/>
        <v>0.13533913341095172</v>
      </c>
      <c r="AD63" s="17">
        <f t="shared" ca="1" si="14"/>
        <v>2.9045097234018158E-2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11363</v>
      </c>
      <c r="D64" s="17">
        <v>13748</v>
      </c>
      <c r="E64" s="17">
        <v>15148</v>
      </c>
      <c r="F64" s="17">
        <v>12758</v>
      </c>
      <c r="G64" s="24"/>
      <c r="H64" s="7"/>
      <c r="I64" s="25">
        <f t="shared" si="16"/>
        <v>-3785</v>
      </c>
      <c r="J64" s="24">
        <f t="shared" si="16"/>
        <v>990</v>
      </c>
      <c r="K64" s="7"/>
      <c r="L64" s="25">
        <f t="shared" si="3"/>
        <v>-3789.2073040521095</v>
      </c>
      <c r="M64" s="17">
        <f t="shared" si="1"/>
        <v>17.701407386897195</v>
      </c>
      <c r="N64" s="17">
        <f t="shared" si="4"/>
        <v>1001.9024008418078</v>
      </c>
      <c r="O64" s="24">
        <f t="shared" si="2"/>
        <v>141.66714579906645</v>
      </c>
      <c r="P64" s="7"/>
      <c r="Q64" s="25">
        <f t="shared" si="5"/>
        <v>-3745.0713149463782</v>
      </c>
      <c r="R64" s="24">
        <f t="shared" si="6"/>
        <v>968.93072425127741</v>
      </c>
      <c r="S64" s="7"/>
      <c r="T64" s="25">
        <f t="shared" si="7"/>
        <v>0.96862873791968407</v>
      </c>
      <c r="U64" s="24">
        <f t="shared" si="8"/>
        <v>0.25167892640019007</v>
      </c>
      <c r="V64" s="7"/>
      <c r="W64" s="25">
        <f t="shared" si="9"/>
        <v>0.96749355735024467</v>
      </c>
      <c r="X64" s="24">
        <f t="shared" si="10"/>
        <v>247.62275020537993</v>
      </c>
      <c r="Y64" s="7"/>
      <c r="Z64" s="25">
        <f t="shared" si="11"/>
        <v>628</v>
      </c>
      <c r="AA64" s="17">
        <f t="shared" si="15"/>
        <v>247.49099999999996</v>
      </c>
      <c r="AB64" s="24">
        <f t="shared" si="12"/>
        <v>4.3195328190532853</v>
      </c>
      <c r="AC64" s="17">
        <f t="shared" si="13"/>
        <v>0.13175020537997284</v>
      </c>
      <c r="AD64" s="17">
        <f t="shared" ca="1" si="14"/>
        <v>-3.5283654312934232E-3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11328</v>
      </c>
      <c r="D65" s="17">
        <v>13578</v>
      </c>
      <c r="E65" s="17">
        <v>15185</v>
      </c>
      <c r="F65" s="17">
        <v>12939</v>
      </c>
      <c r="G65" s="24"/>
      <c r="H65" s="7"/>
      <c r="I65" s="25">
        <f t="shared" si="16"/>
        <v>-3857</v>
      </c>
      <c r="J65" s="24">
        <f t="shared" si="16"/>
        <v>639</v>
      </c>
      <c r="K65" s="7"/>
      <c r="L65" s="25">
        <f t="shared" si="3"/>
        <v>-3863.9327210538513</v>
      </c>
      <c r="M65" s="17">
        <f t="shared" si="1"/>
        <v>48.062621210513221</v>
      </c>
      <c r="N65" s="17">
        <f t="shared" si="4"/>
        <v>644.15462533275922</v>
      </c>
      <c r="O65" s="24">
        <f t="shared" si="2"/>
        <v>26.570162321123142</v>
      </c>
      <c r="P65" s="7"/>
      <c r="Q65" s="25">
        <f t="shared" si="5"/>
        <v>-3817.0713149463782</v>
      </c>
      <c r="R65" s="24">
        <f t="shared" si="6"/>
        <v>617.93072425127741</v>
      </c>
      <c r="S65" s="7"/>
      <c r="T65" s="25">
        <f t="shared" si="7"/>
        <v>0.98725088507396752</v>
      </c>
      <c r="U65" s="24">
        <f t="shared" si="8"/>
        <v>0.16050697679075931</v>
      </c>
      <c r="V65" s="7"/>
      <c r="W65" s="25">
        <f t="shared" si="9"/>
        <v>0.98653075470317342</v>
      </c>
      <c r="X65" s="24">
        <f t="shared" si="10"/>
        <v>252.96324974993422</v>
      </c>
      <c r="Y65" s="7"/>
      <c r="Z65" s="25">
        <f t="shared" si="11"/>
        <v>604</v>
      </c>
      <c r="AA65" s="17">
        <f t="shared" si="15"/>
        <v>252.92699999999996</v>
      </c>
      <c r="AB65" s="24">
        <f t="shared" si="12"/>
        <v>4.4144089171916976</v>
      </c>
      <c r="AC65" s="17">
        <f t="shared" si="13"/>
        <v>3.624974993425667E-2</v>
      </c>
      <c r="AD65" s="17">
        <f t="shared" ca="1" si="14"/>
        <v>2.4277309925082591E-2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11307</v>
      </c>
      <c r="D66" s="17">
        <v>13394</v>
      </c>
      <c r="E66" s="17">
        <v>15211</v>
      </c>
      <c r="F66" s="17">
        <v>13126</v>
      </c>
      <c r="G66" s="24"/>
      <c r="H66" s="7"/>
      <c r="I66" s="25">
        <f t="shared" si="16"/>
        <v>-3904</v>
      </c>
      <c r="J66" s="24">
        <f t="shared" si="16"/>
        <v>268</v>
      </c>
      <c r="K66" s="7"/>
      <c r="L66" s="25">
        <f t="shared" si="3"/>
        <v>-3904.808188434843</v>
      </c>
      <c r="M66" s="17">
        <f t="shared" si="1"/>
        <v>0.65316854621402998</v>
      </c>
      <c r="N66" s="17">
        <f t="shared" si="4"/>
        <v>271.73485866793396</v>
      </c>
      <c r="O66" s="24">
        <f t="shared" si="2"/>
        <v>13.949169269441459</v>
      </c>
      <c r="P66" s="7"/>
      <c r="Q66" s="25">
        <f t="shared" si="5"/>
        <v>-3864.0713149463782</v>
      </c>
      <c r="R66" s="24">
        <f t="shared" si="6"/>
        <v>246.93072425127738</v>
      </c>
      <c r="S66" s="7"/>
      <c r="T66" s="25">
        <f t="shared" si="7"/>
        <v>0.99940700891079148</v>
      </c>
      <c r="U66" s="24">
        <f t="shared" si="8"/>
        <v>6.4140044297600299E-2</v>
      </c>
      <c r="V66" s="7"/>
      <c r="W66" s="25">
        <f t="shared" si="9"/>
        <v>0.99912550039856463</v>
      </c>
      <c r="X66" s="24">
        <f t="shared" si="10"/>
        <v>258.53108067242624</v>
      </c>
      <c r="Y66" s="7"/>
      <c r="Z66" s="25">
        <f t="shared" si="11"/>
        <v>619</v>
      </c>
      <c r="AA66" s="17">
        <f t="shared" si="15"/>
        <v>258.49799999999999</v>
      </c>
      <c r="AB66" s="24">
        <f t="shared" si="12"/>
        <v>4.5116412098203016</v>
      </c>
      <c r="AC66" s="17">
        <f t="shared" si="13"/>
        <v>3.3080672426251567E-2</v>
      </c>
      <c r="AD66" s="17">
        <f t="shared" ca="1" si="14"/>
        <v>0.10604911041741616</v>
      </c>
      <c r="AE66" s="17">
        <v>103</v>
      </c>
    </row>
    <row r="67" spans="1:31" s="17" customFormat="1" x14ac:dyDescent="0.25">
      <c r="A67" s="17">
        <v>47</v>
      </c>
      <c r="B67" s="17">
        <v>629</v>
      </c>
      <c r="C67" s="17">
        <v>11296</v>
      </c>
      <c r="D67" s="17">
        <v>13189</v>
      </c>
      <c r="E67" s="17">
        <v>15198</v>
      </c>
      <c r="F67" s="17">
        <v>13303</v>
      </c>
      <c r="G67" s="24"/>
      <c r="H67" s="7"/>
      <c r="I67" s="25">
        <f t="shared" si="16"/>
        <v>-3902</v>
      </c>
      <c r="J67" s="24">
        <f t="shared" si="16"/>
        <v>-114</v>
      </c>
      <c r="K67" s="7"/>
      <c r="L67" s="25">
        <f t="shared" si="3"/>
        <v>-3908.928719187782</v>
      </c>
      <c r="M67" s="17">
        <f t="shared" si="1"/>
        <v>48.007149583138563</v>
      </c>
      <c r="N67" s="17">
        <f t="shared" si="4"/>
        <v>-109.10792360804665</v>
      </c>
      <c r="O67" s="24">
        <f t="shared" si="2"/>
        <v>23.932411424707333</v>
      </c>
      <c r="P67" s="7"/>
      <c r="Q67" s="25">
        <f t="shared" si="5"/>
        <v>-3862.0713149463782</v>
      </c>
      <c r="R67" s="24">
        <f t="shared" si="6"/>
        <v>-135.06927574872262</v>
      </c>
      <c r="S67" s="7"/>
      <c r="T67" s="25">
        <f t="shared" si="7"/>
        <v>0.99888972704539469</v>
      </c>
      <c r="U67" s="24">
        <f t="shared" si="8"/>
        <v>-3.5084128781609249E-2</v>
      </c>
      <c r="V67" s="7"/>
      <c r="W67" s="25">
        <f t="shared" si="9"/>
        <v>0.99905971042047825</v>
      </c>
      <c r="X67" s="24">
        <f t="shared" si="10"/>
        <v>264.21544869990623</v>
      </c>
      <c r="Y67" s="7"/>
      <c r="Z67" s="25">
        <f t="shared" si="11"/>
        <v>629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5.6448699906241018E-2</v>
      </c>
      <c r="AD67" s="17">
        <f t="shared" ca="1" si="14"/>
        <v>3.2798547368884101E-4</v>
      </c>
      <c r="AE67" s="17">
        <v>102</v>
      </c>
    </row>
    <row r="68" spans="1:31" s="17" customFormat="1" x14ac:dyDescent="0.25">
      <c r="A68" s="17">
        <v>48</v>
      </c>
      <c r="B68" s="17">
        <v>619</v>
      </c>
      <c r="C68" s="17">
        <v>11321</v>
      </c>
      <c r="D68" s="17">
        <v>13016</v>
      </c>
      <c r="E68" s="17">
        <v>15192</v>
      </c>
      <c r="F68" s="17">
        <v>13500</v>
      </c>
      <c r="G68" s="24"/>
      <c r="H68" s="7"/>
      <c r="I68" s="25">
        <f t="shared" si="16"/>
        <v>-3871</v>
      </c>
      <c r="J68" s="24">
        <f t="shared" si="16"/>
        <v>-484</v>
      </c>
      <c r="K68" s="7"/>
      <c r="L68" s="25">
        <f t="shared" si="3"/>
        <v>-3876.1244578743672</v>
      </c>
      <c r="M68" s="17">
        <f t="shared" si="1"/>
        <v>26.260068506163805</v>
      </c>
      <c r="N68" s="17">
        <f t="shared" si="4"/>
        <v>-482.67580153077324</v>
      </c>
      <c r="O68" s="24">
        <f t="shared" si="2"/>
        <v>1.7535015859024887</v>
      </c>
      <c r="P68" s="7"/>
      <c r="Q68" s="25">
        <f t="shared" si="5"/>
        <v>-3831.0713149463782</v>
      </c>
      <c r="R68" s="24">
        <f t="shared" si="6"/>
        <v>-505.06927574872259</v>
      </c>
      <c r="S68" s="7"/>
      <c r="T68" s="25">
        <f t="shared" si="7"/>
        <v>0.99087185813174494</v>
      </c>
      <c r="U68" s="24">
        <f t="shared" si="8"/>
        <v>-0.13119131213058183</v>
      </c>
      <c r="V68" s="7"/>
      <c r="W68" s="25">
        <f t="shared" si="9"/>
        <v>0.99147907258526613</v>
      </c>
      <c r="X68" s="24">
        <f t="shared" si="10"/>
        <v>269.74173291243255</v>
      </c>
      <c r="Y68" s="7"/>
      <c r="Z68" s="25">
        <f t="shared" si="11"/>
        <v>619</v>
      </c>
      <c r="AA68" s="17">
        <f t="shared" si="15"/>
        <v>269.73</v>
      </c>
      <c r="AB68" s="24">
        <f t="shared" si="12"/>
        <v>4.7076765914043053</v>
      </c>
      <c r="AC68" s="17">
        <f t="shared" si="13"/>
        <v>1.1732912432535159E-2</v>
      </c>
      <c r="AD68" s="17">
        <f t="shared" ca="1" si="14"/>
        <v>-1.1418615237801077E-2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11351</v>
      </c>
      <c r="D69" s="17">
        <v>12825</v>
      </c>
      <c r="E69" s="17">
        <v>15155</v>
      </c>
      <c r="F69" s="17">
        <v>13679</v>
      </c>
      <c r="G69" s="24"/>
      <c r="H69" s="7"/>
      <c r="I69" s="25">
        <f t="shared" si="16"/>
        <v>-3804</v>
      </c>
      <c r="J69" s="24">
        <f t="shared" si="16"/>
        <v>-854</v>
      </c>
      <c r="K69" s="7"/>
      <c r="L69" s="25">
        <f t="shared" si="3"/>
        <v>-3805.0898242736671</v>
      </c>
      <c r="M69" s="17">
        <f t="shared" si="1"/>
        <v>1.1877169474740021</v>
      </c>
      <c r="N69" s="17">
        <f t="shared" si="4"/>
        <v>-859.74418163062512</v>
      </c>
      <c r="O69" s="24">
        <f t="shared" si="2"/>
        <v>32.995622605611075</v>
      </c>
      <c r="P69" s="7"/>
      <c r="Q69" s="25">
        <f t="shared" si="5"/>
        <v>-3764.0713149463782</v>
      </c>
      <c r="R69" s="24">
        <f t="shared" si="6"/>
        <v>-875.06927574872259</v>
      </c>
      <c r="S69" s="7"/>
      <c r="T69" s="25">
        <f t="shared" si="7"/>
        <v>0.97354291564095341</v>
      </c>
      <c r="U69" s="24">
        <f t="shared" si="8"/>
        <v>-0.22729849547955444</v>
      </c>
      <c r="V69" s="7"/>
      <c r="W69" s="25">
        <f t="shared" si="9"/>
        <v>0.9745872647805236</v>
      </c>
      <c r="X69" s="24">
        <f t="shared" si="10"/>
        <v>275.33236759681802</v>
      </c>
      <c r="Y69" s="7"/>
      <c r="Z69" s="25">
        <f t="shared" si="11"/>
        <v>633</v>
      </c>
      <c r="AA69" s="17">
        <f t="shared" si="15"/>
        <v>275.42700000000002</v>
      </c>
      <c r="AB69" s="24">
        <f t="shared" si="12"/>
        <v>4.8071079988904222</v>
      </c>
      <c r="AC69" s="17">
        <f t="shared" si="13"/>
        <v>-9.4632403182004055E-2</v>
      </c>
      <c r="AD69" s="17">
        <f t="shared" ca="1" si="14"/>
        <v>7.637893754133529E-2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11404</v>
      </c>
      <c r="D70" s="17">
        <v>12645</v>
      </c>
      <c r="E70" s="17">
        <v>15098</v>
      </c>
      <c r="F70" s="17">
        <v>13865</v>
      </c>
      <c r="G70" s="24"/>
      <c r="H70" s="7"/>
      <c r="I70" s="25">
        <f t="shared" si="16"/>
        <v>-3694</v>
      </c>
      <c r="J70" s="24">
        <f t="shared" si="16"/>
        <v>-1220</v>
      </c>
      <c r="K70" s="7"/>
      <c r="L70" s="25">
        <f t="shared" si="3"/>
        <v>-3696.2463510130519</v>
      </c>
      <c r="M70" s="17">
        <f t="shared" si="1"/>
        <v>5.0460928738394557</v>
      </c>
      <c r="N70" s="17">
        <f t="shared" si="4"/>
        <v>-1229.8307353981163</v>
      </c>
      <c r="O70" s="24">
        <f t="shared" si="2"/>
        <v>96.643358467776906</v>
      </c>
      <c r="P70" s="7"/>
      <c r="Q70" s="25">
        <f t="shared" si="5"/>
        <v>-3654.0713149463782</v>
      </c>
      <c r="R70" s="24">
        <f t="shared" si="6"/>
        <v>-1241.0692757487227</v>
      </c>
      <c r="S70" s="7"/>
      <c r="T70" s="25">
        <f t="shared" si="7"/>
        <v>0.94509241304413139</v>
      </c>
      <c r="U70" s="24">
        <f t="shared" si="8"/>
        <v>-0.32236668225178139</v>
      </c>
      <c r="V70" s="7"/>
      <c r="W70" s="25">
        <f t="shared" si="9"/>
        <v>0.94656905401458113</v>
      </c>
      <c r="X70" s="24">
        <f t="shared" si="10"/>
        <v>281.01116946058357</v>
      </c>
      <c r="Y70" s="7"/>
      <c r="Z70" s="25">
        <f t="shared" si="11"/>
        <v>636</v>
      </c>
      <c r="AA70" s="17">
        <f t="shared" si="15"/>
        <v>281.15100000000001</v>
      </c>
      <c r="AB70" s="24">
        <f t="shared" si="12"/>
        <v>4.9070106452745774</v>
      </c>
      <c r="AC70" s="17">
        <f t="shared" si="13"/>
        <v>-0.13983053941643675</v>
      </c>
      <c r="AD70" s="17">
        <f t="shared" ca="1" si="14"/>
        <v>7.2450860374999593E-2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11484</v>
      </c>
      <c r="D71" s="17">
        <v>12467</v>
      </c>
      <c r="E71" s="17">
        <v>15033</v>
      </c>
      <c r="F71" s="17">
        <v>14047</v>
      </c>
      <c r="G71" s="24"/>
      <c r="H71" s="7"/>
      <c r="I71" s="25">
        <f t="shared" si="16"/>
        <v>-3549</v>
      </c>
      <c r="J71" s="24">
        <f t="shared" si="16"/>
        <v>-1580</v>
      </c>
      <c r="K71" s="7"/>
      <c r="L71" s="25">
        <f t="shared" si="3"/>
        <v>-3550.1568739585455</v>
      </c>
      <c r="M71" s="17">
        <f t="shared" si="1"/>
        <v>1.3383573559606774</v>
      </c>
      <c r="N71" s="17">
        <f t="shared" si="4"/>
        <v>-1589.0944405612431</v>
      </c>
      <c r="O71" s="24">
        <f t="shared" si="2"/>
        <v>82.708849121984045</v>
      </c>
      <c r="P71" s="7"/>
      <c r="Q71" s="25">
        <f t="shared" si="5"/>
        <v>-3509.0713149463782</v>
      </c>
      <c r="R71" s="24">
        <f t="shared" si="6"/>
        <v>-1601.0692757487227</v>
      </c>
      <c r="S71" s="7"/>
      <c r="T71" s="25">
        <f t="shared" si="7"/>
        <v>0.90758947780286614</v>
      </c>
      <c r="U71" s="24">
        <f t="shared" si="8"/>
        <v>-0.41587637415888989</v>
      </c>
      <c r="V71" s="7"/>
      <c r="W71" s="25">
        <f t="shared" si="9"/>
        <v>0.90949122530964899</v>
      </c>
      <c r="X71" s="24">
        <f t="shared" si="10"/>
        <v>286.77705935822496</v>
      </c>
      <c r="Y71" s="7"/>
      <c r="Z71" s="25">
        <f t="shared" si="11"/>
        <v>639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-0.12494064177502651</v>
      </c>
      <c r="AD71" s="17">
        <f t="shared" ca="1" si="14"/>
        <v>4.9390238214982674E-2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11567</v>
      </c>
      <c r="D72" s="17">
        <v>12296</v>
      </c>
      <c r="E72" s="17">
        <v>14941</v>
      </c>
      <c r="F72" s="17">
        <v>14210</v>
      </c>
      <c r="G72" s="24"/>
      <c r="H72" s="7"/>
      <c r="I72" s="25">
        <f t="shared" si="16"/>
        <v>-3374</v>
      </c>
      <c r="J72" s="24">
        <f t="shared" si="16"/>
        <v>-1914</v>
      </c>
      <c r="K72" s="7"/>
      <c r="L72" s="25">
        <f t="shared" si="3"/>
        <v>-3373.3687837422672</v>
      </c>
      <c r="M72" s="17">
        <f t="shared" si="1"/>
        <v>0.39843396402623954</v>
      </c>
      <c r="N72" s="17">
        <f t="shared" si="4"/>
        <v>-1924.3084786698525</v>
      </c>
      <c r="O72" s="24">
        <f t="shared" si="2"/>
        <v>106.26473248680495</v>
      </c>
      <c r="P72" s="7"/>
      <c r="Q72" s="25">
        <f t="shared" si="5"/>
        <v>-3334.0713149463782</v>
      </c>
      <c r="R72" s="24">
        <f t="shared" si="6"/>
        <v>-1935.0692757487227</v>
      </c>
      <c r="S72" s="7"/>
      <c r="T72" s="25">
        <f t="shared" si="7"/>
        <v>0.86232731458064948</v>
      </c>
      <c r="U72" s="24">
        <f t="shared" si="8"/>
        <v>-0.50263258831715163</v>
      </c>
      <c r="V72" s="7"/>
      <c r="W72" s="25">
        <f t="shared" si="9"/>
        <v>0.86462335811796975</v>
      </c>
      <c r="X72" s="24">
        <f t="shared" si="10"/>
        <v>292.37498645101039</v>
      </c>
      <c r="Y72" s="7"/>
      <c r="Z72" s="25">
        <f t="shared" si="11"/>
        <v>624</v>
      </c>
      <c r="AA72" s="17">
        <f t="shared" si="15"/>
        <v>292.51799999999997</v>
      </c>
      <c r="AB72" s="24">
        <f t="shared" si="12"/>
        <v>5.1054022213487729</v>
      </c>
      <c r="AC72" s="17">
        <f t="shared" si="13"/>
        <v>-0.14301354898958607</v>
      </c>
      <c r="AD72" s="17">
        <f t="shared" ca="1" si="14"/>
        <v>0.11531094779110163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11660</v>
      </c>
      <c r="D73" s="17">
        <v>12133</v>
      </c>
      <c r="E73" s="17">
        <v>14827</v>
      </c>
      <c r="F73" s="17">
        <v>14360</v>
      </c>
      <c r="G73" s="24"/>
      <c r="H73" s="7"/>
      <c r="I73" s="25">
        <f t="shared" si="16"/>
        <v>-3167</v>
      </c>
      <c r="J73" s="24">
        <f t="shared" si="16"/>
        <v>-2227</v>
      </c>
      <c r="K73" s="7"/>
      <c r="L73" s="25">
        <f t="shared" si="3"/>
        <v>-3167.0802077771027</v>
      </c>
      <c r="M73" s="17">
        <f t="shared" si="1"/>
        <v>6.4332875077587033E-3</v>
      </c>
      <c r="N73" s="17">
        <f t="shared" si="4"/>
        <v>-2237.4109252835001</v>
      </c>
      <c r="O73" s="24">
        <f t="shared" si="2"/>
        <v>108.38736525862146</v>
      </c>
      <c r="P73" s="7"/>
      <c r="Q73" s="25">
        <f t="shared" si="5"/>
        <v>-3127.0713149463782</v>
      </c>
      <c r="R73" s="24">
        <f t="shared" si="6"/>
        <v>-2248.0692757487227</v>
      </c>
      <c r="S73" s="7"/>
      <c r="T73" s="25">
        <f t="shared" si="7"/>
        <v>0.80878864151208452</v>
      </c>
      <c r="U73" s="24">
        <f t="shared" si="8"/>
        <v>-0.58393407044749868</v>
      </c>
      <c r="V73" s="7"/>
      <c r="W73" s="25">
        <f t="shared" si="9"/>
        <v>0.81145407486878407</v>
      </c>
      <c r="X73" s="24">
        <f t="shared" si="10"/>
        <v>297.94354654929862</v>
      </c>
      <c r="Y73" s="7"/>
      <c r="Z73" s="25">
        <f t="shared" si="11"/>
        <v>617</v>
      </c>
      <c r="AA73" s="17">
        <f t="shared" si="15"/>
        <v>298.07099999999997</v>
      </c>
      <c r="AB73" s="24">
        <f t="shared" si="12"/>
        <v>5.2023203547120174</v>
      </c>
      <c r="AC73" s="17">
        <f t="shared" si="13"/>
        <v>-0.12745345070135272</v>
      </c>
      <c r="AD73" s="17">
        <f t="shared" ca="1" si="14"/>
        <v>5.1945159187198442E-2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11793</v>
      </c>
      <c r="D74" s="17">
        <v>11997</v>
      </c>
      <c r="E74" s="17">
        <v>14729</v>
      </c>
      <c r="F74" s="17">
        <v>14518</v>
      </c>
      <c r="G74" s="24"/>
      <c r="H74" s="7"/>
      <c r="I74" s="25">
        <f t="shared" si="16"/>
        <v>-2936</v>
      </c>
      <c r="J74" s="24">
        <f t="shared" si="16"/>
        <v>-2521</v>
      </c>
      <c r="K74" s="7"/>
      <c r="L74" s="25">
        <f t="shared" si="3"/>
        <v>-2933.0465617026489</v>
      </c>
      <c r="M74" s="17">
        <f t="shared" si="1"/>
        <v>8.72279777626024</v>
      </c>
      <c r="N74" s="17">
        <f t="shared" si="4"/>
        <v>-2527.4970992098433</v>
      </c>
      <c r="O74" s="24">
        <f t="shared" si="2"/>
        <v>42.212298142546786</v>
      </c>
      <c r="P74" s="7"/>
      <c r="Q74" s="25">
        <f t="shared" si="5"/>
        <v>-2896.0713149463782</v>
      </c>
      <c r="R74" s="24">
        <f t="shared" si="6"/>
        <v>-2542.0692757487227</v>
      </c>
      <c r="S74" s="7"/>
      <c r="T74" s="25">
        <f t="shared" si="7"/>
        <v>0.74904258605875851</v>
      </c>
      <c r="U74" s="24">
        <f t="shared" si="8"/>
        <v>-0.66030031883830398</v>
      </c>
      <c r="V74" s="7"/>
      <c r="W74" s="25">
        <f t="shared" si="9"/>
        <v>0.75205488830411815</v>
      </c>
      <c r="X74" s="24">
        <f t="shared" si="10"/>
        <v>303.4871768069188</v>
      </c>
      <c r="Y74" s="7"/>
      <c r="Z74" s="25">
        <f t="shared" si="11"/>
        <v>613</v>
      </c>
      <c r="AA74" s="17">
        <f t="shared" si="15"/>
        <v>303.58799999999997</v>
      </c>
      <c r="AB74" s="24">
        <f t="shared" si="12"/>
        <v>5.2986101695445447</v>
      </c>
      <c r="AC74" s="17">
        <f t="shared" si="13"/>
        <v>-0.10082319308116894</v>
      </c>
      <c r="AD74" s="17">
        <f t="shared" ca="1" si="14"/>
        <v>4.832946778645919E-2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11924</v>
      </c>
      <c r="D75" s="17">
        <v>11864</v>
      </c>
      <c r="E75" s="17">
        <v>14593</v>
      </c>
      <c r="F75" s="17">
        <v>14653</v>
      </c>
      <c r="G75" s="24"/>
      <c r="H75" s="7"/>
      <c r="I75" s="25">
        <f t="shared" si="16"/>
        <v>-2669</v>
      </c>
      <c r="J75" s="24">
        <f t="shared" si="16"/>
        <v>-2789</v>
      </c>
      <c r="K75" s="7"/>
      <c r="L75" s="25">
        <f t="shared" si="3"/>
        <v>-2668.6272919691264</v>
      </c>
      <c r="M75" s="17">
        <f t="shared" si="1"/>
        <v>0.13891127627766309</v>
      </c>
      <c r="N75" s="17">
        <f t="shared" si="4"/>
        <v>-2797.2816343888821</v>
      </c>
      <c r="O75" s="24">
        <f t="shared" si="2"/>
        <v>68.585468151115251</v>
      </c>
      <c r="P75" s="7"/>
      <c r="Q75" s="25">
        <f t="shared" si="5"/>
        <v>-2629.0713149463782</v>
      </c>
      <c r="R75" s="24">
        <f t="shared" si="6"/>
        <v>-2810.0692757487227</v>
      </c>
      <c r="S75" s="7"/>
      <c r="T75" s="25">
        <f t="shared" si="7"/>
        <v>0.67998545702829072</v>
      </c>
      <c r="U75" s="24">
        <f t="shared" si="8"/>
        <v>-0.72991308948026246</v>
      </c>
      <c r="V75" s="7"/>
      <c r="W75" s="25">
        <f t="shared" si="9"/>
        <v>0.68331380159111665</v>
      </c>
      <c r="X75" s="24">
        <f t="shared" si="10"/>
        <v>309.09277906333</v>
      </c>
      <c r="Y75" s="7"/>
      <c r="Z75" s="25">
        <f t="shared" si="11"/>
        <v>621</v>
      </c>
      <c r="AA75" s="17">
        <f t="shared" si="15"/>
        <v>309.17699999999996</v>
      </c>
      <c r="AB75" s="24">
        <f t="shared" si="12"/>
        <v>5.3961566214385073</v>
      </c>
      <c r="AC75" s="17">
        <f t="shared" si="13"/>
        <v>-8.4220936669964885E-2</v>
      </c>
      <c r="AD75" s="17">
        <f t="shared" ca="1" si="14"/>
        <v>4.9434843936808193E-2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12072</v>
      </c>
      <c r="D76" s="17">
        <v>11742</v>
      </c>
      <c r="E76" s="17">
        <v>14449</v>
      </c>
      <c r="F76" s="17">
        <v>14781</v>
      </c>
      <c r="G76" s="24"/>
      <c r="H76" s="7"/>
      <c r="I76" s="25">
        <f t="shared" si="16"/>
        <v>-2377</v>
      </c>
      <c r="J76" s="24">
        <f t="shared" si="16"/>
        <v>-3039</v>
      </c>
      <c r="K76" s="7"/>
      <c r="L76" s="25">
        <f t="shared" si="3"/>
        <v>-2373.8687336376975</v>
      </c>
      <c r="M76" s="17">
        <f t="shared" si="1"/>
        <v>9.8048290316873814</v>
      </c>
      <c r="N76" s="17">
        <f t="shared" si="4"/>
        <v>-3044.3173883235463</v>
      </c>
      <c r="O76" s="24">
        <f t="shared" si="2"/>
        <v>28.274618583386648</v>
      </c>
      <c r="P76" s="7"/>
      <c r="Q76" s="25">
        <f t="shared" si="5"/>
        <v>-2337.0713149463782</v>
      </c>
      <c r="R76" s="24">
        <f t="shared" si="6"/>
        <v>-3060.0692757487227</v>
      </c>
      <c r="S76" s="7"/>
      <c r="T76" s="25">
        <f t="shared" si="7"/>
        <v>0.60446230468036344</v>
      </c>
      <c r="U76" s="24">
        <f t="shared" si="8"/>
        <v>-0.79485037552686555</v>
      </c>
      <c r="V76" s="7"/>
      <c r="W76" s="25">
        <f t="shared" si="9"/>
        <v>0.60808534988232421</v>
      </c>
      <c r="X76" s="24">
        <f t="shared" si="10"/>
        <v>314.78709387402171</v>
      </c>
      <c r="Y76" s="7"/>
      <c r="Z76" s="25">
        <f t="shared" si="11"/>
        <v>632</v>
      </c>
      <c r="AA76" s="17">
        <f t="shared" si="15"/>
        <v>314.86499999999995</v>
      </c>
      <c r="AB76" s="24">
        <f t="shared" si="12"/>
        <v>5.4954309492919444</v>
      </c>
      <c r="AC76" s="17">
        <f t="shared" si="13"/>
        <v>-7.79061259782452E-2</v>
      </c>
      <c r="AD76" s="17">
        <f t="shared" ca="1" si="14"/>
        <v>2.7875539108038083E-2</v>
      </c>
      <c r="AE76" s="17">
        <v>93</v>
      </c>
    </row>
    <row r="77" spans="1:31" s="17" customFormat="1" x14ac:dyDescent="0.25">
      <c r="A77" s="17">
        <v>57</v>
      </c>
      <c r="B77" s="17">
        <v>646</v>
      </c>
      <c r="C77" s="17">
        <v>12227</v>
      </c>
      <c r="D77" s="17">
        <v>11615</v>
      </c>
      <c r="E77" s="17">
        <v>14273</v>
      </c>
      <c r="F77" s="17">
        <v>14878</v>
      </c>
      <c r="G77" s="24"/>
      <c r="H77" s="7"/>
      <c r="I77" s="25">
        <f t="shared" si="16"/>
        <v>-2046</v>
      </c>
      <c r="J77" s="24">
        <f t="shared" si="16"/>
        <v>-3263</v>
      </c>
      <c r="K77" s="7"/>
      <c r="L77" s="25">
        <f t="shared" si="3"/>
        <v>-2048.8416014913137</v>
      </c>
      <c r="M77" s="17">
        <f t="shared" si="1"/>
        <v>8.0746990354360602</v>
      </c>
      <c r="N77" s="17">
        <f t="shared" si="4"/>
        <v>-3265.6114853013028</v>
      </c>
      <c r="O77" s="24">
        <f t="shared" si="2"/>
        <v>6.8198554789203891</v>
      </c>
      <c r="P77" s="7"/>
      <c r="Q77" s="25">
        <f t="shared" si="5"/>
        <v>-2006.0713149463779</v>
      </c>
      <c r="R77" s="24">
        <f t="shared" si="6"/>
        <v>-3284.0692757487227</v>
      </c>
      <c r="S77" s="7"/>
      <c r="T77" s="25">
        <f t="shared" si="7"/>
        <v>0.51885215595719913</v>
      </c>
      <c r="U77" s="24">
        <f t="shared" si="8"/>
        <v>-0.85303418382462193</v>
      </c>
      <c r="V77" s="7"/>
      <c r="W77" s="25">
        <f t="shared" si="9"/>
        <v>0.52273906719440189</v>
      </c>
      <c r="X77" s="24">
        <f t="shared" si="10"/>
        <v>320.70425729361557</v>
      </c>
      <c r="Y77" s="7"/>
      <c r="Z77" s="25">
        <f t="shared" si="11"/>
        <v>646</v>
      </c>
      <c r="AA77" s="17">
        <f t="shared" si="15"/>
        <v>320.67899999999997</v>
      </c>
      <c r="AB77" s="24">
        <f t="shared" si="12"/>
        <v>5.5969043920028954</v>
      </c>
      <c r="AC77" s="17">
        <f t="shared" si="13"/>
        <v>2.52572936155957E-2</v>
      </c>
      <c r="AD77" s="17">
        <f t="shared" ca="1" si="14"/>
        <v>-1.47655144008354E-2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12391</v>
      </c>
      <c r="D78" s="17">
        <v>11524</v>
      </c>
      <c r="E78" s="17">
        <v>14102</v>
      </c>
      <c r="F78" s="17">
        <v>14971</v>
      </c>
      <c r="G78" s="24"/>
      <c r="H78" s="7"/>
      <c r="I78" s="25">
        <f t="shared" si="16"/>
        <v>-1711</v>
      </c>
      <c r="J78" s="24">
        <f t="shared" si="16"/>
        <v>-3447</v>
      </c>
      <c r="K78" s="7"/>
      <c r="L78" s="25">
        <f t="shared" si="3"/>
        <v>-1710.2753874568318</v>
      </c>
      <c r="M78" s="17">
        <f t="shared" si="1"/>
        <v>0.52506333771665403</v>
      </c>
      <c r="N78" s="17">
        <f t="shared" si="4"/>
        <v>-3449.6648583755095</v>
      </c>
      <c r="O78" s="24">
        <f t="shared" si="2"/>
        <v>7.1014701615233378</v>
      </c>
      <c r="P78" s="7"/>
      <c r="Q78" s="25">
        <f t="shared" si="5"/>
        <v>-1671.0713149463779</v>
      </c>
      <c r="R78" s="24">
        <f t="shared" si="6"/>
        <v>-3468.0692757487227</v>
      </c>
      <c r="S78" s="7"/>
      <c r="T78" s="25">
        <f t="shared" si="7"/>
        <v>0.43220744350324147</v>
      </c>
      <c r="U78" s="24">
        <f t="shared" si="8"/>
        <v>-0.90082802635492187</v>
      </c>
      <c r="V78" s="7"/>
      <c r="W78" s="25">
        <f t="shared" si="9"/>
        <v>0.43631093286725925</v>
      </c>
      <c r="X78" s="24">
        <f t="shared" si="10"/>
        <v>326.36124726701735</v>
      </c>
      <c r="Y78" s="7"/>
      <c r="Z78" s="25">
        <f t="shared" si="11"/>
        <v>633</v>
      </c>
      <c r="AA78" s="17">
        <f t="shared" si="15"/>
        <v>326.37599999999998</v>
      </c>
      <c r="AB78" s="24">
        <f t="shared" si="12"/>
        <v>5.6963357994890123</v>
      </c>
      <c r="AC78" s="17">
        <f t="shared" si="13"/>
        <v>-1.4752732982628913E-2</v>
      </c>
      <c r="AD78" s="17">
        <f t="shared" ca="1" si="14"/>
        <v>6.0195328829991013E-2</v>
      </c>
      <c r="AE78" s="17">
        <v>91</v>
      </c>
    </row>
    <row r="79" spans="1:31" s="17" customFormat="1" x14ac:dyDescent="0.25">
      <c r="A79" s="17">
        <v>59</v>
      </c>
      <c r="B79" s="17">
        <v>620</v>
      </c>
      <c r="C79" s="17">
        <v>12581</v>
      </c>
      <c r="D79" s="17">
        <v>11464</v>
      </c>
      <c r="E79" s="17">
        <v>13942</v>
      </c>
      <c r="F79" s="17">
        <v>15059</v>
      </c>
      <c r="G79" s="24"/>
      <c r="H79" s="7"/>
      <c r="I79" s="25">
        <f t="shared" si="16"/>
        <v>-1361</v>
      </c>
      <c r="J79" s="24">
        <f t="shared" si="16"/>
        <v>-3595</v>
      </c>
      <c r="K79" s="7"/>
      <c r="L79" s="25">
        <f t="shared" si="3"/>
        <v>-1362.6361671493487</v>
      </c>
      <c r="M79" s="17">
        <f t="shared" si="1"/>
        <v>2.6770429406078309</v>
      </c>
      <c r="N79" s="17">
        <f t="shared" si="4"/>
        <v>-3596.7111608842879</v>
      </c>
      <c r="O79" s="24">
        <f t="shared" si="2"/>
        <v>2.9280715719169215</v>
      </c>
      <c r="P79" s="7"/>
      <c r="Q79" s="25">
        <f t="shared" si="5"/>
        <v>-1321.0713149463779</v>
      </c>
      <c r="R79" s="24">
        <f t="shared" si="6"/>
        <v>-3616.0692757487227</v>
      </c>
      <c r="S79" s="7"/>
      <c r="T79" s="25">
        <f t="shared" si="7"/>
        <v>0.34168311705880805</v>
      </c>
      <c r="U79" s="24">
        <f t="shared" si="8"/>
        <v>-0.93927089969451094</v>
      </c>
      <c r="V79" s="7"/>
      <c r="W79" s="25">
        <f t="shared" si="9"/>
        <v>0.34596059490780007</v>
      </c>
      <c r="X79" s="24">
        <f t="shared" si="10"/>
        <v>331.98400160772189</v>
      </c>
      <c r="Y79" s="7"/>
      <c r="Z79" s="25">
        <f t="shared" si="11"/>
        <v>620</v>
      </c>
      <c r="AA79" s="17">
        <f t="shared" si="15"/>
        <v>331.95599999999996</v>
      </c>
      <c r="AB79" s="24">
        <f t="shared" si="12"/>
        <v>5.793725171750296</v>
      </c>
      <c r="AC79" s="17">
        <f t="shared" si="13"/>
        <v>2.8001607721932942E-2</v>
      </c>
      <c r="AD79" s="17">
        <f t="shared" ca="1" si="14"/>
        <v>-7.0711407703925033E-3</v>
      </c>
      <c r="AE79" s="17">
        <v>90</v>
      </c>
    </row>
    <row r="80" spans="1:31" s="17" customFormat="1" x14ac:dyDescent="0.25">
      <c r="A80" s="17">
        <v>60</v>
      </c>
      <c r="B80" s="17">
        <v>636</v>
      </c>
      <c r="C80" s="17">
        <v>12759</v>
      </c>
      <c r="D80" s="17">
        <v>11399</v>
      </c>
      <c r="E80" s="17">
        <v>13752</v>
      </c>
      <c r="F80" s="17">
        <v>15111</v>
      </c>
      <c r="G80" s="24"/>
      <c r="H80" s="7"/>
      <c r="I80" s="25">
        <f t="shared" si="16"/>
        <v>-993</v>
      </c>
      <c r="J80" s="24">
        <f t="shared" si="16"/>
        <v>-3712</v>
      </c>
      <c r="K80" s="7"/>
      <c r="L80" s="25">
        <f t="shared" si="3"/>
        <v>-993.02438040295965</v>
      </c>
      <c r="M80" s="17">
        <f t="shared" si="1"/>
        <v>5.9440404847492913E-4</v>
      </c>
      <c r="N80" s="17">
        <f t="shared" si="4"/>
        <v>-3711.9158070507683</v>
      </c>
      <c r="O80" s="24">
        <f t="shared" si="2"/>
        <v>7.0884527003302975E-3</v>
      </c>
      <c r="P80" s="7"/>
      <c r="Q80" s="25">
        <f t="shared" si="5"/>
        <v>-953.07131494637792</v>
      </c>
      <c r="R80" s="24">
        <f t="shared" si="6"/>
        <v>-3733.0692757487227</v>
      </c>
      <c r="S80" s="7"/>
      <c r="T80" s="25">
        <f t="shared" si="7"/>
        <v>0.24650325382580379</v>
      </c>
      <c r="U80" s="24">
        <f t="shared" si="8"/>
        <v>-0.96966154956432116</v>
      </c>
      <c r="V80" s="7"/>
      <c r="W80" s="25">
        <f t="shared" si="9"/>
        <v>0.25091803213500058</v>
      </c>
      <c r="X80" s="24">
        <f t="shared" si="10"/>
        <v>337.69609702512912</v>
      </c>
      <c r="Y80" s="7"/>
      <c r="Z80" s="25">
        <f t="shared" si="11"/>
        <v>636</v>
      </c>
      <c r="AA80" s="17">
        <f t="shared" si="15"/>
        <v>337.67999999999995</v>
      </c>
      <c r="AB80" s="24">
        <f t="shared" si="12"/>
        <v>5.8936278181344504</v>
      </c>
      <c r="AC80" s="17">
        <f t="shared" si="13"/>
        <v>1.6097025129170106E-2</v>
      </c>
      <c r="AD80" s="17">
        <f t="shared" ca="1" si="14"/>
        <v>1.1383395127381846E-2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12941</v>
      </c>
      <c r="D81" s="17">
        <v>11360</v>
      </c>
      <c r="E81" s="17">
        <v>13571</v>
      </c>
      <c r="F81" s="17">
        <v>15148</v>
      </c>
      <c r="G81" s="24"/>
      <c r="H81" s="7"/>
      <c r="I81" s="25">
        <f t="shared" si="16"/>
        <v>-630</v>
      </c>
      <c r="J81" s="24">
        <f t="shared" si="16"/>
        <v>-3788</v>
      </c>
      <c r="K81" s="7"/>
      <c r="L81" s="25">
        <f t="shared" si="3"/>
        <v>-629.53965678787006</v>
      </c>
      <c r="M81" s="17">
        <f t="shared" si="1"/>
        <v>0.21191587295411279</v>
      </c>
      <c r="N81" s="17">
        <f t="shared" si="4"/>
        <v>-3787.4463778472673</v>
      </c>
      <c r="O81" s="24">
        <f t="shared" si="2"/>
        <v>0.30649748799640486</v>
      </c>
      <c r="P81" s="7"/>
      <c r="Q81" s="25">
        <f t="shared" si="5"/>
        <v>-590.07131494637792</v>
      </c>
      <c r="R81" s="24">
        <f t="shared" si="6"/>
        <v>-3809.0692757487227</v>
      </c>
      <c r="S81" s="7"/>
      <c r="T81" s="25">
        <f t="shared" si="7"/>
        <v>0.15261659525629143</v>
      </c>
      <c r="U81" s="24">
        <f t="shared" si="8"/>
        <v>-0.98940248452248847</v>
      </c>
      <c r="V81" s="7"/>
      <c r="W81" s="25">
        <f t="shared" si="9"/>
        <v>0.15712022828540909</v>
      </c>
      <c r="X81" s="24">
        <f t="shared" si="10"/>
        <v>343.18080922500872</v>
      </c>
      <c r="Y81" s="7"/>
      <c r="Z81" s="25">
        <f t="shared" si="11"/>
        <v>610</v>
      </c>
      <c r="AA81" s="17">
        <f t="shared" si="15"/>
        <v>343.16999999999996</v>
      </c>
      <c r="AB81" s="24">
        <f t="shared" si="12"/>
        <v>5.9894463940689393</v>
      </c>
      <c r="AC81" s="17">
        <f t="shared" si="13"/>
        <v>1.0809225008756584E-2</v>
      </c>
      <c r="AD81" s="17">
        <f t="shared" ca="1" si="14"/>
        <v>1.0110312290862566E-2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13118</v>
      </c>
      <c r="D82" s="17">
        <v>11334</v>
      </c>
      <c r="E82" s="17">
        <v>13379</v>
      </c>
      <c r="F82" s="17">
        <v>15171</v>
      </c>
      <c r="G82" s="24"/>
      <c r="H82" s="7"/>
      <c r="I82" s="25">
        <f t="shared" si="16"/>
        <v>-261</v>
      </c>
      <c r="J82" s="24">
        <f t="shared" si="16"/>
        <v>-3837</v>
      </c>
      <c r="K82" s="7"/>
      <c r="L82" s="25">
        <f t="shared" si="3"/>
        <v>-256.39039929284473</v>
      </c>
      <c r="M82" s="17">
        <f t="shared" si="1"/>
        <v>21.248418679406331</v>
      </c>
      <c r="N82" s="17">
        <f t="shared" si="4"/>
        <v>-3828.2971150127673</v>
      </c>
      <c r="O82" s="24">
        <f t="shared" si="2"/>
        <v>75.740207100999697</v>
      </c>
      <c r="P82" s="7"/>
      <c r="Q82" s="25">
        <f t="shared" si="5"/>
        <v>-221.07131494637798</v>
      </c>
      <c r="R82" s="24">
        <f t="shared" si="6"/>
        <v>-3858.0692757487227</v>
      </c>
      <c r="S82" s="7"/>
      <c r="T82" s="25">
        <f t="shared" si="7"/>
        <v>5.717809109058878E-2</v>
      </c>
      <c r="U82" s="24">
        <f t="shared" si="8"/>
        <v>-1.0021301925876227</v>
      </c>
      <c r="V82" s="7"/>
      <c r="W82" s="25">
        <f t="shared" si="9"/>
        <v>6.1738650665470129E-2</v>
      </c>
      <c r="X82" s="24">
        <f t="shared" si="10"/>
        <v>348.67882156222413</v>
      </c>
      <c r="Y82" s="7"/>
      <c r="Z82" s="25">
        <f t="shared" si="11"/>
        <v>617</v>
      </c>
      <c r="AA82" s="17">
        <f t="shared" si="15"/>
        <v>348.72299999999996</v>
      </c>
      <c r="AB82" s="24">
        <f t="shared" si="12"/>
        <v>6.0863645274321847</v>
      </c>
      <c r="AC82" s="17">
        <f t="shared" si="13"/>
        <v>-4.4178437775826751E-2</v>
      </c>
      <c r="AD82" s="17">
        <f t="shared" ca="1" si="14"/>
        <v>-2.9665064354617243E-2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13310</v>
      </c>
      <c r="D83" s="17">
        <v>11333</v>
      </c>
      <c r="E83" s="17">
        <v>13194</v>
      </c>
      <c r="F83" s="17">
        <v>15171</v>
      </c>
      <c r="G83" s="24"/>
      <c r="H83" s="7"/>
      <c r="I83" s="25">
        <f t="shared" si="16"/>
        <v>116</v>
      </c>
      <c r="J83" s="24">
        <f t="shared" si="16"/>
        <v>-3838</v>
      </c>
      <c r="K83" s="7"/>
      <c r="L83" s="25">
        <f t="shared" si="3"/>
        <v>120.61667778237363</v>
      </c>
      <c r="M83" s="17">
        <f t="shared" si="1"/>
        <v>21.31371374626228</v>
      </c>
      <c r="N83" s="17">
        <f t="shared" si="4"/>
        <v>-3832.9519290337989</v>
      </c>
      <c r="O83" s="24">
        <f t="shared" si="2"/>
        <v>25.483020479802171</v>
      </c>
      <c r="P83" s="7"/>
      <c r="Q83" s="25">
        <f t="shared" si="5"/>
        <v>155.92868505362202</v>
      </c>
      <c r="R83" s="24">
        <f t="shared" si="6"/>
        <v>-3859.0692757487227</v>
      </c>
      <c r="S83" s="7"/>
      <c r="T83" s="25">
        <f t="shared" si="7"/>
        <v>-4.0329540536700931E-2</v>
      </c>
      <c r="U83" s="24">
        <f t="shared" si="8"/>
        <v>-1.0023899417318092</v>
      </c>
      <c r="V83" s="7"/>
      <c r="W83" s="25">
        <f t="shared" si="9"/>
        <v>-3.5768808474380617E-2</v>
      </c>
      <c r="X83" s="24">
        <f t="shared" si="10"/>
        <v>354.24785914340117</v>
      </c>
      <c r="Y83" s="7"/>
      <c r="Z83" s="25">
        <f t="shared" si="11"/>
        <v>620</v>
      </c>
      <c r="AA83" s="17">
        <f t="shared" si="15"/>
        <v>354.30299999999994</v>
      </c>
      <c r="AB83" s="24">
        <f t="shared" si="12"/>
        <v>6.1837538996934676</v>
      </c>
      <c r="AC83" s="17">
        <f t="shared" si="13"/>
        <v>-5.5140856598768551E-2</v>
      </c>
      <c r="AD83" s="17">
        <f t="shared" ca="1" si="14"/>
        <v>2.9517943968869531E-2</v>
      </c>
      <c r="AE83" s="17">
        <v>86</v>
      </c>
    </row>
    <row r="84" spans="1:31" s="17" customFormat="1" x14ac:dyDescent="0.25">
      <c r="A84" s="17">
        <v>64</v>
      </c>
      <c r="B84" s="17">
        <v>638</v>
      </c>
      <c r="C84" s="17">
        <v>13508</v>
      </c>
      <c r="D84" s="17">
        <v>11357</v>
      </c>
      <c r="E84" s="17">
        <v>13007</v>
      </c>
      <c r="F84" s="17">
        <v>15156</v>
      </c>
      <c r="G84" s="24"/>
      <c r="H84" s="7"/>
      <c r="I84" s="25">
        <f t="shared" ref="I84:J115" si="17">C84-E84</f>
        <v>501</v>
      </c>
      <c r="J84" s="24">
        <f t="shared" si="17"/>
        <v>-3799</v>
      </c>
      <c r="K84" s="7"/>
      <c r="L84" s="25">
        <f t="shared" si="3"/>
        <v>506.94623432471843</v>
      </c>
      <c r="M84" s="17">
        <f t="shared" ref="M84:M147" si="18">(I84-L84)^2</f>
        <v>35.357702644459671</v>
      </c>
      <c r="N84" s="17">
        <f t="shared" si="4"/>
        <v>-3799.611586174</v>
      </c>
      <c r="O84" s="24">
        <f t="shared" ref="O84:O147" si="19">(J84-N84)^2</f>
        <v>0.37403764822791824</v>
      </c>
      <c r="P84" s="7"/>
      <c r="Q84" s="25">
        <f t="shared" si="5"/>
        <v>540.92868505362208</v>
      </c>
      <c r="R84" s="24">
        <f t="shared" si="6"/>
        <v>-3820.0692757487227</v>
      </c>
      <c r="S84" s="7"/>
      <c r="T84" s="25">
        <f t="shared" si="7"/>
        <v>-0.13990629962557771</v>
      </c>
      <c r="U84" s="24">
        <f t="shared" si="8"/>
        <v>-0.99225972510853899</v>
      </c>
      <c r="V84" s="7"/>
      <c r="W84" s="25">
        <f t="shared" si="9"/>
        <v>-0.13539269369451085</v>
      </c>
      <c r="X84" s="24">
        <f>IF(MOD(ATAN2(U84,W84)*180/PI()-$J$9+360,360)&lt;355,MOD(ATAN2(U84,W84)*180/PI()-$J$9+360,360)+360,MOD(ATAN2(U84,W84)*180/PI()-$J$9+360,360))</f>
        <v>359.97416970871058</v>
      </c>
      <c r="Y84" s="7"/>
      <c r="Z84" s="25">
        <f t="shared" si="11"/>
        <v>638</v>
      </c>
      <c r="AA84" s="17">
        <f t="shared" si="15"/>
        <v>360.04499999999996</v>
      </c>
      <c r="AB84" s="24">
        <f t="shared" si="12"/>
        <v>6.2839707053429832</v>
      </c>
      <c r="AC84" s="17">
        <f t="shared" si="13"/>
        <v>-7.0830291289382785E-2</v>
      </c>
    </row>
    <row r="85" spans="1:31" s="17" customFormat="1" x14ac:dyDescent="0.25">
      <c r="A85" s="17">
        <v>0</v>
      </c>
      <c r="B85" s="17">
        <v>0</v>
      </c>
      <c r="C85" s="17">
        <v>13459</v>
      </c>
      <c r="D85" s="17">
        <v>11306</v>
      </c>
      <c r="E85" s="17">
        <v>12945</v>
      </c>
      <c r="F85" s="17">
        <v>15092</v>
      </c>
      <c r="G85" s="24"/>
      <c r="H85" s="7"/>
      <c r="I85" s="25">
        <f t="shared" si="17"/>
        <v>514</v>
      </c>
      <c r="J85" s="24">
        <f t="shared" si="17"/>
        <v>-3786</v>
      </c>
      <c r="K85" s="7"/>
      <c r="L85" s="25">
        <f>$M$9*SIN(2*PI()/$M$10*(AA85+$M$11))+$M$12</f>
        <v>510.62606987633097</v>
      </c>
      <c r="M85" s="17">
        <f t="shared" si="18"/>
        <v>11.383404479401294</v>
      </c>
      <c r="N85" s="17">
        <f>$O$9*COS(2*PI()/$O$10*(AA85+$O$11))+$O$12</f>
        <v>-3785.1656584007678</v>
      </c>
      <c r="O85" s="24">
        <f t="shared" si="19"/>
        <v>0.69612590420930365</v>
      </c>
      <c r="P85" s="7"/>
      <c r="Q85" s="25">
        <f t="shared" ref="Q85:Q148" si="20">I85-$J$4</f>
        <v>553.92868505362208</v>
      </c>
      <c r="R85" s="24">
        <f t="shared" ref="R85:R148" si="21">J85-$J$3</f>
        <v>-3807.0692757487227</v>
      </c>
      <c r="S85" s="7"/>
      <c r="T85" s="25">
        <f t="shared" ref="T85:T148" si="22">Q85/$J$7</f>
        <v>-0.14326863175065666</v>
      </c>
      <c r="U85" s="24">
        <f t="shared" ref="U85:U148" si="23">R85/$J$6</f>
        <v>-0.98888298623411564</v>
      </c>
      <c r="V85" s="7"/>
      <c r="W85" s="25">
        <f t="shared" ref="W85:W148" si="24">(T85-U85*SIN(-$J$11*PI()/180))/(COS(-$J$11*PI()/180))</f>
        <v>-0.13877042571735487</v>
      </c>
      <c r="X85" s="24">
        <f>IF(MOD(ATAN2(U85,W85)*180/PI()-$J$9+360,360)&lt;355,MOD(ATAN2(U85,W85)*180/PI()-$J$9+360,360)+360,MOD(ATAN2(U85,W85)*180/PI()-$J$9+360,360))</f>
        <v>360.1923915172577</v>
      </c>
      <c r="Y85" s="7"/>
      <c r="Z85" s="25">
        <f>I165-J159</f>
        <v>6</v>
      </c>
      <c r="AA85" s="17">
        <f t="shared" si="15"/>
        <v>360.09899999999993</v>
      </c>
      <c r="AB85" s="24">
        <f t="shared" ref="AB85:AB148" si="25">AA85*PI()/180</f>
        <v>6.2849131831390599</v>
      </c>
      <c r="AC85" s="17">
        <f t="shared" ref="AC85:AC148" si="26">X85-AA85</f>
        <v>9.3391517257771284E-2</v>
      </c>
    </row>
    <row r="86" spans="1:31" s="17" customFormat="1" x14ac:dyDescent="0.25">
      <c r="A86" s="17">
        <v>1</v>
      </c>
      <c r="B86" s="17">
        <v>-641</v>
      </c>
      <c r="C86" s="17">
        <v>13261</v>
      </c>
      <c r="D86" s="17">
        <v>11292</v>
      </c>
      <c r="E86" s="17">
        <v>13142</v>
      </c>
      <c r="F86" s="17">
        <v>15110</v>
      </c>
      <c r="G86" s="24"/>
      <c r="H86" s="7"/>
      <c r="I86" s="25">
        <f t="shared" si="17"/>
        <v>119</v>
      </c>
      <c r="J86" s="24">
        <f t="shared" si="17"/>
        <v>-3818</v>
      </c>
      <c r="K86" s="7"/>
      <c r="L86" s="25">
        <f t="shared" ref="L86:L149" si="27">$M$9*SIN(2*PI()/$M$10*(AA86+$M$11))+$M$12</f>
        <v>123.68395635901092</v>
      </c>
      <c r="M86" s="17">
        <f t="shared" si="18"/>
        <v>21.939447173118843</v>
      </c>
      <c r="N86" s="17">
        <f t="shared" ref="N86:N149" si="28">$O$9*COS(2*PI()/$O$10*(AA86+$O$11))+$O$12</f>
        <v>-3819.3234535460128</v>
      </c>
      <c r="O86" s="24">
        <f t="shared" si="19"/>
        <v>1.7515292884539675</v>
      </c>
      <c r="P86" s="7"/>
      <c r="Q86" s="25">
        <f t="shared" si="20"/>
        <v>158.92868505362202</v>
      </c>
      <c r="R86" s="24">
        <f t="shared" si="21"/>
        <v>-3839.0692757487227</v>
      </c>
      <c r="S86" s="7"/>
      <c r="T86" s="25">
        <f t="shared" si="22"/>
        <v>-4.1105463334796075E-2</v>
      </c>
      <c r="U86" s="24">
        <f t="shared" si="23"/>
        <v>-0.99719495884808085</v>
      </c>
      <c r="V86" s="7"/>
      <c r="W86" s="25">
        <f t="shared" si="24"/>
        <v>-3.6568377904255607E-2</v>
      </c>
      <c r="X86" s="24">
        <f t="shared" ref="X86:X148" si="29">MOD(ATAN2(U86,W86)*180/PI()-$J$9+360,360)</f>
        <v>354.30437708737003</v>
      </c>
      <c r="Y86" s="7"/>
      <c r="Z86" s="25">
        <f t="shared" ref="Z86:Z149" si="30">B86</f>
        <v>-641</v>
      </c>
      <c r="AA86" s="17">
        <f t="shared" ref="AA86:AA149" si="31">360/40000*Z86+AA85</f>
        <v>354.32999999999993</v>
      </c>
      <c r="AB86" s="24">
        <f t="shared" si="25"/>
        <v>6.1842251385915068</v>
      </c>
      <c r="AC86" s="17">
        <f t="shared" si="26"/>
        <v>-2.562291262989902E-2</v>
      </c>
    </row>
    <row r="87" spans="1:31" s="17" customFormat="1" x14ac:dyDescent="0.25">
      <c r="A87" s="17">
        <v>2</v>
      </c>
      <c r="B87" s="17">
        <v>-616</v>
      </c>
      <c r="C87" s="17">
        <v>13079</v>
      </c>
      <c r="D87" s="17">
        <v>11296</v>
      </c>
      <c r="E87" s="17">
        <v>13337</v>
      </c>
      <c r="F87" s="17">
        <v>15120</v>
      </c>
      <c r="G87" s="24"/>
      <c r="H87" s="7"/>
      <c r="I87" s="25">
        <f t="shared" si="17"/>
        <v>-258</v>
      </c>
      <c r="J87" s="24">
        <f t="shared" si="17"/>
        <v>-3824</v>
      </c>
      <c r="K87" s="7"/>
      <c r="L87" s="25">
        <f t="shared" si="27"/>
        <v>-249.77921900051331</v>
      </c>
      <c r="M87" s="17">
        <f t="shared" si="18"/>
        <v>67.581240241521414</v>
      </c>
      <c r="N87" s="17">
        <f t="shared" si="28"/>
        <v>-3815.481459828799</v>
      </c>
      <c r="O87" s="24">
        <f t="shared" si="19"/>
        <v>72.565526648365818</v>
      </c>
      <c r="P87" s="7"/>
      <c r="Q87" s="25">
        <f t="shared" si="20"/>
        <v>-218.07131494637798</v>
      </c>
      <c r="R87" s="24">
        <f t="shared" si="21"/>
        <v>-3845.0692757487227</v>
      </c>
      <c r="S87" s="7"/>
      <c r="T87" s="25">
        <f t="shared" si="22"/>
        <v>5.6402168292493636E-2</v>
      </c>
      <c r="U87" s="24">
        <f t="shared" si="23"/>
        <v>-0.99875345371319935</v>
      </c>
      <c r="V87" s="7"/>
      <c r="W87" s="25">
        <f t="shared" si="24"/>
        <v>6.0947354745273408E-2</v>
      </c>
      <c r="X87" s="24">
        <f t="shared" si="29"/>
        <v>348.7121564978695</v>
      </c>
      <c r="Y87" s="7"/>
      <c r="Z87" s="25">
        <f t="shared" si="30"/>
        <v>-616</v>
      </c>
      <c r="AA87" s="17">
        <f t="shared" si="31"/>
        <v>348.78599999999994</v>
      </c>
      <c r="AB87" s="24">
        <f t="shared" si="25"/>
        <v>6.0874640848609411</v>
      </c>
      <c r="AC87" s="17">
        <f t="shared" si="26"/>
        <v>-7.3843502130443994E-2</v>
      </c>
    </row>
    <row r="88" spans="1:31" s="17" customFormat="1" x14ac:dyDescent="0.25">
      <c r="A88" s="17">
        <v>3</v>
      </c>
      <c r="B88" s="17">
        <v>-616</v>
      </c>
      <c r="C88" s="17">
        <v>12898</v>
      </c>
      <c r="D88" s="17">
        <v>11319</v>
      </c>
      <c r="E88" s="17">
        <v>13521</v>
      </c>
      <c r="F88" s="17">
        <v>15098</v>
      </c>
      <c r="G88" s="24"/>
      <c r="H88" s="7"/>
      <c r="I88" s="25">
        <f t="shared" si="17"/>
        <v>-623</v>
      </c>
      <c r="J88" s="24">
        <f t="shared" si="17"/>
        <v>-3779</v>
      </c>
      <c r="K88" s="7"/>
      <c r="L88" s="25">
        <f t="shared" si="27"/>
        <v>-621.280563786333</v>
      </c>
      <c r="M88" s="17">
        <f t="shared" si="18"/>
        <v>2.9564608928694929</v>
      </c>
      <c r="N88" s="17">
        <f t="shared" si="28"/>
        <v>-3775.7341321901126</v>
      </c>
      <c r="O88" s="24">
        <f t="shared" si="19"/>
        <v>10.665892551658514</v>
      </c>
      <c r="P88" s="7"/>
      <c r="Q88" s="25">
        <f t="shared" si="20"/>
        <v>-583.07131494637792</v>
      </c>
      <c r="R88" s="24">
        <f t="shared" si="21"/>
        <v>-3800.0692757487227</v>
      </c>
      <c r="S88" s="7"/>
      <c r="T88" s="25">
        <f t="shared" si="22"/>
        <v>0.15080610872740274</v>
      </c>
      <c r="U88" s="24">
        <f t="shared" si="23"/>
        <v>-0.98706474222481078</v>
      </c>
      <c r="V88" s="7"/>
      <c r="W88" s="25">
        <f t="shared" si="24"/>
        <v>0.15529908564396958</v>
      </c>
      <c r="X88" s="24">
        <f t="shared" si="29"/>
        <v>343.26291953729958</v>
      </c>
      <c r="Y88" s="7"/>
      <c r="Z88" s="25">
        <f t="shared" si="30"/>
        <v>-616</v>
      </c>
      <c r="AA88" s="17">
        <f t="shared" si="31"/>
        <v>343.24199999999996</v>
      </c>
      <c r="AB88" s="24">
        <f t="shared" si="25"/>
        <v>5.9907030311303755</v>
      </c>
      <c r="AC88" s="17">
        <f t="shared" si="26"/>
        <v>2.0919537299619151E-2</v>
      </c>
    </row>
    <row r="89" spans="1:31" s="17" customFormat="1" x14ac:dyDescent="0.25">
      <c r="A89" s="17">
        <v>4</v>
      </c>
      <c r="B89" s="17">
        <v>-611</v>
      </c>
      <c r="C89" s="17">
        <v>12712</v>
      </c>
      <c r="D89" s="17">
        <v>11354</v>
      </c>
      <c r="E89" s="17">
        <v>13696</v>
      </c>
      <c r="F89" s="17">
        <v>15051</v>
      </c>
      <c r="G89" s="24"/>
      <c r="H89" s="7"/>
      <c r="I89" s="25">
        <f t="shared" si="17"/>
        <v>-984</v>
      </c>
      <c r="J89" s="24">
        <f t="shared" si="17"/>
        <v>-3697</v>
      </c>
      <c r="K89" s="7"/>
      <c r="L89" s="25">
        <f t="shared" si="27"/>
        <v>-984.40327097766067</v>
      </c>
      <c r="M89" s="17">
        <f t="shared" si="18"/>
        <v>0.16262748142339098</v>
      </c>
      <c r="N89" s="17">
        <f t="shared" si="28"/>
        <v>-3701.2058755085804</v>
      </c>
      <c r="O89" s="24">
        <f t="shared" si="19"/>
        <v>17.689388793676841</v>
      </c>
      <c r="P89" s="7"/>
      <c r="Q89" s="25">
        <f t="shared" si="20"/>
        <v>-944.07131494637792</v>
      </c>
      <c r="R89" s="24">
        <f t="shared" si="21"/>
        <v>-3718.0692757487227</v>
      </c>
      <c r="S89" s="7"/>
      <c r="T89" s="25">
        <f t="shared" si="22"/>
        <v>0.24417548543151835</v>
      </c>
      <c r="U89" s="24">
        <f t="shared" si="23"/>
        <v>-0.96576531240152497</v>
      </c>
      <c r="V89" s="7"/>
      <c r="W89" s="25">
        <f t="shared" si="24"/>
        <v>0.24857251069330738</v>
      </c>
      <c r="X89" s="24">
        <f t="shared" si="29"/>
        <v>337.77048042025649</v>
      </c>
      <c r="Y89" s="7"/>
      <c r="Z89" s="25">
        <f t="shared" si="30"/>
        <v>-611</v>
      </c>
      <c r="AA89" s="17">
        <f t="shared" si="31"/>
        <v>337.74299999999994</v>
      </c>
      <c r="AB89" s="24">
        <f t="shared" si="25"/>
        <v>5.8947273755632068</v>
      </c>
      <c r="AC89" s="17">
        <f t="shared" si="26"/>
        <v>2.7480420256551952E-2</v>
      </c>
    </row>
    <row r="90" spans="1:31" s="17" customFormat="1" x14ac:dyDescent="0.25">
      <c r="A90" s="17">
        <v>5</v>
      </c>
      <c r="B90" s="17">
        <v>-639</v>
      </c>
      <c r="C90" s="17">
        <v>12524</v>
      </c>
      <c r="D90" s="17">
        <v>11412</v>
      </c>
      <c r="E90" s="17">
        <v>13880</v>
      </c>
      <c r="F90" s="17">
        <v>14999</v>
      </c>
      <c r="G90" s="24"/>
      <c r="H90" s="7"/>
      <c r="I90" s="25">
        <f t="shared" si="17"/>
        <v>-1356</v>
      </c>
      <c r="J90" s="24">
        <f t="shared" si="17"/>
        <v>-3587</v>
      </c>
      <c r="K90" s="7"/>
      <c r="L90" s="25">
        <f t="shared" si="27"/>
        <v>-1354.8122832853219</v>
      </c>
      <c r="M90" s="17">
        <f t="shared" si="18"/>
        <v>1.4106709943257809</v>
      </c>
      <c r="N90" s="17">
        <f t="shared" si="28"/>
        <v>-3586.6124209640238</v>
      </c>
      <c r="O90" s="24">
        <f t="shared" si="19"/>
        <v>0.15021750912820914</v>
      </c>
      <c r="P90" s="7"/>
      <c r="Q90" s="25">
        <f t="shared" si="20"/>
        <v>-1316.0713149463779</v>
      </c>
      <c r="R90" s="24">
        <f t="shared" si="21"/>
        <v>-3608.0692757487227</v>
      </c>
      <c r="S90" s="7"/>
      <c r="T90" s="25">
        <f t="shared" si="22"/>
        <v>0.34038991239531619</v>
      </c>
      <c r="U90" s="24">
        <f t="shared" si="23"/>
        <v>-0.93719290654101961</v>
      </c>
      <c r="V90" s="7"/>
      <c r="W90" s="25">
        <f t="shared" si="24"/>
        <v>0.3446579214168442</v>
      </c>
      <c r="X90" s="24">
        <f t="shared" si="29"/>
        <v>332.0129304669515</v>
      </c>
      <c r="Y90" s="7"/>
      <c r="Z90" s="25">
        <f t="shared" si="30"/>
        <v>-639</v>
      </c>
      <c r="AA90" s="17">
        <f t="shared" si="31"/>
        <v>331.99199999999996</v>
      </c>
      <c r="AB90" s="24">
        <f t="shared" si="25"/>
        <v>5.7943534902810141</v>
      </c>
      <c r="AC90" s="17">
        <f t="shared" si="26"/>
        <v>2.0930466951540438E-2</v>
      </c>
    </row>
    <row r="91" spans="1:31" s="17" customFormat="1" x14ac:dyDescent="0.25">
      <c r="A91" s="17">
        <v>6</v>
      </c>
      <c r="B91" s="17">
        <v>-634</v>
      </c>
      <c r="C91" s="17">
        <v>12341</v>
      </c>
      <c r="D91" s="17">
        <v>11476</v>
      </c>
      <c r="E91" s="17">
        <v>14047</v>
      </c>
      <c r="F91" s="17">
        <v>14908</v>
      </c>
      <c r="G91" s="24"/>
      <c r="H91" s="7"/>
      <c r="I91" s="25">
        <f t="shared" si="17"/>
        <v>-1706</v>
      </c>
      <c r="J91" s="24">
        <f t="shared" si="17"/>
        <v>-3432</v>
      </c>
      <c r="K91" s="7"/>
      <c r="L91" s="25">
        <f t="shared" si="27"/>
        <v>-1709.2491531421547</v>
      </c>
      <c r="M91" s="17">
        <f t="shared" si="18"/>
        <v>10.556996141173647</v>
      </c>
      <c r="N91" s="17">
        <f t="shared" si="28"/>
        <v>-3437.0076046687018</v>
      </c>
      <c r="O91" s="24">
        <f t="shared" si="19"/>
        <v>25.076104518003945</v>
      </c>
      <c r="P91" s="7"/>
      <c r="Q91" s="25">
        <f t="shared" si="20"/>
        <v>-1666.0713149463779</v>
      </c>
      <c r="R91" s="24">
        <f t="shared" si="21"/>
        <v>-3453.0692757487227</v>
      </c>
      <c r="S91" s="7"/>
      <c r="T91" s="25">
        <f t="shared" si="22"/>
        <v>0.43091423883974955</v>
      </c>
      <c r="U91" s="24">
        <f t="shared" si="23"/>
        <v>-0.89693178919212568</v>
      </c>
      <c r="V91" s="7"/>
      <c r="W91" s="25">
        <f t="shared" si="24"/>
        <v>0.43499998586662497</v>
      </c>
      <c r="X91" s="24">
        <f t="shared" si="29"/>
        <v>326.33144259584731</v>
      </c>
      <c r="Y91" s="7"/>
      <c r="Z91" s="25">
        <f t="shared" si="30"/>
        <v>-634</v>
      </c>
      <c r="AA91" s="17">
        <f t="shared" si="31"/>
        <v>326.28599999999994</v>
      </c>
      <c r="AB91" s="24">
        <f t="shared" si="25"/>
        <v>5.6947650031622175</v>
      </c>
      <c r="AC91" s="17">
        <f t="shared" si="26"/>
        <v>4.5442595847362099E-2</v>
      </c>
    </row>
    <row r="92" spans="1:31" s="17" customFormat="1" x14ac:dyDescent="0.25">
      <c r="A92" s="17">
        <v>7</v>
      </c>
      <c r="B92" s="17">
        <v>-628</v>
      </c>
      <c r="C92" s="17">
        <v>12181</v>
      </c>
      <c r="D92" s="17">
        <v>11578</v>
      </c>
      <c r="E92" s="17">
        <v>14225</v>
      </c>
      <c r="F92" s="17">
        <v>14830</v>
      </c>
      <c r="G92" s="24"/>
      <c r="H92" s="7"/>
      <c r="I92" s="25">
        <f t="shared" si="17"/>
        <v>-2044</v>
      </c>
      <c r="J92" s="24">
        <f t="shared" si="17"/>
        <v>-3252</v>
      </c>
      <c r="K92" s="7"/>
      <c r="L92" s="25">
        <f t="shared" si="27"/>
        <v>-2044.0310392928252</v>
      </c>
      <c r="M92" s="17">
        <f t="shared" si="18"/>
        <v>9.6343769908842358E-4</v>
      </c>
      <c r="N92" s="17">
        <f t="shared" si="28"/>
        <v>-3255.0175652681401</v>
      </c>
      <c r="O92" s="24">
        <f t="shared" si="19"/>
        <v>9.1057001474851962</v>
      </c>
      <c r="P92" s="7"/>
      <c r="Q92" s="25">
        <f t="shared" si="20"/>
        <v>-2004.0713149463779</v>
      </c>
      <c r="R92" s="24">
        <f t="shared" si="21"/>
        <v>-3273.0692757487227</v>
      </c>
      <c r="S92" s="7"/>
      <c r="T92" s="25">
        <f t="shared" si="22"/>
        <v>0.51833487409180246</v>
      </c>
      <c r="U92" s="24">
        <f t="shared" si="23"/>
        <v>-0.8501769432385714</v>
      </c>
      <c r="V92" s="7"/>
      <c r="W92" s="25">
        <f t="shared" si="24"/>
        <v>0.52220877874437799</v>
      </c>
      <c r="X92" s="24">
        <f t="shared" si="29"/>
        <v>320.64449177921472</v>
      </c>
      <c r="Y92" s="7"/>
      <c r="Z92" s="25">
        <f t="shared" si="30"/>
        <v>-628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1.04917792147603E-2</v>
      </c>
    </row>
    <row r="93" spans="1:31" s="17" customFormat="1" x14ac:dyDescent="0.25">
      <c r="A93" s="17">
        <v>8</v>
      </c>
      <c r="B93" s="17">
        <v>-635</v>
      </c>
      <c r="C93" s="17">
        <v>12021</v>
      </c>
      <c r="D93" s="17">
        <v>11687</v>
      </c>
      <c r="E93" s="17">
        <v>14388</v>
      </c>
      <c r="F93" s="17">
        <v>14722</v>
      </c>
      <c r="G93" s="24"/>
      <c r="H93" s="7"/>
      <c r="I93" s="25">
        <f t="shared" si="17"/>
        <v>-2367</v>
      </c>
      <c r="J93" s="24">
        <f t="shared" si="17"/>
        <v>-3035</v>
      </c>
      <c r="K93" s="7"/>
      <c r="L93" s="25">
        <f t="shared" si="27"/>
        <v>-2362.7156199013211</v>
      </c>
      <c r="M93" s="17">
        <f t="shared" si="18"/>
        <v>18.355912829955535</v>
      </c>
      <c r="N93" s="17">
        <f t="shared" si="28"/>
        <v>-3038.6064502606014</v>
      </c>
      <c r="O93" s="24">
        <f t="shared" si="19"/>
        <v>13.006483482191744</v>
      </c>
      <c r="P93" s="7"/>
      <c r="Q93" s="25">
        <f t="shared" si="20"/>
        <v>-2327.0713149463782</v>
      </c>
      <c r="R93" s="24">
        <f t="shared" si="21"/>
        <v>-3056.0692757487227</v>
      </c>
      <c r="S93" s="7"/>
      <c r="T93" s="25">
        <f t="shared" si="22"/>
        <v>0.6018758953533796</v>
      </c>
      <c r="U93" s="24">
        <f t="shared" si="23"/>
        <v>-0.79381137895011999</v>
      </c>
      <c r="V93" s="7"/>
      <c r="W93" s="25">
        <f t="shared" si="24"/>
        <v>0.60549418605986072</v>
      </c>
      <c r="X93" s="24">
        <f t="shared" si="29"/>
        <v>314.86896941312978</v>
      </c>
      <c r="Y93" s="7"/>
      <c r="Z93" s="25">
        <f t="shared" si="30"/>
        <v>-635</v>
      </c>
      <c r="AA93" s="17">
        <f t="shared" si="31"/>
        <v>314.91899999999998</v>
      </c>
      <c r="AB93" s="24">
        <f t="shared" si="25"/>
        <v>5.496373427088022</v>
      </c>
      <c r="AC93" s="17">
        <f t="shared" si="26"/>
        <v>-5.0030586870207117E-2</v>
      </c>
    </row>
    <row r="94" spans="1:31" s="17" customFormat="1" x14ac:dyDescent="0.25">
      <c r="A94" s="17">
        <v>9</v>
      </c>
      <c r="B94" s="17">
        <v>-626</v>
      </c>
      <c r="C94" s="17">
        <v>11885</v>
      </c>
      <c r="D94" s="17">
        <v>11816</v>
      </c>
      <c r="E94" s="17">
        <v>14546</v>
      </c>
      <c r="F94" s="17">
        <v>14612</v>
      </c>
      <c r="G94" s="24"/>
      <c r="H94" s="7"/>
      <c r="I94" s="25">
        <f t="shared" si="17"/>
        <v>-2661</v>
      </c>
      <c r="J94" s="24">
        <f t="shared" si="17"/>
        <v>-2796</v>
      </c>
      <c r="K94" s="7"/>
      <c r="L94" s="25">
        <f t="shared" si="27"/>
        <v>-2654.2903442698689</v>
      </c>
      <c r="M94" s="17">
        <f t="shared" si="18"/>
        <v>45.019480016880962</v>
      </c>
      <c r="N94" s="17">
        <f t="shared" si="28"/>
        <v>-2795.4683799905702</v>
      </c>
      <c r="O94" s="24">
        <f t="shared" si="19"/>
        <v>0.28261983442618721</v>
      </c>
      <c r="P94" s="7"/>
      <c r="Q94" s="25">
        <f t="shared" si="20"/>
        <v>-2621.0713149463782</v>
      </c>
      <c r="R94" s="24">
        <f t="shared" si="21"/>
        <v>-2817.0692757487227</v>
      </c>
      <c r="S94" s="7"/>
      <c r="T94" s="25">
        <f t="shared" si="22"/>
        <v>0.67791632956670367</v>
      </c>
      <c r="U94" s="24">
        <f t="shared" si="23"/>
        <v>-0.73173133348956743</v>
      </c>
      <c r="V94" s="7"/>
      <c r="W94" s="25">
        <f t="shared" si="24"/>
        <v>0.68125292621867706</v>
      </c>
      <c r="X94" s="24">
        <f t="shared" si="29"/>
        <v>309.25021390726681</v>
      </c>
      <c r="Y94" s="7"/>
      <c r="Z94" s="25">
        <f t="shared" si="30"/>
        <v>-626</v>
      </c>
      <c r="AA94" s="17">
        <f t="shared" si="31"/>
        <v>309.28499999999997</v>
      </c>
      <c r="AB94" s="24">
        <f t="shared" si="25"/>
        <v>5.3980415770306616</v>
      </c>
      <c r="AC94" s="17">
        <f t="shared" si="26"/>
        <v>-3.4786092733156693E-2</v>
      </c>
    </row>
    <row r="95" spans="1:31" s="17" customFormat="1" x14ac:dyDescent="0.25">
      <c r="A95" s="17">
        <v>10</v>
      </c>
      <c r="B95" s="17">
        <v>-620</v>
      </c>
      <c r="C95" s="17">
        <v>11756</v>
      </c>
      <c r="D95" s="17">
        <v>11956</v>
      </c>
      <c r="E95" s="17">
        <v>14674</v>
      </c>
      <c r="F95" s="17">
        <v>14476</v>
      </c>
      <c r="G95" s="24"/>
      <c r="H95" s="7"/>
      <c r="I95" s="25">
        <f t="shared" si="17"/>
        <v>-2918</v>
      </c>
      <c r="J95" s="24">
        <f t="shared" si="17"/>
        <v>-2520</v>
      </c>
      <c r="K95" s="7"/>
      <c r="L95" s="25">
        <f t="shared" si="27"/>
        <v>-2918.1767932342841</v>
      </c>
      <c r="M95" s="17">
        <f t="shared" si="18"/>
        <v>3.1255847688634431E-2</v>
      </c>
      <c r="N95" s="17">
        <f t="shared" si="28"/>
        <v>-2527.8213465792055</v>
      </c>
      <c r="O95" s="24">
        <f t="shared" si="19"/>
        <v>61.173462312049736</v>
      </c>
      <c r="P95" s="7"/>
      <c r="Q95" s="25">
        <f t="shared" si="20"/>
        <v>-2878.0713149463782</v>
      </c>
      <c r="R95" s="24">
        <f t="shared" si="21"/>
        <v>-2541.0692757487227</v>
      </c>
      <c r="S95" s="7"/>
      <c r="T95" s="25">
        <f t="shared" si="22"/>
        <v>0.74438704927018762</v>
      </c>
      <c r="U95" s="24">
        <f t="shared" si="23"/>
        <v>-0.66004056969411751</v>
      </c>
      <c r="V95" s="7"/>
      <c r="W95" s="25">
        <f t="shared" si="24"/>
        <v>0.74739812138939887</v>
      </c>
      <c r="X95" s="24">
        <f t="shared" si="29"/>
        <v>303.65250627470527</v>
      </c>
      <c r="Y95" s="7"/>
      <c r="Z95" s="25">
        <f t="shared" si="30"/>
        <v>-620</v>
      </c>
      <c r="AA95" s="17">
        <f t="shared" si="31"/>
        <v>303.70499999999998</v>
      </c>
      <c r="AB95" s="24">
        <f t="shared" si="25"/>
        <v>5.3006522047693778</v>
      </c>
      <c r="AC95" s="17">
        <f t="shared" si="26"/>
        <v>-5.2493725294709748E-2</v>
      </c>
    </row>
    <row r="96" spans="1:31" s="17" customFormat="1" x14ac:dyDescent="0.25">
      <c r="A96" s="17">
        <v>11</v>
      </c>
      <c r="B96" s="17">
        <v>-610</v>
      </c>
      <c r="C96" s="17">
        <v>11623</v>
      </c>
      <c r="D96" s="17">
        <v>12082</v>
      </c>
      <c r="E96" s="17">
        <v>14773</v>
      </c>
      <c r="F96" s="17">
        <v>14313</v>
      </c>
      <c r="G96" s="24"/>
      <c r="H96" s="7"/>
      <c r="I96" s="25">
        <f t="shared" si="17"/>
        <v>-3150</v>
      </c>
      <c r="J96" s="24">
        <f t="shared" si="17"/>
        <v>-2231</v>
      </c>
      <c r="K96" s="7"/>
      <c r="L96" s="25">
        <f t="shared" si="27"/>
        <v>-3151.1916082708776</v>
      </c>
      <c r="M96" s="17">
        <f t="shared" si="18"/>
        <v>1.4199302712239585</v>
      </c>
      <c r="N96" s="17">
        <f t="shared" si="28"/>
        <v>-2240.8933611491707</v>
      </c>
      <c r="O96" s="24">
        <f t="shared" si="19"/>
        <v>97.87859482791994</v>
      </c>
      <c r="P96" s="7"/>
      <c r="Q96" s="25">
        <f t="shared" si="20"/>
        <v>-3110.0713149463782</v>
      </c>
      <c r="R96" s="24">
        <f t="shared" si="21"/>
        <v>-2252.0692757487227</v>
      </c>
      <c r="S96" s="7"/>
      <c r="T96" s="25">
        <f t="shared" si="22"/>
        <v>0.80439174565621208</v>
      </c>
      <c r="U96" s="24">
        <f t="shared" si="23"/>
        <v>-0.58497306702424434</v>
      </c>
      <c r="V96" s="7"/>
      <c r="W96" s="25">
        <f t="shared" si="24"/>
        <v>0.80706186121409984</v>
      </c>
      <c r="X96" s="24">
        <f t="shared" si="29"/>
        <v>298.13949170848582</v>
      </c>
      <c r="Y96" s="7"/>
      <c r="Z96" s="25">
        <f t="shared" si="30"/>
        <v>-610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-7.550829151415428E-2</v>
      </c>
    </row>
    <row r="97" spans="1:29" s="17" customFormat="1" x14ac:dyDescent="0.25">
      <c r="A97" s="17">
        <v>12</v>
      </c>
      <c r="B97" s="17">
        <v>-628</v>
      </c>
      <c r="C97" s="17">
        <v>11519</v>
      </c>
      <c r="D97" s="17">
        <v>12240</v>
      </c>
      <c r="E97" s="17">
        <v>14875</v>
      </c>
      <c r="F97" s="17">
        <v>14156</v>
      </c>
      <c r="G97" s="24"/>
      <c r="H97" s="7"/>
      <c r="I97" s="25">
        <f t="shared" si="17"/>
        <v>-3356</v>
      </c>
      <c r="J97" s="24">
        <f t="shared" si="17"/>
        <v>-1916</v>
      </c>
      <c r="K97" s="7"/>
      <c r="L97" s="25">
        <f t="shared" si="27"/>
        <v>-3361.2360924872137</v>
      </c>
      <c r="M97" s="17">
        <f t="shared" si="18"/>
        <v>27.416664534655563</v>
      </c>
      <c r="N97" s="17">
        <f t="shared" si="28"/>
        <v>-1923.8401244357767</v>
      </c>
      <c r="O97" s="24">
        <f t="shared" si="19"/>
        <v>61.46755116846316</v>
      </c>
      <c r="P97" s="7"/>
      <c r="Q97" s="25">
        <f t="shared" si="20"/>
        <v>-3316.0713149463782</v>
      </c>
      <c r="R97" s="24">
        <f t="shared" si="21"/>
        <v>-1937.0692757487227</v>
      </c>
      <c r="S97" s="7"/>
      <c r="T97" s="25">
        <f t="shared" si="22"/>
        <v>0.85767177779207859</v>
      </c>
      <c r="U97" s="24">
        <f t="shared" si="23"/>
        <v>-0.50315208660552446</v>
      </c>
      <c r="V97" s="7"/>
      <c r="W97" s="25">
        <f t="shared" si="24"/>
        <v>0.85997013699311264</v>
      </c>
      <c r="X97" s="24">
        <f t="shared" si="29"/>
        <v>292.5352973988015</v>
      </c>
      <c r="Y97" s="7"/>
      <c r="Z97" s="25">
        <f t="shared" si="30"/>
        <v>-628</v>
      </c>
      <c r="AA97" s="17">
        <f t="shared" si="31"/>
        <v>292.56299999999999</v>
      </c>
      <c r="AB97" s="24">
        <f t="shared" si="25"/>
        <v>5.1061876195121698</v>
      </c>
      <c r="AC97" s="17">
        <f t="shared" si="26"/>
        <v>-2.7702601198484444E-2</v>
      </c>
    </row>
    <row r="98" spans="1:29" s="17" customFormat="1" x14ac:dyDescent="0.25">
      <c r="A98" s="17">
        <v>13</v>
      </c>
      <c r="B98" s="17">
        <v>-629</v>
      </c>
      <c r="C98" s="17">
        <v>11437</v>
      </c>
      <c r="D98" s="17">
        <v>12420</v>
      </c>
      <c r="E98" s="17">
        <v>14978</v>
      </c>
      <c r="F98" s="17">
        <v>14000</v>
      </c>
      <c r="G98" s="24"/>
      <c r="H98" s="7"/>
      <c r="I98" s="25">
        <f t="shared" si="17"/>
        <v>-3541</v>
      </c>
      <c r="J98" s="24">
        <f t="shared" si="17"/>
        <v>-1580</v>
      </c>
      <c r="K98" s="7"/>
      <c r="L98" s="25">
        <f t="shared" si="27"/>
        <v>-3539.2354736571697</v>
      </c>
      <c r="M98" s="17">
        <f t="shared" si="18"/>
        <v>3.1135532145421525</v>
      </c>
      <c r="N98" s="17">
        <f t="shared" si="28"/>
        <v>-1587.3209506595499</v>
      </c>
      <c r="O98" s="24">
        <f t="shared" si="19"/>
        <v>53.596318559564232</v>
      </c>
      <c r="P98" s="7"/>
      <c r="Q98" s="25">
        <f t="shared" si="20"/>
        <v>-3501.0713149463782</v>
      </c>
      <c r="R98" s="24">
        <f t="shared" si="21"/>
        <v>-1601.0692757487227</v>
      </c>
      <c r="S98" s="7"/>
      <c r="T98" s="25">
        <f t="shared" si="22"/>
        <v>0.90552035034127909</v>
      </c>
      <c r="U98" s="24">
        <f t="shared" si="23"/>
        <v>-0.41587637415888989</v>
      </c>
      <c r="V98" s="7"/>
      <c r="W98" s="25">
        <f t="shared" si="24"/>
        <v>0.90742207642753103</v>
      </c>
      <c r="X98" s="24">
        <f t="shared" si="29"/>
        <v>286.82644959643994</v>
      </c>
      <c r="Y98" s="7"/>
      <c r="Z98" s="25">
        <f t="shared" si="30"/>
        <v>-629</v>
      </c>
      <c r="AA98" s="17">
        <f t="shared" si="31"/>
        <v>286.90199999999999</v>
      </c>
      <c r="AB98" s="24">
        <f t="shared" si="25"/>
        <v>5.007384530556771</v>
      </c>
      <c r="AC98" s="17">
        <f t="shared" si="26"/>
        <v>-7.5550403560043833E-2</v>
      </c>
    </row>
    <row r="99" spans="1:29" s="17" customFormat="1" x14ac:dyDescent="0.25">
      <c r="A99" s="17">
        <v>14</v>
      </c>
      <c r="B99" s="17">
        <v>-636</v>
      </c>
      <c r="C99" s="17">
        <v>11365</v>
      </c>
      <c r="D99" s="17">
        <v>12594</v>
      </c>
      <c r="E99" s="17">
        <v>15050</v>
      </c>
      <c r="F99" s="17">
        <v>13818</v>
      </c>
      <c r="G99" s="24"/>
      <c r="H99" s="7"/>
      <c r="I99" s="25">
        <f t="shared" si="17"/>
        <v>-3685</v>
      </c>
      <c r="J99" s="24">
        <f t="shared" si="17"/>
        <v>-1224</v>
      </c>
      <c r="K99" s="7"/>
      <c r="L99" s="25">
        <f t="shared" si="27"/>
        <v>-3684.4970797889223</v>
      </c>
      <c r="M99" s="17">
        <f t="shared" si="18"/>
        <v>0.25292873871044613</v>
      </c>
      <c r="N99" s="17">
        <f t="shared" si="28"/>
        <v>-1231.1123755800354</v>
      </c>
      <c r="O99" s="24">
        <f t="shared" si="19"/>
        <v>50.58588639148396</v>
      </c>
      <c r="P99" s="7"/>
      <c r="Q99" s="25">
        <f t="shared" si="20"/>
        <v>-3645.0713149463782</v>
      </c>
      <c r="R99" s="24">
        <f t="shared" si="21"/>
        <v>-1245.0692757487227</v>
      </c>
      <c r="S99" s="7"/>
      <c r="T99" s="25">
        <f t="shared" si="22"/>
        <v>0.942764644649846</v>
      </c>
      <c r="U99" s="24">
        <f t="shared" si="23"/>
        <v>-0.32340567882852705</v>
      </c>
      <c r="V99" s="7"/>
      <c r="W99" s="25">
        <f t="shared" si="24"/>
        <v>0.94424598924201475</v>
      </c>
      <c r="X99" s="24">
        <f t="shared" si="29"/>
        <v>281.11062032095856</v>
      </c>
      <c r="Y99" s="7"/>
      <c r="Z99" s="25">
        <f t="shared" si="30"/>
        <v>-636</v>
      </c>
      <c r="AA99" s="17">
        <f t="shared" si="31"/>
        <v>281.178</v>
      </c>
      <c r="AB99" s="24">
        <f t="shared" si="25"/>
        <v>4.9074818841726158</v>
      </c>
      <c r="AC99" s="17">
        <f t="shared" si="26"/>
        <v>-6.7379679041437157E-2</v>
      </c>
    </row>
    <row r="100" spans="1:29" s="17" customFormat="1" x14ac:dyDescent="0.25">
      <c r="A100" s="17">
        <v>15</v>
      </c>
      <c r="B100" s="17">
        <v>-641</v>
      </c>
      <c r="C100" s="17">
        <v>11314</v>
      </c>
      <c r="D100" s="17">
        <v>12783</v>
      </c>
      <c r="E100" s="17">
        <v>15105</v>
      </c>
      <c r="F100" s="17">
        <v>13638</v>
      </c>
      <c r="G100" s="24"/>
      <c r="H100" s="7"/>
      <c r="I100" s="25">
        <f t="shared" si="17"/>
        <v>-3791</v>
      </c>
      <c r="J100" s="24">
        <f t="shared" si="17"/>
        <v>-855</v>
      </c>
      <c r="K100" s="7"/>
      <c r="L100" s="25">
        <f t="shared" si="27"/>
        <v>-3794.1141756677921</v>
      </c>
      <c r="M100" s="17">
        <f t="shared" si="18"/>
        <v>9.6980900898683515</v>
      </c>
      <c r="N100" s="17">
        <f t="shared" si="28"/>
        <v>-859.47364766669966</v>
      </c>
      <c r="O100" s="24">
        <f t="shared" si="19"/>
        <v>20.013523445767333</v>
      </c>
      <c r="P100" s="7"/>
      <c r="Q100" s="25">
        <f t="shared" si="20"/>
        <v>-3751.0713149463782</v>
      </c>
      <c r="R100" s="24">
        <f t="shared" si="21"/>
        <v>-876.06927574872259</v>
      </c>
      <c r="S100" s="7"/>
      <c r="T100" s="25">
        <f t="shared" si="22"/>
        <v>0.97018058351587444</v>
      </c>
      <c r="U100" s="24">
        <f t="shared" si="23"/>
        <v>-0.22755824462374086</v>
      </c>
      <c r="V100" s="7"/>
      <c r="W100" s="25">
        <f t="shared" si="24"/>
        <v>0.97122607977703612</v>
      </c>
      <c r="X100" s="24">
        <f t="shared" si="29"/>
        <v>275.39074653435932</v>
      </c>
      <c r="Y100" s="7"/>
      <c r="Z100" s="25">
        <f t="shared" si="30"/>
        <v>-641</v>
      </c>
      <c r="AA100" s="17">
        <f t="shared" si="31"/>
        <v>275.40899999999999</v>
      </c>
      <c r="AB100" s="24">
        <f t="shared" si="25"/>
        <v>4.8067938396250627</v>
      </c>
      <c r="AC100" s="17">
        <f t="shared" si="26"/>
        <v>-1.8253465640668765E-2</v>
      </c>
    </row>
    <row r="101" spans="1:29" s="17" customFormat="1" x14ac:dyDescent="0.25">
      <c r="A101" s="17">
        <v>16</v>
      </c>
      <c r="B101" s="17">
        <v>-628</v>
      </c>
      <c r="C101" s="17">
        <v>11285</v>
      </c>
      <c r="D101" s="17">
        <v>12977</v>
      </c>
      <c r="E101" s="17">
        <v>15148</v>
      </c>
      <c r="F101" s="17">
        <v>13461</v>
      </c>
      <c r="G101" s="24"/>
      <c r="H101" s="7"/>
      <c r="I101" s="25">
        <f t="shared" si="17"/>
        <v>-3863</v>
      </c>
      <c r="J101" s="24">
        <f t="shared" si="17"/>
        <v>-484</v>
      </c>
      <c r="K101" s="7"/>
      <c r="L101" s="25">
        <f t="shared" si="27"/>
        <v>-3864.6252562395412</v>
      </c>
      <c r="M101" s="17">
        <f t="shared" si="18"/>
        <v>2.6414578441674683</v>
      </c>
      <c r="N101" s="17">
        <f t="shared" si="28"/>
        <v>-486.69355790104515</v>
      </c>
      <c r="O101" s="24">
        <f t="shared" si="19"/>
        <v>7.2552541662827723</v>
      </c>
      <c r="P101" s="7"/>
      <c r="Q101" s="25">
        <f t="shared" si="20"/>
        <v>-3823.0713149463782</v>
      </c>
      <c r="R101" s="24">
        <f t="shared" si="21"/>
        <v>-505.06927574872259</v>
      </c>
      <c r="S101" s="7"/>
      <c r="T101" s="25">
        <f t="shared" si="22"/>
        <v>0.98880273067015789</v>
      </c>
      <c r="U101" s="24">
        <f t="shared" si="23"/>
        <v>-0.13119131213058183</v>
      </c>
      <c r="V101" s="7"/>
      <c r="W101" s="25">
        <f t="shared" si="24"/>
        <v>0.98940992370314829</v>
      </c>
      <c r="X101" s="24">
        <f t="shared" si="29"/>
        <v>269.75731429719474</v>
      </c>
      <c r="Y101" s="7"/>
      <c r="Z101" s="25">
        <f t="shared" si="30"/>
        <v>-628</v>
      </c>
      <c r="AA101" s="17">
        <f t="shared" si="31"/>
        <v>269.75700000000001</v>
      </c>
      <c r="AB101" s="24">
        <f t="shared" si="25"/>
        <v>4.7081478303023436</v>
      </c>
      <c r="AC101" s="17">
        <f t="shared" si="26"/>
        <v>3.1429719473408113E-4</v>
      </c>
    </row>
    <row r="102" spans="1:29" s="17" customFormat="1" x14ac:dyDescent="0.25">
      <c r="A102" s="17">
        <v>17</v>
      </c>
      <c r="B102" s="17">
        <v>-625</v>
      </c>
      <c r="C102" s="17">
        <v>11259</v>
      </c>
      <c r="D102" s="17">
        <v>13152</v>
      </c>
      <c r="E102" s="17">
        <v>15155</v>
      </c>
      <c r="F102" s="17">
        <v>13264</v>
      </c>
      <c r="G102" s="24"/>
      <c r="H102" s="7"/>
      <c r="I102" s="25">
        <f t="shared" si="17"/>
        <v>-3896</v>
      </c>
      <c r="J102" s="24">
        <f t="shared" si="17"/>
        <v>-112</v>
      </c>
      <c r="K102" s="7"/>
      <c r="L102" s="25">
        <f t="shared" si="27"/>
        <v>-3897.8688299657556</v>
      </c>
      <c r="M102" s="17">
        <f t="shared" si="18"/>
        <v>3.4925254409060562</v>
      </c>
      <c r="N102" s="17">
        <f t="shared" si="28"/>
        <v>-110.78469467417699</v>
      </c>
      <c r="O102" s="24">
        <f t="shared" si="19"/>
        <v>1.4769670349737729</v>
      </c>
      <c r="P102" s="7"/>
      <c r="Q102" s="25">
        <f t="shared" si="20"/>
        <v>-3856.0713149463782</v>
      </c>
      <c r="R102" s="24">
        <f t="shared" si="21"/>
        <v>-133.06927574872262</v>
      </c>
      <c r="S102" s="7"/>
      <c r="T102" s="25">
        <f t="shared" si="22"/>
        <v>0.99733788144920443</v>
      </c>
      <c r="U102" s="24">
        <f t="shared" si="23"/>
        <v>-3.4564630493236423E-2</v>
      </c>
      <c r="V102" s="7"/>
      <c r="W102" s="25">
        <f t="shared" si="24"/>
        <v>0.99750548489898183</v>
      </c>
      <c r="X102" s="24">
        <f t="shared" si="29"/>
        <v>264.18877668537993</v>
      </c>
      <c r="Y102" s="7"/>
      <c r="Z102" s="25">
        <f t="shared" si="30"/>
        <v>-625</v>
      </c>
      <c r="AA102" s="17">
        <f t="shared" si="31"/>
        <v>264.13200000000001</v>
      </c>
      <c r="AB102" s="24">
        <f t="shared" si="25"/>
        <v>4.6099730598776629</v>
      </c>
      <c r="AC102" s="17">
        <f t="shared" si="26"/>
        <v>5.6776685379929859E-2</v>
      </c>
    </row>
    <row r="103" spans="1:29" s="17" customFormat="1" x14ac:dyDescent="0.25">
      <c r="A103" s="17">
        <v>18</v>
      </c>
      <c r="B103" s="17">
        <v>-619</v>
      </c>
      <c r="C103" s="17">
        <v>11269</v>
      </c>
      <c r="D103" s="17">
        <v>13348</v>
      </c>
      <c r="E103" s="17">
        <v>15163</v>
      </c>
      <c r="F103" s="17">
        <v>13092</v>
      </c>
      <c r="G103" s="24"/>
      <c r="H103" s="7"/>
      <c r="I103" s="25">
        <f t="shared" si="17"/>
        <v>-3894</v>
      </c>
      <c r="J103" s="24">
        <f t="shared" si="17"/>
        <v>256</v>
      </c>
      <c r="K103" s="7"/>
      <c r="L103" s="25">
        <f t="shared" si="27"/>
        <v>-3894.1634310314644</v>
      </c>
      <c r="M103" s="17">
        <f t="shared" si="18"/>
        <v>2.6709702045507856E-2</v>
      </c>
      <c r="N103" s="17">
        <f t="shared" si="28"/>
        <v>262.77926841628619</v>
      </c>
      <c r="O103" s="24">
        <f t="shared" si="19"/>
        <v>45.95848026005541</v>
      </c>
      <c r="P103" s="7"/>
      <c r="Q103" s="25">
        <f t="shared" si="20"/>
        <v>-3854.0713149463782</v>
      </c>
      <c r="R103" s="24">
        <f t="shared" si="21"/>
        <v>234.93072425127738</v>
      </c>
      <c r="S103" s="7"/>
      <c r="T103" s="25">
        <f t="shared" si="22"/>
        <v>0.99682059958380764</v>
      </c>
      <c r="U103" s="24">
        <f t="shared" si="23"/>
        <v>6.1023054567363344E-2</v>
      </c>
      <c r="V103" s="7"/>
      <c r="W103" s="25">
        <f t="shared" si="24"/>
        <v>0.99655324745536578</v>
      </c>
      <c r="X103" s="24">
        <f t="shared" si="29"/>
        <v>258.70012978284365</v>
      </c>
      <c r="Y103" s="7"/>
      <c r="Z103" s="25">
        <f t="shared" si="30"/>
        <v>-619</v>
      </c>
      <c r="AA103" s="17">
        <f t="shared" si="31"/>
        <v>258.56099999999998</v>
      </c>
      <c r="AB103" s="24">
        <f t="shared" si="25"/>
        <v>4.512740767249058</v>
      </c>
      <c r="AC103" s="17">
        <f t="shared" si="26"/>
        <v>0.13912978284366773</v>
      </c>
    </row>
    <row r="104" spans="1:29" s="17" customFormat="1" x14ac:dyDescent="0.25">
      <c r="A104" s="17">
        <v>19</v>
      </c>
      <c r="B104" s="17">
        <v>-609</v>
      </c>
      <c r="C104" s="17">
        <v>11287</v>
      </c>
      <c r="D104" s="17">
        <v>13526</v>
      </c>
      <c r="E104" s="17">
        <v>15138</v>
      </c>
      <c r="F104" s="17">
        <v>12900</v>
      </c>
      <c r="G104" s="24"/>
      <c r="H104" s="7"/>
      <c r="I104" s="25">
        <f t="shared" si="17"/>
        <v>-3851</v>
      </c>
      <c r="J104" s="24">
        <f t="shared" si="17"/>
        <v>626</v>
      </c>
      <c r="K104" s="7"/>
      <c r="L104" s="25">
        <f t="shared" si="27"/>
        <v>-3854.9752569638817</v>
      </c>
      <c r="M104" s="17">
        <f t="shared" si="18"/>
        <v>15.80266792889033</v>
      </c>
      <c r="N104" s="17">
        <f t="shared" si="28"/>
        <v>628.09797647302469</v>
      </c>
      <c r="O104" s="24">
        <f t="shared" si="19"/>
        <v>4.4015052813651057</v>
      </c>
      <c r="P104" s="7"/>
      <c r="Q104" s="25">
        <f t="shared" si="20"/>
        <v>-3811.0713149463782</v>
      </c>
      <c r="R104" s="24">
        <f t="shared" si="21"/>
        <v>604.93072425127741</v>
      </c>
      <c r="S104" s="7"/>
      <c r="T104" s="25">
        <f t="shared" si="22"/>
        <v>0.98569903947777726</v>
      </c>
      <c r="U104" s="24">
        <f t="shared" si="23"/>
        <v>0.15713023791633596</v>
      </c>
      <c r="V104" s="7"/>
      <c r="W104" s="25">
        <f t="shared" si="24"/>
        <v>0.98499425813098762</v>
      </c>
      <c r="X104" s="24">
        <f t="shared" si="29"/>
        <v>253.14052705985932</v>
      </c>
      <c r="Y104" s="7"/>
      <c r="Z104" s="25">
        <f t="shared" si="30"/>
        <v>-609</v>
      </c>
      <c r="AA104" s="17">
        <f t="shared" si="31"/>
        <v>253.07999999999998</v>
      </c>
      <c r="AB104" s="24">
        <f t="shared" si="25"/>
        <v>4.4170792709472488</v>
      </c>
      <c r="AC104" s="17">
        <f t="shared" si="26"/>
        <v>6.0527059859339261E-2</v>
      </c>
    </row>
    <row r="105" spans="1:29" s="17" customFormat="1" x14ac:dyDescent="0.25">
      <c r="A105" s="17">
        <v>20</v>
      </c>
      <c r="B105" s="17">
        <v>-620</v>
      </c>
      <c r="C105" s="17">
        <v>11325</v>
      </c>
      <c r="D105" s="17">
        <v>13704</v>
      </c>
      <c r="E105" s="17">
        <v>15096</v>
      </c>
      <c r="F105" s="17">
        <v>12718</v>
      </c>
      <c r="G105" s="24"/>
      <c r="H105" s="7"/>
      <c r="I105" s="25">
        <f t="shared" si="17"/>
        <v>-3771</v>
      </c>
      <c r="J105" s="24">
        <f t="shared" si="17"/>
        <v>986</v>
      </c>
      <c r="K105" s="7"/>
      <c r="L105" s="25">
        <f t="shared" si="27"/>
        <v>-3779.237746325125</v>
      </c>
      <c r="M105" s="17">
        <f t="shared" si="18"/>
        <v>67.860464517111183</v>
      </c>
      <c r="N105" s="17">
        <f t="shared" si="28"/>
        <v>994.29102543945442</v>
      </c>
      <c r="O105" s="24">
        <f t="shared" si="19"/>
        <v>68.741102837680288</v>
      </c>
      <c r="P105" s="7"/>
      <c r="Q105" s="25">
        <f t="shared" si="20"/>
        <v>-3731.0713149463782</v>
      </c>
      <c r="R105" s="24">
        <f t="shared" si="21"/>
        <v>964.93072425127741</v>
      </c>
      <c r="S105" s="7"/>
      <c r="T105" s="25">
        <f t="shared" si="22"/>
        <v>0.96500776486190676</v>
      </c>
      <c r="U105" s="24">
        <f t="shared" si="23"/>
        <v>0.25063992982344441</v>
      </c>
      <c r="V105" s="7"/>
      <c r="W105" s="25">
        <f t="shared" si="24"/>
        <v>0.96387727452635463</v>
      </c>
      <c r="X105" s="24">
        <f t="shared" si="29"/>
        <v>247.62822183994865</v>
      </c>
      <c r="Y105" s="7"/>
      <c r="Z105" s="25">
        <f t="shared" si="30"/>
        <v>-620</v>
      </c>
      <c r="AA105" s="17">
        <f t="shared" si="31"/>
        <v>247.49999999999997</v>
      </c>
      <c r="AB105" s="24">
        <f t="shared" si="25"/>
        <v>4.3196898986859651</v>
      </c>
      <c r="AC105" s="17">
        <f t="shared" si="26"/>
        <v>0.12822183994867942</v>
      </c>
    </row>
    <row r="106" spans="1:29" s="17" customFormat="1" x14ac:dyDescent="0.25">
      <c r="A106" s="17">
        <v>21</v>
      </c>
      <c r="B106" s="17">
        <v>-633</v>
      </c>
      <c r="C106" s="17">
        <v>11373</v>
      </c>
      <c r="D106" s="17">
        <v>13876</v>
      </c>
      <c r="E106" s="17">
        <v>15031</v>
      </c>
      <c r="F106" s="17">
        <v>12529</v>
      </c>
      <c r="G106" s="24"/>
      <c r="H106" s="7"/>
      <c r="I106" s="25">
        <f t="shared" si="17"/>
        <v>-3658</v>
      </c>
      <c r="J106" s="24">
        <f t="shared" si="17"/>
        <v>1347</v>
      </c>
      <c r="K106" s="7"/>
      <c r="L106" s="25">
        <f t="shared" si="27"/>
        <v>-3665.3495119716149</v>
      </c>
      <c r="M106" s="17">
        <f t="shared" si="18"/>
        <v>54.015326220910765</v>
      </c>
      <c r="N106" s="17">
        <f t="shared" si="28"/>
        <v>1358.6191941323441</v>
      </c>
      <c r="O106" s="24">
        <f t="shared" si="19"/>
        <v>135.00567228509937</v>
      </c>
      <c r="P106" s="7"/>
      <c r="Q106" s="25">
        <f t="shared" si="20"/>
        <v>-3618.0713149463782</v>
      </c>
      <c r="R106" s="24">
        <f t="shared" si="21"/>
        <v>1325.9307242512773</v>
      </c>
      <c r="S106" s="7"/>
      <c r="T106" s="25">
        <f t="shared" si="22"/>
        <v>0.93578133946698971</v>
      </c>
      <c r="U106" s="24">
        <f t="shared" si="23"/>
        <v>0.34440937087473927</v>
      </c>
      <c r="V106" s="7"/>
      <c r="W106" s="25">
        <f t="shared" si="24"/>
        <v>0.93422386985303152</v>
      </c>
      <c r="X106" s="24">
        <f t="shared" si="29"/>
        <v>241.96738423064494</v>
      </c>
      <c r="Y106" s="7"/>
      <c r="Z106" s="25">
        <f t="shared" si="30"/>
        <v>-633</v>
      </c>
      <c r="AA106" s="17">
        <f t="shared" si="31"/>
        <v>241.80299999999997</v>
      </c>
      <c r="AB106" s="24">
        <f t="shared" si="25"/>
        <v>4.2202584911998482</v>
      </c>
      <c r="AC106" s="17">
        <f t="shared" si="26"/>
        <v>0.16438423064496988</v>
      </c>
    </row>
    <row r="107" spans="1:29" s="17" customFormat="1" x14ac:dyDescent="0.25">
      <c r="A107" s="17">
        <v>22</v>
      </c>
      <c r="B107" s="17">
        <v>-627</v>
      </c>
      <c r="C107" s="17">
        <v>11456</v>
      </c>
      <c r="D107" s="17">
        <v>14063</v>
      </c>
      <c r="E107" s="17">
        <v>14970</v>
      </c>
      <c r="F107" s="17">
        <v>12366</v>
      </c>
      <c r="G107" s="24"/>
      <c r="H107" s="7"/>
      <c r="I107" s="25">
        <f t="shared" si="17"/>
        <v>-3514</v>
      </c>
      <c r="J107" s="24">
        <f t="shared" si="17"/>
        <v>1697</v>
      </c>
      <c r="K107" s="7"/>
      <c r="L107" s="25">
        <f t="shared" si="27"/>
        <v>-3517.2216810356317</v>
      </c>
      <c r="M107" s="17">
        <f t="shared" si="18"/>
        <v>10.379228695349061</v>
      </c>
      <c r="N107" s="17">
        <f t="shared" si="28"/>
        <v>1706.4750455906124</v>
      </c>
      <c r="O107" s="24">
        <f t="shared" si="19"/>
        <v>89.776488944182603</v>
      </c>
      <c r="P107" s="7"/>
      <c r="Q107" s="25">
        <f t="shared" si="20"/>
        <v>-3474.0713149463782</v>
      </c>
      <c r="R107" s="24">
        <f t="shared" si="21"/>
        <v>1675.9307242512773</v>
      </c>
      <c r="S107" s="7"/>
      <c r="T107" s="25">
        <f t="shared" si="22"/>
        <v>0.89853704515842281</v>
      </c>
      <c r="U107" s="24">
        <f t="shared" si="23"/>
        <v>0.43532157133998362</v>
      </c>
      <c r="V107" s="7"/>
      <c r="W107" s="25">
        <f t="shared" si="24"/>
        <v>0.89656551449099586</v>
      </c>
      <c r="X107" s="24">
        <f t="shared" si="29"/>
        <v>236.30562002915269</v>
      </c>
      <c r="Y107" s="7"/>
      <c r="Z107" s="25">
        <f t="shared" si="30"/>
        <v>-627</v>
      </c>
      <c r="AA107" s="17">
        <f t="shared" si="31"/>
        <v>236.15999999999997</v>
      </c>
      <c r="AB107" s="24">
        <f t="shared" si="25"/>
        <v>4.121769561509808</v>
      </c>
      <c r="AC107" s="17">
        <f t="shared" si="26"/>
        <v>0.14562002915272387</v>
      </c>
    </row>
    <row r="108" spans="1:29" s="17" customFormat="1" x14ac:dyDescent="0.25">
      <c r="A108" s="17">
        <v>23</v>
      </c>
      <c r="B108" s="17">
        <v>-642</v>
      </c>
      <c r="C108" s="17">
        <v>11555</v>
      </c>
      <c r="D108" s="17">
        <v>14234</v>
      </c>
      <c r="E108" s="17">
        <v>14876</v>
      </c>
      <c r="F108" s="17">
        <v>12197</v>
      </c>
      <c r="G108" s="24"/>
      <c r="H108" s="7"/>
      <c r="I108" s="25">
        <f t="shared" si="17"/>
        <v>-3321</v>
      </c>
      <c r="J108" s="24">
        <f t="shared" si="17"/>
        <v>2037</v>
      </c>
      <c r="K108" s="7"/>
      <c r="L108" s="25">
        <f t="shared" si="27"/>
        <v>-3330.633657556592</v>
      </c>
      <c r="M108" s="17">
        <f t="shared" si="18"/>
        <v>92.807357917681571</v>
      </c>
      <c r="N108" s="17">
        <f t="shared" si="28"/>
        <v>2045.6940951388519</v>
      </c>
      <c r="O108" s="24">
        <f t="shared" si="19"/>
        <v>75.587290283408848</v>
      </c>
      <c r="P108" s="7"/>
      <c r="Q108" s="25">
        <f t="shared" si="20"/>
        <v>-3281.0713149463782</v>
      </c>
      <c r="R108" s="24">
        <f t="shared" si="21"/>
        <v>2015.9307242512773</v>
      </c>
      <c r="S108" s="7"/>
      <c r="T108" s="25">
        <f t="shared" si="22"/>
        <v>0.84861934514763526</v>
      </c>
      <c r="U108" s="24">
        <f t="shared" si="23"/>
        <v>0.52363628036336385</v>
      </c>
      <c r="V108" s="7"/>
      <c r="W108" s="25">
        <f t="shared" si="24"/>
        <v>0.84624544152552883</v>
      </c>
      <c r="X108" s="24">
        <f t="shared" si="29"/>
        <v>230.45598741127537</v>
      </c>
      <c r="Y108" s="7"/>
      <c r="Z108" s="25">
        <f t="shared" si="30"/>
        <v>-642</v>
      </c>
      <c r="AA108" s="17">
        <f t="shared" si="31"/>
        <v>230.38199999999998</v>
      </c>
      <c r="AB108" s="24">
        <f t="shared" si="25"/>
        <v>4.0209244373295761</v>
      </c>
      <c r="AC108" s="17">
        <f t="shared" si="26"/>
        <v>7.3987411275396653E-2</v>
      </c>
    </row>
    <row r="109" spans="1:29" s="17" customFormat="1" x14ac:dyDescent="0.25">
      <c r="A109" s="17">
        <v>24</v>
      </c>
      <c r="B109" s="17">
        <v>-627</v>
      </c>
      <c r="C109" s="17">
        <v>11652</v>
      </c>
      <c r="D109" s="17">
        <v>14382</v>
      </c>
      <c r="E109" s="17">
        <v>14766</v>
      </c>
      <c r="F109" s="17">
        <v>12032</v>
      </c>
      <c r="G109" s="24"/>
      <c r="H109" s="7"/>
      <c r="I109" s="25">
        <f t="shared" si="17"/>
        <v>-3114</v>
      </c>
      <c r="J109" s="24">
        <f t="shared" si="17"/>
        <v>2350</v>
      </c>
      <c r="K109" s="7"/>
      <c r="L109" s="25">
        <f t="shared" si="27"/>
        <v>-3116.1066362441034</v>
      </c>
      <c r="M109" s="17">
        <f t="shared" si="18"/>
        <v>4.4379162649698953</v>
      </c>
      <c r="N109" s="17">
        <f t="shared" si="28"/>
        <v>2357.1485592415793</v>
      </c>
      <c r="O109" s="24">
        <f t="shared" si="19"/>
        <v>51.101899230368502</v>
      </c>
      <c r="P109" s="7"/>
      <c r="Q109" s="25">
        <f t="shared" si="20"/>
        <v>-3074.0713149463782</v>
      </c>
      <c r="R109" s="24">
        <f t="shared" si="21"/>
        <v>2328.9307242512773</v>
      </c>
      <c r="S109" s="7"/>
      <c r="T109" s="25">
        <f t="shared" si="22"/>
        <v>0.79508067207907029</v>
      </c>
      <c r="U109" s="24">
        <f t="shared" si="23"/>
        <v>0.6049377624937109</v>
      </c>
      <c r="V109" s="7"/>
      <c r="W109" s="25">
        <f t="shared" si="24"/>
        <v>0.79233627012511443</v>
      </c>
      <c r="X109" s="24">
        <f t="shared" si="29"/>
        <v>224.8429784246099</v>
      </c>
      <c r="Y109" s="7"/>
      <c r="Z109" s="25">
        <f t="shared" si="30"/>
        <v>-627</v>
      </c>
      <c r="AA109" s="17">
        <f t="shared" si="31"/>
        <v>224.73899999999998</v>
      </c>
      <c r="AB109" s="24">
        <f t="shared" si="25"/>
        <v>3.9224355076395359</v>
      </c>
      <c r="AC109" s="17">
        <f t="shared" si="26"/>
        <v>0.10397842460992024</v>
      </c>
    </row>
    <row r="110" spans="1:29" s="17" customFormat="1" x14ac:dyDescent="0.25">
      <c r="A110" s="17">
        <v>25</v>
      </c>
      <c r="B110" s="17">
        <v>-620</v>
      </c>
      <c r="C110" s="17">
        <v>11770</v>
      </c>
      <c r="D110" s="17">
        <v>14522</v>
      </c>
      <c r="E110" s="17">
        <v>14640</v>
      </c>
      <c r="F110" s="17">
        <v>11887</v>
      </c>
      <c r="G110" s="24"/>
      <c r="H110" s="7"/>
      <c r="I110" s="25">
        <f t="shared" si="17"/>
        <v>-2870</v>
      </c>
      <c r="J110" s="24">
        <f t="shared" si="17"/>
        <v>2635</v>
      </c>
      <c r="K110" s="7"/>
      <c r="L110" s="25">
        <f t="shared" si="27"/>
        <v>-2874.6416712151613</v>
      </c>
      <c r="M110" s="17">
        <f t="shared" si="18"/>
        <v>21.545111669656936</v>
      </c>
      <c r="N110" s="17">
        <f t="shared" si="28"/>
        <v>2642.8647973133029</v>
      </c>
      <c r="O110" s="24">
        <f t="shared" si="19"/>
        <v>61.855036779336757</v>
      </c>
      <c r="P110" s="7"/>
      <c r="Q110" s="25">
        <f t="shared" si="20"/>
        <v>-2830.0713149463782</v>
      </c>
      <c r="R110" s="24">
        <f t="shared" si="21"/>
        <v>2613.9307242512773</v>
      </c>
      <c r="S110" s="7"/>
      <c r="T110" s="25">
        <f t="shared" si="22"/>
        <v>0.73197228450066532</v>
      </c>
      <c r="U110" s="24">
        <f t="shared" si="23"/>
        <v>0.67896626858683851</v>
      </c>
      <c r="V110" s="7"/>
      <c r="W110" s="25">
        <f t="shared" si="24"/>
        <v>0.7288903791836181</v>
      </c>
      <c r="X110" s="24">
        <f t="shared" si="29"/>
        <v>219.23512971185835</v>
      </c>
      <c r="Y110" s="7"/>
      <c r="Z110" s="25">
        <f t="shared" si="30"/>
        <v>-620</v>
      </c>
      <c r="AA110" s="17">
        <f t="shared" si="31"/>
        <v>219.15899999999996</v>
      </c>
      <c r="AB110" s="24">
        <f t="shared" si="25"/>
        <v>3.8250461353782517</v>
      </c>
      <c r="AC110" s="17">
        <f t="shared" si="26"/>
        <v>7.6129711858385463E-2</v>
      </c>
    </row>
    <row r="111" spans="1:29" s="17" customFormat="1" x14ac:dyDescent="0.25">
      <c r="A111" s="17">
        <v>26</v>
      </c>
      <c r="B111" s="17">
        <v>-616</v>
      </c>
      <c r="C111" s="17">
        <v>11909</v>
      </c>
      <c r="D111" s="17">
        <v>14657</v>
      </c>
      <c r="E111" s="17">
        <v>14517</v>
      </c>
      <c r="F111" s="17">
        <v>11762</v>
      </c>
      <c r="G111" s="24"/>
      <c r="H111" s="7"/>
      <c r="I111" s="25">
        <f t="shared" si="17"/>
        <v>-2608</v>
      </c>
      <c r="J111" s="24">
        <f t="shared" si="17"/>
        <v>2895</v>
      </c>
      <c r="K111" s="7"/>
      <c r="L111" s="25">
        <f t="shared" si="27"/>
        <v>-2608.1173778236152</v>
      </c>
      <c r="M111" s="17">
        <f t="shared" si="18"/>
        <v>1.3777553476651088E-2</v>
      </c>
      <c r="N111" s="17">
        <f t="shared" si="28"/>
        <v>2902.1274859582704</v>
      </c>
      <c r="O111" s="24">
        <f t="shared" si="19"/>
        <v>50.801056085342104</v>
      </c>
      <c r="P111" s="7"/>
      <c r="Q111" s="25">
        <f t="shared" si="20"/>
        <v>-2568.0713149463782</v>
      </c>
      <c r="R111" s="24">
        <f t="shared" si="21"/>
        <v>2873.9307242512773</v>
      </c>
      <c r="S111" s="7"/>
      <c r="T111" s="25">
        <f t="shared" si="22"/>
        <v>0.66420836013368945</v>
      </c>
      <c r="U111" s="24">
        <f t="shared" si="23"/>
        <v>0.74650104607530565</v>
      </c>
      <c r="V111" s="7"/>
      <c r="W111" s="25">
        <f t="shared" si="24"/>
        <v>0.66081845150620733</v>
      </c>
      <c r="X111" s="24">
        <f t="shared" si="29"/>
        <v>213.72014148485482</v>
      </c>
      <c r="Y111" s="7"/>
      <c r="Z111" s="25">
        <f t="shared" si="30"/>
        <v>-616</v>
      </c>
      <c r="AA111" s="17">
        <f t="shared" si="31"/>
        <v>213.61499999999995</v>
      </c>
      <c r="AB111" s="24">
        <f t="shared" si="25"/>
        <v>3.728285081647686</v>
      </c>
      <c r="AC111" s="17">
        <f t="shared" si="26"/>
        <v>0.10514148485486885</v>
      </c>
    </row>
    <row r="112" spans="1:29" s="17" customFormat="1" x14ac:dyDescent="0.25">
      <c r="A112" s="17">
        <v>27</v>
      </c>
      <c r="B112" s="17">
        <v>-609</v>
      </c>
      <c r="C112" s="17">
        <v>12047</v>
      </c>
      <c r="D112" s="17">
        <v>14768</v>
      </c>
      <c r="E112" s="17">
        <v>14369</v>
      </c>
      <c r="F112" s="17">
        <v>11641</v>
      </c>
      <c r="G112" s="24"/>
      <c r="H112" s="7"/>
      <c r="I112" s="25">
        <f t="shared" si="17"/>
        <v>-2322</v>
      </c>
      <c r="J112" s="24">
        <f t="shared" si="17"/>
        <v>3127</v>
      </c>
      <c r="K112" s="7"/>
      <c r="L112" s="25">
        <f t="shared" si="27"/>
        <v>-2320.9881076408433</v>
      </c>
      <c r="M112" s="17">
        <f t="shared" si="18"/>
        <v>1.0239261465197487</v>
      </c>
      <c r="N112" s="17">
        <f t="shared" si="28"/>
        <v>3131.947638782905</v>
      </c>
      <c r="O112" s="24">
        <f t="shared" si="19"/>
        <v>24.479129526105272</v>
      </c>
      <c r="P112" s="7"/>
      <c r="Q112" s="25">
        <f t="shared" si="20"/>
        <v>-2282.0713149463782</v>
      </c>
      <c r="R112" s="24">
        <f t="shared" si="21"/>
        <v>3105.9307242512773</v>
      </c>
      <c r="S112" s="7"/>
      <c r="T112" s="25">
        <f t="shared" si="22"/>
        <v>0.59023705338195243</v>
      </c>
      <c r="U112" s="24">
        <f t="shared" si="23"/>
        <v>0.80676284752655336</v>
      </c>
      <c r="V112" s="7"/>
      <c r="W112" s="25">
        <f t="shared" si="24"/>
        <v>0.58657217122115624</v>
      </c>
      <c r="X112" s="24">
        <f t="shared" si="29"/>
        <v>208.22394484489041</v>
      </c>
      <c r="Y112" s="7"/>
      <c r="Z112" s="25">
        <f t="shared" si="30"/>
        <v>-609</v>
      </c>
      <c r="AA112" s="17">
        <f t="shared" si="31"/>
        <v>208.13399999999996</v>
      </c>
      <c r="AB112" s="24">
        <f t="shared" si="25"/>
        <v>3.6326235853458773</v>
      </c>
      <c r="AC112" s="17">
        <f t="shared" si="26"/>
        <v>8.9944844890453624E-2</v>
      </c>
    </row>
    <row r="113" spans="1:29" s="17" customFormat="1" x14ac:dyDescent="0.25">
      <c r="A113" s="17">
        <v>28</v>
      </c>
      <c r="B113" s="17">
        <v>-628</v>
      </c>
      <c r="C113" s="17">
        <v>12205</v>
      </c>
      <c r="D113" s="17">
        <v>14877</v>
      </c>
      <c r="E113" s="17">
        <v>14210</v>
      </c>
      <c r="F113" s="17">
        <v>11538</v>
      </c>
      <c r="G113" s="24"/>
      <c r="H113" s="7"/>
      <c r="I113" s="25">
        <f t="shared" si="17"/>
        <v>-2005</v>
      </c>
      <c r="J113" s="24">
        <f t="shared" si="17"/>
        <v>3339</v>
      </c>
      <c r="K113" s="7"/>
      <c r="L113" s="25">
        <f t="shared" si="27"/>
        <v>-2003.0817135394552</v>
      </c>
      <c r="M113" s="17">
        <f t="shared" si="18"/>
        <v>3.6798229447094104</v>
      </c>
      <c r="N113" s="17">
        <f t="shared" si="28"/>
        <v>3339.1156033632014</v>
      </c>
      <c r="O113" s="24">
        <f t="shared" si="19"/>
        <v>1.3364137583485012E-2</v>
      </c>
      <c r="P113" s="7"/>
      <c r="Q113" s="25">
        <f t="shared" si="20"/>
        <v>-1965.0713149463779</v>
      </c>
      <c r="R113" s="24">
        <f t="shared" si="21"/>
        <v>3317.9307242512773</v>
      </c>
      <c r="S113" s="7"/>
      <c r="T113" s="25">
        <f t="shared" si="22"/>
        <v>0.50824787771656554</v>
      </c>
      <c r="U113" s="24">
        <f t="shared" si="23"/>
        <v>0.86182966609407285</v>
      </c>
      <c r="V113" s="7"/>
      <c r="W113" s="25">
        <f t="shared" si="24"/>
        <v>0.50433157761697911</v>
      </c>
      <c r="X113" s="24">
        <f t="shared" si="29"/>
        <v>202.53982973978987</v>
      </c>
      <c r="Y113" s="7"/>
      <c r="Z113" s="25">
        <f t="shared" si="30"/>
        <v>-628</v>
      </c>
      <c r="AA113" s="17">
        <f t="shared" si="31"/>
        <v>202.48199999999997</v>
      </c>
      <c r="AB113" s="24">
        <f t="shared" si="25"/>
        <v>3.5339775760231578</v>
      </c>
      <c r="AC113" s="17">
        <f t="shared" si="26"/>
        <v>5.7829739789895029E-2</v>
      </c>
    </row>
    <row r="114" spans="1:29" s="17" customFormat="1" x14ac:dyDescent="0.25">
      <c r="A114" s="17">
        <v>29</v>
      </c>
      <c r="B114" s="17">
        <v>-619</v>
      </c>
      <c r="C114" s="17">
        <v>12373</v>
      </c>
      <c r="D114" s="17">
        <v>14959</v>
      </c>
      <c r="E114" s="17">
        <v>14046</v>
      </c>
      <c r="F114" s="17">
        <v>11447</v>
      </c>
      <c r="G114" s="24"/>
      <c r="H114" s="7"/>
      <c r="I114" s="25">
        <f t="shared" si="17"/>
        <v>-1673</v>
      </c>
      <c r="J114" s="24">
        <f t="shared" si="17"/>
        <v>3512</v>
      </c>
      <c r="K114" s="7"/>
      <c r="L114" s="25">
        <f t="shared" si="27"/>
        <v>-1671.0328180310073</v>
      </c>
      <c r="M114" s="17">
        <f t="shared" si="18"/>
        <v>3.8698048991299592</v>
      </c>
      <c r="N114" s="17">
        <f t="shared" si="28"/>
        <v>3511.740577405948</v>
      </c>
      <c r="O114" s="24">
        <f t="shared" si="19"/>
        <v>6.7300082304674935E-2</v>
      </c>
      <c r="P114" s="7"/>
      <c r="Q114" s="25">
        <f t="shared" si="20"/>
        <v>-1633.0713149463779</v>
      </c>
      <c r="R114" s="24">
        <f t="shared" si="21"/>
        <v>3490.9307242512773</v>
      </c>
      <c r="S114" s="7"/>
      <c r="T114" s="25">
        <f t="shared" si="22"/>
        <v>0.42237908806070301</v>
      </c>
      <c r="U114" s="24">
        <f t="shared" si="23"/>
        <v>0.90676626803832217</v>
      </c>
      <c r="V114" s="7"/>
      <c r="W114" s="25">
        <f t="shared" si="24"/>
        <v>0.41825742512703862</v>
      </c>
      <c r="X114" s="24">
        <f t="shared" si="29"/>
        <v>196.96632295550444</v>
      </c>
      <c r="Y114" s="7"/>
      <c r="Z114" s="25">
        <f t="shared" si="30"/>
        <v>-619</v>
      </c>
      <c r="AA114" s="17">
        <f t="shared" si="31"/>
        <v>196.91099999999997</v>
      </c>
      <c r="AB114" s="24">
        <f t="shared" si="25"/>
        <v>3.4367452833945538</v>
      </c>
      <c r="AC114" s="17">
        <f t="shared" si="26"/>
        <v>5.5322955504465199E-2</v>
      </c>
    </row>
    <row r="115" spans="1:29" s="17" customFormat="1" x14ac:dyDescent="0.25">
      <c r="A115" s="17">
        <v>30</v>
      </c>
      <c r="B115" s="17">
        <v>-636</v>
      </c>
      <c r="C115" s="17">
        <v>12554</v>
      </c>
      <c r="D115" s="17">
        <v>15041</v>
      </c>
      <c r="E115" s="17">
        <v>13876</v>
      </c>
      <c r="F115" s="17">
        <v>11382</v>
      </c>
      <c r="G115" s="24"/>
      <c r="H115" s="7"/>
      <c r="I115" s="25">
        <f t="shared" si="17"/>
        <v>-1322</v>
      </c>
      <c r="J115" s="24">
        <f t="shared" si="17"/>
        <v>3659</v>
      </c>
      <c r="K115" s="7"/>
      <c r="L115" s="25">
        <f t="shared" si="27"/>
        <v>-1313.84375402211</v>
      </c>
      <c r="M115" s="17">
        <f t="shared" si="18"/>
        <v>66.524348451846251</v>
      </c>
      <c r="N115" s="17">
        <f t="shared" si="28"/>
        <v>3654.7353611557655</v>
      </c>
      <c r="O115" s="24">
        <f t="shared" si="19"/>
        <v>18.187144471753506</v>
      </c>
      <c r="P115" s="7"/>
      <c r="Q115" s="25">
        <f t="shared" si="20"/>
        <v>-1282.0713149463779</v>
      </c>
      <c r="R115" s="24">
        <f t="shared" si="21"/>
        <v>3637.9307242512773</v>
      </c>
      <c r="S115" s="7"/>
      <c r="T115" s="25">
        <f t="shared" si="22"/>
        <v>0.33159612068357119</v>
      </c>
      <c r="U115" s="24">
        <f t="shared" si="23"/>
        <v>0.94494939223372476</v>
      </c>
      <c r="V115" s="7"/>
      <c r="W115" s="25">
        <f t="shared" si="24"/>
        <v>0.32729977422087309</v>
      </c>
      <c r="X115" s="24">
        <f t="shared" si="29"/>
        <v>191.30863449448998</v>
      </c>
      <c r="Y115" s="7"/>
      <c r="Z115" s="25">
        <f t="shared" si="30"/>
        <v>-636</v>
      </c>
      <c r="AA115" s="17">
        <f t="shared" si="31"/>
        <v>191.18699999999998</v>
      </c>
      <c r="AB115" s="24">
        <f t="shared" si="25"/>
        <v>3.3368426370103981</v>
      </c>
      <c r="AC115" s="17">
        <f t="shared" si="26"/>
        <v>0.12163449448999586</v>
      </c>
    </row>
    <row r="116" spans="1:29" s="17" customFormat="1" x14ac:dyDescent="0.25">
      <c r="A116" s="17">
        <v>31</v>
      </c>
      <c r="B116" s="17">
        <v>-637</v>
      </c>
      <c r="C116" s="17">
        <v>12735</v>
      </c>
      <c r="D116" s="17">
        <v>15087</v>
      </c>
      <c r="E116" s="17">
        <v>13683</v>
      </c>
      <c r="F116" s="17">
        <v>11322</v>
      </c>
      <c r="G116" s="24"/>
      <c r="H116" s="7"/>
      <c r="I116" s="25">
        <f t="shared" ref="I116:J149" si="32">C116-E116</f>
        <v>-948</v>
      </c>
      <c r="J116" s="24">
        <f t="shared" si="32"/>
        <v>3765</v>
      </c>
      <c r="K116" s="7"/>
      <c r="L116" s="25">
        <f t="shared" si="27"/>
        <v>-943.35945857087722</v>
      </c>
      <c r="M116" s="17">
        <f t="shared" si="18"/>
        <v>21.534624755404867</v>
      </c>
      <c r="N116" s="17">
        <f t="shared" si="28"/>
        <v>3761.6207046195054</v>
      </c>
      <c r="O116" s="24">
        <f t="shared" si="19"/>
        <v>11.419637268631929</v>
      </c>
      <c r="P116" s="7"/>
      <c r="Q116" s="25">
        <f t="shared" si="20"/>
        <v>-908.07131494637792</v>
      </c>
      <c r="R116" s="24">
        <f t="shared" si="21"/>
        <v>3743.9307242512773</v>
      </c>
      <c r="S116" s="7"/>
      <c r="T116" s="25">
        <f t="shared" si="22"/>
        <v>0.23486441185437665</v>
      </c>
      <c r="U116" s="24">
        <f t="shared" si="23"/>
        <v>0.97248280151748445</v>
      </c>
      <c r="V116" s="7"/>
      <c r="W116" s="25">
        <f t="shared" si="24"/>
        <v>0.23044177940673433</v>
      </c>
      <c r="X116" s="24">
        <f t="shared" si="29"/>
        <v>185.53526372156216</v>
      </c>
      <c r="Y116" s="7"/>
      <c r="Z116" s="25">
        <f t="shared" si="30"/>
        <v>-637</v>
      </c>
      <c r="AA116" s="17">
        <f t="shared" si="31"/>
        <v>185.45399999999998</v>
      </c>
      <c r="AB116" s="24">
        <f t="shared" si="25"/>
        <v>3.2367829109935635</v>
      </c>
      <c r="AC116" s="17">
        <f t="shared" si="26"/>
        <v>8.1263721562180535E-2</v>
      </c>
    </row>
    <row r="117" spans="1:29" s="17" customFormat="1" x14ac:dyDescent="0.25">
      <c r="A117" s="17">
        <v>32</v>
      </c>
      <c r="B117" s="17">
        <v>-628</v>
      </c>
      <c r="C117" s="17">
        <v>12925</v>
      </c>
      <c r="D117" s="17">
        <v>15122</v>
      </c>
      <c r="E117" s="17">
        <v>13498</v>
      </c>
      <c r="F117" s="17">
        <v>11285</v>
      </c>
      <c r="G117" s="24"/>
      <c r="H117" s="7"/>
      <c r="I117" s="25">
        <f t="shared" si="32"/>
        <v>-573</v>
      </c>
      <c r="J117" s="24">
        <f t="shared" si="32"/>
        <v>3837</v>
      </c>
      <c r="K117" s="7"/>
      <c r="L117" s="25">
        <f t="shared" si="27"/>
        <v>-569.24465890031126</v>
      </c>
      <c r="M117" s="17">
        <f t="shared" si="18"/>
        <v>14.102586775011398</v>
      </c>
      <c r="N117" s="17">
        <f t="shared" si="28"/>
        <v>3830.357374187141</v>
      </c>
      <c r="O117" s="24">
        <f t="shared" si="19"/>
        <v>44.124477689660999</v>
      </c>
      <c r="P117" s="7"/>
      <c r="Q117" s="25">
        <f t="shared" si="20"/>
        <v>-533.07131494637792</v>
      </c>
      <c r="R117" s="24">
        <f t="shared" si="21"/>
        <v>3815.9307242512773</v>
      </c>
      <c r="S117" s="7"/>
      <c r="T117" s="25">
        <f t="shared" si="22"/>
        <v>0.13787406209248368</v>
      </c>
      <c r="U117" s="24">
        <f t="shared" si="23"/>
        <v>0.99118473989890621</v>
      </c>
      <c r="V117" s="7"/>
      <c r="W117" s="25">
        <f t="shared" si="24"/>
        <v>0.13336532660076814</v>
      </c>
      <c r="X117" s="24">
        <f t="shared" si="29"/>
        <v>179.86741602193513</v>
      </c>
      <c r="Y117" s="7"/>
      <c r="Z117" s="25">
        <f t="shared" si="30"/>
        <v>-628</v>
      </c>
      <c r="AA117" s="17">
        <f t="shared" si="31"/>
        <v>179.80199999999999</v>
      </c>
      <c r="AB117" s="24">
        <f t="shared" si="25"/>
        <v>3.138136901670844</v>
      </c>
      <c r="AC117" s="17">
        <f t="shared" si="26"/>
        <v>6.5416021935135404E-2</v>
      </c>
    </row>
    <row r="118" spans="1:29" s="17" customFormat="1" x14ac:dyDescent="0.25">
      <c r="A118" s="17">
        <v>33</v>
      </c>
      <c r="B118" s="17">
        <v>-620</v>
      </c>
      <c r="C118" s="17">
        <v>13109</v>
      </c>
      <c r="D118" s="17">
        <v>15140</v>
      </c>
      <c r="E118" s="17">
        <v>13313</v>
      </c>
      <c r="F118" s="17">
        <v>11272</v>
      </c>
      <c r="G118" s="24"/>
      <c r="H118" s="7"/>
      <c r="I118" s="25">
        <f t="shared" si="32"/>
        <v>-204</v>
      </c>
      <c r="J118" s="24">
        <f t="shared" si="32"/>
        <v>3868</v>
      </c>
      <c r="K118" s="7"/>
      <c r="L118" s="25">
        <f t="shared" si="27"/>
        <v>-194.83212055387426</v>
      </c>
      <c r="M118" s="17">
        <f t="shared" si="18"/>
        <v>84.05001353869477</v>
      </c>
      <c r="N118" s="17">
        <f t="shared" si="28"/>
        <v>3861.8741613828433</v>
      </c>
      <c r="O118" s="24">
        <f t="shared" si="19"/>
        <v>37.52589876344782</v>
      </c>
      <c r="P118" s="7"/>
      <c r="Q118" s="25">
        <f t="shared" si="20"/>
        <v>-164.07131494637798</v>
      </c>
      <c r="R118" s="24">
        <f t="shared" si="21"/>
        <v>3846.9307242512773</v>
      </c>
      <c r="S118" s="7"/>
      <c r="T118" s="25">
        <f t="shared" si="22"/>
        <v>4.2435557926781053E-2</v>
      </c>
      <c r="U118" s="24">
        <f t="shared" si="23"/>
        <v>0.99923696336868495</v>
      </c>
      <c r="V118" s="7"/>
      <c r="W118" s="25">
        <f t="shared" si="24"/>
        <v>3.7889194584506049E-2</v>
      </c>
      <c r="X118" s="24">
        <f t="shared" si="29"/>
        <v>174.37571911177804</v>
      </c>
      <c r="Y118" s="7"/>
      <c r="Z118" s="25">
        <f t="shared" si="30"/>
        <v>-620</v>
      </c>
      <c r="AA118" s="17">
        <f t="shared" si="31"/>
        <v>174.22199999999998</v>
      </c>
      <c r="AB118" s="24">
        <f t="shared" si="25"/>
        <v>3.0407475294095603</v>
      </c>
      <c r="AC118" s="17">
        <f t="shared" si="26"/>
        <v>0.15371911177805941</v>
      </c>
    </row>
    <row r="119" spans="1:29" s="17" customFormat="1" x14ac:dyDescent="0.25">
      <c r="A119" s="17">
        <v>34</v>
      </c>
      <c r="B119" s="17">
        <v>-620</v>
      </c>
      <c r="C119" s="17">
        <v>13296</v>
      </c>
      <c r="D119" s="17">
        <v>15135</v>
      </c>
      <c r="E119" s="17">
        <v>13125</v>
      </c>
      <c r="F119" s="17">
        <v>11272</v>
      </c>
      <c r="G119" s="24"/>
      <c r="H119" s="7"/>
      <c r="I119" s="25">
        <f t="shared" si="32"/>
        <v>171</v>
      </c>
      <c r="J119" s="24">
        <f t="shared" si="32"/>
        <v>3863</v>
      </c>
      <c r="K119" s="7"/>
      <c r="L119" s="25">
        <f t="shared" si="27"/>
        <v>181.04688448833676</v>
      </c>
      <c r="M119" s="17">
        <f t="shared" si="18"/>
        <v>100.93988792198176</v>
      </c>
      <c r="N119" s="17">
        <f t="shared" si="28"/>
        <v>3856.9784757895104</v>
      </c>
      <c r="O119" s="24">
        <f t="shared" si="19"/>
        <v>36.258753817512257</v>
      </c>
      <c r="P119" s="7"/>
      <c r="Q119" s="25">
        <f t="shared" si="20"/>
        <v>210.92868505362202</v>
      </c>
      <c r="R119" s="24">
        <f t="shared" si="21"/>
        <v>3841.9307242512773</v>
      </c>
      <c r="S119" s="7"/>
      <c r="T119" s="25">
        <f t="shared" si="22"/>
        <v>-5.4554791835111895E-2</v>
      </c>
      <c r="U119" s="24">
        <f t="shared" si="23"/>
        <v>0.99793821764775292</v>
      </c>
      <c r="V119" s="7"/>
      <c r="W119" s="25">
        <f t="shared" si="24"/>
        <v>-5.9096249614999069E-2</v>
      </c>
      <c r="X119" s="24">
        <f t="shared" si="29"/>
        <v>168.81520735986567</v>
      </c>
      <c r="Y119" s="7"/>
      <c r="Z119" s="25">
        <f t="shared" si="30"/>
        <v>-620</v>
      </c>
      <c r="AA119" s="17">
        <f t="shared" si="31"/>
        <v>168.64199999999997</v>
      </c>
      <c r="AB119" s="24">
        <f t="shared" si="25"/>
        <v>2.943358157148277</v>
      </c>
      <c r="AC119" s="17">
        <f t="shared" si="26"/>
        <v>0.17320735986569957</v>
      </c>
    </row>
    <row r="120" spans="1:29" s="17" customFormat="1" x14ac:dyDescent="0.25">
      <c r="A120" s="17">
        <v>35</v>
      </c>
      <c r="B120" s="17">
        <v>-610</v>
      </c>
      <c r="C120" s="17">
        <v>13483</v>
      </c>
      <c r="D120" s="17">
        <v>15117</v>
      </c>
      <c r="E120" s="17">
        <v>12940</v>
      </c>
      <c r="F120" s="17">
        <v>11292</v>
      </c>
      <c r="G120" s="24"/>
      <c r="H120" s="7"/>
      <c r="I120" s="25">
        <f t="shared" si="32"/>
        <v>543</v>
      </c>
      <c r="J120" s="24">
        <f t="shared" si="32"/>
        <v>3825</v>
      </c>
      <c r="K120" s="7"/>
      <c r="L120" s="25">
        <f t="shared" si="27"/>
        <v>548.83552101052442</v>
      </c>
      <c r="M120" s="17">
        <f t="shared" si="18"/>
        <v>34.053305464271908</v>
      </c>
      <c r="N120" s="17">
        <f t="shared" si="28"/>
        <v>3816.6691923944295</v>
      </c>
      <c r="O120" s="24">
        <f t="shared" si="19"/>
        <v>69.402355361031269</v>
      </c>
      <c r="P120" s="7"/>
      <c r="Q120" s="25">
        <f t="shared" si="20"/>
        <v>582.92868505362208</v>
      </c>
      <c r="R120" s="24">
        <f t="shared" si="21"/>
        <v>3803.9307242512773</v>
      </c>
      <c r="S120" s="7"/>
      <c r="T120" s="25">
        <f t="shared" si="22"/>
        <v>-0.1507692187989097</v>
      </c>
      <c r="U120" s="24">
        <f t="shared" si="23"/>
        <v>0.98806775016866921</v>
      </c>
      <c r="V120" s="7"/>
      <c r="W120" s="25">
        <f t="shared" si="24"/>
        <v>-0.15526675929522668</v>
      </c>
      <c r="X120" s="24">
        <f t="shared" si="29"/>
        <v>163.27367894879637</v>
      </c>
      <c r="Y120" s="7"/>
      <c r="Z120" s="25">
        <f t="shared" si="30"/>
        <v>-610</v>
      </c>
      <c r="AA120" s="17">
        <f t="shared" si="31"/>
        <v>163.15199999999996</v>
      </c>
      <c r="AB120" s="24">
        <f t="shared" si="25"/>
        <v>2.8475395812137876</v>
      </c>
      <c r="AC120" s="17">
        <f t="shared" si="26"/>
        <v>0.12167894879641494</v>
      </c>
    </row>
    <row r="121" spans="1:29" s="17" customFormat="1" x14ac:dyDescent="0.25">
      <c r="A121" s="17">
        <v>36</v>
      </c>
      <c r="B121" s="17">
        <v>-604</v>
      </c>
      <c r="C121" s="17">
        <v>13662</v>
      </c>
      <c r="D121" s="17">
        <v>15084</v>
      </c>
      <c r="E121" s="17">
        <v>12761</v>
      </c>
      <c r="F121" s="17">
        <v>11330</v>
      </c>
      <c r="G121" s="24"/>
      <c r="H121" s="7"/>
      <c r="I121" s="25">
        <f t="shared" si="32"/>
        <v>901</v>
      </c>
      <c r="J121" s="24">
        <f t="shared" si="32"/>
        <v>3754</v>
      </c>
      <c r="K121" s="7"/>
      <c r="L121" s="25">
        <f t="shared" si="27"/>
        <v>907.69178815106068</v>
      </c>
      <c r="M121" s="17">
        <f t="shared" si="18"/>
        <v>44.780028658676081</v>
      </c>
      <c r="N121" s="17">
        <f t="shared" si="28"/>
        <v>3742.4332962683702</v>
      </c>
      <c r="O121" s="24">
        <f t="shared" si="19"/>
        <v>133.78863521529843</v>
      </c>
      <c r="P121" s="7"/>
      <c r="Q121" s="25">
        <f t="shared" si="20"/>
        <v>940.92868505362208</v>
      </c>
      <c r="R121" s="24">
        <f t="shared" si="21"/>
        <v>3732.9307242512773</v>
      </c>
      <c r="S121" s="7"/>
      <c r="T121" s="25">
        <f t="shared" si="22"/>
        <v>-0.24336267270493017</v>
      </c>
      <c r="U121" s="24">
        <f t="shared" si="23"/>
        <v>0.96962556093143393</v>
      </c>
      <c r="V121" s="7"/>
      <c r="W121" s="25">
        <f t="shared" si="24"/>
        <v>-0.2477772547432647</v>
      </c>
      <c r="X121" s="24">
        <f t="shared" si="29"/>
        <v>157.86965973624319</v>
      </c>
      <c r="Y121" s="7"/>
      <c r="Z121" s="25">
        <f t="shared" si="30"/>
        <v>-604</v>
      </c>
      <c r="AA121" s="17">
        <f t="shared" si="31"/>
        <v>157.71599999999995</v>
      </c>
      <c r="AB121" s="24">
        <f t="shared" si="25"/>
        <v>2.7526634830753758</v>
      </c>
      <c r="AC121" s="17">
        <f t="shared" si="26"/>
        <v>0.1536597362432417</v>
      </c>
    </row>
    <row r="122" spans="1:29" s="17" customFormat="1" x14ac:dyDescent="0.25">
      <c r="A122" s="17">
        <v>37</v>
      </c>
      <c r="B122" s="17">
        <v>-637</v>
      </c>
      <c r="C122" s="17">
        <v>13847</v>
      </c>
      <c r="D122" s="17">
        <v>15019</v>
      </c>
      <c r="E122" s="17">
        <v>12577</v>
      </c>
      <c r="F122" s="17">
        <v>11387</v>
      </c>
      <c r="G122" s="24"/>
      <c r="H122" s="7"/>
      <c r="I122" s="25">
        <f t="shared" si="32"/>
        <v>1270</v>
      </c>
      <c r="J122" s="24">
        <f t="shared" si="32"/>
        <v>3632</v>
      </c>
      <c r="K122" s="7"/>
      <c r="L122" s="25">
        <f t="shared" si="27"/>
        <v>1276.8520248264585</v>
      </c>
      <c r="M122" s="17">
        <f t="shared" si="18"/>
        <v>46.950244222404272</v>
      </c>
      <c r="N122" s="17">
        <f t="shared" si="28"/>
        <v>3627.881044008283</v>
      </c>
      <c r="O122" s="24">
        <f t="shared" si="19"/>
        <v>16.96579846170162</v>
      </c>
      <c r="P122" s="7"/>
      <c r="Q122" s="25">
        <f t="shared" si="20"/>
        <v>1309.9286850536221</v>
      </c>
      <c r="R122" s="24">
        <f t="shared" si="21"/>
        <v>3610.9307242512773</v>
      </c>
      <c r="S122" s="7"/>
      <c r="T122" s="25">
        <f t="shared" si="22"/>
        <v>-0.33880117687063283</v>
      </c>
      <c r="U122" s="24">
        <f t="shared" si="23"/>
        <v>0.93793616534069169</v>
      </c>
      <c r="V122" s="7"/>
      <c r="W122" s="25">
        <f t="shared" si="24"/>
        <v>-0.3430725514765588</v>
      </c>
      <c r="X122" s="24">
        <f t="shared" si="29"/>
        <v>152.11301099147659</v>
      </c>
      <c r="Y122" s="7"/>
      <c r="Z122" s="25">
        <f t="shared" si="30"/>
        <v>-637</v>
      </c>
      <c r="AA122" s="17">
        <f t="shared" si="31"/>
        <v>151.98299999999995</v>
      </c>
      <c r="AB122" s="24">
        <f t="shared" si="25"/>
        <v>2.6526037570585408</v>
      </c>
      <c r="AC122" s="17">
        <f t="shared" si="26"/>
        <v>0.13001099147663808</v>
      </c>
    </row>
    <row r="123" spans="1:29" s="17" customFormat="1" x14ac:dyDescent="0.25">
      <c r="A123" s="17">
        <v>38</v>
      </c>
      <c r="B123" s="17">
        <v>-636</v>
      </c>
      <c r="C123" s="17">
        <v>14023</v>
      </c>
      <c r="D123" s="17">
        <v>14943</v>
      </c>
      <c r="E123" s="17">
        <v>12394</v>
      </c>
      <c r="F123" s="17">
        <v>11463</v>
      </c>
      <c r="G123" s="24"/>
      <c r="H123" s="7"/>
      <c r="I123" s="25">
        <f t="shared" si="32"/>
        <v>1629</v>
      </c>
      <c r="J123" s="24">
        <f t="shared" si="32"/>
        <v>3480</v>
      </c>
      <c r="K123" s="7"/>
      <c r="L123" s="25">
        <f t="shared" si="27"/>
        <v>1632.2868801345976</v>
      </c>
      <c r="M123" s="17">
        <f t="shared" si="18"/>
        <v>10.803581019212306</v>
      </c>
      <c r="N123" s="17">
        <f t="shared" si="28"/>
        <v>3477.499449658606</v>
      </c>
      <c r="O123" s="24">
        <f t="shared" si="19"/>
        <v>6.2527520098458798</v>
      </c>
      <c r="P123" s="7"/>
      <c r="Q123" s="25">
        <f t="shared" si="20"/>
        <v>1668.9286850536221</v>
      </c>
      <c r="R123" s="24">
        <f t="shared" si="21"/>
        <v>3458.9307242512773</v>
      </c>
      <c r="S123" s="7"/>
      <c r="T123" s="25">
        <f t="shared" si="22"/>
        <v>-0.43165327170935169</v>
      </c>
      <c r="U123" s="24">
        <f t="shared" si="23"/>
        <v>0.89845429542435695</v>
      </c>
      <c r="V123" s="7"/>
      <c r="W123" s="25">
        <f t="shared" si="24"/>
        <v>-0.43574595420858442</v>
      </c>
      <c r="X123" s="24">
        <f t="shared" si="29"/>
        <v>146.33105161469098</v>
      </c>
      <c r="Y123" s="7"/>
      <c r="Z123" s="25">
        <f t="shared" si="30"/>
        <v>-636</v>
      </c>
      <c r="AA123" s="17">
        <f t="shared" si="31"/>
        <v>146.25899999999996</v>
      </c>
      <c r="AB123" s="24">
        <f t="shared" si="25"/>
        <v>2.5527011106743855</v>
      </c>
      <c r="AC123" s="17">
        <f t="shared" si="26"/>
        <v>7.205161469101995E-2</v>
      </c>
    </row>
    <row r="124" spans="1:29" s="17" customFormat="1" x14ac:dyDescent="0.25">
      <c r="A124" s="17">
        <v>39</v>
      </c>
      <c r="B124" s="17">
        <v>-625</v>
      </c>
      <c r="C124" s="17">
        <v>14188</v>
      </c>
      <c r="D124" s="17">
        <v>14858</v>
      </c>
      <c r="E124" s="17">
        <v>12230</v>
      </c>
      <c r="F124" s="17">
        <v>11555</v>
      </c>
      <c r="G124" s="24"/>
      <c r="H124" s="7"/>
      <c r="I124" s="25">
        <f t="shared" si="32"/>
        <v>1958</v>
      </c>
      <c r="J124" s="24">
        <f t="shared" si="32"/>
        <v>3303</v>
      </c>
      <c r="K124" s="7"/>
      <c r="L124" s="25">
        <f t="shared" si="27"/>
        <v>1965.3408309936742</v>
      </c>
      <c r="M124" s="17">
        <f t="shared" si="18"/>
        <v>53.887799677687994</v>
      </c>
      <c r="N124" s="17">
        <f t="shared" si="28"/>
        <v>3296.1182129894805</v>
      </c>
      <c r="O124" s="24">
        <f t="shared" si="19"/>
        <v>47.35899245815456</v>
      </c>
      <c r="P124" s="7"/>
      <c r="Q124" s="25">
        <f t="shared" si="20"/>
        <v>1997.9286850536221</v>
      </c>
      <c r="R124" s="24">
        <f t="shared" si="21"/>
        <v>3281.9307242512773</v>
      </c>
      <c r="S124" s="7"/>
      <c r="T124" s="25">
        <f t="shared" si="22"/>
        <v>-0.51674613856711904</v>
      </c>
      <c r="U124" s="24">
        <f t="shared" si="23"/>
        <v>0.85247869690336198</v>
      </c>
      <c r="V124" s="7"/>
      <c r="W124" s="25">
        <f t="shared" si="24"/>
        <v>-0.52063050038381686</v>
      </c>
      <c r="X124" s="24">
        <f t="shared" si="29"/>
        <v>140.79073316691995</v>
      </c>
      <c r="Y124" s="7"/>
      <c r="Z124" s="25">
        <f t="shared" si="30"/>
        <v>-625</v>
      </c>
      <c r="AA124" s="17">
        <f t="shared" si="31"/>
        <v>140.63399999999996</v>
      </c>
      <c r="AB124" s="24">
        <f t="shared" si="25"/>
        <v>2.4545263402497048</v>
      </c>
      <c r="AC124" s="17">
        <f t="shared" si="26"/>
        <v>0.15673316691999162</v>
      </c>
    </row>
    <row r="125" spans="1:29" s="17" customFormat="1" x14ac:dyDescent="0.25">
      <c r="A125" s="17">
        <v>40</v>
      </c>
      <c r="B125" s="17">
        <v>-631</v>
      </c>
      <c r="C125" s="17">
        <v>14349</v>
      </c>
      <c r="D125" s="17">
        <v>14743</v>
      </c>
      <c r="E125" s="17">
        <v>12066</v>
      </c>
      <c r="F125" s="17">
        <v>11659</v>
      </c>
      <c r="G125" s="24"/>
      <c r="H125" s="7"/>
      <c r="I125" s="25">
        <f t="shared" si="32"/>
        <v>2283</v>
      </c>
      <c r="J125" s="24">
        <f t="shared" si="32"/>
        <v>3084</v>
      </c>
      <c r="K125" s="7"/>
      <c r="L125" s="25">
        <f t="shared" si="27"/>
        <v>2281.9831734540908</v>
      </c>
      <c r="M125" s="17">
        <f t="shared" si="18"/>
        <v>1.033936224465686</v>
      </c>
      <c r="N125" s="17">
        <f t="shared" si="28"/>
        <v>3080.9951290465947</v>
      </c>
      <c r="O125" s="24">
        <f t="shared" si="19"/>
        <v>9.029249446618973</v>
      </c>
      <c r="P125" s="7"/>
      <c r="Q125" s="25">
        <f t="shared" si="20"/>
        <v>2322.9286850536218</v>
      </c>
      <c r="R125" s="24">
        <f t="shared" si="21"/>
        <v>3062.9307242512773</v>
      </c>
      <c r="S125" s="7"/>
      <c r="T125" s="25">
        <f t="shared" si="22"/>
        <v>-0.60080444169409286</v>
      </c>
      <c r="U125" s="24">
        <f t="shared" si="23"/>
        <v>0.79559363432653762</v>
      </c>
      <c r="V125" s="7"/>
      <c r="W125" s="25">
        <f t="shared" si="24"/>
        <v>-0.60443083105992079</v>
      </c>
      <c r="X125" s="24">
        <f t="shared" si="29"/>
        <v>134.97943608509354</v>
      </c>
      <c r="Y125" s="7"/>
      <c r="Z125" s="25">
        <f t="shared" si="30"/>
        <v>-631</v>
      </c>
      <c r="AA125" s="17">
        <f t="shared" si="31"/>
        <v>134.95499999999996</v>
      </c>
      <c r="AB125" s="24">
        <f t="shared" si="25"/>
        <v>2.3554090920289465</v>
      </c>
      <c r="AC125" s="17">
        <f t="shared" si="26"/>
        <v>2.4436085093583415E-2</v>
      </c>
    </row>
    <row r="126" spans="1:29" s="17" customFormat="1" x14ac:dyDescent="0.25">
      <c r="A126" s="17">
        <v>41</v>
      </c>
      <c r="B126" s="17">
        <v>-630</v>
      </c>
      <c r="C126" s="17">
        <v>14501</v>
      </c>
      <c r="D126" s="17">
        <v>14628</v>
      </c>
      <c r="E126" s="17">
        <v>11919</v>
      </c>
      <c r="F126" s="17">
        <v>11789</v>
      </c>
      <c r="G126" s="24"/>
      <c r="H126" s="7"/>
      <c r="I126" s="25">
        <f t="shared" si="32"/>
        <v>2582</v>
      </c>
      <c r="J126" s="24">
        <f t="shared" si="32"/>
        <v>2839</v>
      </c>
      <c r="K126" s="7"/>
      <c r="L126" s="25">
        <f t="shared" si="27"/>
        <v>2575.3779833560584</v>
      </c>
      <c r="M126" s="17">
        <f t="shared" si="18"/>
        <v>43.851104432639652</v>
      </c>
      <c r="N126" s="17">
        <f t="shared" si="28"/>
        <v>2836.236141753579</v>
      </c>
      <c r="O126" s="24">
        <f t="shared" si="19"/>
        <v>7.6389124063094931</v>
      </c>
      <c r="P126" s="7"/>
      <c r="Q126" s="25">
        <f t="shared" si="20"/>
        <v>2621.9286850536218</v>
      </c>
      <c r="R126" s="24">
        <f t="shared" si="21"/>
        <v>2817.9307242512773</v>
      </c>
      <c r="S126" s="7"/>
      <c r="T126" s="25">
        <f t="shared" si="22"/>
        <v>-0.67813808057090885</v>
      </c>
      <c r="U126" s="24">
        <f t="shared" si="23"/>
        <v>0.73195509400086656</v>
      </c>
      <c r="V126" s="7"/>
      <c r="W126" s="25">
        <f t="shared" si="24"/>
        <v>-0.68147569769033667</v>
      </c>
      <c r="X126" s="24">
        <f t="shared" si="29"/>
        <v>129.24960812300424</v>
      </c>
      <c r="Y126" s="7"/>
      <c r="Z126" s="25">
        <f t="shared" si="30"/>
        <v>-630</v>
      </c>
      <c r="AA126" s="17">
        <f t="shared" si="31"/>
        <v>129.28499999999997</v>
      </c>
      <c r="AB126" s="24">
        <f t="shared" si="25"/>
        <v>2.2564489234408684</v>
      </c>
      <c r="AC126" s="17">
        <f t="shared" si="26"/>
        <v>-3.5391876995731764E-2</v>
      </c>
    </row>
    <row r="127" spans="1:29" s="17" customFormat="1" x14ac:dyDescent="0.25">
      <c r="A127" s="17">
        <v>42</v>
      </c>
      <c r="B127" s="17">
        <v>-607</v>
      </c>
      <c r="C127" s="17">
        <v>14624</v>
      </c>
      <c r="D127" s="17">
        <v>14491</v>
      </c>
      <c r="E127" s="17">
        <v>11787</v>
      </c>
      <c r="F127" s="17">
        <v>11917</v>
      </c>
      <c r="G127" s="24"/>
      <c r="H127" s="7"/>
      <c r="I127" s="25">
        <f t="shared" si="32"/>
        <v>2837</v>
      </c>
      <c r="J127" s="24">
        <f t="shared" si="32"/>
        <v>2574</v>
      </c>
      <c r="K127" s="7"/>
      <c r="L127" s="25">
        <f t="shared" si="27"/>
        <v>2833.8763410733759</v>
      </c>
      <c r="M127" s="17">
        <f t="shared" si="18"/>
        <v>9.75724508987844</v>
      </c>
      <c r="N127" s="17">
        <f t="shared" si="28"/>
        <v>2574.3174685296863</v>
      </c>
      <c r="O127" s="24">
        <f t="shared" si="19"/>
        <v>0.10078626734115972</v>
      </c>
      <c r="P127" s="7"/>
      <c r="Q127" s="25">
        <f t="shared" si="20"/>
        <v>2876.9286850536218</v>
      </c>
      <c r="R127" s="24">
        <f t="shared" si="21"/>
        <v>2552.9307242512773</v>
      </c>
      <c r="S127" s="7"/>
      <c r="T127" s="25">
        <f t="shared" si="22"/>
        <v>-0.74409151840899612</v>
      </c>
      <c r="U127" s="24">
        <f t="shared" si="23"/>
        <v>0.66312157079146727</v>
      </c>
      <c r="V127" s="7"/>
      <c r="W127" s="25">
        <f t="shared" si="24"/>
        <v>-0.74711660687002346</v>
      </c>
      <c r="X127" s="24">
        <f t="shared" si="29"/>
        <v>123.79565015421099</v>
      </c>
      <c r="Y127" s="7"/>
      <c r="Z127" s="25">
        <f t="shared" si="30"/>
        <v>-607</v>
      </c>
      <c r="AA127" s="17">
        <f t="shared" si="31"/>
        <v>123.82199999999997</v>
      </c>
      <c r="AB127" s="24">
        <f t="shared" si="25"/>
        <v>2.1611015864044183</v>
      </c>
      <c r="AC127" s="17">
        <f t="shared" si="26"/>
        <v>-2.6349845788985249E-2</v>
      </c>
    </row>
    <row r="128" spans="1:29" s="17" customFormat="1" x14ac:dyDescent="0.25">
      <c r="A128" s="17">
        <v>43</v>
      </c>
      <c r="B128" s="17">
        <v>-613</v>
      </c>
      <c r="C128" s="17">
        <v>14750</v>
      </c>
      <c r="D128" s="17">
        <v>14347</v>
      </c>
      <c r="E128" s="17">
        <v>11675</v>
      </c>
      <c r="F128" s="17">
        <v>12068</v>
      </c>
      <c r="G128" s="24"/>
      <c r="H128" s="7"/>
      <c r="I128" s="25">
        <f t="shared" si="32"/>
        <v>3075</v>
      </c>
      <c r="J128" s="24">
        <f t="shared" si="32"/>
        <v>2279</v>
      </c>
      <c r="K128" s="7"/>
      <c r="L128" s="25">
        <f t="shared" si="27"/>
        <v>3068.4178098276202</v>
      </c>
      <c r="M128" s="17">
        <f t="shared" si="18"/>
        <v>43.325227465373175</v>
      </c>
      <c r="N128" s="17">
        <f t="shared" si="28"/>
        <v>2286.2710630668089</v>
      </c>
      <c r="O128" s="24">
        <f t="shared" si="19"/>
        <v>52.868358121512337</v>
      </c>
      <c r="P128" s="7"/>
      <c r="Q128" s="25">
        <f t="shared" si="20"/>
        <v>3114.9286850536218</v>
      </c>
      <c r="R128" s="24">
        <f t="shared" si="21"/>
        <v>2257.9307242512773</v>
      </c>
      <c r="S128" s="7"/>
      <c r="T128" s="25">
        <f t="shared" si="22"/>
        <v>-0.80564806039121084</v>
      </c>
      <c r="U128" s="24">
        <f t="shared" si="23"/>
        <v>0.58649557325647561</v>
      </c>
      <c r="V128" s="7"/>
      <c r="W128" s="25">
        <f t="shared" si="24"/>
        <v>-0.80832511677658847</v>
      </c>
      <c r="X128" s="24">
        <f t="shared" si="29"/>
        <v>118.16768258859668</v>
      </c>
      <c r="Y128" s="7"/>
      <c r="Z128" s="25">
        <f t="shared" si="30"/>
        <v>-613</v>
      </c>
      <c r="AA128" s="17">
        <f t="shared" si="31"/>
        <v>118.30499999999998</v>
      </c>
      <c r="AB128" s="24">
        <f t="shared" si="25"/>
        <v>2.064811771571891</v>
      </c>
      <c r="AC128" s="17">
        <f t="shared" si="26"/>
        <v>-0.137317411403302</v>
      </c>
    </row>
    <row r="129" spans="1:29" s="17" customFormat="1" x14ac:dyDescent="0.25">
      <c r="A129" s="17">
        <v>44</v>
      </c>
      <c r="B129" s="17">
        <v>-620</v>
      </c>
      <c r="C129" s="17">
        <v>14856</v>
      </c>
      <c r="D129" s="17">
        <v>14196</v>
      </c>
      <c r="E129" s="17">
        <v>11571</v>
      </c>
      <c r="F129" s="17">
        <v>12226</v>
      </c>
      <c r="G129" s="24"/>
      <c r="H129" s="7"/>
      <c r="I129" s="25">
        <f t="shared" si="32"/>
        <v>3285</v>
      </c>
      <c r="J129" s="24">
        <f t="shared" si="32"/>
        <v>1970</v>
      </c>
      <c r="K129" s="7"/>
      <c r="L129" s="25">
        <f t="shared" si="27"/>
        <v>3276.3262460774545</v>
      </c>
      <c r="M129" s="17">
        <f t="shared" si="18"/>
        <v>75.234007108873953</v>
      </c>
      <c r="N129" s="17">
        <f t="shared" si="28"/>
        <v>1973.5922020774578</v>
      </c>
      <c r="O129" s="24">
        <f t="shared" si="19"/>
        <v>12.903915765292432</v>
      </c>
      <c r="P129" s="7"/>
      <c r="Q129" s="25">
        <f t="shared" si="20"/>
        <v>3324.9286850536218</v>
      </c>
      <c r="R129" s="24">
        <f t="shared" si="21"/>
        <v>1948.9307242512773</v>
      </c>
      <c r="S129" s="7"/>
      <c r="T129" s="25">
        <f t="shared" si="22"/>
        <v>-0.85996265625787083</v>
      </c>
      <c r="U129" s="24">
        <f t="shared" si="23"/>
        <v>0.50623308770287423</v>
      </c>
      <c r="V129" s="7"/>
      <c r="W129" s="25">
        <f t="shared" si="24"/>
        <v>-0.86227505857638442</v>
      </c>
      <c r="X129" s="24">
        <f t="shared" si="29"/>
        <v>112.62098095170063</v>
      </c>
      <c r="Y129" s="7"/>
      <c r="Z129" s="25">
        <f t="shared" si="30"/>
        <v>-620</v>
      </c>
      <c r="AA129" s="17">
        <f t="shared" si="31"/>
        <v>112.72499999999998</v>
      </c>
      <c r="AB129" s="24">
        <f t="shared" si="25"/>
        <v>1.9674223993106075</v>
      </c>
      <c r="AC129" s="17">
        <f t="shared" si="26"/>
        <v>-0.10401904829934949</v>
      </c>
    </row>
    <row r="130" spans="1:29" s="17" customFormat="1" x14ac:dyDescent="0.25">
      <c r="A130" s="17">
        <v>45</v>
      </c>
      <c r="B130" s="17">
        <v>-627</v>
      </c>
      <c r="C130" s="17">
        <v>14934</v>
      </c>
      <c r="D130" s="17">
        <v>14023</v>
      </c>
      <c r="E130" s="17">
        <v>11482</v>
      </c>
      <c r="F130" s="17">
        <v>12391</v>
      </c>
      <c r="G130" s="24"/>
      <c r="H130" s="7"/>
      <c r="I130" s="25">
        <f t="shared" si="32"/>
        <v>3452</v>
      </c>
      <c r="J130" s="24">
        <f t="shared" si="32"/>
        <v>1632</v>
      </c>
      <c r="K130" s="7"/>
      <c r="L130" s="25">
        <f t="shared" si="27"/>
        <v>3454.6003698483919</v>
      </c>
      <c r="M130" s="17">
        <f t="shared" si="18"/>
        <v>6.7619233484256736</v>
      </c>
      <c r="N130" s="17">
        <f t="shared" si="28"/>
        <v>1638.5697033020615</v>
      </c>
      <c r="O130" s="24">
        <f t="shared" si="19"/>
        <v>43.16100147711775</v>
      </c>
      <c r="P130" s="7"/>
      <c r="Q130" s="25">
        <f t="shared" si="20"/>
        <v>3491.9286850536218</v>
      </c>
      <c r="R130" s="24">
        <f t="shared" si="21"/>
        <v>1610.9307242512773</v>
      </c>
      <c r="S130" s="7"/>
      <c r="T130" s="25">
        <f t="shared" si="22"/>
        <v>-0.90315569201850054</v>
      </c>
      <c r="U130" s="24">
        <f t="shared" si="23"/>
        <v>0.41843787696786683</v>
      </c>
      <c r="V130" s="7"/>
      <c r="W130" s="25">
        <f t="shared" si="24"/>
        <v>-0.90506904916612985</v>
      </c>
      <c r="X130" s="24">
        <f t="shared" si="29"/>
        <v>107.01658701640815</v>
      </c>
      <c r="Y130" s="7"/>
      <c r="Z130" s="25">
        <f t="shared" si="30"/>
        <v>-627</v>
      </c>
      <c r="AA130" s="17">
        <f t="shared" si="31"/>
        <v>107.08199999999998</v>
      </c>
      <c r="AB130" s="24">
        <f t="shared" si="25"/>
        <v>1.8689334696205675</v>
      </c>
      <c r="AC130" s="17">
        <f t="shared" si="26"/>
        <v>-6.5412983591826901E-2</v>
      </c>
    </row>
    <row r="131" spans="1:29" s="17" customFormat="1" x14ac:dyDescent="0.25">
      <c r="A131" s="17">
        <v>46</v>
      </c>
      <c r="B131" s="17">
        <v>-634</v>
      </c>
      <c r="C131" s="17">
        <v>15018</v>
      </c>
      <c r="D131" s="17">
        <v>13844</v>
      </c>
      <c r="E131" s="17">
        <v>11401</v>
      </c>
      <c r="F131" s="17">
        <v>12566</v>
      </c>
      <c r="G131" s="24"/>
      <c r="H131" s="7"/>
      <c r="I131" s="25">
        <f t="shared" si="32"/>
        <v>3617</v>
      </c>
      <c r="J131" s="24">
        <f t="shared" si="32"/>
        <v>1278</v>
      </c>
      <c r="K131" s="7"/>
      <c r="L131" s="25">
        <f t="shared" si="27"/>
        <v>3600.4073734315962</v>
      </c>
      <c r="M131" s="17">
        <f t="shared" si="18"/>
        <v>275.31525643850068</v>
      </c>
      <c r="N131" s="17">
        <f t="shared" si="28"/>
        <v>1283.8737193107431</v>
      </c>
      <c r="O131" s="24">
        <f t="shared" si="19"/>
        <v>34.500578541396713</v>
      </c>
      <c r="P131" s="7"/>
      <c r="Q131" s="25">
        <f t="shared" si="20"/>
        <v>3656.9286850536218</v>
      </c>
      <c r="R131" s="24">
        <f t="shared" si="21"/>
        <v>1256.9307242512773</v>
      </c>
      <c r="S131" s="7"/>
      <c r="T131" s="25">
        <f t="shared" si="22"/>
        <v>-0.94583144591373336</v>
      </c>
      <c r="U131" s="24">
        <f t="shared" si="23"/>
        <v>0.32648667992587682</v>
      </c>
      <c r="V131" s="7"/>
      <c r="W131" s="25">
        <f t="shared" si="24"/>
        <v>-0.94732684165608083</v>
      </c>
      <c r="X131" s="24">
        <f t="shared" si="29"/>
        <v>101.2202082101054</v>
      </c>
      <c r="Y131" s="7"/>
      <c r="Z131" s="25">
        <f t="shared" si="30"/>
        <v>-634</v>
      </c>
      <c r="AA131" s="17">
        <f t="shared" si="31"/>
        <v>101.37599999999998</v>
      </c>
      <c r="AB131" s="24">
        <f t="shared" si="25"/>
        <v>1.7693449825017711</v>
      </c>
      <c r="AC131" s="17">
        <f t="shared" si="26"/>
        <v>-0.15579178989457887</v>
      </c>
    </row>
    <row r="132" spans="1:29" s="17" customFormat="1" x14ac:dyDescent="0.25">
      <c r="A132" s="17">
        <v>47</v>
      </c>
      <c r="B132" s="17">
        <v>-641</v>
      </c>
      <c r="C132" s="17">
        <v>15065</v>
      </c>
      <c r="D132" s="17">
        <v>13659</v>
      </c>
      <c r="E132" s="17">
        <v>11347</v>
      </c>
      <c r="F132" s="17">
        <v>12752</v>
      </c>
      <c r="G132" s="24"/>
      <c r="H132" s="7"/>
      <c r="I132" s="25">
        <f t="shared" si="32"/>
        <v>3718</v>
      </c>
      <c r="J132" s="24">
        <f t="shared" si="32"/>
        <v>907</v>
      </c>
      <c r="K132" s="7"/>
      <c r="L132" s="25">
        <f t="shared" si="27"/>
        <v>3711.1321876715556</v>
      </c>
      <c r="M132" s="17">
        <f t="shared" si="18"/>
        <v>47.166846178733103</v>
      </c>
      <c r="N132" s="17">
        <f t="shared" si="28"/>
        <v>912.54895687446628</v>
      </c>
      <c r="O132" s="24">
        <f t="shared" si="19"/>
        <v>30.790922394686639</v>
      </c>
      <c r="P132" s="7"/>
      <c r="Q132" s="25">
        <f t="shared" si="20"/>
        <v>3757.9286850536218</v>
      </c>
      <c r="R132" s="24">
        <f t="shared" si="21"/>
        <v>885.93072425127741</v>
      </c>
      <c r="S132" s="7"/>
      <c r="T132" s="25">
        <f t="shared" si="22"/>
        <v>-0.97195418011626988</v>
      </c>
      <c r="U132" s="24">
        <f t="shared" si="23"/>
        <v>0.23011974743271785</v>
      </c>
      <c r="V132" s="7"/>
      <c r="W132" s="25">
        <f t="shared" si="24"/>
        <v>-0.9730113502798704</v>
      </c>
      <c r="X132" s="24">
        <f t="shared" si="29"/>
        <v>95.510323456289029</v>
      </c>
      <c r="Y132" s="7"/>
      <c r="Z132" s="25">
        <f t="shared" si="30"/>
        <v>-641</v>
      </c>
      <c r="AA132" s="17">
        <f t="shared" si="31"/>
        <v>95.606999999999971</v>
      </c>
      <c r="AB132" s="24">
        <f t="shared" si="25"/>
        <v>1.6686569379542182</v>
      </c>
      <c r="AC132" s="17">
        <f t="shared" si="26"/>
        <v>-9.6676543710941587E-2</v>
      </c>
    </row>
    <row r="133" spans="1:29" s="17" customFormat="1" x14ac:dyDescent="0.25">
      <c r="A133" s="17">
        <v>48</v>
      </c>
      <c r="B133" s="17">
        <v>-624</v>
      </c>
      <c r="C133" s="17">
        <v>15090</v>
      </c>
      <c r="D133" s="17">
        <v>13467</v>
      </c>
      <c r="E133" s="17">
        <v>11306</v>
      </c>
      <c r="F133" s="17">
        <v>12928</v>
      </c>
      <c r="G133" s="24"/>
      <c r="H133" s="7"/>
      <c r="I133" s="25">
        <f t="shared" si="32"/>
        <v>3784</v>
      </c>
      <c r="J133" s="24">
        <f t="shared" si="32"/>
        <v>539</v>
      </c>
      <c r="K133" s="7"/>
      <c r="L133" s="25">
        <f t="shared" si="27"/>
        <v>3782.4159946474174</v>
      </c>
      <c r="M133" s="17">
        <f t="shared" si="18"/>
        <v>2.509072957010352</v>
      </c>
      <c r="N133" s="17">
        <f t="shared" si="28"/>
        <v>542.36263640686411</v>
      </c>
      <c r="O133" s="24">
        <f t="shared" si="19"/>
        <v>11.307323604767989</v>
      </c>
      <c r="P133" s="7"/>
      <c r="Q133" s="25">
        <f t="shared" si="20"/>
        <v>3823.9286850536218</v>
      </c>
      <c r="R133" s="24">
        <f t="shared" si="21"/>
        <v>517.93072425127741</v>
      </c>
      <c r="S133" s="7"/>
      <c r="T133" s="25">
        <f t="shared" si="22"/>
        <v>-0.98902448167436308</v>
      </c>
      <c r="U133" s="24">
        <f t="shared" si="23"/>
        <v>0.13453206237211807</v>
      </c>
      <c r="V133" s="7"/>
      <c r="W133" s="25">
        <f t="shared" si="24"/>
        <v>-0.98964687833425635</v>
      </c>
      <c r="X133" s="24">
        <f t="shared" si="29"/>
        <v>89.94551559239676</v>
      </c>
      <c r="Y133" s="7"/>
      <c r="Z133" s="25">
        <f t="shared" si="30"/>
        <v>-624</v>
      </c>
      <c r="AA133" s="17">
        <f t="shared" si="31"/>
        <v>89.990999999999971</v>
      </c>
      <c r="AB133" s="24">
        <f t="shared" si="25"/>
        <v>1.5706392471622166</v>
      </c>
      <c r="AC133" s="17">
        <f t="shared" si="26"/>
        <v>-4.5484407603211707E-2</v>
      </c>
    </row>
    <row r="134" spans="1:29" s="17" customFormat="1" x14ac:dyDescent="0.25">
      <c r="A134" s="17">
        <v>49</v>
      </c>
      <c r="B134" s="17">
        <v>-618</v>
      </c>
      <c r="C134" s="17">
        <v>15117</v>
      </c>
      <c r="D134" s="17">
        <v>13289</v>
      </c>
      <c r="E134" s="17">
        <v>11297</v>
      </c>
      <c r="F134" s="17">
        <v>13125</v>
      </c>
      <c r="G134" s="24"/>
      <c r="H134" s="7"/>
      <c r="I134" s="25">
        <f t="shared" si="32"/>
        <v>3820</v>
      </c>
      <c r="J134" s="24">
        <f t="shared" si="32"/>
        <v>164</v>
      </c>
      <c r="K134" s="7"/>
      <c r="L134" s="25">
        <f t="shared" si="27"/>
        <v>3816.8364250199334</v>
      </c>
      <c r="M134" s="17">
        <f t="shared" si="18"/>
        <v>10.008206654503653</v>
      </c>
      <c r="N134" s="17">
        <f t="shared" si="28"/>
        <v>170.790678881465</v>
      </c>
      <c r="O134" s="24">
        <f t="shared" si="19"/>
        <v>46.113319671174722</v>
      </c>
      <c r="P134" s="7"/>
      <c r="Q134" s="25">
        <f t="shared" si="20"/>
        <v>3859.9286850536218</v>
      </c>
      <c r="R134" s="24">
        <f t="shared" si="21"/>
        <v>142.93072425127738</v>
      </c>
      <c r="S134" s="7"/>
      <c r="T134" s="25">
        <f t="shared" si="22"/>
        <v>-0.99833555525150475</v>
      </c>
      <c r="U134" s="24">
        <f t="shared" si="23"/>
        <v>3.7126133302213406E-2</v>
      </c>
      <c r="V134" s="7"/>
      <c r="W134" s="25">
        <f t="shared" si="24"/>
        <v>-0.99851482457102192</v>
      </c>
      <c r="X134" s="24">
        <f t="shared" si="29"/>
        <v>84.333564546395451</v>
      </c>
      <c r="Y134" s="7"/>
      <c r="Z134" s="25">
        <f t="shared" si="30"/>
        <v>-618</v>
      </c>
      <c r="AA134" s="17">
        <f t="shared" si="31"/>
        <v>84.428999999999974</v>
      </c>
      <c r="AB134" s="24">
        <f t="shared" si="25"/>
        <v>1.4735640341662919</v>
      </c>
      <c r="AC134" s="17">
        <f t="shared" si="26"/>
        <v>-9.5435453604522991E-2</v>
      </c>
    </row>
    <row r="135" spans="1:29" s="17" customFormat="1" x14ac:dyDescent="0.25">
      <c r="A135" s="17">
        <v>50</v>
      </c>
      <c r="B135" s="17">
        <v>-624</v>
      </c>
      <c r="C135" s="17">
        <v>15118</v>
      </c>
      <c r="D135" s="17">
        <v>13103</v>
      </c>
      <c r="E135" s="17">
        <v>11301</v>
      </c>
      <c r="F135" s="17">
        <v>13309</v>
      </c>
      <c r="G135" s="24"/>
      <c r="H135" s="7"/>
      <c r="I135" s="25">
        <f t="shared" si="32"/>
        <v>3817</v>
      </c>
      <c r="J135" s="24">
        <f t="shared" si="32"/>
        <v>-206</v>
      </c>
      <c r="K135" s="7"/>
      <c r="L135" s="25">
        <f t="shared" si="27"/>
        <v>3814.7307659473554</v>
      </c>
      <c r="M135" s="17">
        <f t="shared" si="18"/>
        <v>5.1494231856818624</v>
      </c>
      <c r="N135" s="17">
        <f t="shared" si="28"/>
        <v>-205.80781402340511</v>
      </c>
      <c r="O135" s="24">
        <f t="shared" si="19"/>
        <v>3.6935449599729775E-2</v>
      </c>
      <c r="P135" s="7"/>
      <c r="Q135" s="25">
        <f t="shared" si="20"/>
        <v>3856.9286850536218</v>
      </c>
      <c r="R135" s="24">
        <f t="shared" si="21"/>
        <v>-227.06927574872262</v>
      </c>
      <c r="S135" s="7"/>
      <c r="T135" s="25">
        <f t="shared" si="22"/>
        <v>-0.99755963245340962</v>
      </c>
      <c r="U135" s="24">
        <f t="shared" si="23"/>
        <v>-5.8981050046759194E-2</v>
      </c>
      <c r="V135" s="7"/>
      <c r="W135" s="25">
        <f t="shared" si="24"/>
        <v>-0.99730157965723309</v>
      </c>
      <c r="X135" s="24">
        <f t="shared" si="29"/>
        <v>78.819644196539684</v>
      </c>
      <c r="Y135" s="7"/>
      <c r="Z135" s="25">
        <f t="shared" si="30"/>
        <v>-624</v>
      </c>
      <c r="AA135" s="17">
        <f t="shared" si="31"/>
        <v>78.812999999999974</v>
      </c>
      <c r="AB135" s="24">
        <f t="shared" si="25"/>
        <v>1.3755463433742905</v>
      </c>
      <c r="AC135" s="17">
        <f t="shared" si="26"/>
        <v>6.6441965397103786E-3</v>
      </c>
    </row>
    <row r="136" spans="1:29" s="17" customFormat="1" x14ac:dyDescent="0.25">
      <c r="A136" s="17">
        <v>51</v>
      </c>
      <c r="B136" s="17">
        <v>-612</v>
      </c>
      <c r="C136" s="17">
        <v>15098</v>
      </c>
      <c r="D136" s="17">
        <v>12924</v>
      </c>
      <c r="E136" s="17">
        <v>11319</v>
      </c>
      <c r="F136" s="17">
        <v>13494</v>
      </c>
      <c r="G136" s="24"/>
      <c r="H136" s="7"/>
      <c r="I136" s="25">
        <f t="shared" si="32"/>
        <v>3779</v>
      </c>
      <c r="J136" s="24">
        <f t="shared" si="32"/>
        <v>-570</v>
      </c>
      <c r="K136" s="7"/>
      <c r="L136" s="25">
        <f t="shared" si="27"/>
        <v>3776.7074565605217</v>
      </c>
      <c r="M136" s="17">
        <f t="shared" si="18"/>
        <v>5.2557554218950964</v>
      </c>
      <c r="N136" s="17">
        <f t="shared" si="28"/>
        <v>-573.06988113099987</v>
      </c>
      <c r="O136" s="24">
        <f t="shared" si="19"/>
        <v>9.4241701584690691</v>
      </c>
      <c r="P136" s="7"/>
      <c r="Q136" s="25">
        <f t="shared" si="20"/>
        <v>3818.9286850536218</v>
      </c>
      <c r="R136" s="24">
        <f t="shared" si="21"/>
        <v>-591.06927574872259</v>
      </c>
      <c r="S136" s="7"/>
      <c r="T136" s="25">
        <f t="shared" si="22"/>
        <v>-0.98773127701087116</v>
      </c>
      <c r="U136" s="24">
        <f t="shared" si="23"/>
        <v>-0.1535297385306133</v>
      </c>
      <c r="V136" s="7"/>
      <c r="W136" s="25">
        <f t="shared" si="24"/>
        <v>-0.98704289996390293</v>
      </c>
      <c r="X136" s="24">
        <f t="shared" si="29"/>
        <v>73.362978162496006</v>
      </c>
      <c r="Y136" s="7"/>
      <c r="Z136" s="25">
        <f t="shared" si="30"/>
        <v>-612</v>
      </c>
      <c r="AA136" s="17">
        <f t="shared" si="31"/>
        <v>73.304999999999978</v>
      </c>
      <c r="AB136" s="24">
        <f t="shared" si="25"/>
        <v>1.2794136081744429</v>
      </c>
      <c r="AC136" s="17">
        <f t="shared" si="26"/>
        <v>5.7978162496027608E-2</v>
      </c>
    </row>
    <row r="137" spans="1:29" s="17" customFormat="1" x14ac:dyDescent="0.25">
      <c r="A137" s="17">
        <v>52</v>
      </c>
      <c r="B137" s="17">
        <v>-605</v>
      </c>
      <c r="C137" s="17">
        <v>15058</v>
      </c>
      <c r="D137" s="17">
        <v>12738</v>
      </c>
      <c r="E137" s="17">
        <v>11349</v>
      </c>
      <c r="F137" s="17">
        <v>13665</v>
      </c>
      <c r="G137" s="24"/>
      <c r="H137" s="7"/>
      <c r="I137" s="25">
        <f t="shared" si="32"/>
        <v>3709</v>
      </c>
      <c r="J137" s="24">
        <f t="shared" si="32"/>
        <v>-927</v>
      </c>
      <c r="K137" s="7"/>
      <c r="L137" s="25">
        <f t="shared" si="27"/>
        <v>3704.4622871429219</v>
      </c>
      <c r="M137" s="17">
        <f t="shared" si="18"/>
        <v>20.590837973291684</v>
      </c>
      <c r="N137" s="17">
        <f t="shared" si="28"/>
        <v>-930.7488958893764</v>
      </c>
      <c r="O137" s="24">
        <f t="shared" si="19"/>
        <v>14.054220389383264</v>
      </c>
      <c r="P137" s="7"/>
      <c r="Q137" s="25">
        <f t="shared" si="20"/>
        <v>3748.9286850536218</v>
      </c>
      <c r="R137" s="24">
        <f t="shared" si="21"/>
        <v>-948.06927574872259</v>
      </c>
      <c r="S137" s="7"/>
      <c r="T137" s="25">
        <f t="shared" si="22"/>
        <v>-0.96962641172198449</v>
      </c>
      <c r="U137" s="24">
        <f t="shared" si="23"/>
        <v>-0.24626018300516253</v>
      </c>
      <c r="V137" s="7"/>
      <c r="W137" s="25">
        <f t="shared" si="24"/>
        <v>-0.96851589825177942</v>
      </c>
      <c r="X137" s="24">
        <f t="shared" si="29"/>
        <v>67.938179972872092</v>
      </c>
      <c r="Y137" s="7"/>
      <c r="Z137" s="25">
        <f t="shared" si="30"/>
        <v>-605</v>
      </c>
      <c r="AA137" s="17">
        <f t="shared" si="31"/>
        <v>67.859999999999985</v>
      </c>
      <c r="AB137" s="24">
        <f t="shared" si="25"/>
        <v>1.1843804304033518</v>
      </c>
      <c r="AC137" s="17">
        <f t="shared" si="26"/>
        <v>7.8179972872106873E-2</v>
      </c>
    </row>
    <row r="138" spans="1:29" s="17" customFormat="1" x14ac:dyDescent="0.25">
      <c r="A138" s="17">
        <v>53</v>
      </c>
      <c r="B138" s="17">
        <v>-635</v>
      </c>
      <c r="C138" s="17">
        <v>15004</v>
      </c>
      <c r="D138" s="17">
        <v>12556</v>
      </c>
      <c r="E138" s="17">
        <v>11411</v>
      </c>
      <c r="F138" s="17">
        <v>13851</v>
      </c>
      <c r="G138" s="24"/>
      <c r="H138" s="7"/>
      <c r="I138" s="25">
        <f t="shared" si="32"/>
        <v>3593</v>
      </c>
      <c r="J138" s="24">
        <f t="shared" si="32"/>
        <v>-1295</v>
      </c>
      <c r="K138" s="7"/>
      <c r="L138" s="25">
        <f t="shared" si="27"/>
        <v>3592.2909504542286</v>
      </c>
      <c r="M138" s="17">
        <f t="shared" si="18"/>
        <v>0.50275125835869905</v>
      </c>
      <c r="N138" s="17">
        <f t="shared" si="28"/>
        <v>-1296.8649147443496</v>
      </c>
      <c r="O138" s="24">
        <f t="shared" si="19"/>
        <v>3.4779070036923927</v>
      </c>
      <c r="P138" s="7"/>
      <c r="Q138" s="25">
        <f t="shared" si="20"/>
        <v>3632.9286850536218</v>
      </c>
      <c r="R138" s="24">
        <f t="shared" si="21"/>
        <v>-1316.0692757487227</v>
      </c>
      <c r="S138" s="7"/>
      <c r="T138" s="25">
        <f t="shared" si="22"/>
        <v>-0.93962406352897221</v>
      </c>
      <c r="U138" s="24">
        <f t="shared" si="23"/>
        <v>-0.34184786806576234</v>
      </c>
      <c r="V138" s="7"/>
      <c r="W138" s="25">
        <f t="shared" si="24"/>
        <v>-0.93807828923798364</v>
      </c>
      <c r="X138" s="24">
        <f t="shared" si="29"/>
        <v>62.181815899347271</v>
      </c>
      <c r="Y138" s="7"/>
      <c r="Z138" s="25">
        <f t="shared" si="30"/>
        <v>-635</v>
      </c>
      <c r="AA138" s="17">
        <f t="shared" si="31"/>
        <v>62.144999999999982</v>
      </c>
      <c r="AB138" s="24">
        <f t="shared" si="25"/>
        <v>1.0846348636518759</v>
      </c>
      <c r="AC138" s="17">
        <f t="shared" si="26"/>
        <v>3.6815899347288905E-2</v>
      </c>
    </row>
    <row r="139" spans="1:29" s="17" customFormat="1" x14ac:dyDescent="0.25">
      <c r="A139" s="17">
        <v>54</v>
      </c>
      <c r="B139" s="17">
        <v>-631</v>
      </c>
      <c r="C139" s="17">
        <v>14920</v>
      </c>
      <c r="D139" s="17">
        <v>12378</v>
      </c>
      <c r="E139" s="17">
        <v>11479</v>
      </c>
      <c r="F139" s="17">
        <v>14027</v>
      </c>
      <c r="G139" s="24"/>
      <c r="H139" s="7"/>
      <c r="I139" s="25">
        <f t="shared" si="32"/>
        <v>3441</v>
      </c>
      <c r="J139" s="24">
        <f t="shared" si="32"/>
        <v>-1649</v>
      </c>
      <c r="K139" s="7"/>
      <c r="L139" s="25">
        <f t="shared" si="27"/>
        <v>3445.0430063027238</v>
      </c>
      <c r="M139" s="17">
        <f t="shared" si="18"/>
        <v>16.345899963864571</v>
      </c>
      <c r="N139" s="17">
        <f t="shared" si="28"/>
        <v>-1647.6992392557777</v>
      </c>
      <c r="O139" s="24">
        <f t="shared" si="19"/>
        <v>1.6919785137097938</v>
      </c>
      <c r="P139" s="7"/>
      <c r="Q139" s="25">
        <f t="shared" si="20"/>
        <v>3480.9286850536218</v>
      </c>
      <c r="R139" s="24">
        <f t="shared" si="21"/>
        <v>-1670.0692757487227</v>
      </c>
      <c r="S139" s="7"/>
      <c r="T139" s="25">
        <f t="shared" si="22"/>
        <v>-0.90031064175881836</v>
      </c>
      <c r="U139" s="24">
        <f t="shared" si="23"/>
        <v>-0.43379906510775235</v>
      </c>
      <c r="V139" s="7"/>
      <c r="W139" s="25">
        <f t="shared" si="24"/>
        <v>-0.89834605727401418</v>
      </c>
      <c r="X139" s="24">
        <f t="shared" si="29"/>
        <v>56.428947447946541</v>
      </c>
      <c r="Y139" s="7"/>
      <c r="Z139" s="25">
        <f t="shared" si="30"/>
        <v>-631</v>
      </c>
      <c r="AA139" s="17">
        <f t="shared" si="31"/>
        <v>56.46599999999998</v>
      </c>
      <c r="AB139" s="24">
        <f t="shared" si="25"/>
        <v>0.98551761543111782</v>
      </c>
      <c r="AC139" s="17">
        <f t="shared" si="26"/>
        <v>-3.7052552053438603E-2</v>
      </c>
    </row>
    <row r="140" spans="1:29" s="17" customFormat="1" x14ac:dyDescent="0.25">
      <c r="A140" s="17">
        <v>55</v>
      </c>
      <c r="B140" s="17">
        <v>-643</v>
      </c>
      <c r="C140" s="17">
        <v>14829</v>
      </c>
      <c r="D140" s="17">
        <v>12203</v>
      </c>
      <c r="E140" s="17">
        <v>11570</v>
      </c>
      <c r="F140" s="17">
        <v>14187</v>
      </c>
      <c r="G140" s="24"/>
      <c r="H140" s="7"/>
      <c r="I140" s="25">
        <f t="shared" si="32"/>
        <v>3259</v>
      </c>
      <c r="J140" s="24">
        <f t="shared" si="32"/>
        <v>-1984</v>
      </c>
      <c r="K140" s="7"/>
      <c r="L140" s="25">
        <f t="shared" si="27"/>
        <v>3259.8017005366423</v>
      </c>
      <c r="M140" s="17">
        <f t="shared" si="18"/>
        <v>0.64272375045259844</v>
      </c>
      <c r="N140" s="17">
        <f t="shared" si="28"/>
        <v>-1988.3263970457463</v>
      </c>
      <c r="O140" s="24">
        <f t="shared" si="19"/>
        <v>18.717711397441985</v>
      </c>
      <c r="P140" s="7"/>
      <c r="Q140" s="25">
        <f t="shared" si="20"/>
        <v>3298.9286850536218</v>
      </c>
      <c r="R140" s="24">
        <f t="shared" si="21"/>
        <v>-2005.0692757487227</v>
      </c>
      <c r="S140" s="7"/>
      <c r="T140" s="25">
        <f t="shared" si="22"/>
        <v>-0.853237992007713</v>
      </c>
      <c r="U140" s="24">
        <f t="shared" si="23"/>
        <v>-0.52081502841020044</v>
      </c>
      <c r="V140" s="7"/>
      <c r="W140" s="25">
        <f t="shared" si="24"/>
        <v>-0.85087697367122928</v>
      </c>
      <c r="X140" s="24">
        <f t="shared" si="29"/>
        <v>50.733741822318109</v>
      </c>
      <c r="Y140" s="7"/>
      <c r="Z140" s="25">
        <f t="shared" si="30"/>
        <v>-643</v>
      </c>
      <c r="AA140" s="17">
        <f t="shared" si="31"/>
        <v>50.678999999999981</v>
      </c>
      <c r="AB140" s="24">
        <f t="shared" si="25"/>
        <v>0.8845154116182059</v>
      </c>
      <c r="AC140" s="17">
        <f t="shared" si="26"/>
        <v>5.4741822318128186E-2</v>
      </c>
    </row>
    <row r="141" spans="1:29" s="17" customFormat="1" x14ac:dyDescent="0.25">
      <c r="A141" s="17">
        <v>56</v>
      </c>
      <c r="B141" s="17">
        <v>-627</v>
      </c>
      <c r="C141" s="17">
        <v>14731</v>
      </c>
      <c r="D141" s="17">
        <v>12057</v>
      </c>
      <c r="E141" s="17">
        <v>11684</v>
      </c>
      <c r="F141" s="17">
        <v>14353</v>
      </c>
      <c r="G141" s="24"/>
      <c r="H141" s="7"/>
      <c r="I141" s="25">
        <f t="shared" si="32"/>
        <v>3047</v>
      </c>
      <c r="J141" s="24">
        <f t="shared" si="32"/>
        <v>-2296</v>
      </c>
      <c r="K141" s="7"/>
      <c r="L141" s="25">
        <f t="shared" si="27"/>
        <v>3046.7521367064264</v>
      </c>
      <c r="M141" s="17">
        <f t="shared" si="18"/>
        <v>6.1436212301139319E-2</v>
      </c>
      <c r="N141" s="17">
        <f t="shared" si="28"/>
        <v>-2300.7737242470853</v>
      </c>
      <c r="O141" s="24">
        <f t="shared" si="19"/>
        <v>22.788443187209957</v>
      </c>
      <c r="P141" s="7"/>
      <c r="Q141" s="25">
        <f t="shared" si="20"/>
        <v>3086.9286850536218</v>
      </c>
      <c r="R141" s="24">
        <f t="shared" si="21"/>
        <v>-2317.0692757487227</v>
      </c>
      <c r="S141" s="7"/>
      <c r="T141" s="25">
        <f t="shared" si="22"/>
        <v>-0.79840611427565611</v>
      </c>
      <c r="U141" s="24">
        <f t="shared" si="23"/>
        <v>-0.60185676139636113</v>
      </c>
      <c r="V141" s="7"/>
      <c r="W141" s="25">
        <f t="shared" si="24"/>
        <v>-0.79567576614944524</v>
      </c>
      <c r="X141" s="24">
        <f t="shared" si="29"/>
        <v>45.100000995474829</v>
      </c>
      <c r="Y141" s="7"/>
      <c r="Z141" s="25">
        <f t="shared" si="30"/>
        <v>-627</v>
      </c>
      <c r="AA141" s="17">
        <f t="shared" si="31"/>
        <v>45.03599999999998</v>
      </c>
      <c r="AB141" s="24">
        <f t="shared" si="25"/>
        <v>0.78602648192816593</v>
      </c>
      <c r="AC141" s="17">
        <f t="shared" si="26"/>
        <v>6.4000995474849276E-2</v>
      </c>
    </row>
    <row r="142" spans="1:29" s="17" customFormat="1" x14ac:dyDescent="0.25">
      <c r="A142" s="17">
        <v>57</v>
      </c>
      <c r="B142" s="17">
        <v>-630</v>
      </c>
      <c r="C142" s="17">
        <v>14609</v>
      </c>
      <c r="D142" s="17">
        <v>11908</v>
      </c>
      <c r="E142" s="17">
        <v>11805</v>
      </c>
      <c r="F142" s="17">
        <v>14501</v>
      </c>
      <c r="G142" s="24"/>
      <c r="H142" s="7"/>
      <c r="I142" s="25">
        <f t="shared" si="32"/>
        <v>2804</v>
      </c>
      <c r="J142" s="24">
        <f t="shared" si="32"/>
        <v>-2593</v>
      </c>
      <c r="K142" s="7"/>
      <c r="L142" s="25">
        <f t="shared" si="27"/>
        <v>2802.543618556168</v>
      </c>
      <c r="M142" s="17">
        <f t="shared" si="18"/>
        <v>2.121046909938225</v>
      </c>
      <c r="N142" s="17">
        <f t="shared" si="28"/>
        <v>-2592.0375401087363</v>
      </c>
      <c r="O142" s="24">
        <f t="shared" si="19"/>
        <v>0.92632904229139845</v>
      </c>
      <c r="P142" s="7"/>
      <c r="Q142" s="25">
        <f t="shared" si="20"/>
        <v>2843.9286850536218</v>
      </c>
      <c r="R142" s="24">
        <f t="shared" si="21"/>
        <v>-2614.0692757487227</v>
      </c>
      <c r="S142" s="7"/>
      <c r="T142" s="25">
        <f t="shared" si="22"/>
        <v>-0.73555636762994947</v>
      </c>
      <c r="U142" s="24">
        <f t="shared" si="23"/>
        <v>-0.67900225721972562</v>
      </c>
      <c r="V142" s="7"/>
      <c r="W142" s="25">
        <f t="shared" si="24"/>
        <v>-0.73247433565876519</v>
      </c>
      <c r="X142" s="24">
        <f t="shared" si="29"/>
        <v>39.373754361579529</v>
      </c>
      <c r="Y142" s="7"/>
      <c r="Z142" s="25">
        <f t="shared" si="30"/>
        <v>-630</v>
      </c>
      <c r="AA142" s="17">
        <f t="shared" si="31"/>
        <v>39.365999999999978</v>
      </c>
      <c r="AB142" s="24">
        <f t="shared" si="25"/>
        <v>0.68706631334008739</v>
      </c>
      <c r="AC142" s="17">
        <f t="shared" si="26"/>
        <v>7.7543615795505616E-3</v>
      </c>
    </row>
    <row r="143" spans="1:29" s="17" customFormat="1" x14ac:dyDescent="0.25">
      <c r="A143" s="17">
        <v>58</v>
      </c>
      <c r="B143" s="17">
        <v>-606</v>
      </c>
      <c r="C143" s="17">
        <v>14477</v>
      </c>
      <c r="D143" s="17">
        <v>11780</v>
      </c>
      <c r="E143" s="17">
        <v>11937</v>
      </c>
      <c r="F143" s="17">
        <v>14630</v>
      </c>
      <c r="G143" s="24"/>
      <c r="H143" s="7"/>
      <c r="I143" s="25">
        <f t="shared" si="32"/>
        <v>2540</v>
      </c>
      <c r="J143" s="24">
        <f t="shared" si="32"/>
        <v>-2850</v>
      </c>
      <c r="K143" s="7"/>
      <c r="L143" s="25">
        <f t="shared" si="27"/>
        <v>2541.352353896797</v>
      </c>
      <c r="M143" s="17">
        <f t="shared" si="18"/>
        <v>1.8288610621820649</v>
      </c>
      <c r="N143" s="17">
        <f t="shared" si="28"/>
        <v>-2848.1018151085623</v>
      </c>
      <c r="O143" s="24">
        <f t="shared" si="19"/>
        <v>3.603105882082438</v>
      </c>
      <c r="P143" s="7"/>
      <c r="Q143" s="25">
        <f t="shared" si="20"/>
        <v>2579.9286850536218</v>
      </c>
      <c r="R143" s="24">
        <f t="shared" si="21"/>
        <v>-2871.0692757487227</v>
      </c>
      <c r="S143" s="7"/>
      <c r="T143" s="25">
        <f t="shared" si="22"/>
        <v>-0.66727516139757692</v>
      </c>
      <c r="U143" s="24">
        <f t="shared" si="23"/>
        <v>-0.74575778727563369</v>
      </c>
      <c r="V143" s="7"/>
      <c r="W143" s="25">
        <f t="shared" si="24"/>
        <v>-0.66388866655068723</v>
      </c>
      <c r="X143" s="24">
        <f t="shared" si="29"/>
        <v>33.880333549501529</v>
      </c>
      <c r="Y143" s="7"/>
      <c r="Z143" s="25">
        <f t="shared" si="30"/>
        <v>-606</v>
      </c>
      <c r="AA143" s="17">
        <f t="shared" si="31"/>
        <v>33.911999999999978</v>
      </c>
      <c r="AB143" s="24">
        <f t="shared" si="25"/>
        <v>0.59187605593631665</v>
      </c>
      <c r="AC143" s="17">
        <f t="shared" si="26"/>
        <v>-3.1666450498448739E-2</v>
      </c>
    </row>
    <row r="144" spans="1:29" s="17" customFormat="1" x14ac:dyDescent="0.25">
      <c r="A144" s="17">
        <v>59</v>
      </c>
      <c r="B144" s="17">
        <v>-613</v>
      </c>
      <c r="C144" s="17">
        <v>14321</v>
      </c>
      <c r="D144" s="17">
        <v>11657</v>
      </c>
      <c r="E144" s="17">
        <v>12073</v>
      </c>
      <c r="F144" s="17">
        <v>14739</v>
      </c>
      <c r="G144" s="24"/>
      <c r="H144" s="7"/>
      <c r="I144" s="25">
        <f t="shared" si="32"/>
        <v>2248</v>
      </c>
      <c r="J144" s="24">
        <f t="shared" si="32"/>
        <v>-3082</v>
      </c>
      <c r="K144" s="7"/>
      <c r="L144" s="25">
        <f t="shared" si="27"/>
        <v>2253.3663090673376</v>
      </c>
      <c r="M144" s="17">
        <f t="shared" si="18"/>
        <v>28.797273006190007</v>
      </c>
      <c r="N144" s="17">
        <f t="shared" si="28"/>
        <v>-3080.6756481694656</v>
      </c>
      <c r="O144" s="24">
        <f t="shared" si="19"/>
        <v>1.7539077710398079</v>
      </c>
      <c r="P144" s="7"/>
      <c r="Q144" s="25">
        <f t="shared" si="20"/>
        <v>2287.9286850536218</v>
      </c>
      <c r="R144" s="24">
        <f t="shared" si="21"/>
        <v>-3103.0692757487227</v>
      </c>
      <c r="S144" s="7"/>
      <c r="T144" s="25">
        <f t="shared" si="22"/>
        <v>-0.59175200904964953</v>
      </c>
      <c r="U144" s="24">
        <f t="shared" si="23"/>
        <v>-0.80601958872688129</v>
      </c>
      <c r="V144" s="7"/>
      <c r="W144" s="25">
        <f t="shared" si="24"/>
        <v>-0.58809052460404765</v>
      </c>
      <c r="X144" s="24">
        <f t="shared" si="29"/>
        <v>28.319565473477667</v>
      </c>
      <c r="Y144" s="7"/>
      <c r="Z144" s="25">
        <f t="shared" si="30"/>
        <v>-613</v>
      </c>
      <c r="AA144" s="17">
        <f t="shared" si="31"/>
        <v>28.394999999999978</v>
      </c>
      <c r="AB144" s="24">
        <f t="shared" si="25"/>
        <v>0.49558624110378946</v>
      </c>
      <c r="AC144" s="17">
        <f t="shared" si="26"/>
        <v>-7.5434526522311529E-2</v>
      </c>
    </row>
    <row r="145" spans="1:29" s="17" customFormat="1" x14ac:dyDescent="0.25">
      <c r="A145" s="17">
        <v>60</v>
      </c>
      <c r="B145" s="17">
        <v>-629</v>
      </c>
      <c r="C145" s="17">
        <v>14167</v>
      </c>
      <c r="D145" s="17">
        <v>11552</v>
      </c>
      <c r="E145" s="17">
        <v>12237</v>
      </c>
      <c r="F145" s="17">
        <v>14845</v>
      </c>
      <c r="G145" s="24"/>
      <c r="H145" s="7"/>
      <c r="I145" s="25">
        <f t="shared" si="32"/>
        <v>1930</v>
      </c>
      <c r="J145" s="24">
        <f t="shared" si="32"/>
        <v>-3293</v>
      </c>
      <c r="K145" s="7"/>
      <c r="L145" s="25">
        <f t="shared" si="27"/>
        <v>1935.7946975449681</v>
      </c>
      <c r="M145" s="17">
        <f t="shared" si="18"/>
        <v>33.578519637659674</v>
      </c>
      <c r="N145" s="17">
        <f t="shared" si="28"/>
        <v>-3289.4202653335451</v>
      </c>
      <c r="O145" s="24">
        <f t="shared" si="19"/>
        <v>12.814500282218951</v>
      </c>
      <c r="P145" s="7"/>
      <c r="Q145" s="25">
        <f t="shared" si="20"/>
        <v>1969.9286850536221</v>
      </c>
      <c r="R145" s="24">
        <f t="shared" si="21"/>
        <v>-3314.0692757487227</v>
      </c>
      <c r="S145" s="7"/>
      <c r="T145" s="25">
        <f t="shared" si="22"/>
        <v>-0.50950419245156442</v>
      </c>
      <c r="U145" s="24">
        <f t="shared" si="23"/>
        <v>-0.86082665815021431</v>
      </c>
      <c r="V145" s="7"/>
      <c r="W145" s="25">
        <f t="shared" si="24"/>
        <v>-0.50559246931955992</v>
      </c>
      <c r="X145" s="24">
        <f t="shared" si="29"/>
        <v>22.631360768385036</v>
      </c>
      <c r="Y145" s="7"/>
      <c r="Z145" s="25">
        <f t="shared" si="30"/>
        <v>-629</v>
      </c>
      <c r="AA145" s="17">
        <f t="shared" si="31"/>
        <v>22.73399999999998</v>
      </c>
      <c r="AB145" s="24">
        <f t="shared" si="25"/>
        <v>0.39678315214839055</v>
      </c>
      <c r="AC145" s="17">
        <f t="shared" si="26"/>
        <v>-0.10263923161494404</v>
      </c>
    </row>
    <row r="146" spans="1:29" s="17" customFormat="1" x14ac:dyDescent="0.25">
      <c r="A146" s="17">
        <v>61</v>
      </c>
      <c r="B146" s="17">
        <v>-620</v>
      </c>
      <c r="C146" s="17">
        <v>14004</v>
      </c>
      <c r="D146" s="17">
        <v>11473</v>
      </c>
      <c r="E146" s="17">
        <v>12403</v>
      </c>
      <c r="F146" s="17">
        <v>14937</v>
      </c>
      <c r="G146" s="24"/>
      <c r="H146" s="7"/>
      <c r="I146" s="25">
        <f t="shared" si="32"/>
        <v>1601</v>
      </c>
      <c r="J146" s="24">
        <f t="shared" si="32"/>
        <v>-3464</v>
      </c>
      <c r="K146" s="7"/>
      <c r="L146" s="25">
        <f t="shared" si="27"/>
        <v>1603.8842562940713</v>
      </c>
      <c r="M146" s="17">
        <f t="shared" si="18"/>
        <v>8.318934369889865</v>
      </c>
      <c r="N146" s="17">
        <f t="shared" si="28"/>
        <v>-3463.5739785044557</v>
      </c>
      <c r="O146" s="24">
        <f t="shared" si="19"/>
        <v>0.18149431466581811</v>
      </c>
      <c r="P146" s="7"/>
      <c r="Q146" s="25">
        <f t="shared" si="20"/>
        <v>1640.9286850536221</v>
      </c>
      <c r="R146" s="24">
        <f t="shared" si="21"/>
        <v>-3485.0692757487227</v>
      </c>
      <c r="S146" s="7"/>
      <c r="T146" s="25">
        <f t="shared" si="22"/>
        <v>-0.42441132559379702</v>
      </c>
      <c r="U146" s="24">
        <f t="shared" si="23"/>
        <v>-0.9052437618060909</v>
      </c>
      <c r="V146" s="7"/>
      <c r="W146" s="25">
        <f t="shared" si="24"/>
        <v>-0.42029661152032166</v>
      </c>
      <c r="X146" s="24">
        <f t="shared" si="29"/>
        <v>17.109232882426966</v>
      </c>
      <c r="Y146" s="7"/>
      <c r="Z146" s="25">
        <f t="shared" si="30"/>
        <v>-620</v>
      </c>
      <c r="AA146" s="17">
        <f t="shared" si="31"/>
        <v>17.153999999999982</v>
      </c>
      <c r="AB146" s="24">
        <f t="shared" si="25"/>
        <v>0.29939377988710697</v>
      </c>
      <c r="AC146" s="17">
        <f t="shared" si="26"/>
        <v>-4.4767117573016435E-2</v>
      </c>
    </row>
    <row r="147" spans="1:29" s="17" customFormat="1" x14ac:dyDescent="0.25">
      <c r="A147" s="17">
        <v>62</v>
      </c>
      <c r="B147" s="17">
        <v>-639</v>
      </c>
      <c r="C147" s="17">
        <v>13822</v>
      </c>
      <c r="D147" s="17">
        <v>11396</v>
      </c>
      <c r="E147" s="17">
        <v>12580</v>
      </c>
      <c r="F147" s="17">
        <v>15007</v>
      </c>
      <c r="G147" s="24"/>
      <c r="H147" s="7"/>
      <c r="I147" s="25">
        <f t="shared" si="32"/>
        <v>1242</v>
      </c>
      <c r="J147" s="24">
        <f t="shared" si="32"/>
        <v>-3611</v>
      </c>
      <c r="K147" s="7"/>
      <c r="L147" s="25">
        <f t="shared" si="27"/>
        <v>1245.5279261244325</v>
      </c>
      <c r="M147" s="17">
        <f t="shared" si="18"/>
        <v>12.446262739453299</v>
      </c>
      <c r="N147" s="17">
        <f t="shared" si="28"/>
        <v>-3608.4788813696368</v>
      </c>
      <c r="O147" s="24">
        <f t="shared" si="19"/>
        <v>6.3560391483642267</v>
      </c>
      <c r="P147" s="7"/>
      <c r="Q147" s="25">
        <f t="shared" si="20"/>
        <v>1281.9286850536221</v>
      </c>
      <c r="R147" s="24">
        <f t="shared" si="21"/>
        <v>-3632.0692757487227</v>
      </c>
      <c r="S147" s="7"/>
      <c r="T147" s="25">
        <f t="shared" si="22"/>
        <v>-0.33155923075507815</v>
      </c>
      <c r="U147" s="24">
        <f t="shared" si="23"/>
        <v>-0.94342688600149349</v>
      </c>
      <c r="V147" s="7"/>
      <c r="W147" s="25">
        <f t="shared" si="24"/>
        <v>-0.32726981173203828</v>
      </c>
      <c r="X147" s="24">
        <f t="shared" si="29"/>
        <v>11.335601267363359</v>
      </c>
      <c r="Y147" s="7"/>
      <c r="Z147" s="25">
        <f t="shared" si="30"/>
        <v>-639</v>
      </c>
      <c r="AA147" s="17">
        <f t="shared" si="31"/>
        <v>11.402999999999983</v>
      </c>
      <c r="AB147" s="24">
        <f t="shared" si="25"/>
        <v>0.19901989460491309</v>
      </c>
      <c r="AC147" s="17">
        <f t="shared" si="26"/>
        <v>-6.7398732636624104E-2</v>
      </c>
    </row>
    <row r="148" spans="1:29" s="17" customFormat="1" x14ac:dyDescent="0.25">
      <c r="A148" s="17">
        <v>63</v>
      </c>
      <c r="B148" s="17">
        <v>-640</v>
      </c>
      <c r="C148" s="17">
        <v>13634</v>
      </c>
      <c r="D148" s="17">
        <v>11338</v>
      </c>
      <c r="E148" s="17">
        <v>12763</v>
      </c>
      <c r="F148" s="17">
        <v>15057</v>
      </c>
      <c r="G148" s="24"/>
      <c r="H148" s="7"/>
      <c r="I148" s="25">
        <f t="shared" si="32"/>
        <v>871</v>
      </c>
      <c r="J148" s="24">
        <f t="shared" si="32"/>
        <v>-3719</v>
      </c>
      <c r="K148" s="7"/>
      <c r="L148" s="25">
        <f t="shared" si="27"/>
        <v>873.63617881014488</v>
      </c>
      <c r="M148" s="17">
        <f t="shared" ref="M148:M149" si="33">(I148-L148)^2</f>
        <v>6.9494387190568947</v>
      </c>
      <c r="N148" s="17">
        <f t="shared" si="28"/>
        <v>-3716.9742649735217</v>
      </c>
      <c r="O148" s="24">
        <f t="shared" ref="O148:O149" si="34">(J148-N148)^2</f>
        <v>4.1036023975009872</v>
      </c>
      <c r="P148" s="7"/>
      <c r="Q148" s="25">
        <f t="shared" si="20"/>
        <v>910.92868505362208</v>
      </c>
      <c r="R148" s="24">
        <f t="shared" si="21"/>
        <v>-3740.0692757487227</v>
      </c>
      <c r="S148" s="7"/>
      <c r="T148" s="25">
        <f t="shared" si="22"/>
        <v>-0.23560344472397873</v>
      </c>
      <c r="U148" s="24">
        <f t="shared" si="23"/>
        <v>-0.97147979357362602</v>
      </c>
      <c r="V148" s="7"/>
      <c r="W148" s="25">
        <f t="shared" si="24"/>
        <v>-0.23118538388878562</v>
      </c>
      <c r="X148" s="24">
        <f t="shared" si="29"/>
        <v>5.5900481330987191</v>
      </c>
      <c r="Y148" s="7"/>
      <c r="Z148" s="25">
        <f t="shared" si="30"/>
        <v>-640</v>
      </c>
      <c r="AA148" s="17">
        <f t="shared" si="31"/>
        <v>5.6429999999999829</v>
      </c>
      <c r="AB148" s="24">
        <f t="shared" si="25"/>
        <v>9.8488929690039723E-2</v>
      </c>
      <c r="AC148" s="17">
        <f t="shared" si="26"/>
        <v>-5.2951866901263855E-2</v>
      </c>
    </row>
    <row r="149" spans="1:29" s="17" customFormat="1" x14ac:dyDescent="0.25">
      <c r="A149" s="17">
        <v>64</v>
      </c>
      <c r="B149" s="17">
        <v>-628</v>
      </c>
      <c r="C149" s="17">
        <v>13462</v>
      </c>
      <c r="D149" s="17">
        <v>11315</v>
      </c>
      <c r="E149" s="17">
        <v>12959</v>
      </c>
      <c r="F149" s="17">
        <v>15107</v>
      </c>
      <c r="G149" s="24"/>
      <c r="H149" s="7"/>
      <c r="I149" s="25">
        <f t="shared" si="32"/>
        <v>503</v>
      </c>
      <c r="J149" s="24">
        <f t="shared" si="32"/>
        <v>-3792</v>
      </c>
      <c r="K149" s="7"/>
      <c r="L149" s="25">
        <f t="shared" si="27"/>
        <v>499.72194217858299</v>
      </c>
      <c r="M149" s="17">
        <f t="shared" si="33"/>
        <v>10.74566308055322</v>
      </c>
      <c r="N149" s="17">
        <f t="shared" si="28"/>
        <v>-3786.7354853417337</v>
      </c>
      <c r="O149" s="24">
        <f t="shared" si="34"/>
        <v>27.715114587100814</v>
      </c>
      <c r="P149" s="7"/>
      <c r="Q149" s="25">
        <f t="shared" ref="Q149" si="35">I149-$J$4</f>
        <v>542.92868505362208</v>
      </c>
      <c r="R149" s="24">
        <f t="shared" ref="R149" si="36">J149-$J$3</f>
        <v>-3813.0692757487227</v>
      </c>
      <c r="S149" s="7"/>
      <c r="T149" s="25">
        <f t="shared" ref="T149" si="37">Q149/$J$7</f>
        <v>-0.14042358149097448</v>
      </c>
      <c r="U149" s="24">
        <f t="shared" ref="U149" si="38">R149/$J$6</f>
        <v>-0.99044148109923413</v>
      </c>
      <c r="V149" s="7"/>
      <c r="W149" s="25">
        <f t="shared" ref="W149" si="39">(T149-U149*SIN(-$J$11*PI()/180))/(COS(-$J$11*PI()/180))</f>
        <v>-0.13591825442471858</v>
      </c>
      <c r="X149" s="24">
        <f>IF(MOD(ATAN2(U149,W149)*180/PI()-$J$9+360,360)&gt;5,MOD(ATAN2(U149,W149)*180/PI()-$J$9+360,360)-360,MOD(ATAN2(U149,W149)*180/PI()-$J$9+360,360))</f>
        <v>1.810220211007163E-2</v>
      </c>
      <c r="Y149" s="7"/>
      <c r="Z149" s="25">
        <f t="shared" si="30"/>
        <v>-628</v>
      </c>
      <c r="AA149" s="17">
        <f t="shared" si="31"/>
        <v>-9.0000000000163283E-3</v>
      </c>
      <c r="AB149" s="24">
        <f t="shared" ref="AB149" si="40">AA149*PI()/180</f>
        <v>-1.5707963267977464E-4</v>
      </c>
      <c r="AC149" s="17">
        <f t="shared" ref="AC149" si="41">X149-AA149</f>
        <v>2.7102202110087958E-2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-9982</v>
      </c>
      <c r="G154" s="2"/>
      <c r="I154" s="1"/>
      <c r="J154" s="3"/>
    </row>
    <row r="155" spans="1:29" x14ac:dyDescent="0.25">
      <c r="A155" t="s">
        <v>173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174</v>
      </c>
      <c r="B156" s="31">
        <v>9994</v>
      </c>
      <c r="G156" s="2"/>
      <c r="I156" s="1"/>
      <c r="J156" s="3"/>
    </row>
    <row r="157" spans="1:29" x14ac:dyDescent="0.25">
      <c r="A157" t="s">
        <v>175</v>
      </c>
      <c r="B157">
        <v>9994</v>
      </c>
      <c r="G157" s="2"/>
      <c r="I157" s="43">
        <f>J155</f>
        <v>-9990</v>
      </c>
      <c r="J157" s="39">
        <f>I157+B157</f>
        <v>4</v>
      </c>
    </row>
    <row r="158" spans="1:29" x14ac:dyDescent="0.25">
      <c r="A158" s="31" t="s">
        <v>176</v>
      </c>
      <c r="B158" s="31">
        <v>40001</v>
      </c>
      <c r="G158" s="2"/>
      <c r="I158" s="1"/>
      <c r="J158" s="3"/>
    </row>
    <row r="159" spans="1:29" x14ac:dyDescent="0.25">
      <c r="A159" t="s">
        <v>177</v>
      </c>
      <c r="B159">
        <v>40001</v>
      </c>
      <c r="G159" s="2"/>
      <c r="I159" s="43">
        <f>J157</f>
        <v>4</v>
      </c>
      <c r="J159" s="39">
        <f>I159+B159</f>
        <v>40005</v>
      </c>
    </row>
    <row r="160" spans="1:29" x14ac:dyDescent="0.25">
      <c r="A160" s="31" t="s">
        <v>178</v>
      </c>
      <c r="B160" s="31">
        <v>9997</v>
      </c>
      <c r="G160" s="2"/>
      <c r="I160" s="1"/>
      <c r="J160" s="3"/>
    </row>
    <row r="161" spans="1:10" x14ac:dyDescent="0.25">
      <c r="A161" t="s">
        <v>179</v>
      </c>
      <c r="B161">
        <v>9997</v>
      </c>
      <c r="G161" s="2"/>
      <c r="I161" s="43">
        <f>J159</f>
        <v>40005</v>
      </c>
      <c r="J161" s="39">
        <f>I161+B161</f>
        <v>50002</v>
      </c>
    </row>
    <row r="162" spans="1:10" x14ac:dyDescent="0.25">
      <c r="A162" s="31" t="s">
        <v>180</v>
      </c>
      <c r="B162" s="31">
        <v>-9978</v>
      </c>
      <c r="G162" s="2"/>
      <c r="I162" s="1"/>
      <c r="J162" s="3"/>
    </row>
    <row r="163" spans="1:10" x14ac:dyDescent="0.25">
      <c r="A163" t="s">
        <v>181</v>
      </c>
      <c r="B163">
        <v>-9991</v>
      </c>
      <c r="G163" s="2"/>
      <c r="I163" s="43">
        <f>J161</f>
        <v>50002</v>
      </c>
      <c r="J163" s="39">
        <f>I163+B163</f>
        <v>40011</v>
      </c>
    </row>
    <row r="164" spans="1:10" x14ac:dyDescent="0.25">
      <c r="A164" s="31" t="s">
        <v>182</v>
      </c>
      <c r="B164" s="31">
        <v>-40012</v>
      </c>
      <c r="G164" s="2"/>
      <c r="I164" s="1"/>
      <c r="J164" s="3"/>
    </row>
    <row r="165" spans="1:10" ht="15.75" thickBot="1" x14ac:dyDescent="0.3">
      <c r="A165" t="s">
        <v>183</v>
      </c>
      <c r="B165">
        <v>-40012</v>
      </c>
      <c r="G165" s="2"/>
      <c r="I165" s="4">
        <f>J163</f>
        <v>40011</v>
      </c>
      <c r="J165" s="6">
        <f>I165+B165</f>
        <v>-1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20.383607366508468</v>
      </c>
      <c r="L3" s="35" t="s">
        <v>1</v>
      </c>
      <c r="M3" s="11">
        <v>-3872.883825705645</v>
      </c>
      <c r="N3" s="10" t="s">
        <v>2</v>
      </c>
      <c r="O3" s="35">
        <v>3856.4173878297743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-40.357956140950954</v>
      </c>
      <c r="L4" s="9" t="s">
        <v>5</v>
      </c>
      <c r="M4" s="13">
        <v>359.92372059037831</v>
      </c>
      <c r="N4" s="12" t="s">
        <v>6</v>
      </c>
      <c r="O4" s="9">
        <v>360.02173072122309</v>
      </c>
      <c r="Q4" s="2" t="s">
        <v>7</v>
      </c>
      <c r="R4" s="2">
        <f>MAX(AC20:AC149)</f>
        <v>0.22166893095811702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-171.95890518233503</v>
      </c>
      <c r="N5" s="14" t="s">
        <v>9</v>
      </c>
      <c r="O5" s="9">
        <v>-172.22176471160338</v>
      </c>
      <c r="Q5" s="5" t="s">
        <v>10</v>
      </c>
      <c r="R5" s="5">
        <f>MIN(AC20:AC149)</f>
        <v>-0.24199665528794867</v>
      </c>
      <c r="T5" s="45" t="s">
        <v>55</v>
      </c>
      <c r="U5" s="47">
        <v>23</v>
      </c>
    </row>
    <row r="6" spans="1:21" ht="15.75" thickBot="1" x14ac:dyDescent="0.3">
      <c r="A6" t="s">
        <v>161</v>
      </c>
      <c r="I6" s="32" t="s">
        <v>11</v>
      </c>
      <c r="J6" s="32">
        <f>(O3+O9)/2</f>
        <v>3849.7714652934592</v>
      </c>
      <c r="L6" s="37" t="s">
        <v>12</v>
      </c>
      <c r="M6" s="13">
        <v>-40.482208729423057</v>
      </c>
      <c r="N6" s="14" t="s">
        <v>13</v>
      </c>
      <c r="O6" s="9">
        <v>20.152519321908862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-3866.2724237044222</v>
      </c>
      <c r="L7" s="38" t="s">
        <v>15</v>
      </c>
      <c r="M7" s="16">
        <f>SUM(M20:M84)</f>
        <v>1780.1291399850975</v>
      </c>
      <c r="N7" s="15" t="s">
        <v>15</v>
      </c>
      <c r="O7" s="36">
        <f>SUM(O20:O84)</f>
        <v>2022.0311954108352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-172.20363585677234</v>
      </c>
      <c r="L9" s="35" t="s">
        <v>18</v>
      </c>
      <c r="M9" s="11">
        <v>-3859.6610217031994</v>
      </c>
      <c r="N9" s="10" t="s">
        <v>19</v>
      </c>
      <c r="O9" s="35">
        <v>3843.1255427571441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-171.9444248400228</v>
      </c>
      <c r="L10" s="9" t="s">
        <v>21</v>
      </c>
      <c r="M10" s="13">
        <v>359.9144382854347</v>
      </c>
      <c r="N10" s="12" t="s">
        <v>22</v>
      </c>
      <c r="O10" s="9">
        <v>359.93622950661279</v>
      </c>
      <c r="T10" s="48"/>
    </row>
    <row r="11" spans="1:21" ht="15.75" thickBot="1" x14ac:dyDescent="0.3">
      <c r="I11" s="33" t="s">
        <v>23</v>
      </c>
      <c r="J11" s="33">
        <f>J9-J10</f>
        <v>-0.25921101674953206</v>
      </c>
      <c r="L11" s="37" t="s">
        <v>24</v>
      </c>
      <c r="M11" s="13">
        <v>-171.92994449771061</v>
      </c>
      <c r="N11" s="14" t="s">
        <v>25</v>
      </c>
      <c r="O11" s="9">
        <v>-172.18550700194132</v>
      </c>
    </row>
    <row r="12" spans="1:21" x14ac:dyDescent="0.25">
      <c r="I12" s="9"/>
      <c r="J12" s="9"/>
      <c r="L12" s="37" t="s">
        <v>26</v>
      </c>
      <c r="M12" s="13">
        <v>-40.23370355247885</v>
      </c>
      <c r="N12" s="14" t="s">
        <v>27</v>
      </c>
      <c r="O12" s="9">
        <v>20.614695411108073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1286.1674626343952</v>
      </c>
      <c r="N13" s="15" t="s">
        <v>15</v>
      </c>
      <c r="O13" s="36">
        <f>SUM(O85:O149)</f>
        <v>2436.0659438790517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13508</v>
      </c>
      <c r="D20" s="17">
        <v>11353</v>
      </c>
      <c r="E20" s="17">
        <v>13007</v>
      </c>
      <c r="F20" s="17">
        <v>15156</v>
      </c>
      <c r="G20" s="24"/>
      <c r="H20" s="7"/>
      <c r="I20" s="25">
        <f t="shared" ref="I20:J51" si="0">C20-E20</f>
        <v>501</v>
      </c>
      <c r="J20" s="24">
        <f t="shared" si="0"/>
        <v>-3803</v>
      </c>
      <c r="K20" s="7"/>
      <c r="L20" s="25">
        <f>$M$3*SIN(2*PI()/$M$4*(AA20+$M$5))+$M$6</f>
        <v>495.81745336523306</v>
      </c>
      <c r="M20" s="17">
        <f t="shared" ref="M20:M83" si="1">(I20-L20)^2</f>
        <v>26.858789621534097</v>
      </c>
      <c r="N20" s="17">
        <f>$O$3*COS(2*PI()/$O$4*(AA20+$O$5))+$O$6</f>
        <v>-3801.0977204545275</v>
      </c>
      <c r="O20" s="24">
        <f t="shared" ref="O20:O83" si="2">(J20-N20)^2</f>
        <v>3.6186674691232068</v>
      </c>
      <c r="P20" s="7"/>
      <c r="Q20" s="25">
        <f>I20-$J$4</f>
        <v>541.35795614095093</v>
      </c>
      <c r="R20" s="24">
        <f>J20-$J$3</f>
        <v>-3823.3836073665084</v>
      </c>
      <c r="S20" s="7"/>
      <c r="T20" s="25">
        <f>Q20/$J$7</f>
        <v>-0.14002064438652653</v>
      </c>
      <c r="U20" s="24">
        <f>R20/$J$6</f>
        <v>-0.99314560405342411</v>
      </c>
      <c r="V20" s="7"/>
      <c r="W20" s="25">
        <f>(T20-U20*SIN(-$J$11*PI()/180))/(COS(-$J$11*PI()/180))</f>
        <v>-0.13552897084553633</v>
      </c>
      <c r="X20" s="24">
        <f>IF(MOD(ATAN2(U20,W20)*180/PI()-$J$9+360,360)&gt;5,MOD(ATAN2(U20,W20)*180/PI()-$J$9+360,360)-360,MOD(ATAN2(U20,W20)*180/PI()-$J$9+360,360))</f>
        <v>-2.5532991272257277E-2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1.9467008727742721E-2</v>
      </c>
      <c r="AD20" s="17">
        <f ca="1">INDIRECT("AC"&amp;AE20)-AC20</f>
        <v>-5.298826260243146E-2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13689</v>
      </c>
      <c r="D21" s="17">
        <v>11387</v>
      </c>
      <c r="E21" s="17">
        <v>12816</v>
      </c>
      <c r="F21" s="17">
        <v>15117</v>
      </c>
      <c r="G21" s="24"/>
      <c r="H21" s="7"/>
      <c r="I21" s="25">
        <f t="shared" si="0"/>
        <v>873</v>
      </c>
      <c r="J21" s="24">
        <f t="shared" si="0"/>
        <v>-3730</v>
      </c>
      <c r="K21" s="7"/>
      <c r="L21" s="25">
        <f t="shared" ref="L21:L84" si="3">$M$3*SIN(2*PI()/$M$4*(AA21+$M$5))+$M$6</f>
        <v>873.99605368376581</v>
      </c>
      <c r="M21" s="17">
        <f t="shared" si="1"/>
        <v>0.99212294094343678</v>
      </c>
      <c r="N21" s="17">
        <f t="shared" ref="N21:N84" si="4">$O$3*COS(2*PI()/$O$4*(AA21+$O$5))+$O$6</f>
        <v>-3730.6479191345315</v>
      </c>
      <c r="O21" s="24">
        <f t="shared" si="2"/>
        <v>0.41979920489211081</v>
      </c>
      <c r="P21" s="7"/>
      <c r="Q21" s="25">
        <f t="shared" ref="Q21:Q84" si="5">I21-$J$4</f>
        <v>913.35795614095093</v>
      </c>
      <c r="R21" s="24">
        <f t="shared" ref="R21:R84" si="6">J21-$J$3</f>
        <v>-3750.3836073665084</v>
      </c>
      <c r="S21" s="7"/>
      <c r="T21" s="25">
        <f t="shared" ref="T21:T84" si="7">Q21/$J$7</f>
        <v>-0.2362373511346694</v>
      </c>
      <c r="U21" s="24">
        <f t="shared" ref="U21:U84" si="8">R21/$J$6</f>
        <v>-0.97418343950466824</v>
      </c>
      <c r="V21" s="7"/>
      <c r="W21" s="25">
        <f t="shared" ref="W21:W84" si="9">(T21-U21*SIN(-$J$11*PI()/180))/(COS(-$J$11*PI()/180))</f>
        <v>-0.23183244929540056</v>
      </c>
      <c r="X21" s="24">
        <f t="shared" ref="X21:X83" si="10">MOD(ATAN2(U21,W21)*180/PI()-$J$9+360,360)</f>
        <v>5.589677635745204</v>
      </c>
      <c r="Y21" s="7"/>
      <c r="Z21" s="25">
        <f t="shared" ref="Z21:Z84" si="11">B21</f>
        <v>633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-6.2322364254795204E-2</v>
      </c>
      <c r="AD21" s="17">
        <f t="shared" ref="AD21:AD83" ca="1" si="14">INDIRECT("AC"&amp;AE21)-AC21</f>
        <v>2.7849083562282217E-2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13883</v>
      </c>
      <c r="D22" s="17">
        <v>11447</v>
      </c>
      <c r="E22" s="17">
        <v>12633</v>
      </c>
      <c r="F22" s="17">
        <v>15072</v>
      </c>
      <c r="G22" s="24"/>
      <c r="H22" s="7"/>
      <c r="I22" s="25">
        <f t="shared" si="0"/>
        <v>1250</v>
      </c>
      <c r="J22" s="24">
        <f t="shared" si="0"/>
        <v>-3625</v>
      </c>
      <c r="K22" s="7"/>
      <c r="L22" s="25">
        <f t="shared" si="3"/>
        <v>1250.0239481703024</v>
      </c>
      <c r="M22" s="17">
        <f t="shared" si="1"/>
        <v>5.7351486083498859E-4</v>
      </c>
      <c r="N22" s="17">
        <f>$O$3*COS(2*PI()/$O$4*(AA22+$O$5))+$O$6</f>
        <v>-3620.7610875254395</v>
      </c>
      <c r="O22" s="24">
        <f>(J22-N22)^2</f>
        <v>17.968378966984563</v>
      </c>
      <c r="P22" s="7"/>
      <c r="Q22" s="25">
        <f t="shared" si="5"/>
        <v>1290.357956140951</v>
      </c>
      <c r="R22" s="24">
        <f t="shared" si="6"/>
        <v>-3645.3836073665084</v>
      </c>
      <c r="S22" s="7"/>
      <c r="T22" s="25">
        <f t="shared" si="7"/>
        <v>-0.33374729318856694</v>
      </c>
      <c r="U22" s="24">
        <f t="shared" si="8"/>
        <v>-0.94690909323590955</v>
      </c>
      <c r="V22" s="7"/>
      <c r="W22" s="25">
        <f t="shared" si="9"/>
        <v>-0.3294667815646965</v>
      </c>
      <c r="X22" s="24">
        <f t="shared" si="10"/>
        <v>11.388424539951984</v>
      </c>
      <c r="Y22" s="7"/>
      <c r="Z22" s="25">
        <f t="shared" si="11"/>
        <v>645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-6.8575460048014847E-2</v>
      </c>
      <c r="AD22" s="17">
        <f t="shared" ca="1" si="14"/>
        <v>1.9276306143900968E-2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14049</v>
      </c>
      <c r="D23" s="17">
        <v>11509</v>
      </c>
      <c r="E23" s="17">
        <v>12450</v>
      </c>
      <c r="F23" s="17">
        <v>14989</v>
      </c>
      <c r="G23" s="24"/>
      <c r="H23" s="7"/>
      <c r="I23" s="25">
        <f t="shared" si="0"/>
        <v>1599</v>
      </c>
      <c r="J23" s="24">
        <f t="shared" si="0"/>
        <v>-3480</v>
      </c>
      <c r="K23" s="7"/>
      <c r="L23" s="25">
        <f t="shared" si="3"/>
        <v>1605.1030058403385</v>
      </c>
      <c r="M23" s="17">
        <f t="shared" si="1"/>
        <v>37.246680287205628</v>
      </c>
      <c r="N23" s="17">
        <f t="shared" si="4"/>
        <v>-3477.1188063565469</v>
      </c>
      <c r="O23" s="24">
        <f t="shared" si="2"/>
        <v>8.3012768110746435</v>
      </c>
      <c r="P23" s="7"/>
      <c r="Q23" s="25">
        <f t="shared" si="5"/>
        <v>1639.357956140951</v>
      </c>
      <c r="R23" s="24">
        <f t="shared" si="6"/>
        <v>-3500.3836073665084</v>
      </c>
      <c r="S23" s="7"/>
      <c r="T23" s="25">
        <f t="shared" si="7"/>
        <v>-0.42401511753023863</v>
      </c>
      <c r="U23" s="24">
        <f t="shared" si="8"/>
        <v>-0.90924451981714771</v>
      </c>
      <c r="V23" s="7"/>
      <c r="W23" s="25">
        <f t="shared" si="9"/>
        <v>-0.41990592860641723</v>
      </c>
      <c r="X23" s="24">
        <f t="shared" si="10"/>
        <v>16.992001769637113</v>
      </c>
      <c r="Y23" s="7"/>
      <c r="Z23" s="25">
        <f t="shared" si="11"/>
        <v>631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-0.14399823036288595</v>
      </c>
      <c r="AD23" s="17">
        <f t="shared" ca="1" si="14"/>
        <v>4.712057948352566E-2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14217</v>
      </c>
      <c r="D24" s="17">
        <v>11595</v>
      </c>
      <c r="E24" s="17">
        <v>12279</v>
      </c>
      <c r="F24" s="17">
        <v>14900</v>
      </c>
      <c r="G24" s="24"/>
      <c r="H24" s="7"/>
      <c r="I24" s="25">
        <f t="shared" si="0"/>
        <v>1938</v>
      </c>
      <c r="J24" s="24">
        <f t="shared" si="0"/>
        <v>-3305</v>
      </c>
      <c r="K24" s="7"/>
      <c r="L24" s="25">
        <f t="shared" si="3"/>
        <v>1939.317123193646</v>
      </c>
      <c r="M24" s="17">
        <f t="shared" si="1"/>
        <v>1.7348135072402693</v>
      </c>
      <c r="N24" s="17">
        <f t="shared" si="4"/>
        <v>-3301.9227242033999</v>
      </c>
      <c r="O24" s="24">
        <f t="shared" si="2"/>
        <v>9.4696263283409863</v>
      </c>
      <c r="P24" s="7"/>
      <c r="Q24" s="25">
        <f t="shared" si="5"/>
        <v>1978.357956140951</v>
      </c>
      <c r="R24" s="24">
        <f t="shared" si="6"/>
        <v>-3325.3836073665084</v>
      </c>
      <c r="S24" s="7"/>
      <c r="T24" s="25">
        <f t="shared" si="7"/>
        <v>-0.51169647126040108</v>
      </c>
      <c r="U24" s="24">
        <f t="shared" si="8"/>
        <v>-0.86378727603588334</v>
      </c>
      <c r="V24" s="7"/>
      <c r="W24" s="25">
        <f t="shared" si="9"/>
        <v>-0.50779383351637675</v>
      </c>
      <c r="X24" s="24">
        <f t="shared" si="10"/>
        <v>22.65358983321596</v>
      </c>
      <c r="Y24" s="7"/>
      <c r="Z24" s="25">
        <f t="shared" si="11"/>
        <v>622</v>
      </c>
      <c r="AA24" s="17">
        <f t="shared" si="15"/>
        <v>22.733999999999998</v>
      </c>
      <c r="AB24" s="24">
        <f t="shared" si="12"/>
        <v>0.39678315214839083</v>
      </c>
      <c r="AC24" s="17">
        <f t="shared" si="13"/>
        <v>-8.0410166784037784E-2</v>
      </c>
      <c r="AD24" s="17">
        <f t="shared" ca="1" si="14"/>
        <v>-1.9246088139745154E-2</v>
      </c>
      <c r="AE24" s="17">
        <v>145</v>
      </c>
    </row>
    <row r="25" spans="1:31" s="17" customFormat="1" x14ac:dyDescent="0.25">
      <c r="A25" s="17">
        <v>5</v>
      </c>
      <c r="B25" s="17">
        <v>614</v>
      </c>
      <c r="C25" s="17">
        <v>14374</v>
      </c>
      <c r="D25" s="17">
        <v>11704</v>
      </c>
      <c r="E25" s="17">
        <v>12129</v>
      </c>
      <c r="F25" s="17">
        <v>14802</v>
      </c>
      <c r="G25" s="24"/>
      <c r="H25" s="7"/>
      <c r="I25" s="25">
        <f t="shared" si="0"/>
        <v>2245</v>
      </c>
      <c r="J25" s="24">
        <f t="shared" si="0"/>
        <v>-3098</v>
      </c>
      <c r="K25" s="7"/>
      <c r="L25" s="25">
        <f t="shared" si="3"/>
        <v>2250.716350347298</v>
      </c>
      <c r="M25" s="17">
        <f t="shared" si="1"/>
        <v>32.676661293053684</v>
      </c>
      <c r="N25" s="17">
        <f t="shared" si="4"/>
        <v>-3097.8971940792126</v>
      </c>
      <c r="O25" s="24">
        <f t="shared" si="2"/>
        <v>1.0569057348951767E-2</v>
      </c>
      <c r="P25" s="7"/>
      <c r="Q25" s="25">
        <f t="shared" si="5"/>
        <v>2285.357956140951</v>
      </c>
      <c r="R25" s="24">
        <f t="shared" si="6"/>
        <v>-3118.3836073665084</v>
      </c>
      <c r="S25" s="7"/>
      <c r="T25" s="25">
        <f t="shared" si="7"/>
        <v>-0.59110111903373408</v>
      </c>
      <c r="U25" s="24">
        <f t="shared" si="8"/>
        <v>-0.81001785053461639</v>
      </c>
      <c r="V25" s="7"/>
      <c r="W25" s="25">
        <f t="shared" si="9"/>
        <v>-0.58744255304667303</v>
      </c>
      <c r="X25" s="24">
        <f t="shared" si="10"/>
        <v>28.154074341580497</v>
      </c>
      <c r="Y25" s="7"/>
      <c r="Z25" s="25">
        <f t="shared" si="11"/>
        <v>614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-0.10592565841950119</v>
      </c>
      <c r="AD25" s="17">
        <f t="shared" ca="1" si="14"/>
        <v>4.5194047283416694E-2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14518</v>
      </c>
      <c r="D26" s="17">
        <v>11820</v>
      </c>
      <c r="E26" s="17">
        <v>11983</v>
      </c>
      <c r="F26" s="17">
        <v>14680</v>
      </c>
      <c r="G26" s="24"/>
      <c r="H26" s="7"/>
      <c r="I26" s="25">
        <f t="shared" si="0"/>
        <v>2535</v>
      </c>
      <c r="J26" s="24">
        <f t="shared" si="0"/>
        <v>-2860</v>
      </c>
      <c r="K26" s="7"/>
      <c r="L26" s="25">
        <f t="shared" si="3"/>
        <v>2541.7174538899458</v>
      </c>
      <c r="M26" s="17">
        <f t="shared" si="1"/>
        <v>45.124186763547598</v>
      </c>
      <c r="N26" s="17">
        <f t="shared" si="4"/>
        <v>-2864.0895002729444</v>
      </c>
      <c r="O26" s="24">
        <f t="shared" si="2"/>
        <v>16.72401248241237</v>
      </c>
      <c r="P26" s="7"/>
      <c r="Q26" s="25">
        <f t="shared" si="5"/>
        <v>2575.357956140951</v>
      </c>
      <c r="R26" s="24">
        <f t="shared" si="6"/>
        <v>-2880.3836073665084</v>
      </c>
      <c r="S26" s="7"/>
      <c r="T26" s="25">
        <f t="shared" si="7"/>
        <v>-0.6661087667675013</v>
      </c>
      <c r="U26" s="24">
        <f t="shared" si="8"/>
        <v>-0.74819599899209688</v>
      </c>
      <c r="V26" s="7"/>
      <c r="W26" s="25">
        <f t="shared" si="9"/>
        <v>-0.66273065765359163</v>
      </c>
      <c r="X26" s="24">
        <f t="shared" si="10"/>
        <v>33.737242074510334</v>
      </c>
      <c r="Y26" s="7"/>
      <c r="Z26" s="25">
        <f t="shared" si="11"/>
        <v>616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-6.6757925489660863E-2</v>
      </c>
      <c r="AD26" s="17">
        <f t="shared" ca="1" si="14"/>
        <v>3.2759542532787123E-2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14655</v>
      </c>
      <c r="D27" s="17">
        <v>11946</v>
      </c>
      <c r="E27" s="17">
        <v>11848</v>
      </c>
      <c r="F27" s="17">
        <v>14549</v>
      </c>
      <c r="G27" s="24"/>
      <c r="H27" s="7"/>
      <c r="I27" s="25">
        <f t="shared" si="0"/>
        <v>2807</v>
      </c>
      <c r="J27" s="24">
        <f t="shared" si="0"/>
        <v>-2603</v>
      </c>
      <c r="K27" s="7"/>
      <c r="L27" s="25">
        <f t="shared" si="3"/>
        <v>2808.1386116799008</v>
      </c>
      <c r="M27" s="17">
        <f t="shared" si="1"/>
        <v>1.2964365576065333</v>
      </c>
      <c r="N27" s="17">
        <f t="shared" si="4"/>
        <v>-2603.7457628024385</v>
      </c>
      <c r="O27" s="24">
        <f t="shared" si="2"/>
        <v>0.55616215750099762</v>
      </c>
      <c r="P27" s="7"/>
      <c r="Q27" s="25">
        <f t="shared" si="5"/>
        <v>2847.357956140951</v>
      </c>
      <c r="R27" s="24">
        <f t="shared" si="6"/>
        <v>-2623.3836073665084</v>
      </c>
      <c r="S27" s="7"/>
      <c r="T27" s="25">
        <f t="shared" si="7"/>
        <v>-0.736460767400552</v>
      </c>
      <c r="U27" s="24">
        <f t="shared" si="8"/>
        <v>-0.68143878955332582</v>
      </c>
      <c r="V27" s="7"/>
      <c r="W27" s="25">
        <f t="shared" si="9"/>
        <v>-0.73338539564941907</v>
      </c>
      <c r="X27" s="24">
        <f t="shared" si="10"/>
        <v>39.306359983701441</v>
      </c>
      <c r="Y27" s="7"/>
      <c r="Z27" s="25">
        <f t="shared" si="11"/>
        <v>615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-3.2640016298550734E-2</v>
      </c>
      <c r="AD27" s="17">
        <f t="shared" ca="1" si="14"/>
        <v>2.9074872784541128E-2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14773</v>
      </c>
      <c r="D28" s="17">
        <v>12092</v>
      </c>
      <c r="E28" s="17">
        <v>11721</v>
      </c>
      <c r="F28" s="17">
        <v>14398</v>
      </c>
      <c r="G28" s="24"/>
      <c r="H28" s="7"/>
      <c r="I28" s="25">
        <f t="shared" si="0"/>
        <v>3052</v>
      </c>
      <c r="J28" s="24">
        <f t="shared" si="0"/>
        <v>-2306</v>
      </c>
      <c r="K28" s="7"/>
      <c r="L28" s="25">
        <f t="shared" si="3"/>
        <v>3054.2152841869888</v>
      </c>
      <c r="M28" s="17">
        <f t="shared" si="1"/>
        <v>4.907484029122676</v>
      </c>
      <c r="N28" s="17">
        <f t="shared" si="4"/>
        <v>-2310.7416828109535</v>
      </c>
      <c r="O28" s="24">
        <f t="shared" si="2"/>
        <v>22.483555879692211</v>
      </c>
      <c r="P28" s="7"/>
      <c r="Q28" s="25">
        <f t="shared" si="5"/>
        <v>3092.357956140951</v>
      </c>
      <c r="R28" s="24">
        <f t="shared" si="6"/>
        <v>-2326.3836073665084</v>
      </c>
      <c r="S28" s="7"/>
      <c r="T28" s="25">
        <f t="shared" si="7"/>
        <v>-0.79982929738252784</v>
      </c>
      <c r="U28" s="24">
        <f t="shared" si="8"/>
        <v>-0.6042913529645515</v>
      </c>
      <c r="V28" s="7"/>
      <c r="W28" s="25">
        <f t="shared" si="9"/>
        <v>-0.79710359812575493</v>
      </c>
      <c r="X28" s="24">
        <f t="shared" si="10"/>
        <v>45.037545083717475</v>
      </c>
      <c r="Y28" s="7"/>
      <c r="Z28" s="25">
        <f t="shared" si="11"/>
        <v>632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1.0545083717481418E-2</v>
      </c>
      <c r="AD28" s="17">
        <f t="shared" ca="1" si="14"/>
        <v>1.1800962221620637E-2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14880</v>
      </c>
      <c r="D29" s="17">
        <v>12252</v>
      </c>
      <c r="E29" s="17">
        <v>11613</v>
      </c>
      <c r="F29" s="17">
        <v>14244</v>
      </c>
      <c r="G29" s="24"/>
      <c r="H29" s="7"/>
      <c r="I29" s="25">
        <f t="shared" si="0"/>
        <v>3267</v>
      </c>
      <c r="J29" s="24">
        <f t="shared" si="0"/>
        <v>-1992</v>
      </c>
      <c r="K29" s="7"/>
      <c r="L29" s="25">
        <f t="shared" si="3"/>
        <v>3271.0673427123311</v>
      </c>
      <c r="M29" s="17">
        <f t="shared" si="1"/>
        <v>16.54327673955277</v>
      </c>
      <c r="N29" s="17">
        <f t="shared" si="4"/>
        <v>-1992.7210726302274</v>
      </c>
      <c r="O29" s="24">
        <f t="shared" si="2"/>
        <v>0.51994573806299471</v>
      </c>
      <c r="P29" s="7"/>
      <c r="Q29" s="25">
        <f t="shared" si="5"/>
        <v>3307.357956140951</v>
      </c>
      <c r="R29" s="24">
        <f t="shared" si="6"/>
        <v>-2012.3836073665084</v>
      </c>
      <c r="S29" s="7"/>
      <c r="T29" s="25">
        <f t="shared" si="7"/>
        <v>-0.85543841552997602</v>
      </c>
      <c r="U29" s="24">
        <f t="shared" si="8"/>
        <v>-0.5227280698370258</v>
      </c>
      <c r="V29" s="7"/>
      <c r="W29" s="25">
        <f t="shared" si="9"/>
        <v>-0.85308228716405743</v>
      </c>
      <c r="X29" s="24">
        <f t="shared" si="10"/>
        <v>50.705658724747025</v>
      </c>
      <c r="Y29" s="7"/>
      <c r="Z29" s="25">
        <f t="shared" si="11"/>
        <v>636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-4.5341275252965829E-2</v>
      </c>
      <c r="AD29" s="17">
        <f t="shared" ca="1" si="14"/>
        <v>5.3029151005887343E-2</v>
      </c>
      <c r="AE29" s="17">
        <v>140</v>
      </c>
    </row>
    <row r="30" spans="1:31" s="17" customFormat="1" x14ac:dyDescent="0.25">
      <c r="A30" s="17">
        <v>10</v>
      </c>
      <c r="B30" s="17">
        <v>635</v>
      </c>
      <c r="C30" s="17">
        <v>14976</v>
      </c>
      <c r="D30" s="17">
        <v>12422</v>
      </c>
      <c r="E30" s="17">
        <v>11527</v>
      </c>
      <c r="F30" s="17">
        <v>14078</v>
      </c>
      <c r="G30" s="24"/>
      <c r="H30" s="7"/>
      <c r="I30" s="25">
        <f t="shared" si="0"/>
        <v>3449</v>
      </c>
      <c r="J30" s="24">
        <f t="shared" si="0"/>
        <v>-1656</v>
      </c>
      <c r="K30" s="7"/>
      <c r="L30" s="25">
        <f t="shared" si="3"/>
        <v>3454.6197641557842</v>
      </c>
      <c r="M30" s="17">
        <f t="shared" si="1"/>
        <v>31.581749166636861</v>
      </c>
      <c r="N30" s="17">
        <f t="shared" si="4"/>
        <v>-1655.1756282841586</v>
      </c>
      <c r="O30" s="24">
        <f t="shared" si="2"/>
        <v>0.67958872587926122</v>
      </c>
      <c r="P30" s="7"/>
      <c r="Q30" s="25">
        <f t="shared" si="5"/>
        <v>3489.357956140951</v>
      </c>
      <c r="R30" s="24">
        <f t="shared" si="6"/>
        <v>-1676.3836073665084</v>
      </c>
      <c r="S30" s="7"/>
      <c r="T30" s="25">
        <f t="shared" si="7"/>
        <v>-0.90251218065944383</v>
      </c>
      <c r="U30" s="24">
        <f t="shared" si="8"/>
        <v>-0.43545016177699825</v>
      </c>
      <c r="V30" s="7"/>
      <c r="W30" s="25">
        <f t="shared" si="9"/>
        <v>-0.90055138946492164</v>
      </c>
      <c r="X30" s="24">
        <f t="shared" si="10"/>
        <v>56.398138089791871</v>
      </c>
      <c r="Y30" s="7"/>
      <c r="Z30" s="25">
        <f t="shared" si="11"/>
        <v>635</v>
      </c>
      <c r="AA30" s="17">
        <f t="shared" si="15"/>
        <v>56.465999999999994</v>
      </c>
      <c r="AB30" s="24">
        <f t="shared" si="12"/>
        <v>0.98551761543111793</v>
      </c>
      <c r="AC30" s="17">
        <f t="shared" si="13"/>
        <v>-6.7861910208122822E-2</v>
      </c>
      <c r="AD30" s="17">
        <f t="shared" ca="1" si="14"/>
        <v>0.1306415990035461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15053</v>
      </c>
      <c r="D31" s="17">
        <v>12599</v>
      </c>
      <c r="E31" s="17">
        <v>11450</v>
      </c>
      <c r="F31" s="17">
        <v>13899</v>
      </c>
      <c r="G31" s="24"/>
      <c r="H31" s="7"/>
      <c r="I31" s="25">
        <f t="shared" si="0"/>
        <v>3603</v>
      </c>
      <c r="J31" s="24">
        <f t="shared" si="0"/>
        <v>-1300</v>
      </c>
      <c r="K31" s="7"/>
      <c r="L31" s="25">
        <f t="shared" si="3"/>
        <v>3602.3811391709814</v>
      </c>
      <c r="M31" s="17">
        <f t="shared" si="1"/>
        <v>0.38298872569353742</v>
      </c>
      <c r="N31" s="17">
        <f t="shared" si="4"/>
        <v>-1303.8228353793008</v>
      </c>
      <c r="O31" s="24">
        <f t="shared" si="2"/>
        <v>14.614070337234205</v>
      </c>
      <c r="P31" s="7"/>
      <c r="Q31" s="25">
        <f t="shared" si="5"/>
        <v>3643.357956140951</v>
      </c>
      <c r="R31" s="24">
        <f t="shared" si="6"/>
        <v>-1320.3836073665084</v>
      </c>
      <c r="S31" s="7"/>
      <c r="T31" s="25">
        <f t="shared" si="7"/>
        <v>-0.94234382807668571</v>
      </c>
      <c r="U31" s="24">
        <f t="shared" si="8"/>
        <v>-0.34297714014196906</v>
      </c>
      <c r="V31" s="7"/>
      <c r="W31" s="25">
        <f t="shared" si="9"/>
        <v>-0.94080180323882712</v>
      </c>
      <c r="X31" s="24">
        <f t="shared" si="10"/>
        <v>62.173887375358163</v>
      </c>
      <c r="Y31" s="7"/>
      <c r="Z31" s="25">
        <f t="shared" si="11"/>
        <v>630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3.7887375358167219E-2</v>
      </c>
      <c r="AD31" s="17">
        <f t="shared" ca="1" si="14"/>
        <v>-2.7417940213368297E-2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15107</v>
      </c>
      <c r="D32" s="17">
        <v>12779</v>
      </c>
      <c r="E32" s="17">
        <v>11389</v>
      </c>
      <c r="F32" s="17">
        <v>13719</v>
      </c>
      <c r="G32" s="24"/>
      <c r="H32" s="7"/>
      <c r="I32" s="25">
        <f t="shared" si="0"/>
        <v>3718</v>
      </c>
      <c r="J32" s="24">
        <f t="shared" si="0"/>
        <v>-940</v>
      </c>
      <c r="K32" s="7"/>
      <c r="L32" s="25">
        <f t="shared" si="3"/>
        <v>3713.8847712969728</v>
      </c>
      <c r="M32" s="17">
        <f t="shared" si="1"/>
        <v>16.935107278219274</v>
      </c>
      <c r="N32" s="17">
        <f t="shared" si="4"/>
        <v>-941.86284301772787</v>
      </c>
      <c r="O32" s="24">
        <f t="shared" si="2"/>
        <v>3.470184108697473</v>
      </c>
      <c r="P32" s="7"/>
      <c r="Q32" s="25">
        <f t="shared" si="5"/>
        <v>3758.357956140951</v>
      </c>
      <c r="R32" s="24">
        <f t="shared" si="6"/>
        <v>-960.3836073665085</v>
      </c>
      <c r="S32" s="7"/>
      <c r="T32" s="25">
        <f t="shared" si="7"/>
        <v>-0.97208824010904171</v>
      </c>
      <c r="U32" s="24">
        <f t="shared" si="8"/>
        <v>-0.2494650957919396</v>
      </c>
      <c r="V32" s="7"/>
      <c r="W32" s="25">
        <f t="shared" si="9"/>
        <v>-0.97096957905734727</v>
      </c>
      <c r="X32" s="24">
        <f t="shared" si="10"/>
        <v>67.794641399464695</v>
      </c>
      <c r="Y32" s="7"/>
      <c r="Z32" s="25">
        <f t="shared" si="11"/>
        <v>626</v>
      </c>
      <c r="AA32" s="17">
        <f t="shared" si="15"/>
        <v>67.77</v>
      </c>
      <c r="AB32" s="24">
        <f t="shared" si="12"/>
        <v>1.182809634076557</v>
      </c>
      <c r="AC32" s="17">
        <f t="shared" si="13"/>
        <v>2.4641399464698566E-2</v>
      </c>
      <c r="AD32" s="17">
        <f t="shared" ca="1" si="14"/>
        <v>1.8795486580927445E-2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15147</v>
      </c>
      <c r="D33" s="17">
        <v>12958</v>
      </c>
      <c r="E33" s="17">
        <v>11358</v>
      </c>
      <c r="F33" s="17">
        <v>13543</v>
      </c>
      <c r="G33" s="24"/>
      <c r="H33" s="7"/>
      <c r="I33" s="25">
        <f t="shared" si="0"/>
        <v>3789</v>
      </c>
      <c r="J33" s="24">
        <f t="shared" si="0"/>
        <v>-585</v>
      </c>
      <c r="K33" s="7"/>
      <c r="L33" s="25">
        <f t="shared" si="3"/>
        <v>3787.2671281464977</v>
      </c>
      <c r="M33" s="17">
        <f t="shared" si="1"/>
        <v>3.0028448606604083</v>
      </c>
      <c r="N33" s="17">
        <f t="shared" si="4"/>
        <v>-582.57822762473972</v>
      </c>
      <c r="O33" s="24">
        <f t="shared" si="2"/>
        <v>5.8649814375737952</v>
      </c>
      <c r="P33" s="7"/>
      <c r="Q33" s="25">
        <f t="shared" si="5"/>
        <v>3829.357956140951</v>
      </c>
      <c r="R33" s="24">
        <f t="shared" si="6"/>
        <v>-605.3836073665085</v>
      </c>
      <c r="S33" s="7"/>
      <c r="T33" s="25">
        <f t="shared" si="7"/>
        <v>-0.9904521814507572</v>
      </c>
      <c r="U33" s="24">
        <f t="shared" si="8"/>
        <v>-0.15725182983566052</v>
      </c>
      <c r="V33" s="7"/>
      <c r="W33" s="25">
        <f t="shared" si="9"/>
        <v>-0.98975089189534138</v>
      </c>
      <c r="X33" s="24">
        <f t="shared" si="10"/>
        <v>73.175927587680292</v>
      </c>
      <c r="Y33" s="7"/>
      <c r="Z33" s="25">
        <f t="shared" si="11"/>
        <v>606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-4.8072412319697833E-2</v>
      </c>
      <c r="AD33" s="17">
        <f t="shared" ca="1" si="14"/>
        <v>6.3387892984096084E-2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15171</v>
      </c>
      <c r="D34" s="17">
        <v>13144</v>
      </c>
      <c r="E34" s="17">
        <v>11337</v>
      </c>
      <c r="F34" s="17">
        <v>13363</v>
      </c>
      <c r="G34" s="24"/>
      <c r="H34" s="7"/>
      <c r="I34" s="25">
        <f t="shared" si="0"/>
        <v>3834</v>
      </c>
      <c r="J34" s="24">
        <f t="shared" si="0"/>
        <v>-219</v>
      </c>
      <c r="K34" s="7"/>
      <c r="L34" s="25">
        <f t="shared" si="3"/>
        <v>3826.254256489121</v>
      </c>
      <c r="M34" s="17">
        <f t="shared" si="1"/>
        <v>59.996542536324725</v>
      </c>
      <c r="N34" s="17">
        <f t="shared" si="4"/>
        <v>-213.00016354932416</v>
      </c>
      <c r="O34" s="24">
        <f t="shared" si="2"/>
        <v>35.998037434858503</v>
      </c>
      <c r="P34" s="7"/>
      <c r="Q34" s="25">
        <f t="shared" si="5"/>
        <v>3874.357956140951</v>
      </c>
      <c r="R34" s="24">
        <f t="shared" si="6"/>
        <v>-239.38360736650847</v>
      </c>
      <c r="S34" s="7"/>
      <c r="T34" s="25">
        <f t="shared" si="7"/>
        <v>-1.0020912992025486</v>
      </c>
      <c r="U34" s="24">
        <f t="shared" si="8"/>
        <v>-6.2181251413130523E-2</v>
      </c>
      <c r="V34" s="7"/>
      <c r="W34" s="25">
        <f t="shared" si="9"/>
        <v>-1.0018202391378217</v>
      </c>
      <c r="X34" s="24">
        <f t="shared" si="10"/>
        <v>78.651942067109644</v>
      </c>
      <c r="Y34" s="7"/>
      <c r="Z34" s="25">
        <f t="shared" si="11"/>
        <v>614</v>
      </c>
      <c r="AA34" s="17">
        <f t="shared" si="15"/>
        <v>78.749999999999986</v>
      </c>
      <c r="AB34" s="24">
        <f t="shared" si="12"/>
        <v>1.3744467859455343</v>
      </c>
      <c r="AC34" s="17">
        <f t="shared" si="13"/>
        <v>-9.8057932890341704E-2</v>
      </c>
      <c r="AD34" s="17">
        <f t="shared" ca="1" si="14"/>
        <v>0.13490544457896192</v>
      </c>
      <c r="AE34" s="17">
        <v>135</v>
      </c>
    </row>
    <row r="35" spans="1:31" s="17" customFormat="1" x14ac:dyDescent="0.25">
      <c r="A35" s="17">
        <v>15</v>
      </c>
      <c r="B35" s="17">
        <v>620</v>
      </c>
      <c r="C35" s="17">
        <v>15164</v>
      </c>
      <c r="D35" s="17">
        <v>13331</v>
      </c>
      <c r="E35" s="17">
        <v>11334</v>
      </c>
      <c r="F35" s="17">
        <v>13169</v>
      </c>
      <c r="G35" s="24"/>
      <c r="H35" s="7"/>
      <c r="I35" s="25">
        <f t="shared" si="0"/>
        <v>3830</v>
      </c>
      <c r="J35" s="24">
        <f t="shared" si="0"/>
        <v>162</v>
      </c>
      <c r="K35" s="7"/>
      <c r="L35" s="25">
        <f t="shared" si="3"/>
        <v>3829.1374970121551</v>
      </c>
      <c r="M35" s="17">
        <f t="shared" si="1"/>
        <v>0.7439114040413648</v>
      </c>
      <c r="N35" s="17">
        <f t="shared" si="4"/>
        <v>162.37670409701411</v>
      </c>
      <c r="O35" s="24">
        <f t="shared" si="2"/>
        <v>0.14190597670721786</v>
      </c>
      <c r="P35" s="7"/>
      <c r="Q35" s="25">
        <f t="shared" si="5"/>
        <v>3870.357956140951</v>
      </c>
      <c r="R35" s="24">
        <f t="shared" si="6"/>
        <v>141.61639263349153</v>
      </c>
      <c r="S35" s="7"/>
      <c r="T35" s="25">
        <f t="shared" si="7"/>
        <v>-1.0010567109579449</v>
      </c>
      <c r="U35" s="24">
        <f t="shared" si="8"/>
        <v>3.6785662190650693E-2</v>
      </c>
      <c r="V35" s="7"/>
      <c r="W35" s="25">
        <f t="shared" si="9"/>
        <v>-1.001233378158741</v>
      </c>
      <c r="X35" s="24">
        <f t="shared" si="10"/>
        <v>84.307756292785882</v>
      </c>
      <c r="Y35" s="7"/>
      <c r="Z35" s="25">
        <f t="shared" si="11"/>
        <v>620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-2.224370721410196E-2</v>
      </c>
      <c r="AD35" s="17">
        <f t="shared" ca="1" si="14"/>
        <v>-3.2191624536594077E-2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15150</v>
      </c>
      <c r="D36" s="17">
        <v>13516</v>
      </c>
      <c r="E36" s="17">
        <v>11346</v>
      </c>
      <c r="F36" s="17">
        <v>12975</v>
      </c>
      <c r="G36" s="24"/>
      <c r="H36" s="7"/>
      <c r="I36" s="25">
        <f t="shared" si="0"/>
        <v>3804</v>
      </c>
      <c r="J36" s="24">
        <f t="shared" si="0"/>
        <v>541</v>
      </c>
      <c r="K36" s="7"/>
      <c r="L36" s="25">
        <f t="shared" si="3"/>
        <v>3794.5723451068916</v>
      </c>
      <c r="M36" s="17">
        <f t="shared" si="1"/>
        <v>88.880676783550953</v>
      </c>
      <c r="N36" s="17">
        <f t="shared" si="4"/>
        <v>541.80781389429649</v>
      </c>
      <c r="O36" s="24">
        <f t="shared" si="2"/>
        <v>0.65256328781845585</v>
      </c>
      <c r="P36" s="7"/>
      <c r="Q36" s="25">
        <f t="shared" si="5"/>
        <v>3844.357956140951</v>
      </c>
      <c r="R36" s="24">
        <f t="shared" si="6"/>
        <v>520.6163926334915</v>
      </c>
      <c r="S36" s="7"/>
      <c r="T36" s="25">
        <f t="shared" si="7"/>
        <v>-0.99433188736802103</v>
      </c>
      <c r="U36" s="24">
        <f t="shared" si="8"/>
        <v>0.13523306443693175</v>
      </c>
      <c r="V36" s="7"/>
      <c r="W36" s="25">
        <f t="shared" si="9"/>
        <v>-0.99495387327188201</v>
      </c>
      <c r="X36" s="24">
        <f t="shared" si="10"/>
        <v>89.94378565798695</v>
      </c>
      <c r="Y36" s="7"/>
      <c r="Z36" s="25">
        <f t="shared" si="11"/>
        <v>629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-4.7214342013035093E-2</v>
      </c>
      <c r="AD36" s="17">
        <f t="shared" ca="1" si="14"/>
        <v>-3.1825507288800736E-2</v>
      </c>
      <c r="AE36" s="17">
        <v>133</v>
      </c>
    </row>
    <row r="37" spans="1:31" s="17" customFormat="1" x14ac:dyDescent="0.25">
      <c r="A37" s="17">
        <v>17</v>
      </c>
      <c r="B37" s="17">
        <v>625</v>
      </c>
      <c r="C37" s="17">
        <v>15124</v>
      </c>
      <c r="D37" s="17">
        <v>13713</v>
      </c>
      <c r="E37" s="17">
        <v>11394</v>
      </c>
      <c r="F37" s="17">
        <v>12805</v>
      </c>
      <c r="G37" s="24"/>
      <c r="H37" s="7"/>
      <c r="I37" s="25">
        <f t="shared" si="0"/>
        <v>3730</v>
      </c>
      <c r="J37" s="24">
        <f t="shared" si="0"/>
        <v>908</v>
      </c>
      <c r="K37" s="7"/>
      <c r="L37" s="25">
        <f t="shared" si="3"/>
        <v>3723.1585485429082</v>
      </c>
      <c r="M37" s="17">
        <f t="shared" si="1"/>
        <v>46.805458039743613</v>
      </c>
      <c r="N37" s="17">
        <f t="shared" si="4"/>
        <v>913.79446827445372</v>
      </c>
      <c r="O37" s="24">
        <f t="shared" si="2"/>
        <v>33.575862583650675</v>
      </c>
      <c r="P37" s="7"/>
      <c r="Q37" s="25">
        <f t="shared" si="5"/>
        <v>3770.357956140951</v>
      </c>
      <c r="R37" s="24">
        <f t="shared" si="6"/>
        <v>887.6163926334915</v>
      </c>
      <c r="S37" s="7"/>
      <c r="T37" s="25">
        <f t="shared" si="7"/>
        <v>-0.97519200484285273</v>
      </c>
      <c r="U37" s="24">
        <f t="shared" si="8"/>
        <v>0.23056339853821181</v>
      </c>
      <c r="V37" s="7"/>
      <c r="W37" s="25">
        <f t="shared" si="9"/>
        <v>-0.9762450804173779</v>
      </c>
      <c r="X37" s="24">
        <f t="shared" si="10"/>
        <v>95.491898221582574</v>
      </c>
      <c r="Y37" s="7"/>
      <c r="Z37" s="25">
        <f t="shared" si="11"/>
        <v>625</v>
      </c>
      <c r="AA37" s="17">
        <f t="shared" si="15"/>
        <v>95.615999999999985</v>
      </c>
      <c r="AB37" s="24">
        <f t="shared" si="12"/>
        <v>1.668814017586898</v>
      </c>
      <c r="AC37" s="17">
        <f t="shared" si="13"/>
        <v>-0.12410177841741188</v>
      </c>
      <c r="AD37" s="17">
        <f t="shared" ca="1" si="14"/>
        <v>8.587197472547814E-2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15069</v>
      </c>
      <c r="D38" s="17">
        <v>13900</v>
      </c>
      <c r="E38" s="17">
        <v>11448</v>
      </c>
      <c r="F38" s="17">
        <v>12616</v>
      </c>
      <c r="G38" s="24"/>
      <c r="H38" s="7"/>
      <c r="I38" s="25">
        <f t="shared" si="0"/>
        <v>3621</v>
      </c>
      <c r="J38" s="24">
        <f t="shared" si="0"/>
        <v>1284</v>
      </c>
      <c r="K38" s="7"/>
      <c r="L38" s="25">
        <f t="shared" si="3"/>
        <v>3611.6523453069581</v>
      </c>
      <c r="M38" s="17">
        <f t="shared" si="1"/>
        <v>87.378648260348854</v>
      </c>
      <c r="N38" s="17">
        <f t="shared" si="4"/>
        <v>1288.0505629882332</v>
      </c>
      <c r="O38" s="24">
        <f t="shared" si="2"/>
        <v>16.407060521644638</v>
      </c>
      <c r="P38" s="7"/>
      <c r="Q38" s="25">
        <f t="shared" si="5"/>
        <v>3661.357956140951</v>
      </c>
      <c r="R38" s="24">
        <f t="shared" si="6"/>
        <v>1263.6163926334916</v>
      </c>
      <c r="S38" s="7"/>
      <c r="T38" s="25">
        <f t="shared" si="7"/>
        <v>-0.94699947517740235</v>
      </c>
      <c r="U38" s="24">
        <f t="shared" si="8"/>
        <v>0.32823153374824265</v>
      </c>
      <c r="V38" s="7"/>
      <c r="W38" s="25">
        <f t="shared" si="9"/>
        <v>-0.94849412426466917</v>
      </c>
      <c r="X38" s="24">
        <f t="shared" si="10"/>
        <v>101.29209178961446</v>
      </c>
      <c r="Y38" s="7"/>
      <c r="Z38" s="25">
        <f t="shared" si="11"/>
        <v>644</v>
      </c>
      <c r="AA38" s="17">
        <f t="shared" si="15"/>
        <v>101.41199999999998</v>
      </c>
      <c r="AB38" s="24">
        <f t="shared" si="12"/>
        <v>1.769973301032489</v>
      </c>
      <c r="AC38" s="17">
        <f t="shared" si="13"/>
        <v>-0.11990821038551758</v>
      </c>
      <c r="AD38" s="17">
        <f t="shared" ca="1" si="14"/>
        <v>-0.12208844490243109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14990</v>
      </c>
      <c r="D39" s="17">
        <v>14067</v>
      </c>
      <c r="E39" s="17">
        <v>11514</v>
      </c>
      <c r="F39" s="17">
        <v>12433</v>
      </c>
      <c r="G39" s="24"/>
      <c r="H39" s="7"/>
      <c r="I39" s="25">
        <f t="shared" si="0"/>
        <v>3476</v>
      </c>
      <c r="J39" s="24">
        <f t="shared" si="0"/>
        <v>1634</v>
      </c>
      <c r="K39" s="7"/>
      <c r="L39" s="25">
        <f t="shared" si="3"/>
        <v>3465.379016161477</v>
      </c>
      <c r="M39" s="17">
        <f t="shared" si="1"/>
        <v>112.80529769816651</v>
      </c>
      <c r="N39" s="17">
        <f t="shared" si="4"/>
        <v>1643.8524191743511</v>
      </c>
      <c r="O39" s="24">
        <f t="shared" si="2"/>
        <v>97.070163587121172</v>
      </c>
      <c r="P39" s="7"/>
      <c r="Q39" s="25">
        <f t="shared" si="5"/>
        <v>3516.357956140951</v>
      </c>
      <c r="R39" s="24">
        <f t="shared" si="6"/>
        <v>1613.6163926334916</v>
      </c>
      <c r="S39" s="7"/>
      <c r="T39" s="25">
        <f t="shared" si="7"/>
        <v>-0.90949565131051868</v>
      </c>
      <c r="U39" s="24">
        <f t="shared" si="8"/>
        <v>0.41914602131077133</v>
      </c>
      <c r="V39" s="7"/>
      <c r="W39" s="25">
        <f t="shared" si="9"/>
        <v>-0.91140122433175075</v>
      </c>
      <c r="X39" s="24">
        <f t="shared" si="10"/>
        <v>106.900952888566</v>
      </c>
      <c r="Y39" s="7"/>
      <c r="Z39" s="25">
        <f t="shared" si="11"/>
        <v>634</v>
      </c>
      <c r="AA39" s="17">
        <f t="shared" si="15"/>
        <v>107.11799999999998</v>
      </c>
      <c r="AB39" s="24">
        <f t="shared" si="12"/>
        <v>1.8695617881512854</v>
      </c>
      <c r="AC39" s="17">
        <f t="shared" si="13"/>
        <v>-0.2170471114339847</v>
      </c>
      <c r="AD39" s="17">
        <f t="shared" ca="1" si="14"/>
        <v>0.11993705783207531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14902</v>
      </c>
      <c r="D40" s="17">
        <v>14236</v>
      </c>
      <c r="E40" s="17">
        <v>11604</v>
      </c>
      <c r="F40" s="17">
        <v>12266</v>
      </c>
      <c r="G40" s="24"/>
      <c r="H40" s="7"/>
      <c r="I40" s="25">
        <f t="shared" si="0"/>
        <v>3298</v>
      </c>
      <c r="J40" s="24">
        <f t="shared" si="0"/>
        <v>1970</v>
      </c>
      <c r="K40" s="7"/>
      <c r="L40" s="25">
        <f t="shared" si="3"/>
        <v>3290.5735555358451</v>
      </c>
      <c r="M40" s="17">
        <f t="shared" si="1"/>
        <v>55.152077379176717</v>
      </c>
      <c r="N40" s="17">
        <f t="shared" si="4"/>
        <v>1973.1293256839383</v>
      </c>
      <c r="O40" s="24">
        <f t="shared" si="2"/>
        <v>9.7926792361559389</v>
      </c>
      <c r="P40" s="7"/>
      <c r="Q40" s="25">
        <f t="shared" si="5"/>
        <v>3338.357956140951</v>
      </c>
      <c r="R40" s="24">
        <f t="shared" si="6"/>
        <v>1949.6163926334916</v>
      </c>
      <c r="S40" s="7"/>
      <c r="T40" s="25">
        <f t="shared" si="7"/>
        <v>-0.86345647442565465</v>
      </c>
      <c r="U40" s="24">
        <f t="shared" si="8"/>
        <v>0.50642392937079883</v>
      </c>
      <c r="V40" s="7"/>
      <c r="W40" s="25">
        <f t="shared" si="9"/>
        <v>-0.86575643172250372</v>
      </c>
      <c r="X40" s="24">
        <f t="shared" si="10"/>
        <v>112.52912100718549</v>
      </c>
      <c r="Y40" s="7"/>
      <c r="Z40" s="25">
        <f t="shared" si="11"/>
        <v>614</v>
      </c>
      <c r="AA40" s="17">
        <f t="shared" si="15"/>
        <v>112.64399999999998</v>
      </c>
      <c r="AB40" s="24">
        <f t="shared" si="12"/>
        <v>1.9660086826164922</v>
      </c>
      <c r="AC40" s="17">
        <f t="shared" si="13"/>
        <v>-0.11487899281448222</v>
      </c>
      <c r="AD40" s="17">
        <f t="shared" ca="1" si="14"/>
        <v>7.7370680355386412E-3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14806</v>
      </c>
      <c r="D41" s="17">
        <v>14401</v>
      </c>
      <c r="E41" s="17">
        <v>11717</v>
      </c>
      <c r="F41" s="17">
        <v>12116</v>
      </c>
      <c r="G41" s="24"/>
      <c r="H41" s="7"/>
      <c r="I41" s="25">
        <f t="shared" si="0"/>
        <v>3089</v>
      </c>
      <c r="J41" s="24">
        <f t="shared" si="0"/>
        <v>2285</v>
      </c>
      <c r="K41" s="7"/>
      <c r="L41" s="25">
        <f t="shared" si="3"/>
        <v>3084.0746068534577</v>
      </c>
      <c r="M41" s="17">
        <f t="shared" si="1"/>
        <v>24.25949764800605</v>
      </c>
      <c r="N41" s="17">
        <f t="shared" si="4"/>
        <v>2285.2364818668466</v>
      </c>
      <c r="O41" s="24">
        <f t="shared" si="2"/>
        <v>5.5923673347247696E-2</v>
      </c>
      <c r="P41" s="7"/>
      <c r="Q41" s="25">
        <f t="shared" si="5"/>
        <v>3129.357956140951</v>
      </c>
      <c r="R41" s="24">
        <f t="shared" si="6"/>
        <v>2264.6163926334916</v>
      </c>
      <c r="S41" s="7"/>
      <c r="T41" s="25">
        <f t="shared" si="7"/>
        <v>-0.80939923864511198</v>
      </c>
      <c r="U41" s="24">
        <f t="shared" si="8"/>
        <v>0.58824696817707467</v>
      </c>
      <c r="V41" s="7"/>
      <c r="W41" s="25">
        <f t="shared" si="9"/>
        <v>-0.81206881969831124</v>
      </c>
      <c r="X41" s="24">
        <f t="shared" si="10"/>
        <v>118.12248214250064</v>
      </c>
      <c r="Y41" s="7"/>
      <c r="Z41" s="25">
        <f t="shared" si="11"/>
        <v>616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-6.5517857499330034E-2</v>
      </c>
      <c r="AD41" s="17">
        <f t="shared" ca="1" si="14"/>
        <v>-2.8579117590609826E-2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14679</v>
      </c>
      <c r="D42" s="17">
        <v>14534</v>
      </c>
      <c r="E42" s="17">
        <v>11825</v>
      </c>
      <c r="F42" s="17">
        <v>11964</v>
      </c>
      <c r="G42" s="24"/>
      <c r="H42" s="7"/>
      <c r="I42" s="25">
        <f t="shared" si="0"/>
        <v>2854</v>
      </c>
      <c r="J42" s="24">
        <f t="shared" si="0"/>
        <v>2570</v>
      </c>
      <c r="K42" s="7"/>
      <c r="L42" s="25">
        <f t="shared" si="3"/>
        <v>2850.3572984183647</v>
      </c>
      <c r="M42" s="17">
        <f t="shared" si="1"/>
        <v>13.269274812848062</v>
      </c>
      <c r="N42" s="17">
        <f t="shared" si="4"/>
        <v>2573.8867859324855</v>
      </c>
      <c r="O42" s="24">
        <f t="shared" si="2"/>
        <v>15.107104884967248</v>
      </c>
      <c r="P42" s="7"/>
      <c r="Q42" s="25">
        <f t="shared" si="5"/>
        <v>2894.357956140951</v>
      </c>
      <c r="R42" s="24">
        <f t="shared" si="6"/>
        <v>2549.6163926334916</v>
      </c>
      <c r="S42" s="7"/>
      <c r="T42" s="25">
        <f t="shared" si="7"/>
        <v>-0.74861717927464533</v>
      </c>
      <c r="U42" s="24">
        <f t="shared" si="8"/>
        <v>0.66227733662084798</v>
      </c>
      <c r="V42" s="7"/>
      <c r="W42" s="25">
        <f t="shared" si="9"/>
        <v>-0.75162106031486897</v>
      </c>
      <c r="X42" s="24">
        <f t="shared" si="10"/>
        <v>123.5879437480209</v>
      </c>
      <c r="Y42" s="7"/>
      <c r="Z42" s="25">
        <f t="shared" si="11"/>
        <v>611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-9.9056251979064314E-2</v>
      </c>
      <c r="AD42" s="17">
        <f t="shared" ca="1" si="14"/>
        <v>8.1868247239142988E-2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14552</v>
      </c>
      <c r="D43" s="17">
        <v>14674</v>
      </c>
      <c r="E43" s="17">
        <v>11963</v>
      </c>
      <c r="F43" s="17">
        <v>11831</v>
      </c>
      <c r="G43" s="24"/>
      <c r="H43" s="7"/>
      <c r="I43" s="25">
        <f t="shared" si="0"/>
        <v>2589</v>
      </c>
      <c r="J43" s="24">
        <f t="shared" si="0"/>
        <v>2843</v>
      </c>
      <c r="K43" s="7"/>
      <c r="L43" s="25">
        <f t="shared" si="3"/>
        <v>2585.5515410840949</v>
      </c>
      <c r="M43" s="17">
        <f t="shared" si="1"/>
        <v>11.891868894685523</v>
      </c>
      <c r="N43" s="17">
        <f t="shared" si="4"/>
        <v>2843.1648366629724</v>
      </c>
      <c r="O43" s="24">
        <f t="shared" si="2"/>
        <v>2.7171125459892347E-2</v>
      </c>
      <c r="P43" s="7"/>
      <c r="Q43" s="25">
        <f t="shared" si="5"/>
        <v>2629.357956140951</v>
      </c>
      <c r="R43" s="24">
        <f t="shared" si="6"/>
        <v>2822.6163926334916</v>
      </c>
      <c r="S43" s="7"/>
      <c r="T43" s="25">
        <f t="shared" si="7"/>
        <v>-0.68007570806965112</v>
      </c>
      <c r="U43" s="24">
        <f t="shared" si="8"/>
        <v>0.73319063691962039</v>
      </c>
      <c r="V43" s="7"/>
      <c r="W43" s="25">
        <f t="shared" si="9"/>
        <v>-0.68339970770928737</v>
      </c>
      <c r="X43" s="24">
        <f t="shared" si="10"/>
        <v>129.21666395892396</v>
      </c>
      <c r="Y43" s="7"/>
      <c r="Z43" s="25">
        <f t="shared" si="11"/>
        <v>621</v>
      </c>
      <c r="AA43" s="17">
        <f t="shared" si="15"/>
        <v>129.27599999999998</v>
      </c>
      <c r="AB43" s="24">
        <f t="shared" si="12"/>
        <v>2.2562918438081891</v>
      </c>
      <c r="AC43" s="17">
        <f t="shared" si="13"/>
        <v>-5.9336041076022639E-2</v>
      </c>
      <c r="AD43" s="17">
        <f t="shared" ca="1" si="14"/>
        <v>-3.3283699431109426E-2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14397</v>
      </c>
      <c r="D44" s="17">
        <v>14793</v>
      </c>
      <c r="E44" s="17">
        <v>12107</v>
      </c>
      <c r="F44" s="17">
        <v>11707</v>
      </c>
      <c r="G44" s="24"/>
      <c r="H44" s="7"/>
      <c r="I44" s="25">
        <f t="shared" si="0"/>
        <v>2290</v>
      </c>
      <c r="J44" s="24">
        <f t="shared" si="0"/>
        <v>3086</v>
      </c>
      <c r="K44" s="7"/>
      <c r="L44" s="25">
        <f t="shared" si="3"/>
        <v>2292.8546361690078</v>
      </c>
      <c r="M44" s="17">
        <f t="shared" si="1"/>
        <v>8.1489476574074722</v>
      </c>
      <c r="N44" s="17">
        <f t="shared" si="4"/>
        <v>3087.8093528382124</v>
      </c>
      <c r="O44" s="24">
        <f t="shared" si="2"/>
        <v>3.2737576931471306</v>
      </c>
      <c r="P44" s="7"/>
      <c r="Q44" s="25">
        <f t="shared" si="5"/>
        <v>2330.357956140951</v>
      </c>
      <c r="R44" s="24">
        <f t="shared" si="6"/>
        <v>3065.6163926334916</v>
      </c>
      <c r="S44" s="7"/>
      <c r="T44" s="25">
        <f t="shared" si="7"/>
        <v>-0.60274023678552546</v>
      </c>
      <c r="U44" s="24">
        <f t="shared" si="8"/>
        <v>0.79631126685589027</v>
      </c>
      <c r="V44" s="7"/>
      <c r="W44" s="25">
        <f t="shared" si="9"/>
        <v>-0.60634901007978692</v>
      </c>
      <c r="X44" s="24">
        <f t="shared" si="10"/>
        <v>134.91627747121811</v>
      </c>
      <c r="Y44" s="7"/>
      <c r="Z44" s="25">
        <f t="shared" si="11"/>
        <v>627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-2.7225287818737343E-3</v>
      </c>
      <c r="AD44" s="17">
        <f t="shared" ca="1" si="14"/>
        <v>2.3692836725984989E-2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14239</v>
      </c>
      <c r="D45" s="17">
        <v>14908</v>
      </c>
      <c r="E45" s="17">
        <v>12274</v>
      </c>
      <c r="F45" s="17">
        <v>11595</v>
      </c>
      <c r="G45" s="24"/>
      <c r="H45" s="7"/>
      <c r="I45" s="25">
        <f t="shared" si="0"/>
        <v>1965</v>
      </c>
      <c r="J45" s="24">
        <f t="shared" si="0"/>
        <v>3313</v>
      </c>
      <c r="K45" s="7"/>
      <c r="L45" s="25">
        <f t="shared" si="3"/>
        <v>1971.2971421942161</v>
      </c>
      <c r="M45" s="17">
        <f t="shared" si="1"/>
        <v>39.653999814177027</v>
      </c>
      <c r="N45" s="17">
        <f t="shared" si="4"/>
        <v>3306.5341488428198</v>
      </c>
      <c r="O45" s="24">
        <f t="shared" si="2"/>
        <v>41.807231186808117</v>
      </c>
      <c r="P45" s="7"/>
      <c r="Q45" s="25">
        <f t="shared" si="5"/>
        <v>2005.357956140951</v>
      </c>
      <c r="R45" s="24">
        <f t="shared" si="6"/>
        <v>3292.6163926334916</v>
      </c>
      <c r="S45" s="7"/>
      <c r="T45" s="25">
        <f t="shared" si="7"/>
        <v>-0.51867994191147593</v>
      </c>
      <c r="U45" s="24">
        <f t="shared" si="8"/>
        <v>0.85527580593215891</v>
      </c>
      <c r="V45" s="7"/>
      <c r="W45" s="25">
        <f t="shared" si="9"/>
        <v>-0.52255461740060494</v>
      </c>
      <c r="X45" s="24">
        <f t="shared" si="10"/>
        <v>140.77962759300181</v>
      </c>
      <c r="Y45" s="7"/>
      <c r="Z45" s="25">
        <f t="shared" si="11"/>
        <v>639</v>
      </c>
      <c r="AA45" s="17">
        <f t="shared" si="15"/>
        <v>140.66999999999999</v>
      </c>
      <c r="AB45" s="24">
        <f t="shared" si="12"/>
        <v>2.4551546587804229</v>
      </c>
      <c r="AC45" s="17">
        <f t="shared" si="13"/>
        <v>0.10962759300181801</v>
      </c>
      <c r="AD45" s="17">
        <f t="shared" ca="1" si="14"/>
        <v>-3.8452654467675984E-2</v>
      </c>
      <c r="AE45" s="17">
        <v>124</v>
      </c>
    </row>
    <row r="46" spans="1:31" s="17" customFormat="1" x14ac:dyDescent="0.25">
      <c r="A46" s="17">
        <v>26</v>
      </c>
      <c r="B46" s="17">
        <v>621</v>
      </c>
      <c r="C46" s="17">
        <v>14076</v>
      </c>
      <c r="D46" s="17">
        <v>14996</v>
      </c>
      <c r="E46" s="17">
        <v>12438</v>
      </c>
      <c r="F46" s="17">
        <v>11506</v>
      </c>
      <c r="G46" s="24"/>
      <c r="H46" s="7"/>
      <c r="I46" s="25">
        <f t="shared" si="0"/>
        <v>1638</v>
      </c>
      <c r="J46" s="24">
        <f t="shared" si="0"/>
        <v>3490</v>
      </c>
      <c r="K46" s="7"/>
      <c r="L46" s="25">
        <f t="shared" si="3"/>
        <v>1639.3550066403982</v>
      </c>
      <c r="M46" s="17">
        <f t="shared" si="1"/>
        <v>1.8360429955231825</v>
      </c>
      <c r="N46" s="17">
        <f t="shared" si="4"/>
        <v>3487.421597452299</v>
      </c>
      <c r="O46" s="24">
        <f t="shared" si="2"/>
        <v>6.648159697990951</v>
      </c>
      <c r="P46" s="7"/>
      <c r="Q46" s="25">
        <f t="shared" si="5"/>
        <v>1678.357956140951</v>
      </c>
      <c r="R46" s="24">
        <f t="shared" si="6"/>
        <v>3469.6163926334916</v>
      </c>
      <c r="S46" s="7"/>
      <c r="T46" s="25">
        <f t="shared" si="7"/>
        <v>-0.43410235291512456</v>
      </c>
      <c r="U46" s="24">
        <f t="shared" si="8"/>
        <v>0.90125256107092344</v>
      </c>
      <c r="V46" s="7"/>
      <c r="W46" s="25">
        <f t="shared" si="9"/>
        <v>-0.43818416705679719</v>
      </c>
      <c r="X46" s="24">
        <f t="shared" si="10"/>
        <v>146.27486324677125</v>
      </c>
      <c r="Y46" s="7"/>
      <c r="Z46" s="25">
        <f t="shared" si="11"/>
        <v>621</v>
      </c>
      <c r="AA46" s="17">
        <f t="shared" si="15"/>
        <v>146.25899999999999</v>
      </c>
      <c r="AB46" s="24">
        <f t="shared" si="12"/>
        <v>2.5527011106743864</v>
      </c>
      <c r="AC46" s="17">
        <f t="shared" si="13"/>
        <v>1.5863246771260719E-2</v>
      </c>
      <c r="AD46" s="17">
        <f t="shared" ca="1" si="14"/>
        <v>0.11328250609838619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13901</v>
      </c>
      <c r="D47" s="17">
        <v>15078</v>
      </c>
      <c r="E47" s="17">
        <v>12618</v>
      </c>
      <c r="F47" s="17">
        <v>11434</v>
      </c>
      <c r="G47" s="24"/>
      <c r="H47" s="7"/>
      <c r="I47" s="25">
        <f t="shared" si="0"/>
        <v>1283</v>
      </c>
      <c r="J47" s="24">
        <f t="shared" si="0"/>
        <v>3644</v>
      </c>
      <c r="K47" s="7"/>
      <c r="L47" s="25">
        <f t="shared" si="3"/>
        <v>1286.8626350061973</v>
      </c>
      <c r="M47" s="17">
        <f t="shared" si="1"/>
        <v>14.919949191100443</v>
      </c>
      <c r="N47" s="17">
        <f t="shared" si="4"/>
        <v>3637.0311209345873</v>
      </c>
      <c r="O47" s="24">
        <f t="shared" si="2"/>
        <v>48.565275428347292</v>
      </c>
      <c r="P47" s="7"/>
      <c r="Q47" s="25">
        <f t="shared" si="5"/>
        <v>1323.357956140951</v>
      </c>
      <c r="R47" s="24">
        <f t="shared" si="6"/>
        <v>3623.6163926334916</v>
      </c>
      <c r="S47" s="7"/>
      <c r="T47" s="25">
        <f t="shared" si="7"/>
        <v>-0.34228264620654736</v>
      </c>
      <c r="U47" s="24">
        <f t="shared" si="8"/>
        <v>0.94125493559843598</v>
      </c>
      <c r="V47" s="7"/>
      <c r="W47" s="25">
        <f t="shared" si="9"/>
        <v>-0.3465444960923566</v>
      </c>
      <c r="X47" s="24">
        <f t="shared" si="10"/>
        <v>151.99129968266368</v>
      </c>
      <c r="Y47" s="7"/>
      <c r="Z47" s="25">
        <f t="shared" si="11"/>
        <v>629</v>
      </c>
      <c r="AA47" s="17">
        <f t="shared" si="15"/>
        <v>151.91999999999999</v>
      </c>
      <c r="AB47" s="24">
        <f t="shared" si="12"/>
        <v>2.6515041996297852</v>
      </c>
      <c r="AC47" s="17">
        <f t="shared" si="13"/>
        <v>7.1299682663692465E-2</v>
      </c>
      <c r="AD47" s="17">
        <f t="shared" ca="1" si="14"/>
        <v>4.4120096804789455E-2</v>
      </c>
      <c r="AE47" s="17">
        <v>122</v>
      </c>
    </row>
    <row r="48" spans="1:31" s="17" customFormat="1" x14ac:dyDescent="0.25">
      <c r="A48" s="17">
        <v>28</v>
      </c>
      <c r="B48" s="17">
        <v>632</v>
      </c>
      <c r="C48" s="17">
        <v>13719</v>
      </c>
      <c r="D48" s="17">
        <v>15137</v>
      </c>
      <c r="E48" s="17">
        <v>12806</v>
      </c>
      <c r="F48" s="17">
        <v>11377</v>
      </c>
      <c r="G48" s="24"/>
      <c r="H48" s="7"/>
      <c r="I48" s="25">
        <f t="shared" si="0"/>
        <v>913</v>
      </c>
      <c r="J48" s="24">
        <f t="shared" si="0"/>
        <v>3760</v>
      </c>
      <c r="K48" s="7"/>
      <c r="L48" s="25">
        <f t="shared" si="3"/>
        <v>919.64936151557549</v>
      </c>
      <c r="M48" s="17">
        <f t="shared" si="1"/>
        <v>44.21400856481641</v>
      </c>
      <c r="N48" s="17">
        <f t="shared" si="4"/>
        <v>3751.8243286540023</v>
      </c>
      <c r="O48" s="24">
        <f t="shared" si="2"/>
        <v>66.841601957767367</v>
      </c>
      <c r="P48" s="7"/>
      <c r="Q48" s="25">
        <f t="shared" si="5"/>
        <v>953.35795614095093</v>
      </c>
      <c r="R48" s="24">
        <f t="shared" si="6"/>
        <v>3739.6163926334916</v>
      </c>
      <c r="S48" s="7"/>
      <c r="T48" s="25">
        <f t="shared" si="7"/>
        <v>-0.24658323358070627</v>
      </c>
      <c r="U48" s="24">
        <f t="shared" si="8"/>
        <v>0.97138659433344554</v>
      </c>
      <c r="V48" s="7"/>
      <c r="W48" s="25">
        <f t="shared" si="9"/>
        <v>-0.25098042323783282</v>
      </c>
      <c r="X48" s="24">
        <f t="shared" si="10"/>
        <v>157.71675215661594</v>
      </c>
      <c r="Y48" s="7"/>
      <c r="Z48" s="25">
        <f t="shared" si="11"/>
        <v>632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0.10875215661596371</v>
      </c>
      <c r="AD48" s="17">
        <f t="shared" ca="1" si="14"/>
        <v>5.1464351950244236E-2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13537</v>
      </c>
      <c r="D49" s="17">
        <v>15170</v>
      </c>
      <c r="E49" s="17">
        <v>12984</v>
      </c>
      <c r="F49" s="17">
        <v>11337</v>
      </c>
      <c r="G49" s="24"/>
      <c r="H49" s="7"/>
      <c r="I49" s="25">
        <f t="shared" si="0"/>
        <v>553</v>
      </c>
      <c r="J49" s="24">
        <f t="shared" si="0"/>
        <v>3833</v>
      </c>
      <c r="K49" s="7"/>
      <c r="L49" s="25">
        <f t="shared" si="3"/>
        <v>558.61238748298092</v>
      </c>
      <c r="M49" s="17">
        <f t="shared" si="1"/>
        <v>31.498893259120919</v>
      </c>
      <c r="N49" s="17">
        <f t="shared" si="4"/>
        <v>3827.3999391184184</v>
      </c>
      <c r="O49" s="24">
        <f t="shared" si="2"/>
        <v>31.360681877420625</v>
      </c>
      <c r="P49" s="7"/>
      <c r="Q49" s="25">
        <f t="shared" si="5"/>
        <v>593.35795614095093</v>
      </c>
      <c r="R49" s="24">
        <f t="shared" si="6"/>
        <v>3812.6163926334916</v>
      </c>
      <c r="S49" s="7"/>
      <c r="T49" s="25">
        <f t="shared" si="7"/>
        <v>-0.15347029156637446</v>
      </c>
      <c r="U49" s="24">
        <f t="shared" si="8"/>
        <v>0.99034875888220153</v>
      </c>
      <c r="V49" s="7"/>
      <c r="W49" s="25">
        <f t="shared" si="9"/>
        <v>-0.15795231537047119</v>
      </c>
      <c r="X49" s="24">
        <f t="shared" si="10"/>
        <v>163.14176285799454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7.9762857994552405E-2</v>
      </c>
      <c r="AD49" s="17">
        <f t="shared" ca="1" si="14"/>
        <v>4.2617580259161514E-2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13346</v>
      </c>
      <c r="D50" s="17">
        <v>15190</v>
      </c>
      <c r="E50" s="17">
        <v>13167</v>
      </c>
      <c r="F50" s="17">
        <v>11310</v>
      </c>
      <c r="G50" s="24"/>
      <c r="H50" s="7"/>
      <c r="I50" s="25">
        <f t="shared" si="0"/>
        <v>179</v>
      </c>
      <c r="J50" s="24">
        <f t="shared" si="0"/>
        <v>3880</v>
      </c>
      <c r="K50" s="7"/>
      <c r="L50" s="25">
        <f t="shared" si="3"/>
        <v>187.89689682300437</v>
      </c>
      <c r="M50" s="17">
        <f t="shared" si="1"/>
        <v>79.154773079185233</v>
      </c>
      <c r="N50" s="17">
        <f t="shared" si="4"/>
        <v>3868.7792820612653</v>
      </c>
      <c r="O50" s="24">
        <f t="shared" si="2"/>
        <v>125.90451106064161</v>
      </c>
      <c r="P50" s="7"/>
      <c r="Q50" s="25">
        <f t="shared" si="5"/>
        <v>219.35795614095096</v>
      </c>
      <c r="R50" s="24">
        <f t="shared" si="6"/>
        <v>3859.6163926334916</v>
      </c>
      <c r="S50" s="7"/>
      <c r="T50" s="25">
        <f t="shared" si="7"/>
        <v>-5.6736290695929746E-2</v>
      </c>
      <c r="U50" s="24">
        <f t="shared" si="8"/>
        <v>1.0025572757834553</v>
      </c>
      <c r="V50" s="7"/>
      <c r="W50" s="25">
        <f t="shared" si="9"/>
        <v>-6.1272557300740139E-2</v>
      </c>
      <c r="X50" s="24">
        <f t="shared" si="10"/>
        <v>168.70628185434998</v>
      </c>
      <c r="Y50" s="7"/>
      <c r="Z50" s="25">
        <f t="shared" si="11"/>
        <v>613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0.12728185435000228</v>
      </c>
      <c r="AD50" s="17">
        <f t="shared" ca="1" si="14"/>
        <v>-5.4951261458398903E-2</v>
      </c>
      <c r="AE50" s="17">
        <v>119</v>
      </c>
    </row>
    <row r="51" spans="1:31" s="17" customFormat="1" x14ac:dyDescent="0.25">
      <c r="A51" s="17">
        <v>31</v>
      </c>
      <c r="B51" s="17">
        <v>615</v>
      </c>
      <c r="C51" s="17">
        <v>13165</v>
      </c>
      <c r="D51" s="17">
        <v>15197</v>
      </c>
      <c r="E51" s="17">
        <v>13356</v>
      </c>
      <c r="F51" s="17">
        <v>11311</v>
      </c>
      <c r="G51" s="24"/>
      <c r="H51" s="7"/>
      <c r="I51" s="25">
        <f t="shared" si="0"/>
        <v>-191</v>
      </c>
      <c r="J51" s="24">
        <f t="shared" si="0"/>
        <v>3886</v>
      </c>
      <c r="K51" s="7"/>
      <c r="L51" s="25">
        <f t="shared" si="3"/>
        <v>-186.1514298101371</v>
      </c>
      <c r="M51" s="17">
        <f t="shared" si="1"/>
        <v>23.508632886027133</v>
      </c>
      <c r="N51" s="17">
        <f t="shared" si="4"/>
        <v>3874.467256373719</v>
      </c>
      <c r="O51" s="24">
        <f t="shared" si="2"/>
        <v>133.0041755495248</v>
      </c>
      <c r="P51" s="7"/>
      <c r="Q51" s="25">
        <f t="shared" si="5"/>
        <v>-150.64204385904904</v>
      </c>
      <c r="R51" s="24">
        <f t="shared" si="6"/>
        <v>3865.6163926334916</v>
      </c>
      <c r="S51" s="7"/>
      <c r="T51" s="25">
        <f t="shared" si="7"/>
        <v>3.896312192991129E-2</v>
      </c>
      <c r="U51" s="24">
        <f t="shared" si="8"/>
        <v>1.0041158098559559</v>
      </c>
      <c r="V51" s="7"/>
      <c r="W51" s="25">
        <f t="shared" si="9"/>
        <v>3.4420783700392338E-2</v>
      </c>
      <c r="X51" s="24">
        <f t="shared" si="10"/>
        <v>174.16694891566931</v>
      </c>
      <c r="Y51" s="7"/>
      <c r="Z51" s="25">
        <f t="shared" si="11"/>
        <v>615</v>
      </c>
      <c r="AA51" s="17">
        <f t="shared" si="15"/>
        <v>174.11399999999998</v>
      </c>
      <c r="AB51" s="24">
        <f t="shared" si="12"/>
        <v>3.0388625738174064</v>
      </c>
      <c r="AC51" s="17">
        <f t="shared" si="13"/>
        <v>5.2948915669333019E-2</v>
      </c>
      <c r="AD51" s="17">
        <f t="shared" ca="1" si="14"/>
        <v>0.11360212367540612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12978</v>
      </c>
      <c r="D52" s="17">
        <v>15180</v>
      </c>
      <c r="E52" s="17">
        <v>13551</v>
      </c>
      <c r="F52" s="17">
        <v>11332</v>
      </c>
      <c r="G52" s="24"/>
      <c r="H52" s="7"/>
      <c r="I52" s="25">
        <f t="shared" ref="I52:J83" si="16">C52-E52</f>
        <v>-573</v>
      </c>
      <c r="J52" s="24">
        <f t="shared" si="16"/>
        <v>3848</v>
      </c>
      <c r="K52" s="7"/>
      <c r="L52" s="25">
        <f t="shared" si="3"/>
        <v>-567.8844370302694</v>
      </c>
      <c r="M52" s="17">
        <f t="shared" si="1"/>
        <v>26.168984497278995</v>
      </c>
      <c r="N52" s="17">
        <f t="shared" si="4"/>
        <v>3843.0327506304166</v>
      </c>
      <c r="O52" s="24">
        <f t="shared" si="2"/>
        <v>24.673566299627101</v>
      </c>
      <c r="P52" s="7"/>
      <c r="Q52" s="25">
        <f t="shared" si="5"/>
        <v>-532.64204385904907</v>
      </c>
      <c r="R52" s="24">
        <f t="shared" si="6"/>
        <v>3827.6163926334916</v>
      </c>
      <c r="S52" s="7"/>
      <c r="T52" s="25">
        <f t="shared" si="7"/>
        <v>0.13776629928956338</v>
      </c>
      <c r="U52" s="24">
        <f t="shared" si="8"/>
        <v>0.99424509406345274</v>
      </c>
      <c r="V52" s="7"/>
      <c r="W52" s="25">
        <f t="shared" si="9"/>
        <v>0.13326962845717202</v>
      </c>
      <c r="X52" s="24">
        <f t="shared" si="10"/>
        <v>179.83811484107798</v>
      </c>
      <c r="Y52" s="7"/>
      <c r="Z52" s="25">
        <f t="shared" si="11"/>
        <v>630</v>
      </c>
      <c r="AA52" s="17">
        <f t="shared" si="15"/>
        <v>179.78399999999996</v>
      </c>
      <c r="AB52" s="24">
        <f t="shared" si="12"/>
        <v>3.137822742405485</v>
      </c>
      <c r="AC52" s="17">
        <f t="shared" si="13"/>
        <v>5.4114841078018117E-2</v>
      </c>
      <c r="AD52" s="17">
        <f t="shared" ca="1" si="14"/>
        <v>5.9748495538542556E-2</v>
      </c>
      <c r="AE52" s="17">
        <v>117</v>
      </c>
    </row>
    <row r="53" spans="1:31" s="17" customFormat="1" x14ac:dyDescent="0.25">
      <c r="A53" s="17">
        <v>33</v>
      </c>
      <c r="B53" s="17">
        <v>627</v>
      </c>
      <c r="C53" s="17">
        <v>12783</v>
      </c>
      <c r="D53" s="17">
        <v>15141</v>
      </c>
      <c r="E53" s="17">
        <v>13731</v>
      </c>
      <c r="F53" s="17">
        <v>11361</v>
      </c>
      <c r="G53" s="24"/>
      <c r="H53" s="7"/>
      <c r="I53" s="25">
        <f t="shared" si="16"/>
        <v>-948</v>
      </c>
      <c r="J53" s="24">
        <f t="shared" si="16"/>
        <v>3780</v>
      </c>
      <c r="K53" s="7"/>
      <c r="L53" s="25">
        <f t="shared" si="3"/>
        <v>-942.67944259494243</v>
      </c>
      <c r="M53" s="17">
        <f t="shared" si="1"/>
        <v>28.308331100512948</v>
      </c>
      <c r="N53" s="17">
        <f t="shared" si="4"/>
        <v>3774.6109035060576</v>
      </c>
      <c r="O53" s="24">
        <f t="shared" si="2"/>
        <v>29.042361021021851</v>
      </c>
      <c r="P53" s="7"/>
      <c r="Q53" s="25">
        <f t="shared" si="5"/>
        <v>-907.64204385904907</v>
      </c>
      <c r="R53" s="24">
        <f t="shared" si="6"/>
        <v>3759.6163926334916</v>
      </c>
      <c r="S53" s="7"/>
      <c r="T53" s="25">
        <f t="shared" si="7"/>
        <v>0.23475894722115903</v>
      </c>
      <c r="U53" s="24">
        <f t="shared" si="8"/>
        <v>0.97658170790844712</v>
      </c>
      <c r="V53" s="7"/>
      <c r="W53" s="25">
        <f t="shared" si="9"/>
        <v>0.23034318020644132</v>
      </c>
      <c r="X53" s="24">
        <f t="shared" si="10"/>
        <v>185.47524154899634</v>
      </c>
      <c r="Y53" s="7"/>
      <c r="Z53" s="25">
        <f t="shared" si="11"/>
        <v>627</v>
      </c>
      <c r="AA53" s="17">
        <f t="shared" si="15"/>
        <v>185.42699999999996</v>
      </c>
      <c r="AB53" s="24">
        <f t="shared" si="12"/>
        <v>3.2363116720955247</v>
      </c>
      <c r="AC53" s="17">
        <f t="shared" si="13"/>
        <v>4.8241548996372785E-2</v>
      </c>
      <c r="AD53" s="17">
        <f t="shared" ca="1" si="14"/>
        <v>4.6433838142831974E-2</v>
      </c>
      <c r="AE53" s="17">
        <v>116</v>
      </c>
    </row>
    <row r="54" spans="1:31" s="17" customFormat="1" x14ac:dyDescent="0.25">
      <c r="A54" s="17">
        <v>34</v>
      </c>
      <c r="B54" s="17">
        <v>647</v>
      </c>
      <c r="C54" s="17">
        <v>12597</v>
      </c>
      <c r="D54" s="17">
        <v>15096</v>
      </c>
      <c r="E54" s="17">
        <v>13933</v>
      </c>
      <c r="F54" s="17">
        <v>11429</v>
      </c>
      <c r="G54" s="24"/>
      <c r="H54" s="7"/>
      <c r="I54" s="25">
        <f t="shared" si="16"/>
        <v>-1336</v>
      </c>
      <c r="J54" s="24">
        <f t="shared" si="16"/>
        <v>3667</v>
      </c>
      <c r="K54" s="7"/>
      <c r="L54" s="25">
        <f t="shared" si="3"/>
        <v>-1320.2187595223666</v>
      </c>
      <c r="M54" s="17">
        <f t="shared" si="1"/>
        <v>249.04755101289632</v>
      </c>
      <c r="N54" s="17">
        <f t="shared" si="4"/>
        <v>3665.8728332684545</v>
      </c>
      <c r="O54" s="24">
        <f t="shared" si="2"/>
        <v>1.2705048407028703</v>
      </c>
      <c r="P54" s="7"/>
      <c r="Q54" s="25">
        <f t="shared" si="5"/>
        <v>-1295.642043859049</v>
      </c>
      <c r="R54" s="24">
        <f t="shared" si="6"/>
        <v>3646.6163926334916</v>
      </c>
      <c r="S54" s="7"/>
      <c r="T54" s="25">
        <f t="shared" si="7"/>
        <v>0.33511400694771665</v>
      </c>
      <c r="U54" s="24">
        <f t="shared" si="8"/>
        <v>0.94722931620968787</v>
      </c>
      <c r="V54" s="7"/>
      <c r="W54" s="25">
        <f t="shared" si="9"/>
        <v>0.33083206058441061</v>
      </c>
      <c r="X54" s="24">
        <f t="shared" si="10"/>
        <v>191.45604977141591</v>
      </c>
      <c r="Y54" s="7"/>
      <c r="Z54" s="25">
        <f t="shared" si="11"/>
        <v>647</v>
      </c>
      <c r="AA54" s="17">
        <f t="shared" si="15"/>
        <v>191.24999999999997</v>
      </c>
      <c r="AB54" s="24">
        <f t="shared" si="12"/>
        <v>3.3379421944391545</v>
      </c>
      <c r="AC54" s="17">
        <f t="shared" si="13"/>
        <v>0.20604977141593395</v>
      </c>
      <c r="AD54" s="17">
        <f t="shared" ca="1" si="14"/>
        <v>-0.10808813923964067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12427</v>
      </c>
      <c r="D55" s="17">
        <v>15027</v>
      </c>
      <c r="E55" s="17">
        <v>14106</v>
      </c>
      <c r="F55" s="17">
        <v>11499</v>
      </c>
      <c r="G55" s="24"/>
      <c r="H55" s="7"/>
      <c r="I55" s="25">
        <f t="shared" si="16"/>
        <v>-1679</v>
      </c>
      <c r="J55" s="24">
        <f t="shared" si="16"/>
        <v>3528</v>
      </c>
      <c r="K55" s="7"/>
      <c r="L55" s="25">
        <f t="shared" si="3"/>
        <v>-1675.1740449631113</v>
      </c>
      <c r="M55" s="17">
        <f t="shared" si="1"/>
        <v>14.637931944293801</v>
      </c>
      <c r="N55" s="17">
        <f t="shared" si="4"/>
        <v>3523.8308084342148</v>
      </c>
      <c r="O55" s="24">
        <f t="shared" si="2"/>
        <v>17.382158312214784</v>
      </c>
      <c r="P55" s="7"/>
      <c r="Q55" s="25">
        <f t="shared" si="5"/>
        <v>-1638.642043859049</v>
      </c>
      <c r="R55" s="24">
        <f t="shared" si="6"/>
        <v>3507.6163926334916</v>
      </c>
      <c r="S55" s="7"/>
      <c r="T55" s="25">
        <f t="shared" si="7"/>
        <v>0.42382994892248277</v>
      </c>
      <c r="U55" s="24">
        <f t="shared" si="8"/>
        <v>0.91112327686342653</v>
      </c>
      <c r="V55" s="7"/>
      <c r="W55" s="25">
        <f t="shared" si="9"/>
        <v>0.41971225838781445</v>
      </c>
      <c r="X55" s="24">
        <f t="shared" si="10"/>
        <v>196.93696885393399</v>
      </c>
      <c r="Y55" s="7"/>
      <c r="Z55" s="25">
        <f t="shared" si="11"/>
        <v>630</v>
      </c>
      <c r="AA55" s="17">
        <f t="shared" si="15"/>
        <v>196.91999999999996</v>
      </c>
      <c r="AB55" s="24">
        <f t="shared" si="12"/>
        <v>3.4369023630272326</v>
      </c>
      <c r="AC55" s="17">
        <f t="shared" si="13"/>
        <v>1.6968853934031358E-2</v>
      </c>
      <c r="AD55" s="17">
        <f t="shared" ca="1" si="14"/>
        <v>9.1959007198454401E-3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12253</v>
      </c>
      <c r="D56" s="17">
        <v>14926</v>
      </c>
      <c r="E56" s="17">
        <v>14257</v>
      </c>
      <c r="F56" s="17">
        <v>11576</v>
      </c>
      <c r="G56" s="24"/>
      <c r="H56" s="7"/>
      <c r="I56" s="25">
        <f t="shared" si="16"/>
        <v>-2004</v>
      </c>
      <c r="J56" s="24">
        <f t="shared" si="16"/>
        <v>3350</v>
      </c>
      <c r="K56" s="7"/>
      <c r="L56" s="25">
        <f t="shared" si="3"/>
        <v>-2004.1708309462849</v>
      </c>
      <c r="M56" s="17">
        <f t="shared" si="1"/>
        <v>2.9183212208602215E-2</v>
      </c>
      <c r="N56" s="17">
        <f t="shared" si="4"/>
        <v>3353.3121977157662</v>
      </c>
      <c r="O56" s="24">
        <f t="shared" si="2"/>
        <v>10.970653708326571</v>
      </c>
      <c r="P56" s="7"/>
      <c r="Q56" s="25">
        <f t="shared" si="5"/>
        <v>-1963.642043859049</v>
      </c>
      <c r="R56" s="24">
        <f t="shared" si="6"/>
        <v>3329.6163926334916</v>
      </c>
      <c r="S56" s="7"/>
      <c r="T56" s="25">
        <f t="shared" si="7"/>
        <v>0.50789024379653236</v>
      </c>
      <c r="U56" s="24">
        <f t="shared" si="8"/>
        <v>0.86488676604591197</v>
      </c>
      <c r="V56" s="7"/>
      <c r="W56" s="25">
        <f t="shared" si="9"/>
        <v>0.50398259287951042</v>
      </c>
      <c r="X56" s="24">
        <f t="shared" si="10"/>
        <v>202.43363765698541</v>
      </c>
      <c r="Y56" s="7"/>
      <c r="Z56" s="25">
        <f t="shared" si="11"/>
        <v>611</v>
      </c>
      <c r="AA56" s="17">
        <f t="shared" si="15"/>
        <v>202.41899999999995</v>
      </c>
      <c r="AB56" s="24">
        <f t="shared" si="12"/>
        <v>3.5328780185944009</v>
      </c>
      <c r="AC56" s="17">
        <f t="shared" si="13"/>
        <v>1.4637656985456715E-2</v>
      </c>
      <c r="AD56" s="17">
        <f t="shared" ca="1" si="14"/>
        <v>5.2921219747787518E-2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12099</v>
      </c>
      <c r="D57" s="17">
        <v>14833</v>
      </c>
      <c r="E57" s="17">
        <v>14420</v>
      </c>
      <c r="F57" s="17">
        <v>11686</v>
      </c>
      <c r="G57" s="24"/>
      <c r="H57" s="7"/>
      <c r="I57" s="25">
        <f t="shared" si="16"/>
        <v>-2321</v>
      </c>
      <c r="J57" s="24">
        <f t="shared" si="16"/>
        <v>3147</v>
      </c>
      <c r="K57" s="7"/>
      <c r="L57" s="25">
        <f t="shared" si="3"/>
        <v>-2319.0236940555137</v>
      </c>
      <c r="M57" s="17">
        <f t="shared" si="1"/>
        <v>3.9057851862118258</v>
      </c>
      <c r="N57" s="17">
        <f t="shared" si="4"/>
        <v>3149.2882226477204</v>
      </c>
      <c r="O57" s="24">
        <f t="shared" si="2"/>
        <v>5.235962885540701</v>
      </c>
      <c r="P57" s="7"/>
      <c r="Q57" s="25">
        <f t="shared" si="5"/>
        <v>-2280.642043859049</v>
      </c>
      <c r="R57" s="24">
        <f t="shared" si="6"/>
        <v>3126.6163926334916</v>
      </c>
      <c r="S57" s="7"/>
      <c r="T57" s="25">
        <f t="shared" si="7"/>
        <v>0.58988136218137455</v>
      </c>
      <c r="U57" s="24">
        <f t="shared" si="8"/>
        <v>0.81215636325964535</v>
      </c>
      <c r="V57" s="7"/>
      <c r="W57" s="25">
        <f t="shared" si="9"/>
        <v>0.5862131088307666</v>
      </c>
      <c r="X57" s="24">
        <f t="shared" si="10"/>
        <v>208.02532410747131</v>
      </c>
      <c r="Y57" s="7"/>
      <c r="Z57" s="25">
        <f t="shared" si="11"/>
        <v>619</v>
      </c>
      <c r="AA57" s="17">
        <f t="shared" si="15"/>
        <v>207.98999999999995</v>
      </c>
      <c r="AB57" s="24">
        <f t="shared" si="12"/>
        <v>3.6301103112230053</v>
      </c>
      <c r="AC57" s="17">
        <f t="shared" si="13"/>
        <v>3.5324107471353727E-2</v>
      </c>
      <c r="AD57" s="17">
        <f t="shared" ca="1" si="14"/>
        <v>2.6165162846808698E-2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11960</v>
      </c>
      <c r="D58" s="17">
        <v>14719</v>
      </c>
      <c r="E58" s="17">
        <v>14570</v>
      </c>
      <c r="F58" s="17">
        <v>11807</v>
      </c>
      <c r="G58" s="24"/>
      <c r="H58" s="7"/>
      <c r="I58" s="25">
        <f t="shared" si="16"/>
        <v>-2610</v>
      </c>
      <c r="J58" s="24">
        <f t="shared" si="16"/>
        <v>2912</v>
      </c>
      <c r="K58" s="7"/>
      <c r="L58" s="25">
        <f t="shared" si="3"/>
        <v>-2612.797715756511</v>
      </c>
      <c r="M58" s="17">
        <f t="shared" si="1"/>
        <v>7.8272134542300549</v>
      </c>
      <c r="N58" s="17">
        <f t="shared" si="4"/>
        <v>2915.3077832703129</v>
      </c>
      <c r="O58" s="24">
        <f t="shared" si="2"/>
        <v>10.94143016336216</v>
      </c>
      <c r="P58" s="7"/>
      <c r="Q58" s="25">
        <f t="shared" si="5"/>
        <v>-2569.642043859049</v>
      </c>
      <c r="R58" s="24">
        <f t="shared" si="6"/>
        <v>2891.6163926334916</v>
      </c>
      <c r="S58" s="7"/>
      <c r="T58" s="25">
        <f t="shared" si="7"/>
        <v>0.66463036285399091</v>
      </c>
      <c r="U58" s="24">
        <f t="shared" si="8"/>
        <v>0.75111377875337604</v>
      </c>
      <c r="V58" s="7"/>
      <c r="W58" s="25">
        <f t="shared" si="9"/>
        <v>0.6612390382346941</v>
      </c>
      <c r="X58" s="24">
        <f t="shared" si="10"/>
        <v>213.5625417876995</v>
      </c>
      <c r="Y58" s="7"/>
      <c r="Z58" s="25">
        <f t="shared" si="11"/>
        <v>620</v>
      </c>
      <c r="AA58" s="17">
        <f t="shared" si="15"/>
        <v>213.56999999999996</v>
      </c>
      <c r="AB58" s="24">
        <f t="shared" si="12"/>
        <v>3.7274996834842891</v>
      </c>
      <c r="AC58" s="17">
        <f t="shared" si="13"/>
        <v>-7.458212300463174E-3</v>
      </c>
      <c r="AD58" s="17">
        <f t="shared" ca="1" si="14"/>
        <v>8.1090965215679489E-2</v>
      </c>
      <c r="AE58" s="17">
        <v>111</v>
      </c>
    </row>
    <row r="59" spans="1:31" s="17" customFormat="1" x14ac:dyDescent="0.25">
      <c r="A59" s="17">
        <v>39</v>
      </c>
      <c r="B59" s="17">
        <v>611</v>
      </c>
      <c r="C59" s="17">
        <v>11825</v>
      </c>
      <c r="D59" s="17">
        <v>14585</v>
      </c>
      <c r="E59" s="17">
        <v>14703</v>
      </c>
      <c r="F59" s="17">
        <v>11936</v>
      </c>
      <c r="G59" s="24"/>
      <c r="H59" s="7"/>
      <c r="I59" s="25">
        <f t="shared" si="16"/>
        <v>-2878</v>
      </c>
      <c r="J59" s="24">
        <f t="shared" si="16"/>
        <v>2649</v>
      </c>
      <c r="K59" s="7"/>
      <c r="L59" s="25">
        <f t="shared" si="3"/>
        <v>-2878.4594728576726</v>
      </c>
      <c r="M59" s="17">
        <f t="shared" si="1"/>
        <v>0.21111530693783304</v>
      </c>
      <c r="N59" s="17">
        <f t="shared" si="4"/>
        <v>2657.8722369855204</v>
      </c>
      <c r="O59" s="24">
        <f t="shared" si="2"/>
        <v>78.716589127236659</v>
      </c>
      <c r="P59" s="7"/>
      <c r="Q59" s="25">
        <f t="shared" si="5"/>
        <v>-2837.642043859049</v>
      </c>
      <c r="R59" s="24">
        <f t="shared" si="6"/>
        <v>2628.6163926334916</v>
      </c>
      <c r="S59" s="7"/>
      <c r="T59" s="25">
        <f t="shared" si="7"/>
        <v>0.73394777524243793</v>
      </c>
      <c r="U59" s="24">
        <f t="shared" si="8"/>
        <v>0.68279803524210447</v>
      </c>
      <c r="V59" s="7"/>
      <c r="W59" s="25">
        <f t="shared" si="9"/>
        <v>0.73086622838800197</v>
      </c>
      <c r="X59" s="24">
        <f t="shared" si="10"/>
        <v>219.15108830001407</v>
      </c>
      <c r="Y59" s="7"/>
      <c r="Z59" s="25">
        <f t="shared" si="11"/>
        <v>611</v>
      </c>
      <c r="AA59" s="17">
        <f t="shared" si="15"/>
        <v>219.06899999999996</v>
      </c>
      <c r="AB59" s="24">
        <f t="shared" si="12"/>
        <v>3.8234753390514573</v>
      </c>
      <c r="AC59" s="17">
        <f t="shared" si="13"/>
        <v>8.2088300014106608E-2</v>
      </c>
      <c r="AD59" s="17">
        <f t="shared" ca="1" si="14"/>
        <v>1.9366080455483825E-2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11699</v>
      </c>
      <c r="D60" s="17">
        <v>14444</v>
      </c>
      <c r="E60" s="17">
        <v>14826</v>
      </c>
      <c r="F60" s="17">
        <v>12082</v>
      </c>
      <c r="G60" s="24"/>
      <c r="H60" s="7"/>
      <c r="I60" s="25">
        <f t="shared" si="16"/>
        <v>-3127</v>
      </c>
      <c r="J60" s="24">
        <f t="shared" si="16"/>
        <v>2362</v>
      </c>
      <c r="K60" s="7"/>
      <c r="L60" s="25">
        <f t="shared" si="3"/>
        <v>-3123.5212186310773</v>
      </c>
      <c r="M60" s="17">
        <f t="shared" si="1"/>
        <v>12.101919812763571</v>
      </c>
      <c r="N60" s="17">
        <f t="shared" si="4"/>
        <v>2368.9616644526786</v>
      </c>
      <c r="O60" s="24">
        <f t="shared" si="2"/>
        <v>48.464771951689293</v>
      </c>
      <c r="P60" s="7"/>
      <c r="Q60" s="25">
        <f t="shared" si="5"/>
        <v>-3086.642043859049</v>
      </c>
      <c r="R60" s="24">
        <f t="shared" si="6"/>
        <v>2341.6163926334916</v>
      </c>
      <c r="S60" s="7"/>
      <c r="T60" s="25">
        <f t="shared" si="7"/>
        <v>0.79835089346901744</v>
      </c>
      <c r="U60" s="24">
        <f t="shared" si="8"/>
        <v>0.608248155440831</v>
      </c>
      <c r="V60" s="7"/>
      <c r="W60" s="25">
        <f t="shared" si="9"/>
        <v>0.79560727804698061</v>
      </c>
      <c r="X60" s="24">
        <f t="shared" si="10"/>
        <v>224.8054329195993</v>
      </c>
      <c r="Y60" s="7"/>
      <c r="Z60" s="25">
        <f t="shared" si="11"/>
        <v>626</v>
      </c>
      <c r="AA60" s="17">
        <f t="shared" si="15"/>
        <v>224.70299999999995</v>
      </c>
      <c r="AB60" s="24">
        <f t="shared" si="12"/>
        <v>3.9218071891088173</v>
      </c>
      <c r="AC60" s="17">
        <f t="shared" si="13"/>
        <v>0.10243291959935164</v>
      </c>
      <c r="AD60" s="17">
        <f t="shared" ca="1" si="14"/>
        <v>1.0421172561080994E-2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11596</v>
      </c>
      <c r="D61" s="17">
        <v>14282</v>
      </c>
      <c r="E61" s="17">
        <v>14928</v>
      </c>
      <c r="F61" s="17">
        <v>12236</v>
      </c>
      <c r="G61" s="24"/>
      <c r="H61" s="7"/>
      <c r="I61" s="25">
        <f t="shared" si="16"/>
        <v>-3332</v>
      </c>
      <c r="J61" s="24">
        <f t="shared" si="16"/>
        <v>2046</v>
      </c>
      <c r="K61" s="7"/>
      <c r="L61" s="25">
        <f t="shared" si="3"/>
        <v>-3340.6960466756723</v>
      </c>
      <c r="M61" s="17">
        <f t="shared" si="1"/>
        <v>75.621227785470879</v>
      </c>
      <c r="N61" s="17">
        <f t="shared" si="4"/>
        <v>2054.2743553557534</v>
      </c>
      <c r="O61" s="24">
        <f t="shared" si="2"/>
        <v>68.464956553285205</v>
      </c>
      <c r="P61" s="7"/>
      <c r="Q61" s="25">
        <f t="shared" si="5"/>
        <v>-3291.642043859049</v>
      </c>
      <c r="R61" s="24">
        <f t="shared" si="6"/>
        <v>2025.6163926334916</v>
      </c>
      <c r="S61" s="7"/>
      <c r="T61" s="25">
        <f t="shared" si="7"/>
        <v>0.85137354100495632</v>
      </c>
      <c r="U61" s="24">
        <f t="shared" si="8"/>
        <v>0.52616536095580513</v>
      </c>
      <c r="V61" s="7"/>
      <c r="W61" s="25">
        <f t="shared" si="9"/>
        <v>0.84900182033438509</v>
      </c>
      <c r="X61" s="24">
        <f t="shared" si="10"/>
        <v>230.41524236498663</v>
      </c>
      <c r="Y61" s="7"/>
      <c r="Z61" s="25">
        <f t="shared" si="11"/>
        <v>632</v>
      </c>
      <c r="AA61" s="17">
        <f t="shared" si="15"/>
        <v>230.39099999999993</v>
      </c>
      <c r="AB61" s="24">
        <f t="shared" si="12"/>
        <v>4.021081516962254</v>
      </c>
      <c r="AC61" s="17">
        <f t="shared" si="13"/>
        <v>2.4242364986690745E-2</v>
      </c>
      <c r="AD61" s="17">
        <f t="shared" ca="1" si="14"/>
        <v>9.3191431202029662E-2</v>
      </c>
      <c r="AE61" s="17">
        <v>108</v>
      </c>
    </row>
    <row r="62" spans="1:31" s="17" customFormat="1" x14ac:dyDescent="0.25">
      <c r="A62" s="17">
        <v>42</v>
      </c>
      <c r="B62" s="17">
        <v>643</v>
      </c>
      <c r="C62" s="17">
        <v>11496</v>
      </c>
      <c r="D62" s="17">
        <v>14107</v>
      </c>
      <c r="E62" s="17">
        <v>15016</v>
      </c>
      <c r="F62" s="17">
        <v>12404</v>
      </c>
      <c r="G62" s="24"/>
      <c r="H62" s="7"/>
      <c r="I62" s="25">
        <f t="shared" si="16"/>
        <v>-3520</v>
      </c>
      <c r="J62" s="24">
        <f t="shared" si="16"/>
        <v>1703</v>
      </c>
      <c r="K62" s="7"/>
      <c r="L62" s="25">
        <f t="shared" si="3"/>
        <v>-3528.2738026209595</v>
      </c>
      <c r="M62" s="17">
        <f t="shared" si="1"/>
        <v>68.455809810596065</v>
      </c>
      <c r="N62" s="17">
        <f t="shared" si="4"/>
        <v>1713.5751407286148</v>
      </c>
      <c r="O62" s="24">
        <f t="shared" si="2"/>
        <v>111.83360143000692</v>
      </c>
      <c r="P62" s="7"/>
      <c r="Q62" s="25">
        <f t="shared" si="5"/>
        <v>-3479.642043859049</v>
      </c>
      <c r="R62" s="24">
        <f t="shared" si="6"/>
        <v>1682.6163926334916</v>
      </c>
      <c r="S62" s="7"/>
      <c r="T62" s="25">
        <f t="shared" si="7"/>
        <v>0.89999918850132965</v>
      </c>
      <c r="U62" s="24">
        <f t="shared" si="8"/>
        <v>0.43706916314452698</v>
      </c>
      <c r="V62" s="7"/>
      <c r="W62" s="25">
        <f t="shared" si="9"/>
        <v>0.8980310470385352</v>
      </c>
      <c r="X62" s="24">
        <f t="shared" si="10"/>
        <v>236.25158036600533</v>
      </c>
      <c r="Y62" s="7"/>
      <c r="Z62" s="25">
        <f t="shared" si="11"/>
        <v>643</v>
      </c>
      <c r="AA62" s="17">
        <f t="shared" si="15"/>
        <v>236.17799999999994</v>
      </c>
      <c r="AB62" s="24">
        <f t="shared" si="12"/>
        <v>4.1220837207751666</v>
      </c>
      <c r="AC62" s="17">
        <f t="shared" si="13"/>
        <v>7.3580366005387532E-2</v>
      </c>
      <c r="AD62" s="17">
        <f t="shared" ca="1" si="14"/>
        <v>0.14808856495272948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11414</v>
      </c>
      <c r="D63" s="17">
        <v>13927</v>
      </c>
      <c r="E63" s="17">
        <v>15084</v>
      </c>
      <c r="F63" s="17">
        <v>12574</v>
      </c>
      <c r="G63" s="24"/>
      <c r="H63" s="7"/>
      <c r="I63" s="25">
        <f t="shared" si="16"/>
        <v>-3670</v>
      </c>
      <c r="J63" s="24">
        <f t="shared" si="16"/>
        <v>1353</v>
      </c>
      <c r="K63" s="7"/>
      <c r="L63" s="25">
        <f t="shared" si="3"/>
        <v>-3677.3667716651767</v>
      </c>
      <c r="M63" s="17">
        <f t="shared" si="1"/>
        <v>54.26932476684965</v>
      </c>
      <c r="N63" s="17">
        <f t="shared" si="4"/>
        <v>1363.5695769745339</v>
      </c>
      <c r="O63" s="24">
        <f t="shared" si="2"/>
        <v>111.71595742059723</v>
      </c>
      <c r="P63" s="7"/>
      <c r="Q63" s="25">
        <f t="shared" si="5"/>
        <v>-3629.642043859049</v>
      </c>
      <c r="R63" s="24">
        <f t="shared" si="6"/>
        <v>1332.6163926334916</v>
      </c>
      <c r="S63" s="7"/>
      <c r="T63" s="25">
        <f t="shared" si="7"/>
        <v>0.93879624767396797</v>
      </c>
      <c r="U63" s="24">
        <f t="shared" si="8"/>
        <v>0.34615467558199831</v>
      </c>
      <c r="V63" s="7"/>
      <c r="W63" s="25">
        <f t="shared" si="9"/>
        <v>0.93723981099029119</v>
      </c>
      <c r="X63" s="24">
        <f t="shared" si="10"/>
        <v>241.93272556753868</v>
      </c>
      <c r="Y63" s="7"/>
      <c r="Z63" s="25">
        <f t="shared" si="11"/>
        <v>629</v>
      </c>
      <c r="AA63" s="17">
        <f t="shared" si="15"/>
        <v>241.83899999999994</v>
      </c>
      <c r="AB63" s="24">
        <f t="shared" si="12"/>
        <v>4.2208868097305654</v>
      </c>
      <c r="AC63" s="17">
        <f t="shared" si="13"/>
        <v>9.3725567538740506E-2</v>
      </c>
      <c r="AD63" s="17">
        <f t="shared" ca="1" si="14"/>
        <v>1.1707332643453583E-2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11362</v>
      </c>
      <c r="D64" s="17">
        <v>13746</v>
      </c>
      <c r="E64" s="17">
        <v>15145</v>
      </c>
      <c r="F64" s="17">
        <v>12758</v>
      </c>
      <c r="G64" s="24"/>
      <c r="H64" s="7"/>
      <c r="I64" s="25">
        <f t="shared" si="16"/>
        <v>-3783</v>
      </c>
      <c r="J64" s="24">
        <f t="shared" si="16"/>
        <v>988</v>
      </c>
      <c r="K64" s="7"/>
      <c r="L64" s="25">
        <f t="shared" si="3"/>
        <v>-3790.8183270714121</v>
      </c>
      <c r="M64" s="17">
        <f t="shared" si="1"/>
        <v>61.126238195575517</v>
      </c>
      <c r="N64" s="17">
        <f t="shared" si="4"/>
        <v>1001.0475724811122</v>
      </c>
      <c r="O64" s="24">
        <f t="shared" si="2"/>
        <v>170.23914764987595</v>
      </c>
      <c r="P64" s="7"/>
      <c r="Q64" s="25">
        <f t="shared" si="5"/>
        <v>-3742.642043859049</v>
      </c>
      <c r="R64" s="24">
        <f t="shared" si="6"/>
        <v>967.6163926334915</v>
      </c>
      <c r="S64" s="7"/>
      <c r="T64" s="25">
        <f t="shared" si="7"/>
        <v>0.96802336558402202</v>
      </c>
      <c r="U64" s="24">
        <f t="shared" si="8"/>
        <v>0.25134385283821836</v>
      </c>
      <c r="V64" s="7"/>
      <c r="W64" s="25">
        <f t="shared" si="9"/>
        <v>0.96689616321748983</v>
      </c>
      <c r="X64" s="24">
        <f t="shared" si="10"/>
        <v>247.63214775429776</v>
      </c>
      <c r="Y64" s="7"/>
      <c r="Z64" s="25">
        <f t="shared" si="11"/>
        <v>628</v>
      </c>
      <c r="AA64" s="17">
        <f t="shared" si="15"/>
        <v>247.49099999999993</v>
      </c>
      <c r="AB64" s="24">
        <f t="shared" si="12"/>
        <v>4.3195328190532845</v>
      </c>
      <c r="AC64" s="17">
        <f t="shared" si="13"/>
        <v>0.14114775429783322</v>
      </c>
      <c r="AD64" s="17">
        <f t="shared" ca="1" si="14"/>
        <v>5.7826438871018127E-3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11335</v>
      </c>
      <c r="D65" s="17">
        <v>13587</v>
      </c>
      <c r="E65" s="17">
        <v>15198</v>
      </c>
      <c r="F65" s="17">
        <v>12950</v>
      </c>
      <c r="G65" s="24"/>
      <c r="H65" s="7"/>
      <c r="I65" s="25">
        <f t="shared" si="16"/>
        <v>-3863</v>
      </c>
      <c r="J65" s="24">
        <f t="shared" si="16"/>
        <v>637</v>
      </c>
      <c r="K65" s="7"/>
      <c r="L65" s="25">
        <f t="shared" si="3"/>
        <v>-3865.7188561270295</v>
      </c>
      <c r="M65" s="17">
        <f t="shared" si="1"/>
        <v>7.3921786394860671</v>
      </c>
      <c r="N65" s="17">
        <f t="shared" si="4"/>
        <v>642.14456524606931</v>
      </c>
      <c r="O65" s="24">
        <f t="shared" si="2"/>
        <v>26.466551571064134</v>
      </c>
      <c r="P65" s="7"/>
      <c r="Q65" s="25">
        <f t="shared" si="5"/>
        <v>-3822.642043859049</v>
      </c>
      <c r="R65" s="24">
        <f t="shared" si="6"/>
        <v>616.6163926334915</v>
      </c>
      <c r="S65" s="7"/>
      <c r="T65" s="25">
        <f t="shared" si="7"/>
        <v>0.98871513047609583</v>
      </c>
      <c r="U65" s="24">
        <f t="shared" si="8"/>
        <v>0.1601696095969396</v>
      </c>
      <c r="V65" s="7"/>
      <c r="W65" s="25">
        <f t="shared" si="9"/>
        <v>0.9880006227683602</v>
      </c>
      <c r="X65" s="24">
        <f t="shared" si="10"/>
        <v>252.99524858348866</v>
      </c>
      <c r="Y65" s="7"/>
      <c r="Z65" s="25">
        <f t="shared" si="11"/>
        <v>606</v>
      </c>
      <c r="AA65" s="17">
        <f t="shared" si="15"/>
        <v>252.94499999999994</v>
      </c>
      <c r="AB65" s="24">
        <f t="shared" si="12"/>
        <v>4.4147230764570562</v>
      </c>
      <c r="AC65" s="17">
        <f t="shared" si="13"/>
        <v>5.0248583488723852E-2</v>
      </c>
      <c r="AD65" s="17">
        <f t="shared" ca="1" si="14"/>
        <v>3.9090866804173174E-2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11308</v>
      </c>
      <c r="D66" s="17">
        <v>13395</v>
      </c>
      <c r="E66" s="17">
        <v>15209</v>
      </c>
      <c r="F66" s="17">
        <v>13123</v>
      </c>
      <c r="G66" s="24"/>
      <c r="H66" s="7"/>
      <c r="I66" s="25">
        <f t="shared" si="16"/>
        <v>-3901</v>
      </c>
      <c r="J66" s="24">
        <f t="shared" si="16"/>
        <v>272</v>
      </c>
      <c r="K66" s="7"/>
      <c r="L66" s="25">
        <f t="shared" si="3"/>
        <v>-3906.2304771625345</v>
      </c>
      <c r="M66" s="17">
        <f t="shared" si="1"/>
        <v>27.357891347794936</v>
      </c>
      <c r="N66" s="17">
        <f t="shared" si="4"/>
        <v>273.37971515638583</v>
      </c>
      <c r="O66" s="24">
        <f t="shared" si="2"/>
        <v>1.9036139127607694</v>
      </c>
      <c r="P66" s="7"/>
      <c r="Q66" s="25">
        <f t="shared" si="5"/>
        <v>-3860.642043859049</v>
      </c>
      <c r="R66" s="24">
        <f t="shared" si="6"/>
        <v>251.61639263349153</v>
      </c>
      <c r="S66" s="7"/>
      <c r="T66" s="25">
        <f t="shared" si="7"/>
        <v>0.99854371879983084</v>
      </c>
      <c r="U66" s="24">
        <f t="shared" si="8"/>
        <v>6.5358786853159712E-2</v>
      </c>
      <c r="V66" s="7"/>
      <c r="W66" s="25">
        <f t="shared" si="9"/>
        <v>0.99825824688928566</v>
      </c>
      <c r="X66" s="24">
        <f t="shared" si="10"/>
        <v>258.45766584880539</v>
      </c>
      <c r="Y66" s="7"/>
      <c r="Z66" s="25">
        <f t="shared" si="11"/>
        <v>613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-4.3341511945413913E-3</v>
      </c>
      <c r="AD66" s="17">
        <f t="shared" ca="1" si="14"/>
        <v>5.2297651550361479E-2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11292</v>
      </c>
      <c r="D67" s="17">
        <v>13190</v>
      </c>
      <c r="E67" s="17">
        <v>15198</v>
      </c>
      <c r="F67" s="17">
        <v>13300</v>
      </c>
      <c r="G67" s="24"/>
      <c r="H67" s="7"/>
      <c r="I67" s="25">
        <f t="shared" si="16"/>
        <v>-3906</v>
      </c>
      <c r="J67" s="24">
        <f t="shared" si="16"/>
        <v>-110</v>
      </c>
      <c r="K67" s="7"/>
      <c r="L67" s="25">
        <f t="shared" si="3"/>
        <v>-3910.6456948052255</v>
      </c>
      <c r="M67" s="17">
        <f t="shared" si="1"/>
        <v>21.582480223299225</v>
      </c>
      <c r="N67" s="17">
        <f t="shared" si="4"/>
        <v>-104.99601852285232</v>
      </c>
      <c r="O67" s="24">
        <f t="shared" si="2"/>
        <v>25.039830623637034</v>
      </c>
      <c r="P67" s="7"/>
      <c r="Q67" s="25">
        <f t="shared" si="5"/>
        <v>-3865.642043859049</v>
      </c>
      <c r="R67" s="24">
        <f t="shared" si="6"/>
        <v>-130.38360736650847</v>
      </c>
      <c r="S67" s="7"/>
      <c r="T67" s="25">
        <f t="shared" si="7"/>
        <v>0.99983695410558548</v>
      </c>
      <c r="U67" s="24">
        <f t="shared" si="8"/>
        <v>-3.3867882429371589E-2</v>
      </c>
      <c r="V67" s="7"/>
      <c r="W67" s="25">
        <f t="shared" si="9"/>
        <v>1.000000408447927</v>
      </c>
      <c r="X67" s="24">
        <f t="shared" si="10"/>
        <v>264.14338036513675</v>
      </c>
      <c r="Y67" s="7"/>
      <c r="Z67" s="25">
        <f t="shared" si="11"/>
        <v>625</v>
      </c>
      <c r="AA67" s="17">
        <f t="shared" si="15"/>
        <v>264.08699999999993</v>
      </c>
      <c r="AB67" s="24">
        <f t="shared" si="12"/>
        <v>4.6091876617142642</v>
      </c>
      <c r="AC67" s="17">
        <f t="shared" si="13"/>
        <v>5.6380365136817545E-2</v>
      </c>
      <c r="AD67" s="17">
        <f t="shared" ca="1" si="14"/>
        <v>-4.5136479131883789E-2</v>
      </c>
      <c r="AE67" s="17">
        <v>102</v>
      </c>
    </row>
    <row r="68" spans="1:31" s="17" customFormat="1" x14ac:dyDescent="0.25">
      <c r="A68" s="17">
        <v>48</v>
      </c>
      <c r="B68" s="17">
        <v>634</v>
      </c>
      <c r="C68" s="17">
        <v>11329</v>
      </c>
      <c r="D68" s="17">
        <v>13024</v>
      </c>
      <c r="E68" s="17">
        <v>15205</v>
      </c>
      <c r="F68" s="17">
        <v>13510</v>
      </c>
      <c r="G68" s="24"/>
      <c r="H68" s="7"/>
      <c r="I68" s="25">
        <f t="shared" si="16"/>
        <v>-3876</v>
      </c>
      <c r="J68" s="24">
        <f t="shared" si="16"/>
        <v>-486</v>
      </c>
      <c r="K68" s="7"/>
      <c r="L68" s="25">
        <f t="shared" si="3"/>
        <v>-3877.0287572546117</v>
      </c>
      <c r="M68" s="17">
        <f t="shared" si="1"/>
        <v>1.0583414889162412</v>
      </c>
      <c r="N68" s="17">
        <f t="shared" si="4"/>
        <v>-487.57125296811756</v>
      </c>
      <c r="O68" s="24">
        <f t="shared" si="2"/>
        <v>2.4688358898182496</v>
      </c>
      <c r="P68" s="7"/>
      <c r="Q68" s="25">
        <f t="shared" si="5"/>
        <v>-3835.642043859049</v>
      </c>
      <c r="R68" s="24">
        <f t="shared" si="6"/>
        <v>-506.38360736650844</v>
      </c>
      <c r="S68" s="7"/>
      <c r="T68" s="25">
        <f t="shared" si="7"/>
        <v>0.99207754227105782</v>
      </c>
      <c r="U68" s="24">
        <f t="shared" si="8"/>
        <v>-0.1315360176394024</v>
      </c>
      <c r="V68" s="7"/>
      <c r="W68" s="25">
        <f t="shared" si="9"/>
        <v>0.99268277923382597</v>
      </c>
      <c r="X68" s="24">
        <f t="shared" si="10"/>
        <v>269.75167640452014</v>
      </c>
      <c r="Y68" s="7"/>
      <c r="Z68" s="25">
        <f t="shared" si="11"/>
        <v>634</v>
      </c>
      <c r="AA68" s="17">
        <f t="shared" si="15"/>
        <v>269.79299999999995</v>
      </c>
      <c r="AB68" s="24">
        <f t="shared" si="12"/>
        <v>4.7087761488330608</v>
      </c>
      <c r="AC68" s="17">
        <f t="shared" si="13"/>
        <v>-4.1323595479809683E-2</v>
      </c>
      <c r="AD68" s="17">
        <f t="shared" ca="1" si="14"/>
        <v>2.7987048155864613E-2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11355</v>
      </c>
      <c r="D69" s="17">
        <v>12830</v>
      </c>
      <c r="E69" s="17">
        <v>15163</v>
      </c>
      <c r="F69" s="17">
        <v>13686</v>
      </c>
      <c r="G69" s="24"/>
      <c r="H69" s="7"/>
      <c r="I69" s="25">
        <f t="shared" si="16"/>
        <v>-3808</v>
      </c>
      <c r="J69" s="24">
        <f t="shared" si="16"/>
        <v>-856</v>
      </c>
      <c r="K69" s="7"/>
      <c r="L69" s="25">
        <f t="shared" si="3"/>
        <v>-3806.9407350155388</v>
      </c>
      <c r="M69" s="17">
        <f t="shared" si="1"/>
        <v>1.1220423073054835</v>
      </c>
      <c r="N69" s="17">
        <f t="shared" si="4"/>
        <v>-858.62932561445848</v>
      </c>
      <c r="O69" s="24">
        <f t="shared" si="2"/>
        <v>6.9133531868474645</v>
      </c>
      <c r="P69" s="7"/>
      <c r="Q69" s="25">
        <f t="shared" si="5"/>
        <v>-3767.642043859049</v>
      </c>
      <c r="R69" s="24">
        <f t="shared" si="6"/>
        <v>-876.3836073665085</v>
      </c>
      <c r="S69" s="7"/>
      <c r="T69" s="25">
        <f t="shared" si="7"/>
        <v>0.97448954211279515</v>
      </c>
      <c r="U69" s="24">
        <f t="shared" si="8"/>
        <v>-0.22764561877693273</v>
      </c>
      <c r="V69" s="7"/>
      <c r="W69" s="25">
        <f t="shared" si="9"/>
        <v>0.9755294101227312</v>
      </c>
      <c r="X69" s="24">
        <f t="shared" si="10"/>
        <v>275.33888856552312</v>
      </c>
      <c r="Y69" s="7"/>
      <c r="Z69" s="25">
        <f t="shared" si="11"/>
        <v>623</v>
      </c>
      <c r="AA69" s="17">
        <f t="shared" si="15"/>
        <v>275.39999999999998</v>
      </c>
      <c r="AB69" s="24">
        <f t="shared" si="12"/>
        <v>4.8066367599923829</v>
      </c>
      <c r="AC69" s="17">
        <f t="shared" si="13"/>
        <v>-6.111143447685663E-2</v>
      </c>
      <c r="AD69" s="17">
        <f t="shared" ca="1" si="14"/>
        <v>5.6123307781945186E-2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11402</v>
      </c>
      <c r="D70" s="17">
        <v>12637</v>
      </c>
      <c r="E70" s="17">
        <v>15097</v>
      </c>
      <c r="F70" s="17">
        <v>13866</v>
      </c>
      <c r="G70" s="24"/>
      <c r="H70" s="7"/>
      <c r="I70" s="25">
        <f t="shared" si="16"/>
        <v>-3695</v>
      </c>
      <c r="J70" s="24">
        <f t="shared" si="16"/>
        <v>-1229</v>
      </c>
      <c r="K70" s="7"/>
      <c r="L70" s="25">
        <f t="shared" si="3"/>
        <v>-3696.8015873399795</v>
      </c>
      <c r="M70" s="17">
        <f t="shared" si="1"/>
        <v>3.2457169435744304</v>
      </c>
      <c r="N70" s="17">
        <f t="shared" si="4"/>
        <v>-1232.7428461319853</v>
      </c>
      <c r="O70" s="24">
        <f t="shared" si="2"/>
        <v>14.008897167717237</v>
      </c>
      <c r="P70" s="7"/>
      <c r="Q70" s="25">
        <f t="shared" si="5"/>
        <v>-3654.642043859049</v>
      </c>
      <c r="R70" s="24">
        <f t="shared" si="6"/>
        <v>-1249.3836073665084</v>
      </c>
      <c r="S70" s="7"/>
      <c r="T70" s="25">
        <f t="shared" si="7"/>
        <v>0.94526242420274098</v>
      </c>
      <c r="U70" s="24">
        <f t="shared" si="8"/>
        <v>-0.32453448695071324</v>
      </c>
      <c r="V70" s="7"/>
      <c r="W70" s="25">
        <f t="shared" si="9"/>
        <v>0.94674032964278032</v>
      </c>
      <c r="X70" s="24">
        <f t="shared" si="10"/>
        <v>281.12491200928116</v>
      </c>
      <c r="Y70" s="7"/>
      <c r="Z70" s="25">
        <f t="shared" si="11"/>
        <v>643</v>
      </c>
      <c r="AA70" s="17">
        <f t="shared" si="15"/>
        <v>281.18699999999995</v>
      </c>
      <c r="AB70" s="24">
        <f t="shared" si="12"/>
        <v>4.9076389638052946</v>
      </c>
      <c r="AC70" s="17">
        <f t="shared" si="13"/>
        <v>-6.2087990718794117E-2</v>
      </c>
      <c r="AD70" s="17">
        <f t="shared" ca="1" si="14"/>
        <v>4.463609953637615E-2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11485</v>
      </c>
      <c r="D71" s="17">
        <v>12464</v>
      </c>
      <c r="E71" s="17">
        <v>15034</v>
      </c>
      <c r="F71" s="17">
        <v>14046</v>
      </c>
      <c r="G71" s="24"/>
      <c r="H71" s="7"/>
      <c r="I71" s="25">
        <f t="shared" si="16"/>
        <v>-3549</v>
      </c>
      <c r="J71" s="24">
        <f t="shared" si="16"/>
        <v>-1582</v>
      </c>
      <c r="K71" s="7"/>
      <c r="L71" s="25">
        <f t="shared" si="3"/>
        <v>-3551.4361165332612</v>
      </c>
      <c r="M71" s="17">
        <f t="shared" si="1"/>
        <v>5.9346637636283548</v>
      </c>
      <c r="N71" s="17">
        <f t="shared" si="4"/>
        <v>-1589.6852837618922</v>
      </c>
      <c r="O71" s="24">
        <f t="shared" si="2"/>
        <v>59.063586500803176</v>
      </c>
      <c r="P71" s="7"/>
      <c r="Q71" s="25">
        <f t="shared" si="5"/>
        <v>-3508.642043859049</v>
      </c>
      <c r="R71" s="24">
        <f t="shared" si="6"/>
        <v>-1602.3836073665084</v>
      </c>
      <c r="S71" s="7"/>
      <c r="T71" s="25">
        <f t="shared" si="7"/>
        <v>0.90749995327470634</v>
      </c>
      <c r="U71" s="24">
        <f t="shared" si="8"/>
        <v>-0.41622824154949217</v>
      </c>
      <c r="V71" s="7"/>
      <c r="W71" s="25">
        <f t="shared" si="9"/>
        <v>0.9093923054966857</v>
      </c>
      <c r="X71" s="24">
        <f t="shared" si="10"/>
        <v>286.79717352112868</v>
      </c>
      <c r="Y71" s="7"/>
      <c r="Z71" s="25">
        <f t="shared" si="11"/>
        <v>635</v>
      </c>
      <c r="AA71" s="17">
        <f t="shared" si="15"/>
        <v>286.90199999999993</v>
      </c>
      <c r="AB71" s="24">
        <f t="shared" si="12"/>
        <v>5.0073845305567701</v>
      </c>
      <c r="AC71" s="17">
        <f t="shared" si="13"/>
        <v>-0.10482647887124585</v>
      </c>
      <c r="AD71" s="17">
        <f t="shared" ca="1" si="14"/>
        <v>4.9311241557518315E-2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11562</v>
      </c>
      <c r="D72" s="17">
        <v>12294</v>
      </c>
      <c r="E72" s="17">
        <v>14937</v>
      </c>
      <c r="F72" s="17">
        <v>14205</v>
      </c>
      <c r="G72" s="24"/>
      <c r="H72" s="7"/>
      <c r="I72" s="25">
        <f t="shared" si="16"/>
        <v>-3375</v>
      </c>
      <c r="J72" s="24">
        <f t="shared" si="16"/>
        <v>-1911</v>
      </c>
      <c r="K72" s="7"/>
      <c r="L72" s="25">
        <f t="shared" si="3"/>
        <v>-3377.3473760597503</v>
      </c>
      <c r="M72" s="17">
        <f t="shared" si="1"/>
        <v>5.5101743658889921</v>
      </c>
      <c r="N72" s="17">
        <f t="shared" si="4"/>
        <v>-1920.1664933983118</v>
      </c>
      <c r="O72" s="24">
        <f t="shared" si="2"/>
        <v>84.024601221293565</v>
      </c>
      <c r="P72" s="7"/>
      <c r="Q72" s="25">
        <f t="shared" si="5"/>
        <v>-3334.642043859049</v>
      </c>
      <c r="R72" s="24">
        <f t="shared" si="6"/>
        <v>-1931.3836073665084</v>
      </c>
      <c r="S72" s="7"/>
      <c r="T72" s="25">
        <f t="shared" si="7"/>
        <v>0.86249536463444598</v>
      </c>
      <c r="U72" s="24">
        <f t="shared" si="8"/>
        <v>-0.50168785985826914</v>
      </c>
      <c r="V72" s="7"/>
      <c r="W72" s="25">
        <f t="shared" si="9"/>
        <v>0.86477388556498913</v>
      </c>
      <c r="X72" s="24">
        <f t="shared" si="10"/>
        <v>292.32326867285815</v>
      </c>
      <c r="Y72" s="7"/>
      <c r="Z72" s="25">
        <f t="shared" si="11"/>
        <v>615</v>
      </c>
      <c r="AA72" s="17">
        <f t="shared" si="15"/>
        <v>292.43699999999995</v>
      </c>
      <c r="AB72" s="24">
        <f t="shared" si="12"/>
        <v>5.103988504654656</v>
      </c>
      <c r="AC72" s="17">
        <f t="shared" si="13"/>
        <v>-0.11373132714180656</v>
      </c>
      <c r="AD72" s="17">
        <f t="shared" ca="1" si="14"/>
        <v>8.5807294323728911E-2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11664</v>
      </c>
      <c r="D73" s="17">
        <v>12137</v>
      </c>
      <c r="E73" s="17">
        <v>14834</v>
      </c>
      <c r="F73" s="17">
        <v>14366</v>
      </c>
      <c r="G73" s="24"/>
      <c r="H73" s="7"/>
      <c r="I73" s="25">
        <f t="shared" si="16"/>
        <v>-3170</v>
      </c>
      <c r="J73" s="24">
        <f t="shared" si="16"/>
        <v>-2229</v>
      </c>
      <c r="K73" s="7"/>
      <c r="L73" s="25">
        <f t="shared" si="3"/>
        <v>-3167.8274127925793</v>
      </c>
      <c r="M73" s="17">
        <f t="shared" si="1"/>
        <v>4.7201351738482815</v>
      </c>
      <c r="N73" s="17">
        <f t="shared" si="4"/>
        <v>-2238.4519280116256</v>
      </c>
      <c r="O73" s="24">
        <f t="shared" si="2"/>
        <v>89.338943136952082</v>
      </c>
      <c r="P73" s="7"/>
      <c r="Q73" s="25">
        <f t="shared" si="5"/>
        <v>-3129.642043859049</v>
      </c>
      <c r="R73" s="24">
        <f t="shared" si="6"/>
        <v>-2249.3836073665084</v>
      </c>
      <c r="S73" s="7"/>
      <c r="T73" s="25">
        <f t="shared" si="7"/>
        <v>0.8094727170985071</v>
      </c>
      <c r="U73" s="24">
        <f t="shared" si="8"/>
        <v>-0.58429016570079517</v>
      </c>
      <c r="V73" s="7"/>
      <c r="W73" s="25">
        <f t="shared" si="9"/>
        <v>0.81212439786803881</v>
      </c>
      <c r="X73" s="24">
        <f t="shared" si="10"/>
        <v>297.93710168333655</v>
      </c>
      <c r="Y73" s="7"/>
      <c r="Z73" s="25">
        <f t="shared" si="11"/>
        <v>627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-0.14289831666337705</v>
      </c>
      <c r="AD73" s="17">
        <f t="shared" ca="1" si="14"/>
        <v>5.8027640690625049E-2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11798</v>
      </c>
      <c r="D74" s="17">
        <v>12003</v>
      </c>
      <c r="E74" s="17">
        <v>14739</v>
      </c>
      <c r="F74" s="17">
        <v>14528</v>
      </c>
      <c r="G74" s="24"/>
      <c r="H74" s="7"/>
      <c r="I74" s="25">
        <f t="shared" si="16"/>
        <v>-2941</v>
      </c>
      <c r="J74" s="24">
        <f t="shared" si="16"/>
        <v>-2525</v>
      </c>
      <c r="K74" s="7"/>
      <c r="L74" s="25">
        <f t="shared" si="3"/>
        <v>-2935.2712567108501</v>
      </c>
      <c r="M74" s="17">
        <f t="shared" si="1"/>
        <v>32.81849967297957</v>
      </c>
      <c r="N74" s="17">
        <f t="shared" si="4"/>
        <v>-2526.6720986286759</v>
      </c>
      <c r="O74" s="24">
        <f t="shared" si="2"/>
        <v>2.7959138240199586</v>
      </c>
      <c r="P74" s="7"/>
      <c r="Q74" s="25">
        <f t="shared" si="5"/>
        <v>-2900.642043859049</v>
      </c>
      <c r="R74" s="24">
        <f t="shared" si="6"/>
        <v>-2545.3836073665084</v>
      </c>
      <c r="S74" s="7"/>
      <c r="T74" s="25">
        <f t="shared" si="7"/>
        <v>0.75024254009494595</v>
      </c>
      <c r="U74" s="24">
        <f t="shared" si="8"/>
        <v>-0.66117784661081946</v>
      </c>
      <c r="V74" s="7"/>
      <c r="W74" s="25">
        <f t="shared" si="9"/>
        <v>0.75324146354775923</v>
      </c>
      <c r="X74" s="24">
        <f t="shared" si="10"/>
        <v>303.47954474272956</v>
      </c>
      <c r="Y74" s="7"/>
      <c r="Z74" s="25">
        <f t="shared" si="11"/>
        <v>609</v>
      </c>
      <c r="AA74" s="17">
        <f t="shared" si="15"/>
        <v>303.56099999999992</v>
      </c>
      <c r="AB74" s="24">
        <f t="shared" si="12"/>
        <v>5.2981389306465054</v>
      </c>
      <c r="AC74" s="17">
        <f t="shared" si="13"/>
        <v>-8.145525727036329E-2</v>
      </c>
      <c r="AD74" s="17">
        <f t="shared" ca="1" si="14"/>
        <v>4.4976139247978608E-2</v>
      </c>
      <c r="AE74" s="17">
        <v>95</v>
      </c>
    </row>
    <row r="75" spans="1:31" s="17" customFormat="1" x14ac:dyDescent="0.25">
      <c r="A75" s="17">
        <v>55</v>
      </c>
      <c r="B75" s="17">
        <v>619</v>
      </c>
      <c r="C75" s="17">
        <v>11921</v>
      </c>
      <c r="D75" s="17">
        <v>11865</v>
      </c>
      <c r="E75" s="17">
        <v>14595</v>
      </c>
      <c r="F75" s="17">
        <v>14653</v>
      </c>
      <c r="G75" s="24"/>
      <c r="H75" s="7"/>
      <c r="I75" s="25">
        <f t="shared" si="16"/>
        <v>-2674</v>
      </c>
      <c r="J75" s="24">
        <f t="shared" si="16"/>
        <v>-2788</v>
      </c>
      <c r="K75" s="7"/>
      <c r="L75" s="25">
        <f t="shared" si="3"/>
        <v>-2671.7720090847242</v>
      </c>
      <c r="M75" s="17">
        <f t="shared" si="1"/>
        <v>4.9639435185513552</v>
      </c>
      <c r="N75" s="17">
        <f t="shared" si="4"/>
        <v>-2795.7486443937346</v>
      </c>
      <c r="O75" s="24">
        <f t="shared" si="2"/>
        <v>60.041489940554555</v>
      </c>
      <c r="P75" s="7"/>
      <c r="Q75" s="25">
        <f t="shared" si="5"/>
        <v>-2633.642043859049</v>
      </c>
      <c r="R75" s="24">
        <f t="shared" si="6"/>
        <v>-2808.3836073665084</v>
      </c>
      <c r="S75" s="7"/>
      <c r="T75" s="25">
        <f t="shared" si="7"/>
        <v>0.68118377476764991</v>
      </c>
      <c r="U75" s="24">
        <f t="shared" si="8"/>
        <v>-0.72949359012209103</v>
      </c>
      <c r="V75" s="7"/>
      <c r="W75" s="25">
        <f t="shared" si="9"/>
        <v>0.68449105987631864</v>
      </c>
      <c r="X75" s="24">
        <f t="shared" si="10"/>
        <v>309.02655873714025</v>
      </c>
      <c r="Y75" s="7"/>
      <c r="Z75" s="25">
        <f t="shared" si="11"/>
        <v>619</v>
      </c>
      <c r="AA75" s="17">
        <f t="shared" si="15"/>
        <v>309.13199999999995</v>
      </c>
      <c r="AB75" s="24">
        <f t="shared" si="12"/>
        <v>5.3953712232751094</v>
      </c>
      <c r="AC75" s="17">
        <f t="shared" si="13"/>
        <v>-0.10544126285969924</v>
      </c>
      <c r="AD75" s="17">
        <f t="shared" ca="1" si="14"/>
        <v>9.9081991720368023E-2</v>
      </c>
      <c r="AE75" s="17">
        <v>94</v>
      </c>
    </row>
    <row r="76" spans="1:31" s="17" customFormat="1" x14ac:dyDescent="0.25">
      <c r="A76" s="17">
        <v>56</v>
      </c>
      <c r="B76" s="17">
        <v>640</v>
      </c>
      <c r="C76" s="17">
        <v>12072</v>
      </c>
      <c r="D76" s="17">
        <v>11736</v>
      </c>
      <c r="E76" s="17">
        <v>14442</v>
      </c>
      <c r="F76" s="17">
        <v>14775</v>
      </c>
      <c r="G76" s="24"/>
      <c r="H76" s="7"/>
      <c r="I76" s="25">
        <f t="shared" si="16"/>
        <v>-2370</v>
      </c>
      <c r="J76" s="24">
        <f t="shared" si="16"/>
        <v>-3039</v>
      </c>
      <c r="K76" s="7"/>
      <c r="L76" s="25">
        <f t="shared" si="3"/>
        <v>-2373.2179006073507</v>
      </c>
      <c r="M76" s="17">
        <f t="shared" si="1"/>
        <v>10.354884318787727</v>
      </c>
      <c r="N76" s="17">
        <f t="shared" si="4"/>
        <v>-3045.9592910407891</v>
      </c>
      <c r="O76" s="24">
        <f t="shared" si="2"/>
        <v>48.431731790407987</v>
      </c>
      <c r="P76" s="7"/>
      <c r="Q76" s="25">
        <f t="shared" si="5"/>
        <v>-2329.642043859049</v>
      </c>
      <c r="R76" s="24">
        <f t="shared" si="6"/>
        <v>-3059.3836073665084</v>
      </c>
      <c r="S76" s="7"/>
      <c r="T76" s="25">
        <f t="shared" si="7"/>
        <v>0.60255506817776971</v>
      </c>
      <c r="U76" s="24">
        <f t="shared" si="8"/>
        <v>-0.79469226548836158</v>
      </c>
      <c r="V76" s="7"/>
      <c r="W76" s="25">
        <f t="shared" si="9"/>
        <v>0.60615651502615331</v>
      </c>
      <c r="X76" s="24">
        <f t="shared" si="10"/>
        <v>314.86883131673812</v>
      </c>
      <c r="Y76" s="7"/>
      <c r="Z76" s="25">
        <f t="shared" si="11"/>
        <v>640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-2.3168683261815204E-2</v>
      </c>
      <c r="AD76" s="17">
        <f t="shared" ca="1" si="14"/>
        <v>1.7472767084029783E-2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12228</v>
      </c>
      <c r="D77" s="17">
        <v>11624</v>
      </c>
      <c r="E77" s="17">
        <v>14281</v>
      </c>
      <c r="F77" s="17">
        <v>14883</v>
      </c>
      <c r="G77" s="24"/>
      <c r="H77" s="7"/>
      <c r="I77" s="25">
        <f t="shared" si="16"/>
        <v>-2053</v>
      </c>
      <c r="J77" s="24">
        <f t="shared" si="16"/>
        <v>-3259</v>
      </c>
      <c r="K77" s="7"/>
      <c r="L77" s="25">
        <f t="shared" si="3"/>
        <v>-2054.2173768497823</v>
      </c>
      <c r="M77" s="17">
        <f t="shared" si="1"/>
        <v>1.4820063943859747</v>
      </c>
      <c r="N77" s="17">
        <f t="shared" si="4"/>
        <v>-3263.3075122571863</v>
      </c>
      <c r="O77" s="24">
        <f t="shared" si="2"/>
        <v>18.554661845810365</v>
      </c>
      <c r="P77" s="7"/>
      <c r="Q77" s="25">
        <f t="shared" si="5"/>
        <v>-2012.642043859049</v>
      </c>
      <c r="R77" s="24">
        <f t="shared" si="6"/>
        <v>-3279.3836073665084</v>
      </c>
      <c r="S77" s="7"/>
      <c r="T77" s="25">
        <f t="shared" si="7"/>
        <v>0.52056394979292753</v>
      </c>
      <c r="U77" s="24">
        <f t="shared" si="8"/>
        <v>-0.85183851481337958</v>
      </c>
      <c r="V77" s="7"/>
      <c r="W77" s="25">
        <f t="shared" si="9"/>
        <v>0.52442309385685637</v>
      </c>
      <c r="X77" s="24">
        <f t="shared" si="10"/>
        <v>320.58565665413278</v>
      </c>
      <c r="Y77" s="7"/>
      <c r="Z77" s="25">
        <f t="shared" si="11"/>
        <v>634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-1.2343345867179778E-2</v>
      </c>
      <c r="AD77" s="17">
        <f t="shared" ca="1" si="14"/>
        <v>7.2326205736317206E-4</v>
      </c>
      <c r="AE77" s="17">
        <v>92</v>
      </c>
    </row>
    <row r="78" spans="1:31" s="17" customFormat="1" x14ac:dyDescent="0.25">
      <c r="A78" s="17">
        <v>58</v>
      </c>
      <c r="B78" s="17">
        <v>643</v>
      </c>
      <c r="C78" s="17">
        <v>12396</v>
      </c>
      <c r="D78" s="17">
        <v>11529</v>
      </c>
      <c r="E78" s="17">
        <v>14104</v>
      </c>
      <c r="F78" s="17">
        <v>14973</v>
      </c>
      <c r="G78" s="24"/>
      <c r="H78" s="7"/>
      <c r="I78" s="25">
        <f t="shared" si="16"/>
        <v>-1708</v>
      </c>
      <c r="J78" s="24">
        <f t="shared" si="16"/>
        <v>-3444</v>
      </c>
      <c r="K78" s="7"/>
      <c r="L78" s="25">
        <f t="shared" si="3"/>
        <v>-1710.313464850328</v>
      </c>
      <c r="M78" s="17">
        <f t="shared" si="1"/>
        <v>5.3521196137033682</v>
      </c>
      <c r="N78" s="17">
        <f t="shared" si="4"/>
        <v>-3450.5017425326723</v>
      </c>
      <c r="O78" s="24">
        <f t="shared" si="2"/>
        <v>42.272655961160325</v>
      </c>
      <c r="P78" s="7"/>
      <c r="Q78" s="25">
        <f t="shared" si="5"/>
        <v>-1667.642043859049</v>
      </c>
      <c r="R78" s="24">
        <f t="shared" si="6"/>
        <v>-3464.3836073665084</v>
      </c>
      <c r="S78" s="7"/>
      <c r="T78" s="25">
        <f t="shared" si="7"/>
        <v>0.43133071369585951</v>
      </c>
      <c r="U78" s="24">
        <f t="shared" si="8"/>
        <v>-0.89989331538214479</v>
      </c>
      <c r="V78" s="7"/>
      <c r="W78" s="25">
        <f t="shared" si="9"/>
        <v>0.43540635008729639</v>
      </c>
      <c r="X78" s="24">
        <f t="shared" si="10"/>
        <v>326.38398005678937</v>
      </c>
      <c r="Y78" s="7"/>
      <c r="Z78" s="25">
        <f t="shared" si="11"/>
        <v>643</v>
      </c>
      <c r="AA78" s="17">
        <f t="shared" si="15"/>
        <v>326.38499999999993</v>
      </c>
      <c r="AB78" s="24">
        <f t="shared" si="12"/>
        <v>5.6964928791216911</v>
      </c>
      <c r="AC78" s="17">
        <f t="shared" si="13"/>
        <v>-1.0199432105650885E-3</v>
      </c>
      <c r="AD78" s="17">
        <f t="shared" ca="1" si="14"/>
        <v>-1.8246534317938767E-2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12569</v>
      </c>
      <c r="D79" s="17">
        <v>11453</v>
      </c>
      <c r="E79" s="17">
        <v>13934</v>
      </c>
      <c r="F79" s="17">
        <v>15051</v>
      </c>
      <c r="G79" s="24"/>
      <c r="H79" s="7"/>
      <c r="I79" s="25">
        <f t="shared" si="16"/>
        <v>-1365</v>
      </c>
      <c r="J79" s="24">
        <f t="shared" si="16"/>
        <v>-3598</v>
      </c>
      <c r="K79" s="7"/>
      <c r="L79" s="25">
        <f t="shared" si="3"/>
        <v>-1361.973162824426</v>
      </c>
      <c r="M79" s="17">
        <f t="shared" si="1"/>
        <v>9.1617432874366305</v>
      </c>
      <c r="N79" s="17">
        <f t="shared" si="4"/>
        <v>-3597.732270387065</v>
      </c>
      <c r="O79" s="24">
        <f t="shared" si="2"/>
        <v>7.167914564232479E-2</v>
      </c>
      <c r="P79" s="7"/>
      <c r="Q79" s="25">
        <f t="shared" si="5"/>
        <v>-1324.642043859049</v>
      </c>
      <c r="R79" s="24">
        <f t="shared" si="6"/>
        <v>-3618.3836073665084</v>
      </c>
      <c r="S79" s="7"/>
      <c r="T79" s="25">
        <f t="shared" si="7"/>
        <v>0.34261477172109334</v>
      </c>
      <c r="U79" s="24">
        <f t="shared" si="8"/>
        <v>-0.93989568990965733</v>
      </c>
      <c r="V79" s="7"/>
      <c r="W79" s="25">
        <f t="shared" si="9"/>
        <v>0.34687047561985945</v>
      </c>
      <c r="X79" s="24">
        <f t="shared" si="10"/>
        <v>331.94694785369666</v>
      </c>
      <c r="Y79" s="7"/>
      <c r="Z79" s="25">
        <f t="shared" si="11"/>
        <v>621</v>
      </c>
      <c r="AA79" s="17">
        <f t="shared" si="15"/>
        <v>331.97399999999993</v>
      </c>
      <c r="AB79" s="24">
        <f t="shared" si="12"/>
        <v>5.7940393310156537</v>
      </c>
      <c r="AC79" s="17">
        <f t="shared" si="13"/>
        <v>-2.7052146303276459E-2</v>
      </c>
      <c r="AD79" s="17">
        <f t="shared" ca="1" si="14"/>
        <v>3.9527765434229423E-2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12753</v>
      </c>
      <c r="D80" s="17">
        <v>11395</v>
      </c>
      <c r="E80" s="17">
        <v>13747</v>
      </c>
      <c r="F80" s="17">
        <v>15107</v>
      </c>
      <c r="G80" s="24"/>
      <c r="H80" s="7"/>
      <c r="I80" s="25">
        <f t="shared" si="16"/>
        <v>-994</v>
      </c>
      <c r="J80" s="24">
        <f t="shared" si="16"/>
        <v>-3712</v>
      </c>
      <c r="K80" s="7"/>
      <c r="L80" s="25">
        <f t="shared" si="3"/>
        <v>-993.98780360374406</v>
      </c>
      <c r="M80" s="17">
        <f t="shared" si="1"/>
        <v>1.487520816320248E-4</v>
      </c>
      <c r="N80" s="17">
        <f t="shared" si="4"/>
        <v>-3712.4029756468562</v>
      </c>
      <c r="O80" s="24">
        <f t="shared" si="2"/>
        <v>0.16238937195921166</v>
      </c>
      <c r="P80" s="7"/>
      <c r="Q80" s="25">
        <f t="shared" si="5"/>
        <v>-953.64204385904907</v>
      </c>
      <c r="R80" s="24">
        <f t="shared" si="6"/>
        <v>-3732.3836073665084</v>
      </c>
      <c r="S80" s="7"/>
      <c r="T80" s="25">
        <f t="shared" si="7"/>
        <v>0.24665671203410144</v>
      </c>
      <c r="U80" s="24">
        <f t="shared" si="8"/>
        <v>-0.96950783728716672</v>
      </c>
      <c r="V80" s="7"/>
      <c r="W80" s="25">
        <f t="shared" si="9"/>
        <v>0.25104540272731379</v>
      </c>
      <c r="X80" s="24">
        <f t="shared" si="10"/>
        <v>337.68626444871848</v>
      </c>
      <c r="Y80" s="7"/>
      <c r="Z80" s="25">
        <f t="shared" si="11"/>
        <v>633</v>
      </c>
      <c r="AA80" s="17">
        <f t="shared" si="15"/>
        <v>337.67099999999994</v>
      </c>
      <c r="AB80" s="24">
        <f t="shared" si="12"/>
        <v>5.8934707385017706</v>
      </c>
      <c r="AC80" s="17">
        <f t="shared" si="13"/>
        <v>1.5264448718539825E-2</v>
      </c>
      <c r="AD80" s="17">
        <f t="shared" ca="1" si="14"/>
        <v>1.3580797296754099E-2</v>
      </c>
      <c r="AE80" s="17">
        <v>89</v>
      </c>
    </row>
    <row r="81" spans="1:31" s="17" customFormat="1" x14ac:dyDescent="0.25">
      <c r="A81" s="17">
        <v>61</v>
      </c>
      <c r="B81" s="17">
        <v>613</v>
      </c>
      <c r="C81" s="17">
        <v>12944</v>
      </c>
      <c r="D81" s="17">
        <v>11361</v>
      </c>
      <c r="E81" s="17">
        <v>13573</v>
      </c>
      <c r="F81" s="17">
        <v>15151</v>
      </c>
      <c r="G81" s="24"/>
      <c r="H81" s="7"/>
      <c r="I81" s="25">
        <f t="shared" si="16"/>
        <v>-629</v>
      </c>
      <c r="J81" s="24">
        <f t="shared" si="16"/>
        <v>-3790</v>
      </c>
      <c r="K81" s="7"/>
      <c r="L81" s="25">
        <f t="shared" si="3"/>
        <v>-628.61063248880782</v>
      </c>
      <c r="M81" s="17">
        <f t="shared" si="1"/>
        <v>0.15160705877198977</v>
      </c>
      <c r="N81" s="17">
        <f t="shared" si="4"/>
        <v>-3788.3206745910902</v>
      </c>
      <c r="O81" s="24">
        <f t="shared" si="2"/>
        <v>2.8201338290100333</v>
      </c>
      <c r="P81" s="7"/>
      <c r="Q81" s="25">
        <f t="shared" si="5"/>
        <v>-588.64204385904907</v>
      </c>
      <c r="R81" s="24">
        <f t="shared" si="6"/>
        <v>-3810.3836073665084</v>
      </c>
      <c r="S81" s="7"/>
      <c r="T81" s="25">
        <f t="shared" si="7"/>
        <v>0.15225053471401501</v>
      </c>
      <c r="U81" s="24">
        <f t="shared" si="8"/>
        <v>-0.98976878022967307</v>
      </c>
      <c r="V81" s="7"/>
      <c r="W81" s="25">
        <f t="shared" si="9"/>
        <v>0.15672992214437978</v>
      </c>
      <c r="X81" s="24">
        <f t="shared" si="10"/>
        <v>343.20555884111241</v>
      </c>
      <c r="Y81" s="7"/>
      <c r="Z81" s="25">
        <f t="shared" si="11"/>
        <v>613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1.7558841112474965E-2</v>
      </c>
      <c r="AD81" s="17">
        <f t="shared" ca="1" si="14"/>
        <v>6.5320621195894546E-2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13128</v>
      </c>
      <c r="D82" s="17">
        <v>11345</v>
      </c>
      <c r="E82" s="17">
        <v>13389</v>
      </c>
      <c r="F82" s="17">
        <v>15177</v>
      </c>
      <c r="G82" s="24"/>
      <c r="H82" s="7"/>
      <c r="I82" s="25">
        <f t="shared" si="16"/>
        <v>-261</v>
      </c>
      <c r="J82" s="24">
        <f t="shared" si="16"/>
        <v>-3832</v>
      </c>
      <c r="K82" s="7"/>
      <c r="L82" s="25">
        <f t="shared" si="3"/>
        <v>-257.78239824930426</v>
      </c>
      <c r="M82" s="17">
        <f t="shared" si="1"/>
        <v>10.352961026080258</v>
      </c>
      <c r="N82" s="17">
        <f t="shared" si="4"/>
        <v>-3828.9587748213603</v>
      </c>
      <c r="O82" s="24">
        <f t="shared" si="2"/>
        <v>9.249050587192114</v>
      </c>
      <c r="P82" s="7"/>
      <c r="Q82" s="25">
        <f t="shared" si="5"/>
        <v>-220.64204385904904</v>
      </c>
      <c r="R82" s="24">
        <f t="shared" si="6"/>
        <v>-3852.3836073665084</v>
      </c>
      <c r="S82" s="7"/>
      <c r="T82" s="25">
        <f t="shared" si="7"/>
        <v>5.7068416210475807E-2</v>
      </c>
      <c r="U82" s="24">
        <f t="shared" si="8"/>
        <v>-1.0006785187371765</v>
      </c>
      <c r="V82" s="7"/>
      <c r="W82" s="25">
        <f t="shared" si="9"/>
        <v>6.1596186498304707E-2</v>
      </c>
      <c r="X82" s="24">
        <f t="shared" si="10"/>
        <v>348.68127153954765</v>
      </c>
      <c r="Y82" s="7"/>
      <c r="Z82" s="25">
        <f t="shared" si="11"/>
        <v>613</v>
      </c>
      <c r="AA82" s="17">
        <f t="shared" si="15"/>
        <v>348.70499999999993</v>
      </c>
      <c r="AB82" s="24">
        <f t="shared" si="12"/>
        <v>6.0860503681668252</v>
      </c>
      <c r="AC82" s="17">
        <f t="shared" si="13"/>
        <v>-2.3728460452275613E-2</v>
      </c>
      <c r="AD82" s="17">
        <f t="shared" ca="1" si="14"/>
        <v>1.7418423630999769E-2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13311</v>
      </c>
      <c r="D83" s="17">
        <v>11332</v>
      </c>
      <c r="E83" s="17">
        <v>13194</v>
      </c>
      <c r="F83" s="17">
        <v>15173</v>
      </c>
      <c r="G83" s="24"/>
      <c r="H83" s="7"/>
      <c r="I83" s="25">
        <f t="shared" si="16"/>
        <v>117</v>
      </c>
      <c r="J83" s="24">
        <f t="shared" si="16"/>
        <v>-3841</v>
      </c>
      <c r="K83" s="7"/>
      <c r="L83" s="25">
        <f t="shared" si="3"/>
        <v>121.13957810219748</v>
      </c>
      <c r="M83" s="17">
        <f t="shared" si="1"/>
        <v>17.136106864192854</v>
      </c>
      <c r="N83" s="17">
        <f t="shared" si="4"/>
        <v>-3833.7258129832089</v>
      </c>
      <c r="O83" s="24">
        <f t="shared" si="2"/>
        <v>52.913796755251838</v>
      </c>
      <c r="P83" s="7"/>
      <c r="Q83" s="25">
        <f t="shared" si="5"/>
        <v>157.35795614095096</v>
      </c>
      <c r="R83" s="24">
        <f t="shared" si="6"/>
        <v>-3861.3836073665084</v>
      </c>
      <c r="S83" s="7"/>
      <c r="T83" s="25">
        <f t="shared" si="7"/>
        <v>-4.0700172904572604E-2</v>
      </c>
      <c r="U83" s="24">
        <f t="shared" si="8"/>
        <v>-1.0030163198459272</v>
      </c>
      <c r="V83" s="7"/>
      <c r="W83" s="25">
        <f t="shared" si="9"/>
        <v>-3.6162826672589396E-2</v>
      </c>
      <c r="X83" s="24">
        <f t="shared" si="10"/>
        <v>354.26848786056775</v>
      </c>
      <c r="Y83" s="7"/>
      <c r="Z83" s="25">
        <f t="shared" si="11"/>
        <v>623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-4.3512139432152708E-2</v>
      </c>
      <c r="AD83" s="17">
        <f t="shared" ca="1" si="14"/>
        <v>3.9340271557023243E-2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13504</v>
      </c>
      <c r="D84" s="17">
        <v>11354</v>
      </c>
      <c r="E84" s="17">
        <v>13008</v>
      </c>
      <c r="F84" s="17">
        <v>15159</v>
      </c>
      <c r="G84" s="24"/>
      <c r="H84" s="7"/>
      <c r="I84" s="25">
        <f t="shared" ref="I84:J115" si="17">C84-E84</f>
        <v>496</v>
      </c>
      <c r="J84" s="24">
        <f t="shared" si="17"/>
        <v>-3805</v>
      </c>
      <c r="K84" s="7"/>
      <c r="L84" s="25">
        <f t="shared" si="3"/>
        <v>502.73191376567092</v>
      </c>
      <c r="M84" s="17">
        <f t="shared" ref="M84:M147" si="18">(I84-L84)^2</f>
        <v>45.31866294842969</v>
      </c>
      <c r="N84" s="17">
        <f t="shared" si="4"/>
        <v>-3801.0499199606529</v>
      </c>
      <c r="O84" s="24">
        <f t="shared" ref="O84:O147" si="19">(J84-N84)^2</f>
        <v>15.603132317248273</v>
      </c>
      <c r="P84" s="7"/>
      <c r="Q84" s="25">
        <f t="shared" si="5"/>
        <v>536.35795614095093</v>
      </c>
      <c r="R84" s="24">
        <f t="shared" si="6"/>
        <v>-3825.3836073665084</v>
      </c>
      <c r="S84" s="7"/>
      <c r="T84" s="25">
        <f t="shared" si="7"/>
        <v>-0.13872740908077191</v>
      </c>
      <c r="U84" s="24">
        <f t="shared" si="8"/>
        <v>-0.99366511541092428</v>
      </c>
      <c r="V84" s="7"/>
      <c r="W84" s="25">
        <f t="shared" si="9"/>
        <v>-0.13423337197517979</v>
      </c>
      <c r="X84" s="24">
        <f>IF(MOD(ATAN2(U84,W84)*180/PI()-$J$9+360,360)&lt;355,MOD(ATAN2(U84,W84)*180/PI()-$J$9+360,360)+360,MOD(ATAN2(U84,W84)*180/PI()-$J$9+360,360))</f>
        <v>359.89709984248941</v>
      </c>
      <c r="Y84" s="7"/>
      <c r="Z84" s="25">
        <f t="shared" si="11"/>
        <v>630</v>
      </c>
      <c r="AA84" s="17">
        <f t="shared" si="15"/>
        <v>359.98199999999991</v>
      </c>
      <c r="AB84" s="24">
        <f t="shared" si="12"/>
        <v>6.2828711479142259</v>
      </c>
      <c r="AC84" s="17">
        <f t="shared" si="13"/>
        <v>-8.4900157510503504E-2</v>
      </c>
    </row>
    <row r="85" spans="1:31" s="17" customFormat="1" x14ac:dyDescent="0.25">
      <c r="A85" s="17">
        <v>0</v>
      </c>
      <c r="B85" s="17">
        <v>0</v>
      </c>
      <c r="C85" s="17">
        <v>13463</v>
      </c>
      <c r="D85" s="17">
        <v>11312</v>
      </c>
      <c r="E85" s="17">
        <v>12959</v>
      </c>
      <c r="F85" s="17">
        <v>15100</v>
      </c>
      <c r="G85" s="24"/>
      <c r="H85" s="7"/>
      <c r="I85" s="25">
        <f t="shared" si="17"/>
        <v>504</v>
      </c>
      <c r="J85" s="24">
        <f t="shared" si="17"/>
        <v>-3788</v>
      </c>
      <c r="K85" s="7"/>
      <c r="L85" s="25">
        <f>$M$9*SIN(2*PI()/$M$10*(AA85+$M$11))+$M$12</f>
        <v>505.18231501968017</v>
      </c>
      <c r="M85" s="17">
        <f t="shared" si="18"/>
        <v>1.3978688057613322</v>
      </c>
      <c r="N85" s="17">
        <f>$O$9*COS(2*PI()/$O$10*(AA85+$O$11))+$O$12</f>
        <v>-3786.4349821284241</v>
      </c>
      <c r="O85" s="24">
        <f t="shared" si="19"/>
        <v>2.4492809383521061</v>
      </c>
      <c r="P85" s="7"/>
      <c r="Q85" s="25">
        <f t="shared" ref="Q85:Q148" si="20">I85-$J$4</f>
        <v>544.35795614095093</v>
      </c>
      <c r="R85" s="24">
        <f t="shared" ref="R85:R148" si="21">J85-$J$3</f>
        <v>-3808.3836073665084</v>
      </c>
      <c r="S85" s="7"/>
      <c r="T85" s="25">
        <f t="shared" ref="T85:T148" si="22">Q85/$J$7</f>
        <v>-0.14079658556997929</v>
      </c>
      <c r="U85" s="24">
        <f t="shared" ref="U85:U148" si="23">R85/$J$6</f>
        <v>-0.9892492688721729</v>
      </c>
      <c r="V85" s="7"/>
      <c r="W85" s="25">
        <f t="shared" ref="W85:W148" si="24">(T85-U85*SIN(-$J$11*PI()/180))/(COS(-$J$11*PI()/180))</f>
        <v>-0.13632254744432482</v>
      </c>
      <c r="X85" s="24">
        <f>IF(MOD(ATAN2(U85,W85)*180/PI()-$J$9+360,360)&lt;355,MOD(ATAN2(U85,W85)*180/PI()-$J$9+360,360)+360,MOD(ATAN2(U85,W85)*180/PI()-$J$9+360,360))</f>
        <v>360.04980872655688</v>
      </c>
      <c r="Y85" s="7"/>
      <c r="Z85" s="25">
        <f>I165-J159</f>
        <v>3</v>
      </c>
      <c r="AA85" s="17">
        <f t="shared" si="15"/>
        <v>360.0089999999999</v>
      </c>
      <c r="AB85" s="24">
        <f t="shared" ref="AB85:AB148" si="25">AA85*PI()/180</f>
        <v>6.2833423868122633</v>
      </c>
      <c r="AC85" s="17">
        <f t="shared" ref="AC85:AC148" si="26">X85-AA85</f>
        <v>4.0808726556974761E-2</v>
      </c>
    </row>
    <row r="86" spans="1:31" s="17" customFormat="1" x14ac:dyDescent="0.25">
      <c r="A86" s="17">
        <v>1</v>
      </c>
      <c r="B86" s="17">
        <v>-626</v>
      </c>
      <c r="C86" s="17">
        <v>13257</v>
      </c>
      <c r="D86" s="17">
        <v>11286</v>
      </c>
      <c r="E86" s="17">
        <v>13134</v>
      </c>
      <c r="F86" s="17">
        <v>15105</v>
      </c>
      <c r="G86" s="24"/>
      <c r="H86" s="7"/>
      <c r="I86" s="25">
        <f t="shared" si="17"/>
        <v>123</v>
      </c>
      <c r="J86" s="24">
        <f t="shared" si="17"/>
        <v>-3819</v>
      </c>
      <c r="K86" s="7"/>
      <c r="L86" s="25">
        <f t="shared" ref="L86:L149" si="27">$M$9*SIN(2*PI()/$M$10*(AA86+$M$11))+$M$12</f>
        <v>127.34353607259445</v>
      </c>
      <c r="M86" s="17">
        <f t="shared" si="18"/>
        <v>18.866305613929185</v>
      </c>
      <c r="N86" s="17">
        <f t="shared" ref="N86:N149" si="28">$O$9*COS(2*PI()/$O$10*(AA86+$O$11))+$O$12</f>
        <v>-3819.6218057486876</v>
      </c>
      <c r="O86" s="24">
        <f t="shared" si="19"/>
        <v>0.38664238910097226</v>
      </c>
      <c r="P86" s="7"/>
      <c r="Q86" s="25">
        <f t="shared" si="20"/>
        <v>163.35795614095096</v>
      </c>
      <c r="R86" s="24">
        <f t="shared" si="21"/>
        <v>-3839.3836073665084</v>
      </c>
      <c r="S86" s="7"/>
      <c r="T86" s="25">
        <f t="shared" si="22"/>
        <v>-4.2252055271478128E-2</v>
      </c>
      <c r="U86" s="24">
        <f t="shared" si="23"/>
        <v>-0.99730169491342546</v>
      </c>
      <c r="V86" s="7"/>
      <c r="W86" s="25">
        <f t="shared" si="24"/>
        <v>-3.7740578550412997E-2</v>
      </c>
      <c r="X86" s="24">
        <f t="shared" ref="X86:X148" si="29">MOD(ATAN2(U86,W86)*180/PI()-$J$9+360,360)</f>
        <v>354.37082813212476</v>
      </c>
      <c r="Y86" s="7"/>
      <c r="Z86" s="25">
        <f t="shared" ref="Z86:Z149" si="30">B86</f>
        <v>-626</v>
      </c>
      <c r="AA86" s="17">
        <f t="shared" ref="AA86:AA149" si="31">360/40000*Z86+AA85</f>
        <v>354.37499999999989</v>
      </c>
      <c r="AB86" s="24">
        <f t="shared" si="25"/>
        <v>6.1850105367549029</v>
      </c>
      <c r="AC86" s="17">
        <f t="shared" si="26"/>
        <v>-4.1718678751294647E-3</v>
      </c>
    </row>
    <row r="87" spans="1:31" s="17" customFormat="1" x14ac:dyDescent="0.25">
      <c r="A87" s="17">
        <v>2</v>
      </c>
      <c r="B87" s="17">
        <v>-620</v>
      </c>
      <c r="C87" s="17">
        <v>13078</v>
      </c>
      <c r="D87" s="17">
        <v>11294</v>
      </c>
      <c r="E87" s="17">
        <v>13331</v>
      </c>
      <c r="F87" s="17">
        <v>15113</v>
      </c>
      <c r="G87" s="24"/>
      <c r="H87" s="7"/>
      <c r="I87" s="25">
        <f t="shared" si="17"/>
        <v>-253</v>
      </c>
      <c r="J87" s="24">
        <f t="shared" si="17"/>
        <v>-3819</v>
      </c>
      <c r="K87" s="7"/>
      <c r="L87" s="25">
        <f t="shared" si="27"/>
        <v>-248.4819203326692</v>
      </c>
      <c r="M87" s="17">
        <f t="shared" si="18"/>
        <v>20.413043880347949</v>
      </c>
      <c r="N87" s="17">
        <f t="shared" si="28"/>
        <v>-3815.9075481892864</v>
      </c>
      <c r="O87" s="24">
        <f t="shared" si="19"/>
        <v>9.5632582015855476</v>
      </c>
      <c r="P87" s="7"/>
      <c r="Q87" s="25">
        <f t="shared" si="20"/>
        <v>-212.64204385904904</v>
      </c>
      <c r="R87" s="24">
        <f t="shared" si="21"/>
        <v>-3839.3836073665084</v>
      </c>
      <c r="S87" s="7"/>
      <c r="T87" s="25">
        <f t="shared" si="22"/>
        <v>5.4999239721268432E-2</v>
      </c>
      <c r="U87" s="24">
        <f t="shared" si="23"/>
        <v>-0.99730169491342546</v>
      </c>
      <c r="V87" s="7"/>
      <c r="W87" s="25">
        <f t="shared" si="24"/>
        <v>5.9511711689036351E-2</v>
      </c>
      <c r="X87" s="24">
        <f t="shared" si="29"/>
        <v>348.78868996317863</v>
      </c>
      <c r="Y87" s="7"/>
      <c r="Z87" s="25">
        <f t="shared" si="30"/>
        <v>-620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-6.310036821275844E-3</v>
      </c>
    </row>
    <row r="88" spans="1:31" s="17" customFormat="1" x14ac:dyDescent="0.25">
      <c r="A88" s="17">
        <v>3</v>
      </c>
      <c r="B88" s="17">
        <v>-620</v>
      </c>
      <c r="C88" s="17">
        <v>12895</v>
      </c>
      <c r="D88" s="17">
        <v>11313</v>
      </c>
      <c r="E88" s="17">
        <v>13516</v>
      </c>
      <c r="F88" s="17">
        <v>15092</v>
      </c>
      <c r="G88" s="24"/>
      <c r="H88" s="7"/>
      <c r="I88" s="25">
        <f t="shared" si="17"/>
        <v>-621</v>
      </c>
      <c r="J88" s="24">
        <f t="shared" si="17"/>
        <v>-3779</v>
      </c>
      <c r="K88" s="7"/>
      <c r="L88" s="25">
        <f t="shared" si="27"/>
        <v>-622.33282992347301</v>
      </c>
      <c r="M88" s="17">
        <f t="shared" si="18"/>
        <v>1.77643560490508</v>
      </c>
      <c r="N88" s="17">
        <f t="shared" si="28"/>
        <v>-3775.8209442652096</v>
      </c>
      <c r="O88" s="24">
        <f t="shared" si="19"/>
        <v>10.106395364903612</v>
      </c>
      <c r="P88" s="7"/>
      <c r="Q88" s="25">
        <f t="shared" si="20"/>
        <v>-580.64204385904907</v>
      </c>
      <c r="R88" s="24">
        <f t="shared" si="21"/>
        <v>-3799.3836073665084</v>
      </c>
      <c r="S88" s="7"/>
      <c r="T88" s="25">
        <f t="shared" si="22"/>
        <v>0.15018135822480763</v>
      </c>
      <c r="U88" s="24">
        <f t="shared" si="23"/>
        <v>-0.9869114677634222</v>
      </c>
      <c r="V88" s="7"/>
      <c r="W88" s="25">
        <f t="shared" si="24"/>
        <v>0.15464779766504977</v>
      </c>
      <c r="X88" s="24">
        <f t="shared" si="29"/>
        <v>343.29787946230829</v>
      </c>
      <c r="Y88" s="7"/>
      <c r="Z88" s="25">
        <f t="shared" si="30"/>
        <v>-620</v>
      </c>
      <c r="AA88" s="17">
        <f t="shared" si="31"/>
        <v>343.21499999999992</v>
      </c>
      <c r="AB88" s="24">
        <f t="shared" si="25"/>
        <v>5.9902317922323363</v>
      </c>
      <c r="AC88" s="17">
        <f t="shared" si="26"/>
        <v>8.2879462308369511E-2</v>
      </c>
    </row>
    <row r="89" spans="1:31" s="17" customFormat="1" x14ac:dyDescent="0.25">
      <c r="A89" s="17">
        <v>4</v>
      </c>
      <c r="B89" s="17">
        <v>-624</v>
      </c>
      <c r="C89" s="17">
        <v>12704</v>
      </c>
      <c r="D89" s="17">
        <v>11356</v>
      </c>
      <c r="E89" s="17">
        <v>13699</v>
      </c>
      <c r="F89" s="17">
        <v>15056</v>
      </c>
      <c r="G89" s="24"/>
      <c r="H89" s="7"/>
      <c r="I89" s="25">
        <f t="shared" si="17"/>
        <v>-995</v>
      </c>
      <c r="J89" s="24">
        <f t="shared" si="17"/>
        <v>-3700</v>
      </c>
      <c r="K89" s="7"/>
      <c r="L89" s="25">
        <f t="shared" si="27"/>
        <v>-993.01524265732792</v>
      </c>
      <c r="M89" s="17">
        <f t="shared" si="18"/>
        <v>3.9392617092907476</v>
      </c>
      <c r="N89" s="17">
        <f t="shared" si="28"/>
        <v>-3699.1357361573805</v>
      </c>
      <c r="O89" s="24">
        <f t="shared" si="19"/>
        <v>0.74695198965941267</v>
      </c>
      <c r="P89" s="7"/>
      <c r="Q89" s="25">
        <f t="shared" si="20"/>
        <v>-954.64204385904907</v>
      </c>
      <c r="R89" s="24">
        <f t="shared" si="21"/>
        <v>-3720.3836073665084</v>
      </c>
      <c r="S89" s="7"/>
      <c r="T89" s="25">
        <f t="shared" si="22"/>
        <v>0.24691535909525236</v>
      </c>
      <c r="U89" s="24">
        <f t="shared" si="23"/>
        <v>-0.96639076914216571</v>
      </c>
      <c r="V89" s="7"/>
      <c r="W89" s="25">
        <f t="shared" si="24"/>
        <v>0.25128995045576741</v>
      </c>
      <c r="X89" s="24">
        <f t="shared" si="29"/>
        <v>337.62784524601523</v>
      </c>
      <c r="Y89" s="7"/>
      <c r="Z89" s="25">
        <f t="shared" si="30"/>
        <v>-624</v>
      </c>
      <c r="AA89" s="17">
        <f t="shared" si="31"/>
        <v>337.59899999999993</v>
      </c>
      <c r="AB89" s="24">
        <f t="shared" si="25"/>
        <v>5.8922141014403353</v>
      </c>
      <c r="AC89" s="17">
        <f t="shared" si="26"/>
        <v>2.8845246015293924E-2</v>
      </c>
    </row>
    <row r="90" spans="1:31" s="17" customFormat="1" x14ac:dyDescent="0.25">
      <c r="A90" s="17">
        <v>5</v>
      </c>
      <c r="B90" s="17">
        <v>-630</v>
      </c>
      <c r="C90" s="17">
        <v>12533</v>
      </c>
      <c r="D90" s="17">
        <v>11420</v>
      </c>
      <c r="E90" s="17">
        <v>13894</v>
      </c>
      <c r="F90" s="17">
        <v>15006</v>
      </c>
      <c r="G90" s="24"/>
      <c r="H90" s="7"/>
      <c r="I90" s="25">
        <f t="shared" si="17"/>
        <v>-1361</v>
      </c>
      <c r="J90" s="24">
        <f t="shared" si="17"/>
        <v>-3586</v>
      </c>
      <c r="K90" s="7"/>
      <c r="L90" s="25">
        <f t="shared" si="27"/>
        <v>-1357.967288668221</v>
      </c>
      <c r="M90" s="17">
        <f t="shared" si="18"/>
        <v>9.1973380219004852</v>
      </c>
      <c r="N90" s="17">
        <f t="shared" si="28"/>
        <v>-3585.4781210054593</v>
      </c>
      <c r="O90" s="24">
        <f t="shared" si="19"/>
        <v>0.27235768494276708</v>
      </c>
      <c r="P90" s="7"/>
      <c r="Q90" s="25">
        <f t="shared" si="20"/>
        <v>-1320.642043859049</v>
      </c>
      <c r="R90" s="24">
        <f t="shared" si="21"/>
        <v>-3606.3836073665084</v>
      </c>
      <c r="S90" s="7"/>
      <c r="T90" s="25">
        <f t="shared" si="22"/>
        <v>0.34158018347648966</v>
      </c>
      <c r="U90" s="24">
        <f t="shared" si="23"/>
        <v>-0.93677862176465643</v>
      </c>
      <c r="V90" s="7"/>
      <c r="W90" s="25">
        <f t="shared" si="24"/>
        <v>0.34582177480789483</v>
      </c>
      <c r="X90" s="24">
        <f t="shared" si="29"/>
        <v>331.94147561913087</v>
      </c>
      <c r="Y90" s="7"/>
      <c r="Z90" s="25">
        <f t="shared" si="30"/>
        <v>-630</v>
      </c>
      <c r="AA90" s="17">
        <f t="shared" si="31"/>
        <v>331.92899999999992</v>
      </c>
      <c r="AB90" s="24">
        <f t="shared" si="25"/>
        <v>5.7932539328522568</v>
      </c>
      <c r="AC90" s="17">
        <f t="shared" si="26"/>
        <v>1.2475619130952964E-2</v>
      </c>
    </row>
    <row r="91" spans="1:31" s="17" customFormat="1" x14ac:dyDescent="0.25">
      <c r="A91" s="17">
        <v>6</v>
      </c>
      <c r="B91" s="17">
        <v>-638</v>
      </c>
      <c r="C91" s="17">
        <v>12340</v>
      </c>
      <c r="D91" s="17">
        <v>11484</v>
      </c>
      <c r="E91" s="17">
        <v>14055</v>
      </c>
      <c r="F91" s="17">
        <v>14909</v>
      </c>
      <c r="G91" s="24"/>
      <c r="H91" s="7"/>
      <c r="I91" s="25">
        <f t="shared" si="17"/>
        <v>-1715</v>
      </c>
      <c r="J91" s="24">
        <f t="shared" si="17"/>
        <v>-3425</v>
      </c>
      <c r="K91" s="7"/>
      <c r="L91" s="25">
        <f t="shared" si="27"/>
        <v>-1714.3915473242125</v>
      </c>
      <c r="M91" s="17">
        <f t="shared" si="18"/>
        <v>0.37021465867293879</v>
      </c>
      <c r="N91" s="17">
        <f t="shared" si="28"/>
        <v>-3434.409400337222</v>
      </c>
      <c r="O91" s="24">
        <f t="shared" si="19"/>
        <v>88.536814706113404</v>
      </c>
      <c r="P91" s="7"/>
      <c r="Q91" s="25">
        <f t="shared" si="20"/>
        <v>-1674.642043859049</v>
      </c>
      <c r="R91" s="24">
        <f t="shared" si="21"/>
        <v>-3445.3836073665084</v>
      </c>
      <c r="S91" s="7"/>
      <c r="T91" s="25">
        <f t="shared" si="22"/>
        <v>0.43314124312391594</v>
      </c>
      <c r="U91" s="24">
        <f t="shared" si="23"/>
        <v>-0.89495795748589324</v>
      </c>
      <c r="V91" s="7"/>
      <c r="W91" s="25">
        <f t="shared" si="24"/>
        <v>0.43719456990946765</v>
      </c>
      <c r="X91" s="24">
        <f t="shared" si="29"/>
        <v>326.16773352247139</v>
      </c>
      <c r="Y91" s="7"/>
      <c r="Z91" s="25">
        <f t="shared" si="30"/>
        <v>-638</v>
      </c>
      <c r="AA91" s="17">
        <f t="shared" si="31"/>
        <v>326.1869999999999</v>
      </c>
      <c r="AB91" s="24">
        <f t="shared" si="25"/>
        <v>5.6930371272027411</v>
      </c>
      <c r="AC91" s="17">
        <f t="shared" si="26"/>
        <v>-1.9266477528503856E-2</v>
      </c>
    </row>
    <row r="92" spans="1:31" s="17" customFormat="1" x14ac:dyDescent="0.25">
      <c r="A92" s="17">
        <v>7</v>
      </c>
      <c r="B92" s="17">
        <v>-623</v>
      </c>
      <c r="C92" s="17">
        <v>12183</v>
      </c>
      <c r="D92" s="17">
        <v>11583</v>
      </c>
      <c r="E92" s="17">
        <v>14230</v>
      </c>
      <c r="F92" s="17">
        <v>14830</v>
      </c>
      <c r="G92" s="24"/>
      <c r="H92" s="7"/>
      <c r="I92" s="25">
        <f t="shared" si="17"/>
        <v>-2047</v>
      </c>
      <c r="J92" s="24">
        <f t="shared" si="17"/>
        <v>-3247</v>
      </c>
      <c r="K92" s="7"/>
      <c r="L92" s="25">
        <f t="shared" si="27"/>
        <v>-2046.2420329792483</v>
      </c>
      <c r="M92" s="17">
        <f t="shared" si="18"/>
        <v>0.57451400454724</v>
      </c>
      <c r="N92" s="17">
        <f t="shared" si="28"/>
        <v>-3253.4091195587653</v>
      </c>
      <c r="O92" s="24">
        <f t="shared" si="19"/>
        <v>41.076813518547517</v>
      </c>
      <c r="P92" s="7"/>
      <c r="Q92" s="25">
        <f t="shared" si="20"/>
        <v>-2006.642043859049</v>
      </c>
      <c r="R92" s="24">
        <f t="shared" si="21"/>
        <v>-3267.3836073665084</v>
      </c>
      <c r="S92" s="7"/>
      <c r="T92" s="25">
        <f t="shared" si="22"/>
        <v>0.51901206742602202</v>
      </c>
      <c r="U92" s="24">
        <f t="shared" si="23"/>
        <v>-0.84872144666837857</v>
      </c>
      <c r="V92" s="7"/>
      <c r="W92" s="25">
        <f t="shared" si="24"/>
        <v>0.52285709362872446</v>
      </c>
      <c r="X92" s="24">
        <f t="shared" si="29"/>
        <v>320.56837991619011</v>
      </c>
      <c r="Y92" s="7"/>
      <c r="Z92" s="25">
        <f t="shared" si="30"/>
        <v>-623</v>
      </c>
      <c r="AA92" s="17">
        <f t="shared" si="31"/>
        <v>320.57999999999993</v>
      </c>
      <c r="AB92" s="24">
        <f t="shared" si="25"/>
        <v>5.5951765160434199</v>
      </c>
      <c r="AC92" s="17">
        <f t="shared" si="26"/>
        <v>-1.1620083809816606E-2</v>
      </c>
    </row>
    <row r="93" spans="1:31" s="17" customFormat="1" x14ac:dyDescent="0.25">
      <c r="A93" s="17">
        <v>8</v>
      </c>
      <c r="B93" s="17">
        <v>-636</v>
      </c>
      <c r="C93" s="17">
        <v>12024</v>
      </c>
      <c r="D93" s="17">
        <v>11688</v>
      </c>
      <c r="E93" s="17">
        <v>14391</v>
      </c>
      <c r="F93" s="17">
        <v>14721</v>
      </c>
      <c r="G93" s="24"/>
      <c r="H93" s="7"/>
      <c r="I93" s="25">
        <f t="shared" si="17"/>
        <v>-2367</v>
      </c>
      <c r="J93" s="24">
        <f t="shared" si="17"/>
        <v>-3033</v>
      </c>
      <c r="K93" s="7"/>
      <c r="L93" s="25">
        <f t="shared" si="27"/>
        <v>-2365.1853137551357</v>
      </c>
      <c r="M93" s="17">
        <f t="shared" si="18"/>
        <v>3.2930861672998151</v>
      </c>
      <c r="N93" s="17">
        <f t="shared" si="28"/>
        <v>-3036.317819855381</v>
      </c>
      <c r="O93" s="24">
        <f t="shared" si="19"/>
        <v>11.007928592760422</v>
      </c>
      <c r="P93" s="7"/>
      <c r="Q93" s="25">
        <f t="shared" si="20"/>
        <v>-2326.642043859049</v>
      </c>
      <c r="R93" s="24">
        <f t="shared" si="21"/>
        <v>-3053.3836073665084</v>
      </c>
      <c r="S93" s="7"/>
      <c r="T93" s="25">
        <f t="shared" si="22"/>
        <v>0.6017791269943169</v>
      </c>
      <c r="U93" s="24">
        <f t="shared" si="23"/>
        <v>-0.79313373141586108</v>
      </c>
      <c r="V93" s="7"/>
      <c r="W93" s="25">
        <f t="shared" si="24"/>
        <v>0.60537351491208735</v>
      </c>
      <c r="X93" s="24">
        <f t="shared" si="29"/>
        <v>314.85030408382215</v>
      </c>
      <c r="Y93" s="7"/>
      <c r="Z93" s="25">
        <f t="shared" si="30"/>
        <v>-636</v>
      </c>
      <c r="AA93" s="17">
        <f t="shared" si="31"/>
        <v>314.85599999999994</v>
      </c>
      <c r="AB93" s="24">
        <f t="shared" si="25"/>
        <v>5.4952738696592656</v>
      </c>
      <c r="AC93" s="17">
        <f t="shared" si="26"/>
        <v>-5.6959161777854206E-3</v>
      </c>
    </row>
    <row r="94" spans="1:31" s="17" customFormat="1" x14ac:dyDescent="0.25">
      <c r="A94" s="17">
        <v>9</v>
      </c>
      <c r="B94" s="17">
        <v>-630</v>
      </c>
      <c r="C94" s="17">
        <v>11881</v>
      </c>
      <c r="D94" s="17">
        <v>11817</v>
      </c>
      <c r="E94" s="17">
        <v>14539</v>
      </c>
      <c r="F94" s="17">
        <v>14603</v>
      </c>
      <c r="G94" s="24"/>
      <c r="H94" s="7"/>
      <c r="I94" s="25">
        <f t="shared" si="17"/>
        <v>-2658</v>
      </c>
      <c r="J94" s="24">
        <f t="shared" si="17"/>
        <v>-2786</v>
      </c>
      <c r="K94" s="7"/>
      <c r="L94" s="25">
        <f t="shared" si="27"/>
        <v>-2658.260259393955</v>
      </c>
      <c r="M94" s="17">
        <f t="shared" si="18"/>
        <v>6.7734952141844107E-2</v>
      </c>
      <c r="N94" s="17">
        <f t="shared" si="28"/>
        <v>-2791.2020401435029</v>
      </c>
      <c r="O94" s="24">
        <f t="shared" si="19"/>
        <v>27.061221654615956</v>
      </c>
      <c r="P94" s="7"/>
      <c r="Q94" s="25">
        <f t="shared" si="20"/>
        <v>-2617.642043859049</v>
      </c>
      <c r="R94" s="24">
        <f t="shared" si="21"/>
        <v>-2806.3836073665084</v>
      </c>
      <c r="S94" s="7"/>
      <c r="T94" s="25">
        <f t="shared" si="22"/>
        <v>0.6770454217892351</v>
      </c>
      <c r="U94" s="24">
        <f t="shared" si="23"/>
        <v>-0.72897407876459086</v>
      </c>
      <c r="V94" s="7"/>
      <c r="W94" s="25">
        <f t="shared" si="24"/>
        <v>0.68035031421704206</v>
      </c>
      <c r="X94" s="24">
        <f t="shared" si="29"/>
        <v>309.17964072886059</v>
      </c>
      <c r="Y94" s="7"/>
      <c r="Z94" s="25">
        <f t="shared" si="30"/>
        <v>-630</v>
      </c>
      <c r="AA94" s="17">
        <f t="shared" si="31"/>
        <v>309.18599999999992</v>
      </c>
      <c r="AB94" s="24">
        <f t="shared" si="25"/>
        <v>5.3963137010711861</v>
      </c>
      <c r="AC94" s="17">
        <f t="shared" si="26"/>
        <v>-6.3592711393312129E-3</v>
      </c>
    </row>
    <row r="95" spans="1:31" s="17" customFormat="1" x14ac:dyDescent="0.25">
      <c r="A95" s="17">
        <v>10</v>
      </c>
      <c r="B95" s="17">
        <v>-611</v>
      </c>
      <c r="C95" s="17">
        <v>11746</v>
      </c>
      <c r="D95" s="17">
        <v>11944</v>
      </c>
      <c r="E95" s="17">
        <v>14665</v>
      </c>
      <c r="F95" s="17">
        <v>14465</v>
      </c>
      <c r="G95" s="24"/>
      <c r="H95" s="7"/>
      <c r="I95" s="25">
        <f t="shared" si="17"/>
        <v>-2919</v>
      </c>
      <c r="J95" s="24">
        <f t="shared" si="17"/>
        <v>-2521</v>
      </c>
      <c r="K95" s="7"/>
      <c r="L95" s="25">
        <f t="shared" si="27"/>
        <v>-2918.0401399843408</v>
      </c>
      <c r="M95" s="17">
        <f t="shared" si="18"/>
        <v>0.92133124966120317</v>
      </c>
      <c r="N95" s="17">
        <f t="shared" si="28"/>
        <v>-2527.1625247382572</v>
      </c>
      <c r="O95" s="24">
        <f t="shared" si="19"/>
        <v>37.976711149631498</v>
      </c>
      <c r="P95" s="7"/>
      <c r="Q95" s="25">
        <f t="shared" si="20"/>
        <v>-2878.642043859049</v>
      </c>
      <c r="R95" s="24">
        <f t="shared" si="21"/>
        <v>-2541.3836073665084</v>
      </c>
      <c r="S95" s="7"/>
      <c r="T95" s="25">
        <f t="shared" si="22"/>
        <v>0.74455230474962575</v>
      </c>
      <c r="U95" s="24">
        <f t="shared" si="23"/>
        <v>-0.66013882389581913</v>
      </c>
      <c r="V95" s="7"/>
      <c r="W95" s="25">
        <f t="shared" si="24"/>
        <v>0.74754646931004243</v>
      </c>
      <c r="X95" s="24">
        <f t="shared" si="29"/>
        <v>303.65052088197751</v>
      </c>
      <c r="Y95" s="7"/>
      <c r="Z95" s="25">
        <f t="shared" si="30"/>
        <v>-611</v>
      </c>
      <c r="AA95" s="17">
        <f t="shared" si="31"/>
        <v>303.6869999999999</v>
      </c>
      <c r="AB95" s="24">
        <f t="shared" si="25"/>
        <v>5.3003380455040174</v>
      </c>
      <c r="AC95" s="17">
        <f t="shared" si="26"/>
        <v>-3.6479118022384682E-2</v>
      </c>
    </row>
    <row r="96" spans="1:31" s="17" customFormat="1" x14ac:dyDescent="0.25">
      <c r="A96" s="17">
        <v>11</v>
      </c>
      <c r="B96" s="17">
        <v>-610</v>
      </c>
      <c r="C96" s="17">
        <v>11629</v>
      </c>
      <c r="D96" s="17">
        <v>12090</v>
      </c>
      <c r="E96" s="17">
        <v>14783</v>
      </c>
      <c r="F96" s="17">
        <v>14322</v>
      </c>
      <c r="G96" s="24"/>
      <c r="H96" s="7"/>
      <c r="I96" s="25">
        <f t="shared" si="17"/>
        <v>-3154</v>
      </c>
      <c r="J96" s="24">
        <f t="shared" si="17"/>
        <v>-2232</v>
      </c>
      <c r="K96" s="7"/>
      <c r="L96" s="25">
        <f t="shared" si="27"/>
        <v>-3150.9604179181383</v>
      </c>
      <c r="M96" s="17">
        <f t="shared" si="18"/>
        <v>9.2390592323745917</v>
      </c>
      <c r="N96" s="17">
        <f t="shared" si="28"/>
        <v>-2240.1525964432008</v>
      </c>
      <c r="O96" s="24">
        <f t="shared" si="19"/>
        <v>66.464828765689745</v>
      </c>
      <c r="P96" s="7"/>
      <c r="Q96" s="25">
        <f t="shared" si="20"/>
        <v>-3113.642043859049</v>
      </c>
      <c r="R96" s="24">
        <f t="shared" si="21"/>
        <v>-2252.3836073665084</v>
      </c>
      <c r="S96" s="7"/>
      <c r="T96" s="25">
        <f t="shared" si="22"/>
        <v>0.80533436412009229</v>
      </c>
      <c r="U96" s="24">
        <f t="shared" si="23"/>
        <v>-0.58506943273704548</v>
      </c>
      <c r="V96" s="7"/>
      <c r="W96" s="25">
        <f t="shared" si="24"/>
        <v>0.80798952803360802</v>
      </c>
      <c r="X96" s="24">
        <f t="shared" si="29"/>
        <v>298.11212932402714</v>
      </c>
      <c r="Y96" s="7"/>
      <c r="Z96" s="25">
        <f t="shared" si="30"/>
        <v>-610</v>
      </c>
      <c r="AA96" s="17">
        <f t="shared" si="31"/>
        <v>298.19699999999989</v>
      </c>
      <c r="AB96" s="24">
        <f t="shared" si="25"/>
        <v>5.2045194695695294</v>
      </c>
      <c r="AC96" s="17">
        <f t="shared" si="26"/>
        <v>-8.4870675972751997E-2</v>
      </c>
    </row>
    <row r="97" spans="1:29" s="17" customFormat="1" x14ac:dyDescent="0.25">
      <c r="A97" s="17">
        <v>12</v>
      </c>
      <c r="B97" s="17">
        <v>-634</v>
      </c>
      <c r="C97" s="17">
        <v>11524</v>
      </c>
      <c r="D97" s="17">
        <v>12248</v>
      </c>
      <c r="E97" s="17">
        <v>14882</v>
      </c>
      <c r="F97" s="17">
        <v>14160</v>
      </c>
      <c r="G97" s="24"/>
      <c r="H97" s="7"/>
      <c r="I97" s="25">
        <f t="shared" si="17"/>
        <v>-3358</v>
      </c>
      <c r="J97" s="24">
        <f t="shared" si="17"/>
        <v>-1912</v>
      </c>
      <c r="K97" s="7"/>
      <c r="L97" s="25">
        <f t="shared" si="27"/>
        <v>-3362.7587416720085</v>
      </c>
      <c r="M97" s="17">
        <f t="shared" si="18"/>
        <v>22.645622300909825</v>
      </c>
      <c r="N97" s="17">
        <f t="shared" si="28"/>
        <v>-1919.9005904635965</v>
      </c>
      <c r="O97" s="24">
        <f t="shared" si="19"/>
        <v>62.419329673471523</v>
      </c>
      <c r="P97" s="7"/>
      <c r="Q97" s="25">
        <f t="shared" si="20"/>
        <v>-3317.642043859049</v>
      </c>
      <c r="R97" s="24">
        <f t="shared" si="21"/>
        <v>-1932.3836073665084</v>
      </c>
      <c r="S97" s="7"/>
      <c r="T97" s="25">
        <f t="shared" si="22"/>
        <v>0.85809836459488031</v>
      </c>
      <c r="U97" s="24">
        <f t="shared" si="23"/>
        <v>-0.50194761553701928</v>
      </c>
      <c r="V97" s="7"/>
      <c r="W97" s="25">
        <f t="shared" si="24"/>
        <v>0.86037801569253636</v>
      </c>
      <c r="X97" s="24">
        <f t="shared" si="29"/>
        <v>292.46307596718179</v>
      </c>
      <c r="Y97" s="7"/>
      <c r="Z97" s="25">
        <f t="shared" si="30"/>
        <v>-634</v>
      </c>
      <c r="AA97" s="17">
        <f t="shared" si="31"/>
        <v>292.49099999999987</v>
      </c>
      <c r="AB97" s="24">
        <f t="shared" si="25"/>
        <v>5.1049309824507327</v>
      </c>
      <c r="AC97" s="17">
        <f t="shared" si="26"/>
        <v>-2.7924032818077649E-2</v>
      </c>
    </row>
    <row r="98" spans="1:29" s="17" customFormat="1" x14ac:dyDescent="0.25">
      <c r="A98" s="17">
        <v>13</v>
      </c>
      <c r="B98" s="17">
        <v>-627</v>
      </c>
      <c r="C98" s="17">
        <v>11443</v>
      </c>
      <c r="D98" s="17">
        <v>12422</v>
      </c>
      <c r="E98" s="17">
        <v>14984</v>
      </c>
      <c r="F98" s="17">
        <v>14000</v>
      </c>
      <c r="G98" s="24"/>
      <c r="H98" s="7"/>
      <c r="I98" s="25">
        <f t="shared" si="17"/>
        <v>-3541</v>
      </c>
      <c r="J98" s="24">
        <f t="shared" si="17"/>
        <v>-1578</v>
      </c>
      <c r="K98" s="7"/>
      <c r="L98" s="25">
        <f t="shared" si="27"/>
        <v>-3539.8280887664841</v>
      </c>
      <c r="M98" s="17">
        <f t="shared" si="18"/>
        <v>1.3733759392406575</v>
      </c>
      <c r="N98" s="17">
        <f t="shared" si="28"/>
        <v>-1584.2532011525882</v>
      </c>
      <c r="O98" s="24">
        <f t="shared" si="19"/>
        <v>39.102524654730267</v>
      </c>
      <c r="P98" s="7"/>
      <c r="Q98" s="25">
        <f t="shared" si="20"/>
        <v>-3500.642043859049</v>
      </c>
      <c r="R98" s="24">
        <f t="shared" si="21"/>
        <v>-1598.3836073665084</v>
      </c>
      <c r="S98" s="7"/>
      <c r="T98" s="25">
        <f t="shared" si="22"/>
        <v>0.90543077678549899</v>
      </c>
      <c r="U98" s="24">
        <f t="shared" si="23"/>
        <v>-0.41518921883449184</v>
      </c>
      <c r="V98" s="7"/>
      <c r="W98" s="25">
        <f t="shared" si="24"/>
        <v>0.90731840717213996</v>
      </c>
      <c r="X98" s="24">
        <f t="shared" si="29"/>
        <v>286.79248476268617</v>
      </c>
      <c r="Y98" s="7"/>
      <c r="Z98" s="25">
        <f t="shared" si="30"/>
        <v>-627</v>
      </c>
      <c r="AA98" s="17">
        <f t="shared" si="31"/>
        <v>286.8479999999999</v>
      </c>
      <c r="AB98" s="24">
        <f t="shared" si="25"/>
        <v>5.0064420527606925</v>
      </c>
      <c r="AC98" s="17">
        <f t="shared" si="26"/>
        <v>-5.5515237313727539E-2</v>
      </c>
    </row>
    <row r="99" spans="1:29" s="17" customFormat="1" x14ac:dyDescent="0.25">
      <c r="A99" s="17">
        <v>14</v>
      </c>
      <c r="B99" s="17">
        <v>-638</v>
      </c>
      <c r="C99" s="17">
        <v>11364</v>
      </c>
      <c r="D99" s="17">
        <v>12597</v>
      </c>
      <c r="E99" s="17">
        <v>15049</v>
      </c>
      <c r="F99" s="17">
        <v>13820</v>
      </c>
      <c r="G99" s="24"/>
      <c r="H99" s="7"/>
      <c r="I99" s="25">
        <f t="shared" si="17"/>
        <v>-3685</v>
      </c>
      <c r="J99" s="24">
        <f t="shared" si="17"/>
        <v>-1223</v>
      </c>
      <c r="K99" s="7"/>
      <c r="L99" s="25">
        <f t="shared" si="27"/>
        <v>-3685.16184503265</v>
      </c>
      <c r="M99" s="17">
        <f t="shared" si="18"/>
        <v>2.619381459349094E-2</v>
      </c>
      <c r="N99" s="17">
        <f t="shared" si="28"/>
        <v>-1226.7653752180281</v>
      </c>
      <c r="O99" s="24">
        <f t="shared" si="19"/>
        <v>14.178050532540249</v>
      </c>
      <c r="P99" s="7"/>
      <c r="Q99" s="25">
        <f t="shared" si="20"/>
        <v>-3644.642043859049</v>
      </c>
      <c r="R99" s="24">
        <f t="shared" si="21"/>
        <v>-1243.3836073665084</v>
      </c>
      <c r="S99" s="7"/>
      <c r="T99" s="25">
        <f t="shared" si="22"/>
        <v>0.9426759535912318</v>
      </c>
      <c r="U99" s="24">
        <f t="shared" si="23"/>
        <v>-0.32297595287821279</v>
      </c>
      <c r="V99" s="7"/>
      <c r="W99" s="25">
        <f t="shared" si="24"/>
        <v>0.94414678157212895</v>
      </c>
      <c r="X99" s="24">
        <f t="shared" si="29"/>
        <v>281.08854810881746</v>
      </c>
      <c r="Y99" s="7"/>
      <c r="Z99" s="25">
        <f t="shared" si="30"/>
        <v>-638</v>
      </c>
      <c r="AA99" s="17">
        <f t="shared" si="31"/>
        <v>281.10599999999988</v>
      </c>
      <c r="AB99" s="24">
        <f t="shared" si="25"/>
        <v>4.9062252471111778</v>
      </c>
      <c r="AC99" s="17">
        <f t="shared" si="26"/>
        <v>-1.7451891182417967E-2</v>
      </c>
    </row>
    <row r="100" spans="1:29" s="17" customFormat="1" x14ac:dyDescent="0.25">
      <c r="A100" s="17">
        <v>15</v>
      </c>
      <c r="B100" s="17">
        <v>-633</v>
      </c>
      <c r="C100" s="17">
        <v>11318</v>
      </c>
      <c r="D100" s="17">
        <v>12785</v>
      </c>
      <c r="E100" s="17">
        <v>15111</v>
      </c>
      <c r="F100" s="17">
        <v>13642</v>
      </c>
      <c r="G100" s="24"/>
      <c r="H100" s="7"/>
      <c r="I100" s="25">
        <f t="shared" si="17"/>
        <v>-3793</v>
      </c>
      <c r="J100" s="24">
        <f t="shared" si="17"/>
        <v>-857</v>
      </c>
      <c r="K100" s="7"/>
      <c r="L100" s="25">
        <f t="shared" si="27"/>
        <v>-3793.1944929545343</v>
      </c>
      <c r="M100" s="17">
        <f t="shared" si="18"/>
        <v>3.7827509363491281E-2</v>
      </c>
      <c r="N100" s="17">
        <f t="shared" si="28"/>
        <v>-859.6945749340681</v>
      </c>
      <c r="O100" s="24">
        <f t="shared" si="19"/>
        <v>7.2607340753081075</v>
      </c>
      <c r="P100" s="7"/>
      <c r="Q100" s="25">
        <f t="shared" si="20"/>
        <v>-3752.642043859049</v>
      </c>
      <c r="R100" s="24">
        <f t="shared" si="21"/>
        <v>-877.3836073665085</v>
      </c>
      <c r="S100" s="7"/>
      <c r="T100" s="25">
        <f t="shared" si="22"/>
        <v>0.97060983619553132</v>
      </c>
      <c r="U100" s="24">
        <f t="shared" si="23"/>
        <v>-0.22790537445568282</v>
      </c>
      <c r="V100" s="7"/>
      <c r="W100" s="25">
        <f t="shared" si="24"/>
        <v>0.97165083966644583</v>
      </c>
      <c r="X100" s="24">
        <f t="shared" si="29"/>
        <v>275.40401187330497</v>
      </c>
      <c r="Y100" s="7"/>
      <c r="Z100" s="25">
        <f t="shared" si="30"/>
        <v>-633</v>
      </c>
      <c r="AA100" s="17">
        <f t="shared" si="31"/>
        <v>275.40899999999988</v>
      </c>
      <c r="AB100" s="24">
        <f t="shared" si="25"/>
        <v>4.8067938396250609</v>
      </c>
      <c r="AC100" s="17">
        <f t="shared" si="26"/>
        <v>-4.9881266949114433E-3</v>
      </c>
    </row>
    <row r="101" spans="1:29" s="17" customFormat="1" x14ac:dyDescent="0.25">
      <c r="A101" s="17">
        <v>16</v>
      </c>
      <c r="B101" s="17">
        <v>-636</v>
      </c>
      <c r="C101" s="17">
        <v>11279</v>
      </c>
      <c r="D101" s="17">
        <v>12974</v>
      </c>
      <c r="E101" s="17">
        <v>15143</v>
      </c>
      <c r="F101" s="17">
        <v>13453</v>
      </c>
      <c r="G101" s="24"/>
      <c r="H101" s="7"/>
      <c r="I101" s="25">
        <f t="shared" si="17"/>
        <v>-3864</v>
      </c>
      <c r="J101" s="24">
        <f t="shared" si="17"/>
        <v>-479</v>
      </c>
      <c r="K101" s="7"/>
      <c r="L101" s="25">
        <f t="shared" si="27"/>
        <v>-3864.3826888935314</v>
      </c>
      <c r="M101" s="17">
        <f t="shared" si="18"/>
        <v>0.14645078923228305</v>
      </c>
      <c r="N101" s="17">
        <f t="shared" si="28"/>
        <v>-482.12886420306364</v>
      </c>
      <c r="O101" s="24">
        <f t="shared" si="19"/>
        <v>9.7897912012130828</v>
      </c>
      <c r="P101" s="7"/>
      <c r="Q101" s="25">
        <f t="shared" si="20"/>
        <v>-3823.642043859049</v>
      </c>
      <c r="R101" s="24">
        <f t="shared" si="21"/>
        <v>-499.38360736650844</v>
      </c>
      <c r="S101" s="7"/>
      <c r="T101" s="25">
        <f t="shared" si="22"/>
        <v>0.98897377753724669</v>
      </c>
      <c r="U101" s="24">
        <f t="shared" si="23"/>
        <v>-0.12971772788815181</v>
      </c>
      <c r="V101" s="7"/>
      <c r="W101" s="25">
        <f t="shared" si="24"/>
        <v>0.98957075658203797</v>
      </c>
      <c r="X101" s="24">
        <f t="shared" si="29"/>
        <v>269.67166345267594</v>
      </c>
      <c r="Y101" s="7"/>
      <c r="Z101" s="25">
        <f t="shared" si="30"/>
        <v>-636</v>
      </c>
      <c r="AA101" s="17">
        <f t="shared" si="31"/>
        <v>269.68499999999989</v>
      </c>
      <c r="AB101" s="24">
        <f t="shared" si="25"/>
        <v>4.7068911932409057</v>
      </c>
      <c r="AC101" s="17">
        <f t="shared" si="26"/>
        <v>-1.3336547323945069E-2</v>
      </c>
    </row>
    <row r="102" spans="1:29" s="17" customFormat="1" x14ac:dyDescent="0.25">
      <c r="A102" s="17">
        <v>17</v>
      </c>
      <c r="B102" s="17">
        <v>-611</v>
      </c>
      <c r="C102" s="17">
        <v>11257</v>
      </c>
      <c r="D102" s="17">
        <v>13146</v>
      </c>
      <c r="E102" s="17">
        <v>15145</v>
      </c>
      <c r="F102" s="17">
        <v>13259</v>
      </c>
      <c r="G102" s="24"/>
      <c r="H102" s="7"/>
      <c r="I102" s="25">
        <f t="shared" si="17"/>
        <v>-3888</v>
      </c>
      <c r="J102" s="24">
        <f t="shared" si="17"/>
        <v>-113</v>
      </c>
      <c r="K102" s="7"/>
      <c r="L102" s="25">
        <f t="shared" si="27"/>
        <v>-3896.8445885271371</v>
      </c>
      <c r="M102" s="17">
        <f t="shared" si="18"/>
        <v>78.226746214366059</v>
      </c>
      <c r="N102" s="17">
        <f t="shared" si="28"/>
        <v>-114.63414531705317</v>
      </c>
      <c r="O102" s="24">
        <f t="shared" si="19"/>
        <v>2.6704309172467986</v>
      </c>
      <c r="P102" s="7"/>
      <c r="Q102" s="25">
        <f t="shared" si="20"/>
        <v>-3847.642043859049</v>
      </c>
      <c r="R102" s="24">
        <f t="shared" si="21"/>
        <v>-133.38360736650847</v>
      </c>
      <c r="S102" s="7"/>
      <c r="T102" s="25">
        <f t="shared" si="22"/>
        <v>0.99518130700486884</v>
      </c>
      <c r="U102" s="24">
        <f t="shared" si="23"/>
        <v>-3.4647149465621835E-2</v>
      </c>
      <c r="V102" s="7"/>
      <c r="W102" s="25">
        <f t="shared" si="24"/>
        <v>0.99534823919732895</v>
      </c>
      <c r="X102" s="24">
        <f t="shared" si="29"/>
        <v>264.1972438860048</v>
      </c>
      <c r="Y102" s="7"/>
      <c r="Z102" s="25">
        <f t="shared" si="30"/>
        <v>-611</v>
      </c>
      <c r="AA102" s="17">
        <f t="shared" si="31"/>
        <v>264.18599999999986</v>
      </c>
      <c r="AB102" s="24">
        <f t="shared" si="25"/>
        <v>4.610915537673737</v>
      </c>
      <c r="AC102" s="17">
        <f t="shared" si="26"/>
        <v>1.1243886004933756E-2</v>
      </c>
    </row>
    <row r="103" spans="1:29" s="17" customFormat="1" x14ac:dyDescent="0.25">
      <c r="A103" s="17">
        <v>18</v>
      </c>
      <c r="B103" s="17">
        <v>-625</v>
      </c>
      <c r="C103" s="17">
        <v>11265</v>
      </c>
      <c r="D103" s="17">
        <v>13341</v>
      </c>
      <c r="E103" s="17">
        <v>15153</v>
      </c>
      <c r="F103" s="17">
        <v>13080</v>
      </c>
      <c r="G103" s="24"/>
      <c r="H103" s="7"/>
      <c r="I103" s="25">
        <f t="shared" si="17"/>
        <v>-3888</v>
      </c>
      <c r="J103" s="24">
        <f t="shared" si="17"/>
        <v>261</v>
      </c>
      <c r="K103" s="7"/>
      <c r="L103" s="25">
        <f t="shared" si="27"/>
        <v>-3893.3058397058858</v>
      </c>
      <c r="M103" s="17">
        <f t="shared" si="18"/>
        <v>28.151934984554032</v>
      </c>
      <c r="N103" s="17">
        <f t="shared" si="28"/>
        <v>262.54266445641372</v>
      </c>
      <c r="O103" s="24">
        <f t="shared" si="19"/>
        <v>2.3798136250822313</v>
      </c>
      <c r="P103" s="7"/>
      <c r="Q103" s="25">
        <f t="shared" si="20"/>
        <v>-3847.642043859049</v>
      </c>
      <c r="R103" s="24">
        <f t="shared" si="21"/>
        <v>240.61639263349153</v>
      </c>
      <c r="S103" s="7"/>
      <c r="T103" s="25">
        <f t="shared" si="22"/>
        <v>0.99518130700486884</v>
      </c>
      <c r="U103" s="24">
        <f t="shared" si="23"/>
        <v>6.2501474386908812E-2</v>
      </c>
      <c r="V103" s="7"/>
      <c r="W103" s="25">
        <f t="shared" si="24"/>
        <v>0.99490872749885917</v>
      </c>
      <c r="X103" s="24">
        <f t="shared" si="29"/>
        <v>258.60896350035569</v>
      </c>
      <c r="Y103" s="7"/>
      <c r="Z103" s="25">
        <f t="shared" si="30"/>
        <v>-625</v>
      </c>
      <c r="AA103" s="17">
        <f t="shared" si="31"/>
        <v>258.56099999999986</v>
      </c>
      <c r="AB103" s="24">
        <f t="shared" si="25"/>
        <v>4.5127407672490563</v>
      </c>
      <c r="AC103" s="17">
        <f t="shared" si="26"/>
        <v>4.7963500355820088E-2</v>
      </c>
    </row>
    <row r="104" spans="1:29" s="17" customFormat="1" x14ac:dyDescent="0.25">
      <c r="A104" s="17">
        <v>19</v>
      </c>
      <c r="B104" s="17">
        <v>-611</v>
      </c>
      <c r="C104" s="17">
        <v>11281</v>
      </c>
      <c r="D104" s="17">
        <v>13518</v>
      </c>
      <c r="E104" s="17">
        <v>15129</v>
      </c>
      <c r="F104" s="17">
        <v>12894</v>
      </c>
      <c r="G104" s="24"/>
      <c r="H104" s="7"/>
      <c r="I104" s="25">
        <f t="shared" si="17"/>
        <v>-3848</v>
      </c>
      <c r="J104" s="24">
        <f t="shared" si="17"/>
        <v>624</v>
      </c>
      <c r="K104" s="7"/>
      <c r="L104" s="25">
        <f t="shared" si="27"/>
        <v>-3853.957446427738</v>
      </c>
      <c r="M104" s="17">
        <f t="shared" si="18"/>
        <v>35.49116793936799</v>
      </c>
      <c r="N104" s="17">
        <f t="shared" si="28"/>
        <v>629.04386226340114</v>
      </c>
      <c r="O104" s="24">
        <f t="shared" si="19"/>
        <v>25.440546532162053</v>
      </c>
      <c r="P104" s="7"/>
      <c r="Q104" s="25">
        <f t="shared" si="20"/>
        <v>-3807.642043859049</v>
      </c>
      <c r="R104" s="24">
        <f t="shared" si="21"/>
        <v>603.6163926334915</v>
      </c>
      <c r="S104" s="7"/>
      <c r="T104" s="25">
        <f t="shared" si="22"/>
        <v>0.984835424558832</v>
      </c>
      <c r="U104" s="24">
        <f t="shared" si="23"/>
        <v>0.15679278577318853</v>
      </c>
      <c r="V104" s="7"/>
      <c r="W104" s="25">
        <f t="shared" si="24"/>
        <v>0.98413615429170465</v>
      </c>
      <c r="X104" s="24">
        <f t="shared" si="29"/>
        <v>253.15133945029277</v>
      </c>
      <c r="Y104" s="7"/>
      <c r="Z104" s="25">
        <f t="shared" si="30"/>
        <v>-611</v>
      </c>
      <c r="AA104" s="17">
        <f t="shared" si="31"/>
        <v>253.06199999999987</v>
      </c>
      <c r="AB104" s="24">
        <f t="shared" si="25"/>
        <v>4.4167651116818885</v>
      </c>
      <c r="AC104" s="17">
        <f t="shared" si="26"/>
        <v>8.9339450292897027E-2</v>
      </c>
    </row>
    <row r="105" spans="1:29" s="17" customFormat="1" x14ac:dyDescent="0.25">
      <c r="A105" s="17">
        <v>20</v>
      </c>
      <c r="B105" s="17">
        <v>-621</v>
      </c>
      <c r="C105" s="17">
        <v>11320</v>
      </c>
      <c r="D105" s="17">
        <v>13699</v>
      </c>
      <c r="E105" s="17">
        <v>15092</v>
      </c>
      <c r="F105" s="17">
        <v>12713</v>
      </c>
      <c r="G105" s="24"/>
      <c r="H105" s="7"/>
      <c r="I105" s="25">
        <f t="shared" si="17"/>
        <v>-3772</v>
      </c>
      <c r="J105" s="24">
        <f t="shared" si="17"/>
        <v>986</v>
      </c>
      <c r="K105" s="7"/>
      <c r="L105" s="25">
        <f t="shared" si="27"/>
        <v>-3777.9823942380549</v>
      </c>
      <c r="M105" s="17">
        <f t="shared" si="18"/>
        <v>35.789040819512401</v>
      </c>
      <c r="N105" s="17">
        <f t="shared" si="28"/>
        <v>995.78436645804618</v>
      </c>
      <c r="O105" s="24">
        <f t="shared" si="19"/>
        <v>95.733826985339135</v>
      </c>
      <c r="P105" s="7"/>
      <c r="Q105" s="25">
        <f t="shared" si="20"/>
        <v>-3731.642043859049</v>
      </c>
      <c r="R105" s="24">
        <f t="shared" si="21"/>
        <v>965.6163926334915</v>
      </c>
      <c r="S105" s="7"/>
      <c r="T105" s="25">
        <f t="shared" si="22"/>
        <v>0.96517824791136198</v>
      </c>
      <c r="U105" s="24">
        <f t="shared" si="23"/>
        <v>0.25082434148071819</v>
      </c>
      <c r="V105" s="7"/>
      <c r="W105" s="25">
        <f t="shared" si="24"/>
        <v>0.96405336675850828</v>
      </c>
      <c r="X105" s="24">
        <f t="shared" si="29"/>
        <v>247.61993039818481</v>
      </c>
      <c r="Y105" s="7"/>
      <c r="Z105" s="25">
        <f t="shared" si="30"/>
        <v>-621</v>
      </c>
      <c r="AA105" s="17">
        <f t="shared" si="31"/>
        <v>247.47299999999987</v>
      </c>
      <c r="AB105" s="24">
        <f t="shared" si="25"/>
        <v>4.319218659787925</v>
      </c>
      <c r="AC105" s="17">
        <f t="shared" si="26"/>
        <v>0.14693039818493503</v>
      </c>
    </row>
    <row r="106" spans="1:29" s="17" customFormat="1" x14ac:dyDescent="0.25">
      <c r="A106" s="17">
        <v>21</v>
      </c>
      <c r="B106" s="17">
        <v>-640</v>
      </c>
      <c r="C106" s="17">
        <v>11374</v>
      </c>
      <c r="D106" s="17">
        <v>13882</v>
      </c>
      <c r="E106" s="17">
        <v>15030</v>
      </c>
      <c r="F106" s="17">
        <v>12526</v>
      </c>
      <c r="G106" s="24"/>
      <c r="H106" s="7"/>
      <c r="I106" s="25">
        <f t="shared" si="17"/>
        <v>-3656</v>
      </c>
      <c r="J106" s="24">
        <f t="shared" si="17"/>
        <v>1356</v>
      </c>
      <c r="K106" s="7"/>
      <c r="L106" s="25">
        <f t="shared" si="27"/>
        <v>-3662.490382350461</v>
      </c>
      <c r="M106" s="17">
        <f t="shared" si="18"/>
        <v>42.125063055175715</v>
      </c>
      <c r="N106" s="17">
        <f t="shared" si="28"/>
        <v>1364.0040597834404</v>
      </c>
      <c r="O106" s="24">
        <f t="shared" si="19"/>
        <v>64.064973016888388</v>
      </c>
      <c r="P106" s="7"/>
      <c r="Q106" s="25">
        <f t="shared" si="20"/>
        <v>-3615.642043859049</v>
      </c>
      <c r="R106" s="24">
        <f t="shared" si="21"/>
        <v>1335.6163926334916</v>
      </c>
      <c r="S106" s="7"/>
      <c r="T106" s="25">
        <f t="shared" si="22"/>
        <v>0.935175188817855</v>
      </c>
      <c r="U106" s="24">
        <f t="shared" si="23"/>
        <v>0.34693394261824856</v>
      </c>
      <c r="V106" s="7"/>
      <c r="W106" s="25">
        <f t="shared" si="24"/>
        <v>0.93361518958221268</v>
      </c>
      <c r="X106" s="24">
        <f t="shared" si="29"/>
        <v>241.81843290018207</v>
      </c>
      <c r="Y106" s="7"/>
      <c r="Z106" s="25">
        <f t="shared" si="30"/>
        <v>-640</v>
      </c>
      <c r="AA106" s="17">
        <f t="shared" si="31"/>
        <v>241.71299999999988</v>
      </c>
      <c r="AB106" s="24">
        <f t="shared" si="25"/>
        <v>4.2186876948730516</v>
      </c>
      <c r="AC106" s="17">
        <f t="shared" si="26"/>
        <v>0.10543290018219409</v>
      </c>
    </row>
    <row r="107" spans="1:29" s="17" customFormat="1" x14ac:dyDescent="0.25">
      <c r="A107" s="17">
        <v>22</v>
      </c>
      <c r="B107" s="17">
        <v>-623</v>
      </c>
      <c r="C107" s="17">
        <v>11446</v>
      </c>
      <c r="D107" s="17">
        <v>14054</v>
      </c>
      <c r="E107" s="17">
        <v>14957</v>
      </c>
      <c r="F107" s="17">
        <v>12361</v>
      </c>
      <c r="G107" s="24"/>
      <c r="H107" s="7"/>
      <c r="I107" s="25">
        <f t="shared" si="17"/>
        <v>-3511</v>
      </c>
      <c r="J107" s="24">
        <f t="shared" si="17"/>
        <v>1693</v>
      </c>
      <c r="K107" s="7"/>
      <c r="L107" s="25">
        <f t="shared" si="27"/>
        <v>-3514.9042091381289</v>
      </c>
      <c r="M107" s="17">
        <f t="shared" si="18"/>
        <v>15.242848994248918</v>
      </c>
      <c r="N107" s="17">
        <f t="shared" si="28"/>
        <v>1709.4393328185383</v>
      </c>
      <c r="O107" s="24">
        <f t="shared" si="19"/>
        <v>270.25166351867148</v>
      </c>
      <c r="P107" s="7"/>
      <c r="Q107" s="25">
        <f t="shared" si="20"/>
        <v>-3470.642043859049</v>
      </c>
      <c r="R107" s="24">
        <f t="shared" si="21"/>
        <v>1672.6163926334916</v>
      </c>
      <c r="S107" s="7"/>
      <c r="T107" s="25">
        <f t="shared" si="22"/>
        <v>0.89767136495097133</v>
      </c>
      <c r="U107" s="24">
        <f t="shared" si="23"/>
        <v>0.43447160635702614</v>
      </c>
      <c r="V107" s="7"/>
      <c r="W107" s="25">
        <f t="shared" si="24"/>
        <v>0.89571495131547407</v>
      </c>
      <c r="X107" s="24">
        <f t="shared" si="29"/>
        <v>236.327668930958</v>
      </c>
      <c r="Y107" s="7"/>
      <c r="Z107" s="25">
        <f t="shared" si="30"/>
        <v>-623</v>
      </c>
      <c r="AA107" s="17">
        <f t="shared" si="31"/>
        <v>236.10599999999988</v>
      </c>
      <c r="AB107" s="24">
        <f t="shared" si="25"/>
        <v>4.1208270837137295</v>
      </c>
      <c r="AC107" s="17">
        <f t="shared" si="26"/>
        <v>0.22166893095811702</v>
      </c>
    </row>
    <row r="108" spans="1:29" s="17" customFormat="1" x14ac:dyDescent="0.25">
      <c r="A108" s="17">
        <v>23</v>
      </c>
      <c r="B108" s="17">
        <v>-641</v>
      </c>
      <c r="C108" s="17">
        <v>11553</v>
      </c>
      <c r="D108" s="17">
        <v>14231</v>
      </c>
      <c r="E108" s="17">
        <v>14877</v>
      </c>
      <c r="F108" s="17">
        <v>12193</v>
      </c>
      <c r="G108" s="24"/>
      <c r="H108" s="7"/>
      <c r="I108" s="25">
        <f t="shared" si="17"/>
        <v>-3324</v>
      </c>
      <c r="J108" s="24">
        <f t="shared" si="17"/>
        <v>2038</v>
      </c>
      <c r="K108" s="7"/>
      <c r="L108" s="25">
        <f t="shared" si="27"/>
        <v>-3328.3498835243709</v>
      </c>
      <c r="M108" s="17">
        <f t="shared" si="18"/>
        <v>18.921486675592991</v>
      </c>
      <c r="N108" s="17">
        <f t="shared" si="28"/>
        <v>2047.9494190253263</v>
      </c>
      <c r="O108" s="24">
        <f t="shared" si="19"/>
        <v>98.990938941524519</v>
      </c>
      <c r="P108" s="7"/>
      <c r="Q108" s="25">
        <f t="shared" si="20"/>
        <v>-3283.642043859049</v>
      </c>
      <c r="R108" s="24">
        <f t="shared" si="21"/>
        <v>2017.6163926334916</v>
      </c>
      <c r="S108" s="7"/>
      <c r="T108" s="25">
        <f t="shared" si="22"/>
        <v>0.84930436451574898</v>
      </c>
      <c r="U108" s="24">
        <f t="shared" si="23"/>
        <v>0.52408731552580445</v>
      </c>
      <c r="V108" s="7"/>
      <c r="W108" s="25">
        <f t="shared" si="24"/>
        <v>0.84694202398946927</v>
      </c>
      <c r="X108" s="24">
        <f t="shared" si="29"/>
        <v>230.4544337961886</v>
      </c>
      <c r="Y108" s="7"/>
      <c r="Z108" s="25">
        <f t="shared" si="30"/>
        <v>-641</v>
      </c>
      <c r="AA108" s="17">
        <f t="shared" si="31"/>
        <v>230.33699999999988</v>
      </c>
      <c r="AB108" s="24">
        <f t="shared" si="25"/>
        <v>4.0201390391661764</v>
      </c>
      <c r="AC108" s="17">
        <f t="shared" si="26"/>
        <v>0.11743379618872041</v>
      </c>
    </row>
    <row r="109" spans="1:29" s="17" customFormat="1" x14ac:dyDescent="0.25">
      <c r="A109" s="17">
        <v>24</v>
      </c>
      <c r="B109" s="17">
        <v>-633</v>
      </c>
      <c r="C109" s="17">
        <v>11654</v>
      </c>
      <c r="D109" s="17">
        <v>14384</v>
      </c>
      <c r="E109" s="17">
        <v>14762</v>
      </c>
      <c r="F109" s="17">
        <v>12032</v>
      </c>
      <c r="G109" s="24"/>
      <c r="H109" s="7"/>
      <c r="I109" s="25">
        <f t="shared" si="17"/>
        <v>-3108</v>
      </c>
      <c r="J109" s="24">
        <f t="shared" si="17"/>
        <v>2352</v>
      </c>
      <c r="K109" s="7"/>
      <c r="L109" s="25">
        <f t="shared" si="27"/>
        <v>-3111.4134575433259</v>
      </c>
      <c r="M109" s="17">
        <f t="shared" si="18"/>
        <v>11.651692400088324</v>
      </c>
      <c r="N109" s="17">
        <f t="shared" si="28"/>
        <v>2362.0879051986112</v>
      </c>
      <c r="O109" s="24">
        <f t="shared" si="19"/>
        <v>101.76583129616736</v>
      </c>
      <c r="P109" s="7"/>
      <c r="Q109" s="25">
        <f t="shared" si="20"/>
        <v>-3067.642043859049</v>
      </c>
      <c r="R109" s="24">
        <f t="shared" si="21"/>
        <v>2331.6163926334916</v>
      </c>
      <c r="S109" s="7"/>
      <c r="T109" s="25">
        <f t="shared" si="22"/>
        <v>0.79343659930714994</v>
      </c>
      <c r="U109" s="24">
        <f t="shared" si="23"/>
        <v>0.60565059865333015</v>
      </c>
      <c r="V109" s="7"/>
      <c r="W109" s="25">
        <f t="shared" si="24"/>
        <v>0.79070468524308313</v>
      </c>
      <c r="X109" s="24">
        <f t="shared" si="29"/>
        <v>224.75285409216031</v>
      </c>
      <c r="Y109" s="7"/>
      <c r="Z109" s="25">
        <f t="shared" si="30"/>
        <v>-633</v>
      </c>
      <c r="AA109" s="17">
        <f t="shared" si="31"/>
        <v>224.63999999999987</v>
      </c>
      <c r="AB109" s="24">
        <f t="shared" si="25"/>
        <v>3.92070763168006</v>
      </c>
      <c r="AC109" s="17">
        <f t="shared" si="26"/>
        <v>0.11285409216043263</v>
      </c>
    </row>
    <row r="110" spans="1:29" s="17" customFormat="1" x14ac:dyDescent="0.25">
      <c r="A110" s="17">
        <v>25</v>
      </c>
      <c r="B110" s="17">
        <v>-618</v>
      </c>
      <c r="C110" s="17">
        <v>11768</v>
      </c>
      <c r="D110" s="17">
        <v>14521</v>
      </c>
      <c r="E110" s="17">
        <v>14638</v>
      </c>
      <c r="F110" s="17">
        <v>11882</v>
      </c>
      <c r="G110" s="24"/>
      <c r="H110" s="7"/>
      <c r="I110" s="25">
        <f t="shared" si="17"/>
        <v>-2870</v>
      </c>
      <c r="J110" s="24">
        <f t="shared" si="17"/>
        <v>2639</v>
      </c>
      <c r="K110" s="7"/>
      <c r="L110" s="25">
        <f t="shared" si="27"/>
        <v>-2870.3170661370018</v>
      </c>
      <c r="M110" s="17">
        <f t="shared" si="18"/>
        <v>0.10053093523324574</v>
      </c>
      <c r="N110" s="17">
        <f t="shared" si="28"/>
        <v>2646.4823569988912</v>
      </c>
      <c r="O110" s="24">
        <f t="shared" si="19"/>
        <v>55.985666258855993</v>
      </c>
      <c r="P110" s="7"/>
      <c r="Q110" s="25">
        <f t="shared" si="20"/>
        <v>-2829.642043859049</v>
      </c>
      <c r="R110" s="24">
        <f t="shared" si="21"/>
        <v>2618.6163926334916</v>
      </c>
      <c r="S110" s="7"/>
      <c r="T110" s="25">
        <f t="shared" si="22"/>
        <v>0.73187859875323058</v>
      </c>
      <c r="U110" s="24">
        <f t="shared" si="23"/>
        <v>0.68020047845460363</v>
      </c>
      <c r="V110" s="7"/>
      <c r="W110" s="25">
        <f t="shared" si="24"/>
        <v>0.72880878237302449</v>
      </c>
      <c r="X110" s="24">
        <f t="shared" si="29"/>
        <v>219.17945438046945</v>
      </c>
      <c r="Y110" s="7"/>
      <c r="Z110" s="25">
        <f t="shared" si="30"/>
        <v>-618</v>
      </c>
      <c r="AA110" s="17">
        <f t="shared" si="31"/>
        <v>219.07799999999986</v>
      </c>
      <c r="AB110" s="24">
        <f t="shared" si="25"/>
        <v>3.8236324186841348</v>
      </c>
      <c r="AC110" s="17">
        <f t="shared" si="26"/>
        <v>0.10145438046959043</v>
      </c>
    </row>
    <row r="111" spans="1:29" s="17" customFormat="1" x14ac:dyDescent="0.25">
      <c r="A111" s="17">
        <v>26</v>
      </c>
      <c r="B111" s="17">
        <v>-606</v>
      </c>
      <c r="C111" s="17">
        <v>11910</v>
      </c>
      <c r="D111" s="17">
        <v>14657</v>
      </c>
      <c r="E111" s="17">
        <v>14517</v>
      </c>
      <c r="F111" s="17">
        <v>11762</v>
      </c>
      <c r="G111" s="24"/>
      <c r="H111" s="7"/>
      <c r="I111" s="25">
        <f t="shared" si="17"/>
        <v>-2607</v>
      </c>
      <c r="J111" s="24">
        <f t="shared" si="17"/>
        <v>2895</v>
      </c>
      <c r="K111" s="7"/>
      <c r="L111" s="25">
        <f t="shared" si="27"/>
        <v>-2607.9969107418856</v>
      </c>
      <c r="M111" s="17">
        <f t="shared" si="18"/>
        <v>0.99383102728686867</v>
      </c>
      <c r="N111" s="17">
        <f t="shared" si="28"/>
        <v>2901.3516654657642</v>
      </c>
      <c r="O111" s="24">
        <f t="shared" si="19"/>
        <v>40.343654188981546</v>
      </c>
      <c r="P111" s="7"/>
      <c r="Q111" s="25">
        <f t="shared" si="20"/>
        <v>-2566.642043859049</v>
      </c>
      <c r="R111" s="24">
        <f t="shared" si="21"/>
        <v>2874.6163926334916</v>
      </c>
      <c r="S111" s="7"/>
      <c r="T111" s="25">
        <f t="shared" si="22"/>
        <v>0.6638544216705381</v>
      </c>
      <c r="U111" s="24">
        <f t="shared" si="23"/>
        <v>0.74669793221462466</v>
      </c>
      <c r="V111" s="7"/>
      <c r="W111" s="25">
        <f t="shared" si="24"/>
        <v>0.66048306691491898</v>
      </c>
      <c r="X111" s="24">
        <f t="shared" si="29"/>
        <v>213.69763275291507</v>
      </c>
      <c r="Y111" s="7"/>
      <c r="Z111" s="25">
        <f t="shared" si="30"/>
        <v>-606</v>
      </c>
      <c r="AA111" s="17">
        <f t="shared" si="31"/>
        <v>213.62399999999985</v>
      </c>
      <c r="AB111" s="24">
        <f t="shared" si="25"/>
        <v>3.7284421612803635</v>
      </c>
      <c r="AC111" s="17">
        <f t="shared" si="26"/>
        <v>7.3632752915216315E-2</v>
      </c>
    </row>
    <row r="112" spans="1:29" s="17" customFormat="1" x14ac:dyDescent="0.25">
      <c r="A112" s="17">
        <v>27</v>
      </c>
      <c r="B112" s="17">
        <v>-619</v>
      </c>
      <c r="C112" s="17">
        <v>12051</v>
      </c>
      <c r="D112" s="17">
        <v>14772</v>
      </c>
      <c r="E112" s="17">
        <v>14367</v>
      </c>
      <c r="F112" s="17">
        <v>11642</v>
      </c>
      <c r="G112" s="24"/>
      <c r="H112" s="7"/>
      <c r="I112" s="25">
        <f t="shared" si="17"/>
        <v>-2316</v>
      </c>
      <c r="J112" s="24">
        <f t="shared" si="17"/>
        <v>3130</v>
      </c>
      <c r="K112" s="7"/>
      <c r="L112" s="25">
        <f t="shared" si="27"/>
        <v>-2316.0538743432649</v>
      </c>
      <c r="M112" s="17">
        <f t="shared" si="18"/>
        <v>2.9024448622190645E-3</v>
      </c>
      <c r="N112" s="17">
        <f t="shared" si="28"/>
        <v>3134.7346872989997</v>
      </c>
      <c r="O112" s="24">
        <f t="shared" si="19"/>
        <v>22.417263819308964</v>
      </c>
      <c r="P112" s="7"/>
      <c r="Q112" s="25">
        <f t="shared" si="20"/>
        <v>-2275.642043859049</v>
      </c>
      <c r="R112" s="24">
        <f t="shared" si="21"/>
        <v>3109.6163926334916</v>
      </c>
      <c r="S112" s="7"/>
      <c r="T112" s="25">
        <f t="shared" si="22"/>
        <v>0.5885881268756199</v>
      </c>
      <c r="U112" s="24">
        <f t="shared" si="23"/>
        <v>0.80774051672089386</v>
      </c>
      <c r="V112" s="7"/>
      <c r="W112" s="25">
        <f t="shared" si="24"/>
        <v>0.58493983809482419</v>
      </c>
      <c r="X112" s="24">
        <f t="shared" si="29"/>
        <v>208.11448927031802</v>
      </c>
      <c r="Y112" s="7"/>
      <c r="Z112" s="25">
        <f t="shared" si="30"/>
        <v>-619</v>
      </c>
      <c r="AA112" s="17">
        <f t="shared" si="31"/>
        <v>208.05299999999986</v>
      </c>
      <c r="AB112" s="24">
        <f t="shared" si="25"/>
        <v>3.6312098686517595</v>
      </c>
      <c r="AC112" s="17">
        <f t="shared" si="26"/>
        <v>6.1489270318162426E-2</v>
      </c>
    </row>
    <row r="113" spans="1:29" s="17" customFormat="1" x14ac:dyDescent="0.25">
      <c r="A113" s="17">
        <v>28</v>
      </c>
      <c r="B113" s="17">
        <v>-624</v>
      </c>
      <c r="C113" s="17">
        <v>12212</v>
      </c>
      <c r="D113" s="17">
        <v>14883</v>
      </c>
      <c r="E113" s="17">
        <v>14218</v>
      </c>
      <c r="F113" s="17">
        <v>11539</v>
      </c>
      <c r="G113" s="24"/>
      <c r="H113" s="7"/>
      <c r="I113" s="25">
        <f t="shared" si="17"/>
        <v>-2006</v>
      </c>
      <c r="J113" s="24">
        <f t="shared" si="17"/>
        <v>3344</v>
      </c>
      <c r="K113" s="7"/>
      <c r="L113" s="25">
        <f t="shared" si="27"/>
        <v>-1999.9901457617905</v>
      </c>
      <c r="M113" s="17">
        <f t="shared" si="18"/>
        <v>36.118347964525022</v>
      </c>
      <c r="N113" s="17">
        <f t="shared" si="28"/>
        <v>3340.2114085104772</v>
      </c>
      <c r="O113" s="24">
        <f t="shared" si="19"/>
        <v>14.35342547448449</v>
      </c>
      <c r="P113" s="7"/>
      <c r="Q113" s="25">
        <f t="shared" si="20"/>
        <v>-1965.642043859049</v>
      </c>
      <c r="R113" s="24">
        <f t="shared" si="21"/>
        <v>3323.6163926334916</v>
      </c>
      <c r="S113" s="7"/>
      <c r="T113" s="25">
        <f t="shared" si="22"/>
        <v>0.5084075379188342</v>
      </c>
      <c r="U113" s="24">
        <f t="shared" si="23"/>
        <v>0.86332823197341146</v>
      </c>
      <c r="V113" s="7"/>
      <c r="W113" s="25">
        <f t="shared" si="24"/>
        <v>0.50450694328549273</v>
      </c>
      <c r="X113" s="24">
        <f t="shared" si="29"/>
        <v>202.50455887673309</v>
      </c>
      <c r="Y113" s="7"/>
      <c r="Z113" s="25">
        <f t="shared" si="30"/>
        <v>-624</v>
      </c>
      <c r="AA113" s="17">
        <f t="shared" si="31"/>
        <v>202.43699999999984</v>
      </c>
      <c r="AB113" s="24">
        <f t="shared" si="25"/>
        <v>3.5331921778597581</v>
      </c>
      <c r="AC113" s="17">
        <f t="shared" si="26"/>
        <v>6.7558876733244233E-2</v>
      </c>
    </row>
    <row r="114" spans="1:29" s="17" customFormat="1" x14ac:dyDescent="0.25">
      <c r="A114" s="17">
        <v>29</v>
      </c>
      <c r="B114" s="17">
        <v>-623</v>
      </c>
      <c r="C114" s="17">
        <v>12378</v>
      </c>
      <c r="D114" s="17">
        <v>14962</v>
      </c>
      <c r="E114" s="17">
        <v>14044</v>
      </c>
      <c r="F114" s="17">
        <v>11449</v>
      </c>
      <c r="G114" s="24"/>
      <c r="H114" s="7"/>
      <c r="I114" s="25">
        <f t="shared" si="17"/>
        <v>-1666</v>
      </c>
      <c r="J114" s="24">
        <f t="shared" si="17"/>
        <v>3513</v>
      </c>
      <c r="K114" s="7"/>
      <c r="L114" s="25">
        <f t="shared" si="27"/>
        <v>-1665.6542927057578</v>
      </c>
      <c r="M114" s="17">
        <f t="shared" si="18"/>
        <v>0.1195135332922455</v>
      </c>
      <c r="N114" s="17">
        <f t="shared" si="28"/>
        <v>3513.5576850462849</v>
      </c>
      <c r="O114" s="24">
        <f t="shared" si="19"/>
        <v>0.31101261084974613</v>
      </c>
      <c r="P114" s="7"/>
      <c r="Q114" s="25">
        <f t="shared" si="20"/>
        <v>-1625.642043859049</v>
      </c>
      <c r="R114" s="24">
        <f t="shared" si="21"/>
        <v>3492.6163926334916</v>
      </c>
      <c r="S114" s="7"/>
      <c r="T114" s="25">
        <f t="shared" si="22"/>
        <v>0.42046753712752077</v>
      </c>
      <c r="U114" s="24">
        <f t="shared" si="23"/>
        <v>0.90722694168217533</v>
      </c>
      <c r="V114" s="7"/>
      <c r="W114" s="25">
        <f t="shared" si="24"/>
        <v>0.41636743965726464</v>
      </c>
      <c r="X114" s="24">
        <f t="shared" si="29"/>
        <v>196.85616475465372</v>
      </c>
      <c r="Y114" s="7"/>
      <c r="Z114" s="25">
        <f t="shared" si="30"/>
        <v>-623</v>
      </c>
      <c r="AA114" s="17">
        <f t="shared" si="31"/>
        <v>196.82999999999984</v>
      </c>
      <c r="AB114" s="24">
        <f t="shared" si="25"/>
        <v>3.435331566700436</v>
      </c>
      <c r="AC114" s="17">
        <f t="shared" si="26"/>
        <v>2.6164754653876798E-2</v>
      </c>
    </row>
    <row r="115" spans="1:29" s="17" customFormat="1" x14ac:dyDescent="0.25">
      <c r="A115" s="17">
        <v>30</v>
      </c>
      <c r="B115" s="17">
        <v>-630</v>
      </c>
      <c r="C115" s="17">
        <v>12553</v>
      </c>
      <c r="D115" s="17">
        <v>15038</v>
      </c>
      <c r="E115" s="17">
        <v>13872</v>
      </c>
      <c r="F115" s="17">
        <v>11379</v>
      </c>
      <c r="G115" s="24"/>
      <c r="H115" s="7"/>
      <c r="I115" s="25">
        <f t="shared" si="17"/>
        <v>-1319</v>
      </c>
      <c r="J115" s="24">
        <f t="shared" si="17"/>
        <v>3659</v>
      </c>
      <c r="K115" s="7"/>
      <c r="L115" s="25">
        <f t="shared" si="27"/>
        <v>-1311.750108907476</v>
      </c>
      <c r="M115" s="17">
        <f t="shared" si="18"/>
        <v>52.560920853458363</v>
      </c>
      <c r="N115" s="17">
        <f t="shared" si="28"/>
        <v>3654.8446111738326</v>
      </c>
      <c r="O115" s="24">
        <f t="shared" si="19"/>
        <v>17.267256296636731</v>
      </c>
      <c r="P115" s="7"/>
      <c r="Q115" s="25">
        <f t="shared" si="20"/>
        <v>-1278.642043859049</v>
      </c>
      <c r="R115" s="24">
        <f t="shared" si="21"/>
        <v>3638.6163926334916</v>
      </c>
      <c r="S115" s="7"/>
      <c r="T115" s="25">
        <f t="shared" si="22"/>
        <v>0.33071700690815098</v>
      </c>
      <c r="U115" s="24">
        <f t="shared" si="23"/>
        <v>0.9451512707796873</v>
      </c>
      <c r="V115" s="7"/>
      <c r="W115" s="25">
        <f t="shared" si="24"/>
        <v>0.32644441686674208</v>
      </c>
      <c r="X115" s="24">
        <f t="shared" si="29"/>
        <v>191.25796163217615</v>
      </c>
      <c r="Y115" s="7"/>
      <c r="Z115" s="25">
        <f t="shared" si="30"/>
        <v>-630</v>
      </c>
      <c r="AA115" s="17">
        <f t="shared" si="31"/>
        <v>191.15999999999985</v>
      </c>
      <c r="AB115" s="24">
        <f t="shared" si="25"/>
        <v>3.3363713981123579</v>
      </c>
      <c r="AC115" s="17">
        <f t="shared" si="26"/>
        <v>9.7961632176293278E-2</v>
      </c>
    </row>
    <row r="116" spans="1:29" s="17" customFormat="1" x14ac:dyDescent="0.25">
      <c r="A116" s="17">
        <v>31</v>
      </c>
      <c r="B116" s="17">
        <v>-640</v>
      </c>
      <c r="C116" s="17">
        <v>12740</v>
      </c>
      <c r="D116" s="17">
        <v>15087</v>
      </c>
      <c r="E116" s="17">
        <v>13685</v>
      </c>
      <c r="F116" s="17">
        <v>11325</v>
      </c>
      <c r="G116" s="24"/>
      <c r="H116" s="7"/>
      <c r="I116" s="25">
        <f t="shared" ref="I116:J149" si="32">C116-E116</f>
        <v>-945</v>
      </c>
      <c r="J116" s="24">
        <f t="shared" si="32"/>
        <v>3762</v>
      </c>
      <c r="K116" s="7"/>
      <c r="L116" s="25">
        <f t="shared" si="27"/>
        <v>-939.50188954920543</v>
      </c>
      <c r="M116" s="17">
        <f t="shared" si="18"/>
        <v>30.229218529136471</v>
      </c>
      <c r="N116" s="17">
        <f t="shared" si="28"/>
        <v>3761.9426389183905</v>
      </c>
      <c r="O116" s="24">
        <f t="shared" si="19"/>
        <v>3.2902936834165895E-3</v>
      </c>
      <c r="P116" s="7"/>
      <c r="Q116" s="25">
        <f t="shared" si="20"/>
        <v>-904.64204385904907</v>
      </c>
      <c r="R116" s="24">
        <f t="shared" si="21"/>
        <v>3741.6163926334916</v>
      </c>
      <c r="S116" s="7"/>
      <c r="T116" s="25">
        <f t="shared" si="22"/>
        <v>0.23398300603770628</v>
      </c>
      <c r="U116" s="24">
        <f t="shared" si="23"/>
        <v>0.97190610569094571</v>
      </c>
      <c r="V116" s="7"/>
      <c r="W116" s="25">
        <f t="shared" si="24"/>
        <v>0.22958838405163548</v>
      </c>
      <c r="X116" s="24">
        <f t="shared" si="29"/>
        <v>185.49467538713907</v>
      </c>
      <c r="Y116" s="7"/>
      <c r="Z116" s="25">
        <f t="shared" si="30"/>
        <v>-640</v>
      </c>
      <c r="AA116" s="17">
        <f t="shared" si="31"/>
        <v>185.39999999999986</v>
      </c>
      <c r="AB116" s="24">
        <f t="shared" si="25"/>
        <v>3.2358404331974846</v>
      </c>
      <c r="AC116" s="17">
        <f t="shared" si="26"/>
        <v>9.4675387139204759E-2</v>
      </c>
    </row>
    <row r="117" spans="1:29" s="17" customFormat="1" x14ac:dyDescent="0.25">
      <c r="A117" s="17">
        <v>32</v>
      </c>
      <c r="B117" s="17">
        <v>-630</v>
      </c>
      <c r="C117" s="17">
        <v>12926</v>
      </c>
      <c r="D117" s="17">
        <v>15128</v>
      </c>
      <c r="E117" s="17">
        <v>13498</v>
      </c>
      <c r="F117" s="17">
        <v>11290</v>
      </c>
      <c r="G117" s="24"/>
      <c r="H117" s="7"/>
      <c r="I117" s="25">
        <f t="shared" si="32"/>
        <v>-572</v>
      </c>
      <c r="J117" s="24">
        <f t="shared" si="32"/>
        <v>3838</v>
      </c>
      <c r="K117" s="7"/>
      <c r="L117" s="25">
        <f t="shared" si="27"/>
        <v>-564.17726884844797</v>
      </c>
      <c r="M117" s="17">
        <f t="shared" si="18"/>
        <v>61.195122669462613</v>
      </c>
      <c r="N117" s="17">
        <f t="shared" si="28"/>
        <v>3830.459305585623</v>
      </c>
      <c r="O117" s="24">
        <f t="shared" si="19"/>
        <v>56.862072251015853</v>
      </c>
      <c r="P117" s="7"/>
      <c r="Q117" s="25">
        <f t="shared" si="20"/>
        <v>-531.64204385904907</v>
      </c>
      <c r="R117" s="24">
        <f t="shared" si="21"/>
        <v>3817.6163926334916</v>
      </c>
      <c r="S117" s="7"/>
      <c r="T117" s="25">
        <f t="shared" si="22"/>
        <v>0.13750765222841246</v>
      </c>
      <c r="U117" s="24">
        <f t="shared" si="23"/>
        <v>0.9916475372759519</v>
      </c>
      <c r="V117" s="7"/>
      <c r="W117" s="25">
        <f t="shared" si="24"/>
        <v>0.1330227303987801</v>
      </c>
      <c r="X117" s="24">
        <f t="shared" si="29"/>
        <v>179.84386333661644</v>
      </c>
      <c r="Y117" s="7"/>
      <c r="Z117" s="25">
        <f t="shared" si="30"/>
        <v>-630</v>
      </c>
      <c r="AA117" s="17">
        <f t="shared" si="31"/>
        <v>179.72999999999988</v>
      </c>
      <c r="AB117" s="24">
        <f t="shared" si="25"/>
        <v>3.1368802646094065</v>
      </c>
      <c r="AC117" s="17">
        <f t="shared" si="26"/>
        <v>0.11386333661656067</v>
      </c>
    </row>
    <row r="118" spans="1:29" s="17" customFormat="1" x14ac:dyDescent="0.25">
      <c r="A118" s="17">
        <v>33</v>
      </c>
      <c r="B118" s="17">
        <v>-621</v>
      </c>
      <c r="C118" s="17">
        <v>13120</v>
      </c>
      <c r="D118" s="17">
        <v>15150</v>
      </c>
      <c r="E118" s="17">
        <v>13320</v>
      </c>
      <c r="F118" s="17">
        <v>11277</v>
      </c>
      <c r="G118" s="24"/>
      <c r="H118" s="7"/>
      <c r="I118" s="25">
        <f t="shared" si="32"/>
        <v>-200</v>
      </c>
      <c r="J118" s="24">
        <f t="shared" si="32"/>
        <v>3873</v>
      </c>
      <c r="K118" s="7"/>
      <c r="L118" s="25">
        <f t="shared" si="27"/>
        <v>-189.17720490187159</v>
      </c>
      <c r="M118" s="17">
        <f t="shared" si="18"/>
        <v>117.13289373607233</v>
      </c>
      <c r="N118" s="17">
        <f t="shared" si="28"/>
        <v>3861.5013441036967</v>
      </c>
      <c r="O118" s="24">
        <f t="shared" si="19"/>
        <v>132.21908742158979</v>
      </c>
      <c r="P118" s="7"/>
      <c r="Q118" s="25">
        <f t="shared" si="20"/>
        <v>-159.64204385904904</v>
      </c>
      <c r="R118" s="24">
        <f t="shared" si="21"/>
        <v>3852.6163926334916</v>
      </c>
      <c r="S118" s="7"/>
      <c r="T118" s="25">
        <f t="shared" si="22"/>
        <v>4.1290945480269584E-2</v>
      </c>
      <c r="U118" s="24">
        <f t="shared" si="23"/>
        <v>1.0007389860322047</v>
      </c>
      <c r="V118" s="7"/>
      <c r="W118" s="25">
        <f t="shared" si="24"/>
        <v>3.6763908217744334E-2</v>
      </c>
      <c r="X118" s="24">
        <f t="shared" si="29"/>
        <v>174.30755103934462</v>
      </c>
      <c r="Y118" s="7"/>
      <c r="Z118" s="25">
        <f t="shared" si="30"/>
        <v>-621</v>
      </c>
      <c r="AA118" s="17">
        <f t="shared" si="31"/>
        <v>174.14099999999988</v>
      </c>
      <c r="AB118" s="24">
        <f t="shared" si="25"/>
        <v>3.039333812715443</v>
      </c>
      <c r="AC118" s="17">
        <f t="shared" si="26"/>
        <v>0.16655103934473914</v>
      </c>
    </row>
    <row r="119" spans="1:29" s="17" customFormat="1" x14ac:dyDescent="0.25">
      <c r="A119" s="17">
        <v>34</v>
      </c>
      <c r="B119" s="17">
        <v>-607</v>
      </c>
      <c r="C119" s="17">
        <v>13301</v>
      </c>
      <c r="D119" s="17">
        <v>15136</v>
      </c>
      <c r="E119" s="17">
        <v>13126</v>
      </c>
      <c r="F119" s="17">
        <v>11274</v>
      </c>
      <c r="G119" s="24"/>
      <c r="H119" s="7"/>
      <c r="I119" s="25">
        <f t="shared" si="32"/>
        <v>175</v>
      </c>
      <c r="J119" s="24">
        <f t="shared" si="32"/>
        <v>3862</v>
      </c>
      <c r="K119" s="7"/>
      <c r="L119" s="25">
        <f t="shared" si="27"/>
        <v>178.7640103502097</v>
      </c>
      <c r="M119" s="17">
        <f t="shared" si="18"/>
        <v>14.167773916485764</v>
      </c>
      <c r="N119" s="17">
        <f t="shared" si="28"/>
        <v>3856.5387110858519</v>
      </c>
      <c r="O119" s="24">
        <f t="shared" si="19"/>
        <v>29.825676603796925</v>
      </c>
      <c r="P119" s="7"/>
      <c r="Q119" s="25">
        <f t="shared" si="20"/>
        <v>215.35795614095096</v>
      </c>
      <c r="R119" s="24">
        <f t="shared" si="21"/>
        <v>3841.6163926334916</v>
      </c>
      <c r="S119" s="7"/>
      <c r="T119" s="25">
        <f t="shared" si="22"/>
        <v>-5.5701702451326059E-2</v>
      </c>
      <c r="U119" s="24">
        <f t="shared" si="23"/>
        <v>0.99788167356595392</v>
      </c>
      <c r="V119" s="7"/>
      <c r="W119" s="25">
        <f t="shared" si="24"/>
        <v>-6.0216805498960503E-2</v>
      </c>
      <c r="X119" s="24">
        <f t="shared" si="29"/>
        <v>168.75033059289149</v>
      </c>
      <c r="Y119" s="7"/>
      <c r="Z119" s="25">
        <f t="shared" si="30"/>
        <v>-607</v>
      </c>
      <c r="AA119" s="17">
        <f t="shared" si="31"/>
        <v>168.67799999999988</v>
      </c>
      <c r="AB119" s="24">
        <f t="shared" si="25"/>
        <v>2.9439864756789929</v>
      </c>
      <c r="AC119" s="17">
        <f t="shared" si="26"/>
        <v>7.2330592891603374E-2</v>
      </c>
    </row>
    <row r="120" spans="1:29" s="17" customFormat="1" x14ac:dyDescent="0.25">
      <c r="A120" s="17">
        <v>35</v>
      </c>
      <c r="B120" s="17">
        <v>-608</v>
      </c>
      <c r="C120" s="17">
        <v>13480</v>
      </c>
      <c r="D120" s="17">
        <v>15116</v>
      </c>
      <c r="E120" s="17">
        <v>12941</v>
      </c>
      <c r="F120" s="17">
        <v>11291</v>
      </c>
      <c r="G120" s="24"/>
      <c r="H120" s="7"/>
      <c r="I120" s="25">
        <f t="shared" si="32"/>
        <v>539</v>
      </c>
      <c r="J120" s="24">
        <f t="shared" si="32"/>
        <v>3825</v>
      </c>
      <c r="K120" s="7"/>
      <c r="L120" s="25">
        <f t="shared" si="27"/>
        <v>545.31426110689563</v>
      </c>
      <c r="M120" s="17">
        <f t="shared" si="18"/>
        <v>39.869893326054807</v>
      </c>
      <c r="N120" s="17">
        <f t="shared" si="28"/>
        <v>3816.6231160219431</v>
      </c>
      <c r="O120" s="24">
        <f t="shared" si="19"/>
        <v>70.172185181825839</v>
      </c>
      <c r="P120" s="7"/>
      <c r="Q120" s="25">
        <f t="shared" si="20"/>
        <v>579.35795614095093</v>
      </c>
      <c r="R120" s="24">
        <f t="shared" si="21"/>
        <v>3804.6163926334916</v>
      </c>
      <c r="S120" s="7"/>
      <c r="T120" s="25">
        <f t="shared" si="22"/>
        <v>-0.14984923271026157</v>
      </c>
      <c r="U120" s="24">
        <f t="shared" si="23"/>
        <v>0.98827071345220086</v>
      </c>
      <c r="V120" s="7"/>
      <c r="W120" s="25">
        <f t="shared" si="24"/>
        <v>-0.15432181813754686</v>
      </c>
      <c r="X120" s="24">
        <f t="shared" si="29"/>
        <v>163.32838043825359</v>
      </c>
      <c r="Y120" s="7"/>
      <c r="Z120" s="25">
        <f t="shared" si="30"/>
        <v>-608</v>
      </c>
      <c r="AA120" s="17">
        <f t="shared" si="31"/>
        <v>163.20599999999988</v>
      </c>
      <c r="AB120" s="24">
        <f t="shared" si="25"/>
        <v>2.848482059009863</v>
      </c>
      <c r="AC120" s="17">
        <f t="shared" si="26"/>
        <v>0.12238043825371392</v>
      </c>
    </row>
    <row r="121" spans="1:29" s="17" customFormat="1" x14ac:dyDescent="0.25">
      <c r="A121" s="17">
        <v>36</v>
      </c>
      <c r="B121" s="17">
        <v>-629</v>
      </c>
      <c r="C121" s="17">
        <v>13669</v>
      </c>
      <c r="D121" s="17">
        <v>15084</v>
      </c>
      <c r="E121" s="17">
        <v>12758</v>
      </c>
      <c r="F121" s="17">
        <v>11335</v>
      </c>
      <c r="G121" s="24"/>
      <c r="H121" s="7"/>
      <c r="I121" s="25">
        <f t="shared" si="32"/>
        <v>911</v>
      </c>
      <c r="J121" s="24">
        <f t="shared" si="32"/>
        <v>3749</v>
      </c>
      <c r="K121" s="7"/>
      <c r="L121" s="25">
        <f t="shared" si="27"/>
        <v>918.86573458407645</v>
      </c>
      <c r="M121" s="17">
        <f t="shared" si="18"/>
        <v>61.869780547136308</v>
      </c>
      <c r="N121" s="17">
        <f t="shared" si="28"/>
        <v>3738.9127416832907</v>
      </c>
      <c r="O121" s="24">
        <f t="shared" si="19"/>
        <v>101.75278034802028</v>
      </c>
      <c r="P121" s="7"/>
      <c r="Q121" s="25">
        <f t="shared" si="20"/>
        <v>951.35795614095093</v>
      </c>
      <c r="R121" s="24">
        <f t="shared" si="21"/>
        <v>3728.6163926334916</v>
      </c>
      <c r="S121" s="7"/>
      <c r="T121" s="25">
        <f t="shared" si="22"/>
        <v>-0.24606593945840444</v>
      </c>
      <c r="U121" s="24">
        <f t="shared" si="23"/>
        <v>0.96852928186719467</v>
      </c>
      <c r="V121" s="7"/>
      <c r="W121" s="25">
        <f t="shared" si="24"/>
        <v>-0.25045019700700466</v>
      </c>
      <c r="X121" s="24">
        <f t="shared" si="29"/>
        <v>157.70521650856608</v>
      </c>
      <c r="Y121" s="7"/>
      <c r="Z121" s="25">
        <f t="shared" si="30"/>
        <v>-629</v>
      </c>
      <c r="AA121" s="17">
        <f t="shared" si="31"/>
        <v>157.54499999999987</v>
      </c>
      <c r="AB121" s="24">
        <f t="shared" si="25"/>
        <v>2.7496789700544642</v>
      </c>
      <c r="AC121" s="17">
        <f t="shared" si="26"/>
        <v>0.16021650856620795</v>
      </c>
    </row>
    <row r="122" spans="1:29" s="17" customFormat="1" x14ac:dyDescent="0.25">
      <c r="A122" s="17">
        <v>37</v>
      </c>
      <c r="B122" s="17">
        <v>-626</v>
      </c>
      <c r="C122" s="17">
        <v>13845</v>
      </c>
      <c r="D122" s="17">
        <v>15015</v>
      </c>
      <c r="E122" s="17">
        <v>12570</v>
      </c>
      <c r="F122" s="17">
        <v>11386</v>
      </c>
      <c r="G122" s="24"/>
      <c r="H122" s="7"/>
      <c r="I122" s="25">
        <f t="shared" si="32"/>
        <v>1275</v>
      </c>
      <c r="J122" s="24">
        <f t="shared" si="32"/>
        <v>3629</v>
      </c>
      <c r="K122" s="7"/>
      <c r="L122" s="25">
        <f t="shared" si="27"/>
        <v>1281.3484644578243</v>
      </c>
      <c r="M122" s="17">
        <f t="shared" si="18"/>
        <v>40.303000972258644</v>
      </c>
      <c r="N122" s="17">
        <f t="shared" si="28"/>
        <v>3625.549004602778</v>
      </c>
      <c r="O122" s="24">
        <f t="shared" si="19"/>
        <v>11.909369231647148</v>
      </c>
      <c r="P122" s="7"/>
      <c r="Q122" s="25">
        <f t="shared" si="20"/>
        <v>1315.357956140951</v>
      </c>
      <c r="R122" s="24">
        <f t="shared" si="21"/>
        <v>3608.6163926334916</v>
      </c>
      <c r="S122" s="7"/>
      <c r="T122" s="25">
        <f t="shared" si="22"/>
        <v>-0.34021346971733996</v>
      </c>
      <c r="U122" s="24">
        <f t="shared" si="23"/>
        <v>0.93735860041718477</v>
      </c>
      <c r="V122" s="7"/>
      <c r="W122" s="25">
        <f t="shared" si="24"/>
        <v>-0.34445767095314989</v>
      </c>
      <c r="X122" s="24">
        <f t="shared" si="29"/>
        <v>152.02641977946837</v>
      </c>
      <c r="Y122" s="7"/>
      <c r="Z122" s="25">
        <f t="shared" si="30"/>
        <v>-626</v>
      </c>
      <c r="AA122" s="17">
        <f t="shared" si="31"/>
        <v>151.91099999999989</v>
      </c>
      <c r="AB122" s="24">
        <f t="shared" si="25"/>
        <v>2.6513471199971042</v>
      </c>
      <c r="AC122" s="17">
        <f t="shared" si="26"/>
        <v>0.11541977946848192</v>
      </c>
    </row>
    <row r="123" spans="1:29" s="17" customFormat="1" x14ac:dyDescent="0.25">
      <c r="A123" s="17">
        <v>38</v>
      </c>
      <c r="B123" s="17">
        <v>-636</v>
      </c>
      <c r="C123" s="17">
        <v>14024</v>
      </c>
      <c r="D123" s="17">
        <v>14945</v>
      </c>
      <c r="E123" s="17">
        <v>12392</v>
      </c>
      <c r="F123" s="17">
        <v>11461</v>
      </c>
      <c r="G123" s="24"/>
      <c r="H123" s="7"/>
      <c r="I123" s="25">
        <f t="shared" si="32"/>
        <v>1632</v>
      </c>
      <c r="J123" s="24">
        <f t="shared" si="32"/>
        <v>3484</v>
      </c>
      <c r="K123" s="7"/>
      <c r="L123" s="25">
        <f t="shared" si="27"/>
        <v>1636.5209500967846</v>
      </c>
      <c r="M123" s="17">
        <f t="shared" si="18"/>
        <v>20.438989777617092</v>
      </c>
      <c r="N123" s="17">
        <f t="shared" si="28"/>
        <v>3474.7015073148045</v>
      </c>
      <c r="O123" s="24">
        <f t="shared" si="19"/>
        <v>86.461966216633655</v>
      </c>
      <c r="P123" s="7"/>
      <c r="Q123" s="25">
        <f t="shared" si="20"/>
        <v>1672.357956140951</v>
      </c>
      <c r="R123" s="24">
        <f t="shared" si="21"/>
        <v>3463.6163926334916</v>
      </c>
      <c r="S123" s="7"/>
      <c r="T123" s="25">
        <f t="shared" si="22"/>
        <v>-0.43255047054821905</v>
      </c>
      <c r="U123" s="24">
        <f t="shared" si="23"/>
        <v>0.89969402699842294</v>
      </c>
      <c r="V123" s="7"/>
      <c r="W123" s="25">
        <f t="shared" si="24"/>
        <v>-0.4366252178184804</v>
      </c>
      <c r="X123" s="24">
        <f t="shared" si="29"/>
        <v>146.31614575286955</v>
      </c>
      <c r="Y123" s="7"/>
      <c r="Z123" s="25">
        <f t="shared" si="30"/>
        <v>-636</v>
      </c>
      <c r="AA123" s="17">
        <f t="shared" si="31"/>
        <v>146.1869999999999</v>
      </c>
      <c r="AB123" s="24">
        <f t="shared" si="25"/>
        <v>2.5514444736129489</v>
      </c>
      <c r="AC123" s="17">
        <f t="shared" si="26"/>
        <v>0.12914575286964691</v>
      </c>
    </row>
    <row r="124" spans="1:29" s="17" customFormat="1" x14ac:dyDescent="0.25">
      <c r="A124" s="17">
        <v>39</v>
      </c>
      <c r="B124" s="17">
        <v>-630</v>
      </c>
      <c r="C124" s="17">
        <v>14199</v>
      </c>
      <c r="D124" s="17">
        <v>14859</v>
      </c>
      <c r="E124" s="17">
        <v>12228</v>
      </c>
      <c r="F124" s="17">
        <v>11561</v>
      </c>
      <c r="G124" s="24"/>
      <c r="H124" s="7"/>
      <c r="I124" s="25">
        <f t="shared" si="32"/>
        <v>1971</v>
      </c>
      <c r="J124" s="24">
        <f t="shared" si="32"/>
        <v>3298</v>
      </c>
      <c r="K124" s="7"/>
      <c r="L124" s="25">
        <f t="shared" si="27"/>
        <v>1971.8604078248334</v>
      </c>
      <c r="M124" s="17">
        <f t="shared" si="18"/>
        <v>0.74030162503449715</v>
      </c>
      <c r="N124" s="17">
        <f t="shared" si="28"/>
        <v>3291.3005166927692</v>
      </c>
      <c r="O124" s="24">
        <f t="shared" si="19"/>
        <v>44.883076583864423</v>
      </c>
      <c r="P124" s="7"/>
      <c r="Q124" s="25">
        <f t="shared" si="20"/>
        <v>2011.357956140951</v>
      </c>
      <c r="R124" s="24">
        <f t="shared" si="21"/>
        <v>3277.6163926334916</v>
      </c>
      <c r="S124" s="7"/>
      <c r="T124" s="25">
        <f t="shared" si="22"/>
        <v>-0.52023182427838144</v>
      </c>
      <c r="U124" s="24">
        <f t="shared" si="23"/>
        <v>0.8513794707509077</v>
      </c>
      <c r="V124" s="7"/>
      <c r="W124" s="25">
        <f t="shared" si="24"/>
        <v>-0.52408888817456922</v>
      </c>
      <c r="X124" s="24">
        <f t="shared" si="29"/>
        <v>140.58817493853405</v>
      </c>
      <c r="Y124" s="7"/>
      <c r="Z124" s="25">
        <f t="shared" si="30"/>
        <v>-630</v>
      </c>
      <c r="AA124" s="17">
        <f t="shared" si="31"/>
        <v>140.51699999999991</v>
      </c>
      <c r="AB124" s="24">
        <f t="shared" si="25"/>
        <v>2.4524843050248704</v>
      </c>
      <c r="AC124" s="17">
        <f t="shared" si="26"/>
        <v>7.1174938534142029E-2</v>
      </c>
    </row>
    <row r="125" spans="1:29" s="17" customFormat="1" x14ac:dyDescent="0.25">
      <c r="A125" s="17">
        <v>40</v>
      </c>
      <c r="B125" s="17">
        <v>-625</v>
      </c>
      <c r="C125" s="17">
        <v>14356</v>
      </c>
      <c r="D125" s="17">
        <v>14746</v>
      </c>
      <c r="E125" s="17">
        <v>12068</v>
      </c>
      <c r="F125" s="17">
        <v>11663</v>
      </c>
      <c r="G125" s="24"/>
      <c r="H125" s="7"/>
      <c r="I125" s="25">
        <f t="shared" si="32"/>
        <v>2288</v>
      </c>
      <c r="J125" s="24">
        <f t="shared" si="32"/>
        <v>3083</v>
      </c>
      <c r="K125" s="7"/>
      <c r="L125" s="25">
        <f t="shared" si="27"/>
        <v>2285.082589326305</v>
      </c>
      <c r="M125" s="17">
        <f t="shared" si="18"/>
        <v>8.5112850389896924</v>
      </c>
      <c r="N125" s="17">
        <f t="shared" si="28"/>
        <v>3077.7145001465387</v>
      </c>
      <c r="O125" s="24">
        <f t="shared" si="19"/>
        <v>27.936508700939005</v>
      </c>
      <c r="P125" s="7"/>
      <c r="Q125" s="25">
        <f t="shared" si="20"/>
        <v>2328.357956140951</v>
      </c>
      <c r="R125" s="24">
        <f t="shared" si="21"/>
        <v>3062.6163926334916</v>
      </c>
      <c r="S125" s="7"/>
      <c r="T125" s="25">
        <f t="shared" si="22"/>
        <v>-0.60222294266322363</v>
      </c>
      <c r="U125" s="24">
        <f t="shared" si="23"/>
        <v>0.79553199981964007</v>
      </c>
      <c r="V125" s="7"/>
      <c r="W125" s="25">
        <f t="shared" si="24"/>
        <v>-0.60582818516871206</v>
      </c>
      <c r="X125" s="24">
        <f t="shared" si="29"/>
        <v>134.91297030794402</v>
      </c>
      <c r="Y125" s="7"/>
      <c r="Z125" s="25">
        <f t="shared" si="30"/>
        <v>-625</v>
      </c>
      <c r="AA125" s="17">
        <f t="shared" si="31"/>
        <v>134.89199999999991</v>
      </c>
      <c r="AB125" s="24">
        <f t="shared" si="25"/>
        <v>2.3543095346001892</v>
      </c>
      <c r="AC125" s="17">
        <f t="shared" si="26"/>
        <v>2.0970307944111255E-2</v>
      </c>
    </row>
    <row r="126" spans="1:29" s="17" customFormat="1" x14ac:dyDescent="0.25">
      <c r="A126" s="17">
        <v>41</v>
      </c>
      <c r="B126" s="17">
        <v>-630</v>
      </c>
      <c r="C126" s="17">
        <v>14497</v>
      </c>
      <c r="D126" s="17">
        <v>14613</v>
      </c>
      <c r="E126" s="17">
        <v>11913</v>
      </c>
      <c r="F126" s="17">
        <v>11784</v>
      </c>
      <c r="G126" s="24"/>
      <c r="H126" s="7"/>
      <c r="I126" s="25">
        <f t="shared" si="32"/>
        <v>2584</v>
      </c>
      <c r="J126" s="24">
        <f t="shared" si="32"/>
        <v>2829</v>
      </c>
      <c r="K126" s="7"/>
      <c r="L126" s="25">
        <f t="shared" si="27"/>
        <v>2578.1285499773767</v>
      </c>
      <c r="M126" s="17">
        <f t="shared" si="18"/>
        <v>34.4739253681634</v>
      </c>
      <c r="N126" s="17">
        <f t="shared" si="28"/>
        <v>2832.6195998789831</v>
      </c>
      <c r="O126" s="24">
        <f t="shared" si="19"/>
        <v>13.101503283934335</v>
      </c>
      <c r="P126" s="7"/>
      <c r="Q126" s="25">
        <f t="shared" si="20"/>
        <v>2624.357956140951</v>
      </c>
      <c r="R126" s="24">
        <f t="shared" si="21"/>
        <v>2808.6163926334916</v>
      </c>
      <c r="S126" s="7"/>
      <c r="T126" s="25">
        <f t="shared" si="22"/>
        <v>-0.67878247276389647</v>
      </c>
      <c r="U126" s="24">
        <f t="shared" si="23"/>
        <v>0.72955405741711921</v>
      </c>
      <c r="V126" s="7"/>
      <c r="W126" s="25">
        <f t="shared" si="24"/>
        <v>-0.68209000685930077</v>
      </c>
      <c r="X126" s="24">
        <f t="shared" si="29"/>
        <v>129.12938025949279</v>
      </c>
      <c r="Y126" s="7"/>
      <c r="Z126" s="25">
        <f t="shared" si="30"/>
        <v>-630</v>
      </c>
      <c r="AA126" s="17">
        <f t="shared" si="31"/>
        <v>129.22199999999992</v>
      </c>
      <c r="AB126" s="24">
        <f t="shared" si="25"/>
        <v>2.2553493660121111</v>
      </c>
      <c r="AC126" s="17">
        <f t="shared" si="26"/>
        <v>-9.2619740507132065E-2</v>
      </c>
    </row>
    <row r="127" spans="1:29" s="17" customFormat="1" x14ac:dyDescent="0.25">
      <c r="A127" s="17">
        <v>42</v>
      </c>
      <c r="B127" s="17">
        <v>-602</v>
      </c>
      <c r="C127" s="17">
        <v>14620</v>
      </c>
      <c r="D127" s="17">
        <v>14488</v>
      </c>
      <c r="E127" s="17">
        <v>11784</v>
      </c>
      <c r="F127" s="17">
        <v>11916</v>
      </c>
      <c r="G127" s="24"/>
      <c r="H127" s="7"/>
      <c r="I127" s="25">
        <f t="shared" si="32"/>
        <v>2836</v>
      </c>
      <c r="J127" s="24">
        <f t="shared" si="32"/>
        <v>2572</v>
      </c>
      <c r="K127" s="7"/>
      <c r="L127" s="25">
        <f t="shared" si="27"/>
        <v>2834.237831248186</v>
      </c>
      <c r="M127" s="17">
        <f t="shared" si="18"/>
        <v>3.1052387098696683</v>
      </c>
      <c r="N127" s="17">
        <f t="shared" si="28"/>
        <v>2572.6640763645919</v>
      </c>
      <c r="O127" s="24">
        <f t="shared" si="19"/>
        <v>0.44099741800958392</v>
      </c>
      <c r="P127" s="7"/>
      <c r="Q127" s="25">
        <f t="shared" si="20"/>
        <v>2876.357956140951</v>
      </c>
      <c r="R127" s="24">
        <f t="shared" si="21"/>
        <v>2551.6163926334916</v>
      </c>
      <c r="S127" s="7"/>
      <c r="T127" s="25">
        <f t="shared" si="22"/>
        <v>-0.7439615321739288</v>
      </c>
      <c r="U127" s="24">
        <f t="shared" si="23"/>
        <v>0.66279684797834815</v>
      </c>
      <c r="V127" s="7"/>
      <c r="W127" s="25">
        <f t="shared" si="24"/>
        <v>-0.74696771589930178</v>
      </c>
      <c r="X127" s="24">
        <f t="shared" si="29"/>
        <v>123.78681199526</v>
      </c>
      <c r="Y127" s="7"/>
      <c r="Z127" s="25">
        <f t="shared" si="30"/>
        <v>-602</v>
      </c>
      <c r="AA127" s="17">
        <f t="shared" si="31"/>
        <v>123.80399999999992</v>
      </c>
      <c r="AB127" s="24">
        <f t="shared" si="25"/>
        <v>2.1607874271390584</v>
      </c>
      <c r="AC127" s="17">
        <f t="shared" si="26"/>
        <v>-1.7188004739921325E-2</v>
      </c>
    </row>
    <row r="128" spans="1:29" s="17" customFormat="1" x14ac:dyDescent="0.25">
      <c r="A128" s="17">
        <v>43</v>
      </c>
      <c r="B128" s="17">
        <v>-613</v>
      </c>
      <c r="C128" s="17">
        <v>14735</v>
      </c>
      <c r="D128" s="17">
        <v>14334</v>
      </c>
      <c r="E128" s="17">
        <v>11661</v>
      </c>
      <c r="F128" s="17">
        <v>12054</v>
      </c>
      <c r="G128" s="24"/>
      <c r="H128" s="7"/>
      <c r="I128" s="25">
        <f t="shared" si="32"/>
        <v>3074</v>
      </c>
      <c r="J128" s="24">
        <f t="shared" si="32"/>
        <v>2280</v>
      </c>
      <c r="K128" s="7"/>
      <c r="L128" s="25">
        <f t="shared" si="27"/>
        <v>3068.6085261126773</v>
      </c>
      <c r="M128" s="17">
        <f t="shared" si="18"/>
        <v>29.06799067768274</v>
      </c>
      <c r="N128" s="17">
        <f t="shared" si="28"/>
        <v>2284.5336244010246</v>
      </c>
      <c r="O128" s="24">
        <f t="shared" si="19"/>
        <v>20.553750209565244</v>
      </c>
      <c r="P128" s="7"/>
      <c r="Q128" s="25">
        <f t="shared" si="20"/>
        <v>3114.357956140951</v>
      </c>
      <c r="R128" s="24">
        <f t="shared" si="21"/>
        <v>2259.6163926334916</v>
      </c>
      <c r="S128" s="7"/>
      <c r="T128" s="25">
        <f t="shared" si="22"/>
        <v>-0.80551953272784815</v>
      </c>
      <c r="U128" s="24">
        <f t="shared" si="23"/>
        <v>0.5869481897833243</v>
      </c>
      <c r="V128" s="7"/>
      <c r="W128" s="25">
        <f t="shared" si="24"/>
        <v>-0.80818319825221074</v>
      </c>
      <c r="X128" s="24">
        <f t="shared" si="29"/>
        <v>118.19290302490998</v>
      </c>
      <c r="Y128" s="7"/>
      <c r="Z128" s="25">
        <f t="shared" si="30"/>
        <v>-613</v>
      </c>
      <c r="AA128" s="17">
        <f t="shared" si="31"/>
        <v>118.28699999999992</v>
      </c>
      <c r="AB128" s="24">
        <f t="shared" si="25"/>
        <v>2.0644976123065311</v>
      </c>
      <c r="AC128" s="17">
        <f t="shared" si="26"/>
        <v>-9.409697508993986E-2</v>
      </c>
    </row>
    <row r="129" spans="1:29" s="17" customFormat="1" x14ac:dyDescent="0.25">
      <c r="A129" s="17">
        <v>44</v>
      </c>
      <c r="B129" s="17">
        <v>-625</v>
      </c>
      <c r="C129" s="17">
        <v>14845</v>
      </c>
      <c r="D129" s="17">
        <v>14184</v>
      </c>
      <c r="E129" s="17">
        <v>11559</v>
      </c>
      <c r="F129" s="17">
        <v>12219</v>
      </c>
      <c r="G129" s="24"/>
      <c r="H129" s="7"/>
      <c r="I129" s="25">
        <f t="shared" si="32"/>
        <v>3286</v>
      </c>
      <c r="J129" s="24">
        <f t="shared" si="32"/>
        <v>1965</v>
      </c>
      <c r="K129" s="7"/>
      <c r="L129" s="25">
        <f t="shared" si="27"/>
        <v>3277.8865467450864</v>
      </c>
      <c r="M129" s="17">
        <f t="shared" si="18"/>
        <v>65.828123719667531</v>
      </c>
      <c r="N129" s="17">
        <f t="shared" si="28"/>
        <v>1969.1799474639392</v>
      </c>
      <c r="O129" s="24">
        <f t="shared" si="19"/>
        <v>17.471960801292109</v>
      </c>
      <c r="P129" s="7"/>
      <c r="Q129" s="25">
        <f t="shared" si="20"/>
        <v>3326.357956140951</v>
      </c>
      <c r="R129" s="24">
        <f t="shared" si="21"/>
        <v>1944.6163926334916</v>
      </c>
      <c r="S129" s="7"/>
      <c r="T129" s="25">
        <f t="shared" si="22"/>
        <v>-0.86035270969184352</v>
      </c>
      <c r="U129" s="24">
        <f t="shared" si="23"/>
        <v>0.50512515097704846</v>
      </c>
      <c r="V129" s="7"/>
      <c r="W129" s="25">
        <f t="shared" si="24"/>
        <v>-0.86264675940065405</v>
      </c>
      <c r="X129" s="24">
        <f t="shared" si="29"/>
        <v>112.55485807522098</v>
      </c>
      <c r="Y129" s="7"/>
      <c r="Z129" s="25">
        <f t="shared" si="30"/>
        <v>-625</v>
      </c>
      <c r="AA129" s="17">
        <f t="shared" si="31"/>
        <v>112.66199999999992</v>
      </c>
      <c r="AB129" s="24">
        <f t="shared" si="25"/>
        <v>1.9663228418818501</v>
      </c>
      <c r="AC129" s="17">
        <f t="shared" si="26"/>
        <v>-0.10714192477894358</v>
      </c>
    </row>
    <row r="130" spans="1:29" s="17" customFormat="1" x14ac:dyDescent="0.25">
      <c r="A130" s="17">
        <v>45</v>
      </c>
      <c r="B130" s="17">
        <v>-625</v>
      </c>
      <c r="C130" s="17">
        <v>14935</v>
      </c>
      <c r="D130" s="17">
        <v>14019</v>
      </c>
      <c r="E130" s="17">
        <v>11474</v>
      </c>
      <c r="F130" s="17">
        <v>12389</v>
      </c>
      <c r="G130" s="24"/>
      <c r="H130" s="7"/>
      <c r="I130" s="25">
        <f t="shared" si="32"/>
        <v>3461</v>
      </c>
      <c r="J130" s="24">
        <f t="shared" si="32"/>
        <v>1630</v>
      </c>
      <c r="K130" s="7"/>
      <c r="L130" s="25">
        <f t="shared" si="27"/>
        <v>3455.1940725641898</v>
      </c>
      <c r="M130" s="17">
        <f t="shared" si="18"/>
        <v>33.708793389893493</v>
      </c>
      <c r="N130" s="17">
        <f t="shared" si="28"/>
        <v>1635.0538771934298</v>
      </c>
      <c r="O130" s="24">
        <f t="shared" si="19"/>
        <v>25.541674686269854</v>
      </c>
      <c r="P130" s="7"/>
      <c r="Q130" s="25">
        <f t="shared" si="20"/>
        <v>3501.357956140951</v>
      </c>
      <c r="R130" s="24">
        <f t="shared" si="21"/>
        <v>1609.6163926334916</v>
      </c>
      <c r="S130" s="7"/>
      <c r="T130" s="25">
        <f t="shared" si="22"/>
        <v>-0.90561594539325485</v>
      </c>
      <c r="U130" s="24">
        <f t="shared" si="23"/>
        <v>0.418106998595771</v>
      </c>
      <c r="V130" s="7"/>
      <c r="W130" s="25">
        <f t="shared" si="24"/>
        <v>-0.90751677805061937</v>
      </c>
      <c r="X130" s="24">
        <f t="shared" si="29"/>
        <v>106.93988994639801</v>
      </c>
      <c r="Y130" s="7"/>
      <c r="Z130" s="25">
        <f t="shared" si="30"/>
        <v>-625</v>
      </c>
      <c r="AA130" s="17">
        <f t="shared" si="31"/>
        <v>107.03699999999992</v>
      </c>
      <c r="AB130" s="24">
        <f t="shared" si="25"/>
        <v>1.868148071457169</v>
      </c>
      <c r="AC130" s="17">
        <f t="shared" si="26"/>
        <v>-9.7110053601909385E-2</v>
      </c>
    </row>
    <row r="131" spans="1:29" s="17" customFormat="1" x14ac:dyDescent="0.25">
      <c r="A131" s="17">
        <v>46</v>
      </c>
      <c r="B131" s="17">
        <v>-633</v>
      </c>
      <c r="C131" s="17">
        <v>15006</v>
      </c>
      <c r="D131" s="17">
        <v>13837</v>
      </c>
      <c r="E131" s="17">
        <v>11403</v>
      </c>
      <c r="F131" s="17">
        <v>12573</v>
      </c>
      <c r="G131" s="24"/>
      <c r="H131" s="7"/>
      <c r="I131" s="25">
        <f t="shared" si="32"/>
        <v>3603</v>
      </c>
      <c r="J131" s="24">
        <f t="shared" si="32"/>
        <v>1264</v>
      </c>
      <c r="K131" s="7"/>
      <c r="L131" s="25">
        <f t="shared" si="27"/>
        <v>3600.4364908127122</v>
      </c>
      <c r="M131" s="17">
        <f t="shared" si="18"/>
        <v>6.5715793533087714</v>
      </c>
      <c r="N131" s="17">
        <f t="shared" si="28"/>
        <v>1280.8121664382243</v>
      </c>
      <c r="O131" s="24">
        <f t="shared" si="19"/>
        <v>282.64894034655441</v>
      </c>
      <c r="P131" s="7"/>
      <c r="Q131" s="25">
        <f t="shared" si="20"/>
        <v>3643.357956140951</v>
      </c>
      <c r="R131" s="24">
        <f t="shared" si="21"/>
        <v>1243.6163926334916</v>
      </c>
      <c r="S131" s="7"/>
      <c r="T131" s="25">
        <f t="shared" si="22"/>
        <v>-0.94234382807668571</v>
      </c>
      <c r="U131" s="24">
        <f t="shared" si="23"/>
        <v>0.32303642017324102</v>
      </c>
      <c r="V131" s="7"/>
      <c r="W131" s="25">
        <f t="shared" si="24"/>
        <v>-0.94381492621978014</v>
      </c>
      <c r="X131" s="24">
        <f t="shared" si="29"/>
        <v>101.09800334471197</v>
      </c>
      <c r="Y131" s="7"/>
      <c r="Z131" s="25">
        <f t="shared" si="30"/>
        <v>-633</v>
      </c>
      <c r="AA131" s="17">
        <f t="shared" si="31"/>
        <v>101.33999999999992</v>
      </c>
      <c r="AB131" s="24">
        <f t="shared" si="25"/>
        <v>1.7687166639710521</v>
      </c>
      <c r="AC131" s="17">
        <f t="shared" si="26"/>
        <v>-0.24199665528794867</v>
      </c>
    </row>
    <row r="132" spans="1:29" s="17" customFormat="1" x14ac:dyDescent="0.25">
      <c r="A132" s="17">
        <v>47</v>
      </c>
      <c r="B132" s="17">
        <v>-641</v>
      </c>
      <c r="C132" s="17">
        <v>15059</v>
      </c>
      <c r="D132" s="17">
        <v>13655</v>
      </c>
      <c r="E132" s="17">
        <v>11341</v>
      </c>
      <c r="F132" s="17">
        <v>12747</v>
      </c>
      <c r="G132" s="24"/>
      <c r="H132" s="7"/>
      <c r="I132" s="25">
        <f t="shared" si="32"/>
        <v>3718</v>
      </c>
      <c r="J132" s="24">
        <f t="shared" si="32"/>
        <v>908</v>
      </c>
      <c r="K132" s="7"/>
      <c r="L132" s="25">
        <f t="shared" si="27"/>
        <v>3710.8432026967971</v>
      </c>
      <c r="M132" s="17">
        <f t="shared" si="18"/>
        <v>51.219747639132201</v>
      </c>
      <c r="N132" s="17">
        <f t="shared" si="28"/>
        <v>909.41862028344531</v>
      </c>
      <c r="O132" s="24">
        <f t="shared" si="19"/>
        <v>2.0124835086024433</v>
      </c>
      <c r="P132" s="7"/>
      <c r="Q132" s="25">
        <f t="shared" si="20"/>
        <v>3758.357956140951</v>
      </c>
      <c r="R132" s="24">
        <f t="shared" si="21"/>
        <v>887.6163926334915</v>
      </c>
      <c r="S132" s="7"/>
      <c r="T132" s="25">
        <f t="shared" si="22"/>
        <v>-0.97208824010904171</v>
      </c>
      <c r="U132" s="24">
        <f t="shared" si="23"/>
        <v>0.23056339853821181</v>
      </c>
      <c r="V132" s="7"/>
      <c r="W132" s="25">
        <f t="shared" si="24"/>
        <v>-0.97314128392037424</v>
      </c>
      <c r="X132" s="24">
        <f t="shared" si="29"/>
        <v>95.532770196307979</v>
      </c>
      <c r="Y132" s="7"/>
      <c r="Z132" s="25">
        <f t="shared" si="30"/>
        <v>-641</v>
      </c>
      <c r="AA132" s="17">
        <f t="shared" si="31"/>
        <v>95.570999999999913</v>
      </c>
      <c r="AB132" s="24">
        <f t="shared" si="25"/>
        <v>1.668028619423499</v>
      </c>
      <c r="AC132" s="17">
        <f t="shared" si="26"/>
        <v>-3.8229803691933739E-2</v>
      </c>
    </row>
    <row r="133" spans="1:29" s="17" customFormat="1" x14ac:dyDescent="0.25">
      <c r="A133" s="17">
        <v>48</v>
      </c>
      <c r="B133" s="17">
        <v>-627</v>
      </c>
      <c r="C133" s="17">
        <v>15097</v>
      </c>
      <c r="D133" s="17">
        <v>13467</v>
      </c>
      <c r="E133" s="17">
        <v>11312</v>
      </c>
      <c r="F133" s="17">
        <v>12935</v>
      </c>
      <c r="G133" s="24"/>
      <c r="H133" s="7"/>
      <c r="I133" s="25">
        <f t="shared" si="32"/>
        <v>3785</v>
      </c>
      <c r="J133" s="24">
        <f t="shared" si="32"/>
        <v>532</v>
      </c>
      <c r="K133" s="7"/>
      <c r="L133" s="25">
        <f t="shared" si="27"/>
        <v>3782.0660870748147</v>
      </c>
      <c r="M133" s="17">
        <f t="shared" si="18"/>
        <v>8.6078450525691768</v>
      </c>
      <c r="N133" s="17">
        <f t="shared" si="28"/>
        <v>537.39617256249903</v>
      </c>
      <c r="O133" s="24">
        <f t="shared" si="19"/>
        <v>29.118678324267371</v>
      </c>
      <c r="P133" s="7"/>
      <c r="Q133" s="25">
        <f t="shared" si="20"/>
        <v>3825.357956140951</v>
      </c>
      <c r="R133" s="24">
        <f t="shared" si="21"/>
        <v>511.61639263349156</v>
      </c>
      <c r="S133" s="7"/>
      <c r="T133" s="25">
        <f t="shared" si="22"/>
        <v>-0.98941759320615352</v>
      </c>
      <c r="U133" s="24">
        <f t="shared" si="23"/>
        <v>0.13289526332818102</v>
      </c>
      <c r="V133" s="7"/>
      <c r="W133" s="25">
        <f t="shared" si="24"/>
        <v>-0.99002895233357024</v>
      </c>
      <c r="X133" s="24">
        <f t="shared" si="29"/>
        <v>89.848960150698076</v>
      </c>
      <c r="Y133" s="7"/>
      <c r="Z133" s="25">
        <f t="shared" si="30"/>
        <v>-627</v>
      </c>
      <c r="AA133" s="17">
        <f t="shared" si="31"/>
        <v>89.927999999999912</v>
      </c>
      <c r="AB133" s="24">
        <f t="shared" si="25"/>
        <v>1.569539689733459</v>
      </c>
      <c r="AC133" s="17">
        <f t="shared" si="26"/>
        <v>-7.9039849301835829E-2</v>
      </c>
    </row>
    <row r="134" spans="1:29" s="17" customFormat="1" x14ac:dyDescent="0.25">
      <c r="A134" s="17">
        <v>49</v>
      </c>
      <c r="B134" s="17">
        <v>-618</v>
      </c>
      <c r="C134" s="17">
        <v>15112</v>
      </c>
      <c r="D134" s="17">
        <v>13281</v>
      </c>
      <c r="E134" s="17">
        <v>11289</v>
      </c>
      <c r="F134" s="17">
        <v>13119</v>
      </c>
      <c r="G134" s="24"/>
      <c r="H134" s="7"/>
      <c r="I134" s="25">
        <f t="shared" si="32"/>
        <v>3823</v>
      </c>
      <c r="J134" s="24">
        <f t="shared" si="32"/>
        <v>162</v>
      </c>
      <c r="K134" s="7"/>
      <c r="L134" s="25">
        <f t="shared" si="27"/>
        <v>3815.9986152346773</v>
      </c>
      <c r="M134" s="17">
        <f t="shared" si="18"/>
        <v>49.019388632092166</v>
      </c>
      <c r="N134" s="17">
        <f t="shared" si="28"/>
        <v>165.79350386160195</v>
      </c>
      <c r="O134" s="24">
        <f t="shared" si="19"/>
        <v>14.390671547988894</v>
      </c>
      <c r="P134" s="7"/>
      <c r="Q134" s="25">
        <f t="shared" si="20"/>
        <v>3863.357956140951</v>
      </c>
      <c r="R134" s="24">
        <f t="shared" si="21"/>
        <v>141.61639263349153</v>
      </c>
      <c r="S134" s="7"/>
      <c r="T134" s="25">
        <f t="shared" si="22"/>
        <v>-0.99924618152988853</v>
      </c>
      <c r="U134" s="24">
        <f t="shared" si="23"/>
        <v>3.6785662190650693E-2</v>
      </c>
      <c r="V134" s="7"/>
      <c r="W134" s="25">
        <f t="shared" si="24"/>
        <v>-0.99942283020215561</v>
      </c>
      <c r="X134" s="24">
        <f t="shared" si="29"/>
        <v>84.311564668249218</v>
      </c>
      <c r="Y134" s="7"/>
      <c r="Z134" s="25">
        <f t="shared" si="30"/>
        <v>-618</v>
      </c>
      <c r="AA134" s="17">
        <f t="shared" si="31"/>
        <v>84.365999999999914</v>
      </c>
      <c r="AB134" s="24">
        <f t="shared" si="25"/>
        <v>1.4724644767375343</v>
      </c>
      <c r="AC134" s="17">
        <f t="shared" si="26"/>
        <v>-5.4435331750696037E-2</v>
      </c>
    </row>
    <row r="135" spans="1:29" s="17" customFormat="1" x14ac:dyDescent="0.25">
      <c r="A135" s="17">
        <v>50</v>
      </c>
      <c r="B135" s="17">
        <v>-614</v>
      </c>
      <c r="C135" s="17">
        <v>15121</v>
      </c>
      <c r="D135" s="17">
        <v>13108</v>
      </c>
      <c r="E135" s="17">
        <v>11301</v>
      </c>
      <c r="F135" s="17">
        <v>13311</v>
      </c>
      <c r="G135" s="24"/>
      <c r="H135" s="7"/>
      <c r="I135" s="25">
        <f t="shared" si="32"/>
        <v>3820</v>
      </c>
      <c r="J135" s="24">
        <f t="shared" si="32"/>
        <v>-203</v>
      </c>
      <c r="K135" s="7"/>
      <c r="L135" s="25">
        <f t="shared" si="27"/>
        <v>3813.735288935251</v>
      </c>
      <c r="M135" s="17">
        <f t="shared" si="18"/>
        <v>39.246604724788654</v>
      </c>
      <c r="N135" s="17">
        <f t="shared" si="28"/>
        <v>-204.76574799457731</v>
      </c>
      <c r="O135" s="24">
        <f t="shared" si="19"/>
        <v>3.1178659803537938</v>
      </c>
      <c r="P135" s="7"/>
      <c r="Q135" s="25">
        <f t="shared" si="20"/>
        <v>3860.357956140951</v>
      </c>
      <c r="R135" s="24">
        <f t="shared" si="21"/>
        <v>-223.38360736650847</v>
      </c>
      <c r="S135" s="7"/>
      <c r="T135" s="25">
        <f t="shared" si="22"/>
        <v>-0.99847024034643572</v>
      </c>
      <c r="U135" s="24">
        <f t="shared" si="23"/>
        <v>-5.8025160553129208E-2</v>
      </c>
      <c r="V135" s="7"/>
      <c r="W135" s="25">
        <f t="shared" si="24"/>
        <v>-0.99821794586415746</v>
      </c>
      <c r="X135" s="24">
        <f t="shared" si="29"/>
        <v>78.876847511688538</v>
      </c>
      <c r="Y135" s="7"/>
      <c r="Z135" s="25">
        <f t="shared" si="30"/>
        <v>-614</v>
      </c>
      <c r="AA135" s="17">
        <f t="shared" si="31"/>
        <v>78.839999999999918</v>
      </c>
      <c r="AB135" s="24">
        <f t="shared" si="25"/>
        <v>1.376017582272328</v>
      </c>
      <c r="AC135" s="17">
        <f t="shared" si="26"/>
        <v>3.6847511688620216E-2</v>
      </c>
    </row>
    <row r="136" spans="1:29" s="17" customFormat="1" x14ac:dyDescent="0.25">
      <c r="A136" s="17">
        <v>51</v>
      </c>
      <c r="B136" s="17">
        <v>-614</v>
      </c>
      <c r="C136" s="17">
        <v>15097</v>
      </c>
      <c r="D136" s="17">
        <v>12920</v>
      </c>
      <c r="E136" s="17">
        <v>11318</v>
      </c>
      <c r="F136" s="17">
        <v>13493</v>
      </c>
      <c r="G136" s="24"/>
      <c r="H136" s="7"/>
      <c r="I136" s="25">
        <f t="shared" si="32"/>
        <v>3779</v>
      </c>
      <c r="J136" s="24">
        <f t="shared" si="32"/>
        <v>-573</v>
      </c>
      <c r="K136" s="7"/>
      <c r="L136" s="25">
        <f t="shared" si="27"/>
        <v>3775.6330900777975</v>
      </c>
      <c r="M136" s="17">
        <f t="shared" si="18"/>
        <v>11.336082424225422</v>
      </c>
      <c r="N136" s="17">
        <f t="shared" si="28"/>
        <v>-573.22939302251052</v>
      </c>
      <c r="O136" s="24">
        <f t="shared" si="19"/>
        <v>5.2621158776512578E-2</v>
      </c>
      <c r="P136" s="7"/>
      <c r="Q136" s="25">
        <f t="shared" si="20"/>
        <v>3819.357956140951</v>
      </c>
      <c r="R136" s="24">
        <f t="shared" si="21"/>
        <v>-593.3836073665085</v>
      </c>
      <c r="S136" s="7"/>
      <c r="T136" s="25">
        <f t="shared" si="22"/>
        <v>-0.9878657108392479</v>
      </c>
      <c r="U136" s="24">
        <f t="shared" si="23"/>
        <v>-0.15413476169065954</v>
      </c>
      <c r="V136" s="7"/>
      <c r="W136" s="25">
        <f t="shared" si="24"/>
        <v>-0.98717849679413494</v>
      </c>
      <c r="X136" s="24">
        <f t="shared" si="29"/>
        <v>73.32931548066432</v>
      </c>
      <c r="Y136" s="7"/>
      <c r="Z136" s="25">
        <f t="shared" si="30"/>
        <v>-614</v>
      </c>
      <c r="AA136" s="17">
        <f t="shared" si="31"/>
        <v>73.313999999999922</v>
      </c>
      <c r="AB136" s="24">
        <f t="shared" si="25"/>
        <v>1.2795706878071214</v>
      </c>
      <c r="AC136" s="17">
        <f t="shared" si="26"/>
        <v>1.5315480664398251E-2</v>
      </c>
    </row>
    <row r="137" spans="1:29" s="17" customFormat="1" x14ac:dyDescent="0.25">
      <c r="A137" s="17">
        <v>52</v>
      </c>
      <c r="B137" s="17">
        <v>-617</v>
      </c>
      <c r="C137" s="17">
        <v>15053</v>
      </c>
      <c r="D137" s="17">
        <v>12732</v>
      </c>
      <c r="E137" s="17">
        <v>11348</v>
      </c>
      <c r="F137" s="17">
        <v>13668</v>
      </c>
      <c r="G137" s="24"/>
      <c r="H137" s="7"/>
      <c r="I137" s="25">
        <f t="shared" si="32"/>
        <v>3705</v>
      </c>
      <c r="J137" s="24">
        <f t="shared" si="32"/>
        <v>-936</v>
      </c>
      <c r="K137" s="7"/>
      <c r="L137" s="25">
        <f t="shared" si="27"/>
        <v>3701.6006717807704</v>
      </c>
      <c r="M137" s="17">
        <f t="shared" si="18"/>
        <v>11.555432342050505</v>
      </c>
      <c r="N137" s="17">
        <f t="shared" si="28"/>
        <v>-937.92563638547404</v>
      </c>
      <c r="O137" s="24">
        <f t="shared" si="19"/>
        <v>3.7080754890615091</v>
      </c>
      <c r="P137" s="7"/>
      <c r="Q137" s="25">
        <f t="shared" si="20"/>
        <v>3745.357956140951</v>
      </c>
      <c r="R137" s="24">
        <f t="shared" si="21"/>
        <v>-956.3836073665085</v>
      </c>
      <c r="S137" s="7"/>
      <c r="T137" s="25">
        <f t="shared" si="22"/>
        <v>-0.96872582831407972</v>
      </c>
      <c r="U137" s="24">
        <f t="shared" si="23"/>
        <v>-0.24842607307693929</v>
      </c>
      <c r="V137" s="7"/>
      <c r="W137" s="25">
        <f t="shared" si="24"/>
        <v>-0.96761183351213664</v>
      </c>
      <c r="X137" s="24">
        <f t="shared" si="29"/>
        <v>67.804436886045551</v>
      </c>
      <c r="Y137" s="7"/>
      <c r="Z137" s="25">
        <f t="shared" si="30"/>
        <v>-617</v>
      </c>
      <c r="AA137" s="17">
        <f t="shared" si="31"/>
        <v>67.760999999999925</v>
      </c>
      <c r="AB137" s="24">
        <f t="shared" si="25"/>
        <v>1.1826525544438764</v>
      </c>
      <c r="AC137" s="17">
        <f t="shared" si="26"/>
        <v>4.3436886045626011E-2</v>
      </c>
    </row>
    <row r="138" spans="1:29" s="17" customFormat="1" x14ac:dyDescent="0.25">
      <c r="A138" s="17">
        <v>53</v>
      </c>
      <c r="B138" s="17">
        <v>-631</v>
      </c>
      <c r="C138" s="17">
        <v>14996</v>
      </c>
      <c r="D138" s="17">
        <v>12551</v>
      </c>
      <c r="E138" s="17">
        <v>11409</v>
      </c>
      <c r="F138" s="17">
        <v>13851</v>
      </c>
      <c r="G138" s="24"/>
      <c r="H138" s="7"/>
      <c r="I138" s="25">
        <f t="shared" si="32"/>
        <v>3587</v>
      </c>
      <c r="J138" s="24">
        <f t="shared" si="32"/>
        <v>-1300</v>
      </c>
      <c r="K138" s="7"/>
      <c r="L138" s="25">
        <f t="shared" si="27"/>
        <v>3589.5541785497107</v>
      </c>
      <c r="M138" s="17">
        <f t="shared" si="18"/>
        <v>6.5238280638024655</v>
      </c>
      <c r="N138" s="17">
        <f t="shared" si="28"/>
        <v>-1301.5622124555548</v>
      </c>
      <c r="O138" s="24">
        <f t="shared" si="19"/>
        <v>2.4405077562905575</v>
      </c>
      <c r="P138" s="7"/>
      <c r="Q138" s="25">
        <f t="shared" si="20"/>
        <v>3627.357956140951</v>
      </c>
      <c r="R138" s="24">
        <f t="shared" si="21"/>
        <v>-1320.3836073665084</v>
      </c>
      <c r="S138" s="7"/>
      <c r="T138" s="25">
        <f t="shared" si="22"/>
        <v>-0.93820547509827101</v>
      </c>
      <c r="U138" s="24">
        <f t="shared" si="23"/>
        <v>-0.34297714014196906</v>
      </c>
      <c r="V138" s="7"/>
      <c r="W138" s="25">
        <f t="shared" si="24"/>
        <v>-0.93666340790948899</v>
      </c>
      <c r="X138" s="24">
        <f t="shared" si="29"/>
        <v>62.092469435144722</v>
      </c>
      <c r="Y138" s="7"/>
      <c r="Z138" s="25">
        <f t="shared" si="30"/>
        <v>-631</v>
      </c>
      <c r="AA138" s="17">
        <f t="shared" si="31"/>
        <v>62.081999999999923</v>
      </c>
      <c r="AB138" s="24">
        <f t="shared" si="25"/>
        <v>1.0835353062231183</v>
      </c>
      <c r="AC138" s="17">
        <f t="shared" si="26"/>
        <v>1.0469435144798922E-2</v>
      </c>
    </row>
    <row r="139" spans="1:29" s="17" customFormat="1" x14ac:dyDescent="0.25">
      <c r="A139" s="17">
        <v>54</v>
      </c>
      <c r="B139" s="17">
        <v>-639</v>
      </c>
      <c r="C139" s="17">
        <v>14916</v>
      </c>
      <c r="D139" s="17">
        <v>12370</v>
      </c>
      <c r="E139" s="17">
        <v>11476</v>
      </c>
      <c r="F139" s="17">
        <v>14022</v>
      </c>
      <c r="G139" s="24"/>
      <c r="H139" s="7"/>
      <c r="I139" s="25">
        <f t="shared" si="32"/>
        <v>3440</v>
      </c>
      <c r="J139" s="24">
        <f t="shared" si="32"/>
        <v>-1652</v>
      </c>
      <c r="K139" s="7"/>
      <c r="L139" s="25">
        <f t="shared" si="27"/>
        <v>3439.7646084450193</v>
      </c>
      <c r="M139" s="17">
        <f t="shared" si="18"/>
        <v>5.5409184156209108E-2</v>
      </c>
      <c r="N139" s="17">
        <f t="shared" si="28"/>
        <v>-1656.5628042613707</v>
      </c>
      <c r="O139" s="24">
        <f t="shared" si="19"/>
        <v>20.819182727582888</v>
      </c>
      <c r="P139" s="7"/>
      <c r="Q139" s="25">
        <f t="shared" si="20"/>
        <v>3480.357956140951</v>
      </c>
      <c r="R139" s="24">
        <f t="shared" si="21"/>
        <v>-1672.3836073665084</v>
      </c>
      <c r="S139" s="7"/>
      <c r="T139" s="25">
        <f t="shared" si="22"/>
        <v>-0.90018435710908551</v>
      </c>
      <c r="U139" s="24">
        <f t="shared" si="23"/>
        <v>-0.43441113906199791</v>
      </c>
      <c r="V139" s="7"/>
      <c r="W139" s="25">
        <f t="shared" si="24"/>
        <v>-0.89822824275204549</v>
      </c>
      <c r="X139" s="24">
        <f t="shared" si="29"/>
        <v>56.393779688795348</v>
      </c>
      <c r="Y139" s="7"/>
      <c r="Z139" s="25">
        <f t="shared" si="30"/>
        <v>-639</v>
      </c>
      <c r="AA139" s="17">
        <f t="shared" si="31"/>
        <v>56.330999999999925</v>
      </c>
      <c r="AB139" s="24">
        <f t="shared" si="25"/>
        <v>0.98316142094092451</v>
      </c>
      <c r="AC139" s="17">
        <f t="shared" si="26"/>
        <v>6.2779688795423283E-2</v>
      </c>
    </row>
    <row r="140" spans="1:29" s="17" customFormat="1" x14ac:dyDescent="0.25">
      <c r="A140" s="17">
        <v>55</v>
      </c>
      <c r="B140" s="17">
        <v>-636</v>
      </c>
      <c r="C140" s="17">
        <v>14821</v>
      </c>
      <c r="D140" s="17">
        <v>12197</v>
      </c>
      <c r="E140" s="17">
        <v>11569</v>
      </c>
      <c r="F140" s="17">
        <v>14187</v>
      </c>
      <c r="G140" s="24"/>
      <c r="H140" s="7"/>
      <c r="I140" s="25">
        <f t="shared" si="32"/>
        <v>3252</v>
      </c>
      <c r="J140" s="24">
        <f t="shared" si="32"/>
        <v>-1990</v>
      </c>
      <c r="K140" s="7"/>
      <c r="L140" s="25">
        <f t="shared" si="27"/>
        <v>3255.874035527615</v>
      </c>
      <c r="M140" s="17">
        <f t="shared" si="18"/>
        <v>15.008151269223065</v>
      </c>
      <c r="N140" s="17">
        <f t="shared" si="28"/>
        <v>-1993.1316241532031</v>
      </c>
      <c r="O140" s="24">
        <f t="shared" si="19"/>
        <v>9.8070698369251588</v>
      </c>
      <c r="P140" s="7"/>
      <c r="Q140" s="25">
        <f t="shared" si="20"/>
        <v>3292.357956140951</v>
      </c>
      <c r="R140" s="24">
        <f t="shared" si="21"/>
        <v>-2010.3836073665084</v>
      </c>
      <c r="S140" s="7"/>
      <c r="T140" s="25">
        <f t="shared" si="22"/>
        <v>-0.85155870961271218</v>
      </c>
      <c r="U140" s="24">
        <f t="shared" si="23"/>
        <v>-0.52220855847952563</v>
      </c>
      <c r="V140" s="7"/>
      <c r="W140" s="25">
        <f t="shared" si="24"/>
        <v>-0.84920489187274117</v>
      </c>
      <c r="X140" s="24">
        <f t="shared" si="29"/>
        <v>50.61468787575285</v>
      </c>
      <c r="Y140" s="7"/>
      <c r="Z140" s="25">
        <f t="shared" si="30"/>
        <v>-636</v>
      </c>
      <c r="AA140" s="17">
        <f t="shared" si="31"/>
        <v>50.606999999999928</v>
      </c>
      <c r="AB140" s="24">
        <f t="shared" si="25"/>
        <v>0.88325877455676916</v>
      </c>
      <c r="AC140" s="17">
        <f t="shared" si="26"/>
        <v>7.6878757529215136E-3</v>
      </c>
    </row>
    <row r="141" spans="1:29" s="17" customFormat="1" x14ac:dyDescent="0.25">
      <c r="A141" s="17">
        <v>56</v>
      </c>
      <c r="B141" s="17">
        <v>-625</v>
      </c>
      <c r="C141" s="17">
        <v>14717</v>
      </c>
      <c r="D141" s="17">
        <v>12047</v>
      </c>
      <c r="E141" s="17">
        <v>11678</v>
      </c>
      <c r="F141" s="17">
        <v>14346</v>
      </c>
      <c r="G141" s="24"/>
      <c r="H141" s="7"/>
      <c r="I141" s="25">
        <f t="shared" si="32"/>
        <v>3039</v>
      </c>
      <c r="J141" s="24">
        <f t="shared" si="32"/>
        <v>-2299</v>
      </c>
      <c r="K141" s="7"/>
      <c r="L141" s="25">
        <f t="shared" si="27"/>
        <v>3043.1153027657383</v>
      </c>
      <c r="M141" s="17">
        <f t="shared" si="18"/>
        <v>16.935716853693354</v>
      </c>
      <c r="N141" s="17">
        <f t="shared" si="28"/>
        <v>-2304.3268214599602</v>
      </c>
      <c r="O141" s="24">
        <f t="shared" si="19"/>
        <v>28.375026866292824</v>
      </c>
      <c r="P141" s="7"/>
      <c r="Q141" s="25">
        <f t="shared" si="20"/>
        <v>3079.357956140951</v>
      </c>
      <c r="R141" s="24">
        <f t="shared" si="21"/>
        <v>-2319.3836073665084</v>
      </c>
      <c r="S141" s="7"/>
      <c r="T141" s="25">
        <f t="shared" si="22"/>
        <v>-0.79646688558756584</v>
      </c>
      <c r="U141" s="24">
        <f t="shared" si="23"/>
        <v>-0.60247306321330096</v>
      </c>
      <c r="V141" s="7"/>
      <c r="W141" s="25">
        <f t="shared" si="24"/>
        <v>-0.79374937807545187</v>
      </c>
      <c r="X141" s="24">
        <f t="shared" si="29"/>
        <v>45.00434604593903</v>
      </c>
      <c r="Y141" s="7"/>
      <c r="Z141" s="25">
        <f t="shared" si="30"/>
        <v>-625</v>
      </c>
      <c r="AA141" s="17">
        <f t="shared" si="31"/>
        <v>44.981999999999928</v>
      </c>
      <c r="AB141" s="24">
        <f t="shared" si="25"/>
        <v>0.78508400413208801</v>
      </c>
      <c r="AC141" s="17">
        <f t="shared" si="26"/>
        <v>2.2346045939102055E-2</v>
      </c>
    </row>
    <row r="142" spans="1:29" s="17" customFormat="1" x14ac:dyDescent="0.25">
      <c r="A142" s="17">
        <v>57</v>
      </c>
      <c r="B142" s="17">
        <v>-626</v>
      </c>
      <c r="C142" s="17">
        <v>14605</v>
      </c>
      <c r="D142" s="17">
        <v>11904</v>
      </c>
      <c r="E142" s="17">
        <v>11804</v>
      </c>
      <c r="F142" s="17">
        <v>14498</v>
      </c>
      <c r="G142" s="24"/>
      <c r="H142" s="7"/>
      <c r="I142" s="25">
        <f t="shared" si="32"/>
        <v>2801</v>
      </c>
      <c r="J142" s="24">
        <f t="shared" si="32"/>
        <v>-2594</v>
      </c>
      <c r="K142" s="7"/>
      <c r="L142" s="25">
        <f t="shared" si="27"/>
        <v>2800.2375851013899</v>
      </c>
      <c r="M142" s="17">
        <f t="shared" si="18"/>
        <v>0.58127647762269752</v>
      </c>
      <c r="N142" s="17">
        <f t="shared" si="28"/>
        <v>-2593.5662418673337</v>
      </c>
      <c r="O142" s="24">
        <f t="shared" si="19"/>
        <v>0.1881461176541542</v>
      </c>
      <c r="P142" s="7"/>
      <c r="Q142" s="25">
        <f t="shared" si="20"/>
        <v>2841.357956140951</v>
      </c>
      <c r="R142" s="24">
        <f t="shared" si="21"/>
        <v>-2614.3836073665084</v>
      </c>
      <c r="S142" s="7"/>
      <c r="T142" s="25">
        <f t="shared" si="22"/>
        <v>-0.73490888503364649</v>
      </c>
      <c r="U142" s="24">
        <f t="shared" si="23"/>
        <v>-0.67910098844457512</v>
      </c>
      <c r="V142" s="7"/>
      <c r="W142" s="25">
        <f t="shared" si="24"/>
        <v>-0.73184407388563977</v>
      </c>
      <c r="X142" s="24">
        <f t="shared" si="29"/>
        <v>39.344434856485918</v>
      </c>
      <c r="Y142" s="7"/>
      <c r="Z142" s="25">
        <f t="shared" si="30"/>
        <v>-626</v>
      </c>
      <c r="AA142" s="17">
        <f t="shared" si="31"/>
        <v>39.347999999999928</v>
      </c>
      <c r="AB142" s="24">
        <f t="shared" si="25"/>
        <v>0.68675215407472756</v>
      </c>
      <c r="AC142" s="17">
        <f t="shared" si="26"/>
        <v>-3.5651435140096055E-3</v>
      </c>
    </row>
    <row r="143" spans="1:29" s="17" customFormat="1" x14ac:dyDescent="0.25">
      <c r="A143" s="17">
        <v>58</v>
      </c>
      <c r="B143" s="17">
        <v>-606</v>
      </c>
      <c r="C143" s="17">
        <v>14472</v>
      </c>
      <c r="D143" s="17">
        <v>11774</v>
      </c>
      <c r="E143" s="17">
        <v>11934</v>
      </c>
      <c r="F143" s="17">
        <v>14625</v>
      </c>
      <c r="G143" s="24"/>
      <c r="H143" s="7"/>
      <c r="I143" s="25">
        <f t="shared" si="32"/>
        <v>2538</v>
      </c>
      <c r="J143" s="24">
        <f t="shared" si="32"/>
        <v>-2851</v>
      </c>
      <c r="K143" s="7"/>
      <c r="L143" s="25">
        <f t="shared" si="27"/>
        <v>2538.9395844308547</v>
      </c>
      <c r="M143" s="17">
        <f t="shared" si="18"/>
        <v>0.88281890270448604</v>
      </c>
      <c r="N143" s="17">
        <f t="shared" si="28"/>
        <v>-2849.5237613400177</v>
      </c>
      <c r="O143" s="24">
        <f t="shared" si="19"/>
        <v>2.1792805812263376</v>
      </c>
      <c r="P143" s="7"/>
      <c r="Q143" s="25">
        <f t="shared" si="20"/>
        <v>2578.357956140951</v>
      </c>
      <c r="R143" s="24">
        <f t="shared" si="21"/>
        <v>-2871.3836073665084</v>
      </c>
      <c r="S143" s="7"/>
      <c r="T143" s="25">
        <f t="shared" si="22"/>
        <v>-0.66688470795095411</v>
      </c>
      <c r="U143" s="24">
        <f t="shared" si="23"/>
        <v>-0.74585819788334617</v>
      </c>
      <c r="V143" s="7"/>
      <c r="W143" s="25">
        <f t="shared" si="24"/>
        <v>-0.66351718326256526</v>
      </c>
      <c r="X143" s="24">
        <f t="shared" si="29"/>
        <v>33.860001617043054</v>
      </c>
      <c r="Y143" s="7"/>
      <c r="Z143" s="25">
        <f t="shared" si="30"/>
        <v>-606</v>
      </c>
      <c r="AA143" s="17">
        <f t="shared" si="31"/>
        <v>33.893999999999927</v>
      </c>
      <c r="AB143" s="24">
        <f t="shared" si="25"/>
        <v>0.59156189667095671</v>
      </c>
      <c r="AC143" s="17">
        <f t="shared" si="26"/>
        <v>-3.3998382956873741E-2</v>
      </c>
    </row>
    <row r="144" spans="1:29" s="17" customFormat="1" x14ac:dyDescent="0.25">
      <c r="A144" s="17">
        <v>59</v>
      </c>
      <c r="B144" s="17">
        <v>-619</v>
      </c>
      <c r="C144" s="17">
        <v>14313</v>
      </c>
      <c r="D144" s="17">
        <v>11652</v>
      </c>
      <c r="E144" s="17">
        <v>12070</v>
      </c>
      <c r="F144" s="17">
        <v>14735</v>
      </c>
      <c r="G144" s="24"/>
      <c r="H144" s="7"/>
      <c r="I144" s="25">
        <f t="shared" si="32"/>
        <v>2243</v>
      </c>
      <c r="J144" s="24">
        <f t="shared" si="32"/>
        <v>-3083</v>
      </c>
      <c r="K144" s="7"/>
      <c r="L144" s="25">
        <f t="shared" si="27"/>
        <v>2247.933857329971</v>
      </c>
      <c r="M144" s="17">
        <f t="shared" si="18"/>
        <v>24.342948152508892</v>
      </c>
      <c r="N144" s="17">
        <f t="shared" si="28"/>
        <v>-3084.1173685873068</v>
      </c>
      <c r="O144" s="24">
        <f t="shared" si="19"/>
        <v>1.2485125599000564</v>
      </c>
      <c r="P144" s="7"/>
      <c r="Q144" s="25">
        <f t="shared" si="20"/>
        <v>2283.357956140951</v>
      </c>
      <c r="R144" s="24">
        <f t="shared" si="21"/>
        <v>-3103.3836073665084</v>
      </c>
      <c r="S144" s="7"/>
      <c r="T144" s="25">
        <f t="shared" si="22"/>
        <v>-0.59058382491143224</v>
      </c>
      <c r="U144" s="24">
        <f t="shared" si="23"/>
        <v>-0.80612151535336518</v>
      </c>
      <c r="V144" s="7"/>
      <c r="W144" s="25">
        <f t="shared" si="24"/>
        <v>-0.58694288110504333</v>
      </c>
      <c r="X144" s="24">
        <f t="shared" si="29"/>
        <v>28.262268388863845</v>
      </c>
      <c r="Y144" s="7"/>
      <c r="Z144" s="25">
        <f t="shared" si="30"/>
        <v>-619</v>
      </c>
      <c r="AA144" s="17">
        <f t="shared" si="31"/>
        <v>28.322999999999929</v>
      </c>
      <c r="AB144" s="24">
        <f t="shared" si="25"/>
        <v>0.49432960404235265</v>
      </c>
      <c r="AC144" s="17">
        <f t="shared" si="26"/>
        <v>-6.0731611136084496E-2</v>
      </c>
    </row>
    <row r="145" spans="1:29" s="17" customFormat="1" x14ac:dyDescent="0.25">
      <c r="A145" s="17">
        <v>60</v>
      </c>
      <c r="B145" s="17">
        <v>-632</v>
      </c>
      <c r="C145" s="17">
        <v>14168</v>
      </c>
      <c r="D145" s="17">
        <v>11555</v>
      </c>
      <c r="E145" s="17">
        <v>12244</v>
      </c>
      <c r="F145" s="17">
        <v>14852</v>
      </c>
      <c r="G145" s="24"/>
      <c r="H145" s="7"/>
      <c r="I145" s="25">
        <f t="shared" si="32"/>
        <v>1924</v>
      </c>
      <c r="J145" s="24">
        <f t="shared" si="32"/>
        <v>-3297</v>
      </c>
      <c r="K145" s="7"/>
      <c r="L145" s="25">
        <f t="shared" si="27"/>
        <v>1928.5256725817019</v>
      </c>
      <c r="M145" s="17">
        <f t="shared" si="18"/>
        <v>20.481712316768188</v>
      </c>
      <c r="N145" s="17">
        <f t="shared" si="28"/>
        <v>-3293.352783113105</v>
      </c>
      <c r="O145" s="24">
        <f t="shared" si="19"/>
        <v>13.302191020051811</v>
      </c>
      <c r="P145" s="7"/>
      <c r="Q145" s="25">
        <f t="shared" si="20"/>
        <v>1964.357956140951</v>
      </c>
      <c r="R145" s="24">
        <f t="shared" si="21"/>
        <v>-3317.3836073665084</v>
      </c>
      <c r="S145" s="7"/>
      <c r="T145" s="25">
        <f t="shared" si="22"/>
        <v>-0.50807541240428822</v>
      </c>
      <c r="U145" s="24">
        <f t="shared" si="23"/>
        <v>-0.86170923060588267</v>
      </c>
      <c r="V145" s="7"/>
      <c r="W145" s="25">
        <f t="shared" si="24"/>
        <v>-0.50418213892295904</v>
      </c>
      <c r="X145" s="24">
        <f t="shared" si="29"/>
        <v>22.535343745076148</v>
      </c>
      <c r="Y145" s="7"/>
      <c r="Z145" s="25">
        <f t="shared" si="30"/>
        <v>-632</v>
      </c>
      <c r="AA145" s="17">
        <f t="shared" si="31"/>
        <v>22.634999999999931</v>
      </c>
      <c r="AB145" s="24">
        <f t="shared" si="25"/>
        <v>0.39505527618891523</v>
      </c>
      <c r="AC145" s="17">
        <f t="shared" si="26"/>
        <v>-9.9656254923782939E-2</v>
      </c>
    </row>
    <row r="146" spans="1:29" s="17" customFormat="1" x14ac:dyDescent="0.25">
      <c r="A146" s="17">
        <v>61</v>
      </c>
      <c r="B146" s="17">
        <v>-624</v>
      </c>
      <c r="C146" s="17">
        <v>13987</v>
      </c>
      <c r="D146" s="17">
        <v>11456</v>
      </c>
      <c r="E146" s="17">
        <v>12396</v>
      </c>
      <c r="F146" s="17">
        <v>14930</v>
      </c>
      <c r="G146" s="24"/>
      <c r="H146" s="7"/>
      <c r="I146" s="25">
        <f t="shared" si="32"/>
        <v>1591</v>
      </c>
      <c r="J146" s="24">
        <f t="shared" si="32"/>
        <v>-3474</v>
      </c>
      <c r="K146" s="7"/>
      <c r="L146" s="25">
        <f t="shared" si="27"/>
        <v>1594.1175428208003</v>
      </c>
      <c r="M146" s="17">
        <f t="shared" si="18"/>
        <v>9.7190732395233752</v>
      </c>
      <c r="N146" s="17">
        <f t="shared" si="28"/>
        <v>-3467.9192380995855</v>
      </c>
      <c r="O146" s="24">
        <f t="shared" si="19"/>
        <v>36.97566528953223</v>
      </c>
      <c r="P146" s="7"/>
      <c r="Q146" s="25">
        <f t="shared" si="20"/>
        <v>1631.357956140951</v>
      </c>
      <c r="R146" s="24">
        <f t="shared" si="21"/>
        <v>-3494.3836073665084</v>
      </c>
      <c r="S146" s="7"/>
      <c r="T146" s="25">
        <f t="shared" si="22"/>
        <v>-0.42194594104103123</v>
      </c>
      <c r="U146" s="24">
        <f t="shared" si="23"/>
        <v>-0.90768598574464721</v>
      </c>
      <c r="V146" s="7"/>
      <c r="W146" s="25">
        <f t="shared" si="24"/>
        <v>-0.41784378193156313</v>
      </c>
      <c r="X146" s="24">
        <f t="shared" si="29"/>
        <v>16.922122349120571</v>
      </c>
      <c r="Y146" s="7"/>
      <c r="Z146" s="25">
        <f t="shared" si="30"/>
        <v>-624</v>
      </c>
      <c r="AA146" s="17">
        <f t="shared" si="31"/>
        <v>17.018999999999931</v>
      </c>
      <c r="AB146" s="24">
        <f t="shared" si="25"/>
        <v>0.29703758539691372</v>
      </c>
      <c r="AC146" s="17">
        <f t="shared" si="26"/>
        <v>-9.6877650879360289E-2</v>
      </c>
    </row>
    <row r="147" spans="1:29" s="17" customFormat="1" x14ac:dyDescent="0.25">
      <c r="A147" s="17">
        <v>62</v>
      </c>
      <c r="B147" s="17">
        <v>-628</v>
      </c>
      <c r="C147" s="17">
        <v>13823</v>
      </c>
      <c r="D147" s="17">
        <v>11400</v>
      </c>
      <c r="E147" s="17">
        <v>12583</v>
      </c>
      <c r="F147" s="17">
        <v>15011</v>
      </c>
      <c r="G147" s="24"/>
      <c r="H147" s="7"/>
      <c r="I147" s="25">
        <f t="shared" si="32"/>
        <v>1240</v>
      </c>
      <c r="J147" s="24">
        <f t="shared" si="32"/>
        <v>-3611</v>
      </c>
      <c r="K147" s="7"/>
      <c r="L147" s="25">
        <f t="shared" si="27"/>
        <v>1241.7248368892115</v>
      </c>
      <c r="M147" s="17">
        <f t="shared" si="18"/>
        <v>2.9750622943847147</v>
      </c>
      <c r="N147" s="17">
        <f t="shared" si="28"/>
        <v>-3609.7777857221358</v>
      </c>
      <c r="O147" s="24">
        <f t="shared" si="19"/>
        <v>1.4938077410150303</v>
      </c>
      <c r="P147" s="7"/>
      <c r="Q147" s="25">
        <f t="shared" si="20"/>
        <v>1280.357956140951</v>
      </c>
      <c r="R147" s="24">
        <f t="shared" si="21"/>
        <v>-3631.3836073665084</v>
      </c>
      <c r="S147" s="7"/>
      <c r="T147" s="25">
        <f t="shared" si="22"/>
        <v>-0.3311608225770577</v>
      </c>
      <c r="U147" s="24">
        <f t="shared" si="23"/>
        <v>-0.94327251373340848</v>
      </c>
      <c r="V147" s="7"/>
      <c r="W147" s="25">
        <f t="shared" si="24"/>
        <v>-0.32689673679342846</v>
      </c>
      <c r="X147" s="24">
        <f t="shared" si="29"/>
        <v>11.317700846095818</v>
      </c>
      <c r="Y147" s="7"/>
      <c r="Z147" s="25">
        <f t="shared" si="30"/>
        <v>-628</v>
      </c>
      <c r="AA147" s="17">
        <f t="shared" si="31"/>
        <v>11.366999999999932</v>
      </c>
      <c r="AB147" s="24">
        <f t="shared" si="25"/>
        <v>0.19839157607419425</v>
      </c>
      <c r="AC147" s="17">
        <f t="shared" si="26"/>
        <v>-4.9299153904113879E-2</v>
      </c>
    </row>
    <row r="148" spans="1:29" s="17" customFormat="1" x14ac:dyDescent="0.25">
      <c r="A148" s="17">
        <v>63</v>
      </c>
      <c r="B148" s="17">
        <v>-639</v>
      </c>
      <c r="C148" s="17">
        <v>13632</v>
      </c>
      <c r="D148" s="17">
        <v>11334</v>
      </c>
      <c r="E148" s="17">
        <v>12762</v>
      </c>
      <c r="F148" s="17">
        <v>15054</v>
      </c>
      <c r="G148" s="24"/>
      <c r="H148" s="7"/>
      <c r="I148" s="25">
        <f t="shared" si="32"/>
        <v>870</v>
      </c>
      <c r="J148" s="24">
        <f t="shared" si="32"/>
        <v>-3720</v>
      </c>
      <c r="K148" s="7"/>
      <c r="L148" s="25">
        <f t="shared" si="27"/>
        <v>870.3806127156879</v>
      </c>
      <c r="M148" s="17">
        <f t="shared" ref="M148:M149" si="33">(I148-L148)^2</f>
        <v>0.1448660393433204</v>
      </c>
      <c r="N148" s="17">
        <f t="shared" si="28"/>
        <v>-3717.8698703751761</v>
      </c>
      <c r="O148" s="24">
        <f t="shared" ref="O148:O149" si="34">(J148-N148)^2</f>
        <v>4.5374522185523842</v>
      </c>
      <c r="P148" s="7"/>
      <c r="Q148" s="25">
        <f t="shared" si="20"/>
        <v>910.35795614095093</v>
      </c>
      <c r="R148" s="24">
        <f t="shared" si="21"/>
        <v>-3740.3836073665084</v>
      </c>
      <c r="S148" s="7"/>
      <c r="T148" s="25">
        <f t="shared" si="22"/>
        <v>-0.23546140995121664</v>
      </c>
      <c r="U148" s="24">
        <f t="shared" si="23"/>
        <v>-0.97158588271716739</v>
      </c>
      <c r="V148" s="7"/>
      <c r="W148" s="25">
        <f t="shared" si="24"/>
        <v>-0.23106825182084137</v>
      </c>
      <c r="X148" s="24">
        <f t="shared" si="29"/>
        <v>5.5815267193074192</v>
      </c>
      <c r="Y148" s="7"/>
      <c r="Z148" s="25">
        <f t="shared" si="30"/>
        <v>-639</v>
      </c>
      <c r="AA148" s="17">
        <f t="shared" si="31"/>
        <v>5.6159999999999322</v>
      </c>
      <c r="AB148" s="24">
        <f t="shared" si="25"/>
        <v>9.8017690792000359E-2</v>
      </c>
      <c r="AC148" s="17">
        <f t="shared" si="26"/>
        <v>-3.4473280692512986E-2</v>
      </c>
    </row>
    <row r="149" spans="1:29" s="17" customFormat="1" x14ac:dyDescent="0.25">
      <c r="A149" s="17">
        <v>64</v>
      </c>
      <c r="B149" s="17">
        <v>-635</v>
      </c>
      <c r="C149" s="17">
        <v>13455</v>
      </c>
      <c r="D149" s="17">
        <v>11310</v>
      </c>
      <c r="E149" s="17">
        <v>12962</v>
      </c>
      <c r="F149" s="17">
        <v>15108</v>
      </c>
      <c r="G149" s="24"/>
      <c r="H149" s="7"/>
      <c r="I149" s="25">
        <f t="shared" si="32"/>
        <v>493</v>
      </c>
      <c r="J149" s="24">
        <f t="shared" si="32"/>
        <v>-3798</v>
      </c>
      <c r="K149" s="7"/>
      <c r="L149" s="25">
        <f t="shared" si="27"/>
        <v>492.26795111280984</v>
      </c>
      <c r="M149" s="17">
        <f t="shared" si="33"/>
        <v>0.53589557323635195</v>
      </c>
      <c r="N149" s="17">
        <f t="shared" si="28"/>
        <v>-3787.9931060262952</v>
      </c>
      <c r="O149" s="24">
        <f t="shared" si="34"/>
        <v>100.13792700096927</v>
      </c>
      <c r="P149" s="7"/>
      <c r="Q149" s="25">
        <f t="shared" ref="Q149" si="35">I149-$J$4</f>
        <v>533.35795614095093</v>
      </c>
      <c r="R149" s="24">
        <f t="shared" ref="R149" si="36">J149-$J$3</f>
        <v>-3818.3836073665084</v>
      </c>
      <c r="S149" s="7"/>
      <c r="T149" s="25">
        <f t="shared" ref="T149" si="37">Q149/$J$7</f>
        <v>-0.13795146789731916</v>
      </c>
      <c r="U149" s="24">
        <f t="shared" ref="U149" si="38">R149/$J$6</f>
        <v>-0.99184682565967375</v>
      </c>
      <c r="V149" s="7"/>
      <c r="W149" s="25">
        <f t="shared" ref="W149" si="39">(T149-U149*SIN(-$J$11*PI()/180))/(COS(-$J$11*PI()/180))</f>
        <v>-0.13346564900571306</v>
      </c>
      <c r="X149" s="24">
        <f>IF(MOD(ATAN2(U149,W149)*180/PI()-$J$9+360,360)&gt;5,MOD(ATAN2(U149,W149)*180/PI()-$J$9+360,360)-360,MOD(ATAN2(U149,W149)*180/PI()-$J$9+360,360))</f>
        <v>-0.13252125387475644</v>
      </c>
      <c r="Y149" s="7"/>
      <c r="Z149" s="25">
        <f t="shared" si="30"/>
        <v>-635</v>
      </c>
      <c r="AA149" s="17">
        <f t="shared" si="31"/>
        <v>-9.9000000000067701E-2</v>
      </c>
      <c r="AB149" s="24">
        <f t="shared" ref="AB149" si="40">AA149*PI()/180</f>
        <v>-1.7278759594755678E-3</v>
      </c>
      <c r="AC149" s="17">
        <f t="shared" ref="AC149" si="41">X149-AA149</f>
        <v>-3.3521253874688739E-2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-9978</v>
      </c>
      <c r="G154" s="2"/>
      <c r="I154" s="1"/>
      <c r="J154" s="3"/>
    </row>
    <row r="155" spans="1:29" x14ac:dyDescent="0.25">
      <c r="A155" t="s">
        <v>173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174</v>
      </c>
      <c r="B156" s="31">
        <v>9983</v>
      </c>
      <c r="G156" s="2"/>
      <c r="I156" s="1"/>
      <c r="J156" s="3"/>
    </row>
    <row r="157" spans="1:29" x14ac:dyDescent="0.25">
      <c r="A157" t="s">
        <v>175</v>
      </c>
      <c r="B157">
        <v>9983</v>
      </c>
      <c r="G157" s="2"/>
      <c r="I157" s="43">
        <f>J155</f>
        <v>-9988</v>
      </c>
      <c r="J157" s="39">
        <f>I157+B157</f>
        <v>-5</v>
      </c>
    </row>
    <row r="158" spans="1:29" x14ac:dyDescent="0.25">
      <c r="A158" s="31" t="s">
        <v>176</v>
      </c>
      <c r="B158" s="31">
        <v>40003</v>
      </c>
      <c r="G158" s="2"/>
      <c r="I158" s="1"/>
      <c r="J158" s="3"/>
    </row>
    <row r="159" spans="1:29" x14ac:dyDescent="0.25">
      <c r="A159" t="s">
        <v>177</v>
      </c>
      <c r="B159">
        <v>40003</v>
      </c>
      <c r="G159" s="2"/>
      <c r="I159" s="43">
        <f>J157</f>
        <v>-5</v>
      </c>
      <c r="J159" s="39">
        <f>I159+B159</f>
        <v>39998</v>
      </c>
    </row>
    <row r="160" spans="1:29" x14ac:dyDescent="0.25">
      <c r="A160" s="31" t="s">
        <v>178</v>
      </c>
      <c r="B160" s="31">
        <v>10000</v>
      </c>
      <c r="G160" s="2"/>
      <c r="I160" s="1"/>
      <c r="J160" s="3"/>
    </row>
    <row r="161" spans="1:10" x14ac:dyDescent="0.25">
      <c r="A161" t="s">
        <v>179</v>
      </c>
      <c r="B161">
        <v>10000</v>
      </c>
      <c r="G161" s="2"/>
      <c r="I161" s="43">
        <f>J159</f>
        <v>39998</v>
      </c>
      <c r="J161" s="39">
        <f>I161+B161</f>
        <v>49998</v>
      </c>
    </row>
    <row r="162" spans="1:10" x14ac:dyDescent="0.25">
      <c r="A162" s="31" t="s">
        <v>180</v>
      </c>
      <c r="B162" s="31">
        <v>-9975</v>
      </c>
      <c r="G162" s="2"/>
      <c r="I162" s="1"/>
      <c r="J162" s="3"/>
    </row>
    <row r="163" spans="1:10" x14ac:dyDescent="0.25">
      <c r="A163" t="s">
        <v>181</v>
      </c>
      <c r="B163">
        <v>-9997</v>
      </c>
      <c r="G163" s="2"/>
      <c r="I163" s="43">
        <f>J161</f>
        <v>49998</v>
      </c>
      <c r="J163" s="39">
        <f>I163+B163</f>
        <v>40001</v>
      </c>
    </row>
    <row r="164" spans="1:10" x14ac:dyDescent="0.25">
      <c r="A164" s="31" t="s">
        <v>182</v>
      </c>
      <c r="B164" s="31">
        <v>-40012</v>
      </c>
      <c r="G164" s="2"/>
      <c r="I164" s="1"/>
      <c r="J164" s="3"/>
    </row>
    <row r="165" spans="1:10" ht="15.75" thickBot="1" x14ac:dyDescent="0.3">
      <c r="A165" t="s">
        <v>183</v>
      </c>
      <c r="B165">
        <v>-40012</v>
      </c>
      <c r="G165" s="2"/>
      <c r="I165" s="4">
        <f>J163</f>
        <v>40001</v>
      </c>
      <c r="J165" s="6">
        <f>I165+B165</f>
        <v>-11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37.515862655257862</v>
      </c>
      <c r="L3" s="35" t="s">
        <v>1</v>
      </c>
      <c r="M3" s="11">
        <v>-4119.913711519499</v>
      </c>
      <c r="N3" s="10" t="s">
        <v>2</v>
      </c>
      <c r="O3" s="35">
        <v>4102.0137100978054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-3.9437557780983523</v>
      </c>
      <c r="L4" s="9" t="s">
        <v>5</v>
      </c>
      <c r="M4" s="13">
        <v>359.8668818669168</v>
      </c>
      <c r="N4" s="12" t="s">
        <v>6</v>
      </c>
      <c r="O4" s="9">
        <v>359.77743010032736</v>
      </c>
      <c r="Q4" s="2" t="s">
        <v>7</v>
      </c>
      <c r="R4" s="2">
        <f>MAX(AC20:AC149)</f>
        <v>0.24380047599655086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-173.5432403019</v>
      </c>
      <c r="N5" s="14" t="s">
        <v>9</v>
      </c>
      <c r="O5" s="9">
        <v>-173.49155490029671</v>
      </c>
      <c r="Q5" s="5" t="s">
        <v>10</v>
      </c>
      <c r="R5" s="5">
        <f>MIN(AC20:AC149)</f>
        <v>-0.21621294189102969</v>
      </c>
      <c r="T5" s="45" t="s">
        <v>55</v>
      </c>
      <c r="U5" s="47">
        <v>7</v>
      </c>
    </row>
    <row r="6" spans="1:21" ht="15.75" thickBot="1" x14ac:dyDescent="0.3">
      <c r="A6" t="s">
        <v>161</v>
      </c>
      <c r="I6" s="32" t="s">
        <v>11</v>
      </c>
      <c r="J6" s="32">
        <f>(O3+O9)/2</f>
        <v>4095.9869517592856</v>
      </c>
      <c r="L6" s="37" t="s">
        <v>12</v>
      </c>
      <c r="M6" s="13">
        <v>-3.8692693983234121</v>
      </c>
      <c r="N6" s="14" t="s">
        <v>13</v>
      </c>
      <c r="O6" s="9">
        <v>38.233445349618457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-4114.0211850682372</v>
      </c>
      <c r="L7" s="38" t="s">
        <v>15</v>
      </c>
      <c r="M7" s="16">
        <f>SUM(M20:M84)</f>
        <v>1306.757760645547</v>
      </c>
      <c r="N7" s="15" t="s">
        <v>15</v>
      </c>
      <c r="O7" s="36">
        <f>SUM(O20:O84)</f>
        <v>3526.7280641964667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-173.47383134023264</v>
      </c>
      <c r="L9" s="35" t="s">
        <v>18</v>
      </c>
      <c r="M9" s="11">
        <v>-4108.1286586169763</v>
      </c>
      <c r="N9" s="10" t="s">
        <v>19</v>
      </c>
      <c r="O9" s="35">
        <v>4089.9601934207658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-173.53168667012244</v>
      </c>
      <c r="L10" s="9" t="s">
        <v>21</v>
      </c>
      <c r="M10" s="13">
        <v>359.82134906143614</v>
      </c>
      <c r="N10" s="12" t="s">
        <v>22</v>
      </c>
      <c r="O10" s="9">
        <v>359.84648597960592</v>
      </c>
      <c r="T10" s="48"/>
    </row>
    <row r="11" spans="1:21" ht="15.75" thickBot="1" x14ac:dyDescent="0.3">
      <c r="I11" s="33" t="s">
        <v>23</v>
      </c>
      <c r="J11" s="33">
        <f>J9-J10</f>
        <v>5.7855329889804352E-2</v>
      </c>
      <c r="L11" s="37" t="s">
        <v>24</v>
      </c>
      <c r="M11" s="13">
        <v>-173.52013303834491</v>
      </c>
      <c r="N11" s="14" t="s">
        <v>25</v>
      </c>
      <c r="O11" s="9">
        <v>-173.45610778016857</v>
      </c>
    </row>
    <row r="12" spans="1:21" x14ac:dyDescent="0.25">
      <c r="I12" s="9"/>
      <c r="J12" s="9"/>
      <c r="L12" s="37" t="s">
        <v>26</v>
      </c>
      <c r="M12" s="13">
        <v>-4.0182421578732921</v>
      </c>
      <c r="N12" s="14" t="s">
        <v>27</v>
      </c>
      <c r="O12" s="9">
        <v>36.798279960897268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1167.966659825775</v>
      </c>
      <c r="N13" s="15" t="s">
        <v>15</v>
      </c>
      <c r="O13" s="36">
        <f>SUM(O85:O149)</f>
        <v>2707.9277871993654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13487</v>
      </c>
      <c r="D20" s="17">
        <v>11231</v>
      </c>
      <c r="E20" s="17">
        <v>13029</v>
      </c>
      <c r="F20" s="17">
        <v>15268</v>
      </c>
      <c r="G20" s="24"/>
      <c r="H20" s="7"/>
      <c r="I20" s="25">
        <f t="shared" ref="I20:J51" si="0">C20-E20</f>
        <v>458</v>
      </c>
      <c r="J20" s="24">
        <f t="shared" si="0"/>
        <v>-4037</v>
      </c>
      <c r="K20" s="7"/>
      <c r="L20" s="25">
        <f>$M$3*SIN(2*PI()/$M$4*(AA20+$M$5))+$M$6</f>
        <v>450.98136290345246</v>
      </c>
      <c r="M20" s="17">
        <f t="shared" ref="M20:M83" si="1">(I20-L20)^2</f>
        <v>49.261266693033228</v>
      </c>
      <c r="N20" s="17">
        <f>$O$3*COS(2*PI()/$O$4*(AA20+$O$5))+$O$6</f>
        <v>-4038.6367376759649</v>
      </c>
      <c r="O20" s="24">
        <f t="shared" ref="O20:O83" si="2">(J20-N20)^2</f>
        <v>2.6789102199230581</v>
      </c>
      <c r="P20" s="7"/>
      <c r="Q20" s="25">
        <f>I20-$J$4</f>
        <v>461.94375577809836</v>
      </c>
      <c r="R20" s="24">
        <f>J20-$J$3</f>
        <v>-4074.5158626552579</v>
      </c>
      <c r="S20" s="7"/>
      <c r="T20" s="25">
        <f>Q20/$J$7</f>
        <v>-0.11228521560722987</v>
      </c>
      <c r="U20" s="24">
        <f>R20/$J$6</f>
        <v>-0.99475801818782517</v>
      </c>
      <c r="V20" s="7"/>
      <c r="W20" s="25">
        <f>(T20-U20*SIN(-$J$11*PI()/180))/(COS(-$J$11*PI()/180))</f>
        <v>-0.11328974601460658</v>
      </c>
      <c r="X20" s="24">
        <f>IF(MOD(ATAN2(U20,W20)*180/PI()-$J$9+360,360)&gt;5,MOD(ATAN2(U20,W20)*180/PI()-$J$9+360,360)-360,MOD(ATAN2(U20,W20)*180/PI()-$J$9+360,360))</f>
        <v>-2.8932841554592414E-2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2.5067158445407578E-2</v>
      </c>
      <c r="AD20" s="17">
        <f ca="1">INDIRECT("AC"&amp;AE20)-AC20</f>
        <v>-2.2553258077482929E-2</v>
      </c>
      <c r="AE20" s="17">
        <v>149</v>
      </c>
    </row>
    <row r="21" spans="1:31" s="17" customFormat="1" x14ac:dyDescent="0.25">
      <c r="A21" s="17">
        <v>1</v>
      </c>
      <c r="B21" s="17">
        <v>646</v>
      </c>
      <c r="C21" s="17">
        <v>13686</v>
      </c>
      <c r="D21" s="17">
        <v>11257</v>
      </c>
      <c r="E21" s="17">
        <v>12821</v>
      </c>
      <c r="F21" s="17">
        <v>15234</v>
      </c>
      <c r="G21" s="24"/>
      <c r="H21" s="7"/>
      <c r="I21" s="25">
        <f t="shared" si="0"/>
        <v>865</v>
      </c>
      <c r="J21" s="24">
        <f t="shared" si="0"/>
        <v>-3977</v>
      </c>
      <c r="K21" s="7"/>
      <c r="L21" s="25">
        <f t="shared" ref="L21:L84" si="3">$M$3*SIN(2*PI()/$M$4*(AA21+$M$5))+$M$6</f>
        <v>863.5862609335918</v>
      </c>
      <c r="M21" s="17">
        <f t="shared" si="1"/>
        <v>1.9986581478887224</v>
      </c>
      <c r="N21" s="17">
        <f t="shared" ref="N21:N84" si="4">$O$3*COS(2*PI()/$O$4*(AA21+$O$5))+$O$6</f>
        <v>-3971.6735515340447</v>
      </c>
      <c r="O21" s="24">
        <f t="shared" si="2"/>
        <v>28.371053260477666</v>
      </c>
      <c r="P21" s="7"/>
      <c r="Q21" s="25">
        <f t="shared" ref="Q21:Q84" si="5">I21-$J$4</f>
        <v>868.94375577809831</v>
      </c>
      <c r="R21" s="24">
        <f t="shared" ref="R21:R84" si="6">J21-$J$3</f>
        <v>-4014.5158626552579</v>
      </c>
      <c r="S21" s="7"/>
      <c r="T21" s="25">
        <f t="shared" ref="T21:T84" si="7">Q21/$J$7</f>
        <v>-0.21121518745015544</v>
      </c>
      <c r="U21" s="24">
        <f t="shared" ref="U21:U84" si="8">R21/$J$6</f>
        <v>-0.98010953402353129</v>
      </c>
      <c r="V21" s="7"/>
      <c r="W21" s="25">
        <f t="shared" ref="W21:W84" si="9">(T21-U21*SIN(-$J$11*PI()/180))/(COS(-$J$11*PI()/180))</f>
        <v>-0.2122049767471717</v>
      </c>
      <c r="X21" s="24">
        <f t="shared" ref="X21:X83" si="10">MOD(ATAN2(U21,W21)*180/PI()-$J$9+360,360)</f>
        <v>5.6904615070810678</v>
      </c>
      <c r="Y21" s="7"/>
      <c r="Z21" s="25">
        <f t="shared" ref="Z21:Z84" si="11">B21</f>
        <v>646</v>
      </c>
      <c r="AA21" s="17">
        <f>360/40000*Z21+AA20</f>
        <v>5.7599999999999989</v>
      </c>
      <c r="AB21" s="24">
        <f t="shared" ref="AB21:AB84" si="12">AA21*PI()/180</f>
        <v>0.10053096491487336</v>
      </c>
      <c r="AC21" s="17">
        <f t="shared" ref="AC21:AC84" si="13">X21-AA21</f>
        <v>-6.9538492918931105E-2</v>
      </c>
      <c r="AD21" s="17">
        <f t="shared" ref="AD21:AD83" ca="1" si="14">INDIRECT("AC"&amp;AE21)-AC21</f>
        <v>-2.6425849281718428E-2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13891</v>
      </c>
      <c r="D22" s="17">
        <v>11316</v>
      </c>
      <c r="E22" s="17">
        <v>12628</v>
      </c>
      <c r="F22" s="17">
        <v>15185</v>
      </c>
      <c r="G22" s="24"/>
      <c r="H22" s="7"/>
      <c r="I22" s="25">
        <f t="shared" si="0"/>
        <v>1263</v>
      </c>
      <c r="J22" s="24">
        <f t="shared" si="0"/>
        <v>-3869</v>
      </c>
      <c r="K22" s="7"/>
      <c r="L22" s="25">
        <f t="shared" si="3"/>
        <v>1264.7966642834983</v>
      </c>
      <c r="M22" s="17">
        <f t="shared" si="1"/>
        <v>3.2280025475985687</v>
      </c>
      <c r="N22" s="17">
        <f>$O$3*COS(2*PI()/$O$4*(AA22+$O$5))+$O$6</f>
        <v>-3864.2007335813346</v>
      </c>
      <c r="O22" s="24">
        <f>(J22-N22)^2</f>
        <v>23.032958157329521</v>
      </c>
      <c r="P22" s="7"/>
      <c r="Q22" s="25">
        <f t="shared" si="5"/>
        <v>1266.9437557780984</v>
      </c>
      <c r="R22" s="24">
        <f t="shared" si="6"/>
        <v>-3906.5158626552579</v>
      </c>
      <c r="S22" s="7"/>
      <c r="T22" s="25">
        <f t="shared" si="7"/>
        <v>-0.30795751863807774</v>
      </c>
      <c r="U22" s="24">
        <f t="shared" si="8"/>
        <v>-0.95374226252780248</v>
      </c>
      <c r="V22" s="7"/>
      <c r="W22" s="25">
        <f t="shared" si="9"/>
        <v>-0.30892073247245572</v>
      </c>
      <c r="X22" s="24">
        <f t="shared" si="10"/>
        <v>11.421166722108296</v>
      </c>
      <c r="Y22" s="7"/>
      <c r="Z22" s="25">
        <f t="shared" si="11"/>
        <v>642</v>
      </c>
      <c r="AA22" s="17">
        <f t="shared" ref="AA22:AA85" si="15">360/40000*Z22+AA21</f>
        <v>11.537999999999998</v>
      </c>
      <c r="AB22" s="24">
        <f t="shared" si="12"/>
        <v>0.20137608909510571</v>
      </c>
      <c r="AC22" s="17">
        <f t="shared" si="13"/>
        <v>-0.11683327789170228</v>
      </c>
      <c r="AD22" s="17">
        <f t="shared" ca="1" si="14"/>
        <v>-2.7989660357210511E-3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14065</v>
      </c>
      <c r="D23" s="17">
        <v>11384</v>
      </c>
      <c r="E23" s="17">
        <v>12429</v>
      </c>
      <c r="F23" s="17">
        <v>15105</v>
      </c>
      <c r="G23" s="24"/>
      <c r="H23" s="7"/>
      <c r="I23" s="25">
        <f t="shared" si="0"/>
        <v>1636</v>
      </c>
      <c r="J23" s="24">
        <f t="shared" si="0"/>
        <v>-3721</v>
      </c>
      <c r="K23" s="7"/>
      <c r="L23" s="25">
        <f t="shared" si="3"/>
        <v>1643.0242170887082</v>
      </c>
      <c r="M23" s="17">
        <f t="shared" si="1"/>
        <v>49.339625709299675</v>
      </c>
      <c r="N23" s="17">
        <f t="shared" si="4"/>
        <v>-3721.4228195818982</v>
      </c>
      <c r="O23" s="24">
        <f t="shared" si="2"/>
        <v>0.17877639883660124</v>
      </c>
      <c r="P23" s="7"/>
      <c r="Q23" s="25">
        <f t="shared" si="5"/>
        <v>1639.9437557780984</v>
      </c>
      <c r="R23" s="24">
        <f t="shared" si="6"/>
        <v>-3758.5158626552579</v>
      </c>
      <c r="S23" s="7"/>
      <c r="T23" s="25">
        <f t="shared" si="7"/>
        <v>-0.39862307022876875</v>
      </c>
      <c r="U23" s="24">
        <f t="shared" si="8"/>
        <v>-0.91760933492254437</v>
      </c>
      <c r="V23" s="7"/>
      <c r="W23" s="25">
        <f t="shared" si="9"/>
        <v>-0.3995498444716582</v>
      </c>
      <c r="X23" s="24">
        <f t="shared" si="10"/>
        <v>17.003333986993539</v>
      </c>
      <c r="Y23" s="7"/>
      <c r="Z23" s="25">
        <f t="shared" si="11"/>
        <v>625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-0.15966601300645777</v>
      </c>
      <c r="AD23" s="17">
        <f t="shared" ca="1" si="14"/>
        <v>4.0652104708406966E-2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14260</v>
      </c>
      <c r="D24" s="17">
        <v>11477</v>
      </c>
      <c r="E24" s="17">
        <v>12263</v>
      </c>
      <c r="F24" s="17">
        <v>15026</v>
      </c>
      <c r="G24" s="24"/>
      <c r="H24" s="7"/>
      <c r="I24" s="25">
        <f t="shared" si="0"/>
        <v>1997</v>
      </c>
      <c r="J24" s="24">
        <f t="shared" si="0"/>
        <v>-3549</v>
      </c>
      <c r="K24" s="7"/>
      <c r="L24" s="25">
        <f t="shared" si="3"/>
        <v>1998.5937693367678</v>
      </c>
      <c r="M24" s="17">
        <f t="shared" si="1"/>
        <v>2.5401006988211581</v>
      </c>
      <c r="N24" s="17">
        <f t="shared" si="4"/>
        <v>-3546.1611121051101</v>
      </c>
      <c r="O24" s="24">
        <f t="shared" si="2"/>
        <v>8.0592844797525327</v>
      </c>
      <c r="P24" s="7"/>
      <c r="Q24" s="25">
        <f t="shared" si="5"/>
        <v>2000.9437557780984</v>
      </c>
      <c r="R24" s="24">
        <f t="shared" si="6"/>
        <v>-3586.5158626552579</v>
      </c>
      <c r="S24" s="7"/>
      <c r="T24" s="25">
        <f t="shared" si="7"/>
        <v>-0.48637176761278877</v>
      </c>
      <c r="U24" s="24">
        <f t="shared" si="8"/>
        <v>-0.87561701365156874</v>
      </c>
      <c r="V24" s="7"/>
      <c r="W24" s="25">
        <f t="shared" si="9"/>
        <v>-0.48725618415864286</v>
      </c>
      <c r="X24" s="24">
        <f t="shared" si="10"/>
        <v>22.568535843729876</v>
      </c>
      <c r="Y24" s="7"/>
      <c r="Z24" s="25">
        <f t="shared" si="11"/>
        <v>613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-0.11146415627012018</v>
      </c>
      <c r="AD24" s="17">
        <f t="shared" ca="1" si="14"/>
        <v>-5.97413655686303E-2</v>
      </c>
      <c r="AE24" s="17">
        <v>145</v>
      </c>
    </row>
    <row r="25" spans="1:31" s="17" customFormat="1" x14ac:dyDescent="0.25">
      <c r="A25" s="17">
        <v>5</v>
      </c>
      <c r="B25" s="17">
        <v>618</v>
      </c>
      <c r="C25" s="17">
        <v>14421</v>
      </c>
      <c r="D25" s="17">
        <v>11580</v>
      </c>
      <c r="E25" s="17">
        <v>12088</v>
      </c>
      <c r="F25" s="17">
        <v>14918</v>
      </c>
      <c r="G25" s="24"/>
      <c r="H25" s="7"/>
      <c r="I25" s="25">
        <f t="shared" si="0"/>
        <v>2333</v>
      </c>
      <c r="J25" s="24">
        <f t="shared" si="0"/>
        <v>-3338</v>
      </c>
      <c r="K25" s="7"/>
      <c r="L25" s="25">
        <f t="shared" si="3"/>
        <v>2338.2613969912004</v>
      </c>
      <c r="M25" s="17">
        <f t="shared" si="1"/>
        <v>27.682298299012615</v>
      </c>
      <c r="N25" s="17">
        <f t="shared" si="4"/>
        <v>-3335.8181487725387</v>
      </c>
      <c r="O25" s="24">
        <f t="shared" si="2"/>
        <v>4.7604747787742321</v>
      </c>
      <c r="P25" s="7"/>
      <c r="Q25" s="25">
        <f t="shared" si="5"/>
        <v>2336.9437557780984</v>
      </c>
      <c r="R25" s="24">
        <f t="shared" si="6"/>
        <v>-3375.5158626552579</v>
      </c>
      <c r="S25" s="7"/>
      <c r="T25" s="25">
        <f t="shared" si="7"/>
        <v>-0.56804368539957739</v>
      </c>
      <c r="U25" s="24">
        <f t="shared" si="8"/>
        <v>-0.82410317767380215</v>
      </c>
      <c r="V25" s="7"/>
      <c r="W25" s="25">
        <f t="shared" si="9"/>
        <v>-0.56887612664531639</v>
      </c>
      <c r="X25" s="24">
        <f t="shared" si="10"/>
        <v>28.091041798645563</v>
      </c>
      <c r="Y25" s="7"/>
      <c r="Z25" s="25">
        <f t="shared" si="11"/>
        <v>618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-0.15095820135443461</v>
      </c>
      <c r="AD25" s="17">
        <f t="shared" ca="1" si="14"/>
        <v>4.687635992139505E-2</v>
      </c>
      <c r="AE25" s="17">
        <v>144</v>
      </c>
    </row>
    <row r="26" spans="1:31" s="17" customFormat="1" x14ac:dyDescent="0.25">
      <c r="A26" s="17">
        <v>6</v>
      </c>
      <c r="B26" s="17">
        <v>625</v>
      </c>
      <c r="C26" s="17">
        <v>14575</v>
      </c>
      <c r="D26" s="17">
        <v>11701</v>
      </c>
      <c r="E26" s="17">
        <v>11922</v>
      </c>
      <c r="F26" s="17">
        <v>14790</v>
      </c>
      <c r="G26" s="24"/>
      <c r="H26" s="7"/>
      <c r="I26" s="25">
        <f t="shared" si="0"/>
        <v>2653</v>
      </c>
      <c r="J26" s="24">
        <f t="shared" si="0"/>
        <v>-3089</v>
      </c>
      <c r="K26" s="7"/>
      <c r="L26" s="25">
        <f t="shared" si="3"/>
        <v>2659.3180157717929</v>
      </c>
      <c r="M26" s="17">
        <f t="shared" si="1"/>
        <v>39.917323292624381</v>
      </c>
      <c r="N26" s="17">
        <f t="shared" si="4"/>
        <v>-3090.748620374628</v>
      </c>
      <c r="O26" s="24">
        <f t="shared" si="2"/>
        <v>3.0576732145641312</v>
      </c>
      <c r="P26" s="7"/>
      <c r="Q26" s="25">
        <f t="shared" si="5"/>
        <v>2656.9437557780984</v>
      </c>
      <c r="R26" s="24">
        <f t="shared" si="6"/>
        <v>-3126.5158626552579</v>
      </c>
      <c r="S26" s="7"/>
      <c r="T26" s="25">
        <f t="shared" si="7"/>
        <v>-0.64582646424413803</v>
      </c>
      <c r="U26" s="24">
        <f t="shared" si="8"/>
        <v>-0.76331196839198279</v>
      </c>
      <c r="V26" s="7"/>
      <c r="W26" s="25">
        <f t="shared" si="9"/>
        <v>-0.64659756022774262</v>
      </c>
      <c r="X26" s="24">
        <f t="shared" si="10"/>
        <v>33.741591453648198</v>
      </c>
      <c r="Y26" s="7"/>
      <c r="Z26" s="25">
        <f t="shared" si="11"/>
        <v>625</v>
      </c>
      <c r="AA26" s="17">
        <f t="shared" si="15"/>
        <v>33.866999999999997</v>
      </c>
      <c r="AB26" s="24">
        <f t="shared" si="12"/>
        <v>0.59109065777291958</v>
      </c>
      <c r="AC26" s="17">
        <f t="shared" si="13"/>
        <v>-0.12540854635179954</v>
      </c>
      <c r="AD26" s="17">
        <f t="shared" ca="1" si="14"/>
        <v>5.0668419074050064E-2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14735</v>
      </c>
      <c r="D27" s="17">
        <v>11845</v>
      </c>
      <c r="E27" s="17">
        <v>11783</v>
      </c>
      <c r="F27" s="17">
        <v>14665</v>
      </c>
      <c r="G27" s="24"/>
      <c r="H27" s="7"/>
      <c r="I27" s="25">
        <f t="shared" si="0"/>
        <v>2952</v>
      </c>
      <c r="J27" s="24">
        <f t="shared" si="0"/>
        <v>-2820</v>
      </c>
      <c r="K27" s="7"/>
      <c r="L27" s="25">
        <f t="shared" si="3"/>
        <v>2951.1010938827949</v>
      </c>
      <c r="M27" s="17">
        <f t="shared" si="1"/>
        <v>0.80803220754877625</v>
      </c>
      <c r="N27" s="17">
        <f t="shared" si="4"/>
        <v>-2819.2109075534945</v>
      </c>
      <c r="O27" s="24">
        <f t="shared" si="2"/>
        <v>0.62266688913202317</v>
      </c>
      <c r="P27" s="7"/>
      <c r="Q27" s="25">
        <f t="shared" si="5"/>
        <v>2955.9437557780984</v>
      </c>
      <c r="R27" s="24">
        <f t="shared" si="6"/>
        <v>-2857.5158626552579</v>
      </c>
      <c r="S27" s="7"/>
      <c r="T27" s="25">
        <f t="shared" si="7"/>
        <v>-0.71850474822702448</v>
      </c>
      <c r="U27" s="24">
        <f t="shared" si="8"/>
        <v>-0.69763793105539884</v>
      </c>
      <c r="V27" s="7"/>
      <c r="W27" s="25">
        <f t="shared" si="9"/>
        <v>-0.71920956583074036</v>
      </c>
      <c r="X27" s="24">
        <f t="shared" si="10"/>
        <v>39.346097512568178</v>
      </c>
      <c r="Y27" s="7"/>
      <c r="Z27" s="25">
        <f t="shared" si="11"/>
        <v>617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-7.3902487431816155E-2</v>
      </c>
      <c r="AD27" s="17">
        <f t="shared" ca="1" si="14"/>
        <v>-1.4448089411665421E-2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14860</v>
      </c>
      <c r="D28" s="17">
        <v>11994</v>
      </c>
      <c r="E28" s="17">
        <v>11643</v>
      </c>
      <c r="F28" s="17">
        <v>14508</v>
      </c>
      <c r="G28" s="24"/>
      <c r="H28" s="7"/>
      <c r="I28" s="25">
        <f t="shared" si="0"/>
        <v>3217</v>
      </c>
      <c r="J28" s="24">
        <f t="shared" si="0"/>
        <v>-2514</v>
      </c>
      <c r="K28" s="7"/>
      <c r="L28" s="25">
        <f t="shared" si="3"/>
        <v>3219.1655350222245</v>
      </c>
      <c r="M28" s="17">
        <f t="shared" si="1"/>
        <v>4.6895419324808802</v>
      </c>
      <c r="N28" s="17">
        <f t="shared" si="4"/>
        <v>-2515.7786188215146</v>
      </c>
      <c r="O28" s="24">
        <f t="shared" si="2"/>
        <v>3.1634849122458273</v>
      </c>
      <c r="P28" s="7"/>
      <c r="Q28" s="25">
        <f t="shared" si="5"/>
        <v>3220.9437557780984</v>
      </c>
      <c r="R28" s="24">
        <f t="shared" si="6"/>
        <v>-2551.5158626552579</v>
      </c>
      <c r="S28" s="7"/>
      <c r="T28" s="25">
        <f t="shared" si="7"/>
        <v>-0.7829186119576762</v>
      </c>
      <c r="U28" s="24">
        <f t="shared" si="8"/>
        <v>-0.62293066181750045</v>
      </c>
      <c r="V28" s="7"/>
      <c r="W28" s="25">
        <f t="shared" si="9"/>
        <v>-0.78354802551467528</v>
      </c>
      <c r="X28" s="24">
        <f t="shared" si="10"/>
        <v>44.988684667868938</v>
      </c>
      <c r="Y28" s="7"/>
      <c r="Z28" s="25">
        <f t="shared" si="11"/>
        <v>627</v>
      </c>
      <c r="AA28" s="17">
        <f t="shared" si="15"/>
        <v>45.062999999999995</v>
      </c>
      <c r="AB28" s="24">
        <f t="shared" si="12"/>
        <v>0.78649772082620462</v>
      </c>
      <c r="AC28" s="17">
        <f t="shared" si="13"/>
        <v>-7.4315332131057232E-2</v>
      </c>
      <c r="AD28" s="17">
        <f t="shared" ca="1" si="14"/>
        <v>6.7759667860158856E-3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14978</v>
      </c>
      <c r="D29" s="17">
        <v>12164</v>
      </c>
      <c r="E29" s="17">
        <v>11523</v>
      </c>
      <c r="F29" s="17">
        <v>14336</v>
      </c>
      <c r="G29" s="24"/>
      <c r="H29" s="7"/>
      <c r="I29" s="25">
        <f t="shared" si="0"/>
        <v>3455</v>
      </c>
      <c r="J29" s="24">
        <f t="shared" si="0"/>
        <v>-2172</v>
      </c>
      <c r="K29" s="7"/>
      <c r="L29" s="25">
        <f t="shared" si="3"/>
        <v>3460.1801308458143</v>
      </c>
      <c r="M29" s="17">
        <f t="shared" si="1"/>
        <v>26.833755579757259</v>
      </c>
      <c r="N29" s="17">
        <f t="shared" si="4"/>
        <v>-2181.0588145051292</v>
      </c>
      <c r="O29" s="24">
        <f t="shared" si="2"/>
        <v>82.062120238340071</v>
      </c>
      <c r="P29" s="7"/>
      <c r="Q29" s="25">
        <f t="shared" si="5"/>
        <v>3458.9437557780984</v>
      </c>
      <c r="R29" s="24">
        <f t="shared" si="6"/>
        <v>-2209.5158626552579</v>
      </c>
      <c r="S29" s="7"/>
      <c r="T29" s="25">
        <f t="shared" si="7"/>
        <v>-0.84076955372331819</v>
      </c>
      <c r="U29" s="24">
        <f t="shared" si="8"/>
        <v>-0.53943430208102561</v>
      </c>
      <c r="V29" s="7"/>
      <c r="W29" s="25">
        <f t="shared" si="9"/>
        <v>-0.84131468495999051</v>
      </c>
      <c r="X29" s="24">
        <f t="shared" si="10"/>
        <v>50.806643342924872</v>
      </c>
      <c r="Y29" s="7"/>
      <c r="Z29" s="25">
        <f t="shared" si="11"/>
        <v>639</v>
      </c>
      <c r="AA29" s="17">
        <f t="shared" si="15"/>
        <v>50.813999999999993</v>
      </c>
      <c r="AB29" s="24">
        <f t="shared" si="12"/>
        <v>0.88687160610839855</v>
      </c>
      <c r="AC29" s="17">
        <f t="shared" si="13"/>
        <v>-7.3566570751211202E-3</v>
      </c>
      <c r="AD29" s="17">
        <f t="shared" ca="1" si="14"/>
        <v>-7.1666696610790837E-2</v>
      </c>
      <c r="AE29" s="17">
        <v>140</v>
      </c>
    </row>
    <row r="30" spans="1:31" s="17" customFormat="1" x14ac:dyDescent="0.25">
      <c r="A30" s="17">
        <v>10</v>
      </c>
      <c r="B30" s="17">
        <v>631</v>
      </c>
      <c r="C30" s="17">
        <v>15091</v>
      </c>
      <c r="D30" s="17">
        <v>12344</v>
      </c>
      <c r="E30" s="17">
        <v>11423</v>
      </c>
      <c r="F30" s="17">
        <v>14167</v>
      </c>
      <c r="G30" s="24"/>
      <c r="H30" s="7"/>
      <c r="I30" s="25">
        <f t="shared" si="0"/>
        <v>3668</v>
      </c>
      <c r="J30" s="24">
        <f t="shared" si="0"/>
        <v>-1823</v>
      </c>
      <c r="K30" s="7"/>
      <c r="L30" s="25">
        <f t="shared" si="3"/>
        <v>3663.9423100024528</v>
      </c>
      <c r="M30" s="17">
        <f t="shared" si="1"/>
        <v>16.464848116194482</v>
      </c>
      <c r="N30" s="17">
        <f t="shared" si="4"/>
        <v>-1828.5652873435811</v>
      </c>
      <c r="O30" s="24">
        <f t="shared" si="2"/>
        <v>30.97242321662371</v>
      </c>
      <c r="P30" s="7"/>
      <c r="Q30" s="25">
        <f t="shared" si="5"/>
        <v>3671.9437557780984</v>
      </c>
      <c r="R30" s="24">
        <f t="shared" si="6"/>
        <v>-1860.5158626552579</v>
      </c>
      <c r="S30" s="7"/>
      <c r="T30" s="25">
        <f t="shared" si="7"/>
        <v>-0.89254371589172887</v>
      </c>
      <c r="U30" s="24">
        <f t="shared" si="8"/>
        <v>-0.45422895252538331</v>
      </c>
      <c r="V30" s="7"/>
      <c r="W30" s="25">
        <f t="shared" si="9"/>
        <v>-0.89300283602965369</v>
      </c>
      <c r="X30" s="24">
        <f t="shared" si="10"/>
        <v>56.513510770714447</v>
      </c>
      <c r="Y30" s="7"/>
      <c r="Z30" s="25">
        <f t="shared" si="11"/>
        <v>631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2.0510770714452065E-2</v>
      </c>
      <c r="AD30" s="17">
        <f t="shared" ca="1" si="14"/>
        <v>3.2298107842244406E-2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15170</v>
      </c>
      <c r="D31" s="17">
        <v>12530</v>
      </c>
      <c r="E31" s="17">
        <v>11338</v>
      </c>
      <c r="F31" s="17">
        <v>13986</v>
      </c>
      <c r="G31" s="24"/>
      <c r="H31" s="7"/>
      <c r="I31" s="25">
        <f t="shared" si="0"/>
        <v>3832</v>
      </c>
      <c r="J31" s="24">
        <f t="shared" si="0"/>
        <v>-1456</v>
      </c>
      <c r="K31" s="7"/>
      <c r="L31" s="25">
        <f t="shared" si="3"/>
        <v>3832.618581247963</v>
      </c>
      <c r="M31" s="17">
        <f t="shared" si="1"/>
        <v>0.38264276033145395</v>
      </c>
      <c r="N31" s="17">
        <f t="shared" si="4"/>
        <v>-1455.3226040845009</v>
      </c>
      <c r="O31" s="24">
        <f t="shared" si="2"/>
        <v>0.45886522633488946</v>
      </c>
      <c r="P31" s="7"/>
      <c r="Q31" s="25">
        <f t="shared" si="5"/>
        <v>3835.9437557780984</v>
      </c>
      <c r="R31" s="24">
        <f t="shared" si="6"/>
        <v>-1493.5158626552579</v>
      </c>
      <c r="S31" s="7"/>
      <c r="T31" s="25">
        <f t="shared" si="7"/>
        <v>-0.93240739004956619</v>
      </c>
      <c r="U31" s="24">
        <f t="shared" si="8"/>
        <v>-0.36462905772045279</v>
      </c>
      <c r="V31" s="7"/>
      <c r="W31" s="25">
        <f t="shared" si="9"/>
        <v>-0.93277605555274046</v>
      </c>
      <c r="X31" s="24">
        <f t="shared" si="10"/>
        <v>62.122935395568618</v>
      </c>
      <c r="Y31" s="7"/>
      <c r="Z31" s="25">
        <f t="shared" si="11"/>
        <v>635</v>
      </c>
      <c r="AA31" s="17">
        <f t="shared" si="15"/>
        <v>62.207999999999998</v>
      </c>
      <c r="AB31" s="24">
        <f t="shared" si="12"/>
        <v>1.0857344210806326</v>
      </c>
      <c r="AC31" s="17">
        <f t="shared" si="13"/>
        <v>-8.5064604431380531E-2</v>
      </c>
      <c r="AD31" s="17">
        <f t="shared" ca="1" si="14"/>
        <v>0.11419398049201845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15228</v>
      </c>
      <c r="D32" s="17">
        <v>12715</v>
      </c>
      <c r="E32" s="17">
        <v>11270</v>
      </c>
      <c r="F32" s="17">
        <v>13787</v>
      </c>
      <c r="G32" s="24"/>
      <c r="H32" s="7"/>
      <c r="I32" s="25">
        <f t="shared" si="0"/>
        <v>3958</v>
      </c>
      <c r="J32" s="24">
        <f t="shared" si="0"/>
        <v>-1072</v>
      </c>
      <c r="K32" s="7"/>
      <c r="L32" s="25">
        <f t="shared" si="3"/>
        <v>3961.2002985151275</v>
      </c>
      <c r="M32" s="17">
        <f t="shared" si="1"/>
        <v>10.241910585927553</v>
      </c>
      <c r="N32" s="17">
        <f t="shared" si="4"/>
        <v>-1074.0423359832223</v>
      </c>
      <c r="O32" s="24">
        <f t="shared" si="2"/>
        <v>4.171136268364604</v>
      </c>
      <c r="P32" s="7"/>
      <c r="Q32" s="25">
        <f t="shared" si="5"/>
        <v>3961.9437557780984</v>
      </c>
      <c r="R32" s="24">
        <f t="shared" si="6"/>
        <v>-1109.5158626552579</v>
      </c>
      <c r="S32" s="7"/>
      <c r="T32" s="25">
        <f t="shared" si="7"/>
        <v>-0.963034359219612</v>
      </c>
      <c r="U32" s="24">
        <f t="shared" si="8"/>
        <v>-0.27087875906897235</v>
      </c>
      <c r="V32" s="7"/>
      <c r="W32" s="25">
        <f t="shared" si="9"/>
        <v>-0.9633083744409352</v>
      </c>
      <c r="X32" s="24">
        <f t="shared" si="10"/>
        <v>67.768044332563306</v>
      </c>
      <c r="Y32" s="7"/>
      <c r="Z32" s="25">
        <f t="shared" si="11"/>
        <v>624</v>
      </c>
      <c r="AA32" s="17">
        <f t="shared" si="15"/>
        <v>67.823999999999998</v>
      </c>
      <c r="AB32" s="24">
        <f t="shared" si="12"/>
        <v>1.183752111872634</v>
      </c>
      <c r="AC32" s="17">
        <f t="shared" si="13"/>
        <v>-5.595566743669167E-2</v>
      </c>
      <c r="AD32" s="17">
        <f t="shared" ca="1" si="14"/>
        <v>4.3136533578689296E-2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15283</v>
      </c>
      <c r="D33" s="17">
        <v>12909</v>
      </c>
      <c r="E33" s="17">
        <v>11229</v>
      </c>
      <c r="F33" s="17">
        <v>13607</v>
      </c>
      <c r="G33" s="24"/>
      <c r="H33" s="7"/>
      <c r="I33" s="25">
        <f t="shared" si="0"/>
        <v>4054</v>
      </c>
      <c r="J33" s="24">
        <f t="shared" si="0"/>
        <v>-698</v>
      </c>
      <c r="K33" s="7"/>
      <c r="L33" s="25">
        <f t="shared" si="3"/>
        <v>4049.0420792958662</v>
      </c>
      <c r="M33" s="17">
        <f t="shared" si="1"/>
        <v>24.580977708478716</v>
      </c>
      <c r="N33" s="17">
        <f t="shared" si="4"/>
        <v>-696.66516262763389</v>
      </c>
      <c r="O33" s="24">
        <f t="shared" si="2"/>
        <v>1.7817908106652605</v>
      </c>
      <c r="P33" s="7"/>
      <c r="Q33" s="25">
        <f t="shared" si="5"/>
        <v>4057.9437557780984</v>
      </c>
      <c r="R33" s="24">
        <f t="shared" si="6"/>
        <v>-735.51586265525782</v>
      </c>
      <c r="S33" s="7"/>
      <c r="T33" s="25">
        <f t="shared" si="7"/>
        <v>-0.98636919287298019</v>
      </c>
      <c r="U33" s="24">
        <f t="shared" si="8"/>
        <v>-0.17956987444487418</v>
      </c>
      <c r="V33" s="7"/>
      <c r="W33" s="25">
        <f t="shared" si="9"/>
        <v>-0.98655101935252609</v>
      </c>
      <c r="X33" s="24">
        <f t="shared" si="10"/>
        <v>73.157912382474592</v>
      </c>
      <c r="Y33" s="7"/>
      <c r="Z33" s="25">
        <f t="shared" si="11"/>
        <v>601</v>
      </c>
      <c r="AA33" s="17">
        <f t="shared" si="15"/>
        <v>73.233000000000004</v>
      </c>
      <c r="AB33" s="24">
        <f t="shared" si="12"/>
        <v>1.2781569711130074</v>
      </c>
      <c r="AC33" s="17">
        <f t="shared" si="13"/>
        <v>-7.5087617525412043E-2</v>
      </c>
      <c r="AD33" s="17">
        <f t="shared" ca="1" si="14"/>
        <v>5.3981837408443312E-2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15298</v>
      </c>
      <c r="D34" s="17">
        <v>13099</v>
      </c>
      <c r="E34" s="17">
        <v>11196</v>
      </c>
      <c r="F34" s="17">
        <v>13401</v>
      </c>
      <c r="G34" s="24"/>
      <c r="H34" s="7"/>
      <c r="I34" s="25">
        <f t="shared" si="0"/>
        <v>4102</v>
      </c>
      <c r="J34" s="24">
        <f t="shared" si="0"/>
        <v>-302</v>
      </c>
      <c r="K34" s="7"/>
      <c r="L34" s="25">
        <f t="shared" si="3"/>
        <v>4101.5332927275167</v>
      </c>
      <c r="M34" s="17">
        <f t="shared" si="1"/>
        <v>0.21781567818879244</v>
      </c>
      <c r="N34" s="17">
        <f t="shared" si="4"/>
        <v>-303.74101510237193</v>
      </c>
      <c r="O34" s="24">
        <f t="shared" si="2"/>
        <v>3.0311335866871496</v>
      </c>
      <c r="P34" s="7"/>
      <c r="Q34" s="25">
        <f t="shared" si="5"/>
        <v>4105.9437557780984</v>
      </c>
      <c r="R34" s="24">
        <f t="shared" si="6"/>
        <v>-339.51586265525788</v>
      </c>
      <c r="S34" s="7"/>
      <c r="T34" s="25">
        <f t="shared" si="7"/>
        <v>-0.99803660969966423</v>
      </c>
      <c r="U34" s="24">
        <f t="shared" si="8"/>
        <v>-8.2889878960534999E-2</v>
      </c>
      <c r="V34" s="7"/>
      <c r="W34" s="25">
        <f t="shared" si="9"/>
        <v>-0.9981208179222687</v>
      </c>
      <c r="X34" s="24">
        <f t="shared" si="10"/>
        <v>78.726543049599059</v>
      </c>
      <c r="Y34" s="7"/>
      <c r="Z34" s="25">
        <f t="shared" si="11"/>
        <v>615</v>
      </c>
      <c r="AA34" s="17">
        <f t="shared" si="15"/>
        <v>78.768000000000001</v>
      </c>
      <c r="AB34" s="24">
        <f t="shared" si="12"/>
        <v>1.3747609452108935</v>
      </c>
      <c r="AC34" s="17">
        <f t="shared" si="13"/>
        <v>-4.1456950400942105E-2</v>
      </c>
      <c r="AD34" s="17">
        <f t="shared" ca="1" si="14"/>
        <v>-2.7469280141559693E-2</v>
      </c>
      <c r="AE34" s="17">
        <v>135</v>
      </c>
    </row>
    <row r="35" spans="1:31" s="17" customFormat="1" x14ac:dyDescent="0.25">
      <c r="A35" s="17">
        <v>15</v>
      </c>
      <c r="B35" s="17">
        <v>628</v>
      </c>
      <c r="C35" s="17">
        <v>15307</v>
      </c>
      <c r="D35" s="17">
        <v>13300</v>
      </c>
      <c r="E35" s="17">
        <v>11187</v>
      </c>
      <c r="F35" s="17">
        <v>13203</v>
      </c>
      <c r="G35" s="24"/>
      <c r="H35" s="7"/>
      <c r="I35" s="25">
        <f t="shared" si="0"/>
        <v>4120</v>
      </c>
      <c r="J35" s="24">
        <f t="shared" si="0"/>
        <v>97</v>
      </c>
      <c r="K35" s="7"/>
      <c r="L35" s="25">
        <f t="shared" si="3"/>
        <v>4115.5976803555186</v>
      </c>
      <c r="M35" s="17">
        <f t="shared" si="1"/>
        <v>19.380418252186793</v>
      </c>
      <c r="N35" s="17">
        <f t="shared" si="4"/>
        <v>100.75680216722606</v>
      </c>
      <c r="O35" s="24">
        <f t="shared" si="2"/>
        <v>14.113562523674389</v>
      </c>
      <c r="P35" s="7"/>
      <c r="Q35" s="25">
        <f t="shared" si="5"/>
        <v>4123.9437557780984</v>
      </c>
      <c r="R35" s="24">
        <f t="shared" si="6"/>
        <v>59.484137344742138</v>
      </c>
      <c r="S35" s="7"/>
      <c r="T35" s="25">
        <f t="shared" si="7"/>
        <v>-1.0024118910096709</v>
      </c>
      <c r="U35" s="24">
        <f t="shared" si="8"/>
        <v>1.4522540732018896E-2</v>
      </c>
      <c r="V35" s="7"/>
      <c r="W35" s="25">
        <f t="shared" si="9"/>
        <v>-1.0023977376803901</v>
      </c>
      <c r="X35" s="24">
        <f t="shared" si="10"/>
        <v>84.303863223697761</v>
      </c>
      <c r="Y35" s="7"/>
      <c r="Z35" s="25">
        <f t="shared" si="11"/>
        <v>628</v>
      </c>
      <c r="AA35" s="17">
        <f t="shared" si="15"/>
        <v>84.42</v>
      </c>
      <c r="AB35" s="24">
        <f t="shared" si="12"/>
        <v>1.473406954533613</v>
      </c>
      <c r="AC35" s="17">
        <f t="shared" si="13"/>
        <v>-0.11613677630224117</v>
      </c>
      <c r="AD35" s="17">
        <f t="shared" ca="1" si="14"/>
        <v>-2.3638009896984613E-3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15291</v>
      </c>
      <c r="D36" s="17">
        <v>13502</v>
      </c>
      <c r="E36" s="17">
        <v>11198</v>
      </c>
      <c r="F36" s="17">
        <v>13003</v>
      </c>
      <c r="G36" s="24"/>
      <c r="H36" s="7"/>
      <c r="I36" s="25">
        <f t="shared" si="0"/>
        <v>4093</v>
      </c>
      <c r="J36" s="24">
        <f t="shared" si="0"/>
        <v>499</v>
      </c>
      <c r="K36" s="7"/>
      <c r="L36" s="25">
        <f t="shared" si="3"/>
        <v>4089.1368734051375</v>
      </c>
      <c r="M36" s="17">
        <f t="shared" si="1"/>
        <v>14.923747087933769</v>
      </c>
      <c r="N36" s="17">
        <f t="shared" si="4"/>
        <v>508.48909656620714</v>
      </c>
      <c r="O36" s="24">
        <f t="shared" si="2"/>
        <v>90.042953642804093</v>
      </c>
      <c r="P36" s="7"/>
      <c r="Q36" s="25">
        <f t="shared" si="5"/>
        <v>4096.9437557780984</v>
      </c>
      <c r="R36" s="24">
        <f t="shared" si="6"/>
        <v>461.48413734474212</v>
      </c>
      <c r="S36" s="7"/>
      <c r="T36" s="25">
        <f t="shared" si="7"/>
        <v>-0.99584896904466103</v>
      </c>
      <c r="U36" s="24">
        <f t="shared" si="8"/>
        <v>0.11266738463278747</v>
      </c>
      <c r="V36" s="7"/>
      <c r="W36" s="25">
        <f t="shared" si="9"/>
        <v>-0.99573570900973507</v>
      </c>
      <c r="X36" s="24">
        <f t="shared" si="10"/>
        <v>89.92938591289294</v>
      </c>
      <c r="Y36" s="7"/>
      <c r="Z36" s="25">
        <f t="shared" si="11"/>
        <v>634</v>
      </c>
      <c r="AA36" s="17">
        <f t="shared" si="15"/>
        <v>90.126000000000005</v>
      </c>
      <c r="AB36" s="24">
        <f t="shared" si="12"/>
        <v>1.5729954416524095</v>
      </c>
      <c r="AC36" s="17">
        <f t="shared" si="13"/>
        <v>-0.19661408710706496</v>
      </c>
      <c r="AD36" s="17">
        <f t="shared" ca="1" si="14"/>
        <v>0.14488125266335317</v>
      </c>
      <c r="AE36" s="17">
        <v>133</v>
      </c>
    </row>
    <row r="37" spans="1:31" s="17" customFormat="1" x14ac:dyDescent="0.25">
      <c r="A37" s="17">
        <v>17</v>
      </c>
      <c r="B37" s="17">
        <v>624</v>
      </c>
      <c r="C37" s="17">
        <v>15264</v>
      </c>
      <c r="D37" s="17">
        <v>13700</v>
      </c>
      <c r="E37" s="17">
        <v>11233</v>
      </c>
      <c r="F37" s="17">
        <v>12799</v>
      </c>
      <c r="G37" s="24"/>
      <c r="H37" s="7"/>
      <c r="I37" s="25">
        <f t="shared" si="0"/>
        <v>4031</v>
      </c>
      <c r="J37" s="24">
        <f t="shared" si="0"/>
        <v>901</v>
      </c>
      <c r="K37" s="7"/>
      <c r="L37" s="25">
        <f t="shared" si="3"/>
        <v>4023.4554880908199</v>
      </c>
      <c r="M37" s="17">
        <f t="shared" si="1"/>
        <v>56.919659947759953</v>
      </c>
      <c r="N37" s="17">
        <f t="shared" si="4"/>
        <v>905.2548730013084</v>
      </c>
      <c r="O37" s="24">
        <f t="shared" si="2"/>
        <v>18.103944257263127</v>
      </c>
      <c r="P37" s="7"/>
      <c r="Q37" s="25">
        <f t="shared" si="5"/>
        <v>4034.9437557780984</v>
      </c>
      <c r="R37" s="24">
        <f t="shared" si="6"/>
        <v>863.48413734474218</v>
      </c>
      <c r="S37" s="7"/>
      <c r="T37" s="25">
        <f t="shared" si="7"/>
        <v>-0.98077855564352734</v>
      </c>
      <c r="U37" s="24">
        <f t="shared" si="8"/>
        <v>0.21081222853355605</v>
      </c>
      <c r="V37" s="7"/>
      <c r="W37" s="25">
        <f t="shared" si="9"/>
        <v>-0.98056618456571898</v>
      </c>
      <c r="X37" s="24">
        <f t="shared" si="10"/>
        <v>95.607180873806101</v>
      </c>
      <c r="Y37" s="7"/>
      <c r="Z37" s="25">
        <f t="shared" si="11"/>
        <v>624</v>
      </c>
      <c r="AA37" s="17">
        <f t="shared" si="15"/>
        <v>95.742000000000004</v>
      </c>
      <c r="AB37" s="24">
        <f t="shared" si="12"/>
        <v>1.6710131324444111</v>
      </c>
      <c r="AC37" s="17">
        <f t="shared" si="13"/>
        <v>-0.13481912619390357</v>
      </c>
      <c r="AD37" s="17">
        <f t="shared" ca="1" si="14"/>
        <v>2.5935176209529232E-2</v>
      </c>
      <c r="AE37" s="17">
        <v>132</v>
      </c>
    </row>
    <row r="38" spans="1:31" s="17" customFormat="1" x14ac:dyDescent="0.25">
      <c r="A38" s="17">
        <v>18</v>
      </c>
      <c r="B38" s="17">
        <v>642</v>
      </c>
      <c r="C38" s="17">
        <v>15205</v>
      </c>
      <c r="D38" s="17">
        <v>13904</v>
      </c>
      <c r="E38" s="17">
        <v>11284</v>
      </c>
      <c r="F38" s="17">
        <v>12610</v>
      </c>
      <c r="G38" s="24"/>
      <c r="H38" s="7"/>
      <c r="I38" s="25">
        <f t="shared" si="0"/>
        <v>3921</v>
      </c>
      <c r="J38" s="24">
        <f t="shared" si="0"/>
        <v>1294</v>
      </c>
      <c r="K38" s="7"/>
      <c r="L38" s="25">
        <f t="shared" si="3"/>
        <v>3915.5084234544183</v>
      </c>
      <c r="M38" s="17">
        <f t="shared" si="1"/>
        <v>30.157412955982657</v>
      </c>
      <c r="N38" s="17">
        <f t="shared" si="4"/>
        <v>1304.7305424979204</v>
      </c>
      <c r="O38" s="24">
        <f t="shared" si="2"/>
        <v>115.14454229967569</v>
      </c>
      <c r="P38" s="7"/>
      <c r="Q38" s="25">
        <f t="shared" si="5"/>
        <v>3924.9437557780984</v>
      </c>
      <c r="R38" s="24">
        <f t="shared" si="6"/>
        <v>1256.4841373447421</v>
      </c>
      <c r="S38" s="7"/>
      <c r="T38" s="25">
        <f t="shared" si="7"/>
        <v>-0.95404072541570961</v>
      </c>
      <c r="U38" s="24">
        <f t="shared" si="8"/>
        <v>0.30675979980968054</v>
      </c>
      <c r="V38" s="7"/>
      <c r="W38" s="25">
        <f t="shared" si="9"/>
        <v>-0.95373145607874266</v>
      </c>
      <c r="X38" s="24">
        <f t="shared" si="10"/>
        <v>101.30378705810898</v>
      </c>
      <c r="Y38" s="7"/>
      <c r="Z38" s="25">
        <f t="shared" si="11"/>
        <v>642</v>
      </c>
      <c r="AA38" s="17">
        <f t="shared" si="15"/>
        <v>101.52000000000001</v>
      </c>
      <c r="AB38" s="24">
        <f t="shared" si="12"/>
        <v>1.7718582566246435</v>
      </c>
      <c r="AC38" s="17">
        <f t="shared" si="13"/>
        <v>-0.21621294189102969</v>
      </c>
      <c r="AD38" s="17">
        <f t="shared" ca="1" si="14"/>
        <v>7.2488300894448798E-2</v>
      </c>
      <c r="AE38" s="17">
        <v>131</v>
      </c>
    </row>
    <row r="39" spans="1:31" s="17" customFormat="1" x14ac:dyDescent="0.25">
      <c r="A39" s="17">
        <v>19</v>
      </c>
      <c r="B39" s="17">
        <v>623</v>
      </c>
      <c r="C39" s="17">
        <v>15122</v>
      </c>
      <c r="D39" s="17">
        <v>14082</v>
      </c>
      <c r="E39" s="17">
        <v>11348</v>
      </c>
      <c r="F39" s="17">
        <v>12410</v>
      </c>
      <c r="G39" s="24"/>
      <c r="H39" s="7"/>
      <c r="I39" s="25">
        <f t="shared" si="0"/>
        <v>3774</v>
      </c>
      <c r="J39" s="24">
        <f t="shared" si="0"/>
        <v>1672</v>
      </c>
      <c r="K39" s="7"/>
      <c r="L39" s="25">
        <f t="shared" si="3"/>
        <v>3772.6399167327022</v>
      </c>
      <c r="M39" s="17">
        <f t="shared" si="1"/>
        <v>1.8498264939834475</v>
      </c>
      <c r="N39" s="17">
        <f t="shared" si="4"/>
        <v>1680.1025997451909</v>
      </c>
      <c r="O39" s="24">
        <f t="shared" si="2"/>
        <v>65.65212263076765</v>
      </c>
      <c r="P39" s="7"/>
      <c r="Q39" s="25">
        <f t="shared" si="5"/>
        <v>3777.9437557780984</v>
      </c>
      <c r="R39" s="24">
        <f t="shared" si="6"/>
        <v>1634.4841373447421</v>
      </c>
      <c r="S39" s="7"/>
      <c r="T39" s="25">
        <f t="shared" si="7"/>
        <v>-0.91830926138398961</v>
      </c>
      <c r="U39" s="24">
        <f t="shared" si="8"/>
        <v>0.39904525004473157</v>
      </c>
      <c r="V39" s="7"/>
      <c r="W39" s="25">
        <f t="shared" si="9"/>
        <v>-0.91790678708934359</v>
      </c>
      <c r="X39" s="24">
        <f t="shared" si="10"/>
        <v>106.97005262491007</v>
      </c>
      <c r="Y39" s="7"/>
      <c r="Z39" s="25">
        <f t="shared" si="11"/>
        <v>623</v>
      </c>
      <c r="AA39" s="17">
        <f t="shared" si="15"/>
        <v>107.12700000000001</v>
      </c>
      <c r="AB39" s="24">
        <f t="shared" si="12"/>
        <v>1.8697188677839653</v>
      </c>
      <c r="AC39" s="17">
        <f t="shared" si="13"/>
        <v>-0.15694737508994194</v>
      </c>
      <c r="AD39" s="17">
        <f t="shared" ca="1" si="14"/>
        <v>6.8832946565933639E-2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15043</v>
      </c>
      <c r="D40" s="17">
        <v>14264</v>
      </c>
      <c r="E40" s="17">
        <v>11438</v>
      </c>
      <c r="F40" s="17">
        <v>12236</v>
      </c>
      <c r="G40" s="24"/>
      <c r="H40" s="7"/>
      <c r="I40" s="25">
        <f t="shared" si="0"/>
        <v>3605</v>
      </c>
      <c r="J40" s="24">
        <f t="shared" si="0"/>
        <v>2028</v>
      </c>
      <c r="K40" s="7"/>
      <c r="L40" s="25">
        <f t="shared" si="3"/>
        <v>3595.4985990520418</v>
      </c>
      <c r="M40" s="17">
        <f t="shared" si="1"/>
        <v>90.276619973861841</v>
      </c>
      <c r="N40" s="17">
        <f t="shared" si="4"/>
        <v>2036.3665014552519</v>
      </c>
      <c r="O40" s="24">
        <f t="shared" si="2"/>
        <v>69.998346600731566</v>
      </c>
      <c r="P40" s="7"/>
      <c r="Q40" s="25">
        <f t="shared" si="5"/>
        <v>3608.9437557780984</v>
      </c>
      <c r="R40" s="24">
        <f t="shared" si="6"/>
        <v>1990.4841373447421</v>
      </c>
      <c r="S40" s="7"/>
      <c r="T40" s="25">
        <f t="shared" si="7"/>
        <v>-0.87723023130670597</v>
      </c>
      <c r="U40" s="24">
        <f t="shared" si="8"/>
        <v>0.48595958941954159</v>
      </c>
      <c r="V40" s="7"/>
      <c r="W40" s="25">
        <f t="shared" si="9"/>
        <v>-0.87673997289507011</v>
      </c>
      <c r="X40" s="24">
        <f t="shared" si="10"/>
        <v>112.47256589054632</v>
      </c>
      <c r="Y40" s="7"/>
      <c r="Z40" s="25">
        <f t="shared" si="11"/>
        <v>617</v>
      </c>
      <c r="AA40" s="17">
        <f t="shared" si="15"/>
        <v>112.68</v>
      </c>
      <c r="AB40" s="24">
        <f t="shared" si="12"/>
        <v>1.9666370011472105</v>
      </c>
      <c r="AC40" s="17">
        <f t="shared" si="13"/>
        <v>-0.20743410945368623</v>
      </c>
      <c r="AD40" s="17">
        <f t="shared" ca="1" si="14"/>
        <v>7.5327391977396019E-2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14946</v>
      </c>
      <c r="D41" s="17">
        <v>14445</v>
      </c>
      <c r="E41" s="17">
        <v>11551</v>
      </c>
      <c r="F41" s="17">
        <v>12077</v>
      </c>
      <c r="G41" s="24"/>
      <c r="H41" s="7"/>
      <c r="I41" s="25">
        <f t="shared" si="0"/>
        <v>3395</v>
      </c>
      <c r="J41" s="24">
        <f t="shared" si="0"/>
        <v>2368</v>
      </c>
      <c r="K41" s="7"/>
      <c r="L41" s="25">
        <f t="shared" si="3"/>
        <v>3387.4928734112591</v>
      </c>
      <c r="M41" s="17">
        <f t="shared" si="1"/>
        <v>56.356949619380622</v>
      </c>
      <c r="N41" s="17">
        <f t="shared" si="4"/>
        <v>2369.6111488868996</v>
      </c>
      <c r="O41" s="24">
        <f t="shared" si="2"/>
        <v>2.5958007357579089</v>
      </c>
      <c r="P41" s="7"/>
      <c r="Q41" s="25">
        <f t="shared" si="5"/>
        <v>3398.9437557780984</v>
      </c>
      <c r="R41" s="24">
        <f t="shared" si="6"/>
        <v>2330.4841373447421</v>
      </c>
      <c r="S41" s="7"/>
      <c r="T41" s="25">
        <f t="shared" si="7"/>
        <v>-0.82618528268996305</v>
      </c>
      <c r="U41" s="24">
        <f t="shared" si="8"/>
        <v>0.56896766635053986</v>
      </c>
      <c r="V41" s="7"/>
      <c r="W41" s="25">
        <f t="shared" si="9"/>
        <v>-0.82561117949290308</v>
      </c>
      <c r="X41" s="24">
        <f t="shared" si="10"/>
        <v>118.04639329537406</v>
      </c>
      <c r="Y41" s="7"/>
      <c r="Z41" s="25">
        <f t="shared" si="11"/>
        <v>609</v>
      </c>
      <c r="AA41" s="17">
        <f t="shared" si="15"/>
        <v>118.161</v>
      </c>
      <c r="AB41" s="24">
        <f t="shared" si="12"/>
        <v>2.0622984974490195</v>
      </c>
      <c r="AC41" s="17">
        <f t="shared" si="13"/>
        <v>-0.1146067046259418</v>
      </c>
      <c r="AD41" s="17">
        <f t="shared" ca="1" si="14"/>
        <v>8.7410303605395256E-4</v>
      </c>
      <c r="AE41" s="17">
        <v>128</v>
      </c>
    </row>
    <row r="42" spans="1:31" s="17" customFormat="1" x14ac:dyDescent="0.25">
      <c r="A42" s="17">
        <v>22</v>
      </c>
      <c r="B42" s="17">
        <v>615</v>
      </c>
      <c r="C42" s="17">
        <v>14813</v>
      </c>
      <c r="D42" s="17">
        <v>14591</v>
      </c>
      <c r="E42" s="17">
        <v>11664</v>
      </c>
      <c r="F42" s="17">
        <v>11911</v>
      </c>
      <c r="G42" s="24"/>
      <c r="H42" s="7"/>
      <c r="I42" s="25">
        <f t="shared" si="0"/>
        <v>3149</v>
      </c>
      <c r="J42" s="24">
        <f t="shared" si="0"/>
        <v>2680</v>
      </c>
      <c r="K42" s="7"/>
      <c r="L42" s="25">
        <f t="shared" si="3"/>
        <v>3145.9507205063774</v>
      </c>
      <c r="M42" s="17">
        <f t="shared" si="1"/>
        <v>9.2981054302275101</v>
      </c>
      <c r="N42" s="17">
        <f t="shared" si="4"/>
        <v>2684.4680053435363</v>
      </c>
      <c r="O42" s="24">
        <f t="shared" si="2"/>
        <v>19.963071749869229</v>
      </c>
      <c r="P42" s="7"/>
      <c r="Q42" s="25">
        <f t="shared" si="5"/>
        <v>3152.9437557780984</v>
      </c>
      <c r="R42" s="24">
        <f t="shared" si="6"/>
        <v>2642.4841373447421</v>
      </c>
      <c r="S42" s="7"/>
      <c r="T42" s="25">
        <f t="shared" si="7"/>
        <v>-0.76638977145320708</v>
      </c>
      <c r="U42" s="24">
        <f t="shared" si="8"/>
        <v>0.64513978400486771</v>
      </c>
      <c r="V42" s="7"/>
      <c r="W42" s="25">
        <f t="shared" si="9"/>
        <v>-0.76573872173114088</v>
      </c>
      <c r="X42" s="24">
        <f t="shared" si="10"/>
        <v>123.58818404201088</v>
      </c>
      <c r="Y42" s="7"/>
      <c r="Z42" s="25">
        <f t="shared" si="11"/>
        <v>615</v>
      </c>
      <c r="AA42" s="17">
        <f t="shared" si="15"/>
        <v>123.696</v>
      </c>
      <c r="AB42" s="24">
        <f t="shared" si="12"/>
        <v>2.1589024715469058</v>
      </c>
      <c r="AC42" s="17">
        <f t="shared" si="13"/>
        <v>-0.10781595798911781</v>
      </c>
      <c r="AD42" s="17">
        <f t="shared" ca="1" si="14"/>
        <v>5.1696010880576182E-2</v>
      </c>
      <c r="AE42" s="17">
        <v>127</v>
      </c>
    </row>
    <row r="43" spans="1:31" s="17" customFormat="1" x14ac:dyDescent="0.25">
      <c r="A43" s="17">
        <v>23</v>
      </c>
      <c r="B43" s="17">
        <v>628</v>
      </c>
      <c r="C43" s="17">
        <v>14675</v>
      </c>
      <c r="D43" s="17">
        <v>14739</v>
      </c>
      <c r="E43" s="17">
        <v>11802</v>
      </c>
      <c r="F43" s="17">
        <v>11764</v>
      </c>
      <c r="G43" s="24"/>
      <c r="H43" s="7"/>
      <c r="I43" s="25">
        <f t="shared" si="0"/>
        <v>2873</v>
      </c>
      <c r="J43" s="24">
        <f t="shared" si="0"/>
        <v>2975</v>
      </c>
      <c r="K43" s="7"/>
      <c r="L43" s="25">
        <f t="shared" si="3"/>
        <v>2868.9881298104424</v>
      </c>
      <c r="M43" s="17">
        <f t="shared" si="1"/>
        <v>16.095102417861032</v>
      </c>
      <c r="N43" s="17">
        <f t="shared" si="4"/>
        <v>2980.4644835334675</v>
      </c>
      <c r="O43" s="24">
        <f t="shared" si="2"/>
        <v>29.860580287537463</v>
      </c>
      <c r="P43" s="7"/>
      <c r="Q43" s="25">
        <f t="shared" si="5"/>
        <v>2876.9437557780984</v>
      </c>
      <c r="R43" s="24">
        <f t="shared" si="6"/>
        <v>2937.4841373447421</v>
      </c>
      <c r="S43" s="7"/>
      <c r="T43" s="25">
        <f t="shared" si="7"/>
        <v>-0.69930212469977349</v>
      </c>
      <c r="U43" s="24">
        <f t="shared" si="8"/>
        <v>0.71716149781264571</v>
      </c>
      <c r="V43" s="7"/>
      <c r="W43" s="25">
        <f t="shared" si="9"/>
        <v>-0.69857831567316908</v>
      </c>
      <c r="X43" s="24">
        <f t="shared" si="10"/>
        <v>129.22585989303354</v>
      </c>
      <c r="Y43" s="7"/>
      <c r="Z43" s="25">
        <f t="shared" si="11"/>
        <v>628</v>
      </c>
      <c r="AA43" s="17">
        <f t="shared" si="15"/>
        <v>129.34799999999998</v>
      </c>
      <c r="AB43" s="24">
        <f t="shared" si="12"/>
        <v>2.2575484808696253</v>
      </c>
      <c r="AC43" s="17">
        <f t="shared" si="13"/>
        <v>-0.12214010696644095</v>
      </c>
      <c r="AD43" s="17">
        <f t="shared" ca="1" si="14"/>
        <v>6.1064991302060889E-2</v>
      </c>
      <c r="AE43" s="17">
        <v>126</v>
      </c>
    </row>
    <row r="44" spans="1:31" s="17" customFormat="1" x14ac:dyDescent="0.25">
      <c r="A44" s="17">
        <v>24</v>
      </c>
      <c r="B44" s="17">
        <v>626</v>
      </c>
      <c r="C44" s="17">
        <v>14517</v>
      </c>
      <c r="D44" s="17">
        <v>14876</v>
      </c>
      <c r="E44" s="17">
        <v>11953</v>
      </c>
      <c r="F44" s="17">
        <v>11624</v>
      </c>
      <c r="G44" s="24"/>
      <c r="H44" s="7"/>
      <c r="I44" s="25">
        <f t="shared" si="0"/>
        <v>2564</v>
      </c>
      <c r="J44" s="24">
        <f t="shared" si="0"/>
        <v>3252</v>
      </c>
      <c r="K44" s="7"/>
      <c r="L44" s="25">
        <f t="shared" si="3"/>
        <v>2565.0840481380983</v>
      </c>
      <c r="M44" s="17">
        <f t="shared" si="1"/>
        <v>1.1751603657143832</v>
      </c>
      <c r="N44" s="17">
        <f t="shared" si="4"/>
        <v>3247.0146892471953</v>
      </c>
      <c r="O44" s="24">
        <f t="shared" si="2"/>
        <v>24.85332330203024</v>
      </c>
      <c r="P44" s="7"/>
      <c r="Q44" s="25">
        <f t="shared" si="5"/>
        <v>2567.9437557780984</v>
      </c>
      <c r="R44" s="24">
        <f t="shared" si="6"/>
        <v>3214.4841373447421</v>
      </c>
      <c r="S44" s="7"/>
      <c r="T44" s="25">
        <f t="shared" si="7"/>
        <v>-0.62419312887799461</v>
      </c>
      <c r="U44" s="24">
        <f t="shared" si="8"/>
        <v>0.78478866637113542</v>
      </c>
      <c r="V44" s="7"/>
      <c r="W44" s="25">
        <f t="shared" si="9"/>
        <v>-0.6234009939213272</v>
      </c>
      <c r="X44" s="24">
        <f t="shared" si="10"/>
        <v>135.01177449976905</v>
      </c>
      <c r="Y44" s="7"/>
      <c r="Z44" s="25">
        <f t="shared" si="11"/>
        <v>626</v>
      </c>
      <c r="AA44" s="17">
        <f t="shared" si="15"/>
        <v>134.98199999999997</v>
      </c>
      <c r="AB44" s="24">
        <f t="shared" si="12"/>
        <v>2.3558803309269853</v>
      </c>
      <c r="AC44" s="17">
        <f t="shared" si="13"/>
        <v>2.9774499769075646E-2</v>
      </c>
      <c r="AD44" s="17">
        <f t="shared" ca="1" si="14"/>
        <v>-6.4217933532290772E-2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14355</v>
      </c>
      <c r="D45" s="17">
        <v>15001</v>
      </c>
      <c r="E45" s="17">
        <v>12128</v>
      </c>
      <c r="F45" s="17">
        <v>11510</v>
      </c>
      <c r="G45" s="24"/>
      <c r="H45" s="7"/>
      <c r="I45" s="25">
        <f t="shared" si="0"/>
        <v>2227</v>
      </c>
      <c r="J45" s="24">
        <f t="shared" si="0"/>
        <v>3491</v>
      </c>
      <c r="K45" s="7"/>
      <c r="L45" s="25">
        <f t="shared" si="3"/>
        <v>2231.9936714671799</v>
      </c>
      <c r="M45" s="17">
        <f t="shared" si="1"/>
        <v>24.93675472212631</v>
      </c>
      <c r="N45" s="17">
        <f t="shared" si="4"/>
        <v>3485.3239755850213</v>
      </c>
      <c r="O45" s="24">
        <f t="shared" si="2"/>
        <v>32.217253159433795</v>
      </c>
      <c r="P45" s="7"/>
      <c r="Q45" s="25">
        <f t="shared" si="5"/>
        <v>2230.9437557780984</v>
      </c>
      <c r="R45" s="24">
        <f t="shared" si="6"/>
        <v>3453.4841373447421</v>
      </c>
      <c r="S45" s="7"/>
      <c r="T45" s="25">
        <f t="shared" si="7"/>
        <v>-0.54227813990731666</v>
      </c>
      <c r="U45" s="24">
        <f t="shared" si="8"/>
        <v>0.84313846162557249</v>
      </c>
      <c r="V45" s="7"/>
      <c r="W45" s="25">
        <f t="shared" si="9"/>
        <v>-0.54142704353007887</v>
      </c>
      <c r="X45" s="24">
        <f t="shared" si="10"/>
        <v>140.7670095536389</v>
      </c>
      <c r="Y45" s="7"/>
      <c r="Z45" s="25">
        <f t="shared" si="11"/>
        <v>634</v>
      </c>
      <c r="AA45" s="17">
        <f t="shared" si="15"/>
        <v>140.68799999999996</v>
      </c>
      <c r="AB45" s="24">
        <f t="shared" si="12"/>
        <v>2.4554688180457815</v>
      </c>
      <c r="AC45" s="17">
        <f t="shared" si="13"/>
        <v>7.9009553638940133E-2</v>
      </c>
      <c r="AD45" s="17">
        <f t="shared" ca="1" si="14"/>
        <v>-5.9394885328259761E-2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14174</v>
      </c>
      <c r="D46" s="17">
        <v>15095</v>
      </c>
      <c r="E46" s="17">
        <v>12297</v>
      </c>
      <c r="F46" s="17">
        <v>11399</v>
      </c>
      <c r="G46" s="24"/>
      <c r="H46" s="7"/>
      <c r="I46" s="25">
        <f t="shared" si="0"/>
        <v>1877</v>
      </c>
      <c r="J46" s="24">
        <f t="shared" si="0"/>
        <v>3696</v>
      </c>
      <c r="K46" s="7"/>
      <c r="L46" s="25">
        <f t="shared" si="3"/>
        <v>1876.7302439774314</v>
      </c>
      <c r="M46" s="17">
        <f t="shared" si="1"/>
        <v>7.2768311712015935E-2</v>
      </c>
      <c r="N46" s="17">
        <f t="shared" si="4"/>
        <v>3689.4314813343472</v>
      </c>
      <c r="O46" s="24">
        <f t="shared" si="2"/>
        <v>43.145437461029843</v>
      </c>
      <c r="P46" s="7"/>
      <c r="Q46" s="25">
        <f t="shared" si="5"/>
        <v>1880.9437557780984</v>
      </c>
      <c r="R46" s="24">
        <f t="shared" si="6"/>
        <v>3658.4841373447421</v>
      </c>
      <c r="S46" s="7"/>
      <c r="T46" s="25">
        <f t="shared" si="7"/>
        <v>-0.45720322554607851</v>
      </c>
      <c r="U46" s="24">
        <f t="shared" si="8"/>
        <v>0.89318744918690973</v>
      </c>
      <c r="V46" s="7"/>
      <c r="W46" s="25">
        <f t="shared" si="9"/>
        <v>-0.45630154801349626</v>
      </c>
      <c r="X46" s="24">
        <f t="shared" si="10"/>
        <v>146.41276263407957</v>
      </c>
      <c r="Y46" s="7"/>
      <c r="Z46" s="25">
        <f t="shared" si="11"/>
        <v>634</v>
      </c>
      <c r="AA46" s="17">
        <f t="shared" si="15"/>
        <v>146.39399999999995</v>
      </c>
      <c r="AB46" s="24">
        <f t="shared" si="12"/>
        <v>2.5550573051645777</v>
      </c>
      <c r="AC46" s="17">
        <f t="shared" si="13"/>
        <v>1.8762634079621421E-2</v>
      </c>
      <c r="AD46" s="17">
        <f t="shared" ca="1" si="14"/>
        <v>1.86896873008493E-2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13995</v>
      </c>
      <c r="D47" s="17">
        <v>15187</v>
      </c>
      <c r="E47" s="17">
        <v>12490</v>
      </c>
      <c r="F47" s="17">
        <v>11322</v>
      </c>
      <c r="G47" s="24"/>
      <c r="H47" s="7"/>
      <c r="I47" s="25">
        <f t="shared" si="0"/>
        <v>1505</v>
      </c>
      <c r="J47" s="24">
        <f t="shared" si="0"/>
        <v>3865</v>
      </c>
      <c r="K47" s="7"/>
      <c r="L47" s="25">
        <f t="shared" si="3"/>
        <v>1507.0338410616448</v>
      </c>
      <c r="M47" s="17">
        <f t="shared" si="1"/>
        <v>4.1365094640324767</v>
      </c>
      <c r="N47" s="17">
        <f t="shared" si="4"/>
        <v>3855.6626461155302</v>
      </c>
      <c r="O47" s="24">
        <f t="shared" si="2"/>
        <v>87.186177563824174</v>
      </c>
      <c r="P47" s="7"/>
      <c r="Q47" s="25">
        <f t="shared" si="5"/>
        <v>1508.9437557780984</v>
      </c>
      <c r="R47" s="24">
        <f t="shared" si="6"/>
        <v>3827.4841373447421</v>
      </c>
      <c r="S47" s="7"/>
      <c r="T47" s="25">
        <f t="shared" si="7"/>
        <v>-0.36678074513927678</v>
      </c>
      <c r="U47" s="24">
        <f t="shared" si="8"/>
        <v>0.93444734624967063</v>
      </c>
      <c r="V47" s="7"/>
      <c r="W47" s="25">
        <f t="shared" si="9"/>
        <v>-0.36583735865282779</v>
      </c>
      <c r="X47" s="24">
        <f t="shared" si="10"/>
        <v>152.09342321855877</v>
      </c>
      <c r="Y47" s="7"/>
      <c r="Z47" s="25">
        <f t="shared" si="11"/>
        <v>627</v>
      </c>
      <c r="AA47" s="17">
        <f t="shared" si="15"/>
        <v>152.03699999999995</v>
      </c>
      <c r="AB47" s="24">
        <f t="shared" si="12"/>
        <v>2.6535462348546179</v>
      </c>
      <c r="AC47" s="17">
        <f t="shared" si="13"/>
        <v>5.6423218558819599E-2</v>
      </c>
      <c r="AD47" s="17">
        <f t="shared" ca="1" si="14"/>
        <v>2.0345798274064464E-2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13801</v>
      </c>
      <c r="D48" s="17">
        <v>15253</v>
      </c>
      <c r="E48" s="17">
        <v>12681</v>
      </c>
      <c r="F48" s="17">
        <v>11255</v>
      </c>
      <c r="G48" s="24"/>
      <c r="H48" s="7"/>
      <c r="I48" s="25">
        <f t="shared" si="0"/>
        <v>1120</v>
      </c>
      <c r="J48" s="24">
        <f t="shared" si="0"/>
        <v>3998</v>
      </c>
      <c r="K48" s="7"/>
      <c r="L48" s="25">
        <f t="shared" si="3"/>
        <v>1125.1732505810564</v>
      </c>
      <c r="M48" s="17">
        <f t="shared" si="1"/>
        <v>26.762521574400754</v>
      </c>
      <c r="N48" s="17">
        <f t="shared" si="4"/>
        <v>3984.1447452402799</v>
      </c>
      <c r="O48" s="24">
        <f t="shared" si="2"/>
        <v>191.968084456746</v>
      </c>
      <c r="P48" s="7"/>
      <c r="Q48" s="25">
        <f t="shared" si="5"/>
        <v>1123.9437557780984</v>
      </c>
      <c r="R48" s="24">
        <f t="shared" si="6"/>
        <v>3960.4841373447421</v>
      </c>
      <c r="S48" s="7"/>
      <c r="T48" s="25">
        <f t="shared" si="7"/>
        <v>-0.27319833934191473</v>
      </c>
      <c r="U48" s="24">
        <f t="shared" si="8"/>
        <v>0.96691815281385529</v>
      </c>
      <c r="V48" s="7"/>
      <c r="W48" s="25">
        <f t="shared" si="9"/>
        <v>-0.27222211721836626</v>
      </c>
      <c r="X48" s="24">
        <f t="shared" si="10"/>
        <v>157.75001757698169</v>
      </c>
      <c r="Y48" s="7"/>
      <c r="Z48" s="25">
        <f t="shared" si="11"/>
        <v>623</v>
      </c>
      <c r="AA48" s="17">
        <f t="shared" si="15"/>
        <v>157.64399999999995</v>
      </c>
      <c r="AB48" s="24">
        <f t="shared" si="12"/>
        <v>2.75140684601394</v>
      </c>
      <c r="AC48" s="17">
        <f t="shared" si="13"/>
        <v>0.10601757698174197</v>
      </c>
      <c r="AD48" s="17">
        <f t="shared" ca="1" si="14"/>
        <v>1.6019341193867831E-2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13611</v>
      </c>
      <c r="D49" s="17">
        <v>15290</v>
      </c>
      <c r="E49" s="17">
        <v>12867</v>
      </c>
      <c r="F49" s="17">
        <v>11206</v>
      </c>
      <c r="G49" s="24"/>
      <c r="H49" s="7"/>
      <c r="I49" s="25">
        <f t="shared" si="0"/>
        <v>744</v>
      </c>
      <c r="J49" s="24">
        <f t="shared" si="0"/>
        <v>4084</v>
      </c>
      <c r="K49" s="7"/>
      <c r="L49" s="25">
        <f t="shared" si="3"/>
        <v>745.2365237626575</v>
      </c>
      <c r="M49" s="17">
        <f t="shared" si="1"/>
        <v>1.5289910156166566</v>
      </c>
      <c r="N49" s="17">
        <f t="shared" si="4"/>
        <v>4072.5076888618487</v>
      </c>
      <c r="O49" s="24">
        <f t="shared" si="2"/>
        <v>132.07321529607663</v>
      </c>
      <c r="P49" s="7"/>
      <c r="Q49" s="25">
        <f t="shared" si="5"/>
        <v>747.94375577809831</v>
      </c>
      <c r="R49" s="24">
        <f t="shared" si="6"/>
        <v>4046.4841373447421</v>
      </c>
      <c r="S49" s="7"/>
      <c r="T49" s="25">
        <f t="shared" si="7"/>
        <v>-0.18180357419955595</v>
      </c>
      <c r="U49" s="24">
        <f t="shared" si="8"/>
        <v>0.98791431344934311</v>
      </c>
      <c r="V49" s="7"/>
      <c r="W49" s="25">
        <f t="shared" si="9"/>
        <v>-0.1808061042654153</v>
      </c>
      <c r="X49" s="24">
        <f t="shared" si="10"/>
        <v>163.10245411979361</v>
      </c>
      <c r="Y49" s="7"/>
      <c r="Z49" s="25">
        <f t="shared" si="11"/>
        <v>603</v>
      </c>
      <c r="AA49" s="17">
        <f t="shared" si="15"/>
        <v>163.07099999999994</v>
      </c>
      <c r="AB49" s="24">
        <f t="shared" si="12"/>
        <v>2.8461258645196721</v>
      </c>
      <c r="AC49" s="17">
        <f t="shared" si="13"/>
        <v>3.1454119793664859E-2</v>
      </c>
      <c r="AD49" s="17">
        <f t="shared" ca="1" si="14"/>
        <v>4.0761277617264113E-2</v>
      </c>
      <c r="AE49" s="17">
        <v>120</v>
      </c>
    </row>
    <row r="50" spans="1:31" s="17" customFormat="1" x14ac:dyDescent="0.25">
      <c r="A50" s="17">
        <v>30</v>
      </c>
      <c r="B50" s="17">
        <v>615</v>
      </c>
      <c r="C50" s="17">
        <v>13407</v>
      </c>
      <c r="D50" s="17">
        <v>15310</v>
      </c>
      <c r="E50" s="17">
        <v>13058</v>
      </c>
      <c r="F50" s="17">
        <v>11178</v>
      </c>
      <c r="G50" s="24"/>
      <c r="H50" s="7"/>
      <c r="I50" s="25">
        <f t="shared" si="0"/>
        <v>349</v>
      </c>
      <c r="J50" s="24">
        <f t="shared" si="0"/>
        <v>4132</v>
      </c>
      <c r="K50" s="7"/>
      <c r="L50" s="25">
        <f t="shared" si="3"/>
        <v>350.8398625323137</v>
      </c>
      <c r="M50" s="17">
        <f t="shared" si="1"/>
        <v>3.38509413781179</v>
      </c>
      <c r="N50" s="17">
        <f t="shared" si="4"/>
        <v>4125.3252826662901</v>
      </c>
      <c r="O50" s="24">
        <f t="shared" si="2"/>
        <v>44.551851484926729</v>
      </c>
      <c r="P50" s="7"/>
      <c r="Q50" s="25">
        <f t="shared" si="5"/>
        <v>352.94375577809836</v>
      </c>
      <c r="R50" s="24">
        <f t="shared" si="6"/>
        <v>4094.4841373447421</v>
      </c>
      <c r="S50" s="7"/>
      <c r="T50" s="25">
        <f t="shared" si="7"/>
        <v>-8.5790456563301407E-2</v>
      </c>
      <c r="U50" s="24">
        <f t="shared" si="8"/>
        <v>0.99963310078077816</v>
      </c>
      <c r="V50" s="7"/>
      <c r="W50" s="25">
        <f t="shared" si="9"/>
        <v>-8.4781104443350547E-2</v>
      </c>
      <c r="X50" s="24">
        <f t="shared" si="10"/>
        <v>168.62605030292559</v>
      </c>
      <c r="Y50" s="7"/>
      <c r="Z50" s="25">
        <f t="shared" si="11"/>
        <v>615</v>
      </c>
      <c r="AA50" s="17">
        <f t="shared" si="15"/>
        <v>168.60599999999994</v>
      </c>
      <c r="AB50" s="24">
        <f t="shared" si="12"/>
        <v>2.9427298386175584</v>
      </c>
      <c r="AC50" s="17">
        <f t="shared" si="13"/>
        <v>2.0050302925653796E-2</v>
      </c>
      <c r="AD50" s="17">
        <f t="shared" ca="1" si="14"/>
        <v>4.8376834468484731E-2</v>
      </c>
      <c r="AE50" s="17">
        <v>119</v>
      </c>
    </row>
    <row r="51" spans="1:31" s="17" customFormat="1" x14ac:dyDescent="0.25">
      <c r="A51" s="17">
        <v>31</v>
      </c>
      <c r="B51" s="17">
        <v>623</v>
      </c>
      <c r="C51" s="17">
        <v>13208</v>
      </c>
      <c r="D51" s="17">
        <v>15333</v>
      </c>
      <c r="E51" s="17">
        <v>13271</v>
      </c>
      <c r="F51" s="17">
        <v>11178</v>
      </c>
      <c r="G51" s="24"/>
      <c r="H51" s="7"/>
      <c r="I51" s="25">
        <f t="shared" si="0"/>
        <v>-63</v>
      </c>
      <c r="J51" s="24">
        <f t="shared" si="0"/>
        <v>4155</v>
      </c>
      <c r="K51" s="7"/>
      <c r="L51" s="25">
        <f t="shared" si="3"/>
        <v>-52.045766623410081</v>
      </c>
      <c r="M51" s="17">
        <f t="shared" si="1"/>
        <v>119.99522886879657</v>
      </c>
      <c r="N51" s="17">
        <f t="shared" si="4"/>
        <v>4139.9215738507455</v>
      </c>
      <c r="O51" s="24">
        <f t="shared" si="2"/>
        <v>227.35893513852136</v>
      </c>
      <c r="P51" s="7"/>
      <c r="Q51" s="25">
        <f t="shared" si="5"/>
        <v>-59.05624422190165</v>
      </c>
      <c r="R51" s="24">
        <f t="shared" si="6"/>
        <v>4117.4841373447425</v>
      </c>
      <c r="S51" s="7"/>
      <c r="T51" s="25">
        <f t="shared" si="7"/>
        <v>1.4354871199070434E-2</v>
      </c>
      <c r="U51" s="24">
        <f t="shared" si="8"/>
        <v>1.0052483530437575</v>
      </c>
      <c r="V51" s="7"/>
      <c r="W51" s="25">
        <f t="shared" si="9"/>
        <v>1.5369944467224958E-2</v>
      </c>
      <c r="X51" s="24">
        <f t="shared" si="10"/>
        <v>174.34979829207145</v>
      </c>
      <c r="Y51" s="7"/>
      <c r="Z51" s="25">
        <f t="shared" si="11"/>
        <v>623</v>
      </c>
      <c r="AA51" s="17">
        <f t="shared" si="15"/>
        <v>174.21299999999994</v>
      </c>
      <c r="AB51" s="24">
        <f t="shared" si="12"/>
        <v>3.0405904497768801</v>
      </c>
      <c r="AC51" s="17">
        <f t="shared" si="13"/>
        <v>0.13679829207151784</v>
      </c>
      <c r="AD51" s="17">
        <f t="shared" ca="1" si="14"/>
        <v>-4.3850711067136672E-2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13002</v>
      </c>
      <c r="D52" s="17">
        <v>15304</v>
      </c>
      <c r="E52" s="17">
        <v>13469</v>
      </c>
      <c r="F52" s="17">
        <v>11189</v>
      </c>
      <c r="G52" s="24"/>
      <c r="H52" s="7"/>
      <c r="I52" s="25">
        <f t="shared" ref="I52:J83" si="16">C52-E52</f>
        <v>-467</v>
      </c>
      <c r="J52" s="24">
        <f t="shared" si="16"/>
        <v>4115</v>
      </c>
      <c r="K52" s="7"/>
      <c r="L52" s="25">
        <f t="shared" si="3"/>
        <v>-459.61777518537428</v>
      </c>
      <c r="M52" s="17">
        <f t="shared" si="1"/>
        <v>54.497243213675674</v>
      </c>
      <c r="N52" s="17">
        <f t="shared" si="4"/>
        <v>4114.6479114223639</v>
      </c>
      <c r="O52" s="24">
        <f t="shared" si="2"/>
        <v>0.12396636650180891</v>
      </c>
      <c r="P52" s="7"/>
      <c r="Q52" s="25">
        <f t="shared" si="5"/>
        <v>-463.05624422190164</v>
      </c>
      <c r="R52" s="24">
        <f t="shared" si="6"/>
        <v>4077.4841373447421</v>
      </c>
      <c r="S52" s="7"/>
      <c r="T52" s="25">
        <f t="shared" si="7"/>
        <v>0.11255562949032824</v>
      </c>
      <c r="U52" s="24">
        <f t="shared" si="8"/>
        <v>0.9954826969342282</v>
      </c>
      <c r="V52" s="7"/>
      <c r="W52" s="25">
        <f t="shared" si="9"/>
        <v>0.11356089179177087</v>
      </c>
      <c r="X52" s="24">
        <f t="shared" si="10"/>
        <v>179.98178378317266</v>
      </c>
      <c r="Y52" s="7"/>
      <c r="Z52" s="25">
        <f t="shared" si="11"/>
        <v>631</v>
      </c>
      <c r="AA52" s="17">
        <f t="shared" si="15"/>
        <v>179.89199999999994</v>
      </c>
      <c r="AB52" s="24">
        <f t="shared" si="12"/>
        <v>3.1397076979976379</v>
      </c>
      <c r="AC52" s="17">
        <f t="shared" si="13"/>
        <v>8.9783783172720177E-2</v>
      </c>
      <c r="AD52" s="17">
        <f t="shared" ca="1" si="14"/>
        <v>-2.9667940424644712E-3</v>
      </c>
      <c r="AE52" s="17">
        <v>117</v>
      </c>
    </row>
    <row r="53" spans="1:31" s="17" customFormat="1" x14ac:dyDescent="0.25">
      <c r="A53" s="17">
        <v>33</v>
      </c>
      <c r="B53" s="17">
        <v>623</v>
      </c>
      <c r="C53" s="17">
        <v>12800</v>
      </c>
      <c r="D53" s="17">
        <v>15269</v>
      </c>
      <c r="E53" s="17">
        <v>13661</v>
      </c>
      <c r="F53" s="17">
        <v>11213</v>
      </c>
      <c r="G53" s="24"/>
      <c r="H53" s="7"/>
      <c r="I53" s="25">
        <f t="shared" si="16"/>
        <v>-861</v>
      </c>
      <c r="J53" s="24">
        <f t="shared" si="16"/>
        <v>4056</v>
      </c>
      <c r="K53" s="7"/>
      <c r="L53" s="25">
        <f t="shared" si="3"/>
        <v>-857.64671719691682</v>
      </c>
      <c r="M53" s="17">
        <f t="shared" si="1"/>
        <v>11.244505557453357</v>
      </c>
      <c r="N53" s="17">
        <f t="shared" si="4"/>
        <v>4050.3867876071322</v>
      </c>
      <c r="O53" s="24">
        <f t="shared" si="2"/>
        <v>31.508153367444748</v>
      </c>
      <c r="P53" s="7"/>
      <c r="Q53" s="25">
        <f t="shared" si="5"/>
        <v>-857.05624422190169</v>
      </c>
      <c r="R53" s="24">
        <f t="shared" si="6"/>
        <v>4018.4841373447421</v>
      </c>
      <c r="S53" s="7"/>
      <c r="T53" s="25">
        <f t="shared" si="7"/>
        <v>0.20832567594269355</v>
      </c>
      <c r="U53" s="24">
        <f t="shared" si="8"/>
        <v>0.98107835417267264</v>
      </c>
      <c r="V53" s="7"/>
      <c r="W53" s="25">
        <f t="shared" si="9"/>
        <v>0.20931644204857242</v>
      </c>
      <c r="X53" s="24">
        <f t="shared" si="10"/>
        <v>185.51750837341501</v>
      </c>
      <c r="Y53" s="7"/>
      <c r="Z53" s="25">
        <f t="shared" si="11"/>
        <v>623</v>
      </c>
      <c r="AA53" s="17">
        <f t="shared" si="15"/>
        <v>185.49899999999994</v>
      </c>
      <c r="AB53" s="24">
        <f t="shared" si="12"/>
        <v>3.23756830915696</v>
      </c>
      <c r="AC53" s="17">
        <f t="shared" si="13"/>
        <v>1.850837341507372E-2</v>
      </c>
      <c r="AD53" s="17">
        <f t="shared" ca="1" si="14"/>
        <v>0.11436278858133164</v>
      </c>
      <c r="AE53" s="17">
        <v>116</v>
      </c>
    </row>
    <row r="54" spans="1:31" s="17" customFormat="1" x14ac:dyDescent="0.25">
      <c r="A54" s="17">
        <v>34</v>
      </c>
      <c r="B54" s="17">
        <v>645</v>
      </c>
      <c r="C54" s="17">
        <v>12605</v>
      </c>
      <c r="D54" s="17">
        <v>15226</v>
      </c>
      <c r="E54" s="17">
        <v>13871</v>
      </c>
      <c r="F54" s="17">
        <v>11272</v>
      </c>
      <c r="G54" s="24"/>
      <c r="H54" s="7"/>
      <c r="I54" s="25">
        <f t="shared" si="16"/>
        <v>-1266</v>
      </c>
      <c r="J54" s="24">
        <f t="shared" si="16"/>
        <v>3954</v>
      </c>
      <c r="K54" s="7"/>
      <c r="L54" s="25">
        <f t="shared" si="3"/>
        <v>-1261.070599060834</v>
      </c>
      <c r="M54" s="17">
        <f t="shared" si="1"/>
        <v>24.298993619051075</v>
      </c>
      <c r="N54" s="17">
        <f t="shared" si="4"/>
        <v>3943.3674013963355</v>
      </c>
      <c r="O54" s="24">
        <f t="shared" si="2"/>
        <v>113.05215306664869</v>
      </c>
      <c r="P54" s="7"/>
      <c r="Q54" s="25">
        <f t="shared" si="5"/>
        <v>-1262.0562442219016</v>
      </c>
      <c r="R54" s="24">
        <f t="shared" si="6"/>
        <v>3916.4841373447421</v>
      </c>
      <c r="S54" s="7"/>
      <c r="T54" s="25">
        <f t="shared" si="7"/>
        <v>0.30676950541784059</v>
      </c>
      <c r="U54" s="24">
        <f t="shared" si="8"/>
        <v>0.95617593109337307</v>
      </c>
      <c r="V54" s="7"/>
      <c r="W54" s="25">
        <f t="shared" si="9"/>
        <v>0.30773517608315221</v>
      </c>
      <c r="X54" s="24">
        <f t="shared" si="10"/>
        <v>191.31405702286202</v>
      </c>
      <c r="Y54" s="7"/>
      <c r="Z54" s="25">
        <f t="shared" si="11"/>
        <v>645</v>
      </c>
      <c r="AA54" s="17">
        <f t="shared" si="15"/>
        <v>191.30399999999995</v>
      </c>
      <c r="AB54" s="24">
        <f t="shared" si="12"/>
        <v>3.3388846722352312</v>
      </c>
      <c r="AC54" s="17">
        <f t="shared" si="13"/>
        <v>1.0057022862071108E-2</v>
      </c>
      <c r="AD54" s="17">
        <f t="shared" ca="1" si="14"/>
        <v>3.100436110071314E-2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12421</v>
      </c>
      <c r="D55" s="17">
        <v>15146</v>
      </c>
      <c r="E55" s="17">
        <v>14060</v>
      </c>
      <c r="F55" s="17">
        <v>11344</v>
      </c>
      <c r="G55" s="24"/>
      <c r="H55" s="7"/>
      <c r="I55" s="25">
        <f t="shared" si="16"/>
        <v>-1639</v>
      </c>
      <c r="J55" s="24">
        <f t="shared" si="16"/>
        <v>3802</v>
      </c>
      <c r="K55" s="7"/>
      <c r="L55" s="25">
        <f t="shared" si="3"/>
        <v>-1641.4977659496979</v>
      </c>
      <c r="M55" s="17">
        <f t="shared" si="1"/>
        <v>6.2388347394700041</v>
      </c>
      <c r="N55" s="17">
        <f t="shared" si="4"/>
        <v>3800.6268102088343</v>
      </c>
      <c r="O55" s="24">
        <f t="shared" si="2"/>
        <v>1.8856502025617379</v>
      </c>
      <c r="P55" s="7"/>
      <c r="Q55" s="25">
        <f t="shared" si="5"/>
        <v>-1635.0562442219016</v>
      </c>
      <c r="R55" s="24">
        <f t="shared" si="6"/>
        <v>3764.4841373447421</v>
      </c>
      <c r="S55" s="7"/>
      <c r="T55" s="25">
        <f t="shared" si="7"/>
        <v>0.3974350570085316</v>
      </c>
      <c r="U55" s="24">
        <f t="shared" si="8"/>
        <v>0.91906643787716213</v>
      </c>
      <c r="V55" s="7"/>
      <c r="W55" s="25">
        <f t="shared" si="9"/>
        <v>0.39836330197927233</v>
      </c>
      <c r="X55" s="24">
        <f t="shared" si="10"/>
        <v>196.90783437535958</v>
      </c>
      <c r="Y55" s="7"/>
      <c r="Z55" s="25">
        <f t="shared" si="11"/>
        <v>628</v>
      </c>
      <c r="AA55" s="17">
        <f t="shared" si="15"/>
        <v>196.95599999999993</v>
      </c>
      <c r="AB55" s="24">
        <f t="shared" si="12"/>
        <v>3.4375306815579507</v>
      </c>
      <c r="AC55" s="17">
        <f t="shared" si="13"/>
        <v>-4.816562464034746E-2</v>
      </c>
      <c r="AD55" s="17">
        <f t="shared" ca="1" si="14"/>
        <v>6.0552843474823703E-2</v>
      </c>
      <c r="AE55" s="17">
        <v>114</v>
      </c>
    </row>
    <row r="56" spans="1:31" s="17" customFormat="1" x14ac:dyDescent="0.25">
      <c r="A56" s="17">
        <v>36</v>
      </c>
      <c r="B56" s="17">
        <v>614</v>
      </c>
      <c r="C56" s="17">
        <v>12235</v>
      </c>
      <c r="D56" s="17">
        <v>15054</v>
      </c>
      <c r="E56" s="17">
        <v>14234</v>
      </c>
      <c r="F56" s="17">
        <v>11428</v>
      </c>
      <c r="G56" s="24"/>
      <c r="H56" s="7"/>
      <c r="I56" s="25">
        <f t="shared" si="16"/>
        <v>-1999</v>
      </c>
      <c r="J56" s="24">
        <f t="shared" si="16"/>
        <v>3626</v>
      </c>
      <c r="K56" s="7"/>
      <c r="L56" s="25">
        <f t="shared" si="3"/>
        <v>-1998.0640889102872</v>
      </c>
      <c r="M56" s="17">
        <f t="shared" si="1"/>
        <v>0.87592956784743359</v>
      </c>
      <c r="N56" s="17">
        <f t="shared" si="4"/>
        <v>3625.6445895383608</v>
      </c>
      <c r="O56" s="24">
        <f t="shared" si="2"/>
        <v>0.12631659624256572</v>
      </c>
      <c r="P56" s="7"/>
      <c r="Q56" s="25">
        <f t="shared" si="5"/>
        <v>-1995.0562442219016</v>
      </c>
      <c r="R56" s="24">
        <f t="shared" si="6"/>
        <v>3588.4841373447421</v>
      </c>
      <c r="S56" s="7"/>
      <c r="T56" s="25">
        <f t="shared" si="7"/>
        <v>0.48494068320866235</v>
      </c>
      <c r="U56" s="24">
        <f t="shared" si="8"/>
        <v>0.87609755099523356</v>
      </c>
      <c r="V56" s="7"/>
      <c r="W56" s="25">
        <f t="shared" si="9"/>
        <v>0.48582558425536421</v>
      </c>
      <c r="X56" s="24">
        <f t="shared" si="10"/>
        <v>202.48367490062799</v>
      </c>
      <c r="Y56" s="7"/>
      <c r="Z56" s="25">
        <f t="shared" si="11"/>
        <v>614</v>
      </c>
      <c r="AA56" s="17">
        <f t="shared" si="15"/>
        <v>202.48199999999994</v>
      </c>
      <c r="AB56" s="24">
        <f t="shared" si="12"/>
        <v>3.5339775760231569</v>
      </c>
      <c r="AC56" s="17">
        <f t="shared" si="13"/>
        <v>1.6749006280463163E-3</v>
      </c>
      <c r="AD56" s="17">
        <f t="shared" ca="1" si="14"/>
        <v>3.857525581685195E-2</v>
      </c>
      <c r="AE56" s="17">
        <v>113</v>
      </c>
    </row>
    <row r="57" spans="1:31" s="17" customFormat="1" x14ac:dyDescent="0.25">
      <c r="A57" s="17">
        <v>37</v>
      </c>
      <c r="B57" s="17">
        <v>609</v>
      </c>
      <c r="C57" s="17">
        <v>12067</v>
      </c>
      <c r="D57" s="17">
        <v>14945</v>
      </c>
      <c r="E57" s="17">
        <v>14399</v>
      </c>
      <c r="F57" s="17">
        <v>11532</v>
      </c>
      <c r="G57" s="24"/>
      <c r="H57" s="7"/>
      <c r="I57" s="25">
        <f t="shared" si="16"/>
        <v>-2332</v>
      </c>
      <c r="J57" s="24">
        <f t="shared" si="16"/>
        <v>3413</v>
      </c>
      <c r="K57" s="7"/>
      <c r="L57" s="25">
        <f t="shared" si="3"/>
        <v>-2333.4119642622586</v>
      </c>
      <c r="M57" s="17">
        <f t="shared" si="1"/>
        <v>1.9936430778954926</v>
      </c>
      <c r="N57" s="17">
        <f t="shared" si="4"/>
        <v>3419.1035174272156</v>
      </c>
      <c r="O57" s="24">
        <f t="shared" si="2"/>
        <v>37.252924984324451</v>
      </c>
      <c r="P57" s="7"/>
      <c r="Q57" s="25">
        <f t="shared" si="5"/>
        <v>-2328.0562442219016</v>
      </c>
      <c r="R57" s="24">
        <f t="shared" si="6"/>
        <v>3375.4841373447421</v>
      </c>
      <c r="S57" s="7"/>
      <c r="T57" s="25">
        <f t="shared" si="7"/>
        <v>0.5658833874437833</v>
      </c>
      <c r="U57" s="24">
        <f t="shared" si="8"/>
        <v>0.82409543221199055</v>
      </c>
      <c r="V57" s="7"/>
      <c r="W57" s="25">
        <f t="shared" si="9"/>
        <v>0.56671581976706575</v>
      </c>
      <c r="X57" s="24">
        <f t="shared" si="10"/>
        <v>207.98944530334586</v>
      </c>
      <c r="Y57" s="7"/>
      <c r="Z57" s="25">
        <f t="shared" si="11"/>
        <v>609</v>
      </c>
      <c r="AA57" s="17">
        <f t="shared" si="15"/>
        <v>207.96299999999994</v>
      </c>
      <c r="AB57" s="24">
        <f t="shared" si="12"/>
        <v>3.6296390723249665</v>
      </c>
      <c r="AC57" s="17">
        <f t="shared" si="13"/>
        <v>2.6445303345923321E-2</v>
      </c>
      <c r="AD57" s="17">
        <f t="shared" ca="1" si="14"/>
        <v>6.6715056871174738E-2</v>
      </c>
      <c r="AE57" s="17">
        <v>112</v>
      </c>
    </row>
    <row r="58" spans="1:31" s="17" customFormat="1" x14ac:dyDescent="0.25">
      <c r="A58" s="17">
        <v>38</v>
      </c>
      <c r="B58" s="17">
        <v>622</v>
      </c>
      <c r="C58" s="17">
        <v>11916</v>
      </c>
      <c r="D58" s="17">
        <v>14836</v>
      </c>
      <c r="E58" s="17">
        <v>14578</v>
      </c>
      <c r="F58" s="17">
        <v>11664</v>
      </c>
      <c r="G58" s="24"/>
      <c r="H58" s="7"/>
      <c r="I58" s="25">
        <f t="shared" si="16"/>
        <v>-2662</v>
      </c>
      <c r="J58" s="24">
        <f t="shared" si="16"/>
        <v>3172</v>
      </c>
      <c r="K58" s="7"/>
      <c r="L58" s="25">
        <f t="shared" si="3"/>
        <v>-2653.8919841219608</v>
      </c>
      <c r="M58" s="17">
        <f t="shared" si="1"/>
        <v>65.739921478535265</v>
      </c>
      <c r="N58" s="17">
        <f t="shared" si="4"/>
        <v>3176.2174332294844</v>
      </c>
      <c r="O58" s="24">
        <f t="shared" si="2"/>
        <v>17.78674304515933</v>
      </c>
      <c r="P58" s="7"/>
      <c r="Q58" s="25">
        <f t="shared" si="5"/>
        <v>-2658.0562442219016</v>
      </c>
      <c r="R58" s="24">
        <f t="shared" si="6"/>
        <v>3134.4841373447421</v>
      </c>
      <c r="S58" s="7"/>
      <c r="T58" s="25">
        <f t="shared" si="7"/>
        <v>0.64609687812723637</v>
      </c>
      <c r="U58" s="24">
        <f t="shared" si="8"/>
        <v>0.76525735415207707</v>
      </c>
      <c r="V58" s="7"/>
      <c r="W58" s="25">
        <f t="shared" si="9"/>
        <v>0.64686993863375963</v>
      </c>
      <c r="X58" s="24">
        <f t="shared" si="10"/>
        <v>213.68157622582771</v>
      </c>
      <c r="Y58" s="7"/>
      <c r="Z58" s="25">
        <f t="shared" si="11"/>
        <v>622</v>
      </c>
      <c r="AA58" s="17">
        <f t="shared" si="15"/>
        <v>213.56099999999995</v>
      </c>
      <c r="AB58" s="24">
        <f t="shared" si="12"/>
        <v>3.7273426038516093</v>
      </c>
      <c r="AC58" s="17">
        <f t="shared" si="13"/>
        <v>0.12057622582776162</v>
      </c>
      <c r="AD58" s="17">
        <f t="shared" ca="1" si="14"/>
        <v>-2.4192707791428347E-3</v>
      </c>
      <c r="AE58" s="17">
        <v>111</v>
      </c>
    </row>
    <row r="59" spans="1:31" s="17" customFormat="1" x14ac:dyDescent="0.25">
      <c r="A59" s="17">
        <v>39</v>
      </c>
      <c r="B59" s="17">
        <v>620</v>
      </c>
      <c r="C59" s="17">
        <v>11774</v>
      </c>
      <c r="D59" s="17">
        <v>14696</v>
      </c>
      <c r="E59" s="17">
        <v>14714</v>
      </c>
      <c r="F59" s="17">
        <v>11795</v>
      </c>
      <c r="G59" s="24"/>
      <c r="H59" s="7"/>
      <c r="I59" s="25">
        <f t="shared" si="16"/>
        <v>-2940</v>
      </c>
      <c r="J59" s="24">
        <f t="shared" si="16"/>
        <v>2901</v>
      </c>
      <c r="K59" s="7"/>
      <c r="L59" s="25">
        <f t="shared" si="3"/>
        <v>-2948.1708344211961</v>
      </c>
      <c r="M59" s="17">
        <f t="shared" si="1"/>
        <v>66.762535138603084</v>
      </c>
      <c r="N59" s="17">
        <f t="shared" si="4"/>
        <v>2904.2856874720715</v>
      </c>
      <c r="O59" s="24">
        <f t="shared" si="2"/>
        <v>10.795742164127333</v>
      </c>
      <c r="P59" s="7"/>
      <c r="Q59" s="25">
        <f t="shared" si="5"/>
        <v>-2936.0562442219016</v>
      </c>
      <c r="R59" s="24">
        <f t="shared" si="6"/>
        <v>2863.4841373447421</v>
      </c>
      <c r="S59" s="7"/>
      <c r="T59" s="25">
        <f t="shared" si="7"/>
        <v>0.71367066724844852</v>
      </c>
      <c r="U59" s="24">
        <f t="shared" si="8"/>
        <v>0.6990950340100166</v>
      </c>
      <c r="V59" s="7"/>
      <c r="W59" s="25">
        <f t="shared" si="9"/>
        <v>0.71437695372119958</v>
      </c>
      <c r="X59" s="24">
        <f t="shared" si="10"/>
        <v>219.09326730790406</v>
      </c>
      <c r="Y59" s="7"/>
      <c r="Z59" s="25">
        <f t="shared" si="11"/>
        <v>620</v>
      </c>
      <c r="AA59" s="17">
        <f t="shared" si="15"/>
        <v>219.14099999999996</v>
      </c>
      <c r="AB59" s="24">
        <f t="shared" si="12"/>
        <v>3.8247319761128931</v>
      </c>
      <c r="AC59" s="17">
        <f t="shared" si="13"/>
        <v>-4.7732692095905804E-2</v>
      </c>
      <c r="AD59" s="17">
        <f t="shared" ca="1" si="14"/>
        <v>0.19840439680996269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11635</v>
      </c>
      <c r="D60" s="17">
        <v>14541</v>
      </c>
      <c r="E60" s="17">
        <v>14854</v>
      </c>
      <c r="F60" s="17">
        <v>11950</v>
      </c>
      <c r="G60" s="24"/>
      <c r="H60" s="7"/>
      <c r="I60" s="25">
        <f t="shared" si="16"/>
        <v>-3219</v>
      </c>
      <c r="J60" s="24">
        <f t="shared" si="16"/>
        <v>2591</v>
      </c>
      <c r="K60" s="7"/>
      <c r="L60" s="25">
        <f t="shared" si="3"/>
        <v>-3216.1474519571902</v>
      </c>
      <c r="M60" s="17">
        <f t="shared" si="1"/>
        <v>8.1370303365377818</v>
      </c>
      <c r="N60" s="17">
        <f t="shared" si="4"/>
        <v>2603.1460972836085</v>
      </c>
      <c r="O60" s="24">
        <f t="shared" si="2"/>
        <v>147.52767922288103</v>
      </c>
      <c r="P60" s="7"/>
      <c r="Q60" s="25">
        <f t="shared" si="5"/>
        <v>-3215.0562442219016</v>
      </c>
      <c r="R60" s="24">
        <f t="shared" si="6"/>
        <v>2553.4841373447421</v>
      </c>
      <c r="S60" s="7"/>
      <c r="T60" s="25">
        <f t="shared" si="7"/>
        <v>0.78148752755354978</v>
      </c>
      <c r="U60" s="24">
        <f t="shared" si="8"/>
        <v>0.62341119916116527</v>
      </c>
      <c r="V60" s="7"/>
      <c r="W60" s="25">
        <f t="shared" si="9"/>
        <v>0.78211742561139663</v>
      </c>
      <c r="X60" s="24">
        <f t="shared" si="10"/>
        <v>224.91613627229265</v>
      </c>
      <c r="Y60" s="7"/>
      <c r="Z60" s="25">
        <f t="shared" si="11"/>
        <v>624</v>
      </c>
      <c r="AA60" s="17">
        <f t="shared" si="15"/>
        <v>224.75699999999995</v>
      </c>
      <c r="AB60" s="24">
        <f t="shared" si="12"/>
        <v>3.922749666904894</v>
      </c>
      <c r="AC60" s="17">
        <f t="shared" si="13"/>
        <v>0.15913627229269878</v>
      </c>
      <c r="AD60" s="17">
        <f t="shared" ca="1" si="14"/>
        <v>3.8246019230086858E-2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11509</v>
      </c>
      <c r="D61" s="17">
        <v>14367</v>
      </c>
      <c r="E61" s="17">
        <v>14967</v>
      </c>
      <c r="F61" s="17">
        <v>12110</v>
      </c>
      <c r="G61" s="24"/>
      <c r="H61" s="7"/>
      <c r="I61" s="25">
        <f t="shared" si="16"/>
        <v>-3458</v>
      </c>
      <c r="J61" s="24">
        <f t="shared" si="16"/>
        <v>2257</v>
      </c>
      <c r="K61" s="7"/>
      <c r="L61" s="25">
        <f t="shared" si="3"/>
        <v>-3456.7999397698563</v>
      </c>
      <c r="M61" s="17">
        <f t="shared" si="1"/>
        <v>1.4401445559724613</v>
      </c>
      <c r="N61" s="17">
        <f t="shared" si="4"/>
        <v>2271.9485597560106</v>
      </c>
      <c r="O61" s="24">
        <f t="shared" si="2"/>
        <v>223.45943877901914</v>
      </c>
      <c r="P61" s="7"/>
      <c r="Q61" s="25">
        <f t="shared" si="5"/>
        <v>-3454.0562442219016</v>
      </c>
      <c r="R61" s="24">
        <f t="shared" si="6"/>
        <v>2219.4841373447421</v>
      </c>
      <c r="S61" s="7"/>
      <c r="T61" s="25">
        <f t="shared" si="7"/>
        <v>0.83958154050308098</v>
      </c>
      <c r="U61" s="24">
        <f t="shared" si="8"/>
        <v>0.54186797064659631</v>
      </c>
      <c r="V61" s="7"/>
      <c r="W61" s="25">
        <f t="shared" si="9"/>
        <v>0.840129128570687</v>
      </c>
      <c r="X61" s="24">
        <f t="shared" si="10"/>
        <v>230.65255298299917</v>
      </c>
      <c r="Y61" s="7"/>
      <c r="Z61" s="25">
        <f t="shared" si="11"/>
        <v>634</v>
      </c>
      <c r="AA61" s="17">
        <f t="shared" si="15"/>
        <v>230.46299999999994</v>
      </c>
      <c r="AB61" s="24">
        <f t="shared" si="12"/>
        <v>4.0223381540236911</v>
      </c>
      <c r="AC61" s="17">
        <f t="shared" si="13"/>
        <v>0.18955298299923129</v>
      </c>
      <c r="AD61" s="17">
        <f t="shared" ca="1" si="14"/>
        <v>-7.2180334896643217E-4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11405</v>
      </c>
      <c r="D62" s="17">
        <v>14183</v>
      </c>
      <c r="E62" s="17">
        <v>15071</v>
      </c>
      <c r="F62" s="17">
        <v>12287</v>
      </c>
      <c r="G62" s="24"/>
      <c r="H62" s="7"/>
      <c r="I62" s="25">
        <f t="shared" si="16"/>
        <v>-3666</v>
      </c>
      <c r="J62" s="24">
        <f t="shared" si="16"/>
        <v>1896</v>
      </c>
      <c r="K62" s="7"/>
      <c r="L62" s="25">
        <f t="shared" si="3"/>
        <v>-3666.179594413481</v>
      </c>
      <c r="M62" s="17">
        <f t="shared" si="1"/>
        <v>3.2254153353594092E-2</v>
      </c>
      <c r="N62" s="17">
        <f t="shared" si="4"/>
        <v>1912.8558234091279</v>
      </c>
      <c r="O62" s="24">
        <f t="shared" si="2"/>
        <v>284.11878279970341</v>
      </c>
      <c r="P62" s="7"/>
      <c r="Q62" s="25">
        <f t="shared" si="5"/>
        <v>-3662.0562442219016</v>
      </c>
      <c r="R62" s="24">
        <f t="shared" si="6"/>
        <v>1858.4841373447421</v>
      </c>
      <c r="S62" s="7"/>
      <c r="T62" s="25">
        <f t="shared" si="7"/>
        <v>0.89014034675204545</v>
      </c>
      <c r="U62" s="24">
        <f t="shared" si="8"/>
        <v>0.45373292425809519</v>
      </c>
      <c r="V62" s="7"/>
      <c r="W62" s="25">
        <f t="shared" si="9"/>
        <v>0.89059896479205147</v>
      </c>
      <c r="X62" s="24">
        <f t="shared" si="10"/>
        <v>236.47638069882191</v>
      </c>
      <c r="Y62" s="7"/>
      <c r="Z62" s="25">
        <f t="shared" si="11"/>
        <v>644</v>
      </c>
      <c r="AA62" s="17">
        <f t="shared" si="15"/>
        <v>236.25899999999993</v>
      </c>
      <c r="AB62" s="24">
        <f t="shared" si="12"/>
        <v>4.1234974374692817</v>
      </c>
      <c r="AC62" s="17">
        <f t="shared" si="13"/>
        <v>0.21738069882198374</v>
      </c>
      <c r="AD62" s="17">
        <f t="shared" ca="1" si="14"/>
        <v>-8.7335028376458013E-2</v>
      </c>
      <c r="AE62" s="17">
        <v>107</v>
      </c>
    </row>
    <row r="63" spans="1:31" s="17" customFormat="1" x14ac:dyDescent="0.25">
      <c r="A63" s="17">
        <v>43</v>
      </c>
      <c r="B63" s="17">
        <v>619</v>
      </c>
      <c r="C63" s="17">
        <v>11324</v>
      </c>
      <c r="D63" s="17">
        <v>14006</v>
      </c>
      <c r="E63" s="17">
        <v>15156</v>
      </c>
      <c r="F63" s="17">
        <v>12469</v>
      </c>
      <c r="G63" s="24"/>
      <c r="H63" s="7"/>
      <c r="I63" s="25">
        <f t="shared" si="16"/>
        <v>-3832</v>
      </c>
      <c r="J63" s="24">
        <f t="shared" si="16"/>
        <v>1537</v>
      </c>
      <c r="K63" s="7"/>
      <c r="L63" s="25">
        <f t="shared" si="3"/>
        <v>-3832.1347722230394</v>
      </c>
      <c r="M63" s="17">
        <f t="shared" si="1"/>
        <v>1.8163552102971773E-2</v>
      </c>
      <c r="N63" s="17">
        <f t="shared" si="4"/>
        <v>1549.5686188562481</v>
      </c>
      <c r="O63" s="24">
        <f t="shared" si="2"/>
        <v>157.97017995363586</v>
      </c>
      <c r="P63" s="7"/>
      <c r="Q63" s="25">
        <f t="shared" si="5"/>
        <v>-3828.0562442219016</v>
      </c>
      <c r="R63" s="24">
        <f t="shared" si="6"/>
        <v>1499.4841373447421</v>
      </c>
      <c r="S63" s="7"/>
      <c r="T63" s="25">
        <f t="shared" si="7"/>
        <v>0.93049016327766132</v>
      </c>
      <c r="U63" s="24">
        <f t="shared" si="8"/>
        <v>0.36608616067507049</v>
      </c>
      <c r="V63" s="7"/>
      <c r="W63" s="25">
        <f t="shared" si="9"/>
        <v>0.9308602991369237</v>
      </c>
      <c r="X63" s="24">
        <f t="shared" si="10"/>
        <v>242.00524683098376</v>
      </c>
      <c r="Y63" s="7"/>
      <c r="Z63" s="25">
        <f t="shared" si="11"/>
        <v>619</v>
      </c>
      <c r="AA63" s="17">
        <f t="shared" si="15"/>
        <v>241.82999999999993</v>
      </c>
      <c r="AB63" s="24">
        <f t="shared" si="12"/>
        <v>4.2207297300978857</v>
      </c>
      <c r="AC63" s="17">
        <f t="shared" si="13"/>
        <v>0.17524683098383775</v>
      </c>
      <c r="AD63" s="17">
        <f t="shared" ca="1" si="14"/>
        <v>4.2195932293708438E-2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11262</v>
      </c>
      <c r="D64" s="17">
        <v>13813</v>
      </c>
      <c r="E64" s="17">
        <v>15226</v>
      </c>
      <c r="F64" s="17">
        <v>12663</v>
      </c>
      <c r="G64" s="24"/>
      <c r="H64" s="7"/>
      <c r="I64" s="25">
        <f t="shared" si="16"/>
        <v>-3964</v>
      </c>
      <c r="J64" s="24">
        <f t="shared" si="16"/>
        <v>1150</v>
      </c>
      <c r="K64" s="7"/>
      <c r="L64" s="25">
        <f t="shared" si="3"/>
        <v>-3964.583249148403</v>
      </c>
      <c r="M64" s="17">
        <f t="shared" si="1"/>
        <v>0.34017956911277347</v>
      </c>
      <c r="N64" s="17">
        <f t="shared" si="4"/>
        <v>1162.6891373727155</v>
      </c>
      <c r="O64" s="24">
        <f t="shared" si="2"/>
        <v>161.01420726364648</v>
      </c>
      <c r="P64" s="7"/>
      <c r="Q64" s="25">
        <f t="shared" si="5"/>
        <v>-3960.0562442219016</v>
      </c>
      <c r="R64" s="24">
        <f t="shared" si="6"/>
        <v>1112.4841373447421</v>
      </c>
      <c r="S64" s="7"/>
      <c r="T64" s="25">
        <f t="shared" si="7"/>
        <v>0.96257555955104257</v>
      </c>
      <c r="U64" s="24">
        <f t="shared" si="8"/>
        <v>0.27160343781537538</v>
      </c>
      <c r="V64" s="7"/>
      <c r="W64" s="25">
        <f t="shared" si="9"/>
        <v>0.9628503062946685</v>
      </c>
      <c r="X64" s="24">
        <f t="shared" si="10"/>
        <v>247.7209889188066</v>
      </c>
      <c r="Y64" s="7"/>
      <c r="Z64" s="25">
        <f t="shared" si="11"/>
        <v>634</v>
      </c>
      <c r="AA64" s="17">
        <f t="shared" si="15"/>
        <v>247.53599999999992</v>
      </c>
      <c r="AB64" s="24">
        <f t="shared" si="12"/>
        <v>4.3203182172166814</v>
      </c>
      <c r="AC64" s="17">
        <f t="shared" si="13"/>
        <v>0.18498891880668111</v>
      </c>
      <c r="AD64" s="17">
        <f t="shared" ca="1" si="14"/>
        <v>5.8811557189869745E-2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11223</v>
      </c>
      <c r="D65" s="17">
        <v>13628</v>
      </c>
      <c r="E65" s="17">
        <v>15274</v>
      </c>
      <c r="F65" s="17">
        <v>12857</v>
      </c>
      <c r="G65" s="24"/>
      <c r="H65" s="7"/>
      <c r="I65" s="25">
        <f t="shared" si="16"/>
        <v>-4051</v>
      </c>
      <c r="J65" s="24">
        <f t="shared" si="16"/>
        <v>771</v>
      </c>
      <c r="K65" s="7"/>
      <c r="L65" s="25">
        <f t="shared" si="3"/>
        <v>-4054.1265590446342</v>
      </c>
      <c r="M65" s="17">
        <f t="shared" si="1"/>
        <v>9.7753714595837806</v>
      </c>
      <c r="N65" s="17">
        <f t="shared" si="4"/>
        <v>784.31527611519266</v>
      </c>
      <c r="O65" s="24">
        <f t="shared" si="2"/>
        <v>177.29657802382013</v>
      </c>
      <c r="P65" s="7"/>
      <c r="Q65" s="25">
        <f t="shared" si="5"/>
        <v>-4047.0562442219016</v>
      </c>
      <c r="R65" s="24">
        <f t="shared" si="6"/>
        <v>733.48413734474218</v>
      </c>
      <c r="S65" s="7"/>
      <c r="T65" s="25">
        <f t="shared" si="7"/>
        <v>0.98372275254940744</v>
      </c>
      <c r="U65" s="24">
        <f t="shared" si="8"/>
        <v>0.17907384617758612</v>
      </c>
      <c r="V65" s="7"/>
      <c r="W65" s="25">
        <f t="shared" si="9"/>
        <v>0.98390407680711356</v>
      </c>
      <c r="X65" s="24">
        <f t="shared" si="10"/>
        <v>253.15871489261451</v>
      </c>
      <c r="Y65" s="7"/>
      <c r="Z65" s="25">
        <f t="shared" si="11"/>
        <v>603</v>
      </c>
      <c r="AA65" s="17">
        <f t="shared" si="15"/>
        <v>252.96299999999991</v>
      </c>
      <c r="AB65" s="24">
        <f t="shared" si="12"/>
        <v>4.4150372357224139</v>
      </c>
      <c r="AC65" s="17">
        <f t="shared" si="13"/>
        <v>0.19571489261460329</v>
      </c>
      <c r="AD65" s="17">
        <f t="shared" ca="1" si="14"/>
        <v>-3.7556171596406784E-2</v>
      </c>
      <c r="AE65" s="17">
        <v>104</v>
      </c>
    </row>
    <row r="66" spans="1:31" s="17" customFormat="1" x14ac:dyDescent="0.25">
      <c r="A66" s="17">
        <v>46</v>
      </c>
      <c r="B66" s="17">
        <v>620</v>
      </c>
      <c r="C66" s="17">
        <v>11192</v>
      </c>
      <c r="D66" s="17">
        <v>13431</v>
      </c>
      <c r="E66" s="17">
        <v>15299</v>
      </c>
      <c r="F66" s="17">
        <v>13046</v>
      </c>
      <c r="G66" s="24"/>
      <c r="H66" s="7"/>
      <c r="I66" s="25">
        <f t="shared" si="16"/>
        <v>-4107</v>
      </c>
      <c r="J66" s="24">
        <f t="shared" si="16"/>
        <v>385</v>
      </c>
      <c r="K66" s="7"/>
      <c r="L66" s="25">
        <f t="shared" si="3"/>
        <v>-4108.3003999736693</v>
      </c>
      <c r="M66" s="17">
        <f t="shared" si="1"/>
        <v>1.6910400915191171</v>
      </c>
      <c r="N66" s="17">
        <f t="shared" si="4"/>
        <v>388.32517918233958</v>
      </c>
      <c r="O66" s="24">
        <f t="shared" si="2"/>
        <v>11.05681659466453</v>
      </c>
      <c r="P66" s="7"/>
      <c r="Q66" s="25">
        <f t="shared" si="5"/>
        <v>-4103.0562442219016</v>
      </c>
      <c r="R66" s="24">
        <f t="shared" si="6"/>
        <v>347.48413734474212</v>
      </c>
      <c r="S66" s="7"/>
      <c r="T66" s="25">
        <f t="shared" si="7"/>
        <v>0.99733473884720558</v>
      </c>
      <c r="U66" s="24">
        <f t="shared" si="8"/>
        <v>8.4835264720629217E-2</v>
      </c>
      <c r="V66" s="7"/>
      <c r="W66" s="25">
        <f t="shared" si="9"/>
        <v>0.99742091109704467</v>
      </c>
      <c r="X66" s="24">
        <f t="shared" si="10"/>
        <v>258.61226092381423</v>
      </c>
      <c r="Y66" s="7"/>
      <c r="Z66" s="25">
        <f t="shared" si="11"/>
        <v>620</v>
      </c>
      <c r="AA66" s="17">
        <f t="shared" si="15"/>
        <v>258.54299999999989</v>
      </c>
      <c r="AB66" s="24">
        <f t="shared" si="12"/>
        <v>4.5124266079836977</v>
      </c>
      <c r="AC66" s="17">
        <f t="shared" si="13"/>
        <v>6.9260923814340458E-2</v>
      </c>
      <c r="AD66" s="17">
        <f t="shared" ca="1" si="14"/>
        <v>4.4066459877910802E-2</v>
      </c>
      <c r="AE66" s="17">
        <v>103</v>
      </c>
    </row>
    <row r="67" spans="1:31" s="17" customFormat="1" x14ac:dyDescent="0.25">
      <c r="A67" s="17">
        <v>47</v>
      </c>
      <c r="B67" s="17">
        <v>632</v>
      </c>
      <c r="C67" s="17">
        <v>11179</v>
      </c>
      <c r="D67" s="17">
        <v>13220</v>
      </c>
      <c r="E67" s="17">
        <v>15300</v>
      </c>
      <c r="F67" s="17">
        <v>13240</v>
      </c>
      <c r="G67" s="24"/>
      <c r="H67" s="7"/>
      <c r="I67" s="25">
        <f t="shared" si="16"/>
        <v>-4121</v>
      </c>
      <c r="J67" s="24">
        <f t="shared" si="16"/>
        <v>-20</v>
      </c>
      <c r="K67" s="7"/>
      <c r="L67" s="25">
        <f t="shared" si="3"/>
        <v>-4123.4565087569144</v>
      </c>
      <c r="M67" s="17">
        <f t="shared" si="1"/>
        <v>6.0344352727973529</v>
      </c>
      <c r="N67" s="17">
        <f t="shared" si="4"/>
        <v>-18.723156599069746</v>
      </c>
      <c r="O67" s="24">
        <f t="shared" si="2"/>
        <v>1.6303290704991369</v>
      </c>
      <c r="P67" s="7"/>
      <c r="Q67" s="25">
        <f t="shared" si="5"/>
        <v>-4117.0562442219016</v>
      </c>
      <c r="R67" s="24">
        <f t="shared" si="6"/>
        <v>-57.515862655257862</v>
      </c>
      <c r="S67" s="7"/>
      <c r="T67" s="25">
        <f t="shared" si="7"/>
        <v>1.0007377354216551</v>
      </c>
      <c r="U67" s="24">
        <f t="shared" si="8"/>
        <v>-1.4042003388354049E-2</v>
      </c>
      <c r="V67" s="7"/>
      <c r="W67" s="25">
        <f t="shared" si="9"/>
        <v>1.0007240664693011</v>
      </c>
      <c r="X67" s="24">
        <f t="shared" si="10"/>
        <v>264.27774398717929</v>
      </c>
      <c r="Y67" s="7"/>
      <c r="Z67" s="25">
        <f t="shared" si="11"/>
        <v>632</v>
      </c>
      <c r="AA67" s="17">
        <f t="shared" si="15"/>
        <v>264.23099999999988</v>
      </c>
      <c r="AB67" s="24">
        <f t="shared" si="12"/>
        <v>4.6117009358371348</v>
      </c>
      <c r="AC67" s="17">
        <f t="shared" si="13"/>
        <v>4.6743987179411306E-2</v>
      </c>
      <c r="AD67" s="17">
        <f t="shared" ca="1" si="14"/>
        <v>9.0490313819657331E-2</v>
      </c>
      <c r="AE67" s="17">
        <v>102</v>
      </c>
    </row>
    <row r="68" spans="1:31" s="17" customFormat="1" x14ac:dyDescent="0.25">
      <c r="A68" s="17">
        <v>48</v>
      </c>
      <c r="B68" s="17">
        <v>627</v>
      </c>
      <c r="C68" s="17">
        <v>11202</v>
      </c>
      <c r="D68" s="17">
        <v>13029</v>
      </c>
      <c r="E68" s="17">
        <v>15297</v>
      </c>
      <c r="F68" s="17">
        <v>13448</v>
      </c>
      <c r="G68" s="24"/>
      <c r="H68" s="7"/>
      <c r="I68" s="25">
        <f t="shared" si="16"/>
        <v>-4095</v>
      </c>
      <c r="J68" s="24">
        <f t="shared" si="16"/>
        <v>-419</v>
      </c>
      <c r="K68" s="7"/>
      <c r="L68" s="25">
        <f t="shared" si="3"/>
        <v>-4098.3760084235519</v>
      </c>
      <c r="M68" s="17">
        <f t="shared" si="1"/>
        <v>11.397432875893156</v>
      </c>
      <c r="N68" s="17">
        <f t="shared" si="4"/>
        <v>-422.00672048914316</v>
      </c>
      <c r="O68" s="24">
        <f t="shared" si="2"/>
        <v>9.0403680998333016</v>
      </c>
      <c r="P68" s="7"/>
      <c r="Q68" s="25">
        <f t="shared" si="5"/>
        <v>-4091.0562442219016</v>
      </c>
      <c r="R68" s="24">
        <f t="shared" si="6"/>
        <v>-456.51586265525788</v>
      </c>
      <c r="S68" s="7"/>
      <c r="T68" s="25">
        <f t="shared" si="7"/>
        <v>0.9944178846405346</v>
      </c>
      <c r="U68" s="24">
        <f t="shared" si="8"/>
        <v>-0.11145442308090794</v>
      </c>
      <c r="V68" s="7"/>
      <c r="W68" s="25">
        <f t="shared" si="9"/>
        <v>0.99430584868376837</v>
      </c>
      <c r="X68" s="24">
        <f t="shared" si="10"/>
        <v>269.86957188536667</v>
      </c>
      <c r="Y68" s="7"/>
      <c r="Z68" s="25">
        <f t="shared" si="11"/>
        <v>627</v>
      </c>
      <c r="AA68" s="17">
        <f t="shared" si="15"/>
        <v>269.87399999999985</v>
      </c>
      <c r="AB68" s="24">
        <f t="shared" si="12"/>
        <v>4.7101898655271741</v>
      </c>
      <c r="AC68" s="17">
        <f t="shared" si="13"/>
        <v>-4.428114633185487E-3</v>
      </c>
      <c r="AD68" s="17">
        <f t="shared" ca="1" si="14"/>
        <v>3.9443768227442888E-2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11236</v>
      </c>
      <c r="D69" s="17">
        <v>12830</v>
      </c>
      <c r="E69" s="17">
        <v>15266</v>
      </c>
      <c r="F69" s="17">
        <v>13649</v>
      </c>
      <c r="G69" s="24"/>
      <c r="H69" s="7"/>
      <c r="I69" s="25">
        <f t="shared" si="16"/>
        <v>-4030</v>
      </c>
      <c r="J69" s="24">
        <f t="shared" si="16"/>
        <v>-819</v>
      </c>
      <c r="K69" s="7"/>
      <c r="L69" s="25">
        <f t="shared" si="3"/>
        <v>-4032.7711053758912</v>
      </c>
      <c r="M69" s="17">
        <f t="shared" si="1"/>
        <v>7.6790250042933224</v>
      </c>
      <c r="N69" s="17">
        <f t="shared" si="4"/>
        <v>-824.60629742035258</v>
      </c>
      <c r="O69" s="24">
        <f t="shared" si="2"/>
        <v>31.430570765451943</v>
      </c>
      <c r="P69" s="7"/>
      <c r="Q69" s="25">
        <f t="shared" si="5"/>
        <v>-4026.0562442219016</v>
      </c>
      <c r="R69" s="24">
        <f t="shared" si="6"/>
        <v>-856.51586265525782</v>
      </c>
      <c r="S69" s="7"/>
      <c r="T69" s="25">
        <f t="shared" si="7"/>
        <v>0.97861825768773314</v>
      </c>
      <c r="U69" s="24">
        <f t="shared" si="8"/>
        <v>-0.20911098417620005</v>
      </c>
      <c r="V69" s="7"/>
      <c r="W69" s="25">
        <f t="shared" si="9"/>
        <v>0.97840760336786237</v>
      </c>
      <c r="X69" s="24">
        <f t="shared" si="10"/>
        <v>275.53791463747348</v>
      </c>
      <c r="Y69" s="7"/>
      <c r="Z69" s="25">
        <f t="shared" si="11"/>
        <v>633</v>
      </c>
      <c r="AA69" s="17">
        <f t="shared" si="15"/>
        <v>275.57099999999986</v>
      </c>
      <c r="AB69" s="24">
        <f t="shared" si="12"/>
        <v>4.809621273013291</v>
      </c>
      <c r="AC69" s="17">
        <f t="shared" si="13"/>
        <v>-3.3085362526378503E-2</v>
      </c>
      <c r="AD69" s="17">
        <f t="shared" ca="1" si="14"/>
        <v>8.4956108747292092E-2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11290</v>
      </c>
      <c r="D70" s="17">
        <v>12633</v>
      </c>
      <c r="E70" s="17">
        <v>15215</v>
      </c>
      <c r="F70" s="17">
        <v>13844</v>
      </c>
      <c r="G70" s="24"/>
      <c r="H70" s="7"/>
      <c r="I70" s="25">
        <f t="shared" si="16"/>
        <v>-3925</v>
      </c>
      <c r="J70" s="24">
        <f t="shared" si="16"/>
        <v>-1211</v>
      </c>
      <c r="K70" s="7"/>
      <c r="L70" s="25">
        <f t="shared" si="3"/>
        <v>-3926.5465499670072</v>
      </c>
      <c r="M70" s="17">
        <f t="shared" si="1"/>
        <v>2.3918168004499556</v>
      </c>
      <c r="N70" s="17">
        <f t="shared" si="4"/>
        <v>-1221.1264707083792</v>
      </c>
      <c r="O70" s="24">
        <f t="shared" si="2"/>
        <v>102.54540900766197</v>
      </c>
      <c r="P70" s="7"/>
      <c r="Q70" s="25">
        <f t="shared" si="5"/>
        <v>-3921.0562442219016</v>
      </c>
      <c r="R70" s="24">
        <f t="shared" si="6"/>
        <v>-1248.5158626552579</v>
      </c>
      <c r="S70" s="7"/>
      <c r="T70" s="25">
        <f t="shared" si="7"/>
        <v>0.95309578337936174</v>
      </c>
      <c r="U70" s="24">
        <f t="shared" si="8"/>
        <v>-0.30481441404958637</v>
      </c>
      <c r="V70" s="7"/>
      <c r="W70" s="25">
        <f t="shared" si="9"/>
        <v>0.95278847794570831</v>
      </c>
      <c r="X70" s="24">
        <f t="shared" si="10"/>
        <v>281.21425355638303</v>
      </c>
      <c r="Y70" s="7"/>
      <c r="Z70" s="25">
        <f t="shared" si="11"/>
        <v>637</v>
      </c>
      <c r="AA70" s="17">
        <f t="shared" si="15"/>
        <v>281.30399999999986</v>
      </c>
      <c r="AB70" s="24">
        <f t="shared" si="12"/>
        <v>4.909680999030126</v>
      </c>
      <c r="AC70" s="17">
        <f t="shared" si="13"/>
        <v>-8.9746443616832039E-2</v>
      </c>
      <c r="AD70" s="17">
        <f t="shared" ca="1" si="14"/>
        <v>6.8832528191080655E-2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11373</v>
      </c>
      <c r="D71" s="17">
        <v>12452</v>
      </c>
      <c r="E71" s="17">
        <v>15155</v>
      </c>
      <c r="F71" s="17">
        <v>14046</v>
      </c>
      <c r="G71" s="24"/>
      <c r="H71" s="7"/>
      <c r="I71" s="25">
        <f t="shared" si="16"/>
        <v>-3782</v>
      </c>
      <c r="J71" s="24">
        <f t="shared" si="16"/>
        <v>-1594</v>
      </c>
      <c r="K71" s="7"/>
      <c r="L71" s="25">
        <f t="shared" si="3"/>
        <v>-3782.0854204502857</v>
      </c>
      <c r="M71" s="17">
        <f t="shared" si="1"/>
        <v>7.2966533270134712E-3</v>
      </c>
      <c r="N71" s="17">
        <f t="shared" si="4"/>
        <v>-1602.6696244249433</v>
      </c>
      <c r="O71" s="24">
        <f t="shared" si="2"/>
        <v>75.162387669573832</v>
      </c>
      <c r="P71" s="7"/>
      <c r="Q71" s="25">
        <f t="shared" si="5"/>
        <v>-3778.0562442219016</v>
      </c>
      <c r="R71" s="24">
        <f t="shared" si="6"/>
        <v>-1631.5158626552579</v>
      </c>
      <c r="S71" s="7"/>
      <c r="T71" s="25">
        <f t="shared" si="7"/>
        <v>0.91833660408319873</v>
      </c>
      <c r="U71" s="24">
        <f t="shared" si="8"/>
        <v>-0.39832057129832854</v>
      </c>
      <c r="V71" s="7"/>
      <c r="W71" s="25">
        <f t="shared" si="9"/>
        <v>0.91793486155869741</v>
      </c>
      <c r="X71" s="24">
        <f t="shared" si="10"/>
        <v>286.93135737956607</v>
      </c>
      <c r="Y71" s="7"/>
      <c r="Z71" s="25">
        <f t="shared" si="11"/>
        <v>633</v>
      </c>
      <c r="AA71" s="17">
        <f t="shared" si="15"/>
        <v>287.00099999999986</v>
      </c>
      <c r="AB71" s="24">
        <f t="shared" si="12"/>
        <v>5.0091124065162429</v>
      </c>
      <c r="AC71" s="17">
        <f t="shared" si="13"/>
        <v>-6.9642620433796765E-2</v>
      </c>
      <c r="AD71" s="17">
        <f t="shared" ca="1" si="14"/>
        <v>6.4552999499824182E-2</v>
      </c>
      <c r="AE71" s="17">
        <v>98</v>
      </c>
    </row>
    <row r="72" spans="1:31" s="17" customFormat="1" x14ac:dyDescent="0.25">
      <c r="A72" s="17">
        <v>52</v>
      </c>
      <c r="B72" s="17">
        <v>610</v>
      </c>
      <c r="C72" s="17">
        <v>11449</v>
      </c>
      <c r="D72" s="17">
        <v>12260</v>
      </c>
      <c r="E72" s="17">
        <v>15051</v>
      </c>
      <c r="F72" s="17">
        <v>14211</v>
      </c>
      <c r="G72" s="24"/>
      <c r="H72" s="7"/>
      <c r="I72" s="25">
        <f t="shared" si="16"/>
        <v>-3602</v>
      </c>
      <c r="J72" s="24">
        <f t="shared" si="16"/>
        <v>-1951</v>
      </c>
      <c r="K72" s="7"/>
      <c r="L72" s="25">
        <f t="shared" si="3"/>
        <v>-3607.514222824158</v>
      </c>
      <c r="M72" s="17">
        <f t="shared" si="1"/>
        <v>30.406653354464684</v>
      </c>
      <c r="N72" s="17">
        <f t="shared" si="4"/>
        <v>-1955.0355835830806</v>
      </c>
      <c r="O72" s="24">
        <f t="shared" si="2"/>
        <v>16.285934856029264</v>
      </c>
      <c r="P72" s="7"/>
      <c r="Q72" s="25">
        <f t="shared" si="5"/>
        <v>-3598.0562442219016</v>
      </c>
      <c r="R72" s="24">
        <f t="shared" si="6"/>
        <v>-1988.5158626552579</v>
      </c>
      <c r="S72" s="7"/>
      <c r="T72" s="25">
        <f t="shared" si="7"/>
        <v>0.87458379098313332</v>
      </c>
      <c r="U72" s="24">
        <f t="shared" si="8"/>
        <v>-0.48547905207587677</v>
      </c>
      <c r="V72" s="7"/>
      <c r="W72" s="25">
        <f t="shared" si="9"/>
        <v>0.87409401645273999</v>
      </c>
      <c r="X72" s="24">
        <f t="shared" si="10"/>
        <v>292.52198681766276</v>
      </c>
      <c r="Y72" s="7"/>
      <c r="Z72" s="25">
        <f t="shared" si="11"/>
        <v>610</v>
      </c>
      <c r="AA72" s="17">
        <f t="shared" si="15"/>
        <v>292.49099999999987</v>
      </c>
      <c r="AB72" s="24">
        <f t="shared" si="12"/>
        <v>5.1049309824507327</v>
      </c>
      <c r="AC72" s="17">
        <f t="shared" si="13"/>
        <v>3.0986817662892463E-2</v>
      </c>
      <c r="AD72" s="17">
        <f t="shared" ca="1" si="14"/>
        <v>-4.2574700911018226E-2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11556</v>
      </c>
      <c r="D73" s="17">
        <v>12097</v>
      </c>
      <c r="E73" s="17">
        <v>14950</v>
      </c>
      <c r="F73" s="17">
        <v>14383</v>
      </c>
      <c r="G73" s="24"/>
      <c r="H73" s="7"/>
      <c r="I73" s="25">
        <f t="shared" si="16"/>
        <v>-3394</v>
      </c>
      <c r="J73" s="24">
        <f t="shared" si="16"/>
        <v>-2286</v>
      </c>
      <c r="K73" s="7"/>
      <c r="L73" s="25">
        <f t="shared" si="3"/>
        <v>-3395.4536247151373</v>
      </c>
      <c r="M73" s="17">
        <f t="shared" si="1"/>
        <v>2.1130248124578985</v>
      </c>
      <c r="N73" s="17">
        <f t="shared" si="4"/>
        <v>-2295.4592733177947</v>
      </c>
      <c r="O73" s="24">
        <f t="shared" si="2"/>
        <v>89.47785170074215</v>
      </c>
      <c r="P73" s="7"/>
      <c r="Q73" s="25">
        <f t="shared" si="5"/>
        <v>-3390.0562442219016</v>
      </c>
      <c r="R73" s="24">
        <f t="shared" si="6"/>
        <v>-2323.5158626552579</v>
      </c>
      <c r="S73" s="7"/>
      <c r="T73" s="25">
        <f t="shared" si="7"/>
        <v>0.82402498473416885</v>
      </c>
      <c r="U73" s="24">
        <f t="shared" si="8"/>
        <v>-0.56726642199318389</v>
      </c>
      <c r="V73" s="7"/>
      <c r="W73" s="25">
        <f t="shared" si="9"/>
        <v>0.82345259829504647</v>
      </c>
      <c r="X73" s="24">
        <f t="shared" si="10"/>
        <v>298.03631241225878</v>
      </c>
      <c r="Y73" s="7"/>
      <c r="Z73" s="25">
        <f t="shared" si="11"/>
        <v>622</v>
      </c>
      <c r="AA73" s="17">
        <f t="shared" si="15"/>
        <v>298.08899999999988</v>
      </c>
      <c r="AB73" s="24">
        <f t="shared" si="12"/>
        <v>5.2026345139773742</v>
      </c>
      <c r="AC73" s="17">
        <f t="shared" si="13"/>
        <v>-5.268758774110438E-2</v>
      </c>
      <c r="AD73" s="17">
        <f t="shared" ca="1" si="14"/>
        <v>3.487795854232445E-2</v>
      </c>
      <c r="AE73" s="17">
        <v>96</v>
      </c>
    </row>
    <row r="74" spans="1:31" s="17" customFormat="1" x14ac:dyDescent="0.25">
      <c r="A74" s="17">
        <v>54</v>
      </c>
      <c r="B74" s="17">
        <v>614</v>
      </c>
      <c r="C74" s="17">
        <v>11682</v>
      </c>
      <c r="D74" s="17">
        <v>11940</v>
      </c>
      <c r="E74" s="17">
        <v>14830</v>
      </c>
      <c r="F74" s="17">
        <v>14538</v>
      </c>
      <c r="G74" s="24"/>
      <c r="H74" s="7"/>
      <c r="I74" s="25">
        <f t="shared" si="16"/>
        <v>-3148</v>
      </c>
      <c r="J74" s="24">
        <f t="shared" si="16"/>
        <v>-2598</v>
      </c>
      <c r="K74" s="7"/>
      <c r="L74" s="25">
        <f t="shared" si="3"/>
        <v>-3154.3587343644613</v>
      </c>
      <c r="M74" s="17">
        <f t="shared" si="1"/>
        <v>40.433502717780677</v>
      </c>
      <c r="N74" s="17">
        <f t="shared" si="4"/>
        <v>-2609.6584831802934</v>
      </c>
      <c r="O74" s="24">
        <f t="shared" si="2"/>
        <v>135.92023006518383</v>
      </c>
      <c r="P74" s="7"/>
      <c r="Q74" s="25">
        <f t="shared" si="5"/>
        <v>-3144.0562442219016</v>
      </c>
      <c r="R74" s="24">
        <f t="shared" si="6"/>
        <v>-2635.5158626552579</v>
      </c>
      <c r="S74" s="7"/>
      <c r="T74" s="25">
        <f t="shared" si="7"/>
        <v>0.76422947349741288</v>
      </c>
      <c r="U74" s="24">
        <f t="shared" si="8"/>
        <v>-0.64343853964751174</v>
      </c>
      <c r="V74" s="7"/>
      <c r="W74" s="25">
        <f t="shared" si="9"/>
        <v>0.76358014053328416</v>
      </c>
      <c r="X74" s="24">
        <f t="shared" si="10"/>
        <v>303.59333464305894</v>
      </c>
      <c r="Y74" s="7"/>
      <c r="Z74" s="25">
        <f t="shared" si="11"/>
        <v>614</v>
      </c>
      <c r="AA74" s="17">
        <f t="shared" si="15"/>
        <v>303.6149999999999</v>
      </c>
      <c r="AB74" s="24">
        <f t="shared" si="12"/>
        <v>5.2990814084425812</v>
      </c>
      <c r="AC74" s="17">
        <f t="shared" si="13"/>
        <v>-2.1665356940957281E-2</v>
      </c>
      <c r="AD74" s="17">
        <f t="shared" ca="1" si="14"/>
        <v>-2.3485490450752877E-2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11820</v>
      </c>
      <c r="D75" s="17">
        <v>11795</v>
      </c>
      <c r="E75" s="17">
        <v>14697</v>
      </c>
      <c r="F75" s="17">
        <v>14691</v>
      </c>
      <c r="G75" s="24"/>
      <c r="H75" s="7"/>
      <c r="I75" s="25">
        <f t="shared" si="16"/>
        <v>-2877</v>
      </c>
      <c r="J75" s="24">
        <f t="shared" si="16"/>
        <v>-2896</v>
      </c>
      <c r="K75" s="7"/>
      <c r="L75" s="25">
        <f t="shared" si="3"/>
        <v>-2879.789844403851</v>
      </c>
      <c r="M75" s="17">
        <f t="shared" si="1"/>
        <v>7.783231797698857</v>
      </c>
      <c r="N75" s="17">
        <f t="shared" si="4"/>
        <v>-2903.2629594500413</v>
      </c>
      <c r="O75" s="24">
        <f t="shared" si="2"/>
        <v>52.750579972944337</v>
      </c>
      <c r="P75" s="7"/>
      <c r="Q75" s="25">
        <f t="shared" si="5"/>
        <v>-2873.0562442219016</v>
      </c>
      <c r="R75" s="24">
        <f t="shared" si="6"/>
        <v>-2933.5158626552579</v>
      </c>
      <c r="S75" s="7"/>
      <c r="T75" s="25">
        <f t="shared" si="7"/>
        <v>0.69835718266342561</v>
      </c>
      <c r="U75" s="24">
        <f t="shared" si="8"/>
        <v>-0.71619267766350436</v>
      </c>
      <c r="V75" s="7"/>
      <c r="W75" s="25">
        <f t="shared" si="9"/>
        <v>0.69763435143705232</v>
      </c>
      <c r="X75" s="24">
        <f t="shared" si="10"/>
        <v>309.22587008500727</v>
      </c>
      <c r="Y75" s="7"/>
      <c r="Z75" s="25">
        <f t="shared" si="11"/>
        <v>623</v>
      </c>
      <c r="AA75" s="17">
        <f t="shared" si="15"/>
        <v>309.22199999999987</v>
      </c>
      <c r="AB75" s="24">
        <f t="shared" si="12"/>
        <v>5.3969420196019033</v>
      </c>
      <c r="AC75" s="17">
        <f t="shared" si="13"/>
        <v>3.8700850074064874E-3</v>
      </c>
      <c r="AD75" s="17">
        <f t="shared" ca="1" si="14"/>
        <v>1.1452688741997008E-2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11972</v>
      </c>
      <c r="D76" s="17">
        <v>11663</v>
      </c>
      <c r="E76" s="17">
        <v>14543</v>
      </c>
      <c r="F76" s="17">
        <v>14827</v>
      </c>
      <c r="G76" s="24"/>
      <c r="H76" s="7"/>
      <c r="I76" s="25">
        <f t="shared" si="16"/>
        <v>-2571</v>
      </c>
      <c r="J76" s="24">
        <f t="shared" si="16"/>
        <v>-3164</v>
      </c>
      <c r="K76" s="7"/>
      <c r="L76" s="25">
        <f t="shared" si="3"/>
        <v>-2570.0908950365119</v>
      </c>
      <c r="M76" s="17">
        <f t="shared" si="1"/>
        <v>0.82647183463863039</v>
      </c>
      <c r="N76" s="17">
        <f t="shared" si="4"/>
        <v>-3174.706688785137</v>
      </c>
      <c r="O76" s="24">
        <f t="shared" si="2"/>
        <v>114.63318474177788</v>
      </c>
      <c r="P76" s="7"/>
      <c r="Q76" s="25">
        <f t="shared" si="5"/>
        <v>-2567.0562442219016</v>
      </c>
      <c r="R76" s="24">
        <f t="shared" si="6"/>
        <v>-3201.5158626552579</v>
      </c>
      <c r="S76" s="7"/>
      <c r="T76" s="25">
        <f t="shared" si="7"/>
        <v>0.62397740039331451</v>
      </c>
      <c r="U76" s="24">
        <f t="shared" si="8"/>
        <v>-0.7816225735973501</v>
      </c>
      <c r="V76" s="7"/>
      <c r="W76" s="25">
        <f t="shared" si="9"/>
        <v>0.62318846234057679</v>
      </c>
      <c r="X76" s="24">
        <f t="shared" si="10"/>
        <v>314.90844066581508</v>
      </c>
      <c r="Y76" s="7"/>
      <c r="Z76" s="25">
        <f t="shared" si="11"/>
        <v>638</v>
      </c>
      <c r="AA76" s="17">
        <f t="shared" si="15"/>
        <v>314.96399999999988</v>
      </c>
      <c r="AB76" s="24">
        <f t="shared" si="12"/>
        <v>5.4971588252514181</v>
      </c>
      <c r="AC76" s="17">
        <f t="shared" si="13"/>
        <v>-5.555933418480663E-2</v>
      </c>
      <c r="AD76" s="17">
        <f t="shared" ca="1" si="14"/>
        <v>7.9966885913449914E-2</v>
      </c>
      <c r="AE76" s="17">
        <v>93</v>
      </c>
    </row>
    <row r="77" spans="1:31" s="17" customFormat="1" x14ac:dyDescent="0.25">
      <c r="A77" s="17">
        <v>57</v>
      </c>
      <c r="B77" s="17">
        <v>632</v>
      </c>
      <c r="C77" s="17">
        <v>12141</v>
      </c>
      <c r="D77" s="17">
        <v>11537</v>
      </c>
      <c r="E77" s="17">
        <v>14374</v>
      </c>
      <c r="F77" s="17">
        <v>14946</v>
      </c>
      <c r="G77" s="24"/>
      <c r="H77" s="7"/>
      <c r="I77" s="25">
        <f t="shared" si="16"/>
        <v>-2233</v>
      </c>
      <c r="J77" s="24">
        <f t="shared" si="16"/>
        <v>-3409</v>
      </c>
      <c r="K77" s="7"/>
      <c r="L77" s="25">
        <f t="shared" si="3"/>
        <v>-2237.8855648209355</v>
      </c>
      <c r="M77" s="17">
        <f t="shared" si="1"/>
        <v>23.868743619562938</v>
      </c>
      <c r="N77" s="17">
        <f t="shared" si="4"/>
        <v>-3411.777563649654</v>
      </c>
      <c r="O77" s="24">
        <f t="shared" si="2"/>
        <v>7.7148598278791631</v>
      </c>
      <c r="P77" s="7"/>
      <c r="Q77" s="25">
        <f t="shared" si="5"/>
        <v>-2229.0562442219016</v>
      </c>
      <c r="R77" s="24">
        <f t="shared" si="6"/>
        <v>-3446.5158626552579</v>
      </c>
      <c r="S77" s="7"/>
      <c r="T77" s="25">
        <f t="shared" si="7"/>
        <v>0.54181934023874734</v>
      </c>
      <c r="U77" s="24">
        <f t="shared" si="8"/>
        <v>-0.84143721726821652</v>
      </c>
      <c r="V77" s="7"/>
      <c r="W77" s="25">
        <f t="shared" si="9"/>
        <v>0.54096996148689458</v>
      </c>
      <c r="X77" s="24">
        <f t="shared" si="10"/>
        <v>320.73638705079168</v>
      </c>
      <c r="Y77" s="7"/>
      <c r="Z77" s="25">
        <f t="shared" si="11"/>
        <v>632</v>
      </c>
      <c r="AA77" s="17">
        <f t="shared" si="15"/>
        <v>320.65199999999987</v>
      </c>
      <c r="AB77" s="24">
        <f t="shared" si="12"/>
        <v>5.5964331531048552</v>
      </c>
      <c r="AC77" s="17">
        <f t="shared" si="13"/>
        <v>8.4387050791804086E-2</v>
      </c>
      <c r="AD77" s="17">
        <f t="shared" ca="1" si="14"/>
        <v>-1.8253045378173738E-2</v>
      </c>
      <c r="AE77" s="17">
        <v>92</v>
      </c>
    </row>
    <row r="78" spans="1:31" s="17" customFormat="1" x14ac:dyDescent="0.25">
      <c r="A78" s="17">
        <v>58</v>
      </c>
      <c r="B78" s="17">
        <v>645</v>
      </c>
      <c r="C78" s="17">
        <v>12317</v>
      </c>
      <c r="D78" s="17">
        <v>11431</v>
      </c>
      <c r="E78" s="17">
        <v>14191</v>
      </c>
      <c r="F78" s="17">
        <v>15048</v>
      </c>
      <c r="G78" s="24"/>
      <c r="H78" s="7"/>
      <c r="I78" s="25">
        <f t="shared" si="16"/>
        <v>-1874</v>
      </c>
      <c r="J78" s="24">
        <f t="shared" si="16"/>
        <v>-3617</v>
      </c>
      <c r="K78" s="7"/>
      <c r="L78" s="25">
        <f t="shared" si="3"/>
        <v>-1876.1720123646214</v>
      </c>
      <c r="M78" s="17">
        <f t="shared" si="1"/>
        <v>4.7176377120683464</v>
      </c>
      <c r="N78" s="17">
        <f t="shared" si="4"/>
        <v>-3618.6381131484136</v>
      </c>
      <c r="O78" s="24">
        <f t="shared" si="2"/>
        <v>2.6834146870055005</v>
      </c>
      <c r="P78" s="7"/>
      <c r="Q78" s="25">
        <f t="shared" si="5"/>
        <v>-1870.0562442219016</v>
      </c>
      <c r="R78" s="24">
        <f t="shared" si="6"/>
        <v>-3654.5158626552579</v>
      </c>
      <c r="S78" s="7"/>
      <c r="T78" s="25">
        <f t="shared" si="7"/>
        <v>0.45455678522250581</v>
      </c>
      <c r="U78" s="24">
        <f t="shared" si="8"/>
        <v>-0.89221862903776838</v>
      </c>
      <c r="V78" s="7"/>
      <c r="W78" s="25">
        <f t="shared" si="9"/>
        <v>0.45365608462270723</v>
      </c>
      <c r="X78" s="24">
        <f t="shared" si="10"/>
        <v>326.52238741304177</v>
      </c>
      <c r="Y78" s="7"/>
      <c r="Z78" s="25">
        <f t="shared" si="11"/>
        <v>645</v>
      </c>
      <c r="AA78" s="17">
        <f t="shared" si="15"/>
        <v>326.45699999999988</v>
      </c>
      <c r="AB78" s="24">
        <f t="shared" si="12"/>
        <v>5.6977495161831255</v>
      </c>
      <c r="AC78" s="17">
        <f t="shared" si="13"/>
        <v>6.5387413041889886E-2</v>
      </c>
      <c r="AD78" s="17">
        <f t="shared" ca="1" si="14"/>
        <v>6.6311724582419629E-2</v>
      </c>
      <c r="AE78" s="17">
        <v>91</v>
      </c>
    </row>
    <row r="79" spans="1:31" s="17" customFormat="1" x14ac:dyDescent="0.25">
      <c r="A79" s="17">
        <v>59</v>
      </c>
      <c r="B79" s="17">
        <v>623</v>
      </c>
      <c r="C79" s="17">
        <v>12502</v>
      </c>
      <c r="D79" s="17">
        <v>11355</v>
      </c>
      <c r="E79" s="17">
        <v>14013</v>
      </c>
      <c r="F79" s="17">
        <v>15135</v>
      </c>
      <c r="G79" s="24"/>
      <c r="H79" s="7"/>
      <c r="I79" s="25">
        <f t="shared" si="16"/>
        <v>-1511</v>
      </c>
      <c r="J79" s="24">
        <f t="shared" si="16"/>
        <v>-3780</v>
      </c>
      <c r="K79" s="7"/>
      <c r="L79" s="25">
        <f t="shared" si="3"/>
        <v>-1508.5093122389967</v>
      </c>
      <c r="M79" s="17">
        <f t="shared" si="1"/>
        <v>6.2035255228116348</v>
      </c>
      <c r="N79" s="17">
        <f t="shared" si="4"/>
        <v>-3782.8101689453033</v>
      </c>
      <c r="O79" s="24">
        <f t="shared" si="2"/>
        <v>7.8970495011470794</v>
      </c>
      <c r="P79" s="7"/>
      <c r="Q79" s="25">
        <f t="shared" si="5"/>
        <v>-1507.0562442219016</v>
      </c>
      <c r="R79" s="24">
        <f t="shared" si="6"/>
        <v>-3817.5158626552579</v>
      </c>
      <c r="S79" s="7"/>
      <c r="T79" s="25">
        <f t="shared" si="7"/>
        <v>0.36632194547070734</v>
      </c>
      <c r="U79" s="24">
        <f t="shared" si="8"/>
        <v>-0.93201367768409993</v>
      </c>
      <c r="V79" s="7"/>
      <c r="W79" s="25">
        <f t="shared" si="9"/>
        <v>0.36538101618695518</v>
      </c>
      <c r="X79" s="24">
        <f t="shared" si="10"/>
        <v>332.06696515541353</v>
      </c>
      <c r="Y79" s="7"/>
      <c r="Z79" s="25">
        <f t="shared" si="11"/>
        <v>623</v>
      </c>
      <c r="AA79" s="17">
        <f t="shared" si="15"/>
        <v>332.06399999999985</v>
      </c>
      <c r="AB79" s="24">
        <f t="shared" si="12"/>
        <v>5.7956101273424476</v>
      </c>
      <c r="AC79" s="17">
        <f t="shared" si="13"/>
        <v>2.965155413676257E-3</v>
      </c>
      <c r="AD79" s="17">
        <f t="shared" ca="1" si="14"/>
        <v>5.0251728425450892E-2</v>
      </c>
      <c r="AE79" s="17">
        <v>90</v>
      </c>
    </row>
    <row r="80" spans="1:31" s="17" customFormat="1" x14ac:dyDescent="0.25">
      <c r="A80" s="17">
        <v>60</v>
      </c>
      <c r="B80" s="17">
        <v>630</v>
      </c>
      <c r="C80" s="17">
        <v>12694</v>
      </c>
      <c r="D80" s="17">
        <v>11287</v>
      </c>
      <c r="E80" s="17">
        <v>13817</v>
      </c>
      <c r="F80" s="17">
        <v>15202</v>
      </c>
      <c r="G80" s="24"/>
      <c r="H80" s="7"/>
      <c r="I80" s="25">
        <f t="shared" si="16"/>
        <v>-1123</v>
      </c>
      <c r="J80" s="24">
        <f t="shared" si="16"/>
        <v>-3915</v>
      </c>
      <c r="K80" s="7"/>
      <c r="L80" s="25">
        <f t="shared" si="3"/>
        <v>-1122.0770091321453</v>
      </c>
      <c r="M80" s="17">
        <f t="shared" si="1"/>
        <v>0.85191214214308142</v>
      </c>
      <c r="N80" s="17">
        <f t="shared" si="4"/>
        <v>-3911.5935373176503</v>
      </c>
      <c r="O80" s="24">
        <f t="shared" si="2"/>
        <v>11.603988006241002</v>
      </c>
      <c r="P80" s="7"/>
      <c r="Q80" s="25">
        <f t="shared" si="5"/>
        <v>-1119.0562442219016</v>
      </c>
      <c r="R80" s="24">
        <f t="shared" si="6"/>
        <v>-3952.5158626552579</v>
      </c>
      <c r="S80" s="7"/>
      <c r="T80" s="25">
        <f t="shared" si="7"/>
        <v>0.27201032612167758</v>
      </c>
      <c r="U80" s="24">
        <f t="shared" si="8"/>
        <v>-0.964972767053761</v>
      </c>
      <c r="V80" s="7"/>
      <c r="W80" s="25">
        <f t="shared" si="9"/>
        <v>0.27103606777752159</v>
      </c>
      <c r="X80" s="24">
        <f t="shared" si="10"/>
        <v>337.78514260975544</v>
      </c>
      <c r="Y80" s="7"/>
      <c r="Z80" s="25">
        <f t="shared" si="11"/>
        <v>630</v>
      </c>
      <c r="AA80" s="17">
        <f t="shared" si="15"/>
        <v>337.73399999999987</v>
      </c>
      <c r="AB80" s="24">
        <f t="shared" si="12"/>
        <v>5.8945702959305262</v>
      </c>
      <c r="AC80" s="17">
        <f t="shared" si="13"/>
        <v>5.1142609755572721E-2</v>
      </c>
      <c r="AD80" s="17">
        <f t="shared" ca="1" si="14"/>
        <v>2.9926575308707015E-2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12890</v>
      </c>
      <c r="D81" s="17">
        <v>11249</v>
      </c>
      <c r="E81" s="17">
        <v>13628</v>
      </c>
      <c r="F81" s="17">
        <v>15250</v>
      </c>
      <c r="G81" s="24"/>
      <c r="H81" s="7"/>
      <c r="I81" s="25">
        <f t="shared" si="16"/>
        <v>-738</v>
      </c>
      <c r="J81" s="24">
        <f t="shared" si="16"/>
        <v>-4001</v>
      </c>
      <c r="K81" s="7"/>
      <c r="L81" s="25">
        <f t="shared" si="3"/>
        <v>-737.43939377221602</v>
      </c>
      <c r="M81" s="17">
        <f t="shared" si="1"/>
        <v>0.31427934263018176</v>
      </c>
      <c r="N81" s="17">
        <f t="shared" si="4"/>
        <v>-3999.4243287346571</v>
      </c>
      <c r="O81" s="24">
        <f t="shared" si="2"/>
        <v>2.4827399364271763</v>
      </c>
      <c r="P81" s="7"/>
      <c r="Q81" s="25">
        <f t="shared" si="5"/>
        <v>-734.05624422190169</v>
      </c>
      <c r="R81" s="24">
        <f t="shared" si="6"/>
        <v>-4038.5158626552579</v>
      </c>
      <c r="S81" s="7"/>
      <c r="T81" s="25">
        <f t="shared" si="7"/>
        <v>0.17842792032431556</v>
      </c>
      <c r="U81" s="24">
        <f t="shared" si="8"/>
        <v>-0.98596892768924882</v>
      </c>
      <c r="V81" s="7"/>
      <c r="W81" s="25">
        <f t="shared" si="9"/>
        <v>0.1774324130542777</v>
      </c>
      <c r="X81" s="24">
        <f t="shared" si="10"/>
        <v>343.2722213663709</v>
      </c>
      <c r="Y81" s="7"/>
      <c r="Z81" s="25">
        <f t="shared" si="11"/>
        <v>610</v>
      </c>
      <c r="AA81" s="17">
        <f t="shared" si="15"/>
        <v>343.22399999999988</v>
      </c>
      <c r="AB81" s="24">
        <f t="shared" si="12"/>
        <v>5.9903888718650151</v>
      </c>
      <c r="AC81" s="17">
        <f t="shared" si="13"/>
        <v>4.8221366371024033E-2</v>
      </c>
      <c r="AD81" s="17">
        <f t="shared" ca="1" si="14"/>
        <v>-4.0797313869234131E-3</v>
      </c>
      <c r="AE81" s="17">
        <v>88</v>
      </c>
    </row>
    <row r="82" spans="1:31" s="17" customFormat="1" x14ac:dyDescent="0.25">
      <c r="A82" s="17">
        <v>62</v>
      </c>
      <c r="B82" s="17">
        <v>611</v>
      </c>
      <c r="C82" s="17">
        <v>13077</v>
      </c>
      <c r="D82" s="17">
        <v>11216</v>
      </c>
      <c r="E82" s="17">
        <v>13429</v>
      </c>
      <c r="F82" s="17">
        <v>15269</v>
      </c>
      <c r="G82" s="24"/>
      <c r="H82" s="7"/>
      <c r="I82" s="25">
        <f t="shared" si="16"/>
        <v>-352</v>
      </c>
      <c r="J82" s="24">
        <f t="shared" si="16"/>
        <v>-4053</v>
      </c>
      <c r="K82" s="7"/>
      <c r="L82" s="25">
        <f t="shared" si="3"/>
        <v>-345.42173901864174</v>
      </c>
      <c r="M82" s="17">
        <f t="shared" si="1"/>
        <v>43.273517538860474</v>
      </c>
      <c r="N82" s="17">
        <f t="shared" si="4"/>
        <v>-4050.2195553318952</v>
      </c>
      <c r="O82" s="24">
        <f t="shared" si="2"/>
        <v>7.7308725523923671</v>
      </c>
      <c r="P82" s="7"/>
      <c r="Q82" s="25">
        <f t="shared" si="5"/>
        <v>-348.05624422190164</v>
      </c>
      <c r="R82" s="24">
        <f t="shared" si="6"/>
        <v>-4090.5158626552579</v>
      </c>
      <c r="S82" s="7"/>
      <c r="T82" s="25">
        <f t="shared" si="7"/>
        <v>8.4602443343064271E-2</v>
      </c>
      <c r="U82" s="24">
        <f t="shared" si="8"/>
        <v>-0.99866428063163681</v>
      </c>
      <c r="V82" s="7"/>
      <c r="W82" s="25">
        <f t="shared" si="9"/>
        <v>8.3594068899423488E-2</v>
      </c>
      <c r="X82" s="24">
        <f t="shared" si="10"/>
        <v>348.68899236309699</v>
      </c>
      <c r="Y82" s="7"/>
      <c r="Z82" s="25">
        <f t="shared" si="11"/>
        <v>611</v>
      </c>
      <c r="AA82" s="17">
        <f t="shared" si="15"/>
        <v>348.7229999999999</v>
      </c>
      <c r="AB82" s="24">
        <f t="shared" si="12"/>
        <v>6.0863645274321838</v>
      </c>
      <c r="AC82" s="17">
        <f t="shared" si="13"/>
        <v>-3.4007636902913418E-2</v>
      </c>
      <c r="AD82" s="17">
        <f t="shared" ca="1" si="14"/>
        <v>5.3614061441351168E-2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13273</v>
      </c>
      <c r="D83" s="17">
        <v>11209</v>
      </c>
      <c r="E83" s="17">
        <v>13224</v>
      </c>
      <c r="F83" s="17">
        <v>15275</v>
      </c>
      <c r="G83" s="24"/>
      <c r="H83" s="7"/>
      <c r="I83" s="25">
        <f t="shared" si="16"/>
        <v>49</v>
      </c>
      <c r="J83" s="24">
        <f t="shared" si="16"/>
        <v>-4066</v>
      </c>
      <c r="K83" s="7"/>
      <c r="L83" s="25">
        <f t="shared" si="3"/>
        <v>58.157267874105216</v>
      </c>
      <c r="M83" s="17">
        <f t="shared" si="1"/>
        <v>83.855554918119452</v>
      </c>
      <c r="N83" s="17">
        <f t="shared" si="4"/>
        <v>-4063.2052995588297</v>
      </c>
      <c r="O83" s="24">
        <f t="shared" si="2"/>
        <v>7.8103505558776636</v>
      </c>
      <c r="P83" s="7"/>
      <c r="Q83" s="25">
        <f t="shared" si="5"/>
        <v>52.94375577809835</v>
      </c>
      <c r="R83" s="24">
        <f t="shared" si="6"/>
        <v>-4103.5158626552575</v>
      </c>
      <c r="S83" s="7"/>
      <c r="T83" s="25">
        <f t="shared" si="7"/>
        <v>-1.2869101396525794E-2</v>
      </c>
      <c r="U83" s="24">
        <f t="shared" si="8"/>
        <v>-1.0018381188672336</v>
      </c>
      <c r="V83" s="7"/>
      <c r="W83" s="25">
        <f t="shared" si="9"/>
        <v>-1.3880730367532615E-2</v>
      </c>
      <c r="X83" s="24">
        <f t="shared" si="10"/>
        <v>354.26762862767856</v>
      </c>
      <c r="Y83" s="7"/>
      <c r="Z83" s="25">
        <f t="shared" si="11"/>
        <v>624</v>
      </c>
      <c r="AA83" s="17">
        <f t="shared" si="15"/>
        <v>354.33899999999988</v>
      </c>
      <c r="AB83" s="24">
        <f t="shared" si="12"/>
        <v>6.1843822182241857</v>
      </c>
      <c r="AC83" s="17">
        <f t="shared" si="13"/>
        <v>-7.1371372321323179E-2</v>
      </c>
      <c r="AD83" s="17">
        <f t="shared" ca="1" si="14"/>
        <v>6.2757346196406161E-2</v>
      </c>
      <c r="AE83" s="17">
        <v>86</v>
      </c>
    </row>
    <row r="84" spans="1:31" s="17" customFormat="1" x14ac:dyDescent="0.25">
      <c r="A84" s="17">
        <v>64</v>
      </c>
      <c r="B84" s="17">
        <v>639</v>
      </c>
      <c r="C84" s="17">
        <v>13489</v>
      </c>
      <c r="D84" s="17">
        <v>11225</v>
      </c>
      <c r="E84" s="17">
        <v>13025</v>
      </c>
      <c r="F84" s="17">
        <v>15269</v>
      </c>
      <c r="G84" s="24"/>
      <c r="H84" s="7"/>
      <c r="I84" s="25">
        <f t="shared" ref="I84:J115" si="17">C84-E84</f>
        <v>464</v>
      </c>
      <c r="J84" s="24">
        <f t="shared" si="17"/>
        <v>-4044</v>
      </c>
      <c r="K84" s="7"/>
      <c r="L84" s="25">
        <f t="shared" si="3"/>
        <v>470.78794799761022</v>
      </c>
      <c r="M84" s="17">
        <f t="shared" ref="M84:M147" si="18">(I84-L84)^2</f>
        <v>46.076238018260561</v>
      </c>
      <c r="N84" s="17">
        <f t="shared" si="4"/>
        <v>-4035.6501103899095</v>
      </c>
      <c r="O84" s="24">
        <f t="shared" ref="O84:O147" si="19">(J84-N84)^2</f>
        <v>69.720656500697046</v>
      </c>
      <c r="P84" s="7"/>
      <c r="Q84" s="25">
        <f t="shared" si="5"/>
        <v>467.94375577809836</v>
      </c>
      <c r="R84" s="24">
        <f t="shared" si="6"/>
        <v>-4081.5158626552579</v>
      </c>
      <c r="S84" s="7"/>
      <c r="T84" s="25">
        <f t="shared" si="7"/>
        <v>-0.11374364271056539</v>
      </c>
      <c r="U84" s="24">
        <f t="shared" si="8"/>
        <v>-0.99646700800699273</v>
      </c>
      <c r="V84" s="7"/>
      <c r="W84" s="25">
        <f t="shared" si="9"/>
        <v>-0.11474989954186263</v>
      </c>
      <c r="X84" s="24">
        <f>IF(MOD(ATAN2(U84,W84)*180/PI()-$J$9+360,360)&lt;355,MOD(ATAN2(U84,W84)*180/PI()-$J$9+360,360)+360,MOD(ATAN2(U84,W84)*180/PI()-$J$9+360,360))</f>
        <v>360.04289132500742</v>
      </c>
      <c r="Y84" s="7"/>
      <c r="Z84" s="25">
        <f t="shared" si="11"/>
        <v>639</v>
      </c>
      <c r="AA84" s="17">
        <f t="shared" si="15"/>
        <v>360.08999999999986</v>
      </c>
      <c r="AB84" s="24">
        <f t="shared" si="12"/>
        <v>6.2847561035063793</v>
      </c>
      <c r="AC84" s="17">
        <f t="shared" si="13"/>
        <v>-4.7108674992443866E-2</v>
      </c>
    </row>
    <row r="85" spans="1:31" s="17" customFormat="1" x14ac:dyDescent="0.25">
      <c r="A85" s="17">
        <v>0</v>
      </c>
      <c r="B85" s="17">
        <v>0</v>
      </c>
      <c r="C85" s="17">
        <v>13452</v>
      </c>
      <c r="D85" s="17">
        <v>11191</v>
      </c>
      <c r="E85" s="17">
        <v>12978</v>
      </c>
      <c r="F85" s="17">
        <v>15219</v>
      </c>
      <c r="G85" s="24"/>
      <c r="H85" s="7"/>
      <c r="I85" s="25">
        <f t="shared" si="17"/>
        <v>474</v>
      </c>
      <c r="J85" s="24">
        <f t="shared" si="17"/>
        <v>-4028</v>
      </c>
      <c r="K85" s="7"/>
      <c r="L85" s="25">
        <f>$M$9*SIN(2*PI()/$M$10*(AA85+$M$11))+$M$12</f>
        <v>477.09811766203973</v>
      </c>
      <c r="M85" s="17">
        <f t="shared" si="18"/>
        <v>9.5983330478425</v>
      </c>
      <c r="N85" s="17">
        <f>$O$9*COS(2*PI()/$O$10*(AA85+$O$11))+$O$12</f>
        <v>-4024.5890755554747</v>
      </c>
      <c r="O85" s="24">
        <f t="shared" si="19"/>
        <v>11.634405566260467</v>
      </c>
      <c r="P85" s="7"/>
      <c r="Q85" s="25">
        <f t="shared" ref="Q85:Q148" si="20">I85-$J$4</f>
        <v>477.94375577809836</v>
      </c>
      <c r="R85" s="24">
        <f t="shared" ref="R85:R148" si="21">J85-$J$3</f>
        <v>-4065.5158626552579</v>
      </c>
      <c r="S85" s="7"/>
      <c r="T85" s="25">
        <f t="shared" ref="T85:T148" si="22">Q85/$J$7</f>
        <v>-0.1161743545494579</v>
      </c>
      <c r="U85" s="24">
        <f t="shared" ref="U85:U148" si="23">R85/$J$6</f>
        <v>-0.99256074556318108</v>
      </c>
      <c r="V85" s="7"/>
      <c r="W85" s="25">
        <f t="shared" ref="W85:W148" si="24">(T85-U85*SIN(-$J$11*PI()/180))/(COS(-$J$11*PI()/180))</f>
        <v>-0.11717666820763643</v>
      </c>
      <c r="X85" s="24">
        <f>IF(MOD(ATAN2(U85,W85)*180/PI()-$J$9+360,360)&lt;355,MOD(ATAN2(U85,W85)*180/PI()-$J$9+360,360)+360,MOD(ATAN2(U85,W85)*180/PI()-$J$9+360,360))</f>
        <v>360.20671611505929</v>
      </c>
      <c r="Y85" s="7"/>
      <c r="Z85" s="25">
        <f>I165-J159</f>
        <v>7</v>
      </c>
      <c r="AA85" s="17">
        <f t="shared" si="15"/>
        <v>360.15299999999985</v>
      </c>
      <c r="AB85" s="24">
        <f t="shared" ref="AB85:AB148" si="25">AA85*PI()/180</f>
        <v>6.2858556609351357</v>
      </c>
      <c r="AC85" s="17">
        <f t="shared" ref="AC85:AC148" si="26">X85-AA85</f>
        <v>5.3716115059444292E-2</v>
      </c>
    </row>
    <row r="86" spans="1:31" s="17" customFormat="1" x14ac:dyDescent="0.25">
      <c r="A86" s="17">
        <v>1</v>
      </c>
      <c r="B86" s="17">
        <v>-631</v>
      </c>
      <c r="C86" s="17">
        <v>13236</v>
      </c>
      <c r="D86" s="17">
        <v>11169</v>
      </c>
      <c r="E86" s="17">
        <v>13173</v>
      </c>
      <c r="F86" s="17">
        <v>15221</v>
      </c>
      <c r="G86" s="24"/>
      <c r="H86" s="7"/>
      <c r="I86" s="25">
        <f t="shared" si="17"/>
        <v>63</v>
      </c>
      <c r="J86" s="24">
        <f t="shared" si="17"/>
        <v>-4052</v>
      </c>
      <c r="K86" s="7"/>
      <c r="L86" s="25">
        <f t="shared" ref="L86:L149" si="27">$M$9*SIN(2*PI()/$M$10*(AA86+$M$11))+$M$12</f>
        <v>70.812040497580938</v>
      </c>
      <c r="M86" s="17">
        <f t="shared" si="18"/>
        <v>61.027976735844625</v>
      </c>
      <c r="N86" s="17">
        <f t="shared" ref="N86:N149" si="28">$O$9*COS(2*PI()/$O$10*(AA86+$O$11))+$O$12</f>
        <v>-4052.4148611368832</v>
      </c>
      <c r="O86" s="24">
        <f t="shared" si="19"/>
        <v>0.17210976289605956</v>
      </c>
      <c r="P86" s="7"/>
      <c r="Q86" s="25">
        <f t="shared" si="20"/>
        <v>66.94375577809835</v>
      </c>
      <c r="R86" s="24">
        <f t="shared" si="21"/>
        <v>-4089.5158626552579</v>
      </c>
      <c r="S86" s="7"/>
      <c r="T86" s="25">
        <f t="shared" si="22"/>
        <v>-1.627209797097532E-2</v>
      </c>
      <c r="U86" s="24">
        <f t="shared" si="23"/>
        <v>-0.99842013922889861</v>
      </c>
      <c r="V86" s="7"/>
      <c r="W86" s="25">
        <f t="shared" si="24"/>
        <v>-1.7280277316088867E-2</v>
      </c>
      <c r="X86" s="24">
        <f t="shared" ref="X86:X148" si="29">MOD(ATAN2(U86,W86)*180/PI()-$J$9+360,360)</f>
        <v>354.46538597387496</v>
      </c>
      <c r="Y86" s="7"/>
      <c r="Z86" s="25">
        <f t="shared" ref="Z86:Z149" si="30">B86</f>
        <v>-631</v>
      </c>
      <c r="AA86" s="17">
        <f t="shared" ref="AA86:AA149" si="31">360/40000*Z86+AA85</f>
        <v>354.47399999999988</v>
      </c>
      <c r="AB86" s="24">
        <f t="shared" si="25"/>
        <v>6.1867384127143774</v>
      </c>
      <c r="AC86" s="17">
        <f t="shared" si="26"/>
        <v>-8.614026124917018E-3</v>
      </c>
    </row>
    <row r="87" spans="1:31" s="17" customFormat="1" x14ac:dyDescent="0.25">
      <c r="A87" s="17">
        <v>2</v>
      </c>
      <c r="B87" s="17">
        <v>-623</v>
      </c>
      <c r="C87" s="17">
        <v>13034</v>
      </c>
      <c r="D87" s="17">
        <v>11172</v>
      </c>
      <c r="E87" s="17">
        <v>13371</v>
      </c>
      <c r="F87" s="17">
        <v>15216</v>
      </c>
      <c r="G87" s="24"/>
      <c r="H87" s="7"/>
      <c r="I87" s="25">
        <f t="shared" si="17"/>
        <v>-337</v>
      </c>
      <c r="J87" s="24">
        <f t="shared" si="17"/>
        <v>-4044</v>
      </c>
      <c r="K87" s="7"/>
      <c r="L87" s="25">
        <f t="shared" si="27"/>
        <v>-331.06097647745685</v>
      </c>
      <c r="M87" s="17">
        <f t="shared" si="18"/>
        <v>35.272000401320874</v>
      </c>
      <c r="N87" s="17">
        <f t="shared" si="28"/>
        <v>-4040.4738506728095</v>
      </c>
      <c r="O87" s="24">
        <f t="shared" si="19"/>
        <v>12.433729077646184</v>
      </c>
      <c r="P87" s="7"/>
      <c r="Q87" s="25">
        <f t="shared" si="20"/>
        <v>-333.05624422190164</v>
      </c>
      <c r="R87" s="24">
        <f t="shared" si="21"/>
        <v>-4081.5158626552579</v>
      </c>
      <c r="S87" s="7"/>
      <c r="T87" s="25">
        <f t="shared" si="22"/>
        <v>8.0956375584725487E-2</v>
      </c>
      <c r="U87" s="24">
        <f t="shared" si="23"/>
        <v>-0.99646700800699273</v>
      </c>
      <c r="V87" s="7"/>
      <c r="W87" s="25">
        <f t="shared" si="24"/>
        <v>7.9950218014203975E-2</v>
      </c>
      <c r="X87" s="24">
        <f t="shared" si="29"/>
        <v>348.88660642453829</v>
      </c>
      <c r="Y87" s="7"/>
      <c r="Z87" s="25">
        <f t="shared" si="30"/>
        <v>-623</v>
      </c>
      <c r="AA87" s="17">
        <f t="shared" si="31"/>
        <v>348.86699999999985</v>
      </c>
      <c r="AB87" s="24">
        <f t="shared" si="25"/>
        <v>6.0888778015550544</v>
      </c>
      <c r="AC87" s="17">
        <f t="shared" si="26"/>
        <v>1.960642453843775E-2</v>
      </c>
    </row>
    <row r="88" spans="1:31" s="17" customFormat="1" x14ac:dyDescent="0.25">
      <c r="A88" s="17">
        <v>3</v>
      </c>
      <c r="B88" s="17">
        <v>-612</v>
      </c>
      <c r="C88" s="17">
        <v>12847</v>
      </c>
      <c r="D88" s="17">
        <v>11204</v>
      </c>
      <c r="E88" s="17">
        <v>13574</v>
      </c>
      <c r="F88" s="17">
        <v>15197</v>
      </c>
      <c r="G88" s="24"/>
      <c r="H88" s="7"/>
      <c r="I88" s="25">
        <f t="shared" si="17"/>
        <v>-727</v>
      </c>
      <c r="J88" s="24">
        <f t="shared" si="17"/>
        <v>-3993</v>
      </c>
      <c r="K88" s="7"/>
      <c r="L88" s="25">
        <f t="shared" si="27"/>
        <v>-722.81016560027626</v>
      </c>
      <c r="M88" s="17">
        <f t="shared" si="18"/>
        <v>17.55471229710836</v>
      </c>
      <c r="N88" s="17">
        <f t="shared" si="28"/>
        <v>-3990.7206081752192</v>
      </c>
      <c r="O88" s="24">
        <f t="shared" si="19"/>
        <v>5.1956270908773616</v>
      </c>
      <c r="P88" s="7"/>
      <c r="Q88" s="25">
        <f t="shared" si="20"/>
        <v>-723.05624422190169</v>
      </c>
      <c r="R88" s="24">
        <f t="shared" si="21"/>
        <v>-4030.5158626552579</v>
      </c>
      <c r="S88" s="7"/>
      <c r="T88" s="25">
        <f t="shared" si="22"/>
        <v>0.17575413730153377</v>
      </c>
      <c r="U88" s="24">
        <f t="shared" si="23"/>
        <v>-0.98401579646734305</v>
      </c>
      <c r="V88" s="7"/>
      <c r="W88" s="25">
        <f t="shared" si="24"/>
        <v>0.17476060087452888</v>
      </c>
      <c r="X88" s="24">
        <f t="shared" si="29"/>
        <v>343.40314163498397</v>
      </c>
      <c r="Y88" s="7"/>
      <c r="Z88" s="25">
        <f t="shared" si="30"/>
        <v>-612</v>
      </c>
      <c r="AA88" s="17">
        <f t="shared" si="31"/>
        <v>343.35899999999987</v>
      </c>
      <c r="AB88" s="24">
        <f t="shared" si="25"/>
        <v>5.9927450663552069</v>
      </c>
      <c r="AC88" s="17">
        <f t="shared" si="26"/>
        <v>4.4141634984100619E-2</v>
      </c>
    </row>
    <row r="89" spans="1:31" s="17" customFormat="1" x14ac:dyDescent="0.25">
      <c r="A89" s="17">
        <v>4</v>
      </c>
      <c r="B89" s="17">
        <v>-614</v>
      </c>
      <c r="C89" s="17">
        <v>12656</v>
      </c>
      <c r="D89" s="17">
        <v>11250</v>
      </c>
      <c r="E89" s="17">
        <v>13766</v>
      </c>
      <c r="F89" s="17">
        <v>15153</v>
      </c>
      <c r="G89" s="24"/>
      <c r="H89" s="7"/>
      <c r="I89" s="25">
        <f t="shared" si="17"/>
        <v>-1110</v>
      </c>
      <c r="J89" s="24">
        <f t="shared" si="17"/>
        <v>-3903</v>
      </c>
      <c r="K89" s="7"/>
      <c r="L89" s="25">
        <f t="shared" si="27"/>
        <v>-1109.1588657764619</v>
      </c>
      <c r="M89" s="17">
        <f t="shared" si="18"/>
        <v>0.70750678200707573</v>
      </c>
      <c r="N89" s="17">
        <f t="shared" si="28"/>
        <v>-3903.3995077361396</v>
      </c>
      <c r="O89" s="24">
        <f t="shared" si="19"/>
        <v>0.15960643123542001</v>
      </c>
      <c r="P89" s="7"/>
      <c r="Q89" s="25">
        <f t="shared" si="20"/>
        <v>-1106.0562442219016</v>
      </c>
      <c r="R89" s="24">
        <f t="shared" si="21"/>
        <v>-3940.5158626552579</v>
      </c>
      <c r="S89" s="7"/>
      <c r="T89" s="25">
        <f t="shared" si="22"/>
        <v>0.26885040073111727</v>
      </c>
      <c r="U89" s="24">
        <f t="shared" si="23"/>
        <v>-0.9620430702209023</v>
      </c>
      <c r="V89" s="7"/>
      <c r="W89" s="25">
        <f t="shared" si="24"/>
        <v>0.26787909908523438</v>
      </c>
      <c r="X89" s="24">
        <f t="shared" si="29"/>
        <v>337.91406918506414</v>
      </c>
      <c r="Y89" s="7"/>
      <c r="Z89" s="25">
        <f t="shared" si="30"/>
        <v>-614</v>
      </c>
      <c r="AA89" s="17">
        <f t="shared" si="31"/>
        <v>337.83299999999986</v>
      </c>
      <c r="AB89" s="24">
        <f t="shared" si="25"/>
        <v>5.8962981718900007</v>
      </c>
      <c r="AC89" s="17">
        <f t="shared" si="26"/>
        <v>8.1069185064279736E-2</v>
      </c>
    </row>
    <row r="90" spans="1:31" s="17" customFormat="1" x14ac:dyDescent="0.25">
      <c r="A90" s="17">
        <v>5</v>
      </c>
      <c r="B90" s="17">
        <v>-633</v>
      </c>
      <c r="C90" s="17">
        <v>12458</v>
      </c>
      <c r="D90" s="17">
        <v>11309</v>
      </c>
      <c r="E90" s="17">
        <v>13958</v>
      </c>
      <c r="F90" s="17">
        <v>15085</v>
      </c>
      <c r="G90" s="24"/>
      <c r="H90" s="7"/>
      <c r="I90" s="25">
        <f t="shared" si="17"/>
        <v>-1500</v>
      </c>
      <c r="J90" s="24">
        <f t="shared" si="17"/>
        <v>-3776</v>
      </c>
      <c r="K90" s="7"/>
      <c r="L90" s="25">
        <f t="shared" si="27"/>
        <v>-1496.6604518195809</v>
      </c>
      <c r="M90" s="17">
        <f t="shared" si="18"/>
        <v>11.152582049340621</v>
      </c>
      <c r="N90" s="17">
        <f t="shared" si="28"/>
        <v>-3775.0143627065122</v>
      </c>
      <c r="O90" s="24">
        <f t="shared" si="19"/>
        <v>0.97148087431395191</v>
      </c>
      <c r="P90" s="7"/>
      <c r="Q90" s="25">
        <f t="shared" si="20"/>
        <v>-1496.0562442219016</v>
      </c>
      <c r="R90" s="24">
        <f t="shared" si="21"/>
        <v>-3813.5158626552579</v>
      </c>
      <c r="S90" s="7"/>
      <c r="T90" s="25">
        <f t="shared" si="22"/>
        <v>0.36364816244792558</v>
      </c>
      <c r="U90" s="24">
        <f t="shared" si="23"/>
        <v>-0.9310371120731471</v>
      </c>
      <c r="V90" s="7"/>
      <c r="W90" s="25">
        <f t="shared" si="24"/>
        <v>0.36270821790412405</v>
      </c>
      <c r="X90" s="24">
        <f t="shared" si="29"/>
        <v>332.18921688383898</v>
      </c>
      <c r="Y90" s="7"/>
      <c r="Z90" s="25">
        <f t="shared" si="30"/>
        <v>-633</v>
      </c>
      <c r="AA90" s="17">
        <f t="shared" si="31"/>
        <v>332.13599999999985</v>
      </c>
      <c r="AB90" s="24">
        <f t="shared" si="25"/>
        <v>5.7968667644038838</v>
      </c>
      <c r="AC90" s="17">
        <f t="shared" si="26"/>
        <v>5.3216883839127149E-2</v>
      </c>
    </row>
    <row r="91" spans="1:31" s="17" customFormat="1" x14ac:dyDescent="0.25">
      <c r="A91" s="17">
        <v>6</v>
      </c>
      <c r="B91" s="17">
        <v>-633</v>
      </c>
      <c r="C91" s="17">
        <v>12266</v>
      </c>
      <c r="D91" s="17">
        <v>11384</v>
      </c>
      <c r="E91" s="17">
        <v>14131</v>
      </c>
      <c r="F91" s="17">
        <v>14991</v>
      </c>
      <c r="G91" s="24"/>
      <c r="H91" s="7"/>
      <c r="I91" s="25">
        <f t="shared" si="17"/>
        <v>-1865</v>
      </c>
      <c r="J91" s="24">
        <f t="shared" si="17"/>
        <v>-3607</v>
      </c>
      <c r="K91" s="7"/>
      <c r="L91" s="25">
        <f t="shared" si="27"/>
        <v>-1869.402395097417</v>
      </c>
      <c r="M91" s="17">
        <f t="shared" si="18"/>
        <v>19.381082593760855</v>
      </c>
      <c r="N91" s="17">
        <f t="shared" si="28"/>
        <v>-3608.942262884409</v>
      </c>
      <c r="O91" s="24">
        <f t="shared" si="19"/>
        <v>3.7723851121529504</v>
      </c>
      <c r="P91" s="7"/>
      <c r="Q91" s="25">
        <f t="shared" si="20"/>
        <v>-1861.0562442219016</v>
      </c>
      <c r="R91" s="24">
        <f t="shared" si="21"/>
        <v>-3644.5158626552579</v>
      </c>
      <c r="S91" s="7"/>
      <c r="T91" s="25">
        <f t="shared" si="22"/>
        <v>0.45236914456750255</v>
      </c>
      <c r="U91" s="24">
        <f t="shared" si="23"/>
        <v>-0.88977721501038609</v>
      </c>
      <c r="V91" s="7"/>
      <c r="W91" s="25">
        <f t="shared" si="24"/>
        <v>0.45147090811012025</v>
      </c>
      <c r="X91" s="24">
        <f t="shared" si="29"/>
        <v>326.57069913762416</v>
      </c>
      <c r="Y91" s="7"/>
      <c r="Z91" s="25">
        <f t="shared" si="30"/>
        <v>-633</v>
      </c>
      <c r="AA91" s="17">
        <f t="shared" si="31"/>
        <v>326.43899999999985</v>
      </c>
      <c r="AB91" s="24">
        <f t="shared" si="25"/>
        <v>5.697435356917766</v>
      </c>
      <c r="AC91" s="17">
        <f t="shared" si="26"/>
        <v>0.13169913762430951</v>
      </c>
    </row>
    <row r="92" spans="1:31" s="17" customFormat="1" x14ac:dyDescent="0.25">
      <c r="A92" s="17">
        <v>7</v>
      </c>
      <c r="B92" s="17">
        <v>-630</v>
      </c>
      <c r="C92" s="17">
        <v>12106</v>
      </c>
      <c r="D92" s="17">
        <v>11500</v>
      </c>
      <c r="E92" s="17">
        <v>14328</v>
      </c>
      <c r="F92" s="17">
        <v>14905</v>
      </c>
      <c r="G92" s="24"/>
      <c r="H92" s="7"/>
      <c r="I92" s="25">
        <f t="shared" si="17"/>
        <v>-2222</v>
      </c>
      <c r="J92" s="24">
        <f t="shared" si="17"/>
        <v>-3405</v>
      </c>
      <c r="K92" s="7"/>
      <c r="L92" s="25">
        <f t="shared" si="27"/>
        <v>-2222.0688716023174</v>
      </c>
      <c r="M92" s="17">
        <f t="shared" si="18"/>
        <v>4.7432976057603582E-3</v>
      </c>
      <c r="N92" s="17">
        <f t="shared" si="28"/>
        <v>-3407.8650565931262</v>
      </c>
      <c r="O92" s="24">
        <f t="shared" si="19"/>
        <v>8.2085492818156514</v>
      </c>
      <c r="P92" s="7"/>
      <c r="Q92" s="25">
        <f t="shared" si="20"/>
        <v>-2218.0562442219016</v>
      </c>
      <c r="R92" s="24">
        <f t="shared" si="21"/>
        <v>-3442.5158626552579</v>
      </c>
      <c r="S92" s="7"/>
      <c r="T92" s="25">
        <f t="shared" si="22"/>
        <v>0.53914555721596558</v>
      </c>
      <c r="U92" s="24">
        <f t="shared" si="23"/>
        <v>-0.84046065165726358</v>
      </c>
      <c r="V92" s="7"/>
      <c r="W92" s="25">
        <f t="shared" si="24"/>
        <v>0.5382971632040634</v>
      </c>
      <c r="X92" s="24">
        <f t="shared" si="29"/>
        <v>320.83513400541347</v>
      </c>
      <c r="Y92" s="7"/>
      <c r="Z92" s="25">
        <f t="shared" si="30"/>
        <v>-630</v>
      </c>
      <c r="AA92" s="17">
        <f t="shared" si="31"/>
        <v>320.76899999999983</v>
      </c>
      <c r="AB92" s="24">
        <f t="shared" si="25"/>
        <v>5.5984751883296884</v>
      </c>
      <c r="AC92" s="17">
        <f t="shared" si="26"/>
        <v>6.6134005413630348E-2</v>
      </c>
    </row>
    <row r="93" spans="1:31" s="17" customFormat="1" x14ac:dyDescent="0.25">
      <c r="A93" s="17">
        <v>8</v>
      </c>
      <c r="B93" s="17">
        <v>-642</v>
      </c>
      <c r="C93" s="17">
        <v>11927</v>
      </c>
      <c r="D93" s="17">
        <v>11612</v>
      </c>
      <c r="E93" s="17">
        <v>14485</v>
      </c>
      <c r="F93" s="17">
        <v>14772</v>
      </c>
      <c r="G93" s="24"/>
      <c r="H93" s="7"/>
      <c r="I93" s="25">
        <f t="shared" si="17"/>
        <v>-2558</v>
      </c>
      <c r="J93" s="24">
        <f t="shared" si="17"/>
        <v>-3160</v>
      </c>
      <c r="K93" s="7"/>
      <c r="L93" s="25">
        <f t="shared" si="27"/>
        <v>-2559.0811482165795</v>
      </c>
      <c r="M93" s="17">
        <f t="shared" si="18"/>
        <v>1.1688814662131408</v>
      </c>
      <c r="N93" s="17">
        <f t="shared" si="28"/>
        <v>-3168.2671330715098</v>
      </c>
      <c r="O93" s="24">
        <f t="shared" si="19"/>
        <v>68.345489222050418</v>
      </c>
      <c r="P93" s="7"/>
      <c r="Q93" s="25">
        <f t="shared" si="20"/>
        <v>-2554.0562442219016</v>
      </c>
      <c r="R93" s="24">
        <f t="shared" si="21"/>
        <v>-3197.5158626552579</v>
      </c>
      <c r="S93" s="7"/>
      <c r="T93" s="25">
        <f t="shared" si="22"/>
        <v>0.62081747500275419</v>
      </c>
      <c r="U93" s="24">
        <f t="shared" si="23"/>
        <v>-0.78064600798639716</v>
      </c>
      <c r="V93" s="7"/>
      <c r="W93" s="25">
        <f t="shared" si="24"/>
        <v>0.62002952144212486</v>
      </c>
      <c r="X93" s="24">
        <f t="shared" si="29"/>
        <v>315.01540755172846</v>
      </c>
      <c r="Y93" s="7"/>
      <c r="Z93" s="25">
        <f t="shared" si="30"/>
        <v>-642</v>
      </c>
      <c r="AA93" s="17">
        <f t="shared" si="31"/>
        <v>314.99099999999981</v>
      </c>
      <c r="AB93" s="24">
        <f t="shared" si="25"/>
        <v>5.4976300641494555</v>
      </c>
      <c r="AC93" s="17">
        <f t="shared" si="26"/>
        <v>2.4407551728643284E-2</v>
      </c>
    </row>
    <row r="94" spans="1:31" s="17" customFormat="1" x14ac:dyDescent="0.25">
      <c r="A94" s="17">
        <v>9</v>
      </c>
      <c r="B94" s="17">
        <v>-630</v>
      </c>
      <c r="C94" s="17">
        <v>11781</v>
      </c>
      <c r="D94" s="17">
        <v>11750</v>
      </c>
      <c r="E94" s="17">
        <v>14645</v>
      </c>
      <c r="F94" s="17">
        <v>14644</v>
      </c>
      <c r="G94" s="24"/>
      <c r="H94" s="7"/>
      <c r="I94" s="25">
        <f t="shared" si="17"/>
        <v>-2864</v>
      </c>
      <c r="J94" s="24">
        <f t="shared" si="17"/>
        <v>-2894</v>
      </c>
      <c r="K94" s="7"/>
      <c r="L94" s="25">
        <f t="shared" si="27"/>
        <v>-2864.5497525950859</v>
      </c>
      <c r="M94" s="17">
        <f t="shared" si="18"/>
        <v>0.3022279158037034</v>
      </c>
      <c r="N94" s="17">
        <f t="shared" si="28"/>
        <v>-2901.4447410886232</v>
      </c>
      <c r="O94" s="24">
        <f t="shared" si="19"/>
        <v>55.424169876635027</v>
      </c>
      <c r="P94" s="7"/>
      <c r="Q94" s="25">
        <f t="shared" si="20"/>
        <v>-2860.0562442219016</v>
      </c>
      <c r="R94" s="24">
        <f t="shared" si="21"/>
        <v>-2931.5158626552579</v>
      </c>
      <c r="S94" s="7"/>
      <c r="T94" s="25">
        <f t="shared" si="22"/>
        <v>0.6951972572728653</v>
      </c>
      <c r="U94" s="24">
        <f t="shared" si="23"/>
        <v>-0.71570439485802795</v>
      </c>
      <c r="V94" s="7"/>
      <c r="W94" s="25">
        <f t="shared" si="24"/>
        <v>0.69447491748705925</v>
      </c>
      <c r="X94" s="24">
        <f t="shared" si="29"/>
        <v>309.3363227737492</v>
      </c>
      <c r="Y94" s="7"/>
      <c r="Z94" s="25">
        <f t="shared" si="30"/>
        <v>-630</v>
      </c>
      <c r="AA94" s="17">
        <f t="shared" si="31"/>
        <v>309.3209999999998</v>
      </c>
      <c r="AB94" s="24">
        <f t="shared" si="25"/>
        <v>5.398669895561377</v>
      </c>
      <c r="AC94" s="17">
        <f t="shared" si="26"/>
        <v>1.5322773749403495E-2</v>
      </c>
    </row>
    <row r="95" spans="1:31" s="17" customFormat="1" x14ac:dyDescent="0.25">
      <c r="A95" s="17">
        <v>10</v>
      </c>
      <c r="B95" s="17">
        <v>-618</v>
      </c>
      <c r="C95" s="17">
        <v>11636</v>
      </c>
      <c r="D95" s="17">
        <v>11892</v>
      </c>
      <c r="E95" s="17">
        <v>14773</v>
      </c>
      <c r="F95" s="17">
        <v>14492</v>
      </c>
      <c r="G95" s="24"/>
      <c r="H95" s="7"/>
      <c r="I95" s="25">
        <f t="shared" si="17"/>
        <v>-3137</v>
      </c>
      <c r="J95" s="24">
        <f t="shared" si="17"/>
        <v>-2600</v>
      </c>
      <c r="K95" s="7"/>
      <c r="L95" s="25">
        <f t="shared" si="27"/>
        <v>-3136.9941346004398</v>
      </c>
      <c r="M95" s="17">
        <f t="shared" si="18"/>
        <v>3.4402912000878253E-5</v>
      </c>
      <c r="N95" s="17">
        <f t="shared" si="28"/>
        <v>-2611.7285857590427</v>
      </c>
      <c r="O95" s="24">
        <f t="shared" si="19"/>
        <v>137.55972390722027</v>
      </c>
      <c r="P95" s="7"/>
      <c r="Q95" s="25">
        <f t="shared" si="20"/>
        <v>-3133.0562442219016</v>
      </c>
      <c r="R95" s="24">
        <f t="shared" si="21"/>
        <v>-2637.5158626552579</v>
      </c>
      <c r="S95" s="7"/>
      <c r="T95" s="25">
        <f t="shared" si="22"/>
        <v>0.76155569047463112</v>
      </c>
      <c r="U95" s="24">
        <f t="shared" si="23"/>
        <v>-0.64392682245298827</v>
      </c>
      <c r="V95" s="7"/>
      <c r="W95" s="25">
        <f t="shared" si="24"/>
        <v>0.76090586309582953</v>
      </c>
      <c r="X95" s="24">
        <f t="shared" si="29"/>
        <v>303.71384915260808</v>
      </c>
      <c r="Y95" s="7"/>
      <c r="Z95" s="25">
        <f t="shared" si="30"/>
        <v>-618</v>
      </c>
      <c r="AA95" s="17">
        <f t="shared" si="31"/>
        <v>303.75899999999979</v>
      </c>
      <c r="AB95" s="24">
        <f t="shared" si="25"/>
        <v>5.3015946825654519</v>
      </c>
      <c r="AC95" s="17">
        <f t="shared" si="26"/>
        <v>-4.5150847391710158E-2</v>
      </c>
    </row>
    <row r="96" spans="1:31" s="17" customFormat="1" x14ac:dyDescent="0.25">
      <c r="A96" s="17">
        <v>11</v>
      </c>
      <c r="B96" s="17">
        <v>-612</v>
      </c>
      <c r="C96" s="17">
        <v>11511</v>
      </c>
      <c r="D96" s="17">
        <v>12039</v>
      </c>
      <c r="E96" s="17">
        <v>14886</v>
      </c>
      <c r="F96" s="17">
        <v>14329</v>
      </c>
      <c r="G96" s="24"/>
      <c r="H96" s="7"/>
      <c r="I96" s="25">
        <f t="shared" si="17"/>
        <v>-3375</v>
      </c>
      <c r="J96" s="24">
        <f t="shared" si="17"/>
        <v>-2290</v>
      </c>
      <c r="K96" s="7"/>
      <c r="L96" s="25">
        <f t="shared" si="27"/>
        <v>-3377.6996167020511</v>
      </c>
      <c r="M96" s="17">
        <f t="shared" si="18"/>
        <v>7.2879303379933473</v>
      </c>
      <c r="N96" s="17">
        <f t="shared" si="28"/>
        <v>-2300.2179281112831</v>
      </c>
      <c r="O96" s="24">
        <f t="shared" si="19"/>
        <v>104.40605488734884</v>
      </c>
      <c r="P96" s="7"/>
      <c r="Q96" s="25">
        <f t="shared" si="20"/>
        <v>-3371.0562442219016</v>
      </c>
      <c r="R96" s="24">
        <f t="shared" si="21"/>
        <v>-2327.5158626552579</v>
      </c>
      <c r="S96" s="7"/>
      <c r="T96" s="25">
        <f t="shared" si="22"/>
        <v>0.8194066322402731</v>
      </c>
      <c r="U96" s="24">
        <f t="shared" si="23"/>
        <v>-0.56824298760413683</v>
      </c>
      <c r="V96" s="7"/>
      <c r="W96" s="25">
        <f t="shared" si="24"/>
        <v>0.81883325734356793</v>
      </c>
      <c r="X96" s="24">
        <f t="shared" si="29"/>
        <v>298.23319037080103</v>
      </c>
      <c r="Y96" s="7"/>
      <c r="Z96" s="25">
        <f t="shared" si="30"/>
        <v>-612</v>
      </c>
      <c r="AA96" s="17">
        <f t="shared" si="31"/>
        <v>298.25099999999981</v>
      </c>
      <c r="AB96" s="24">
        <f t="shared" si="25"/>
        <v>5.2054619473656043</v>
      </c>
      <c r="AC96" s="17">
        <f t="shared" si="26"/>
        <v>-1.780962919877993E-2</v>
      </c>
    </row>
    <row r="97" spans="1:29" s="17" customFormat="1" x14ac:dyDescent="0.25">
      <c r="A97" s="17">
        <v>12</v>
      </c>
      <c r="B97" s="17">
        <v>-612</v>
      </c>
      <c r="C97" s="17">
        <v>11409</v>
      </c>
      <c r="D97" s="17">
        <v>12207</v>
      </c>
      <c r="E97" s="17">
        <v>14991</v>
      </c>
      <c r="F97" s="17">
        <v>14164</v>
      </c>
      <c r="G97" s="24"/>
      <c r="H97" s="7"/>
      <c r="I97" s="25">
        <f t="shared" si="17"/>
        <v>-3582</v>
      </c>
      <c r="J97" s="24">
        <f t="shared" si="17"/>
        <v>-1957</v>
      </c>
      <c r="K97" s="7"/>
      <c r="L97" s="25">
        <f t="shared" si="27"/>
        <v>-3587.220296928549</v>
      </c>
      <c r="M97" s="17">
        <f t="shared" si="18"/>
        <v>27.251500022218465</v>
      </c>
      <c r="N97" s="17">
        <f t="shared" si="28"/>
        <v>-1967.1079533890322</v>
      </c>
      <c r="O97" s="24">
        <f t="shared" si="19"/>
        <v>102.1707217148479</v>
      </c>
      <c r="P97" s="7"/>
      <c r="Q97" s="25">
        <f t="shared" si="20"/>
        <v>-3578.0562442219016</v>
      </c>
      <c r="R97" s="24">
        <f t="shared" si="21"/>
        <v>-1994.5158626552579</v>
      </c>
      <c r="S97" s="7"/>
      <c r="T97" s="25">
        <f t="shared" si="22"/>
        <v>0.86972236730534824</v>
      </c>
      <c r="U97" s="24">
        <f t="shared" si="23"/>
        <v>-0.48694390049230613</v>
      </c>
      <c r="V97" s="7"/>
      <c r="W97" s="25">
        <f t="shared" si="24"/>
        <v>0.86923111114190998</v>
      </c>
      <c r="X97" s="24">
        <f t="shared" si="29"/>
        <v>292.7314121167517</v>
      </c>
      <c r="Y97" s="7"/>
      <c r="Z97" s="25">
        <f t="shared" si="30"/>
        <v>-612</v>
      </c>
      <c r="AA97" s="17">
        <f t="shared" si="31"/>
        <v>292.74299999999982</v>
      </c>
      <c r="AB97" s="24">
        <f t="shared" si="25"/>
        <v>5.1093292121657568</v>
      </c>
      <c r="AC97" s="17">
        <f t="shared" si="26"/>
        <v>-1.1587883248125763E-2</v>
      </c>
    </row>
    <row r="98" spans="1:29" s="17" customFormat="1" x14ac:dyDescent="0.25">
      <c r="A98" s="17">
        <v>13</v>
      </c>
      <c r="B98" s="17">
        <v>-631</v>
      </c>
      <c r="C98" s="17">
        <v>11327</v>
      </c>
      <c r="D98" s="17">
        <v>12399</v>
      </c>
      <c r="E98" s="17">
        <v>15093</v>
      </c>
      <c r="F98" s="17">
        <v>13996</v>
      </c>
      <c r="G98" s="24"/>
      <c r="H98" s="7"/>
      <c r="I98" s="25">
        <f t="shared" si="17"/>
        <v>-3766</v>
      </c>
      <c r="J98" s="24">
        <f t="shared" si="17"/>
        <v>-1597</v>
      </c>
      <c r="K98" s="7"/>
      <c r="L98" s="25">
        <f t="shared" si="27"/>
        <v>-3768.547304341279</v>
      </c>
      <c r="M98" s="17">
        <f t="shared" si="18"/>
        <v>6.488759407098633</v>
      </c>
      <c r="N98" s="17">
        <f t="shared" si="28"/>
        <v>-1604.2991078219638</v>
      </c>
      <c r="O98" s="24">
        <f t="shared" si="19"/>
        <v>53.27697499665377</v>
      </c>
      <c r="P98" s="7"/>
      <c r="Q98" s="25">
        <f t="shared" si="20"/>
        <v>-3762.0562442219016</v>
      </c>
      <c r="R98" s="24">
        <f t="shared" si="21"/>
        <v>-1634.5158626552579</v>
      </c>
      <c r="S98" s="7"/>
      <c r="T98" s="25">
        <f t="shared" si="22"/>
        <v>0.91444746514097064</v>
      </c>
      <c r="U98" s="24">
        <f t="shared" si="23"/>
        <v>-0.39905299550654322</v>
      </c>
      <c r="V98" s="7"/>
      <c r="W98" s="25">
        <f t="shared" si="24"/>
        <v>0.91404498105642051</v>
      </c>
      <c r="X98" s="24">
        <f t="shared" si="29"/>
        <v>287.05891037906588</v>
      </c>
      <c r="Y98" s="7"/>
      <c r="Z98" s="25">
        <f t="shared" si="30"/>
        <v>-631</v>
      </c>
      <c r="AA98" s="17">
        <f t="shared" si="31"/>
        <v>287.06399999999985</v>
      </c>
      <c r="AB98" s="24">
        <f t="shared" si="25"/>
        <v>5.0102119639449993</v>
      </c>
      <c r="AC98" s="17">
        <f t="shared" si="26"/>
        <v>-5.0896209339725829E-3</v>
      </c>
    </row>
    <row r="99" spans="1:29" s="17" customFormat="1" x14ac:dyDescent="0.25">
      <c r="A99" s="17">
        <v>14</v>
      </c>
      <c r="B99" s="17">
        <v>-638</v>
      </c>
      <c r="C99" s="17">
        <v>11248</v>
      </c>
      <c r="D99" s="17">
        <v>12583</v>
      </c>
      <c r="E99" s="17">
        <v>15162</v>
      </c>
      <c r="F99" s="17">
        <v>13797</v>
      </c>
      <c r="G99" s="24"/>
      <c r="H99" s="7"/>
      <c r="I99" s="25">
        <f t="shared" si="17"/>
        <v>-3914</v>
      </c>
      <c r="J99" s="24">
        <f t="shared" si="17"/>
        <v>-1214</v>
      </c>
      <c r="K99" s="7"/>
      <c r="L99" s="25">
        <f t="shared" si="27"/>
        <v>-3914.2723851489031</v>
      </c>
      <c r="M99" s="17">
        <f t="shared" si="18"/>
        <v>7.4193669342985949E-2</v>
      </c>
      <c r="N99" s="17">
        <f t="shared" si="28"/>
        <v>-1221.0869690741156</v>
      </c>
      <c r="O99" s="24">
        <f t="shared" si="19"/>
        <v>50.225130657470729</v>
      </c>
      <c r="P99" s="7"/>
      <c r="Q99" s="25">
        <f t="shared" si="20"/>
        <v>-3910.0562442219016</v>
      </c>
      <c r="R99" s="24">
        <f t="shared" si="21"/>
        <v>-1251.5158626552579</v>
      </c>
      <c r="S99" s="7"/>
      <c r="T99" s="25">
        <f t="shared" si="22"/>
        <v>0.95042200035657998</v>
      </c>
      <c r="U99" s="24">
        <f t="shared" si="23"/>
        <v>-0.30554683825780105</v>
      </c>
      <c r="V99" s="7"/>
      <c r="W99" s="25">
        <f t="shared" si="24"/>
        <v>0.95011395398248311</v>
      </c>
      <c r="X99" s="24">
        <f t="shared" si="29"/>
        <v>281.30108608457408</v>
      </c>
      <c r="Y99" s="7"/>
      <c r="Z99" s="25">
        <f t="shared" si="30"/>
        <v>-638</v>
      </c>
      <c r="AA99" s="17">
        <f t="shared" si="31"/>
        <v>281.32199999999983</v>
      </c>
      <c r="AB99" s="24">
        <f t="shared" si="25"/>
        <v>4.9099951582954846</v>
      </c>
      <c r="AC99" s="17">
        <f t="shared" si="26"/>
        <v>-2.0913915425751384E-2</v>
      </c>
    </row>
    <row r="100" spans="1:29" s="17" customFormat="1" x14ac:dyDescent="0.25">
      <c r="A100" s="17">
        <v>15</v>
      </c>
      <c r="B100" s="17">
        <v>-639</v>
      </c>
      <c r="C100" s="17">
        <v>11188</v>
      </c>
      <c r="D100" s="17">
        <v>12773</v>
      </c>
      <c r="E100" s="17">
        <v>15203</v>
      </c>
      <c r="F100" s="17">
        <v>13595</v>
      </c>
      <c r="G100" s="24"/>
      <c r="H100" s="7"/>
      <c r="I100" s="25">
        <f t="shared" si="17"/>
        <v>-4015</v>
      </c>
      <c r="J100" s="24">
        <f t="shared" si="17"/>
        <v>-822</v>
      </c>
      <c r="K100" s="7"/>
      <c r="L100" s="25">
        <f t="shared" si="27"/>
        <v>-4020.8545052026457</v>
      </c>
      <c r="M100" s="17">
        <f t="shared" si="18"/>
        <v>34.275231167805202</v>
      </c>
      <c r="N100" s="17">
        <f t="shared" si="28"/>
        <v>-824.61288619521417</v>
      </c>
      <c r="O100" s="24">
        <f t="shared" si="19"/>
        <v>6.8271742691407988</v>
      </c>
      <c r="P100" s="7"/>
      <c r="Q100" s="25">
        <f t="shared" si="20"/>
        <v>-4011.0562442219016</v>
      </c>
      <c r="R100" s="24">
        <f t="shared" si="21"/>
        <v>-859.51586265525782</v>
      </c>
      <c r="S100" s="7"/>
      <c r="T100" s="25">
        <f t="shared" si="22"/>
        <v>0.97497218992939438</v>
      </c>
      <c r="U100" s="24">
        <f t="shared" si="23"/>
        <v>-0.20984340838441473</v>
      </c>
      <c r="V100" s="7"/>
      <c r="W100" s="25">
        <f t="shared" si="24"/>
        <v>0.97476079417339567</v>
      </c>
      <c r="X100" s="24">
        <f t="shared" si="29"/>
        <v>275.62287074622077</v>
      </c>
      <c r="Y100" s="7"/>
      <c r="Z100" s="25">
        <f t="shared" si="30"/>
        <v>-639</v>
      </c>
      <c r="AA100" s="17">
        <f t="shared" si="31"/>
        <v>275.57099999999986</v>
      </c>
      <c r="AB100" s="24">
        <f t="shared" si="25"/>
        <v>4.809621273013291</v>
      </c>
      <c r="AC100" s="17">
        <f t="shared" si="26"/>
        <v>5.1870746220913588E-2</v>
      </c>
    </row>
    <row r="101" spans="1:29" s="17" customFormat="1" x14ac:dyDescent="0.25">
      <c r="A101" s="17">
        <v>16</v>
      </c>
      <c r="B101" s="17">
        <v>-625</v>
      </c>
      <c r="C101" s="17">
        <v>11157</v>
      </c>
      <c r="D101" s="17">
        <v>12977</v>
      </c>
      <c r="E101" s="17">
        <v>15243</v>
      </c>
      <c r="F101" s="17">
        <v>13403</v>
      </c>
      <c r="G101" s="24"/>
      <c r="H101" s="7"/>
      <c r="I101" s="25">
        <f t="shared" si="17"/>
        <v>-4086</v>
      </c>
      <c r="J101" s="24">
        <f t="shared" si="17"/>
        <v>-426</v>
      </c>
      <c r="K101" s="7"/>
      <c r="L101" s="25">
        <f t="shared" si="27"/>
        <v>-4085.9519543591973</v>
      </c>
      <c r="M101" s="17">
        <f t="shared" si="18"/>
        <v>2.308383600140526E-3</v>
      </c>
      <c r="N101" s="17">
        <f t="shared" si="28"/>
        <v>-428.4009006542214</v>
      </c>
      <c r="O101" s="24">
        <f t="shared" si="19"/>
        <v>5.7643239514407583</v>
      </c>
      <c r="P101" s="7"/>
      <c r="Q101" s="25">
        <f t="shared" si="20"/>
        <v>-4082.0562442219016</v>
      </c>
      <c r="R101" s="24">
        <f t="shared" si="21"/>
        <v>-463.51586265525788</v>
      </c>
      <c r="S101" s="7"/>
      <c r="T101" s="25">
        <f t="shared" si="22"/>
        <v>0.99223024398553128</v>
      </c>
      <c r="U101" s="24">
        <f t="shared" si="23"/>
        <v>-0.11316341290007555</v>
      </c>
      <c r="V101" s="7"/>
      <c r="W101" s="25">
        <f t="shared" si="24"/>
        <v>0.99211648123308127</v>
      </c>
      <c r="X101" s="24">
        <f t="shared" si="29"/>
        <v>269.98101565359411</v>
      </c>
      <c r="Y101" s="7"/>
      <c r="Z101" s="25">
        <f t="shared" si="30"/>
        <v>-625</v>
      </c>
      <c r="AA101" s="17">
        <f t="shared" si="31"/>
        <v>269.94599999999986</v>
      </c>
      <c r="AB101" s="24">
        <f t="shared" si="25"/>
        <v>4.7114465025886103</v>
      </c>
      <c r="AC101" s="17">
        <f t="shared" si="26"/>
        <v>3.5015653594257401E-2</v>
      </c>
    </row>
    <row r="102" spans="1:29" s="17" customFormat="1" x14ac:dyDescent="0.25">
      <c r="A102" s="17">
        <v>17</v>
      </c>
      <c r="B102" s="17">
        <v>-626</v>
      </c>
      <c r="C102" s="17">
        <v>11143</v>
      </c>
      <c r="D102" s="17">
        <v>13169</v>
      </c>
      <c r="E102" s="17">
        <v>15248</v>
      </c>
      <c r="F102" s="17">
        <v>13201</v>
      </c>
      <c r="G102" s="24"/>
      <c r="H102" s="7"/>
      <c r="I102" s="25">
        <f t="shared" si="17"/>
        <v>-4105</v>
      </c>
      <c r="J102" s="24">
        <f t="shared" si="17"/>
        <v>-32</v>
      </c>
      <c r="K102" s="7"/>
      <c r="L102" s="25">
        <f t="shared" si="27"/>
        <v>-4111.7086174722181</v>
      </c>
      <c r="M102" s="17">
        <f t="shared" si="18"/>
        <v>45.005548388549514</v>
      </c>
      <c r="N102" s="17">
        <f t="shared" si="28"/>
        <v>-27.062328053800748</v>
      </c>
      <c r="O102" s="24">
        <f t="shared" si="19"/>
        <v>24.38060424828311</v>
      </c>
      <c r="P102" s="7"/>
      <c r="Q102" s="25">
        <f t="shared" si="20"/>
        <v>-4101.0562442219016</v>
      </c>
      <c r="R102" s="24">
        <f t="shared" si="21"/>
        <v>-69.515862655257862</v>
      </c>
      <c r="S102" s="7"/>
      <c r="T102" s="25">
        <f t="shared" si="22"/>
        <v>0.99684859647942714</v>
      </c>
      <c r="U102" s="24">
        <f t="shared" si="23"/>
        <v>-1.6971700221212811E-2</v>
      </c>
      <c r="V102" s="7"/>
      <c r="W102" s="25">
        <f t="shared" si="24"/>
        <v>0.99683196723508904</v>
      </c>
      <c r="X102" s="24">
        <f t="shared" si="29"/>
        <v>264.44923430099891</v>
      </c>
      <c r="Y102" s="7"/>
      <c r="Z102" s="25">
        <f t="shared" si="30"/>
        <v>-626</v>
      </c>
      <c r="AA102" s="17">
        <f t="shared" si="31"/>
        <v>264.31199999999984</v>
      </c>
      <c r="AB102" s="24">
        <f t="shared" si="25"/>
        <v>4.6131146525312499</v>
      </c>
      <c r="AC102" s="17">
        <f t="shared" si="26"/>
        <v>0.13723430099906864</v>
      </c>
    </row>
    <row r="103" spans="1:29" s="17" customFormat="1" x14ac:dyDescent="0.25">
      <c r="A103" s="17">
        <v>18</v>
      </c>
      <c r="B103" s="17">
        <v>-626</v>
      </c>
      <c r="C103" s="17">
        <v>11152</v>
      </c>
      <c r="D103" s="17">
        <v>13376</v>
      </c>
      <c r="E103" s="17">
        <v>15245</v>
      </c>
      <c r="F103" s="17">
        <v>13005</v>
      </c>
      <c r="G103" s="24"/>
      <c r="H103" s="7"/>
      <c r="I103" s="25">
        <f t="shared" si="17"/>
        <v>-4093</v>
      </c>
      <c r="J103" s="24">
        <f t="shared" si="17"/>
        <v>371</v>
      </c>
      <c r="K103" s="7"/>
      <c r="L103" s="25">
        <f t="shared" si="27"/>
        <v>-4097.7400018374256</v>
      </c>
      <c r="M103" s="17">
        <f t="shared" si="18"/>
        <v>22.467617418797612</v>
      </c>
      <c r="N103" s="17">
        <f t="shared" si="28"/>
        <v>374.8937512463778</v>
      </c>
      <c r="O103" s="24">
        <f t="shared" si="19"/>
        <v>15.161298768668697</v>
      </c>
      <c r="P103" s="7"/>
      <c r="Q103" s="25">
        <f t="shared" si="20"/>
        <v>-4089.0562442219016</v>
      </c>
      <c r="R103" s="24">
        <f t="shared" si="21"/>
        <v>333.48413734474212</v>
      </c>
      <c r="S103" s="7"/>
      <c r="T103" s="25">
        <f t="shared" si="22"/>
        <v>0.99393174227275605</v>
      </c>
      <c r="U103" s="24">
        <f t="shared" si="23"/>
        <v>8.1417285082293997E-2</v>
      </c>
      <c r="V103" s="7"/>
      <c r="W103" s="25">
        <f t="shared" si="24"/>
        <v>0.99401446142691197</v>
      </c>
      <c r="X103" s="24">
        <f t="shared" si="29"/>
        <v>258.79132738369208</v>
      </c>
      <c r="Y103" s="7"/>
      <c r="Z103" s="25">
        <f t="shared" si="30"/>
        <v>-626</v>
      </c>
      <c r="AA103" s="17">
        <f t="shared" si="31"/>
        <v>258.67799999999983</v>
      </c>
      <c r="AB103" s="24">
        <f t="shared" si="25"/>
        <v>4.5147828024738885</v>
      </c>
      <c r="AC103" s="17">
        <f t="shared" si="26"/>
        <v>0.11332738369225126</v>
      </c>
    </row>
    <row r="104" spans="1:29" s="17" customFormat="1" x14ac:dyDescent="0.25">
      <c r="A104" s="17">
        <v>19</v>
      </c>
      <c r="B104" s="17">
        <v>-618</v>
      </c>
      <c r="C104" s="17">
        <v>11175</v>
      </c>
      <c r="D104" s="17">
        <v>13572</v>
      </c>
      <c r="E104" s="17">
        <v>15217</v>
      </c>
      <c r="F104" s="17">
        <v>12811</v>
      </c>
      <c r="G104" s="24"/>
      <c r="H104" s="7"/>
      <c r="I104" s="25">
        <f t="shared" si="17"/>
        <v>-4042</v>
      </c>
      <c r="J104" s="24">
        <f t="shared" si="17"/>
        <v>761</v>
      </c>
      <c r="K104" s="7"/>
      <c r="L104" s="25">
        <f t="shared" si="27"/>
        <v>-4045.1136327729873</v>
      </c>
      <c r="M104" s="17">
        <f t="shared" si="18"/>
        <v>9.6947090450207707</v>
      </c>
      <c r="N104" s="17">
        <f t="shared" si="28"/>
        <v>768.52233113448665</v>
      </c>
      <c r="O104" s="24">
        <f t="shared" si="19"/>
        <v>56.585465696867196</v>
      </c>
      <c r="P104" s="7"/>
      <c r="Q104" s="25">
        <f t="shared" si="20"/>
        <v>-4038.0562442219016</v>
      </c>
      <c r="R104" s="24">
        <f t="shared" si="21"/>
        <v>723.48413734474218</v>
      </c>
      <c r="S104" s="7"/>
      <c r="T104" s="25">
        <f t="shared" si="22"/>
        <v>0.98153511189440423</v>
      </c>
      <c r="U104" s="24">
        <f t="shared" si="23"/>
        <v>0.17663243215020383</v>
      </c>
      <c r="V104" s="7"/>
      <c r="W104" s="25">
        <f t="shared" si="24"/>
        <v>0.98171396977911474</v>
      </c>
      <c r="X104" s="24">
        <f t="shared" si="29"/>
        <v>253.27415872101801</v>
      </c>
      <c r="Y104" s="7"/>
      <c r="Z104" s="25">
        <f t="shared" si="30"/>
        <v>-618</v>
      </c>
      <c r="AA104" s="17">
        <f t="shared" si="31"/>
        <v>253.11599999999981</v>
      </c>
      <c r="AB104" s="24">
        <f t="shared" si="25"/>
        <v>4.4177075894779634</v>
      </c>
      <c r="AC104" s="17">
        <f t="shared" si="26"/>
        <v>0.1581587210181965</v>
      </c>
    </row>
    <row r="105" spans="1:29" s="17" customFormat="1" x14ac:dyDescent="0.25">
      <c r="A105" s="17">
        <v>20</v>
      </c>
      <c r="B105" s="17">
        <v>-604</v>
      </c>
      <c r="C105" s="17">
        <v>11224</v>
      </c>
      <c r="D105" s="17">
        <v>13762</v>
      </c>
      <c r="E105" s="17">
        <v>15181</v>
      </c>
      <c r="F105" s="17">
        <v>12629</v>
      </c>
      <c r="G105" s="24"/>
      <c r="H105" s="7"/>
      <c r="I105" s="25">
        <f t="shared" si="17"/>
        <v>-3957</v>
      </c>
      <c r="J105" s="24">
        <f t="shared" si="17"/>
        <v>1133</v>
      </c>
      <c r="K105" s="7"/>
      <c r="L105" s="25">
        <f t="shared" si="27"/>
        <v>-3956.868877347084</v>
      </c>
      <c r="M105" s="17">
        <f t="shared" si="18"/>
        <v>1.7193150107734898E-2</v>
      </c>
      <c r="N105" s="17">
        <f t="shared" si="28"/>
        <v>1146.5971357541603</v>
      </c>
      <c r="O105" s="24">
        <f t="shared" si="19"/>
        <v>184.88210071706339</v>
      </c>
      <c r="P105" s="7"/>
      <c r="Q105" s="25">
        <f t="shared" si="20"/>
        <v>-3953.0562442219016</v>
      </c>
      <c r="R105" s="24">
        <f t="shared" si="21"/>
        <v>1095.4841373447421</v>
      </c>
      <c r="S105" s="7"/>
      <c r="T105" s="25">
        <f t="shared" si="22"/>
        <v>0.9608740612638178</v>
      </c>
      <c r="U105" s="24">
        <f t="shared" si="23"/>
        <v>0.26745303396882547</v>
      </c>
      <c r="V105" s="7"/>
      <c r="W105" s="25">
        <f t="shared" si="24"/>
        <v>0.96114461620189628</v>
      </c>
      <c r="X105" s="24">
        <f t="shared" si="29"/>
        <v>247.92380047599636</v>
      </c>
      <c r="Y105" s="7"/>
      <c r="Z105" s="25">
        <f t="shared" si="30"/>
        <v>-604</v>
      </c>
      <c r="AA105" s="17">
        <f t="shared" si="31"/>
        <v>247.67999999999981</v>
      </c>
      <c r="AB105" s="24">
        <f t="shared" si="25"/>
        <v>4.322831491339552</v>
      </c>
      <c r="AC105" s="17">
        <f t="shared" si="26"/>
        <v>0.24380047599655086</v>
      </c>
    </row>
    <row r="106" spans="1:29" s="17" customFormat="1" x14ac:dyDescent="0.25">
      <c r="A106" s="17">
        <v>21</v>
      </c>
      <c r="B106" s="17">
        <v>-632</v>
      </c>
      <c r="C106" s="17">
        <v>11285</v>
      </c>
      <c r="D106" s="17">
        <v>13953</v>
      </c>
      <c r="E106" s="17">
        <v>15111</v>
      </c>
      <c r="F106" s="17">
        <v>12434</v>
      </c>
      <c r="G106" s="24"/>
      <c r="H106" s="7"/>
      <c r="I106" s="25">
        <f t="shared" si="17"/>
        <v>-3826</v>
      </c>
      <c r="J106" s="24">
        <f t="shared" si="17"/>
        <v>1519</v>
      </c>
      <c r="K106" s="7"/>
      <c r="L106" s="25">
        <f t="shared" si="27"/>
        <v>-3826.4473717676865</v>
      </c>
      <c r="M106" s="17">
        <f t="shared" si="18"/>
        <v>0.20014149852293547</v>
      </c>
      <c r="N106" s="17">
        <f t="shared" si="28"/>
        <v>1531.447030288075</v>
      </c>
      <c r="O106" s="24">
        <f t="shared" si="19"/>
        <v>154.92856299225602</v>
      </c>
      <c r="P106" s="7"/>
      <c r="Q106" s="25">
        <f t="shared" si="20"/>
        <v>-3822.0562442219016</v>
      </c>
      <c r="R106" s="24">
        <f t="shared" si="21"/>
        <v>1481.4841373447421</v>
      </c>
      <c r="S106" s="7"/>
      <c r="T106" s="25">
        <f t="shared" si="22"/>
        <v>0.92903173617432577</v>
      </c>
      <c r="U106" s="24">
        <f t="shared" si="23"/>
        <v>0.36169161542578238</v>
      </c>
      <c r="V106" s="7"/>
      <c r="W106" s="25">
        <f t="shared" si="24"/>
        <v>0.92939743382619111</v>
      </c>
      <c r="X106" s="24">
        <f t="shared" si="29"/>
        <v>242.20944276327737</v>
      </c>
      <c r="Y106" s="7"/>
      <c r="Z106" s="25">
        <f t="shared" si="30"/>
        <v>-632</v>
      </c>
      <c r="AA106" s="17">
        <f t="shared" si="31"/>
        <v>241.99199999999982</v>
      </c>
      <c r="AB106" s="24">
        <f t="shared" si="25"/>
        <v>4.2235571634861149</v>
      </c>
      <c r="AC106" s="17">
        <f t="shared" si="26"/>
        <v>0.21744276327754619</v>
      </c>
    </row>
    <row r="107" spans="1:29" s="17" customFormat="1" x14ac:dyDescent="0.25">
      <c r="A107" s="17">
        <v>22</v>
      </c>
      <c r="B107" s="17">
        <v>-633</v>
      </c>
      <c r="C107" s="17">
        <v>11363</v>
      </c>
      <c r="D107" s="17">
        <v>14135</v>
      </c>
      <c r="E107" s="17">
        <v>15015</v>
      </c>
      <c r="F107" s="17">
        <v>12242</v>
      </c>
      <c r="G107" s="24"/>
      <c r="H107" s="7"/>
      <c r="I107" s="25">
        <f t="shared" si="17"/>
        <v>-3652</v>
      </c>
      <c r="J107" s="24">
        <f t="shared" si="17"/>
        <v>1893</v>
      </c>
      <c r="K107" s="7"/>
      <c r="L107" s="25">
        <f t="shared" si="27"/>
        <v>-3658.0528936402234</v>
      </c>
      <c r="M107" s="17">
        <f t="shared" si="18"/>
        <v>36.637521419856569</v>
      </c>
      <c r="N107" s="17">
        <f t="shared" si="28"/>
        <v>1902.1381271386977</v>
      </c>
      <c r="O107" s="24">
        <f t="shared" si="19"/>
        <v>83.505367603002597</v>
      </c>
      <c r="P107" s="7"/>
      <c r="Q107" s="25">
        <f t="shared" si="20"/>
        <v>-3648.0562442219016</v>
      </c>
      <c r="R107" s="24">
        <f t="shared" si="21"/>
        <v>1855.4841373447421</v>
      </c>
      <c r="S107" s="7"/>
      <c r="T107" s="25">
        <f t="shared" si="22"/>
        <v>0.88673735017759592</v>
      </c>
      <c r="U107" s="24">
        <f t="shared" si="23"/>
        <v>0.45300050004988046</v>
      </c>
      <c r="V107" s="7"/>
      <c r="W107" s="25">
        <f t="shared" si="24"/>
        <v>0.88719522690539521</v>
      </c>
      <c r="X107" s="24">
        <f t="shared" si="29"/>
        <v>236.42504567044534</v>
      </c>
      <c r="Y107" s="7"/>
      <c r="Z107" s="25">
        <f t="shared" si="30"/>
        <v>-633</v>
      </c>
      <c r="AA107" s="17">
        <f t="shared" si="31"/>
        <v>236.29499999999982</v>
      </c>
      <c r="AB107" s="24">
        <f t="shared" si="25"/>
        <v>4.124125755999998</v>
      </c>
      <c r="AC107" s="17">
        <f t="shared" si="26"/>
        <v>0.13004567044552573</v>
      </c>
    </row>
    <row r="108" spans="1:29" s="17" customFormat="1" x14ac:dyDescent="0.25">
      <c r="A108" s="17">
        <v>23</v>
      </c>
      <c r="B108" s="17">
        <v>-635</v>
      </c>
      <c r="C108" s="17">
        <v>11471</v>
      </c>
      <c r="D108" s="17">
        <v>14314</v>
      </c>
      <c r="E108" s="17">
        <v>14921</v>
      </c>
      <c r="F108" s="17">
        <v>12072</v>
      </c>
      <c r="G108" s="24"/>
      <c r="H108" s="7"/>
      <c r="I108" s="25">
        <f t="shared" si="17"/>
        <v>-3450</v>
      </c>
      <c r="J108" s="24">
        <f t="shared" si="17"/>
        <v>2242</v>
      </c>
      <c r="K108" s="7"/>
      <c r="L108" s="25">
        <f t="shared" si="27"/>
        <v>-3452.8249244189342</v>
      </c>
      <c r="M108" s="17">
        <f t="shared" si="18"/>
        <v>7.98019797269066</v>
      </c>
      <c r="N108" s="17">
        <f t="shared" si="28"/>
        <v>2255.4668068555411</v>
      </c>
      <c r="O108" s="24">
        <f t="shared" si="19"/>
        <v>181.354886884449</v>
      </c>
      <c r="P108" s="7"/>
      <c r="Q108" s="25">
        <f t="shared" si="20"/>
        <v>-3446.0562442219016</v>
      </c>
      <c r="R108" s="24">
        <f t="shared" si="21"/>
        <v>2204.4841373447421</v>
      </c>
      <c r="S108" s="7"/>
      <c r="T108" s="25">
        <f t="shared" si="22"/>
        <v>0.83763697103196699</v>
      </c>
      <c r="U108" s="24">
        <f t="shared" si="23"/>
        <v>0.53820584960552287</v>
      </c>
      <c r="V108" s="7"/>
      <c r="W108" s="25">
        <f t="shared" si="24"/>
        <v>0.83818086022164562</v>
      </c>
      <c r="X108" s="24">
        <f t="shared" si="29"/>
        <v>230.76883117965008</v>
      </c>
      <c r="Y108" s="7"/>
      <c r="Z108" s="25">
        <f t="shared" si="30"/>
        <v>-635</v>
      </c>
      <c r="AA108" s="17">
        <f t="shared" si="31"/>
        <v>230.57999999999981</v>
      </c>
      <c r="AB108" s="24">
        <f t="shared" si="25"/>
        <v>4.0243801892485216</v>
      </c>
      <c r="AC108" s="17">
        <f t="shared" si="26"/>
        <v>0.18883117965026486</v>
      </c>
    </row>
    <row r="109" spans="1:29" s="17" customFormat="1" x14ac:dyDescent="0.25">
      <c r="A109" s="17">
        <v>24</v>
      </c>
      <c r="B109" s="17">
        <v>-640</v>
      </c>
      <c r="C109" s="17">
        <v>11588</v>
      </c>
      <c r="D109" s="17">
        <v>14483</v>
      </c>
      <c r="E109" s="17">
        <v>14801</v>
      </c>
      <c r="F109" s="17">
        <v>11906</v>
      </c>
      <c r="G109" s="24"/>
      <c r="H109" s="7"/>
      <c r="I109" s="25">
        <f t="shared" si="17"/>
        <v>-3213</v>
      </c>
      <c r="J109" s="24">
        <f t="shared" si="17"/>
        <v>2577</v>
      </c>
      <c r="K109" s="7"/>
      <c r="L109" s="25">
        <f t="shared" si="27"/>
        <v>-3211.262325275784</v>
      </c>
      <c r="M109" s="17">
        <f t="shared" si="18"/>
        <v>3.0195134471793224</v>
      </c>
      <c r="N109" s="17">
        <f t="shared" si="28"/>
        <v>2589.2328457651092</v>
      </c>
      <c r="O109" s="24">
        <f t="shared" si="19"/>
        <v>149.64251551295087</v>
      </c>
      <c r="P109" s="7"/>
      <c r="Q109" s="25">
        <f t="shared" si="20"/>
        <v>-3209.0562442219016</v>
      </c>
      <c r="R109" s="24">
        <f t="shared" si="21"/>
        <v>2539.4841373447421</v>
      </c>
      <c r="S109" s="7"/>
      <c r="T109" s="25">
        <f t="shared" si="22"/>
        <v>0.78002910045021423</v>
      </c>
      <c r="U109" s="24">
        <f t="shared" si="23"/>
        <v>0.61999321952283004</v>
      </c>
      <c r="V109" s="7"/>
      <c r="W109" s="25">
        <f t="shared" si="24"/>
        <v>0.78065554640374646</v>
      </c>
      <c r="X109" s="24">
        <f t="shared" si="29"/>
        <v>225.01738229152261</v>
      </c>
      <c r="Y109" s="7"/>
      <c r="Z109" s="25">
        <f t="shared" si="30"/>
        <v>-640</v>
      </c>
      <c r="AA109" s="17">
        <f t="shared" si="31"/>
        <v>224.81999999999982</v>
      </c>
      <c r="AB109" s="24">
        <f t="shared" si="25"/>
        <v>3.9238492243336482</v>
      </c>
      <c r="AC109" s="17">
        <f t="shared" si="26"/>
        <v>0.19738229152278564</v>
      </c>
    </row>
    <row r="110" spans="1:29" s="17" customFormat="1" x14ac:dyDescent="0.25">
      <c r="A110" s="17">
        <v>25</v>
      </c>
      <c r="B110" s="17">
        <v>-622</v>
      </c>
      <c r="C110" s="17">
        <v>11716</v>
      </c>
      <c r="D110" s="17">
        <v>14632</v>
      </c>
      <c r="E110" s="17">
        <v>14661</v>
      </c>
      <c r="F110" s="17">
        <v>11754</v>
      </c>
      <c r="G110" s="24"/>
      <c r="H110" s="7"/>
      <c r="I110" s="25">
        <f t="shared" si="17"/>
        <v>-2945</v>
      </c>
      <c r="J110" s="24">
        <f t="shared" si="17"/>
        <v>2878</v>
      </c>
      <c r="K110" s="7"/>
      <c r="L110" s="25">
        <f t="shared" si="27"/>
        <v>-2945.4055787768757</v>
      </c>
      <c r="M110" s="17">
        <f t="shared" si="18"/>
        <v>0.16449414425198883</v>
      </c>
      <c r="N110" s="17">
        <f t="shared" si="28"/>
        <v>2888.9220286430086</v>
      </c>
      <c r="O110" s="24">
        <f t="shared" si="19"/>
        <v>119.29070967870064</v>
      </c>
      <c r="P110" s="7"/>
      <c r="Q110" s="25">
        <f t="shared" si="20"/>
        <v>-2941.0562442219016</v>
      </c>
      <c r="R110" s="24">
        <f t="shared" si="21"/>
        <v>2840.4841373447421</v>
      </c>
      <c r="S110" s="7"/>
      <c r="T110" s="25">
        <f t="shared" si="22"/>
        <v>0.71488602316789474</v>
      </c>
      <c r="U110" s="24">
        <f t="shared" si="23"/>
        <v>0.69347978174703728</v>
      </c>
      <c r="V110" s="7"/>
      <c r="W110" s="25">
        <f t="shared" si="24"/>
        <v>0.71558664016752771</v>
      </c>
      <c r="X110" s="24">
        <f t="shared" si="29"/>
        <v>219.37267170471387</v>
      </c>
      <c r="Y110" s="7"/>
      <c r="Z110" s="25">
        <f t="shared" si="30"/>
        <v>-622</v>
      </c>
      <c r="AA110" s="17">
        <f t="shared" si="31"/>
        <v>219.22199999999981</v>
      </c>
      <c r="AB110" s="24">
        <f t="shared" si="25"/>
        <v>3.8261456928070054</v>
      </c>
      <c r="AC110" s="17">
        <f t="shared" si="26"/>
        <v>0.15067170471405689</v>
      </c>
    </row>
    <row r="111" spans="1:29" s="17" customFormat="1" x14ac:dyDescent="0.25">
      <c r="A111" s="17">
        <v>26</v>
      </c>
      <c r="B111" s="17">
        <v>-609</v>
      </c>
      <c r="C111" s="17">
        <v>11866</v>
      </c>
      <c r="D111" s="17">
        <v>14772</v>
      </c>
      <c r="E111" s="17">
        <v>14526</v>
      </c>
      <c r="F111" s="17">
        <v>11622</v>
      </c>
      <c r="G111" s="24"/>
      <c r="H111" s="7"/>
      <c r="I111" s="25">
        <f t="shared" si="17"/>
        <v>-2660</v>
      </c>
      <c r="J111" s="24">
        <f t="shared" si="17"/>
        <v>3150</v>
      </c>
      <c r="K111" s="7"/>
      <c r="L111" s="25">
        <f t="shared" si="27"/>
        <v>-2657.8771866313023</v>
      </c>
      <c r="M111" s="17">
        <f t="shared" si="18"/>
        <v>4.5063365983218233</v>
      </c>
      <c r="N111" s="17">
        <f t="shared" si="28"/>
        <v>3155.9854391273425</v>
      </c>
      <c r="O111" s="24">
        <f t="shared" si="19"/>
        <v>35.825481547122408</v>
      </c>
      <c r="P111" s="7"/>
      <c r="Q111" s="25">
        <f t="shared" si="20"/>
        <v>-2656.0562442219016</v>
      </c>
      <c r="R111" s="24">
        <f t="shared" si="21"/>
        <v>3112.4841373447421</v>
      </c>
      <c r="S111" s="7"/>
      <c r="T111" s="25">
        <f t="shared" si="22"/>
        <v>0.64561073575945793</v>
      </c>
      <c r="U111" s="24">
        <f t="shared" si="23"/>
        <v>0.75988624329183596</v>
      </c>
      <c r="V111" s="7"/>
      <c r="W111" s="25">
        <f t="shared" si="24"/>
        <v>0.64637837245118623</v>
      </c>
      <c r="X111" s="24">
        <f t="shared" si="29"/>
        <v>213.85915695504843</v>
      </c>
      <c r="Y111" s="7"/>
      <c r="Z111" s="25">
        <f t="shared" si="30"/>
        <v>-609</v>
      </c>
      <c r="AA111" s="17">
        <f t="shared" si="31"/>
        <v>213.74099999999981</v>
      </c>
      <c r="AB111" s="24">
        <f t="shared" si="25"/>
        <v>3.7304841965051967</v>
      </c>
      <c r="AC111" s="17">
        <f t="shared" si="26"/>
        <v>0.11815695504861878</v>
      </c>
    </row>
    <row r="112" spans="1:29" s="17" customFormat="1" x14ac:dyDescent="0.25">
      <c r="A112" s="17">
        <v>27</v>
      </c>
      <c r="B112" s="17">
        <v>-621</v>
      </c>
      <c r="C112" s="17">
        <v>12023</v>
      </c>
      <c r="D112" s="17">
        <v>14901</v>
      </c>
      <c r="E112" s="17">
        <v>14369</v>
      </c>
      <c r="F112" s="17">
        <v>11500</v>
      </c>
      <c r="G112" s="24"/>
      <c r="H112" s="7"/>
      <c r="I112" s="25">
        <f t="shared" si="17"/>
        <v>-2346</v>
      </c>
      <c r="J112" s="24">
        <f t="shared" si="17"/>
        <v>3401</v>
      </c>
      <c r="K112" s="7"/>
      <c r="L112" s="25">
        <f t="shared" si="27"/>
        <v>-2339.6881276838312</v>
      </c>
      <c r="M112" s="17">
        <f t="shared" si="18"/>
        <v>39.839732135617766</v>
      </c>
      <c r="N112" s="17">
        <f t="shared" si="28"/>
        <v>3398.9000570964117</v>
      </c>
      <c r="O112" s="24">
        <f t="shared" si="19"/>
        <v>4.4097601983307397</v>
      </c>
      <c r="P112" s="7"/>
      <c r="Q112" s="25">
        <f t="shared" si="20"/>
        <v>-2342.0562442219016</v>
      </c>
      <c r="R112" s="24">
        <f t="shared" si="21"/>
        <v>3363.4841373447421</v>
      </c>
      <c r="S112" s="7"/>
      <c r="T112" s="25">
        <f t="shared" si="22"/>
        <v>0.56928638401823273</v>
      </c>
      <c r="U112" s="24">
        <f t="shared" si="23"/>
        <v>0.82116573537913173</v>
      </c>
      <c r="V112" s="7"/>
      <c r="W112" s="25">
        <f t="shared" si="24"/>
        <v>0.57011585976716306</v>
      </c>
      <c r="X112" s="24">
        <f t="shared" si="29"/>
        <v>208.24516036021691</v>
      </c>
      <c r="Y112" s="7"/>
      <c r="Z112" s="25">
        <f t="shared" si="30"/>
        <v>-621</v>
      </c>
      <c r="AA112" s="17">
        <f t="shared" si="31"/>
        <v>208.15199999999982</v>
      </c>
      <c r="AB112" s="24">
        <f t="shared" si="25"/>
        <v>3.6329377446112332</v>
      </c>
      <c r="AC112" s="17">
        <f t="shared" si="26"/>
        <v>9.3160360217098059E-2</v>
      </c>
    </row>
    <row r="113" spans="1:29" s="17" customFormat="1" x14ac:dyDescent="0.25">
      <c r="A113" s="17">
        <v>28</v>
      </c>
      <c r="B113" s="17">
        <v>-612</v>
      </c>
      <c r="C113" s="17">
        <v>12186</v>
      </c>
      <c r="D113" s="17">
        <v>15003</v>
      </c>
      <c r="E113" s="17">
        <v>14192</v>
      </c>
      <c r="F113" s="17">
        <v>11394</v>
      </c>
      <c r="G113" s="24"/>
      <c r="H113" s="7"/>
      <c r="I113" s="25">
        <f t="shared" si="17"/>
        <v>-2006</v>
      </c>
      <c r="J113" s="24">
        <f t="shared" si="17"/>
        <v>3609</v>
      </c>
      <c r="K113" s="7"/>
      <c r="L113" s="25">
        <f t="shared" si="27"/>
        <v>-2004.347283358863</v>
      </c>
      <c r="M113" s="17">
        <f t="shared" si="18"/>
        <v>2.7314722958910886</v>
      </c>
      <c r="N113" s="17">
        <f t="shared" si="28"/>
        <v>3607.002846016248</v>
      </c>
      <c r="O113" s="24">
        <f t="shared" si="19"/>
        <v>3.98862403481654</v>
      </c>
      <c r="P113" s="7"/>
      <c r="Q113" s="25">
        <f t="shared" si="20"/>
        <v>-2002.0562442219016</v>
      </c>
      <c r="R113" s="24">
        <f t="shared" si="21"/>
        <v>3571.4841373447421</v>
      </c>
      <c r="S113" s="7"/>
      <c r="T113" s="25">
        <f t="shared" si="22"/>
        <v>0.48664218149588712</v>
      </c>
      <c r="U113" s="24">
        <f t="shared" si="23"/>
        <v>0.87194714714868371</v>
      </c>
      <c r="V113" s="7"/>
      <c r="W113" s="25">
        <f t="shared" si="24"/>
        <v>0.48752289247193648</v>
      </c>
      <c r="X113" s="24">
        <f t="shared" si="29"/>
        <v>202.6842501564447</v>
      </c>
      <c r="Y113" s="7"/>
      <c r="Z113" s="25">
        <f t="shared" si="30"/>
        <v>-612</v>
      </c>
      <c r="AA113" s="17">
        <f t="shared" si="31"/>
        <v>202.64399999999981</v>
      </c>
      <c r="AB113" s="24">
        <f t="shared" si="25"/>
        <v>3.5368050094113856</v>
      </c>
      <c r="AC113" s="17">
        <f t="shared" si="26"/>
        <v>4.0250156444898266E-2</v>
      </c>
    </row>
    <row r="114" spans="1:29" s="17" customFormat="1" x14ac:dyDescent="0.25">
      <c r="A114" s="17">
        <v>29</v>
      </c>
      <c r="B114" s="17">
        <v>-626</v>
      </c>
      <c r="C114" s="17">
        <v>12367</v>
      </c>
      <c r="D114" s="17">
        <v>15087</v>
      </c>
      <c r="E114" s="17">
        <v>14008</v>
      </c>
      <c r="F114" s="17">
        <v>11301</v>
      </c>
      <c r="G114" s="24"/>
      <c r="H114" s="7"/>
      <c r="I114" s="25">
        <f t="shared" si="17"/>
        <v>-1641</v>
      </c>
      <c r="J114" s="24">
        <f t="shared" si="17"/>
        <v>3786</v>
      </c>
      <c r="K114" s="7"/>
      <c r="L114" s="25">
        <f t="shared" si="27"/>
        <v>-1642.2312995984998</v>
      </c>
      <c r="M114" s="17">
        <f t="shared" si="18"/>
        <v>1.51609870126588</v>
      </c>
      <c r="N114" s="17">
        <f t="shared" si="28"/>
        <v>3785.715139604763</v>
      </c>
      <c r="O114" s="24">
        <f t="shared" si="19"/>
        <v>8.1145444774606487E-2</v>
      </c>
      <c r="P114" s="7"/>
      <c r="Q114" s="25">
        <f t="shared" si="20"/>
        <v>-1637.0562442219016</v>
      </c>
      <c r="R114" s="24">
        <f t="shared" si="21"/>
        <v>3748.4841373447421</v>
      </c>
      <c r="S114" s="7"/>
      <c r="T114" s="25">
        <f t="shared" si="22"/>
        <v>0.3979211993763101</v>
      </c>
      <c r="U114" s="24">
        <f t="shared" si="23"/>
        <v>0.91516017543335038</v>
      </c>
      <c r="V114" s="7"/>
      <c r="W114" s="25">
        <f t="shared" si="24"/>
        <v>0.39884550018256354</v>
      </c>
      <c r="X114" s="24">
        <f t="shared" si="29"/>
        <v>197.0223872188343</v>
      </c>
      <c r="Y114" s="7"/>
      <c r="Z114" s="25">
        <f t="shared" si="30"/>
        <v>-626</v>
      </c>
      <c r="AA114" s="17">
        <f t="shared" si="31"/>
        <v>197.00999999999982</v>
      </c>
      <c r="AB114" s="24">
        <f t="shared" si="25"/>
        <v>3.4384731593540252</v>
      </c>
      <c r="AC114" s="17">
        <f t="shared" si="26"/>
        <v>1.2387218834476244E-2</v>
      </c>
    </row>
    <row r="115" spans="1:29" s="17" customFormat="1" x14ac:dyDescent="0.25">
      <c r="A115" s="17">
        <v>30</v>
      </c>
      <c r="B115" s="17">
        <v>-626</v>
      </c>
      <c r="C115" s="17">
        <v>12553</v>
      </c>
      <c r="D115" s="17">
        <v>15163</v>
      </c>
      <c r="E115" s="17">
        <v>13820</v>
      </c>
      <c r="F115" s="17">
        <v>11230</v>
      </c>
      <c r="G115" s="24"/>
      <c r="H115" s="7"/>
      <c r="I115" s="25">
        <f t="shared" si="17"/>
        <v>-1267</v>
      </c>
      <c r="J115" s="24">
        <f t="shared" si="17"/>
        <v>3933</v>
      </c>
      <c r="K115" s="7"/>
      <c r="L115" s="25">
        <f t="shared" si="27"/>
        <v>-1264.272235077661</v>
      </c>
      <c r="M115" s="17">
        <f t="shared" si="18"/>
        <v>7.4407014715431989</v>
      </c>
      <c r="N115" s="17">
        <f t="shared" si="28"/>
        <v>3928.1768970703529</v>
      </c>
      <c r="O115" s="24">
        <f t="shared" si="19"/>
        <v>23.262321869970638</v>
      </c>
      <c r="P115" s="7"/>
      <c r="Q115" s="25">
        <f t="shared" si="20"/>
        <v>-1263.0562442219016</v>
      </c>
      <c r="R115" s="24">
        <f t="shared" si="21"/>
        <v>3895.4841373447421</v>
      </c>
      <c r="S115" s="7"/>
      <c r="T115" s="25">
        <f t="shared" si="22"/>
        <v>0.30701257660172987</v>
      </c>
      <c r="U115" s="24">
        <f t="shared" si="23"/>
        <v>0.95104896163587027</v>
      </c>
      <c r="V115" s="7"/>
      <c r="W115" s="25">
        <f t="shared" si="24"/>
        <v>0.30797307034978016</v>
      </c>
      <c r="X115" s="24">
        <f t="shared" si="29"/>
        <v>191.41706138396262</v>
      </c>
      <c r="Y115" s="7"/>
      <c r="Z115" s="25">
        <f t="shared" si="30"/>
        <v>-626</v>
      </c>
      <c r="AA115" s="17">
        <f t="shared" si="31"/>
        <v>191.37599999999983</v>
      </c>
      <c r="AB115" s="24">
        <f t="shared" si="25"/>
        <v>3.3401413092966652</v>
      </c>
      <c r="AC115" s="17">
        <f t="shared" si="26"/>
        <v>4.1061383962784248E-2</v>
      </c>
    </row>
    <row r="116" spans="1:29" s="17" customFormat="1" x14ac:dyDescent="0.25">
      <c r="A116" s="17">
        <v>31</v>
      </c>
      <c r="B116" s="17">
        <v>-641</v>
      </c>
      <c r="C116" s="17">
        <v>12749</v>
      </c>
      <c r="D116" s="17">
        <v>15220</v>
      </c>
      <c r="E116" s="17">
        <v>13624</v>
      </c>
      <c r="F116" s="17">
        <v>11175</v>
      </c>
      <c r="G116" s="24"/>
      <c r="H116" s="7"/>
      <c r="I116" s="25">
        <f t="shared" ref="I116:J149" si="32">C116-E116</f>
        <v>-875</v>
      </c>
      <c r="J116" s="24">
        <f t="shared" si="32"/>
        <v>4045</v>
      </c>
      <c r="K116" s="7"/>
      <c r="L116" s="25">
        <f t="shared" si="27"/>
        <v>-864.65826054059789</v>
      </c>
      <c r="M116" s="17">
        <f t="shared" si="18"/>
        <v>106.95157504615457</v>
      </c>
      <c r="N116" s="17">
        <f t="shared" si="28"/>
        <v>4035.0518025827114</v>
      </c>
      <c r="O116" s="24">
        <f t="shared" si="19"/>
        <v>98.966631853347792</v>
      </c>
      <c r="P116" s="7"/>
      <c r="Q116" s="25">
        <f t="shared" si="20"/>
        <v>-871.05624422190169</v>
      </c>
      <c r="R116" s="24">
        <f t="shared" si="21"/>
        <v>4007.4841373447421</v>
      </c>
      <c r="S116" s="7"/>
      <c r="T116" s="25">
        <f t="shared" si="22"/>
        <v>0.21172867251714309</v>
      </c>
      <c r="U116" s="24">
        <f t="shared" si="23"/>
        <v>0.97839279874255203</v>
      </c>
      <c r="V116" s="7"/>
      <c r="W116" s="25">
        <f t="shared" si="24"/>
        <v>0.21271672857444043</v>
      </c>
      <c r="X116" s="24">
        <f t="shared" si="29"/>
        <v>185.73987116199623</v>
      </c>
      <c r="Y116" s="7"/>
      <c r="Z116" s="25">
        <f t="shared" si="30"/>
        <v>-641</v>
      </c>
      <c r="AA116" s="17">
        <f t="shared" si="31"/>
        <v>185.60699999999983</v>
      </c>
      <c r="AB116" s="24">
        <f t="shared" si="25"/>
        <v>3.2394532647491121</v>
      </c>
      <c r="AC116" s="17">
        <f t="shared" si="26"/>
        <v>0.13287116199640536</v>
      </c>
    </row>
    <row r="117" spans="1:29" s="17" customFormat="1" x14ac:dyDescent="0.25">
      <c r="A117" s="17">
        <v>32</v>
      </c>
      <c r="B117" s="17">
        <v>-636</v>
      </c>
      <c r="C117" s="17">
        <v>12950</v>
      </c>
      <c r="D117" s="17">
        <v>15243</v>
      </c>
      <c r="E117" s="17">
        <v>13415</v>
      </c>
      <c r="F117" s="17">
        <v>11138</v>
      </c>
      <c r="G117" s="24"/>
      <c r="H117" s="7"/>
      <c r="I117" s="25">
        <f t="shared" si="32"/>
        <v>-465</v>
      </c>
      <c r="J117" s="24">
        <f t="shared" si="32"/>
        <v>4105</v>
      </c>
      <c r="K117" s="7"/>
      <c r="L117" s="25">
        <f t="shared" si="27"/>
        <v>-459.52611781421245</v>
      </c>
      <c r="M117" s="17">
        <f t="shared" si="18"/>
        <v>29.963386183882232</v>
      </c>
      <c r="N117" s="17">
        <f t="shared" si="28"/>
        <v>4101.0331689977329</v>
      </c>
      <c r="O117" s="24">
        <f t="shared" si="19"/>
        <v>15.7357482005474</v>
      </c>
      <c r="P117" s="7"/>
      <c r="Q117" s="25">
        <f t="shared" si="20"/>
        <v>-461.05624422190164</v>
      </c>
      <c r="R117" s="24">
        <f t="shared" si="21"/>
        <v>4067.4841373447421</v>
      </c>
      <c r="S117" s="7"/>
      <c r="T117" s="25">
        <f t="shared" si="22"/>
        <v>0.11206948712254974</v>
      </c>
      <c r="U117" s="24">
        <f t="shared" si="23"/>
        <v>0.9930412829068459</v>
      </c>
      <c r="V117" s="7"/>
      <c r="W117" s="25">
        <f t="shared" si="24"/>
        <v>0.11307228391844434</v>
      </c>
      <c r="X117" s="24">
        <f t="shared" si="29"/>
        <v>179.96981698913009</v>
      </c>
      <c r="Y117" s="7"/>
      <c r="Z117" s="25">
        <f t="shared" si="30"/>
        <v>-636</v>
      </c>
      <c r="AA117" s="17">
        <f t="shared" si="31"/>
        <v>179.88299999999984</v>
      </c>
      <c r="AB117" s="24">
        <f t="shared" si="25"/>
        <v>3.1395506183649573</v>
      </c>
      <c r="AC117" s="17">
        <f t="shared" si="26"/>
        <v>8.6816989130255706E-2</v>
      </c>
    </row>
    <row r="118" spans="1:29" s="17" customFormat="1" x14ac:dyDescent="0.25">
      <c r="A118" s="17">
        <v>33</v>
      </c>
      <c r="B118" s="17">
        <v>-617</v>
      </c>
      <c r="C118" s="17">
        <v>13151</v>
      </c>
      <c r="D118" s="17">
        <v>15265</v>
      </c>
      <c r="E118" s="17">
        <v>13219</v>
      </c>
      <c r="F118" s="17">
        <v>11128</v>
      </c>
      <c r="G118" s="24"/>
      <c r="H118" s="7"/>
      <c r="I118" s="25">
        <f t="shared" si="32"/>
        <v>-68</v>
      </c>
      <c r="J118" s="24">
        <f t="shared" si="32"/>
        <v>4137</v>
      </c>
      <c r="K118" s="7"/>
      <c r="L118" s="25">
        <f t="shared" si="27"/>
        <v>-62.112898048145638</v>
      </c>
      <c r="M118" s="17">
        <f t="shared" si="18"/>
        <v>34.657969391527438</v>
      </c>
      <c r="N118" s="17">
        <f t="shared" si="28"/>
        <v>4126.2823476977555</v>
      </c>
      <c r="O118" s="24">
        <f t="shared" si="19"/>
        <v>114.86807087180597</v>
      </c>
      <c r="P118" s="7"/>
      <c r="Q118" s="25">
        <f t="shared" si="20"/>
        <v>-64.05624422190165</v>
      </c>
      <c r="R118" s="24">
        <f t="shared" si="21"/>
        <v>4099.4841373447425</v>
      </c>
      <c r="S118" s="7"/>
      <c r="T118" s="25">
        <f t="shared" si="22"/>
        <v>1.5570227118516694E-2</v>
      </c>
      <c r="U118" s="24">
        <f t="shared" si="23"/>
        <v>1.0008538077944693</v>
      </c>
      <c r="V118" s="7"/>
      <c r="W118" s="25">
        <f t="shared" si="24"/>
        <v>1.6580863542405982E-2</v>
      </c>
      <c r="X118" s="24">
        <f t="shared" si="29"/>
        <v>174.42294758100422</v>
      </c>
      <c r="Y118" s="7"/>
      <c r="Z118" s="25">
        <f t="shared" si="30"/>
        <v>-617</v>
      </c>
      <c r="AA118" s="17">
        <f t="shared" si="31"/>
        <v>174.32999999999984</v>
      </c>
      <c r="AB118" s="24">
        <f t="shared" si="25"/>
        <v>3.0426324850017119</v>
      </c>
      <c r="AC118" s="17">
        <f t="shared" si="26"/>
        <v>9.2947581004381163E-2</v>
      </c>
    </row>
    <row r="119" spans="1:29" s="17" customFormat="1" x14ac:dyDescent="0.25">
      <c r="A119" s="17">
        <v>34</v>
      </c>
      <c r="B119" s="17">
        <v>-621</v>
      </c>
      <c r="C119" s="17">
        <v>13361</v>
      </c>
      <c r="D119" s="17">
        <v>15265</v>
      </c>
      <c r="E119" s="17">
        <v>13026</v>
      </c>
      <c r="F119" s="17">
        <v>11142</v>
      </c>
      <c r="G119" s="24"/>
      <c r="H119" s="7"/>
      <c r="I119" s="25">
        <f t="shared" si="32"/>
        <v>335</v>
      </c>
      <c r="J119" s="24">
        <f t="shared" si="32"/>
        <v>4123</v>
      </c>
      <c r="K119" s="7"/>
      <c r="L119" s="25">
        <f t="shared" si="27"/>
        <v>338.41970107239342</v>
      </c>
      <c r="M119" s="17">
        <f t="shared" si="18"/>
        <v>11.694355424528725</v>
      </c>
      <c r="N119" s="17">
        <f t="shared" si="28"/>
        <v>4112.9052059744363</v>
      </c>
      <c r="O119" s="24">
        <f t="shared" si="19"/>
        <v>101.90486641855688</v>
      </c>
      <c r="P119" s="7"/>
      <c r="Q119" s="25">
        <f t="shared" si="20"/>
        <v>338.94375577809836</v>
      </c>
      <c r="R119" s="24">
        <f t="shared" si="21"/>
        <v>4085.4841373447421</v>
      </c>
      <c r="S119" s="7"/>
      <c r="T119" s="25">
        <f t="shared" si="22"/>
        <v>-8.2387459988851872E-2</v>
      </c>
      <c r="U119" s="24">
        <f t="shared" si="23"/>
        <v>0.99743582815613407</v>
      </c>
      <c r="V119" s="7"/>
      <c r="W119" s="25">
        <f t="shared" si="24"/>
        <v>-8.1380324865941336E-2</v>
      </c>
      <c r="X119" s="24">
        <f t="shared" si="29"/>
        <v>168.80942713739398</v>
      </c>
      <c r="Y119" s="7"/>
      <c r="Z119" s="25">
        <f t="shared" si="30"/>
        <v>-621</v>
      </c>
      <c r="AA119" s="17">
        <f t="shared" si="31"/>
        <v>168.74099999999984</v>
      </c>
      <c r="AB119" s="24">
        <f t="shared" si="25"/>
        <v>2.9450860331077484</v>
      </c>
      <c r="AC119" s="17">
        <f t="shared" si="26"/>
        <v>6.8427137394138526E-2</v>
      </c>
    </row>
    <row r="120" spans="1:29" s="17" customFormat="1" x14ac:dyDescent="0.25">
      <c r="A120" s="17">
        <v>35</v>
      </c>
      <c r="B120" s="17">
        <v>-609</v>
      </c>
      <c r="C120" s="17">
        <v>13548</v>
      </c>
      <c r="D120" s="17">
        <v>15235</v>
      </c>
      <c r="E120" s="17">
        <v>12823</v>
      </c>
      <c r="F120" s="17">
        <v>11163</v>
      </c>
      <c r="G120" s="24"/>
      <c r="H120" s="7"/>
      <c r="I120" s="25">
        <f t="shared" si="32"/>
        <v>725</v>
      </c>
      <c r="J120" s="24">
        <f t="shared" si="32"/>
        <v>4072</v>
      </c>
      <c r="K120" s="7"/>
      <c r="L120" s="25">
        <f t="shared" si="27"/>
        <v>728.07108125982347</v>
      </c>
      <c r="M120" s="17">
        <f t="shared" si="18"/>
        <v>9.4315401044389269</v>
      </c>
      <c r="N120" s="17">
        <f t="shared" si="28"/>
        <v>4062.1133552646211</v>
      </c>
      <c r="O120" s="24">
        <f t="shared" si="19"/>
        <v>97.74574412359577</v>
      </c>
      <c r="P120" s="7"/>
      <c r="Q120" s="25">
        <f t="shared" si="20"/>
        <v>728.94375577809831</v>
      </c>
      <c r="R120" s="24">
        <f t="shared" si="21"/>
        <v>4034.4841373447421</v>
      </c>
      <c r="S120" s="7"/>
      <c r="T120" s="25">
        <f t="shared" si="22"/>
        <v>-0.17718522170566015</v>
      </c>
      <c r="U120" s="24">
        <f t="shared" si="23"/>
        <v>0.98498461661648429</v>
      </c>
      <c r="V120" s="7"/>
      <c r="W120" s="25">
        <f t="shared" si="24"/>
        <v>-0.17619070772626624</v>
      </c>
      <c r="X120" s="24">
        <f t="shared" si="29"/>
        <v>163.33221539741078</v>
      </c>
      <c r="Y120" s="7"/>
      <c r="Z120" s="25">
        <f t="shared" si="30"/>
        <v>-609</v>
      </c>
      <c r="AA120" s="17">
        <f t="shared" si="31"/>
        <v>163.25999999999985</v>
      </c>
      <c r="AB120" s="24">
        <f t="shared" si="25"/>
        <v>2.8494245368059397</v>
      </c>
      <c r="AC120" s="17">
        <f t="shared" si="26"/>
        <v>7.2215397410928972E-2</v>
      </c>
    </row>
    <row r="121" spans="1:29" s="17" customFormat="1" x14ac:dyDescent="0.25">
      <c r="A121" s="17">
        <v>36</v>
      </c>
      <c r="B121" s="17">
        <v>-617</v>
      </c>
      <c r="C121" s="17">
        <v>13738</v>
      </c>
      <c r="D121" s="17">
        <v>15186</v>
      </c>
      <c r="E121" s="17">
        <v>12629</v>
      </c>
      <c r="F121" s="17">
        <v>11206</v>
      </c>
      <c r="G121" s="24"/>
      <c r="H121" s="7"/>
      <c r="I121" s="25">
        <f t="shared" si="32"/>
        <v>1109</v>
      </c>
      <c r="J121" s="24">
        <f t="shared" si="32"/>
        <v>3980</v>
      </c>
      <c r="K121" s="7"/>
      <c r="L121" s="25">
        <f t="shared" si="27"/>
        <v>1115.9917008710058</v>
      </c>
      <c r="M121" s="17">
        <f t="shared" si="18"/>
        <v>48.883881069623719</v>
      </c>
      <c r="N121" s="17">
        <f t="shared" si="28"/>
        <v>3973.0889685365119</v>
      </c>
      <c r="O121" s="24">
        <f t="shared" si="19"/>
        <v>47.762355889323068</v>
      </c>
      <c r="P121" s="7"/>
      <c r="Q121" s="25">
        <f t="shared" si="20"/>
        <v>1112.9437557780984</v>
      </c>
      <c r="R121" s="24">
        <f t="shared" si="21"/>
        <v>3942.4841373447421</v>
      </c>
      <c r="S121" s="7"/>
      <c r="T121" s="25">
        <f t="shared" si="22"/>
        <v>-0.27052455631913297</v>
      </c>
      <c r="U121" s="24">
        <f t="shared" si="23"/>
        <v>0.96252360756456712</v>
      </c>
      <c r="V121" s="7"/>
      <c r="W121" s="25">
        <f t="shared" si="24"/>
        <v>-0.26955277029632335</v>
      </c>
      <c r="X121" s="24">
        <f t="shared" si="29"/>
        <v>157.82903691817546</v>
      </c>
      <c r="Y121" s="7"/>
      <c r="Z121" s="25">
        <f t="shared" si="30"/>
        <v>-617</v>
      </c>
      <c r="AA121" s="17">
        <f t="shared" si="31"/>
        <v>157.70699999999985</v>
      </c>
      <c r="AB121" s="24">
        <f t="shared" si="25"/>
        <v>2.7525064034426947</v>
      </c>
      <c r="AC121" s="17">
        <f t="shared" si="26"/>
        <v>0.1220369181756098</v>
      </c>
    </row>
    <row r="122" spans="1:29" s="17" customFormat="1" x14ac:dyDescent="0.25">
      <c r="A122" s="17">
        <v>37</v>
      </c>
      <c r="B122" s="17">
        <v>-631</v>
      </c>
      <c r="C122" s="17">
        <v>13939</v>
      </c>
      <c r="D122" s="17">
        <v>15127</v>
      </c>
      <c r="E122" s="17">
        <v>12440</v>
      </c>
      <c r="F122" s="17">
        <v>11275</v>
      </c>
      <c r="G122" s="24"/>
      <c r="H122" s="7"/>
      <c r="I122" s="25">
        <f t="shared" si="32"/>
        <v>1499</v>
      </c>
      <c r="J122" s="24">
        <f t="shared" si="32"/>
        <v>3852</v>
      </c>
      <c r="K122" s="7"/>
      <c r="L122" s="25">
        <f t="shared" si="27"/>
        <v>1501.8029981218904</v>
      </c>
      <c r="M122" s="17">
        <f t="shared" si="18"/>
        <v>7.8567984713209338</v>
      </c>
      <c r="N122" s="17">
        <f t="shared" si="28"/>
        <v>3843.8085031673941</v>
      </c>
      <c r="O122" s="24">
        <f t="shared" si="19"/>
        <v>67.100620358593062</v>
      </c>
      <c r="P122" s="7"/>
      <c r="Q122" s="25">
        <f t="shared" si="20"/>
        <v>1502.9437557780984</v>
      </c>
      <c r="R122" s="24">
        <f t="shared" si="21"/>
        <v>3814.4841373447421</v>
      </c>
      <c r="S122" s="7"/>
      <c r="T122" s="25">
        <f t="shared" si="22"/>
        <v>-0.36532231803594123</v>
      </c>
      <c r="U122" s="24">
        <f t="shared" si="23"/>
        <v>0.9312735080140736</v>
      </c>
      <c r="V122" s="7"/>
      <c r="W122" s="25">
        <f t="shared" si="24"/>
        <v>-0.36438213564098348</v>
      </c>
      <c r="X122" s="24">
        <f t="shared" si="29"/>
        <v>152.10476901683273</v>
      </c>
      <c r="Y122" s="7"/>
      <c r="Z122" s="25">
        <f t="shared" si="30"/>
        <v>-631</v>
      </c>
      <c r="AA122" s="17">
        <f t="shared" si="31"/>
        <v>152.02799999999985</v>
      </c>
      <c r="AB122" s="24">
        <f t="shared" si="25"/>
        <v>2.6533891552219364</v>
      </c>
      <c r="AC122" s="17">
        <f t="shared" si="26"/>
        <v>7.6769016832884063E-2</v>
      </c>
    </row>
    <row r="123" spans="1:29" s="17" customFormat="1" x14ac:dyDescent="0.25">
      <c r="A123" s="17">
        <v>38</v>
      </c>
      <c r="B123" s="17">
        <v>-620</v>
      </c>
      <c r="C123" s="17">
        <v>14124</v>
      </c>
      <c r="D123" s="17">
        <v>15045</v>
      </c>
      <c r="E123" s="17">
        <v>12258</v>
      </c>
      <c r="F123" s="17">
        <v>11359</v>
      </c>
      <c r="G123" s="24"/>
      <c r="H123" s="7"/>
      <c r="I123" s="25">
        <f t="shared" si="32"/>
        <v>1866</v>
      </c>
      <c r="J123" s="24">
        <f t="shared" si="32"/>
        <v>3686</v>
      </c>
      <c r="K123" s="7"/>
      <c r="L123" s="25">
        <f t="shared" si="27"/>
        <v>1866.4980167690164</v>
      </c>
      <c r="M123" s="17">
        <f t="shared" si="18"/>
        <v>0.24802070222156497</v>
      </c>
      <c r="N123" s="17">
        <f t="shared" si="28"/>
        <v>3680.3431359245578</v>
      </c>
      <c r="O123" s="24">
        <f t="shared" si="19"/>
        <v>32.000111168028219</v>
      </c>
      <c r="P123" s="7"/>
      <c r="Q123" s="25">
        <f t="shared" si="20"/>
        <v>1869.9437557780984</v>
      </c>
      <c r="R123" s="24">
        <f t="shared" si="21"/>
        <v>3648.4841373447421</v>
      </c>
      <c r="S123" s="7"/>
      <c r="T123" s="25">
        <f t="shared" si="22"/>
        <v>-0.45452944252329675</v>
      </c>
      <c r="U123" s="24">
        <f t="shared" si="23"/>
        <v>0.89074603515952744</v>
      </c>
      <c r="V123" s="7"/>
      <c r="W123" s="25">
        <f t="shared" si="24"/>
        <v>-0.45363022888528864</v>
      </c>
      <c r="X123" s="24">
        <f t="shared" si="29"/>
        <v>146.48545232138031</v>
      </c>
      <c r="Y123" s="7"/>
      <c r="Z123" s="25">
        <f t="shared" si="30"/>
        <v>-620</v>
      </c>
      <c r="AA123" s="17">
        <f t="shared" si="31"/>
        <v>146.44799999999984</v>
      </c>
      <c r="AB123" s="24">
        <f t="shared" si="25"/>
        <v>2.5559997829606527</v>
      </c>
      <c r="AC123" s="17">
        <f t="shared" si="26"/>
        <v>3.7452321380470721E-2</v>
      </c>
    </row>
    <row r="124" spans="1:29" s="17" customFormat="1" x14ac:dyDescent="0.25">
      <c r="A124" s="17">
        <v>39</v>
      </c>
      <c r="B124" s="17">
        <v>-634</v>
      </c>
      <c r="C124" s="17">
        <v>14297</v>
      </c>
      <c r="D124" s="17">
        <v>14940</v>
      </c>
      <c r="E124" s="17">
        <v>12076</v>
      </c>
      <c r="F124" s="17">
        <v>11459</v>
      </c>
      <c r="G124" s="24"/>
      <c r="H124" s="7"/>
      <c r="I124" s="25">
        <f t="shared" si="32"/>
        <v>2221</v>
      </c>
      <c r="J124" s="24">
        <f t="shared" si="32"/>
        <v>3481</v>
      </c>
      <c r="K124" s="7"/>
      <c r="L124" s="25">
        <f t="shared" si="27"/>
        <v>2221.0517073475849</v>
      </c>
      <c r="M124" s="17">
        <f t="shared" si="18"/>
        <v>2.6736497942606956E-3</v>
      </c>
      <c r="N124" s="17">
        <f t="shared" si="28"/>
        <v>3477.4612065360329</v>
      </c>
      <c r="O124" s="24">
        <f t="shared" si="19"/>
        <v>12.523059180616036</v>
      </c>
      <c r="P124" s="7"/>
      <c r="Q124" s="25">
        <f t="shared" si="20"/>
        <v>2224.9437557780984</v>
      </c>
      <c r="R124" s="24">
        <f t="shared" si="21"/>
        <v>3443.4841373447421</v>
      </c>
      <c r="S124" s="7"/>
      <c r="T124" s="25">
        <f t="shared" si="22"/>
        <v>-0.54081971280398122</v>
      </c>
      <c r="U124" s="24">
        <f t="shared" si="23"/>
        <v>0.84069704759819019</v>
      </c>
      <c r="V124" s="7"/>
      <c r="W124" s="25">
        <f t="shared" si="24"/>
        <v>-0.53997108094092294</v>
      </c>
      <c r="X124" s="24">
        <f t="shared" si="29"/>
        <v>140.76161466831053</v>
      </c>
      <c r="Y124" s="7"/>
      <c r="Z124" s="25">
        <f t="shared" si="30"/>
        <v>-634</v>
      </c>
      <c r="AA124" s="17">
        <f t="shared" si="31"/>
        <v>140.74199999999985</v>
      </c>
      <c r="AB124" s="24">
        <f t="shared" si="25"/>
        <v>2.4564112958418565</v>
      </c>
      <c r="AC124" s="17">
        <f t="shared" si="26"/>
        <v>1.9614668310680372E-2</v>
      </c>
    </row>
    <row r="125" spans="1:29" s="17" customFormat="1" x14ac:dyDescent="0.25">
      <c r="A125" s="17">
        <v>40</v>
      </c>
      <c r="B125" s="17">
        <v>-636</v>
      </c>
      <c r="C125" s="17">
        <v>14463</v>
      </c>
      <c r="D125" s="17">
        <v>14815</v>
      </c>
      <c r="E125" s="17">
        <v>11910</v>
      </c>
      <c r="F125" s="17">
        <v>11580</v>
      </c>
      <c r="G125" s="24"/>
      <c r="H125" s="7"/>
      <c r="I125" s="25">
        <f t="shared" si="32"/>
        <v>2553</v>
      </c>
      <c r="J125" s="24">
        <f t="shared" si="32"/>
        <v>3235</v>
      </c>
      <c r="K125" s="7"/>
      <c r="L125" s="25">
        <f t="shared" si="27"/>
        <v>2554.5441698551335</v>
      </c>
      <c r="M125" s="17">
        <f t="shared" si="18"/>
        <v>2.3844605415031137</v>
      </c>
      <c r="N125" s="17">
        <f t="shared" si="28"/>
        <v>3239.6551087435573</v>
      </c>
      <c r="O125" s="24">
        <f t="shared" si="19"/>
        <v>21.670037414343817</v>
      </c>
      <c r="P125" s="7"/>
      <c r="Q125" s="25">
        <f t="shared" si="20"/>
        <v>2556.9437557780984</v>
      </c>
      <c r="R125" s="24">
        <f t="shared" si="21"/>
        <v>3197.4841373447421</v>
      </c>
      <c r="S125" s="7"/>
      <c r="T125" s="25">
        <f t="shared" si="22"/>
        <v>-0.62151934585521285</v>
      </c>
      <c r="U125" s="24">
        <f t="shared" si="23"/>
        <v>0.78063826252458557</v>
      </c>
      <c r="V125" s="7"/>
      <c r="W125" s="25">
        <f t="shared" si="24"/>
        <v>-0.62073140047351372</v>
      </c>
      <c r="X125" s="24">
        <f t="shared" si="29"/>
        <v>134.98355656623664</v>
      </c>
      <c r="Y125" s="7"/>
      <c r="Z125" s="25">
        <f t="shared" si="30"/>
        <v>-636</v>
      </c>
      <c r="AA125" s="17">
        <f t="shared" si="31"/>
        <v>135.01799999999986</v>
      </c>
      <c r="AB125" s="24">
        <f t="shared" si="25"/>
        <v>2.3565086494577012</v>
      </c>
      <c r="AC125" s="17">
        <f t="shared" si="26"/>
        <v>-3.4443433763215126E-2</v>
      </c>
    </row>
    <row r="126" spans="1:29" s="17" customFormat="1" x14ac:dyDescent="0.25">
      <c r="A126" s="17">
        <v>41</v>
      </c>
      <c r="B126" s="17">
        <v>-629</v>
      </c>
      <c r="C126" s="17">
        <v>14630</v>
      </c>
      <c r="D126" s="17">
        <v>14696</v>
      </c>
      <c r="E126" s="17">
        <v>11765</v>
      </c>
      <c r="F126" s="17">
        <v>11722</v>
      </c>
      <c r="G126" s="24"/>
      <c r="H126" s="7"/>
      <c r="I126" s="25">
        <f t="shared" si="32"/>
        <v>2865</v>
      </c>
      <c r="J126" s="24">
        <f t="shared" si="32"/>
        <v>2974</v>
      </c>
      <c r="K126" s="7"/>
      <c r="L126" s="25">
        <f t="shared" si="27"/>
        <v>2859.2576415881977</v>
      </c>
      <c r="M126" s="17">
        <f t="shared" si="18"/>
        <v>32.974680129597125</v>
      </c>
      <c r="N126" s="17">
        <f t="shared" si="28"/>
        <v>2973.0158603552568</v>
      </c>
      <c r="O126" s="24">
        <f t="shared" si="19"/>
        <v>0.96853084035528947</v>
      </c>
      <c r="P126" s="7"/>
      <c r="Q126" s="25">
        <f t="shared" si="20"/>
        <v>2868.9437557780984</v>
      </c>
      <c r="R126" s="24">
        <f t="shared" si="21"/>
        <v>2936.4841373447421</v>
      </c>
      <c r="S126" s="7"/>
      <c r="T126" s="25">
        <f t="shared" si="22"/>
        <v>-0.6973575552286595</v>
      </c>
      <c r="U126" s="24">
        <f t="shared" si="23"/>
        <v>0.71691735640990739</v>
      </c>
      <c r="V126" s="7"/>
      <c r="W126" s="25">
        <f t="shared" si="24"/>
        <v>-0.69663399173645713</v>
      </c>
      <c r="X126" s="24">
        <f t="shared" si="29"/>
        <v>129.29592488433548</v>
      </c>
      <c r="Y126" s="7"/>
      <c r="Z126" s="25">
        <f t="shared" si="30"/>
        <v>-629</v>
      </c>
      <c r="AA126" s="17">
        <f t="shared" si="31"/>
        <v>129.35699999999986</v>
      </c>
      <c r="AB126" s="24">
        <f t="shared" si="25"/>
        <v>2.2577055605023024</v>
      </c>
      <c r="AC126" s="17">
        <f t="shared" si="26"/>
        <v>-6.1075115664380064E-2</v>
      </c>
    </row>
    <row r="127" spans="1:29" s="17" customFormat="1" x14ac:dyDescent="0.25">
      <c r="A127" s="17">
        <v>42</v>
      </c>
      <c r="B127" s="17">
        <v>-610</v>
      </c>
      <c r="C127" s="17">
        <v>14751</v>
      </c>
      <c r="D127" s="17">
        <v>14542</v>
      </c>
      <c r="E127" s="17">
        <v>11622</v>
      </c>
      <c r="F127" s="17">
        <v>11858</v>
      </c>
      <c r="G127" s="24"/>
      <c r="H127" s="7"/>
      <c r="I127" s="25">
        <f t="shared" si="32"/>
        <v>3129</v>
      </c>
      <c r="J127" s="24">
        <f t="shared" si="32"/>
        <v>2684</v>
      </c>
      <c r="K127" s="7"/>
      <c r="L127" s="25">
        <f t="shared" si="27"/>
        <v>3128.0909581685291</v>
      </c>
      <c r="M127" s="17">
        <f t="shared" si="18"/>
        <v>0.82635705136389292</v>
      </c>
      <c r="N127" s="17">
        <f t="shared" si="28"/>
        <v>2687.0249266644937</v>
      </c>
      <c r="O127" s="24">
        <f t="shared" si="19"/>
        <v>9.1501813255650131</v>
      </c>
      <c r="P127" s="7"/>
      <c r="Q127" s="25">
        <f t="shared" si="20"/>
        <v>3132.9437557780984</v>
      </c>
      <c r="R127" s="24">
        <f t="shared" si="21"/>
        <v>2646.4841373447421</v>
      </c>
      <c r="S127" s="7"/>
      <c r="T127" s="25">
        <f t="shared" si="22"/>
        <v>-0.761528347775422</v>
      </c>
      <c r="U127" s="24">
        <f t="shared" si="23"/>
        <v>0.64611634961582065</v>
      </c>
      <c r="V127" s="7"/>
      <c r="W127" s="25">
        <f t="shared" si="24"/>
        <v>-0.76087630947185214</v>
      </c>
      <c r="X127" s="24">
        <f t="shared" si="29"/>
        <v>123.81088005289132</v>
      </c>
      <c r="Y127" s="7"/>
      <c r="Z127" s="25">
        <f t="shared" si="30"/>
        <v>-610</v>
      </c>
      <c r="AA127" s="17">
        <f t="shared" si="31"/>
        <v>123.86699999999986</v>
      </c>
      <c r="AB127" s="24">
        <f t="shared" si="25"/>
        <v>2.1618869845678139</v>
      </c>
      <c r="AC127" s="17">
        <f t="shared" si="26"/>
        <v>-5.6119947108541623E-2</v>
      </c>
    </row>
    <row r="128" spans="1:29" s="17" customFormat="1" x14ac:dyDescent="0.25">
      <c r="A128" s="17">
        <v>43</v>
      </c>
      <c r="B128" s="17">
        <v>-611</v>
      </c>
      <c r="C128" s="17">
        <v>14883</v>
      </c>
      <c r="D128" s="17">
        <v>14391</v>
      </c>
      <c r="E128" s="17">
        <v>11507</v>
      </c>
      <c r="F128" s="17">
        <v>12018</v>
      </c>
      <c r="G128" s="24"/>
      <c r="H128" s="7"/>
      <c r="I128" s="25">
        <f t="shared" si="32"/>
        <v>3376</v>
      </c>
      <c r="J128" s="24">
        <f t="shared" si="32"/>
        <v>2373</v>
      </c>
      <c r="K128" s="7"/>
      <c r="L128" s="25">
        <f t="shared" si="27"/>
        <v>3368.5299290598277</v>
      </c>
      <c r="M128" s="17">
        <f t="shared" si="18"/>
        <v>55.801959851206121</v>
      </c>
      <c r="N128" s="17">
        <f t="shared" si="28"/>
        <v>2376.1724344174372</v>
      </c>
      <c r="O128" s="24">
        <f t="shared" si="19"/>
        <v>10.06434013294021</v>
      </c>
      <c r="P128" s="7"/>
      <c r="Q128" s="25">
        <f t="shared" si="20"/>
        <v>3379.9437557780984</v>
      </c>
      <c r="R128" s="24">
        <f t="shared" si="21"/>
        <v>2335.4841373447421</v>
      </c>
      <c r="S128" s="7"/>
      <c r="T128" s="25">
        <f t="shared" si="22"/>
        <v>-0.8215669301960673</v>
      </c>
      <c r="U128" s="24">
        <f t="shared" si="23"/>
        <v>0.570188373364231</v>
      </c>
      <c r="V128" s="7"/>
      <c r="W128" s="25">
        <f t="shared" si="24"/>
        <v>-0.82099159201565408</v>
      </c>
      <c r="X128" s="24">
        <f t="shared" si="29"/>
        <v>118.25426739840998</v>
      </c>
      <c r="Y128" s="7"/>
      <c r="Z128" s="25">
        <f t="shared" si="30"/>
        <v>-611</v>
      </c>
      <c r="AA128" s="17">
        <f t="shared" si="31"/>
        <v>118.36799999999987</v>
      </c>
      <c r="AB128" s="24">
        <f t="shared" si="25"/>
        <v>2.0659113290006457</v>
      </c>
      <c r="AC128" s="17">
        <f t="shared" si="26"/>
        <v>-0.11373260158988785</v>
      </c>
    </row>
    <row r="129" spans="1:29" s="17" customFormat="1" x14ac:dyDescent="0.25">
      <c r="A129" s="17">
        <v>44</v>
      </c>
      <c r="B129" s="17">
        <v>-606</v>
      </c>
      <c r="C129" s="17">
        <v>14981</v>
      </c>
      <c r="D129" s="17">
        <v>14219</v>
      </c>
      <c r="E129" s="17">
        <v>11400</v>
      </c>
      <c r="F129" s="17">
        <v>12179</v>
      </c>
      <c r="G129" s="24"/>
      <c r="H129" s="7"/>
      <c r="I129" s="25">
        <f t="shared" si="32"/>
        <v>3581</v>
      </c>
      <c r="J129" s="24">
        <f t="shared" si="32"/>
        <v>2040</v>
      </c>
      <c r="K129" s="7"/>
      <c r="L129" s="25">
        <f t="shared" si="27"/>
        <v>3576.3144766596488</v>
      </c>
      <c r="M129" s="17">
        <f t="shared" si="18"/>
        <v>21.954128972975962</v>
      </c>
      <c r="N129" s="17">
        <f t="shared" si="28"/>
        <v>2046.5688624301913</v>
      </c>
      <c r="O129" s="24">
        <f t="shared" si="19"/>
        <v>43.149953626778782</v>
      </c>
      <c r="P129" s="7"/>
      <c r="Q129" s="25">
        <f t="shared" si="20"/>
        <v>3584.9437557780984</v>
      </c>
      <c r="R129" s="24">
        <f t="shared" si="21"/>
        <v>2002.4841373447421</v>
      </c>
      <c r="S129" s="7"/>
      <c r="T129" s="25">
        <f t="shared" si="22"/>
        <v>-0.871396522893364</v>
      </c>
      <c r="U129" s="24">
        <f t="shared" si="23"/>
        <v>0.48888928625240036</v>
      </c>
      <c r="V129" s="7"/>
      <c r="W129" s="25">
        <f t="shared" si="24"/>
        <v>-0.8709033031983755</v>
      </c>
      <c r="X129" s="24">
        <f t="shared" si="29"/>
        <v>112.78189328252358</v>
      </c>
      <c r="Y129" s="7"/>
      <c r="Z129" s="25">
        <f t="shared" si="30"/>
        <v>-606</v>
      </c>
      <c r="AA129" s="17">
        <f t="shared" si="31"/>
        <v>112.91399999999987</v>
      </c>
      <c r="AB129" s="24">
        <f t="shared" si="25"/>
        <v>1.970721071596875</v>
      </c>
      <c r="AC129" s="17">
        <f t="shared" si="26"/>
        <v>-0.13210671747629021</v>
      </c>
    </row>
    <row r="130" spans="1:29" s="17" customFormat="1" x14ac:dyDescent="0.25">
      <c r="A130" s="17">
        <v>45</v>
      </c>
      <c r="B130" s="17">
        <v>-632</v>
      </c>
      <c r="C130" s="17">
        <v>15071</v>
      </c>
      <c r="D130" s="17">
        <v>14043</v>
      </c>
      <c r="E130" s="17">
        <v>11311</v>
      </c>
      <c r="F130" s="17">
        <v>12364</v>
      </c>
      <c r="G130" s="24"/>
      <c r="H130" s="7"/>
      <c r="I130" s="25">
        <f t="shared" si="32"/>
        <v>3760</v>
      </c>
      <c r="J130" s="24">
        <f t="shared" si="32"/>
        <v>1679</v>
      </c>
      <c r="K130" s="7"/>
      <c r="L130" s="25">
        <f t="shared" si="27"/>
        <v>3758.4205983144252</v>
      </c>
      <c r="M130" s="17">
        <f t="shared" si="18"/>
        <v>2.4945096843965007</v>
      </c>
      <c r="N130" s="17">
        <f t="shared" si="28"/>
        <v>1683.4698238011833</v>
      </c>
      <c r="O130" s="24">
        <f t="shared" si="19"/>
        <v>19.979324813625066</v>
      </c>
      <c r="P130" s="7"/>
      <c r="Q130" s="25">
        <f t="shared" si="20"/>
        <v>3763.9437557780984</v>
      </c>
      <c r="R130" s="24">
        <f t="shared" si="21"/>
        <v>1641.4841373447421</v>
      </c>
      <c r="S130" s="7"/>
      <c r="T130" s="25">
        <f t="shared" si="22"/>
        <v>-0.91490626480954007</v>
      </c>
      <c r="U130" s="24">
        <f t="shared" si="23"/>
        <v>0.40075423986389919</v>
      </c>
      <c r="V130" s="7"/>
      <c r="W130" s="25">
        <f t="shared" si="24"/>
        <v>-0.91450206309960491</v>
      </c>
      <c r="X130" s="24">
        <f t="shared" si="29"/>
        <v>107.13788557147586</v>
      </c>
      <c r="Y130" s="7"/>
      <c r="Z130" s="25">
        <f t="shared" si="30"/>
        <v>-632</v>
      </c>
      <c r="AA130" s="17">
        <f t="shared" si="31"/>
        <v>107.22599999999987</v>
      </c>
      <c r="AB130" s="24">
        <f t="shared" si="25"/>
        <v>1.8714467437434374</v>
      </c>
      <c r="AC130" s="17">
        <f t="shared" si="26"/>
        <v>-8.8114428524008304E-2</v>
      </c>
    </row>
    <row r="131" spans="1:29" s="17" customFormat="1" x14ac:dyDescent="0.25">
      <c r="A131" s="17">
        <v>46</v>
      </c>
      <c r="B131" s="17">
        <v>-625</v>
      </c>
      <c r="C131" s="17">
        <v>15152</v>
      </c>
      <c r="D131" s="17">
        <v>13858</v>
      </c>
      <c r="E131" s="17">
        <v>11242</v>
      </c>
      <c r="F131" s="17">
        <v>12556</v>
      </c>
      <c r="G131" s="24"/>
      <c r="H131" s="7"/>
      <c r="I131" s="25">
        <f t="shared" si="32"/>
        <v>3910</v>
      </c>
      <c r="J131" s="24">
        <f t="shared" si="32"/>
        <v>1302</v>
      </c>
      <c r="K131" s="7"/>
      <c r="L131" s="25">
        <f t="shared" si="27"/>
        <v>3902.0424994432215</v>
      </c>
      <c r="M131" s="17">
        <f t="shared" si="18"/>
        <v>63.321815111130789</v>
      </c>
      <c r="N131" s="17">
        <f t="shared" si="28"/>
        <v>1308.4185412036813</v>
      </c>
      <c r="O131" s="24">
        <f t="shared" si="19"/>
        <v>41.197671183355148</v>
      </c>
      <c r="P131" s="7"/>
      <c r="Q131" s="25">
        <f t="shared" si="20"/>
        <v>3913.9437557780984</v>
      </c>
      <c r="R131" s="24">
        <f t="shared" si="21"/>
        <v>1264.4841373447421</v>
      </c>
      <c r="S131" s="7"/>
      <c r="T131" s="25">
        <f t="shared" si="22"/>
        <v>-0.95136694239292785</v>
      </c>
      <c r="U131" s="24">
        <f t="shared" si="23"/>
        <v>0.30871293103158637</v>
      </c>
      <c r="V131" s="7"/>
      <c r="W131" s="25">
        <f t="shared" si="24"/>
        <v>-0.95105569948666457</v>
      </c>
      <c r="X131" s="24">
        <f t="shared" si="29"/>
        <v>101.45727535900329</v>
      </c>
      <c r="Y131" s="7"/>
      <c r="Z131" s="25">
        <f t="shared" si="30"/>
        <v>-625</v>
      </c>
      <c r="AA131" s="17">
        <f t="shared" si="31"/>
        <v>101.60099999999987</v>
      </c>
      <c r="AB131" s="24">
        <f t="shared" si="25"/>
        <v>1.7732719733187565</v>
      </c>
      <c r="AC131" s="17">
        <f t="shared" si="26"/>
        <v>-0.14372464099658089</v>
      </c>
    </row>
    <row r="132" spans="1:29" s="17" customFormat="1" x14ac:dyDescent="0.25">
      <c r="A132" s="17">
        <v>47</v>
      </c>
      <c r="B132" s="17">
        <v>-649</v>
      </c>
      <c r="C132" s="17">
        <v>15203</v>
      </c>
      <c r="D132" s="17">
        <v>13653</v>
      </c>
      <c r="E132" s="17">
        <v>11187</v>
      </c>
      <c r="F132" s="17">
        <v>12752</v>
      </c>
      <c r="G132" s="24"/>
      <c r="H132" s="7"/>
      <c r="I132" s="25">
        <f t="shared" si="32"/>
        <v>4016</v>
      </c>
      <c r="J132" s="24">
        <f t="shared" si="32"/>
        <v>901</v>
      </c>
      <c r="K132" s="7"/>
      <c r="L132" s="25">
        <f t="shared" si="27"/>
        <v>4011.3129251000846</v>
      </c>
      <c r="M132" s="17">
        <f t="shared" si="18"/>
        <v>21.968671117416839</v>
      </c>
      <c r="N132" s="17">
        <f t="shared" si="28"/>
        <v>906.04367569952353</v>
      </c>
      <c r="O132" s="24">
        <f t="shared" si="19"/>
        <v>25.438664561964199</v>
      </c>
      <c r="P132" s="7"/>
      <c r="Q132" s="25">
        <f t="shared" si="20"/>
        <v>4019.9437557780984</v>
      </c>
      <c r="R132" s="24">
        <f t="shared" si="21"/>
        <v>863.48413734474218</v>
      </c>
      <c r="S132" s="7"/>
      <c r="T132" s="25">
        <f t="shared" si="22"/>
        <v>-0.97713248788518858</v>
      </c>
      <c r="U132" s="24">
        <f t="shared" si="23"/>
        <v>0.21081222853355605</v>
      </c>
      <c r="V132" s="7"/>
      <c r="W132" s="25">
        <f t="shared" si="24"/>
        <v>-0.97692011494856412</v>
      </c>
      <c r="X132" s="24">
        <f t="shared" si="29"/>
        <v>95.651116050015503</v>
      </c>
      <c r="Y132" s="7"/>
      <c r="Z132" s="25">
        <f t="shared" si="30"/>
        <v>-649</v>
      </c>
      <c r="AA132" s="17">
        <f t="shared" si="31"/>
        <v>95.759999999999877</v>
      </c>
      <c r="AB132" s="24">
        <f t="shared" si="25"/>
        <v>1.6713272917097679</v>
      </c>
      <c r="AC132" s="17">
        <f t="shared" si="26"/>
        <v>-0.10888394998437434</v>
      </c>
    </row>
    <row r="133" spans="1:29" s="17" customFormat="1" x14ac:dyDescent="0.25">
      <c r="A133" s="17">
        <v>48</v>
      </c>
      <c r="B133" s="17">
        <v>-628</v>
      </c>
      <c r="C133" s="17">
        <v>15239</v>
      </c>
      <c r="D133" s="17">
        <v>13460</v>
      </c>
      <c r="E133" s="17">
        <v>11156</v>
      </c>
      <c r="F133" s="17">
        <v>12953</v>
      </c>
      <c r="G133" s="24"/>
      <c r="H133" s="7"/>
      <c r="I133" s="25">
        <f t="shared" si="32"/>
        <v>4083</v>
      </c>
      <c r="J133" s="24">
        <f t="shared" si="32"/>
        <v>507</v>
      </c>
      <c r="K133" s="7"/>
      <c r="L133" s="25">
        <f t="shared" si="27"/>
        <v>4077.3243860682496</v>
      </c>
      <c r="M133" s="17">
        <f t="shared" si="18"/>
        <v>32.21259350227897</v>
      </c>
      <c r="N133" s="17">
        <f t="shared" si="28"/>
        <v>508.04495657280137</v>
      </c>
      <c r="O133" s="24">
        <f t="shared" si="19"/>
        <v>1.0919342390407809</v>
      </c>
      <c r="P133" s="7"/>
      <c r="Q133" s="25">
        <f t="shared" si="20"/>
        <v>4086.9437557780984</v>
      </c>
      <c r="R133" s="24">
        <f t="shared" si="21"/>
        <v>469.48413734474212</v>
      </c>
      <c r="S133" s="7"/>
      <c r="T133" s="25">
        <f t="shared" si="22"/>
        <v>-0.99341825720576848</v>
      </c>
      <c r="U133" s="24">
        <f t="shared" si="23"/>
        <v>0.11462051585469331</v>
      </c>
      <c r="V133" s="7"/>
      <c r="W133" s="25">
        <f t="shared" si="24"/>
        <v>-0.9933030237254673</v>
      </c>
      <c r="X133" s="24">
        <f t="shared" si="29"/>
        <v>90.056267165556164</v>
      </c>
      <c r="Y133" s="7"/>
      <c r="Z133" s="25">
        <f t="shared" si="30"/>
        <v>-628</v>
      </c>
      <c r="AA133" s="17">
        <f t="shared" si="31"/>
        <v>90.107999999999876</v>
      </c>
      <c r="AB133" s="24">
        <f t="shared" si="25"/>
        <v>1.5726812823870482</v>
      </c>
      <c r="AC133" s="17">
        <f t="shared" si="26"/>
        <v>-5.1732834443711795E-2</v>
      </c>
    </row>
    <row r="134" spans="1:29" s="17" customFormat="1" x14ac:dyDescent="0.25">
      <c r="A134" s="17">
        <v>49</v>
      </c>
      <c r="B134" s="17">
        <v>-616</v>
      </c>
      <c r="C134" s="17">
        <v>15256</v>
      </c>
      <c r="D134" s="17">
        <v>13256</v>
      </c>
      <c r="E134" s="17">
        <v>11145</v>
      </c>
      <c r="F134" s="17">
        <v>13149</v>
      </c>
      <c r="G134" s="24"/>
      <c r="H134" s="7"/>
      <c r="I134" s="25">
        <f t="shared" si="32"/>
        <v>4111</v>
      </c>
      <c r="J134" s="24">
        <f t="shared" si="32"/>
        <v>107</v>
      </c>
      <c r="K134" s="7"/>
      <c r="L134" s="25">
        <f t="shared" si="27"/>
        <v>4103.4851034991716</v>
      </c>
      <c r="M134" s="17">
        <f t="shared" si="18"/>
        <v>56.47366941816292</v>
      </c>
      <c r="N134" s="17">
        <f t="shared" si="28"/>
        <v>113.17179845611068</v>
      </c>
      <c r="O134" s="24">
        <f t="shared" si="19"/>
        <v>38.091096182850158</v>
      </c>
      <c r="P134" s="7"/>
      <c r="Q134" s="25">
        <f t="shared" si="20"/>
        <v>4114.9437557780984</v>
      </c>
      <c r="R134" s="24">
        <f t="shared" si="21"/>
        <v>69.484137344742138</v>
      </c>
      <c r="S134" s="7"/>
      <c r="T134" s="25">
        <f t="shared" si="22"/>
        <v>-1.0002242503546674</v>
      </c>
      <c r="U134" s="24">
        <f t="shared" si="23"/>
        <v>1.6963954759401198E-2</v>
      </c>
      <c r="V134" s="7"/>
      <c r="W134" s="25">
        <f t="shared" si="24"/>
        <v>-1.000207630652391</v>
      </c>
      <c r="X134" s="24">
        <f t="shared" si="29"/>
        <v>84.44549942270794</v>
      </c>
      <c r="Y134" s="7"/>
      <c r="Z134" s="25">
        <f t="shared" si="30"/>
        <v>-616</v>
      </c>
      <c r="AA134" s="17">
        <f t="shared" si="31"/>
        <v>84.563999999999879</v>
      </c>
      <c r="AB134" s="24">
        <f t="shared" si="25"/>
        <v>1.4759202286564825</v>
      </c>
      <c r="AC134" s="17">
        <f t="shared" si="26"/>
        <v>-0.11850057729193963</v>
      </c>
    </row>
    <row r="135" spans="1:29" s="17" customFormat="1" x14ac:dyDescent="0.25">
      <c r="A135" s="17">
        <v>50</v>
      </c>
      <c r="B135" s="17">
        <v>-631</v>
      </c>
      <c r="C135" s="17">
        <v>15249</v>
      </c>
      <c r="D135" s="17">
        <v>13059</v>
      </c>
      <c r="E135" s="17">
        <v>11154</v>
      </c>
      <c r="F135" s="17">
        <v>13354</v>
      </c>
      <c r="G135" s="24"/>
      <c r="H135" s="7"/>
      <c r="I135" s="25">
        <f t="shared" si="32"/>
        <v>4095</v>
      </c>
      <c r="J135" s="24">
        <f t="shared" si="32"/>
        <v>-295</v>
      </c>
      <c r="K135" s="7"/>
      <c r="L135" s="25">
        <f t="shared" si="27"/>
        <v>4090.4012190731391</v>
      </c>
      <c r="M135" s="17">
        <f t="shared" si="18"/>
        <v>21.14878601325918</v>
      </c>
      <c r="N135" s="17">
        <f t="shared" si="28"/>
        <v>-292.0270220066576</v>
      </c>
      <c r="O135" s="24">
        <f t="shared" si="19"/>
        <v>8.8385981488981855</v>
      </c>
      <c r="P135" s="7"/>
      <c r="Q135" s="25">
        <f t="shared" si="20"/>
        <v>4098.9437557780984</v>
      </c>
      <c r="R135" s="24">
        <f t="shared" si="21"/>
        <v>-332.51586265525788</v>
      </c>
      <c r="S135" s="7"/>
      <c r="T135" s="25">
        <f t="shared" si="22"/>
        <v>-0.99633511141243947</v>
      </c>
      <c r="U135" s="24">
        <f t="shared" si="23"/>
        <v>-8.1180889141367382E-2</v>
      </c>
      <c r="V135" s="7"/>
      <c r="W135" s="25">
        <f t="shared" si="24"/>
        <v>-0.99641759308720235</v>
      </c>
      <c r="X135" s="24">
        <f t="shared" si="29"/>
        <v>78.816073769457375</v>
      </c>
      <c r="Y135" s="7"/>
      <c r="Z135" s="25">
        <f t="shared" si="30"/>
        <v>-631</v>
      </c>
      <c r="AA135" s="17">
        <f t="shared" si="31"/>
        <v>78.884999999999877</v>
      </c>
      <c r="AB135" s="24">
        <f t="shared" si="25"/>
        <v>1.3768029804357247</v>
      </c>
      <c r="AC135" s="17">
        <f t="shared" si="26"/>
        <v>-6.8926230542501798E-2</v>
      </c>
    </row>
    <row r="136" spans="1:29" s="17" customFormat="1" x14ac:dyDescent="0.25">
      <c r="A136" s="17">
        <v>51</v>
      </c>
      <c r="B136" s="17">
        <v>-606</v>
      </c>
      <c r="C136" s="17">
        <v>15212</v>
      </c>
      <c r="D136" s="17">
        <v>12860</v>
      </c>
      <c r="E136" s="17">
        <v>11173</v>
      </c>
      <c r="F136" s="17">
        <v>13537</v>
      </c>
      <c r="G136" s="24"/>
      <c r="H136" s="7"/>
      <c r="I136" s="25">
        <f t="shared" si="32"/>
        <v>4039</v>
      </c>
      <c r="J136" s="24">
        <f t="shared" si="32"/>
        <v>-677</v>
      </c>
      <c r="K136" s="7"/>
      <c r="L136" s="25">
        <f t="shared" si="27"/>
        <v>4039.9583497130793</v>
      </c>
      <c r="M136" s="17">
        <f t="shared" si="18"/>
        <v>0.91843417255920501</v>
      </c>
      <c r="N136" s="17">
        <f t="shared" si="28"/>
        <v>-678.18017142575638</v>
      </c>
      <c r="O136" s="24">
        <f t="shared" si="19"/>
        <v>1.3928045941718572</v>
      </c>
      <c r="P136" s="7"/>
      <c r="Q136" s="25">
        <f t="shared" si="20"/>
        <v>4042.9437557780984</v>
      </c>
      <c r="R136" s="24">
        <f t="shared" si="21"/>
        <v>-714.51586265525782</v>
      </c>
      <c r="S136" s="7"/>
      <c r="T136" s="25">
        <f t="shared" si="22"/>
        <v>-0.98272312511464133</v>
      </c>
      <c r="U136" s="24">
        <f t="shared" si="23"/>
        <v>-0.17444290498737133</v>
      </c>
      <c r="V136" s="7"/>
      <c r="W136" s="25">
        <f t="shared" si="24"/>
        <v>-0.98289977269418893</v>
      </c>
      <c r="X136" s="24">
        <f t="shared" si="29"/>
        <v>73.409894219882915</v>
      </c>
      <c r="Y136" s="7"/>
      <c r="Z136" s="25">
        <f t="shared" si="30"/>
        <v>-606</v>
      </c>
      <c r="AA136" s="17">
        <f t="shared" si="31"/>
        <v>73.430999999999884</v>
      </c>
      <c r="AB136" s="24">
        <f t="shared" si="25"/>
        <v>1.2816127230319541</v>
      </c>
      <c r="AC136" s="17">
        <f t="shared" si="26"/>
        <v>-2.1105780116968731E-2</v>
      </c>
    </row>
    <row r="137" spans="1:29" s="17" customFormat="1" x14ac:dyDescent="0.25">
      <c r="A137" s="17">
        <v>52</v>
      </c>
      <c r="B137" s="17">
        <v>-613</v>
      </c>
      <c r="C137" s="17">
        <v>15178</v>
      </c>
      <c r="D137" s="17">
        <v>12670</v>
      </c>
      <c r="E137" s="17">
        <v>11224</v>
      </c>
      <c r="F137" s="17">
        <v>13731</v>
      </c>
      <c r="G137" s="24"/>
      <c r="H137" s="7"/>
      <c r="I137" s="25">
        <f t="shared" si="32"/>
        <v>3954</v>
      </c>
      <c r="J137" s="24">
        <f t="shared" si="32"/>
        <v>-1061</v>
      </c>
      <c r="K137" s="7"/>
      <c r="L137" s="25">
        <f t="shared" si="27"/>
        <v>3951.6461780439204</v>
      </c>
      <c r="M137" s="17">
        <f t="shared" si="18"/>
        <v>5.5404778009225257</v>
      </c>
      <c r="N137" s="17">
        <f t="shared" si="28"/>
        <v>-1062.1884050513111</v>
      </c>
      <c r="O137" s="24">
        <f t="shared" si="19"/>
        <v>1.4123065659816554</v>
      </c>
      <c r="P137" s="7"/>
      <c r="Q137" s="25">
        <f t="shared" si="20"/>
        <v>3957.9437557780984</v>
      </c>
      <c r="R137" s="24">
        <f t="shared" si="21"/>
        <v>-1098.5158626552579</v>
      </c>
      <c r="S137" s="7"/>
      <c r="T137" s="25">
        <f t="shared" si="22"/>
        <v>-0.96206207448405501</v>
      </c>
      <c r="U137" s="24">
        <f t="shared" si="23"/>
        <v>-0.2681932036388518</v>
      </c>
      <c r="V137" s="7"/>
      <c r="W137" s="25">
        <f t="shared" si="24"/>
        <v>-0.9623333774262175</v>
      </c>
      <c r="X137" s="24">
        <f t="shared" si="29"/>
        <v>67.901180866141885</v>
      </c>
      <c r="Y137" s="7"/>
      <c r="Z137" s="25">
        <f t="shared" si="30"/>
        <v>-613</v>
      </c>
      <c r="AA137" s="17">
        <f t="shared" si="31"/>
        <v>67.913999999999888</v>
      </c>
      <c r="AB137" s="24">
        <f t="shared" si="25"/>
        <v>1.185322908199427</v>
      </c>
      <c r="AC137" s="17">
        <f t="shared" si="26"/>
        <v>-1.2819133858002374E-2</v>
      </c>
    </row>
    <row r="138" spans="1:29" s="17" customFormat="1" x14ac:dyDescent="0.25">
      <c r="A138" s="17">
        <v>53</v>
      </c>
      <c r="B138" s="17">
        <v>-626</v>
      </c>
      <c r="C138" s="17">
        <v>15114</v>
      </c>
      <c r="D138" s="17">
        <v>12485</v>
      </c>
      <c r="E138" s="17">
        <v>11289</v>
      </c>
      <c r="F138" s="17">
        <v>13924</v>
      </c>
      <c r="G138" s="24"/>
      <c r="H138" s="7"/>
      <c r="I138" s="25">
        <f t="shared" si="32"/>
        <v>3825</v>
      </c>
      <c r="J138" s="24">
        <f t="shared" si="32"/>
        <v>-1439</v>
      </c>
      <c r="K138" s="7"/>
      <c r="L138" s="25">
        <f t="shared" si="27"/>
        <v>3823.6099331520622</v>
      </c>
      <c r="M138" s="17">
        <f t="shared" si="18"/>
        <v>1.9322858417356197</v>
      </c>
      <c r="N138" s="17">
        <f t="shared" si="28"/>
        <v>-1443.7981066791538</v>
      </c>
      <c r="O138" s="24">
        <f t="shared" si="19"/>
        <v>23.021827704539938</v>
      </c>
      <c r="P138" s="7"/>
      <c r="Q138" s="25">
        <f t="shared" si="20"/>
        <v>3828.9437557780984</v>
      </c>
      <c r="R138" s="24">
        <f t="shared" si="21"/>
        <v>-1476.5158626552579</v>
      </c>
      <c r="S138" s="7"/>
      <c r="T138" s="25">
        <f t="shared" si="22"/>
        <v>-0.93070589176234142</v>
      </c>
      <c r="U138" s="24">
        <f t="shared" si="23"/>
        <v>-0.36047865387390288</v>
      </c>
      <c r="V138" s="7"/>
      <c r="W138" s="25">
        <f t="shared" si="24"/>
        <v>-0.93107036545996824</v>
      </c>
      <c r="X138" s="24">
        <f t="shared" si="29"/>
        <v>62.309129376060525</v>
      </c>
      <c r="Y138" s="7"/>
      <c r="Z138" s="25">
        <f t="shared" si="30"/>
        <v>-626</v>
      </c>
      <c r="AA138" s="17">
        <f t="shared" si="31"/>
        <v>62.279999999999887</v>
      </c>
      <c r="AB138" s="24">
        <f t="shared" si="25"/>
        <v>1.0869910581420663</v>
      </c>
      <c r="AC138" s="17">
        <f t="shared" si="26"/>
        <v>2.9129376060637924E-2</v>
      </c>
    </row>
    <row r="139" spans="1:29" s="17" customFormat="1" x14ac:dyDescent="0.25">
      <c r="A139" s="17">
        <v>54</v>
      </c>
      <c r="B139" s="17">
        <v>-637</v>
      </c>
      <c r="C139" s="17">
        <v>15030</v>
      </c>
      <c r="D139" s="17">
        <v>12299</v>
      </c>
      <c r="E139" s="17">
        <v>11376</v>
      </c>
      <c r="F139" s="17">
        <v>14108</v>
      </c>
      <c r="G139" s="24"/>
      <c r="H139" s="7"/>
      <c r="I139" s="25">
        <f t="shared" si="32"/>
        <v>3654</v>
      </c>
      <c r="J139" s="24">
        <f t="shared" si="32"/>
        <v>-1809</v>
      </c>
      <c r="K139" s="7"/>
      <c r="L139" s="25">
        <f t="shared" si="27"/>
        <v>3655.334723545935</v>
      </c>
      <c r="M139" s="17">
        <f t="shared" si="18"/>
        <v>1.7814869440734298</v>
      </c>
      <c r="N139" s="17">
        <f t="shared" si="28"/>
        <v>-1817.395472324255</v>
      </c>
      <c r="O139" s="24">
        <f t="shared" si="19"/>
        <v>70.483955547332059</v>
      </c>
      <c r="P139" s="7"/>
      <c r="Q139" s="25">
        <f t="shared" si="20"/>
        <v>3657.9437557780984</v>
      </c>
      <c r="R139" s="24">
        <f t="shared" si="21"/>
        <v>-1846.5158626552579</v>
      </c>
      <c r="S139" s="7"/>
      <c r="T139" s="25">
        <f t="shared" si="22"/>
        <v>-0.88914071931727934</v>
      </c>
      <c r="U139" s="24">
        <f t="shared" si="23"/>
        <v>-0.45081097288704808</v>
      </c>
      <c r="V139" s="7"/>
      <c r="W139" s="25">
        <f t="shared" si="24"/>
        <v>-0.88959638635952087</v>
      </c>
      <c r="X139" s="24">
        <f t="shared" si="29"/>
        <v>56.599808878556587</v>
      </c>
      <c r="Y139" s="7"/>
      <c r="Z139" s="25">
        <f t="shared" si="30"/>
        <v>-637</v>
      </c>
      <c r="AA139" s="17">
        <f t="shared" si="31"/>
        <v>56.54699999999989</v>
      </c>
      <c r="AB139" s="24">
        <f t="shared" si="25"/>
        <v>0.98693133212523165</v>
      </c>
      <c r="AC139" s="17">
        <f t="shared" si="26"/>
        <v>5.280887855669647E-2</v>
      </c>
    </row>
    <row r="140" spans="1:29" s="17" customFormat="1" x14ac:dyDescent="0.25">
      <c r="A140" s="17">
        <v>55</v>
      </c>
      <c r="B140" s="17">
        <v>-635</v>
      </c>
      <c r="C140" s="17">
        <v>14933</v>
      </c>
      <c r="D140" s="17">
        <v>12120</v>
      </c>
      <c r="E140" s="17">
        <v>11482</v>
      </c>
      <c r="F140" s="17">
        <v>14294</v>
      </c>
      <c r="G140" s="24"/>
      <c r="H140" s="7"/>
      <c r="I140" s="25">
        <f t="shared" si="32"/>
        <v>3451</v>
      </c>
      <c r="J140" s="24">
        <f t="shared" si="32"/>
        <v>-2174</v>
      </c>
      <c r="K140" s="7"/>
      <c r="L140" s="25">
        <f t="shared" si="27"/>
        <v>3451.1151723355201</v>
      </c>
      <c r="M140" s="17">
        <f t="shared" si="18"/>
        <v>1.3264666869161029E-2</v>
      </c>
      <c r="N140" s="17">
        <f t="shared" si="28"/>
        <v>-2171.3465181452843</v>
      </c>
      <c r="O140" s="24">
        <f t="shared" si="19"/>
        <v>7.0409659533052835</v>
      </c>
      <c r="P140" s="7"/>
      <c r="Q140" s="25">
        <f t="shared" si="20"/>
        <v>3454.9437557780984</v>
      </c>
      <c r="R140" s="24">
        <f t="shared" si="21"/>
        <v>-2211.5158626552579</v>
      </c>
      <c r="S140" s="7"/>
      <c r="T140" s="25">
        <f t="shared" si="22"/>
        <v>-0.83979726898776119</v>
      </c>
      <c r="U140" s="24">
        <f t="shared" si="23"/>
        <v>-0.53992258488650213</v>
      </c>
      <c r="V140" s="7"/>
      <c r="W140" s="25">
        <f t="shared" si="24"/>
        <v>-0.84034289278029051</v>
      </c>
      <c r="X140" s="24">
        <f t="shared" si="29"/>
        <v>50.752976646313982</v>
      </c>
      <c r="Y140" s="7"/>
      <c r="Z140" s="25">
        <f t="shared" si="30"/>
        <v>-635</v>
      </c>
      <c r="AA140" s="17">
        <f t="shared" si="31"/>
        <v>50.831999999999894</v>
      </c>
      <c r="AB140" s="24">
        <f t="shared" si="25"/>
        <v>0.88718576537375582</v>
      </c>
      <c r="AC140" s="17">
        <f t="shared" si="26"/>
        <v>-7.9023353685911957E-2</v>
      </c>
    </row>
    <row r="141" spans="1:29" s="17" customFormat="1" x14ac:dyDescent="0.25">
      <c r="A141" s="17">
        <v>56</v>
      </c>
      <c r="B141" s="17">
        <v>-631</v>
      </c>
      <c r="C141" s="17">
        <v>14813</v>
      </c>
      <c r="D141" s="17">
        <v>11954</v>
      </c>
      <c r="E141" s="17">
        <v>11600</v>
      </c>
      <c r="F141" s="17">
        <v>14456</v>
      </c>
      <c r="G141" s="24"/>
      <c r="H141" s="7"/>
      <c r="I141" s="25">
        <f t="shared" si="32"/>
        <v>3213</v>
      </c>
      <c r="J141" s="24">
        <f t="shared" si="32"/>
        <v>-2502</v>
      </c>
      <c r="K141" s="7"/>
      <c r="L141" s="25">
        <f t="shared" si="27"/>
        <v>3214.1201248444922</v>
      </c>
      <c r="M141" s="17">
        <f t="shared" si="18"/>
        <v>1.2546796672487615</v>
      </c>
      <c r="N141" s="17">
        <f t="shared" si="28"/>
        <v>-2501.3123635247198</v>
      </c>
      <c r="O141" s="24">
        <f t="shared" si="19"/>
        <v>0.47284392213579723</v>
      </c>
      <c r="P141" s="7"/>
      <c r="Q141" s="25">
        <f t="shared" si="20"/>
        <v>3216.9437557780984</v>
      </c>
      <c r="R141" s="24">
        <f t="shared" si="21"/>
        <v>-2539.5158626552579</v>
      </c>
      <c r="S141" s="7"/>
      <c r="T141" s="25">
        <f t="shared" si="22"/>
        <v>-0.78194632722211921</v>
      </c>
      <c r="U141" s="24">
        <f t="shared" si="23"/>
        <v>-0.62000096498464163</v>
      </c>
      <c r="V141" s="7"/>
      <c r="W141" s="25">
        <f t="shared" si="24"/>
        <v>-0.782572781974187</v>
      </c>
      <c r="X141" s="24">
        <f t="shared" si="29"/>
        <v>45.085460634654851</v>
      </c>
      <c r="Y141" s="7"/>
      <c r="Z141" s="25">
        <f t="shared" si="30"/>
        <v>-631</v>
      </c>
      <c r="AA141" s="17">
        <f t="shared" si="31"/>
        <v>45.152999999999892</v>
      </c>
      <c r="AB141" s="24">
        <f t="shared" si="25"/>
        <v>0.78806851715299775</v>
      </c>
      <c r="AC141" s="17">
        <f t="shared" si="26"/>
        <v>-6.7539365345041347E-2</v>
      </c>
    </row>
    <row r="142" spans="1:29" s="17" customFormat="1" x14ac:dyDescent="0.25">
      <c r="A142" s="17">
        <v>57</v>
      </c>
      <c r="B142" s="17">
        <v>-626</v>
      </c>
      <c r="C142" s="17">
        <v>14676</v>
      </c>
      <c r="D142" s="17">
        <v>11801</v>
      </c>
      <c r="E142" s="17">
        <v>11736</v>
      </c>
      <c r="F142" s="17">
        <v>14601</v>
      </c>
      <c r="G142" s="24"/>
      <c r="H142" s="7"/>
      <c r="I142" s="25">
        <f t="shared" si="32"/>
        <v>2940</v>
      </c>
      <c r="J142" s="24">
        <f t="shared" si="32"/>
        <v>-2800</v>
      </c>
      <c r="K142" s="7"/>
      <c r="L142" s="25">
        <f t="shared" si="27"/>
        <v>2947.7499650632471</v>
      </c>
      <c r="M142" s="17">
        <f t="shared" si="18"/>
        <v>60.061958481551336</v>
      </c>
      <c r="N142" s="17">
        <f t="shared" si="28"/>
        <v>-2804.0313614766869</v>
      </c>
      <c r="O142" s="24">
        <f t="shared" si="19"/>
        <v>16.251875355715384</v>
      </c>
      <c r="P142" s="7"/>
      <c r="Q142" s="25">
        <f t="shared" si="20"/>
        <v>2943.9437557780984</v>
      </c>
      <c r="R142" s="24">
        <f t="shared" si="21"/>
        <v>-2837.5158626552579</v>
      </c>
      <c r="S142" s="7"/>
      <c r="T142" s="25">
        <f t="shared" si="22"/>
        <v>-0.71558789402035339</v>
      </c>
      <c r="U142" s="24">
        <f t="shared" si="23"/>
        <v>-0.69275510300063425</v>
      </c>
      <c r="V142" s="7"/>
      <c r="W142" s="25">
        <f t="shared" si="24"/>
        <v>-0.71628777962160461</v>
      </c>
      <c r="X142" s="24">
        <f t="shared" si="29"/>
        <v>39.43064942315641</v>
      </c>
      <c r="Y142" s="7"/>
      <c r="Z142" s="25">
        <f t="shared" si="30"/>
        <v>-626</v>
      </c>
      <c r="AA142" s="17">
        <f t="shared" si="31"/>
        <v>39.518999999999892</v>
      </c>
      <c r="AB142" s="24">
        <f t="shared" si="25"/>
        <v>0.68973666709563719</v>
      </c>
      <c r="AC142" s="17">
        <f t="shared" si="26"/>
        <v>-8.8350576843481576E-2</v>
      </c>
    </row>
    <row r="143" spans="1:29" s="17" customFormat="1" x14ac:dyDescent="0.25">
      <c r="A143" s="17">
        <v>58</v>
      </c>
      <c r="B143" s="17">
        <v>-615</v>
      </c>
      <c r="C143" s="17">
        <v>14532</v>
      </c>
      <c r="D143" s="17">
        <v>11665</v>
      </c>
      <c r="E143" s="17">
        <v>11876</v>
      </c>
      <c r="F143" s="17">
        <v>14739</v>
      </c>
      <c r="G143" s="24"/>
      <c r="H143" s="7"/>
      <c r="I143" s="25">
        <f t="shared" si="32"/>
        <v>2656</v>
      </c>
      <c r="J143" s="24">
        <f t="shared" si="32"/>
        <v>-3074</v>
      </c>
      <c r="K143" s="7"/>
      <c r="L143" s="25">
        <f t="shared" si="27"/>
        <v>2658.2461444569672</v>
      </c>
      <c r="M143" s="17">
        <f t="shared" si="18"/>
        <v>5.0451649215642913</v>
      </c>
      <c r="N143" s="17">
        <f t="shared" si="28"/>
        <v>-3074.6967123936483</v>
      </c>
      <c r="O143" s="24">
        <f t="shared" si="19"/>
        <v>0.48540815946319998</v>
      </c>
      <c r="P143" s="7"/>
      <c r="Q143" s="25">
        <f t="shared" si="20"/>
        <v>2659.9437557780984</v>
      </c>
      <c r="R143" s="24">
        <f t="shared" si="21"/>
        <v>-3111.5158626552579</v>
      </c>
      <c r="S143" s="7"/>
      <c r="T143" s="25">
        <f t="shared" si="22"/>
        <v>-0.64655567779580581</v>
      </c>
      <c r="U143" s="24">
        <f t="shared" si="23"/>
        <v>-0.75964984735090935</v>
      </c>
      <c r="V143" s="7"/>
      <c r="W143" s="25">
        <f t="shared" si="24"/>
        <v>-0.64732307626461472</v>
      </c>
      <c r="X143" s="24">
        <f t="shared" si="29"/>
        <v>33.909259872722146</v>
      </c>
      <c r="Y143" s="7"/>
      <c r="Z143" s="25">
        <f t="shared" si="30"/>
        <v>-615</v>
      </c>
      <c r="AA143" s="17">
        <f t="shared" si="31"/>
        <v>33.983999999999895</v>
      </c>
      <c r="AB143" s="24">
        <f t="shared" si="25"/>
        <v>0.59313269299775107</v>
      </c>
      <c r="AC143" s="17">
        <f t="shared" si="26"/>
        <v>-7.474012727774948E-2</v>
      </c>
    </row>
    <row r="144" spans="1:29" s="17" customFormat="1" x14ac:dyDescent="0.25">
      <c r="A144" s="17">
        <v>59</v>
      </c>
      <c r="B144" s="17">
        <v>-617</v>
      </c>
      <c r="C144" s="17">
        <v>14370</v>
      </c>
      <c r="D144" s="17">
        <v>11537</v>
      </c>
      <c r="E144" s="17">
        <v>12031</v>
      </c>
      <c r="F144" s="17">
        <v>14854</v>
      </c>
      <c r="G144" s="24"/>
      <c r="H144" s="7"/>
      <c r="I144" s="25">
        <f t="shared" si="32"/>
        <v>2339</v>
      </c>
      <c r="J144" s="24">
        <f t="shared" si="32"/>
        <v>-3317</v>
      </c>
      <c r="K144" s="7"/>
      <c r="L144" s="25">
        <f t="shared" si="27"/>
        <v>2342.8321856534399</v>
      </c>
      <c r="M144" s="17">
        <f t="shared" si="18"/>
        <v>14.685646882430325</v>
      </c>
      <c r="N144" s="17">
        <f t="shared" si="28"/>
        <v>-3317.0582736852339</v>
      </c>
      <c r="O144" s="24">
        <f t="shared" si="19"/>
        <v>3.3958223907363007E-3</v>
      </c>
      <c r="P144" s="7"/>
      <c r="Q144" s="25">
        <f t="shared" si="20"/>
        <v>2342.9437557780984</v>
      </c>
      <c r="R144" s="24">
        <f t="shared" si="21"/>
        <v>-3354.5158626552579</v>
      </c>
      <c r="S144" s="7"/>
      <c r="T144" s="25">
        <f t="shared" si="22"/>
        <v>-0.56950211250291294</v>
      </c>
      <c r="U144" s="24">
        <f t="shared" si="23"/>
        <v>-0.81897620821629935</v>
      </c>
      <c r="V144" s="7"/>
      <c r="W144" s="25">
        <f t="shared" si="24"/>
        <v>-0.57032937745099599</v>
      </c>
      <c r="X144" s="24">
        <f t="shared" si="29"/>
        <v>28.326918158566855</v>
      </c>
      <c r="Y144" s="7"/>
      <c r="Z144" s="25">
        <f t="shared" si="30"/>
        <v>-617</v>
      </c>
      <c r="AA144" s="17">
        <f t="shared" si="31"/>
        <v>28.430999999999894</v>
      </c>
      <c r="AB144" s="24">
        <f t="shared" si="25"/>
        <v>0.496214559634506</v>
      </c>
      <c r="AC144" s="17">
        <f t="shared" si="26"/>
        <v>-0.10408184143303956</v>
      </c>
    </row>
    <row r="145" spans="1:29" s="17" customFormat="1" x14ac:dyDescent="0.25">
      <c r="A145" s="17">
        <v>60</v>
      </c>
      <c r="B145" s="17">
        <v>-618</v>
      </c>
      <c r="C145" s="17">
        <v>14209</v>
      </c>
      <c r="D145" s="17">
        <v>11445</v>
      </c>
      <c r="E145" s="17">
        <v>12212</v>
      </c>
      <c r="F145" s="17">
        <v>14975</v>
      </c>
      <c r="G145" s="24"/>
      <c r="H145" s="7"/>
      <c r="I145" s="25">
        <f t="shared" si="32"/>
        <v>1997</v>
      </c>
      <c r="J145" s="24">
        <f t="shared" si="32"/>
        <v>-3530</v>
      </c>
      <c r="K145" s="7"/>
      <c r="L145" s="25">
        <f t="shared" si="27"/>
        <v>2004.8062105848758</v>
      </c>
      <c r="M145" s="17">
        <f t="shared" si="18"/>
        <v>60.936923695426529</v>
      </c>
      <c r="N145" s="17">
        <f t="shared" si="28"/>
        <v>-3528.2295089505728</v>
      </c>
      <c r="O145" s="24">
        <f t="shared" si="19"/>
        <v>3.1346385561017018</v>
      </c>
      <c r="P145" s="7"/>
      <c r="Q145" s="25">
        <f t="shared" si="20"/>
        <v>2000.9437557780984</v>
      </c>
      <c r="R145" s="24">
        <f t="shared" si="21"/>
        <v>-3567.5158626552579</v>
      </c>
      <c r="S145" s="7"/>
      <c r="T145" s="25">
        <f t="shared" si="22"/>
        <v>-0.48637176761278877</v>
      </c>
      <c r="U145" s="24">
        <f t="shared" si="23"/>
        <v>-0.87097832699954236</v>
      </c>
      <c r="V145" s="7"/>
      <c r="W145" s="25">
        <f t="shared" si="24"/>
        <v>-0.48725150016900165</v>
      </c>
      <c r="X145" s="24">
        <f t="shared" si="29"/>
        <v>22.697794478161143</v>
      </c>
      <c r="Y145" s="7"/>
      <c r="Z145" s="25">
        <f t="shared" si="30"/>
        <v>-618</v>
      </c>
      <c r="AA145" s="17">
        <f t="shared" si="31"/>
        <v>22.868999999999893</v>
      </c>
      <c r="AB145" s="24">
        <f t="shared" si="25"/>
        <v>0.39913934663858136</v>
      </c>
      <c r="AC145" s="17">
        <f t="shared" si="26"/>
        <v>-0.17120552183875049</v>
      </c>
    </row>
    <row r="146" spans="1:29" s="17" customFormat="1" x14ac:dyDescent="0.25">
      <c r="A146" s="17">
        <v>61</v>
      </c>
      <c r="B146" s="17">
        <v>-620</v>
      </c>
      <c r="C146" s="17">
        <v>14036</v>
      </c>
      <c r="D146" s="17">
        <v>11350</v>
      </c>
      <c r="E146" s="17">
        <v>12390</v>
      </c>
      <c r="F146" s="17">
        <v>15064</v>
      </c>
      <c r="G146" s="24"/>
      <c r="H146" s="7"/>
      <c r="I146" s="25">
        <f t="shared" si="32"/>
        <v>1646</v>
      </c>
      <c r="J146" s="24">
        <f t="shared" si="32"/>
        <v>-3714</v>
      </c>
      <c r="K146" s="7"/>
      <c r="L146" s="25">
        <f t="shared" si="27"/>
        <v>1646.6636276136699</v>
      </c>
      <c r="M146" s="17">
        <f t="shared" si="18"/>
        <v>0.44040160962515268</v>
      </c>
      <c r="N146" s="17">
        <f t="shared" si="28"/>
        <v>-3706.3213364433782</v>
      </c>
      <c r="O146" s="24">
        <f t="shared" si="19"/>
        <v>58.961874015791963</v>
      </c>
      <c r="P146" s="7"/>
      <c r="Q146" s="25">
        <f t="shared" si="20"/>
        <v>1649.9437557780984</v>
      </c>
      <c r="R146" s="24">
        <f t="shared" si="21"/>
        <v>-3751.5158626552579</v>
      </c>
      <c r="S146" s="7"/>
      <c r="T146" s="25">
        <f t="shared" si="22"/>
        <v>-0.40105378206766129</v>
      </c>
      <c r="U146" s="24">
        <f t="shared" si="23"/>
        <v>-0.91590034510337681</v>
      </c>
      <c r="V146" s="7"/>
      <c r="W146" s="25">
        <f t="shared" si="24"/>
        <v>-0.40197883186936734</v>
      </c>
      <c r="X146" s="24">
        <f t="shared" si="29"/>
        <v>17.169986091701844</v>
      </c>
      <c r="Y146" s="7"/>
      <c r="Z146" s="25">
        <f t="shared" si="30"/>
        <v>-620</v>
      </c>
      <c r="AA146" s="17">
        <f t="shared" si="31"/>
        <v>17.288999999999895</v>
      </c>
      <c r="AB146" s="24">
        <f t="shared" si="25"/>
        <v>0.30174997437729778</v>
      </c>
      <c r="AC146" s="17">
        <f t="shared" si="26"/>
        <v>-0.11901390829805081</v>
      </c>
    </row>
    <row r="147" spans="1:29" s="17" customFormat="1" x14ac:dyDescent="0.25">
      <c r="A147" s="17">
        <v>62</v>
      </c>
      <c r="B147" s="17">
        <v>-632</v>
      </c>
      <c r="C147" s="17">
        <v>13845</v>
      </c>
      <c r="D147" s="17">
        <v>11278</v>
      </c>
      <c r="E147" s="17">
        <v>12582</v>
      </c>
      <c r="F147" s="17">
        <v>15133</v>
      </c>
      <c r="G147" s="24"/>
      <c r="H147" s="7"/>
      <c r="I147" s="25">
        <f t="shared" si="32"/>
        <v>1263</v>
      </c>
      <c r="J147" s="24">
        <f t="shared" si="32"/>
        <v>-3855</v>
      </c>
      <c r="K147" s="7"/>
      <c r="L147" s="25">
        <f t="shared" si="27"/>
        <v>1265.4956697033779</v>
      </c>
      <c r="M147" s="17">
        <f t="shared" si="18"/>
        <v>6.2283672683581903</v>
      </c>
      <c r="N147" s="17">
        <f t="shared" si="28"/>
        <v>-3851.308606683745</v>
      </c>
      <c r="O147" s="24">
        <f t="shared" si="19"/>
        <v>13.626384615292208</v>
      </c>
      <c r="P147" s="7"/>
      <c r="Q147" s="25">
        <f t="shared" si="20"/>
        <v>1266.9437557780984</v>
      </c>
      <c r="R147" s="24">
        <f t="shared" si="21"/>
        <v>-3892.5158626552579</v>
      </c>
      <c r="S147" s="7"/>
      <c r="T147" s="25">
        <f t="shared" si="22"/>
        <v>-0.30795751863807774</v>
      </c>
      <c r="U147" s="24">
        <f t="shared" si="23"/>
        <v>-0.95032428288946724</v>
      </c>
      <c r="V147" s="7"/>
      <c r="W147" s="25">
        <f t="shared" si="24"/>
        <v>-0.3089172811116675</v>
      </c>
      <c r="X147" s="24">
        <f t="shared" si="29"/>
        <v>11.481367756072473</v>
      </c>
      <c r="Y147" s="7"/>
      <c r="Z147" s="25">
        <f t="shared" si="30"/>
        <v>-632</v>
      </c>
      <c r="AA147" s="17">
        <f t="shared" si="31"/>
        <v>11.600999999999896</v>
      </c>
      <c r="AB147" s="24">
        <f t="shared" si="25"/>
        <v>0.20247564652386035</v>
      </c>
      <c r="AC147" s="17">
        <f t="shared" si="26"/>
        <v>-0.11963224392742333</v>
      </c>
    </row>
    <row r="148" spans="1:29" s="17" customFormat="1" x14ac:dyDescent="0.25">
      <c r="A148" s="17">
        <v>63</v>
      </c>
      <c r="B148" s="17">
        <v>-647</v>
      </c>
      <c r="C148" s="17">
        <v>13635</v>
      </c>
      <c r="D148" s="17">
        <v>11216</v>
      </c>
      <c r="E148" s="17">
        <v>12773</v>
      </c>
      <c r="F148" s="17">
        <v>15182</v>
      </c>
      <c r="G148" s="24"/>
      <c r="H148" s="7"/>
      <c r="I148" s="25">
        <f t="shared" si="32"/>
        <v>862</v>
      </c>
      <c r="J148" s="24">
        <f t="shared" si="32"/>
        <v>-3966</v>
      </c>
      <c r="K148" s="7"/>
      <c r="L148" s="25">
        <f t="shared" si="27"/>
        <v>862.34988548634499</v>
      </c>
      <c r="M148" s="17">
        <f t="shared" ref="M148:M149" si="33">(I148-L148)^2</f>
        <v>0.12241985355486867</v>
      </c>
      <c r="N148" s="17">
        <f t="shared" si="28"/>
        <v>-3960.032606203109</v>
      </c>
      <c r="O148" s="24">
        <f t="shared" ref="O148:O149" si="34">(J148-N148)^2</f>
        <v>35.609788727172877</v>
      </c>
      <c r="P148" s="7"/>
      <c r="Q148" s="25">
        <f t="shared" si="20"/>
        <v>865.94375577809831</v>
      </c>
      <c r="R148" s="24">
        <f t="shared" si="21"/>
        <v>-4003.5158626552579</v>
      </c>
      <c r="S148" s="7"/>
      <c r="T148" s="25">
        <f t="shared" si="22"/>
        <v>-0.21048597389848767</v>
      </c>
      <c r="U148" s="24">
        <f t="shared" si="23"/>
        <v>-0.97742397859341079</v>
      </c>
      <c r="V148" s="7"/>
      <c r="W148" s="25">
        <f t="shared" si="24"/>
        <v>-0.21147305104026426</v>
      </c>
      <c r="X148" s="24">
        <f t="shared" si="29"/>
        <v>5.682035657799247</v>
      </c>
      <c r="Y148" s="7"/>
      <c r="Z148" s="25">
        <f t="shared" si="30"/>
        <v>-647</v>
      </c>
      <c r="AA148" s="17">
        <f t="shared" si="31"/>
        <v>5.7779999999998966</v>
      </c>
      <c r="AB148" s="24">
        <f t="shared" si="25"/>
        <v>0.10084512418023055</v>
      </c>
      <c r="AC148" s="17">
        <f t="shared" si="26"/>
        <v>-9.5964342200649533E-2</v>
      </c>
    </row>
    <row r="149" spans="1:29" s="17" customFormat="1" x14ac:dyDescent="0.25">
      <c r="A149" s="17">
        <v>64</v>
      </c>
      <c r="B149" s="17">
        <v>-627</v>
      </c>
      <c r="C149" s="17">
        <v>13438</v>
      </c>
      <c r="D149" s="17">
        <v>11179</v>
      </c>
      <c r="E149" s="17">
        <v>12969</v>
      </c>
      <c r="F149" s="17">
        <v>15207</v>
      </c>
      <c r="G149" s="24"/>
      <c r="H149" s="7"/>
      <c r="I149" s="25">
        <f t="shared" si="32"/>
        <v>469</v>
      </c>
      <c r="J149" s="24">
        <f t="shared" si="32"/>
        <v>-4028</v>
      </c>
      <c r="K149" s="7"/>
      <c r="L149" s="25">
        <f t="shared" si="27"/>
        <v>463.0854387383647</v>
      </c>
      <c r="M149" s="17">
        <f t="shared" si="33"/>
        <v>34.982034917636945</v>
      </c>
      <c r="N149" s="17">
        <f t="shared" si="28"/>
        <v>-4026.0161463641248</v>
      </c>
      <c r="O149" s="24">
        <f t="shared" si="34"/>
        <v>3.935675248575333</v>
      </c>
      <c r="P149" s="7"/>
      <c r="Q149" s="25">
        <f t="shared" ref="Q149" si="35">I149-$J$4</f>
        <v>472.94375577809836</v>
      </c>
      <c r="R149" s="24">
        <f t="shared" ref="R149" si="36">J149-$J$3</f>
        <v>-4065.5158626552579</v>
      </c>
      <c r="S149" s="7"/>
      <c r="T149" s="25">
        <f t="shared" ref="T149" si="37">Q149/$J$7</f>
        <v>-0.11495899863001165</v>
      </c>
      <c r="U149" s="24">
        <f t="shared" ref="U149" si="38">R149/$J$6</f>
        <v>-0.99256074556318108</v>
      </c>
      <c r="V149" s="7"/>
      <c r="W149" s="25">
        <f t="shared" ref="W149" si="39">(T149-U149*SIN(-$J$11*PI()/180))/(COS(-$J$11*PI()/180))</f>
        <v>-0.11596131166858484</v>
      </c>
      <c r="X149" s="24">
        <f>IF(MOD(ATAN2(U149,W149)*180/PI()-$J$9+360,360)&gt;5,MOD(ATAN2(U149,W149)*180/PI()-$J$9+360,360)-360,MOD(ATAN2(U149,W149)*180/PI()-$J$9+360,360))</f>
        <v>0.13751390036782141</v>
      </c>
      <c r="Y149" s="7"/>
      <c r="Z149" s="25">
        <f t="shared" si="30"/>
        <v>-627</v>
      </c>
      <c r="AA149" s="17">
        <f t="shared" si="31"/>
        <v>0.13499999999989676</v>
      </c>
      <c r="AB149" s="24">
        <f t="shared" ref="AB149" si="40">AA149*PI()/180</f>
        <v>2.3561944901905429E-3</v>
      </c>
      <c r="AC149" s="17">
        <f t="shared" ref="AC149" si="41">X149-AA149</f>
        <v>2.5139003679246485E-3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-9975</v>
      </c>
      <c r="G154" s="2"/>
      <c r="I154" s="1"/>
      <c r="J154" s="3"/>
    </row>
    <row r="155" spans="1:29" x14ac:dyDescent="0.25">
      <c r="A155" t="s">
        <v>173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174</v>
      </c>
      <c r="B156" s="31">
        <v>9980</v>
      </c>
      <c r="G156" s="2"/>
      <c r="I156" s="1"/>
      <c r="J156" s="3"/>
    </row>
    <row r="157" spans="1:29" x14ac:dyDescent="0.25">
      <c r="A157" t="s">
        <v>175</v>
      </c>
      <c r="B157">
        <v>9986</v>
      </c>
      <c r="G157" s="2"/>
      <c r="I157" s="43">
        <f>J155</f>
        <v>-9992</v>
      </c>
      <c r="J157" s="39">
        <f>I157+B157</f>
        <v>-6</v>
      </c>
    </row>
    <row r="158" spans="1:29" x14ac:dyDescent="0.25">
      <c r="A158" s="31" t="s">
        <v>176</v>
      </c>
      <c r="B158" s="31">
        <v>40016</v>
      </c>
      <c r="G158" s="2"/>
      <c r="I158" s="1"/>
      <c r="J158" s="3"/>
    </row>
    <row r="159" spans="1:29" x14ac:dyDescent="0.25">
      <c r="A159" t="s">
        <v>177</v>
      </c>
      <c r="B159">
        <v>40016</v>
      </c>
      <c r="G159" s="2"/>
      <c r="I159" s="43">
        <f>J157</f>
        <v>-6</v>
      </c>
      <c r="J159" s="39">
        <f>I159+B159</f>
        <v>40010</v>
      </c>
    </row>
    <row r="160" spans="1:29" x14ac:dyDescent="0.25">
      <c r="A160" s="31" t="s">
        <v>178</v>
      </c>
      <c r="B160" s="31">
        <v>9997</v>
      </c>
      <c r="G160" s="2"/>
      <c r="I160" s="1"/>
      <c r="J160" s="3"/>
    </row>
    <row r="161" spans="1:10" x14ac:dyDescent="0.25">
      <c r="A161" t="s">
        <v>179</v>
      </c>
      <c r="B161">
        <v>9997</v>
      </c>
      <c r="G161" s="2"/>
      <c r="I161" s="43">
        <f>J159</f>
        <v>40010</v>
      </c>
      <c r="J161" s="39">
        <f>I161+B161</f>
        <v>50007</v>
      </c>
    </row>
    <row r="162" spans="1:10" x14ac:dyDescent="0.25">
      <c r="A162" s="31" t="s">
        <v>180</v>
      </c>
      <c r="B162" s="31">
        <v>-9982</v>
      </c>
      <c r="G162" s="2"/>
      <c r="I162" s="1"/>
      <c r="J162" s="3"/>
    </row>
    <row r="163" spans="1:10" x14ac:dyDescent="0.25">
      <c r="A163" t="s">
        <v>181</v>
      </c>
      <c r="B163">
        <v>-9990</v>
      </c>
      <c r="G163" s="2"/>
      <c r="I163" s="43">
        <f>J161</f>
        <v>50007</v>
      </c>
      <c r="J163" s="39">
        <f>I163+B163</f>
        <v>40017</v>
      </c>
    </row>
    <row r="164" spans="1:10" x14ac:dyDescent="0.25">
      <c r="A164" s="31" t="s">
        <v>182</v>
      </c>
      <c r="B164" s="31">
        <v>-40002</v>
      </c>
      <c r="G164" s="2"/>
      <c r="I164" s="1"/>
      <c r="J164" s="3"/>
    </row>
    <row r="165" spans="1:10" ht="15.75" thickBot="1" x14ac:dyDescent="0.3">
      <c r="A165" t="s">
        <v>183</v>
      </c>
      <c r="B165">
        <v>-40002</v>
      </c>
      <c r="G165" s="2"/>
      <c r="I165" s="4">
        <f>J163</f>
        <v>40017</v>
      </c>
      <c r="J165" s="6">
        <f>I165+B165</f>
        <v>15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36.582490467780772</v>
      </c>
      <c r="L3" s="35" t="s">
        <v>1</v>
      </c>
      <c r="M3" s="11">
        <v>-4122.4026486389803</v>
      </c>
      <c r="N3" s="10" t="s">
        <v>2</v>
      </c>
      <c r="O3" s="35">
        <v>4105.0486357284772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-4.5485334615761968</v>
      </c>
      <c r="L4" s="9" t="s">
        <v>5</v>
      </c>
      <c r="M4" s="13">
        <v>359.85766509709271</v>
      </c>
      <c r="N4" s="12" t="s">
        <v>6</v>
      </c>
      <c r="O4" s="9">
        <v>359.87667287541967</v>
      </c>
      <c r="Q4" s="2" t="s">
        <v>7</v>
      </c>
      <c r="R4" s="2">
        <f>MAX(AC20:AC149)</f>
        <v>0.22848028275734578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-173.54509844653236</v>
      </c>
      <c r="N5" s="14" t="s">
        <v>9</v>
      </c>
      <c r="O5" s="9">
        <v>-173.50513944879359</v>
      </c>
      <c r="Q5" s="5" t="s">
        <v>10</v>
      </c>
      <c r="R5" s="5">
        <f>MIN(AC20:AC149)</f>
        <v>-0.18986452306488388</v>
      </c>
      <c r="T5" s="45" t="s">
        <v>55</v>
      </c>
      <c r="U5" s="47">
        <v>7</v>
      </c>
    </row>
    <row r="6" spans="1:21" ht="15.75" thickBot="1" x14ac:dyDescent="0.3">
      <c r="A6" t="s">
        <v>161</v>
      </c>
      <c r="I6" s="32" t="s">
        <v>11</v>
      </c>
      <c r="J6" s="32">
        <f>(O3+O9)/2</f>
        <v>4098.6493144193209</v>
      </c>
      <c r="L6" s="37" t="s">
        <v>12</v>
      </c>
      <c r="M6" s="13">
        <v>-4.3878779856034278</v>
      </c>
      <c r="N6" s="14" t="s">
        <v>13</v>
      </c>
      <c r="O6" s="9">
        <v>36.448399091353799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-4116.1832969565976</v>
      </c>
      <c r="L7" s="38" t="s">
        <v>15</v>
      </c>
      <c r="M7" s="16">
        <f>SUM(M20:M84)</f>
        <v>1079.8837793485991</v>
      </c>
      <c r="N7" s="15" t="s">
        <v>15</v>
      </c>
      <c r="O7" s="36">
        <f>SUM(O20:O84)</f>
        <v>2984.2427352852083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-173.48705119177171</v>
      </c>
      <c r="L9" s="35" t="s">
        <v>18</v>
      </c>
      <c r="M9" s="11">
        <v>-4109.9639452742149</v>
      </c>
      <c r="N9" s="10" t="s">
        <v>19</v>
      </c>
      <c r="O9" s="35">
        <v>4092.2499931101656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-173.52720221677262</v>
      </c>
      <c r="L10" s="9" t="s">
        <v>21</v>
      </c>
      <c r="M10" s="13">
        <v>359.82709702603199</v>
      </c>
      <c r="N10" s="12" t="s">
        <v>22</v>
      </c>
      <c r="O10" s="9">
        <v>359.86790451750448</v>
      </c>
      <c r="T10" s="48"/>
    </row>
    <row r="11" spans="1:21" ht="15.75" thickBot="1" x14ac:dyDescent="0.3">
      <c r="I11" s="33" t="s">
        <v>23</v>
      </c>
      <c r="J11" s="33">
        <f>J9-J10</f>
        <v>4.0151025000909613E-2</v>
      </c>
      <c r="L11" s="37" t="s">
        <v>24</v>
      </c>
      <c r="M11" s="13">
        <v>-173.50930598701288</v>
      </c>
      <c r="N11" s="14" t="s">
        <v>25</v>
      </c>
      <c r="O11" s="9">
        <v>-173.46896293474984</v>
      </c>
    </row>
    <row r="12" spans="1:21" x14ac:dyDescent="0.25">
      <c r="I12" s="9"/>
      <c r="J12" s="9"/>
      <c r="L12" s="37" t="s">
        <v>26</v>
      </c>
      <c r="M12" s="13">
        <v>-4.7091889375489666</v>
      </c>
      <c r="N12" s="14" t="s">
        <v>27</v>
      </c>
      <c r="O12" s="9">
        <v>36.716581844207745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1109.9803503330513</v>
      </c>
      <c r="N13" s="15" t="s">
        <v>15</v>
      </c>
      <c r="O13" s="36">
        <f>SUM(O85:O149)</f>
        <v>2950.6282784867794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13494</v>
      </c>
      <c r="D20" s="17">
        <v>11230</v>
      </c>
      <c r="E20" s="17">
        <v>13032</v>
      </c>
      <c r="F20" s="17">
        <v>15276</v>
      </c>
      <c r="G20" s="24"/>
      <c r="H20" s="7"/>
      <c r="I20" s="25">
        <f t="shared" ref="I20:J51" si="0">C20-E20</f>
        <v>462</v>
      </c>
      <c r="J20" s="24">
        <f t="shared" si="0"/>
        <v>-4046</v>
      </c>
      <c r="K20" s="7"/>
      <c r="L20" s="25">
        <f>$M$3*SIN(2*PI()/$M$4*(AA20+$M$5))+$M$6</f>
        <v>454.14943832848729</v>
      </c>
      <c r="M20" s="17">
        <f t="shared" ref="M20:M83" si="1">(I20-L20)^2</f>
        <v>61.6313185582244</v>
      </c>
      <c r="N20" s="17">
        <f>$O$3*COS(2*PI()/$O$4*(AA20+$O$5))+$O$6</f>
        <v>-4042.7337326764277</v>
      </c>
      <c r="O20" s="24">
        <f t="shared" ref="O20:O83" si="2">(J20-N20)^2</f>
        <v>10.668502229035928</v>
      </c>
      <c r="P20" s="7"/>
      <c r="Q20" s="25">
        <f>I20-$J$4</f>
        <v>466.5485334615762</v>
      </c>
      <c r="R20" s="24">
        <f>J20-$J$3</f>
        <v>-4082.5824904677806</v>
      </c>
      <c r="S20" s="7"/>
      <c r="T20" s="25">
        <f>Q20/$J$7</f>
        <v>-0.11334493626815173</v>
      </c>
      <c r="U20" s="24">
        <f>R20/$J$6</f>
        <v>-0.99607997105411872</v>
      </c>
      <c r="V20" s="7"/>
      <c r="W20" s="25">
        <f>(T20-U20*SIN(-$J$11*PI()/180))/(COS(-$J$11*PI()/180))</f>
        <v>-0.11404298476796325</v>
      </c>
      <c r="X20" s="24">
        <f>IF(MOD(ATAN2(U20,W20)*180/PI()-$J$9+360,360)&gt;5,MOD(ATAN2(U20,W20)*180/PI()-$J$9+360,360)-360,MOD(ATAN2(U20,W20)*180/PI()-$J$9+360,360))</f>
        <v>1.8508046837382608E-2</v>
      </c>
      <c r="Y20" s="7"/>
      <c r="Z20" s="25">
        <f>I159</f>
        <v>0</v>
      </c>
      <c r="AA20" s="17">
        <f>360/40000*Z20</f>
        <v>0</v>
      </c>
      <c r="AB20" s="24">
        <f>AA20*PI()/180</f>
        <v>0</v>
      </c>
      <c r="AC20" s="17">
        <f>X20-AA20</f>
        <v>1.8508046837382608E-2</v>
      </c>
      <c r="AD20" s="17">
        <f ca="1">INDIRECT("AC"&amp;AE20)-AC20</f>
        <v>-4.8196478953772548E-2</v>
      </c>
      <c r="AE20" s="17">
        <v>149</v>
      </c>
    </row>
    <row r="21" spans="1:31" s="17" customFormat="1" x14ac:dyDescent="0.25">
      <c r="A21" s="17">
        <v>1</v>
      </c>
      <c r="B21" s="17">
        <v>630</v>
      </c>
      <c r="C21" s="17">
        <v>13687</v>
      </c>
      <c r="D21" s="17">
        <v>11260</v>
      </c>
      <c r="E21" s="17">
        <v>12828</v>
      </c>
      <c r="F21" s="17">
        <v>15239</v>
      </c>
      <c r="G21" s="24"/>
      <c r="H21" s="7"/>
      <c r="I21" s="25">
        <f t="shared" si="0"/>
        <v>859</v>
      </c>
      <c r="J21" s="24">
        <f t="shared" si="0"/>
        <v>-3979</v>
      </c>
      <c r="K21" s="7"/>
      <c r="L21" s="25">
        <f t="shared" ref="L21:L84" si="3">$M$3*SIN(2*PI()/$M$4*(AA21+$M$5))+$M$6</f>
        <v>856.82456906785728</v>
      </c>
      <c r="M21" s="17">
        <f t="shared" si="1"/>
        <v>4.7324997405233313</v>
      </c>
      <c r="N21" s="17">
        <f t="shared" ref="N21:N84" si="4">$O$3*COS(2*PI()/$O$4*(AA21+$O$5))+$O$6</f>
        <v>-3977.2890044385608</v>
      </c>
      <c r="O21" s="24">
        <f t="shared" si="2"/>
        <v>2.9275058112645631</v>
      </c>
      <c r="P21" s="7"/>
      <c r="Q21" s="25">
        <f t="shared" ref="Q21:Q84" si="5">I21-$J$4</f>
        <v>863.5485334615762</v>
      </c>
      <c r="R21" s="24">
        <f t="shared" ref="R21:R84" si="6">J21-$J$3</f>
        <v>-4015.5824904677806</v>
      </c>
      <c r="S21" s="7"/>
      <c r="T21" s="25">
        <f t="shared" ref="T21:T84" si="7">Q21/$J$7</f>
        <v>-0.2097935080053559</v>
      </c>
      <c r="U21" s="24">
        <f t="shared" ref="U21:U84" si="8">R21/$J$6</f>
        <v>-0.97973312240710475</v>
      </c>
      <c r="V21" s="7"/>
      <c r="W21" s="25">
        <f t="shared" ref="W21:W84" si="9">(T21-U21*SIN(-$J$11*PI()/180))/(COS(-$J$11*PI()/180))</f>
        <v>-0.21048012484341075</v>
      </c>
      <c r="X21" s="24">
        <f t="shared" ref="X21:X83" si="10">MOD(ATAN2(U21,W21)*180/PI()-$J$9+360,360)</f>
        <v>5.6118479613612635</v>
      </c>
      <c r="Y21" s="7"/>
      <c r="Z21" s="25">
        <f t="shared" ref="Z21:Z84" si="11">B21</f>
        <v>630</v>
      </c>
      <c r="AA21" s="17">
        <f>360/40000*Z21+AA20</f>
        <v>5.67</v>
      </c>
      <c r="AB21" s="24">
        <f t="shared" ref="AB21:AB84" si="12">AA21*PI()/180</f>
        <v>9.896016858807849E-2</v>
      </c>
      <c r="AC21" s="17">
        <f t="shared" ref="AC21:AC84" si="13">X21-AA21</f>
        <v>-5.8152038638736414E-2</v>
      </c>
      <c r="AD21" s="17">
        <f t="shared" ref="AD21:AD83" ca="1" si="14">INDIRECT("AC"&amp;AE21)-AC21</f>
        <v>3.9994263292281396E-2</v>
      </c>
      <c r="AE21" s="17">
        <v>148</v>
      </c>
    </row>
    <row r="22" spans="1:31" s="17" customFormat="1" x14ac:dyDescent="0.25">
      <c r="A22" s="17">
        <v>2</v>
      </c>
      <c r="B22" s="17">
        <v>647</v>
      </c>
      <c r="C22" s="17">
        <v>13891</v>
      </c>
      <c r="D22" s="17">
        <v>11318</v>
      </c>
      <c r="E22" s="17">
        <v>12631</v>
      </c>
      <c r="F22" s="17">
        <v>15191</v>
      </c>
      <c r="G22" s="24"/>
      <c r="H22" s="7"/>
      <c r="I22" s="25">
        <f t="shared" si="0"/>
        <v>1260</v>
      </c>
      <c r="J22" s="24">
        <f t="shared" si="0"/>
        <v>-3873</v>
      </c>
      <c r="K22" s="7"/>
      <c r="L22" s="25">
        <f t="shared" si="3"/>
        <v>1261.5509814413576</v>
      </c>
      <c r="M22" s="17">
        <f t="shared" si="1"/>
        <v>2.4055434314358073</v>
      </c>
      <c r="N22" s="17">
        <f>$O$3*COS(2*PI()/$O$4*(AA22+$O$5))+$O$6</f>
        <v>-3869.1801233023498</v>
      </c>
      <c r="O22" s="24">
        <f>(J22-N22)^2</f>
        <v>14.591457985251116</v>
      </c>
      <c r="P22" s="7"/>
      <c r="Q22" s="25">
        <f t="shared" si="5"/>
        <v>1264.5485334615762</v>
      </c>
      <c r="R22" s="24">
        <f t="shared" si="6"/>
        <v>-3909.5824904677806</v>
      </c>
      <c r="S22" s="7"/>
      <c r="T22" s="25">
        <f t="shared" si="7"/>
        <v>-0.30721385376510119</v>
      </c>
      <c r="U22" s="24">
        <f t="shared" si="8"/>
        <v>-0.95387094395063499</v>
      </c>
      <c r="V22" s="7"/>
      <c r="W22" s="25">
        <f t="shared" si="9"/>
        <v>-0.30788237114423039</v>
      </c>
      <c r="X22" s="24">
        <f t="shared" si="10"/>
        <v>11.375652621123095</v>
      </c>
      <c r="Y22" s="7"/>
      <c r="Z22" s="25">
        <f t="shared" si="11"/>
        <v>647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-0.11734737887690372</v>
      </c>
      <c r="AD22" s="17">
        <f t="shared" ca="1" si="14"/>
        <v>7.4554006122653504E-3</v>
      </c>
      <c r="AE22" s="17">
        <v>147</v>
      </c>
    </row>
    <row r="23" spans="1:31" s="17" customFormat="1" x14ac:dyDescent="0.25">
      <c r="A23" s="17">
        <v>3</v>
      </c>
      <c r="B23" s="17">
        <v>626</v>
      </c>
      <c r="C23" s="17">
        <v>14061</v>
      </c>
      <c r="D23" s="17">
        <v>11376</v>
      </c>
      <c r="E23" s="17">
        <v>12427</v>
      </c>
      <c r="F23" s="17">
        <v>15106</v>
      </c>
      <c r="G23" s="24"/>
      <c r="H23" s="7"/>
      <c r="I23" s="25">
        <f t="shared" si="0"/>
        <v>1634</v>
      </c>
      <c r="J23" s="24">
        <f t="shared" si="0"/>
        <v>-3730</v>
      </c>
      <c r="K23" s="7"/>
      <c r="L23" s="25">
        <f t="shared" si="3"/>
        <v>1640.7380787551961</v>
      </c>
      <c r="M23" s="17">
        <f t="shared" si="1"/>
        <v>45.40170531122444</v>
      </c>
      <c r="N23" s="17">
        <f t="shared" si="4"/>
        <v>-3726.1747034453897</v>
      </c>
      <c r="O23" s="24">
        <f t="shared" si="2"/>
        <v>14.632893730713464</v>
      </c>
      <c r="P23" s="7"/>
      <c r="Q23" s="25">
        <f t="shared" si="5"/>
        <v>1638.5485334615762</v>
      </c>
      <c r="R23" s="24">
        <f t="shared" si="6"/>
        <v>-3766.5824904677806</v>
      </c>
      <c r="S23" s="7"/>
      <c r="T23" s="25">
        <f t="shared" si="7"/>
        <v>-0.39807472487269402</v>
      </c>
      <c r="U23" s="24">
        <f t="shared" si="8"/>
        <v>-0.91898140131596351</v>
      </c>
      <c r="V23" s="7"/>
      <c r="W23" s="25">
        <f t="shared" si="9"/>
        <v>-0.39871881509707618</v>
      </c>
      <c r="X23" s="24">
        <f t="shared" si="10"/>
        <v>16.941645148218981</v>
      </c>
      <c r="Y23" s="7"/>
      <c r="Z23" s="25">
        <f t="shared" si="11"/>
        <v>626</v>
      </c>
      <c r="AA23" s="17">
        <f t="shared" si="15"/>
        <v>17.126999999999999</v>
      </c>
      <c r="AB23" s="24">
        <f t="shared" si="12"/>
        <v>0.29892254098906879</v>
      </c>
      <c r="AC23" s="17">
        <f t="shared" si="13"/>
        <v>-0.18535485178101752</v>
      </c>
      <c r="AD23" s="17">
        <f t="shared" ca="1" si="14"/>
        <v>8.0328489827419247E-2</v>
      </c>
      <c r="AE23" s="17">
        <v>146</v>
      </c>
    </row>
    <row r="24" spans="1:31" s="17" customFormat="1" x14ac:dyDescent="0.25">
      <c r="A24" s="17">
        <v>4</v>
      </c>
      <c r="B24" s="17">
        <v>618</v>
      </c>
      <c r="C24" s="17">
        <v>14257</v>
      </c>
      <c r="D24" s="17">
        <v>11473</v>
      </c>
      <c r="E24" s="17">
        <v>12262</v>
      </c>
      <c r="F24" s="17">
        <v>15029</v>
      </c>
      <c r="G24" s="24"/>
      <c r="H24" s="7"/>
      <c r="I24" s="25">
        <f t="shared" si="0"/>
        <v>1995</v>
      </c>
      <c r="J24" s="24">
        <f t="shared" si="0"/>
        <v>-3556</v>
      </c>
      <c r="K24" s="7"/>
      <c r="L24" s="25">
        <f t="shared" si="3"/>
        <v>1999.4910921970234</v>
      </c>
      <c r="M24" s="17">
        <f t="shared" si="1"/>
        <v>20.169909122164139</v>
      </c>
      <c r="N24" s="17">
        <f t="shared" si="4"/>
        <v>-3549.3073245201294</v>
      </c>
      <c r="O24" s="24">
        <f t="shared" si="2"/>
        <v>44.791905078860616</v>
      </c>
      <c r="P24" s="7"/>
      <c r="Q24" s="25">
        <f t="shared" si="5"/>
        <v>1999.5485334615762</v>
      </c>
      <c r="R24" s="24">
        <f t="shared" si="6"/>
        <v>-3592.5824904677806</v>
      </c>
      <c r="S24" s="7"/>
      <c r="T24" s="25">
        <f t="shared" si="7"/>
        <v>-0.48577733040702831</v>
      </c>
      <c r="U24" s="24">
        <f t="shared" si="8"/>
        <v>-0.87652839139685268</v>
      </c>
      <c r="V24" s="7"/>
      <c r="W24" s="25">
        <f t="shared" si="9"/>
        <v>-0.48639169246762476</v>
      </c>
      <c r="X24" s="24">
        <f t="shared" si="10"/>
        <v>22.513249629090978</v>
      </c>
      <c r="Y24" s="7"/>
      <c r="Z24" s="25">
        <f t="shared" si="11"/>
        <v>618</v>
      </c>
      <c r="AA24" s="17">
        <f t="shared" si="15"/>
        <v>22.689</v>
      </c>
      <c r="AB24" s="24">
        <f t="shared" si="12"/>
        <v>0.39599775398499343</v>
      </c>
      <c r="AC24" s="17">
        <f t="shared" si="13"/>
        <v>-0.17575037090902157</v>
      </c>
      <c r="AD24" s="17">
        <f t="shared" ca="1" si="14"/>
        <v>2.0919528734239634E-2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14422</v>
      </c>
      <c r="D25" s="17">
        <v>11583</v>
      </c>
      <c r="E25" s="17">
        <v>12087</v>
      </c>
      <c r="F25" s="17">
        <v>14921</v>
      </c>
      <c r="G25" s="24"/>
      <c r="H25" s="7"/>
      <c r="I25" s="25">
        <f t="shared" si="0"/>
        <v>2335</v>
      </c>
      <c r="J25" s="24">
        <f t="shared" si="0"/>
        <v>-3338</v>
      </c>
      <c r="K25" s="7"/>
      <c r="L25" s="25">
        <f t="shared" si="3"/>
        <v>2339.8931538571278</v>
      </c>
      <c r="M25" s="17">
        <f t="shared" si="1"/>
        <v>23.942954669524664</v>
      </c>
      <c r="N25" s="17">
        <f t="shared" si="4"/>
        <v>-3338.2854152790792</v>
      </c>
      <c r="O25" s="24">
        <f t="shared" si="2"/>
        <v>8.1461881531851132E-2</v>
      </c>
      <c r="P25" s="7"/>
      <c r="Q25" s="25">
        <f t="shared" si="5"/>
        <v>2339.548533461576</v>
      </c>
      <c r="R25" s="24">
        <f t="shared" si="6"/>
        <v>-3374.5824904677806</v>
      </c>
      <c r="S25" s="7"/>
      <c r="T25" s="25">
        <f t="shared" si="7"/>
        <v>-0.56837812232302176</v>
      </c>
      <c r="U25" s="24">
        <f t="shared" si="8"/>
        <v>-0.82334013759015068</v>
      </c>
      <c r="V25" s="7"/>
      <c r="W25" s="25">
        <f t="shared" si="9"/>
        <v>-0.56895523205498755</v>
      </c>
      <c r="X25" s="24">
        <f t="shared" si="10"/>
        <v>28.132805210226138</v>
      </c>
      <c r="Y25" s="7"/>
      <c r="Z25" s="25">
        <f t="shared" si="11"/>
        <v>619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-0.1271947897738599</v>
      </c>
      <c r="AD25" s="17">
        <f t="shared" ca="1" si="14"/>
        <v>2.3033156622691564E-2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14580</v>
      </c>
      <c r="D26" s="17">
        <v>11703</v>
      </c>
      <c r="E26" s="17">
        <v>11928</v>
      </c>
      <c r="F26" s="17">
        <v>14799</v>
      </c>
      <c r="G26" s="24"/>
      <c r="H26" s="7"/>
      <c r="I26" s="25">
        <f t="shared" si="0"/>
        <v>2652</v>
      </c>
      <c r="J26" s="24">
        <f t="shared" si="0"/>
        <v>-3096</v>
      </c>
      <c r="K26" s="7"/>
      <c r="L26" s="25">
        <f t="shared" si="3"/>
        <v>2656.648061931126</v>
      </c>
      <c r="M26" s="17">
        <f t="shared" si="1"/>
        <v>21.604479715582709</v>
      </c>
      <c r="N26" s="17">
        <f t="shared" si="4"/>
        <v>-3096.6123654933353</v>
      </c>
      <c r="O26" s="24">
        <f t="shared" si="2"/>
        <v>0.37499149742784216</v>
      </c>
      <c r="P26" s="7"/>
      <c r="Q26" s="25">
        <f t="shared" si="5"/>
        <v>2656.548533461576</v>
      </c>
      <c r="R26" s="24">
        <f t="shared" si="6"/>
        <v>-3132.5824904677806</v>
      </c>
      <c r="S26" s="7"/>
      <c r="T26" s="25">
        <f t="shared" si="7"/>
        <v>-0.64539121360940388</v>
      </c>
      <c r="U26" s="24">
        <f t="shared" si="8"/>
        <v>-0.76429629620839901</v>
      </c>
      <c r="V26" s="7"/>
      <c r="W26" s="25">
        <f t="shared" si="9"/>
        <v>-0.6459269662341165</v>
      </c>
      <c r="X26" s="24">
        <f t="shared" si="10"/>
        <v>33.689085603814306</v>
      </c>
      <c r="Y26" s="7"/>
      <c r="Z26" s="25">
        <f t="shared" si="11"/>
        <v>616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-0.11491439618568933</v>
      </c>
      <c r="AD26" s="17">
        <f t="shared" ca="1" si="14"/>
        <v>7.0304311673524467E-2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14727</v>
      </c>
      <c r="D27" s="17">
        <v>11837</v>
      </c>
      <c r="E27" s="17">
        <v>11776</v>
      </c>
      <c r="F27" s="17">
        <v>14657</v>
      </c>
      <c r="G27" s="24"/>
      <c r="H27" s="7"/>
      <c r="I27" s="25">
        <f t="shared" si="0"/>
        <v>2951</v>
      </c>
      <c r="J27" s="24">
        <f t="shared" si="0"/>
        <v>-2820</v>
      </c>
      <c r="K27" s="7"/>
      <c r="L27" s="25">
        <f t="shared" si="3"/>
        <v>2951.1991100188807</v>
      </c>
      <c r="M27" s="17">
        <f t="shared" si="1"/>
        <v>3.9644799618662373E-2</v>
      </c>
      <c r="N27" s="17">
        <f t="shared" si="4"/>
        <v>-2822.8324625072719</v>
      </c>
      <c r="O27" s="24">
        <f t="shared" si="2"/>
        <v>8.0228438551009305</v>
      </c>
      <c r="P27" s="7"/>
      <c r="Q27" s="25">
        <f t="shared" si="5"/>
        <v>2955.548533461576</v>
      </c>
      <c r="R27" s="24">
        <f t="shared" si="6"/>
        <v>-2856.5824904677806</v>
      </c>
      <c r="S27" s="7"/>
      <c r="T27" s="25">
        <f t="shared" si="7"/>
        <v>-0.71803132179435114</v>
      </c>
      <c r="U27" s="24">
        <f t="shared" si="8"/>
        <v>-0.69695703909532669</v>
      </c>
      <c r="V27" s="7"/>
      <c r="W27" s="25">
        <f t="shared" si="9"/>
        <v>-0.7185199030786843</v>
      </c>
      <c r="X27" s="24">
        <f t="shared" si="10"/>
        <v>39.359806874597211</v>
      </c>
      <c r="Y27" s="7"/>
      <c r="Z27" s="25">
        <f t="shared" si="11"/>
        <v>622</v>
      </c>
      <c r="AA27" s="17">
        <f t="shared" si="15"/>
        <v>39.401999999999994</v>
      </c>
      <c r="AB27" s="24">
        <f t="shared" si="12"/>
        <v>0.68769463187080559</v>
      </c>
      <c r="AC27" s="17">
        <f t="shared" si="13"/>
        <v>-4.2193125402782528E-2</v>
      </c>
      <c r="AD27" s="17">
        <f t="shared" ca="1" si="14"/>
        <v>-7.6126940036722601E-2</v>
      </c>
      <c r="AE27" s="17">
        <v>142</v>
      </c>
    </row>
    <row r="28" spans="1:31" s="17" customFormat="1" x14ac:dyDescent="0.25">
      <c r="A28" s="17">
        <v>8</v>
      </c>
      <c r="B28" s="17">
        <v>622</v>
      </c>
      <c r="C28" s="17">
        <v>14863</v>
      </c>
      <c r="D28" s="17">
        <v>11996</v>
      </c>
      <c r="E28" s="17">
        <v>11648</v>
      </c>
      <c r="F28" s="17">
        <v>14515</v>
      </c>
      <c r="G28" s="24"/>
      <c r="H28" s="7"/>
      <c r="I28" s="25">
        <f t="shared" si="0"/>
        <v>3215</v>
      </c>
      <c r="J28" s="24">
        <f t="shared" si="0"/>
        <v>-2519</v>
      </c>
      <c r="K28" s="7"/>
      <c r="L28" s="25">
        <f t="shared" si="3"/>
        <v>3217.5363327353075</v>
      </c>
      <c r="M28" s="17">
        <f t="shared" si="1"/>
        <v>6.4329837441924074</v>
      </c>
      <c r="N28" s="17">
        <f t="shared" si="4"/>
        <v>-2521.760946535484</v>
      </c>
      <c r="O28" s="24">
        <f t="shared" si="2"/>
        <v>7.6228257718009989</v>
      </c>
      <c r="P28" s="7"/>
      <c r="Q28" s="25">
        <f t="shared" si="5"/>
        <v>3219.548533461576</v>
      </c>
      <c r="R28" s="24">
        <f t="shared" si="6"/>
        <v>-2555.5824904677806</v>
      </c>
      <c r="S28" s="7"/>
      <c r="T28" s="25">
        <f t="shared" si="7"/>
        <v>-0.78216840728206372</v>
      </c>
      <c r="U28" s="24">
        <f t="shared" si="8"/>
        <v>-0.62351821159157761</v>
      </c>
      <c r="V28" s="7"/>
      <c r="W28" s="25">
        <f t="shared" si="9"/>
        <v>-0.7826055407562974</v>
      </c>
      <c r="X28" s="24">
        <f t="shared" si="10"/>
        <v>44.941985507785148</v>
      </c>
      <c r="Y28" s="7"/>
      <c r="Z28" s="25">
        <f t="shared" si="11"/>
        <v>622</v>
      </c>
      <c r="AA28" s="17">
        <f t="shared" si="15"/>
        <v>44.999999999999993</v>
      </c>
      <c r="AB28" s="24">
        <f t="shared" si="12"/>
        <v>0.78539816339744817</v>
      </c>
      <c r="AC28" s="17">
        <f t="shared" si="13"/>
        <v>-5.8014492214844893E-2</v>
      </c>
      <c r="AD28" s="17">
        <f t="shared" ca="1" si="14"/>
        <v>3.8845621407141095E-2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14986</v>
      </c>
      <c r="D29" s="17">
        <v>12163</v>
      </c>
      <c r="E29" s="17">
        <v>11532</v>
      </c>
      <c r="F29" s="17">
        <v>14347</v>
      </c>
      <c r="G29" s="24"/>
      <c r="H29" s="7"/>
      <c r="I29" s="25">
        <f t="shared" si="0"/>
        <v>3454</v>
      </c>
      <c r="J29" s="24">
        <f t="shared" si="0"/>
        <v>-2184</v>
      </c>
      <c r="K29" s="7"/>
      <c r="L29" s="25">
        <f t="shared" si="3"/>
        <v>3458.0478081984315</v>
      </c>
      <c r="M29" s="17">
        <f t="shared" si="1"/>
        <v>16.384751211289586</v>
      </c>
      <c r="N29" s="17">
        <f t="shared" si="4"/>
        <v>-2188.6881017114288</v>
      </c>
      <c r="O29" s="24">
        <f t="shared" si="2"/>
        <v>21.978297656701375</v>
      </c>
      <c r="P29" s="7"/>
      <c r="Q29" s="25">
        <f t="shared" si="5"/>
        <v>3458.548533461576</v>
      </c>
      <c r="R29" s="24">
        <f t="shared" si="6"/>
        <v>-2220.5824904677806</v>
      </c>
      <c r="S29" s="7"/>
      <c r="T29" s="25">
        <f t="shared" si="7"/>
        <v>-0.84023190512889445</v>
      </c>
      <c r="U29" s="24">
        <f t="shared" si="8"/>
        <v>-0.54178396835650799</v>
      </c>
      <c r="V29" s="7"/>
      <c r="W29" s="25">
        <f t="shared" si="9"/>
        <v>-0.84061177614233973</v>
      </c>
      <c r="X29" s="24">
        <f t="shared" si="10"/>
        <v>50.684804841092784</v>
      </c>
      <c r="Y29" s="7"/>
      <c r="Z29" s="25">
        <f t="shared" si="11"/>
        <v>636</v>
      </c>
      <c r="AA29" s="17">
        <f t="shared" si="15"/>
        <v>50.72399999999999</v>
      </c>
      <c r="AB29" s="24">
        <f t="shared" si="12"/>
        <v>0.88530080978160341</v>
      </c>
      <c r="AC29" s="17">
        <f t="shared" si="13"/>
        <v>-3.9195158907205041E-2</v>
      </c>
      <c r="AD29" s="17">
        <f t="shared" ca="1" si="14"/>
        <v>5.198655615566139E-2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15082</v>
      </c>
      <c r="D30" s="17">
        <v>12335</v>
      </c>
      <c r="E30" s="17">
        <v>11418</v>
      </c>
      <c r="F30" s="17">
        <v>14167</v>
      </c>
      <c r="G30" s="24"/>
      <c r="H30" s="7"/>
      <c r="I30" s="25">
        <f t="shared" si="0"/>
        <v>3664</v>
      </c>
      <c r="J30" s="24">
        <f t="shared" si="0"/>
        <v>-1832</v>
      </c>
      <c r="K30" s="7"/>
      <c r="L30" s="25">
        <f t="shared" si="3"/>
        <v>3663.4124849683294</v>
      </c>
      <c r="M30" s="17">
        <f t="shared" si="1"/>
        <v>0.34517391243889584</v>
      </c>
      <c r="N30" s="17">
        <f t="shared" si="4"/>
        <v>-1834.5588444381262</v>
      </c>
      <c r="O30" s="24">
        <f t="shared" si="2"/>
        <v>6.5476848585296104</v>
      </c>
      <c r="P30" s="7"/>
      <c r="Q30" s="25">
        <f t="shared" si="5"/>
        <v>3668.548533461576</v>
      </c>
      <c r="R30" s="24">
        <f t="shared" si="6"/>
        <v>-1868.5824904677809</v>
      </c>
      <c r="S30" s="7"/>
      <c r="T30" s="25">
        <f t="shared" si="7"/>
        <v>-0.89125004131230223</v>
      </c>
      <c r="U30" s="24">
        <f t="shared" si="8"/>
        <v>-0.45590201725577822</v>
      </c>
      <c r="V30" s="7"/>
      <c r="W30" s="25">
        <f t="shared" si="9"/>
        <v>-0.89156974155536028</v>
      </c>
      <c r="X30" s="24">
        <f t="shared" si="10"/>
        <v>56.404230232904069</v>
      </c>
      <c r="Y30" s="7"/>
      <c r="Z30" s="25">
        <f t="shared" si="11"/>
        <v>634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-2.5769767095923157E-2</v>
      </c>
      <c r="AD30" s="17">
        <f t="shared" ca="1" si="14"/>
        <v>2.4725125873544584E-2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15169</v>
      </c>
      <c r="D31" s="17">
        <v>12524</v>
      </c>
      <c r="E31" s="17">
        <v>11336</v>
      </c>
      <c r="F31" s="17">
        <v>13979</v>
      </c>
      <c r="G31" s="24"/>
      <c r="H31" s="7"/>
      <c r="I31" s="25">
        <f t="shared" si="0"/>
        <v>3833</v>
      </c>
      <c r="J31" s="24">
        <f t="shared" si="0"/>
        <v>-1455</v>
      </c>
      <c r="K31" s="7"/>
      <c r="L31" s="25">
        <f t="shared" si="3"/>
        <v>3832.4017270618747</v>
      </c>
      <c r="M31" s="17">
        <f t="shared" si="1"/>
        <v>0.35793050849310221</v>
      </c>
      <c r="N31" s="17">
        <f t="shared" si="4"/>
        <v>-1461.8758187503706</v>
      </c>
      <c r="O31" s="24">
        <f t="shared" si="2"/>
        <v>47.27688348794829</v>
      </c>
      <c r="P31" s="7"/>
      <c r="Q31" s="25">
        <f t="shared" si="5"/>
        <v>3837.548533461576</v>
      </c>
      <c r="R31" s="24">
        <f t="shared" si="6"/>
        <v>-1491.5824904677809</v>
      </c>
      <c r="S31" s="7"/>
      <c r="T31" s="25">
        <f t="shared" si="7"/>
        <v>-0.93230749376466371</v>
      </c>
      <c r="U31" s="24">
        <f t="shared" si="8"/>
        <v>-0.36392049576437158</v>
      </c>
      <c r="V31" s="7"/>
      <c r="W31" s="25">
        <f t="shared" si="9"/>
        <v>-0.93256274640970371</v>
      </c>
      <c r="X31" s="24">
        <f t="shared" si="10"/>
        <v>62.169481740881679</v>
      </c>
      <c r="Y31" s="7"/>
      <c r="Z31" s="25">
        <f t="shared" si="11"/>
        <v>634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3.3481740881683208E-2</v>
      </c>
      <c r="AD31" s="17">
        <f t="shared" ca="1" si="14"/>
        <v>3.1000726285569158E-2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15228</v>
      </c>
      <c r="D32" s="17">
        <v>12713</v>
      </c>
      <c r="E32" s="17">
        <v>11266</v>
      </c>
      <c r="F32" s="17">
        <v>13790</v>
      </c>
      <c r="G32" s="24"/>
      <c r="H32" s="7"/>
      <c r="I32" s="25">
        <f t="shared" si="0"/>
        <v>3962</v>
      </c>
      <c r="J32" s="24">
        <f t="shared" si="0"/>
        <v>-1077</v>
      </c>
      <c r="K32" s="7"/>
      <c r="L32" s="25">
        <f t="shared" si="3"/>
        <v>3961.9301744827426</v>
      </c>
      <c r="M32" s="17">
        <f t="shared" si="1"/>
        <v>4.8756028602653639E-3</v>
      </c>
      <c r="N32" s="17">
        <f t="shared" si="4"/>
        <v>-1079.301659232254</v>
      </c>
      <c r="O32" s="24">
        <f t="shared" si="2"/>
        <v>5.2976352214200562</v>
      </c>
      <c r="P32" s="7"/>
      <c r="Q32" s="25">
        <f t="shared" si="5"/>
        <v>3966.548533461576</v>
      </c>
      <c r="R32" s="24">
        <f t="shared" si="6"/>
        <v>-1113.5824904677809</v>
      </c>
      <c r="S32" s="7"/>
      <c r="T32" s="25">
        <f t="shared" si="7"/>
        <v>-0.96364720599161413</v>
      </c>
      <c r="U32" s="24">
        <f t="shared" si="8"/>
        <v>-0.27169499145733783</v>
      </c>
      <c r="V32" s="7"/>
      <c r="W32" s="25">
        <f t="shared" si="9"/>
        <v>-0.96383783767728881</v>
      </c>
      <c r="X32" s="24">
        <f t="shared" si="10"/>
        <v>67.744506911618998</v>
      </c>
      <c r="Y32" s="7"/>
      <c r="Z32" s="25">
        <f t="shared" si="11"/>
        <v>626</v>
      </c>
      <c r="AA32" s="17">
        <f t="shared" si="15"/>
        <v>67.77</v>
      </c>
      <c r="AB32" s="24">
        <f t="shared" si="12"/>
        <v>1.182809634076557</v>
      </c>
      <c r="AC32" s="17">
        <f t="shared" si="13"/>
        <v>-2.5493088380997619E-2</v>
      </c>
      <c r="AD32" s="17">
        <f t="shared" ca="1" si="14"/>
        <v>7.6497609970516578E-2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15278</v>
      </c>
      <c r="D33" s="17">
        <v>12903</v>
      </c>
      <c r="E33" s="17">
        <v>11223</v>
      </c>
      <c r="F33" s="17">
        <v>13603</v>
      </c>
      <c r="G33" s="24"/>
      <c r="H33" s="7"/>
      <c r="I33" s="25">
        <f t="shared" si="0"/>
        <v>4055</v>
      </c>
      <c r="J33" s="24">
        <f t="shared" si="0"/>
        <v>-700</v>
      </c>
      <c r="K33" s="7"/>
      <c r="L33" s="25">
        <f t="shared" si="3"/>
        <v>4050.7982266852728</v>
      </c>
      <c r="M33" s="17">
        <f t="shared" si="1"/>
        <v>17.654898988353885</v>
      </c>
      <c r="N33" s="17">
        <f t="shared" si="4"/>
        <v>-698.63634697607483</v>
      </c>
      <c r="O33" s="24">
        <f t="shared" si="2"/>
        <v>1.859549569660252</v>
      </c>
      <c r="P33" s="7"/>
      <c r="Q33" s="25">
        <f t="shared" si="5"/>
        <v>4059.548533461576</v>
      </c>
      <c r="R33" s="24">
        <f t="shared" si="6"/>
        <v>-736.58249046778076</v>
      </c>
      <c r="S33" s="7"/>
      <c r="T33" s="25">
        <f t="shared" si="7"/>
        <v>-0.98624095201569473</v>
      </c>
      <c r="U33" s="24">
        <f t="shared" si="8"/>
        <v>-0.1797134699659311</v>
      </c>
      <c r="V33" s="7"/>
      <c r="W33" s="25">
        <f t="shared" si="9"/>
        <v>-0.98636713156981626</v>
      </c>
      <c r="X33" s="24">
        <f t="shared" si="10"/>
        <v>73.161177005785248</v>
      </c>
      <c r="Y33" s="7"/>
      <c r="Z33" s="25">
        <f t="shared" si="11"/>
        <v>606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-6.2822994214741357E-2</v>
      </c>
      <c r="AD33" s="17">
        <f t="shared" ca="1" si="14"/>
        <v>9.4417659398686737E-3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15302</v>
      </c>
      <c r="D34" s="17">
        <v>13097</v>
      </c>
      <c r="E34" s="17">
        <v>11197</v>
      </c>
      <c r="F34" s="17">
        <v>13407</v>
      </c>
      <c r="G34" s="24"/>
      <c r="H34" s="7"/>
      <c r="I34" s="25">
        <f t="shared" si="0"/>
        <v>4105</v>
      </c>
      <c r="J34" s="24">
        <f t="shared" si="0"/>
        <v>-310</v>
      </c>
      <c r="K34" s="7"/>
      <c r="L34" s="25">
        <f t="shared" si="3"/>
        <v>4103.2506812653801</v>
      </c>
      <c r="M34" s="17">
        <f t="shared" si="1"/>
        <v>3.0601160352922356</v>
      </c>
      <c r="N34" s="17">
        <f t="shared" si="4"/>
        <v>-307.45428033476844</v>
      </c>
      <c r="O34" s="24">
        <f t="shared" si="2"/>
        <v>6.4806886139466799</v>
      </c>
      <c r="P34" s="7"/>
      <c r="Q34" s="25">
        <f t="shared" si="5"/>
        <v>4109.548533461576</v>
      </c>
      <c r="R34" s="24">
        <f t="shared" si="6"/>
        <v>-346.58249046778076</v>
      </c>
      <c r="S34" s="7"/>
      <c r="T34" s="25">
        <f t="shared" si="7"/>
        <v>-0.99838812729745852</v>
      </c>
      <c r="U34" s="24">
        <f t="shared" si="8"/>
        <v>-8.4560171871372478E-2</v>
      </c>
      <c r="V34" s="7"/>
      <c r="W34" s="25">
        <f t="shared" si="9"/>
        <v>-0.99844762947640853</v>
      </c>
      <c r="X34" s="24">
        <f t="shared" si="10"/>
        <v>78.646129455088101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-8.5870544911884394E-2</v>
      </c>
      <c r="AD34" s="17">
        <f t="shared" ca="1" si="14"/>
        <v>2.721893606734227E-2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15311</v>
      </c>
      <c r="D35" s="17">
        <v>13306</v>
      </c>
      <c r="E35" s="17">
        <v>11188</v>
      </c>
      <c r="F35" s="17">
        <v>13207</v>
      </c>
      <c r="G35" s="24"/>
      <c r="H35" s="7"/>
      <c r="I35" s="25">
        <f t="shared" si="0"/>
        <v>4123</v>
      </c>
      <c r="J35" s="24">
        <f t="shared" si="0"/>
        <v>99</v>
      </c>
      <c r="K35" s="7"/>
      <c r="L35" s="25">
        <f t="shared" si="3"/>
        <v>4117.5908996663766</v>
      </c>
      <c r="M35" s="17">
        <f t="shared" si="1"/>
        <v>29.258366419205082</v>
      </c>
      <c r="N35" s="17">
        <f t="shared" si="4"/>
        <v>98.515327028538081</v>
      </c>
      <c r="O35" s="24">
        <f t="shared" si="2"/>
        <v>0.23490788926572584</v>
      </c>
      <c r="P35" s="7"/>
      <c r="Q35" s="25">
        <f t="shared" si="5"/>
        <v>4127.548533461576</v>
      </c>
      <c r="R35" s="24">
        <f t="shared" si="6"/>
        <v>62.417509532219228</v>
      </c>
      <c r="S35" s="7"/>
      <c r="T35" s="25">
        <f t="shared" si="7"/>
        <v>-1.0027611103988934</v>
      </c>
      <c r="U35" s="24">
        <f t="shared" si="8"/>
        <v>1.5228799720100541E-2</v>
      </c>
      <c r="V35" s="7"/>
      <c r="W35" s="25">
        <f t="shared" si="9"/>
        <v>-1.0027506847635652</v>
      </c>
      <c r="X35" s="24">
        <f t="shared" si="10"/>
        <v>84.357136738011548</v>
      </c>
      <c r="Y35" s="7"/>
      <c r="Z35" s="25">
        <f t="shared" si="11"/>
        <v>630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-4.4863261988439262E-2</v>
      </c>
      <c r="AD35" s="17">
        <f t="shared" ca="1" si="14"/>
        <v>1.3900749015220981E-2</v>
      </c>
      <c r="AE35" s="17">
        <v>134</v>
      </c>
    </row>
    <row r="36" spans="1:31" s="17" customFormat="1" x14ac:dyDescent="0.25">
      <c r="A36" s="17">
        <v>16</v>
      </c>
      <c r="B36" s="17">
        <v>621</v>
      </c>
      <c r="C36" s="17">
        <v>15286</v>
      </c>
      <c r="D36" s="17">
        <v>13489</v>
      </c>
      <c r="E36" s="17">
        <v>11190</v>
      </c>
      <c r="F36" s="17">
        <v>12997</v>
      </c>
      <c r="G36" s="24"/>
      <c r="H36" s="7"/>
      <c r="I36" s="25">
        <f t="shared" si="0"/>
        <v>4096</v>
      </c>
      <c r="J36" s="24">
        <f t="shared" si="0"/>
        <v>492</v>
      </c>
      <c r="K36" s="7"/>
      <c r="L36" s="25">
        <f t="shared" si="3"/>
        <v>4092.2204357618471</v>
      </c>
      <c r="M36" s="17">
        <f t="shared" si="1"/>
        <v>14.285105830324639</v>
      </c>
      <c r="N36" s="17">
        <f t="shared" si="4"/>
        <v>498.10911361714199</v>
      </c>
      <c r="O36" s="24">
        <f t="shared" si="2"/>
        <v>37.321269187149639</v>
      </c>
      <c r="P36" s="7"/>
      <c r="Q36" s="25">
        <f t="shared" si="5"/>
        <v>4100.548533461576</v>
      </c>
      <c r="R36" s="24">
        <f t="shared" si="6"/>
        <v>455.41750953221924</v>
      </c>
      <c r="S36" s="7"/>
      <c r="T36" s="25">
        <f t="shared" si="7"/>
        <v>-0.99620163574674103</v>
      </c>
      <c r="U36" s="24">
        <f t="shared" si="8"/>
        <v>0.11111404626154039</v>
      </c>
      <c r="V36" s="7"/>
      <c r="W36" s="25">
        <f t="shared" si="9"/>
        <v>-0.99612401521722527</v>
      </c>
      <c r="X36" s="24">
        <f t="shared" si="10"/>
        <v>89.851877736139215</v>
      </c>
      <c r="Y36" s="7"/>
      <c r="Z36" s="25">
        <f t="shared" si="11"/>
        <v>621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-0.13912226386077009</v>
      </c>
      <c r="AD36" s="17">
        <f t="shared" ca="1" si="14"/>
        <v>-4.6492512477414039E-4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15258</v>
      </c>
      <c r="D37" s="17">
        <v>13695</v>
      </c>
      <c r="E37" s="17">
        <v>11226</v>
      </c>
      <c r="F37" s="17">
        <v>12804</v>
      </c>
      <c r="G37" s="24"/>
      <c r="H37" s="7"/>
      <c r="I37" s="25">
        <f t="shared" si="0"/>
        <v>4032</v>
      </c>
      <c r="J37" s="24">
        <f t="shared" si="0"/>
        <v>891</v>
      </c>
      <c r="K37" s="7"/>
      <c r="L37" s="25">
        <f t="shared" si="3"/>
        <v>4026.5172962596594</v>
      </c>
      <c r="M37" s="17">
        <f t="shared" si="1"/>
        <v>30.060040304345236</v>
      </c>
      <c r="N37" s="17">
        <f t="shared" si="4"/>
        <v>899.61778929605236</v>
      </c>
      <c r="O37" s="24">
        <f t="shared" si="2"/>
        <v>74.266292351154718</v>
      </c>
      <c r="P37" s="7"/>
      <c r="Q37" s="25">
        <f t="shared" si="5"/>
        <v>4036.548533461576</v>
      </c>
      <c r="R37" s="24">
        <f t="shared" si="6"/>
        <v>854.41750953221924</v>
      </c>
      <c r="S37" s="7"/>
      <c r="T37" s="25">
        <f t="shared" si="7"/>
        <v>-0.98065325138608339</v>
      </c>
      <c r="U37" s="24">
        <f t="shared" si="8"/>
        <v>0.20846318969674268</v>
      </c>
      <c r="V37" s="7"/>
      <c r="W37" s="25">
        <f t="shared" si="9"/>
        <v>-0.98050740790360658</v>
      </c>
      <c r="X37" s="24">
        <f t="shared" si="10"/>
        <v>95.489841371128307</v>
      </c>
      <c r="Y37" s="7"/>
      <c r="Z37" s="25">
        <f t="shared" si="11"/>
        <v>631</v>
      </c>
      <c r="AA37" s="17">
        <f t="shared" si="15"/>
        <v>95.669999999999987</v>
      </c>
      <c r="AB37" s="24">
        <f t="shared" si="12"/>
        <v>1.6697564953829749</v>
      </c>
      <c r="AC37" s="17">
        <f t="shared" si="13"/>
        <v>-0.18015862887168055</v>
      </c>
      <c r="AD37" s="17">
        <f t="shared" ca="1" si="14"/>
        <v>0.13787186109406946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15206</v>
      </c>
      <c r="D38" s="17">
        <v>13897</v>
      </c>
      <c r="E38" s="17">
        <v>11281</v>
      </c>
      <c r="F38" s="17">
        <v>12610</v>
      </c>
      <c r="G38" s="24"/>
      <c r="H38" s="7"/>
      <c r="I38" s="25">
        <f t="shared" si="0"/>
        <v>3925</v>
      </c>
      <c r="J38" s="24">
        <f t="shared" si="0"/>
        <v>1287</v>
      </c>
      <c r="K38" s="7"/>
      <c r="L38" s="25">
        <f t="shared" si="3"/>
        <v>3920.2247160000729</v>
      </c>
      <c r="M38" s="17">
        <f t="shared" si="1"/>
        <v>22.803337279959468</v>
      </c>
      <c r="N38" s="17">
        <f t="shared" si="4"/>
        <v>1295.7177206370507</v>
      </c>
      <c r="O38" s="24">
        <f t="shared" si="2"/>
        <v>75.998653105658988</v>
      </c>
      <c r="P38" s="7"/>
      <c r="Q38" s="25">
        <f t="shared" si="5"/>
        <v>3929.548533461576</v>
      </c>
      <c r="R38" s="24">
        <f t="shared" si="6"/>
        <v>1250.4175095322191</v>
      </c>
      <c r="S38" s="7"/>
      <c r="T38" s="25">
        <f t="shared" si="7"/>
        <v>-0.95465829628310905</v>
      </c>
      <c r="U38" s="24">
        <f t="shared" si="8"/>
        <v>0.30508038468506371</v>
      </c>
      <c r="V38" s="7"/>
      <c r="W38" s="25">
        <f t="shared" si="9"/>
        <v>-0.95444474020847359</v>
      </c>
      <c r="X38" s="24">
        <f t="shared" si="10"/>
        <v>101.21310118369513</v>
      </c>
      <c r="Y38" s="7"/>
      <c r="Z38" s="25">
        <f t="shared" si="11"/>
        <v>636</v>
      </c>
      <c r="AA38" s="17">
        <f t="shared" si="15"/>
        <v>101.39399999999999</v>
      </c>
      <c r="AB38" s="24">
        <f t="shared" si="12"/>
        <v>1.7696591417671304</v>
      </c>
      <c r="AC38" s="17">
        <f t="shared" si="13"/>
        <v>-0.18089881630486104</v>
      </c>
      <c r="AD38" s="17">
        <f t="shared" ca="1" si="14"/>
        <v>2.780061591879246E-2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15133</v>
      </c>
      <c r="D39" s="17">
        <v>14088</v>
      </c>
      <c r="E39" s="17">
        <v>11354</v>
      </c>
      <c r="F39" s="17">
        <v>12418</v>
      </c>
      <c r="G39" s="24"/>
      <c r="H39" s="7"/>
      <c r="I39" s="25">
        <f t="shared" si="0"/>
        <v>3779</v>
      </c>
      <c r="J39" s="24">
        <f t="shared" si="0"/>
        <v>1670</v>
      </c>
      <c r="K39" s="7"/>
      <c r="L39" s="25">
        <f t="shared" si="3"/>
        <v>3775.0227614613746</v>
      </c>
      <c r="M39" s="17">
        <f t="shared" si="1"/>
        <v>15.818426393127448</v>
      </c>
      <c r="N39" s="17">
        <f t="shared" si="4"/>
        <v>1678.6601582168437</v>
      </c>
      <c r="O39" s="24">
        <f t="shared" si="2"/>
        <v>74.998340340765168</v>
      </c>
      <c r="P39" s="7"/>
      <c r="Q39" s="25">
        <f t="shared" si="5"/>
        <v>3783.548533461576</v>
      </c>
      <c r="R39" s="24">
        <f t="shared" si="6"/>
        <v>1633.4175095322191</v>
      </c>
      <c r="S39" s="7"/>
      <c r="T39" s="25">
        <f t="shared" si="7"/>
        <v>-0.9191885444603588</v>
      </c>
      <c r="U39" s="24">
        <f t="shared" si="8"/>
        <v>0.39852580307023283</v>
      </c>
      <c r="V39" s="7"/>
      <c r="W39" s="25">
        <f t="shared" si="9"/>
        <v>-0.91890949614573736</v>
      </c>
      <c r="X39" s="24">
        <f t="shared" si="10"/>
        <v>106.93315354277553</v>
      </c>
      <c r="Y39" s="7"/>
      <c r="Z39" s="25">
        <f t="shared" si="11"/>
        <v>635</v>
      </c>
      <c r="AA39" s="17">
        <f t="shared" si="15"/>
        <v>107.10899999999999</v>
      </c>
      <c r="AB39" s="24">
        <f t="shared" si="12"/>
        <v>1.8694047085186061</v>
      </c>
      <c r="AC39" s="17">
        <f t="shared" si="13"/>
        <v>-0.17584645722446623</v>
      </c>
      <c r="AD39" s="17">
        <f t="shared" ca="1" si="14"/>
        <v>4.5856671124752779E-2</v>
      </c>
      <c r="AE39" s="17">
        <v>130</v>
      </c>
    </row>
    <row r="40" spans="1:31" s="17" customFormat="1" x14ac:dyDescent="0.25">
      <c r="A40" s="17">
        <v>20</v>
      </c>
      <c r="B40" s="17">
        <v>619</v>
      </c>
      <c r="C40" s="17">
        <v>15045</v>
      </c>
      <c r="D40" s="17">
        <v>14267</v>
      </c>
      <c r="E40" s="17">
        <v>11437</v>
      </c>
      <c r="F40" s="17">
        <v>12237</v>
      </c>
      <c r="G40" s="24"/>
      <c r="H40" s="7"/>
      <c r="I40" s="25">
        <f t="shared" si="0"/>
        <v>3608</v>
      </c>
      <c r="J40" s="24">
        <f t="shared" si="0"/>
        <v>2030</v>
      </c>
      <c r="K40" s="7"/>
      <c r="L40" s="25">
        <f t="shared" si="3"/>
        <v>3597.2741123719375</v>
      </c>
      <c r="M40" s="17">
        <f t="shared" si="1"/>
        <v>115.044665409825</v>
      </c>
      <c r="N40" s="17">
        <f t="shared" si="4"/>
        <v>2036.259468913458</v>
      </c>
      <c r="O40" s="24">
        <f t="shared" si="2"/>
        <v>39.180951078547352</v>
      </c>
      <c r="P40" s="7"/>
      <c r="Q40" s="25">
        <f t="shared" si="5"/>
        <v>3612.548533461576</v>
      </c>
      <c r="R40" s="24">
        <f t="shared" si="6"/>
        <v>1993.4175095322191</v>
      </c>
      <c r="S40" s="7"/>
      <c r="T40" s="25">
        <f t="shared" si="7"/>
        <v>-0.87764520499672682</v>
      </c>
      <c r="U40" s="24">
        <f t="shared" si="8"/>
        <v>0.48635961669597927</v>
      </c>
      <c r="V40" s="7"/>
      <c r="W40" s="25">
        <f t="shared" si="9"/>
        <v>-0.87730459538217997</v>
      </c>
      <c r="X40" s="24">
        <f t="shared" si="10"/>
        <v>112.49013547693511</v>
      </c>
      <c r="Y40" s="7"/>
      <c r="Z40" s="25">
        <f t="shared" si="11"/>
        <v>619</v>
      </c>
      <c r="AA40" s="17">
        <f t="shared" si="15"/>
        <v>112.67999999999999</v>
      </c>
      <c r="AB40" s="24">
        <f t="shared" si="12"/>
        <v>1.9666370011472105</v>
      </c>
      <c r="AC40" s="17">
        <f t="shared" si="13"/>
        <v>-0.18986452306488388</v>
      </c>
      <c r="AD40" s="17">
        <f t="shared" ca="1" si="14"/>
        <v>0.11828620510414112</v>
      </c>
      <c r="AE40" s="17">
        <v>129</v>
      </c>
    </row>
    <row r="41" spans="1:31" s="17" customFormat="1" x14ac:dyDescent="0.25">
      <c r="A41" s="17">
        <v>21</v>
      </c>
      <c r="B41" s="17">
        <v>613</v>
      </c>
      <c r="C41" s="17">
        <v>14939</v>
      </c>
      <c r="D41" s="17">
        <v>14448</v>
      </c>
      <c r="E41" s="17">
        <v>11553</v>
      </c>
      <c r="F41" s="17">
        <v>12076</v>
      </c>
      <c r="G41" s="24"/>
      <c r="H41" s="7"/>
      <c r="I41" s="25">
        <f t="shared" si="0"/>
        <v>3386</v>
      </c>
      <c r="J41" s="24">
        <f t="shared" si="0"/>
        <v>2372</v>
      </c>
      <c r="K41" s="7"/>
      <c r="L41" s="25">
        <f t="shared" si="3"/>
        <v>3387.685125660736</v>
      </c>
      <c r="M41" s="17">
        <f t="shared" si="1"/>
        <v>2.8396484924711034</v>
      </c>
      <c r="N41" s="17">
        <f t="shared" si="4"/>
        <v>2371.7723785747426</v>
      </c>
      <c r="O41" s="24">
        <f t="shared" si="2"/>
        <v>5.1811513236227943E-2</v>
      </c>
      <c r="P41" s="7"/>
      <c r="Q41" s="25">
        <f t="shared" si="5"/>
        <v>3390.548533461576</v>
      </c>
      <c r="R41" s="24">
        <f t="shared" si="6"/>
        <v>2335.4175095322194</v>
      </c>
      <c r="S41" s="7"/>
      <c r="T41" s="25">
        <f t="shared" si="7"/>
        <v>-0.82371174674569581</v>
      </c>
      <c r="U41" s="24">
        <f t="shared" si="8"/>
        <v>0.56980173964043845</v>
      </c>
      <c r="V41" s="7"/>
      <c r="W41" s="25">
        <f t="shared" si="9"/>
        <v>-0.82331265034395651</v>
      </c>
      <c r="X41" s="24">
        <f t="shared" si="10"/>
        <v>118.17355047457954</v>
      </c>
      <c r="Y41" s="7"/>
      <c r="Z41" s="25">
        <f t="shared" si="11"/>
        <v>613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-2.3449525420446093E-2</v>
      </c>
      <c r="AD41" s="17">
        <f t="shared" ca="1" si="14"/>
        <v>-0.12560671020250425</v>
      </c>
      <c r="AE41" s="17">
        <v>128</v>
      </c>
    </row>
    <row r="42" spans="1:31" s="17" customFormat="1" x14ac:dyDescent="0.25">
      <c r="A42" s="17">
        <v>22</v>
      </c>
      <c r="B42" s="17">
        <v>614</v>
      </c>
      <c r="C42" s="17">
        <v>14811</v>
      </c>
      <c r="D42" s="17">
        <v>14587</v>
      </c>
      <c r="E42" s="17">
        <v>11663</v>
      </c>
      <c r="F42" s="17">
        <v>11910</v>
      </c>
      <c r="G42" s="24"/>
      <c r="H42" s="7"/>
      <c r="I42" s="25">
        <f t="shared" si="0"/>
        <v>3148</v>
      </c>
      <c r="J42" s="24">
        <f t="shared" si="0"/>
        <v>2677</v>
      </c>
      <c r="K42" s="7"/>
      <c r="L42" s="25">
        <f t="shared" si="3"/>
        <v>3146.227477461784</v>
      </c>
      <c r="M42" s="17">
        <f t="shared" si="1"/>
        <v>3.1418361484836224</v>
      </c>
      <c r="N42" s="17">
        <f t="shared" si="4"/>
        <v>2686.1274093332131</v>
      </c>
      <c r="O42" s="24">
        <f t="shared" si="2"/>
        <v>83.309601136025762</v>
      </c>
      <c r="P42" s="7"/>
      <c r="Q42" s="25">
        <f t="shared" si="5"/>
        <v>3152.548533461576</v>
      </c>
      <c r="R42" s="24">
        <f t="shared" si="6"/>
        <v>2640.4175095322194</v>
      </c>
      <c r="S42" s="7"/>
      <c r="T42" s="25">
        <f t="shared" si="7"/>
        <v>-0.76589119240450032</v>
      </c>
      <c r="U42" s="24">
        <f t="shared" si="8"/>
        <v>0.64421649840669581</v>
      </c>
      <c r="V42" s="7"/>
      <c r="W42" s="25">
        <f t="shared" si="9"/>
        <v>-0.76543993434636348</v>
      </c>
      <c r="X42" s="24">
        <f t="shared" si="10"/>
        <v>123.57199142943387</v>
      </c>
      <c r="Y42" s="7"/>
      <c r="Z42" s="25">
        <f t="shared" si="11"/>
        <v>614</v>
      </c>
      <c r="AA42" s="17">
        <f t="shared" si="15"/>
        <v>123.72299999999998</v>
      </c>
      <c r="AB42" s="24">
        <f t="shared" si="12"/>
        <v>2.1593737104449438</v>
      </c>
      <c r="AC42" s="17">
        <f t="shared" si="13"/>
        <v>-0.15100857056611972</v>
      </c>
      <c r="AD42" s="17">
        <f t="shared" ca="1" si="14"/>
        <v>0.11563363329881327</v>
      </c>
      <c r="AE42" s="17">
        <v>127</v>
      </c>
    </row>
    <row r="43" spans="1:31" s="17" customFormat="1" x14ac:dyDescent="0.25">
      <c r="A43" s="17">
        <v>23</v>
      </c>
      <c r="B43" s="17">
        <v>611</v>
      </c>
      <c r="C43" s="17">
        <v>14678</v>
      </c>
      <c r="D43" s="17">
        <v>14735</v>
      </c>
      <c r="E43" s="17">
        <v>11797</v>
      </c>
      <c r="F43" s="17">
        <v>11764</v>
      </c>
      <c r="G43" s="24"/>
      <c r="H43" s="7"/>
      <c r="I43" s="25">
        <f t="shared" si="0"/>
        <v>2881</v>
      </c>
      <c r="J43" s="24">
        <f t="shared" si="0"/>
        <v>2971</v>
      </c>
      <c r="K43" s="7"/>
      <c r="L43" s="25">
        <f t="shared" si="3"/>
        <v>2876.8525908327038</v>
      </c>
      <c r="M43" s="17">
        <f t="shared" si="1"/>
        <v>17.20100280097294</v>
      </c>
      <c r="N43" s="17">
        <f t="shared" si="4"/>
        <v>2974.4861958131937</v>
      </c>
      <c r="O43" s="24">
        <f t="shared" si="2"/>
        <v>12.153561247929403</v>
      </c>
      <c r="P43" s="7"/>
      <c r="Q43" s="25">
        <f t="shared" si="5"/>
        <v>2885.548533461576</v>
      </c>
      <c r="R43" s="24">
        <f t="shared" si="6"/>
        <v>2934.4175095322194</v>
      </c>
      <c r="S43" s="7"/>
      <c r="T43" s="25">
        <f t="shared" si="7"/>
        <v>-0.70102527639988188</v>
      </c>
      <c r="U43" s="24">
        <f t="shared" si="8"/>
        <v>0.71594744620105544</v>
      </c>
      <c r="V43" s="7"/>
      <c r="W43" s="25">
        <f t="shared" si="9"/>
        <v>-0.70052373568348547</v>
      </c>
      <c r="X43" s="24">
        <f t="shared" si="10"/>
        <v>129.11091040230963</v>
      </c>
      <c r="Y43" s="7"/>
      <c r="Z43" s="25">
        <f t="shared" si="11"/>
        <v>611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-0.11108959769035209</v>
      </c>
      <c r="AD43" s="17">
        <f t="shared" ca="1" si="14"/>
        <v>9.2095679827394861E-2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14517</v>
      </c>
      <c r="D44" s="17">
        <v>14868</v>
      </c>
      <c r="E44" s="17">
        <v>11949</v>
      </c>
      <c r="F44" s="17">
        <v>11623</v>
      </c>
      <c r="G44" s="24"/>
      <c r="H44" s="7"/>
      <c r="I44" s="25">
        <f t="shared" si="0"/>
        <v>2568</v>
      </c>
      <c r="J44" s="24">
        <f t="shared" si="0"/>
        <v>3245</v>
      </c>
      <c r="K44" s="7"/>
      <c r="L44" s="25">
        <f t="shared" si="3"/>
        <v>2569.8209410488039</v>
      </c>
      <c r="M44" s="17">
        <f t="shared" si="1"/>
        <v>3.315826303219005</v>
      </c>
      <c r="N44" s="17">
        <f t="shared" si="4"/>
        <v>3244.6564373090018</v>
      </c>
      <c r="O44" s="24">
        <f t="shared" si="2"/>
        <v>0.11803532264590354</v>
      </c>
      <c r="P44" s="7"/>
      <c r="Q44" s="25">
        <f t="shared" si="5"/>
        <v>2572.548533461576</v>
      </c>
      <c r="R44" s="24">
        <f t="shared" si="6"/>
        <v>3208.4175095322194</v>
      </c>
      <c r="S44" s="7"/>
      <c r="T44" s="25">
        <f t="shared" si="7"/>
        <v>-0.62498395913604077</v>
      </c>
      <c r="U44" s="24">
        <f t="shared" si="8"/>
        <v>0.78279873768287356</v>
      </c>
      <c r="V44" s="7"/>
      <c r="W44" s="25">
        <f t="shared" si="9"/>
        <v>-0.62443555252292904</v>
      </c>
      <c r="X44" s="24">
        <f t="shared" si="10"/>
        <v>134.90782119133007</v>
      </c>
      <c r="Y44" s="7"/>
      <c r="Z44" s="25">
        <f t="shared" si="11"/>
        <v>633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-1.1178808669910723E-2</v>
      </c>
      <c r="AD44" s="17">
        <f t="shared" ca="1" si="14"/>
        <v>-3.2917686747140351E-2</v>
      </c>
      <c r="AE44" s="17">
        <v>125</v>
      </c>
    </row>
    <row r="45" spans="1:31" s="17" customFormat="1" x14ac:dyDescent="0.25">
      <c r="A45" s="17">
        <v>25</v>
      </c>
      <c r="B45" s="17">
        <v>631</v>
      </c>
      <c r="C45" s="17">
        <v>14354</v>
      </c>
      <c r="D45" s="17">
        <v>14995</v>
      </c>
      <c r="E45" s="17">
        <v>12116</v>
      </c>
      <c r="F45" s="17">
        <v>11505</v>
      </c>
      <c r="G45" s="24"/>
      <c r="H45" s="7"/>
      <c r="I45" s="25">
        <f t="shared" si="0"/>
        <v>2238</v>
      </c>
      <c r="J45" s="24">
        <f t="shared" si="0"/>
        <v>3490</v>
      </c>
      <c r="K45" s="7"/>
      <c r="L45" s="25">
        <f t="shared" si="3"/>
        <v>2238.4271494248433</v>
      </c>
      <c r="M45" s="17">
        <f t="shared" si="1"/>
        <v>0.18245663114393174</v>
      </c>
      <c r="N45" s="17">
        <f t="shared" si="4"/>
        <v>3482.4118932520723</v>
      </c>
      <c r="O45" s="24">
        <f t="shared" si="2"/>
        <v>57.579364017945409</v>
      </c>
      <c r="P45" s="7"/>
      <c r="Q45" s="25">
        <f t="shared" si="5"/>
        <v>2242.548533461576</v>
      </c>
      <c r="R45" s="24">
        <f t="shared" si="6"/>
        <v>3453.4175095322194</v>
      </c>
      <c r="S45" s="7"/>
      <c r="T45" s="25">
        <f t="shared" si="7"/>
        <v>-0.54481260227640005</v>
      </c>
      <c r="U45" s="24">
        <f t="shared" si="8"/>
        <v>0.84257452751150652</v>
      </c>
      <c r="V45" s="7"/>
      <c r="W45" s="25">
        <f t="shared" si="9"/>
        <v>-0.54422228703550579</v>
      </c>
      <c r="X45" s="24">
        <f t="shared" si="10"/>
        <v>140.62847074887497</v>
      </c>
      <c r="Y45" s="7"/>
      <c r="Z45" s="25">
        <f t="shared" si="11"/>
        <v>631</v>
      </c>
      <c r="AA45" s="17">
        <f t="shared" si="15"/>
        <v>140.59799999999998</v>
      </c>
      <c r="AB45" s="24">
        <f t="shared" si="12"/>
        <v>2.4538980217189872</v>
      </c>
      <c r="AC45" s="17">
        <f t="shared" si="13"/>
        <v>3.0470748874989795E-2</v>
      </c>
      <c r="AD45" s="17">
        <f t="shared" ca="1" si="14"/>
        <v>6.9711772909670344E-2</v>
      </c>
      <c r="AE45" s="17">
        <v>124</v>
      </c>
    </row>
    <row r="46" spans="1:31" s="17" customFormat="1" x14ac:dyDescent="0.25">
      <c r="A46" s="17">
        <v>26</v>
      </c>
      <c r="B46" s="17">
        <v>635</v>
      </c>
      <c r="C46" s="17">
        <v>14183</v>
      </c>
      <c r="D46" s="17">
        <v>15101</v>
      </c>
      <c r="E46" s="17">
        <v>12301</v>
      </c>
      <c r="F46" s="17">
        <v>11408</v>
      </c>
      <c r="G46" s="24"/>
      <c r="H46" s="7"/>
      <c r="I46" s="25">
        <f t="shared" si="0"/>
        <v>1882</v>
      </c>
      <c r="J46" s="24">
        <f t="shared" si="0"/>
        <v>3693</v>
      </c>
      <c r="K46" s="7"/>
      <c r="L46" s="25">
        <f t="shared" si="3"/>
        <v>1882.6966557828282</v>
      </c>
      <c r="M46" s="17">
        <f t="shared" si="1"/>
        <v>0.48532927974797502</v>
      </c>
      <c r="N46" s="17">
        <f t="shared" si="4"/>
        <v>3687.49811896046</v>
      </c>
      <c r="O46" s="24">
        <f t="shared" si="2"/>
        <v>30.270694973249388</v>
      </c>
      <c r="P46" s="7"/>
      <c r="Q46" s="25">
        <f t="shared" si="5"/>
        <v>1886.5485334615762</v>
      </c>
      <c r="R46" s="24">
        <f t="shared" si="6"/>
        <v>3656.4175095322194</v>
      </c>
      <c r="S46" s="7"/>
      <c r="T46" s="25">
        <f t="shared" si="7"/>
        <v>-0.45832471427024224</v>
      </c>
      <c r="U46" s="24">
        <f t="shared" si="8"/>
        <v>0.8921030390838024</v>
      </c>
      <c r="V46" s="7"/>
      <c r="W46" s="25">
        <f t="shared" si="9"/>
        <v>-0.45769966981222415</v>
      </c>
      <c r="X46" s="24">
        <f t="shared" si="10"/>
        <v>146.32664418368</v>
      </c>
      <c r="Y46" s="7"/>
      <c r="Z46" s="25">
        <f t="shared" si="11"/>
        <v>635</v>
      </c>
      <c r="AA46" s="17">
        <f t="shared" si="15"/>
        <v>146.31299999999999</v>
      </c>
      <c r="AB46" s="24">
        <f t="shared" si="12"/>
        <v>2.5536435884704631</v>
      </c>
      <c r="AC46" s="17">
        <f t="shared" si="13"/>
        <v>1.3644183680014521E-2</v>
      </c>
      <c r="AD46" s="17">
        <f t="shared" ca="1" si="14"/>
        <v>2.476240484187997E-2</v>
      </c>
      <c r="AE46" s="17">
        <v>123</v>
      </c>
    </row>
    <row r="47" spans="1:31" s="17" customFormat="1" x14ac:dyDescent="0.25">
      <c r="A47" s="17">
        <v>27</v>
      </c>
      <c r="B47" s="17">
        <v>628</v>
      </c>
      <c r="C47" s="17">
        <v>13997</v>
      </c>
      <c r="D47" s="17">
        <v>15186</v>
      </c>
      <c r="E47" s="17">
        <v>12484</v>
      </c>
      <c r="F47" s="17">
        <v>11322</v>
      </c>
      <c r="G47" s="24"/>
      <c r="H47" s="7"/>
      <c r="I47" s="25">
        <f t="shared" si="0"/>
        <v>1513</v>
      </c>
      <c r="J47" s="24">
        <f t="shared" si="0"/>
        <v>3864</v>
      </c>
      <c r="K47" s="7"/>
      <c r="L47" s="25">
        <f t="shared" si="3"/>
        <v>1512.409375549903</v>
      </c>
      <c r="M47" s="17">
        <f t="shared" si="1"/>
        <v>0.34883724105242947</v>
      </c>
      <c r="N47" s="17">
        <f t="shared" si="4"/>
        <v>3854.6086174553652</v>
      </c>
      <c r="O47" s="24">
        <f t="shared" si="2"/>
        <v>88.198066099670839</v>
      </c>
      <c r="P47" s="7"/>
      <c r="Q47" s="25">
        <f t="shared" si="5"/>
        <v>1517.5485334615762</v>
      </c>
      <c r="R47" s="24">
        <f t="shared" si="6"/>
        <v>3827.4175095322194</v>
      </c>
      <c r="S47" s="7"/>
      <c r="T47" s="25">
        <f t="shared" si="7"/>
        <v>-0.36867856069082577</v>
      </c>
      <c r="U47" s="24">
        <f t="shared" si="8"/>
        <v>0.93382410055603193</v>
      </c>
      <c r="V47" s="7"/>
      <c r="W47" s="25">
        <f t="shared" si="9"/>
        <v>-0.36802425744905265</v>
      </c>
      <c r="X47" s="24">
        <f t="shared" si="10"/>
        <v>151.97742950107141</v>
      </c>
      <c r="Y47" s="7"/>
      <c r="Z47" s="25">
        <f t="shared" si="11"/>
        <v>628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1.2429501071437699E-2</v>
      </c>
      <c r="AD47" s="17">
        <f t="shared" ca="1" si="14"/>
        <v>5.0543351836580541E-2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13799</v>
      </c>
      <c r="D48" s="17">
        <v>15249</v>
      </c>
      <c r="E48" s="17">
        <v>12679</v>
      </c>
      <c r="F48" s="17">
        <v>11255</v>
      </c>
      <c r="G48" s="24"/>
      <c r="H48" s="7"/>
      <c r="I48" s="25">
        <f t="shared" si="0"/>
        <v>1120</v>
      </c>
      <c r="J48" s="24">
        <f t="shared" si="0"/>
        <v>3994</v>
      </c>
      <c r="K48" s="7"/>
      <c r="L48" s="25">
        <f t="shared" si="3"/>
        <v>1129.2310006811592</v>
      </c>
      <c r="M48" s="17">
        <f t="shared" si="1"/>
        <v>85.211373575562178</v>
      </c>
      <c r="N48" s="17">
        <f t="shared" si="4"/>
        <v>3984.0387813491461</v>
      </c>
      <c r="O48" s="24">
        <f t="shared" si="2"/>
        <v>99.225877010119191</v>
      </c>
      <c r="P48" s="7"/>
      <c r="Q48" s="25">
        <f t="shared" si="5"/>
        <v>1124.5485334615762</v>
      </c>
      <c r="R48" s="24">
        <f t="shared" si="6"/>
        <v>3957.4175095322194</v>
      </c>
      <c r="S48" s="7"/>
      <c r="T48" s="25">
        <f t="shared" si="7"/>
        <v>-0.27320176297616267</v>
      </c>
      <c r="U48" s="24">
        <f t="shared" si="8"/>
        <v>0.96554186658755148</v>
      </c>
      <c r="V48" s="7"/>
      <c r="W48" s="25">
        <f t="shared" si="9"/>
        <v>-0.27252520950532044</v>
      </c>
      <c r="X48" s="24">
        <f t="shared" si="10"/>
        <v>157.72527546282936</v>
      </c>
      <c r="Y48" s="7"/>
      <c r="Z48" s="25">
        <f t="shared" si="11"/>
        <v>625</v>
      </c>
      <c r="AA48" s="17">
        <f t="shared" si="15"/>
        <v>157.58999999999997</v>
      </c>
      <c r="AB48" s="24">
        <f t="shared" si="12"/>
        <v>2.7504643682178633</v>
      </c>
      <c r="AC48" s="17">
        <f t="shared" si="13"/>
        <v>0.13527546282938374</v>
      </c>
      <c r="AD48" s="17">
        <f t="shared" ca="1" si="14"/>
        <v>1.9926282858705235E-2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13607</v>
      </c>
      <c r="D49" s="17">
        <v>15286</v>
      </c>
      <c r="E49" s="17">
        <v>12861</v>
      </c>
      <c r="F49" s="17">
        <v>11201</v>
      </c>
      <c r="G49" s="24"/>
      <c r="H49" s="7"/>
      <c r="I49" s="25">
        <f t="shared" si="0"/>
        <v>746</v>
      </c>
      <c r="J49" s="24">
        <f t="shared" si="0"/>
        <v>4085</v>
      </c>
      <c r="K49" s="7"/>
      <c r="L49" s="25">
        <f t="shared" si="3"/>
        <v>745.32096664604774</v>
      </c>
      <c r="M49" s="17">
        <f t="shared" si="1"/>
        <v>0.46108629577965998</v>
      </c>
      <c r="N49" s="17">
        <f t="shared" si="4"/>
        <v>4073.5684566301838</v>
      </c>
      <c r="O49" s="24">
        <f t="shared" si="2"/>
        <v>130.68018381598768</v>
      </c>
      <c r="P49" s="7"/>
      <c r="Q49" s="25">
        <f t="shared" si="5"/>
        <v>750.5485334615762</v>
      </c>
      <c r="R49" s="24">
        <f t="shared" si="6"/>
        <v>4048.4175095322194</v>
      </c>
      <c r="S49" s="7"/>
      <c r="T49" s="25">
        <f t="shared" si="7"/>
        <v>-0.18234089186856983</v>
      </c>
      <c r="U49" s="24">
        <f t="shared" si="8"/>
        <v>0.98774430280961512</v>
      </c>
      <c r="V49" s="7"/>
      <c r="W49" s="25">
        <f t="shared" si="9"/>
        <v>-0.18164875733781838</v>
      </c>
      <c r="X49" s="24">
        <f t="shared" si="10"/>
        <v>163.06663994986036</v>
      </c>
      <c r="Y49" s="7"/>
      <c r="Z49" s="25">
        <f t="shared" si="11"/>
        <v>609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-4.3600501396099389E-3</v>
      </c>
      <c r="AD49" s="17">
        <f t="shared" ca="1" si="14"/>
        <v>7.8623096962559202E-2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13405</v>
      </c>
      <c r="D50" s="17">
        <v>15313</v>
      </c>
      <c r="E50" s="17">
        <v>13057</v>
      </c>
      <c r="F50" s="17">
        <v>11175</v>
      </c>
      <c r="G50" s="24"/>
      <c r="H50" s="7"/>
      <c r="I50" s="25">
        <f t="shared" si="0"/>
        <v>348</v>
      </c>
      <c r="J50" s="24">
        <f t="shared" si="0"/>
        <v>4138</v>
      </c>
      <c r="K50" s="7"/>
      <c r="L50" s="25">
        <f t="shared" si="3"/>
        <v>352.61400191481101</v>
      </c>
      <c r="M50" s="17">
        <f t="shared" si="1"/>
        <v>21.289013669879694</v>
      </c>
      <c r="N50" s="17">
        <f t="shared" si="4"/>
        <v>4126.3235152625539</v>
      </c>
      <c r="O50" s="24">
        <f t="shared" si="2"/>
        <v>136.34029582381211</v>
      </c>
      <c r="P50" s="7"/>
      <c r="Q50" s="25">
        <f t="shared" si="5"/>
        <v>352.5485334615762</v>
      </c>
      <c r="R50" s="24">
        <f t="shared" si="6"/>
        <v>4101.4175095322189</v>
      </c>
      <c r="S50" s="7"/>
      <c r="T50" s="25">
        <f t="shared" si="7"/>
        <v>-8.564937662573037E-2</v>
      </c>
      <c r="U50" s="24">
        <f t="shared" si="8"/>
        <v>1.0006753920378499</v>
      </c>
      <c r="V50" s="7"/>
      <c r="W50" s="25">
        <f t="shared" si="9"/>
        <v>-8.4948156663926744E-2</v>
      </c>
      <c r="X50" s="24">
        <f t="shared" si="10"/>
        <v>168.63479889273049</v>
      </c>
      <c r="Y50" s="7"/>
      <c r="Z50" s="25">
        <f t="shared" si="11"/>
        <v>612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5.5798892730507532E-2</v>
      </c>
      <c r="AD50" s="17">
        <f t="shared" ca="1" si="14"/>
        <v>9.7884589020793555E-3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13206</v>
      </c>
      <c r="D51" s="17">
        <v>15322</v>
      </c>
      <c r="E51" s="17">
        <v>13261</v>
      </c>
      <c r="F51" s="17">
        <v>11169</v>
      </c>
      <c r="G51" s="24"/>
      <c r="H51" s="7"/>
      <c r="I51" s="25">
        <f t="shared" si="0"/>
        <v>-55</v>
      </c>
      <c r="J51" s="24">
        <f t="shared" si="0"/>
        <v>4153</v>
      </c>
      <c r="K51" s="7"/>
      <c r="L51" s="25">
        <f t="shared" si="3"/>
        <v>-51.813219871577246</v>
      </c>
      <c r="M51" s="17">
        <f t="shared" si="1"/>
        <v>10.155567586910143</v>
      </c>
      <c r="N51" s="17">
        <f t="shared" si="4"/>
        <v>4141.1914608760562</v>
      </c>
      <c r="O51" s="24">
        <f t="shared" si="2"/>
        <v>139.44159624171078</v>
      </c>
      <c r="P51" s="7"/>
      <c r="Q51" s="25">
        <f t="shared" si="5"/>
        <v>-50.451466538423801</v>
      </c>
      <c r="R51" s="24">
        <f t="shared" si="6"/>
        <v>4116.4175095322189</v>
      </c>
      <c r="S51" s="7"/>
      <c r="T51" s="25">
        <f t="shared" si="7"/>
        <v>1.225685614528545E-2</v>
      </c>
      <c r="U51" s="24">
        <f t="shared" si="8"/>
        <v>1.004335134272256</v>
      </c>
      <c r="V51" s="7"/>
      <c r="W51" s="25">
        <f t="shared" si="9"/>
        <v>1.2960664775900408E-2</v>
      </c>
      <c r="X51" s="24">
        <f t="shared" si="10"/>
        <v>174.22639620562427</v>
      </c>
      <c r="Y51" s="7"/>
      <c r="Z51" s="25">
        <f t="shared" si="11"/>
        <v>625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2.2396205624289678E-2</v>
      </c>
      <c r="AD51" s="17">
        <f t="shared" ca="1" si="14"/>
        <v>8.3746682471996792E-2</v>
      </c>
      <c r="AE51" s="17">
        <v>118</v>
      </c>
    </row>
    <row r="52" spans="1:31" s="17" customFormat="1" x14ac:dyDescent="0.25">
      <c r="A52" s="17">
        <v>32</v>
      </c>
      <c r="B52" s="17">
        <v>618</v>
      </c>
      <c r="C52" s="17">
        <v>13008</v>
      </c>
      <c r="D52" s="17">
        <v>15303</v>
      </c>
      <c r="E52" s="17">
        <v>13460</v>
      </c>
      <c r="F52" s="17">
        <v>11181</v>
      </c>
      <c r="G52" s="24"/>
      <c r="H52" s="7"/>
      <c r="I52" s="25">
        <f t="shared" ref="I52:J83" si="16">C52-E52</f>
        <v>-452</v>
      </c>
      <c r="J52" s="24">
        <f t="shared" si="16"/>
        <v>4122</v>
      </c>
      <c r="K52" s="7"/>
      <c r="L52" s="25">
        <f t="shared" si="3"/>
        <v>-451.27573171821444</v>
      </c>
      <c r="M52" s="17">
        <f t="shared" si="1"/>
        <v>0.52456454400060049</v>
      </c>
      <c r="N52" s="17">
        <f t="shared" si="4"/>
        <v>4116.9964621537165</v>
      </c>
      <c r="O52" s="24">
        <f t="shared" si="2"/>
        <v>25.035390979191394</v>
      </c>
      <c r="P52" s="7"/>
      <c r="Q52" s="25">
        <f t="shared" si="5"/>
        <v>-447.4514665384238</v>
      </c>
      <c r="R52" s="24">
        <f t="shared" si="6"/>
        <v>4085.4175095322194</v>
      </c>
      <c r="S52" s="7"/>
      <c r="T52" s="25">
        <f t="shared" si="7"/>
        <v>0.10870542788248963</v>
      </c>
      <c r="U52" s="24">
        <f t="shared" si="8"/>
        <v>0.99677166698781683</v>
      </c>
      <c r="V52" s="7"/>
      <c r="W52" s="25">
        <f t="shared" si="9"/>
        <v>0.10940395996129502</v>
      </c>
      <c r="X52" s="24">
        <f t="shared" si="10"/>
        <v>179.75066628459945</v>
      </c>
      <c r="Y52" s="7"/>
      <c r="Z52" s="25">
        <f t="shared" si="11"/>
        <v>618</v>
      </c>
      <c r="AA52" s="17">
        <f t="shared" si="15"/>
        <v>179.76599999999999</v>
      </c>
      <c r="AB52" s="24">
        <f t="shared" si="12"/>
        <v>3.1375085831401259</v>
      </c>
      <c r="AC52" s="17">
        <f t="shared" si="13"/>
        <v>-1.5333715400544179E-2</v>
      </c>
      <c r="AD52" s="17">
        <f t="shared" ca="1" si="14"/>
        <v>6.825155385860171E-2</v>
      </c>
      <c r="AE52" s="17">
        <v>117</v>
      </c>
    </row>
    <row r="53" spans="1:31" s="17" customFormat="1" x14ac:dyDescent="0.25">
      <c r="A53" s="17">
        <v>33</v>
      </c>
      <c r="B53" s="17">
        <v>629</v>
      </c>
      <c r="C53" s="17">
        <v>12801</v>
      </c>
      <c r="D53" s="17">
        <v>15270</v>
      </c>
      <c r="E53" s="17">
        <v>13657</v>
      </c>
      <c r="F53" s="17">
        <v>11212</v>
      </c>
      <c r="G53" s="24"/>
      <c r="H53" s="7"/>
      <c r="I53" s="25">
        <f t="shared" si="16"/>
        <v>-856</v>
      </c>
      <c r="J53" s="24">
        <f t="shared" si="16"/>
        <v>4058</v>
      </c>
      <c r="K53" s="7"/>
      <c r="L53" s="25">
        <f t="shared" si="3"/>
        <v>-853.50121704255878</v>
      </c>
      <c r="M53" s="17">
        <f t="shared" si="1"/>
        <v>6.2439162683986984</v>
      </c>
      <c r="N53" s="17">
        <f t="shared" si="4"/>
        <v>4052.8916384673812</v>
      </c>
      <c r="O53" s="24">
        <f t="shared" si="2"/>
        <v>26.095357547939507</v>
      </c>
      <c r="P53" s="7"/>
      <c r="Q53" s="25">
        <f t="shared" si="5"/>
        <v>-851.4514665384238</v>
      </c>
      <c r="R53" s="24">
        <f t="shared" si="6"/>
        <v>4021.4175095322194</v>
      </c>
      <c r="S53" s="7"/>
      <c r="T53" s="25">
        <f t="shared" si="7"/>
        <v>0.20685460415914073</v>
      </c>
      <c r="U53" s="24">
        <f t="shared" si="8"/>
        <v>0.98115676678768415</v>
      </c>
      <c r="V53" s="7"/>
      <c r="W53" s="25">
        <f t="shared" si="9"/>
        <v>0.20754221791958086</v>
      </c>
      <c r="X53" s="24">
        <f t="shared" si="10"/>
        <v>185.43065964498942</v>
      </c>
      <c r="Y53" s="7"/>
      <c r="Z53" s="25">
        <f t="shared" si="11"/>
        <v>629</v>
      </c>
      <c r="AA53" s="17">
        <f t="shared" si="15"/>
        <v>185.42699999999999</v>
      </c>
      <c r="AB53" s="24">
        <f t="shared" si="12"/>
        <v>3.2363116720955252</v>
      </c>
      <c r="AC53" s="17">
        <f t="shared" si="13"/>
        <v>3.6596449894261696E-3</v>
      </c>
      <c r="AD53" s="17">
        <f t="shared" ca="1" si="14"/>
        <v>9.5969709380824497E-2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12605</v>
      </c>
      <c r="D54" s="17">
        <v>15217</v>
      </c>
      <c r="E54" s="17">
        <v>13865</v>
      </c>
      <c r="F54" s="17">
        <v>11266</v>
      </c>
      <c r="G54" s="24"/>
      <c r="H54" s="7"/>
      <c r="I54" s="25">
        <f t="shared" si="16"/>
        <v>-1260</v>
      </c>
      <c r="J54" s="24">
        <f t="shared" si="16"/>
        <v>3951</v>
      </c>
      <c r="K54" s="7"/>
      <c r="L54" s="25">
        <f t="shared" si="3"/>
        <v>-1254.2300946220273</v>
      </c>
      <c r="M54" s="17">
        <f t="shared" si="1"/>
        <v>33.291808070758179</v>
      </c>
      <c r="N54" s="17">
        <f t="shared" si="4"/>
        <v>3947.4331640869395</v>
      </c>
      <c r="O54" s="24">
        <f t="shared" si="2"/>
        <v>12.722318430697834</v>
      </c>
      <c r="P54" s="7"/>
      <c r="Q54" s="25">
        <f t="shared" si="5"/>
        <v>-1255.4514665384238</v>
      </c>
      <c r="R54" s="24">
        <f t="shared" si="6"/>
        <v>3914.4175095322194</v>
      </c>
      <c r="S54" s="7"/>
      <c r="T54" s="25">
        <f t="shared" si="7"/>
        <v>0.30500378043579185</v>
      </c>
      <c r="U54" s="24">
        <f t="shared" si="8"/>
        <v>0.95505060551558729</v>
      </c>
      <c r="V54" s="7"/>
      <c r="W54" s="25">
        <f t="shared" si="9"/>
        <v>0.30567312394098534</v>
      </c>
      <c r="X54" s="24">
        <f t="shared" si="10"/>
        <v>191.23482089273989</v>
      </c>
      <c r="Y54" s="7"/>
      <c r="Z54" s="25">
        <f t="shared" si="11"/>
        <v>640</v>
      </c>
      <c r="AA54" s="17">
        <f t="shared" si="15"/>
        <v>191.18699999999998</v>
      </c>
      <c r="AB54" s="24">
        <f t="shared" si="12"/>
        <v>3.3368426370103981</v>
      </c>
      <c r="AC54" s="17">
        <f t="shared" si="13"/>
        <v>4.782089273990664E-2</v>
      </c>
      <c r="AD54" s="17">
        <f t="shared" ca="1" si="14"/>
        <v>-1.3424196996226101E-2</v>
      </c>
      <c r="AE54" s="17">
        <v>115</v>
      </c>
    </row>
    <row r="55" spans="1:31" s="17" customFormat="1" x14ac:dyDescent="0.25">
      <c r="A55" s="17">
        <v>35</v>
      </c>
      <c r="B55" s="17">
        <v>639</v>
      </c>
      <c r="C55" s="17">
        <v>12422</v>
      </c>
      <c r="D55" s="17">
        <v>15153</v>
      </c>
      <c r="E55" s="17">
        <v>14064</v>
      </c>
      <c r="F55" s="17">
        <v>11346</v>
      </c>
      <c r="G55" s="24"/>
      <c r="H55" s="7"/>
      <c r="I55" s="25">
        <f t="shared" si="16"/>
        <v>-1642</v>
      </c>
      <c r="J55" s="24">
        <f t="shared" si="16"/>
        <v>3807</v>
      </c>
      <c r="K55" s="7"/>
      <c r="L55" s="25">
        <f t="shared" si="3"/>
        <v>-1641.7336374605445</v>
      </c>
      <c r="M55" s="17">
        <f t="shared" si="1"/>
        <v>7.0949002425175128E-2</v>
      </c>
      <c r="N55" s="17">
        <f t="shared" si="4"/>
        <v>3802.7112940327142</v>
      </c>
      <c r="O55" s="24">
        <f t="shared" si="2"/>
        <v>18.392998873832404</v>
      </c>
      <c r="P55" s="7"/>
      <c r="Q55" s="25">
        <f t="shared" si="5"/>
        <v>-1637.4514665384238</v>
      </c>
      <c r="R55" s="24">
        <f t="shared" si="6"/>
        <v>3770.4175095322194</v>
      </c>
      <c r="S55" s="7"/>
      <c r="T55" s="25">
        <f t="shared" si="7"/>
        <v>0.39780819958846686</v>
      </c>
      <c r="U55" s="24">
        <f t="shared" si="8"/>
        <v>0.91991708006528872</v>
      </c>
      <c r="V55" s="7"/>
      <c r="W55" s="25">
        <f t="shared" si="9"/>
        <v>0.39845294544085125</v>
      </c>
      <c r="X55" s="24">
        <f t="shared" si="10"/>
        <v>196.90642058841195</v>
      </c>
      <c r="Y55" s="7"/>
      <c r="Z55" s="25">
        <f t="shared" si="11"/>
        <v>639</v>
      </c>
      <c r="AA55" s="17">
        <f t="shared" si="15"/>
        <v>196.93799999999999</v>
      </c>
      <c r="AB55" s="24">
        <f t="shared" si="12"/>
        <v>3.4372165222925926</v>
      </c>
      <c r="AC55" s="17">
        <f t="shared" si="13"/>
        <v>-3.1579411588040784E-2</v>
      </c>
      <c r="AD55" s="17">
        <f t="shared" ca="1" si="14"/>
        <v>8.1825207930648958E-2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12239</v>
      </c>
      <c r="D56" s="17">
        <v>15062</v>
      </c>
      <c r="E56" s="17">
        <v>14241</v>
      </c>
      <c r="F56" s="17">
        <v>11431</v>
      </c>
      <c r="G56" s="24"/>
      <c r="H56" s="7"/>
      <c r="I56" s="25">
        <f t="shared" si="16"/>
        <v>-2002</v>
      </c>
      <c r="J56" s="24">
        <f t="shared" si="16"/>
        <v>3631</v>
      </c>
      <c r="K56" s="7"/>
      <c r="L56" s="25">
        <f t="shared" si="3"/>
        <v>-1997.4492396599528</v>
      </c>
      <c r="M56" s="17">
        <f t="shared" si="1"/>
        <v>20.709419672546424</v>
      </c>
      <c r="N56" s="17">
        <f t="shared" si="4"/>
        <v>3628.5132211836199</v>
      </c>
      <c r="O56" s="24">
        <f t="shared" si="2"/>
        <v>6.1840688815969997</v>
      </c>
      <c r="P56" s="7"/>
      <c r="Q56" s="25">
        <f t="shared" si="5"/>
        <v>-1997.4514665384238</v>
      </c>
      <c r="R56" s="24">
        <f t="shared" si="6"/>
        <v>3594.4175095322194</v>
      </c>
      <c r="S56" s="7"/>
      <c r="T56" s="25">
        <f t="shared" si="7"/>
        <v>0.4852678616171659</v>
      </c>
      <c r="U56" s="24">
        <f t="shared" si="8"/>
        <v>0.8769761045149238</v>
      </c>
      <c r="V56" s="7"/>
      <c r="W56" s="25">
        <f t="shared" si="9"/>
        <v>0.48588253729556014</v>
      </c>
      <c r="X56" s="24">
        <f t="shared" si="10"/>
        <v>202.47539238859486</v>
      </c>
      <c r="Y56" s="7"/>
      <c r="Z56" s="25">
        <f t="shared" si="11"/>
        <v>612</v>
      </c>
      <c r="AA56" s="17">
        <f t="shared" si="15"/>
        <v>202.446</v>
      </c>
      <c r="AB56" s="24">
        <f t="shared" si="12"/>
        <v>3.5333492574924401</v>
      </c>
      <c r="AC56" s="17">
        <f t="shared" si="13"/>
        <v>2.9392388594857266E-2</v>
      </c>
      <c r="AD56" s="17">
        <f t="shared" ca="1" si="14"/>
        <v>1.9319215567264791E-2</v>
      </c>
      <c r="AE56" s="17">
        <v>113</v>
      </c>
    </row>
    <row r="57" spans="1:31" s="17" customFormat="1" x14ac:dyDescent="0.25">
      <c r="A57" s="17">
        <v>37</v>
      </c>
      <c r="B57" s="17">
        <v>614</v>
      </c>
      <c r="C57" s="17">
        <v>12072</v>
      </c>
      <c r="D57" s="17">
        <v>14957</v>
      </c>
      <c r="E57" s="17">
        <v>14411</v>
      </c>
      <c r="F57" s="17">
        <v>11539</v>
      </c>
      <c r="G57" s="24"/>
      <c r="H57" s="7"/>
      <c r="I57" s="25">
        <f t="shared" si="16"/>
        <v>-2339</v>
      </c>
      <c r="J57" s="24">
        <f t="shared" si="16"/>
        <v>3418</v>
      </c>
      <c r="K57" s="7"/>
      <c r="L57" s="25">
        <f t="shared" si="3"/>
        <v>-2335.8142062483753</v>
      </c>
      <c r="M57" s="17">
        <f t="shared" si="1"/>
        <v>10.149281827891075</v>
      </c>
      <c r="N57" s="17">
        <f t="shared" si="4"/>
        <v>3420.391760606014</v>
      </c>
      <c r="O57" s="24">
        <f t="shared" si="2"/>
        <v>5.720518796480607</v>
      </c>
      <c r="P57" s="7"/>
      <c r="Q57" s="25">
        <f t="shared" si="5"/>
        <v>-2334.451466538424</v>
      </c>
      <c r="R57" s="24">
        <f t="shared" si="6"/>
        <v>3381.4175095322194</v>
      </c>
      <c r="S57" s="7"/>
      <c r="T57" s="25">
        <f t="shared" si="7"/>
        <v>0.56713982301625365</v>
      </c>
      <c r="U57" s="24">
        <f t="shared" si="8"/>
        <v>0.82500776478635718</v>
      </c>
      <c r="V57" s="7"/>
      <c r="W57" s="25">
        <f t="shared" si="9"/>
        <v>0.56771810106344345</v>
      </c>
      <c r="X57" s="24">
        <f t="shared" si="10"/>
        <v>208.0203376061371</v>
      </c>
      <c r="Y57" s="7"/>
      <c r="Z57" s="25">
        <f t="shared" si="11"/>
        <v>614</v>
      </c>
      <c r="AA57" s="17">
        <f t="shared" si="15"/>
        <v>207.97200000000001</v>
      </c>
      <c r="AB57" s="24">
        <f t="shared" si="12"/>
        <v>3.6297961519576472</v>
      </c>
      <c r="AC57" s="17">
        <f t="shared" si="13"/>
        <v>4.8337606137096145E-2</v>
      </c>
      <c r="AD57" s="17">
        <f t="shared" ca="1" si="14"/>
        <v>4.7783652588009318E-3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11910</v>
      </c>
      <c r="D58" s="17">
        <v>14824</v>
      </c>
      <c r="E58" s="17">
        <v>14561</v>
      </c>
      <c r="F58" s="17">
        <v>11655</v>
      </c>
      <c r="G58" s="24"/>
      <c r="H58" s="7"/>
      <c r="I58" s="25">
        <f t="shared" si="16"/>
        <v>-2651</v>
      </c>
      <c r="J58" s="24">
        <f t="shared" si="16"/>
        <v>3169</v>
      </c>
      <c r="K58" s="7"/>
      <c r="L58" s="25">
        <f t="shared" si="3"/>
        <v>-2652.9883498611994</v>
      </c>
      <c r="M58" s="17">
        <f t="shared" si="1"/>
        <v>3.9535351705315431</v>
      </c>
      <c r="N58" s="17">
        <f t="shared" si="4"/>
        <v>3180.380975993512</v>
      </c>
      <c r="O58" s="24">
        <f t="shared" si="2"/>
        <v>129.52661456489733</v>
      </c>
      <c r="P58" s="7"/>
      <c r="Q58" s="25">
        <f t="shared" si="5"/>
        <v>-2646.451466538424</v>
      </c>
      <c r="R58" s="24">
        <f t="shared" si="6"/>
        <v>3132.4175095322194</v>
      </c>
      <c r="S58" s="7"/>
      <c r="T58" s="25">
        <f t="shared" si="7"/>
        <v>0.6429381967744594</v>
      </c>
      <c r="U58" s="24">
        <f t="shared" si="8"/>
        <v>0.76425604369521594</v>
      </c>
      <c r="V58" s="7"/>
      <c r="W58" s="25">
        <f t="shared" si="9"/>
        <v>0.64347392058920305</v>
      </c>
      <c r="X58" s="24">
        <f t="shared" si="10"/>
        <v>213.58312828497083</v>
      </c>
      <c r="Y58" s="7"/>
      <c r="Z58" s="25">
        <f t="shared" si="11"/>
        <v>615</v>
      </c>
      <c r="AA58" s="17">
        <f t="shared" si="15"/>
        <v>213.50700000000001</v>
      </c>
      <c r="AB58" s="24">
        <f t="shared" si="12"/>
        <v>3.7264001260555335</v>
      </c>
      <c r="AC58" s="17">
        <f t="shared" si="13"/>
        <v>7.6128284970820914E-2</v>
      </c>
      <c r="AD58" s="17">
        <f t="shared" ca="1" si="14"/>
        <v>7.1141429166118542E-2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11765</v>
      </c>
      <c r="D59" s="17">
        <v>14691</v>
      </c>
      <c r="E59" s="17">
        <v>14713</v>
      </c>
      <c r="F59" s="17">
        <v>11788</v>
      </c>
      <c r="G59" s="24"/>
      <c r="H59" s="7"/>
      <c r="I59" s="25">
        <f t="shared" si="16"/>
        <v>-2948</v>
      </c>
      <c r="J59" s="24">
        <f t="shared" si="16"/>
        <v>2903</v>
      </c>
      <c r="K59" s="7"/>
      <c r="L59" s="25">
        <f t="shared" si="3"/>
        <v>-2945.444575768699</v>
      </c>
      <c r="M59" s="17">
        <f t="shared" si="1"/>
        <v>6.5301930019203249</v>
      </c>
      <c r="N59" s="17">
        <f t="shared" si="4"/>
        <v>2911.0327110434596</v>
      </c>
      <c r="O59" s="24">
        <f t="shared" si="2"/>
        <v>64.524446707717573</v>
      </c>
      <c r="P59" s="7"/>
      <c r="Q59" s="25">
        <f t="shared" si="5"/>
        <v>-2943.451466538424</v>
      </c>
      <c r="R59" s="24">
        <f t="shared" si="6"/>
        <v>2866.4175095322194</v>
      </c>
      <c r="S59" s="7"/>
      <c r="T59" s="25">
        <f t="shared" si="7"/>
        <v>0.71509241794813605</v>
      </c>
      <c r="U59" s="24">
        <f t="shared" si="8"/>
        <v>0.69935661473841437</v>
      </c>
      <c r="V59" s="7"/>
      <c r="W59" s="25">
        <f t="shared" si="9"/>
        <v>0.71558268005595971</v>
      </c>
      <c r="X59" s="24">
        <f t="shared" si="10"/>
        <v>219.14407182430818</v>
      </c>
      <c r="Y59" s="7"/>
      <c r="Z59" s="25">
        <f t="shared" si="11"/>
        <v>615</v>
      </c>
      <c r="AA59" s="17">
        <f t="shared" si="15"/>
        <v>219.042</v>
      </c>
      <c r="AB59" s="24">
        <f t="shared" si="12"/>
        <v>3.8230041001534194</v>
      </c>
      <c r="AC59" s="17">
        <f t="shared" si="13"/>
        <v>0.10207182430818307</v>
      </c>
      <c r="AD59" s="17">
        <f t="shared" ca="1" si="14"/>
        <v>4.2053984612209661E-2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11638</v>
      </c>
      <c r="D60" s="17">
        <v>14550</v>
      </c>
      <c r="E60" s="17">
        <v>14855</v>
      </c>
      <c r="F60" s="17">
        <v>11948</v>
      </c>
      <c r="G60" s="24"/>
      <c r="H60" s="7"/>
      <c r="I60" s="25">
        <f t="shared" si="16"/>
        <v>-3217</v>
      </c>
      <c r="J60" s="24">
        <f t="shared" si="16"/>
        <v>2602</v>
      </c>
      <c r="K60" s="7"/>
      <c r="L60" s="25">
        <f t="shared" si="3"/>
        <v>-3215.3344525606367</v>
      </c>
      <c r="M60" s="17">
        <f t="shared" si="1"/>
        <v>2.774048272769674</v>
      </c>
      <c r="N60" s="17">
        <f t="shared" si="4"/>
        <v>2608.8327203455428</v>
      </c>
      <c r="O60" s="24">
        <f t="shared" si="2"/>
        <v>46.686067320395054</v>
      </c>
      <c r="P60" s="7"/>
      <c r="Q60" s="25">
        <f t="shared" si="5"/>
        <v>-3212.451466538424</v>
      </c>
      <c r="R60" s="24">
        <f t="shared" si="6"/>
        <v>2565.4175095322194</v>
      </c>
      <c r="S60" s="7"/>
      <c r="T60" s="25">
        <f t="shared" si="7"/>
        <v>0.7804442209640251</v>
      </c>
      <c r="U60" s="24">
        <f t="shared" si="8"/>
        <v>0.62591778723466529</v>
      </c>
      <c r="V60" s="7"/>
      <c r="W60" s="25">
        <f t="shared" si="9"/>
        <v>0.78088303556000815</v>
      </c>
      <c r="X60" s="24">
        <f t="shared" si="10"/>
        <v>224.77308813877244</v>
      </c>
      <c r="Y60" s="7"/>
      <c r="Z60" s="25">
        <f t="shared" si="11"/>
        <v>627</v>
      </c>
      <c r="AA60" s="17">
        <f t="shared" si="15"/>
        <v>224.685</v>
      </c>
      <c r="AB60" s="24">
        <f t="shared" si="12"/>
        <v>3.9214930298434592</v>
      </c>
      <c r="AC60" s="17">
        <f t="shared" si="13"/>
        <v>8.8088138772434377E-2</v>
      </c>
      <c r="AD60" s="17">
        <f t="shared" ca="1" si="14"/>
        <v>0.10669707318476185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11517</v>
      </c>
      <c r="D61" s="17">
        <v>14374</v>
      </c>
      <c r="E61" s="17">
        <v>14973</v>
      </c>
      <c r="F61" s="17">
        <v>12110</v>
      </c>
      <c r="G61" s="24"/>
      <c r="H61" s="7"/>
      <c r="I61" s="25">
        <f t="shared" si="16"/>
        <v>-3456</v>
      </c>
      <c r="J61" s="24">
        <f t="shared" si="16"/>
        <v>2264</v>
      </c>
      <c r="K61" s="7"/>
      <c r="L61" s="25">
        <f t="shared" si="3"/>
        <v>-3456.9130564004681</v>
      </c>
      <c r="M61" s="17">
        <f t="shared" si="1"/>
        <v>0.83367199043580331</v>
      </c>
      <c r="N61" s="17">
        <f t="shared" si="4"/>
        <v>2277.361675319105</v>
      </c>
      <c r="O61" s="24">
        <f t="shared" si="2"/>
        <v>178.53436733317866</v>
      </c>
      <c r="P61" s="7"/>
      <c r="Q61" s="25">
        <f t="shared" si="5"/>
        <v>-3451.451466538424</v>
      </c>
      <c r="R61" s="24">
        <f t="shared" si="6"/>
        <v>2227.4175095322194</v>
      </c>
      <c r="S61" s="7"/>
      <c r="T61" s="25">
        <f t="shared" si="7"/>
        <v>0.83850771881085584</v>
      </c>
      <c r="U61" s="24">
        <f t="shared" si="8"/>
        <v>0.54345159555271449</v>
      </c>
      <c r="V61" s="7"/>
      <c r="W61" s="25">
        <f t="shared" si="9"/>
        <v>0.83888875802022156</v>
      </c>
      <c r="X61" s="24">
        <f t="shared" si="10"/>
        <v>230.55094870942276</v>
      </c>
      <c r="Y61" s="7"/>
      <c r="Z61" s="25">
        <f t="shared" si="11"/>
        <v>635</v>
      </c>
      <c r="AA61" s="17">
        <f t="shared" si="15"/>
        <v>230.4</v>
      </c>
      <c r="AB61" s="24">
        <f t="shared" si="12"/>
        <v>4.0212385965949355</v>
      </c>
      <c r="AC61" s="17">
        <f t="shared" si="13"/>
        <v>0.15094870942274952</v>
      </c>
      <c r="AD61" s="17">
        <f t="shared" ca="1" si="14"/>
        <v>3.6079195976157052E-2</v>
      </c>
      <c r="AE61" s="17">
        <v>108</v>
      </c>
    </row>
    <row r="62" spans="1:31" s="17" customFormat="1" x14ac:dyDescent="0.25">
      <c r="A62" s="17">
        <v>42</v>
      </c>
      <c r="B62" s="17">
        <v>635</v>
      </c>
      <c r="C62" s="17">
        <v>11410</v>
      </c>
      <c r="D62" s="17">
        <v>14195</v>
      </c>
      <c r="E62" s="17">
        <v>15073</v>
      </c>
      <c r="F62" s="17">
        <v>12284</v>
      </c>
      <c r="G62" s="24"/>
      <c r="H62" s="7"/>
      <c r="I62" s="25">
        <f t="shared" si="16"/>
        <v>-3663</v>
      </c>
      <c r="J62" s="24">
        <f t="shared" si="16"/>
        <v>1911</v>
      </c>
      <c r="K62" s="7"/>
      <c r="L62" s="25">
        <f t="shared" si="3"/>
        <v>-3664.1432091637307</v>
      </c>
      <c r="M62" s="17">
        <f t="shared" si="1"/>
        <v>1.3069271920378847</v>
      </c>
      <c r="N62" s="17">
        <f t="shared" si="4"/>
        <v>1923.5986057319665</v>
      </c>
      <c r="O62" s="24">
        <f t="shared" si="2"/>
        <v>158.72486638953845</v>
      </c>
      <c r="P62" s="7"/>
      <c r="Q62" s="25">
        <f t="shared" si="5"/>
        <v>-3658.451466538424</v>
      </c>
      <c r="R62" s="24">
        <f t="shared" si="6"/>
        <v>1874.4175095322191</v>
      </c>
      <c r="S62" s="7"/>
      <c r="T62" s="25">
        <f t="shared" si="7"/>
        <v>0.88879702447735776</v>
      </c>
      <c r="U62" s="24">
        <f t="shared" si="8"/>
        <v>0.45732566163635752</v>
      </c>
      <c r="V62" s="7"/>
      <c r="W62" s="25">
        <f t="shared" si="9"/>
        <v>0.88911772176210457</v>
      </c>
      <c r="X62" s="24">
        <f t="shared" si="10"/>
        <v>236.26762112601182</v>
      </c>
      <c r="Y62" s="7"/>
      <c r="Z62" s="25">
        <f t="shared" si="11"/>
        <v>635</v>
      </c>
      <c r="AA62" s="17">
        <f t="shared" si="15"/>
        <v>236.11500000000001</v>
      </c>
      <c r="AB62" s="24">
        <f t="shared" si="12"/>
        <v>4.120984163346411</v>
      </c>
      <c r="AC62" s="17">
        <f t="shared" si="13"/>
        <v>0.15262112601180888</v>
      </c>
      <c r="AD62" s="17">
        <f t="shared" ca="1" si="14"/>
        <v>4.9664576121898563E-2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11324</v>
      </c>
      <c r="D63" s="17">
        <v>14013</v>
      </c>
      <c r="E63" s="17">
        <v>15160</v>
      </c>
      <c r="F63" s="17">
        <v>12471</v>
      </c>
      <c r="G63" s="24"/>
      <c r="H63" s="7"/>
      <c r="I63" s="25">
        <f t="shared" si="16"/>
        <v>-3836</v>
      </c>
      <c r="J63" s="24">
        <f t="shared" si="16"/>
        <v>1542</v>
      </c>
      <c r="K63" s="7"/>
      <c r="L63" s="25">
        <f t="shared" si="3"/>
        <v>-3833.7650520155498</v>
      </c>
      <c r="M63" s="17">
        <f t="shared" si="1"/>
        <v>4.9949924931978904</v>
      </c>
      <c r="N63" s="17">
        <f t="shared" si="4"/>
        <v>1554.059831569378</v>
      </c>
      <c r="O63" s="24">
        <f t="shared" si="2"/>
        <v>145.43953748176739</v>
      </c>
      <c r="P63" s="7"/>
      <c r="Q63" s="25">
        <f t="shared" si="5"/>
        <v>-3831.451466538424</v>
      </c>
      <c r="R63" s="24">
        <f t="shared" si="6"/>
        <v>1505.4175095322191</v>
      </c>
      <c r="S63" s="7"/>
      <c r="T63" s="25">
        <f t="shared" si="7"/>
        <v>0.93082625095226024</v>
      </c>
      <c r="U63" s="24">
        <f t="shared" si="8"/>
        <v>0.36729600266996743</v>
      </c>
      <c r="V63" s="7"/>
      <c r="W63" s="25">
        <f t="shared" si="9"/>
        <v>0.93108386867980664</v>
      </c>
      <c r="X63" s="24">
        <f t="shared" si="10"/>
        <v>241.95869994835584</v>
      </c>
      <c r="Y63" s="7"/>
      <c r="Z63" s="25">
        <f t="shared" si="11"/>
        <v>630</v>
      </c>
      <c r="AA63" s="17">
        <f t="shared" si="15"/>
        <v>241.785</v>
      </c>
      <c r="AB63" s="24">
        <f t="shared" si="12"/>
        <v>4.2199443319344896</v>
      </c>
      <c r="AC63" s="17">
        <f t="shared" si="13"/>
        <v>0.17369994835584635</v>
      </c>
      <c r="AD63" s="17">
        <f t="shared" ca="1" si="14"/>
        <v>1.4401847051914274E-2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11265</v>
      </c>
      <c r="D64" s="17">
        <v>13819</v>
      </c>
      <c r="E64" s="17">
        <v>15233</v>
      </c>
      <c r="F64" s="17">
        <v>12665</v>
      </c>
      <c r="G64" s="24"/>
      <c r="H64" s="7"/>
      <c r="I64" s="25">
        <f t="shared" si="16"/>
        <v>-3968</v>
      </c>
      <c r="J64" s="24">
        <f t="shared" si="16"/>
        <v>1154</v>
      </c>
      <c r="K64" s="7"/>
      <c r="L64" s="25">
        <f t="shared" si="3"/>
        <v>-3966.7812109248307</v>
      </c>
      <c r="M64" s="17">
        <f t="shared" si="1"/>
        <v>1.4854468097520317</v>
      </c>
      <c r="N64" s="17">
        <f t="shared" si="4"/>
        <v>1166.560639638458</v>
      </c>
      <c r="O64" s="24">
        <f t="shared" si="2"/>
        <v>157.76966812720337</v>
      </c>
      <c r="P64" s="7"/>
      <c r="Q64" s="25">
        <f t="shared" si="5"/>
        <v>-3963.451466538424</v>
      </c>
      <c r="R64" s="24">
        <f t="shared" si="6"/>
        <v>1117.4175095322191</v>
      </c>
      <c r="S64" s="7"/>
      <c r="T64" s="25">
        <f t="shared" si="7"/>
        <v>0.96289479369611664</v>
      </c>
      <c r="U64" s="24">
        <f t="shared" si="8"/>
        <v>0.27263067020666298</v>
      </c>
      <c r="V64" s="7"/>
      <c r="W64" s="25">
        <f t="shared" si="9"/>
        <v>0.96308608089048997</v>
      </c>
      <c r="X64" s="24">
        <f t="shared" si="10"/>
        <v>247.68127997768397</v>
      </c>
      <c r="Y64" s="7"/>
      <c r="Z64" s="25">
        <f t="shared" si="11"/>
        <v>635</v>
      </c>
      <c r="AA64" s="17">
        <f t="shared" si="15"/>
        <v>247.5</v>
      </c>
      <c r="AB64" s="24">
        <f t="shared" si="12"/>
        <v>4.319689898685966</v>
      </c>
      <c r="AC64" s="17">
        <f t="shared" si="13"/>
        <v>0.18127997768397108</v>
      </c>
      <c r="AD64" s="17">
        <f t="shared" ca="1" si="14"/>
        <v>4.7200305073374693E-2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11226</v>
      </c>
      <c r="D65" s="17">
        <v>13634</v>
      </c>
      <c r="E65" s="17">
        <v>15281</v>
      </c>
      <c r="F65" s="17">
        <v>12856</v>
      </c>
      <c r="G65" s="24"/>
      <c r="H65" s="7"/>
      <c r="I65" s="25">
        <f t="shared" si="16"/>
        <v>-4055</v>
      </c>
      <c r="J65" s="24">
        <f t="shared" si="16"/>
        <v>778</v>
      </c>
      <c r="K65" s="7"/>
      <c r="L65" s="25">
        <f t="shared" si="3"/>
        <v>-4056.9756763342461</v>
      </c>
      <c r="M65" s="17">
        <f t="shared" si="1"/>
        <v>3.9032969777002871</v>
      </c>
      <c r="N65" s="17">
        <f t="shared" si="4"/>
        <v>786.21861857170973</v>
      </c>
      <c r="O65" s="24">
        <f t="shared" si="2"/>
        <v>67.545691227252021</v>
      </c>
      <c r="P65" s="7"/>
      <c r="Q65" s="25">
        <f t="shared" si="5"/>
        <v>-4050.451466538424</v>
      </c>
      <c r="R65" s="24">
        <f t="shared" si="6"/>
        <v>741.41750953221924</v>
      </c>
      <c r="S65" s="7"/>
      <c r="T65" s="25">
        <f t="shared" si="7"/>
        <v>0.9840308786863855</v>
      </c>
      <c r="U65" s="24">
        <f t="shared" si="8"/>
        <v>0.18089313153088338</v>
      </c>
      <c r="V65" s="7"/>
      <c r="W65" s="25">
        <f t="shared" si="9"/>
        <v>0.98415788436657137</v>
      </c>
      <c r="X65" s="24">
        <f t="shared" si="10"/>
        <v>253.07205031607964</v>
      </c>
      <c r="Y65" s="7"/>
      <c r="Z65" s="25">
        <f t="shared" si="11"/>
        <v>606</v>
      </c>
      <c r="AA65" s="17">
        <f t="shared" si="15"/>
        <v>252.95400000000001</v>
      </c>
      <c r="AB65" s="24">
        <f t="shared" si="12"/>
        <v>4.4148801560897359</v>
      </c>
      <c r="AC65" s="17">
        <f t="shared" si="13"/>
        <v>0.11805031607963201</v>
      </c>
      <c r="AD65" s="17">
        <f t="shared" ca="1" si="14"/>
        <v>3.8217503535946662E-2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11188</v>
      </c>
      <c r="D66" s="17">
        <v>13432</v>
      </c>
      <c r="E66" s="17">
        <v>15298</v>
      </c>
      <c r="F66" s="17">
        <v>13041</v>
      </c>
      <c r="G66" s="24"/>
      <c r="H66" s="7"/>
      <c r="I66" s="25">
        <f t="shared" si="16"/>
        <v>-4110</v>
      </c>
      <c r="J66" s="24">
        <f t="shared" si="16"/>
        <v>391</v>
      </c>
      <c r="K66" s="7"/>
      <c r="L66" s="25">
        <f t="shared" si="3"/>
        <v>-4110.8484980271969</v>
      </c>
      <c r="M66" s="17">
        <f t="shared" si="1"/>
        <v>0.71994890215704943</v>
      </c>
      <c r="N66" s="17">
        <f t="shared" si="4"/>
        <v>394.5854196000904</v>
      </c>
      <c r="O66" s="24">
        <f t="shared" si="2"/>
        <v>12.855233708712433</v>
      </c>
      <c r="P66" s="7"/>
      <c r="Q66" s="25">
        <f t="shared" si="5"/>
        <v>-4105.451466538424</v>
      </c>
      <c r="R66" s="24">
        <f t="shared" si="6"/>
        <v>354.41750953221924</v>
      </c>
      <c r="S66" s="7"/>
      <c r="T66" s="25">
        <f t="shared" si="7"/>
        <v>0.99739277149632566</v>
      </c>
      <c r="U66" s="24">
        <f t="shared" si="8"/>
        <v>8.6471781883205978E-2</v>
      </c>
      <c r="V66" s="7"/>
      <c r="W66" s="25">
        <f t="shared" si="9"/>
        <v>0.99745361302542779</v>
      </c>
      <c r="X66" s="24">
        <f t="shared" si="10"/>
        <v>258.53232264182475</v>
      </c>
      <c r="Y66" s="7"/>
      <c r="Z66" s="25">
        <f t="shared" si="11"/>
        <v>613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6.1322641824745006E-2</v>
      </c>
      <c r="AD66" s="17">
        <f t="shared" ca="1" si="14"/>
        <v>-3.7344765262332658E-2</v>
      </c>
      <c r="AE66" s="17">
        <v>103</v>
      </c>
    </row>
    <row r="67" spans="1:31" s="17" customFormat="1" x14ac:dyDescent="0.25">
      <c r="A67" s="17">
        <v>47</v>
      </c>
      <c r="B67" s="17">
        <v>634</v>
      </c>
      <c r="C67" s="17">
        <v>11185</v>
      </c>
      <c r="D67" s="17">
        <v>13226</v>
      </c>
      <c r="E67" s="17">
        <v>15307</v>
      </c>
      <c r="F67" s="17">
        <v>13244</v>
      </c>
      <c r="G67" s="24"/>
      <c r="H67" s="7"/>
      <c r="I67" s="25">
        <f t="shared" si="16"/>
        <v>-4122</v>
      </c>
      <c r="J67" s="24">
        <f t="shared" si="16"/>
        <v>-18</v>
      </c>
      <c r="K67" s="7"/>
      <c r="L67" s="25">
        <f t="shared" si="3"/>
        <v>-4126.5105659040046</v>
      </c>
      <c r="M67" s="17">
        <f t="shared" si="1"/>
        <v>20.345204774368646</v>
      </c>
      <c r="N67" s="17">
        <f t="shared" si="4"/>
        <v>-13.913117315941889</v>
      </c>
      <c r="O67" s="24">
        <f t="shared" si="2"/>
        <v>16.702610073254029</v>
      </c>
      <c r="P67" s="7"/>
      <c r="Q67" s="25">
        <f t="shared" si="5"/>
        <v>-4117.451466538424</v>
      </c>
      <c r="R67" s="24">
        <f t="shared" si="6"/>
        <v>-54.582490467780772</v>
      </c>
      <c r="S67" s="7"/>
      <c r="T67" s="25">
        <f t="shared" si="7"/>
        <v>1.000308093563949</v>
      </c>
      <c r="U67" s="24">
        <f t="shared" si="8"/>
        <v>-1.3317189708267048E-2</v>
      </c>
      <c r="V67" s="7"/>
      <c r="W67" s="25">
        <f t="shared" si="9"/>
        <v>1.0002990069208622</v>
      </c>
      <c r="X67" s="24">
        <f t="shared" si="10"/>
        <v>264.24979681606476</v>
      </c>
      <c r="Y67" s="7"/>
      <c r="Z67" s="25">
        <f t="shared" si="11"/>
        <v>634</v>
      </c>
      <c r="AA67" s="17">
        <f t="shared" si="15"/>
        <v>264.17700000000002</v>
      </c>
      <c r="AB67" s="24">
        <f t="shared" si="12"/>
        <v>4.6107584580410608</v>
      </c>
      <c r="AC67" s="17">
        <f t="shared" si="13"/>
        <v>7.2796816064737868E-2</v>
      </c>
      <c r="AD67" s="17">
        <f t="shared" ca="1" si="14"/>
        <v>8.3373672618051842E-2</v>
      </c>
      <c r="AE67" s="17">
        <v>102</v>
      </c>
    </row>
    <row r="68" spans="1:31" s="17" customFormat="1" x14ac:dyDescent="0.25">
      <c r="A68" s="17">
        <v>48</v>
      </c>
      <c r="B68" s="17">
        <v>621</v>
      </c>
      <c r="C68" s="17">
        <v>11200</v>
      </c>
      <c r="D68" s="17">
        <v>13033</v>
      </c>
      <c r="E68" s="17">
        <v>15300</v>
      </c>
      <c r="F68" s="17">
        <v>13448</v>
      </c>
      <c r="G68" s="24"/>
      <c r="H68" s="7"/>
      <c r="I68" s="25">
        <f t="shared" si="16"/>
        <v>-4100</v>
      </c>
      <c r="J68" s="24">
        <f t="shared" si="16"/>
        <v>-415</v>
      </c>
      <c r="K68" s="7"/>
      <c r="L68" s="25">
        <f t="shared" si="3"/>
        <v>-4102.2181272012622</v>
      </c>
      <c r="M68" s="17">
        <f t="shared" si="1"/>
        <v>4.9200882809791811</v>
      </c>
      <c r="N68" s="17">
        <f t="shared" si="4"/>
        <v>-413.57820622849158</v>
      </c>
      <c r="O68" s="24">
        <f t="shared" si="2"/>
        <v>2.0214975287001344</v>
      </c>
      <c r="P68" s="7"/>
      <c r="Q68" s="25">
        <f t="shared" si="5"/>
        <v>-4095.451466538424</v>
      </c>
      <c r="R68" s="24">
        <f t="shared" si="6"/>
        <v>-451.58249046778076</v>
      </c>
      <c r="S68" s="7"/>
      <c r="T68" s="25">
        <f t="shared" si="7"/>
        <v>0.99496333643997292</v>
      </c>
      <c r="U68" s="24">
        <f t="shared" si="8"/>
        <v>-0.11017836751221519</v>
      </c>
      <c r="V68" s="7"/>
      <c r="W68" s="25">
        <f t="shared" si="9"/>
        <v>0.99488637129985225</v>
      </c>
      <c r="X68" s="24">
        <f t="shared" si="10"/>
        <v>269.80650288206402</v>
      </c>
      <c r="Y68" s="7"/>
      <c r="Z68" s="25">
        <f t="shared" si="11"/>
        <v>621</v>
      </c>
      <c r="AA68" s="17">
        <f t="shared" si="15"/>
        <v>269.76600000000002</v>
      </c>
      <c r="AB68" s="24">
        <f t="shared" si="12"/>
        <v>4.7083049099350234</v>
      </c>
      <c r="AC68" s="17">
        <f t="shared" si="13"/>
        <v>4.0502882064004098E-2</v>
      </c>
      <c r="AD68" s="17">
        <f t="shared" ca="1" si="14"/>
        <v>-3.8816872118502488E-2</v>
      </c>
      <c r="AE68" s="17">
        <v>101</v>
      </c>
    </row>
    <row r="69" spans="1:31" s="17" customFormat="1" x14ac:dyDescent="0.25">
      <c r="A69" s="17">
        <v>49</v>
      </c>
      <c r="B69" s="17">
        <v>630</v>
      </c>
      <c r="C69" s="17">
        <v>11232</v>
      </c>
      <c r="D69" s="17">
        <v>12837</v>
      </c>
      <c r="E69" s="17">
        <v>15270</v>
      </c>
      <c r="F69" s="17">
        <v>13644</v>
      </c>
      <c r="G69" s="24"/>
      <c r="H69" s="7"/>
      <c r="I69" s="25">
        <f t="shared" si="16"/>
        <v>-4038</v>
      </c>
      <c r="J69" s="24">
        <f t="shared" si="16"/>
        <v>-807</v>
      </c>
      <c r="K69" s="7"/>
      <c r="L69" s="25">
        <f t="shared" si="3"/>
        <v>-4037.7323813556627</v>
      </c>
      <c r="M69" s="17">
        <f t="shared" si="1"/>
        <v>7.1619738796928858E-2</v>
      </c>
      <c r="N69" s="17">
        <f t="shared" si="4"/>
        <v>-814.6416882368344</v>
      </c>
      <c r="O69" s="24">
        <f t="shared" si="2"/>
        <v>58.395399108973209</v>
      </c>
      <c r="P69" s="7"/>
      <c r="Q69" s="25">
        <f t="shared" si="5"/>
        <v>-4033.451466538424</v>
      </c>
      <c r="R69" s="24">
        <f t="shared" si="6"/>
        <v>-843.58249046778076</v>
      </c>
      <c r="S69" s="7"/>
      <c r="T69" s="25">
        <f t="shared" si="7"/>
        <v>0.97990083909058578</v>
      </c>
      <c r="U69" s="24">
        <f t="shared" si="8"/>
        <v>-0.20581963123802796</v>
      </c>
      <c r="V69" s="7"/>
      <c r="W69" s="25">
        <f t="shared" si="9"/>
        <v>0.97975684794374174</v>
      </c>
      <c r="X69" s="24">
        <f t="shared" si="10"/>
        <v>275.35078974921123</v>
      </c>
      <c r="Y69" s="7"/>
      <c r="Z69" s="25">
        <f t="shared" si="11"/>
        <v>630</v>
      </c>
      <c r="AA69" s="17">
        <f t="shared" si="15"/>
        <v>275.43600000000004</v>
      </c>
      <c r="AB69" s="24">
        <f t="shared" si="12"/>
        <v>4.8072650785231019</v>
      </c>
      <c r="AC69" s="17">
        <f t="shared" si="13"/>
        <v>-8.5210250788804842E-2</v>
      </c>
      <c r="AD69" s="17">
        <f t="shared" ca="1" si="14"/>
        <v>7.7230976795647166E-2</v>
      </c>
      <c r="AE69" s="17">
        <v>100</v>
      </c>
    </row>
    <row r="70" spans="1:31" s="17" customFormat="1" x14ac:dyDescent="0.25">
      <c r="A70" s="17">
        <v>50</v>
      </c>
      <c r="B70" s="17">
        <v>647</v>
      </c>
      <c r="C70" s="17">
        <v>11286</v>
      </c>
      <c r="D70" s="17">
        <v>12627</v>
      </c>
      <c r="E70" s="17">
        <v>15210</v>
      </c>
      <c r="F70" s="17">
        <v>13839</v>
      </c>
      <c r="G70" s="24"/>
      <c r="H70" s="7"/>
      <c r="I70" s="25">
        <f t="shared" si="16"/>
        <v>-3924</v>
      </c>
      <c r="J70" s="24">
        <f t="shared" si="16"/>
        <v>-1212</v>
      </c>
      <c r="K70" s="7"/>
      <c r="L70" s="25">
        <f t="shared" si="3"/>
        <v>-3930.4041170711894</v>
      </c>
      <c r="M70" s="17">
        <f t="shared" si="1"/>
        <v>41.012715461499184</v>
      </c>
      <c r="N70" s="17">
        <f t="shared" si="4"/>
        <v>-1217.8171986428454</v>
      </c>
      <c r="O70" s="24">
        <f t="shared" si="2"/>
        <v>33.839800050322005</v>
      </c>
      <c r="P70" s="7"/>
      <c r="Q70" s="25">
        <f t="shared" si="5"/>
        <v>-3919.451466538424</v>
      </c>
      <c r="R70" s="24">
        <f t="shared" si="6"/>
        <v>-1248.5824904677809</v>
      </c>
      <c r="S70" s="7"/>
      <c r="T70" s="25">
        <f t="shared" si="7"/>
        <v>0.95220527944816447</v>
      </c>
      <c r="U70" s="24">
        <f t="shared" si="8"/>
        <v>-0.3046326715669927</v>
      </c>
      <c r="V70" s="7"/>
      <c r="W70" s="25">
        <f t="shared" si="9"/>
        <v>0.95199203651411246</v>
      </c>
      <c r="X70" s="24">
        <f t="shared" si="10"/>
        <v>281.23146184758934</v>
      </c>
      <c r="Y70" s="7"/>
      <c r="Z70" s="25">
        <f t="shared" si="11"/>
        <v>647</v>
      </c>
      <c r="AA70" s="17">
        <f t="shared" si="15"/>
        <v>281.25900000000001</v>
      </c>
      <c r="AB70" s="24">
        <f t="shared" si="12"/>
        <v>4.9088956008667317</v>
      </c>
      <c r="AC70" s="17">
        <f t="shared" si="13"/>
        <v>-2.7538152410670591E-2</v>
      </c>
      <c r="AD70" s="17">
        <f t="shared" ca="1" si="14"/>
        <v>3.3906167636473583E-2</v>
      </c>
      <c r="AE70" s="17">
        <v>99</v>
      </c>
    </row>
    <row r="71" spans="1:31" s="17" customFormat="1" x14ac:dyDescent="0.25">
      <c r="A71" s="17">
        <v>51</v>
      </c>
      <c r="B71" s="17">
        <v>623</v>
      </c>
      <c r="C71" s="17">
        <v>11362</v>
      </c>
      <c r="D71" s="17">
        <v>12446</v>
      </c>
      <c r="E71" s="17">
        <v>15144</v>
      </c>
      <c r="F71" s="17">
        <v>14032</v>
      </c>
      <c r="G71" s="24"/>
      <c r="H71" s="7"/>
      <c r="I71" s="25">
        <f t="shared" si="16"/>
        <v>-3782</v>
      </c>
      <c r="J71" s="24">
        <f t="shared" si="16"/>
        <v>-1586</v>
      </c>
      <c r="K71" s="7"/>
      <c r="L71" s="25">
        <f t="shared" si="3"/>
        <v>-3788.7207377561576</v>
      </c>
      <c r="M71" s="17">
        <f t="shared" si="1"/>
        <v>45.168315987042725</v>
      </c>
      <c r="N71" s="17">
        <f t="shared" si="4"/>
        <v>-1593.8438399356194</v>
      </c>
      <c r="O71" s="24">
        <f t="shared" si="2"/>
        <v>61.525824935617301</v>
      </c>
      <c r="P71" s="7"/>
      <c r="Q71" s="25">
        <f t="shared" si="5"/>
        <v>-3777.451466538424</v>
      </c>
      <c r="R71" s="24">
        <f t="shared" si="6"/>
        <v>-1622.5824904677809</v>
      </c>
      <c r="S71" s="7"/>
      <c r="T71" s="25">
        <f t="shared" si="7"/>
        <v>0.91770730164795544</v>
      </c>
      <c r="U71" s="24">
        <f t="shared" si="8"/>
        <v>-0.39588224461151816</v>
      </c>
      <c r="V71" s="7"/>
      <c r="W71" s="25">
        <f t="shared" si="9"/>
        <v>0.91743010549001136</v>
      </c>
      <c r="X71" s="24">
        <f t="shared" si="10"/>
        <v>286.82783618090275</v>
      </c>
      <c r="Y71" s="7"/>
      <c r="Z71" s="25">
        <f t="shared" si="11"/>
        <v>623</v>
      </c>
      <c r="AA71" s="17">
        <f t="shared" si="15"/>
        <v>286.86599999999999</v>
      </c>
      <c r="AB71" s="24">
        <f t="shared" si="12"/>
        <v>5.0067562120260529</v>
      </c>
      <c r="AC71" s="17">
        <f t="shared" si="13"/>
        <v>-3.8163819097235319E-2</v>
      </c>
      <c r="AD71" s="17">
        <f t="shared" ca="1" si="14"/>
        <v>1.5926725872077441E-2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11444</v>
      </c>
      <c r="D72" s="17">
        <v>12261</v>
      </c>
      <c r="E72" s="17">
        <v>15050</v>
      </c>
      <c r="F72" s="17">
        <v>14206</v>
      </c>
      <c r="G72" s="24"/>
      <c r="H72" s="7"/>
      <c r="I72" s="25">
        <f t="shared" si="16"/>
        <v>-3606</v>
      </c>
      <c r="J72" s="24">
        <f t="shared" si="16"/>
        <v>-1945</v>
      </c>
      <c r="K72" s="7"/>
      <c r="L72" s="25">
        <f t="shared" si="3"/>
        <v>-3610.4823681637354</v>
      </c>
      <c r="M72" s="17">
        <f t="shared" si="1"/>
        <v>20.091624355268419</v>
      </c>
      <c r="N72" s="17">
        <f t="shared" si="4"/>
        <v>-1954.8235266814895</v>
      </c>
      <c r="O72" s="24">
        <f t="shared" si="2"/>
        <v>96.501676461936327</v>
      </c>
      <c r="P72" s="7"/>
      <c r="Q72" s="25">
        <f t="shared" si="5"/>
        <v>-3601.451466538424</v>
      </c>
      <c r="R72" s="24">
        <f t="shared" si="6"/>
        <v>-1981.5824904677809</v>
      </c>
      <c r="S72" s="7"/>
      <c r="T72" s="25">
        <f t="shared" si="7"/>
        <v>0.87494924465614698</v>
      </c>
      <c r="U72" s="24">
        <f t="shared" si="8"/>
        <v>-0.4834720754216375</v>
      </c>
      <c r="V72" s="7"/>
      <c r="W72" s="25">
        <f t="shared" si="9"/>
        <v>0.87461065787529513</v>
      </c>
      <c r="X72" s="24">
        <f t="shared" si="10"/>
        <v>292.42023165990497</v>
      </c>
      <c r="Y72" s="7"/>
      <c r="Z72" s="25">
        <f t="shared" si="11"/>
        <v>624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-6.1768340094999985E-2</v>
      </c>
      <c r="AD72" s="17">
        <f t="shared" ca="1" si="14"/>
        <v>1.4324937556409623E-2</v>
      </c>
      <c r="AE72" s="17">
        <v>97</v>
      </c>
    </row>
    <row r="73" spans="1:31" s="17" customFormat="1" x14ac:dyDescent="0.25">
      <c r="A73" s="17">
        <v>53</v>
      </c>
      <c r="B73" s="17">
        <v>623</v>
      </c>
      <c r="C73" s="17">
        <v>11552</v>
      </c>
      <c r="D73" s="17">
        <v>12094</v>
      </c>
      <c r="E73" s="17">
        <v>14950</v>
      </c>
      <c r="F73" s="17">
        <v>14385</v>
      </c>
      <c r="G73" s="24"/>
      <c r="H73" s="7"/>
      <c r="I73" s="25">
        <f t="shared" si="16"/>
        <v>-3398</v>
      </c>
      <c r="J73" s="24">
        <f t="shared" si="16"/>
        <v>-2291</v>
      </c>
      <c r="K73" s="7"/>
      <c r="L73" s="25">
        <f t="shared" si="3"/>
        <v>-3397.9667513646177</v>
      </c>
      <c r="M73" s="17">
        <f t="shared" si="1"/>
        <v>1.1054717547837173E-3</v>
      </c>
      <c r="N73" s="17">
        <f t="shared" si="4"/>
        <v>-2296.1435934670581</v>
      </c>
      <c r="O73" s="24">
        <f t="shared" si="2"/>
        <v>26.45655375436229</v>
      </c>
      <c r="P73" s="7"/>
      <c r="Q73" s="25">
        <f t="shared" si="5"/>
        <v>-3393.451466538424</v>
      </c>
      <c r="R73" s="24">
        <f t="shared" si="6"/>
        <v>-2327.5824904677806</v>
      </c>
      <c r="S73" s="7"/>
      <c r="T73" s="25">
        <f t="shared" si="7"/>
        <v>0.82441699548400982</v>
      </c>
      <c r="U73" s="24">
        <f t="shared" si="8"/>
        <v>-0.56789012962860486</v>
      </c>
      <c r="V73" s="7"/>
      <c r="W73" s="25">
        <f t="shared" si="9"/>
        <v>0.82401923884998507</v>
      </c>
      <c r="X73" s="24">
        <f t="shared" si="10"/>
        <v>298.06053453295476</v>
      </c>
      <c r="Y73" s="7"/>
      <c r="Z73" s="25">
        <f t="shared" si="11"/>
        <v>623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-2.8465467045180048E-2</v>
      </c>
      <c r="AD73" s="17">
        <f t="shared" ca="1" si="14"/>
        <v>2.2498319611372608E-3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11682</v>
      </c>
      <c r="D74" s="17">
        <v>11943</v>
      </c>
      <c r="E74" s="17">
        <v>14837</v>
      </c>
      <c r="F74" s="17">
        <v>14543</v>
      </c>
      <c r="G74" s="24"/>
      <c r="H74" s="7"/>
      <c r="I74" s="25">
        <f t="shared" si="16"/>
        <v>-3155</v>
      </c>
      <c r="J74" s="24">
        <f t="shared" si="16"/>
        <v>-2600</v>
      </c>
      <c r="K74" s="7"/>
      <c r="L74" s="25">
        <f t="shared" si="3"/>
        <v>-3157.1297071880213</v>
      </c>
      <c r="M74" s="17">
        <f t="shared" si="1"/>
        <v>4.5356527067094099</v>
      </c>
      <c r="N74" s="17">
        <f t="shared" si="4"/>
        <v>-2610.2001750236859</v>
      </c>
      <c r="O74" s="24">
        <f t="shared" si="2"/>
        <v>104.04357051382596</v>
      </c>
      <c r="P74" s="7"/>
      <c r="Q74" s="25">
        <f t="shared" si="5"/>
        <v>-3150.451466538424</v>
      </c>
      <c r="R74" s="24">
        <f t="shared" si="6"/>
        <v>-2636.5824904677806</v>
      </c>
      <c r="S74" s="7"/>
      <c r="T74" s="25">
        <f t="shared" si="7"/>
        <v>0.76538172361463797</v>
      </c>
      <c r="U74" s="24">
        <f t="shared" si="8"/>
        <v>-0.64328081965737061</v>
      </c>
      <c r="V74" s="7"/>
      <c r="W74" s="25">
        <f t="shared" si="9"/>
        <v>0.76493112112485162</v>
      </c>
      <c r="X74" s="24">
        <f t="shared" si="10"/>
        <v>303.54973484387426</v>
      </c>
      <c r="Y74" s="7"/>
      <c r="Z74" s="25">
        <f t="shared" si="11"/>
        <v>613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-5.626515612567573E-2</v>
      </c>
      <c r="AD74" s="17">
        <f t="shared" ca="1" si="14"/>
        <v>1.7812143084370291E-2</v>
      </c>
      <c r="AE74" s="17">
        <v>95</v>
      </c>
    </row>
    <row r="75" spans="1:31" s="17" customFormat="1" x14ac:dyDescent="0.25">
      <c r="A75" s="17">
        <v>55</v>
      </c>
      <c r="B75" s="17">
        <v>626</v>
      </c>
      <c r="C75" s="17">
        <v>11821</v>
      </c>
      <c r="D75" s="17">
        <v>11798</v>
      </c>
      <c r="E75" s="17">
        <v>14699</v>
      </c>
      <c r="F75" s="17">
        <v>14696</v>
      </c>
      <c r="G75" s="24"/>
      <c r="H75" s="7"/>
      <c r="I75" s="25">
        <f t="shared" si="16"/>
        <v>-2878</v>
      </c>
      <c r="J75" s="24">
        <f t="shared" si="16"/>
        <v>-2898</v>
      </c>
      <c r="K75" s="7"/>
      <c r="L75" s="25">
        <f t="shared" si="3"/>
        <v>-2881.0346554319026</v>
      </c>
      <c r="M75" s="17">
        <f t="shared" si="1"/>
        <v>9.2091335903759113</v>
      </c>
      <c r="N75" s="17">
        <f t="shared" si="4"/>
        <v>-2905.5740926321546</v>
      </c>
      <c r="O75" s="24">
        <f t="shared" si="2"/>
        <v>57.36687920045842</v>
      </c>
      <c r="P75" s="7"/>
      <c r="Q75" s="25">
        <f t="shared" si="5"/>
        <v>-2873.451466538424</v>
      </c>
      <c r="R75" s="24">
        <f t="shared" si="6"/>
        <v>-2934.5824904677806</v>
      </c>
      <c r="S75" s="7"/>
      <c r="T75" s="25">
        <f t="shared" si="7"/>
        <v>0.69808637255366679</v>
      </c>
      <c r="U75" s="24">
        <f t="shared" si="8"/>
        <v>-0.7159876987142384</v>
      </c>
      <c r="V75" s="7"/>
      <c r="W75" s="25">
        <f t="shared" si="9"/>
        <v>0.69758480290799785</v>
      </c>
      <c r="X75" s="24">
        <f t="shared" si="10"/>
        <v>309.23292640927775</v>
      </c>
      <c r="Y75" s="7"/>
      <c r="Z75" s="25">
        <f t="shared" si="11"/>
        <v>626</v>
      </c>
      <c r="AA75" s="17">
        <f t="shared" si="15"/>
        <v>309.23999999999995</v>
      </c>
      <c r="AB75" s="24">
        <f t="shared" si="12"/>
        <v>5.3972561788672637</v>
      </c>
      <c r="AC75" s="17">
        <f t="shared" si="13"/>
        <v>-7.0735907222001515E-3</v>
      </c>
      <c r="AD75" s="17">
        <f t="shared" ca="1" si="14"/>
        <v>1.5264153543967041E-2</v>
      </c>
      <c r="AE75" s="17">
        <v>94</v>
      </c>
    </row>
    <row r="76" spans="1:31" s="17" customFormat="1" x14ac:dyDescent="0.25">
      <c r="A76" s="17">
        <v>56</v>
      </c>
      <c r="B76" s="17">
        <v>626</v>
      </c>
      <c r="C76" s="17">
        <v>11970</v>
      </c>
      <c r="D76" s="17">
        <v>11663</v>
      </c>
      <c r="E76" s="17">
        <v>14547</v>
      </c>
      <c r="F76" s="17">
        <v>14829</v>
      </c>
      <c r="G76" s="24"/>
      <c r="H76" s="7"/>
      <c r="I76" s="25">
        <f t="shared" si="16"/>
        <v>-2577</v>
      </c>
      <c r="J76" s="24">
        <f t="shared" si="16"/>
        <v>-3166</v>
      </c>
      <c r="K76" s="7"/>
      <c r="L76" s="25">
        <f t="shared" si="3"/>
        <v>-2577.1252993973994</v>
      </c>
      <c r="M76" s="17">
        <f t="shared" si="1"/>
        <v>1.5699938988660473E-2</v>
      </c>
      <c r="N76" s="17">
        <f t="shared" si="4"/>
        <v>-3172.5045904651502</v>
      </c>
      <c r="O76" s="24">
        <f t="shared" si="2"/>
        <v>42.309697119322358</v>
      </c>
      <c r="P76" s="7"/>
      <c r="Q76" s="25">
        <f t="shared" si="5"/>
        <v>-2572.451466538424</v>
      </c>
      <c r="R76" s="24">
        <f t="shared" si="6"/>
        <v>-3202.5824904677806</v>
      </c>
      <c r="S76" s="7"/>
      <c r="T76" s="25">
        <f t="shared" si="7"/>
        <v>0.62496037735744903</v>
      </c>
      <c r="U76" s="24">
        <f t="shared" si="8"/>
        <v>-0.78137509330229404</v>
      </c>
      <c r="V76" s="7"/>
      <c r="W76" s="25">
        <f t="shared" si="9"/>
        <v>0.6244129683825439</v>
      </c>
      <c r="X76" s="24">
        <f t="shared" si="10"/>
        <v>314.85797766865244</v>
      </c>
      <c r="Y76" s="7"/>
      <c r="Z76" s="25">
        <f t="shared" si="11"/>
        <v>626</v>
      </c>
      <c r="AA76" s="17">
        <f t="shared" si="15"/>
        <v>314.87399999999997</v>
      </c>
      <c r="AB76" s="24">
        <f t="shared" si="12"/>
        <v>5.4955880289246242</v>
      </c>
      <c r="AC76" s="17">
        <f t="shared" si="13"/>
        <v>-1.6022331347528507E-2</v>
      </c>
      <c r="AD76" s="17">
        <f t="shared" ca="1" si="14"/>
        <v>8.9053436407198205E-2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12135</v>
      </c>
      <c r="D77" s="17">
        <v>11533</v>
      </c>
      <c r="E77" s="17">
        <v>14370</v>
      </c>
      <c r="F77" s="17">
        <v>14941</v>
      </c>
      <c r="G77" s="24"/>
      <c r="H77" s="7"/>
      <c r="I77" s="25">
        <f t="shared" si="16"/>
        <v>-2235</v>
      </c>
      <c r="J77" s="24">
        <f t="shared" si="16"/>
        <v>-3408</v>
      </c>
      <c r="K77" s="7"/>
      <c r="L77" s="25">
        <f t="shared" si="3"/>
        <v>-2238.0051423302166</v>
      </c>
      <c r="M77" s="17">
        <f t="shared" si="1"/>
        <v>9.0308804248595713</v>
      </c>
      <c r="N77" s="17">
        <f t="shared" si="4"/>
        <v>-3415.0610438714825</v>
      </c>
      <c r="O77" s="24">
        <f t="shared" si="2"/>
        <v>49.858340555000922</v>
      </c>
      <c r="P77" s="7"/>
      <c r="Q77" s="25">
        <f t="shared" si="5"/>
        <v>-2230.451466538424</v>
      </c>
      <c r="R77" s="24">
        <f t="shared" si="6"/>
        <v>-3444.5824904677806</v>
      </c>
      <c r="S77" s="7"/>
      <c r="T77" s="25">
        <f t="shared" si="7"/>
        <v>0.54187369843018496</v>
      </c>
      <c r="U77" s="24">
        <f t="shared" si="8"/>
        <v>-0.84041893468404583</v>
      </c>
      <c r="V77" s="7"/>
      <c r="W77" s="25">
        <f t="shared" si="9"/>
        <v>0.54128489303750482</v>
      </c>
      <c r="X77" s="24">
        <f t="shared" si="10"/>
        <v>320.70286084194947</v>
      </c>
      <c r="Y77" s="7"/>
      <c r="Z77" s="25">
        <f t="shared" si="11"/>
        <v>645</v>
      </c>
      <c r="AA77" s="17">
        <f t="shared" si="15"/>
        <v>320.67899999999997</v>
      </c>
      <c r="AB77" s="24">
        <f t="shared" si="12"/>
        <v>5.5969043920028954</v>
      </c>
      <c r="AC77" s="17">
        <f t="shared" si="13"/>
        <v>2.3860841949499445E-2</v>
      </c>
      <c r="AD77" s="17">
        <f t="shared" ca="1" si="14"/>
        <v>-2.2924162675565185E-2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12306</v>
      </c>
      <c r="D78" s="17">
        <v>11427</v>
      </c>
      <c r="E78" s="17">
        <v>14185</v>
      </c>
      <c r="F78" s="17">
        <v>15041</v>
      </c>
      <c r="G78" s="24"/>
      <c r="H78" s="7"/>
      <c r="I78" s="25">
        <f t="shared" si="16"/>
        <v>-1879</v>
      </c>
      <c r="J78" s="24">
        <f t="shared" si="16"/>
        <v>-3614</v>
      </c>
      <c r="K78" s="7"/>
      <c r="L78" s="25">
        <f t="shared" si="3"/>
        <v>-1881.1512459281457</v>
      </c>
      <c r="M78" s="17">
        <f t="shared" si="1"/>
        <v>4.6278590433635696</v>
      </c>
      <c r="N78" s="17">
        <f t="shared" si="4"/>
        <v>-3619.5573720551397</v>
      </c>
      <c r="O78" s="24">
        <f t="shared" si="2"/>
        <v>30.884384159247592</v>
      </c>
      <c r="P78" s="7"/>
      <c r="Q78" s="25">
        <f t="shared" si="5"/>
        <v>-1874.4514665384238</v>
      </c>
      <c r="R78" s="24">
        <f t="shared" si="6"/>
        <v>-3650.5824904677806</v>
      </c>
      <c r="S78" s="7"/>
      <c r="T78" s="25">
        <f t="shared" si="7"/>
        <v>0.45538581042402704</v>
      </c>
      <c r="U78" s="24">
        <f t="shared" si="8"/>
        <v>-0.89067939470322299</v>
      </c>
      <c r="V78" s="7"/>
      <c r="W78" s="25">
        <f t="shared" si="9"/>
        <v>0.45476176288839421</v>
      </c>
      <c r="X78" s="24">
        <f t="shared" si="10"/>
        <v>326.43917111696021</v>
      </c>
      <c r="Y78" s="7"/>
      <c r="Z78" s="25">
        <f t="shared" si="11"/>
        <v>636</v>
      </c>
      <c r="AA78" s="17">
        <f t="shared" si="15"/>
        <v>326.40299999999996</v>
      </c>
      <c r="AB78" s="24">
        <f t="shared" si="12"/>
        <v>5.6968070383870506</v>
      </c>
      <c r="AC78" s="17">
        <f t="shared" si="13"/>
        <v>3.6171116960247218E-2</v>
      </c>
      <c r="AD78" s="17">
        <f t="shared" ca="1" si="14"/>
        <v>3.9709562427162837E-2</v>
      </c>
      <c r="AE78" s="17">
        <v>91</v>
      </c>
    </row>
    <row r="79" spans="1:31" s="17" customFormat="1" x14ac:dyDescent="0.25">
      <c r="A79" s="17">
        <v>59</v>
      </c>
      <c r="B79" s="17">
        <v>617</v>
      </c>
      <c r="C79" s="17">
        <v>12497</v>
      </c>
      <c r="D79" s="17">
        <v>11352</v>
      </c>
      <c r="E79" s="17">
        <v>14016</v>
      </c>
      <c r="F79" s="17">
        <v>15134</v>
      </c>
      <c r="G79" s="24"/>
      <c r="H79" s="7"/>
      <c r="I79" s="25">
        <f t="shared" si="16"/>
        <v>-1519</v>
      </c>
      <c r="J79" s="24">
        <f t="shared" si="16"/>
        <v>-3782</v>
      </c>
      <c r="K79" s="7"/>
      <c r="L79" s="25">
        <f t="shared" si="3"/>
        <v>-1517.0234541000045</v>
      </c>
      <c r="M79" s="17">
        <f t="shared" si="1"/>
        <v>3.9067336947889091</v>
      </c>
      <c r="N79" s="17">
        <f t="shared" si="4"/>
        <v>-3783.0964611804256</v>
      </c>
      <c r="O79" s="24">
        <f t="shared" si="2"/>
        <v>1.202227120180408</v>
      </c>
      <c r="P79" s="7"/>
      <c r="Q79" s="25">
        <f t="shared" si="5"/>
        <v>-1514.4514665384238</v>
      </c>
      <c r="R79" s="24">
        <f t="shared" si="6"/>
        <v>-3818.5824904677806</v>
      </c>
      <c r="S79" s="7"/>
      <c r="T79" s="25">
        <f t="shared" si="7"/>
        <v>0.36792614839532806</v>
      </c>
      <c r="U79" s="24">
        <f t="shared" si="8"/>
        <v>-0.93166850772857135</v>
      </c>
      <c r="V79" s="7"/>
      <c r="W79" s="25">
        <f t="shared" si="9"/>
        <v>0.3672733555386351</v>
      </c>
      <c r="X79" s="24">
        <f t="shared" si="10"/>
        <v>331.9721797450693</v>
      </c>
      <c r="Y79" s="7"/>
      <c r="Z79" s="25">
        <f t="shared" si="11"/>
        <v>617</v>
      </c>
      <c r="AA79" s="17">
        <f t="shared" si="15"/>
        <v>331.95599999999996</v>
      </c>
      <c r="AB79" s="24">
        <f t="shared" si="12"/>
        <v>5.793725171750296</v>
      </c>
      <c r="AC79" s="17">
        <f t="shared" si="13"/>
        <v>1.6179745069337059E-2</v>
      </c>
      <c r="AD79" s="17">
        <f t="shared" ca="1" si="14"/>
        <v>0.11564126747634873</v>
      </c>
      <c r="AE79" s="17">
        <v>90</v>
      </c>
    </row>
    <row r="80" spans="1:31" s="17" customFormat="1" x14ac:dyDescent="0.25">
      <c r="A80" s="17">
        <v>60</v>
      </c>
      <c r="B80" s="17">
        <v>638</v>
      </c>
      <c r="C80" s="17">
        <v>12696</v>
      </c>
      <c r="D80" s="17">
        <v>11287</v>
      </c>
      <c r="E80" s="17">
        <v>13818</v>
      </c>
      <c r="F80" s="17">
        <v>15203</v>
      </c>
      <c r="G80" s="24"/>
      <c r="H80" s="7"/>
      <c r="I80" s="25">
        <f t="shared" si="16"/>
        <v>-1122</v>
      </c>
      <c r="J80" s="24">
        <f t="shared" si="16"/>
        <v>-3916</v>
      </c>
      <c r="K80" s="7"/>
      <c r="L80" s="25">
        <f t="shared" si="3"/>
        <v>-1125.6023046672531</v>
      </c>
      <c r="M80" s="17">
        <f t="shared" si="1"/>
        <v>12.976598915713218</v>
      </c>
      <c r="N80" s="17">
        <f t="shared" si="4"/>
        <v>-3914.4602022561849</v>
      </c>
      <c r="O80" s="24">
        <f t="shared" si="2"/>
        <v>2.3709770918582045</v>
      </c>
      <c r="P80" s="7"/>
      <c r="Q80" s="25">
        <f t="shared" si="5"/>
        <v>-1117.4514665384238</v>
      </c>
      <c r="R80" s="24">
        <f t="shared" si="6"/>
        <v>-3952.5824904677806</v>
      </c>
      <c r="S80" s="7"/>
      <c r="T80" s="25">
        <f t="shared" si="7"/>
        <v>0.27147757665812389</v>
      </c>
      <c r="U80" s="24">
        <f t="shared" si="8"/>
        <v>-0.96436220502259917</v>
      </c>
      <c r="V80" s="7"/>
      <c r="W80" s="25">
        <f t="shared" si="9"/>
        <v>0.27080184943264951</v>
      </c>
      <c r="X80" s="24">
        <f t="shared" si="10"/>
        <v>337.80181682486204</v>
      </c>
      <c r="Y80" s="7"/>
      <c r="Z80" s="25">
        <f t="shared" si="11"/>
        <v>638</v>
      </c>
      <c r="AA80" s="17">
        <f t="shared" si="15"/>
        <v>337.69799999999998</v>
      </c>
      <c r="AB80" s="24">
        <f t="shared" si="12"/>
        <v>5.8939419773998107</v>
      </c>
      <c r="AC80" s="17">
        <f t="shared" si="13"/>
        <v>0.103816824862065</v>
      </c>
      <c r="AD80" s="17">
        <f t="shared" ca="1" si="14"/>
        <v>-4.9641199854363549E-2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12884</v>
      </c>
      <c r="D81" s="17">
        <v>11245</v>
      </c>
      <c r="E81" s="17">
        <v>13628</v>
      </c>
      <c r="F81" s="17">
        <v>15248</v>
      </c>
      <c r="G81" s="24"/>
      <c r="H81" s="7"/>
      <c r="I81" s="25">
        <f t="shared" si="16"/>
        <v>-744</v>
      </c>
      <c r="J81" s="24">
        <f t="shared" si="16"/>
        <v>-4003</v>
      </c>
      <c r="K81" s="7"/>
      <c r="L81" s="25">
        <f t="shared" si="3"/>
        <v>-741.41202259704437</v>
      </c>
      <c r="M81" s="17">
        <f t="shared" si="1"/>
        <v>6.6976270382089682</v>
      </c>
      <c r="N81" s="17">
        <f t="shared" si="4"/>
        <v>-4002.8569256742053</v>
      </c>
      <c r="O81" s="24">
        <f t="shared" si="2"/>
        <v>2.0470262701612032E-2</v>
      </c>
      <c r="P81" s="7"/>
      <c r="Q81" s="25">
        <f t="shared" si="5"/>
        <v>-739.4514665384238</v>
      </c>
      <c r="R81" s="24">
        <f t="shared" si="6"/>
        <v>-4039.5824904677806</v>
      </c>
      <c r="S81" s="7"/>
      <c r="T81" s="25">
        <f t="shared" si="7"/>
        <v>0.17964493152798994</v>
      </c>
      <c r="U81" s="24">
        <f t="shared" si="8"/>
        <v>-0.98558870998215453</v>
      </c>
      <c r="V81" s="7"/>
      <c r="W81" s="25">
        <f t="shared" si="9"/>
        <v>0.17895430690510444</v>
      </c>
      <c r="X81" s="24">
        <f t="shared" si="10"/>
        <v>343.19591576299126</v>
      </c>
      <c r="Y81" s="7"/>
      <c r="Z81" s="25">
        <f t="shared" si="11"/>
        <v>609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1.691576299128883E-2</v>
      </c>
      <c r="AD81" s="17">
        <f t="shared" ca="1" si="14"/>
        <v>8.2255986646032397E-2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13076</v>
      </c>
      <c r="D82" s="17">
        <v>11215</v>
      </c>
      <c r="E82" s="17">
        <v>13429</v>
      </c>
      <c r="F82" s="17">
        <v>15274</v>
      </c>
      <c r="G82" s="24"/>
      <c r="H82" s="7"/>
      <c r="I82" s="25">
        <f t="shared" si="16"/>
        <v>-353</v>
      </c>
      <c r="J82" s="24">
        <f t="shared" si="16"/>
        <v>-4059</v>
      </c>
      <c r="K82" s="7"/>
      <c r="L82" s="25">
        <f t="shared" si="3"/>
        <v>-345.95814502422246</v>
      </c>
      <c r="M82" s="17">
        <f t="shared" si="1"/>
        <v>49.587721499882889</v>
      </c>
      <c r="N82" s="17">
        <f t="shared" si="4"/>
        <v>-4054.6665389990098</v>
      </c>
      <c r="O82" s="24">
        <f t="shared" si="2"/>
        <v>18.778884247102599</v>
      </c>
      <c r="P82" s="7"/>
      <c r="Q82" s="25">
        <f t="shared" si="5"/>
        <v>-348.4514665384238</v>
      </c>
      <c r="R82" s="24">
        <f t="shared" si="6"/>
        <v>-4095.5824904677806</v>
      </c>
      <c r="S82" s="7"/>
      <c r="T82" s="25">
        <f t="shared" si="7"/>
        <v>8.4654020824597401E-2</v>
      </c>
      <c r="U82" s="24">
        <f t="shared" si="8"/>
        <v>-0.99925174765727065</v>
      </c>
      <c r="V82" s="7"/>
      <c r="W82" s="25">
        <f t="shared" si="9"/>
        <v>8.3953798262393256E-2</v>
      </c>
      <c r="X82" s="24">
        <f t="shared" si="10"/>
        <v>348.6845297601451</v>
      </c>
      <c r="Y82" s="7"/>
      <c r="Z82" s="25">
        <f t="shared" si="11"/>
        <v>616</v>
      </c>
      <c r="AA82" s="17">
        <f t="shared" si="15"/>
        <v>348.72299999999996</v>
      </c>
      <c r="AB82" s="24">
        <f t="shared" si="12"/>
        <v>6.0863645274321847</v>
      </c>
      <c r="AC82" s="17">
        <f t="shared" si="13"/>
        <v>-3.8470239854859756E-2</v>
      </c>
      <c r="AD82" s="17">
        <f t="shared" ca="1" si="14"/>
        <v>0.12949477715693547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13284</v>
      </c>
      <c r="D83" s="17">
        <v>11212</v>
      </c>
      <c r="E83" s="17">
        <v>13232</v>
      </c>
      <c r="F83" s="17">
        <v>15287</v>
      </c>
      <c r="G83" s="24"/>
      <c r="H83" s="7"/>
      <c r="I83" s="25">
        <f t="shared" si="16"/>
        <v>52</v>
      </c>
      <c r="J83" s="24">
        <f t="shared" si="16"/>
        <v>-4075</v>
      </c>
      <c r="K83" s="7"/>
      <c r="L83" s="25">
        <f t="shared" si="3"/>
        <v>57.227926140025971</v>
      </c>
      <c r="M83" s="17">
        <f t="shared" si="1"/>
        <v>27.331211725566853</v>
      </c>
      <c r="N83" s="17">
        <f t="shared" si="4"/>
        <v>-4068.108522052406</v>
      </c>
      <c r="O83" s="24">
        <f t="shared" si="2"/>
        <v>47.492468302174579</v>
      </c>
      <c r="P83" s="7"/>
      <c r="Q83" s="25">
        <f t="shared" si="5"/>
        <v>56.548533461576199</v>
      </c>
      <c r="R83" s="24">
        <f t="shared" si="6"/>
        <v>-4111.5824904677811</v>
      </c>
      <c r="S83" s="7"/>
      <c r="T83" s="25">
        <f t="shared" si="7"/>
        <v>-1.3738098957688974E-2</v>
      </c>
      <c r="U83" s="24">
        <f t="shared" si="8"/>
        <v>-1.003155472707304</v>
      </c>
      <c r="V83" s="7"/>
      <c r="W83" s="25">
        <f t="shared" si="9"/>
        <v>-1.4441081283284316E-2</v>
      </c>
      <c r="X83" s="24">
        <f t="shared" si="10"/>
        <v>354.31180456496702</v>
      </c>
      <c r="Y83" s="7"/>
      <c r="Z83" s="25">
        <f t="shared" si="11"/>
        <v>623</v>
      </c>
      <c r="AA83" s="17">
        <f t="shared" si="15"/>
        <v>354.32999999999993</v>
      </c>
      <c r="AB83" s="24">
        <f t="shared" si="12"/>
        <v>6.1842251385915068</v>
      </c>
      <c r="AC83" s="17">
        <f t="shared" si="13"/>
        <v>-1.8195435032907881E-2</v>
      </c>
      <c r="AD83" s="17">
        <f t="shared" ca="1" si="14"/>
        <v>-5.4028475541144871E-2</v>
      </c>
      <c r="AE83" s="17">
        <v>86</v>
      </c>
    </row>
    <row r="84" spans="1:31" s="17" customFormat="1" x14ac:dyDescent="0.25">
      <c r="A84" s="17">
        <v>64</v>
      </c>
      <c r="B84" s="17">
        <v>633</v>
      </c>
      <c r="C84" s="17">
        <v>13485</v>
      </c>
      <c r="D84" s="17">
        <v>11227</v>
      </c>
      <c r="E84" s="17">
        <v>13030</v>
      </c>
      <c r="F84" s="17">
        <v>15271</v>
      </c>
      <c r="G84" s="24"/>
      <c r="H84" s="7"/>
      <c r="I84" s="25">
        <f t="shared" ref="I84:J115" si="17">C84-E84</f>
        <v>455</v>
      </c>
      <c r="J84" s="24">
        <f t="shared" si="17"/>
        <v>-4044</v>
      </c>
      <c r="K84" s="7"/>
      <c r="L84" s="25">
        <f t="shared" si="3"/>
        <v>466.2601634753089</v>
      </c>
      <c r="M84" s="17">
        <f t="shared" ref="M84:M147" si="18">(I84-L84)^2</f>
        <v>126.7912814906806</v>
      </c>
      <c r="N84" s="17">
        <f t="shared" si="4"/>
        <v>-4041.5120892247305</v>
      </c>
      <c r="O84" s="24">
        <f t="shared" ref="O84:O147" si="19">(J84-N84)^2</f>
        <v>6.1897000257020025</v>
      </c>
      <c r="P84" s="7"/>
      <c r="Q84" s="25">
        <f t="shared" si="5"/>
        <v>459.5485334615762</v>
      </c>
      <c r="R84" s="24">
        <f t="shared" si="6"/>
        <v>-4080.5824904677806</v>
      </c>
      <c r="S84" s="7"/>
      <c r="T84" s="25">
        <f t="shared" si="7"/>
        <v>-0.1116443317287048</v>
      </c>
      <c r="U84" s="24">
        <f t="shared" si="8"/>
        <v>-0.99559200542286452</v>
      </c>
      <c r="V84" s="7"/>
      <c r="W84" s="25">
        <f t="shared" si="9"/>
        <v>-0.11234203786040127</v>
      </c>
      <c r="X84" s="24">
        <f>IF(MOD(ATAN2(U84,W84)*180/PI()-$J$9+360,360)&lt;355,MOD(ATAN2(U84,W84)*180/PI()-$J$9+360,360)+360,MOD(ATAN2(U84,W84)*180/PI()-$J$9+360,360))</f>
        <v>359.92504223863574</v>
      </c>
      <c r="Y84" s="7"/>
      <c r="Z84" s="25">
        <f t="shared" si="11"/>
        <v>633</v>
      </c>
      <c r="AA84" s="17">
        <f t="shared" si="15"/>
        <v>360.02699999999993</v>
      </c>
      <c r="AB84" s="24">
        <f t="shared" si="12"/>
        <v>6.2836565460776237</v>
      </c>
      <c r="AC84" s="17">
        <f t="shared" si="13"/>
        <v>-0.10195776136418999</v>
      </c>
    </row>
    <row r="85" spans="1:31" s="17" customFormat="1" x14ac:dyDescent="0.25">
      <c r="A85" s="17">
        <v>0</v>
      </c>
      <c r="B85" s="17">
        <v>0</v>
      </c>
      <c r="C85" s="17">
        <v>13443</v>
      </c>
      <c r="D85" s="17">
        <v>11183</v>
      </c>
      <c r="E85" s="17">
        <v>12978</v>
      </c>
      <c r="F85" s="17">
        <v>15216</v>
      </c>
      <c r="G85" s="24"/>
      <c r="H85" s="7"/>
      <c r="I85" s="25">
        <f t="shared" si="17"/>
        <v>465</v>
      </c>
      <c r="J85" s="24">
        <f t="shared" si="17"/>
        <v>-4033</v>
      </c>
      <c r="K85" s="7"/>
      <c r="L85" s="25">
        <f>$M$9*SIN(2*PI()/$M$10*(AA85+$M$11))+$M$12</f>
        <v>472.69087052173774</v>
      </c>
      <c r="M85" s="17">
        <f t="shared" si="18"/>
        <v>59.149489382134476</v>
      </c>
      <c r="N85" s="17">
        <f>$O$9*COS(2*PI()/$O$10*(AA85+$O$11))+$O$12</f>
        <v>-4027.6731022475665</v>
      </c>
      <c r="O85" s="24">
        <f t="shared" si="19"/>
        <v>28.37583966488133</v>
      </c>
      <c r="P85" s="7"/>
      <c r="Q85" s="25">
        <f t="shared" ref="Q85:Q148" si="20">I85-$J$4</f>
        <v>469.5485334615762</v>
      </c>
      <c r="R85" s="24">
        <f t="shared" ref="R85:R148" si="21">J85-$J$3</f>
        <v>-4069.5824904677806</v>
      </c>
      <c r="S85" s="7"/>
      <c r="T85" s="25">
        <f t="shared" ref="T85:T148" si="22">Q85/$J$7</f>
        <v>-0.11407376678505755</v>
      </c>
      <c r="U85" s="24">
        <f t="shared" ref="U85:U148" si="23">R85/$J$6</f>
        <v>-0.99290819445096679</v>
      </c>
      <c r="V85" s="7"/>
      <c r="W85" s="25">
        <f t="shared" ref="W85:W148" si="24">(T85-U85*SIN(-$J$11*PI()/180))/(COS(-$J$11*PI()/180))</f>
        <v>-0.1147695927852324</v>
      </c>
      <c r="X85" s="24">
        <f>IF(MOD(ATAN2(U85,W85)*180/PI()-$J$9+360,360)&lt;355,MOD(ATAN2(U85,W85)*180/PI()-$J$9+360,360)+360,MOD(ATAN2(U85,W85)*180/PI()-$J$9+360,360))</f>
        <v>360.08057074379258</v>
      </c>
      <c r="Y85" s="7"/>
      <c r="Z85" s="25">
        <f>I165-J159</f>
        <v>7</v>
      </c>
      <c r="AA85" s="17">
        <f t="shared" si="15"/>
        <v>360.08999999999992</v>
      </c>
      <c r="AB85" s="24">
        <f t="shared" ref="AB85:AB148" si="25">AA85*PI()/180</f>
        <v>6.2847561035063793</v>
      </c>
      <c r="AC85" s="17">
        <f t="shared" ref="AC85:AC148" si="26">X85-AA85</f>
        <v>-9.4292562073405861E-3</v>
      </c>
    </row>
    <row r="86" spans="1:31" s="17" customFormat="1" x14ac:dyDescent="0.25">
      <c r="A86" s="17">
        <v>1</v>
      </c>
      <c r="B86" s="17">
        <v>-632</v>
      </c>
      <c r="C86" s="17">
        <v>13235</v>
      </c>
      <c r="D86" s="17">
        <v>11173</v>
      </c>
      <c r="E86" s="17">
        <v>13182</v>
      </c>
      <c r="F86" s="17">
        <v>15227</v>
      </c>
      <c r="G86" s="24"/>
      <c r="H86" s="7"/>
      <c r="I86" s="25">
        <f t="shared" si="17"/>
        <v>53</v>
      </c>
      <c r="J86" s="24">
        <f t="shared" si="17"/>
        <v>-4054</v>
      </c>
      <c r="K86" s="7"/>
      <c r="L86" s="25">
        <f t="shared" ref="L86:L149" si="27">$M$9*SIN(2*PI()/$M$10*(AA86+$M$11))+$M$12</f>
        <v>65.557596868999951</v>
      </c>
      <c r="M86" s="17">
        <f t="shared" si="18"/>
        <v>157.69323912431739</v>
      </c>
      <c r="N86" s="17">
        <f t="shared" ref="N86:N149" si="28">$O$9*COS(2*PI()/$O$10*(AA86+$O$11))+$O$12</f>
        <v>-4054.9108252462647</v>
      </c>
      <c r="O86" s="24">
        <f t="shared" si="19"/>
        <v>0.82960262923319061</v>
      </c>
      <c r="P86" s="7"/>
      <c r="Q86" s="25">
        <f t="shared" si="20"/>
        <v>57.548533461576199</v>
      </c>
      <c r="R86" s="24">
        <f t="shared" si="21"/>
        <v>-4090.5824904677806</v>
      </c>
      <c r="S86" s="7"/>
      <c r="T86" s="25">
        <f t="shared" si="22"/>
        <v>-1.398104246332425E-2</v>
      </c>
      <c r="U86" s="24">
        <f t="shared" si="23"/>
        <v>-0.99803183357913527</v>
      </c>
      <c r="V86" s="7"/>
      <c r="W86" s="25">
        <f t="shared" si="24"/>
        <v>-1.4680434367768882E-2</v>
      </c>
      <c r="X86" s="24">
        <f t="shared" ref="X86:X148" si="29">MOD(ATAN2(U86,W86)*180/PI()-$J$9+360,360)</f>
        <v>354.32977608942588</v>
      </c>
      <c r="Y86" s="7"/>
      <c r="Z86" s="25">
        <f t="shared" ref="Z86:Z149" si="30">B86</f>
        <v>-632</v>
      </c>
      <c r="AA86" s="17">
        <f t="shared" ref="AA86:AA149" si="31">360/40000*Z86+AA85</f>
        <v>354.40199999999993</v>
      </c>
      <c r="AB86" s="24">
        <f t="shared" si="25"/>
        <v>6.185481775652943</v>
      </c>
      <c r="AC86" s="17">
        <f t="shared" si="26"/>
        <v>-7.2223910574052752E-2</v>
      </c>
    </row>
    <row r="87" spans="1:31" s="17" customFormat="1" x14ac:dyDescent="0.25">
      <c r="A87" s="17">
        <v>2</v>
      </c>
      <c r="B87" s="17">
        <v>-621</v>
      </c>
      <c r="C87" s="17">
        <v>13044</v>
      </c>
      <c r="D87" s="17">
        <v>11179</v>
      </c>
      <c r="E87" s="17">
        <v>13380</v>
      </c>
      <c r="F87" s="17">
        <v>15224</v>
      </c>
      <c r="G87" s="24"/>
      <c r="H87" s="7"/>
      <c r="I87" s="25">
        <f t="shared" si="17"/>
        <v>-336</v>
      </c>
      <c r="J87" s="24">
        <f t="shared" si="17"/>
        <v>-4045</v>
      </c>
      <c r="K87" s="7"/>
      <c r="L87" s="25">
        <f t="shared" si="27"/>
        <v>-335.18686258926732</v>
      </c>
      <c r="M87" s="17">
        <f t="shared" si="18"/>
        <v>0.66119244873304583</v>
      </c>
      <c r="N87" s="17">
        <f t="shared" si="28"/>
        <v>-4042.3998485850789</v>
      </c>
      <c r="O87" s="24">
        <f t="shared" si="19"/>
        <v>6.7607873805163488</v>
      </c>
      <c r="P87" s="7"/>
      <c r="Q87" s="25">
        <f t="shared" si="20"/>
        <v>-331.4514665384238</v>
      </c>
      <c r="R87" s="24">
        <f t="shared" si="21"/>
        <v>-4081.5824904677806</v>
      </c>
      <c r="S87" s="7"/>
      <c r="T87" s="25">
        <f t="shared" si="22"/>
        <v>8.0523981228797725E-2</v>
      </c>
      <c r="U87" s="24">
        <f t="shared" si="23"/>
        <v>-0.99583598823849162</v>
      </c>
      <c r="V87" s="7"/>
      <c r="W87" s="25">
        <f t="shared" si="24"/>
        <v>7.9826151306381682E-2</v>
      </c>
      <c r="X87" s="24">
        <f t="shared" si="29"/>
        <v>348.90402453730201</v>
      </c>
      <c r="Y87" s="7"/>
      <c r="Z87" s="25">
        <f t="shared" si="30"/>
        <v>-621</v>
      </c>
      <c r="AA87" s="17">
        <f t="shared" si="31"/>
        <v>348.81299999999993</v>
      </c>
      <c r="AB87" s="24">
        <f t="shared" si="25"/>
        <v>6.0879353237589786</v>
      </c>
      <c r="AC87" s="17">
        <f t="shared" si="26"/>
        <v>9.1024537302075714E-2</v>
      </c>
    </row>
    <row r="88" spans="1:31" s="17" customFormat="1" x14ac:dyDescent="0.25">
      <c r="A88" s="17">
        <v>3</v>
      </c>
      <c r="B88" s="17">
        <v>-613</v>
      </c>
      <c r="C88" s="17">
        <v>12847</v>
      </c>
      <c r="D88" s="17">
        <v>11202</v>
      </c>
      <c r="E88" s="17">
        <v>13575</v>
      </c>
      <c r="F88" s="17">
        <v>15197</v>
      </c>
      <c r="G88" s="24"/>
      <c r="H88" s="7"/>
      <c r="I88" s="25">
        <f t="shared" si="17"/>
        <v>-728</v>
      </c>
      <c r="J88" s="24">
        <f t="shared" si="17"/>
        <v>-3995</v>
      </c>
      <c r="K88" s="7"/>
      <c r="L88" s="25">
        <f t="shared" si="27"/>
        <v>-727.70013497678451</v>
      </c>
      <c r="M88" s="17">
        <f t="shared" si="18"/>
        <v>8.9919032148025574E-2</v>
      </c>
      <c r="N88" s="17">
        <f t="shared" si="28"/>
        <v>-3991.9833981650531</v>
      </c>
      <c r="O88" s="24">
        <f t="shared" si="19"/>
        <v>9.0998866306048143</v>
      </c>
      <c r="P88" s="7"/>
      <c r="Q88" s="25">
        <f t="shared" si="20"/>
        <v>-723.4514665384238</v>
      </c>
      <c r="R88" s="24">
        <f t="shared" si="21"/>
        <v>-4031.5824904677806</v>
      </c>
      <c r="S88" s="7"/>
      <c r="T88" s="25">
        <f t="shared" si="22"/>
        <v>0.17575783543782553</v>
      </c>
      <c r="U88" s="24">
        <f t="shared" si="23"/>
        <v>-0.98363684745713797</v>
      </c>
      <c r="V88" s="7"/>
      <c r="W88" s="25">
        <f t="shared" si="24"/>
        <v>0.17506857766272205</v>
      </c>
      <c r="X88" s="24">
        <f t="shared" si="29"/>
        <v>343.39517174963726</v>
      </c>
      <c r="Y88" s="7"/>
      <c r="Z88" s="25">
        <f t="shared" si="30"/>
        <v>-613</v>
      </c>
      <c r="AA88" s="17">
        <f t="shared" si="31"/>
        <v>343.29599999999994</v>
      </c>
      <c r="AB88" s="24">
        <f t="shared" si="25"/>
        <v>5.9916455089264522</v>
      </c>
      <c r="AC88" s="17">
        <f t="shared" si="26"/>
        <v>9.9171749637321227E-2</v>
      </c>
    </row>
    <row r="89" spans="1:31" s="17" customFormat="1" x14ac:dyDescent="0.25">
      <c r="A89" s="17">
        <v>4</v>
      </c>
      <c r="B89" s="17">
        <v>-616</v>
      </c>
      <c r="C89" s="17">
        <v>12655</v>
      </c>
      <c r="D89" s="17">
        <v>11252</v>
      </c>
      <c r="E89" s="17">
        <v>13773</v>
      </c>
      <c r="F89" s="17">
        <v>15155</v>
      </c>
      <c r="G89" s="24"/>
      <c r="H89" s="7"/>
      <c r="I89" s="25">
        <f t="shared" si="17"/>
        <v>-1118</v>
      </c>
      <c r="J89" s="24">
        <f t="shared" si="17"/>
        <v>-3903</v>
      </c>
      <c r="K89" s="7"/>
      <c r="L89" s="25">
        <f t="shared" si="27"/>
        <v>-1115.3745097858584</v>
      </c>
      <c r="M89" s="17">
        <f t="shared" si="18"/>
        <v>6.8931988645531161</v>
      </c>
      <c r="N89" s="17">
        <f t="shared" si="28"/>
        <v>-3903.6952204382123</v>
      </c>
      <c r="O89" s="24">
        <f t="shared" si="19"/>
        <v>0.48333145770816566</v>
      </c>
      <c r="P89" s="7"/>
      <c r="Q89" s="25">
        <f t="shared" si="20"/>
        <v>-1113.4514665384238</v>
      </c>
      <c r="R89" s="24">
        <f t="shared" si="21"/>
        <v>-3939.5824904677806</v>
      </c>
      <c r="S89" s="7"/>
      <c r="T89" s="25">
        <f t="shared" si="22"/>
        <v>0.27050580263558277</v>
      </c>
      <c r="U89" s="24">
        <f t="shared" si="23"/>
        <v>-0.96119042841944724</v>
      </c>
      <c r="V89" s="7"/>
      <c r="W89" s="25">
        <f t="shared" si="24"/>
        <v>0.26983229785009327</v>
      </c>
      <c r="X89" s="24">
        <f t="shared" si="29"/>
        <v>337.80617562500765</v>
      </c>
      <c r="Y89" s="7"/>
      <c r="Z89" s="25">
        <f t="shared" si="30"/>
        <v>-616</v>
      </c>
      <c r="AA89" s="17">
        <f t="shared" si="31"/>
        <v>337.75199999999995</v>
      </c>
      <c r="AB89" s="24">
        <f t="shared" si="25"/>
        <v>5.8948844551958866</v>
      </c>
      <c r="AC89" s="17">
        <f t="shared" si="26"/>
        <v>5.4175625007701456E-2</v>
      </c>
    </row>
    <row r="90" spans="1:31" s="17" customFormat="1" x14ac:dyDescent="0.25">
      <c r="A90" s="17">
        <v>5</v>
      </c>
      <c r="B90" s="17">
        <v>-628</v>
      </c>
      <c r="C90" s="17">
        <v>12463</v>
      </c>
      <c r="D90" s="17">
        <v>11309</v>
      </c>
      <c r="E90" s="17">
        <v>13960</v>
      </c>
      <c r="F90" s="17">
        <v>15086</v>
      </c>
      <c r="G90" s="24"/>
      <c r="H90" s="7"/>
      <c r="I90" s="25">
        <f t="shared" si="17"/>
        <v>-1497</v>
      </c>
      <c r="J90" s="24">
        <f t="shared" si="17"/>
        <v>-3777</v>
      </c>
      <c r="K90" s="7"/>
      <c r="L90" s="25">
        <f t="shared" si="27"/>
        <v>-1499.8705868841791</v>
      </c>
      <c r="M90" s="17">
        <f t="shared" si="18"/>
        <v>8.2402690596213439</v>
      </c>
      <c r="N90" s="17">
        <f t="shared" si="28"/>
        <v>-3775.7182615180172</v>
      </c>
      <c r="O90" s="24">
        <f t="shared" si="19"/>
        <v>1.6428535361954613</v>
      </c>
      <c r="P90" s="7"/>
      <c r="Q90" s="25">
        <f t="shared" si="20"/>
        <v>-1492.4514665384238</v>
      </c>
      <c r="R90" s="24">
        <f t="shared" si="21"/>
        <v>-3813.5824904677806</v>
      </c>
      <c r="S90" s="7"/>
      <c r="T90" s="25">
        <f t="shared" si="22"/>
        <v>0.36258139127135203</v>
      </c>
      <c r="U90" s="24">
        <f t="shared" si="23"/>
        <v>-0.93044859365043597</v>
      </c>
      <c r="V90" s="7"/>
      <c r="W90" s="25">
        <f t="shared" si="24"/>
        <v>0.36192945197870152</v>
      </c>
      <c r="X90" s="24">
        <f t="shared" si="29"/>
        <v>332.23182101254565</v>
      </c>
      <c r="Y90" s="7"/>
      <c r="Z90" s="25">
        <f t="shared" si="30"/>
        <v>-628</v>
      </c>
      <c r="AA90" s="17">
        <f t="shared" si="31"/>
        <v>332.09999999999997</v>
      </c>
      <c r="AB90" s="24">
        <f t="shared" si="25"/>
        <v>5.7962384458731675</v>
      </c>
      <c r="AC90" s="17">
        <f t="shared" si="26"/>
        <v>0.13182101254568579</v>
      </c>
    </row>
    <row r="91" spans="1:31" s="17" customFormat="1" x14ac:dyDescent="0.25">
      <c r="A91" s="17">
        <v>6</v>
      </c>
      <c r="B91" s="17">
        <v>-637</v>
      </c>
      <c r="C91" s="17">
        <v>12262</v>
      </c>
      <c r="D91" s="17">
        <v>11382</v>
      </c>
      <c r="E91" s="17">
        <v>14133</v>
      </c>
      <c r="F91" s="17">
        <v>14981</v>
      </c>
      <c r="G91" s="24"/>
      <c r="H91" s="7"/>
      <c r="I91" s="25">
        <f t="shared" si="17"/>
        <v>-1871</v>
      </c>
      <c r="J91" s="24">
        <f t="shared" si="17"/>
        <v>-3599</v>
      </c>
      <c r="K91" s="7"/>
      <c r="L91" s="25">
        <f t="shared" si="27"/>
        <v>-1874.9932458491824</v>
      </c>
      <c r="M91" s="17">
        <f t="shared" si="18"/>
        <v>15.946012412012132</v>
      </c>
      <c r="N91" s="17">
        <f t="shared" si="28"/>
        <v>-3608.0173370538596</v>
      </c>
      <c r="O91" s="24">
        <f t="shared" si="19"/>
        <v>81.312367542909186</v>
      </c>
      <c r="P91" s="7"/>
      <c r="Q91" s="25">
        <f t="shared" si="20"/>
        <v>-1866.4514665384238</v>
      </c>
      <c r="R91" s="24">
        <f t="shared" si="21"/>
        <v>-3635.5824904677806</v>
      </c>
      <c r="S91" s="7"/>
      <c r="T91" s="25">
        <f t="shared" si="22"/>
        <v>0.45344226237894486</v>
      </c>
      <c r="U91" s="24">
        <f t="shared" si="23"/>
        <v>-0.88701965246881687</v>
      </c>
      <c r="V91" s="7"/>
      <c r="W91" s="25">
        <f t="shared" si="24"/>
        <v>0.45282077899524248</v>
      </c>
      <c r="X91" s="24">
        <f t="shared" si="29"/>
        <v>326.44288067938737</v>
      </c>
      <c r="Y91" s="7"/>
      <c r="Z91" s="25">
        <f t="shared" si="30"/>
        <v>-637</v>
      </c>
      <c r="AA91" s="17">
        <f t="shared" si="31"/>
        <v>326.36699999999996</v>
      </c>
      <c r="AB91" s="24">
        <f t="shared" si="25"/>
        <v>5.6961787198563334</v>
      </c>
      <c r="AC91" s="17">
        <f t="shared" si="26"/>
        <v>7.5880679387410055E-2</v>
      </c>
    </row>
    <row r="92" spans="1:31" s="17" customFormat="1" x14ac:dyDescent="0.25">
      <c r="A92" s="17">
        <v>7</v>
      </c>
      <c r="B92" s="17">
        <v>-628</v>
      </c>
      <c r="C92" s="17">
        <v>12093</v>
      </c>
      <c r="D92" s="17">
        <v>11494</v>
      </c>
      <c r="E92" s="17">
        <v>14323</v>
      </c>
      <c r="F92" s="17">
        <v>14896</v>
      </c>
      <c r="G92" s="24"/>
      <c r="H92" s="7"/>
      <c r="I92" s="25">
        <f t="shared" si="17"/>
        <v>-2230</v>
      </c>
      <c r="J92" s="24">
        <f t="shared" si="17"/>
        <v>-3402</v>
      </c>
      <c r="K92" s="7"/>
      <c r="L92" s="25">
        <f t="shared" si="27"/>
        <v>-2226.5000806701814</v>
      </c>
      <c r="M92" s="17">
        <f t="shared" si="18"/>
        <v>12.249435315237649</v>
      </c>
      <c r="N92" s="17">
        <f t="shared" si="28"/>
        <v>-3406.9592345122624</v>
      </c>
      <c r="O92" s="24">
        <f t="shared" si="19"/>
        <v>24.594006947614044</v>
      </c>
      <c r="P92" s="7"/>
      <c r="Q92" s="25">
        <f t="shared" si="20"/>
        <v>-2225.451466538424</v>
      </c>
      <c r="R92" s="24">
        <f t="shared" si="21"/>
        <v>-3438.5824904677806</v>
      </c>
      <c r="S92" s="7"/>
      <c r="T92" s="25">
        <f t="shared" si="22"/>
        <v>0.54065898090200859</v>
      </c>
      <c r="U92" s="24">
        <f t="shared" si="23"/>
        <v>-0.83895503779028346</v>
      </c>
      <c r="V92" s="7"/>
      <c r="W92" s="25">
        <f t="shared" si="24"/>
        <v>0.54007120106272744</v>
      </c>
      <c r="X92" s="24">
        <f t="shared" si="29"/>
        <v>320.71593667927391</v>
      </c>
      <c r="Y92" s="7"/>
      <c r="Z92" s="25">
        <f t="shared" si="30"/>
        <v>-628</v>
      </c>
      <c r="AA92" s="17">
        <f t="shared" si="31"/>
        <v>320.71499999999997</v>
      </c>
      <c r="AB92" s="24">
        <f t="shared" si="25"/>
        <v>5.5975327105336135</v>
      </c>
      <c r="AC92" s="17">
        <f t="shared" si="26"/>
        <v>9.3667927393425998E-4</v>
      </c>
    </row>
    <row r="93" spans="1:31" s="17" customFormat="1" x14ac:dyDescent="0.25">
      <c r="A93" s="17">
        <v>8</v>
      </c>
      <c r="B93" s="17">
        <v>-640</v>
      </c>
      <c r="C93" s="17">
        <v>11930</v>
      </c>
      <c r="D93" s="17">
        <v>11613</v>
      </c>
      <c r="E93" s="17">
        <v>14489</v>
      </c>
      <c r="F93" s="17">
        <v>14776</v>
      </c>
      <c r="G93" s="24"/>
      <c r="H93" s="7"/>
      <c r="I93" s="25">
        <f t="shared" si="17"/>
        <v>-2559</v>
      </c>
      <c r="J93" s="24">
        <f t="shared" si="17"/>
        <v>-3163</v>
      </c>
      <c r="K93" s="7"/>
      <c r="L93" s="25">
        <f t="shared" si="27"/>
        <v>-2562.4549192868844</v>
      </c>
      <c r="M93" s="17">
        <f t="shared" si="18"/>
        <v>11.936467278886038</v>
      </c>
      <c r="N93" s="17">
        <f t="shared" si="28"/>
        <v>-3167.5992444833446</v>
      </c>
      <c r="O93" s="24">
        <f t="shared" si="19"/>
        <v>21.15304981757566</v>
      </c>
      <c r="P93" s="7"/>
      <c r="Q93" s="25">
        <f t="shared" si="20"/>
        <v>-2554.451466538424</v>
      </c>
      <c r="R93" s="24">
        <f t="shared" si="21"/>
        <v>-3199.5824904677806</v>
      </c>
      <c r="S93" s="7"/>
      <c r="T93" s="25">
        <f t="shared" si="22"/>
        <v>0.62058739425601406</v>
      </c>
      <c r="U93" s="24">
        <f t="shared" si="23"/>
        <v>-0.78064314485541286</v>
      </c>
      <c r="V93" s="7"/>
      <c r="W93" s="25">
        <f t="shared" si="24"/>
        <v>0.62004049713320586</v>
      </c>
      <c r="X93" s="24">
        <f t="shared" si="29"/>
        <v>315.02803110505965</v>
      </c>
      <c r="Y93" s="7"/>
      <c r="Z93" s="25">
        <f t="shared" si="30"/>
        <v>-640</v>
      </c>
      <c r="AA93" s="17">
        <f t="shared" si="31"/>
        <v>314.95499999999998</v>
      </c>
      <c r="AB93" s="24">
        <f t="shared" si="25"/>
        <v>5.4970017456187401</v>
      </c>
      <c r="AC93" s="17">
        <f t="shared" si="26"/>
        <v>7.3031105059669699E-2</v>
      </c>
    </row>
    <row r="94" spans="1:31" s="17" customFormat="1" x14ac:dyDescent="0.25">
      <c r="A94" s="17">
        <v>9</v>
      </c>
      <c r="B94" s="17">
        <v>-631</v>
      </c>
      <c r="C94" s="17">
        <v>11777</v>
      </c>
      <c r="D94" s="17">
        <v>11749</v>
      </c>
      <c r="E94" s="17">
        <v>14644</v>
      </c>
      <c r="F94" s="17">
        <v>14641</v>
      </c>
      <c r="G94" s="24"/>
      <c r="H94" s="7"/>
      <c r="I94" s="25">
        <f t="shared" si="17"/>
        <v>-2867</v>
      </c>
      <c r="J94" s="24">
        <f t="shared" si="17"/>
        <v>-2892</v>
      </c>
      <c r="K94" s="7"/>
      <c r="L94" s="25">
        <f t="shared" si="27"/>
        <v>-2868.3900445936538</v>
      </c>
      <c r="M94" s="17">
        <f t="shared" si="18"/>
        <v>1.9322239723461121</v>
      </c>
      <c r="N94" s="17">
        <f t="shared" si="28"/>
        <v>-2899.8920345321549</v>
      </c>
      <c r="O94" s="24">
        <f t="shared" si="19"/>
        <v>62.284209056724883</v>
      </c>
      <c r="P94" s="7"/>
      <c r="Q94" s="25">
        <f t="shared" si="20"/>
        <v>-2862.451466538424</v>
      </c>
      <c r="R94" s="24">
        <f t="shared" si="21"/>
        <v>-2928.5824904677806</v>
      </c>
      <c r="S94" s="7"/>
      <c r="T94" s="25">
        <f t="shared" si="22"/>
        <v>0.6954139939916788</v>
      </c>
      <c r="U94" s="24">
        <f t="shared" si="23"/>
        <v>-0.71452380182047603</v>
      </c>
      <c r="V94" s="7"/>
      <c r="W94" s="25">
        <f t="shared" si="24"/>
        <v>0.69491344954149803</v>
      </c>
      <c r="X94" s="24">
        <f t="shared" si="29"/>
        <v>309.28419056282178</v>
      </c>
      <c r="Y94" s="7"/>
      <c r="Z94" s="25">
        <f t="shared" si="30"/>
        <v>-631</v>
      </c>
      <c r="AA94" s="17">
        <f t="shared" si="31"/>
        <v>309.27600000000001</v>
      </c>
      <c r="AB94" s="24">
        <f t="shared" si="25"/>
        <v>5.3978844973979827</v>
      </c>
      <c r="AC94" s="17">
        <f t="shared" si="26"/>
        <v>8.1905628217668891E-3</v>
      </c>
    </row>
    <row r="95" spans="1:31" s="17" customFormat="1" x14ac:dyDescent="0.25">
      <c r="A95" s="17">
        <v>10</v>
      </c>
      <c r="B95" s="17">
        <v>-619</v>
      </c>
      <c r="C95" s="17">
        <v>11643</v>
      </c>
      <c r="D95" s="17">
        <v>11901</v>
      </c>
      <c r="E95" s="17">
        <v>14785</v>
      </c>
      <c r="F95" s="17">
        <v>14501</v>
      </c>
      <c r="G95" s="24"/>
      <c r="H95" s="7"/>
      <c r="I95" s="25">
        <f t="shared" si="17"/>
        <v>-3142</v>
      </c>
      <c r="J95" s="24">
        <f t="shared" si="17"/>
        <v>-2600</v>
      </c>
      <c r="K95" s="7"/>
      <c r="L95" s="25">
        <f t="shared" si="27"/>
        <v>-3141.1844752314219</v>
      </c>
      <c r="M95" s="17">
        <f t="shared" si="18"/>
        <v>0.66508064816443413</v>
      </c>
      <c r="N95" s="17">
        <f t="shared" si="28"/>
        <v>-2609.2286409563067</v>
      </c>
      <c r="O95" s="24">
        <f t="shared" si="19"/>
        <v>85.167813900420754</v>
      </c>
      <c r="P95" s="7"/>
      <c r="Q95" s="25">
        <f t="shared" si="20"/>
        <v>-3137.451466538424</v>
      </c>
      <c r="R95" s="24">
        <f t="shared" si="21"/>
        <v>-2636.5824904677806</v>
      </c>
      <c r="S95" s="7"/>
      <c r="T95" s="25">
        <f t="shared" si="22"/>
        <v>0.76222345804137948</v>
      </c>
      <c r="U95" s="24">
        <f t="shared" si="23"/>
        <v>-0.64328081965737061</v>
      </c>
      <c r="V95" s="7"/>
      <c r="W95" s="25">
        <f t="shared" si="24"/>
        <v>0.76177285477612</v>
      </c>
      <c r="X95" s="24">
        <f t="shared" si="29"/>
        <v>303.66654698695868</v>
      </c>
      <c r="Y95" s="7"/>
      <c r="Z95" s="25">
        <f t="shared" si="30"/>
        <v>-619</v>
      </c>
      <c r="AA95" s="17">
        <f t="shared" si="31"/>
        <v>303.70499999999998</v>
      </c>
      <c r="AB95" s="24">
        <f t="shared" si="25"/>
        <v>5.3006522047693778</v>
      </c>
      <c r="AC95" s="17">
        <f t="shared" si="26"/>
        <v>-3.8453013041305439E-2</v>
      </c>
    </row>
    <row r="96" spans="1:31" s="17" customFormat="1" x14ac:dyDescent="0.25">
      <c r="A96" s="17">
        <v>11</v>
      </c>
      <c r="B96" s="17">
        <v>-610</v>
      </c>
      <c r="C96" s="17">
        <v>11510</v>
      </c>
      <c r="D96" s="17">
        <v>12038</v>
      </c>
      <c r="E96" s="17">
        <v>14886</v>
      </c>
      <c r="F96" s="17">
        <v>14325</v>
      </c>
      <c r="G96" s="24"/>
      <c r="H96" s="7"/>
      <c r="I96" s="25">
        <f t="shared" si="17"/>
        <v>-3376</v>
      </c>
      <c r="J96" s="24">
        <f t="shared" si="17"/>
        <v>-2287</v>
      </c>
      <c r="K96" s="7"/>
      <c r="L96" s="25">
        <f t="shared" si="27"/>
        <v>-3381.0098101430531</v>
      </c>
      <c r="M96" s="17">
        <f t="shared" si="18"/>
        <v>25.098197669437454</v>
      </c>
      <c r="N96" s="17">
        <f t="shared" si="28"/>
        <v>-2298.306658243177</v>
      </c>
      <c r="O96" s="24">
        <f t="shared" si="19"/>
        <v>127.84052062800299</v>
      </c>
      <c r="P96" s="7"/>
      <c r="Q96" s="25">
        <f t="shared" si="20"/>
        <v>-3371.451466538424</v>
      </c>
      <c r="R96" s="24">
        <f t="shared" si="21"/>
        <v>-2323.5824904677806</v>
      </c>
      <c r="S96" s="7"/>
      <c r="T96" s="25">
        <f t="shared" si="22"/>
        <v>0.81907223836003373</v>
      </c>
      <c r="U96" s="24">
        <f t="shared" si="23"/>
        <v>-0.56691419836609658</v>
      </c>
      <c r="V96" s="7"/>
      <c r="W96" s="25">
        <f t="shared" si="24"/>
        <v>0.81867516431477516</v>
      </c>
      <c r="X96" s="24">
        <f t="shared" si="29"/>
        <v>298.18878436491593</v>
      </c>
      <c r="Y96" s="7"/>
      <c r="Z96" s="25">
        <f t="shared" si="30"/>
        <v>-610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-2.6215635084042788E-2</v>
      </c>
    </row>
    <row r="97" spans="1:29" s="17" customFormat="1" x14ac:dyDescent="0.25">
      <c r="A97" s="17">
        <v>12</v>
      </c>
      <c r="B97" s="17">
        <v>-619</v>
      </c>
      <c r="C97" s="17">
        <v>11407</v>
      </c>
      <c r="D97" s="17">
        <v>12212</v>
      </c>
      <c r="E97" s="17">
        <v>14996</v>
      </c>
      <c r="F97" s="17">
        <v>14162</v>
      </c>
      <c r="G97" s="24"/>
      <c r="H97" s="7"/>
      <c r="I97" s="25">
        <f t="shared" si="17"/>
        <v>-3589</v>
      </c>
      <c r="J97" s="24">
        <f t="shared" si="17"/>
        <v>-1950</v>
      </c>
      <c r="K97" s="7"/>
      <c r="L97" s="25">
        <f t="shared" si="27"/>
        <v>-3592.6694722166103</v>
      </c>
      <c r="M97" s="17">
        <f t="shared" si="18"/>
        <v>13.465026348474924</v>
      </c>
      <c r="N97" s="17">
        <f t="shared" si="28"/>
        <v>-1960.8980123634092</v>
      </c>
      <c r="O97" s="24">
        <f t="shared" si="19"/>
        <v>118.76667347301934</v>
      </c>
      <c r="P97" s="7"/>
      <c r="Q97" s="25">
        <f t="shared" si="20"/>
        <v>-3584.451466538424</v>
      </c>
      <c r="R97" s="24">
        <f t="shared" si="21"/>
        <v>-1986.5824904677809</v>
      </c>
      <c r="S97" s="7"/>
      <c r="T97" s="25">
        <f t="shared" si="22"/>
        <v>0.87081920506034738</v>
      </c>
      <c r="U97" s="24">
        <f t="shared" si="23"/>
        <v>-0.48469198949977288</v>
      </c>
      <c r="V97" s="7"/>
      <c r="W97" s="25">
        <f t="shared" si="24"/>
        <v>0.87047976238903368</v>
      </c>
      <c r="X97" s="24">
        <f t="shared" si="29"/>
        <v>292.59655659746136</v>
      </c>
      <c r="Y97" s="7"/>
      <c r="Z97" s="25">
        <f t="shared" si="30"/>
        <v>-619</v>
      </c>
      <c r="AA97" s="17">
        <f t="shared" si="31"/>
        <v>292.64399999999995</v>
      </c>
      <c r="AB97" s="24">
        <f t="shared" si="25"/>
        <v>5.1076013362062849</v>
      </c>
      <c r="AC97" s="17">
        <f t="shared" si="26"/>
        <v>-4.7443402538590362E-2</v>
      </c>
    </row>
    <row r="98" spans="1:29" s="17" customFormat="1" x14ac:dyDescent="0.25">
      <c r="A98" s="17">
        <v>13</v>
      </c>
      <c r="B98" s="17">
        <v>-627</v>
      </c>
      <c r="C98" s="17">
        <v>11322</v>
      </c>
      <c r="D98" s="17">
        <v>12400</v>
      </c>
      <c r="E98" s="17">
        <v>15093</v>
      </c>
      <c r="F98" s="17">
        <v>13993</v>
      </c>
      <c r="G98" s="24"/>
      <c r="H98" s="7"/>
      <c r="I98" s="25">
        <f t="shared" si="17"/>
        <v>-3771</v>
      </c>
      <c r="J98" s="24">
        <f t="shared" si="17"/>
        <v>-1593</v>
      </c>
      <c r="K98" s="7"/>
      <c r="L98" s="25">
        <f t="shared" si="27"/>
        <v>-3772.4695140714457</v>
      </c>
      <c r="M98" s="17">
        <f t="shared" si="18"/>
        <v>2.159471606176921</v>
      </c>
      <c r="N98" s="17">
        <f t="shared" si="28"/>
        <v>-1599.8909594640784</v>
      </c>
      <c r="O98" s="24">
        <f t="shared" si="19"/>
        <v>47.485322335571368</v>
      </c>
      <c r="P98" s="7"/>
      <c r="Q98" s="25">
        <f t="shared" si="20"/>
        <v>-3766.451466538424</v>
      </c>
      <c r="R98" s="24">
        <f t="shared" si="21"/>
        <v>-1629.5824904677809</v>
      </c>
      <c r="S98" s="7"/>
      <c r="T98" s="25">
        <f t="shared" si="22"/>
        <v>0.91503492308596746</v>
      </c>
      <c r="U98" s="24">
        <f t="shared" si="23"/>
        <v>-0.39759012432090768</v>
      </c>
      <c r="V98" s="7"/>
      <c r="W98" s="25">
        <f t="shared" si="24"/>
        <v>0.91475652944491981</v>
      </c>
      <c r="X98" s="24">
        <f t="shared" si="29"/>
        <v>286.97876290677482</v>
      </c>
      <c r="Y98" s="7"/>
      <c r="Z98" s="25">
        <f t="shared" si="30"/>
        <v>-627</v>
      </c>
      <c r="AA98" s="17">
        <f t="shared" si="31"/>
        <v>287.00099999999998</v>
      </c>
      <c r="AB98" s="24">
        <f t="shared" si="25"/>
        <v>5.0091124065162456</v>
      </c>
      <c r="AC98" s="17">
        <f t="shared" si="26"/>
        <v>-2.2237093225157878E-2</v>
      </c>
    </row>
    <row r="99" spans="1:29" s="17" customFormat="1" x14ac:dyDescent="0.25">
      <c r="A99" s="17">
        <v>14</v>
      </c>
      <c r="B99" s="17">
        <v>-632</v>
      </c>
      <c r="C99" s="17">
        <v>11255</v>
      </c>
      <c r="D99" s="17">
        <v>12590</v>
      </c>
      <c r="E99" s="17">
        <v>15174</v>
      </c>
      <c r="F99" s="17">
        <v>13807</v>
      </c>
      <c r="G99" s="24"/>
      <c r="H99" s="7"/>
      <c r="I99" s="25">
        <f t="shared" si="17"/>
        <v>-3919</v>
      </c>
      <c r="J99" s="24">
        <f t="shared" si="17"/>
        <v>-1217</v>
      </c>
      <c r="K99" s="7"/>
      <c r="L99" s="25">
        <f t="shared" si="27"/>
        <v>-3916.7079092263994</v>
      </c>
      <c r="M99" s="17">
        <f t="shared" si="18"/>
        <v>5.2536801144252188</v>
      </c>
      <c r="N99" s="17">
        <f t="shared" si="28"/>
        <v>-1219.9504059847595</v>
      </c>
      <c r="O99" s="24">
        <f t="shared" si="19"/>
        <v>8.704895474904836</v>
      </c>
      <c r="P99" s="7"/>
      <c r="Q99" s="25">
        <f t="shared" si="20"/>
        <v>-3914.451466538424</v>
      </c>
      <c r="R99" s="24">
        <f t="shared" si="21"/>
        <v>-1253.5824904677809</v>
      </c>
      <c r="S99" s="7"/>
      <c r="T99" s="25">
        <f t="shared" si="22"/>
        <v>0.9509905619199881</v>
      </c>
      <c r="U99" s="24">
        <f t="shared" si="23"/>
        <v>-0.30585258564512807</v>
      </c>
      <c r="V99" s="7"/>
      <c r="W99" s="25">
        <f t="shared" si="24"/>
        <v>0.95077646381129577</v>
      </c>
      <c r="X99" s="24">
        <f t="shared" si="29"/>
        <v>281.31936801522579</v>
      </c>
      <c r="Y99" s="7"/>
      <c r="Z99" s="25">
        <f t="shared" si="30"/>
        <v>-632</v>
      </c>
      <c r="AA99" s="17">
        <f t="shared" si="31"/>
        <v>281.31299999999999</v>
      </c>
      <c r="AB99" s="24">
        <f t="shared" si="25"/>
        <v>4.9098380786628084</v>
      </c>
      <c r="AC99" s="17">
        <f t="shared" si="26"/>
        <v>6.3680152258029921E-3</v>
      </c>
    </row>
    <row r="100" spans="1:29" s="17" customFormat="1" x14ac:dyDescent="0.25">
      <c r="A100" s="17">
        <v>15</v>
      </c>
      <c r="B100" s="17">
        <v>-643</v>
      </c>
      <c r="C100" s="17">
        <v>11194</v>
      </c>
      <c r="D100" s="17">
        <v>12784</v>
      </c>
      <c r="E100" s="17">
        <v>15212</v>
      </c>
      <c r="F100" s="17">
        <v>13599</v>
      </c>
      <c r="G100" s="24"/>
      <c r="H100" s="7"/>
      <c r="I100" s="25">
        <f t="shared" si="17"/>
        <v>-4018</v>
      </c>
      <c r="J100" s="24">
        <f t="shared" si="17"/>
        <v>-815</v>
      </c>
      <c r="K100" s="7"/>
      <c r="L100" s="25">
        <f t="shared" si="27"/>
        <v>-4023.8778469989411</v>
      </c>
      <c r="M100" s="17">
        <f t="shared" si="18"/>
        <v>34.549085342960836</v>
      </c>
      <c r="N100" s="17">
        <f t="shared" si="28"/>
        <v>-820.71079208902438</v>
      </c>
      <c r="O100" s="24">
        <f t="shared" si="19"/>
        <v>32.613146284063447</v>
      </c>
      <c r="P100" s="7"/>
      <c r="Q100" s="25">
        <f t="shared" si="20"/>
        <v>-4013.451466538424</v>
      </c>
      <c r="R100" s="24">
        <f t="shared" si="21"/>
        <v>-851.58249046778076</v>
      </c>
      <c r="S100" s="7"/>
      <c r="T100" s="25">
        <f t="shared" si="22"/>
        <v>0.97504196897788031</v>
      </c>
      <c r="U100" s="24">
        <f t="shared" si="23"/>
        <v>-0.20777149376304455</v>
      </c>
      <c r="V100" s="7"/>
      <c r="W100" s="25">
        <f t="shared" si="24"/>
        <v>0.97489660883579021</v>
      </c>
      <c r="X100" s="24">
        <f t="shared" si="29"/>
        <v>275.51802072600685</v>
      </c>
      <c r="Y100" s="7"/>
      <c r="Z100" s="25">
        <f t="shared" si="30"/>
        <v>-643</v>
      </c>
      <c r="AA100" s="17">
        <f t="shared" si="31"/>
        <v>275.52600000000001</v>
      </c>
      <c r="AB100" s="24">
        <f t="shared" si="25"/>
        <v>4.8088358748498967</v>
      </c>
      <c r="AC100" s="17">
        <f t="shared" si="26"/>
        <v>-7.9792739931576762E-3</v>
      </c>
    </row>
    <row r="101" spans="1:29" s="17" customFormat="1" x14ac:dyDescent="0.25">
      <c r="A101" s="17">
        <v>16</v>
      </c>
      <c r="B101" s="17">
        <v>-629</v>
      </c>
      <c r="C101" s="17">
        <v>11161</v>
      </c>
      <c r="D101" s="17">
        <v>12986</v>
      </c>
      <c r="E101" s="17">
        <v>15249</v>
      </c>
      <c r="F101" s="17">
        <v>13404</v>
      </c>
      <c r="G101" s="24"/>
      <c r="H101" s="7"/>
      <c r="I101" s="25">
        <f t="shared" si="17"/>
        <v>-4088</v>
      </c>
      <c r="J101" s="24">
        <f t="shared" si="17"/>
        <v>-418</v>
      </c>
      <c r="K101" s="7"/>
      <c r="L101" s="25">
        <f t="shared" si="27"/>
        <v>-4089.0435559314656</v>
      </c>
      <c r="M101" s="17">
        <f t="shared" si="18"/>
        <v>1.0890089820969568</v>
      </c>
      <c r="N101" s="17">
        <f t="shared" si="28"/>
        <v>-421.67227792386382</v>
      </c>
      <c r="O101" s="24">
        <f t="shared" si="19"/>
        <v>13.485625150097544</v>
      </c>
      <c r="P101" s="7"/>
      <c r="Q101" s="25">
        <f t="shared" si="20"/>
        <v>-4083.451466538424</v>
      </c>
      <c r="R101" s="24">
        <f t="shared" si="21"/>
        <v>-454.58249046778076</v>
      </c>
      <c r="S101" s="7"/>
      <c r="T101" s="25">
        <f t="shared" si="22"/>
        <v>0.99204801437234957</v>
      </c>
      <c r="U101" s="24">
        <f t="shared" si="23"/>
        <v>-0.11091031595909641</v>
      </c>
      <c r="V101" s="7"/>
      <c r="W101" s="25">
        <f t="shared" si="24"/>
        <v>0.99197053559057857</v>
      </c>
      <c r="X101" s="24">
        <f t="shared" si="29"/>
        <v>269.86668600994551</v>
      </c>
      <c r="Y101" s="7"/>
      <c r="Z101" s="25">
        <f t="shared" si="30"/>
        <v>-629</v>
      </c>
      <c r="AA101" s="17">
        <f t="shared" si="31"/>
        <v>269.86500000000001</v>
      </c>
      <c r="AB101" s="24">
        <f t="shared" si="25"/>
        <v>4.710032785894497</v>
      </c>
      <c r="AC101" s="17">
        <f t="shared" si="26"/>
        <v>1.6860099455016098E-3</v>
      </c>
    </row>
    <row r="102" spans="1:29" s="17" customFormat="1" x14ac:dyDescent="0.25">
      <c r="A102" s="17">
        <v>17</v>
      </c>
      <c r="B102" s="17">
        <v>-630</v>
      </c>
      <c r="C102" s="17">
        <v>11141</v>
      </c>
      <c r="D102" s="17">
        <v>13170</v>
      </c>
      <c r="E102" s="17">
        <v>15246</v>
      </c>
      <c r="F102" s="17">
        <v>13195</v>
      </c>
      <c r="G102" s="24"/>
      <c r="H102" s="7"/>
      <c r="I102" s="25">
        <f t="shared" si="17"/>
        <v>-4105</v>
      </c>
      <c r="J102" s="24">
        <f t="shared" si="17"/>
        <v>-25</v>
      </c>
      <c r="K102" s="7"/>
      <c r="L102" s="25">
        <f t="shared" si="27"/>
        <v>-4114.3402190284569</v>
      </c>
      <c r="M102" s="17">
        <f t="shared" si="18"/>
        <v>87.239691499548101</v>
      </c>
      <c r="N102" s="17">
        <f t="shared" si="28"/>
        <v>-17.516319405936322</v>
      </c>
      <c r="O102" s="24">
        <f t="shared" si="19"/>
        <v>56.005475233965285</v>
      </c>
      <c r="P102" s="7"/>
      <c r="Q102" s="25">
        <f t="shared" si="20"/>
        <v>-4100.451466538424</v>
      </c>
      <c r="R102" s="24">
        <f t="shared" si="21"/>
        <v>-61.582490467780772</v>
      </c>
      <c r="S102" s="7"/>
      <c r="T102" s="25">
        <f t="shared" si="22"/>
        <v>0.99617805396814929</v>
      </c>
      <c r="U102" s="24">
        <f t="shared" si="23"/>
        <v>-1.5025069417656562E-2</v>
      </c>
      <c r="V102" s="7"/>
      <c r="W102" s="25">
        <f t="shared" si="24"/>
        <v>0.99616776948404795</v>
      </c>
      <c r="X102" s="24">
        <f t="shared" si="29"/>
        <v>264.35117048868278</v>
      </c>
      <c r="Y102" s="7"/>
      <c r="Z102" s="25">
        <f t="shared" si="30"/>
        <v>-630</v>
      </c>
      <c r="AA102" s="17">
        <f t="shared" si="31"/>
        <v>264.19499999999999</v>
      </c>
      <c r="AB102" s="24">
        <f t="shared" si="25"/>
        <v>4.6110726173064185</v>
      </c>
      <c r="AC102" s="17">
        <f t="shared" si="26"/>
        <v>0.15617048868278971</v>
      </c>
    </row>
    <row r="103" spans="1:29" s="17" customFormat="1" x14ac:dyDescent="0.25">
      <c r="A103" s="17">
        <v>18</v>
      </c>
      <c r="B103" s="17">
        <v>-623</v>
      </c>
      <c r="C103" s="17">
        <v>11157</v>
      </c>
      <c r="D103" s="17">
        <v>13390</v>
      </c>
      <c r="E103" s="17">
        <v>15252</v>
      </c>
      <c r="F103" s="17">
        <v>13006</v>
      </c>
      <c r="G103" s="24"/>
      <c r="H103" s="7"/>
      <c r="I103" s="25">
        <f t="shared" si="17"/>
        <v>-4095</v>
      </c>
      <c r="J103" s="24">
        <f t="shared" si="17"/>
        <v>384</v>
      </c>
      <c r="K103" s="7"/>
      <c r="L103" s="25">
        <f t="shared" si="27"/>
        <v>-4099.7721381337851</v>
      </c>
      <c r="M103" s="17">
        <f t="shared" si="18"/>
        <v>22.773302367926128</v>
      </c>
      <c r="N103" s="17">
        <f t="shared" si="28"/>
        <v>382.68571412449677</v>
      </c>
      <c r="O103" s="24">
        <f t="shared" si="19"/>
        <v>1.7273473625472937</v>
      </c>
      <c r="P103" s="7"/>
      <c r="Q103" s="25">
        <f t="shared" si="20"/>
        <v>-4090.451466538424</v>
      </c>
      <c r="R103" s="24">
        <f t="shared" si="21"/>
        <v>347.41750953221924</v>
      </c>
      <c r="S103" s="7"/>
      <c r="T103" s="25">
        <f t="shared" si="22"/>
        <v>0.99374861891179656</v>
      </c>
      <c r="U103" s="24">
        <f t="shared" si="23"/>
        <v>8.4763902173816463E-2</v>
      </c>
      <c r="V103" s="7"/>
      <c r="W103" s="25">
        <f t="shared" si="24"/>
        <v>0.99380826271918776</v>
      </c>
      <c r="X103" s="24">
        <f t="shared" si="29"/>
        <v>258.61197787656238</v>
      </c>
      <c r="Y103" s="7"/>
      <c r="Z103" s="25">
        <f t="shared" si="30"/>
        <v>-623</v>
      </c>
      <c r="AA103" s="17">
        <f t="shared" si="31"/>
        <v>258.58799999999997</v>
      </c>
      <c r="AB103" s="24">
        <f t="shared" si="25"/>
        <v>4.5132120061470964</v>
      </c>
      <c r="AC103" s="17">
        <f t="shared" si="26"/>
        <v>2.3977876562412348E-2</v>
      </c>
    </row>
    <row r="104" spans="1:29" s="17" customFormat="1" x14ac:dyDescent="0.25">
      <c r="A104" s="17">
        <v>19</v>
      </c>
      <c r="B104" s="17">
        <v>-608</v>
      </c>
      <c r="C104" s="17">
        <v>11175</v>
      </c>
      <c r="D104" s="17">
        <v>13574</v>
      </c>
      <c r="E104" s="17">
        <v>15222</v>
      </c>
      <c r="F104" s="17">
        <v>12812</v>
      </c>
      <c r="G104" s="24"/>
      <c r="H104" s="7"/>
      <c r="I104" s="25">
        <f t="shared" si="17"/>
        <v>-4047</v>
      </c>
      <c r="J104" s="24">
        <f t="shared" si="17"/>
        <v>762</v>
      </c>
      <c r="K104" s="7"/>
      <c r="L104" s="25">
        <f t="shared" si="27"/>
        <v>-4047.7332414691141</v>
      </c>
      <c r="M104" s="17">
        <f t="shared" si="18"/>
        <v>0.53764305202859075</v>
      </c>
      <c r="N104" s="17">
        <f t="shared" si="28"/>
        <v>770.08724426070444</v>
      </c>
      <c r="O104" s="24">
        <f t="shared" si="19"/>
        <v>65.403519732296871</v>
      </c>
      <c r="P104" s="7"/>
      <c r="Q104" s="25">
        <f t="shared" si="20"/>
        <v>-4042.451466538424</v>
      </c>
      <c r="R104" s="24">
        <f t="shared" si="21"/>
        <v>725.41750953221924</v>
      </c>
      <c r="S104" s="7"/>
      <c r="T104" s="25">
        <f t="shared" si="22"/>
        <v>0.98208733064130327</v>
      </c>
      <c r="U104" s="24">
        <f t="shared" si="23"/>
        <v>0.17698940648085021</v>
      </c>
      <c r="V104" s="7"/>
      <c r="W104" s="25">
        <f t="shared" si="24"/>
        <v>0.98221160023985399</v>
      </c>
      <c r="X104" s="24">
        <f t="shared" si="29"/>
        <v>253.27226781961554</v>
      </c>
      <c r="Y104" s="7"/>
      <c r="Z104" s="25">
        <f t="shared" si="30"/>
        <v>-608</v>
      </c>
      <c r="AA104" s="17">
        <f t="shared" si="31"/>
        <v>253.11599999999996</v>
      </c>
      <c r="AB104" s="24">
        <f t="shared" si="25"/>
        <v>4.417707589477966</v>
      </c>
      <c r="AC104" s="17">
        <f t="shared" si="26"/>
        <v>0.15626781961557867</v>
      </c>
    </row>
    <row r="105" spans="1:29" s="17" customFormat="1" x14ac:dyDescent="0.25">
      <c r="A105" s="17">
        <v>20</v>
      </c>
      <c r="B105" s="17">
        <v>-611</v>
      </c>
      <c r="C105" s="17">
        <v>11223</v>
      </c>
      <c r="D105" s="17">
        <v>13766</v>
      </c>
      <c r="E105" s="17">
        <v>15181</v>
      </c>
      <c r="F105" s="17">
        <v>12627</v>
      </c>
      <c r="G105" s="24"/>
      <c r="H105" s="7"/>
      <c r="I105" s="25">
        <f t="shared" si="17"/>
        <v>-3958</v>
      </c>
      <c r="J105" s="24">
        <f t="shared" si="17"/>
        <v>1139</v>
      </c>
      <c r="K105" s="7"/>
      <c r="L105" s="25">
        <f t="shared" si="27"/>
        <v>-3958.2811664765031</v>
      </c>
      <c r="M105" s="17">
        <f t="shared" si="18"/>
        <v>7.9054587509185703E-2</v>
      </c>
      <c r="N105" s="17">
        <f t="shared" si="28"/>
        <v>1152.6559561296983</v>
      </c>
      <c r="O105" s="24">
        <f t="shared" si="19"/>
        <v>186.48513781624524</v>
      </c>
      <c r="P105" s="7"/>
      <c r="Q105" s="25">
        <f t="shared" si="20"/>
        <v>-3953.451466538424</v>
      </c>
      <c r="R105" s="24">
        <f t="shared" si="21"/>
        <v>1102.4175095322191</v>
      </c>
      <c r="S105" s="7"/>
      <c r="T105" s="25">
        <f t="shared" si="22"/>
        <v>0.96046535863976379</v>
      </c>
      <c r="U105" s="24">
        <f t="shared" si="23"/>
        <v>0.26897092797225686</v>
      </c>
      <c r="V105" s="7"/>
      <c r="W105" s="25">
        <f t="shared" si="24"/>
        <v>0.96065408060847468</v>
      </c>
      <c r="X105" s="24">
        <f t="shared" si="29"/>
        <v>247.84548028275731</v>
      </c>
      <c r="Y105" s="7"/>
      <c r="Z105" s="25">
        <f t="shared" si="30"/>
        <v>-611</v>
      </c>
      <c r="AA105" s="17">
        <f t="shared" si="31"/>
        <v>247.61699999999996</v>
      </c>
      <c r="AB105" s="24">
        <f t="shared" si="25"/>
        <v>4.3217319339107982</v>
      </c>
      <c r="AC105" s="17">
        <f t="shared" si="26"/>
        <v>0.22848028275734578</v>
      </c>
    </row>
    <row r="106" spans="1:29" s="17" customFormat="1" x14ac:dyDescent="0.25">
      <c r="A106" s="17">
        <v>21</v>
      </c>
      <c r="B106" s="17">
        <v>-633</v>
      </c>
      <c r="C106" s="17">
        <v>11285</v>
      </c>
      <c r="D106" s="17">
        <v>13957</v>
      </c>
      <c r="E106" s="17">
        <v>15112</v>
      </c>
      <c r="F106" s="17">
        <v>12430</v>
      </c>
      <c r="G106" s="24"/>
      <c r="H106" s="7"/>
      <c r="I106" s="25">
        <f t="shared" si="17"/>
        <v>-3827</v>
      </c>
      <c r="J106" s="24">
        <f t="shared" si="17"/>
        <v>1527</v>
      </c>
      <c r="K106" s="7"/>
      <c r="L106" s="25">
        <f t="shared" si="27"/>
        <v>-3827.2063553348712</v>
      </c>
      <c r="M106" s="17">
        <f t="shared" si="18"/>
        <v>4.2582524229807087E-2</v>
      </c>
      <c r="N106" s="17">
        <f t="shared" si="28"/>
        <v>1538.1151348316064</v>
      </c>
      <c r="O106" s="24">
        <f t="shared" si="19"/>
        <v>123.54622232478945</v>
      </c>
      <c r="P106" s="7"/>
      <c r="Q106" s="25">
        <f t="shared" si="20"/>
        <v>-3822.451466538424</v>
      </c>
      <c r="R106" s="24">
        <f t="shared" si="21"/>
        <v>1490.4175095322191</v>
      </c>
      <c r="S106" s="7"/>
      <c r="T106" s="25">
        <f t="shared" si="22"/>
        <v>0.92863975940154286</v>
      </c>
      <c r="U106" s="24">
        <f t="shared" si="23"/>
        <v>0.36363626043556135</v>
      </c>
      <c r="V106" s="7"/>
      <c r="W106" s="25">
        <f t="shared" si="24"/>
        <v>0.92889481196307866</v>
      </c>
      <c r="X106" s="24">
        <f t="shared" si="29"/>
        <v>242.10810179540772</v>
      </c>
      <c r="Y106" s="7"/>
      <c r="Z106" s="25">
        <f t="shared" si="30"/>
        <v>-633</v>
      </c>
      <c r="AA106" s="17">
        <f t="shared" si="31"/>
        <v>241.91999999999996</v>
      </c>
      <c r="AB106" s="24">
        <f t="shared" si="25"/>
        <v>4.2223005264246813</v>
      </c>
      <c r="AC106" s="17">
        <f t="shared" si="26"/>
        <v>0.18810179540776062</v>
      </c>
    </row>
    <row r="107" spans="1:29" s="17" customFormat="1" x14ac:dyDescent="0.25">
      <c r="A107" s="17">
        <v>22</v>
      </c>
      <c r="B107" s="17">
        <v>-634</v>
      </c>
      <c r="C107" s="17">
        <v>11369</v>
      </c>
      <c r="D107" s="17">
        <v>14143</v>
      </c>
      <c r="E107" s="17">
        <v>15026</v>
      </c>
      <c r="F107" s="17">
        <v>12247</v>
      </c>
      <c r="G107" s="24"/>
      <c r="H107" s="7"/>
      <c r="I107" s="25">
        <f t="shared" si="17"/>
        <v>-3657</v>
      </c>
      <c r="J107" s="24">
        <f t="shared" si="17"/>
        <v>1896</v>
      </c>
      <c r="K107" s="7"/>
      <c r="L107" s="25">
        <f t="shared" si="27"/>
        <v>-3658.039034583102</v>
      </c>
      <c r="M107" s="17">
        <f t="shared" si="18"/>
        <v>1.079592864881876</v>
      </c>
      <c r="N107" s="17">
        <f t="shared" si="28"/>
        <v>1909.3037176006098</v>
      </c>
      <c r="O107" s="24">
        <f t="shared" si="19"/>
        <v>176.98890199677612</v>
      </c>
      <c r="P107" s="7"/>
      <c r="Q107" s="25">
        <f t="shared" si="20"/>
        <v>-3652.451466538424</v>
      </c>
      <c r="R107" s="24">
        <f t="shared" si="21"/>
        <v>1859.4175095322191</v>
      </c>
      <c r="S107" s="7"/>
      <c r="T107" s="25">
        <f t="shared" si="22"/>
        <v>0.88733936344354603</v>
      </c>
      <c r="U107" s="24">
        <f t="shared" si="23"/>
        <v>0.45366591940195145</v>
      </c>
      <c r="V107" s="7"/>
      <c r="W107" s="25">
        <f t="shared" si="24"/>
        <v>0.88765749574123742</v>
      </c>
      <c r="X107" s="24">
        <f t="shared" si="29"/>
        <v>236.41628570213368</v>
      </c>
      <c r="Y107" s="7"/>
      <c r="Z107" s="25">
        <f t="shared" si="30"/>
        <v>-634</v>
      </c>
      <c r="AA107" s="17">
        <f t="shared" si="31"/>
        <v>236.21399999999997</v>
      </c>
      <c r="AB107" s="24">
        <f t="shared" si="25"/>
        <v>4.1227120393058856</v>
      </c>
      <c r="AC107" s="17">
        <f t="shared" si="26"/>
        <v>0.20228570213370745</v>
      </c>
    </row>
    <row r="108" spans="1:29" s="17" customFormat="1" x14ac:dyDescent="0.25">
      <c r="A108" s="17">
        <v>23</v>
      </c>
      <c r="B108" s="17">
        <v>-642</v>
      </c>
      <c r="C108" s="17">
        <v>11473</v>
      </c>
      <c r="D108" s="17">
        <v>14321</v>
      </c>
      <c r="E108" s="17">
        <v>14923</v>
      </c>
      <c r="F108" s="17">
        <v>12067</v>
      </c>
      <c r="G108" s="24"/>
      <c r="H108" s="7"/>
      <c r="I108" s="25">
        <f t="shared" si="17"/>
        <v>-3450</v>
      </c>
      <c r="J108" s="24">
        <f t="shared" si="17"/>
        <v>2254</v>
      </c>
      <c r="K108" s="7"/>
      <c r="L108" s="25">
        <f t="shared" si="27"/>
        <v>-3449.8186214556254</v>
      </c>
      <c r="M108" s="17">
        <f t="shared" si="18"/>
        <v>3.2898176359462634E-2</v>
      </c>
      <c r="N108" s="17">
        <f t="shared" si="28"/>
        <v>2266.2375557578662</v>
      </c>
      <c r="O108" s="24">
        <f t="shared" si="19"/>
        <v>149.75777092688358</v>
      </c>
      <c r="P108" s="7"/>
      <c r="Q108" s="25">
        <f t="shared" si="20"/>
        <v>-3445.451466538424</v>
      </c>
      <c r="R108" s="24">
        <f t="shared" si="21"/>
        <v>2217.4175095322194</v>
      </c>
      <c r="S108" s="7"/>
      <c r="T108" s="25">
        <f t="shared" si="22"/>
        <v>0.83705005777704411</v>
      </c>
      <c r="U108" s="24">
        <f t="shared" si="23"/>
        <v>0.54101176739644374</v>
      </c>
      <c r="V108" s="7"/>
      <c r="W108" s="25">
        <f t="shared" si="24"/>
        <v>0.83742938687573609</v>
      </c>
      <c r="X108" s="24">
        <f t="shared" si="29"/>
        <v>230.62302790539889</v>
      </c>
      <c r="Y108" s="7"/>
      <c r="Z108" s="25">
        <f t="shared" si="30"/>
        <v>-642</v>
      </c>
      <c r="AA108" s="17">
        <f t="shared" si="31"/>
        <v>230.43599999999998</v>
      </c>
      <c r="AB108" s="24">
        <f t="shared" si="25"/>
        <v>4.0218669151256528</v>
      </c>
      <c r="AC108" s="17">
        <f t="shared" si="26"/>
        <v>0.18702790539890657</v>
      </c>
    </row>
    <row r="109" spans="1:29" s="17" customFormat="1" x14ac:dyDescent="0.25">
      <c r="A109" s="17">
        <v>24</v>
      </c>
      <c r="B109" s="17">
        <v>-628</v>
      </c>
      <c r="C109" s="17">
        <v>11587</v>
      </c>
      <c r="D109" s="17">
        <v>14484</v>
      </c>
      <c r="E109" s="17">
        <v>14800</v>
      </c>
      <c r="F109" s="17">
        <v>11904</v>
      </c>
      <c r="G109" s="24"/>
      <c r="H109" s="7"/>
      <c r="I109" s="25">
        <f t="shared" si="17"/>
        <v>-3213</v>
      </c>
      <c r="J109" s="24">
        <f t="shared" si="17"/>
        <v>2580</v>
      </c>
      <c r="K109" s="7"/>
      <c r="L109" s="25">
        <f t="shared" si="27"/>
        <v>-3212.2200811909711</v>
      </c>
      <c r="M109" s="17">
        <f t="shared" si="18"/>
        <v>0.60827334867707894</v>
      </c>
      <c r="N109" s="17">
        <f t="shared" si="28"/>
        <v>2593.477274954349</v>
      </c>
      <c r="O109" s="24">
        <f t="shared" si="19"/>
        <v>181.6369401951232</v>
      </c>
      <c r="P109" s="7"/>
      <c r="Q109" s="25">
        <f t="shared" si="20"/>
        <v>-3208.451466538424</v>
      </c>
      <c r="R109" s="24">
        <f t="shared" si="21"/>
        <v>2543.4175095322194</v>
      </c>
      <c r="S109" s="7"/>
      <c r="T109" s="25">
        <f t="shared" si="22"/>
        <v>0.77947244694148399</v>
      </c>
      <c r="U109" s="24">
        <f t="shared" si="23"/>
        <v>0.6205501652908697</v>
      </c>
      <c r="V109" s="7"/>
      <c r="W109" s="25">
        <f t="shared" si="24"/>
        <v>0.77990749984278107</v>
      </c>
      <c r="X109" s="24">
        <f t="shared" si="29"/>
        <v>224.97878521195719</v>
      </c>
      <c r="Y109" s="7"/>
      <c r="Z109" s="25">
        <f t="shared" si="30"/>
        <v>-628</v>
      </c>
      <c r="AA109" s="17">
        <f t="shared" si="31"/>
        <v>224.78399999999999</v>
      </c>
      <c r="AB109" s="24">
        <f t="shared" si="25"/>
        <v>3.9232209058029337</v>
      </c>
      <c r="AC109" s="17">
        <f t="shared" si="26"/>
        <v>0.19478521195719622</v>
      </c>
    </row>
    <row r="110" spans="1:29" s="17" customFormat="1" x14ac:dyDescent="0.25">
      <c r="A110" s="17">
        <v>25</v>
      </c>
      <c r="B110" s="17">
        <v>-627</v>
      </c>
      <c r="C110" s="17">
        <v>11720</v>
      </c>
      <c r="D110" s="17">
        <v>14640</v>
      </c>
      <c r="E110" s="17">
        <v>14665</v>
      </c>
      <c r="F110" s="17">
        <v>11754</v>
      </c>
      <c r="G110" s="24"/>
      <c r="H110" s="7"/>
      <c r="I110" s="25">
        <f t="shared" si="17"/>
        <v>-2945</v>
      </c>
      <c r="J110" s="24">
        <f t="shared" si="17"/>
        <v>2886</v>
      </c>
      <c r="K110" s="7"/>
      <c r="L110" s="25">
        <f t="shared" si="27"/>
        <v>-2943.8560055554999</v>
      </c>
      <c r="M110" s="17">
        <f t="shared" si="18"/>
        <v>1.3087232890470801</v>
      </c>
      <c r="N110" s="17">
        <f t="shared" si="28"/>
        <v>2895.3788965234362</v>
      </c>
      <c r="O110" s="24">
        <f t="shared" si="19"/>
        <v>87.963699997323573</v>
      </c>
      <c r="P110" s="7"/>
      <c r="Q110" s="25">
        <f t="shared" si="20"/>
        <v>-2940.451466538424</v>
      </c>
      <c r="R110" s="24">
        <f t="shared" si="21"/>
        <v>2849.4175095322194</v>
      </c>
      <c r="S110" s="7"/>
      <c r="T110" s="25">
        <f t="shared" si="22"/>
        <v>0.7143635874312303</v>
      </c>
      <c r="U110" s="24">
        <f t="shared" si="23"/>
        <v>0.69520890687275416</v>
      </c>
      <c r="V110" s="7"/>
      <c r="W110" s="25">
        <f t="shared" si="24"/>
        <v>0.7148509427804014</v>
      </c>
      <c r="X110" s="24">
        <f t="shared" si="29"/>
        <v>219.28512580892038</v>
      </c>
      <c r="Y110" s="7"/>
      <c r="Z110" s="25">
        <f t="shared" si="30"/>
        <v>-627</v>
      </c>
      <c r="AA110" s="17">
        <f t="shared" si="31"/>
        <v>219.14099999999999</v>
      </c>
      <c r="AB110" s="24">
        <f t="shared" si="25"/>
        <v>3.8247319761128935</v>
      </c>
      <c r="AC110" s="17">
        <f t="shared" si="26"/>
        <v>0.14412580892039273</v>
      </c>
    </row>
    <row r="111" spans="1:29" s="17" customFormat="1" x14ac:dyDescent="0.25">
      <c r="A111" s="17">
        <v>26</v>
      </c>
      <c r="B111" s="17">
        <v>-604</v>
      </c>
      <c r="C111" s="17">
        <v>11865</v>
      </c>
      <c r="D111" s="17">
        <v>14774</v>
      </c>
      <c r="E111" s="17">
        <v>14526</v>
      </c>
      <c r="F111" s="17">
        <v>11623</v>
      </c>
      <c r="G111" s="24"/>
      <c r="H111" s="7"/>
      <c r="I111" s="25">
        <f t="shared" si="17"/>
        <v>-2661</v>
      </c>
      <c r="J111" s="24">
        <f t="shared" si="17"/>
        <v>3151</v>
      </c>
      <c r="K111" s="7"/>
      <c r="L111" s="25">
        <f t="shared" si="27"/>
        <v>-2658.3392342972534</v>
      </c>
      <c r="M111" s="17">
        <f t="shared" si="18"/>
        <v>7.0796741249127688</v>
      </c>
      <c r="N111" s="17">
        <f t="shared" si="28"/>
        <v>3160.0174381697343</v>
      </c>
      <c r="O111" s="24">
        <f t="shared" si="19"/>
        <v>81.31419114498118</v>
      </c>
      <c r="P111" s="7"/>
      <c r="Q111" s="25">
        <f t="shared" si="20"/>
        <v>-2656.451466538424</v>
      </c>
      <c r="R111" s="24">
        <f t="shared" si="21"/>
        <v>3114.4175095322194</v>
      </c>
      <c r="S111" s="7"/>
      <c r="T111" s="25">
        <f t="shared" si="22"/>
        <v>0.64536763183081214</v>
      </c>
      <c r="U111" s="24">
        <f t="shared" si="23"/>
        <v>0.75986435301392863</v>
      </c>
      <c r="V111" s="7"/>
      <c r="W111" s="25">
        <f t="shared" si="24"/>
        <v>0.64590027868709998</v>
      </c>
      <c r="X111" s="24">
        <f t="shared" si="29"/>
        <v>213.85226971413692</v>
      </c>
      <c r="Y111" s="7"/>
      <c r="Z111" s="25">
        <f t="shared" si="30"/>
        <v>-604</v>
      </c>
      <c r="AA111" s="17">
        <f t="shared" si="31"/>
        <v>213.70499999999998</v>
      </c>
      <c r="AB111" s="24">
        <f t="shared" si="25"/>
        <v>3.7298558779744817</v>
      </c>
      <c r="AC111" s="17">
        <f t="shared" si="26"/>
        <v>0.14726971413693946</v>
      </c>
    </row>
    <row r="112" spans="1:29" s="17" customFormat="1" x14ac:dyDescent="0.25">
      <c r="A112" s="17">
        <v>27</v>
      </c>
      <c r="B112" s="17">
        <v>-620</v>
      </c>
      <c r="C112" s="17">
        <v>12022</v>
      </c>
      <c r="D112" s="17">
        <v>14897</v>
      </c>
      <c r="E112" s="17">
        <v>14363</v>
      </c>
      <c r="F112" s="17">
        <v>11496</v>
      </c>
      <c r="G112" s="24"/>
      <c r="H112" s="7"/>
      <c r="I112" s="25">
        <f t="shared" si="17"/>
        <v>-2341</v>
      </c>
      <c r="J112" s="24">
        <f t="shared" si="17"/>
        <v>3401</v>
      </c>
      <c r="K112" s="7"/>
      <c r="L112" s="25">
        <f t="shared" si="27"/>
        <v>-2340.4349273245011</v>
      </c>
      <c r="M112" s="17">
        <f t="shared" si="18"/>
        <v>0.31930712859544919</v>
      </c>
      <c r="N112" s="17">
        <f t="shared" si="28"/>
        <v>3402.4053152678848</v>
      </c>
      <c r="O112" s="24">
        <f t="shared" si="19"/>
        <v>1.9749110021501732</v>
      </c>
      <c r="P112" s="7"/>
      <c r="Q112" s="25">
        <f t="shared" si="20"/>
        <v>-2336.451466538424</v>
      </c>
      <c r="R112" s="24">
        <f t="shared" si="21"/>
        <v>3364.4175095322194</v>
      </c>
      <c r="S112" s="7"/>
      <c r="T112" s="25">
        <f t="shared" si="22"/>
        <v>0.56762571002752416</v>
      </c>
      <c r="U112" s="24">
        <f t="shared" si="23"/>
        <v>0.82086005692069697</v>
      </c>
      <c r="V112" s="7"/>
      <c r="W112" s="25">
        <f t="shared" si="24"/>
        <v>0.56820108161432015</v>
      </c>
      <c r="X112" s="24">
        <f t="shared" si="29"/>
        <v>208.17811597139587</v>
      </c>
      <c r="Y112" s="7"/>
      <c r="Z112" s="25">
        <f t="shared" si="30"/>
        <v>-620</v>
      </c>
      <c r="AA112" s="17">
        <f t="shared" si="31"/>
        <v>208.12499999999997</v>
      </c>
      <c r="AB112" s="24">
        <f t="shared" si="25"/>
        <v>3.6324665057131975</v>
      </c>
      <c r="AC112" s="17">
        <f t="shared" si="26"/>
        <v>5.3115971395897077E-2</v>
      </c>
    </row>
    <row r="113" spans="1:29" s="17" customFormat="1" x14ac:dyDescent="0.25">
      <c r="A113" s="17">
        <v>28</v>
      </c>
      <c r="B113" s="17">
        <v>-619</v>
      </c>
      <c r="C113" s="17">
        <v>12190</v>
      </c>
      <c r="D113" s="17">
        <v>15007</v>
      </c>
      <c r="E113" s="17">
        <v>14193</v>
      </c>
      <c r="F113" s="17">
        <v>11393</v>
      </c>
      <c r="G113" s="24"/>
      <c r="H113" s="7"/>
      <c r="I113" s="25">
        <f t="shared" si="17"/>
        <v>-2003</v>
      </c>
      <c r="J113" s="24">
        <f t="shared" si="17"/>
        <v>3614</v>
      </c>
      <c r="K113" s="7"/>
      <c r="L113" s="25">
        <f t="shared" si="27"/>
        <v>-2000.9378511429643</v>
      </c>
      <c r="M113" s="17">
        <f t="shared" si="18"/>
        <v>4.25245790857368</v>
      </c>
      <c r="N113" s="17">
        <f t="shared" si="28"/>
        <v>3612.5598499399352</v>
      </c>
      <c r="O113" s="24">
        <f t="shared" si="19"/>
        <v>2.0740321955045098</v>
      </c>
      <c r="P113" s="7"/>
      <c r="Q113" s="25">
        <f t="shared" si="20"/>
        <v>-1998.4514665384238</v>
      </c>
      <c r="R113" s="24">
        <f t="shared" si="21"/>
        <v>3577.4175095322194</v>
      </c>
      <c r="S113" s="7"/>
      <c r="T113" s="25">
        <f t="shared" si="22"/>
        <v>0.48551080512280115</v>
      </c>
      <c r="U113" s="24">
        <f t="shared" si="23"/>
        <v>0.87282839664926359</v>
      </c>
      <c r="V113" s="7"/>
      <c r="W113" s="25">
        <f t="shared" si="24"/>
        <v>0.48612257428114991</v>
      </c>
      <c r="X113" s="24">
        <f t="shared" si="29"/>
        <v>202.6027116041621</v>
      </c>
      <c r="Y113" s="7"/>
      <c r="Z113" s="25">
        <f t="shared" si="30"/>
        <v>-619</v>
      </c>
      <c r="AA113" s="17">
        <f t="shared" si="31"/>
        <v>202.55399999999997</v>
      </c>
      <c r="AB113" s="24">
        <f t="shared" si="25"/>
        <v>3.5352342130845935</v>
      </c>
      <c r="AC113" s="17">
        <f t="shared" si="26"/>
        <v>4.8711604162122057E-2</v>
      </c>
    </row>
    <row r="114" spans="1:29" s="17" customFormat="1" x14ac:dyDescent="0.25">
      <c r="A114" s="17">
        <v>29</v>
      </c>
      <c r="B114" s="17">
        <v>-621</v>
      </c>
      <c r="C114" s="17">
        <v>12371</v>
      </c>
      <c r="D114" s="17">
        <v>15096</v>
      </c>
      <c r="E114" s="17">
        <v>14015</v>
      </c>
      <c r="F114" s="17">
        <v>11304</v>
      </c>
      <c r="G114" s="24"/>
      <c r="H114" s="7"/>
      <c r="I114" s="25">
        <f t="shared" si="17"/>
        <v>-1644</v>
      </c>
      <c r="J114" s="24">
        <f t="shared" si="17"/>
        <v>3792</v>
      </c>
      <c r="K114" s="7"/>
      <c r="L114" s="25">
        <f t="shared" si="27"/>
        <v>-1641.380065647759</v>
      </c>
      <c r="M114" s="17">
        <f t="shared" si="18"/>
        <v>6.8640560100524111</v>
      </c>
      <c r="N114" s="17">
        <f t="shared" si="28"/>
        <v>3789.4228882321063</v>
      </c>
      <c r="O114" s="24">
        <f t="shared" si="19"/>
        <v>6.6415050642162523</v>
      </c>
      <c r="P114" s="7"/>
      <c r="Q114" s="25">
        <f t="shared" si="20"/>
        <v>-1639.4514665384238</v>
      </c>
      <c r="R114" s="24">
        <f t="shared" si="21"/>
        <v>3755.4175095322194</v>
      </c>
      <c r="S114" s="7"/>
      <c r="T114" s="25">
        <f t="shared" si="22"/>
        <v>0.39829408659973742</v>
      </c>
      <c r="U114" s="24">
        <f t="shared" si="23"/>
        <v>0.9162573378308827</v>
      </c>
      <c r="V114" s="7"/>
      <c r="W114" s="25">
        <f t="shared" si="24"/>
        <v>0.39893626794228076</v>
      </c>
      <c r="X114" s="24">
        <f t="shared" si="29"/>
        <v>197.01524579634258</v>
      </c>
      <c r="Y114" s="7"/>
      <c r="Z114" s="25">
        <f t="shared" si="30"/>
        <v>-621</v>
      </c>
      <c r="AA114" s="17">
        <f t="shared" si="31"/>
        <v>196.96499999999997</v>
      </c>
      <c r="AB114" s="24">
        <f t="shared" si="25"/>
        <v>3.4376877611906309</v>
      </c>
      <c r="AC114" s="17">
        <f t="shared" si="26"/>
        <v>5.0245796342608173E-2</v>
      </c>
    </row>
    <row r="115" spans="1:29" s="17" customFormat="1" x14ac:dyDescent="0.25">
      <c r="A115" s="17">
        <v>30</v>
      </c>
      <c r="B115" s="17">
        <v>-628</v>
      </c>
      <c r="C115" s="17">
        <v>12559</v>
      </c>
      <c r="D115" s="17">
        <v>15167</v>
      </c>
      <c r="E115" s="17">
        <v>13823</v>
      </c>
      <c r="F115" s="17">
        <v>11230</v>
      </c>
      <c r="G115" s="24"/>
      <c r="H115" s="7"/>
      <c r="I115" s="25">
        <f t="shared" si="17"/>
        <v>-1264</v>
      </c>
      <c r="J115" s="24">
        <f t="shared" si="17"/>
        <v>3937</v>
      </c>
      <c r="K115" s="7"/>
      <c r="L115" s="25">
        <f t="shared" si="27"/>
        <v>-1261.9424296891689</v>
      </c>
      <c r="M115" s="17">
        <f t="shared" si="18"/>
        <v>4.2335955840136901</v>
      </c>
      <c r="N115" s="17">
        <f t="shared" si="28"/>
        <v>3931.9620600796006</v>
      </c>
      <c r="O115" s="24">
        <f t="shared" si="19"/>
        <v>25.380838641553581</v>
      </c>
      <c r="P115" s="7"/>
      <c r="Q115" s="25">
        <f t="shared" si="20"/>
        <v>-1259.4514665384238</v>
      </c>
      <c r="R115" s="24">
        <f t="shared" si="21"/>
        <v>3900.4175095322194</v>
      </c>
      <c r="S115" s="7"/>
      <c r="T115" s="25">
        <f t="shared" si="22"/>
        <v>0.30597555445833291</v>
      </c>
      <c r="U115" s="24">
        <f t="shared" si="23"/>
        <v>0.95163484609680826</v>
      </c>
      <c r="V115" s="7"/>
      <c r="W115" s="25">
        <f t="shared" si="24"/>
        <v>0.30664250454826519</v>
      </c>
      <c r="X115" s="24">
        <f t="shared" si="29"/>
        <v>191.34739669574367</v>
      </c>
      <c r="Y115" s="7"/>
      <c r="Z115" s="25">
        <f t="shared" si="30"/>
        <v>-628</v>
      </c>
      <c r="AA115" s="17">
        <f t="shared" si="31"/>
        <v>191.31299999999999</v>
      </c>
      <c r="AB115" s="24">
        <f t="shared" si="25"/>
        <v>3.3390417518679114</v>
      </c>
      <c r="AC115" s="17">
        <f t="shared" si="26"/>
        <v>3.4396695743680539E-2</v>
      </c>
    </row>
    <row r="116" spans="1:29" s="17" customFormat="1" x14ac:dyDescent="0.25">
      <c r="A116" s="17">
        <v>31</v>
      </c>
      <c r="B116" s="17">
        <v>-639</v>
      </c>
      <c r="C116" s="17">
        <v>12751</v>
      </c>
      <c r="D116" s="17">
        <v>15217</v>
      </c>
      <c r="E116" s="17">
        <v>13621</v>
      </c>
      <c r="F116" s="17">
        <v>11173</v>
      </c>
      <c r="G116" s="24"/>
      <c r="H116" s="7"/>
      <c r="I116" s="25">
        <f t="shared" ref="I116:J149" si="32">C116-E116</f>
        <v>-870</v>
      </c>
      <c r="J116" s="24">
        <f t="shared" si="32"/>
        <v>4044</v>
      </c>
      <c r="K116" s="7"/>
      <c r="L116" s="25">
        <f t="shared" si="27"/>
        <v>-863.32192654127539</v>
      </c>
      <c r="M116" s="17">
        <f t="shared" si="18"/>
        <v>44.596665120122097</v>
      </c>
      <c r="N116" s="17">
        <f t="shared" si="28"/>
        <v>4038.0878100345444</v>
      </c>
      <c r="O116" s="24">
        <f t="shared" si="19"/>
        <v>34.953990187633671</v>
      </c>
      <c r="P116" s="7"/>
      <c r="Q116" s="25">
        <f t="shared" si="20"/>
        <v>-865.4514665384238</v>
      </c>
      <c r="R116" s="24">
        <f t="shared" si="21"/>
        <v>4007.4175095322194</v>
      </c>
      <c r="S116" s="7"/>
      <c r="T116" s="25">
        <f t="shared" si="22"/>
        <v>0.21025581323803458</v>
      </c>
      <c r="U116" s="24">
        <f t="shared" si="23"/>
        <v>0.97774100736890512</v>
      </c>
      <c r="V116" s="7"/>
      <c r="W116" s="25">
        <f t="shared" si="24"/>
        <v>0.21094103417973126</v>
      </c>
      <c r="X116" s="24">
        <f t="shared" si="29"/>
        <v>185.66162935437023</v>
      </c>
      <c r="Y116" s="7"/>
      <c r="Z116" s="25">
        <f t="shared" si="30"/>
        <v>-639</v>
      </c>
      <c r="AA116" s="17">
        <f t="shared" si="31"/>
        <v>185.56199999999998</v>
      </c>
      <c r="AB116" s="24">
        <f t="shared" si="25"/>
        <v>3.2386678665857174</v>
      </c>
      <c r="AC116" s="17">
        <f t="shared" si="26"/>
        <v>9.9629354370250667E-2</v>
      </c>
    </row>
    <row r="117" spans="1:29" s="17" customFormat="1" x14ac:dyDescent="0.25">
      <c r="A117" s="17">
        <v>32</v>
      </c>
      <c r="B117" s="17">
        <v>-633</v>
      </c>
      <c r="C117" s="17">
        <v>12958</v>
      </c>
      <c r="D117" s="17">
        <v>15255</v>
      </c>
      <c r="E117" s="17">
        <v>13421</v>
      </c>
      <c r="F117" s="17">
        <v>11143</v>
      </c>
      <c r="G117" s="24"/>
      <c r="H117" s="7"/>
      <c r="I117" s="25">
        <f t="shared" si="32"/>
        <v>-463</v>
      </c>
      <c r="J117" s="24">
        <f t="shared" si="32"/>
        <v>4112</v>
      </c>
      <c r="K117" s="7"/>
      <c r="L117" s="25">
        <f t="shared" si="27"/>
        <v>-459.9017013316905</v>
      </c>
      <c r="M117" s="17">
        <f t="shared" si="18"/>
        <v>9.5994546380483996</v>
      </c>
      <c r="N117" s="17">
        <f t="shared" si="28"/>
        <v>4103.4761996433535</v>
      </c>
      <c r="O117" s="24">
        <f t="shared" si="19"/>
        <v>72.655172519966342</v>
      </c>
      <c r="P117" s="7"/>
      <c r="Q117" s="25">
        <f t="shared" si="20"/>
        <v>-458.4514665384238</v>
      </c>
      <c r="R117" s="24">
        <f t="shared" si="21"/>
        <v>4075.4175095322194</v>
      </c>
      <c r="S117" s="7"/>
      <c r="T117" s="25">
        <f t="shared" si="22"/>
        <v>0.11137780644447764</v>
      </c>
      <c r="U117" s="24">
        <f t="shared" si="23"/>
        <v>0.99433183883154619</v>
      </c>
      <c r="V117" s="7"/>
      <c r="W117" s="25">
        <f t="shared" si="24"/>
        <v>0.11207462942668953</v>
      </c>
      <c r="X117" s="24">
        <f t="shared" si="29"/>
        <v>179.91791783845804</v>
      </c>
      <c r="Y117" s="7"/>
      <c r="Z117" s="25">
        <f t="shared" si="30"/>
        <v>-633</v>
      </c>
      <c r="AA117" s="17">
        <f t="shared" si="31"/>
        <v>179.86499999999998</v>
      </c>
      <c r="AB117" s="24">
        <f t="shared" si="25"/>
        <v>3.1392364590996005</v>
      </c>
      <c r="AC117" s="17">
        <f t="shared" si="26"/>
        <v>5.2917838458057531E-2</v>
      </c>
    </row>
    <row r="118" spans="1:29" s="17" customFormat="1" x14ac:dyDescent="0.25">
      <c r="A118" s="17">
        <v>33</v>
      </c>
      <c r="B118" s="17">
        <v>-621</v>
      </c>
      <c r="C118" s="17">
        <v>13155</v>
      </c>
      <c r="D118" s="17">
        <v>15268</v>
      </c>
      <c r="E118" s="17">
        <v>13221</v>
      </c>
      <c r="F118" s="17">
        <v>11131</v>
      </c>
      <c r="G118" s="24"/>
      <c r="H118" s="7"/>
      <c r="I118" s="25">
        <f t="shared" si="32"/>
        <v>-66</v>
      </c>
      <c r="J118" s="24">
        <f t="shared" si="32"/>
        <v>4137</v>
      </c>
      <c r="K118" s="7"/>
      <c r="L118" s="25">
        <f t="shared" si="27"/>
        <v>-59.730776090087389</v>
      </c>
      <c r="M118" s="17">
        <f t="shared" si="18"/>
        <v>39.30316843261997</v>
      </c>
      <c r="N118" s="17">
        <f t="shared" si="28"/>
        <v>4128.5603323716905</v>
      </c>
      <c r="O118" s="24">
        <f t="shared" si="19"/>
        <v>71.227989676335426</v>
      </c>
      <c r="P118" s="7"/>
      <c r="Q118" s="25">
        <f t="shared" si="20"/>
        <v>-61.451466538423801</v>
      </c>
      <c r="R118" s="24">
        <f t="shared" si="21"/>
        <v>4100.4175095322189</v>
      </c>
      <c r="S118" s="7"/>
      <c r="T118" s="25">
        <f t="shared" si="22"/>
        <v>1.4929234707273475E-2</v>
      </c>
      <c r="U118" s="24">
        <f t="shared" si="23"/>
        <v>1.0004314092222228</v>
      </c>
      <c r="V118" s="7"/>
      <c r="W118" s="25">
        <f t="shared" si="24"/>
        <v>1.5630308389637051E-2</v>
      </c>
      <c r="X118" s="24">
        <f t="shared" si="29"/>
        <v>174.38214288809627</v>
      </c>
      <c r="Y118" s="7"/>
      <c r="Z118" s="25">
        <f t="shared" si="30"/>
        <v>-621</v>
      </c>
      <c r="AA118" s="17">
        <f t="shared" si="31"/>
        <v>174.27599999999998</v>
      </c>
      <c r="AB118" s="24">
        <f t="shared" si="25"/>
        <v>3.041690007205637</v>
      </c>
      <c r="AC118" s="17">
        <f t="shared" si="26"/>
        <v>0.10614288809628647</v>
      </c>
    </row>
    <row r="119" spans="1:29" s="17" customFormat="1" x14ac:dyDescent="0.25">
      <c r="A119" s="17">
        <v>34</v>
      </c>
      <c r="B119" s="17">
        <v>-619</v>
      </c>
      <c r="C119" s="17">
        <v>13361</v>
      </c>
      <c r="D119" s="17">
        <v>15263</v>
      </c>
      <c r="E119" s="17">
        <v>13024</v>
      </c>
      <c r="F119" s="17">
        <v>11139</v>
      </c>
      <c r="G119" s="24"/>
      <c r="H119" s="7"/>
      <c r="I119" s="25">
        <f t="shared" si="32"/>
        <v>337</v>
      </c>
      <c r="J119" s="24">
        <f t="shared" si="32"/>
        <v>4124</v>
      </c>
      <c r="K119" s="7"/>
      <c r="L119" s="25">
        <f t="shared" si="27"/>
        <v>339.67654045166614</v>
      </c>
      <c r="M119" s="17">
        <f t="shared" si="18"/>
        <v>7.1638687894051953</v>
      </c>
      <c r="N119" s="17">
        <f t="shared" si="28"/>
        <v>4114.8186739260582</v>
      </c>
      <c r="O119" s="24">
        <f t="shared" si="19"/>
        <v>84.296748476043888</v>
      </c>
      <c r="P119" s="7"/>
      <c r="Q119" s="25">
        <f t="shared" si="20"/>
        <v>341.5485334615762</v>
      </c>
      <c r="R119" s="24">
        <f t="shared" si="21"/>
        <v>4087.4175095322194</v>
      </c>
      <c r="S119" s="7"/>
      <c r="T119" s="25">
        <f t="shared" si="22"/>
        <v>-8.2976998063742355E-2</v>
      </c>
      <c r="U119" s="24">
        <f t="shared" si="23"/>
        <v>0.99725963261907102</v>
      </c>
      <c r="V119" s="7"/>
      <c r="W119" s="25">
        <f t="shared" si="24"/>
        <v>-8.227817109963749E-2</v>
      </c>
      <c r="X119" s="24">
        <f t="shared" si="29"/>
        <v>168.77058735163257</v>
      </c>
      <c r="Y119" s="7"/>
      <c r="Z119" s="25">
        <f t="shared" si="30"/>
        <v>-619</v>
      </c>
      <c r="AA119" s="17">
        <f t="shared" si="31"/>
        <v>168.70499999999998</v>
      </c>
      <c r="AB119" s="24">
        <f t="shared" si="25"/>
        <v>2.944457714577033</v>
      </c>
      <c r="AC119" s="17">
        <f t="shared" si="26"/>
        <v>6.5587351632586888E-2</v>
      </c>
    </row>
    <row r="120" spans="1:29" s="17" customFormat="1" x14ac:dyDescent="0.25">
      <c r="A120" s="17">
        <v>35</v>
      </c>
      <c r="B120" s="17">
        <v>-612</v>
      </c>
      <c r="C120" s="17">
        <v>13558</v>
      </c>
      <c r="D120" s="17">
        <v>15242</v>
      </c>
      <c r="E120" s="17">
        <v>12829</v>
      </c>
      <c r="F120" s="17">
        <v>11168</v>
      </c>
      <c r="G120" s="24"/>
      <c r="H120" s="7"/>
      <c r="I120" s="25">
        <f t="shared" si="32"/>
        <v>729</v>
      </c>
      <c r="J120" s="24">
        <f t="shared" si="32"/>
        <v>4074</v>
      </c>
      <c r="K120" s="7"/>
      <c r="L120" s="25">
        <f t="shared" si="27"/>
        <v>731.3796708319943</v>
      </c>
      <c r="M120" s="17">
        <f t="shared" si="18"/>
        <v>5.6628332686444613</v>
      </c>
      <c r="N120" s="17">
        <f t="shared" si="28"/>
        <v>4063.3296598898955</v>
      </c>
      <c r="O120" s="24">
        <f t="shared" si="19"/>
        <v>113.8561580653041</v>
      </c>
      <c r="P120" s="7"/>
      <c r="Q120" s="25">
        <f t="shared" si="20"/>
        <v>733.5485334615762</v>
      </c>
      <c r="R120" s="24">
        <f t="shared" si="21"/>
        <v>4037.4175095322194</v>
      </c>
      <c r="S120" s="7"/>
      <c r="T120" s="25">
        <f t="shared" si="22"/>
        <v>-0.17821085227277014</v>
      </c>
      <c r="U120" s="24">
        <f t="shared" si="23"/>
        <v>0.98506049183771738</v>
      </c>
      <c r="V120" s="7"/>
      <c r="W120" s="25">
        <f t="shared" si="24"/>
        <v>-0.17752059745597784</v>
      </c>
      <c r="X120" s="24">
        <f t="shared" si="29"/>
        <v>163.27126304682292</v>
      </c>
      <c r="Y120" s="7"/>
      <c r="Z120" s="25">
        <f t="shared" si="30"/>
        <v>-612</v>
      </c>
      <c r="AA120" s="17">
        <f t="shared" si="31"/>
        <v>163.19699999999997</v>
      </c>
      <c r="AB120" s="24">
        <f t="shared" si="25"/>
        <v>2.8483249793771854</v>
      </c>
      <c r="AC120" s="17">
        <f t="shared" si="26"/>
        <v>7.4263046822949264E-2</v>
      </c>
    </row>
    <row r="121" spans="1:29" s="17" customFormat="1" x14ac:dyDescent="0.25">
      <c r="A121" s="17">
        <v>36</v>
      </c>
      <c r="B121" s="17">
        <v>-608</v>
      </c>
      <c r="C121" s="17">
        <v>13745</v>
      </c>
      <c r="D121" s="17">
        <v>15201</v>
      </c>
      <c r="E121" s="17">
        <v>12638</v>
      </c>
      <c r="F121" s="17">
        <v>11212</v>
      </c>
      <c r="G121" s="24"/>
      <c r="H121" s="7"/>
      <c r="I121" s="25">
        <f t="shared" si="32"/>
        <v>1107</v>
      </c>
      <c r="J121" s="24">
        <f t="shared" si="32"/>
        <v>3989</v>
      </c>
      <c r="K121" s="7"/>
      <c r="L121" s="25">
        <f t="shared" si="27"/>
        <v>1113.7930703027853</v>
      </c>
      <c r="M121" s="17">
        <f t="shared" si="18"/>
        <v>46.145804138583316</v>
      </c>
      <c r="N121" s="17">
        <f t="shared" si="28"/>
        <v>3975.329018098399</v>
      </c>
      <c r="O121" s="24">
        <f t="shared" si="19"/>
        <v>186.89574615390083</v>
      </c>
      <c r="P121" s="7"/>
      <c r="Q121" s="25">
        <f t="shared" si="20"/>
        <v>1111.5485334615762</v>
      </c>
      <c r="R121" s="24">
        <f t="shared" si="21"/>
        <v>3952.4175095322194</v>
      </c>
      <c r="S121" s="7"/>
      <c r="T121" s="25">
        <f t="shared" si="22"/>
        <v>-0.27004349740290412</v>
      </c>
      <c r="U121" s="24">
        <f t="shared" si="23"/>
        <v>0.9643219525094161</v>
      </c>
      <c r="V121" s="7"/>
      <c r="W121" s="25">
        <f t="shared" si="24"/>
        <v>-0.26936779803297034</v>
      </c>
      <c r="X121" s="24">
        <f t="shared" si="29"/>
        <v>157.88020174568805</v>
      </c>
      <c r="Y121" s="7"/>
      <c r="Z121" s="25">
        <f t="shared" si="30"/>
        <v>-608</v>
      </c>
      <c r="AA121" s="17">
        <f t="shared" si="31"/>
        <v>157.72499999999997</v>
      </c>
      <c r="AB121" s="24">
        <f t="shared" si="25"/>
        <v>2.7528205627080555</v>
      </c>
      <c r="AC121" s="17">
        <f t="shared" si="26"/>
        <v>0.15520174568808898</v>
      </c>
    </row>
    <row r="122" spans="1:29" s="17" customFormat="1" x14ac:dyDescent="0.25">
      <c r="A122" s="17">
        <v>37</v>
      </c>
      <c r="B122" s="17">
        <v>-630</v>
      </c>
      <c r="C122" s="17">
        <v>13934</v>
      </c>
      <c r="D122" s="17">
        <v>15120</v>
      </c>
      <c r="E122" s="17">
        <v>12437</v>
      </c>
      <c r="F122" s="17">
        <v>11269</v>
      </c>
      <c r="G122" s="24"/>
      <c r="H122" s="7"/>
      <c r="I122" s="25">
        <f t="shared" si="32"/>
        <v>1497</v>
      </c>
      <c r="J122" s="24">
        <f t="shared" si="32"/>
        <v>3851</v>
      </c>
      <c r="K122" s="7"/>
      <c r="L122" s="25">
        <f t="shared" si="27"/>
        <v>1499.2357277700235</v>
      </c>
      <c r="M122" s="17">
        <f t="shared" si="18"/>
        <v>4.9984786616540688</v>
      </c>
      <c r="N122" s="17">
        <f t="shared" si="28"/>
        <v>3846.2607318661949</v>
      </c>
      <c r="O122" s="24">
        <f t="shared" si="19"/>
        <v>22.460662444100723</v>
      </c>
      <c r="P122" s="7"/>
      <c r="Q122" s="25">
        <f t="shared" si="20"/>
        <v>1501.5485334615762</v>
      </c>
      <c r="R122" s="24">
        <f t="shared" si="21"/>
        <v>3814.4175095322194</v>
      </c>
      <c r="S122" s="7"/>
      <c r="T122" s="25">
        <f t="shared" si="22"/>
        <v>-0.36479146460066136</v>
      </c>
      <c r="U122" s="24">
        <f t="shared" si="23"/>
        <v>0.93065232395288</v>
      </c>
      <c r="V122" s="7"/>
      <c r="W122" s="25">
        <f t="shared" si="24"/>
        <v>-0.36413938308305177</v>
      </c>
      <c r="X122" s="24">
        <f t="shared" si="29"/>
        <v>152.117972852908</v>
      </c>
      <c r="Y122" s="7"/>
      <c r="Z122" s="25">
        <f t="shared" si="30"/>
        <v>-630</v>
      </c>
      <c r="AA122" s="17">
        <f t="shared" si="31"/>
        <v>152.05499999999998</v>
      </c>
      <c r="AB122" s="24">
        <f t="shared" si="25"/>
        <v>2.6538603941199774</v>
      </c>
      <c r="AC122" s="17">
        <f t="shared" si="26"/>
        <v>6.297285290801824E-2</v>
      </c>
    </row>
    <row r="123" spans="1:29" s="17" customFormat="1" x14ac:dyDescent="0.25">
      <c r="A123" s="17">
        <v>38</v>
      </c>
      <c r="B123" s="17">
        <v>-632</v>
      </c>
      <c r="C123" s="17">
        <v>14127</v>
      </c>
      <c r="D123" s="17">
        <v>15047</v>
      </c>
      <c r="E123" s="17">
        <v>12256</v>
      </c>
      <c r="F123" s="17">
        <v>11363</v>
      </c>
      <c r="G123" s="24"/>
      <c r="H123" s="7"/>
      <c r="I123" s="25">
        <f t="shared" si="32"/>
        <v>1871</v>
      </c>
      <c r="J123" s="24">
        <f t="shared" si="32"/>
        <v>3684</v>
      </c>
      <c r="K123" s="7"/>
      <c r="L123" s="25">
        <f t="shared" si="27"/>
        <v>1871.0974646300597</v>
      </c>
      <c r="M123" s="17">
        <f t="shared" si="18"/>
        <v>9.499354112669495E-3</v>
      </c>
      <c r="N123" s="17">
        <f t="shared" si="28"/>
        <v>3679.3022993160143</v>
      </c>
      <c r="O123" s="24">
        <f t="shared" si="19"/>
        <v>22.068391716319326</v>
      </c>
      <c r="P123" s="7"/>
      <c r="Q123" s="25">
        <f t="shared" si="20"/>
        <v>1875.5485334615762</v>
      </c>
      <c r="R123" s="24">
        <f t="shared" si="21"/>
        <v>3647.4175095322194</v>
      </c>
      <c r="S123" s="7"/>
      <c r="T123" s="25">
        <f t="shared" si="22"/>
        <v>-0.4556523357082542</v>
      </c>
      <c r="U123" s="24">
        <f t="shared" si="23"/>
        <v>0.88990719374315874</v>
      </c>
      <c r="V123" s="7"/>
      <c r="W123" s="25">
        <f t="shared" si="24"/>
        <v>-0.45502882937155337</v>
      </c>
      <c r="X123" s="24">
        <f t="shared" si="29"/>
        <v>146.40540658852188</v>
      </c>
      <c r="Y123" s="7"/>
      <c r="Z123" s="25">
        <f t="shared" si="30"/>
        <v>-632</v>
      </c>
      <c r="AA123" s="17">
        <f t="shared" si="31"/>
        <v>146.36699999999999</v>
      </c>
      <c r="AB123" s="24">
        <f t="shared" si="25"/>
        <v>2.5545860662665403</v>
      </c>
      <c r="AC123" s="17">
        <f t="shared" si="26"/>
        <v>3.8406588521894491E-2</v>
      </c>
    </row>
    <row r="124" spans="1:29" s="17" customFormat="1" x14ac:dyDescent="0.25">
      <c r="A124" s="17">
        <v>39</v>
      </c>
      <c r="B124" s="17">
        <v>-636</v>
      </c>
      <c r="C124" s="17">
        <v>14299</v>
      </c>
      <c r="D124" s="17">
        <v>14943</v>
      </c>
      <c r="E124" s="17">
        <v>12076</v>
      </c>
      <c r="F124" s="17">
        <v>11461</v>
      </c>
      <c r="G124" s="24"/>
      <c r="H124" s="7"/>
      <c r="I124" s="25">
        <f t="shared" si="32"/>
        <v>2223</v>
      </c>
      <c r="J124" s="24">
        <f t="shared" si="32"/>
        <v>3482</v>
      </c>
      <c r="K124" s="7"/>
      <c r="L124" s="25">
        <f t="shared" si="27"/>
        <v>2226.6399548241066</v>
      </c>
      <c r="M124" s="17">
        <f t="shared" si="18"/>
        <v>13.249271121536568</v>
      </c>
      <c r="N124" s="17">
        <f t="shared" si="28"/>
        <v>3475.0537873525354</v>
      </c>
      <c r="O124" s="24">
        <f t="shared" si="19"/>
        <v>48.249870143796649</v>
      </c>
      <c r="P124" s="7"/>
      <c r="Q124" s="25">
        <f t="shared" si="20"/>
        <v>2227.548533461576</v>
      </c>
      <c r="R124" s="24">
        <f t="shared" si="21"/>
        <v>3445.4175095322194</v>
      </c>
      <c r="S124" s="7"/>
      <c r="T124" s="25">
        <f t="shared" si="22"/>
        <v>-0.54116844969187095</v>
      </c>
      <c r="U124" s="24">
        <f t="shared" si="23"/>
        <v>0.84062266498648985</v>
      </c>
      <c r="V124" s="7"/>
      <c r="W124" s="25">
        <f t="shared" si="24"/>
        <v>-0.54057950135841049</v>
      </c>
      <c r="X124" s="24">
        <f t="shared" si="29"/>
        <v>140.74318252178466</v>
      </c>
      <c r="Y124" s="7"/>
      <c r="Z124" s="25">
        <f t="shared" si="30"/>
        <v>-636</v>
      </c>
      <c r="AA124" s="17">
        <f t="shared" si="31"/>
        <v>140.643</v>
      </c>
      <c r="AB124" s="24">
        <f t="shared" si="25"/>
        <v>2.454683419882385</v>
      </c>
      <c r="AC124" s="17">
        <f t="shared" si="26"/>
        <v>0.10018252178466014</v>
      </c>
    </row>
    <row r="125" spans="1:29" s="17" customFormat="1" x14ac:dyDescent="0.25">
      <c r="A125" s="17">
        <v>40</v>
      </c>
      <c r="B125" s="17">
        <v>-628</v>
      </c>
      <c r="C125" s="17">
        <v>14464</v>
      </c>
      <c r="D125" s="17">
        <v>14816</v>
      </c>
      <c r="E125" s="17">
        <v>11906</v>
      </c>
      <c r="F125" s="17">
        <v>11579</v>
      </c>
      <c r="G125" s="24"/>
      <c r="H125" s="7"/>
      <c r="I125" s="25">
        <f t="shared" si="32"/>
        <v>2558</v>
      </c>
      <c r="J125" s="24">
        <f t="shared" si="32"/>
        <v>3237</v>
      </c>
      <c r="K125" s="7"/>
      <c r="L125" s="25">
        <f t="shared" si="27"/>
        <v>2555.8697107155126</v>
      </c>
      <c r="M125" s="17">
        <f t="shared" si="18"/>
        <v>4.5381324356017938</v>
      </c>
      <c r="N125" s="17">
        <f t="shared" si="28"/>
        <v>3239.6966077093862</v>
      </c>
      <c r="O125" s="24">
        <f t="shared" si="19"/>
        <v>7.2716931383209342</v>
      </c>
      <c r="P125" s="7"/>
      <c r="Q125" s="25">
        <f t="shared" si="20"/>
        <v>2562.548533461576</v>
      </c>
      <c r="R125" s="24">
        <f t="shared" si="21"/>
        <v>3200.4175095322194</v>
      </c>
      <c r="S125" s="7"/>
      <c r="T125" s="25">
        <f t="shared" si="22"/>
        <v>-0.62255452407968803</v>
      </c>
      <c r="U125" s="24">
        <f t="shared" si="23"/>
        <v>0.78084687515785689</v>
      </c>
      <c r="V125" s="7"/>
      <c r="W125" s="25">
        <f t="shared" si="24"/>
        <v>-0.62200748467226907</v>
      </c>
      <c r="X125" s="24">
        <f t="shared" si="29"/>
        <v>134.94690350458296</v>
      </c>
      <c r="Y125" s="7"/>
      <c r="Z125" s="25">
        <f t="shared" si="30"/>
        <v>-628</v>
      </c>
      <c r="AA125" s="17">
        <f t="shared" si="31"/>
        <v>134.99100000000001</v>
      </c>
      <c r="AB125" s="24">
        <f t="shared" si="25"/>
        <v>2.3560374105596655</v>
      </c>
      <c r="AC125" s="17">
        <f t="shared" si="26"/>
        <v>-4.4096495417051074E-2</v>
      </c>
    </row>
    <row r="126" spans="1:29" s="17" customFormat="1" x14ac:dyDescent="0.25">
      <c r="A126" s="17">
        <v>41</v>
      </c>
      <c r="B126" s="17">
        <v>-628</v>
      </c>
      <c r="C126" s="17">
        <v>14616</v>
      </c>
      <c r="D126" s="17">
        <v>14686</v>
      </c>
      <c r="E126" s="17">
        <v>11755</v>
      </c>
      <c r="F126" s="17">
        <v>11714</v>
      </c>
      <c r="G126" s="24"/>
      <c r="H126" s="7"/>
      <c r="I126" s="25">
        <f t="shared" si="32"/>
        <v>2861</v>
      </c>
      <c r="J126" s="24">
        <f t="shared" si="32"/>
        <v>2972</v>
      </c>
      <c r="K126" s="7"/>
      <c r="L126" s="25">
        <f t="shared" si="27"/>
        <v>2860.1786694518132</v>
      </c>
      <c r="M126" s="17">
        <f t="shared" si="18"/>
        <v>0.6745838693847952</v>
      </c>
      <c r="N126" s="17">
        <f t="shared" si="28"/>
        <v>2973.1735348523744</v>
      </c>
      <c r="O126" s="24">
        <f t="shared" si="19"/>
        <v>1.37718404973731</v>
      </c>
      <c r="P126" s="7"/>
      <c r="Q126" s="25">
        <f t="shared" si="20"/>
        <v>2865.548533461576</v>
      </c>
      <c r="R126" s="24">
        <f t="shared" si="21"/>
        <v>2935.4175095322194</v>
      </c>
      <c r="S126" s="7"/>
      <c r="T126" s="25">
        <f t="shared" si="22"/>
        <v>-0.69616640628717641</v>
      </c>
      <c r="U126" s="24">
        <f t="shared" si="23"/>
        <v>0.71619142901668242</v>
      </c>
      <c r="V126" s="7"/>
      <c r="W126" s="25">
        <f t="shared" si="24"/>
        <v>-0.69566469340246817</v>
      </c>
      <c r="X126" s="24">
        <f t="shared" si="29"/>
        <v>129.32000608213707</v>
      </c>
      <c r="Y126" s="7"/>
      <c r="Z126" s="25">
        <f t="shared" si="30"/>
        <v>-628</v>
      </c>
      <c r="AA126" s="17">
        <f t="shared" si="31"/>
        <v>129.33900000000003</v>
      </c>
      <c r="AB126" s="24">
        <f t="shared" si="25"/>
        <v>2.2573914012369465</v>
      </c>
      <c r="AC126" s="17">
        <f t="shared" si="26"/>
        <v>-1.8993917862957233E-2</v>
      </c>
    </row>
    <row r="127" spans="1:29" s="17" customFormat="1" x14ac:dyDescent="0.25">
      <c r="A127" s="17">
        <v>42</v>
      </c>
      <c r="B127" s="17">
        <v>-611</v>
      </c>
      <c r="C127" s="17">
        <v>14762</v>
      </c>
      <c r="D127" s="17">
        <v>14551</v>
      </c>
      <c r="E127" s="17">
        <v>11628</v>
      </c>
      <c r="F127" s="17">
        <v>11864</v>
      </c>
      <c r="G127" s="24"/>
      <c r="H127" s="7"/>
      <c r="I127" s="25">
        <f t="shared" si="32"/>
        <v>3134</v>
      </c>
      <c r="J127" s="24">
        <f t="shared" si="32"/>
        <v>2687</v>
      </c>
      <c r="K127" s="7"/>
      <c r="L127" s="25">
        <f t="shared" si="27"/>
        <v>3129.5133785209337</v>
      </c>
      <c r="M127" s="17">
        <f t="shared" si="18"/>
        <v>20.129772296419464</v>
      </c>
      <c r="N127" s="17">
        <f t="shared" si="28"/>
        <v>2686.4181474490374</v>
      </c>
      <c r="O127" s="24">
        <f t="shared" si="19"/>
        <v>0.33855239106167834</v>
      </c>
      <c r="P127" s="7"/>
      <c r="Q127" s="25">
        <f t="shared" si="20"/>
        <v>3138.548533461576</v>
      </c>
      <c r="R127" s="24">
        <f t="shared" si="21"/>
        <v>2650.4175095322194</v>
      </c>
      <c r="S127" s="7"/>
      <c r="T127" s="25">
        <f t="shared" si="22"/>
        <v>-0.76248998332560647</v>
      </c>
      <c r="U127" s="24">
        <f t="shared" si="23"/>
        <v>0.64665632656296657</v>
      </c>
      <c r="V127" s="7"/>
      <c r="W127" s="25">
        <f t="shared" si="24"/>
        <v>-0.76203701467958174</v>
      </c>
      <c r="X127" s="24">
        <f t="shared" si="29"/>
        <v>123.80462506273273</v>
      </c>
      <c r="Y127" s="7"/>
      <c r="Z127" s="25">
        <f t="shared" si="30"/>
        <v>-611</v>
      </c>
      <c r="AA127" s="17">
        <f t="shared" si="31"/>
        <v>123.84000000000003</v>
      </c>
      <c r="AB127" s="24">
        <f t="shared" si="25"/>
        <v>2.1614157456697782</v>
      </c>
      <c r="AC127" s="17">
        <f t="shared" si="26"/>
        <v>-3.537493726730645E-2</v>
      </c>
    </row>
    <row r="128" spans="1:29" s="17" customFormat="1" x14ac:dyDescent="0.25">
      <c r="A128" s="17">
        <v>43</v>
      </c>
      <c r="B128" s="17">
        <v>-606</v>
      </c>
      <c r="C128" s="17">
        <v>14881</v>
      </c>
      <c r="D128" s="17">
        <v>14387</v>
      </c>
      <c r="E128" s="17">
        <v>11503</v>
      </c>
      <c r="F128" s="17">
        <v>12015</v>
      </c>
      <c r="G128" s="24"/>
      <c r="H128" s="7"/>
      <c r="I128" s="25">
        <f t="shared" si="32"/>
        <v>3378</v>
      </c>
      <c r="J128" s="24">
        <f t="shared" si="32"/>
        <v>2372</v>
      </c>
      <c r="K128" s="7"/>
      <c r="L128" s="25">
        <f t="shared" si="27"/>
        <v>3368.1277789205319</v>
      </c>
      <c r="M128" s="17">
        <f t="shared" si="18"/>
        <v>97.460749041894104</v>
      </c>
      <c r="N128" s="17">
        <f t="shared" si="28"/>
        <v>2377.894127099968</v>
      </c>
      <c r="O128" s="24">
        <f t="shared" si="19"/>
        <v>34.740734270577725</v>
      </c>
      <c r="P128" s="7"/>
      <c r="Q128" s="25">
        <f t="shared" si="20"/>
        <v>3382.548533461576</v>
      </c>
      <c r="R128" s="24">
        <f t="shared" si="21"/>
        <v>2335.4175095322194</v>
      </c>
      <c r="S128" s="7"/>
      <c r="T128" s="25">
        <f t="shared" si="22"/>
        <v>-0.82176819870061357</v>
      </c>
      <c r="U128" s="24">
        <f t="shared" si="23"/>
        <v>0.56980173964043845</v>
      </c>
      <c r="V128" s="7"/>
      <c r="W128" s="25">
        <f t="shared" si="24"/>
        <v>-0.82136910182166001</v>
      </c>
      <c r="X128" s="24">
        <f t="shared" si="29"/>
        <v>118.23694376437709</v>
      </c>
      <c r="Y128" s="7"/>
      <c r="Z128" s="25">
        <f t="shared" si="30"/>
        <v>-606</v>
      </c>
      <c r="AA128" s="17">
        <f t="shared" si="31"/>
        <v>118.38600000000004</v>
      </c>
      <c r="AB128" s="24">
        <f t="shared" si="25"/>
        <v>2.0662254882660074</v>
      </c>
      <c r="AC128" s="17">
        <f t="shared" si="26"/>
        <v>-0.14905623562295034</v>
      </c>
    </row>
    <row r="129" spans="1:29" s="17" customFormat="1" x14ac:dyDescent="0.25">
      <c r="A129" s="17">
        <v>44</v>
      </c>
      <c r="B129" s="17">
        <v>-619</v>
      </c>
      <c r="C129" s="17">
        <v>14982</v>
      </c>
      <c r="D129" s="17">
        <v>14219</v>
      </c>
      <c r="E129" s="17">
        <v>11397</v>
      </c>
      <c r="F129" s="17">
        <v>12181</v>
      </c>
      <c r="G129" s="24"/>
      <c r="H129" s="7"/>
      <c r="I129" s="25">
        <f t="shared" si="32"/>
        <v>3585</v>
      </c>
      <c r="J129" s="24">
        <f t="shared" si="32"/>
        <v>2038</v>
      </c>
      <c r="K129" s="7"/>
      <c r="L129" s="25">
        <f t="shared" si="27"/>
        <v>3580.2877041126876</v>
      </c>
      <c r="M129" s="17">
        <f t="shared" si="18"/>
        <v>22.205732529581297</v>
      </c>
      <c r="N129" s="17">
        <f t="shared" si="28"/>
        <v>2040.8724709052242</v>
      </c>
      <c r="O129" s="24">
        <f t="shared" si="19"/>
        <v>8.2510891013594811</v>
      </c>
      <c r="P129" s="7"/>
      <c r="Q129" s="25">
        <f t="shared" si="20"/>
        <v>3589.548533461576</v>
      </c>
      <c r="R129" s="24">
        <f t="shared" si="21"/>
        <v>2001.4175095322191</v>
      </c>
      <c r="S129" s="7"/>
      <c r="T129" s="25">
        <f t="shared" si="22"/>
        <v>-0.87205750436711549</v>
      </c>
      <c r="U129" s="24">
        <f t="shared" si="23"/>
        <v>0.48831147922099583</v>
      </c>
      <c r="V129" s="7"/>
      <c r="W129" s="25">
        <f t="shared" si="24"/>
        <v>-0.87171552557836729</v>
      </c>
      <c r="X129" s="24">
        <f t="shared" si="29"/>
        <v>112.7434216820393</v>
      </c>
      <c r="Y129" s="7"/>
      <c r="Z129" s="25">
        <f t="shared" si="30"/>
        <v>-619</v>
      </c>
      <c r="AA129" s="17">
        <f t="shared" si="31"/>
        <v>112.81500000000004</v>
      </c>
      <c r="AB129" s="24">
        <f t="shared" si="25"/>
        <v>1.9689931956374036</v>
      </c>
      <c r="AC129" s="17">
        <f t="shared" si="26"/>
        <v>-7.1578317960742766E-2</v>
      </c>
    </row>
    <row r="130" spans="1:29" s="17" customFormat="1" x14ac:dyDescent="0.25">
      <c r="A130" s="17">
        <v>45</v>
      </c>
      <c r="B130" s="17">
        <v>-626</v>
      </c>
      <c r="C130" s="17">
        <v>15081</v>
      </c>
      <c r="D130" s="17">
        <v>14044</v>
      </c>
      <c r="E130" s="17">
        <v>11314</v>
      </c>
      <c r="F130" s="17">
        <v>12370</v>
      </c>
      <c r="G130" s="24"/>
      <c r="H130" s="7"/>
      <c r="I130" s="25">
        <f t="shared" si="32"/>
        <v>3767</v>
      </c>
      <c r="J130" s="24">
        <f t="shared" si="32"/>
        <v>1674</v>
      </c>
      <c r="K130" s="7"/>
      <c r="L130" s="25">
        <f t="shared" si="27"/>
        <v>3760.3640684720499</v>
      </c>
      <c r="M130" s="17">
        <f t="shared" si="18"/>
        <v>44.035587243642233</v>
      </c>
      <c r="N130" s="17">
        <f t="shared" si="28"/>
        <v>1680.7832403040245</v>
      </c>
      <c r="O130" s="24">
        <f t="shared" si="19"/>
        <v>46.012349022142423</v>
      </c>
      <c r="P130" s="7"/>
      <c r="Q130" s="25">
        <f t="shared" si="20"/>
        <v>3771.548533461576</v>
      </c>
      <c r="R130" s="24">
        <f t="shared" si="21"/>
        <v>1637.4175095322191</v>
      </c>
      <c r="S130" s="7"/>
      <c r="T130" s="25">
        <f t="shared" si="22"/>
        <v>-0.91627322239273556</v>
      </c>
      <c r="U130" s="24">
        <f t="shared" si="23"/>
        <v>0.39950173433274111</v>
      </c>
      <c r="V130" s="7"/>
      <c r="W130" s="25">
        <f t="shared" si="24"/>
        <v>-0.91599348946118753</v>
      </c>
      <c r="X130" s="24">
        <f t="shared" si="29"/>
        <v>107.05101021390033</v>
      </c>
      <c r="Y130" s="7"/>
      <c r="Z130" s="25">
        <f t="shared" si="30"/>
        <v>-626</v>
      </c>
      <c r="AA130" s="17">
        <f t="shared" si="31"/>
        <v>107.18100000000004</v>
      </c>
      <c r="AB130" s="24">
        <f t="shared" si="25"/>
        <v>1.8706613455800429</v>
      </c>
      <c r="AC130" s="17">
        <f t="shared" si="26"/>
        <v>-0.12998978609971346</v>
      </c>
    </row>
    <row r="131" spans="1:29" s="17" customFormat="1" x14ac:dyDescent="0.25">
      <c r="A131" s="17">
        <v>46</v>
      </c>
      <c r="B131" s="17">
        <v>-637</v>
      </c>
      <c r="C131" s="17">
        <v>15154</v>
      </c>
      <c r="D131" s="17">
        <v>13852</v>
      </c>
      <c r="E131" s="17">
        <v>11242</v>
      </c>
      <c r="F131" s="17">
        <v>12563</v>
      </c>
      <c r="G131" s="24"/>
      <c r="H131" s="7"/>
      <c r="I131" s="25">
        <f t="shared" si="32"/>
        <v>3912</v>
      </c>
      <c r="J131" s="24">
        <f t="shared" si="32"/>
        <v>1289</v>
      </c>
      <c r="K131" s="7"/>
      <c r="L131" s="25">
        <f t="shared" si="27"/>
        <v>3906.2198172204094</v>
      </c>
      <c r="M131" s="17">
        <f t="shared" si="18"/>
        <v>33.410512965476087</v>
      </c>
      <c r="N131" s="17">
        <f t="shared" si="28"/>
        <v>1298.0712166167409</v>
      </c>
      <c r="O131" s="24">
        <f t="shared" si="19"/>
        <v>82.286970907836448</v>
      </c>
      <c r="P131" s="7"/>
      <c r="Q131" s="25">
        <f t="shared" si="20"/>
        <v>3916.548533461576</v>
      </c>
      <c r="R131" s="24">
        <f t="shared" si="21"/>
        <v>1252.4175095322191</v>
      </c>
      <c r="S131" s="7"/>
      <c r="T131" s="25">
        <f t="shared" si="22"/>
        <v>-0.95150003070985045</v>
      </c>
      <c r="U131" s="24">
        <f t="shared" si="23"/>
        <v>0.30556835031631785</v>
      </c>
      <c r="V131" s="7"/>
      <c r="W131" s="25">
        <f t="shared" si="24"/>
        <v>-0.95128613190918931</v>
      </c>
      <c r="X131" s="24">
        <f t="shared" si="29"/>
        <v>101.29490179961397</v>
      </c>
      <c r="Y131" s="7"/>
      <c r="Z131" s="25">
        <f t="shared" si="30"/>
        <v>-637</v>
      </c>
      <c r="AA131" s="17">
        <f t="shared" si="31"/>
        <v>101.44800000000004</v>
      </c>
      <c r="AB131" s="24">
        <f t="shared" si="25"/>
        <v>1.7706016195632079</v>
      </c>
      <c r="AC131" s="17">
        <f t="shared" si="26"/>
        <v>-0.15309820038606858</v>
      </c>
    </row>
    <row r="132" spans="1:29" s="17" customFormat="1" x14ac:dyDescent="0.25">
      <c r="A132" s="17">
        <v>47</v>
      </c>
      <c r="B132" s="17">
        <v>-640</v>
      </c>
      <c r="C132" s="17">
        <v>15204</v>
      </c>
      <c r="D132" s="17">
        <v>13654</v>
      </c>
      <c r="E132" s="17">
        <v>11188</v>
      </c>
      <c r="F132" s="17">
        <v>12755</v>
      </c>
      <c r="G132" s="24"/>
      <c r="H132" s="7"/>
      <c r="I132" s="25">
        <f t="shared" si="32"/>
        <v>4016</v>
      </c>
      <c r="J132" s="24">
        <f t="shared" si="32"/>
        <v>899</v>
      </c>
      <c r="K132" s="7"/>
      <c r="L132" s="25">
        <f t="shared" si="27"/>
        <v>4013.3226179157041</v>
      </c>
      <c r="M132" s="17">
        <f t="shared" si="18"/>
        <v>7.1683748253087325</v>
      </c>
      <c r="N132" s="17">
        <f t="shared" si="28"/>
        <v>900.84631151037888</v>
      </c>
      <c r="O132" s="24">
        <f t="shared" si="19"/>
        <v>3.4088661933575497</v>
      </c>
      <c r="P132" s="7"/>
      <c r="Q132" s="25">
        <f t="shared" si="20"/>
        <v>4020.548533461576</v>
      </c>
      <c r="R132" s="24">
        <f t="shared" si="21"/>
        <v>862.41750953221924</v>
      </c>
      <c r="S132" s="7"/>
      <c r="T132" s="25">
        <f t="shared" si="22"/>
        <v>-0.97676615529591904</v>
      </c>
      <c r="U132" s="24">
        <f t="shared" si="23"/>
        <v>0.21041505222175927</v>
      </c>
      <c r="V132" s="7"/>
      <c r="W132" s="25">
        <f t="shared" si="24"/>
        <v>-0.97661894305680319</v>
      </c>
      <c r="X132" s="24">
        <f t="shared" si="29"/>
        <v>95.64571323222242</v>
      </c>
      <c r="Y132" s="7"/>
      <c r="Z132" s="25">
        <f t="shared" si="30"/>
        <v>-640</v>
      </c>
      <c r="AA132" s="17">
        <f t="shared" si="31"/>
        <v>95.688000000000031</v>
      </c>
      <c r="AB132" s="24">
        <f t="shared" si="25"/>
        <v>1.6700706546483344</v>
      </c>
      <c r="AC132" s="17">
        <f t="shared" si="26"/>
        <v>-4.228676777761109E-2</v>
      </c>
    </row>
    <row r="133" spans="1:29" s="17" customFormat="1" x14ac:dyDescent="0.25">
      <c r="A133" s="17">
        <v>48</v>
      </c>
      <c r="B133" s="17">
        <v>-629</v>
      </c>
      <c r="C133" s="17">
        <v>15232</v>
      </c>
      <c r="D133" s="17">
        <v>13443</v>
      </c>
      <c r="E133" s="17">
        <v>11150</v>
      </c>
      <c r="F133" s="17">
        <v>12950</v>
      </c>
      <c r="G133" s="24"/>
      <c r="H133" s="7"/>
      <c r="I133" s="25">
        <f t="shared" si="32"/>
        <v>4082</v>
      </c>
      <c r="J133" s="24">
        <f t="shared" si="32"/>
        <v>493</v>
      </c>
      <c r="K133" s="7"/>
      <c r="L133" s="25">
        <f t="shared" si="27"/>
        <v>4079.0170654618883</v>
      </c>
      <c r="M133" s="17">
        <f t="shared" si="18"/>
        <v>8.8978984586599541</v>
      </c>
      <c r="N133" s="17">
        <f t="shared" si="28"/>
        <v>501.91738597831358</v>
      </c>
      <c r="O133" s="24">
        <f t="shared" si="19"/>
        <v>79.519772686223561</v>
      </c>
      <c r="P133" s="7"/>
      <c r="Q133" s="25">
        <f t="shared" si="20"/>
        <v>4086.548533461576</v>
      </c>
      <c r="R133" s="24">
        <f t="shared" si="21"/>
        <v>456.41750953221924</v>
      </c>
      <c r="S133" s="7"/>
      <c r="T133" s="25">
        <f t="shared" si="22"/>
        <v>-0.99280042666784718</v>
      </c>
      <c r="U133" s="24">
        <f t="shared" si="23"/>
        <v>0.11135802907716746</v>
      </c>
      <c r="V133" s="7"/>
      <c r="W133" s="25">
        <f t="shared" si="24"/>
        <v>-0.99272263432793018</v>
      </c>
      <c r="X133" s="24">
        <f t="shared" si="29"/>
        <v>89.887412811014485</v>
      </c>
      <c r="Y133" s="7"/>
      <c r="Z133" s="25">
        <f t="shared" si="30"/>
        <v>-629</v>
      </c>
      <c r="AA133" s="17">
        <f t="shared" si="31"/>
        <v>90.027000000000029</v>
      </c>
      <c r="AB133" s="24">
        <f t="shared" si="25"/>
        <v>1.5712675656929356</v>
      </c>
      <c r="AC133" s="17">
        <f t="shared" si="26"/>
        <v>-0.13958718898554423</v>
      </c>
    </row>
    <row r="134" spans="1:29" s="17" customFormat="1" x14ac:dyDescent="0.25">
      <c r="A134" s="17">
        <v>49</v>
      </c>
      <c r="B134" s="17">
        <v>-620</v>
      </c>
      <c r="C134" s="17">
        <v>15253</v>
      </c>
      <c r="D134" s="17">
        <v>13255</v>
      </c>
      <c r="E134" s="17">
        <v>11144</v>
      </c>
      <c r="F134" s="17">
        <v>13152</v>
      </c>
      <c r="G134" s="24"/>
      <c r="H134" s="7"/>
      <c r="I134" s="25">
        <f t="shared" si="32"/>
        <v>4109</v>
      </c>
      <c r="J134" s="24">
        <f t="shared" si="32"/>
        <v>103</v>
      </c>
      <c r="K134" s="7"/>
      <c r="L134" s="25">
        <f t="shared" si="27"/>
        <v>4104.7534524498033</v>
      </c>
      <c r="M134" s="17">
        <f t="shared" si="18"/>
        <v>18.033166096081914</v>
      </c>
      <c r="N134" s="17">
        <f t="shared" si="28"/>
        <v>104.23419436309536</v>
      </c>
      <c r="O134" s="24">
        <f t="shared" si="19"/>
        <v>1.5232357258963494</v>
      </c>
      <c r="P134" s="7"/>
      <c r="Q134" s="25">
        <f t="shared" si="20"/>
        <v>4113.548533461576</v>
      </c>
      <c r="R134" s="24">
        <f t="shared" si="21"/>
        <v>66.417509532219228</v>
      </c>
      <c r="S134" s="7"/>
      <c r="T134" s="25">
        <f t="shared" si="22"/>
        <v>-0.99935990131999963</v>
      </c>
      <c r="U134" s="24">
        <f t="shared" si="23"/>
        <v>1.6204730982608835E-2</v>
      </c>
      <c r="V134" s="7"/>
      <c r="W134" s="25">
        <f t="shared" si="24"/>
        <v>-0.99934879094844109</v>
      </c>
      <c r="X134" s="24">
        <f t="shared" si="29"/>
        <v>84.416037487026813</v>
      </c>
      <c r="Y134" s="7"/>
      <c r="Z134" s="25">
        <f t="shared" si="30"/>
        <v>-620</v>
      </c>
      <c r="AA134" s="17">
        <f t="shared" si="31"/>
        <v>84.447000000000031</v>
      </c>
      <c r="AB134" s="24">
        <f t="shared" si="25"/>
        <v>1.4738781934316518</v>
      </c>
      <c r="AC134" s="17">
        <f t="shared" si="26"/>
        <v>-3.0962512973218281E-2</v>
      </c>
    </row>
    <row r="135" spans="1:29" s="17" customFormat="1" x14ac:dyDescent="0.25">
      <c r="A135" s="17">
        <v>50</v>
      </c>
      <c r="B135" s="17">
        <v>-621</v>
      </c>
      <c r="C135" s="17">
        <v>15244</v>
      </c>
      <c r="D135" s="17">
        <v>13053</v>
      </c>
      <c r="E135" s="17">
        <v>11151</v>
      </c>
      <c r="F135" s="17">
        <v>13351</v>
      </c>
      <c r="G135" s="24"/>
      <c r="H135" s="7"/>
      <c r="I135" s="25">
        <f t="shared" si="32"/>
        <v>4093</v>
      </c>
      <c r="J135" s="24">
        <f t="shared" si="32"/>
        <v>-298</v>
      </c>
      <c r="K135" s="7"/>
      <c r="L135" s="25">
        <f t="shared" si="27"/>
        <v>4091.4534127086636</v>
      </c>
      <c r="M135" s="17">
        <f t="shared" si="18"/>
        <v>2.3919322497233755</v>
      </c>
      <c r="N135" s="17">
        <f t="shared" si="28"/>
        <v>-294.73028085366963</v>
      </c>
      <c r="O135" s="24">
        <f t="shared" si="19"/>
        <v>10.691063295879429</v>
      </c>
      <c r="P135" s="7"/>
      <c r="Q135" s="25">
        <f t="shared" si="20"/>
        <v>4097.548533461576</v>
      </c>
      <c r="R135" s="24">
        <f t="shared" si="21"/>
        <v>-334.58249046778076</v>
      </c>
      <c r="S135" s="7"/>
      <c r="T135" s="25">
        <f t="shared" si="22"/>
        <v>-0.99547280522983517</v>
      </c>
      <c r="U135" s="24">
        <f t="shared" si="23"/>
        <v>-8.1632378083847601E-2</v>
      </c>
      <c r="V135" s="7"/>
      <c r="W135" s="25">
        <f t="shared" si="24"/>
        <v>-0.99553025498964809</v>
      </c>
      <c r="X135" s="24">
        <f t="shared" si="29"/>
        <v>78.79934839115549</v>
      </c>
      <c r="Y135" s="7"/>
      <c r="Z135" s="25">
        <f t="shared" si="30"/>
        <v>-621</v>
      </c>
      <c r="AA135" s="17">
        <f t="shared" si="31"/>
        <v>78.858000000000033</v>
      </c>
      <c r="AB135" s="24">
        <f t="shared" si="25"/>
        <v>1.376331741537689</v>
      </c>
      <c r="AC135" s="17">
        <f t="shared" si="26"/>
        <v>-5.8651608844542125E-2</v>
      </c>
    </row>
    <row r="136" spans="1:29" s="17" customFormat="1" x14ac:dyDescent="0.25">
      <c r="A136" s="17">
        <v>51</v>
      </c>
      <c r="B136" s="17">
        <v>-607</v>
      </c>
      <c r="C136" s="17">
        <v>15212</v>
      </c>
      <c r="D136" s="17">
        <v>12856</v>
      </c>
      <c r="E136" s="17">
        <v>11173</v>
      </c>
      <c r="F136" s="17">
        <v>13540</v>
      </c>
      <c r="G136" s="24"/>
      <c r="H136" s="7"/>
      <c r="I136" s="25">
        <f t="shared" si="32"/>
        <v>4039</v>
      </c>
      <c r="J136" s="24">
        <f t="shared" si="32"/>
        <v>-684</v>
      </c>
      <c r="K136" s="7"/>
      <c r="L136" s="25">
        <f t="shared" si="27"/>
        <v>4040.7758665080755</v>
      </c>
      <c r="M136" s="17">
        <f t="shared" si="18"/>
        <v>3.1537018545043538</v>
      </c>
      <c r="N136" s="17">
        <f t="shared" si="28"/>
        <v>-681.68004574449401</v>
      </c>
      <c r="O136" s="24">
        <f t="shared" si="19"/>
        <v>5.382187747640355</v>
      </c>
      <c r="P136" s="7"/>
      <c r="Q136" s="25">
        <f t="shared" si="20"/>
        <v>4043.548533461576</v>
      </c>
      <c r="R136" s="24">
        <f t="shared" si="21"/>
        <v>-720.58249046778076</v>
      </c>
      <c r="S136" s="7"/>
      <c r="T136" s="25">
        <f t="shared" si="22"/>
        <v>-0.98235385592553037</v>
      </c>
      <c r="U136" s="24">
        <f t="shared" si="23"/>
        <v>-0.17580974491589793</v>
      </c>
      <c r="V136" s="7"/>
      <c r="W136" s="25">
        <f t="shared" si="24"/>
        <v>-0.9824772989208026</v>
      </c>
      <c r="X136" s="24">
        <f t="shared" si="29"/>
        <v>73.341618771725166</v>
      </c>
      <c r="Y136" s="7"/>
      <c r="Z136" s="25">
        <f t="shared" si="30"/>
        <v>-607</v>
      </c>
      <c r="AA136" s="17">
        <f t="shared" si="31"/>
        <v>73.395000000000039</v>
      </c>
      <c r="AB136" s="24">
        <f t="shared" si="25"/>
        <v>1.2809844045012388</v>
      </c>
      <c r="AC136" s="17">
        <f t="shared" si="26"/>
        <v>-5.3381228274872683E-2</v>
      </c>
    </row>
    <row r="137" spans="1:29" s="17" customFormat="1" x14ac:dyDescent="0.25">
      <c r="A137" s="17">
        <v>52</v>
      </c>
      <c r="B137" s="17">
        <v>-608</v>
      </c>
      <c r="C137" s="17">
        <v>15176</v>
      </c>
      <c r="D137" s="17">
        <v>12670</v>
      </c>
      <c r="E137" s="17">
        <v>11221</v>
      </c>
      <c r="F137" s="17">
        <v>13728</v>
      </c>
      <c r="G137" s="24"/>
      <c r="H137" s="7"/>
      <c r="I137" s="25">
        <f t="shared" si="32"/>
        <v>3955</v>
      </c>
      <c r="J137" s="24">
        <f t="shared" si="32"/>
        <v>-1058</v>
      </c>
      <c r="K137" s="7"/>
      <c r="L137" s="25">
        <f t="shared" si="27"/>
        <v>3953.1388571367634</v>
      </c>
      <c r="M137" s="17">
        <f t="shared" si="18"/>
        <v>3.4638527573766669</v>
      </c>
      <c r="N137" s="17">
        <f t="shared" si="28"/>
        <v>-1062.7183592707365</v>
      </c>
      <c r="O137" s="24">
        <f t="shared" si="19"/>
        <v>22.262914207745339</v>
      </c>
      <c r="P137" s="7"/>
      <c r="Q137" s="25">
        <f t="shared" si="20"/>
        <v>3959.548533461576</v>
      </c>
      <c r="R137" s="24">
        <f t="shared" si="21"/>
        <v>-1094.5824904677809</v>
      </c>
      <c r="S137" s="7"/>
      <c r="T137" s="25">
        <f t="shared" si="22"/>
        <v>-0.96194660145216726</v>
      </c>
      <c r="U137" s="24">
        <f t="shared" si="23"/>
        <v>-0.26705931796042343</v>
      </c>
      <c r="V137" s="7"/>
      <c r="W137" s="25">
        <f t="shared" si="24"/>
        <v>-0.9621339841900296</v>
      </c>
      <c r="X137" s="24">
        <f t="shared" si="29"/>
        <v>67.974004521589563</v>
      </c>
      <c r="Y137" s="7"/>
      <c r="Z137" s="25">
        <f t="shared" si="30"/>
        <v>-608</v>
      </c>
      <c r="AA137" s="17">
        <f t="shared" si="31"/>
        <v>67.923000000000044</v>
      </c>
      <c r="AB137" s="24">
        <f t="shared" si="25"/>
        <v>1.1854799878321092</v>
      </c>
      <c r="AC137" s="17">
        <f t="shared" si="26"/>
        <v>5.1004521589518959E-2</v>
      </c>
    </row>
    <row r="138" spans="1:29" s="17" customFormat="1" x14ac:dyDescent="0.25">
      <c r="A138" s="17">
        <v>53</v>
      </c>
      <c r="B138" s="17">
        <v>-633</v>
      </c>
      <c r="C138" s="17">
        <v>15115</v>
      </c>
      <c r="D138" s="17">
        <v>12481</v>
      </c>
      <c r="E138" s="17">
        <v>11289</v>
      </c>
      <c r="F138" s="17">
        <v>13924</v>
      </c>
      <c r="G138" s="24"/>
      <c r="H138" s="7"/>
      <c r="I138" s="25">
        <f t="shared" si="32"/>
        <v>3826</v>
      </c>
      <c r="J138" s="24">
        <f t="shared" si="32"/>
        <v>-1443</v>
      </c>
      <c r="K138" s="7"/>
      <c r="L138" s="25">
        <f t="shared" si="27"/>
        <v>3823.5490168548899</v>
      </c>
      <c r="M138" s="17">
        <f t="shared" si="18"/>
        <v>6.0073183776135926</v>
      </c>
      <c r="N138" s="17">
        <f t="shared" si="28"/>
        <v>-1448.7199525090596</v>
      </c>
      <c r="O138" s="24">
        <f t="shared" si="19"/>
        <v>32.717856705896835</v>
      </c>
      <c r="P138" s="7"/>
      <c r="Q138" s="25">
        <f t="shared" si="20"/>
        <v>3830.548533461576</v>
      </c>
      <c r="R138" s="24">
        <f t="shared" si="21"/>
        <v>-1479.5824904677809</v>
      </c>
      <c r="S138" s="7"/>
      <c r="T138" s="25">
        <f t="shared" si="22"/>
        <v>-0.93060688922521673</v>
      </c>
      <c r="U138" s="24">
        <f t="shared" si="23"/>
        <v>-0.36099270197684669</v>
      </c>
      <c r="V138" s="7"/>
      <c r="W138" s="25">
        <f t="shared" si="24"/>
        <v>-0.93086008974937862</v>
      </c>
      <c r="X138" s="24">
        <f t="shared" si="29"/>
        <v>62.290482467167294</v>
      </c>
      <c r="Y138" s="7"/>
      <c r="Z138" s="25">
        <f t="shared" si="30"/>
        <v>-633</v>
      </c>
      <c r="AA138" s="17">
        <f t="shared" si="31"/>
        <v>62.226000000000042</v>
      </c>
      <c r="AB138" s="24">
        <f t="shared" si="25"/>
        <v>1.0860485803459921</v>
      </c>
      <c r="AC138" s="17">
        <f t="shared" si="26"/>
        <v>6.4482467167252366E-2</v>
      </c>
    </row>
    <row r="139" spans="1:29" s="17" customFormat="1" x14ac:dyDescent="0.25">
      <c r="A139" s="17">
        <v>54</v>
      </c>
      <c r="B139" s="17">
        <v>-633</v>
      </c>
      <c r="C139" s="17">
        <v>15032</v>
      </c>
      <c r="D139" s="17">
        <v>12297</v>
      </c>
      <c r="E139" s="17">
        <v>11376</v>
      </c>
      <c r="F139" s="17">
        <v>14115</v>
      </c>
      <c r="G139" s="24"/>
      <c r="H139" s="7"/>
      <c r="I139" s="25">
        <f t="shared" si="32"/>
        <v>3656</v>
      </c>
      <c r="J139" s="24">
        <f t="shared" si="32"/>
        <v>-1818</v>
      </c>
      <c r="K139" s="7"/>
      <c r="L139" s="25">
        <f t="shared" si="27"/>
        <v>3656.1055506603511</v>
      </c>
      <c r="M139" s="17">
        <f t="shared" si="18"/>
        <v>1.1140941900559097E-2</v>
      </c>
      <c r="N139" s="17">
        <f t="shared" si="28"/>
        <v>-1820.036951655431</v>
      </c>
      <c r="O139" s="24">
        <f t="shared" si="19"/>
        <v>4.149172046563252</v>
      </c>
      <c r="P139" s="7"/>
      <c r="Q139" s="25">
        <f t="shared" si="20"/>
        <v>3660.548533461576</v>
      </c>
      <c r="R139" s="24">
        <f t="shared" si="21"/>
        <v>-1854.5824904677809</v>
      </c>
      <c r="S139" s="7"/>
      <c r="T139" s="25">
        <f t="shared" si="22"/>
        <v>-0.88930649326722</v>
      </c>
      <c r="U139" s="24">
        <f t="shared" si="23"/>
        <v>-0.4524862578369992</v>
      </c>
      <c r="V139" s="7"/>
      <c r="W139" s="25">
        <f t="shared" si="24"/>
        <v>-0.88962379937919533</v>
      </c>
      <c r="X139" s="24">
        <f t="shared" si="29"/>
        <v>56.52795535877766</v>
      </c>
      <c r="Y139" s="7"/>
      <c r="Z139" s="25">
        <f t="shared" si="30"/>
        <v>-633</v>
      </c>
      <c r="AA139" s="17">
        <f t="shared" si="31"/>
        <v>56.529000000000039</v>
      </c>
      <c r="AB139" s="24">
        <f t="shared" si="25"/>
        <v>0.98661717285987516</v>
      </c>
      <c r="AC139" s="17">
        <f t="shared" si="26"/>
        <v>-1.0446412223785728E-3</v>
      </c>
    </row>
    <row r="140" spans="1:29" s="17" customFormat="1" x14ac:dyDescent="0.25">
      <c r="A140" s="17">
        <v>55</v>
      </c>
      <c r="B140" s="17">
        <v>-642</v>
      </c>
      <c r="C140" s="17">
        <v>14933</v>
      </c>
      <c r="D140" s="17">
        <v>12116</v>
      </c>
      <c r="E140" s="17">
        <v>11481</v>
      </c>
      <c r="F140" s="17">
        <v>14292</v>
      </c>
      <c r="G140" s="24"/>
      <c r="H140" s="7"/>
      <c r="I140" s="25">
        <f t="shared" si="32"/>
        <v>3452</v>
      </c>
      <c r="J140" s="24">
        <f t="shared" si="32"/>
        <v>-2176</v>
      </c>
      <c r="K140" s="7"/>
      <c r="L140" s="25">
        <f t="shared" si="27"/>
        <v>3449.3170994827401</v>
      </c>
      <c r="M140" s="17">
        <f t="shared" si="18"/>
        <v>7.1979551855134147</v>
      </c>
      <c r="N140" s="17">
        <f t="shared" si="28"/>
        <v>-2177.8675607768164</v>
      </c>
      <c r="O140" s="24">
        <f t="shared" si="19"/>
        <v>3.4877832551030381</v>
      </c>
      <c r="P140" s="7"/>
      <c r="Q140" s="25">
        <f t="shared" si="20"/>
        <v>3456.548533461576</v>
      </c>
      <c r="R140" s="24">
        <f t="shared" si="21"/>
        <v>-2212.5824904677806</v>
      </c>
      <c r="S140" s="7"/>
      <c r="T140" s="25">
        <f t="shared" si="22"/>
        <v>-0.83974601811762395</v>
      </c>
      <c r="U140" s="24">
        <f t="shared" si="23"/>
        <v>-0.53983210583149144</v>
      </c>
      <c r="V140" s="7"/>
      <c r="W140" s="25">
        <f t="shared" si="24"/>
        <v>-0.84012452120955516</v>
      </c>
      <c r="X140" s="24">
        <f t="shared" si="29"/>
        <v>50.763791397248497</v>
      </c>
      <c r="Y140" s="7"/>
      <c r="Z140" s="25">
        <f t="shared" si="30"/>
        <v>-642</v>
      </c>
      <c r="AA140" s="17">
        <f t="shared" si="31"/>
        <v>50.75100000000004</v>
      </c>
      <c r="AB140" s="24">
        <f t="shared" si="25"/>
        <v>0.88577204867964288</v>
      </c>
      <c r="AC140" s="17">
        <f t="shared" si="26"/>
        <v>1.2791397248456349E-2</v>
      </c>
    </row>
    <row r="141" spans="1:29" s="17" customFormat="1" x14ac:dyDescent="0.25">
      <c r="A141" s="17">
        <v>56</v>
      </c>
      <c r="B141" s="17">
        <v>-634</v>
      </c>
      <c r="C141" s="17">
        <v>14810</v>
      </c>
      <c r="D141" s="17">
        <v>11953</v>
      </c>
      <c r="E141" s="17">
        <v>11603</v>
      </c>
      <c r="F141" s="17">
        <v>14458</v>
      </c>
      <c r="G141" s="24"/>
      <c r="H141" s="7"/>
      <c r="I141" s="25">
        <f t="shared" si="32"/>
        <v>3207</v>
      </c>
      <c r="J141" s="24">
        <f t="shared" si="32"/>
        <v>-2505</v>
      </c>
      <c r="K141" s="7"/>
      <c r="L141" s="25">
        <f t="shared" si="27"/>
        <v>3210.6191967800669</v>
      </c>
      <c r="M141" s="17">
        <f t="shared" si="18"/>
        <v>13.098585332846518</v>
      </c>
      <c r="N141" s="17">
        <f t="shared" si="28"/>
        <v>-2509.1533777204741</v>
      </c>
      <c r="O141" s="24">
        <f t="shared" si="19"/>
        <v>17.250546488930254</v>
      </c>
      <c r="P141" s="7"/>
      <c r="Q141" s="25">
        <f t="shared" si="20"/>
        <v>3211.548533461576</v>
      </c>
      <c r="R141" s="24">
        <f t="shared" si="21"/>
        <v>-2541.5824904677806</v>
      </c>
      <c r="S141" s="7"/>
      <c r="T141" s="25">
        <f t="shared" si="22"/>
        <v>-0.78022485923698159</v>
      </c>
      <c r="U141" s="24">
        <f t="shared" si="23"/>
        <v>-0.62010245217279858</v>
      </c>
      <c r="V141" s="7"/>
      <c r="W141" s="25">
        <f t="shared" si="24"/>
        <v>-0.78065959858013279</v>
      </c>
      <c r="X141" s="24">
        <f t="shared" si="29"/>
        <v>45.025831129192341</v>
      </c>
      <c r="Y141" s="7"/>
      <c r="Z141" s="25">
        <f t="shared" si="30"/>
        <v>-634</v>
      </c>
      <c r="AA141" s="17">
        <f t="shared" si="31"/>
        <v>45.045000000000044</v>
      </c>
      <c r="AB141" s="24">
        <f t="shared" si="25"/>
        <v>0.78618356156084657</v>
      </c>
      <c r="AC141" s="17">
        <f t="shared" si="26"/>
        <v>-1.9168870807703797E-2</v>
      </c>
    </row>
    <row r="142" spans="1:29" s="17" customFormat="1" x14ac:dyDescent="0.25">
      <c r="A142" s="17">
        <v>57</v>
      </c>
      <c r="B142" s="17">
        <v>-628</v>
      </c>
      <c r="C142" s="17">
        <v>14678</v>
      </c>
      <c r="D142" s="17">
        <v>11801</v>
      </c>
      <c r="E142" s="17">
        <v>11743</v>
      </c>
      <c r="F142" s="17">
        <v>14614</v>
      </c>
      <c r="G142" s="24"/>
      <c r="H142" s="7"/>
      <c r="I142" s="25">
        <f t="shared" si="32"/>
        <v>2935</v>
      </c>
      <c r="J142" s="24">
        <f t="shared" si="32"/>
        <v>-2813</v>
      </c>
      <c r="K142" s="7"/>
      <c r="L142" s="25">
        <f t="shared" si="27"/>
        <v>2942.7300173258091</v>
      </c>
      <c r="M142" s="17">
        <f t="shared" si="18"/>
        <v>59.75316785730822</v>
      </c>
      <c r="N142" s="17">
        <f t="shared" si="28"/>
        <v>-2812.4236692860813</v>
      </c>
      <c r="O142" s="24">
        <f t="shared" si="19"/>
        <v>0.3321570918059818</v>
      </c>
      <c r="P142" s="7"/>
      <c r="Q142" s="25">
        <f t="shared" si="20"/>
        <v>2939.548533461576</v>
      </c>
      <c r="R142" s="24">
        <f t="shared" si="21"/>
        <v>-2849.5824904677806</v>
      </c>
      <c r="S142" s="7"/>
      <c r="T142" s="25">
        <f t="shared" si="22"/>
        <v>-0.71414422570418679</v>
      </c>
      <c r="U142" s="24">
        <f t="shared" si="23"/>
        <v>-0.69524915938593723</v>
      </c>
      <c r="V142" s="7"/>
      <c r="W142" s="25">
        <f t="shared" si="24"/>
        <v>-0.71463160920715729</v>
      </c>
      <c r="X142" s="24">
        <f t="shared" si="29"/>
        <v>39.274679934560538</v>
      </c>
      <c r="Y142" s="7"/>
      <c r="Z142" s="25">
        <f t="shared" si="30"/>
        <v>-628</v>
      </c>
      <c r="AA142" s="17">
        <f t="shared" si="31"/>
        <v>39.393000000000043</v>
      </c>
      <c r="AB142" s="24">
        <f t="shared" si="25"/>
        <v>0.68753755223812696</v>
      </c>
      <c r="AC142" s="17">
        <f t="shared" si="26"/>
        <v>-0.11832006543950513</v>
      </c>
    </row>
    <row r="143" spans="1:29" s="17" customFormat="1" x14ac:dyDescent="0.25">
      <c r="A143" s="17">
        <v>58</v>
      </c>
      <c r="B143" s="17">
        <v>-605</v>
      </c>
      <c r="C143" s="17">
        <v>14534</v>
      </c>
      <c r="D143" s="17">
        <v>11665</v>
      </c>
      <c r="E143" s="17">
        <v>11878</v>
      </c>
      <c r="F143" s="17">
        <v>14742</v>
      </c>
      <c r="G143" s="24"/>
      <c r="H143" s="7"/>
      <c r="I143" s="25">
        <f t="shared" si="32"/>
        <v>2656</v>
      </c>
      <c r="J143" s="24">
        <f t="shared" si="32"/>
        <v>-3077</v>
      </c>
      <c r="K143" s="7"/>
      <c r="L143" s="25">
        <f t="shared" si="27"/>
        <v>2657.4902772511932</v>
      </c>
      <c r="M143" s="17">
        <f t="shared" si="18"/>
        <v>2.2209262854240195</v>
      </c>
      <c r="N143" s="17">
        <f t="shared" si="28"/>
        <v>-3078.4002080757327</v>
      </c>
      <c r="O143" s="24">
        <f t="shared" si="19"/>
        <v>1.9605826553471681</v>
      </c>
      <c r="P143" s="7"/>
      <c r="Q143" s="25">
        <f t="shared" si="20"/>
        <v>2660.548533461576</v>
      </c>
      <c r="R143" s="24">
        <f t="shared" si="21"/>
        <v>-3113.5824904677806</v>
      </c>
      <c r="S143" s="7"/>
      <c r="T143" s="25">
        <f t="shared" si="22"/>
        <v>-0.646362987631945</v>
      </c>
      <c r="U143" s="24">
        <f t="shared" si="23"/>
        <v>-0.7596606227114846</v>
      </c>
      <c r="V143" s="7"/>
      <c r="W143" s="25">
        <f t="shared" si="24"/>
        <v>-0.64689549196501495</v>
      </c>
      <c r="X143" s="24">
        <f t="shared" si="29"/>
        <v>33.903389915487878</v>
      </c>
      <c r="Y143" s="7"/>
      <c r="Z143" s="25">
        <f t="shared" si="30"/>
        <v>-605</v>
      </c>
      <c r="AA143" s="17">
        <f t="shared" si="31"/>
        <v>33.948000000000043</v>
      </c>
      <c r="AB143" s="24">
        <f t="shared" si="25"/>
        <v>0.59250437446703574</v>
      </c>
      <c r="AC143" s="17">
        <f t="shared" si="26"/>
        <v>-4.461008451216486E-2</v>
      </c>
    </row>
    <row r="144" spans="1:29" s="17" customFormat="1" x14ac:dyDescent="0.25">
      <c r="A144" s="17">
        <v>59</v>
      </c>
      <c r="B144" s="17">
        <v>-611</v>
      </c>
      <c r="C144" s="17">
        <v>14379</v>
      </c>
      <c r="D144" s="17">
        <v>11545</v>
      </c>
      <c r="E144" s="17">
        <v>12038</v>
      </c>
      <c r="F144" s="17">
        <v>14865</v>
      </c>
      <c r="G144" s="24"/>
      <c r="H144" s="7"/>
      <c r="I144" s="25">
        <f t="shared" si="32"/>
        <v>2341</v>
      </c>
      <c r="J144" s="24">
        <f t="shared" si="32"/>
        <v>-3320</v>
      </c>
      <c r="K144" s="7"/>
      <c r="L144" s="25">
        <f t="shared" si="27"/>
        <v>2345.0238732433791</v>
      </c>
      <c r="M144" s="17">
        <f t="shared" si="18"/>
        <v>16.191555878781895</v>
      </c>
      <c r="N144" s="17">
        <f t="shared" si="28"/>
        <v>-3318.4541827235366</v>
      </c>
      <c r="O144" s="24">
        <f t="shared" si="19"/>
        <v>2.3895510522126227</v>
      </c>
      <c r="P144" s="7"/>
      <c r="Q144" s="25">
        <f t="shared" si="20"/>
        <v>2345.548533461576</v>
      </c>
      <c r="R144" s="24">
        <f t="shared" si="21"/>
        <v>-3356.5824904677806</v>
      </c>
      <c r="S144" s="7"/>
      <c r="T144" s="25">
        <f t="shared" si="22"/>
        <v>-0.56983578335683338</v>
      </c>
      <c r="U144" s="24">
        <f t="shared" si="23"/>
        <v>-0.81894844690886337</v>
      </c>
      <c r="V144" s="7"/>
      <c r="W144" s="25">
        <f t="shared" si="24"/>
        <v>-0.57040981589173623</v>
      </c>
      <c r="X144" s="24">
        <f t="shared" si="29"/>
        <v>28.344838366848876</v>
      </c>
      <c r="Y144" s="7"/>
      <c r="Z144" s="25">
        <f t="shared" si="30"/>
        <v>-611</v>
      </c>
      <c r="AA144" s="17">
        <f t="shared" si="31"/>
        <v>28.449000000000044</v>
      </c>
      <c r="AB144" s="24">
        <f t="shared" si="25"/>
        <v>0.4965287188998676</v>
      </c>
      <c r="AC144" s="17">
        <f t="shared" si="26"/>
        <v>-0.10416163315116833</v>
      </c>
    </row>
    <row r="145" spans="1:29" s="17" customFormat="1" x14ac:dyDescent="0.25">
      <c r="A145" s="17">
        <v>60</v>
      </c>
      <c r="B145" s="17">
        <v>-628</v>
      </c>
      <c r="C145" s="17">
        <v>14206</v>
      </c>
      <c r="D145" s="17">
        <v>11434</v>
      </c>
      <c r="E145" s="17">
        <v>12211</v>
      </c>
      <c r="F145" s="17">
        <v>14971</v>
      </c>
      <c r="G145" s="24"/>
      <c r="H145" s="7"/>
      <c r="I145" s="25">
        <f t="shared" si="32"/>
        <v>1995</v>
      </c>
      <c r="J145" s="24">
        <f t="shared" si="32"/>
        <v>-3537</v>
      </c>
      <c r="K145" s="7"/>
      <c r="L145" s="25">
        <f t="shared" si="27"/>
        <v>2001.3327716131753</v>
      </c>
      <c r="M145" s="17">
        <f t="shared" si="18"/>
        <v>40.10399630463867</v>
      </c>
      <c r="N145" s="17">
        <f t="shared" si="28"/>
        <v>-3532.961649159533</v>
      </c>
      <c r="O145" s="24">
        <f t="shared" si="19"/>
        <v>16.308277510700901</v>
      </c>
      <c r="P145" s="7"/>
      <c r="Q145" s="25">
        <f t="shared" si="20"/>
        <v>1999.5485334615762</v>
      </c>
      <c r="R145" s="24">
        <f t="shared" si="21"/>
        <v>-3573.5824904677806</v>
      </c>
      <c r="S145" s="7"/>
      <c r="T145" s="25">
        <f t="shared" si="22"/>
        <v>-0.48577733040702831</v>
      </c>
      <c r="U145" s="24">
        <f t="shared" si="23"/>
        <v>-0.87189271789993839</v>
      </c>
      <c r="V145" s="7"/>
      <c r="W145" s="25">
        <f t="shared" si="24"/>
        <v>-0.48638844393737485</v>
      </c>
      <c r="X145" s="24">
        <f t="shared" si="29"/>
        <v>22.642169157825265</v>
      </c>
      <c r="Y145" s="7"/>
      <c r="Z145" s="25">
        <f t="shared" si="30"/>
        <v>-628</v>
      </c>
      <c r="AA145" s="17">
        <f t="shared" si="31"/>
        <v>22.797000000000047</v>
      </c>
      <c r="AB145" s="24">
        <f t="shared" si="25"/>
        <v>0.39788270957714811</v>
      </c>
      <c r="AC145" s="17">
        <f t="shared" si="26"/>
        <v>-0.15483084217478194</v>
      </c>
    </row>
    <row r="146" spans="1:29" s="17" customFormat="1" x14ac:dyDescent="0.25">
      <c r="A146" s="17">
        <v>61</v>
      </c>
      <c r="B146" s="17">
        <v>-623</v>
      </c>
      <c r="C146" s="17">
        <v>14025</v>
      </c>
      <c r="D146" s="17">
        <v>11340</v>
      </c>
      <c r="E146" s="17">
        <v>12385</v>
      </c>
      <c r="F146" s="17">
        <v>15058</v>
      </c>
      <c r="G146" s="24"/>
      <c r="H146" s="7"/>
      <c r="I146" s="25">
        <f t="shared" si="32"/>
        <v>1640</v>
      </c>
      <c r="J146" s="24">
        <f t="shared" si="32"/>
        <v>-3718</v>
      </c>
      <c r="K146" s="7"/>
      <c r="L146" s="25">
        <f t="shared" si="27"/>
        <v>1641.0776793186469</v>
      </c>
      <c r="M146" s="17">
        <f t="shared" si="18"/>
        <v>1.1613927138392788</v>
      </c>
      <c r="N146" s="17">
        <f t="shared" si="28"/>
        <v>-3711.4458173034554</v>
      </c>
      <c r="O146" s="24">
        <f t="shared" si="19"/>
        <v>42.957310819684096</v>
      </c>
      <c r="P146" s="7"/>
      <c r="Q146" s="25">
        <f t="shared" si="20"/>
        <v>1644.5485334615762</v>
      </c>
      <c r="R146" s="24">
        <f t="shared" si="21"/>
        <v>-3754.5824904677806</v>
      </c>
      <c r="S146" s="7"/>
      <c r="T146" s="25">
        <f t="shared" si="22"/>
        <v>-0.39953238590650569</v>
      </c>
      <c r="U146" s="24">
        <f t="shared" si="23"/>
        <v>-0.91605360752843867</v>
      </c>
      <c r="V146" s="7"/>
      <c r="W146" s="25">
        <f t="shared" si="24"/>
        <v>-0.40017442478548287</v>
      </c>
      <c r="X146" s="24">
        <f t="shared" si="29"/>
        <v>17.084973638046449</v>
      </c>
      <c r="Y146" s="7"/>
      <c r="Z146" s="25">
        <f t="shared" si="30"/>
        <v>-623</v>
      </c>
      <c r="AA146" s="17">
        <f t="shared" si="31"/>
        <v>17.190000000000047</v>
      </c>
      <c r="AB146" s="24">
        <f t="shared" si="25"/>
        <v>0.30002209841782607</v>
      </c>
      <c r="AC146" s="17">
        <f t="shared" si="26"/>
        <v>-0.10502636195359827</v>
      </c>
    </row>
    <row r="147" spans="1:29" s="17" customFormat="1" x14ac:dyDescent="0.25">
      <c r="A147" s="17">
        <v>62</v>
      </c>
      <c r="B147" s="17">
        <v>-635</v>
      </c>
      <c r="C147" s="17">
        <v>13836</v>
      </c>
      <c r="D147" s="17">
        <v>11275</v>
      </c>
      <c r="E147" s="17">
        <v>12581</v>
      </c>
      <c r="F147" s="17">
        <v>15135</v>
      </c>
      <c r="G147" s="24"/>
      <c r="H147" s="7"/>
      <c r="I147" s="25">
        <f t="shared" si="32"/>
        <v>1255</v>
      </c>
      <c r="J147" s="24">
        <f t="shared" si="32"/>
        <v>-3860</v>
      </c>
      <c r="K147" s="7"/>
      <c r="L147" s="25">
        <f t="shared" si="27"/>
        <v>1257.6849336064911</v>
      </c>
      <c r="M147" s="17">
        <f t="shared" si="18"/>
        <v>7.2088684712652285</v>
      </c>
      <c r="N147" s="17">
        <f t="shared" si="28"/>
        <v>-3856.4219022767907</v>
      </c>
      <c r="O147" s="24">
        <f t="shared" si="19"/>
        <v>12.802783316835857</v>
      </c>
      <c r="P147" s="7"/>
      <c r="Q147" s="25">
        <f t="shared" si="20"/>
        <v>1259.5485334615762</v>
      </c>
      <c r="R147" s="24">
        <f t="shared" si="21"/>
        <v>-3896.5824904677806</v>
      </c>
      <c r="S147" s="7"/>
      <c r="T147" s="25">
        <f t="shared" si="22"/>
        <v>-0.30599913623692482</v>
      </c>
      <c r="U147" s="24">
        <f t="shared" si="23"/>
        <v>-0.95069916734748305</v>
      </c>
      <c r="V147" s="7"/>
      <c r="W147" s="25">
        <f t="shared" si="24"/>
        <v>-0.30666543063920315</v>
      </c>
      <c r="X147" s="24">
        <f t="shared" si="29"/>
        <v>11.365108021735409</v>
      </c>
      <c r="Y147" s="7"/>
      <c r="Z147" s="25">
        <f t="shared" si="30"/>
        <v>-635</v>
      </c>
      <c r="AA147" s="17">
        <f t="shared" si="31"/>
        <v>11.475000000000048</v>
      </c>
      <c r="AB147" s="24">
        <f t="shared" si="25"/>
        <v>0.20027653166635015</v>
      </c>
      <c r="AC147" s="17">
        <f t="shared" si="26"/>
        <v>-0.10989197826463837</v>
      </c>
    </row>
    <row r="148" spans="1:29" s="17" customFormat="1" x14ac:dyDescent="0.25">
      <c r="A148" s="17">
        <v>63</v>
      </c>
      <c r="B148" s="17">
        <v>-641</v>
      </c>
      <c r="C148" s="17">
        <v>13640</v>
      </c>
      <c r="D148" s="17">
        <v>11215</v>
      </c>
      <c r="E148" s="17">
        <v>12778</v>
      </c>
      <c r="F148" s="17">
        <v>15182</v>
      </c>
      <c r="G148" s="24"/>
      <c r="H148" s="7"/>
      <c r="I148" s="25">
        <f t="shared" si="32"/>
        <v>862</v>
      </c>
      <c r="J148" s="24">
        <f t="shared" si="32"/>
        <v>-3967</v>
      </c>
      <c r="K148" s="7"/>
      <c r="L148" s="25">
        <f t="shared" si="27"/>
        <v>857.94206050034893</v>
      </c>
      <c r="M148" s="17">
        <f t="shared" ref="M148:M149" si="33">(I148-L148)^2</f>
        <v>16.466872982828377</v>
      </c>
      <c r="N148" s="17">
        <f t="shared" si="28"/>
        <v>-3963.4836793264258</v>
      </c>
      <c r="O148" s="24">
        <f t="shared" ref="O148:O149" si="34">(J148-N148)^2</f>
        <v>12.364511079405512</v>
      </c>
      <c r="P148" s="7"/>
      <c r="Q148" s="25">
        <f t="shared" si="20"/>
        <v>866.5485334615762</v>
      </c>
      <c r="R148" s="24">
        <f t="shared" si="21"/>
        <v>-4003.5824904677806</v>
      </c>
      <c r="S148" s="7"/>
      <c r="T148" s="25">
        <f t="shared" si="22"/>
        <v>-0.21052233852226174</v>
      </c>
      <c r="U148" s="24">
        <f t="shared" si="23"/>
        <v>-0.97680532861957992</v>
      </c>
      <c r="V148" s="7"/>
      <c r="W148" s="25">
        <f t="shared" si="24"/>
        <v>-0.21120690383595619</v>
      </c>
      <c r="X148" s="24">
        <f t="shared" si="29"/>
        <v>5.6878422246535933</v>
      </c>
      <c r="Y148" s="7"/>
      <c r="Z148" s="25">
        <f t="shared" si="30"/>
        <v>-641</v>
      </c>
      <c r="AA148" s="17">
        <f t="shared" si="31"/>
        <v>5.7060000000000484</v>
      </c>
      <c r="AB148" s="24">
        <f t="shared" si="25"/>
        <v>9.9588487118797295E-2</v>
      </c>
      <c r="AC148" s="17">
        <f t="shared" si="26"/>
        <v>-1.8157775346455018E-2</v>
      </c>
    </row>
    <row r="149" spans="1:29" s="17" customFormat="1" x14ac:dyDescent="0.25">
      <c r="A149" s="17">
        <v>64</v>
      </c>
      <c r="B149" s="17">
        <v>-625</v>
      </c>
      <c r="C149" s="17">
        <v>13444</v>
      </c>
      <c r="D149" s="17">
        <v>11187</v>
      </c>
      <c r="E149" s="17">
        <v>12981</v>
      </c>
      <c r="F149" s="17">
        <v>15221</v>
      </c>
      <c r="G149" s="24"/>
      <c r="H149" s="7"/>
      <c r="I149" s="25">
        <f t="shared" si="32"/>
        <v>463</v>
      </c>
      <c r="J149" s="24">
        <f t="shared" si="32"/>
        <v>-4034</v>
      </c>
      <c r="K149" s="7"/>
      <c r="L149" s="25">
        <f t="shared" si="27"/>
        <v>459.72224470336351</v>
      </c>
      <c r="M149" s="17">
        <f t="shared" si="33"/>
        <v>10.743679784628533</v>
      </c>
      <c r="N149" s="17">
        <f t="shared" si="28"/>
        <v>-4028.8351206404491</v>
      </c>
      <c r="O149" s="24">
        <f t="shared" si="34"/>
        <v>26.675978798715157</v>
      </c>
      <c r="P149" s="7"/>
      <c r="Q149" s="25">
        <f t="shared" ref="Q149" si="35">I149-$J$4</f>
        <v>467.5485334615762</v>
      </c>
      <c r="R149" s="24">
        <f t="shared" ref="R149" si="36">J149-$J$3</f>
        <v>-4070.5824904677806</v>
      </c>
      <c r="S149" s="7"/>
      <c r="T149" s="25">
        <f t="shared" ref="T149" si="37">Q149/$J$7</f>
        <v>-0.113587879773787</v>
      </c>
      <c r="U149" s="24">
        <f t="shared" ref="U149" si="38">R149/$J$6</f>
        <v>-0.99315217726659377</v>
      </c>
      <c r="V149" s="7"/>
      <c r="W149" s="25">
        <f t="shared" ref="W149" si="39">(T149-U149*SIN(-$J$11*PI()/180))/(COS(-$J$11*PI()/180))</f>
        <v>-0.11428387662993458</v>
      </c>
      <c r="X149" s="24">
        <f>IF(MOD(ATAN2(U149,W149)*180/PI()-$J$9+360,360)&gt;5,MOD(ATAN2(U149,W149)*180/PI()-$J$9+360,360)-360,MOD(ATAN2(U149,W149)*180/PI()-$J$9+360,360))</f>
        <v>5.1311567883658427E-2</v>
      </c>
      <c r="Y149" s="7"/>
      <c r="Z149" s="25">
        <f t="shared" si="30"/>
        <v>-625</v>
      </c>
      <c r="AA149" s="17">
        <f t="shared" si="31"/>
        <v>8.1000000000048367E-2</v>
      </c>
      <c r="AB149" s="24">
        <f t="shared" ref="AB149" si="40">AA149*PI()/180</f>
        <v>1.413716694116251E-3</v>
      </c>
      <c r="AC149" s="17">
        <f t="shared" ref="AC149" si="41">X149-AA149</f>
        <v>-2.968843211638994E-2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174</v>
      </c>
      <c r="B156" s="31">
        <v>9989</v>
      </c>
      <c r="G156" s="2"/>
      <c r="I156" s="1"/>
      <c r="J156" s="3"/>
    </row>
    <row r="157" spans="1:29" x14ac:dyDescent="0.25">
      <c r="A157" t="s">
        <v>175</v>
      </c>
      <c r="B157">
        <v>9989</v>
      </c>
      <c r="G157" s="2"/>
      <c r="I157" s="43">
        <f>J155</f>
        <v>-9989</v>
      </c>
      <c r="J157" s="39">
        <f>I157+B157</f>
        <v>0</v>
      </c>
    </row>
    <row r="158" spans="1:29" x14ac:dyDescent="0.25">
      <c r="A158" s="31" t="s">
        <v>176</v>
      </c>
      <c r="B158" s="31">
        <v>40003</v>
      </c>
      <c r="G158" s="2"/>
      <c r="I158" s="1"/>
      <c r="J158" s="3"/>
    </row>
    <row r="159" spans="1:29" x14ac:dyDescent="0.25">
      <c r="A159" t="s">
        <v>177</v>
      </c>
      <c r="B159">
        <v>40003</v>
      </c>
      <c r="G159" s="2"/>
      <c r="I159" s="43">
        <f>J157</f>
        <v>0</v>
      </c>
      <c r="J159" s="39">
        <f>I159+B159</f>
        <v>40003</v>
      </c>
    </row>
    <row r="160" spans="1:29" x14ac:dyDescent="0.25">
      <c r="A160" s="31" t="s">
        <v>178</v>
      </c>
      <c r="B160" s="31">
        <v>10001</v>
      </c>
      <c r="G160" s="2"/>
      <c r="I160" s="1"/>
      <c r="J160" s="3"/>
    </row>
    <row r="161" spans="1:10" x14ac:dyDescent="0.25">
      <c r="A161" t="s">
        <v>179</v>
      </c>
      <c r="B161">
        <v>10001</v>
      </c>
      <c r="G161" s="2"/>
      <c r="I161" s="43">
        <f>J159</f>
        <v>40003</v>
      </c>
      <c r="J161" s="39">
        <f>I161+B161</f>
        <v>50004</v>
      </c>
    </row>
    <row r="162" spans="1:10" x14ac:dyDescent="0.25">
      <c r="A162" s="31" t="s">
        <v>180</v>
      </c>
      <c r="B162" s="31">
        <v>-9986</v>
      </c>
      <c r="G162" s="2"/>
      <c r="I162" s="1"/>
      <c r="J162" s="3"/>
    </row>
    <row r="163" spans="1:10" x14ac:dyDescent="0.25">
      <c r="A163" t="s">
        <v>181</v>
      </c>
      <c r="B163">
        <v>-9994</v>
      </c>
      <c r="G163" s="2"/>
      <c r="I163" s="43">
        <f>J161</f>
        <v>50004</v>
      </c>
      <c r="J163" s="39">
        <f>I163+B163</f>
        <v>40010</v>
      </c>
    </row>
    <row r="164" spans="1:10" x14ac:dyDescent="0.25">
      <c r="A164" s="31" t="s">
        <v>182</v>
      </c>
      <c r="B164" s="31">
        <v>-40001</v>
      </c>
      <c r="G164" s="2"/>
      <c r="I164" s="1"/>
      <c r="J164" s="3"/>
    </row>
    <row r="165" spans="1:10" ht="15.75" thickBot="1" x14ac:dyDescent="0.3">
      <c r="A165" t="s">
        <v>183</v>
      </c>
      <c r="B165">
        <v>-40001</v>
      </c>
      <c r="G165" s="2"/>
      <c r="I165" s="4">
        <f>J163</f>
        <v>40010</v>
      </c>
      <c r="J165" s="6">
        <f>I165+B165</f>
        <v>9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36.762492162769789</v>
      </c>
      <c r="L3" s="35" t="s">
        <v>1</v>
      </c>
      <c r="M3" s="11">
        <v>-4124.0849760439469</v>
      </c>
      <c r="N3" s="10" t="s">
        <v>2</v>
      </c>
      <c r="O3" s="35">
        <v>4105.8674783593215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-4.2280491166635148</v>
      </c>
      <c r="L4" s="9" t="s">
        <v>5</v>
      </c>
      <c r="M4" s="13">
        <v>359.85865509087273</v>
      </c>
      <c r="N4" s="12" t="s">
        <v>6</v>
      </c>
      <c r="O4" s="9">
        <v>359.85897339241768</v>
      </c>
      <c r="Q4" s="2" t="s">
        <v>7</v>
      </c>
      <c r="R4" s="2">
        <f>MAX(AC20:AC149)</f>
        <v>0.28440389759811069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-173.54882774155928</v>
      </c>
      <c r="N5" s="14" t="s">
        <v>9</v>
      </c>
      <c r="O5" s="9">
        <v>-173.49167326192847</v>
      </c>
      <c r="Q5" s="5" t="s">
        <v>10</v>
      </c>
      <c r="R5" s="5">
        <f>MIN(AC20:AC149)</f>
        <v>-0.2069616453409111</v>
      </c>
      <c r="T5" s="45" t="s">
        <v>55</v>
      </c>
      <c r="U5" s="47">
        <v>7</v>
      </c>
    </row>
    <row r="6" spans="1:21" ht="15.75" thickBot="1" x14ac:dyDescent="0.3">
      <c r="A6" t="s">
        <v>161</v>
      </c>
      <c r="I6" s="32" t="s">
        <v>11</v>
      </c>
      <c r="J6" s="32">
        <f>(O3+O9)/2</f>
        <v>4098.9550423479977</v>
      </c>
      <c r="L6" s="37" t="s">
        <v>12</v>
      </c>
      <c r="M6" s="13">
        <v>-3.9001769656126495</v>
      </c>
      <c r="N6" s="14" t="s">
        <v>13</v>
      </c>
      <c r="O6" s="9">
        <v>37.131807418256884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-4117.2777465146264</v>
      </c>
      <c r="L7" s="38" t="s">
        <v>15</v>
      </c>
      <c r="M7" s="16">
        <f>SUM(M20:M84)</f>
        <v>1273.8345981035538</v>
      </c>
      <c r="N7" s="15" t="s">
        <v>15</v>
      </c>
      <c r="O7" s="36">
        <f>SUM(O20:O84)</f>
        <v>2859.1822222338155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-173.47151710005897</v>
      </c>
      <c r="L9" s="35" t="s">
        <v>18</v>
      </c>
      <c r="M9" s="11">
        <v>-4110.4705169853059</v>
      </c>
      <c r="N9" s="10" t="s">
        <v>19</v>
      </c>
      <c r="O9" s="35">
        <v>4092.0426063366735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-173.53308439587016</v>
      </c>
      <c r="L10" s="9" t="s">
        <v>21</v>
      </c>
      <c r="M10" s="13">
        <v>359.86143624419037</v>
      </c>
      <c r="N10" s="12" t="s">
        <v>22</v>
      </c>
      <c r="O10" s="9">
        <v>359.88230273436727</v>
      </c>
      <c r="T10" s="48"/>
    </row>
    <row r="11" spans="1:21" ht="15.75" thickBot="1" x14ac:dyDescent="0.3">
      <c r="I11" s="33" t="s">
        <v>23</v>
      </c>
      <c r="J11" s="33">
        <f>J9-J10</f>
        <v>6.156729581118725E-2</v>
      </c>
      <c r="L11" s="37" t="s">
        <v>24</v>
      </c>
      <c r="M11" s="13">
        <v>-173.51734105018105</v>
      </c>
      <c r="N11" s="14" t="s">
        <v>25</v>
      </c>
      <c r="O11" s="9">
        <v>-173.45136093818951</v>
      </c>
    </row>
    <row r="12" spans="1:21" x14ac:dyDescent="0.25">
      <c r="I12" s="9"/>
      <c r="J12" s="9"/>
      <c r="L12" s="37" t="s">
        <v>26</v>
      </c>
      <c r="M12" s="13">
        <v>-4.555921267714381</v>
      </c>
      <c r="N12" s="14" t="s">
        <v>27</v>
      </c>
      <c r="O12" s="9">
        <v>36.393176907282701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1186.5055449117979</v>
      </c>
      <c r="N13" s="15" t="s">
        <v>15</v>
      </c>
      <c r="O13" s="36">
        <f>SUM(O85:O149)</f>
        <v>2928.3758365684043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13496</v>
      </c>
      <c r="D20" s="17">
        <v>11228</v>
      </c>
      <c r="E20" s="17">
        <v>13030</v>
      </c>
      <c r="F20" s="17">
        <v>15276</v>
      </c>
      <c r="G20" s="24"/>
      <c r="H20" s="7"/>
      <c r="I20" s="25">
        <f t="shared" ref="I20:J51" si="0">C20-E20</f>
        <v>466</v>
      </c>
      <c r="J20" s="24">
        <f t="shared" si="0"/>
        <v>-4048</v>
      </c>
      <c r="K20" s="7"/>
      <c r="L20" s="25">
        <f>$M$3*SIN(2*PI()/$M$4*(AA20+$M$5))+$M$6</f>
        <v>457.16765728530839</v>
      </c>
      <c r="M20" s="17">
        <f t="shared" ref="M20:M83" si="1">(I20-L20)^2</f>
        <v>78.010277829765883</v>
      </c>
      <c r="N20" s="17">
        <f>$O$3*COS(2*PI()/$O$4*(AA20+$O$5))+$O$6</f>
        <v>-4042.5340653656335</v>
      </c>
      <c r="O20" s="24">
        <f t="shared" ref="O20:O83" si="2">(J20-N20)^2</f>
        <v>29.876441427166988</v>
      </c>
      <c r="P20" s="7"/>
      <c r="Q20" s="25">
        <f>I20-$J$4</f>
        <v>470.2280491166635</v>
      </c>
      <c r="R20" s="24">
        <f>J20-$J$3</f>
        <v>-4084.7624921627698</v>
      </c>
      <c r="S20" s="7"/>
      <c r="T20" s="25">
        <f>Q20/$J$7</f>
        <v>-0.11420848387377382</v>
      </c>
      <c r="U20" s="24">
        <f>R20/$J$6</f>
        <v>-0.99653751991944317</v>
      </c>
      <c r="V20" s="7"/>
      <c r="W20" s="25">
        <f>(T20-U20*SIN(-$J$11*PI()/180))/(COS(-$J$11*PI()/180))</f>
        <v>-0.11527938163053411</v>
      </c>
      <c r="X20" s="24">
        <f>IF(MOD(ATAN2(U20,W20)*180/PI()-$J$9+360,360)&gt;5,MOD(ATAN2(U20,W20)*180/PI()-$J$9+360,360)-360,MOD(ATAN2(U20,W20)*180/PI()-$J$9+360,360))</f>
        <v>7.015865824530465E-2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3.4158658245304653E-2</v>
      </c>
      <c r="AD20" s="17">
        <f ca="1">INDIRECT("AC"&amp;AE20)-AC20</f>
        <v>-6.6849274526132457E-2</v>
      </c>
      <c r="AE20" s="17">
        <v>149</v>
      </c>
    </row>
    <row r="21" spans="1:31" s="17" customFormat="1" x14ac:dyDescent="0.25">
      <c r="A21" s="17">
        <v>1</v>
      </c>
      <c r="B21" s="17">
        <v>627</v>
      </c>
      <c r="C21" s="17">
        <v>13682</v>
      </c>
      <c r="D21" s="17">
        <v>11255</v>
      </c>
      <c r="E21" s="17">
        <v>12825</v>
      </c>
      <c r="F21" s="17">
        <v>15236</v>
      </c>
      <c r="G21" s="24"/>
      <c r="H21" s="7"/>
      <c r="I21" s="25">
        <f t="shared" si="0"/>
        <v>857</v>
      </c>
      <c r="J21" s="24">
        <f t="shared" si="0"/>
        <v>-3981</v>
      </c>
      <c r="K21" s="7"/>
      <c r="L21" s="25">
        <f t="shared" ref="L21:L84" si="3">$M$3*SIN(2*PI()/$M$4*(AA21+$M$5))+$M$6</f>
        <v>858.06739702452091</v>
      </c>
      <c r="M21" s="17">
        <f t="shared" si="1"/>
        <v>1.1393364079561024</v>
      </c>
      <c r="N21" s="17">
        <f t="shared" ref="N21:N84" si="4">$O$3*COS(2*PI()/$O$4*(AA21+$O$5))+$O$6</f>
        <v>-3977.1924092346385</v>
      </c>
      <c r="O21" s="24">
        <f t="shared" si="2"/>
        <v>14.497747436466252</v>
      </c>
      <c r="P21" s="7"/>
      <c r="Q21" s="25">
        <f t="shared" ref="Q21:Q84" si="5">I21-$J$4</f>
        <v>861.22804911666356</v>
      </c>
      <c r="R21" s="24">
        <f t="shared" ref="R21:R84" si="6">J21-$J$3</f>
        <v>-4017.7624921627698</v>
      </c>
      <c r="S21" s="7"/>
      <c r="T21" s="25">
        <f t="shared" ref="T21:T84" si="7">Q21/$J$7</f>
        <v>-0.20917414421354341</v>
      </c>
      <c r="U21" s="24">
        <f t="shared" ref="U21:U84" si="8">R21/$J$6</f>
        <v>-0.9801918905315149</v>
      </c>
      <c r="V21" s="7"/>
      <c r="W21" s="25">
        <f t="shared" ref="W21:W84" si="9">(T21-U21*SIN(-$J$11*PI()/180))/(COS(-$J$11*PI()/180))</f>
        <v>-0.21022753256105847</v>
      </c>
      <c r="X21" s="24">
        <f t="shared" ref="X21:X83" si="10">MOD(ATAN2(U21,W21)*180/PI()-$J$9+360,360)</f>
        <v>5.5766919139261972</v>
      </c>
      <c r="Y21" s="7"/>
      <c r="Z21" s="25">
        <f t="shared" ref="Z21:Z84" si="11">B21</f>
        <v>627</v>
      </c>
      <c r="AA21" s="17">
        <f>360/40000*Z21+AA20</f>
        <v>5.6789999999999994</v>
      </c>
      <c r="AB21" s="24">
        <f t="shared" ref="AB21:AB84" si="12">AA21*PI()/180</f>
        <v>9.9117248220757959E-2</v>
      </c>
      <c r="AC21" s="17">
        <f t="shared" ref="AC21:AC84" si="13">X21-AA21</f>
        <v>-0.10230808607380215</v>
      </c>
      <c r="AD21" s="17">
        <f t="shared" ref="AD21:AD83" ca="1" si="14">INDIRECT("AC"&amp;AE21)-AC21</f>
        <v>8.0439281826844677E-2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13892</v>
      </c>
      <c r="D22" s="17">
        <v>11319</v>
      </c>
      <c r="E22" s="17">
        <v>12632</v>
      </c>
      <c r="F22" s="17">
        <v>15194</v>
      </c>
      <c r="G22" s="24"/>
      <c r="H22" s="7"/>
      <c r="I22" s="25">
        <f t="shared" si="0"/>
        <v>1260</v>
      </c>
      <c r="J22" s="24">
        <f t="shared" si="0"/>
        <v>-3875</v>
      </c>
      <c r="K22" s="7"/>
      <c r="L22" s="25">
        <f t="shared" si="3"/>
        <v>1259.8629948665487</v>
      </c>
      <c r="M22" s="17">
        <f t="shared" si="1"/>
        <v>1.8770406592019246E-2</v>
      </c>
      <c r="N22" s="17">
        <f>$O$3*COS(2*PI()/$O$4*(AA22+$O$5))+$O$6</f>
        <v>-3869.9484808550028</v>
      </c>
      <c r="O22" s="24">
        <f>(J22-N22)^2</f>
        <v>25.51784567227325</v>
      </c>
      <c r="P22" s="7"/>
      <c r="Q22" s="25">
        <f t="shared" si="5"/>
        <v>1264.2280491166634</v>
      </c>
      <c r="R22" s="24">
        <f t="shared" si="6"/>
        <v>-3911.7624921627698</v>
      </c>
      <c r="S22" s="7"/>
      <c r="T22" s="25">
        <f t="shared" si="7"/>
        <v>-0.30705435167371514</v>
      </c>
      <c r="U22" s="24">
        <f t="shared" si="8"/>
        <v>-0.95433164105210611</v>
      </c>
      <c r="V22" s="7"/>
      <c r="W22" s="25">
        <f t="shared" si="9"/>
        <v>-0.30808000833643745</v>
      </c>
      <c r="X22" s="24">
        <f t="shared" si="10"/>
        <v>11.362779354139548</v>
      </c>
      <c r="Y22" s="7"/>
      <c r="Z22" s="25">
        <f t="shared" si="11"/>
        <v>642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-9.4220645860451313E-2</v>
      </c>
      <c r="AD22" s="17">
        <f t="shared" ca="1" si="14"/>
        <v>6.7754871883968448E-2</v>
      </c>
      <c r="AE22" s="17">
        <v>147</v>
      </c>
    </row>
    <row r="23" spans="1:31" s="17" customFormat="1" x14ac:dyDescent="0.25">
      <c r="A23" s="17">
        <v>3</v>
      </c>
      <c r="B23" s="17">
        <v>627</v>
      </c>
      <c r="C23" s="17">
        <v>14073</v>
      </c>
      <c r="D23" s="17">
        <v>11383</v>
      </c>
      <c r="E23" s="17">
        <v>12434</v>
      </c>
      <c r="F23" s="17">
        <v>15113</v>
      </c>
      <c r="G23" s="24"/>
      <c r="H23" s="7"/>
      <c r="I23" s="25">
        <f t="shared" si="0"/>
        <v>1639</v>
      </c>
      <c r="J23" s="24">
        <f t="shared" si="0"/>
        <v>-3730</v>
      </c>
      <c r="K23" s="7"/>
      <c r="L23" s="25">
        <f t="shared" si="3"/>
        <v>1639.8964307807585</v>
      </c>
      <c r="M23" s="17">
        <f t="shared" si="1"/>
        <v>0.80358814469123041</v>
      </c>
      <c r="N23" s="17">
        <f t="shared" si="4"/>
        <v>-3726.8499680422578</v>
      </c>
      <c r="O23" s="24">
        <f t="shared" si="2"/>
        <v>9.9227013347968924</v>
      </c>
      <c r="P23" s="7"/>
      <c r="Q23" s="25">
        <f t="shared" si="5"/>
        <v>1643.2280491166634</v>
      </c>
      <c r="R23" s="24">
        <f t="shared" si="6"/>
        <v>-3766.7624921627698</v>
      </c>
      <c r="S23" s="7"/>
      <c r="T23" s="25">
        <f t="shared" si="7"/>
        <v>-0.39910546489308257</v>
      </c>
      <c r="U23" s="24">
        <f t="shared" si="8"/>
        <v>-0.91895677148121668</v>
      </c>
      <c r="V23" s="7"/>
      <c r="W23" s="25">
        <f t="shared" si="9"/>
        <v>-0.40009316254748684</v>
      </c>
      <c r="X23" s="24">
        <f t="shared" si="10"/>
        <v>16.99874560470721</v>
      </c>
      <c r="Y23" s="7"/>
      <c r="Z23" s="25">
        <f t="shared" si="11"/>
        <v>627</v>
      </c>
      <c r="AA23" s="17">
        <f t="shared" si="15"/>
        <v>17.099999999999998</v>
      </c>
      <c r="AB23" s="24">
        <f t="shared" si="12"/>
        <v>0.29845130209103032</v>
      </c>
      <c r="AC23" s="17">
        <f t="shared" si="13"/>
        <v>-0.10125439529278779</v>
      </c>
      <c r="AD23" s="17">
        <f t="shared" ca="1" si="14"/>
        <v>2.116726354774201E-2</v>
      </c>
      <c r="AE23" s="17">
        <v>146</v>
      </c>
    </row>
    <row r="24" spans="1:31" s="17" customFormat="1" x14ac:dyDescent="0.25">
      <c r="A24" s="17">
        <v>4</v>
      </c>
      <c r="B24" s="17">
        <v>623</v>
      </c>
      <c r="C24" s="17">
        <v>14253</v>
      </c>
      <c r="D24" s="17">
        <v>11471</v>
      </c>
      <c r="E24" s="17">
        <v>12253</v>
      </c>
      <c r="F24" s="17">
        <v>15023</v>
      </c>
      <c r="G24" s="24"/>
      <c r="H24" s="7"/>
      <c r="I24" s="25">
        <f t="shared" si="0"/>
        <v>2000</v>
      </c>
      <c r="J24" s="24">
        <f t="shared" si="0"/>
        <v>-3552</v>
      </c>
      <c r="K24" s="7"/>
      <c r="L24" s="25">
        <f t="shared" si="3"/>
        <v>2001.7206333128534</v>
      </c>
      <c r="M24" s="17">
        <f t="shared" si="1"/>
        <v>2.9605789973006993</v>
      </c>
      <c r="N24" s="17">
        <f t="shared" si="4"/>
        <v>-3548.4995558120604</v>
      </c>
      <c r="O24" s="24">
        <f t="shared" si="2"/>
        <v>12.253109512880075</v>
      </c>
      <c r="P24" s="7"/>
      <c r="Q24" s="25">
        <f t="shared" si="5"/>
        <v>2004.2280491166634</v>
      </c>
      <c r="R24" s="24">
        <f t="shared" si="6"/>
        <v>-3588.7624921627698</v>
      </c>
      <c r="S24" s="7"/>
      <c r="T24" s="25">
        <f t="shared" si="7"/>
        <v>-0.48678475743184685</v>
      </c>
      <c r="U24" s="24">
        <f t="shared" si="8"/>
        <v>-0.8755310695252283</v>
      </c>
      <c r="V24" s="7"/>
      <c r="W24" s="25">
        <f t="shared" si="9"/>
        <v>-0.48772584251238454</v>
      </c>
      <c r="X24" s="24">
        <f t="shared" si="10"/>
        <v>22.592072756886523</v>
      </c>
      <c r="Y24" s="7"/>
      <c r="Z24" s="25">
        <f t="shared" si="11"/>
        <v>623</v>
      </c>
      <c r="AA24" s="17">
        <f t="shared" si="15"/>
        <v>22.706999999999997</v>
      </c>
      <c r="AB24" s="24">
        <f t="shared" si="12"/>
        <v>0.39631191325035231</v>
      </c>
      <c r="AC24" s="17">
        <f t="shared" si="13"/>
        <v>-0.11492724311347402</v>
      </c>
      <c r="AD24" s="17">
        <f t="shared" ca="1" si="14"/>
        <v>-6.5756082521684078E-2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14422</v>
      </c>
      <c r="D25" s="17">
        <v>11581</v>
      </c>
      <c r="E25" s="17">
        <v>12088</v>
      </c>
      <c r="F25" s="17">
        <v>14922</v>
      </c>
      <c r="G25" s="24"/>
      <c r="H25" s="7"/>
      <c r="I25" s="25">
        <f t="shared" si="0"/>
        <v>2334</v>
      </c>
      <c r="J25" s="24">
        <f t="shared" si="0"/>
        <v>-3341</v>
      </c>
      <c r="K25" s="7"/>
      <c r="L25" s="25">
        <f t="shared" si="3"/>
        <v>2341.1403229533475</v>
      </c>
      <c r="M25" s="17">
        <f t="shared" si="1"/>
        <v>50.984211878101874</v>
      </c>
      <c r="N25" s="17">
        <f t="shared" si="4"/>
        <v>-3338.0170811552434</v>
      </c>
      <c r="O25" s="24">
        <f t="shared" si="2"/>
        <v>8.8978048344038605</v>
      </c>
      <c r="P25" s="7"/>
      <c r="Q25" s="25">
        <f t="shared" si="5"/>
        <v>2338.2280491166634</v>
      </c>
      <c r="R25" s="24">
        <f t="shared" si="6"/>
        <v>-3377.7624921627698</v>
      </c>
      <c r="S25" s="7"/>
      <c r="T25" s="25">
        <f t="shared" si="7"/>
        <v>-0.56790631894970633</v>
      </c>
      <c r="U25" s="24">
        <f t="shared" si="8"/>
        <v>-0.82405453518414085</v>
      </c>
      <c r="V25" s="7"/>
      <c r="W25" s="25">
        <f t="shared" si="9"/>
        <v>-0.56879213662883454</v>
      </c>
      <c r="X25" s="24">
        <f t="shared" si="10"/>
        <v>28.0863535697938</v>
      </c>
      <c r="Y25" s="7"/>
      <c r="Z25" s="25">
        <f t="shared" si="11"/>
        <v>617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-0.17364643020619752</v>
      </c>
      <c r="AD25" s="17">
        <f t="shared" ca="1" si="14"/>
        <v>9.724431791901722E-2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14581</v>
      </c>
      <c r="D26" s="17">
        <v>11701</v>
      </c>
      <c r="E26" s="17">
        <v>11926</v>
      </c>
      <c r="F26" s="17">
        <v>14797</v>
      </c>
      <c r="G26" s="24"/>
      <c r="H26" s="7"/>
      <c r="I26" s="25">
        <f t="shared" si="0"/>
        <v>2655</v>
      </c>
      <c r="J26" s="24">
        <f t="shared" si="0"/>
        <v>-3096</v>
      </c>
      <c r="K26" s="7"/>
      <c r="L26" s="25">
        <f t="shared" si="3"/>
        <v>2657.5427381391892</v>
      </c>
      <c r="M26" s="17">
        <f t="shared" si="1"/>
        <v>6.465517244487196</v>
      </c>
      <c r="N26" s="17">
        <f t="shared" si="4"/>
        <v>-3096.6652961206792</v>
      </c>
      <c r="O26" s="24">
        <f t="shared" si="2"/>
        <v>0.44261892819073778</v>
      </c>
      <c r="P26" s="7"/>
      <c r="Q26" s="25">
        <f t="shared" si="5"/>
        <v>2659.2280491166634</v>
      </c>
      <c r="R26" s="24">
        <f t="shared" si="6"/>
        <v>-3132.7624921627698</v>
      </c>
      <c r="S26" s="7"/>
      <c r="T26" s="25">
        <f t="shared" si="7"/>
        <v>-0.64587045442046342</v>
      </c>
      <c r="U26" s="24">
        <f t="shared" si="8"/>
        <v>-0.7642832038402243</v>
      </c>
      <c r="V26" s="7"/>
      <c r="W26" s="25">
        <f t="shared" si="9"/>
        <v>-0.64669208968096692</v>
      </c>
      <c r="X26" s="24">
        <f t="shared" si="10"/>
        <v>33.707478602371225</v>
      </c>
      <c r="Y26" s="7"/>
      <c r="Z26" s="25">
        <f t="shared" si="11"/>
        <v>615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-8.7521397628769648E-2</v>
      </c>
      <c r="AD26" s="17">
        <f t="shared" ca="1" si="14"/>
        <v>-2.9762048022639931E-2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14730</v>
      </c>
      <c r="D27" s="17">
        <v>11838</v>
      </c>
      <c r="E27" s="17">
        <v>11782</v>
      </c>
      <c r="F27" s="17">
        <v>14662</v>
      </c>
      <c r="G27" s="24"/>
      <c r="H27" s="7"/>
      <c r="I27" s="25">
        <f t="shared" si="0"/>
        <v>2948</v>
      </c>
      <c r="J27" s="24">
        <f t="shared" si="0"/>
        <v>-2824</v>
      </c>
      <c r="K27" s="7"/>
      <c r="L27" s="25">
        <f t="shared" si="3"/>
        <v>2950.0121500258374</v>
      </c>
      <c r="M27" s="17">
        <f t="shared" si="1"/>
        <v>4.0487477264774494</v>
      </c>
      <c r="N27" s="17">
        <f t="shared" si="4"/>
        <v>-2825.1427147272384</v>
      </c>
      <c r="O27" s="24">
        <f t="shared" si="2"/>
        <v>1.3057969478475289</v>
      </c>
      <c r="P27" s="7"/>
      <c r="Q27" s="25">
        <f t="shared" si="5"/>
        <v>2952.2280491166634</v>
      </c>
      <c r="R27" s="24">
        <f t="shared" si="6"/>
        <v>-2860.7624921627698</v>
      </c>
      <c r="S27" s="7"/>
      <c r="T27" s="25">
        <f t="shared" si="7"/>
        <v>-0.71703397994361562</v>
      </c>
      <c r="U27" s="24">
        <f t="shared" si="8"/>
        <v>-0.69792482781759024</v>
      </c>
      <c r="V27" s="7"/>
      <c r="W27" s="25">
        <f t="shared" si="9"/>
        <v>-0.71778435073437719</v>
      </c>
      <c r="X27" s="24">
        <f t="shared" si="10"/>
        <v>39.275207741026634</v>
      </c>
      <c r="Y27" s="7"/>
      <c r="Z27" s="25">
        <f t="shared" si="11"/>
        <v>617</v>
      </c>
      <c r="AA27" s="17">
        <f t="shared" si="15"/>
        <v>39.347999999999992</v>
      </c>
      <c r="AB27" s="24">
        <f t="shared" si="12"/>
        <v>0.68675215407472867</v>
      </c>
      <c r="AC27" s="17">
        <f t="shared" si="13"/>
        <v>-7.2792258973358059E-2</v>
      </c>
      <c r="AD27" s="17">
        <f t="shared" ca="1" si="14"/>
        <v>4.3008784895505414E-2</v>
      </c>
      <c r="AE27" s="17">
        <v>142</v>
      </c>
    </row>
    <row r="28" spans="1:31" s="17" customFormat="1" x14ac:dyDescent="0.25">
      <c r="A28" s="17">
        <v>8</v>
      </c>
      <c r="B28" s="17">
        <v>631</v>
      </c>
      <c r="C28" s="17">
        <v>14855</v>
      </c>
      <c r="D28" s="17">
        <v>11990</v>
      </c>
      <c r="E28" s="17">
        <v>11640</v>
      </c>
      <c r="F28" s="17">
        <v>14504</v>
      </c>
      <c r="G28" s="24"/>
      <c r="H28" s="7"/>
      <c r="I28" s="25">
        <f t="shared" si="0"/>
        <v>3215</v>
      </c>
      <c r="J28" s="24">
        <f t="shared" si="0"/>
        <v>-2514</v>
      </c>
      <c r="K28" s="7"/>
      <c r="L28" s="25">
        <f t="shared" si="3"/>
        <v>3220.3998077515998</v>
      </c>
      <c r="M28" s="17">
        <f t="shared" si="1"/>
        <v>29.157923754237693</v>
      </c>
      <c r="N28" s="17">
        <f t="shared" si="4"/>
        <v>-2519.6729410685311</v>
      </c>
      <c r="O28" s="24">
        <f t="shared" si="2"/>
        <v>32.18226036702729</v>
      </c>
      <c r="P28" s="7"/>
      <c r="Q28" s="25">
        <f t="shared" si="5"/>
        <v>3219.2280491166634</v>
      </c>
      <c r="R28" s="24">
        <f t="shared" si="6"/>
        <v>-2550.7624921627698</v>
      </c>
      <c r="S28" s="7"/>
      <c r="T28" s="25">
        <f t="shared" si="7"/>
        <v>-0.78188265337256313</v>
      </c>
      <c r="U28" s="24">
        <f t="shared" si="8"/>
        <v>-0.62229579632120602</v>
      </c>
      <c r="V28" s="7"/>
      <c r="W28" s="25">
        <f t="shared" si="9"/>
        <v>-0.78255179424238885</v>
      </c>
      <c r="X28" s="24">
        <f t="shared" si="10"/>
        <v>44.979321027552942</v>
      </c>
      <c r="Y28" s="7"/>
      <c r="Z28" s="25">
        <f t="shared" si="11"/>
        <v>631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-4.7678972447052104E-2</v>
      </c>
      <c r="AD28" s="17">
        <f t="shared" ca="1" si="14"/>
        <v>5.2561898350589331E-2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14980</v>
      </c>
      <c r="D29" s="17">
        <v>12164</v>
      </c>
      <c r="E29" s="17">
        <v>11524</v>
      </c>
      <c r="F29" s="17">
        <v>14344</v>
      </c>
      <c r="G29" s="24"/>
      <c r="H29" s="7"/>
      <c r="I29" s="25">
        <f t="shared" si="0"/>
        <v>3456</v>
      </c>
      <c r="J29" s="24">
        <f t="shared" si="0"/>
        <v>-2180</v>
      </c>
      <c r="K29" s="7"/>
      <c r="L29" s="25">
        <f t="shared" si="3"/>
        <v>3459.8159644550765</v>
      </c>
      <c r="M29" s="17">
        <f t="shared" si="1"/>
        <v>14.561584722407156</v>
      </c>
      <c r="N29" s="17">
        <f t="shared" si="4"/>
        <v>-2188.0010644126728</v>
      </c>
      <c r="O29" s="24">
        <f t="shared" si="2"/>
        <v>64.017031735739195</v>
      </c>
      <c r="P29" s="7"/>
      <c r="Q29" s="25">
        <f t="shared" si="5"/>
        <v>3460.2280491166634</v>
      </c>
      <c r="R29" s="24">
        <f t="shared" si="6"/>
        <v>-2216.7624921627698</v>
      </c>
      <c r="S29" s="7"/>
      <c r="T29" s="25">
        <f t="shared" si="7"/>
        <v>-0.84041647470730607</v>
      </c>
      <c r="U29" s="24">
        <f t="shared" si="8"/>
        <v>-0.54081161399929512</v>
      </c>
      <c r="V29" s="7"/>
      <c r="W29" s="25">
        <f t="shared" si="9"/>
        <v>-0.84099809034384521</v>
      </c>
      <c r="X29" s="24">
        <f t="shared" si="10"/>
        <v>50.728097255507294</v>
      </c>
      <c r="Y29" s="7"/>
      <c r="Z29" s="25">
        <f t="shared" si="11"/>
        <v>633</v>
      </c>
      <c r="AA29" s="17">
        <f t="shared" si="15"/>
        <v>50.72399999999999</v>
      </c>
      <c r="AB29" s="24">
        <f t="shared" si="12"/>
        <v>0.88530080978160341</v>
      </c>
      <c r="AC29" s="17">
        <f t="shared" si="13"/>
        <v>4.0972555073039985E-3</v>
      </c>
      <c r="AD29" s="17">
        <f t="shared" ca="1" si="14"/>
        <v>-5.8014284906647617E-2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15082</v>
      </c>
      <c r="D30" s="17">
        <v>12334</v>
      </c>
      <c r="E30" s="17">
        <v>11419</v>
      </c>
      <c r="F30" s="17">
        <v>14165</v>
      </c>
      <c r="G30" s="24"/>
      <c r="H30" s="7"/>
      <c r="I30" s="25">
        <f t="shared" si="0"/>
        <v>3663</v>
      </c>
      <c r="J30" s="24">
        <f t="shared" si="0"/>
        <v>-1831</v>
      </c>
      <c r="K30" s="7"/>
      <c r="L30" s="25">
        <f t="shared" si="3"/>
        <v>3665.284990973516</v>
      </c>
      <c r="M30" s="17">
        <f t="shared" si="1"/>
        <v>5.2211837490494144</v>
      </c>
      <c r="N30" s="17">
        <f t="shared" si="4"/>
        <v>-1833.7567752865396</v>
      </c>
      <c r="O30" s="24">
        <f t="shared" si="2"/>
        <v>7.5998099804752206</v>
      </c>
      <c r="P30" s="7"/>
      <c r="Q30" s="25">
        <f t="shared" si="5"/>
        <v>3667.2280491166634</v>
      </c>
      <c r="R30" s="24">
        <f t="shared" si="6"/>
        <v>-1867.7624921627698</v>
      </c>
      <c r="S30" s="7"/>
      <c r="T30" s="25">
        <f t="shared" si="7"/>
        <v>-0.89069241253424292</v>
      </c>
      <c r="U30" s="24">
        <f t="shared" si="8"/>
        <v>-0.45566796241143021</v>
      </c>
      <c r="V30" s="7"/>
      <c r="W30" s="25">
        <f t="shared" si="9"/>
        <v>-0.89118256587834277</v>
      </c>
      <c r="X30" s="24">
        <f t="shared" si="10"/>
        <v>56.390534677887103</v>
      </c>
      <c r="Y30" s="7"/>
      <c r="Z30" s="25">
        <f t="shared" si="11"/>
        <v>634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-3.9465322112889112E-2</v>
      </c>
      <c r="AD30" s="17">
        <f t="shared" ca="1" si="14"/>
        <v>-1.121344121750667E-2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15165</v>
      </c>
      <c r="D31" s="17">
        <v>12524</v>
      </c>
      <c r="E31" s="17">
        <v>11334</v>
      </c>
      <c r="F31" s="17">
        <v>13981</v>
      </c>
      <c r="G31" s="24"/>
      <c r="H31" s="7"/>
      <c r="I31" s="25">
        <f t="shared" si="0"/>
        <v>3831</v>
      </c>
      <c r="J31" s="24">
        <f t="shared" si="0"/>
        <v>-1457</v>
      </c>
      <c r="K31" s="7"/>
      <c r="L31" s="25">
        <f t="shared" si="3"/>
        <v>3833.4160532800561</v>
      </c>
      <c r="M31" s="17">
        <f t="shared" si="1"/>
        <v>5.837313452069723</v>
      </c>
      <c r="N31" s="17">
        <f t="shared" si="4"/>
        <v>-1463.3606583242633</v>
      </c>
      <c r="O31" s="24">
        <f t="shared" si="2"/>
        <v>40.457974318020526</v>
      </c>
      <c r="P31" s="7"/>
      <c r="Q31" s="25">
        <f t="shared" si="5"/>
        <v>3835.2280491166634</v>
      </c>
      <c r="R31" s="24">
        <f t="shared" si="6"/>
        <v>-1493.7624921627698</v>
      </c>
      <c r="S31" s="7"/>
      <c r="T31" s="25">
        <f t="shared" si="7"/>
        <v>-0.93149607221987274</v>
      </c>
      <c r="U31" s="24">
        <f t="shared" si="8"/>
        <v>-0.36442519538030849</v>
      </c>
      <c r="V31" s="7"/>
      <c r="W31" s="25">
        <f t="shared" si="9"/>
        <v>-0.93188820398352745</v>
      </c>
      <c r="X31" s="24">
        <f t="shared" si="10"/>
        <v>62.112983881132664</v>
      </c>
      <c r="Y31" s="7"/>
      <c r="Z31" s="25">
        <f t="shared" si="11"/>
        <v>630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1.2983881132669239E-2</v>
      </c>
      <c r="AD31" s="17">
        <f t="shared" ca="1" si="14"/>
        <v>2.6545499415789209E-2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15227</v>
      </c>
      <c r="D32" s="17">
        <v>12710</v>
      </c>
      <c r="E32" s="17">
        <v>11267</v>
      </c>
      <c r="F32" s="17">
        <v>13787</v>
      </c>
      <c r="G32" s="24"/>
      <c r="H32" s="7"/>
      <c r="I32" s="25">
        <f t="shared" si="0"/>
        <v>3960</v>
      </c>
      <c r="J32" s="24">
        <f t="shared" si="0"/>
        <v>-1077</v>
      </c>
      <c r="K32" s="7"/>
      <c r="L32" s="25">
        <f t="shared" si="3"/>
        <v>3963.2615253468371</v>
      </c>
      <c r="M32" s="17">
        <f t="shared" si="1"/>
        <v>10.637547588060611</v>
      </c>
      <c r="N32" s="17">
        <f t="shared" si="4"/>
        <v>-1080.7540606316052</v>
      </c>
      <c r="O32" s="24">
        <f t="shared" si="2"/>
        <v>14.092971225767814</v>
      </c>
      <c r="P32" s="7"/>
      <c r="Q32" s="25">
        <f t="shared" si="5"/>
        <v>3964.2280491166634</v>
      </c>
      <c r="R32" s="24">
        <f t="shared" si="6"/>
        <v>-1113.7624921627698</v>
      </c>
      <c r="S32" s="7"/>
      <c r="T32" s="25">
        <f t="shared" si="7"/>
        <v>-0.96282745376419576</v>
      </c>
      <c r="U32" s="24">
        <f t="shared" si="8"/>
        <v>-0.27171864064280515</v>
      </c>
      <c r="V32" s="7"/>
      <c r="W32" s="25">
        <f t="shared" si="9"/>
        <v>-0.96311998556211542</v>
      </c>
      <c r="X32" s="24">
        <f t="shared" si="10"/>
        <v>67.716518388928989</v>
      </c>
      <c r="Y32" s="7"/>
      <c r="Z32" s="25">
        <f t="shared" si="11"/>
        <v>626</v>
      </c>
      <c r="AA32" s="17">
        <f t="shared" si="15"/>
        <v>67.733999999999995</v>
      </c>
      <c r="AB32" s="24">
        <f t="shared" si="12"/>
        <v>1.1821813155458392</v>
      </c>
      <c r="AC32" s="17">
        <f t="shared" si="13"/>
        <v>-1.7481611071005432E-2</v>
      </c>
      <c r="AD32" s="17">
        <f t="shared" ca="1" si="14"/>
        <v>2.6200577287056603E-3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15281</v>
      </c>
      <c r="D33" s="17">
        <v>12906</v>
      </c>
      <c r="E33" s="17">
        <v>11225</v>
      </c>
      <c r="F33" s="17">
        <v>13606</v>
      </c>
      <c r="G33" s="24"/>
      <c r="H33" s="7"/>
      <c r="I33" s="25">
        <f t="shared" si="0"/>
        <v>4056</v>
      </c>
      <c r="J33" s="24">
        <f t="shared" si="0"/>
        <v>-700</v>
      </c>
      <c r="K33" s="7"/>
      <c r="L33" s="25">
        <f t="shared" si="3"/>
        <v>4052.6627156740506</v>
      </c>
      <c r="M33" s="17">
        <f t="shared" si="1"/>
        <v>11.137466672227809</v>
      </c>
      <c r="N33" s="17">
        <f t="shared" si="4"/>
        <v>-698.76718615358516</v>
      </c>
      <c r="O33" s="24">
        <f t="shared" si="2"/>
        <v>1.5198299799121586</v>
      </c>
      <c r="P33" s="7"/>
      <c r="Q33" s="25">
        <f t="shared" si="5"/>
        <v>4060.2280491166634</v>
      </c>
      <c r="R33" s="24">
        <f t="shared" si="6"/>
        <v>-736.76249216276983</v>
      </c>
      <c r="S33" s="7"/>
      <c r="T33" s="25">
        <f t="shared" si="7"/>
        <v>-0.98614383072741285</v>
      </c>
      <c r="U33" s="24">
        <f t="shared" si="8"/>
        <v>-0.17974397975849263</v>
      </c>
      <c r="V33" s="7"/>
      <c r="W33" s="25">
        <f t="shared" si="9"/>
        <v>-0.98633754439060795</v>
      </c>
      <c r="X33" s="24">
        <f t="shared" si="10"/>
        <v>73.143624491516846</v>
      </c>
      <c r="Y33" s="7"/>
      <c r="Z33" s="25">
        <f t="shared" si="11"/>
        <v>608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-6.2375508483142994E-2</v>
      </c>
      <c r="AD33" s="17">
        <f t="shared" ca="1" si="14"/>
        <v>0.12366532337907188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15303</v>
      </c>
      <c r="D34" s="17">
        <v>13100</v>
      </c>
      <c r="E34" s="17">
        <v>11196</v>
      </c>
      <c r="F34" s="17">
        <v>13408</v>
      </c>
      <c r="G34" s="24"/>
      <c r="H34" s="7"/>
      <c r="I34" s="25">
        <f t="shared" si="0"/>
        <v>4107</v>
      </c>
      <c r="J34" s="24">
        <f t="shared" si="0"/>
        <v>-308</v>
      </c>
      <c r="K34" s="7"/>
      <c r="L34" s="25">
        <f t="shared" si="3"/>
        <v>4105.4483456702492</v>
      </c>
      <c r="M34" s="17">
        <f t="shared" si="1"/>
        <v>2.4076311590344597</v>
      </c>
      <c r="N34" s="17">
        <f t="shared" si="4"/>
        <v>-305.56751565899151</v>
      </c>
      <c r="O34" s="24">
        <f t="shared" si="2"/>
        <v>5.9169800692515055</v>
      </c>
      <c r="P34" s="7"/>
      <c r="Q34" s="25">
        <f t="shared" si="5"/>
        <v>4111.2280491166639</v>
      </c>
      <c r="R34" s="24">
        <f t="shared" si="6"/>
        <v>-344.76249216276977</v>
      </c>
      <c r="S34" s="7"/>
      <c r="T34" s="25">
        <f t="shared" si="7"/>
        <v>-0.99853065598912205</v>
      </c>
      <c r="U34" s="24">
        <f t="shared" si="8"/>
        <v>-8.4109849608226012E-2</v>
      </c>
      <c r="V34" s="7"/>
      <c r="W34" s="25">
        <f t="shared" si="9"/>
        <v>-0.99862161291600238</v>
      </c>
      <c r="X34" s="24">
        <f t="shared" si="10"/>
        <v>78.657088970502855</v>
      </c>
      <c r="Y34" s="7"/>
      <c r="Z34" s="25">
        <f t="shared" si="11"/>
        <v>615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-8.3911029497130585E-2</v>
      </c>
      <c r="AD34" s="17">
        <f t="shared" ca="1" si="14"/>
        <v>8.2824116622532529E-2</v>
      </c>
      <c r="AE34" s="17">
        <v>135</v>
      </c>
    </row>
    <row r="35" spans="1:31" s="17" customFormat="1" x14ac:dyDescent="0.25">
      <c r="A35" s="17">
        <v>15</v>
      </c>
      <c r="B35" s="17">
        <v>629</v>
      </c>
      <c r="C35" s="17">
        <v>15303</v>
      </c>
      <c r="D35" s="17">
        <v>13299</v>
      </c>
      <c r="E35" s="17">
        <v>11183</v>
      </c>
      <c r="F35" s="17">
        <v>13202</v>
      </c>
      <c r="G35" s="24"/>
      <c r="H35" s="7"/>
      <c r="I35" s="25">
        <f t="shared" si="0"/>
        <v>4120</v>
      </c>
      <c r="J35" s="24">
        <f t="shared" si="0"/>
        <v>97</v>
      </c>
      <c r="K35" s="7"/>
      <c r="L35" s="25">
        <f t="shared" si="3"/>
        <v>4119.7643450264222</v>
      </c>
      <c r="M35" s="17">
        <f t="shared" si="1"/>
        <v>5.5533266571937689E-2</v>
      </c>
      <c r="N35" s="17">
        <f t="shared" si="4"/>
        <v>99.862257025327196</v>
      </c>
      <c r="O35" s="24">
        <f t="shared" si="2"/>
        <v>8.1925152790348879</v>
      </c>
      <c r="P35" s="7"/>
      <c r="Q35" s="25">
        <f t="shared" si="5"/>
        <v>4124.2280491166639</v>
      </c>
      <c r="R35" s="24">
        <f t="shared" si="6"/>
        <v>60.237507837230211</v>
      </c>
      <c r="S35" s="7"/>
      <c r="T35" s="25">
        <f t="shared" si="7"/>
        <v>-1.0016880820362244</v>
      </c>
      <c r="U35" s="24">
        <f t="shared" si="8"/>
        <v>1.469582057253413E-2</v>
      </c>
      <c r="V35" s="7"/>
      <c r="W35" s="25">
        <f t="shared" si="9"/>
        <v>-1.0016728689123</v>
      </c>
      <c r="X35" s="24">
        <f t="shared" si="10"/>
        <v>84.312059073516764</v>
      </c>
      <c r="Y35" s="7"/>
      <c r="Z35" s="25">
        <f t="shared" si="11"/>
        <v>629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-8.9940926483222938E-2</v>
      </c>
      <c r="AD35" s="17">
        <f t="shared" ca="1" si="14"/>
        <v>-3.3408540321119062E-2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15305</v>
      </c>
      <c r="D36" s="17">
        <v>13508</v>
      </c>
      <c r="E36" s="17">
        <v>11201</v>
      </c>
      <c r="F36" s="17">
        <v>13013</v>
      </c>
      <c r="G36" s="24"/>
      <c r="H36" s="7"/>
      <c r="I36" s="25">
        <f t="shared" si="0"/>
        <v>4104</v>
      </c>
      <c r="J36" s="24">
        <f t="shared" si="0"/>
        <v>495</v>
      </c>
      <c r="K36" s="7"/>
      <c r="L36" s="25">
        <f t="shared" si="3"/>
        <v>4094.2631838968018</v>
      </c>
      <c r="M36" s="17">
        <f t="shared" si="1"/>
        <v>94.805587827499394</v>
      </c>
      <c r="N36" s="17">
        <f t="shared" si="4"/>
        <v>500.83343895477896</v>
      </c>
      <c r="O36" s="24">
        <f t="shared" si="2"/>
        <v>34.029010039132594</v>
      </c>
      <c r="P36" s="7"/>
      <c r="Q36" s="25">
        <f t="shared" si="5"/>
        <v>4108.2280491166639</v>
      </c>
      <c r="R36" s="24">
        <f t="shared" si="6"/>
        <v>458.23750783723023</v>
      </c>
      <c r="S36" s="7"/>
      <c r="T36" s="25">
        <f t="shared" si="7"/>
        <v>-0.99780201920902145</v>
      </c>
      <c r="U36" s="24">
        <f t="shared" si="8"/>
        <v>0.11179373842918237</v>
      </c>
      <c r="V36" s="7"/>
      <c r="W36" s="25">
        <f t="shared" si="9"/>
        <v>-0.99768246703728725</v>
      </c>
      <c r="X36" s="24">
        <f t="shared" si="10"/>
        <v>89.865035555069028</v>
      </c>
      <c r="Y36" s="7"/>
      <c r="Z36" s="25">
        <f t="shared" si="11"/>
        <v>623</v>
      </c>
      <c r="AA36" s="17">
        <f t="shared" si="15"/>
        <v>90.008999999999986</v>
      </c>
      <c r="AB36" s="24">
        <f t="shared" si="12"/>
        <v>1.5709534064275759</v>
      </c>
      <c r="AC36" s="17">
        <f t="shared" si="13"/>
        <v>-0.14396444493095828</v>
      </c>
      <c r="AD36" s="17">
        <f t="shared" ca="1" si="14"/>
        <v>9.126068868751247E-2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15264</v>
      </c>
      <c r="D37" s="17">
        <v>13698</v>
      </c>
      <c r="E37" s="17">
        <v>11229</v>
      </c>
      <c r="F37" s="17">
        <v>12803</v>
      </c>
      <c r="G37" s="24"/>
      <c r="H37" s="7"/>
      <c r="I37" s="25">
        <f t="shared" si="0"/>
        <v>4035</v>
      </c>
      <c r="J37" s="24">
        <f t="shared" si="0"/>
        <v>895</v>
      </c>
      <c r="K37" s="7"/>
      <c r="L37" s="25">
        <f t="shared" si="3"/>
        <v>4028.4313249674819</v>
      </c>
      <c r="M37" s="17">
        <f t="shared" si="1"/>
        <v>43.147491682826114</v>
      </c>
      <c r="N37" s="17">
        <f t="shared" si="4"/>
        <v>902.41032582379796</v>
      </c>
      <c r="O37" s="24">
        <f t="shared" si="2"/>
        <v>54.912928814846943</v>
      </c>
      <c r="P37" s="7"/>
      <c r="Q37" s="25">
        <f t="shared" si="5"/>
        <v>4039.2280491166634</v>
      </c>
      <c r="R37" s="24">
        <f t="shared" si="6"/>
        <v>858.23750783723017</v>
      </c>
      <c r="S37" s="7"/>
      <c r="T37" s="25">
        <f t="shared" si="7"/>
        <v>-0.9810433732667091</v>
      </c>
      <c r="U37" s="24">
        <f t="shared" si="8"/>
        <v>0.20937958552129116</v>
      </c>
      <c r="V37" s="7"/>
      <c r="W37" s="25">
        <f t="shared" si="9"/>
        <v>-0.98081895030987098</v>
      </c>
      <c r="X37" s="24">
        <f t="shared" si="10"/>
        <v>95.521814253606863</v>
      </c>
      <c r="Y37" s="7"/>
      <c r="Z37" s="25">
        <f t="shared" si="11"/>
        <v>631</v>
      </c>
      <c r="AA37" s="17">
        <f t="shared" si="15"/>
        <v>95.687999999999988</v>
      </c>
      <c r="AB37" s="24">
        <f t="shared" si="12"/>
        <v>1.6700706546483337</v>
      </c>
      <c r="AC37" s="17">
        <f t="shared" si="13"/>
        <v>-0.16618574639312556</v>
      </c>
      <c r="AD37" s="17">
        <f t="shared" ca="1" si="14"/>
        <v>5.9388798300361145E-2</v>
      </c>
      <c r="AE37" s="17">
        <v>132</v>
      </c>
    </row>
    <row r="38" spans="1:31" s="17" customFormat="1" x14ac:dyDescent="0.25">
      <c r="A38" s="17">
        <v>18</v>
      </c>
      <c r="B38" s="17">
        <v>630</v>
      </c>
      <c r="C38" s="17">
        <v>15205</v>
      </c>
      <c r="D38" s="17">
        <v>13896</v>
      </c>
      <c r="E38" s="17">
        <v>11277</v>
      </c>
      <c r="F38" s="17">
        <v>12607</v>
      </c>
      <c r="G38" s="24"/>
      <c r="H38" s="7"/>
      <c r="I38" s="25">
        <f t="shared" si="0"/>
        <v>3928</v>
      </c>
      <c r="J38" s="24">
        <f t="shared" si="0"/>
        <v>1289</v>
      </c>
      <c r="K38" s="7"/>
      <c r="L38" s="25">
        <f t="shared" si="3"/>
        <v>3923.1842170262817</v>
      </c>
      <c r="M38" s="17">
        <f t="shared" si="1"/>
        <v>23.191765649955478</v>
      </c>
      <c r="N38" s="17">
        <f t="shared" si="4"/>
        <v>1294.8726543800128</v>
      </c>
      <c r="O38" s="24">
        <f t="shared" si="2"/>
        <v>34.48806946708374</v>
      </c>
      <c r="P38" s="7"/>
      <c r="Q38" s="25">
        <f t="shared" si="5"/>
        <v>3932.2280491166634</v>
      </c>
      <c r="R38" s="24">
        <f t="shared" si="6"/>
        <v>1252.2375078372302</v>
      </c>
      <c r="S38" s="7"/>
      <c r="T38" s="25">
        <f t="shared" si="7"/>
        <v>-0.95505532810978999</v>
      </c>
      <c r="U38" s="24">
        <f t="shared" si="8"/>
        <v>0.30550164490701831</v>
      </c>
      <c r="V38" s="7"/>
      <c r="W38" s="25">
        <f t="shared" si="9"/>
        <v>-0.95472760195607398</v>
      </c>
      <c r="X38" s="24">
        <f t="shared" si="10"/>
        <v>101.21557968349396</v>
      </c>
      <c r="Y38" s="7"/>
      <c r="Z38" s="25">
        <f t="shared" si="11"/>
        <v>630</v>
      </c>
      <c r="AA38" s="17">
        <f t="shared" si="15"/>
        <v>101.35799999999999</v>
      </c>
      <c r="AB38" s="24">
        <f t="shared" si="12"/>
        <v>1.7690308232364123</v>
      </c>
      <c r="AC38" s="17">
        <f t="shared" si="13"/>
        <v>-0.14242031650603337</v>
      </c>
      <c r="AD38" s="17">
        <f t="shared" ca="1" si="14"/>
        <v>1.3595448281762401E-3</v>
      </c>
      <c r="AE38" s="17">
        <v>131</v>
      </c>
    </row>
    <row r="39" spans="1:31" s="17" customFormat="1" x14ac:dyDescent="0.25">
      <c r="A39" s="17">
        <v>19</v>
      </c>
      <c r="B39" s="17">
        <v>637</v>
      </c>
      <c r="C39" s="17">
        <v>15130</v>
      </c>
      <c r="D39" s="17">
        <v>14081</v>
      </c>
      <c r="E39" s="17">
        <v>11346</v>
      </c>
      <c r="F39" s="17">
        <v>12412</v>
      </c>
      <c r="G39" s="24"/>
      <c r="H39" s="7"/>
      <c r="I39" s="25">
        <f t="shared" si="0"/>
        <v>3784</v>
      </c>
      <c r="J39" s="24">
        <f t="shared" si="0"/>
        <v>1669</v>
      </c>
      <c r="K39" s="7"/>
      <c r="L39" s="25">
        <f t="shared" si="3"/>
        <v>3777.6721441074728</v>
      </c>
      <c r="M39" s="17">
        <f t="shared" si="1"/>
        <v>40.041760196590808</v>
      </c>
      <c r="N39" s="17">
        <f t="shared" si="4"/>
        <v>1679.1586917317595</v>
      </c>
      <c r="O39" s="24">
        <f t="shared" si="2"/>
        <v>103.1990177009192</v>
      </c>
      <c r="P39" s="7"/>
      <c r="Q39" s="25">
        <f t="shared" si="5"/>
        <v>3788.2280491166634</v>
      </c>
      <c r="R39" s="24">
        <f t="shared" si="6"/>
        <v>1632.2375078372302</v>
      </c>
      <c r="S39" s="7"/>
      <c r="T39" s="25">
        <f t="shared" si="7"/>
        <v>-0.92008076266496441</v>
      </c>
      <c r="U39" s="24">
        <f t="shared" si="8"/>
        <v>0.39820819964452164</v>
      </c>
      <c r="V39" s="7"/>
      <c r="W39" s="25">
        <f t="shared" si="9"/>
        <v>-0.91965339826501458</v>
      </c>
      <c r="X39" s="24">
        <f t="shared" si="10"/>
        <v>106.88403835465908</v>
      </c>
      <c r="Y39" s="7"/>
      <c r="Z39" s="25">
        <f t="shared" si="11"/>
        <v>637</v>
      </c>
      <c r="AA39" s="17">
        <f t="shared" si="15"/>
        <v>107.09099999999999</v>
      </c>
      <c r="AB39" s="24">
        <f t="shared" si="12"/>
        <v>1.8690905492532472</v>
      </c>
      <c r="AC39" s="17">
        <f t="shared" si="13"/>
        <v>-0.2069616453409111</v>
      </c>
      <c r="AD39" s="17">
        <f t="shared" ca="1" si="14"/>
        <v>0.16217909536942443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15042</v>
      </c>
      <c r="D40" s="17">
        <v>14265</v>
      </c>
      <c r="E40" s="17">
        <v>11438</v>
      </c>
      <c r="F40" s="17">
        <v>12235</v>
      </c>
      <c r="G40" s="24"/>
      <c r="H40" s="7"/>
      <c r="I40" s="25">
        <f t="shared" si="0"/>
        <v>3604</v>
      </c>
      <c r="J40" s="24">
        <f t="shared" si="0"/>
        <v>2030</v>
      </c>
      <c r="K40" s="7"/>
      <c r="L40" s="25">
        <f t="shared" si="3"/>
        <v>3598.4102543586482</v>
      </c>
      <c r="M40" s="17">
        <f t="shared" si="1"/>
        <v>31.245256335011256</v>
      </c>
      <c r="N40" s="17">
        <f t="shared" si="4"/>
        <v>2039.687530844313</v>
      </c>
      <c r="O40" s="24">
        <f t="shared" si="2"/>
        <v>93.848253859514969</v>
      </c>
      <c r="P40" s="7"/>
      <c r="Q40" s="25">
        <f t="shared" si="5"/>
        <v>3608.2280491166634</v>
      </c>
      <c r="R40" s="24">
        <f t="shared" si="6"/>
        <v>1993.2375078372302</v>
      </c>
      <c r="S40" s="7"/>
      <c r="T40" s="25">
        <f t="shared" si="7"/>
        <v>-0.87636255585893241</v>
      </c>
      <c r="U40" s="24">
        <f t="shared" si="8"/>
        <v>0.48627942664514984</v>
      </c>
      <c r="V40" s="7"/>
      <c r="W40" s="25">
        <f t="shared" si="9"/>
        <v>-0.87584052906748688</v>
      </c>
      <c r="X40" s="24">
        <f t="shared" si="10"/>
        <v>112.51118999120968</v>
      </c>
      <c r="Y40" s="7"/>
      <c r="Z40" s="25">
        <f t="shared" si="11"/>
        <v>624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-0.19581000879031762</v>
      </c>
      <c r="AD40" s="17">
        <f t="shared" ca="1" si="14"/>
        <v>6.494644457794152E-2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14938</v>
      </c>
      <c r="D41" s="17">
        <v>14439</v>
      </c>
      <c r="E41" s="17">
        <v>11543</v>
      </c>
      <c r="F41" s="17">
        <v>12069</v>
      </c>
      <c r="G41" s="24"/>
      <c r="H41" s="7"/>
      <c r="I41" s="25">
        <f t="shared" si="0"/>
        <v>3395</v>
      </c>
      <c r="J41" s="24">
        <f t="shared" si="0"/>
        <v>2370</v>
      </c>
      <c r="K41" s="7"/>
      <c r="L41" s="25">
        <f t="shared" si="3"/>
        <v>3390.0716791660816</v>
      </c>
      <c r="M41" s="17">
        <f t="shared" si="1"/>
        <v>24.288346242034208</v>
      </c>
      <c r="N41" s="17">
        <f t="shared" si="4"/>
        <v>2373.0245594179869</v>
      </c>
      <c r="O41" s="24">
        <f t="shared" si="2"/>
        <v>9.1479596729332133</v>
      </c>
      <c r="P41" s="7"/>
      <c r="Q41" s="25">
        <f t="shared" si="5"/>
        <v>3399.2280491166634</v>
      </c>
      <c r="R41" s="24">
        <f t="shared" si="6"/>
        <v>2333.2375078372302</v>
      </c>
      <c r="S41" s="7"/>
      <c r="T41" s="25">
        <f t="shared" si="7"/>
        <v>-0.82560086017859513</v>
      </c>
      <c r="U41" s="24">
        <f t="shared" si="8"/>
        <v>0.56922739667344224</v>
      </c>
      <c r="V41" s="7"/>
      <c r="W41" s="25">
        <f t="shared" si="9"/>
        <v>-0.82498967213749252</v>
      </c>
      <c r="X41" s="24">
        <f t="shared" si="10"/>
        <v>118.07646444984795</v>
      </c>
      <c r="Y41" s="7"/>
      <c r="Z41" s="25">
        <f t="shared" si="11"/>
        <v>609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-0.1115355501520412</v>
      </c>
      <c r="AD41" s="17">
        <f t="shared" ca="1" si="14"/>
        <v>-2.7489967139004534E-2</v>
      </c>
      <c r="AE41" s="17">
        <v>128</v>
      </c>
    </row>
    <row r="42" spans="1:31" s="17" customFormat="1" x14ac:dyDescent="0.25">
      <c r="A42" s="17">
        <v>22</v>
      </c>
      <c r="B42" s="17">
        <v>613</v>
      </c>
      <c r="C42" s="17">
        <v>14828</v>
      </c>
      <c r="D42" s="17">
        <v>14597</v>
      </c>
      <c r="E42" s="17">
        <v>11669</v>
      </c>
      <c r="F42" s="17">
        <v>11917</v>
      </c>
      <c r="G42" s="24"/>
      <c r="H42" s="7"/>
      <c r="I42" s="25">
        <f t="shared" si="0"/>
        <v>3159</v>
      </c>
      <c r="J42" s="24">
        <f t="shared" si="0"/>
        <v>2680</v>
      </c>
      <c r="K42" s="7"/>
      <c r="L42" s="25">
        <f t="shared" si="3"/>
        <v>3149.003388821558</v>
      </c>
      <c r="M42" s="17">
        <f t="shared" si="1"/>
        <v>99.932235052951171</v>
      </c>
      <c r="N42" s="17">
        <f t="shared" si="4"/>
        <v>2686.9570236615655</v>
      </c>
      <c r="O42" s="24">
        <f t="shared" si="2"/>
        <v>48.400178227581847</v>
      </c>
      <c r="P42" s="7"/>
      <c r="Q42" s="25">
        <f t="shared" si="5"/>
        <v>3163.2280491166634</v>
      </c>
      <c r="R42" s="24">
        <f t="shared" si="6"/>
        <v>2643.2375078372302</v>
      </c>
      <c r="S42" s="7"/>
      <c r="T42" s="25">
        <f t="shared" si="7"/>
        <v>-0.76828143347735312</v>
      </c>
      <c r="U42" s="24">
        <f t="shared" si="8"/>
        <v>0.64485642816982658</v>
      </c>
      <c r="V42" s="7"/>
      <c r="W42" s="25">
        <f t="shared" si="9"/>
        <v>-0.76758894498384611</v>
      </c>
      <c r="X42" s="24">
        <f t="shared" si="10"/>
        <v>123.5053523304656</v>
      </c>
      <c r="Y42" s="7"/>
      <c r="Z42" s="25">
        <f t="shared" si="11"/>
        <v>613</v>
      </c>
      <c r="AA42" s="17">
        <f t="shared" si="15"/>
        <v>123.70499999999998</v>
      </c>
      <c r="AB42" s="24">
        <f t="shared" si="12"/>
        <v>2.1590595511795851</v>
      </c>
      <c r="AC42" s="17">
        <f t="shared" si="13"/>
        <v>-0.19964766953438584</v>
      </c>
      <c r="AD42" s="17">
        <f t="shared" ca="1" si="14"/>
        <v>0.13034427713871821</v>
      </c>
      <c r="AE42" s="17">
        <v>127</v>
      </c>
    </row>
    <row r="43" spans="1:31" s="17" customFormat="1" x14ac:dyDescent="0.25">
      <c r="A43" s="17">
        <v>23</v>
      </c>
      <c r="B43" s="17">
        <v>620</v>
      </c>
      <c r="C43" s="17">
        <v>14679</v>
      </c>
      <c r="D43" s="17">
        <v>14742</v>
      </c>
      <c r="E43" s="17">
        <v>11800</v>
      </c>
      <c r="F43" s="17">
        <v>11765</v>
      </c>
      <c r="G43" s="24"/>
      <c r="H43" s="7"/>
      <c r="I43" s="25">
        <f t="shared" si="0"/>
        <v>2879</v>
      </c>
      <c r="J43" s="24">
        <f t="shared" si="0"/>
        <v>2977</v>
      </c>
      <c r="K43" s="7"/>
      <c r="L43" s="25">
        <f t="shared" si="3"/>
        <v>2875.4558794021227</v>
      </c>
      <c r="M43" s="17">
        <f t="shared" si="1"/>
        <v>12.560790812298018</v>
      </c>
      <c r="N43" s="17">
        <f t="shared" si="4"/>
        <v>2979.4725906098779</v>
      </c>
      <c r="O43" s="24">
        <f t="shared" si="2"/>
        <v>6.1137043240563544</v>
      </c>
      <c r="P43" s="7"/>
      <c r="Q43" s="25">
        <f t="shared" si="5"/>
        <v>2883.2280491166634</v>
      </c>
      <c r="R43" s="24">
        <f t="shared" si="6"/>
        <v>2940.2375078372302</v>
      </c>
      <c r="S43" s="7"/>
      <c r="T43" s="25">
        <f t="shared" si="7"/>
        <v>-0.70027533400130326</v>
      </c>
      <c r="U43" s="24">
        <f t="shared" si="8"/>
        <v>0.71731391963571733</v>
      </c>
      <c r="V43" s="7"/>
      <c r="W43" s="25">
        <f t="shared" si="9"/>
        <v>-0.69950494687170994</v>
      </c>
      <c r="X43" s="24">
        <f t="shared" si="10"/>
        <v>129.19166931364555</v>
      </c>
      <c r="Y43" s="7"/>
      <c r="Z43" s="25">
        <f t="shared" si="11"/>
        <v>620</v>
      </c>
      <c r="AA43" s="17">
        <f t="shared" si="15"/>
        <v>129.285</v>
      </c>
      <c r="AB43" s="24">
        <f t="shared" si="12"/>
        <v>2.2564489234408689</v>
      </c>
      <c r="AC43" s="17">
        <f t="shared" si="13"/>
        <v>-9.3330686354448744E-2</v>
      </c>
      <c r="AD43" s="17">
        <f t="shared" ca="1" si="14"/>
        <v>3.8048313755211893E-2</v>
      </c>
      <c r="AE43" s="17">
        <v>126</v>
      </c>
    </row>
    <row r="44" spans="1:31" s="17" customFormat="1" x14ac:dyDescent="0.25">
      <c r="A44" s="17">
        <v>24</v>
      </c>
      <c r="B44" s="17">
        <v>625</v>
      </c>
      <c r="C44" s="17">
        <v>14522</v>
      </c>
      <c r="D44" s="17">
        <v>14872</v>
      </c>
      <c r="E44" s="17">
        <v>11949</v>
      </c>
      <c r="F44" s="17">
        <v>11622</v>
      </c>
      <c r="G44" s="24"/>
      <c r="H44" s="7"/>
      <c r="I44" s="25">
        <f t="shared" si="0"/>
        <v>2573</v>
      </c>
      <c r="J44" s="24">
        <f t="shared" si="0"/>
        <v>3250</v>
      </c>
      <c r="K44" s="7"/>
      <c r="L44" s="25">
        <f t="shared" si="3"/>
        <v>2572.0690504879908</v>
      </c>
      <c r="M44" s="17">
        <f t="shared" si="1"/>
        <v>0.86666699391015345</v>
      </c>
      <c r="N44" s="17">
        <f t="shared" si="4"/>
        <v>3246.0946630286508</v>
      </c>
      <c r="O44" s="24">
        <f t="shared" si="2"/>
        <v>15.251656859787278</v>
      </c>
      <c r="P44" s="7"/>
      <c r="Q44" s="25">
        <f t="shared" si="5"/>
        <v>2577.2280491166634</v>
      </c>
      <c r="R44" s="24">
        <f t="shared" si="6"/>
        <v>3213.2375078372302</v>
      </c>
      <c r="S44" s="7"/>
      <c r="T44" s="25">
        <f t="shared" si="7"/>
        <v>-0.62595438243104884</v>
      </c>
      <c r="U44" s="24">
        <f t="shared" si="8"/>
        <v>0.78391626027608163</v>
      </c>
      <c r="V44" s="7"/>
      <c r="W44" s="25">
        <f t="shared" si="9"/>
        <v>-0.62511238468619623</v>
      </c>
      <c r="X44" s="24">
        <f t="shared" si="10"/>
        <v>134.90187438242356</v>
      </c>
      <c r="Y44" s="7"/>
      <c r="Z44" s="25">
        <f t="shared" si="11"/>
        <v>625</v>
      </c>
      <c r="AA44" s="17">
        <f t="shared" si="15"/>
        <v>134.91</v>
      </c>
      <c r="AB44" s="24">
        <f t="shared" si="12"/>
        <v>2.35462369386555</v>
      </c>
      <c r="AC44" s="17">
        <f t="shared" si="13"/>
        <v>-8.1256175764394811E-3</v>
      </c>
      <c r="AD44" s="17">
        <f t="shared" ca="1" si="14"/>
        <v>-6.2848420186867315E-3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14352</v>
      </c>
      <c r="D45" s="17">
        <v>14989</v>
      </c>
      <c r="E45" s="17">
        <v>12115</v>
      </c>
      <c r="F45" s="17">
        <v>11502</v>
      </c>
      <c r="G45" s="24"/>
      <c r="H45" s="7"/>
      <c r="I45" s="25">
        <f t="shared" si="0"/>
        <v>2237</v>
      </c>
      <c r="J45" s="24">
        <f t="shared" si="0"/>
        <v>3487</v>
      </c>
      <c r="K45" s="7"/>
      <c r="L45" s="25">
        <f t="shared" si="3"/>
        <v>2237.3305940578603</v>
      </c>
      <c r="M45" s="17">
        <f t="shared" si="1"/>
        <v>0.10929243109250837</v>
      </c>
      <c r="N45" s="17">
        <f t="shared" si="4"/>
        <v>3485.9957067079222</v>
      </c>
      <c r="O45" s="24">
        <f t="shared" si="2"/>
        <v>1.0086050165125025</v>
      </c>
      <c r="P45" s="7"/>
      <c r="Q45" s="25">
        <f t="shared" si="5"/>
        <v>2241.2280491166634</v>
      </c>
      <c r="R45" s="24">
        <f t="shared" si="6"/>
        <v>3450.2375078372302</v>
      </c>
      <c r="S45" s="7"/>
      <c r="T45" s="25">
        <f t="shared" si="7"/>
        <v>-0.54434706305978908</v>
      </c>
      <c r="U45" s="24">
        <f t="shared" si="8"/>
        <v>0.84173587467815603</v>
      </c>
      <c r="V45" s="7"/>
      <c r="W45" s="25">
        <f t="shared" si="9"/>
        <v>-0.54344288799291218</v>
      </c>
      <c r="X45" s="24">
        <f t="shared" si="10"/>
        <v>140.62435547295513</v>
      </c>
      <c r="Y45" s="7"/>
      <c r="Z45" s="25">
        <f t="shared" si="11"/>
        <v>637</v>
      </c>
      <c r="AA45" s="17">
        <f t="shared" si="15"/>
        <v>140.643</v>
      </c>
      <c r="AB45" s="24">
        <f t="shared" si="12"/>
        <v>2.454683419882385</v>
      </c>
      <c r="AC45" s="17">
        <f t="shared" si="13"/>
        <v>-1.8644527044870074E-2</v>
      </c>
      <c r="AD45" s="17">
        <f t="shared" ca="1" si="14"/>
        <v>6.1297371412223356E-2</v>
      </c>
      <c r="AE45" s="17">
        <v>124</v>
      </c>
    </row>
    <row r="46" spans="1:31" s="17" customFormat="1" x14ac:dyDescent="0.25">
      <c r="A46" s="17">
        <v>26</v>
      </c>
      <c r="B46" s="17">
        <v>630</v>
      </c>
      <c r="C46" s="17">
        <v>14189</v>
      </c>
      <c r="D46" s="17">
        <v>15107</v>
      </c>
      <c r="E46" s="17">
        <v>12303</v>
      </c>
      <c r="F46" s="17">
        <v>11409</v>
      </c>
      <c r="G46" s="24"/>
      <c r="H46" s="7"/>
      <c r="I46" s="25">
        <f t="shared" si="0"/>
        <v>1886</v>
      </c>
      <c r="J46" s="24">
        <f t="shared" si="0"/>
        <v>3698</v>
      </c>
      <c r="K46" s="7"/>
      <c r="L46" s="25">
        <f t="shared" si="3"/>
        <v>1884.1884127398521</v>
      </c>
      <c r="M46" s="17">
        <f t="shared" si="1"/>
        <v>3.2818484011302362</v>
      </c>
      <c r="N46" s="17">
        <f t="shared" si="4"/>
        <v>3689.3071955771547</v>
      </c>
      <c r="O46" s="24">
        <f t="shared" si="2"/>
        <v>75.564848733838048</v>
      </c>
      <c r="P46" s="7"/>
      <c r="Q46" s="25">
        <f t="shared" si="5"/>
        <v>1890.2280491166634</v>
      </c>
      <c r="R46" s="24">
        <f t="shared" si="6"/>
        <v>3661.2375078372302</v>
      </c>
      <c r="S46" s="7"/>
      <c r="T46" s="25">
        <f t="shared" si="7"/>
        <v>-0.45909655978802655</v>
      </c>
      <c r="U46" s="24">
        <f t="shared" si="8"/>
        <v>0.89321240901924348</v>
      </c>
      <c r="V46" s="7"/>
      <c r="W46" s="25">
        <f t="shared" si="9"/>
        <v>-0.45813702126793915</v>
      </c>
      <c r="X46" s="24">
        <f t="shared" si="10"/>
        <v>146.31780413886156</v>
      </c>
      <c r="Y46" s="7"/>
      <c r="Z46" s="25">
        <f t="shared" si="11"/>
        <v>630</v>
      </c>
      <c r="AA46" s="17">
        <f t="shared" si="15"/>
        <v>146.31299999999999</v>
      </c>
      <c r="AB46" s="24">
        <f t="shared" si="12"/>
        <v>2.5536435884704631</v>
      </c>
      <c r="AC46" s="17">
        <f t="shared" si="13"/>
        <v>4.8041388615729375E-3</v>
      </c>
      <c r="AD46" s="17">
        <f t="shared" ca="1" si="14"/>
        <v>7.0718749252648649E-2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13997</v>
      </c>
      <c r="D47" s="17">
        <v>15184</v>
      </c>
      <c r="E47" s="17">
        <v>12485</v>
      </c>
      <c r="F47" s="17">
        <v>11320</v>
      </c>
      <c r="G47" s="24"/>
      <c r="H47" s="7"/>
      <c r="I47" s="25">
        <f t="shared" si="0"/>
        <v>1512</v>
      </c>
      <c r="J47" s="24">
        <f t="shared" si="0"/>
        <v>3864</v>
      </c>
      <c r="K47" s="7"/>
      <c r="L47" s="25">
        <f t="shared" si="3"/>
        <v>1515.5693839857536</v>
      </c>
      <c r="M47" s="17">
        <f t="shared" si="1"/>
        <v>12.740502037754077</v>
      </c>
      <c r="N47" s="17">
        <f t="shared" si="4"/>
        <v>3855.6692877448236</v>
      </c>
      <c r="O47" s="24">
        <f t="shared" si="2"/>
        <v>69.400766678546631</v>
      </c>
      <c r="P47" s="7"/>
      <c r="Q47" s="25">
        <f t="shared" si="5"/>
        <v>1516.2280491166634</v>
      </c>
      <c r="R47" s="24">
        <f t="shared" si="6"/>
        <v>3827.2375078372302</v>
      </c>
      <c r="S47" s="7"/>
      <c r="T47" s="25">
        <f t="shared" si="7"/>
        <v>-0.36825984120215999</v>
      </c>
      <c r="U47" s="24">
        <f t="shared" si="8"/>
        <v>0.93371053556246864</v>
      </c>
      <c r="V47" s="7"/>
      <c r="W47" s="25">
        <f t="shared" si="9"/>
        <v>-0.36725673287861904</v>
      </c>
      <c r="X47" s="24">
        <f t="shared" si="10"/>
        <v>152.00029462116902</v>
      </c>
      <c r="Y47" s="7"/>
      <c r="Z47" s="25">
        <f t="shared" si="11"/>
        <v>625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6.2294621169030506E-2</v>
      </c>
      <c r="AD47" s="17">
        <f t="shared" ca="1" si="14"/>
        <v>5.9482559284987246E-2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13795</v>
      </c>
      <c r="D48" s="17">
        <v>15245</v>
      </c>
      <c r="E48" s="17">
        <v>12674</v>
      </c>
      <c r="F48" s="17">
        <v>11250</v>
      </c>
      <c r="G48" s="24"/>
      <c r="H48" s="7"/>
      <c r="I48" s="25">
        <f t="shared" si="0"/>
        <v>1121</v>
      </c>
      <c r="J48" s="24">
        <f t="shared" si="0"/>
        <v>3995</v>
      </c>
      <c r="K48" s="7"/>
      <c r="L48" s="25">
        <f t="shared" si="3"/>
        <v>1129.1902745354187</v>
      </c>
      <c r="M48" s="17">
        <f t="shared" si="1"/>
        <v>67.080596965527448</v>
      </c>
      <c r="N48" s="17">
        <f t="shared" si="4"/>
        <v>3986.1124360507592</v>
      </c>
      <c r="O48" s="24">
        <f t="shared" si="2"/>
        <v>78.988792951843962</v>
      </c>
      <c r="P48" s="7"/>
      <c r="Q48" s="25">
        <f t="shared" si="5"/>
        <v>1125.2280491166634</v>
      </c>
      <c r="R48" s="24">
        <f t="shared" si="6"/>
        <v>3958.2375078372302</v>
      </c>
      <c r="S48" s="7"/>
      <c r="T48" s="25">
        <f t="shared" si="7"/>
        <v>-0.27329418086239038</v>
      </c>
      <c r="U48" s="24">
        <f t="shared" si="8"/>
        <v>0.96566990048513424</v>
      </c>
      <c r="V48" s="7"/>
      <c r="W48" s="25">
        <f t="shared" si="9"/>
        <v>-0.27225667569873724</v>
      </c>
      <c r="X48" s="24">
        <f t="shared" si="10"/>
        <v>157.72648587574201</v>
      </c>
      <c r="Y48" s="7"/>
      <c r="Z48" s="25">
        <f t="shared" si="11"/>
        <v>630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0.11848587574203862</v>
      </c>
      <c r="AD48" s="17">
        <f t="shared" ca="1" si="14"/>
        <v>8.0697782409515639E-3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13605</v>
      </c>
      <c r="D49" s="17">
        <v>15290</v>
      </c>
      <c r="E49" s="17">
        <v>12864</v>
      </c>
      <c r="F49" s="17">
        <v>11206</v>
      </c>
      <c r="G49" s="24"/>
      <c r="H49" s="7"/>
      <c r="I49" s="25">
        <f t="shared" si="0"/>
        <v>741</v>
      </c>
      <c r="J49" s="24">
        <f t="shared" si="0"/>
        <v>4084</v>
      </c>
      <c r="K49" s="7"/>
      <c r="L49" s="25">
        <f t="shared" si="3"/>
        <v>747.01387540621056</v>
      </c>
      <c r="M49" s="17">
        <f t="shared" si="1"/>
        <v>36.166697401424216</v>
      </c>
      <c r="N49" s="17">
        <f t="shared" si="4"/>
        <v>4075.1084884659008</v>
      </c>
      <c r="O49" s="24">
        <f t="shared" si="2"/>
        <v>79.058977361019259</v>
      </c>
      <c r="P49" s="7"/>
      <c r="Q49" s="25">
        <f t="shared" si="5"/>
        <v>745.22804911666356</v>
      </c>
      <c r="R49" s="24">
        <f t="shared" si="6"/>
        <v>4047.2375078372302</v>
      </c>
      <c r="S49" s="7"/>
      <c r="T49" s="25">
        <f t="shared" si="7"/>
        <v>-0.18100018871632279</v>
      </c>
      <c r="U49" s="24">
        <f t="shared" si="8"/>
        <v>0.98738275146312848</v>
      </c>
      <c r="V49" s="7"/>
      <c r="W49" s="25">
        <f t="shared" si="9"/>
        <v>-0.17993929867152542</v>
      </c>
      <c r="X49" s="24">
        <f t="shared" si="10"/>
        <v>163.14335227514403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8.1352275144041641E-2</v>
      </c>
      <c r="AD49" s="17">
        <f t="shared" ca="1" si="14"/>
        <v>3.6308046140902661E-2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13416</v>
      </c>
      <c r="D50" s="17">
        <v>15326</v>
      </c>
      <c r="E50" s="17">
        <v>13069</v>
      </c>
      <c r="F50" s="17">
        <v>11183</v>
      </c>
      <c r="G50" s="24"/>
      <c r="H50" s="7"/>
      <c r="I50" s="25">
        <f t="shared" si="0"/>
        <v>347</v>
      </c>
      <c r="J50" s="24">
        <f t="shared" si="0"/>
        <v>4143</v>
      </c>
      <c r="K50" s="7"/>
      <c r="L50" s="25">
        <f t="shared" si="3"/>
        <v>352.86830912080671</v>
      </c>
      <c r="M50" s="17">
        <f t="shared" si="1"/>
        <v>34.43705193734327</v>
      </c>
      <c r="N50" s="17">
        <f t="shared" si="4"/>
        <v>4127.9592895693831</v>
      </c>
      <c r="O50" s="24">
        <f t="shared" si="2"/>
        <v>226.22297025766665</v>
      </c>
      <c r="P50" s="7"/>
      <c r="Q50" s="25">
        <f t="shared" si="5"/>
        <v>351.2280491166635</v>
      </c>
      <c r="R50" s="24">
        <f t="shared" si="6"/>
        <v>4106.2375078372306</v>
      </c>
      <c r="S50" s="7"/>
      <c r="T50" s="25">
        <f t="shared" si="7"/>
        <v>-8.5305891596452632E-2</v>
      </c>
      <c r="U50" s="24">
        <f t="shared" si="8"/>
        <v>1.0017766639092145</v>
      </c>
      <c r="V50" s="7"/>
      <c r="W50" s="25">
        <f t="shared" si="9"/>
        <v>-8.422947929064456E-2</v>
      </c>
      <c r="X50" s="24">
        <f t="shared" si="10"/>
        <v>168.66538670292834</v>
      </c>
      <c r="Y50" s="7"/>
      <c r="Z50" s="25">
        <f t="shared" si="11"/>
        <v>614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7.7386702928350815E-2</v>
      </c>
      <c r="AD50" s="17">
        <f t="shared" ca="1" si="14"/>
        <v>6.6042923275887233E-2</v>
      </c>
      <c r="AE50" s="17">
        <v>119</v>
      </c>
    </row>
    <row r="51" spans="1:31" s="17" customFormat="1" x14ac:dyDescent="0.25">
      <c r="A51" s="17">
        <v>31</v>
      </c>
      <c r="B51" s="17">
        <v>620</v>
      </c>
      <c r="C51" s="17">
        <v>13209</v>
      </c>
      <c r="D51" s="17">
        <v>15326</v>
      </c>
      <c r="E51" s="17">
        <v>13262</v>
      </c>
      <c r="F51" s="17">
        <v>11171</v>
      </c>
      <c r="G51" s="24"/>
      <c r="H51" s="7"/>
      <c r="I51" s="25">
        <f t="shared" si="0"/>
        <v>-53</v>
      </c>
      <c r="J51" s="24">
        <f t="shared" si="0"/>
        <v>4155</v>
      </c>
      <c r="K51" s="7"/>
      <c r="L51" s="25">
        <f t="shared" si="3"/>
        <v>-48.484127817271442</v>
      </c>
      <c r="M51" s="17">
        <f t="shared" si="1"/>
        <v>20.393101570741585</v>
      </c>
      <c r="N51" s="17">
        <f t="shared" si="4"/>
        <v>4142.7130143106697</v>
      </c>
      <c r="O51" s="24">
        <f t="shared" si="2"/>
        <v>150.97001732980814</v>
      </c>
      <c r="P51" s="7"/>
      <c r="Q51" s="25">
        <f t="shared" si="5"/>
        <v>-48.771950883336487</v>
      </c>
      <c r="R51" s="24">
        <f t="shared" si="6"/>
        <v>4118.2375078372306</v>
      </c>
      <c r="S51" s="7"/>
      <c r="T51" s="25">
        <f t="shared" si="7"/>
        <v>1.1845679083618565E-2</v>
      </c>
      <c r="U51" s="24">
        <f t="shared" si="8"/>
        <v>1.0047042393219778</v>
      </c>
      <c r="V51" s="7"/>
      <c r="W51" s="25">
        <f t="shared" si="9"/>
        <v>1.2925293311363944E-2</v>
      </c>
      <c r="X51" s="24">
        <f t="shared" si="10"/>
        <v>174.20857371403326</v>
      </c>
      <c r="Y51" s="7"/>
      <c r="Z51" s="25">
        <f t="shared" si="11"/>
        <v>620</v>
      </c>
      <c r="AA51" s="17">
        <f t="shared" si="15"/>
        <v>174.16800000000001</v>
      </c>
      <c r="AB51" s="24">
        <f t="shared" si="12"/>
        <v>3.039805051613484</v>
      </c>
      <c r="AC51" s="17">
        <f t="shared" si="13"/>
        <v>4.0573714033257602E-2</v>
      </c>
      <c r="AD51" s="17">
        <f t="shared" ca="1" si="14"/>
        <v>5.4382969654739099E-2</v>
      </c>
      <c r="AE51" s="17">
        <v>118</v>
      </c>
    </row>
    <row r="52" spans="1:31" s="17" customFormat="1" x14ac:dyDescent="0.25">
      <c r="A52" s="17">
        <v>32</v>
      </c>
      <c r="B52" s="17">
        <v>621</v>
      </c>
      <c r="C52" s="17">
        <v>13009</v>
      </c>
      <c r="D52" s="17">
        <v>15310</v>
      </c>
      <c r="E52" s="17">
        <v>13465</v>
      </c>
      <c r="F52" s="17">
        <v>11184</v>
      </c>
      <c r="G52" s="24"/>
      <c r="H52" s="7"/>
      <c r="I52" s="25">
        <f t="shared" ref="I52:J83" si="16">C52-E52</f>
        <v>-456</v>
      </c>
      <c r="J52" s="24">
        <f t="shared" si="16"/>
        <v>4126</v>
      </c>
      <c r="K52" s="7"/>
      <c r="L52" s="25">
        <f t="shared" si="3"/>
        <v>-450.05796838968382</v>
      </c>
      <c r="M52" s="17">
        <f t="shared" si="1"/>
        <v>35.30773965799667</v>
      </c>
      <c r="N52" s="17">
        <f t="shared" si="4"/>
        <v>4118.4564747214163</v>
      </c>
      <c r="O52" s="24">
        <f t="shared" si="2"/>
        <v>56.90477362863173</v>
      </c>
      <c r="P52" s="7"/>
      <c r="Q52" s="25">
        <f t="shared" si="5"/>
        <v>-451.7719508833365</v>
      </c>
      <c r="R52" s="24">
        <f t="shared" si="6"/>
        <v>4089.2375078372302</v>
      </c>
      <c r="S52" s="7"/>
      <c r="T52" s="25">
        <f t="shared" si="7"/>
        <v>0.1097258865437903</v>
      </c>
      <c r="U52" s="24">
        <f t="shared" si="8"/>
        <v>0.99762926540779984</v>
      </c>
      <c r="V52" s="7"/>
      <c r="W52" s="25">
        <f t="shared" si="9"/>
        <v>0.11079795485038198</v>
      </c>
      <c r="X52" s="24">
        <f t="shared" si="10"/>
        <v>179.80888692934013</v>
      </c>
      <c r="Y52" s="7"/>
      <c r="Z52" s="25">
        <f t="shared" si="11"/>
        <v>621</v>
      </c>
      <c r="AA52" s="17">
        <f t="shared" si="15"/>
        <v>179.75700000000001</v>
      </c>
      <c r="AB52" s="24">
        <f t="shared" si="12"/>
        <v>3.1373515035074471</v>
      </c>
      <c r="AC52" s="17">
        <f t="shared" si="13"/>
        <v>5.1886929340128063E-2</v>
      </c>
      <c r="AD52" s="17">
        <f t="shared" ca="1" si="14"/>
        <v>9.7455283899705591E-3</v>
      </c>
      <c r="AE52" s="17">
        <v>117</v>
      </c>
    </row>
    <row r="53" spans="1:31" s="17" customFormat="1" x14ac:dyDescent="0.25">
      <c r="A53" s="17">
        <v>33</v>
      </c>
      <c r="B53" s="17">
        <v>638</v>
      </c>
      <c r="C53" s="17">
        <v>12806</v>
      </c>
      <c r="D53" s="17">
        <v>15273</v>
      </c>
      <c r="E53" s="17">
        <v>13666</v>
      </c>
      <c r="F53" s="17">
        <v>11215</v>
      </c>
      <c r="G53" s="24"/>
      <c r="H53" s="7"/>
      <c r="I53" s="25">
        <f t="shared" si="16"/>
        <v>-860</v>
      </c>
      <c r="J53" s="24">
        <f t="shared" si="16"/>
        <v>4058</v>
      </c>
      <c r="K53" s="7"/>
      <c r="L53" s="25">
        <f t="shared" si="3"/>
        <v>-858.16769197170242</v>
      </c>
      <c r="M53" s="17">
        <f t="shared" si="1"/>
        <v>3.3573527105637475</v>
      </c>
      <c r="N53" s="17">
        <f t="shared" si="4"/>
        <v>4053.0968702499267</v>
      </c>
      <c r="O53" s="24">
        <f t="shared" si="2"/>
        <v>24.040681346053628</v>
      </c>
      <c r="P53" s="7"/>
      <c r="Q53" s="25">
        <f t="shared" si="5"/>
        <v>-855.77195088333644</v>
      </c>
      <c r="R53" s="24">
        <f t="shared" si="6"/>
        <v>4021.2375078372302</v>
      </c>
      <c r="S53" s="7"/>
      <c r="T53" s="25">
        <f t="shared" si="7"/>
        <v>0.20784897293066221</v>
      </c>
      <c r="U53" s="24">
        <f t="shared" si="8"/>
        <v>0.98103967140214132</v>
      </c>
      <c r="V53" s="7"/>
      <c r="W53" s="25">
        <f t="shared" si="9"/>
        <v>0.208903271498115</v>
      </c>
      <c r="X53" s="24">
        <f t="shared" si="10"/>
        <v>185.49257338868415</v>
      </c>
      <c r="Y53" s="7"/>
      <c r="Z53" s="25">
        <f t="shared" si="11"/>
        <v>638</v>
      </c>
      <c r="AA53" s="17">
        <f t="shared" si="15"/>
        <v>185.499</v>
      </c>
      <c r="AB53" s="24">
        <f t="shared" si="12"/>
        <v>3.2375683091569614</v>
      </c>
      <c r="AC53" s="17">
        <f t="shared" si="13"/>
        <v>-6.4266113158453209E-3</v>
      </c>
      <c r="AD53" s="17">
        <f t="shared" ca="1" si="14"/>
        <v>3.4471976272982374E-2</v>
      </c>
      <c r="AE53" s="17">
        <v>116</v>
      </c>
    </row>
    <row r="54" spans="1:31" s="17" customFormat="1" x14ac:dyDescent="0.25">
      <c r="A54" s="17">
        <v>34</v>
      </c>
      <c r="B54" s="17">
        <v>631</v>
      </c>
      <c r="C54" s="17">
        <v>12606</v>
      </c>
      <c r="D54" s="17">
        <v>15221</v>
      </c>
      <c r="E54" s="17">
        <v>13865</v>
      </c>
      <c r="F54" s="17">
        <v>11268</v>
      </c>
      <c r="G54" s="24"/>
      <c r="H54" s="7"/>
      <c r="I54" s="25">
        <f t="shared" si="16"/>
        <v>-1259</v>
      </c>
      <c r="J54" s="24">
        <f t="shared" si="16"/>
        <v>3953</v>
      </c>
      <c r="K54" s="7"/>
      <c r="L54" s="25">
        <f t="shared" si="3"/>
        <v>-1253.3756273262643</v>
      </c>
      <c r="M54" s="17">
        <f t="shared" si="1"/>
        <v>31.633567973064938</v>
      </c>
      <c r="N54" s="17">
        <f t="shared" si="4"/>
        <v>3948.7804660421871</v>
      </c>
      <c r="O54" s="24">
        <f t="shared" si="2"/>
        <v>17.80446682113643</v>
      </c>
      <c r="P54" s="7"/>
      <c r="Q54" s="25">
        <f t="shared" si="5"/>
        <v>-1254.7719508833366</v>
      </c>
      <c r="R54" s="24">
        <f t="shared" si="6"/>
        <v>3916.2375078372302</v>
      </c>
      <c r="S54" s="7"/>
      <c r="T54" s="25">
        <f t="shared" si="7"/>
        <v>0.30475766468403326</v>
      </c>
      <c r="U54" s="24">
        <f t="shared" si="8"/>
        <v>0.95542338654046277</v>
      </c>
      <c r="V54" s="7"/>
      <c r="W54" s="25">
        <f t="shared" si="9"/>
        <v>0.30578449315858142</v>
      </c>
      <c r="X54" s="24">
        <f t="shared" si="10"/>
        <v>191.2188547307361</v>
      </c>
      <c r="Y54" s="7"/>
      <c r="Z54" s="25">
        <f t="shared" si="11"/>
        <v>631</v>
      </c>
      <c r="AA54" s="17">
        <f t="shared" si="15"/>
        <v>191.178</v>
      </c>
      <c r="AB54" s="24">
        <f t="shared" si="12"/>
        <v>3.3366855573777192</v>
      </c>
      <c r="AC54" s="17">
        <f t="shared" si="13"/>
        <v>4.0854730736100464E-2</v>
      </c>
      <c r="AD54" s="17">
        <f t="shared" ca="1" si="14"/>
        <v>-2.5610757807612572E-3</v>
      </c>
      <c r="AE54" s="17">
        <v>115</v>
      </c>
    </row>
    <row r="55" spans="1:31" s="17" customFormat="1" x14ac:dyDescent="0.25">
      <c r="A55" s="17">
        <v>35</v>
      </c>
      <c r="B55" s="17">
        <v>632</v>
      </c>
      <c r="C55" s="17">
        <v>12419</v>
      </c>
      <c r="D55" s="17">
        <v>15147</v>
      </c>
      <c r="E55" s="17">
        <v>14057</v>
      </c>
      <c r="F55" s="17">
        <v>11340</v>
      </c>
      <c r="G55" s="24"/>
      <c r="H55" s="7"/>
      <c r="I55" s="25">
        <f t="shared" si="16"/>
        <v>-1638</v>
      </c>
      <c r="J55" s="24">
        <f t="shared" si="16"/>
        <v>3807</v>
      </c>
      <c r="K55" s="7"/>
      <c r="L55" s="25">
        <f t="shared" si="3"/>
        <v>-1636.9039616255347</v>
      </c>
      <c r="M55" s="17">
        <f t="shared" si="1"/>
        <v>1.2013001183004315</v>
      </c>
      <c r="N55" s="17">
        <f t="shared" si="4"/>
        <v>3805.7804812712047</v>
      </c>
      <c r="O55" s="24">
        <f t="shared" si="2"/>
        <v>1.4872259298824189</v>
      </c>
      <c r="P55" s="7"/>
      <c r="Q55" s="25">
        <f t="shared" si="5"/>
        <v>-1633.7719508833366</v>
      </c>
      <c r="R55" s="24">
        <f t="shared" si="6"/>
        <v>3770.2375078372302</v>
      </c>
      <c r="S55" s="7"/>
      <c r="T55" s="25">
        <f t="shared" si="7"/>
        <v>0.39680877790340069</v>
      </c>
      <c r="U55" s="24">
        <f t="shared" si="8"/>
        <v>0.91980455235184311</v>
      </c>
      <c r="V55" s="7"/>
      <c r="W55" s="25">
        <f t="shared" si="9"/>
        <v>0.39779738521685631</v>
      </c>
      <c r="X55" s="24">
        <f t="shared" si="10"/>
        <v>196.8590505741148</v>
      </c>
      <c r="Y55" s="7"/>
      <c r="Z55" s="25">
        <f t="shared" si="11"/>
        <v>632</v>
      </c>
      <c r="AA55" s="17">
        <f t="shared" si="15"/>
        <v>196.86599999999999</v>
      </c>
      <c r="AB55" s="24">
        <f t="shared" si="12"/>
        <v>3.4359598852311568</v>
      </c>
      <c r="AC55" s="17">
        <f t="shared" si="13"/>
        <v>-6.9494258851818813E-3</v>
      </c>
      <c r="AD55" s="17">
        <f t="shared" ca="1" si="14"/>
        <v>5.8249039221180965E-2</v>
      </c>
      <c r="AE55" s="17">
        <v>114</v>
      </c>
    </row>
    <row r="56" spans="1:31" s="17" customFormat="1" x14ac:dyDescent="0.25">
      <c r="A56" s="17">
        <v>36</v>
      </c>
      <c r="B56" s="17">
        <v>623</v>
      </c>
      <c r="C56" s="17">
        <v>12240</v>
      </c>
      <c r="D56" s="17">
        <v>15061</v>
      </c>
      <c r="E56" s="17">
        <v>14241</v>
      </c>
      <c r="F56" s="17">
        <v>11434</v>
      </c>
      <c r="G56" s="24"/>
      <c r="H56" s="7"/>
      <c r="I56" s="25">
        <f t="shared" si="16"/>
        <v>-2001</v>
      </c>
      <c r="J56" s="24">
        <f t="shared" si="16"/>
        <v>3627</v>
      </c>
      <c r="K56" s="7"/>
      <c r="L56" s="25">
        <f t="shared" si="3"/>
        <v>-1999.2365234519937</v>
      </c>
      <c r="M56" s="17">
        <f t="shared" si="1"/>
        <v>3.1098495353683497</v>
      </c>
      <c r="N56" s="17">
        <f t="shared" si="4"/>
        <v>3628.4585492140309</v>
      </c>
      <c r="O56" s="24">
        <f t="shared" si="2"/>
        <v>2.1273658097501023</v>
      </c>
      <c r="P56" s="7"/>
      <c r="Q56" s="25">
        <f t="shared" si="5"/>
        <v>-1996.7719508833366</v>
      </c>
      <c r="R56" s="24">
        <f t="shared" si="6"/>
        <v>3590.2375078372302</v>
      </c>
      <c r="S56" s="7"/>
      <c r="T56" s="25">
        <f t="shared" si="7"/>
        <v>0.48497382829556535</v>
      </c>
      <c r="U56" s="24">
        <f t="shared" si="8"/>
        <v>0.87589092116039413</v>
      </c>
      <c r="V56" s="7"/>
      <c r="W56" s="25">
        <f t="shared" si="9"/>
        <v>0.48591529901004848</v>
      </c>
      <c r="X56" s="24">
        <f t="shared" si="10"/>
        <v>202.49158062629078</v>
      </c>
      <c r="Y56" s="7"/>
      <c r="Z56" s="25">
        <f t="shared" si="11"/>
        <v>623</v>
      </c>
      <c r="AA56" s="17">
        <f t="shared" si="15"/>
        <v>202.47299999999998</v>
      </c>
      <c r="AB56" s="24">
        <f t="shared" si="12"/>
        <v>3.5338204963904785</v>
      </c>
      <c r="AC56" s="17">
        <f t="shared" si="13"/>
        <v>1.8580626290798818E-2</v>
      </c>
      <c r="AD56" s="17">
        <f t="shared" ca="1" si="14"/>
        <v>-8.9329673342888327E-3</v>
      </c>
      <c r="AE56" s="17">
        <v>113</v>
      </c>
    </row>
    <row r="57" spans="1:31" s="17" customFormat="1" x14ac:dyDescent="0.25">
      <c r="A57" s="17">
        <v>37</v>
      </c>
      <c r="B57" s="17">
        <v>613</v>
      </c>
      <c r="C57" s="17">
        <v>12068</v>
      </c>
      <c r="D57" s="17">
        <v>14951</v>
      </c>
      <c r="E57" s="17">
        <v>14405</v>
      </c>
      <c r="F57" s="17">
        <v>11532</v>
      </c>
      <c r="G57" s="24"/>
      <c r="H57" s="7"/>
      <c r="I57" s="25">
        <f t="shared" si="16"/>
        <v>-2337</v>
      </c>
      <c r="J57" s="24">
        <f t="shared" si="16"/>
        <v>3419</v>
      </c>
      <c r="K57" s="7"/>
      <c r="L57" s="25">
        <f t="shared" si="3"/>
        <v>-2337.1197199440653</v>
      </c>
      <c r="M57" s="17">
        <f t="shared" si="1"/>
        <v>1.433286500700081E-2</v>
      </c>
      <c r="N57" s="17">
        <f t="shared" si="4"/>
        <v>3420.4038141462911</v>
      </c>
      <c r="O57" s="24">
        <f t="shared" si="2"/>
        <v>1.9706941573270018</v>
      </c>
      <c r="P57" s="7"/>
      <c r="Q57" s="25">
        <f t="shared" si="5"/>
        <v>-2332.7719508833366</v>
      </c>
      <c r="R57" s="24">
        <f t="shared" si="6"/>
        <v>3382.2375078372302</v>
      </c>
      <c r="S57" s="7"/>
      <c r="T57" s="25">
        <f t="shared" si="7"/>
        <v>0.5665811476668251</v>
      </c>
      <c r="U57" s="24">
        <f t="shared" si="8"/>
        <v>0.82514628067249762</v>
      </c>
      <c r="V57" s="7"/>
      <c r="W57" s="25">
        <f t="shared" si="9"/>
        <v>0.56746813771866544</v>
      </c>
      <c r="X57" s="24">
        <f t="shared" si="10"/>
        <v>207.98852967997834</v>
      </c>
      <c r="Y57" s="7"/>
      <c r="Z57" s="25">
        <f t="shared" si="11"/>
        <v>613</v>
      </c>
      <c r="AA57" s="17">
        <f t="shared" si="15"/>
        <v>207.98999999999998</v>
      </c>
      <c r="AB57" s="24">
        <f t="shared" si="12"/>
        <v>3.6301103112230053</v>
      </c>
      <c r="AC57" s="17">
        <f t="shared" si="13"/>
        <v>-1.4703200216388268E-3</v>
      </c>
      <c r="AD57" s="17">
        <f t="shared" ca="1" si="14"/>
        <v>5.3449991325265955E-2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11914</v>
      </c>
      <c r="D58" s="17">
        <v>14830</v>
      </c>
      <c r="E58" s="17">
        <v>14566</v>
      </c>
      <c r="F58" s="17">
        <v>11657</v>
      </c>
      <c r="G58" s="24"/>
      <c r="H58" s="7"/>
      <c r="I58" s="25">
        <f t="shared" si="16"/>
        <v>-2652</v>
      </c>
      <c r="J58" s="24">
        <f t="shared" si="16"/>
        <v>3173</v>
      </c>
      <c r="K58" s="7"/>
      <c r="L58" s="25">
        <f t="shared" si="3"/>
        <v>-2653.8662800494276</v>
      </c>
      <c r="M58" s="17">
        <f t="shared" si="1"/>
        <v>3.4830012228914367</v>
      </c>
      <c r="N58" s="17">
        <f t="shared" si="4"/>
        <v>3180.5649425121633</v>
      </c>
      <c r="O58" s="24">
        <f t="shared" si="2"/>
        <v>57.228355212335131</v>
      </c>
      <c r="P58" s="7"/>
      <c r="Q58" s="25">
        <f t="shared" si="5"/>
        <v>-2647.7719508833366</v>
      </c>
      <c r="R58" s="24">
        <f t="shared" si="6"/>
        <v>3136.2375078372302</v>
      </c>
      <c r="S58" s="7"/>
      <c r="T58" s="25">
        <f t="shared" si="7"/>
        <v>0.64308800957738121</v>
      </c>
      <c r="U58" s="24">
        <f t="shared" si="8"/>
        <v>0.76513098471085073</v>
      </c>
      <c r="V58" s="7"/>
      <c r="W58" s="25">
        <f t="shared" si="9"/>
        <v>0.6439105542164929</v>
      </c>
      <c r="X58" s="24">
        <f t="shared" si="10"/>
        <v>213.55444427357202</v>
      </c>
      <c r="Y58" s="7"/>
      <c r="Z58" s="25">
        <f t="shared" si="11"/>
        <v>614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3.8444273572025622E-2</v>
      </c>
      <c r="AD58" s="17">
        <f t="shared" ca="1" si="14"/>
        <v>4.8602469006027604E-2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11770</v>
      </c>
      <c r="D59" s="17">
        <v>14699</v>
      </c>
      <c r="E59" s="17">
        <v>14718</v>
      </c>
      <c r="F59" s="17">
        <v>11794</v>
      </c>
      <c r="G59" s="24"/>
      <c r="H59" s="7"/>
      <c r="I59" s="25">
        <f t="shared" si="16"/>
        <v>-2948</v>
      </c>
      <c r="J59" s="24">
        <f t="shared" si="16"/>
        <v>2905</v>
      </c>
      <c r="K59" s="7"/>
      <c r="L59" s="25">
        <f t="shared" si="3"/>
        <v>-2945.9626104766789</v>
      </c>
      <c r="M59" s="17">
        <f t="shared" si="1"/>
        <v>4.1509560697383883</v>
      </c>
      <c r="N59" s="17">
        <f t="shared" si="4"/>
        <v>2911.4856169348568</v>
      </c>
      <c r="O59" s="24">
        <f t="shared" si="2"/>
        <v>42.063227025701408</v>
      </c>
      <c r="P59" s="7"/>
      <c r="Q59" s="25">
        <f t="shared" si="5"/>
        <v>-2943.7719508833366</v>
      </c>
      <c r="R59" s="24">
        <f t="shared" si="6"/>
        <v>2868.2375078372302</v>
      </c>
      <c r="S59" s="7"/>
      <c r="T59" s="25">
        <f t="shared" si="7"/>
        <v>0.7149801718806339</v>
      </c>
      <c r="U59" s="24">
        <f t="shared" si="8"/>
        <v>0.69974846715913774</v>
      </c>
      <c r="V59" s="7"/>
      <c r="W59" s="25">
        <f t="shared" si="9"/>
        <v>0.71573250108176656</v>
      </c>
      <c r="X59" s="24">
        <f t="shared" si="10"/>
        <v>219.1184906586916</v>
      </c>
      <c r="Y59" s="7"/>
      <c r="Z59" s="25">
        <f t="shared" si="11"/>
        <v>614</v>
      </c>
      <c r="AA59" s="17">
        <f t="shared" si="15"/>
        <v>219.042</v>
      </c>
      <c r="AB59" s="24">
        <f t="shared" si="12"/>
        <v>3.8230041001534194</v>
      </c>
      <c r="AC59" s="17">
        <f t="shared" si="13"/>
        <v>7.6490658691596991E-2</v>
      </c>
      <c r="AD59" s="17">
        <f t="shared" ca="1" si="14"/>
        <v>-2.9164625982105008E-2</v>
      </c>
      <c r="AE59" s="17">
        <v>110</v>
      </c>
    </row>
    <row r="60" spans="1:31" s="17" customFormat="1" x14ac:dyDescent="0.25">
      <c r="A60" s="17">
        <v>40</v>
      </c>
      <c r="B60" s="17">
        <v>628</v>
      </c>
      <c r="C60" s="17">
        <v>11637</v>
      </c>
      <c r="D60" s="17">
        <v>14551</v>
      </c>
      <c r="E60" s="17">
        <v>14860</v>
      </c>
      <c r="F60" s="17">
        <v>11949</v>
      </c>
      <c r="G60" s="24"/>
      <c r="H60" s="7"/>
      <c r="I60" s="25">
        <f t="shared" si="16"/>
        <v>-3223</v>
      </c>
      <c r="J60" s="24">
        <f t="shared" si="16"/>
        <v>2602</v>
      </c>
      <c r="K60" s="7"/>
      <c r="L60" s="25">
        <f t="shared" si="3"/>
        <v>-3216.3887726795965</v>
      </c>
      <c r="M60" s="17">
        <f t="shared" si="1"/>
        <v>43.70832668204946</v>
      </c>
      <c r="N60" s="17">
        <f t="shared" si="4"/>
        <v>2608.6332369391625</v>
      </c>
      <c r="O60" s="24">
        <f t="shared" si="2"/>
        <v>43.999832291070469</v>
      </c>
      <c r="P60" s="7"/>
      <c r="Q60" s="25">
        <f t="shared" si="5"/>
        <v>-3218.7719508833366</v>
      </c>
      <c r="R60" s="24">
        <f t="shared" si="6"/>
        <v>2565.2375078372302</v>
      </c>
      <c r="S60" s="7"/>
      <c r="T60" s="25">
        <f t="shared" si="7"/>
        <v>0.78177187672318282</v>
      </c>
      <c r="U60" s="24">
        <f t="shared" si="8"/>
        <v>0.62582718798686543</v>
      </c>
      <c r="V60" s="7"/>
      <c r="W60" s="25">
        <f t="shared" si="9"/>
        <v>0.78244481219457407</v>
      </c>
      <c r="X60" s="24">
        <f t="shared" si="10"/>
        <v>224.81745410246344</v>
      </c>
      <c r="Y60" s="7"/>
      <c r="Z60" s="25">
        <f t="shared" si="11"/>
        <v>628</v>
      </c>
      <c r="AA60" s="17">
        <f t="shared" si="15"/>
        <v>224.69399999999999</v>
      </c>
      <c r="AB60" s="24">
        <f t="shared" si="12"/>
        <v>3.9216501094761385</v>
      </c>
      <c r="AC60" s="17">
        <f t="shared" si="13"/>
        <v>0.12345410246345523</v>
      </c>
      <c r="AD60" s="17">
        <f t="shared" ca="1" si="14"/>
        <v>0.16094979513465546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11516</v>
      </c>
      <c r="D61" s="17">
        <v>14374</v>
      </c>
      <c r="E61" s="17">
        <v>14973</v>
      </c>
      <c r="F61" s="17">
        <v>12112</v>
      </c>
      <c r="G61" s="24"/>
      <c r="H61" s="7"/>
      <c r="I61" s="25">
        <f t="shared" si="16"/>
        <v>-3457</v>
      </c>
      <c r="J61" s="24">
        <f t="shared" si="16"/>
        <v>2262</v>
      </c>
      <c r="K61" s="7"/>
      <c r="L61" s="25">
        <f t="shared" si="3"/>
        <v>-3459.0973691558411</v>
      </c>
      <c r="M61" s="17">
        <f t="shared" si="1"/>
        <v>4.398957375873521</v>
      </c>
      <c r="N61" s="17">
        <f t="shared" si="4"/>
        <v>2275.3518887605182</v>
      </c>
      <c r="O61" s="24">
        <f t="shared" si="2"/>
        <v>178.27293347325357</v>
      </c>
      <c r="P61" s="7"/>
      <c r="Q61" s="25">
        <f t="shared" si="5"/>
        <v>-3452.7719508833366</v>
      </c>
      <c r="R61" s="24">
        <f t="shared" si="6"/>
        <v>2225.2375078372302</v>
      </c>
      <c r="S61" s="7"/>
      <c r="T61" s="25">
        <f t="shared" si="7"/>
        <v>0.83860554557102451</v>
      </c>
      <c r="U61" s="24">
        <f t="shared" si="8"/>
        <v>0.54287921795857297</v>
      </c>
      <c r="V61" s="7"/>
      <c r="W61" s="25">
        <f t="shared" si="9"/>
        <v>0.83918938191093084</v>
      </c>
      <c r="X61" s="24">
        <f t="shared" si="10"/>
        <v>230.57232284035183</v>
      </c>
      <c r="Y61" s="7"/>
      <c r="Z61" s="25">
        <f t="shared" si="11"/>
        <v>638</v>
      </c>
      <c r="AA61" s="17">
        <f t="shared" si="15"/>
        <v>230.43599999999998</v>
      </c>
      <c r="AB61" s="24">
        <f t="shared" si="12"/>
        <v>4.0218669151256528</v>
      </c>
      <c r="AC61" s="17">
        <f t="shared" si="13"/>
        <v>0.13632284035185194</v>
      </c>
      <c r="AD61" s="17">
        <f t="shared" ca="1" si="14"/>
        <v>0.11800000924046117</v>
      </c>
      <c r="AE61" s="17">
        <v>108</v>
      </c>
    </row>
    <row r="62" spans="1:31" s="17" customFormat="1" x14ac:dyDescent="0.25">
      <c r="A62" s="17">
        <v>42</v>
      </c>
      <c r="B62" s="17">
        <v>640</v>
      </c>
      <c r="C62" s="17">
        <v>11413</v>
      </c>
      <c r="D62" s="17">
        <v>14194</v>
      </c>
      <c r="E62" s="17">
        <v>15079</v>
      </c>
      <c r="F62" s="17">
        <v>12288</v>
      </c>
      <c r="G62" s="24"/>
      <c r="H62" s="7"/>
      <c r="I62" s="25">
        <f t="shared" si="16"/>
        <v>-3666</v>
      </c>
      <c r="J62" s="24">
        <f t="shared" si="16"/>
        <v>1906</v>
      </c>
      <c r="K62" s="7"/>
      <c r="L62" s="25">
        <f t="shared" si="3"/>
        <v>-3667.7010409130658</v>
      </c>
      <c r="M62" s="17">
        <f t="shared" si="1"/>
        <v>2.8935401879235725</v>
      </c>
      <c r="N62" s="17">
        <f t="shared" si="4"/>
        <v>1918.4455188745035</v>
      </c>
      <c r="O62" s="24">
        <f t="shared" si="2"/>
        <v>154.89094005562231</v>
      </c>
      <c r="P62" s="7"/>
      <c r="Q62" s="25">
        <f t="shared" si="5"/>
        <v>-3661.7719508833366</v>
      </c>
      <c r="R62" s="24">
        <f t="shared" si="6"/>
        <v>1869.2375078372302</v>
      </c>
      <c r="S62" s="7"/>
      <c r="T62" s="25">
        <f t="shared" si="7"/>
        <v>0.88936724125136168</v>
      </c>
      <c r="U62" s="24">
        <f t="shared" si="8"/>
        <v>0.45602781404659609</v>
      </c>
      <c r="V62" s="7"/>
      <c r="W62" s="25">
        <f t="shared" si="9"/>
        <v>0.8898577805098502</v>
      </c>
      <c r="X62" s="24">
        <f t="shared" si="10"/>
        <v>236.33761656139836</v>
      </c>
      <c r="Y62" s="7"/>
      <c r="Z62" s="25">
        <f t="shared" si="11"/>
        <v>640</v>
      </c>
      <c r="AA62" s="17">
        <f t="shared" si="15"/>
        <v>236.19599999999997</v>
      </c>
      <c r="AB62" s="24">
        <f t="shared" si="12"/>
        <v>4.1223978800405261</v>
      </c>
      <c r="AC62" s="17">
        <f t="shared" si="13"/>
        <v>0.14161656139839351</v>
      </c>
      <c r="AD62" s="17">
        <f t="shared" ca="1" si="14"/>
        <v>1.3634646588656096E-2</v>
      </c>
      <c r="AE62" s="17">
        <v>107</v>
      </c>
    </row>
    <row r="63" spans="1:31" s="17" customFormat="1" x14ac:dyDescent="0.25">
      <c r="A63" s="17">
        <v>43</v>
      </c>
      <c r="B63" s="17">
        <v>621</v>
      </c>
      <c r="C63" s="17">
        <v>11330</v>
      </c>
      <c r="D63" s="17">
        <v>14018</v>
      </c>
      <c r="E63" s="17">
        <v>15169</v>
      </c>
      <c r="F63" s="17">
        <v>12477</v>
      </c>
      <c r="G63" s="24"/>
      <c r="H63" s="7"/>
      <c r="I63" s="25">
        <f t="shared" si="16"/>
        <v>-3839</v>
      </c>
      <c r="J63" s="24">
        <f t="shared" si="16"/>
        <v>1541</v>
      </c>
      <c r="K63" s="7"/>
      <c r="L63" s="25">
        <f t="shared" si="3"/>
        <v>-3834.7356475865167</v>
      </c>
      <c r="M63" s="17">
        <f t="shared" si="1"/>
        <v>18.184701506380556</v>
      </c>
      <c r="N63" s="17">
        <f t="shared" si="4"/>
        <v>1553.9252253664899</v>
      </c>
      <c r="O63" s="24">
        <f t="shared" si="2"/>
        <v>167.061450774555</v>
      </c>
      <c r="P63" s="7"/>
      <c r="Q63" s="25">
        <f t="shared" si="5"/>
        <v>-3834.7719508833366</v>
      </c>
      <c r="R63" s="24">
        <f t="shared" si="6"/>
        <v>1504.2375078372302</v>
      </c>
      <c r="S63" s="7"/>
      <c r="T63" s="25">
        <f t="shared" si="7"/>
        <v>0.93138529557049243</v>
      </c>
      <c r="U63" s="24">
        <f t="shared" si="8"/>
        <v>0.36698072857504682</v>
      </c>
      <c r="V63" s="7"/>
      <c r="W63" s="25">
        <f t="shared" si="9"/>
        <v>0.93178017332461471</v>
      </c>
      <c r="X63" s="24">
        <f t="shared" si="10"/>
        <v>241.97456425077212</v>
      </c>
      <c r="Y63" s="7"/>
      <c r="Z63" s="25">
        <f t="shared" si="11"/>
        <v>621</v>
      </c>
      <c r="AA63" s="17">
        <f t="shared" si="15"/>
        <v>241.78499999999997</v>
      </c>
      <c r="AB63" s="24">
        <f t="shared" si="12"/>
        <v>4.2199443319344896</v>
      </c>
      <c r="AC63" s="17">
        <f t="shared" si="13"/>
        <v>0.18956425077215044</v>
      </c>
      <c r="AD63" s="17">
        <f t="shared" ca="1" si="14"/>
        <v>6.8031735123156523E-2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11264</v>
      </c>
      <c r="D64" s="17">
        <v>13816</v>
      </c>
      <c r="E64" s="17">
        <v>15230</v>
      </c>
      <c r="F64" s="17">
        <v>12660</v>
      </c>
      <c r="G64" s="24"/>
      <c r="H64" s="7"/>
      <c r="I64" s="25">
        <f t="shared" si="16"/>
        <v>-3966</v>
      </c>
      <c r="J64" s="24">
        <f t="shared" si="16"/>
        <v>1156</v>
      </c>
      <c r="K64" s="7"/>
      <c r="L64" s="25">
        <f t="shared" si="3"/>
        <v>-3967.6535024842919</v>
      </c>
      <c r="M64" s="17">
        <f t="shared" si="1"/>
        <v>2.7340704655596451</v>
      </c>
      <c r="N64" s="17">
        <f t="shared" si="4"/>
        <v>1166.9108471176078</v>
      </c>
      <c r="O64" s="24">
        <f t="shared" si="2"/>
        <v>119.04658482380984</v>
      </c>
      <c r="P64" s="7"/>
      <c r="Q64" s="25">
        <f t="shared" si="5"/>
        <v>-3961.7719508833366</v>
      </c>
      <c r="R64" s="24">
        <f t="shared" si="6"/>
        <v>1119.2375078372302</v>
      </c>
      <c r="S64" s="7"/>
      <c r="T64" s="25">
        <f t="shared" si="7"/>
        <v>0.96223091926141513</v>
      </c>
      <c r="U64" s="24">
        <f t="shared" si="8"/>
        <v>0.27305435074889212</v>
      </c>
      <c r="V64" s="7"/>
      <c r="W64" s="25">
        <f t="shared" si="9"/>
        <v>0.96252488600548647</v>
      </c>
      <c r="X64" s="24">
        <f t="shared" si="10"/>
        <v>247.63364681468511</v>
      </c>
      <c r="Y64" s="7"/>
      <c r="Z64" s="25">
        <f t="shared" si="11"/>
        <v>634</v>
      </c>
      <c r="AA64" s="17">
        <f t="shared" si="15"/>
        <v>247.49099999999996</v>
      </c>
      <c r="AB64" s="24">
        <f t="shared" si="12"/>
        <v>4.3195328190532853</v>
      </c>
      <c r="AC64" s="17">
        <f t="shared" si="13"/>
        <v>0.1426468146851505</v>
      </c>
      <c r="AD64" s="17">
        <f t="shared" ca="1" si="14"/>
        <v>3.7956274958958147E-2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11225</v>
      </c>
      <c r="D65" s="17">
        <v>13633</v>
      </c>
      <c r="E65" s="17">
        <v>15279</v>
      </c>
      <c r="F65" s="17">
        <v>12853</v>
      </c>
      <c r="G65" s="24"/>
      <c r="H65" s="7"/>
      <c r="I65" s="25">
        <f t="shared" si="16"/>
        <v>-4054</v>
      </c>
      <c r="J65" s="24">
        <f t="shared" si="16"/>
        <v>780</v>
      </c>
      <c r="K65" s="7"/>
      <c r="L65" s="25">
        <f t="shared" si="3"/>
        <v>-4057.970849402991</v>
      </c>
      <c r="M65" s="17">
        <f t="shared" si="1"/>
        <v>15.767644981234037</v>
      </c>
      <c r="N65" s="17">
        <f t="shared" si="4"/>
        <v>786.46137658357418</v>
      </c>
      <c r="O65" s="24">
        <f t="shared" si="2"/>
        <v>41.749387354760728</v>
      </c>
      <c r="P65" s="7"/>
      <c r="Q65" s="25">
        <f t="shared" si="5"/>
        <v>-4049.7719508833366</v>
      </c>
      <c r="R65" s="24">
        <f t="shared" si="6"/>
        <v>743.23750783723017</v>
      </c>
      <c r="S65" s="7"/>
      <c r="T65" s="25">
        <f t="shared" si="7"/>
        <v>0.9836042648110308</v>
      </c>
      <c r="U65" s="24">
        <f t="shared" si="8"/>
        <v>0.18132365448230986</v>
      </c>
      <c r="V65" s="7"/>
      <c r="W65" s="25">
        <f t="shared" si="9"/>
        <v>0.98379967445137928</v>
      </c>
      <c r="X65" s="24">
        <f t="shared" si="10"/>
        <v>253.02855558635542</v>
      </c>
      <c r="Y65" s="7"/>
      <c r="Z65" s="25">
        <f t="shared" si="11"/>
        <v>606</v>
      </c>
      <c r="AA65" s="17">
        <f t="shared" si="15"/>
        <v>252.94499999999996</v>
      </c>
      <c r="AB65" s="24">
        <f t="shared" si="12"/>
        <v>4.4147230764570562</v>
      </c>
      <c r="AC65" s="17">
        <f t="shared" si="13"/>
        <v>8.35555863554589E-2</v>
      </c>
      <c r="AD65" s="17">
        <f t="shared" ca="1" si="14"/>
        <v>3.5692681369397405E-2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11189</v>
      </c>
      <c r="D66" s="17">
        <v>13432</v>
      </c>
      <c r="E66" s="17">
        <v>15297</v>
      </c>
      <c r="F66" s="17">
        <v>13041</v>
      </c>
      <c r="G66" s="24"/>
      <c r="H66" s="7"/>
      <c r="I66" s="25">
        <f t="shared" si="16"/>
        <v>-4108</v>
      </c>
      <c r="J66" s="24">
        <f t="shared" si="16"/>
        <v>391</v>
      </c>
      <c r="K66" s="7"/>
      <c r="L66" s="25">
        <f t="shared" si="3"/>
        <v>-4112.0115370514213</v>
      </c>
      <c r="M66" s="17">
        <f t="shared" si="1"/>
        <v>16.092429514926124</v>
      </c>
      <c r="N66" s="17">
        <f t="shared" si="4"/>
        <v>394.08012136270327</v>
      </c>
      <c r="O66" s="24">
        <f t="shared" si="2"/>
        <v>9.4871476089810276</v>
      </c>
      <c r="P66" s="7"/>
      <c r="Q66" s="25">
        <f t="shared" si="5"/>
        <v>-4103.7719508833361</v>
      </c>
      <c r="R66" s="24">
        <f t="shared" si="6"/>
        <v>354.23750783723023</v>
      </c>
      <c r="S66" s="7"/>
      <c r="T66" s="25">
        <f t="shared" si="7"/>
        <v>0.99671972685284027</v>
      </c>
      <c r="U66" s="24">
        <f t="shared" si="8"/>
        <v>8.6421418185234092E-2</v>
      </c>
      <c r="V66" s="7"/>
      <c r="W66" s="25">
        <f t="shared" si="9"/>
        <v>0.99681316663586228</v>
      </c>
      <c r="X66" s="24">
        <f t="shared" si="10"/>
        <v>258.51649427265443</v>
      </c>
      <c r="Y66" s="7"/>
      <c r="Z66" s="25">
        <f t="shared" si="11"/>
        <v>614</v>
      </c>
      <c r="AA66" s="17">
        <f t="shared" si="15"/>
        <v>258.47099999999995</v>
      </c>
      <c r="AB66" s="24">
        <f t="shared" si="12"/>
        <v>4.5111699709222624</v>
      </c>
      <c r="AC66" s="17">
        <f t="shared" si="13"/>
        <v>4.5494272654480028E-2</v>
      </c>
      <c r="AD66" s="17">
        <f t="shared" ca="1" si="14"/>
        <v>0.10116082107435886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11178</v>
      </c>
      <c r="D67" s="17">
        <v>13223</v>
      </c>
      <c r="E67" s="17">
        <v>15300</v>
      </c>
      <c r="F67" s="17">
        <v>13235</v>
      </c>
      <c r="G67" s="24"/>
      <c r="H67" s="7"/>
      <c r="I67" s="25">
        <f t="shared" si="16"/>
        <v>-4122</v>
      </c>
      <c r="J67" s="24">
        <f t="shared" si="16"/>
        <v>-12</v>
      </c>
      <c r="K67" s="7"/>
      <c r="L67" s="25">
        <f t="shared" si="3"/>
        <v>-4127.7783915883565</v>
      </c>
      <c r="M67" s="17">
        <f t="shared" si="1"/>
        <v>33.389809348389143</v>
      </c>
      <c r="N67" s="17">
        <f t="shared" si="4"/>
        <v>-8.0731653721760068</v>
      </c>
      <c r="O67" s="24">
        <f t="shared" si="2"/>
        <v>15.420030194277599</v>
      </c>
      <c r="P67" s="7"/>
      <c r="Q67" s="25">
        <f t="shared" si="5"/>
        <v>-4117.7719508833361</v>
      </c>
      <c r="R67" s="24">
        <f t="shared" si="6"/>
        <v>-48.762492162769789</v>
      </c>
      <c r="S67" s="7"/>
      <c r="T67" s="25">
        <f t="shared" si="7"/>
        <v>1.0001200318266428</v>
      </c>
      <c r="U67" s="24">
        <f t="shared" si="8"/>
        <v>-1.1896322760065515E-2</v>
      </c>
      <c r="V67" s="7"/>
      <c r="W67" s="25">
        <f t="shared" si="9"/>
        <v>1.0001078260046306</v>
      </c>
      <c r="X67" s="24">
        <f t="shared" si="10"/>
        <v>264.15302055746361</v>
      </c>
      <c r="Y67" s="7"/>
      <c r="Z67" s="25">
        <f t="shared" si="11"/>
        <v>624</v>
      </c>
      <c r="AA67" s="17">
        <f t="shared" si="15"/>
        <v>264.08699999999993</v>
      </c>
      <c r="AB67" s="24">
        <f t="shared" si="12"/>
        <v>4.6091876617142642</v>
      </c>
      <c r="AC67" s="17">
        <f t="shared" si="13"/>
        <v>6.6020557463673413E-2</v>
      </c>
      <c r="AD67" s="17">
        <f t="shared" ca="1" si="14"/>
        <v>4.1271282773834628E-2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11201</v>
      </c>
      <c r="D68" s="17">
        <v>13033</v>
      </c>
      <c r="E68" s="17">
        <v>15301</v>
      </c>
      <c r="F68" s="17">
        <v>13450</v>
      </c>
      <c r="G68" s="24"/>
      <c r="H68" s="7"/>
      <c r="I68" s="25">
        <f t="shared" si="16"/>
        <v>-4100</v>
      </c>
      <c r="J68" s="24">
        <f t="shared" si="16"/>
        <v>-417</v>
      </c>
      <c r="K68" s="7"/>
      <c r="L68" s="25">
        <f t="shared" si="3"/>
        <v>-4103.5750848693315</v>
      </c>
      <c r="M68" s="17">
        <f t="shared" si="1"/>
        <v>12.781231822922861</v>
      </c>
      <c r="N68" s="17">
        <f t="shared" si="4"/>
        <v>-412.99885237888503</v>
      </c>
      <c r="O68" s="24">
        <f t="shared" si="2"/>
        <v>16.009182285953958</v>
      </c>
      <c r="P68" s="7"/>
      <c r="Q68" s="25">
        <f t="shared" si="5"/>
        <v>-4095.7719508833366</v>
      </c>
      <c r="R68" s="24">
        <f t="shared" si="6"/>
        <v>-453.76249216276977</v>
      </c>
      <c r="S68" s="7"/>
      <c r="T68" s="25">
        <f t="shared" si="7"/>
        <v>0.99477669543923897</v>
      </c>
      <c r="U68" s="24">
        <f t="shared" si="8"/>
        <v>-0.11070199294082565</v>
      </c>
      <c r="V68" s="7"/>
      <c r="W68" s="25">
        <f t="shared" si="9"/>
        <v>0.99465831465866583</v>
      </c>
      <c r="X68" s="24">
        <f t="shared" si="10"/>
        <v>269.82220131421286</v>
      </c>
      <c r="Y68" s="7"/>
      <c r="Z68" s="25">
        <f t="shared" si="11"/>
        <v>629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7.4201314212928082E-2</v>
      </c>
      <c r="AD68" s="17">
        <f t="shared" ca="1" si="14"/>
        <v>-7.6925381038904561E-2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11233</v>
      </c>
      <c r="D69" s="17">
        <v>12835</v>
      </c>
      <c r="E69" s="17">
        <v>15271</v>
      </c>
      <c r="F69" s="17">
        <v>13647</v>
      </c>
      <c r="G69" s="24"/>
      <c r="H69" s="7"/>
      <c r="I69" s="25">
        <f t="shared" si="16"/>
        <v>-4038</v>
      </c>
      <c r="J69" s="24">
        <f t="shared" si="16"/>
        <v>-812</v>
      </c>
      <c r="K69" s="7"/>
      <c r="L69" s="25">
        <f t="shared" si="3"/>
        <v>-4038.8163586010342</v>
      </c>
      <c r="M69" s="17">
        <f t="shared" si="1"/>
        <v>0.66644136548243982</v>
      </c>
      <c r="N69" s="17">
        <f t="shared" si="4"/>
        <v>-816.05511370238924</v>
      </c>
      <c r="O69" s="24">
        <f t="shared" si="2"/>
        <v>16.443947139304932</v>
      </c>
      <c r="P69" s="7"/>
      <c r="Q69" s="25">
        <f t="shared" si="5"/>
        <v>-4033.7719508833366</v>
      </c>
      <c r="R69" s="24">
        <f t="shared" si="6"/>
        <v>-848.76249216276983</v>
      </c>
      <c r="S69" s="7"/>
      <c r="T69" s="25">
        <f t="shared" si="7"/>
        <v>0.97971820198382786</v>
      </c>
      <c r="U69" s="24">
        <f t="shared" si="8"/>
        <v>-0.20706801694428309</v>
      </c>
      <c r="V69" s="7"/>
      <c r="W69" s="25">
        <f t="shared" si="9"/>
        <v>0.97949626216357466</v>
      </c>
      <c r="X69" s="24">
        <f t="shared" si="10"/>
        <v>275.40824099106158</v>
      </c>
      <c r="Y69" s="7"/>
      <c r="Z69" s="25">
        <f t="shared" si="11"/>
        <v>633</v>
      </c>
      <c r="AA69" s="17">
        <f t="shared" si="15"/>
        <v>275.44499999999994</v>
      </c>
      <c r="AB69" s="24">
        <f t="shared" si="12"/>
        <v>4.8074221581557799</v>
      </c>
      <c r="AC69" s="17">
        <f t="shared" si="13"/>
        <v>-3.6759008938361148E-2</v>
      </c>
      <c r="AD69" s="17">
        <f t="shared" ca="1" si="14"/>
        <v>2.3887179581436158E-2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11285</v>
      </c>
      <c r="D70" s="17">
        <v>12635</v>
      </c>
      <c r="E70" s="17">
        <v>15218</v>
      </c>
      <c r="F70" s="17">
        <v>13840</v>
      </c>
      <c r="G70" s="24"/>
      <c r="H70" s="7"/>
      <c r="I70" s="25">
        <f t="shared" si="16"/>
        <v>-3933</v>
      </c>
      <c r="J70" s="24">
        <f t="shared" si="16"/>
        <v>-1205</v>
      </c>
      <c r="K70" s="7"/>
      <c r="L70" s="25">
        <f t="shared" si="3"/>
        <v>-3933.3814495337961</v>
      </c>
      <c r="M70" s="17">
        <f t="shared" si="1"/>
        <v>0.14550374683322995</v>
      </c>
      <c r="N70" s="17">
        <f t="shared" si="4"/>
        <v>-1213.1350866787132</v>
      </c>
      <c r="O70" s="24">
        <f t="shared" si="2"/>
        <v>66.179635270176163</v>
      </c>
      <c r="P70" s="7"/>
      <c r="Q70" s="25">
        <f t="shared" si="5"/>
        <v>-3928.7719508833366</v>
      </c>
      <c r="R70" s="24">
        <f t="shared" si="6"/>
        <v>-1241.7624921627698</v>
      </c>
      <c r="S70" s="7"/>
      <c r="T70" s="25">
        <f t="shared" si="7"/>
        <v>0.9542159146803092</v>
      </c>
      <c r="U70" s="24">
        <f t="shared" si="8"/>
        <v>-0.30294611171227998</v>
      </c>
      <c r="V70" s="7"/>
      <c r="W70" s="25">
        <f t="shared" si="9"/>
        <v>0.9538909340963958</v>
      </c>
      <c r="X70" s="24">
        <f t="shared" si="10"/>
        <v>281.09083867710206</v>
      </c>
      <c r="Y70" s="7"/>
      <c r="Z70" s="25">
        <f t="shared" si="11"/>
        <v>637</v>
      </c>
      <c r="AA70" s="17">
        <f t="shared" si="15"/>
        <v>281.17799999999994</v>
      </c>
      <c r="AB70" s="24">
        <f t="shared" si="12"/>
        <v>4.9074818841726149</v>
      </c>
      <c r="AC70" s="17">
        <f t="shared" si="13"/>
        <v>-8.7161322897884475E-2</v>
      </c>
      <c r="AD70" s="17">
        <f t="shared" ca="1" si="14"/>
        <v>9.9455835780474899E-2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11366</v>
      </c>
      <c r="D71" s="17">
        <v>12451</v>
      </c>
      <c r="E71" s="17">
        <v>15149</v>
      </c>
      <c r="F71" s="17">
        <v>14041</v>
      </c>
      <c r="G71" s="24"/>
      <c r="H71" s="7"/>
      <c r="I71" s="25">
        <f t="shared" si="16"/>
        <v>-3783</v>
      </c>
      <c r="J71" s="24">
        <f t="shared" si="16"/>
        <v>-1590</v>
      </c>
      <c r="K71" s="7"/>
      <c r="L71" s="25">
        <f t="shared" si="3"/>
        <v>-3789.1214353687392</v>
      </c>
      <c r="M71" s="17">
        <f t="shared" si="1"/>
        <v>37.47197097365104</v>
      </c>
      <c r="N71" s="17">
        <f t="shared" si="4"/>
        <v>-1596.5143133935658</v>
      </c>
      <c r="O71" s="24">
        <f t="shared" si="2"/>
        <v>42.436278989590399</v>
      </c>
      <c r="P71" s="7"/>
      <c r="Q71" s="25">
        <f t="shared" si="5"/>
        <v>-3778.7719508833366</v>
      </c>
      <c r="R71" s="24">
        <f t="shared" si="6"/>
        <v>-1626.7624921627698</v>
      </c>
      <c r="S71" s="7"/>
      <c r="T71" s="25">
        <f t="shared" si="7"/>
        <v>0.91778407567528253</v>
      </c>
      <c r="U71" s="24">
        <f t="shared" si="8"/>
        <v>-0.39687248953843468</v>
      </c>
      <c r="V71" s="7"/>
      <c r="W71" s="25">
        <f t="shared" si="9"/>
        <v>0.91735814523993298</v>
      </c>
      <c r="X71" s="24">
        <f t="shared" si="10"/>
        <v>286.86605484276049</v>
      </c>
      <c r="Y71" s="7"/>
      <c r="Z71" s="25">
        <f t="shared" si="11"/>
        <v>635</v>
      </c>
      <c r="AA71" s="17">
        <f t="shared" si="15"/>
        <v>286.89299999999992</v>
      </c>
      <c r="AB71" s="24">
        <f t="shared" si="12"/>
        <v>5.0072274509240904</v>
      </c>
      <c r="AC71" s="17">
        <f t="shared" si="13"/>
        <v>-2.6945157239424589E-2</v>
      </c>
      <c r="AD71" s="17">
        <f t="shared" ca="1" si="14"/>
        <v>-4.5227217823651245E-2</v>
      </c>
      <c r="AE71" s="17">
        <v>98</v>
      </c>
    </row>
    <row r="72" spans="1:31" s="17" customFormat="1" x14ac:dyDescent="0.25">
      <c r="A72" s="17">
        <v>52</v>
      </c>
      <c r="B72" s="17">
        <v>616</v>
      </c>
      <c r="C72" s="17">
        <v>11446</v>
      </c>
      <c r="D72" s="17">
        <v>12265</v>
      </c>
      <c r="E72" s="17">
        <v>15055</v>
      </c>
      <c r="F72" s="17">
        <v>14209</v>
      </c>
      <c r="G72" s="24"/>
      <c r="H72" s="7"/>
      <c r="I72" s="25">
        <f t="shared" si="16"/>
        <v>-3609</v>
      </c>
      <c r="J72" s="24">
        <f t="shared" si="16"/>
        <v>-1944</v>
      </c>
      <c r="K72" s="7"/>
      <c r="L72" s="25">
        <f t="shared" si="3"/>
        <v>-3613.176653134009</v>
      </c>
      <c r="M72" s="17">
        <f t="shared" si="1"/>
        <v>17.444431401827448</v>
      </c>
      <c r="N72" s="17">
        <f t="shared" si="4"/>
        <v>-1952.9271014389533</v>
      </c>
      <c r="O72" s="24">
        <f t="shared" si="2"/>
        <v>79.693140101361834</v>
      </c>
      <c r="P72" s="7"/>
      <c r="Q72" s="25">
        <f t="shared" si="5"/>
        <v>-3604.7719508833366</v>
      </c>
      <c r="R72" s="24">
        <f t="shared" si="6"/>
        <v>-1980.7624921627698</v>
      </c>
      <c r="S72" s="7"/>
      <c r="T72" s="25">
        <f t="shared" si="7"/>
        <v>0.87552314242945151</v>
      </c>
      <c r="U72" s="24">
        <f t="shared" si="8"/>
        <v>-0.48323596421495096</v>
      </c>
      <c r="V72" s="7"/>
      <c r="W72" s="25">
        <f t="shared" si="9"/>
        <v>0.87500438551335769</v>
      </c>
      <c r="X72" s="24">
        <f t="shared" si="10"/>
        <v>292.38193446806099</v>
      </c>
      <c r="Y72" s="7"/>
      <c r="Z72" s="25">
        <f t="shared" si="11"/>
        <v>616</v>
      </c>
      <c r="AA72" s="17">
        <f t="shared" si="15"/>
        <v>292.4369999999999</v>
      </c>
      <c r="AB72" s="24">
        <f t="shared" si="12"/>
        <v>5.103988504654656</v>
      </c>
      <c r="AC72" s="17">
        <f t="shared" si="13"/>
        <v>-5.5065531938907952E-2</v>
      </c>
      <c r="AD72" s="17">
        <f t="shared" ca="1" si="14"/>
        <v>5.8042343889610493E-2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11549</v>
      </c>
      <c r="D73" s="17">
        <v>12093</v>
      </c>
      <c r="E73" s="17">
        <v>14948</v>
      </c>
      <c r="F73" s="17">
        <v>14381</v>
      </c>
      <c r="G73" s="24"/>
      <c r="H73" s="7"/>
      <c r="I73" s="25">
        <f t="shared" si="16"/>
        <v>-3399</v>
      </c>
      <c r="J73" s="24">
        <f t="shared" si="16"/>
        <v>-2288</v>
      </c>
      <c r="K73" s="7"/>
      <c r="L73" s="25">
        <f t="shared" si="3"/>
        <v>-3399.3982636035398</v>
      </c>
      <c r="M73" s="17">
        <f t="shared" si="1"/>
        <v>0.15861389790452074</v>
      </c>
      <c r="N73" s="17">
        <f t="shared" si="4"/>
        <v>-2296.5503515955893</v>
      </c>
      <c r="O73" s="24">
        <f t="shared" si="2"/>
        <v>73.108512408196333</v>
      </c>
      <c r="P73" s="7"/>
      <c r="Q73" s="25">
        <f t="shared" si="5"/>
        <v>-3394.7719508833366</v>
      </c>
      <c r="R73" s="24">
        <f t="shared" si="6"/>
        <v>-2324.7624921627698</v>
      </c>
      <c r="S73" s="7"/>
      <c r="T73" s="25">
        <f t="shared" si="7"/>
        <v>0.82451856782241417</v>
      </c>
      <c r="U73" s="24">
        <f t="shared" si="8"/>
        <v>-0.5671597927141645</v>
      </c>
      <c r="V73" s="7"/>
      <c r="W73" s="25">
        <f t="shared" si="9"/>
        <v>0.8239096009053436</v>
      </c>
      <c r="X73" s="24">
        <f t="shared" si="10"/>
        <v>298.01411748183955</v>
      </c>
      <c r="Y73" s="7"/>
      <c r="Z73" s="25">
        <f t="shared" si="11"/>
        <v>627</v>
      </c>
      <c r="AA73" s="17">
        <f t="shared" si="15"/>
        <v>298.07999999999987</v>
      </c>
      <c r="AB73" s="24">
        <f t="shared" si="12"/>
        <v>5.2024774343446953</v>
      </c>
      <c r="AC73" s="17">
        <f t="shared" si="13"/>
        <v>-6.5882518160321979E-2</v>
      </c>
      <c r="AD73" s="17">
        <f t="shared" ca="1" si="14"/>
        <v>3.3903098752489313E-2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11685</v>
      </c>
      <c r="D74" s="17">
        <v>11947</v>
      </c>
      <c r="E74" s="17">
        <v>14847</v>
      </c>
      <c r="F74" s="17">
        <v>14551</v>
      </c>
      <c r="G74" s="24"/>
      <c r="H74" s="7"/>
      <c r="I74" s="25">
        <f t="shared" si="16"/>
        <v>-3162</v>
      </c>
      <c r="J74" s="24">
        <f t="shared" si="16"/>
        <v>-2604</v>
      </c>
      <c r="K74" s="7"/>
      <c r="L74" s="25">
        <f t="shared" si="3"/>
        <v>-3160.2047778908523</v>
      </c>
      <c r="M74" s="17">
        <f t="shared" si="1"/>
        <v>3.2228224211728747</v>
      </c>
      <c r="N74" s="17">
        <f t="shared" si="4"/>
        <v>-2608.6670413908755</v>
      </c>
      <c r="O74" s="24">
        <f t="shared" si="2"/>
        <v>21.781275344145222</v>
      </c>
      <c r="P74" s="7"/>
      <c r="Q74" s="25">
        <f t="shared" si="5"/>
        <v>-3157.7719508833366</v>
      </c>
      <c r="R74" s="24">
        <f t="shared" si="6"/>
        <v>-2640.7624921627698</v>
      </c>
      <c r="S74" s="7"/>
      <c r="T74" s="25">
        <f t="shared" si="7"/>
        <v>0.76695626219447199</v>
      </c>
      <c r="U74" s="24">
        <f t="shared" si="8"/>
        <v>-0.64425261191693051</v>
      </c>
      <c r="V74" s="7"/>
      <c r="W74" s="25">
        <f t="shared" si="9"/>
        <v>0.76626442176812815</v>
      </c>
      <c r="X74" s="24">
        <f t="shared" si="10"/>
        <v>303.52765374099306</v>
      </c>
      <c r="Y74" s="7"/>
      <c r="Z74" s="25">
        <f t="shared" si="11"/>
        <v>609</v>
      </c>
      <c r="AA74" s="17">
        <f t="shared" si="15"/>
        <v>303.56099999999986</v>
      </c>
      <c r="AB74" s="24">
        <f t="shared" si="12"/>
        <v>5.2981389306465045</v>
      </c>
      <c r="AC74" s="17">
        <f t="shared" si="13"/>
        <v>-3.3346259006805212E-2</v>
      </c>
      <c r="AD74" s="17">
        <f t="shared" ca="1" si="14"/>
        <v>2.1463741093498356E-2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11820</v>
      </c>
      <c r="D75" s="17">
        <v>11799</v>
      </c>
      <c r="E75" s="17">
        <v>14703</v>
      </c>
      <c r="F75" s="17">
        <v>14692</v>
      </c>
      <c r="G75" s="24"/>
      <c r="H75" s="7"/>
      <c r="I75" s="25">
        <f t="shared" si="16"/>
        <v>-2883</v>
      </c>
      <c r="J75" s="24">
        <f t="shared" si="16"/>
        <v>-2893</v>
      </c>
      <c r="K75" s="7"/>
      <c r="L75" s="25">
        <f t="shared" si="3"/>
        <v>-2887.0340150638922</v>
      </c>
      <c r="M75" s="17">
        <f t="shared" si="1"/>
        <v>16.273277535709063</v>
      </c>
      <c r="N75" s="17">
        <f t="shared" si="4"/>
        <v>-2901.5321770910837</v>
      </c>
      <c r="O75" s="24">
        <f t="shared" si="2"/>
        <v>72.798045913612953</v>
      </c>
      <c r="P75" s="7"/>
      <c r="Q75" s="25">
        <f t="shared" si="5"/>
        <v>-2878.7719508833366</v>
      </c>
      <c r="R75" s="24">
        <f t="shared" si="6"/>
        <v>-2929.7624921627698</v>
      </c>
      <c r="S75" s="7"/>
      <c r="T75" s="25">
        <f t="shared" si="7"/>
        <v>0.6991930416451223</v>
      </c>
      <c r="U75" s="24">
        <f t="shared" si="8"/>
        <v>-0.71475838644097911</v>
      </c>
      <c r="V75" s="7"/>
      <c r="W75" s="25">
        <f t="shared" si="9"/>
        <v>0.6984253999451101</v>
      </c>
      <c r="X75" s="24">
        <f t="shared" si="10"/>
        <v>309.13368824692634</v>
      </c>
      <c r="Y75" s="7"/>
      <c r="Z75" s="25">
        <f t="shared" si="11"/>
        <v>620</v>
      </c>
      <c r="AA75" s="17">
        <f t="shared" si="15"/>
        <v>309.14099999999985</v>
      </c>
      <c r="AB75" s="24">
        <f t="shared" si="12"/>
        <v>5.3955283029077874</v>
      </c>
      <c r="AC75" s="17">
        <f t="shared" si="13"/>
        <v>-7.3117530735089531E-3</v>
      </c>
      <c r="AD75" s="17">
        <f t="shared" ca="1" si="14"/>
        <v>-1.0209329289750713E-2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11971</v>
      </c>
      <c r="D76" s="17">
        <v>11665</v>
      </c>
      <c r="E76" s="17">
        <v>14548</v>
      </c>
      <c r="F76" s="17">
        <v>14830</v>
      </c>
      <c r="G76" s="24"/>
      <c r="H76" s="7"/>
      <c r="I76" s="25">
        <f t="shared" si="16"/>
        <v>-2577</v>
      </c>
      <c r="J76" s="24">
        <f t="shared" si="16"/>
        <v>-3165</v>
      </c>
      <c r="K76" s="7"/>
      <c r="L76" s="25">
        <f t="shared" si="3"/>
        <v>-2578.4255147385784</v>
      </c>
      <c r="M76" s="17">
        <f t="shared" si="1"/>
        <v>2.0320922699042034</v>
      </c>
      <c r="N76" s="17">
        <f t="shared" si="4"/>
        <v>-3172.971739869738</v>
      </c>
      <c r="O76" s="24">
        <f t="shared" si="2"/>
        <v>63.548636550770908</v>
      </c>
      <c r="P76" s="7"/>
      <c r="Q76" s="25">
        <f t="shared" si="5"/>
        <v>-2572.7719508833366</v>
      </c>
      <c r="R76" s="24">
        <f t="shared" si="6"/>
        <v>-3201.7624921627698</v>
      </c>
      <c r="S76" s="7"/>
      <c r="T76" s="25">
        <f t="shared" si="7"/>
        <v>0.62487209007486788</v>
      </c>
      <c r="U76" s="24">
        <f t="shared" si="8"/>
        <v>-0.78111676246361306</v>
      </c>
      <c r="V76" s="7"/>
      <c r="W76" s="25">
        <f t="shared" si="9"/>
        <v>0.62403309991237099</v>
      </c>
      <c r="X76" s="24">
        <f t="shared" si="10"/>
        <v>314.85020799711469</v>
      </c>
      <c r="Y76" s="7"/>
      <c r="Z76" s="25">
        <f t="shared" si="11"/>
        <v>636</v>
      </c>
      <c r="AA76" s="17">
        <f t="shared" si="15"/>
        <v>314.86499999999984</v>
      </c>
      <c r="AB76" s="24">
        <f t="shared" si="12"/>
        <v>5.4954309492919426</v>
      </c>
      <c r="AC76" s="17">
        <f t="shared" si="13"/>
        <v>-1.4792002885144484E-2</v>
      </c>
      <c r="AD76" s="17">
        <f t="shared" ca="1" si="14"/>
        <v>7.0186946371052272E-2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12138</v>
      </c>
      <c r="D77" s="17">
        <v>11540</v>
      </c>
      <c r="E77" s="17">
        <v>14379</v>
      </c>
      <c r="F77" s="17">
        <v>14947</v>
      </c>
      <c r="G77" s="24"/>
      <c r="H77" s="7"/>
      <c r="I77" s="25">
        <f t="shared" si="16"/>
        <v>-2241</v>
      </c>
      <c r="J77" s="24">
        <f t="shared" si="16"/>
        <v>-3407</v>
      </c>
      <c r="K77" s="7"/>
      <c r="L77" s="25">
        <f t="shared" si="3"/>
        <v>-2243.5789304432051</v>
      </c>
      <c r="M77" s="17">
        <f t="shared" si="1"/>
        <v>6.6508822308899571</v>
      </c>
      <c r="N77" s="17">
        <f t="shared" si="4"/>
        <v>-3412.7241973052173</v>
      </c>
      <c r="O77" s="24">
        <f t="shared" si="2"/>
        <v>32.76643478905735</v>
      </c>
      <c r="P77" s="7"/>
      <c r="Q77" s="25">
        <f t="shared" si="5"/>
        <v>-2236.7719508833366</v>
      </c>
      <c r="R77" s="24">
        <f t="shared" si="6"/>
        <v>-3443.7624921627698</v>
      </c>
      <c r="S77" s="7"/>
      <c r="T77" s="25">
        <f t="shared" si="7"/>
        <v>0.54326477070360801</v>
      </c>
      <c r="U77" s="24">
        <f t="shared" si="8"/>
        <v>-0.84015619995433888</v>
      </c>
      <c r="V77" s="7"/>
      <c r="W77" s="25">
        <f t="shared" si="9"/>
        <v>0.54236229245521417</v>
      </c>
      <c r="X77" s="24">
        <f t="shared" si="10"/>
        <v>320.62727838554076</v>
      </c>
      <c r="Y77" s="7"/>
      <c r="Z77" s="25">
        <f t="shared" si="11"/>
        <v>637</v>
      </c>
      <c r="AA77" s="17">
        <f t="shared" si="15"/>
        <v>320.59799999999984</v>
      </c>
      <c r="AB77" s="24">
        <f t="shared" si="12"/>
        <v>5.5954906753087776</v>
      </c>
      <c r="AC77" s="17">
        <f t="shared" si="13"/>
        <v>2.9278385540919771E-2</v>
      </c>
      <c r="AD77" s="17">
        <f t="shared" ca="1" si="14"/>
        <v>1.0751293447697208E-2</v>
      </c>
      <c r="AE77" s="17">
        <v>92</v>
      </c>
    </row>
    <row r="78" spans="1:31" s="17" customFormat="1" x14ac:dyDescent="0.25">
      <c r="A78" s="17">
        <v>58</v>
      </c>
      <c r="B78" s="17">
        <v>643</v>
      </c>
      <c r="C78" s="17">
        <v>12313</v>
      </c>
      <c r="D78" s="17">
        <v>11432</v>
      </c>
      <c r="E78" s="17">
        <v>14193</v>
      </c>
      <c r="F78" s="17">
        <v>15049</v>
      </c>
      <c r="G78" s="24"/>
      <c r="H78" s="7"/>
      <c r="I78" s="25">
        <f t="shared" si="16"/>
        <v>-1880</v>
      </c>
      <c r="J78" s="24">
        <f t="shared" si="16"/>
        <v>-3617</v>
      </c>
      <c r="K78" s="7"/>
      <c r="L78" s="25">
        <f t="shared" si="3"/>
        <v>-1882.8493732931031</v>
      </c>
      <c r="M78" s="17">
        <f t="shared" si="1"/>
        <v>8.1189281634491994</v>
      </c>
      <c r="N78" s="17">
        <f t="shared" si="4"/>
        <v>-3619.7005788387141</v>
      </c>
      <c r="O78" s="24">
        <f t="shared" si="2"/>
        <v>7.2931260641105942</v>
      </c>
      <c r="P78" s="7"/>
      <c r="Q78" s="25">
        <f t="shared" si="5"/>
        <v>-1875.7719508833366</v>
      </c>
      <c r="R78" s="24">
        <f t="shared" si="6"/>
        <v>-3653.7624921627698</v>
      </c>
      <c r="S78" s="7"/>
      <c r="T78" s="25">
        <f t="shared" si="7"/>
        <v>0.45558547816484379</v>
      </c>
      <c r="U78" s="24">
        <f t="shared" si="8"/>
        <v>-0.89138876967769598</v>
      </c>
      <c r="V78" s="7"/>
      <c r="W78" s="25">
        <f t="shared" si="9"/>
        <v>0.45462789721379782</v>
      </c>
      <c r="X78" s="24">
        <f t="shared" si="10"/>
        <v>326.44893447417257</v>
      </c>
      <c r="Y78" s="7"/>
      <c r="Z78" s="25">
        <f t="shared" si="11"/>
        <v>643</v>
      </c>
      <c r="AA78" s="17">
        <f t="shared" si="15"/>
        <v>326.38499999999982</v>
      </c>
      <c r="AB78" s="24">
        <f t="shared" si="12"/>
        <v>5.6964928791216902</v>
      </c>
      <c r="AC78" s="17">
        <f t="shared" si="13"/>
        <v>6.3934474172754108E-2</v>
      </c>
      <c r="AD78" s="17">
        <f t="shared" ca="1" si="14"/>
        <v>-5.9164297724464632E-2</v>
      </c>
      <c r="AE78" s="17">
        <v>91</v>
      </c>
    </row>
    <row r="79" spans="1:31" s="17" customFormat="1" x14ac:dyDescent="0.25">
      <c r="A79" s="17">
        <v>59</v>
      </c>
      <c r="B79" s="17">
        <v>630</v>
      </c>
      <c r="C79" s="17">
        <v>12493</v>
      </c>
      <c r="D79" s="17">
        <v>11347</v>
      </c>
      <c r="E79" s="17">
        <v>14006</v>
      </c>
      <c r="F79" s="17">
        <v>15129</v>
      </c>
      <c r="G79" s="24"/>
      <c r="H79" s="7"/>
      <c r="I79" s="25">
        <f t="shared" si="16"/>
        <v>-1513</v>
      </c>
      <c r="J79" s="24">
        <f t="shared" si="16"/>
        <v>-3782</v>
      </c>
      <c r="K79" s="7"/>
      <c r="L79" s="25">
        <f t="shared" si="3"/>
        <v>-1510.7985086665308</v>
      </c>
      <c r="M79" s="17">
        <f t="shared" si="1"/>
        <v>4.8465640913400891</v>
      </c>
      <c r="N79" s="17">
        <f t="shared" si="4"/>
        <v>-3786.3254996731512</v>
      </c>
      <c r="O79" s="24">
        <f t="shared" si="2"/>
        <v>18.709947422430886</v>
      </c>
      <c r="P79" s="7"/>
      <c r="Q79" s="25">
        <f t="shared" si="5"/>
        <v>-1508.7719508833366</v>
      </c>
      <c r="R79" s="24">
        <f t="shared" si="6"/>
        <v>-3818.7624921627698</v>
      </c>
      <c r="S79" s="7"/>
      <c r="T79" s="25">
        <f t="shared" si="7"/>
        <v>0.36644891206587848</v>
      </c>
      <c r="U79" s="24">
        <f t="shared" si="8"/>
        <v>-0.93164293160319078</v>
      </c>
      <c r="V79" s="7"/>
      <c r="W79" s="25">
        <f t="shared" si="9"/>
        <v>0.36544802444570473</v>
      </c>
      <c r="X79" s="24">
        <f t="shared" si="10"/>
        <v>332.05333188615896</v>
      </c>
      <c r="Y79" s="7"/>
      <c r="Z79" s="25">
        <f t="shared" si="11"/>
        <v>630</v>
      </c>
      <c r="AA79" s="17">
        <f t="shared" si="15"/>
        <v>332.05499999999984</v>
      </c>
      <c r="AB79" s="24">
        <f t="shared" si="12"/>
        <v>5.7954530477097679</v>
      </c>
      <c r="AC79" s="17">
        <f t="shared" si="13"/>
        <v>-1.6681138408785046E-3</v>
      </c>
      <c r="AD79" s="17">
        <f t="shared" ca="1" si="14"/>
        <v>0.10032631968704209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12696</v>
      </c>
      <c r="D80" s="17">
        <v>11288</v>
      </c>
      <c r="E80" s="17">
        <v>13823</v>
      </c>
      <c r="F80" s="17">
        <v>15201</v>
      </c>
      <c r="G80" s="24"/>
      <c r="H80" s="7"/>
      <c r="I80" s="25">
        <f t="shared" si="16"/>
        <v>-1127</v>
      </c>
      <c r="J80" s="24">
        <f t="shared" si="16"/>
        <v>-3913</v>
      </c>
      <c r="K80" s="7"/>
      <c r="L80" s="25">
        <f t="shared" si="3"/>
        <v>-1125.8618664956743</v>
      </c>
      <c r="M80" s="17">
        <f t="shared" si="1"/>
        <v>1.2953478736685873</v>
      </c>
      <c r="N80" s="17">
        <f t="shared" si="4"/>
        <v>-3914.9838159909841</v>
      </c>
      <c r="O80" s="24">
        <f t="shared" si="2"/>
        <v>3.9355258860842759</v>
      </c>
      <c r="P80" s="7"/>
      <c r="Q80" s="25">
        <f t="shared" si="5"/>
        <v>-1122.7719508833366</v>
      </c>
      <c r="R80" s="24">
        <f t="shared" si="6"/>
        <v>-3949.7624921627698</v>
      </c>
      <c r="S80" s="7"/>
      <c r="T80" s="25">
        <f t="shared" si="7"/>
        <v>0.27269764635960975</v>
      </c>
      <c r="U80" s="24">
        <f t="shared" si="8"/>
        <v>-0.96360229652585649</v>
      </c>
      <c r="V80" s="7"/>
      <c r="W80" s="25">
        <f t="shared" si="9"/>
        <v>0.27166236260043181</v>
      </c>
      <c r="X80" s="24">
        <f t="shared" si="10"/>
        <v>337.72711281928355</v>
      </c>
      <c r="Y80" s="7"/>
      <c r="Z80" s="25">
        <f t="shared" si="11"/>
        <v>627</v>
      </c>
      <c r="AA80" s="17">
        <f t="shared" si="15"/>
        <v>337.69799999999981</v>
      </c>
      <c r="AB80" s="24">
        <f t="shared" si="12"/>
        <v>5.8939419773998072</v>
      </c>
      <c r="AC80" s="17">
        <f t="shared" si="13"/>
        <v>2.91128192837391E-2</v>
      </c>
      <c r="AD80" s="17">
        <f t="shared" ca="1" si="14"/>
        <v>2.0248812965462548E-2</v>
      </c>
      <c r="AE80" s="17">
        <v>89</v>
      </c>
    </row>
    <row r="81" spans="1:31" s="17" customFormat="1" x14ac:dyDescent="0.25">
      <c r="A81" s="17">
        <v>61</v>
      </c>
      <c r="B81" s="17">
        <v>607</v>
      </c>
      <c r="C81" s="17">
        <v>12894</v>
      </c>
      <c r="D81" s="17">
        <v>11251</v>
      </c>
      <c r="E81" s="17">
        <v>13636</v>
      </c>
      <c r="F81" s="17">
        <v>15256</v>
      </c>
      <c r="G81" s="24"/>
      <c r="H81" s="7"/>
      <c r="I81" s="25">
        <f t="shared" si="16"/>
        <v>-742</v>
      </c>
      <c r="J81" s="24">
        <f t="shared" si="16"/>
        <v>-4005</v>
      </c>
      <c r="K81" s="7"/>
      <c r="L81" s="25">
        <f t="shared" si="3"/>
        <v>-742.79755833048307</v>
      </c>
      <c r="M81" s="17">
        <f t="shared" si="1"/>
        <v>0.63609929052294301</v>
      </c>
      <c r="N81" s="17">
        <f t="shared" si="4"/>
        <v>-4003.027938160435</v>
      </c>
      <c r="O81" s="24">
        <f t="shared" si="2"/>
        <v>3.8890278990683265</v>
      </c>
      <c r="P81" s="7"/>
      <c r="Q81" s="25">
        <f t="shared" si="5"/>
        <v>-737.77195088333644</v>
      </c>
      <c r="R81" s="24">
        <f t="shared" si="6"/>
        <v>-4041.7624921627698</v>
      </c>
      <c r="S81" s="7"/>
      <c r="T81" s="25">
        <f t="shared" si="7"/>
        <v>0.1791892595800412</v>
      </c>
      <c r="U81" s="24">
        <f t="shared" si="8"/>
        <v>-0.98604704135704146</v>
      </c>
      <c r="V81" s="7"/>
      <c r="W81" s="25">
        <f t="shared" si="9"/>
        <v>0.17812980378028742</v>
      </c>
      <c r="X81" s="24">
        <f t="shared" si="10"/>
        <v>343.23145116256751</v>
      </c>
      <c r="Y81" s="7"/>
      <c r="Z81" s="25">
        <f t="shared" si="11"/>
        <v>607</v>
      </c>
      <c r="AA81" s="17">
        <f t="shared" si="15"/>
        <v>343.16099999999983</v>
      </c>
      <c r="AB81" s="24">
        <f t="shared" si="12"/>
        <v>5.9892893144362587</v>
      </c>
      <c r="AC81" s="17">
        <f t="shared" si="13"/>
        <v>7.0451162567678693E-2</v>
      </c>
      <c r="AD81" s="17">
        <f t="shared" ca="1" si="14"/>
        <v>-4.9718144601797576E-2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13075</v>
      </c>
      <c r="D82" s="17">
        <v>11214</v>
      </c>
      <c r="E82" s="17">
        <v>13425</v>
      </c>
      <c r="F82" s="17">
        <v>15270</v>
      </c>
      <c r="G82" s="24"/>
      <c r="H82" s="7"/>
      <c r="I82" s="25">
        <f t="shared" si="16"/>
        <v>-350</v>
      </c>
      <c r="J82" s="24">
        <f t="shared" si="16"/>
        <v>-4056</v>
      </c>
      <c r="K82" s="7"/>
      <c r="L82" s="25">
        <f t="shared" si="3"/>
        <v>-345.91203113028246</v>
      </c>
      <c r="M82" s="17">
        <f t="shared" si="1"/>
        <v>16.711489479779722</v>
      </c>
      <c r="N82" s="17">
        <f t="shared" si="4"/>
        <v>-4054.9292201452458</v>
      </c>
      <c r="O82" s="24">
        <f t="shared" si="2"/>
        <v>1.146569497347349</v>
      </c>
      <c r="P82" s="7"/>
      <c r="Q82" s="25">
        <f t="shared" si="5"/>
        <v>-345.7719508833365</v>
      </c>
      <c r="R82" s="24">
        <f t="shared" si="6"/>
        <v>-4092.7624921627698</v>
      </c>
      <c r="S82" s="7"/>
      <c r="T82" s="25">
        <f t="shared" si="7"/>
        <v>8.3980720313571428E-2</v>
      </c>
      <c r="U82" s="24">
        <f t="shared" si="8"/>
        <v>-0.99848923686128532</v>
      </c>
      <c r="V82" s="7"/>
      <c r="W82" s="25">
        <f t="shared" si="9"/>
        <v>8.2907839755446425E-2</v>
      </c>
      <c r="X82" s="24">
        <f t="shared" si="10"/>
        <v>348.72494886607103</v>
      </c>
      <c r="Y82" s="7"/>
      <c r="Z82" s="25">
        <f t="shared" si="11"/>
        <v>618</v>
      </c>
      <c r="AA82" s="17">
        <f t="shared" si="15"/>
        <v>348.72299999999984</v>
      </c>
      <c r="AB82" s="24">
        <f t="shared" si="12"/>
        <v>6.086364527432182</v>
      </c>
      <c r="AC82" s="17">
        <f t="shared" si="13"/>
        <v>1.9488660711886041E-3</v>
      </c>
      <c r="AD82" s="17">
        <f t="shared" ca="1" si="14"/>
        <v>-1.1313770834249226E-3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13275</v>
      </c>
      <c r="D83" s="17">
        <v>11205</v>
      </c>
      <c r="E83" s="17">
        <v>13226</v>
      </c>
      <c r="F83" s="17">
        <v>15278</v>
      </c>
      <c r="G83" s="24"/>
      <c r="H83" s="7"/>
      <c r="I83" s="25">
        <f t="shared" si="16"/>
        <v>49</v>
      </c>
      <c r="J83" s="24">
        <f t="shared" si="16"/>
        <v>-4073</v>
      </c>
      <c r="K83" s="7"/>
      <c r="L83" s="25">
        <f t="shared" si="3"/>
        <v>55.492472986972786</v>
      </c>
      <c r="M83" s="17">
        <f t="shared" si="1"/>
        <v>42.152205486571326</v>
      </c>
      <c r="N83" s="17">
        <f t="shared" si="4"/>
        <v>-4068.2489936905472</v>
      </c>
      <c r="O83" s="24">
        <f t="shared" si="2"/>
        <v>22.572060952460362</v>
      </c>
      <c r="P83" s="7"/>
      <c r="Q83" s="25">
        <f t="shared" si="5"/>
        <v>53.228049116663513</v>
      </c>
      <c r="R83" s="24">
        <f t="shared" si="6"/>
        <v>-4109.7624921627694</v>
      </c>
      <c r="S83" s="7"/>
      <c r="T83" s="25">
        <f t="shared" si="7"/>
        <v>-1.2927971439799592E-2</v>
      </c>
      <c r="U83" s="24">
        <f t="shared" si="8"/>
        <v>-1.0026366353626999</v>
      </c>
      <c r="V83" s="7"/>
      <c r="W83" s="25">
        <f t="shared" si="9"/>
        <v>-1.4005364543512961E-2</v>
      </c>
      <c r="X83" s="24">
        <f t="shared" si="10"/>
        <v>354.27180313137814</v>
      </c>
      <c r="Y83" s="7"/>
      <c r="Z83" s="25">
        <f t="shared" si="11"/>
        <v>620</v>
      </c>
      <c r="AA83" s="17">
        <f t="shared" si="15"/>
        <v>354.30299999999983</v>
      </c>
      <c r="AB83" s="24">
        <f t="shared" si="12"/>
        <v>6.1837538996934667</v>
      </c>
      <c r="AC83" s="17">
        <f t="shared" si="13"/>
        <v>-3.1196868621691465E-2</v>
      </c>
      <c r="AD83" s="17">
        <f t="shared" ca="1" si="14"/>
        <v>-9.5123138040094091E-3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13485</v>
      </c>
      <c r="D84" s="17">
        <v>11228</v>
      </c>
      <c r="E84" s="17">
        <v>13033</v>
      </c>
      <c r="F84" s="17">
        <v>15275</v>
      </c>
      <c r="G84" s="24"/>
      <c r="H84" s="7"/>
      <c r="I84" s="25">
        <f t="shared" ref="I84:J115" si="17">C84-E84</f>
        <v>452</v>
      </c>
      <c r="J84" s="24">
        <f t="shared" si="17"/>
        <v>-4047</v>
      </c>
      <c r="K84" s="7"/>
      <c r="L84" s="25">
        <f t="shared" si="3"/>
        <v>462.77324980215053</v>
      </c>
      <c r="M84" s="17">
        <f t="shared" ref="M84:M147" si="18">(I84-L84)^2</f>
        <v>116.06291129953645</v>
      </c>
      <c r="N84" s="17">
        <f t="shared" si="4"/>
        <v>-4041.8993546615502</v>
      </c>
      <c r="O84" s="24">
        <f t="shared" ref="O84:O147" si="19">(J84-N84)^2</f>
        <v>26.016582868649618</v>
      </c>
      <c r="P84" s="7"/>
      <c r="Q84" s="25">
        <f t="shared" si="5"/>
        <v>456.2280491166635</v>
      </c>
      <c r="R84" s="24">
        <f t="shared" si="6"/>
        <v>-4083.7624921627698</v>
      </c>
      <c r="S84" s="7"/>
      <c r="T84" s="25">
        <f t="shared" si="7"/>
        <v>-0.11080817889997133</v>
      </c>
      <c r="U84" s="24">
        <f t="shared" si="8"/>
        <v>-0.99629355530171293</v>
      </c>
      <c r="V84" s="7"/>
      <c r="W84" s="25">
        <f t="shared" si="9"/>
        <v>-0.11187881254085459</v>
      </c>
      <c r="X84" s="24">
        <f>IF(MOD(ATAN2(U84,W84)*180/PI()-$J$9+360,360)&lt;355,MOD(ATAN2(U84,W84)*180/PI()-$J$9+360,360)+360,MOD(ATAN2(U84,W84)*180/PI()-$J$9+360,360))</f>
        <v>359.87870630517591</v>
      </c>
      <c r="Y84" s="7"/>
      <c r="Z84" s="25">
        <f t="shared" si="11"/>
        <v>630</v>
      </c>
      <c r="AA84" s="17">
        <f t="shared" si="15"/>
        <v>359.97299999999984</v>
      </c>
      <c r="AB84" s="24">
        <f t="shared" si="12"/>
        <v>6.2827140682815452</v>
      </c>
      <c r="AC84" s="17">
        <f t="shared" si="13"/>
        <v>-9.4293694823932128E-2</v>
      </c>
    </row>
    <row r="85" spans="1:31" s="17" customFormat="1" x14ac:dyDescent="0.25">
      <c r="A85" s="17">
        <v>0</v>
      </c>
      <c r="B85" s="17">
        <v>0</v>
      </c>
      <c r="C85" s="17">
        <v>13441</v>
      </c>
      <c r="D85" s="17">
        <v>11180</v>
      </c>
      <c r="E85" s="17">
        <v>12973</v>
      </c>
      <c r="F85" s="17">
        <v>15209</v>
      </c>
      <c r="G85" s="24"/>
      <c r="H85" s="7"/>
      <c r="I85" s="25">
        <f t="shared" si="17"/>
        <v>468</v>
      </c>
      <c r="J85" s="24">
        <f t="shared" si="17"/>
        <v>-4029</v>
      </c>
      <c r="K85" s="7"/>
      <c r="L85" s="25">
        <f>$M$9*SIN(2*PI()/$M$10*(AA85+$M$11))+$M$12</f>
        <v>467.21121191397322</v>
      </c>
      <c r="M85" s="17">
        <f t="shared" si="18"/>
        <v>0.62218664465779749</v>
      </c>
      <c r="N85" s="17">
        <f>$O$9*COS(2*PI()/$O$10*(AA85+$O$11))+$O$12</f>
        <v>-4028.1543975072459</v>
      </c>
      <c r="O85" s="24">
        <f t="shared" si="19"/>
        <v>0.715043575751942</v>
      </c>
      <c r="P85" s="7"/>
      <c r="Q85" s="25">
        <f t="shared" ref="Q85:Q148" si="20">I85-$J$4</f>
        <v>472.2280491166635</v>
      </c>
      <c r="R85" s="24">
        <f t="shared" ref="R85:R148" si="21">J85-$J$3</f>
        <v>-4065.7624921627698</v>
      </c>
      <c r="S85" s="7"/>
      <c r="T85" s="25">
        <f t="shared" ref="T85:T148" si="22">Q85/$J$7</f>
        <v>-0.11469424172717417</v>
      </c>
      <c r="U85" s="24">
        <f t="shared" ref="U85:U148" si="23">R85/$J$6</f>
        <v>-0.99190219218256803</v>
      </c>
      <c r="V85" s="7"/>
      <c r="W85" s="25">
        <f t="shared" ref="W85:W148" si="24">(T85-U85*SIN(-$J$11*PI()/180))/(COS(-$J$11*PI()/180))</f>
        <v>-0.11576015886166155</v>
      </c>
      <c r="X85" s="24">
        <f>IF(MOD(ATAN2(U85,W85)*180/PI()-$J$9+360,360)&lt;355,MOD(ATAN2(U85,W85)*180/PI()-$J$9+360,360)+360,MOD(ATAN2(U85,W85)*180/PI()-$J$9+360,360))</f>
        <v>360.12812114966295</v>
      </c>
      <c r="Y85" s="7"/>
      <c r="Z85" s="25">
        <f>I165-J159</f>
        <v>7</v>
      </c>
      <c r="AA85" s="17">
        <f t="shared" si="15"/>
        <v>360.03599999999983</v>
      </c>
      <c r="AB85" s="24">
        <f t="shared" ref="AB85:AB148" si="25">AA85*PI()/180</f>
        <v>6.2838136257103008</v>
      </c>
      <c r="AC85" s="17">
        <f t="shared" ref="AC85:AC148" si="26">X85-AA85</f>
        <v>9.2121149663114466E-2</v>
      </c>
    </row>
    <row r="86" spans="1:31" s="17" customFormat="1" x14ac:dyDescent="0.25">
      <c r="A86" s="17">
        <v>1</v>
      </c>
      <c r="B86" s="17">
        <v>-631</v>
      </c>
      <c r="C86" s="17">
        <v>13238</v>
      </c>
      <c r="D86" s="17">
        <v>11173</v>
      </c>
      <c r="E86" s="17">
        <v>13186</v>
      </c>
      <c r="F86" s="17">
        <v>15231</v>
      </c>
      <c r="G86" s="24"/>
      <c r="H86" s="7"/>
      <c r="I86" s="25">
        <f t="shared" si="17"/>
        <v>52</v>
      </c>
      <c r="J86" s="24">
        <f t="shared" si="17"/>
        <v>-4058</v>
      </c>
      <c r="K86" s="7"/>
      <c r="L86" s="25">
        <f t="shared" ref="L86:L149" si="27">$M$9*SIN(2*PI()/$M$10*(AA86+$M$11))+$M$12</f>
        <v>60.674994858527299</v>
      </c>
      <c r="M86" s="17">
        <f t="shared" si="18"/>
        <v>75.255535795475069</v>
      </c>
      <c r="N86" s="17">
        <f t="shared" ref="N86:N149" si="28">$O$9*COS(2*PI()/$O$10*(AA86+$O$11))+$O$12</f>
        <v>-4055.0692904765597</v>
      </c>
      <c r="O86" s="24">
        <f t="shared" si="19"/>
        <v>8.5890583107838339</v>
      </c>
      <c r="P86" s="7"/>
      <c r="Q86" s="25">
        <f t="shared" si="20"/>
        <v>56.228049116663513</v>
      </c>
      <c r="R86" s="24">
        <f t="shared" si="21"/>
        <v>-4094.7624921627698</v>
      </c>
      <c r="S86" s="7"/>
      <c r="T86" s="25">
        <f t="shared" si="22"/>
        <v>-1.3656608219900125E-2</v>
      </c>
      <c r="U86" s="24">
        <f t="shared" si="23"/>
        <v>-0.99897716609674592</v>
      </c>
      <c r="V86" s="7"/>
      <c r="W86" s="25">
        <f t="shared" si="24"/>
        <v>-1.4730069452660326E-2</v>
      </c>
      <c r="X86" s="24">
        <f t="shared" ref="X86:X148" si="29">MOD(ATAN2(U86,W86)*180/PI()-$J$9+360,360)</f>
        <v>354.31629081757416</v>
      </c>
      <c r="Y86" s="7"/>
      <c r="Z86" s="25">
        <f t="shared" ref="Z86:Z149" si="30">B86</f>
        <v>-631</v>
      </c>
      <c r="AA86" s="17">
        <f t="shared" ref="AA86:AA149" si="31">360/40000*Z86+AA85</f>
        <v>354.35699999999986</v>
      </c>
      <c r="AB86" s="24">
        <f t="shared" si="25"/>
        <v>6.1846963774895434</v>
      </c>
      <c r="AC86" s="17">
        <f t="shared" si="26"/>
        <v>-4.0709182425700874E-2</v>
      </c>
    </row>
    <row r="87" spans="1:31" s="17" customFormat="1" x14ac:dyDescent="0.25">
      <c r="A87" s="17">
        <v>2</v>
      </c>
      <c r="B87" s="17">
        <v>-616</v>
      </c>
      <c r="C87" s="17">
        <v>13039</v>
      </c>
      <c r="D87" s="17">
        <v>11177</v>
      </c>
      <c r="E87" s="17">
        <v>13382</v>
      </c>
      <c r="F87" s="17">
        <v>15226</v>
      </c>
      <c r="G87" s="24"/>
      <c r="H87" s="7"/>
      <c r="I87" s="25">
        <f t="shared" si="17"/>
        <v>-343</v>
      </c>
      <c r="J87" s="24">
        <f t="shared" si="17"/>
        <v>-4049</v>
      </c>
      <c r="K87" s="7"/>
      <c r="L87" s="25">
        <f t="shared" si="27"/>
        <v>-336.84587926124715</v>
      </c>
      <c r="M87" s="17">
        <f t="shared" si="18"/>
        <v>37.873202067147943</v>
      </c>
      <c r="N87" s="17">
        <f t="shared" si="28"/>
        <v>-4042.5770092344778</v>
      </c>
      <c r="O87" s="24">
        <f t="shared" si="19"/>
        <v>41.254810373983098</v>
      </c>
      <c r="P87" s="7"/>
      <c r="Q87" s="25">
        <f t="shared" si="20"/>
        <v>-338.7719508833365</v>
      </c>
      <c r="R87" s="24">
        <f t="shared" si="21"/>
        <v>-4085.7624921627698</v>
      </c>
      <c r="S87" s="7"/>
      <c r="T87" s="25">
        <f t="shared" si="22"/>
        <v>8.228056782667019E-2</v>
      </c>
      <c r="U87" s="24">
        <f t="shared" si="23"/>
        <v>-0.99678148453717341</v>
      </c>
      <c r="V87" s="7"/>
      <c r="W87" s="25">
        <f t="shared" si="24"/>
        <v>8.1209521356415668E-2</v>
      </c>
      <c r="X87" s="24">
        <f t="shared" si="29"/>
        <v>348.81381748898764</v>
      </c>
      <c r="Y87" s="7"/>
      <c r="Z87" s="25">
        <f t="shared" si="30"/>
        <v>-616</v>
      </c>
      <c r="AA87" s="17">
        <f t="shared" si="31"/>
        <v>348.81299999999987</v>
      </c>
      <c r="AB87" s="24">
        <f t="shared" si="25"/>
        <v>6.0879353237589786</v>
      </c>
      <c r="AC87" s="17">
        <f t="shared" si="26"/>
        <v>8.1748898776368151E-4</v>
      </c>
    </row>
    <row r="88" spans="1:31" s="17" customFormat="1" x14ac:dyDescent="0.25">
      <c r="A88" s="17">
        <v>3</v>
      </c>
      <c r="B88" s="17">
        <v>-611</v>
      </c>
      <c r="C88" s="17">
        <v>12846</v>
      </c>
      <c r="D88" s="17">
        <v>11203</v>
      </c>
      <c r="E88" s="17">
        <v>13579</v>
      </c>
      <c r="F88" s="17">
        <v>15200</v>
      </c>
      <c r="G88" s="24"/>
      <c r="H88" s="7"/>
      <c r="I88" s="25">
        <f t="shared" si="17"/>
        <v>-733</v>
      </c>
      <c r="J88" s="24">
        <f t="shared" si="17"/>
        <v>-3997</v>
      </c>
      <c r="K88" s="7"/>
      <c r="L88" s="25">
        <f t="shared" si="27"/>
        <v>-728.07670476603164</v>
      </c>
      <c r="M88" s="17">
        <f t="shared" si="18"/>
        <v>24.238835960815575</v>
      </c>
      <c r="N88" s="17">
        <f t="shared" si="28"/>
        <v>-3992.4634212640412</v>
      </c>
      <c r="O88" s="24">
        <f t="shared" si="19"/>
        <v>20.58054662755314</v>
      </c>
      <c r="P88" s="7"/>
      <c r="Q88" s="25">
        <f t="shared" si="20"/>
        <v>-728.77195088333644</v>
      </c>
      <c r="R88" s="24">
        <f t="shared" si="21"/>
        <v>-4033.7624921627698</v>
      </c>
      <c r="S88" s="7"/>
      <c r="T88" s="25">
        <f t="shared" si="22"/>
        <v>0.17700334923973959</v>
      </c>
      <c r="U88" s="24">
        <f t="shared" si="23"/>
        <v>-0.98409532441519931</v>
      </c>
      <c r="V88" s="7"/>
      <c r="W88" s="25">
        <f t="shared" si="24"/>
        <v>0.17594598940018763</v>
      </c>
      <c r="X88" s="24">
        <f t="shared" si="29"/>
        <v>343.33473301796573</v>
      </c>
      <c r="Y88" s="7"/>
      <c r="Z88" s="25">
        <f t="shared" si="30"/>
        <v>-611</v>
      </c>
      <c r="AA88" s="17">
        <f t="shared" si="31"/>
        <v>343.31399999999985</v>
      </c>
      <c r="AB88" s="24">
        <f t="shared" si="25"/>
        <v>5.9919596681918099</v>
      </c>
      <c r="AC88" s="17">
        <f t="shared" si="26"/>
        <v>2.0733017965881118E-2</v>
      </c>
    </row>
    <row r="89" spans="1:31" s="17" customFormat="1" x14ac:dyDescent="0.25">
      <c r="A89" s="17">
        <v>4</v>
      </c>
      <c r="B89" s="17">
        <v>-616</v>
      </c>
      <c r="C89" s="17">
        <v>12650</v>
      </c>
      <c r="D89" s="17">
        <v>11245</v>
      </c>
      <c r="E89" s="17">
        <v>13767</v>
      </c>
      <c r="F89" s="17">
        <v>15147</v>
      </c>
      <c r="G89" s="24"/>
      <c r="H89" s="7"/>
      <c r="I89" s="25">
        <f t="shared" si="17"/>
        <v>-1117</v>
      </c>
      <c r="J89" s="24">
        <f t="shared" si="17"/>
        <v>-3902</v>
      </c>
      <c r="K89" s="7"/>
      <c r="L89" s="25">
        <f t="shared" si="27"/>
        <v>-1115.7526263890056</v>
      </c>
      <c r="M89" s="17">
        <f t="shared" si="18"/>
        <v>1.5559409254051413</v>
      </c>
      <c r="N89" s="17">
        <f t="shared" si="28"/>
        <v>-3904.3781216231951</v>
      </c>
      <c r="O89" s="24">
        <f t="shared" si="19"/>
        <v>5.6554624547078909</v>
      </c>
      <c r="P89" s="7"/>
      <c r="Q89" s="25">
        <f t="shared" si="20"/>
        <v>-1112.7719508833366</v>
      </c>
      <c r="R89" s="24">
        <f t="shared" si="21"/>
        <v>-3938.7624921627698</v>
      </c>
      <c r="S89" s="7"/>
      <c r="T89" s="25">
        <f t="shared" si="22"/>
        <v>0.27026885709260795</v>
      </c>
      <c r="U89" s="24">
        <f t="shared" si="23"/>
        <v>-0.96091868573082351</v>
      </c>
      <c r="V89" s="7"/>
      <c r="W89" s="25">
        <f t="shared" si="24"/>
        <v>0.26923645561173382</v>
      </c>
      <c r="X89" s="24">
        <f t="shared" si="29"/>
        <v>337.81936163224907</v>
      </c>
      <c r="Y89" s="7"/>
      <c r="Z89" s="25">
        <f t="shared" si="30"/>
        <v>-616</v>
      </c>
      <c r="AA89" s="17">
        <f t="shared" si="31"/>
        <v>337.76999999999987</v>
      </c>
      <c r="AB89" s="24">
        <f t="shared" si="25"/>
        <v>5.8951986144612443</v>
      </c>
      <c r="AC89" s="17">
        <f t="shared" si="26"/>
        <v>4.9361632249201648E-2</v>
      </c>
    </row>
    <row r="90" spans="1:31" s="17" customFormat="1" x14ac:dyDescent="0.25">
      <c r="A90" s="17">
        <v>5</v>
      </c>
      <c r="B90" s="17">
        <v>-640</v>
      </c>
      <c r="C90" s="17">
        <v>12454</v>
      </c>
      <c r="D90" s="17">
        <v>11306</v>
      </c>
      <c r="E90" s="17">
        <v>13958</v>
      </c>
      <c r="F90" s="17">
        <v>15076</v>
      </c>
      <c r="G90" s="24"/>
      <c r="H90" s="7"/>
      <c r="I90" s="25">
        <f t="shared" si="17"/>
        <v>-1504</v>
      </c>
      <c r="J90" s="24">
        <f t="shared" si="17"/>
        <v>-3770</v>
      </c>
      <c r="K90" s="7"/>
      <c r="L90" s="25">
        <f t="shared" si="27"/>
        <v>-1507.4642332612425</v>
      </c>
      <c r="M90" s="17">
        <f t="shared" si="18"/>
        <v>12.000912088298833</v>
      </c>
      <c r="N90" s="17">
        <f t="shared" si="28"/>
        <v>-3773.80031113732</v>
      </c>
      <c r="O90" s="24">
        <f t="shared" si="19"/>
        <v>14.442364740438604</v>
      </c>
      <c r="P90" s="7"/>
      <c r="Q90" s="25">
        <f t="shared" si="20"/>
        <v>-1499.7719508833366</v>
      </c>
      <c r="R90" s="24">
        <f t="shared" si="21"/>
        <v>-3806.7624921627698</v>
      </c>
      <c r="S90" s="7"/>
      <c r="T90" s="25">
        <f t="shared" si="22"/>
        <v>0.36426300172557685</v>
      </c>
      <c r="U90" s="24">
        <f t="shared" si="23"/>
        <v>-0.92871535619042755</v>
      </c>
      <c r="V90" s="7"/>
      <c r="W90" s="25">
        <f t="shared" si="24"/>
        <v>0.36326525867670301</v>
      </c>
      <c r="X90" s="24">
        <f t="shared" si="29"/>
        <v>332.10865820584604</v>
      </c>
      <c r="Y90" s="7"/>
      <c r="Z90" s="25">
        <f t="shared" si="30"/>
        <v>-640</v>
      </c>
      <c r="AA90" s="17">
        <f t="shared" si="31"/>
        <v>332.00999999999988</v>
      </c>
      <c r="AB90" s="24">
        <f t="shared" si="25"/>
        <v>5.7946676495463709</v>
      </c>
      <c r="AC90" s="17">
        <f t="shared" si="26"/>
        <v>9.8658205846163582E-2</v>
      </c>
    </row>
    <row r="91" spans="1:31" s="17" customFormat="1" x14ac:dyDescent="0.25">
      <c r="A91" s="17">
        <v>6</v>
      </c>
      <c r="B91" s="17">
        <v>-638</v>
      </c>
      <c r="C91" s="17">
        <v>12260</v>
      </c>
      <c r="D91" s="17">
        <v>11387</v>
      </c>
      <c r="E91" s="17">
        <v>14147</v>
      </c>
      <c r="F91" s="17">
        <v>14990</v>
      </c>
      <c r="G91" s="24"/>
      <c r="H91" s="7"/>
      <c r="I91" s="25">
        <f t="shared" si="17"/>
        <v>-1887</v>
      </c>
      <c r="J91" s="24">
        <f t="shared" si="17"/>
        <v>-3603</v>
      </c>
      <c r="K91" s="7"/>
      <c r="L91" s="25">
        <f t="shared" si="27"/>
        <v>-1882.8388552668118</v>
      </c>
      <c r="M91" s="17">
        <f t="shared" si="18"/>
        <v>17.315125490539618</v>
      </c>
      <c r="N91" s="17">
        <f t="shared" si="28"/>
        <v>-3605.3088125826625</v>
      </c>
      <c r="O91" s="24">
        <f t="shared" si="19"/>
        <v>5.3306155418608681</v>
      </c>
      <c r="P91" s="7"/>
      <c r="Q91" s="25">
        <f t="shared" si="20"/>
        <v>-1882.7719508833366</v>
      </c>
      <c r="R91" s="24">
        <f t="shared" si="21"/>
        <v>-3639.7624921627698</v>
      </c>
      <c r="S91" s="7"/>
      <c r="T91" s="25">
        <f t="shared" si="22"/>
        <v>0.45728563065174505</v>
      </c>
      <c r="U91" s="24">
        <f t="shared" si="23"/>
        <v>-0.88797326502947216</v>
      </c>
      <c r="V91" s="7"/>
      <c r="W91" s="25">
        <f t="shared" si="24"/>
        <v>0.4563317208210938</v>
      </c>
      <c r="X91" s="24">
        <f t="shared" si="29"/>
        <v>326.27277017644815</v>
      </c>
      <c r="Y91" s="7"/>
      <c r="Z91" s="25">
        <f t="shared" si="30"/>
        <v>-638</v>
      </c>
      <c r="AA91" s="17">
        <f t="shared" si="31"/>
        <v>326.26799999999986</v>
      </c>
      <c r="AB91" s="24">
        <f t="shared" si="25"/>
        <v>5.6944508438968571</v>
      </c>
      <c r="AC91" s="17">
        <f t="shared" si="26"/>
        <v>4.770176448289476E-3</v>
      </c>
    </row>
    <row r="92" spans="1:31" s="17" customFormat="1" x14ac:dyDescent="0.25">
      <c r="A92" s="17">
        <v>7</v>
      </c>
      <c r="B92" s="17">
        <v>-628</v>
      </c>
      <c r="C92" s="17">
        <v>12096</v>
      </c>
      <c r="D92" s="17">
        <v>11499</v>
      </c>
      <c r="E92" s="17">
        <v>14330</v>
      </c>
      <c r="F92" s="17">
        <v>14899</v>
      </c>
      <c r="G92" s="24"/>
      <c r="H92" s="7"/>
      <c r="I92" s="25">
        <f t="shared" si="17"/>
        <v>-2234</v>
      </c>
      <c r="J92" s="24">
        <f t="shared" si="17"/>
        <v>-3400</v>
      </c>
      <c r="K92" s="7"/>
      <c r="L92" s="25">
        <f t="shared" si="27"/>
        <v>-2233.9264925991515</v>
      </c>
      <c r="M92" s="17">
        <f t="shared" si="18"/>
        <v>5.4033379794997645E-3</v>
      </c>
      <c r="N92" s="17">
        <f t="shared" si="28"/>
        <v>-3403.7350817691604</v>
      </c>
      <c r="O92" s="24">
        <f t="shared" si="19"/>
        <v>13.950835822314293</v>
      </c>
      <c r="P92" s="7"/>
      <c r="Q92" s="25">
        <f t="shared" si="20"/>
        <v>-2229.7719508833366</v>
      </c>
      <c r="R92" s="24">
        <f t="shared" si="21"/>
        <v>-3436.7624921627698</v>
      </c>
      <c r="S92" s="7"/>
      <c r="T92" s="25">
        <f t="shared" si="22"/>
        <v>0.54156461821670676</v>
      </c>
      <c r="U92" s="24">
        <f t="shared" si="23"/>
        <v>-0.83844844763022697</v>
      </c>
      <c r="V92" s="7"/>
      <c r="W92" s="25">
        <f t="shared" si="24"/>
        <v>0.54066397405618338</v>
      </c>
      <c r="X92" s="24">
        <f t="shared" si="29"/>
        <v>320.65602967898849</v>
      </c>
      <c r="Y92" s="7"/>
      <c r="Z92" s="25">
        <f t="shared" si="30"/>
        <v>-628</v>
      </c>
      <c r="AA92" s="17">
        <f t="shared" si="31"/>
        <v>320.61599999999987</v>
      </c>
      <c r="AB92" s="24">
        <f t="shared" si="25"/>
        <v>5.5958048345741371</v>
      </c>
      <c r="AC92" s="17">
        <f t="shared" si="26"/>
        <v>4.0029678988616979E-2</v>
      </c>
    </row>
    <row r="93" spans="1:31" s="17" customFormat="1" x14ac:dyDescent="0.25">
      <c r="A93" s="17">
        <v>8</v>
      </c>
      <c r="B93" s="17">
        <v>-633</v>
      </c>
      <c r="C93" s="17">
        <v>11925</v>
      </c>
      <c r="D93" s="17">
        <v>11613</v>
      </c>
      <c r="E93" s="17">
        <v>14489</v>
      </c>
      <c r="F93" s="17">
        <v>14776</v>
      </c>
      <c r="G93" s="24"/>
      <c r="H93" s="7"/>
      <c r="I93" s="25">
        <f t="shared" si="17"/>
        <v>-2564</v>
      </c>
      <c r="J93" s="24">
        <f t="shared" si="17"/>
        <v>-3163</v>
      </c>
      <c r="K93" s="7"/>
      <c r="L93" s="25">
        <f t="shared" si="27"/>
        <v>-2565.8477102633028</v>
      </c>
      <c r="M93" s="17">
        <f t="shared" si="18"/>
        <v>3.4140332171145591</v>
      </c>
      <c r="N93" s="17">
        <f t="shared" si="28"/>
        <v>-3166.6908712485988</v>
      </c>
      <c r="O93" s="24">
        <f t="shared" si="19"/>
        <v>13.622530573733236</v>
      </c>
      <c r="P93" s="7"/>
      <c r="Q93" s="25">
        <f t="shared" si="20"/>
        <v>-2559.7719508833366</v>
      </c>
      <c r="R93" s="24">
        <f t="shared" si="21"/>
        <v>-3199.7624921627698</v>
      </c>
      <c r="S93" s="7"/>
      <c r="T93" s="25">
        <f t="shared" si="22"/>
        <v>0.62171466402776554</v>
      </c>
      <c r="U93" s="24">
        <f t="shared" si="23"/>
        <v>-0.78062883322815246</v>
      </c>
      <c r="V93" s="7"/>
      <c r="W93" s="25">
        <f t="shared" si="24"/>
        <v>0.62087619634793678</v>
      </c>
      <c r="X93" s="24">
        <f t="shared" si="29"/>
        <v>314.97439494348578</v>
      </c>
      <c r="Y93" s="7"/>
      <c r="Z93" s="25">
        <f t="shared" si="30"/>
        <v>-633</v>
      </c>
      <c r="AA93" s="17">
        <f t="shared" si="31"/>
        <v>314.91899999999987</v>
      </c>
      <c r="AB93" s="24">
        <f t="shared" si="25"/>
        <v>5.4963734270880202</v>
      </c>
      <c r="AC93" s="17">
        <f t="shared" si="26"/>
        <v>5.5394943485907788E-2</v>
      </c>
    </row>
    <row r="94" spans="1:31" s="17" customFormat="1" x14ac:dyDescent="0.25">
      <c r="A94" s="17">
        <v>9</v>
      </c>
      <c r="B94" s="17">
        <v>-633</v>
      </c>
      <c r="C94" s="17">
        <v>11776</v>
      </c>
      <c r="D94" s="17">
        <v>11750</v>
      </c>
      <c r="E94" s="17">
        <v>14647</v>
      </c>
      <c r="F94" s="17">
        <v>14638</v>
      </c>
      <c r="G94" s="24"/>
      <c r="H94" s="7"/>
      <c r="I94" s="25">
        <f t="shared" si="17"/>
        <v>-2871</v>
      </c>
      <c r="J94" s="24">
        <f t="shared" si="17"/>
        <v>-2888</v>
      </c>
      <c r="K94" s="7"/>
      <c r="L94" s="25">
        <f t="shared" si="27"/>
        <v>-2872.4478318153633</v>
      </c>
      <c r="M94" s="17">
        <f t="shared" si="18"/>
        <v>2.0962169655782334</v>
      </c>
      <c r="N94" s="17">
        <f t="shared" si="28"/>
        <v>-2897.9844338090152</v>
      </c>
      <c r="O94" s="24">
        <f t="shared" si="19"/>
        <v>99.688918486605218</v>
      </c>
      <c r="P94" s="7"/>
      <c r="Q94" s="25">
        <f t="shared" si="20"/>
        <v>-2866.7719508833366</v>
      </c>
      <c r="R94" s="24">
        <f t="shared" si="21"/>
        <v>-2924.7624921627698</v>
      </c>
      <c r="S94" s="7"/>
      <c r="T94" s="25">
        <f t="shared" si="22"/>
        <v>0.69627849452472024</v>
      </c>
      <c r="U94" s="24">
        <f t="shared" si="23"/>
        <v>-0.71353856335232768</v>
      </c>
      <c r="V94" s="7"/>
      <c r="W94" s="25">
        <f t="shared" si="24"/>
        <v>0.69551216190592147</v>
      </c>
      <c r="X94" s="24">
        <f t="shared" si="29"/>
        <v>309.20447891763661</v>
      </c>
      <c r="Y94" s="7"/>
      <c r="Z94" s="25">
        <f t="shared" si="30"/>
        <v>-633</v>
      </c>
      <c r="AA94" s="17">
        <f t="shared" si="31"/>
        <v>309.22199999999987</v>
      </c>
      <c r="AB94" s="24">
        <f t="shared" si="25"/>
        <v>5.3969420196019033</v>
      </c>
      <c r="AC94" s="17">
        <f t="shared" si="26"/>
        <v>-1.7521082363259666E-2</v>
      </c>
    </row>
    <row r="95" spans="1:31" s="17" customFormat="1" x14ac:dyDescent="0.25">
      <c r="A95" s="17">
        <v>10</v>
      </c>
      <c r="B95" s="17">
        <v>-613</v>
      </c>
      <c r="C95" s="17">
        <v>11644</v>
      </c>
      <c r="D95" s="17">
        <v>11900</v>
      </c>
      <c r="E95" s="17">
        <v>14784</v>
      </c>
      <c r="F95" s="17">
        <v>14501</v>
      </c>
      <c r="G95" s="24"/>
      <c r="H95" s="7"/>
      <c r="I95" s="25">
        <f t="shared" si="17"/>
        <v>-3140</v>
      </c>
      <c r="J95" s="24">
        <f t="shared" si="17"/>
        <v>-2601</v>
      </c>
      <c r="K95" s="7"/>
      <c r="L95" s="25">
        <f t="shared" si="27"/>
        <v>-3142.3665149635654</v>
      </c>
      <c r="M95" s="17">
        <f t="shared" si="18"/>
        <v>5.6003930727787132</v>
      </c>
      <c r="N95" s="17">
        <f t="shared" si="28"/>
        <v>-2610.0932221374728</v>
      </c>
      <c r="O95" s="24">
        <f t="shared" si="19"/>
        <v>82.686688841425791</v>
      </c>
      <c r="P95" s="7"/>
      <c r="Q95" s="25">
        <f t="shared" si="20"/>
        <v>-3135.7719508833366</v>
      </c>
      <c r="R95" s="24">
        <f t="shared" si="21"/>
        <v>-2637.7624921627698</v>
      </c>
      <c r="S95" s="7"/>
      <c r="T95" s="25">
        <f t="shared" si="22"/>
        <v>0.76161292580706808</v>
      </c>
      <c r="U95" s="24">
        <f t="shared" si="23"/>
        <v>-0.64352071806373967</v>
      </c>
      <c r="V95" s="7"/>
      <c r="W95" s="25">
        <f t="shared" si="24"/>
        <v>0.76092186875417245</v>
      </c>
      <c r="X95" s="24">
        <f t="shared" si="29"/>
        <v>303.69311748208656</v>
      </c>
      <c r="Y95" s="7"/>
      <c r="Z95" s="25">
        <f t="shared" si="30"/>
        <v>-613</v>
      </c>
      <c r="AA95" s="17">
        <f t="shared" si="31"/>
        <v>303.70499999999987</v>
      </c>
      <c r="AB95" s="24">
        <f t="shared" si="25"/>
        <v>5.300652204769376</v>
      </c>
      <c r="AC95" s="17">
        <f t="shared" si="26"/>
        <v>-1.1882517913306856E-2</v>
      </c>
    </row>
    <row r="96" spans="1:31" s="17" customFormat="1" x14ac:dyDescent="0.25">
      <c r="A96" s="17">
        <v>11</v>
      </c>
      <c r="B96" s="17">
        <v>-609</v>
      </c>
      <c r="C96" s="17">
        <v>11513</v>
      </c>
      <c r="D96" s="17">
        <v>12042</v>
      </c>
      <c r="E96" s="17">
        <v>14891</v>
      </c>
      <c r="F96" s="17">
        <v>14331</v>
      </c>
      <c r="G96" s="24"/>
      <c r="H96" s="7"/>
      <c r="I96" s="25">
        <f t="shared" si="17"/>
        <v>-3378</v>
      </c>
      <c r="J96" s="24">
        <f t="shared" si="17"/>
        <v>-2289</v>
      </c>
      <c r="K96" s="7"/>
      <c r="L96" s="25">
        <f t="shared" si="27"/>
        <v>-3381.7201730581546</v>
      </c>
      <c r="M96" s="17">
        <f t="shared" si="18"/>
        <v>13.839687582619456</v>
      </c>
      <c r="N96" s="17">
        <f t="shared" si="28"/>
        <v>-2299.77950174639</v>
      </c>
      <c r="O96" s="24">
        <f t="shared" si="19"/>
        <v>116.19765790042499</v>
      </c>
      <c r="P96" s="7"/>
      <c r="Q96" s="25">
        <f t="shared" si="20"/>
        <v>-3373.7719508833366</v>
      </c>
      <c r="R96" s="24">
        <f t="shared" si="21"/>
        <v>-2325.7624921627698</v>
      </c>
      <c r="S96" s="7"/>
      <c r="T96" s="25">
        <f t="shared" si="22"/>
        <v>0.81941811036171042</v>
      </c>
      <c r="U96" s="24">
        <f t="shared" si="23"/>
        <v>-0.56740375733189474</v>
      </c>
      <c r="V96" s="7"/>
      <c r="W96" s="25">
        <f t="shared" si="24"/>
        <v>0.81880887834721161</v>
      </c>
      <c r="X96" s="24">
        <f t="shared" si="29"/>
        <v>298.19202058059204</v>
      </c>
      <c r="Y96" s="7"/>
      <c r="Z96" s="25">
        <f t="shared" si="30"/>
        <v>-609</v>
      </c>
      <c r="AA96" s="17">
        <f t="shared" si="31"/>
        <v>298.22399999999988</v>
      </c>
      <c r="AB96" s="24">
        <f t="shared" si="25"/>
        <v>5.2049907084675668</v>
      </c>
      <c r="AC96" s="17">
        <f t="shared" si="26"/>
        <v>-3.1979419407832665E-2</v>
      </c>
    </row>
    <row r="97" spans="1:29" s="17" customFormat="1" x14ac:dyDescent="0.25">
      <c r="A97" s="17">
        <v>12</v>
      </c>
      <c r="B97" s="17">
        <v>-627</v>
      </c>
      <c r="C97" s="17">
        <v>11409</v>
      </c>
      <c r="D97" s="17">
        <v>12213</v>
      </c>
      <c r="E97" s="17">
        <v>14999</v>
      </c>
      <c r="F97" s="17">
        <v>14163</v>
      </c>
      <c r="G97" s="24"/>
      <c r="H97" s="7"/>
      <c r="I97" s="25">
        <f t="shared" si="17"/>
        <v>-3590</v>
      </c>
      <c r="J97" s="24">
        <f t="shared" si="17"/>
        <v>-1950</v>
      </c>
      <c r="K97" s="7"/>
      <c r="L97" s="25">
        <f t="shared" si="27"/>
        <v>-3595.8392316547402</v>
      </c>
      <c r="M97" s="17">
        <f t="shared" si="18"/>
        <v>34.096626317719512</v>
      </c>
      <c r="N97" s="17">
        <f t="shared" si="28"/>
        <v>-1957.9914197542905</v>
      </c>
      <c r="O97" s="24">
        <f t="shared" si="19"/>
        <v>63.86278968926473</v>
      </c>
      <c r="P97" s="7"/>
      <c r="Q97" s="25">
        <f t="shared" si="20"/>
        <v>-3585.7719508833366</v>
      </c>
      <c r="R97" s="24">
        <f t="shared" si="21"/>
        <v>-1986.7624921627698</v>
      </c>
      <c r="S97" s="7"/>
      <c r="T97" s="25">
        <f t="shared" si="22"/>
        <v>0.87090844282214819</v>
      </c>
      <c r="U97" s="24">
        <f t="shared" si="23"/>
        <v>-0.48469975192133258</v>
      </c>
      <c r="V97" s="7"/>
      <c r="W97" s="25">
        <f t="shared" si="24"/>
        <v>0.87038811032519658</v>
      </c>
      <c r="X97" s="24">
        <f t="shared" si="29"/>
        <v>292.58397681195061</v>
      </c>
      <c r="Y97" s="7"/>
      <c r="Z97" s="25">
        <f t="shared" si="30"/>
        <v>-627</v>
      </c>
      <c r="AA97" s="17">
        <f t="shared" si="31"/>
        <v>292.5809999999999</v>
      </c>
      <c r="AB97" s="24">
        <f t="shared" si="25"/>
        <v>5.1065017787775275</v>
      </c>
      <c r="AC97" s="17">
        <f t="shared" si="26"/>
        <v>2.9768119507025403E-3</v>
      </c>
    </row>
    <row r="98" spans="1:29" s="17" customFormat="1" x14ac:dyDescent="0.25">
      <c r="A98" s="17">
        <v>13</v>
      </c>
      <c r="B98" s="17">
        <v>-629</v>
      </c>
      <c r="C98" s="17">
        <v>11318</v>
      </c>
      <c r="D98" s="17">
        <v>12403</v>
      </c>
      <c r="E98" s="17">
        <v>15095</v>
      </c>
      <c r="F98" s="17">
        <v>13989</v>
      </c>
      <c r="G98" s="24"/>
      <c r="H98" s="7"/>
      <c r="I98" s="25">
        <f t="shared" si="17"/>
        <v>-3777</v>
      </c>
      <c r="J98" s="24">
        <f t="shared" si="17"/>
        <v>-1586</v>
      </c>
      <c r="K98" s="7"/>
      <c r="L98" s="25">
        <f t="shared" si="27"/>
        <v>-3775.6381507425886</v>
      </c>
      <c r="M98" s="17">
        <f t="shared" si="18"/>
        <v>1.8546333999121172</v>
      </c>
      <c r="N98" s="17">
        <f t="shared" si="28"/>
        <v>-1595.6814835337575</v>
      </c>
      <c r="O98" s="24">
        <f t="shared" si="19"/>
        <v>93.731123414417624</v>
      </c>
      <c r="P98" s="7"/>
      <c r="Q98" s="25">
        <f t="shared" si="20"/>
        <v>-3772.7719508833366</v>
      </c>
      <c r="R98" s="24">
        <f t="shared" si="21"/>
        <v>-1622.7624921627698</v>
      </c>
      <c r="S98" s="7"/>
      <c r="T98" s="25">
        <f t="shared" si="22"/>
        <v>0.91632680211508144</v>
      </c>
      <c r="U98" s="24">
        <f t="shared" si="23"/>
        <v>-0.3958966310675136</v>
      </c>
      <c r="V98" s="7"/>
      <c r="W98" s="25">
        <f t="shared" si="24"/>
        <v>0.91590191944950039</v>
      </c>
      <c r="X98" s="24">
        <f t="shared" si="29"/>
        <v>286.84782762493683</v>
      </c>
      <c r="Y98" s="7"/>
      <c r="Z98" s="25">
        <f t="shared" si="30"/>
        <v>-629</v>
      </c>
      <c r="AA98" s="17">
        <f t="shared" si="31"/>
        <v>286.9199999999999</v>
      </c>
      <c r="AB98" s="24">
        <f t="shared" si="25"/>
        <v>5.0076986898221287</v>
      </c>
      <c r="AC98" s="17">
        <f t="shared" si="26"/>
        <v>-7.2172375063075833E-2</v>
      </c>
    </row>
    <row r="99" spans="1:29" s="17" customFormat="1" x14ac:dyDescent="0.25">
      <c r="A99" s="17">
        <v>14</v>
      </c>
      <c r="B99" s="17">
        <v>-635</v>
      </c>
      <c r="C99" s="17">
        <v>11250</v>
      </c>
      <c r="D99" s="17">
        <v>12592</v>
      </c>
      <c r="E99" s="17">
        <v>15172</v>
      </c>
      <c r="F99" s="17">
        <v>13803</v>
      </c>
      <c r="G99" s="24"/>
      <c r="H99" s="7"/>
      <c r="I99" s="25">
        <f t="shared" si="17"/>
        <v>-3922</v>
      </c>
      <c r="J99" s="24">
        <f t="shared" si="17"/>
        <v>-1211</v>
      </c>
      <c r="K99" s="7"/>
      <c r="L99" s="25">
        <f t="shared" si="27"/>
        <v>-3919.8071065281247</v>
      </c>
      <c r="M99" s="17">
        <f t="shared" si="18"/>
        <v>4.8087817789934064</v>
      </c>
      <c r="N99" s="17">
        <f t="shared" si="28"/>
        <v>-1213.768790883194</v>
      </c>
      <c r="O99" s="24">
        <f t="shared" si="19"/>
        <v>7.6662029548582931</v>
      </c>
      <c r="P99" s="7"/>
      <c r="Q99" s="25">
        <f t="shared" si="20"/>
        <v>-3917.7719508833366</v>
      </c>
      <c r="R99" s="24">
        <f t="shared" si="21"/>
        <v>-1247.7624921627698</v>
      </c>
      <c r="S99" s="7"/>
      <c r="T99" s="25">
        <f t="shared" si="22"/>
        <v>0.95154424648660729</v>
      </c>
      <c r="U99" s="24">
        <f t="shared" si="23"/>
        <v>-0.30440989941866159</v>
      </c>
      <c r="V99" s="7"/>
      <c r="W99" s="25">
        <f t="shared" si="24"/>
        <v>0.95121769144360901</v>
      </c>
      <c r="X99" s="24">
        <f t="shared" si="29"/>
        <v>281.21729451288252</v>
      </c>
      <c r="Y99" s="7"/>
      <c r="Z99" s="25">
        <f t="shared" si="30"/>
        <v>-635</v>
      </c>
      <c r="AA99" s="17">
        <f t="shared" si="31"/>
        <v>281.20499999999993</v>
      </c>
      <c r="AB99" s="24">
        <f t="shared" si="25"/>
        <v>4.9079531230706532</v>
      </c>
      <c r="AC99" s="17">
        <f t="shared" si="26"/>
        <v>1.2294512882590425E-2</v>
      </c>
    </row>
    <row r="100" spans="1:29" s="17" customFormat="1" x14ac:dyDescent="0.25">
      <c r="A100" s="17">
        <v>15</v>
      </c>
      <c r="B100" s="17">
        <v>-636</v>
      </c>
      <c r="C100" s="17">
        <v>11194</v>
      </c>
      <c r="D100" s="17">
        <v>12785</v>
      </c>
      <c r="E100" s="17">
        <v>15216</v>
      </c>
      <c r="F100" s="17">
        <v>13598</v>
      </c>
      <c r="G100" s="24"/>
      <c r="H100" s="7"/>
      <c r="I100" s="25">
        <f t="shared" si="17"/>
        <v>-4022</v>
      </c>
      <c r="J100" s="24">
        <f t="shared" si="17"/>
        <v>-813</v>
      </c>
      <c r="K100" s="7"/>
      <c r="L100" s="25">
        <f t="shared" si="27"/>
        <v>-4025.1592387771152</v>
      </c>
      <c r="M100" s="17">
        <f t="shared" si="18"/>
        <v>9.9807896508283829</v>
      </c>
      <c r="N100" s="17">
        <f t="shared" si="28"/>
        <v>-818.79142170424109</v>
      </c>
      <c r="O100" s="24">
        <f t="shared" si="19"/>
        <v>33.540565356354755</v>
      </c>
      <c r="P100" s="7"/>
      <c r="Q100" s="25">
        <f t="shared" si="20"/>
        <v>-4017.7719508833366</v>
      </c>
      <c r="R100" s="24">
        <f t="shared" si="21"/>
        <v>-849.76249216276983</v>
      </c>
      <c r="S100" s="7"/>
      <c r="T100" s="25">
        <f t="shared" si="22"/>
        <v>0.97583213915662503</v>
      </c>
      <c r="U100" s="24">
        <f t="shared" si="23"/>
        <v>-0.20731198156201336</v>
      </c>
      <c r="V100" s="7"/>
      <c r="W100" s="25">
        <f t="shared" si="24"/>
        <v>0.97560993494005155</v>
      </c>
      <c r="X100" s="24">
        <f t="shared" si="29"/>
        <v>275.46812817064301</v>
      </c>
      <c r="Y100" s="7"/>
      <c r="Z100" s="25">
        <f t="shared" si="30"/>
        <v>-636</v>
      </c>
      <c r="AA100" s="17">
        <f t="shared" si="31"/>
        <v>275.48099999999994</v>
      </c>
      <c r="AB100" s="24">
        <f t="shared" si="25"/>
        <v>4.808050476686498</v>
      </c>
      <c r="AC100" s="17">
        <f t="shared" si="26"/>
        <v>-1.2871829356924991E-2</v>
      </c>
    </row>
    <row r="101" spans="1:29" s="17" customFormat="1" x14ac:dyDescent="0.25">
      <c r="A101" s="17">
        <v>16</v>
      </c>
      <c r="B101" s="17">
        <v>-635</v>
      </c>
      <c r="C101" s="17">
        <v>11158</v>
      </c>
      <c r="D101" s="17">
        <v>12986</v>
      </c>
      <c r="E101" s="17">
        <v>15242</v>
      </c>
      <c r="F101" s="17">
        <v>13397</v>
      </c>
      <c r="G101" s="24"/>
      <c r="H101" s="7"/>
      <c r="I101" s="25">
        <f t="shared" si="17"/>
        <v>-4084</v>
      </c>
      <c r="J101" s="24">
        <f t="shared" si="17"/>
        <v>-411</v>
      </c>
      <c r="K101" s="7"/>
      <c r="L101" s="25">
        <f t="shared" si="27"/>
        <v>-4090.3154215923182</v>
      </c>
      <c r="M101" s="17">
        <f t="shared" si="18"/>
        <v>39.884549888719157</v>
      </c>
      <c r="N101" s="17">
        <f t="shared" si="28"/>
        <v>-415.91942386224355</v>
      </c>
      <c r="O101" s="24">
        <f t="shared" si="19"/>
        <v>24.200731136411225</v>
      </c>
      <c r="P101" s="7"/>
      <c r="Q101" s="25">
        <f t="shared" si="20"/>
        <v>-4079.7719508833366</v>
      </c>
      <c r="R101" s="24">
        <f t="shared" si="21"/>
        <v>-447.76249216276977</v>
      </c>
      <c r="S101" s="7"/>
      <c r="T101" s="25">
        <f t="shared" si="22"/>
        <v>0.99089063261203614</v>
      </c>
      <c r="U101" s="24">
        <f t="shared" si="23"/>
        <v>-0.10923820523444402</v>
      </c>
      <c r="V101" s="7"/>
      <c r="W101" s="25">
        <f t="shared" si="24"/>
        <v>0.99077382250456447</v>
      </c>
      <c r="X101" s="24">
        <f t="shared" si="29"/>
        <v>269.76327593317399</v>
      </c>
      <c r="Y101" s="7"/>
      <c r="Z101" s="25">
        <f t="shared" si="30"/>
        <v>-635</v>
      </c>
      <c r="AA101" s="17">
        <f t="shared" si="31"/>
        <v>269.76599999999996</v>
      </c>
      <c r="AB101" s="24">
        <f t="shared" si="25"/>
        <v>4.7083049099350225</v>
      </c>
      <c r="AC101" s="17">
        <f t="shared" si="26"/>
        <v>-2.7240668259764789E-3</v>
      </c>
    </row>
    <row r="102" spans="1:29" s="17" customFormat="1" x14ac:dyDescent="0.25">
      <c r="A102" s="17">
        <v>17</v>
      </c>
      <c r="B102" s="17">
        <v>-626</v>
      </c>
      <c r="C102" s="17">
        <v>11141</v>
      </c>
      <c r="D102" s="17">
        <v>13174</v>
      </c>
      <c r="E102" s="17">
        <v>15250</v>
      </c>
      <c r="F102" s="17">
        <v>13192</v>
      </c>
      <c r="G102" s="24"/>
      <c r="H102" s="7"/>
      <c r="I102" s="25">
        <f t="shared" si="17"/>
        <v>-4109</v>
      </c>
      <c r="J102" s="24">
        <f t="shared" si="17"/>
        <v>-18</v>
      </c>
      <c r="K102" s="7"/>
      <c r="L102" s="25">
        <f t="shared" si="27"/>
        <v>-4114.7622967369243</v>
      </c>
      <c r="M102" s="17">
        <f t="shared" si="18"/>
        <v>33.204063684368748</v>
      </c>
      <c r="N102" s="17">
        <f t="shared" si="28"/>
        <v>-14.334563151366453</v>
      </c>
      <c r="O102" s="24">
        <f t="shared" si="19"/>
        <v>13.435427291320629</v>
      </c>
      <c r="P102" s="7"/>
      <c r="Q102" s="25">
        <f t="shared" si="20"/>
        <v>-4104.7719508833361</v>
      </c>
      <c r="R102" s="24">
        <f t="shared" si="21"/>
        <v>-54.762492162769789</v>
      </c>
      <c r="S102" s="7"/>
      <c r="T102" s="25">
        <f t="shared" si="22"/>
        <v>0.99696260577954043</v>
      </c>
      <c r="U102" s="24">
        <f t="shared" si="23"/>
        <v>-1.3360110466447146E-2</v>
      </c>
      <c r="V102" s="7"/>
      <c r="W102" s="25">
        <f t="shared" si="24"/>
        <v>0.99694882521800021</v>
      </c>
      <c r="X102" s="24">
        <f t="shared" si="29"/>
        <v>264.23929184023746</v>
      </c>
      <c r="Y102" s="7"/>
      <c r="Z102" s="25">
        <f t="shared" si="30"/>
        <v>-626</v>
      </c>
      <c r="AA102" s="17">
        <f t="shared" si="31"/>
        <v>264.13199999999995</v>
      </c>
      <c r="AB102" s="24">
        <f t="shared" si="25"/>
        <v>4.6099730598776612</v>
      </c>
      <c r="AC102" s="17">
        <f t="shared" si="26"/>
        <v>0.10729184023750804</v>
      </c>
    </row>
    <row r="103" spans="1:29" s="17" customFormat="1" x14ac:dyDescent="0.25">
      <c r="A103" s="17">
        <v>18</v>
      </c>
      <c r="B103" s="17">
        <v>-620</v>
      </c>
      <c r="C103" s="17">
        <v>11154</v>
      </c>
      <c r="D103" s="17">
        <v>13384</v>
      </c>
      <c r="E103" s="17">
        <v>15251</v>
      </c>
      <c r="F103" s="17">
        <v>13007</v>
      </c>
      <c r="G103" s="24"/>
      <c r="H103" s="7"/>
      <c r="I103" s="25">
        <f t="shared" si="17"/>
        <v>-4097</v>
      </c>
      <c r="J103" s="24">
        <f t="shared" si="17"/>
        <v>377</v>
      </c>
      <c r="K103" s="7"/>
      <c r="L103" s="25">
        <f t="shared" si="27"/>
        <v>-4099.8034612491683</v>
      </c>
      <c r="M103" s="17">
        <f t="shared" si="18"/>
        <v>7.8593949755884083</v>
      </c>
      <c r="N103" s="17">
        <f t="shared" si="28"/>
        <v>383.8968877924907</v>
      </c>
      <c r="O103" s="24">
        <f t="shared" si="19"/>
        <v>47.567061222207265</v>
      </c>
      <c r="P103" s="7"/>
      <c r="Q103" s="25">
        <f t="shared" si="20"/>
        <v>-4092.7719508833366</v>
      </c>
      <c r="R103" s="24">
        <f t="shared" si="21"/>
        <v>340.23750783723023</v>
      </c>
      <c r="S103" s="7"/>
      <c r="T103" s="25">
        <f t="shared" si="22"/>
        <v>0.99404805865913837</v>
      </c>
      <c r="U103" s="24">
        <f t="shared" si="23"/>
        <v>8.3005913537010284E-2</v>
      </c>
      <c r="V103" s="7"/>
      <c r="W103" s="25">
        <f t="shared" si="24"/>
        <v>0.99413782676087925</v>
      </c>
      <c r="X103" s="24">
        <f t="shared" si="29"/>
        <v>258.6986550937288</v>
      </c>
      <c r="Y103" s="7"/>
      <c r="Z103" s="25">
        <f t="shared" si="30"/>
        <v>-620</v>
      </c>
      <c r="AA103" s="17">
        <f t="shared" si="31"/>
        <v>258.55199999999996</v>
      </c>
      <c r="AB103" s="24">
        <f t="shared" si="25"/>
        <v>4.5125836876163783</v>
      </c>
      <c r="AC103" s="17">
        <f t="shared" si="26"/>
        <v>0.14665509372883889</v>
      </c>
    </row>
    <row r="104" spans="1:29" s="17" customFormat="1" x14ac:dyDescent="0.25">
      <c r="A104" s="17">
        <v>19</v>
      </c>
      <c r="B104" s="17">
        <v>-605</v>
      </c>
      <c r="C104" s="17">
        <v>11169</v>
      </c>
      <c r="D104" s="17">
        <v>13567</v>
      </c>
      <c r="E104" s="17">
        <v>15214</v>
      </c>
      <c r="F104" s="17">
        <v>12803</v>
      </c>
      <c r="G104" s="24"/>
      <c r="H104" s="7"/>
      <c r="I104" s="25">
        <f t="shared" si="17"/>
        <v>-4045</v>
      </c>
      <c r="J104" s="24">
        <f t="shared" si="17"/>
        <v>764</v>
      </c>
      <c r="K104" s="7"/>
      <c r="L104" s="25">
        <f t="shared" si="27"/>
        <v>-4047.7601596075028</v>
      </c>
      <c r="M104" s="17">
        <f t="shared" si="18"/>
        <v>7.6184810588901675</v>
      </c>
      <c r="N104" s="17">
        <f t="shared" si="28"/>
        <v>769.34604568670477</v>
      </c>
      <c r="O104" s="24">
        <f t="shared" si="19"/>
        <v>28.580204484334672</v>
      </c>
      <c r="P104" s="7"/>
      <c r="Q104" s="25">
        <f t="shared" si="20"/>
        <v>-4040.7719508833366</v>
      </c>
      <c r="R104" s="24">
        <f t="shared" si="21"/>
        <v>727.23750783723017</v>
      </c>
      <c r="S104" s="7"/>
      <c r="T104" s="25">
        <f t="shared" si="22"/>
        <v>0.98141835447072912</v>
      </c>
      <c r="U104" s="24">
        <f t="shared" si="23"/>
        <v>0.17742022059862553</v>
      </c>
      <c r="V104" s="7"/>
      <c r="W104" s="25">
        <f t="shared" si="24"/>
        <v>0.98160956840469049</v>
      </c>
      <c r="X104" s="24">
        <f t="shared" si="29"/>
        <v>253.22624826772483</v>
      </c>
      <c r="Y104" s="7"/>
      <c r="Z104" s="25">
        <f t="shared" si="30"/>
        <v>-605</v>
      </c>
      <c r="AA104" s="17">
        <f t="shared" si="31"/>
        <v>253.10699999999997</v>
      </c>
      <c r="AB104" s="24">
        <f t="shared" si="25"/>
        <v>4.4175505098452872</v>
      </c>
      <c r="AC104" s="17">
        <f t="shared" si="26"/>
        <v>0.1192482677248563</v>
      </c>
    </row>
    <row r="105" spans="1:29" s="17" customFormat="1" x14ac:dyDescent="0.25">
      <c r="A105" s="17">
        <v>20</v>
      </c>
      <c r="B105" s="17">
        <v>-620</v>
      </c>
      <c r="C105" s="17">
        <v>11220</v>
      </c>
      <c r="D105" s="17">
        <v>13761</v>
      </c>
      <c r="E105" s="17">
        <v>15170</v>
      </c>
      <c r="F105" s="17">
        <v>12615</v>
      </c>
      <c r="G105" s="24"/>
      <c r="H105" s="7"/>
      <c r="I105" s="25">
        <f t="shared" si="17"/>
        <v>-3950</v>
      </c>
      <c r="J105" s="24">
        <f t="shared" si="17"/>
        <v>1146</v>
      </c>
      <c r="K105" s="7"/>
      <c r="L105" s="25">
        <f t="shared" si="27"/>
        <v>-3956.5474273554537</v>
      </c>
      <c r="M105" s="17">
        <f t="shared" si="18"/>
        <v>42.86880497494333</v>
      </c>
      <c r="N105" s="17">
        <f t="shared" si="28"/>
        <v>1157.4552423401531</v>
      </c>
      <c r="O105" s="24">
        <f t="shared" si="19"/>
        <v>131.22257707163544</v>
      </c>
      <c r="P105" s="7"/>
      <c r="Q105" s="25">
        <f t="shared" si="20"/>
        <v>-3945.7719508833366</v>
      </c>
      <c r="R105" s="24">
        <f t="shared" si="21"/>
        <v>1109.2375078372302</v>
      </c>
      <c r="S105" s="7"/>
      <c r="T105" s="25">
        <f t="shared" si="22"/>
        <v>0.95834485643421219</v>
      </c>
      <c r="U105" s="24">
        <f t="shared" si="23"/>
        <v>0.27061470457158943</v>
      </c>
      <c r="V105" s="7"/>
      <c r="W105" s="25">
        <f t="shared" si="24"/>
        <v>0.95863619940699241</v>
      </c>
      <c r="X105" s="24">
        <f t="shared" si="29"/>
        <v>247.70760308964407</v>
      </c>
      <c r="Y105" s="7"/>
      <c r="Z105" s="25">
        <f t="shared" si="30"/>
        <v>-620</v>
      </c>
      <c r="AA105" s="17">
        <f t="shared" si="31"/>
        <v>247.52699999999996</v>
      </c>
      <c r="AB105" s="24">
        <f t="shared" si="25"/>
        <v>4.3201611375840034</v>
      </c>
      <c r="AC105" s="17">
        <f t="shared" si="26"/>
        <v>0.18060308964410865</v>
      </c>
    </row>
    <row r="106" spans="1:29" s="17" customFormat="1" x14ac:dyDescent="0.25">
      <c r="A106" s="17">
        <v>21</v>
      </c>
      <c r="B106" s="17">
        <v>-635</v>
      </c>
      <c r="C106" s="17">
        <v>11286</v>
      </c>
      <c r="D106" s="17">
        <v>13960</v>
      </c>
      <c r="E106" s="17">
        <v>15113</v>
      </c>
      <c r="F106" s="17">
        <v>12431</v>
      </c>
      <c r="G106" s="24"/>
      <c r="H106" s="7"/>
      <c r="I106" s="25">
        <f t="shared" si="17"/>
        <v>-3827</v>
      </c>
      <c r="J106" s="24">
        <f t="shared" si="17"/>
        <v>1529</v>
      </c>
      <c r="K106" s="7"/>
      <c r="L106" s="25">
        <f t="shared" si="27"/>
        <v>-3824.2835786982855</v>
      </c>
      <c r="M106" s="17">
        <f t="shared" si="18"/>
        <v>7.3789446884082457</v>
      </c>
      <c r="N106" s="17">
        <f t="shared" si="28"/>
        <v>1543.903604082936</v>
      </c>
      <c r="O106" s="24">
        <f t="shared" si="19"/>
        <v>222.11741466090658</v>
      </c>
      <c r="P106" s="7"/>
      <c r="Q106" s="25">
        <f t="shared" si="20"/>
        <v>-3822.7719508833366</v>
      </c>
      <c r="R106" s="24">
        <f t="shared" si="21"/>
        <v>1492.2375078372302</v>
      </c>
      <c r="S106" s="7"/>
      <c r="T106" s="25">
        <f t="shared" si="22"/>
        <v>0.92847074845009037</v>
      </c>
      <c r="U106" s="24">
        <f t="shared" si="23"/>
        <v>0.36405315316228359</v>
      </c>
      <c r="V106" s="7"/>
      <c r="W106" s="25">
        <f t="shared" si="24"/>
        <v>0.928862478688259</v>
      </c>
      <c r="X106" s="24">
        <f t="shared" si="29"/>
        <v>242.06959598589526</v>
      </c>
      <c r="Y106" s="7"/>
      <c r="Z106" s="25">
        <f t="shared" si="30"/>
        <v>-635</v>
      </c>
      <c r="AA106" s="17">
        <f t="shared" si="31"/>
        <v>241.81199999999995</v>
      </c>
      <c r="AB106" s="24">
        <f t="shared" si="25"/>
        <v>4.2204155708325279</v>
      </c>
      <c r="AC106" s="17">
        <f t="shared" si="26"/>
        <v>0.25759598589530697</v>
      </c>
    </row>
    <row r="107" spans="1:29" s="17" customFormat="1" x14ac:dyDescent="0.25">
      <c r="A107" s="17">
        <v>22</v>
      </c>
      <c r="B107" s="17">
        <v>-634</v>
      </c>
      <c r="C107" s="17">
        <v>11372</v>
      </c>
      <c r="D107" s="17">
        <v>14147</v>
      </c>
      <c r="E107" s="17">
        <v>15026</v>
      </c>
      <c r="F107" s="17">
        <v>12241</v>
      </c>
      <c r="G107" s="24"/>
      <c r="H107" s="7"/>
      <c r="I107" s="25">
        <f t="shared" si="17"/>
        <v>-3654</v>
      </c>
      <c r="J107" s="24">
        <f t="shared" si="17"/>
        <v>1906</v>
      </c>
      <c r="K107" s="7"/>
      <c r="L107" s="25">
        <f t="shared" si="27"/>
        <v>-3654.3160236056942</v>
      </c>
      <c r="M107" s="17">
        <f t="shared" si="18"/>
        <v>9.9870919355980081E-2</v>
      </c>
      <c r="N107" s="17">
        <f t="shared" si="28"/>
        <v>1914.7848936865594</v>
      </c>
      <c r="O107" s="24">
        <f t="shared" si="19"/>
        <v>77.174357084150699</v>
      </c>
      <c r="P107" s="7"/>
      <c r="Q107" s="25">
        <f t="shared" si="20"/>
        <v>-3649.7719508833366</v>
      </c>
      <c r="R107" s="24">
        <f t="shared" si="21"/>
        <v>1869.2375078372302</v>
      </c>
      <c r="S107" s="7"/>
      <c r="T107" s="25">
        <f t="shared" si="22"/>
        <v>0.88645269413095951</v>
      </c>
      <c r="U107" s="24">
        <f t="shared" si="23"/>
        <v>0.45602781404659609</v>
      </c>
      <c r="V107" s="7"/>
      <c r="W107" s="25">
        <f t="shared" si="24"/>
        <v>0.88694323170678879</v>
      </c>
      <c r="X107" s="24">
        <f t="shared" si="29"/>
        <v>236.26125120798702</v>
      </c>
      <c r="Y107" s="7"/>
      <c r="Z107" s="25">
        <f t="shared" si="30"/>
        <v>-634</v>
      </c>
      <c r="AA107" s="17">
        <f t="shared" si="31"/>
        <v>236.10599999999997</v>
      </c>
      <c r="AB107" s="24">
        <f t="shared" si="25"/>
        <v>4.1208270837137304</v>
      </c>
      <c r="AC107" s="17">
        <f t="shared" si="26"/>
        <v>0.15525120798704961</v>
      </c>
    </row>
    <row r="108" spans="1:29" s="17" customFormat="1" x14ac:dyDescent="0.25">
      <c r="A108" s="17">
        <v>23</v>
      </c>
      <c r="B108" s="17">
        <v>-635</v>
      </c>
      <c r="C108" s="17">
        <v>11467</v>
      </c>
      <c r="D108" s="17">
        <v>14315</v>
      </c>
      <c r="E108" s="17">
        <v>14915</v>
      </c>
      <c r="F108" s="17">
        <v>12065</v>
      </c>
      <c r="G108" s="24"/>
      <c r="H108" s="7"/>
      <c r="I108" s="25">
        <f t="shared" si="17"/>
        <v>-3448</v>
      </c>
      <c r="J108" s="24">
        <f t="shared" si="17"/>
        <v>2250</v>
      </c>
      <c r="K108" s="7"/>
      <c r="L108" s="25">
        <f t="shared" si="27"/>
        <v>-3447.799968737429</v>
      </c>
      <c r="M108" s="17">
        <f t="shared" si="18"/>
        <v>4.0012506005737913E-2</v>
      </c>
      <c r="N108" s="17">
        <f t="shared" si="28"/>
        <v>2267.5787957048151</v>
      </c>
      <c r="O108" s="24">
        <f t="shared" si="19"/>
        <v>309.01405843162559</v>
      </c>
      <c r="P108" s="7"/>
      <c r="Q108" s="25">
        <f t="shared" si="20"/>
        <v>-3443.7719508833366</v>
      </c>
      <c r="R108" s="24">
        <f t="shared" si="21"/>
        <v>2213.2375078372302</v>
      </c>
      <c r="S108" s="7"/>
      <c r="T108" s="25">
        <f t="shared" si="22"/>
        <v>0.83641963523072294</v>
      </c>
      <c r="U108" s="24">
        <f t="shared" si="23"/>
        <v>0.53995164254580963</v>
      </c>
      <c r="V108" s="7"/>
      <c r="W108" s="25">
        <f t="shared" si="24"/>
        <v>0.83700032447534045</v>
      </c>
      <c r="X108" s="24">
        <f t="shared" si="29"/>
        <v>230.64532284959228</v>
      </c>
      <c r="Y108" s="7"/>
      <c r="Z108" s="25">
        <f t="shared" si="30"/>
        <v>-635</v>
      </c>
      <c r="AA108" s="17">
        <f t="shared" si="31"/>
        <v>230.39099999999996</v>
      </c>
      <c r="AB108" s="24">
        <f t="shared" si="25"/>
        <v>4.0210815169622549</v>
      </c>
      <c r="AC108" s="17">
        <f t="shared" si="26"/>
        <v>0.2543228495923131</v>
      </c>
    </row>
    <row r="109" spans="1:29" s="17" customFormat="1" x14ac:dyDescent="0.25">
      <c r="A109" s="17">
        <v>24</v>
      </c>
      <c r="B109" s="17">
        <v>-629</v>
      </c>
      <c r="C109" s="17">
        <v>11590</v>
      </c>
      <c r="D109" s="17">
        <v>14487</v>
      </c>
      <c r="E109" s="17">
        <v>14808</v>
      </c>
      <c r="F109" s="17">
        <v>11907</v>
      </c>
      <c r="G109" s="24"/>
      <c r="H109" s="7"/>
      <c r="I109" s="25">
        <f t="shared" si="17"/>
        <v>-3218</v>
      </c>
      <c r="J109" s="24">
        <f t="shared" si="17"/>
        <v>2580</v>
      </c>
      <c r="K109" s="7"/>
      <c r="L109" s="25">
        <f t="shared" si="27"/>
        <v>-3209.4566480275475</v>
      </c>
      <c r="M109" s="17">
        <f t="shared" si="18"/>
        <v>72.988862925207272</v>
      </c>
      <c r="N109" s="17">
        <f t="shared" si="28"/>
        <v>2595.16862757939</v>
      </c>
      <c r="O109" s="24">
        <f t="shared" si="19"/>
        <v>230.08726264223023</v>
      </c>
      <c r="P109" s="7"/>
      <c r="Q109" s="25">
        <f t="shared" si="20"/>
        <v>-3213.7719508833366</v>
      </c>
      <c r="R109" s="24">
        <f t="shared" si="21"/>
        <v>2543.2375078372302</v>
      </c>
      <c r="S109" s="7"/>
      <c r="T109" s="25">
        <f t="shared" si="22"/>
        <v>0.7805574820896819</v>
      </c>
      <c r="U109" s="24">
        <f t="shared" si="23"/>
        <v>0.62045996639679946</v>
      </c>
      <c r="V109" s="7"/>
      <c r="W109" s="25">
        <f t="shared" si="24"/>
        <v>0.78122464949892545</v>
      </c>
      <c r="X109" s="24">
        <f t="shared" si="29"/>
        <v>225.01440389759807</v>
      </c>
      <c r="Y109" s="7"/>
      <c r="Z109" s="25">
        <f t="shared" si="30"/>
        <v>-629</v>
      </c>
      <c r="AA109" s="17">
        <f t="shared" si="31"/>
        <v>224.72999999999996</v>
      </c>
      <c r="AB109" s="24">
        <f t="shared" si="25"/>
        <v>3.9222784280068561</v>
      </c>
      <c r="AC109" s="17">
        <f t="shared" si="26"/>
        <v>0.28440389759811069</v>
      </c>
    </row>
    <row r="110" spans="1:29" s="17" customFormat="1" x14ac:dyDescent="0.25">
      <c r="A110" s="17">
        <v>25</v>
      </c>
      <c r="B110" s="17">
        <v>-623</v>
      </c>
      <c r="C110" s="17">
        <v>11718</v>
      </c>
      <c r="D110" s="17">
        <v>14640</v>
      </c>
      <c r="E110" s="17">
        <v>14659</v>
      </c>
      <c r="F110" s="17">
        <v>11747</v>
      </c>
      <c r="G110" s="24"/>
      <c r="H110" s="7"/>
      <c r="I110" s="25">
        <f t="shared" si="17"/>
        <v>-2941</v>
      </c>
      <c r="J110" s="24">
        <f t="shared" si="17"/>
        <v>2893</v>
      </c>
      <c r="K110" s="7"/>
      <c r="L110" s="25">
        <f t="shared" si="27"/>
        <v>-2942.5400509300143</v>
      </c>
      <c r="M110" s="17">
        <f t="shared" si="18"/>
        <v>2.3717568670380067</v>
      </c>
      <c r="N110" s="17">
        <f t="shared" si="28"/>
        <v>2895.0243804173265</v>
      </c>
      <c r="O110" s="24">
        <f t="shared" si="19"/>
        <v>4.0981160740549472</v>
      </c>
      <c r="P110" s="7"/>
      <c r="Q110" s="25">
        <f t="shared" si="20"/>
        <v>-2936.7719508833366</v>
      </c>
      <c r="R110" s="24">
        <f t="shared" si="21"/>
        <v>2856.2375078372302</v>
      </c>
      <c r="S110" s="7"/>
      <c r="T110" s="25">
        <f t="shared" si="22"/>
        <v>0.71328001939373264</v>
      </c>
      <c r="U110" s="24">
        <f t="shared" si="23"/>
        <v>0.69682089174637452</v>
      </c>
      <c r="V110" s="7"/>
      <c r="W110" s="25">
        <f t="shared" si="24"/>
        <v>0.71402920178001961</v>
      </c>
      <c r="X110" s="24">
        <f t="shared" si="29"/>
        <v>219.17032603270945</v>
      </c>
      <c r="Y110" s="7"/>
      <c r="Z110" s="25">
        <f t="shared" si="30"/>
        <v>-623</v>
      </c>
      <c r="AA110" s="17">
        <f t="shared" si="31"/>
        <v>219.12299999999996</v>
      </c>
      <c r="AB110" s="24">
        <f t="shared" si="25"/>
        <v>3.8244178168475336</v>
      </c>
      <c r="AC110" s="17">
        <f t="shared" si="26"/>
        <v>4.7326032709491983E-2</v>
      </c>
    </row>
    <row r="111" spans="1:29" s="17" customFormat="1" x14ac:dyDescent="0.25">
      <c r="A111" s="17">
        <v>26</v>
      </c>
      <c r="B111" s="17">
        <v>-609</v>
      </c>
      <c r="C111" s="17">
        <v>11865</v>
      </c>
      <c r="D111" s="17">
        <v>14772</v>
      </c>
      <c r="E111" s="17">
        <v>14519</v>
      </c>
      <c r="F111" s="17">
        <v>11616</v>
      </c>
      <c r="G111" s="24"/>
      <c r="H111" s="7"/>
      <c r="I111" s="25">
        <f t="shared" si="17"/>
        <v>-2654</v>
      </c>
      <c r="J111" s="24">
        <f t="shared" si="17"/>
        <v>3156</v>
      </c>
      <c r="K111" s="7"/>
      <c r="L111" s="25">
        <f t="shared" si="27"/>
        <v>-2654.4074916317313</v>
      </c>
      <c r="M111" s="17">
        <f t="shared" si="18"/>
        <v>0.16604942993105226</v>
      </c>
      <c r="N111" s="17">
        <f t="shared" si="28"/>
        <v>3161.7046644199736</v>
      </c>
      <c r="O111" s="24">
        <f t="shared" si="19"/>
        <v>32.543196144512692</v>
      </c>
      <c r="P111" s="7"/>
      <c r="Q111" s="25">
        <f t="shared" si="20"/>
        <v>-2649.7719508833366</v>
      </c>
      <c r="R111" s="24">
        <f t="shared" si="21"/>
        <v>3119.2375078372302</v>
      </c>
      <c r="S111" s="7"/>
      <c r="T111" s="25">
        <f t="shared" si="22"/>
        <v>0.64357376743078154</v>
      </c>
      <c r="U111" s="24">
        <f t="shared" si="23"/>
        <v>0.76098358620943607</v>
      </c>
      <c r="V111" s="7"/>
      <c r="W111" s="25">
        <f t="shared" si="24"/>
        <v>0.64439185575316937</v>
      </c>
      <c r="X111" s="24">
        <f t="shared" si="29"/>
        <v>213.72904674257802</v>
      </c>
      <c r="Y111" s="7"/>
      <c r="Z111" s="25">
        <f t="shared" si="30"/>
        <v>-609</v>
      </c>
      <c r="AA111" s="17">
        <f t="shared" si="31"/>
        <v>213.64199999999997</v>
      </c>
      <c r="AB111" s="24">
        <f t="shared" si="25"/>
        <v>3.7287563205457248</v>
      </c>
      <c r="AC111" s="17">
        <f t="shared" si="26"/>
        <v>8.7046742578053227E-2</v>
      </c>
    </row>
    <row r="112" spans="1:29" s="17" customFormat="1" x14ac:dyDescent="0.25">
      <c r="A112" s="17">
        <v>27</v>
      </c>
      <c r="B112" s="17">
        <v>-612</v>
      </c>
      <c r="C112" s="17">
        <v>12019</v>
      </c>
      <c r="D112" s="17">
        <v>14891</v>
      </c>
      <c r="E112" s="17">
        <v>14358</v>
      </c>
      <c r="F112" s="17">
        <v>11494</v>
      </c>
      <c r="G112" s="24"/>
      <c r="H112" s="7"/>
      <c r="I112" s="25">
        <f t="shared" si="17"/>
        <v>-2339</v>
      </c>
      <c r="J112" s="24">
        <f t="shared" si="17"/>
        <v>3397</v>
      </c>
      <c r="K112" s="7"/>
      <c r="L112" s="25">
        <f t="shared" si="27"/>
        <v>-2340.4314504843642</v>
      </c>
      <c r="M112" s="17">
        <f t="shared" si="18"/>
        <v>2.0490504891864374</v>
      </c>
      <c r="N112" s="17">
        <f t="shared" si="28"/>
        <v>3400.8862889963593</v>
      </c>
      <c r="O112" s="24">
        <f t="shared" si="19"/>
        <v>15.103242163223578</v>
      </c>
      <c r="P112" s="7"/>
      <c r="Q112" s="25">
        <f t="shared" si="20"/>
        <v>-2334.7719508833366</v>
      </c>
      <c r="R112" s="24">
        <f t="shared" si="21"/>
        <v>3360.2375078372302</v>
      </c>
      <c r="S112" s="7"/>
      <c r="T112" s="25">
        <f t="shared" si="22"/>
        <v>0.56706690552022554</v>
      </c>
      <c r="U112" s="24">
        <f t="shared" si="23"/>
        <v>0.81977905908243165</v>
      </c>
      <c r="V112" s="7"/>
      <c r="W112" s="25">
        <f t="shared" si="24"/>
        <v>0.56794812849146947</v>
      </c>
      <c r="X112" s="24">
        <f t="shared" si="29"/>
        <v>208.18597967130358</v>
      </c>
      <c r="Y112" s="7"/>
      <c r="Z112" s="25">
        <f t="shared" si="30"/>
        <v>-612</v>
      </c>
      <c r="AA112" s="17">
        <f t="shared" si="31"/>
        <v>208.13399999999996</v>
      </c>
      <c r="AB112" s="24">
        <f t="shared" si="25"/>
        <v>3.6326235853458773</v>
      </c>
      <c r="AC112" s="17">
        <f t="shared" si="26"/>
        <v>5.1979671303627129E-2</v>
      </c>
    </row>
    <row r="113" spans="1:29" s="17" customFormat="1" x14ac:dyDescent="0.25">
      <c r="A113" s="17">
        <v>28</v>
      </c>
      <c r="B113" s="17">
        <v>-628</v>
      </c>
      <c r="C113" s="17">
        <v>12192</v>
      </c>
      <c r="D113" s="17">
        <v>15011</v>
      </c>
      <c r="E113" s="17">
        <v>14188</v>
      </c>
      <c r="F113" s="17">
        <v>11393</v>
      </c>
      <c r="G113" s="24"/>
      <c r="H113" s="7"/>
      <c r="I113" s="25">
        <f t="shared" si="17"/>
        <v>-1996</v>
      </c>
      <c r="J113" s="24">
        <f t="shared" si="17"/>
        <v>3618</v>
      </c>
      <c r="K113" s="7"/>
      <c r="L113" s="25">
        <f t="shared" si="27"/>
        <v>-1995.8336688898034</v>
      </c>
      <c r="M113" s="17">
        <f t="shared" si="18"/>
        <v>2.7666038219217488E-2</v>
      </c>
      <c r="N113" s="17">
        <f t="shared" si="28"/>
        <v>3613.9837910030296</v>
      </c>
      <c r="O113" s="24">
        <f t="shared" si="19"/>
        <v>16.12993470734569</v>
      </c>
      <c r="P113" s="7"/>
      <c r="Q113" s="25">
        <f t="shared" si="20"/>
        <v>-1991.7719508833366</v>
      </c>
      <c r="R113" s="24">
        <f t="shared" si="21"/>
        <v>3581.2375078372302</v>
      </c>
      <c r="S113" s="7"/>
      <c r="T113" s="25">
        <f t="shared" si="22"/>
        <v>0.48375943366206442</v>
      </c>
      <c r="U113" s="24">
        <f t="shared" si="23"/>
        <v>0.87369523960082174</v>
      </c>
      <c r="V113" s="7"/>
      <c r="W113" s="25">
        <f t="shared" si="24"/>
        <v>0.48469854430046877</v>
      </c>
      <c r="X113" s="24">
        <f t="shared" si="29"/>
        <v>202.49164765895648</v>
      </c>
      <c r="Y113" s="7"/>
      <c r="Z113" s="25">
        <f t="shared" si="30"/>
        <v>-628</v>
      </c>
      <c r="AA113" s="17">
        <f t="shared" si="31"/>
        <v>202.48199999999997</v>
      </c>
      <c r="AB113" s="24">
        <f t="shared" si="25"/>
        <v>3.5339775760231578</v>
      </c>
      <c r="AC113" s="17">
        <f t="shared" si="26"/>
        <v>9.6476589565099857E-3</v>
      </c>
    </row>
    <row r="114" spans="1:29" s="17" customFormat="1" x14ac:dyDescent="0.25">
      <c r="A114" s="17">
        <v>29</v>
      </c>
      <c r="B114" s="17">
        <v>-620</v>
      </c>
      <c r="C114" s="17">
        <v>12371</v>
      </c>
      <c r="D114" s="17">
        <v>15090</v>
      </c>
      <c r="E114" s="17">
        <v>14009</v>
      </c>
      <c r="F114" s="17">
        <v>11300</v>
      </c>
      <c r="G114" s="24"/>
      <c r="H114" s="7"/>
      <c r="I114" s="25">
        <f t="shared" si="17"/>
        <v>-1638</v>
      </c>
      <c r="J114" s="24">
        <f t="shared" si="17"/>
        <v>3790</v>
      </c>
      <c r="K114" s="7"/>
      <c r="L114" s="25">
        <f t="shared" si="27"/>
        <v>-1636.603383297765</v>
      </c>
      <c r="M114" s="17">
        <f t="shared" si="18"/>
        <v>1.9505382129616295</v>
      </c>
      <c r="N114" s="17">
        <f t="shared" si="28"/>
        <v>3790.2283933968897</v>
      </c>
      <c r="O114" s="24">
        <f t="shared" si="19"/>
        <v>5.2163543742822643E-2</v>
      </c>
      <c r="P114" s="7"/>
      <c r="Q114" s="25">
        <f t="shared" si="20"/>
        <v>-1633.7719508833366</v>
      </c>
      <c r="R114" s="24">
        <f t="shared" si="21"/>
        <v>3753.2375078372302</v>
      </c>
      <c r="S114" s="7"/>
      <c r="T114" s="25">
        <f t="shared" si="22"/>
        <v>0.39680877790340069</v>
      </c>
      <c r="U114" s="24">
        <f t="shared" si="23"/>
        <v>0.91565715385042845</v>
      </c>
      <c r="V114" s="7"/>
      <c r="W114" s="25">
        <f t="shared" si="24"/>
        <v>0.39779292861968923</v>
      </c>
      <c r="X114" s="24">
        <f t="shared" si="29"/>
        <v>196.95329961333596</v>
      </c>
      <c r="Y114" s="7"/>
      <c r="Z114" s="25">
        <f t="shared" si="30"/>
        <v>-620</v>
      </c>
      <c r="AA114" s="17">
        <f t="shared" si="31"/>
        <v>196.90199999999996</v>
      </c>
      <c r="AB114" s="24">
        <f t="shared" si="25"/>
        <v>3.436588203761874</v>
      </c>
      <c r="AC114" s="17">
        <f t="shared" si="26"/>
        <v>5.1299613335999084E-2</v>
      </c>
    </row>
    <row r="115" spans="1:29" s="17" customFormat="1" x14ac:dyDescent="0.25">
      <c r="A115" s="17">
        <v>30</v>
      </c>
      <c r="B115" s="17">
        <v>-635</v>
      </c>
      <c r="C115" s="17">
        <v>12556</v>
      </c>
      <c r="D115" s="17">
        <v>15162</v>
      </c>
      <c r="E115" s="17">
        <v>13811</v>
      </c>
      <c r="F115" s="17">
        <v>11223</v>
      </c>
      <c r="G115" s="24"/>
      <c r="H115" s="7"/>
      <c r="I115" s="25">
        <f t="shared" si="17"/>
        <v>-1255</v>
      </c>
      <c r="J115" s="24">
        <f t="shared" si="17"/>
        <v>3939</v>
      </c>
      <c r="K115" s="7"/>
      <c r="L115" s="25">
        <f t="shared" si="27"/>
        <v>-1252.6660831210456</v>
      </c>
      <c r="M115" s="17">
        <f t="shared" si="18"/>
        <v>5.4471679978681031</v>
      </c>
      <c r="N115" s="17">
        <f t="shared" si="28"/>
        <v>3933.8237162526889</v>
      </c>
      <c r="O115" s="24">
        <f t="shared" si="19"/>
        <v>26.793913432677225</v>
      </c>
      <c r="P115" s="7"/>
      <c r="Q115" s="25">
        <f t="shared" si="20"/>
        <v>-1250.7719508833366</v>
      </c>
      <c r="R115" s="24">
        <f t="shared" si="21"/>
        <v>3902.2375078372302</v>
      </c>
      <c r="S115" s="7"/>
      <c r="T115" s="25">
        <f t="shared" si="22"/>
        <v>0.30378614897723255</v>
      </c>
      <c r="U115" s="24">
        <f t="shared" si="23"/>
        <v>0.95200788189223906</v>
      </c>
      <c r="V115" s="7"/>
      <c r="W115" s="25">
        <f t="shared" si="24"/>
        <v>0.30480930675205081</v>
      </c>
      <c r="X115" s="24">
        <f t="shared" si="29"/>
        <v>191.22529365495529</v>
      </c>
      <c r="Y115" s="7"/>
      <c r="Z115" s="25">
        <f t="shared" si="30"/>
        <v>-635</v>
      </c>
      <c r="AA115" s="17">
        <f t="shared" si="31"/>
        <v>191.18699999999995</v>
      </c>
      <c r="AB115" s="24">
        <f t="shared" si="25"/>
        <v>3.3368426370103981</v>
      </c>
      <c r="AC115" s="17">
        <f t="shared" si="26"/>
        <v>3.8293654955339207E-2</v>
      </c>
    </row>
    <row r="116" spans="1:29" s="17" customFormat="1" x14ac:dyDescent="0.25">
      <c r="A116" s="17">
        <v>31</v>
      </c>
      <c r="B116" s="17">
        <v>-631</v>
      </c>
      <c r="C116" s="17">
        <v>12760</v>
      </c>
      <c r="D116" s="17">
        <v>15220</v>
      </c>
      <c r="E116" s="17">
        <v>13620</v>
      </c>
      <c r="F116" s="17">
        <v>11177</v>
      </c>
      <c r="G116" s="24"/>
      <c r="H116" s="7"/>
      <c r="I116" s="25">
        <f t="shared" ref="I116:J149" si="32">C116-E116</f>
        <v>-860</v>
      </c>
      <c r="J116" s="24">
        <f t="shared" si="32"/>
        <v>4043</v>
      </c>
      <c r="K116" s="7"/>
      <c r="L116" s="25">
        <f t="shared" si="27"/>
        <v>-858.83928849296433</v>
      </c>
      <c r="M116" s="17">
        <f t="shared" si="18"/>
        <v>1.3472512025650192</v>
      </c>
      <c r="N116" s="17">
        <f t="shared" si="28"/>
        <v>4038.1130149509995</v>
      </c>
      <c r="O116" s="24">
        <f t="shared" si="19"/>
        <v>23.882622869154286</v>
      </c>
      <c r="P116" s="7"/>
      <c r="Q116" s="25">
        <f t="shared" si="20"/>
        <v>-855.77195088333644</v>
      </c>
      <c r="R116" s="24">
        <f t="shared" si="21"/>
        <v>4006.2375078372302</v>
      </c>
      <c r="S116" s="7"/>
      <c r="T116" s="25">
        <f t="shared" si="22"/>
        <v>0.20784897293066221</v>
      </c>
      <c r="U116" s="24">
        <f t="shared" si="23"/>
        <v>0.97738020213618726</v>
      </c>
      <c r="V116" s="7"/>
      <c r="W116" s="25">
        <f t="shared" si="24"/>
        <v>0.208899339206497</v>
      </c>
      <c r="X116" s="24">
        <f t="shared" si="29"/>
        <v>185.53604536495709</v>
      </c>
      <c r="Y116" s="7"/>
      <c r="Z116" s="25">
        <f t="shared" si="30"/>
        <v>-631</v>
      </c>
      <c r="AA116" s="17">
        <f t="shared" si="31"/>
        <v>185.50799999999995</v>
      </c>
      <c r="AB116" s="24">
        <f t="shared" si="25"/>
        <v>3.2377253887896398</v>
      </c>
      <c r="AC116" s="17">
        <f t="shared" si="26"/>
        <v>2.8045364957137053E-2</v>
      </c>
    </row>
    <row r="117" spans="1:29" s="17" customFormat="1" x14ac:dyDescent="0.25">
      <c r="A117" s="17">
        <v>32</v>
      </c>
      <c r="B117" s="17">
        <v>-636</v>
      </c>
      <c r="C117" s="17">
        <v>12958</v>
      </c>
      <c r="D117" s="17">
        <v>15251</v>
      </c>
      <c r="E117" s="17">
        <v>13415</v>
      </c>
      <c r="F117" s="17">
        <v>11140</v>
      </c>
      <c r="G117" s="24"/>
      <c r="H117" s="7"/>
      <c r="I117" s="25">
        <f t="shared" si="32"/>
        <v>-457</v>
      </c>
      <c r="J117" s="24">
        <f t="shared" si="32"/>
        <v>4111</v>
      </c>
      <c r="K117" s="7"/>
      <c r="L117" s="25">
        <f t="shared" si="27"/>
        <v>-453.41008608662167</v>
      </c>
      <c r="M117" s="17">
        <f t="shared" si="18"/>
        <v>12.887481905467281</v>
      </c>
      <c r="N117" s="17">
        <f t="shared" si="28"/>
        <v>4103.450979845672</v>
      </c>
      <c r="O117" s="24">
        <f t="shared" si="19"/>
        <v>56.987705290450201</v>
      </c>
      <c r="P117" s="7"/>
      <c r="Q117" s="25">
        <f t="shared" si="20"/>
        <v>-452.7719508833365</v>
      </c>
      <c r="R117" s="24">
        <f t="shared" si="21"/>
        <v>4074.2375078372302</v>
      </c>
      <c r="S117" s="7"/>
      <c r="T117" s="25">
        <f t="shared" si="22"/>
        <v>0.10996876547049048</v>
      </c>
      <c r="U117" s="24">
        <f t="shared" si="23"/>
        <v>0.99396979614184577</v>
      </c>
      <c r="V117" s="7"/>
      <c r="W117" s="25">
        <f t="shared" si="24"/>
        <v>0.11103690162568576</v>
      </c>
      <c r="X117" s="24">
        <f t="shared" si="29"/>
        <v>179.84563245773006</v>
      </c>
      <c r="Y117" s="7"/>
      <c r="Z117" s="25">
        <f t="shared" si="30"/>
        <v>-636</v>
      </c>
      <c r="AA117" s="17">
        <f t="shared" si="31"/>
        <v>179.78399999999996</v>
      </c>
      <c r="AB117" s="24">
        <f t="shared" si="25"/>
        <v>3.137822742405485</v>
      </c>
      <c r="AC117" s="17">
        <f t="shared" si="26"/>
        <v>6.1632457730098622E-2</v>
      </c>
    </row>
    <row r="118" spans="1:29" s="17" customFormat="1" x14ac:dyDescent="0.25">
      <c r="A118" s="17">
        <v>33</v>
      </c>
      <c r="B118" s="17">
        <v>-619</v>
      </c>
      <c r="C118" s="17">
        <v>13157</v>
      </c>
      <c r="D118" s="17">
        <v>15272</v>
      </c>
      <c r="E118" s="17">
        <v>13217</v>
      </c>
      <c r="F118" s="17">
        <v>11130</v>
      </c>
      <c r="G118" s="24"/>
      <c r="H118" s="7"/>
      <c r="I118" s="25">
        <f t="shared" si="32"/>
        <v>-60</v>
      </c>
      <c r="J118" s="24">
        <f t="shared" si="32"/>
        <v>4142</v>
      </c>
      <c r="K118" s="7"/>
      <c r="L118" s="25">
        <f t="shared" si="27"/>
        <v>-54.481349082610073</v>
      </c>
      <c r="M118" s="17">
        <f t="shared" si="18"/>
        <v>30.45550794800868</v>
      </c>
      <c r="N118" s="17">
        <f t="shared" si="28"/>
        <v>4128.0740062665345</v>
      </c>
      <c r="O118" s="24">
        <f t="shared" si="19"/>
        <v>193.93330146451967</v>
      </c>
      <c r="P118" s="7"/>
      <c r="Q118" s="25">
        <f t="shared" si="20"/>
        <v>-55.771950883336487</v>
      </c>
      <c r="R118" s="24">
        <f t="shared" si="21"/>
        <v>4105.2375078372306</v>
      </c>
      <c r="S118" s="7"/>
      <c r="T118" s="25">
        <f t="shared" si="22"/>
        <v>1.354583157051981E-2</v>
      </c>
      <c r="U118" s="24">
        <f t="shared" si="23"/>
        <v>1.0015326992914844</v>
      </c>
      <c r="V118" s="7"/>
      <c r="W118" s="25">
        <f t="shared" si="24"/>
        <v>1.4622038793747518E-2</v>
      </c>
      <c r="X118" s="24">
        <f t="shared" si="29"/>
        <v>174.30795668368796</v>
      </c>
      <c r="Y118" s="7"/>
      <c r="Z118" s="25">
        <f t="shared" si="30"/>
        <v>-619</v>
      </c>
      <c r="AA118" s="17">
        <f t="shared" si="31"/>
        <v>174.21299999999997</v>
      </c>
      <c r="AB118" s="24">
        <f t="shared" si="25"/>
        <v>3.040590449776881</v>
      </c>
      <c r="AC118" s="17">
        <f t="shared" si="26"/>
        <v>9.4956683687996701E-2</v>
      </c>
    </row>
    <row r="119" spans="1:29" s="17" customFormat="1" x14ac:dyDescent="0.25">
      <c r="A119" s="17">
        <v>34</v>
      </c>
      <c r="B119" s="17">
        <v>-617</v>
      </c>
      <c r="C119" s="17">
        <v>13355</v>
      </c>
      <c r="D119" s="17">
        <v>15257</v>
      </c>
      <c r="E119" s="17">
        <v>13020</v>
      </c>
      <c r="F119" s="17">
        <v>11138</v>
      </c>
      <c r="G119" s="24"/>
      <c r="H119" s="7"/>
      <c r="I119" s="25">
        <f t="shared" si="32"/>
        <v>335</v>
      </c>
      <c r="J119" s="24">
        <f t="shared" si="32"/>
        <v>4119</v>
      </c>
      <c r="K119" s="7"/>
      <c r="L119" s="25">
        <f t="shared" si="27"/>
        <v>343.63220073473127</v>
      </c>
      <c r="M119" s="17">
        <f t="shared" si="18"/>
        <v>74.514889524695093</v>
      </c>
      <c r="N119" s="17">
        <f t="shared" si="28"/>
        <v>4114.1266472303296</v>
      </c>
      <c r="O119" s="24">
        <f t="shared" si="19"/>
        <v>23.749567217654342</v>
      </c>
      <c r="P119" s="7"/>
      <c r="Q119" s="25">
        <f t="shared" si="20"/>
        <v>339.2280491166635</v>
      </c>
      <c r="R119" s="24">
        <f t="shared" si="21"/>
        <v>4082.2375078372302</v>
      </c>
      <c r="S119" s="7"/>
      <c r="T119" s="25">
        <f t="shared" si="22"/>
        <v>-8.2391344476050496E-2</v>
      </c>
      <c r="U119" s="24">
        <f t="shared" si="23"/>
        <v>0.99592151308368793</v>
      </c>
      <c r="V119" s="7"/>
      <c r="W119" s="25">
        <f t="shared" si="24"/>
        <v>-8.1321222154171938E-2</v>
      </c>
      <c r="X119" s="24">
        <f t="shared" si="29"/>
        <v>168.80342962620421</v>
      </c>
      <c r="Y119" s="7"/>
      <c r="Z119" s="25">
        <f t="shared" si="30"/>
        <v>-617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0.14342962620423805</v>
      </c>
    </row>
    <row r="120" spans="1:29" s="17" customFormat="1" x14ac:dyDescent="0.25">
      <c r="A120" s="17">
        <v>35</v>
      </c>
      <c r="B120" s="17">
        <v>-607</v>
      </c>
      <c r="C120" s="17">
        <v>13556</v>
      </c>
      <c r="D120" s="17">
        <v>15243</v>
      </c>
      <c r="E120" s="17">
        <v>12829</v>
      </c>
      <c r="F120" s="17">
        <v>11167</v>
      </c>
      <c r="G120" s="24"/>
      <c r="H120" s="7"/>
      <c r="I120" s="25">
        <f t="shared" si="32"/>
        <v>727</v>
      </c>
      <c r="J120" s="24">
        <f t="shared" si="32"/>
        <v>4076</v>
      </c>
      <c r="K120" s="7"/>
      <c r="L120" s="25">
        <f t="shared" si="27"/>
        <v>732.12151467400281</v>
      </c>
      <c r="M120" s="17">
        <f t="shared" si="18"/>
        <v>26.229912556026111</v>
      </c>
      <c r="N120" s="17">
        <f t="shared" si="28"/>
        <v>4063.0315597873241</v>
      </c>
      <c r="O120" s="24">
        <f t="shared" si="19"/>
        <v>168.18044154974899</v>
      </c>
      <c r="P120" s="7"/>
      <c r="Q120" s="25">
        <f t="shared" si="20"/>
        <v>731.22804911666356</v>
      </c>
      <c r="R120" s="24">
        <f t="shared" si="21"/>
        <v>4039.2375078372302</v>
      </c>
      <c r="S120" s="7"/>
      <c r="T120" s="25">
        <f t="shared" si="22"/>
        <v>-0.17759988374252028</v>
      </c>
      <c r="U120" s="24">
        <f t="shared" si="23"/>
        <v>0.98543103452128622</v>
      </c>
      <c r="V120" s="7"/>
      <c r="W120" s="25">
        <f t="shared" si="24"/>
        <v>-0.17654108895681667</v>
      </c>
      <c r="X120" s="24">
        <f t="shared" si="29"/>
        <v>163.31466032128492</v>
      </c>
      <c r="Y120" s="7"/>
      <c r="Z120" s="25">
        <f t="shared" si="30"/>
        <v>-607</v>
      </c>
      <c r="AA120" s="17">
        <f t="shared" si="31"/>
        <v>163.19699999999997</v>
      </c>
      <c r="AB120" s="24">
        <f t="shared" si="25"/>
        <v>2.8483249793771854</v>
      </c>
      <c r="AC120" s="17">
        <f t="shared" si="26"/>
        <v>0.1176603212849443</v>
      </c>
    </row>
    <row r="121" spans="1:29" s="17" customFormat="1" x14ac:dyDescent="0.25">
      <c r="A121" s="17">
        <v>36</v>
      </c>
      <c r="B121" s="17">
        <v>-614</v>
      </c>
      <c r="C121" s="17">
        <v>13736</v>
      </c>
      <c r="D121" s="17">
        <v>15186</v>
      </c>
      <c r="E121" s="17">
        <v>12624</v>
      </c>
      <c r="F121" s="17">
        <v>11204</v>
      </c>
      <c r="G121" s="24"/>
      <c r="H121" s="7"/>
      <c r="I121" s="25">
        <f t="shared" si="32"/>
        <v>1112</v>
      </c>
      <c r="J121" s="24">
        <f t="shared" si="32"/>
        <v>3982</v>
      </c>
      <c r="K121" s="7"/>
      <c r="L121" s="25">
        <f t="shared" si="27"/>
        <v>1118.2636905442546</v>
      </c>
      <c r="M121" s="17">
        <f t="shared" si="18"/>
        <v>39.233819234184324</v>
      </c>
      <c r="N121" s="17">
        <f t="shared" si="28"/>
        <v>3974.111622426884</v>
      </c>
      <c r="O121" s="24">
        <f t="shared" si="19"/>
        <v>62.226500736039966</v>
      </c>
      <c r="P121" s="7"/>
      <c r="Q121" s="25">
        <f t="shared" si="20"/>
        <v>1116.2280491166634</v>
      </c>
      <c r="R121" s="24">
        <f t="shared" si="21"/>
        <v>3945.2375078372302</v>
      </c>
      <c r="S121" s="7"/>
      <c r="T121" s="25">
        <f t="shared" si="22"/>
        <v>-0.2711082705220888</v>
      </c>
      <c r="U121" s="24">
        <f t="shared" si="23"/>
        <v>0.96249836045464066</v>
      </c>
      <c r="V121" s="7"/>
      <c r="W121" s="25">
        <f t="shared" si="24"/>
        <v>-0.27007417208251011</v>
      </c>
      <c r="X121" s="24">
        <f t="shared" si="29"/>
        <v>157.79755565398295</v>
      </c>
      <c r="Y121" s="7"/>
      <c r="Z121" s="25">
        <f t="shared" si="30"/>
        <v>-614</v>
      </c>
      <c r="AA121" s="17">
        <f t="shared" si="31"/>
        <v>157.67099999999996</v>
      </c>
      <c r="AB121" s="24">
        <f t="shared" si="25"/>
        <v>2.7518780849119788</v>
      </c>
      <c r="AC121" s="17">
        <f t="shared" si="26"/>
        <v>0.12655565398299018</v>
      </c>
    </row>
    <row r="122" spans="1:29" s="17" customFormat="1" x14ac:dyDescent="0.25">
      <c r="A122" s="17">
        <v>37</v>
      </c>
      <c r="B122" s="17">
        <v>-632</v>
      </c>
      <c r="C122" s="17">
        <v>13933</v>
      </c>
      <c r="D122" s="17">
        <v>15121</v>
      </c>
      <c r="E122" s="17">
        <v>12435</v>
      </c>
      <c r="F122" s="17">
        <v>11272</v>
      </c>
      <c r="G122" s="24"/>
      <c r="H122" s="7"/>
      <c r="I122" s="25">
        <f t="shared" si="32"/>
        <v>1498</v>
      </c>
      <c r="J122" s="24">
        <f t="shared" si="32"/>
        <v>3849</v>
      </c>
      <c r="K122" s="7"/>
      <c r="L122" s="25">
        <f t="shared" si="27"/>
        <v>1504.7818581359456</v>
      </c>
      <c r="M122" s="17">
        <f t="shared" si="18"/>
        <v>45.993599776092076</v>
      </c>
      <c r="N122" s="17">
        <f t="shared" si="28"/>
        <v>3844.3455399151871</v>
      </c>
      <c r="O122" s="24">
        <f t="shared" si="19"/>
        <v>21.66399868111608</v>
      </c>
      <c r="P122" s="7"/>
      <c r="Q122" s="25">
        <f t="shared" si="20"/>
        <v>1502.2280491166634</v>
      </c>
      <c r="R122" s="24">
        <f t="shared" si="21"/>
        <v>3812.2375078372302</v>
      </c>
      <c r="S122" s="7"/>
      <c r="T122" s="25">
        <f t="shared" si="22"/>
        <v>-0.36485953622835748</v>
      </c>
      <c r="U122" s="24">
        <f t="shared" si="23"/>
        <v>0.93005106629651457</v>
      </c>
      <c r="V122" s="7"/>
      <c r="W122" s="25">
        <f t="shared" si="24"/>
        <v>-0.36386035823333202</v>
      </c>
      <c r="X122" s="24">
        <f t="shared" si="29"/>
        <v>152.10477718045399</v>
      </c>
      <c r="Y122" s="7"/>
      <c r="Z122" s="25">
        <f t="shared" si="30"/>
        <v>-632</v>
      </c>
      <c r="AA122" s="17">
        <f t="shared" si="31"/>
        <v>151.98299999999998</v>
      </c>
      <c r="AB122" s="24">
        <f t="shared" si="25"/>
        <v>2.6526037570585412</v>
      </c>
      <c r="AC122" s="17">
        <f t="shared" si="26"/>
        <v>0.12177718045401775</v>
      </c>
    </row>
    <row r="123" spans="1:29" s="17" customFormat="1" x14ac:dyDescent="0.25">
      <c r="A123" s="17">
        <v>38</v>
      </c>
      <c r="B123" s="17">
        <v>-634</v>
      </c>
      <c r="C123" s="17">
        <v>14138</v>
      </c>
      <c r="D123" s="17">
        <v>15056</v>
      </c>
      <c r="E123" s="17">
        <v>12261</v>
      </c>
      <c r="F123" s="17">
        <v>11370</v>
      </c>
      <c r="G123" s="24"/>
      <c r="H123" s="7"/>
      <c r="I123" s="25">
        <f t="shared" si="32"/>
        <v>1877</v>
      </c>
      <c r="J123" s="24">
        <f t="shared" si="32"/>
        <v>3686</v>
      </c>
      <c r="K123" s="7"/>
      <c r="L123" s="25">
        <f t="shared" si="27"/>
        <v>1877.5742359511692</v>
      </c>
      <c r="M123" s="17">
        <f t="shared" si="18"/>
        <v>0.32974692761514701</v>
      </c>
      <c r="N123" s="17">
        <f t="shared" si="28"/>
        <v>3676.4695926808545</v>
      </c>
      <c r="O123" s="24">
        <f t="shared" si="19"/>
        <v>90.828663668822585</v>
      </c>
      <c r="P123" s="7"/>
      <c r="Q123" s="25">
        <f t="shared" si="20"/>
        <v>1881.2280491166634</v>
      </c>
      <c r="R123" s="24">
        <f t="shared" si="21"/>
        <v>3649.2375078372302</v>
      </c>
      <c r="S123" s="7"/>
      <c r="T123" s="25">
        <f t="shared" si="22"/>
        <v>-0.45691064944772497</v>
      </c>
      <c r="U123" s="24">
        <f t="shared" si="23"/>
        <v>0.89028483360648025</v>
      </c>
      <c r="V123" s="7"/>
      <c r="W123" s="25">
        <f t="shared" si="24"/>
        <v>-0.45595425549893753</v>
      </c>
      <c r="X123" s="24">
        <f t="shared" si="29"/>
        <v>146.35252288811421</v>
      </c>
      <c r="Y123" s="7"/>
      <c r="Z123" s="25">
        <f t="shared" si="30"/>
        <v>-634</v>
      </c>
      <c r="AA123" s="17">
        <f t="shared" si="31"/>
        <v>146.27699999999999</v>
      </c>
      <c r="AB123" s="24">
        <f t="shared" si="25"/>
        <v>2.553015269939745</v>
      </c>
      <c r="AC123" s="17">
        <f t="shared" si="26"/>
        <v>7.5522888114221587E-2</v>
      </c>
    </row>
    <row r="124" spans="1:29" s="17" customFormat="1" x14ac:dyDescent="0.25">
      <c r="A124" s="17">
        <v>39</v>
      </c>
      <c r="B124" s="17">
        <v>-633</v>
      </c>
      <c r="C124" s="17">
        <v>14305</v>
      </c>
      <c r="D124" s="17">
        <v>14944</v>
      </c>
      <c r="E124" s="17">
        <v>12075</v>
      </c>
      <c r="F124" s="17">
        <v>11468</v>
      </c>
      <c r="G124" s="24"/>
      <c r="H124" s="7"/>
      <c r="I124" s="25">
        <f t="shared" si="32"/>
        <v>2230</v>
      </c>
      <c r="J124" s="24">
        <f t="shared" si="32"/>
        <v>3476</v>
      </c>
      <c r="K124" s="7"/>
      <c r="L124" s="25">
        <f t="shared" si="27"/>
        <v>2231.1589732362436</v>
      </c>
      <c r="M124" s="17">
        <f t="shared" si="18"/>
        <v>1.3432189623289228</v>
      </c>
      <c r="N124" s="17">
        <f t="shared" si="28"/>
        <v>3472.8472296744549</v>
      </c>
      <c r="O124" s="24">
        <f t="shared" si="19"/>
        <v>9.9399607256379721</v>
      </c>
      <c r="P124" s="7"/>
      <c r="Q124" s="25">
        <f t="shared" si="20"/>
        <v>2234.2280491166634</v>
      </c>
      <c r="R124" s="24">
        <f t="shared" si="21"/>
        <v>3439.2375078372302</v>
      </c>
      <c r="S124" s="7"/>
      <c r="T124" s="25">
        <f t="shared" si="22"/>
        <v>-0.54264691057288783</v>
      </c>
      <c r="U124" s="24">
        <f t="shared" si="23"/>
        <v>0.83905226388312304</v>
      </c>
      <c r="V124" s="7"/>
      <c r="W124" s="25">
        <f t="shared" si="24"/>
        <v>-0.54174561820497957</v>
      </c>
      <c r="X124" s="24">
        <f t="shared" si="29"/>
        <v>140.62265284436734</v>
      </c>
      <c r="Y124" s="7"/>
      <c r="Z124" s="25">
        <f t="shared" si="30"/>
        <v>-633</v>
      </c>
      <c r="AA124" s="17">
        <f t="shared" si="31"/>
        <v>140.57999999999998</v>
      </c>
      <c r="AB124" s="24">
        <f t="shared" si="25"/>
        <v>2.4535838624536281</v>
      </c>
      <c r="AC124" s="17">
        <f t="shared" si="26"/>
        <v>4.2652844367353282E-2</v>
      </c>
    </row>
    <row r="125" spans="1:29" s="17" customFormat="1" x14ac:dyDescent="0.25">
      <c r="A125" s="17">
        <v>40</v>
      </c>
      <c r="B125" s="17">
        <v>-632</v>
      </c>
      <c r="C125" s="17">
        <v>14472</v>
      </c>
      <c r="D125" s="17">
        <v>14819</v>
      </c>
      <c r="E125" s="17">
        <v>11908</v>
      </c>
      <c r="F125" s="17">
        <v>11583</v>
      </c>
      <c r="G125" s="24"/>
      <c r="H125" s="7"/>
      <c r="I125" s="25">
        <f t="shared" si="32"/>
        <v>2564</v>
      </c>
      <c r="J125" s="24">
        <f t="shared" si="32"/>
        <v>3236</v>
      </c>
      <c r="K125" s="7"/>
      <c r="L125" s="25">
        <f t="shared" si="27"/>
        <v>2562.1368037155221</v>
      </c>
      <c r="M125" s="17">
        <f t="shared" si="18"/>
        <v>3.4715003944922822</v>
      </c>
      <c r="N125" s="17">
        <f t="shared" si="28"/>
        <v>3235.6567360646218</v>
      </c>
      <c r="O125" s="24">
        <f t="shared" si="19"/>
        <v>0.11783012933134134</v>
      </c>
      <c r="P125" s="7"/>
      <c r="Q125" s="25">
        <f t="shared" si="20"/>
        <v>2568.2280491166634</v>
      </c>
      <c r="R125" s="24">
        <f t="shared" si="21"/>
        <v>3199.2375078372302</v>
      </c>
      <c r="S125" s="7"/>
      <c r="T125" s="25">
        <f t="shared" si="22"/>
        <v>-0.62376847209074726</v>
      </c>
      <c r="U125" s="24">
        <f t="shared" si="23"/>
        <v>0.78050075562785781</v>
      </c>
      <c r="V125" s="7"/>
      <c r="W125" s="25">
        <f t="shared" si="24"/>
        <v>-0.62293014322274376</v>
      </c>
      <c r="X125" s="24">
        <f t="shared" si="29"/>
        <v>134.87758954040487</v>
      </c>
      <c r="Y125" s="7"/>
      <c r="Z125" s="25">
        <f t="shared" si="30"/>
        <v>-632</v>
      </c>
      <c r="AA125" s="17">
        <f t="shared" si="31"/>
        <v>134.892</v>
      </c>
      <c r="AB125" s="24">
        <f t="shared" si="25"/>
        <v>2.354309534600191</v>
      </c>
      <c r="AC125" s="17">
        <f t="shared" si="26"/>
        <v>-1.4410459595126213E-2</v>
      </c>
    </row>
    <row r="126" spans="1:29" s="17" customFormat="1" x14ac:dyDescent="0.25">
      <c r="A126" s="17">
        <v>41</v>
      </c>
      <c r="B126" s="17">
        <v>-615</v>
      </c>
      <c r="C126" s="17">
        <v>14626</v>
      </c>
      <c r="D126" s="17">
        <v>14693</v>
      </c>
      <c r="E126" s="17">
        <v>11760</v>
      </c>
      <c r="F126" s="17">
        <v>11718</v>
      </c>
      <c r="G126" s="24"/>
      <c r="H126" s="7"/>
      <c r="I126" s="25">
        <f t="shared" si="32"/>
        <v>2866</v>
      </c>
      <c r="J126" s="24">
        <f t="shared" si="32"/>
        <v>2975</v>
      </c>
      <c r="K126" s="7"/>
      <c r="L126" s="25">
        <f t="shared" si="27"/>
        <v>2859.9552560418801</v>
      </c>
      <c r="M126" s="17">
        <f t="shared" si="18"/>
        <v>36.538929519226457</v>
      </c>
      <c r="N126" s="17">
        <f t="shared" si="28"/>
        <v>2974.5600818449675</v>
      </c>
      <c r="O126" s="24">
        <f t="shared" si="19"/>
        <v>0.19352798312719965</v>
      </c>
      <c r="P126" s="7"/>
      <c r="Q126" s="25">
        <f t="shared" si="20"/>
        <v>2870.2280491166634</v>
      </c>
      <c r="R126" s="24">
        <f t="shared" si="21"/>
        <v>2938.2375078372302</v>
      </c>
      <c r="S126" s="7"/>
      <c r="T126" s="25">
        <f t="shared" si="22"/>
        <v>-0.69711790795420103</v>
      </c>
      <c r="U126" s="24">
        <f t="shared" si="23"/>
        <v>0.71682599040025685</v>
      </c>
      <c r="V126" s="7"/>
      <c r="W126" s="25">
        <f t="shared" si="24"/>
        <v>-0.69634804330727595</v>
      </c>
      <c r="X126" s="24">
        <f t="shared" si="29"/>
        <v>129.30171762740076</v>
      </c>
      <c r="Y126" s="7"/>
      <c r="Z126" s="25">
        <f t="shared" si="30"/>
        <v>-615</v>
      </c>
      <c r="AA126" s="17">
        <f t="shared" si="31"/>
        <v>129.357</v>
      </c>
      <c r="AB126" s="24">
        <f t="shared" si="25"/>
        <v>2.2577055605023046</v>
      </c>
      <c r="AC126" s="17">
        <f t="shared" si="26"/>
        <v>-5.5282372599236851E-2</v>
      </c>
    </row>
    <row r="127" spans="1:29" s="17" customFormat="1" x14ac:dyDescent="0.25">
      <c r="A127" s="17">
        <v>42</v>
      </c>
      <c r="B127" s="17">
        <v>-614</v>
      </c>
      <c r="C127" s="17">
        <v>14757</v>
      </c>
      <c r="D127" s="17">
        <v>14542</v>
      </c>
      <c r="E127" s="17">
        <v>11623</v>
      </c>
      <c r="F127" s="17">
        <v>11859</v>
      </c>
      <c r="G127" s="24"/>
      <c r="H127" s="7"/>
      <c r="I127" s="25">
        <f t="shared" si="32"/>
        <v>3134</v>
      </c>
      <c r="J127" s="24">
        <f t="shared" si="32"/>
        <v>2683</v>
      </c>
      <c r="K127" s="7"/>
      <c r="L127" s="25">
        <f t="shared" si="27"/>
        <v>3130.6236872068284</v>
      </c>
      <c r="M127" s="17">
        <f t="shared" si="18"/>
        <v>11.39948807733397</v>
      </c>
      <c r="N127" s="17">
        <f t="shared" si="28"/>
        <v>2686.5368563078482</v>
      </c>
      <c r="O127" s="24">
        <f t="shared" si="19"/>
        <v>12.509352542365679</v>
      </c>
      <c r="P127" s="7"/>
      <c r="Q127" s="25">
        <f t="shared" si="20"/>
        <v>3138.2280491166634</v>
      </c>
      <c r="R127" s="24">
        <f t="shared" si="21"/>
        <v>2646.2375078372302</v>
      </c>
      <c r="S127" s="7"/>
      <c r="T127" s="25">
        <f t="shared" si="22"/>
        <v>-0.76220946030984871</v>
      </c>
      <c r="U127" s="24">
        <f t="shared" si="23"/>
        <v>0.64558832202301741</v>
      </c>
      <c r="V127" s="7"/>
      <c r="W127" s="25">
        <f t="shared" si="24"/>
        <v>-0.76151618185247794</v>
      </c>
      <c r="X127" s="24">
        <f t="shared" si="29"/>
        <v>123.76169660760434</v>
      </c>
      <c r="Y127" s="7"/>
      <c r="Z127" s="25">
        <f t="shared" si="30"/>
        <v>-614</v>
      </c>
      <c r="AA127" s="17">
        <f t="shared" si="31"/>
        <v>123.831</v>
      </c>
      <c r="AB127" s="24">
        <f t="shared" si="25"/>
        <v>2.161258666037098</v>
      </c>
      <c r="AC127" s="17">
        <f t="shared" si="26"/>
        <v>-6.9303392395667629E-2</v>
      </c>
    </row>
    <row r="128" spans="1:29" s="17" customFormat="1" x14ac:dyDescent="0.25">
      <c r="A128" s="17">
        <v>43</v>
      </c>
      <c r="B128" s="17">
        <v>-615</v>
      </c>
      <c r="C128" s="17">
        <v>14882</v>
      </c>
      <c r="D128" s="17">
        <v>14386</v>
      </c>
      <c r="E128" s="17">
        <v>11503</v>
      </c>
      <c r="F128" s="17">
        <v>12020</v>
      </c>
      <c r="G128" s="24"/>
      <c r="H128" s="7"/>
      <c r="I128" s="25">
        <f t="shared" si="32"/>
        <v>3379</v>
      </c>
      <c r="J128" s="24">
        <f t="shared" si="32"/>
        <v>2366</v>
      </c>
      <c r="K128" s="7"/>
      <c r="L128" s="25">
        <f t="shared" si="27"/>
        <v>3372.4971206364876</v>
      </c>
      <c r="M128" s="17">
        <f t="shared" si="18"/>
        <v>42.287440016395699</v>
      </c>
      <c r="N128" s="17">
        <f t="shared" si="28"/>
        <v>2373.337197566103</v>
      </c>
      <c r="O128" s="24">
        <f t="shared" si="19"/>
        <v>53.834468124027588</v>
      </c>
      <c r="P128" s="7"/>
      <c r="Q128" s="25">
        <f t="shared" si="20"/>
        <v>3383.2280491166634</v>
      </c>
      <c r="R128" s="24">
        <f t="shared" si="21"/>
        <v>2329.2375078372302</v>
      </c>
      <c r="S128" s="7"/>
      <c r="T128" s="25">
        <f t="shared" si="22"/>
        <v>-0.8217147973513923</v>
      </c>
      <c r="U128" s="24">
        <f t="shared" si="23"/>
        <v>0.56825153820252117</v>
      </c>
      <c r="V128" s="7"/>
      <c r="W128" s="25">
        <f t="shared" si="24"/>
        <v>-0.82110465567784219</v>
      </c>
      <c r="X128" s="24">
        <f t="shared" si="29"/>
        <v>118.15697448270896</v>
      </c>
      <c r="Y128" s="7"/>
      <c r="Z128" s="25">
        <f t="shared" si="30"/>
        <v>-615</v>
      </c>
      <c r="AA128" s="17">
        <f t="shared" si="31"/>
        <v>118.29600000000001</v>
      </c>
      <c r="AB128" s="24">
        <f t="shared" si="25"/>
        <v>2.0646546919392121</v>
      </c>
      <c r="AC128" s="17">
        <f t="shared" si="26"/>
        <v>-0.13902551729104573</v>
      </c>
    </row>
    <row r="129" spans="1:29" s="17" customFormat="1" x14ac:dyDescent="0.25">
      <c r="A129" s="17">
        <v>44</v>
      </c>
      <c r="B129" s="17">
        <v>-626</v>
      </c>
      <c r="C129" s="17">
        <v>14985</v>
      </c>
      <c r="D129" s="17">
        <v>14214</v>
      </c>
      <c r="E129" s="17">
        <v>11393</v>
      </c>
      <c r="F129" s="17">
        <v>12189</v>
      </c>
      <c r="G129" s="24"/>
      <c r="H129" s="7"/>
      <c r="I129" s="25">
        <f t="shared" si="32"/>
        <v>3592</v>
      </c>
      <c r="J129" s="24">
        <f t="shared" si="32"/>
        <v>2025</v>
      </c>
      <c r="K129" s="7"/>
      <c r="L129" s="25">
        <f t="shared" si="27"/>
        <v>3586.3181857831405</v>
      </c>
      <c r="M129" s="17">
        <f t="shared" si="18"/>
        <v>32.283012794906654</v>
      </c>
      <c r="N129" s="17">
        <f t="shared" si="28"/>
        <v>2032.1594984701085</v>
      </c>
      <c r="O129" s="24">
        <f t="shared" si="19"/>
        <v>51.25841834348558</v>
      </c>
      <c r="P129" s="7"/>
      <c r="Q129" s="25">
        <f t="shared" si="20"/>
        <v>3596.2280491166634</v>
      </c>
      <c r="R129" s="24">
        <f t="shared" si="21"/>
        <v>1988.2375078372302</v>
      </c>
      <c r="S129" s="7"/>
      <c r="T129" s="25">
        <f t="shared" si="22"/>
        <v>-0.87344800873853023</v>
      </c>
      <c r="U129" s="24">
        <f t="shared" si="23"/>
        <v>0.48505960355649846</v>
      </c>
      <c r="V129" s="7"/>
      <c r="W129" s="25">
        <f t="shared" si="24"/>
        <v>-0.87292729102829802</v>
      </c>
      <c r="X129" s="24">
        <f t="shared" si="29"/>
        <v>112.53113643578763</v>
      </c>
      <c r="Y129" s="7"/>
      <c r="Z129" s="25">
        <f t="shared" si="30"/>
        <v>-626</v>
      </c>
      <c r="AA129" s="17">
        <f t="shared" si="31"/>
        <v>112.66200000000001</v>
      </c>
      <c r="AB129" s="24">
        <f t="shared" si="25"/>
        <v>1.9663228418818515</v>
      </c>
      <c r="AC129" s="17">
        <f t="shared" si="26"/>
        <v>-0.1308635642123761</v>
      </c>
    </row>
    <row r="130" spans="1:29" s="17" customFormat="1" x14ac:dyDescent="0.25">
      <c r="A130" s="17">
        <v>45</v>
      </c>
      <c r="B130" s="17">
        <v>-618</v>
      </c>
      <c r="C130" s="17">
        <v>15077</v>
      </c>
      <c r="D130" s="17">
        <v>14042</v>
      </c>
      <c r="E130" s="17">
        <v>11310</v>
      </c>
      <c r="F130" s="17">
        <v>12367</v>
      </c>
      <c r="G130" s="24"/>
      <c r="H130" s="7"/>
      <c r="I130" s="25">
        <f t="shared" si="32"/>
        <v>3767</v>
      </c>
      <c r="J130" s="24">
        <f t="shared" si="32"/>
        <v>1675</v>
      </c>
      <c r="K130" s="7"/>
      <c r="L130" s="25">
        <f t="shared" si="27"/>
        <v>3763.3575862077764</v>
      </c>
      <c r="M130" s="17">
        <f t="shared" si="18"/>
        <v>13.267178233780552</v>
      </c>
      <c r="N130" s="17">
        <f t="shared" si="28"/>
        <v>1676.4013687644251</v>
      </c>
      <c r="O130" s="24">
        <f t="shared" si="19"/>
        <v>1.9638344139063733</v>
      </c>
      <c r="P130" s="7"/>
      <c r="Q130" s="25">
        <f t="shared" si="20"/>
        <v>3771.2280491166634</v>
      </c>
      <c r="R130" s="24">
        <f t="shared" si="21"/>
        <v>1638.2375078372302</v>
      </c>
      <c r="S130" s="7"/>
      <c r="T130" s="25">
        <f t="shared" si="22"/>
        <v>-0.91595182091106142</v>
      </c>
      <c r="U130" s="24">
        <f t="shared" si="23"/>
        <v>0.39967198735090326</v>
      </c>
      <c r="V130" s="7"/>
      <c r="W130" s="25">
        <f t="shared" si="24"/>
        <v>-0.91552288121069703</v>
      </c>
      <c r="X130" s="24">
        <f t="shared" si="29"/>
        <v>107.05521745002852</v>
      </c>
      <c r="Y130" s="7"/>
      <c r="Z130" s="25">
        <f t="shared" si="30"/>
        <v>-618</v>
      </c>
      <c r="AA130" s="17">
        <f t="shared" si="31"/>
        <v>107.10000000000001</v>
      </c>
      <c r="AB130" s="24">
        <f t="shared" si="25"/>
        <v>1.8692476288859272</v>
      </c>
      <c r="AC130" s="17">
        <f t="shared" si="26"/>
        <v>-4.4782549971486674E-2</v>
      </c>
    </row>
    <row r="131" spans="1:29" s="17" customFormat="1" x14ac:dyDescent="0.25">
      <c r="A131" s="17">
        <v>46</v>
      </c>
      <c r="B131" s="17">
        <v>-637</v>
      </c>
      <c r="C131" s="17">
        <v>15147</v>
      </c>
      <c r="D131" s="17">
        <v>13841</v>
      </c>
      <c r="E131" s="17">
        <v>11234</v>
      </c>
      <c r="F131" s="17">
        <v>12556</v>
      </c>
      <c r="G131" s="24"/>
      <c r="H131" s="7"/>
      <c r="I131" s="25">
        <f t="shared" si="32"/>
        <v>3913</v>
      </c>
      <c r="J131" s="24">
        <f t="shared" si="32"/>
        <v>1285</v>
      </c>
      <c r="K131" s="7"/>
      <c r="L131" s="25">
        <f t="shared" si="27"/>
        <v>3908.6637929875865</v>
      </c>
      <c r="M131" s="17">
        <f t="shared" si="18"/>
        <v>18.802691254504222</v>
      </c>
      <c r="N131" s="17">
        <f t="shared" si="28"/>
        <v>1293.5702115465303</v>
      </c>
      <c r="O131" s="24">
        <f t="shared" si="19"/>
        <v>73.448525952282054</v>
      </c>
      <c r="P131" s="7"/>
      <c r="Q131" s="25">
        <f t="shared" si="20"/>
        <v>3917.2280491166634</v>
      </c>
      <c r="R131" s="24">
        <f t="shared" si="21"/>
        <v>1248.2375078372302</v>
      </c>
      <c r="S131" s="7"/>
      <c r="T131" s="25">
        <f t="shared" si="22"/>
        <v>-0.95141214420928732</v>
      </c>
      <c r="U131" s="24">
        <f t="shared" si="23"/>
        <v>0.30452578643609723</v>
      </c>
      <c r="V131" s="7"/>
      <c r="W131" s="25">
        <f t="shared" si="24"/>
        <v>-0.95108546456334531</v>
      </c>
      <c r="X131" s="24">
        <f t="shared" si="29"/>
        <v>101.22593922832215</v>
      </c>
      <c r="Y131" s="7"/>
      <c r="Z131" s="25">
        <f t="shared" si="30"/>
        <v>-637</v>
      </c>
      <c r="AA131" s="17">
        <f t="shared" si="31"/>
        <v>101.367</v>
      </c>
      <c r="AB131" s="24">
        <f t="shared" si="25"/>
        <v>1.769187902869092</v>
      </c>
      <c r="AC131" s="17">
        <f t="shared" si="26"/>
        <v>-0.14106077167785713</v>
      </c>
    </row>
    <row r="132" spans="1:29" s="17" customFormat="1" x14ac:dyDescent="0.25">
      <c r="A132" s="17">
        <v>47</v>
      </c>
      <c r="B132" s="17">
        <v>-641</v>
      </c>
      <c r="C132" s="17">
        <v>15205</v>
      </c>
      <c r="D132" s="17">
        <v>13644</v>
      </c>
      <c r="E132" s="17">
        <v>11183</v>
      </c>
      <c r="F132" s="17">
        <v>12754</v>
      </c>
      <c r="G132" s="24"/>
      <c r="H132" s="7"/>
      <c r="I132" s="25">
        <f t="shared" si="32"/>
        <v>4022</v>
      </c>
      <c r="J132" s="24">
        <f t="shared" si="32"/>
        <v>890</v>
      </c>
      <c r="K132" s="7"/>
      <c r="L132" s="25">
        <f t="shared" si="27"/>
        <v>4015.3338000609256</v>
      </c>
      <c r="M132" s="17">
        <f t="shared" si="18"/>
        <v>44.438221627715954</v>
      </c>
      <c r="N132" s="17">
        <f t="shared" si="28"/>
        <v>895.640102417555</v>
      </c>
      <c r="O132" s="24">
        <f t="shared" si="19"/>
        <v>31.810755280509746</v>
      </c>
      <c r="P132" s="7"/>
      <c r="Q132" s="25">
        <f t="shared" si="20"/>
        <v>4026.2280491166634</v>
      </c>
      <c r="R132" s="24">
        <f t="shared" si="21"/>
        <v>853.23750783723017</v>
      </c>
      <c r="S132" s="7"/>
      <c r="T132" s="25">
        <f t="shared" si="22"/>
        <v>-0.97788594721960675</v>
      </c>
      <c r="U132" s="24">
        <f t="shared" si="23"/>
        <v>0.20815976243263978</v>
      </c>
      <c r="V132" s="7"/>
      <c r="W132" s="25">
        <f t="shared" si="24"/>
        <v>-0.97766283320376024</v>
      </c>
      <c r="X132" s="24">
        <f t="shared" si="29"/>
        <v>95.491203051907235</v>
      </c>
      <c r="Y132" s="7"/>
      <c r="Z132" s="25">
        <f t="shared" si="30"/>
        <v>-641</v>
      </c>
      <c r="AA132" s="17">
        <f t="shared" si="31"/>
        <v>95.597999999999999</v>
      </c>
      <c r="AB132" s="24">
        <f t="shared" si="25"/>
        <v>1.6684998583215391</v>
      </c>
      <c r="AC132" s="17">
        <f t="shared" si="26"/>
        <v>-0.10679694809276441</v>
      </c>
    </row>
    <row r="133" spans="1:29" s="17" customFormat="1" x14ac:dyDescent="0.25">
      <c r="A133" s="17">
        <v>48</v>
      </c>
      <c r="B133" s="17">
        <v>-627</v>
      </c>
      <c r="C133" s="17">
        <v>15230</v>
      </c>
      <c r="D133" s="17">
        <v>13446</v>
      </c>
      <c r="E133" s="17">
        <v>11150</v>
      </c>
      <c r="F133" s="17">
        <v>12951</v>
      </c>
      <c r="G133" s="24"/>
      <c r="H133" s="7"/>
      <c r="I133" s="25">
        <f t="shared" si="32"/>
        <v>4080</v>
      </c>
      <c r="J133" s="24">
        <f t="shared" si="32"/>
        <v>495</v>
      </c>
      <c r="K133" s="7"/>
      <c r="L133" s="25">
        <f t="shared" si="27"/>
        <v>4080.2539415331853</v>
      </c>
      <c r="M133" s="17">
        <f t="shared" si="18"/>
        <v>6.4486302276499749E-2</v>
      </c>
      <c r="N133" s="17">
        <f t="shared" si="28"/>
        <v>497.94602461787434</v>
      </c>
      <c r="O133" s="24">
        <f t="shared" si="19"/>
        <v>8.6790610491216693</v>
      </c>
      <c r="P133" s="7"/>
      <c r="Q133" s="25">
        <f t="shared" si="20"/>
        <v>4084.2280491166634</v>
      </c>
      <c r="R133" s="24">
        <f t="shared" si="21"/>
        <v>458.23750783723023</v>
      </c>
      <c r="S133" s="7"/>
      <c r="T133" s="25">
        <f t="shared" si="22"/>
        <v>-0.9919729249682171</v>
      </c>
      <c r="U133" s="24">
        <f t="shared" si="23"/>
        <v>0.11179373842918237</v>
      </c>
      <c r="V133" s="7"/>
      <c r="W133" s="25">
        <f t="shared" si="24"/>
        <v>-0.99185336943116431</v>
      </c>
      <c r="X133" s="24">
        <f t="shared" si="29"/>
        <v>89.902296243756552</v>
      </c>
      <c r="Y133" s="7"/>
      <c r="Z133" s="25">
        <f t="shared" si="30"/>
        <v>-627</v>
      </c>
      <c r="AA133" s="17">
        <f t="shared" si="31"/>
        <v>89.954999999999998</v>
      </c>
      <c r="AB133" s="24">
        <f t="shared" si="25"/>
        <v>1.5700109286314989</v>
      </c>
      <c r="AC133" s="17">
        <f t="shared" si="26"/>
        <v>-5.270375624344581E-2</v>
      </c>
    </row>
    <row r="134" spans="1:29" s="17" customFormat="1" x14ac:dyDescent="0.25">
      <c r="A134" s="17">
        <v>49</v>
      </c>
      <c r="B134" s="17">
        <v>-610</v>
      </c>
      <c r="C134" s="17">
        <v>15259</v>
      </c>
      <c r="D134" s="17">
        <v>13256</v>
      </c>
      <c r="E134" s="17">
        <v>11147</v>
      </c>
      <c r="F134" s="17">
        <v>13157</v>
      </c>
      <c r="G134" s="24"/>
      <c r="H134" s="7"/>
      <c r="I134" s="25">
        <f t="shared" si="32"/>
        <v>4112</v>
      </c>
      <c r="J134" s="24">
        <f t="shared" si="32"/>
        <v>99</v>
      </c>
      <c r="K134" s="7"/>
      <c r="L134" s="25">
        <f t="shared" si="27"/>
        <v>4105.3923196166443</v>
      </c>
      <c r="M134" s="17">
        <f t="shared" si="18"/>
        <v>43.661440048584097</v>
      </c>
      <c r="N134" s="17">
        <f t="shared" si="28"/>
        <v>106.70494505561521</v>
      </c>
      <c r="O134" s="24">
        <f t="shared" si="19"/>
        <v>59.366178310049307</v>
      </c>
      <c r="P134" s="7"/>
      <c r="Q134" s="25">
        <f t="shared" si="20"/>
        <v>4116.2280491166639</v>
      </c>
      <c r="R134" s="24">
        <f t="shared" si="21"/>
        <v>62.237507837230211</v>
      </c>
      <c r="S134" s="7"/>
      <c r="T134" s="25">
        <f t="shared" si="22"/>
        <v>-0.99974505062262287</v>
      </c>
      <c r="U134" s="24">
        <f t="shared" si="23"/>
        <v>1.5183749807994674E-2</v>
      </c>
      <c r="V134" s="7"/>
      <c r="W134" s="25">
        <f t="shared" si="24"/>
        <v>-0.99972931207137639</v>
      </c>
      <c r="X134" s="24">
        <f t="shared" si="29"/>
        <v>84.341650533195661</v>
      </c>
      <c r="Y134" s="7"/>
      <c r="Z134" s="25">
        <f t="shared" si="30"/>
        <v>-610</v>
      </c>
      <c r="AA134" s="17">
        <f t="shared" si="31"/>
        <v>84.465000000000003</v>
      </c>
      <c r="AB134" s="24">
        <f t="shared" si="25"/>
        <v>1.4741923526970107</v>
      </c>
      <c r="AC134" s="17">
        <f t="shared" si="26"/>
        <v>-0.123349466804342</v>
      </c>
    </row>
    <row r="135" spans="1:29" s="17" customFormat="1" x14ac:dyDescent="0.25">
      <c r="A135" s="17">
        <v>50</v>
      </c>
      <c r="B135" s="17">
        <v>-627</v>
      </c>
      <c r="C135" s="17">
        <v>15249</v>
      </c>
      <c r="D135" s="17">
        <v>13063</v>
      </c>
      <c r="E135" s="17">
        <v>11157</v>
      </c>
      <c r="F135" s="17">
        <v>13358</v>
      </c>
      <c r="G135" s="24"/>
      <c r="H135" s="7"/>
      <c r="I135" s="25">
        <f t="shared" si="32"/>
        <v>4092</v>
      </c>
      <c r="J135" s="24">
        <f t="shared" si="32"/>
        <v>-295</v>
      </c>
      <c r="K135" s="7"/>
      <c r="L135" s="25">
        <f t="shared" si="27"/>
        <v>4091.9050909550624</v>
      </c>
      <c r="M135" s="17">
        <f t="shared" si="18"/>
        <v>9.0077268109663225E-3</v>
      </c>
      <c r="N135" s="17">
        <f t="shared" si="28"/>
        <v>-296.07741888131562</v>
      </c>
      <c r="O135" s="24">
        <f t="shared" si="19"/>
        <v>1.1608314458154083</v>
      </c>
      <c r="P135" s="7"/>
      <c r="Q135" s="25">
        <f t="shared" si="20"/>
        <v>4096.2280491166639</v>
      </c>
      <c r="R135" s="24">
        <f t="shared" si="21"/>
        <v>-331.76249216276977</v>
      </c>
      <c r="S135" s="7"/>
      <c r="T135" s="25">
        <f t="shared" si="22"/>
        <v>-0.99488747208861938</v>
      </c>
      <c r="U135" s="24">
        <f t="shared" si="23"/>
        <v>-8.0938309577732473E-2</v>
      </c>
      <c r="V135" s="7"/>
      <c r="W135" s="25">
        <f t="shared" si="24"/>
        <v>-0.99497501892610674</v>
      </c>
      <c r="X135" s="24">
        <f t="shared" si="29"/>
        <v>78.820913087125405</v>
      </c>
      <c r="Y135" s="7"/>
      <c r="Z135" s="25">
        <f t="shared" si="30"/>
        <v>-627</v>
      </c>
      <c r="AA135" s="17">
        <f t="shared" si="31"/>
        <v>78.822000000000003</v>
      </c>
      <c r="AB135" s="24">
        <f t="shared" si="25"/>
        <v>1.3757034230069705</v>
      </c>
      <c r="AC135" s="17">
        <f t="shared" si="26"/>
        <v>-1.0869128745980561E-3</v>
      </c>
    </row>
    <row r="136" spans="1:29" s="17" customFormat="1" x14ac:dyDescent="0.25">
      <c r="A136" s="17">
        <v>51</v>
      </c>
      <c r="B136" s="17">
        <v>-613</v>
      </c>
      <c r="C136" s="17">
        <v>15228</v>
      </c>
      <c r="D136" s="17">
        <v>12869</v>
      </c>
      <c r="E136" s="17">
        <v>11182</v>
      </c>
      <c r="F136" s="17">
        <v>13551</v>
      </c>
      <c r="G136" s="24"/>
      <c r="H136" s="7"/>
      <c r="I136" s="25">
        <f t="shared" si="32"/>
        <v>4046</v>
      </c>
      <c r="J136" s="24">
        <f t="shared" si="32"/>
        <v>-682</v>
      </c>
      <c r="K136" s="7"/>
      <c r="L136" s="25">
        <f t="shared" si="27"/>
        <v>4040.3025122071522</v>
      </c>
      <c r="M136" s="17">
        <f t="shared" si="18"/>
        <v>32.461367149649966</v>
      </c>
      <c r="N136" s="17">
        <f t="shared" si="28"/>
        <v>-686.77692460941466</v>
      </c>
      <c r="O136" s="24">
        <f t="shared" si="19"/>
        <v>22.819008724031438</v>
      </c>
      <c r="P136" s="7"/>
      <c r="Q136" s="25">
        <f t="shared" si="20"/>
        <v>4050.2280491166634</v>
      </c>
      <c r="R136" s="24">
        <f t="shared" si="21"/>
        <v>-718.76249216276983</v>
      </c>
      <c r="S136" s="7"/>
      <c r="T136" s="25">
        <f t="shared" si="22"/>
        <v>-0.983715041460411</v>
      </c>
      <c r="U136" s="24">
        <f t="shared" si="23"/>
        <v>-0.17535261663934773</v>
      </c>
      <c r="V136" s="7"/>
      <c r="W136" s="25">
        <f t="shared" si="24"/>
        <v>-0.98390403497144852</v>
      </c>
      <c r="X136" s="24">
        <f t="shared" si="29"/>
        <v>73.366289814895936</v>
      </c>
      <c r="Y136" s="7"/>
      <c r="Z136" s="25">
        <f t="shared" si="30"/>
        <v>-613</v>
      </c>
      <c r="AA136" s="17">
        <f t="shared" si="31"/>
        <v>73.305000000000007</v>
      </c>
      <c r="AB136" s="24">
        <f t="shared" si="25"/>
        <v>1.2794136081744434</v>
      </c>
      <c r="AC136" s="17">
        <f t="shared" si="26"/>
        <v>6.1289814895928885E-2</v>
      </c>
    </row>
    <row r="137" spans="1:29" s="17" customFormat="1" x14ac:dyDescent="0.25">
      <c r="A137" s="17">
        <v>52</v>
      </c>
      <c r="B137" s="17">
        <v>-612</v>
      </c>
      <c r="C137" s="17">
        <v>15181</v>
      </c>
      <c r="D137" s="17">
        <v>12669</v>
      </c>
      <c r="E137" s="17">
        <v>11225</v>
      </c>
      <c r="F137" s="17">
        <v>13740</v>
      </c>
      <c r="G137" s="24"/>
      <c r="H137" s="7"/>
      <c r="I137" s="25">
        <f t="shared" si="32"/>
        <v>3956</v>
      </c>
      <c r="J137" s="24">
        <f t="shared" si="32"/>
        <v>-1071</v>
      </c>
      <c r="K137" s="7"/>
      <c r="L137" s="25">
        <f t="shared" si="27"/>
        <v>3951.3727276776576</v>
      </c>
      <c r="M137" s="17">
        <f t="shared" si="18"/>
        <v>21.411649145115828</v>
      </c>
      <c r="N137" s="17">
        <f t="shared" si="28"/>
        <v>-1070.1531748835152</v>
      </c>
      <c r="O137" s="24">
        <f t="shared" si="19"/>
        <v>0.71711277790941308</v>
      </c>
      <c r="P137" s="7"/>
      <c r="Q137" s="25">
        <f t="shared" si="20"/>
        <v>3960.2280491166634</v>
      </c>
      <c r="R137" s="24">
        <f t="shared" si="21"/>
        <v>-1107.7624921627698</v>
      </c>
      <c r="S137" s="7"/>
      <c r="T137" s="25">
        <f t="shared" si="22"/>
        <v>-0.961855938057395</v>
      </c>
      <c r="U137" s="24">
        <f t="shared" si="23"/>
        <v>-0.27025485293642354</v>
      </c>
      <c r="V137" s="7"/>
      <c r="W137" s="25">
        <f t="shared" si="24"/>
        <v>-0.96214689637778106</v>
      </c>
      <c r="X137" s="24">
        <f t="shared" si="29"/>
        <v>67.782138446657711</v>
      </c>
      <c r="Y137" s="7"/>
      <c r="Z137" s="25">
        <f t="shared" si="30"/>
        <v>-612</v>
      </c>
      <c r="AA137" s="17">
        <f t="shared" si="31"/>
        <v>67.797000000000011</v>
      </c>
      <c r="AB137" s="24">
        <f t="shared" si="25"/>
        <v>1.1832808729745958</v>
      </c>
      <c r="AC137" s="17">
        <f t="shared" si="26"/>
        <v>-1.4861553342299771E-2</v>
      </c>
    </row>
    <row r="138" spans="1:29" s="17" customFormat="1" x14ac:dyDescent="0.25">
      <c r="A138" s="17">
        <v>53</v>
      </c>
      <c r="B138" s="17">
        <v>-630</v>
      </c>
      <c r="C138" s="17">
        <v>15106</v>
      </c>
      <c r="D138" s="17">
        <v>12474</v>
      </c>
      <c r="E138" s="17">
        <v>11285</v>
      </c>
      <c r="F138" s="17">
        <v>13923</v>
      </c>
      <c r="G138" s="24"/>
      <c r="H138" s="7"/>
      <c r="I138" s="25">
        <f t="shared" si="32"/>
        <v>3821</v>
      </c>
      <c r="J138" s="24">
        <f t="shared" si="32"/>
        <v>-1449</v>
      </c>
      <c r="K138" s="7"/>
      <c r="L138" s="25">
        <f t="shared" si="27"/>
        <v>3821.651021061557</v>
      </c>
      <c r="M138" s="17">
        <f t="shared" si="18"/>
        <v>0.42382842259080727</v>
      </c>
      <c r="N138" s="17">
        <f t="shared" si="28"/>
        <v>-1454.089121868843</v>
      </c>
      <c r="O138" s="24">
        <f t="shared" si="19"/>
        <v>25.899161395936012</v>
      </c>
      <c r="P138" s="7"/>
      <c r="Q138" s="25">
        <f t="shared" si="20"/>
        <v>3825.2280491166634</v>
      </c>
      <c r="R138" s="24">
        <f t="shared" si="21"/>
        <v>-1485.7624921627698</v>
      </c>
      <c r="S138" s="7"/>
      <c r="T138" s="25">
        <f t="shared" si="22"/>
        <v>-0.929067282952871</v>
      </c>
      <c r="U138" s="24">
        <f t="shared" si="23"/>
        <v>-0.36247347843846633</v>
      </c>
      <c r="V138" s="7"/>
      <c r="W138" s="25">
        <f t="shared" si="24"/>
        <v>-0.92945731609211346</v>
      </c>
      <c r="X138" s="24">
        <f t="shared" si="29"/>
        <v>62.166529380548468</v>
      </c>
      <c r="Y138" s="7"/>
      <c r="Z138" s="25">
        <f t="shared" si="30"/>
        <v>-630</v>
      </c>
      <c r="AA138" s="17">
        <f t="shared" si="31"/>
        <v>62.12700000000001</v>
      </c>
      <c r="AB138" s="24">
        <f t="shared" si="25"/>
        <v>1.0843207043865173</v>
      </c>
      <c r="AC138" s="17">
        <f t="shared" si="26"/>
        <v>3.9529380548458448E-2</v>
      </c>
    </row>
    <row r="139" spans="1:29" s="17" customFormat="1" x14ac:dyDescent="0.25">
      <c r="A139" s="17">
        <v>54</v>
      </c>
      <c r="B139" s="17">
        <v>-634</v>
      </c>
      <c r="C139" s="17">
        <v>15029</v>
      </c>
      <c r="D139" s="17">
        <v>12293</v>
      </c>
      <c r="E139" s="17">
        <v>11379</v>
      </c>
      <c r="F139" s="17">
        <v>14119</v>
      </c>
      <c r="G139" s="24"/>
      <c r="H139" s="7"/>
      <c r="I139" s="25">
        <f t="shared" si="32"/>
        <v>3650</v>
      </c>
      <c r="J139" s="24">
        <f t="shared" si="32"/>
        <v>-1826</v>
      </c>
      <c r="K139" s="7"/>
      <c r="L139" s="25">
        <f t="shared" si="27"/>
        <v>3653.2826630724016</v>
      </c>
      <c r="M139" s="17">
        <f t="shared" si="18"/>
        <v>10.775876846909419</v>
      </c>
      <c r="N139" s="17">
        <f t="shared" si="28"/>
        <v>-1825.7215680875274</v>
      </c>
      <c r="O139" s="24">
        <f t="shared" si="19"/>
        <v>7.7524329883132778E-2</v>
      </c>
      <c r="P139" s="7"/>
      <c r="Q139" s="25">
        <f t="shared" si="20"/>
        <v>3654.2280491166634</v>
      </c>
      <c r="R139" s="24">
        <f t="shared" si="21"/>
        <v>-1862.7624921627698</v>
      </c>
      <c r="S139" s="7"/>
      <c r="T139" s="25">
        <f t="shared" si="22"/>
        <v>-0.88753498648714058</v>
      </c>
      <c r="U139" s="24">
        <f t="shared" si="23"/>
        <v>-0.45444813932277889</v>
      </c>
      <c r="V139" s="7"/>
      <c r="W139" s="25">
        <f t="shared" si="24"/>
        <v>-0.88802382724448703</v>
      </c>
      <c r="X139" s="24">
        <f t="shared" si="29"/>
        <v>56.370321236669611</v>
      </c>
      <c r="Y139" s="7"/>
      <c r="Z139" s="25">
        <f t="shared" si="30"/>
        <v>-634</v>
      </c>
      <c r="AA139" s="17">
        <f t="shared" si="31"/>
        <v>56.421000000000006</v>
      </c>
      <c r="AB139" s="24">
        <f t="shared" si="25"/>
        <v>0.98473221726772076</v>
      </c>
      <c r="AC139" s="17">
        <f t="shared" si="26"/>
        <v>-5.0678763330395782E-2</v>
      </c>
    </row>
    <row r="140" spans="1:29" s="17" customFormat="1" x14ac:dyDescent="0.25">
      <c r="A140" s="17">
        <v>55</v>
      </c>
      <c r="B140" s="17">
        <v>-634</v>
      </c>
      <c r="C140" s="17">
        <v>14921</v>
      </c>
      <c r="D140" s="17">
        <v>12107</v>
      </c>
      <c r="E140" s="17">
        <v>11477</v>
      </c>
      <c r="F140" s="17">
        <v>14285</v>
      </c>
      <c r="G140" s="24"/>
      <c r="H140" s="7"/>
      <c r="I140" s="25">
        <f t="shared" si="32"/>
        <v>3444</v>
      </c>
      <c r="J140" s="24">
        <f t="shared" si="32"/>
        <v>-2178</v>
      </c>
      <c r="K140" s="7"/>
      <c r="L140" s="25">
        <f t="shared" si="27"/>
        <v>3448.6384260979562</v>
      </c>
      <c r="M140" s="17">
        <f t="shared" si="18"/>
        <v>21.514996666201167</v>
      </c>
      <c r="N140" s="17">
        <f t="shared" si="28"/>
        <v>-2178.8890052519373</v>
      </c>
      <c r="O140" s="24">
        <f t="shared" si="19"/>
        <v>0.79033033797211238</v>
      </c>
      <c r="P140" s="7"/>
      <c r="Q140" s="25">
        <f t="shared" si="20"/>
        <v>3448.2280491166634</v>
      </c>
      <c r="R140" s="24">
        <f t="shared" si="21"/>
        <v>-2214.7624921627698</v>
      </c>
      <c r="S140" s="7"/>
      <c r="T140" s="25">
        <f t="shared" si="22"/>
        <v>-0.83750192758690389</v>
      </c>
      <c r="U140" s="24">
        <f t="shared" si="23"/>
        <v>-0.54032368476383463</v>
      </c>
      <c r="V140" s="7"/>
      <c r="W140" s="25">
        <f t="shared" si="24"/>
        <v>-0.8380830172352346</v>
      </c>
      <c r="X140" s="24">
        <f t="shared" si="29"/>
        <v>50.66108297060066</v>
      </c>
      <c r="Y140" s="7"/>
      <c r="Z140" s="25">
        <f t="shared" si="30"/>
        <v>-634</v>
      </c>
      <c r="AA140" s="17">
        <f t="shared" si="31"/>
        <v>50.715000000000003</v>
      </c>
      <c r="AB140" s="24">
        <f t="shared" si="25"/>
        <v>0.88514373014892433</v>
      </c>
      <c r="AC140" s="17">
        <f t="shared" si="26"/>
        <v>-5.3917029399343619E-2</v>
      </c>
    </row>
    <row r="141" spans="1:29" s="17" customFormat="1" x14ac:dyDescent="0.25">
      <c r="A141" s="17">
        <v>56</v>
      </c>
      <c r="B141" s="17">
        <v>-638</v>
      </c>
      <c r="C141" s="17">
        <v>14812</v>
      </c>
      <c r="D141" s="17">
        <v>11957</v>
      </c>
      <c r="E141" s="17">
        <v>11606</v>
      </c>
      <c r="F141" s="17">
        <v>14464</v>
      </c>
      <c r="G141" s="24"/>
      <c r="H141" s="7"/>
      <c r="I141" s="25">
        <f t="shared" si="32"/>
        <v>3206</v>
      </c>
      <c r="J141" s="24">
        <f t="shared" si="32"/>
        <v>-2507</v>
      </c>
      <c r="K141" s="7"/>
      <c r="L141" s="25">
        <f t="shared" si="27"/>
        <v>3208.1367754257121</v>
      </c>
      <c r="M141" s="17">
        <f t="shared" si="18"/>
        <v>4.5658092199272566</v>
      </c>
      <c r="N141" s="17">
        <f t="shared" si="28"/>
        <v>-2512.1021324952881</v>
      </c>
      <c r="O141" s="24">
        <f t="shared" si="19"/>
        <v>26.03175599947437</v>
      </c>
      <c r="P141" s="7"/>
      <c r="Q141" s="25">
        <f t="shared" si="20"/>
        <v>3210.2280491166634</v>
      </c>
      <c r="R141" s="24">
        <f t="shared" si="21"/>
        <v>-2543.7624921627698</v>
      </c>
      <c r="S141" s="7"/>
      <c r="T141" s="25">
        <f t="shared" si="22"/>
        <v>-0.77969674303226155</v>
      </c>
      <c r="U141" s="24">
        <f t="shared" si="23"/>
        <v>-0.62058804399709411</v>
      </c>
      <c r="V141" s="7"/>
      <c r="W141" s="25">
        <f t="shared" si="24"/>
        <v>-0.78036404757067102</v>
      </c>
      <c r="X141" s="24">
        <f t="shared" si="29"/>
        <v>44.977882925903543</v>
      </c>
      <c r="Y141" s="7"/>
      <c r="Z141" s="25">
        <f t="shared" si="30"/>
        <v>-638</v>
      </c>
      <c r="AA141" s="17">
        <f t="shared" si="31"/>
        <v>44.973000000000006</v>
      </c>
      <c r="AB141" s="24">
        <f t="shared" si="25"/>
        <v>0.78492692449941004</v>
      </c>
      <c r="AC141" s="17">
        <f t="shared" si="26"/>
        <v>4.8829259035372274E-3</v>
      </c>
    </row>
    <row r="142" spans="1:29" s="17" customFormat="1" x14ac:dyDescent="0.25">
      <c r="A142" s="17">
        <v>57</v>
      </c>
      <c r="B142" s="17">
        <v>-624</v>
      </c>
      <c r="C142" s="17">
        <v>14678</v>
      </c>
      <c r="D142" s="17">
        <v>11797</v>
      </c>
      <c r="E142" s="17">
        <v>11736</v>
      </c>
      <c r="F142" s="17">
        <v>14610</v>
      </c>
      <c r="G142" s="24"/>
      <c r="H142" s="7"/>
      <c r="I142" s="25">
        <f t="shared" si="32"/>
        <v>2942</v>
      </c>
      <c r="J142" s="24">
        <f t="shared" si="32"/>
        <v>-2813</v>
      </c>
      <c r="K142" s="7"/>
      <c r="L142" s="25">
        <f t="shared" si="27"/>
        <v>2941.6837864039321</v>
      </c>
      <c r="M142" s="17">
        <f t="shared" si="18"/>
        <v>9.9991038338181931E-2</v>
      </c>
      <c r="N142" s="17">
        <f t="shared" si="28"/>
        <v>-2813.2710200752554</v>
      </c>
      <c r="O142" s="24">
        <f t="shared" si="19"/>
        <v>7.3451881191423513E-2</v>
      </c>
      <c r="P142" s="7"/>
      <c r="Q142" s="25">
        <f t="shared" si="20"/>
        <v>2946.2280491166634</v>
      </c>
      <c r="R142" s="24">
        <f t="shared" si="21"/>
        <v>-2849.7624921627698</v>
      </c>
      <c r="S142" s="7"/>
      <c r="T142" s="25">
        <f t="shared" si="22"/>
        <v>-0.71557670638341453</v>
      </c>
      <c r="U142" s="24">
        <f t="shared" si="23"/>
        <v>-0.69524121702255726</v>
      </c>
      <c r="V142" s="7"/>
      <c r="W142" s="25">
        <f t="shared" si="24"/>
        <v>-0.71632419265232672</v>
      </c>
      <c r="X142" s="24">
        <f t="shared" si="29"/>
        <v>39.327216525922154</v>
      </c>
      <c r="Y142" s="7"/>
      <c r="Z142" s="25">
        <f t="shared" si="30"/>
        <v>-624</v>
      </c>
      <c r="AA142" s="17">
        <f t="shared" si="31"/>
        <v>39.357000000000006</v>
      </c>
      <c r="AB142" s="24">
        <f t="shared" si="25"/>
        <v>0.68690923370740842</v>
      </c>
      <c r="AC142" s="17">
        <f t="shared" si="26"/>
        <v>-2.9783474077852645E-2</v>
      </c>
    </row>
    <row r="143" spans="1:29" s="17" customFormat="1" x14ac:dyDescent="0.25">
      <c r="A143" s="17">
        <v>58</v>
      </c>
      <c r="B143" s="17">
        <v>-602</v>
      </c>
      <c r="C143" s="17">
        <v>14527</v>
      </c>
      <c r="D143" s="17">
        <v>11656</v>
      </c>
      <c r="E143" s="17">
        <v>11874</v>
      </c>
      <c r="F143" s="17">
        <v>14737</v>
      </c>
      <c r="G143" s="24"/>
      <c r="H143" s="7"/>
      <c r="I143" s="25">
        <f t="shared" si="32"/>
        <v>2653</v>
      </c>
      <c r="J143" s="24">
        <f t="shared" si="32"/>
        <v>-3081</v>
      </c>
      <c r="K143" s="7"/>
      <c r="L143" s="25">
        <f t="shared" si="27"/>
        <v>2657.768464590386</v>
      </c>
      <c r="M143" s="17">
        <f t="shared" si="18"/>
        <v>22.738254549764882</v>
      </c>
      <c r="N143" s="17">
        <f t="shared" si="28"/>
        <v>-3077.9084957925338</v>
      </c>
      <c r="O143" s="24">
        <f t="shared" si="19"/>
        <v>9.5573982647811366</v>
      </c>
      <c r="P143" s="7"/>
      <c r="Q143" s="25">
        <f t="shared" si="20"/>
        <v>2657.2280491166634</v>
      </c>
      <c r="R143" s="24">
        <f t="shared" si="21"/>
        <v>-3117.7624921627698</v>
      </c>
      <c r="S143" s="7"/>
      <c r="T143" s="25">
        <f t="shared" si="22"/>
        <v>-0.6453846965670631</v>
      </c>
      <c r="U143" s="24">
        <f t="shared" si="23"/>
        <v>-0.76062373457427024</v>
      </c>
      <c r="V143" s="7"/>
      <c r="W143" s="25">
        <f t="shared" si="24"/>
        <v>-0.64620239925550549</v>
      </c>
      <c r="X143" s="24">
        <f t="shared" si="29"/>
        <v>33.821716554348598</v>
      </c>
      <c r="Y143" s="7"/>
      <c r="Z143" s="25">
        <f t="shared" si="30"/>
        <v>-602</v>
      </c>
      <c r="AA143" s="17">
        <f t="shared" si="31"/>
        <v>33.939000000000007</v>
      </c>
      <c r="AB143" s="24">
        <f t="shared" si="25"/>
        <v>0.59234729483435566</v>
      </c>
      <c r="AC143" s="17">
        <f t="shared" si="26"/>
        <v>-0.11728344565140958</v>
      </c>
    </row>
    <row r="144" spans="1:29" s="17" customFormat="1" x14ac:dyDescent="0.25">
      <c r="A144" s="17">
        <v>59</v>
      </c>
      <c r="B144" s="17">
        <v>-616</v>
      </c>
      <c r="C144" s="17">
        <v>14369</v>
      </c>
      <c r="D144" s="17">
        <v>11538</v>
      </c>
      <c r="E144" s="17">
        <v>12030</v>
      </c>
      <c r="F144" s="17">
        <v>14857</v>
      </c>
      <c r="G144" s="24"/>
      <c r="H144" s="7"/>
      <c r="I144" s="25">
        <f t="shared" si="32"/>
        <v>2339</v>
      </c>
      <c r="J144" s="24">
        <f t="shared" si="32"/>
        <v>-3319</v>
      </c>
      <c r="K144" s="7"/>
      <c r="L144" s="25">
        <f t="shared" si="27"/>
        <v>2342.628265551311</v>
      </c>
      <c r="M144" s="17">
        <f t="shared" si="18"/>
        <v>13.164310910829826</v>
      </c>
      <c r="N144" s="17">
        <f t="shared" si="28"/>
        <v>-3319.8585420406789</v>
      </c>
      <c r="O144" s="24">
        <f t="shared" si="19"/>
        <v>0.73709443561311161</v>
      </c>
      <c r="P144" s="7"/>
      <c r="Q144" s="25">
        <f t="shared" si="20"/>
        <v>2343.2280491166634</v>
      </c>
      <c r="R144" s="24">
        <f t="shared" si="21"/>
        <v>-3355.7624921627698</v>
      </c>
      <c r="S144" s="7"/>
      <c r="T144" s="25">
        <f t="shared" si="22"/>
        <v>-0.56912071358320715</v>
      </c>
      <c r="U144" s="24">
        <f t="shared" si="23"/>
        <v>-0.81868731359407487</v>
      </c>
      <c r="V144" s="7"/>
      <c r="W144" s="25">
        <f t="shared" si="24"/>
        <v>-0.57000076460240356</v>
      </c>
      <c r="X144" s="24">
        <f t="shared" si="29"/>
        <v>28.318597887712826</v>
      </c>
      <c r="Y144" s="7"/>
      <c r="Z144" s="25">
        <f t="shared" si="30"/>
        <v>-616</v>
      </c>
      <c r="AA144" s="17">
        <f t="shared" si="31"/>
        <v>28.395000000000007</v>
      </c>
      <c r="AB144" s="24">
        <f t="shared" si="25"/>
        <v>0.49558624110379002</v>
      </c>
      <c r="AC144" s="17">
        <f t="shared" si="26"/>
        <v>-7.6402112287180302E-2</v>
      </c>
    </row>
    <row r="145" spans="1:29" s="17" customFormat="1" x14ac:dyDescent="0.25">
      <c r="A145" s="17">
        <v>60</v>
      </c>
      <c r="B145" s="17">
        <v>-629</v>
      </c>
      <c r="C145" s="17">
        <v>14198</v>
      </c>
      <c r="D145" s="17">
        <v>11429</v>
      </c>
      <c r="E145" s="17">
        <v>12209</v>
      </c>
      <c r="F145" s="17">
        <v>14967</v>
      </c>
      <c r="G145" s="24"/>
      <c r="H145" s="7"/>
      <c r="I145" s="25">
        <f t="shared" si="32"/>
        <v>1989</v>
      </c>
      <c r="J145" s="24">
        <f t="shared" si="32"/>
        <v>-3538</v>
      </c>
      <c r="K145" s="7"/>
      <c r="L145" s="25">
        <f t="shared" si="27"/>
        <v>1998.1836581806158</v>
      </c>
      <c r="M145" s="17">
        <f t="shared" si="18"/>
        <v>84.339577578391385</v>
      </c>
      <c r="N145" s="17">
        <f t="shared" si="28"/>
        <v>-3534.4786182222902</v>
      </c>
      <c r="O145" s="24">
        <f t="shared" si="19"/>
        <v>12.400129624386972</v>
      </c>
      <c r="P145" s="7"/>
      <c r="Q145" s="25">
        <f t="shared" si="20"/>
        <v>1993.2280491166634</v>
      </c>
      <c r="R145" s="24">
        <f t="shared" si="21"/>
        <v>-3574.7624921627698</v>
      </c>
      <c r="S145" s="7"/>
      <c r="T145" s="25">
        <f t="shared" si="22"/>
        <v>-0.48411308923814489</v>
      </c>
      <c r="U145" s="24">
        <f t="shared" si="23"/>
        <v>-0.87211556487700448</v>
      </c>
      <c r="V145" s="7"/>
      <c r="W145" s="25">
        <f t="shared" si="24"/>
        <v>-0.48505050263740146</v>
      </c>
      <c r="X145" s="24">
        <f t="shared" si="29"/>
        <v>22.553316674364851</v>
      </c>
      <c r="Y145" s="7"/>
      <c r="Z145" s="25">
        <f t="shared" si="30"/>
        <v>-629</v>
      </c>
      <c r="AA145" s="17">
        <f t="shared" si="31"/>
        <v>22.734000000000009</v>
      </c>
      <c r="AB145" s="24">
        <f t="shared" si="25"/>
        <v>0.39678315214839105</v>
      </c>
      <c r="AC145" s="17">
        <f t="shared" si="26"/>
        <v>-0.1806833256351581</v>
      </c>
    </row>
    <row r="146" spans="1:29" s="17" customFormat="1" x14ac:dyDescent="0.25">
      <c r="A146" s="17">
        <v>61</v>
      </c>
      <c r="B146" s="17">
        <v>-629</v>
      </c>
      <c r="C146" s="17">
        <v>14023</v>
      </c>
      <c r="D146" s="17">
        <v>11344</v>
      </c>
      <c r="E146" s="17">
        <v>12391</v>
      </c>
      <c r="F146" s="17">
        <v>15059</v>
      </c>
      <c r="G146" s="24"/>
      <c r="H146" s="7"/>
      <c r="I146" s="25">
        <f t="shared" si="32"/>
        <v>1632</v>
      </c>
      <c r="J146" s="24">
        <f t="shared" si="32"/>
        <v>-3715</v>
      </c>
      <c r="K146" s="7"/>
      <c r="L146" s="25">
        <f t="shared" si="27"/>
        <v>1634.1890712338163</v>
      </c>
      <c r="M146" s="17">
        <f t="shared" si="18"/>
        <v>4.7920328667221108</v>
      </c>
      <c r="N146" s="17">
        <f t="shared" si="28"/>
        <v>-3714.2452452666257</v>
      </c>
      <c r="O146" s="24">
        <f t="shared" si="19"/>
        <v>0.56965470755088665</v>
      </c>
      <c r="P146" s="7"/>
      <c r="Q146" s="25">
        <f t="shared" si="20"/>
        <v>1636.2280491166634</v>
      </c>
      <c r="R146" s="24">
        <f t="shared" si="21"/>
        <v>-3751.7624921627698</v>
      </c>
      <c r="S146" s="7"/>
      <c r="T146" s="25">
        <f t="shared" si="22"/>
        <v>-0.39740531240618132</v>
      </c>
      <c r="U146" s="24">
        <f t="shared" si="23"/>
        <v>-0.91529730221526262</v>
      </c>
      <c r="V146" s="7"/>
      <c r="W146" s="25">
        <f t="shared" si="24"/>
        <v>-0.39838907678741636</v>
      </c>
      <c r="X146" s="24">
        <f t="shared" si="29"/>
        <v>16.992912868254962</v>
      </c>
      <c r="Y146" s="7"/>
      <c r="Z146" s="25">
        <f t="shared" si="30"/>
        <v>-629</v>
      </c>
      <c r="AA146" s="17">
        <f t="shared" si="31"/>
        <v>17.073000000000008</v>
      </c>
      <c r="AB146" s="24">
        <f t="shared" si="25"/>
        <v>0.29798006319299203</v>
      </c>
      <c r="AC146" s="17">
        <f t="shared" si="26"/>
        <v>-8.0087131745045781E-2</v>
      </c>
    </row>
    <row r="147" spans="1:29" s="17" customFormat="1" x14ac:dyDescent="0.25">
      <c r="A147" s="17">
        <v>62</v>
      </c>
      <c r="B147" s="17">
        <v>-622</v>
      </c>
      <c r="C147" s="17">
        <v>13840</v>
      </c>
      <c r="D147" s="17">
        <v>11276</v>
      </c>
      <c r="E147" s="17">
        <v>12580</v>
      </c>
      <c r="F147" s="17">
        <v>15131</v>
      </c>
      <c r="G147" s="24"/>
      <c r="H147" s="7"/>
      <c r="I147" s="25">
        <f t="shared" si="32"/>
        <v>1260</v>
      </c>
      <c r="J147" s="24">
        <f t="shared" si="32"/>
        <v>-3855</v>
      </c>
      <c r="K147" s="7"/>
      <c r="L147" s="25">
        <f t="shared" si="27"/>
        <v>1258.5011348209055</v>
      </c>
      <c r="M147" s="17">
        <f t="shared" si="18"/>
        <v>2.246596825102098</v>
      </c>
      <c r="N147" s="17">
        <f t="shared" si="28"/>
        <v>-3856.0175030187347</v>
      </c>
      <c r="O147" s="24">
        <f t="shared" si="19"/>
        <v>1.0353123931342572</v>
      </c>
      <c r="P147" s="7"/>
      <c r="Q147" s="25">
        <f t="shared" si="20"/>
        <v>1264.2280491166634</v>
      </c>
      <c r="R147" s="24">
        <f t="shared" si="21"/>
        <v>-3891.7624921627698</v>
      </c>
      <c r="S147" s="7"/>
      <c r="T147" s="25">
        <f t="shared" si="22"/>
        <v>-0.30705435167371514</v>
      </c>
      <c r="U147" s="24">
        <f t="shared" si="23"/>
        <v>-0.94945234869750073</v>
      </c>
      <c r="V147" s="7"/>
      <c r="W147" s="25">
        <f t="shared" si="24"/>
        <v>-0.30807476528094685</v>
      </c>
      <c r="X147" s="24">
        <f t="shared" si="29"/>
        <v>11.448534226023526</v>
      </c>
      <c r="Y147" s="7"/>
      <c r="Z147" s="25">
        <f t="shared" si="30"/>
        <v>-622</v>
      </c>
      <c r="AA147" s="17">
        <f t="shared" si="31"/>
        <v>11.475000000000009</v>
      </c>
      <c r="AB147" s="24">
        <f t="shared" si="25"/>
        <v>0.20027653166634948</v>
      </c>
      <c r="AC147" s="17">
        <f t="shared" si="26"/>
        <v>-2.6465773976482865E-2</v>
      </c>
    </row>
    <row r="148" spans="1:29" s="17" customFormat="1" x14ac:dyDescent="0.25">
      <c r="A148" s="17">
        <v>63</v>
      </c>
      <c r="B148" s="17">
        <v>-647</v>
      </c>
      <c r="C148" s="17">
        <v>13640</v>
      </c>
      <c r="D148" s="17">
        <v>11217</v>
      </c>
      <c r="E148" s="17">
        <v>12781</v>
      </c>
      <c r="F148" s="17">
        <v>15189</v>
      </c>
      <c r="G148" s="24"/>
      <c r="H148" s="7"/>
      <c r="I148" s="25">
        <f t="shared" si="32"/>
        <v>859</v>
      </c>
      <c r="J148" s="24">
        <f t="shared" si="32"/>
        <v>-3972</v>
      </c>
      <c r="K148" s="7"/>
      <c r="L148" s="25">
        <f t="shared" si="27"/>
        <v>854.97206239195759</v>
      </c>
      <c r="M148" s="17">
        <f t="shared" ref="M148:M149" si="33">(I148-L148)^2</f>
        <v>16.224281374282388</v>
      </c>
      <c r="N148" s="17">
        <f t="shared" si="28"/>
        <v>-3964.0511243849032</v>
      </c>
      <c r="O148" s="24">
        <f t="shared" ref="O148:O149" si="34">(J148-N148)^2</f>
        <v>63.184623544280015</v>
      </c>
      <c r="P148" s="7"/>
      <c r="Q148" s="25">
        <f t="shared" si="20"/>
        <v>863.22804911666356</v>
      </c>
      <c r="R148" s="24">
        <f t="shared" si="21"/>
        <v>-4008.7624921627698</v>
      </c>
      <c r="S148" s="7"/>
      <c r="T148" s="25">
        <f t="shared" si="22"/>
        <v>-0.20965990206694379</v>
      </c>
      <c r="U148" s="24">
        <f t="shared" si="23"/>
        <v>-0.9779962089719425</v>
      </c>
      <c r="V148" s="7"/>
      <c r="W148" s="25">
        <f t="shared" si="24"/>
        <v>-0.21071093131993127</v>
      </c>
      <c r="X148" s="24">
        <f t="shared" si="29"/>
        <v>5.6301311957530515</v>
      </c>
      <c r="Y148" s="7"/>
      <c r="Z148" s="25">
        <f t="shared" si="30"/>
        <v>-647</v>
      </c>
      <c r="AA148" s="17">
        <f t="shared" si="31"/>
        <v>5.652000000000009</v>
      </c>
      <c r="AB148" s="24">
        <f t="shared" si="25"/>
        <v>9.8646009322719663E-2</v>
      </c>
      <c r="AC148" s="17">
        <f t="shared" si="26"/>
        <v>-2.1868804246957474E-2</v>
      </c>
    </row>
    <row r="149" spans="1:29" s="17" customFormat="1" x14ac:dyDescent="0.25">
      <c r="A149" s="17">
        <v>64</v>
      </c>
      <c r="B149" s="17">
        <v>-631</v>
      </c>
      <c r="C149" s="17">
        <v>13438</v>
      </c>
      <c r="D149" s="17">
        <v>11186</v>
      </c>
      <c r="E149" s="17">
        <v>12983</v>
      </c>
      <c r="F149" s="17">
        <v>15220</v>
      </c>
      <c r="G149" s="24"/>
      <c r="H149" s="7"/>
      <c r="I149" s="25">
        <f t="shared" si="32"/>
        <v>455</v>
      </c>
      <c r="J149" s="24">
        <f t="shared" si="32"/>
        <v>-4034</v>
      </c>
      <c r="K149" s="7"/>
      <c r="L149" s="25">
        <f t="shared" si="27"/>
        <v>452.83791088703367</v>
      </c>
      <c r="M149" s="17">
        <f t="shared" si="33"/>
        <v>4.6746293324075223</v>
      </c>
      <c r="N149" s="17">
        <f t="shared" si="28"/>
        <v>-4029.6281745665869</v>
      </c>
      <c r="O149" s="24">
        <f t="shared" si="34"/>
        <v>19.112857620237207</v>
      </c>
      <c r="P149" s="7"/>
      <c r="Q149" s="25">
        <f t="shared" ref="Q149" si="35">I149-$J$4</f>
        <v>459.2280491166635</v>
      </c>
      <c r="R149" s="24">
        <f t="shared" ref="R149" si="36">J149-$J$3</f>
        <v>-4070.7624921627698</v>
      </c>
      <c r="S149" s="7"/>
      <c r="T149" s="25">
        <f t="shared" ref="T149" si="37">Q149/$J$7</f>
        <v>-0.11153681568007186</v>
      </c>
      <c r="U149" s="24">
        <f t="shared" ref="U149" si="38">R149/$J$6</f>
        <v>-0.99312201527121935</v>
      </c>
      <c r="V149" s="7"/>
      <c r="W149" s="25">
        <f t="shared" ref="W149" si="39">(T149-U149*SIN(-$J$11*PI()/180))/(COS(-$J$11*PI()/180))</f>
        <v>-0.11260404175555101</v>
      </c>
      <c r="X149" s="24">
        <f>IF(MOD(ATAN2(U149,W149)*180/PI()-$J$9+360,360)&gt;5,MOD(ATAN2(U149,W149)*180/PI()-$J$9+360,360)-360,MOD(ATAN2(U149,W149)*180/PI()-$J$9+360,360))</f>
        <v>-5.9690616280818176E-2</v>
      </c>
      <c r="Y149" s="7"/>
      <c r="Z149" s="25">
        <f t="shared" si="30"/>
        <v>-631</v>
      </c>
      <c r="AA149" s="17">
        <f t="shared" si="31"/>
        <v>-2.6999999999990365E-2</v>
      </c>
      <c r="AB149" s="24">
        <f t="shared" ref="AB149" si="40">AA149*PI()/180</f>
        <v>-4.712388980383008E-4</v>
      </c>
      <c r="AC149" s="17">
        <f t="shared" ref="AC149" si="41">X149-AA149</f>
        <v>-3.2690616280827811E-2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-9982</v>
      </c>
      <c r="G154" s="2"/>
      <c r="I154" s="1"/>
      <c r="J154" s="3"/>
    </row>
    <row r="155" spans="1:29" x14ac:dyDescent="0.25">
      <c r="A155" t="s">
        <v>173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174</v>
      </c>
      <c r="B156" s="31">
        <v>9994</v>
      </c>
      <c r="G156" s="2"/>
      <c r="I156" s="1"/>
      <c r="J156" s="3"/>
    </row>
    <row r="157" spans="1:29" x14ac:dyDescent="0.25">
      <c r="A157" t="s">
        <v>175</v>
      </c>
      <c r="B157">
        <v>9994</v>
      </c>
      <c r="G157" s="2"/>
      <c r="I157" s="43">
        <f>J155</f>
        <v>-9990</v>
      </c>
      <c r="J157" s="39">
        <f>I157+B157</f>
        <v>4</v>
      </c>
    </row>
    <row r="158" spans="1:29" x14ac:dyDescent="0.25">
      <c r="A158" s="31" t="s">
        <v>176</v>
      </c>
      <c r="B158" s="31">
        <v>39993</v>
      </c>
      <c r="G158" s="2"/>
      <c r="I158" s="1"/>
      <c r="J158" s="3"/>
    </row>
    <row r="159" spans="1:29" x14ac:dyDescent="0.25">
      <c r="A159" t="s">
        <v>177</v>
      </c>
      <c r="B159">
        <v>39993</v>
      </c>
      <c r="G159" s="2"/>
      <c r="I159" s="43">
        <f>J157</f>
        <v>4</v>
      </c>
      <c r="J159" s="39">
        <f>I159+B159</f>
        <v>39997</v>
      </c>
    </row>
    <row r="160" spans="1:29" x14ac:dyDescent="0.25">
      <c r="A160" s="31" t="s">
        <v>178</v>
      </c>
      <c r="B160" s="31">
        <v>10007</v>
      </c>
      <c r="G160" s="2"/>
      <c r="I160" s="1"/>
      <c r="J160" s="3"/>
    </row>
    <row r="161" spans="1:10" x14ac:dyDescent="0.25">
      <c r="A161" t="s">
        <v>179</v>
      </c>
      <c r="B161">
        <v>10007</v>
      </c>
      <c r="G161" s="2"/>
      <c r="I161" s="43">
        <f>J159</f>
        <v>39997</v>
      </c>
      <c r="J161" s="39">
        <f>I161+B161</f>
        <v>50004</v>
      </c>
    </row>
    <row r="162" spans="1:10" x14ac:dyDescent="0.25">
      <c r="A162" s="31" t="s">
        <v>180</v>
      </c>
      <c r="B162" s="31">
        <v>-9985</v>
      </c>
      <c r="G162" s="2"/>
      <c r="I162" s="1"/>
      <c r="J162" s="3"/>
    </row>
    <row r="163" spans="1:10" x14ac:dyDescent="0.25">
      <c r="A163" t="s">
        <v>181</v>
      </c>
      <c r="B163">
        <v>-10000</v>
      </c>
      <c r="G163" s="2"/>
      <c r="I163" s="43">
        <f>J161</f>
        <v>50004</v>
      </c>
      <c r="J163" s="39">
        <f>I163+B163</f>
        <v>40004</v>
      </c>
    </row>
    <row r="164" spans="1:10" x14ac:dyDescent="0.25">
      <c r="A164" s="31" t="s">
        <v>182</v>
      </c>
      <c r="B164" s="31">
        <v>-40007</v>
      </c>
      <c r="G164" s="2"/>
      <c r="I164" s="1"/>
      <c r="J164" s="3"/>
    </row>
    <row r="165" spans="1:10" ht="15.75" thickBot="1" x14ac:dyDescent="0.3">
      <c r="A165" t="s">
        <v>183</v>
      </c>
      <c r="B165">
        <v>-40007</v>
      </c>
      <c r="G165" s="2"/>
      <c r="I165" s="4">
        <f>J163</f>
        <v>40004</v>
      </c>
      <c r="J165" s="6">
        <f>I165+B165</f>
        <v>-3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11.977778013726446</v>
      </c>
      <c r="L3" s="35" t="s">
        <v>1</v>
      </c>
      <c r="M3" s="11">
        <v>-3870.0367114027549</v>
      </c>
      <c r="N3" s="10" t="s">
        <v>2</v>
      </c>
      <c r="O3" s="35">
        <v>3866.7617839570735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-57.223996262390145</v>
      </c>
      <c r="L4" s="9" t="s">
        <v>5</v>
      </c>
      <c r="M4" s="13">
        <v>359.93962299631414</v>
      </c>
      <c r="N4" s="12" t="s">
        <v>6</v>
      </c>
      <c r="O4" s="9">
        <v>359.91903511221091</v>
      </c>
      <c r="Q4" s="2" t="s">
        <v>7</v>
      </c>
      <c r="R4" s="2">
        <f>MAX(AC20:AC149)</f>
        <v>0.18315088185298123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-172.00646024689789</v>
      </c>
      <c r="N5" s="14" t="s">
        <v>9</v>
      </c>
      <c r="O5" s="9">
        <v>-172.29216961902972</v>
      </c>
      <c r="Q5" s="5" t="s">
        <v>10</v>
      </c>
      <c r="R5" s="5">
        <f>MIN(AC20:AC149)</f>
        <v>-0.18900767341583347</v>
      </c>
      <c r="T5" s="45" t="s">
        <v>55</v>
      </c>
      <c r="U5" s="47">
        <v>11</v>
      </c>
    </row>
    <row r="6" spans="1:21" ht="15.75" thickBot="1" x14ac:dyDescent="0.3">
      <c r="A6" t="s">
        <v>161</v>
      </c>
      <c r="I6" s="32" t="s">
        <v>11</v>
      </c>
      <c r="J6" s="32">
        <f>(O3+O9)/2</f>
        <v>3860.0309342823912</v>
      </c>
      <c r="L6" s="37" t="s">
        <v>12</v>
      </c>
      <c r="M6" s="13">
        <v>-57.165571275806997</v>
      </c>
      <c r="N6" s="14" t="s">
        <v>13</v>
      </c>
      <c r="O6" s="9">
        <v>11.490608012445053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-3863.7157658830301</v>
      </c>
      <c r="L7" s="38" t="s">
        <v>15</v>
      </c>
      <c r="M7" s="16">
        <f>SUM(M20:M84)</f>
        <v>1377.6296426704516</v>
      </c>
      <c r="N7" s="15" t="s">
        <v>15</v>
      </c>
      <c r="O7" s="36">
        <f>SUM(O20:O84)</f>
        <v>2232.0284981319714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-172.27553130623636</v>
      </c>
      <c r="L9" s="35" t="s">
        <v>18</v>
      </c>
      <c r="M9" s="11">
        <v>-3857.3948203633049</v>
      </c>
      <c r="N9" s="10" t="s">
        <v>19</v>
      </c>
      <c r="O9" s="35">
        <v>3853.3000846077093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-171.98754531476163</v>
      </c>
      <c r="L10" s="9" t="s">
        <v>21</v>
      </c>
      <c r="M10" s="13">
        <v>359.91039966179238</v>
      </c>
      <c r="N10" s="12" t="s">
        <v>22</v>
      </c>
      <c r="O10" s="9">
        <v>359.77259250601918</v>
      </c>
      <c r="T10" s="48"/>
    </row>
    <row r="11" spans="1:21" ht="15.75" thickBot="1" x14ac:dyDescent="0.3">
      <c r="I11" s="33" t="s">
        <v>23</v>
      </c>
      <c r="J11" s="33">
        <f>J9-J10</f>
        <v>-0.28798599147472714</v>
      </c>
      <c r="L11" s="37" t="s">
        <v>24</v>
      </c>
      <c r="M11" s="13">
        <v>-171.96863038262541</v>
      </c>
      <c r="N11" s="14" t="s">
        <v>25</v>
      </c>
      <c r="O11" s="9">
        <v>-172.258892993443</v>
      </c>
    </row>
    <row r="12" spans="1:21" x14ac:dyDescent="0.25">
      <c r="I12" s="9"/>
      <c r="J12" s="9"/>
      <c r="L12" s="37" t="s">
        <v>26</v>
      </c>
      <c r="M12" s="13">
        <v>-57.282421248973286</v>
      </c>
      <c r="N12" s="14" t="s">
        <v>27</v>
      </c>
      <c r="O12" s="9">
        <v>12.464948015007838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1130.14493211023</v>
      </c>
      <c r="N13" s="15" t="s">
        <v>15</v>
      </c>
      <c r="O13" s="36">
        <f>SUM(O85:O149)</f>
        <v>2262.3526388524192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13493</v>
      </c>
      <c r="D20" s="17">
        <v>11350</v>
      </c>
      <c r="E20" s="17">
        <v>13013</v>
      </c>
      <c r="F20" s="17">
        <v>15172</v>
      </c>
      <c r="G20" s="24"/>
      <c r="H20" s="7"/>
      <c r="I20" s="25">
        <f t="shared" ref="I20:J51" si="0">C20-E20</f>
        <v>480</v>
      </c>
      <c r="J20" s="24">
        <f t="shared" si="0"/>
        <v>-3822</v>
      </c>
      <c r="K20" s="7"/>
      <c r="L20" s="25">
        <f>$M$3*SIN(2*PI()/$M$4*(AA20+$M$5))+$M$6</f>
        <v>477.27085734251455</v>
      </c>
      <c r="M20" s="17">
        <f t="shared" ref="M20:M83" si="1">(I20-L20)^2</f>
        <v>7.4482196449067661</v>
      </c>
      <c r="N20" s="17">
        <f>$O$3*COS(2*PI()/$O$4*(AA20+$O$5))+$O$6</f>
        <v>-3820.9272560568525</v>
      </c>
      <c r="O20" s="24">
        <f t="shared" ref="O20:O83" si="2">(J20-N20)^2</f>
        <v>1.1507795675597394</v>
      </c>
      <c r="P20" s="7"/>
      <c r="Q20" s="25">
        <f>I20-$J$4</f>
        <v>537.22399626239019</v>
      </c>
      <c r="R20" s="24">
        <f>J20-$J$3</f>
        <v>-3833.9777780137265</v>
      </c>
      <c r="S20" s="7"/>
      <c r="T20" s="25">
        <f>Q20/$J$7</f>
        <v>-0.13904335329377179</v>
      </c>
      <c r="U20" s="24">
        <f>R20/$J$6</f>
        <v>-0.99325053174126743</v>
      </c>
      <c r="V20" s="7"/>
      <c r="W20" s="25">
        <f>(T20-U20*SIN(-$J$11*PI()/180))/(COS(-$J$11*PI()/180))</f>
        <v>-0.13405268877339621</v>
      </c>
      <c r="X20" s="24">
        <f>IF(MOD(ATAN2(U20,W20)*180/PI()-$J$9+360,360)&gt;5,MOD(ATAN2(U20,W20)*180/PI()-$J$9+360,360)-360,MOD(ATAN2(U20,W20)*180/PI()-$J$9+360,360))</f>
        <v>-3.8067963847424835E-2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-1.1067963847424839E-2</v>
      </c>
      <c r="AD20" s="17">
        <f ca="1">INDIRECT("AC"&amp;AE20)-AC20</f>
        <v>-2.8769008281424785E-2</v>
      </c>
      <c r="AE20" s="17">
        <v>149</v>
      </c>
    </row>
    <row r="21" spans="1:31" s="17" customFormat="1" x14ac:dyDescent="0.25">
      <c r="A21" s="17">
        <v>1</v>
      </c>
      <c r="B21" s="17">
        <v>645</v>
      </c>
      <c r="C21" s="17">
        <v>13676</v>
      </c>
      <c r="D21" s="17">
        <v>11382</v>
      </c>
      <c r="E21" s="17">
        <v>12818</v>
      </c>
      <c r="F21" s="17">
        <v>15133</v>
      </c>
      <c r="G21" s="24"/>
      <c r="H21" s="7"/>
      <c r="I21" s="25">
        <f t="shared" si="0"/>
        <v>858</v>
      </c>
      <c r="J21" s="24">
        <f t="shared" si="0"/>
        <v>-3751</v>
      </c>
      <c r="K21" s="7"/>
      <c r="L21" s="25">
        <f t="shared" ref="L21:L84" si="3">$M$3*SIN(2*PI()/$M$4*(AA21+$M$5))+$M$6</f>
        <v>862.27134412198814</v>
      </c>
      <c r="M21" s="17">
        <f t="shared" si="1"/>
        <v>18.244380608442601</v>
      </c>
      <c r="N21" s="17">
        <f t="shared" ref="N21:N84" si="4">$O$3*COS(2*PI()/$O$4*(AA21+$O$5))+$O$6</f>
        <v>-3749.2440889935183</v>
      </c>
      <c r="O21" s="24">
        <f t="shared" si="2"/>
        <v>3.0832234626836135</v>
      </c>
      <c r="P21" s="7"/>
      <c r="Q21" s="25">
        <f t="shared" ref="Q21:Q84" si="5">I21-$J$4</f>
        <v>915.22399626239019</v>
      </c>
      <c r="R21" s="24">
        <f t="shared" ref="R21:R84" si="6">J21-$J$3</f>
        <v>-3762.9777780137265</v>
      </c>
      <c r="S21" s="7"/>
      <c r="T21" s="25">
        <f t="shared" ref="T21:T84" si="7">Q21/$J$7</f>
        <v>-0.23687663682300422</v>
      </c>
      <c r="U21" s="24">
        <f t="shared" ref="U21:U84" si="8">R21/$J$6</f>
        <v>-0.97485689676559351</v>
      </c>
      <c r="V21" s="7"/>
      <c r="W21" s="25">
        <f t="shared" ref="W21:W84" si="9">(T21-U21*SIN(-$J$11*PI()/180))/(COS(-$J$11*PI()/180))</f>
        <v>-0.23197966090747685</v>
      </c>
      <c r="X21" s="24">
        <f t="shared" ref="X21:X83" si="10">MOD(ATAN2(U21,W21)*180/PI()-$J$9+360,360)</f>
        <v>5.6608469096648832</v>
      </c>
      <c r="Y21" s="7"/>
      <c r="Z21" s="25">
        <f t="shared" ref="Z21:Z84" si="11">B21</f>
        <v>645</v>
      </c>
      <c r="AA21" s="17">
        <f>360/40000*Z21+AA20</f>
        <v>5.7779999999999996</v>
      </c>
      <c r="AB21" s="24">
        <f t="shared" ref="AB21:AB84" si="12">AA21*PI()/180</f>
        <v>0.10084512418023234</v>
      </c>
      <c r="AC21" s="17">
        <f t="shared" ref="AC21:AC84" si="13">X21-AA21</f>
        <v>-0.11715309033511634</v>
      </c>
      <c r="AD21" s="17">
        <f t="shared" ref="AD21:AD83" ca="1" si="14">INDIRECT("AC"&amp;AE21)-AC21</f>
        <v>2.7226704050590911E-2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13869</v>
      </c>
      <c r="D22" s="17">
        <v>11438</v>
      </c>
      <c r="E22" s="17">
        <v>12636</v>
      </c>
      <c r="F22" s="17">
        <v>15082</v>
      </c>
      <c r="G22" s="24"/>
      <c r="H22" s="7"/>
      <c r="I22" s="25">
        <f t="shared" si="0"/>
        <v>1233</v>
      </c>
      <c r="J22" s="24">
        <f t="shared" si="0"/>
        <v>-3644</v>
      </c>
      <c r="K22" s="7"/>
      <c r="L22" s="25">
        <f t="shared" si="3"/>
        <v>1237.2657439384611</v>
      </c>
      <c r="M22" s="17">
        <f t="shared" si="1"/>
        <v>18.196571348517857</v>
      </c>
      <c r="N22" s="17">
        <f>$O$3*COS(2*PI()/$O$4*(AA22+$O$5))+$O$6</f>
        <v>-3639.1729281090247</v>
      </c>
      <c r="O22" s="24">
        <f>(J22-N22)^2</f>
        <v>23.300623040643625</v>
      </c>
      <c r="P22" s="7"/>
      <c r="Q22" s="25">
        <f t="shared" si="5"/>
        <v>1290.2239962623901</v>
      </c>
      <c r="R22" s="24">
        <f t="shared" si="6"/>
        <v>-3655.9777780137265</v>
      </c>
      <c r="S22" s="7"/>
      <c r="T22" s="25">
        <f t="shared" si="7"/>
        <v>-0.33393346572105226</v>
      </c>
      <c r="U22" s="24">
        <f t="shared" si="8"/>
        <v>-0.94713691166140879</v>
      </c>
      <c r="V22" s="7"/>
      <c r="W22" s="25">
        <f t="shared" si="9"/>
        <v>-0.32917704606559989</v>
      </c>
      <c r="X22" s="24">
        <f t="shared" si="10"/>
        <v>11.440405823525793</v>
      </c>
      <c r="Y22" s="7"/>
      <c r="Z22" s="25">
        <f t="shared" si="11"/>
        <v>644</v>
      </c>
      <c r="AA22" s="17">
        <f t="shared" ref="AA22:AA85" si="15">360/40000*Z22+AA21</f>
        <v>11.573999999999998</v>
      </c>
      <c r="AB22" s="24">
        <f t="shared" si="12"/>
        <v>0.20200440762582367</v>
      </c>
      <c r="AC22" s="17">
        <f t="shared" si="13"/>
        <v>-0.13359417647420457</v>
      </c>
      <c r="AD22" s="17">
        <f t="shared" ca="1" si="14"/>
        <v>8.0306071172602245E-2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14037</v>
      </c>
      <c r="D23" s="17">
        <v>11506</v>
      </c>
      <c r="E23" s="17">
        <v>12450</v>
      </c>
      <c r="F23" s="17">
        <v>15001</v>
      </c>
      <c r="G23" s="24"/>
      <c r="H23" s="7"/>
      <c r="I23" s="25">
        <f t="shared" si="0"/>
        <v>1587</v>
      </c>
      <c r="J23" s="24">
        <f t="shared" si="0"/>
        <v>-3495</v>
      </c>
      <c r="K23" s="7"/>
      <c r="L23" s="25">
        <f t="shared" si="3"/>
        <v>1592.4236816172704</v>
      </c>
      <c r="M23" s="17">
        <f t="shared" si="1"/>
        <v>29.416322285516905</v>
      </c>
      <c r="N23" s="17">
        <f t="shared" si="4"/>
        <v>-3494.8386078619737</v>
      </c>
      <c r="O23" s="24">
        <f t="shared" si="2"/>
        <v>2.6047422216686773E-2</v>
      </c>
      <c r="P23" s="7"/>
      <c r="Q23" s="25">
        <f t="shared" si="5"/>
        <v>1644.2239962623901</v>
      </c>
      <c r="R23" s="24">
        <f t="shared" si="6"/>
        <v>-3506.9777780137265</v>
      </c>
      <c r="S23" s="7"/>
      <c r="T23" s="25">
        <f t="shared" si="7"/>
        <v>-0.42555511220080966</v>
      </c>
      <c r="U23" s="24">
        <f t="shared" si="8"/>
        <v>-0.90853618474062825</v>
      </c>
      <c r="V23" s="7"/>
      <c r="W23" s="25">
        <f t="shared" si="9"/>
        <v>-0.42099387052218717</v>
      </c>
      <c r="X23" s="24">
        <f t="shared" si="10"/>
        <v>17.137405992887807</v>
      </c>
      <c r="Y23" s="7"/>
      <c r="Z23" s="25">
        <f t="shared" si="11"/>
        <v>632</v>
      </c>
      <c r="AA23" s="17">
        <f t="shared" si="15"/>
        <v>17.261999999999997</v>
      </c>
      <c r="AB23" s="24">
        <f t="shared" si="12"/>
        <v>0.30127873547926109</v>
      </c>
      <c r="AC23" s="17">
        <f t="shared" si="13"/>
        <v>-0.12459400711219004</v>
      </c>
      <c r="AD23" s="17">
        <f t="shared" ca="1" si="14"/>
        <v>4.6310019261881052E-2</v>
      </c>
      <c r="AE23" s="17">
        <v>146</v>
      </c>
    </row>
    <row r="24" spans="1:31" s="17" customFormat="1" x14ac:dyDescent="0.25">
      <c r="A24" s="17">
        <v>4</v>
      </c>
      <c r="B24" s="17">
        <v>603</v>
      </c>
      <c r="C24" s="17">
        <v>14203</v>
      </c>
      <c r="D24" s="17">
        <v>11594</v>
      </c>
      <c r="E24" s="17">
        <v>12294</v>
      </c>
      <c r="F24" s="17">
        <v>14925</v>
      </c>
      <c r="G24" s="24"/>
      <c r="H24" s="7"/>
      <c r="I24" s="25">
        <f t="shared" si="0"/>
        <v>1909</v>
      </c>
      <c r="J24" s="24">
        <f t="shared" si="0"/>
        <v>-3331</v>
      </c>
      <c r="K24" s="7"/>
      <c r="L24" s="25">
        <f t="shared" si="3"/>
        <v>1916.1849687865904</v>
      </c>
      <c r="M24" s="17">
        <f t="shared" si="1"/>
        <v>51.623776464278166</v>
      </c>
      <c r="N24" s="17">
        <f t="shared" si="4"/>
        <v>-3324.9011526706436</v>
      </c>
      <c r="O24" s="24">
        <f t="shared" si="2"/>
        <v>37.19593874679807</v>
      </c>
      <c r="P24" s="7"/>
      <c r="Q24" s="25">
        <f t="shared" si="5"/>
        <v>1966.2239962623901</v>
      </c>
      <c r="R24" s="24">
        <f t="shared" si="6"/>
        <v>-3342.9777780137265</v>
      </c>
      <c r="S24" s="7"/>
      <c r="T24" s="25">
        <f t="shared" si="7"/>
        <v>-0.50889457594793364</v>
      </c>
      <c r="U24" s="24">
        <f t="shared" si="8"/>
        <v>-0.86604947859963488</v>
      </c>
      <c r="V24" s="7"/>
      <c r="W24" s="25">
        <f t="shared" si="9"/>
        <v>-0.50454793990204472</v>
      </c>
      <c r="X24" s="24">
        <f t="shared" si="10"/>
        <v>22.499992326584163</v>
      </c>
      <c r="Y24" s="7"/>
      <c r="Z24" s="25">
        <f t="shared" si="11"/>
        <v>603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-0.18900767341583347</v>
      </c>
      <c r="AD24" s="17">
        <f t="shared" ca="1" si="14"/>
        <v>0.13064893038434278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14364</v>
      </c>
      <c r="D25" s="17">
        <v>11700</v>
      </c>
      <c r="E25" s="17">
        <v>12138</v>
      </c>
      <c r="F25" s="17">
        <v>14821</v>
      </c>
      <c r="G25" s="24"/>
      <c r="H25" s="7"/>
      <c r="I25" s="25">
        <f t="shared" si="0"/>
        <v>2226</v>
      </c>
      <c r="J25" s="24">
        <f t="shared" si="0"/>
        <v>-3121</v>
      </c>
      <c r="K25" s="7"/>
      <c r="L25" s="25">
        <f t="shared" si="3"/>
        <v>2230.5941394115162</v>
      </c>
      <c r="M25" s="17">
        <f t="shared" si="1"/>
        <v>21.106116932445985</v>
      </c>
      <c r="N25" s="17">
        <f t="shared" si="4"/>
        <v>-3118.9882071646816</v>
      </c>
      <c r="O25" s="24">
        <f t="shared" si="2"/>
        <v>4.0473104122383434</v>
      </c>
      <c r="P25" s="7"/>
      <c r="Q25" s="25">
        <f t="shared" si="5"/>
        <v>2283.2239962623903</v>
      </c>
      <c r="R25" s="24">
        <f t="shared" si="6"/>
        <v>-3132.9777780137265</v>
      </c>
      <c r="S25" s="7"/>
      <c r="T25" s="25">
        <f t="shared" si="7"/>
        <v>-0.59093994864308363</v>
      </c>
      <c r="U25" s="24">
        <f t="shared" si="8"/>
        <v>-0.81164576951665557</v>
      </c>
      <c r="V25" s="7"/>
      <c r="W25" s="25">
        <f t="shared" si="9"/>
        <v>-0.58686780086398416</v>
      </c>
      <c r="X25" s="24">
        <f t="shared" si="10"/>
        <v>28.14468151373535</v>
      </c>
      <c r="Y25" s="7"/>
      <c r="Z25" s="25">
        <f t="shared" si="11"/>
        <v>620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-0.12431848626464514</v>
      </c>
      <c r="AD25" s="17">
        <f t="shared" ca="1" si="14"/>
        <v>-2.7555087844056914E-2</v>
      </c>
      <c r="AE25" s="17">
        <v>144</v>
      </c>
    </row>
    <row r="26" spans="1:31" s="17" customFormat="1" x14ac:dyDescent="0.25">
      <c r="A26" s="17">
        <v>6</v>
      </c>
      <c r="B26" s="17">
        <v>625</v>
      </c>
      <c r="C26" s="17">
        <v>14514</v>
      </c>
      <c r="D26" s="17">
        <v>11813</v>
      </c>
      <c r="E26" s="17">
        <v>11984</v>
      </c>
      <c r="F26" s="17">
        <v>14694</v>
      </c>
      <c r="G26" s="24"/>
      <c r="H26" s="7"/>
      <c r="I26" s="25">
        <f t="shared" si="0"/>
        <v>2530</v>
      </c>
      <c r="J26" s="24">
        <f t="shared" si="0"/>
        <v>-2881</v>
      </c>
      <c r="K26" s="7"/>
      <c r="L26" s="25">
        <f t="shared" si="3"/>
        <v>2525.5792828612903</v>
      </c>
      <c r="M26" s="17">
        <f t="shared" si="1"/>
        <v>19.542740020481972</v>
      </c>
      <c r="N26" s="17">
        <f t="shared" si="4"/>
        <v>-2881.3790549537857</v>
      </c>
      <c r="O26" s="24">
        <f t="shared" si="2"/>
        <v>0.14368265798949884</v>
      </c>
      <c r="P26" s="7"/>
      <c r="Q26" s="25">
        <f t="shared" si="5"/>
        <v>2587.2239962623903</v>
      </c>
      <c r="R26" s="24">
        <f t="shared" si="6"/>
        <v>-2892.9777780137265</v>
      </c>
      <c r="S26" s="7"/>
      <c r="T26" s="25">
        <f t="shared" si="7"/>
        <v>-0.6696206846031012</v>
      </c>
      <c r="U26" s="24">
        <f t="shared" si="8"/>
        <v>-0.7494701019932507</v>
      </c>
      <c r="V26" s="7"/>
      <c r="W26" s="25">
        <f t="shared" si="9"/>
        <v>-0.66586204714154096</v>
      </c>
      <c r="X26" s="24">
        <f t="shared" si="10"/>
        <v>33.894820928277568</v>
      </c>
      <c r="Y26" s="7"/>
      <c r="Z26" s="25">
        <f t="shared" si="11"/>
        <v>625</v>
      </c>
      <c r="AA26" s="17">
        <f t="shared" si="15"/>
        <v>33.893999999999991</v>
      </c>
      <c r="AB26" s="24">
        <f t="shared" si="12"/>
        <v>0.59156189667095782</v>
      </c>
      <c r="AC26" s="17">
        <f t="shared" si="13"/>
        <v>8.209282775766269E-4</v>
      </c>
      <c r="AD26" s="17">
        <f t="shared" ca="1" si="14"/>
        <v>-4.7470739947982565E-2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14638</v>
      </c>
      <c r="D27" s="17">
        <v>11945</v>
      </c>
      <c r="E27" s="17">
        <v>11848</v>
      </c>
      <c r="F27" s="17">
        <v>14563</v>
      </c>
      <c r="G27" s="24"/>
      <c r="H27" s="7"/>
      <c r="I27" s="25">
        <f t="shared" si="0"/>
        <v>2790</v>
      </c>
      <c r="J27" s="24">
        <f t="shared" si="0"/>
        <v>-2618</v>
      </c>
      <c r="K27" s="7"/>
      <c r="L27" s="25">
        <f t="shared" si="3"/>
        <v>2791.1593604504815</v>
      </c>
      <c r="M27" s="17">
        <f t="shared" si="1"/>
        <v>1.3441166541406018</v>
      </c>
      <c r="N27" s="17">
        <f t="shared" si="4"/>
        <v>-2620.7966546981552</v>
      </c>
      <c r="O27" s="24">
        <f t="shared" si="2"/>
        <v>7.8212775007134416</v>
      </c>
      <c r="P27" s="7"/>
      <c r="Q27" s="25">
        <f t="shared" si="5"/>
        <v>2847.2239962623903</v>
      </c>
      <c r="R27" s="24">
        <f t="shared" si="6"/>
        <v>-2629.9777780137265</v>
      </c>
      <c r="S27" s="7"/>
      <c r="T27" s="25">
        <f t="shared" si="7"/>
        <v>-0.73691341930574794</v>
      </c>
      <c r="U27" s="24">
        <f t="shared" si="8"/>
        <v>-0.68133593299885287</v>
      </c>
      <c r="V27" s="7"/>
      <c r="W27" s="25">
        <f t="shared" si="9"/>
        <v>-0.73349809779902708</v>
      </c>
      <c r="X27" s="24">
        <f t="shared" si="10"/>
        <v>39.386958379244447</v>
      </c>
      <c r="Y27" s="7"/>
      <c r="Z27" s="25">
        <f t="shared" si="11"/>
        <v>614</v>
      </c>
      <c r="AA27" s="17">
        <f t="shared" si="15"/>
        <v>39.419999999999987</v>
      </c>
      <c r="AB27" s="24">
        <f t="shared" si="12"/>
        <v>0.68800879113616453</v>
      </c>
      <c r="AC27" s="17">
        <f t="shared" si="13"/>
        <v>-3.304162075554018E-2</v>
      </c>
      <c r="AD27" s="17">
        <f t="shared" ca="1" si="14"/>
        <v>5.3630465334499888E-2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14763</v>
      </c>
      <c r="D28" s="17">
        <v>12091</v>
      </c>
      <c r="E28" s="17">
        <v>11726</v>
      </c>
      <c r="F28" s="17">
        <v>14418</v>
      </c>
      <c r="G28" s="24"/>
      <c r="H28" s="7"/>
      <c r="I28" s="25">
        <f t="shared" si="0"/>
        <v>3037</v>
      </c>
      <c r="J28" s="24">
        <f t="shared" si="0"/>
        <v>-2327</v>
      </c>
      <c r="K28" s="7"/>
      <c r="L28" s="25">
        <f t="shared" si="3"/>
        <v>3036.8424072598846</v>
      </c>
      <c r="M28" s="17">
        <f t="shared" si="1"/>
        <v>2.4835471737090442E-2</v>
      </c>
      <c r="N28" s="17">
        <f t="shared" si="4"/>
        <v>-2327.0370920380642</v>
      </c>
      <c r="O28" s="24">
        <f t="shared" si="2"/>
        <v>1.3758192877562038E-3</v>
      </c>
      <c r="P28" s="7"/>
      <c r="Q28" s="25">
        <f t="shared" si="5"/>
        <v>3094.2239962623903</v>
      </c>
      <c r="R28" s="24">
        <f t="shared" si="6"/>
        <v>-2338.9777780137265</v>
      </c>
      <c r="S28" s="7"/>
      <c r="T28" s="25">
        <f t="shared" si="7"/>
        <v>-0.80084151727326225</v>
      </c>
      <c r="U28" s="24">
        <f t="shared" si="8"/>
        <v>-0.60594793612672437</v>
      </c>
      <c r="V28" s="7"/>
      <c r="W28" s="25">
        <f t="shared" si="9"/>
        <v>-0.7978059294686084</v>
      </c>
      <c r="X28" s="24">
        <f t="shared" si="10"/>
        <v>45.058208086068362</v>
      </c>
      <c r="Y28" s="7"/>
      <c r="Z28" s="25">
        <f t="shared" si="11"/>
        <v>632</v>
      </c>
      <c r="AA28" s="17">
        <f t="shared" si="15"/>
        <v>45.10799999999999</v>
      </c>
      <c r="AB28" s="24">
        <f t="shared" si="12"/>
        <v>0.78728311898960202</v>
      </c>
      <c r="AC28" s="17">
        <f t="shared" si="13"/>
        <v>-4.9791913931628073E-2</v>
      </c>
      <c r="AD28" s="17">
        <f t="shared" ca="1" si="14"/>
        <v>6.2513612673448904E-2</v>
      </c>
      <c r="AE28" s="17">
        <v>141</v>
      </c>
    </row>
    <row r="29" spans="1:31" s="17" customFormat="1" x14ac:dyDescent="0.25">
      <c r="A29" s="17">
        <v>9</v>
      </c>
      <c r="B29" s="17">
        <v>628</v>
      </c>
      <c r="C29" s="17">
        <v>14875</v>
      </c>
      <c r="D29" s="17">
        <v>12252</v>
      </c>
      <c r="E29" s="17">
        <v>11624</v>
      </c>
      <c r="F29" s="17">
        <v>14263</v>
      </c>
      <c r="G29" s="24"/>
      <c r="H29" s="7"/>
      <c r="I29" s="25">
        <f t="shared" si="0"/>
        <v>3251</v>
      </c>
      <c r="J29" s="24">
        <f t="shared" si="0"/>
        <v>-2011</v>
      </c>
      <c r="K29" s="7"/>
      <c r="L29" s="25">
        <f t="shared" si="3"/>
        <v>3250.7859879651528</v>
      </c>
      <c r="M29" s="17">
        <f t="shared" si="1"/>
        <v>4.580115105943957E-2</v>
      </c>
      <c r="N29" s="17">
        <f t="shared" si="4"/>
        <v>-2012.3100750381216</v>
      </c>
      <c r="O29" s="24">
        <f t="shared" si="2"/>
        <v>1.7162966055092268</v>
      </c>
      <c r="P29" s="7"/>
      <c r="Q29" s="25">
        <f t="shared" si="5"/>
        <v>3308.2239962623903</v>
      </c>
      <c r="R29" s="24">
        <f t="shared" si="6"/>
        <v>-2022.9777780137265</v>
      </c>
      <c r="S29" s="7"/>
      <c r="T29" s="25">
        <f t="shared" si="7"/>
        <v>-0.85622861429774832</v>
      </c>
      <c r="U29" s="24">
        <f t="shared" si="8"/>
        <v>-0.5240833072209079</v>
      </c>
      <c r="V29" s="7"/>
      <c r="W29" s="25">
        <f t="shared" si="9"/>
        <v>-0.85360520609928514</v>
      </c>
      <c r="X29" s="24">
        <f t="shared" si="10"/>
        <v>50.727082795048773</v>
      </c>
      <c r="Y29" s="7"/>
      <c r="Z29" s="25">
        <f t="shared" si="11"/>
        <v>628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-3.2917204951218082E-2</v>
      </c>
      <c r="AD29" s="17">
        <f t="shared" ca="1" si="14"/>
        <v>4.8936696116896883E-4</v>
      </c>
      <c r="AE29" s="17">
        <v>140</v>
      </c>
    </row>
    <row r="30" spans="1:31" s="17" customFormat="1" x14ac:dyDescent="0.25">
      <c r="A30" s="17">
        <v>10</v>
      </c>
      <c r="B30" s="17">
        <v>643</v>
      </c>
      <c r="C30" s="17">
        <v>14958</v>
      </c>
      <c r="D30" s="17">
        <v>12423</v>
      </c>
      <c r="E30" s="17">
        <v>11527</v>
      </c>
      <c r="F30" s="17">
        <v>14086</v>
      </c>
      <c r="G30" s="24"/>
      <c r="H30" s="7"/>
      <c r="I30" s="25">
        <f t="shared" si="0"/>
        <v>3431</v>
      </c>
      <c r="J30" s="24">
        <f t="shared" si="0"/>
        <v>-1663</v>
      </c>
      <c r="K30" s="7"/>
      <c r="L30" s="25">
        <f t="shared" si="3"/>
        <v>3436.4880427769135</v>
      </c>
      <c r="M30" s="17">
        <f t="shared" si="1"/>
        <v>30.118613521232625</v>
      </c>
      <c r="N30" s="17">
        <f t="shared" si="4"/>
        <v>-1669.6946765450757</v>
      </c>
      <c r="O30" s="24">
        <f t="shared" si="2"/>
        <v>44.818694043186824</v>
      </c>
      <c r="P30" s="7"/>
      <c r="Q30" s="25">
        <f t="shared" si="5"/>
        <v>3488.2239962623903</v>
      </c>
      <c r="R30" s="24">
        <f t="shared" si="6"/>
        <v>-1674.9777780137265</v>
      </c>
      <c r="S30" s="7"/>
      <c r="T30" s="25">
        <f t="shared" si="7"/>
        <v>-0.90281589216881142</v>
      </c>
      <c r="U30" s="24">
        <f t="shared" si="8"/>
        <v>-0.43392858931197076</v>
      </c>
      <c r="V30" s="7"/>
      <c r="W30" s="25">
        <f t="shared" si="9"/>
        <v>-0.90064622127359939</v>
      </c>
      <c r="X30" s="24">
        <f t="shared" si="10"/>
        <v>56.55090664321574</v>
      </c>
      <c r="Y30" s="7"/>
      <c r="Z30" s="25">
        <f t="shared" si="11"/>
        <v>643</v>
      </c>
      <c r="AA30" s="17">
        <f t="shared" si="15"/>
        <v>56.54699999999999</v>
      </c>
      <c r="AB30" s="24">
        <f t="shared" si="12"/>
        <v>0.98693133212523332</v>
      </c>
      <c r="AC30" s="17">
        <f t="shared" si="13"/>
        <v>3.9066432157497388E-3</v>
      </c>
      <c r="AD30" s="17">
        <f t="shared" ca="1" si="14"/>
        <v>1.3349982516785985E-5</v>
      </c>
      <c r="AE30" s="17">
        <v>139</v>
      </c>
    </row>
    <row r="31" spans="1:31" s="17" customFormat="1" x14ac:dyDescent="0.25">
      <c r="A31" s="17">
        <v>11</v>
      </c>
      <c r="B31" s="17">
        <v>623</v>
      </c>
      <c r="C31" s="17">
        <v>15037</v>
      </c>
      <c r="D31" s="17">
        <v>12586</v>
      </c>
      <c r="E31" s="17">
        <v>11449</v>
      </c>
      <c r="F31" s="17">
        <v>13909</v>
      </c>
      <c r="G31" s="24"/>
      <c r="H31" s="7"/>
      <c r="I31" s="25">
        <f t="shared" si="0"/>
        <v>3588</v>
      </c>
      <c r="J31" s="24">
        <f t="shared" si="0"/>
        <v>-1323</v>
      </c>
      <c r="K31" s="7"/>
      <c r="L31" s="25">
        <f t="shared" si="3"/>
        <v>3582.4528609466429</v>
      </c>
      <c r="M31" s="17">
        <f t="shared" si="1"/>
        <v>30.770751677279659</v>
      </c>
      <c r="N31" s="17">
        <f t="shared" si="4"/>
        <v>-1321.3480833193753</v>
      </c>
      <c r="O31" s="24">
        <f t="shared" si="2"/>
        <v>2.7288287197261551</v>
      </c>
      <c r="P31" s="7"/>
      <c r="Q31" s="25">
        <f t="shared" si="5"/>
        <v>3645.2239962623903</v>
      </c>
      <c r="R31" s="24">
        <f t="shared" si="6"/>
        <v>-1334.9777780137265</v>
      </c>
      <c r="S31" s="7"/>
      <c r="T31" s="25">
        <f t="shared" si="7"/>
        <v>-0.94345035120079423</v>
      </c>
      <c r="U31" s="24">
        <f t="shared" si="8"/>
        <v>-0.34584639365381381</v>
      </c>
      <c r="V31" s="7"/>
      <c r="W31" s="25">
        <f t="shared" si="9"/>
        <v>-0.94172392519875081</v>
      </c>
      <c r="X31" s="24">
        <f t="shared" si="10"/>
        <v>62.1098639400617</v>
      </c>
      <c r="Y31" s="7"/>
      <c r="Z31" s="25">
        <f t="shared" si="11"/>
        <v>623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-4.4136059938288952E-2</v>
      </c>
      <c r="AD31" s="17">
        <f t="shared" ca="1" si="14"/>
        <v>4.8338267170883853E-2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15092</v>
      </c>
      <c r="D32" s="17">
        <v>12770</v>
      </c>
      <c r="E32" s="17">
        <v>11388</v>
      </c>
      <c r="F32" s="17">
        <v>13724</v>
      </c>
      <c r="G32" s="24"/>
      <c r="H32" s="7"/>
      <c r="I32" s="25">
        <f t="shared" si="0"/>
        <v>3704</v>
      </c>
      <c r="J32" s="24">
        <f t="shared" si="0"/>
        <v>-954</v>
      </c>
      <c r="K32" s="7"/>
      <c r="L32" s="25">
        <f t="shared" si="3"/>
        <v>3694.6245825420419</v>
      </c>
      <c r="M32" s="17">
        <f t="shared" si="1"/>
        <v>87.898452510984868</v>
      </c>
      <c r="N32" s="17">
        <f t="shared" si="4"/>
        <v>-956.12495016864978</v>
      </c>
      <c r="O32" s="24">
        <f t="shared" si="2"/>
        <v>4.5154132192447083</v>
      </c>
      <c r="P32" s="7"/>
      <c r="Q32" s="25">
        <f t="shared" si="5"/>
        <v>3761.2239962623903</v>
      </c>
      <c r="R32" s="24">
        <f t="shared" si="6"/>
        <v>-965.97777801372649</v>
      </c>
      <c r="S32" s="7"/>
      <c r="T32" s="25">
        <f t="shared" si="7"/>
        <v>-0.97347326360659037</v>
      </c>
      <c r="U32" s="24">
        <f t="shared" si="8"/>
        <v>-0.25025130483657876</v>
      </c>
      <c r="V32" s="7"/>
      <c r="W32" s="25">
        <f t="shared" si="9"/>
        <v>-0.97222771085375548</v>
      </c>
      <c r="X32" s="24">
        <f t="shared" si="10"/>
        <v>67.840945575640433</v>
      </c>
      <c r="Y32" s="7"/>
      <c r="Z32" s="25">
        <f t="shared" si="11"/>
        <v>630</v>
      </c>
      <c r="AA32" s="17">
        <f t="shared" si="15"/>
        <v>67.823999999999984</v>
      </c>
      <c r="AB32" s="24">
        <f t="shared" si="12"/>
        <v>1.1837521118726337</v>
      </c>
      <c r="AC32" s="17">
        <f t="shared" si="13"/>
        <v>1.6945575640448851E-2</v>
      </c>
      <c r="AD32" s="17">
        <f t="shared" ca="1" si="14"/>
        <v>-6.6947994676780809E-2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15124</v>
      </c>
      <c r="D33" s="17">
        <v>12951</v>
      </c>
      <c r="E33" s="17">
        <v>11355</v>
      </c>
      <c r="F33" s="17">
        <v>13548</v>
      </c>
      <c r="G33" s="24"/>
      <c r="H33" s="7"/>
      <c r="I33" s="25">
        <f t="shared" si="0"/>
        <v>3769</v>
      </c>
      <c r="J33" s="24">
        <f t="shared" si="0"/>
        <v>-597</v>
      </c>
      <c r="K33" s="7"/>
      <c r="L33" s="25">
        <f t="shared" si="3"/>
        <v>3767.4175237100053</v>
      </c>
      <c r="M33" s="17">
        <f t="shared" si="1"/>
        <v>2.5042312083953955</v>
      </c>
      <c r="N33" s="17">
        <f t="shared" si="4"/>
        <v>-598.83300830559131</v>
      </c>
      <c r="O33" s="24">
        <f t="shared" si="2"/>
        <v>3.3599194483667123</v>
      </c>
      <c r="P33" s="7"/>
      <c r="Q33" s="25">
        <f t="shared" si="5"/>
        <v>3826.2239962623903</v>
      </c>
      <c r="R33" s="24">
        <f t="shared" si="6"/>
        <v>-608.97777801372649</v>
      </c>
      <c r="S33" s="7"/>
      <c r="T33" s="25">
        <f t="shared" si="7"/>
        <v>-0.99029644728225208</v>
      </c>
      <c r="U33" s="24">
        <f t="shared" si="8"/>
        <v>-0.15776499939551392</v>
      </c>
      <c r="V33" s="7"/>
      <c r="W33" s="25">
        <f t="shared" si="9"/>
        <v>-0.98951597521854973</v>
      </c>
      <c r="X33" s="24">
        <f t="shared" si="10"/>
        <v>73.216735415626431</v>
      </c>
      <c r="Y33" s="7"/>
      <c r="Z33" s="25">
        <f t="shared" si="11"/>
        <v>601</v>
      </c>
      <c r="AA33" s="17">
        <f t="shared" si="15"/>
        <v>73.23299999999999</v>
      </c>
      <c r="AB33" s="24">
        <f t="shared" si="12"/>
        <v>1.2781569711130072</v>
      </c>
      <c r="AC33" s="17">
        <f t="shared" si="13"/>
        <v>-1.6264584373558932E-2</v>
      </c>
      <c r="AD33" s="17">
        <f t="shared" ca="1" si="14"/>
        <v>-2.1910936871847753E-2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15140</v>
      </c>
      <c r="D34" s="17">
        <v>13129</v>
      </c>
      <c r="E34" s="17">
        <v>11332</v>
      </c>
      <c r="F34" s="17">
        <v>13361</v>
      </c>
      <c r="G34" s="24"/>
      <c r="H34" s="7"/>
      <c r="I34" s="25">
        <f t="shared" si="0"/>
        <v>3808</v>
      </c>
      <c r="J34" s="24">
        <f t="shared" si="0"/>
        <v>-232</v>
      </c>
      <c r="K34" s="7"/>
      <c r="L34" s="25">
        <f t="shared" si="3"/>
        <v>3806.6311351055438</v>
      </c>
      <c r="M34" s="17">
        <f t="shared" si="1"/>
        <v>1.873791099274686</v>
      </c>
      <c r="N34" s="17">
        <f t="shared" si="4"/>
        <v>-227.6147834291794</v>
      </c>
      <c r="O34" s="24">
        <f t="shared" si="2"/>
        <v>19.230124372999608</v>
      </c>
      <c r="P34" s="7"/>
      <c r="Q34" s="25">
        <f t="shared" si="5"/>
        <v>3865.2239962623903</v>
      </c>
      <c r="R34" s="24">
        <f t="shared" si="6"/>
        <v>-243.97777801372644</v>
      </c>
      <c r="S34" s="7"/>
      <c r="T34" s="25">
        <f t="shared" si="7"/>
        <v>-1.0003903574876492</v>
      </c>
      <c r="U34" s="24">
        <f t="shared" si="8"/>
        <v>-6.3206171703668934E-2</v>
      </c>
      <c r="V34" s="7"/>
      <c r="W34" s="25">
        <f t="shared" si="9"/>
        <v>-1.0000852983230015</v>
      </c>
      <c r="X34" s="24">
        <f t="shared" si="10"/>
        <v>78.659203133978053</v>
      </c>
      <c r="Y34" s="7"/>
      <c r="Z34" s="25">
        <f t="shared" si="11"/>
        <v>615</v>
      </c>
      <c r="AA34" s="17">
        <f t="shared" si="15"/>
        <v>78.767999999999986</v>
      </c>
      <c r="AB34" s="24">
        <f t="shared" si="12"/>
        <v>1.3747609452108933</v>
      </c>
      <c r="AC34" s="17">
        <f t="shared" si="13"/>
        <v>-0.10879686602193317</v>
      </c>
      <c r="AD34" s="17">
        <f t="shared" ca="1" si="14"/>
        <v>0.10103931055421356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15142</v>
      </c>
      <c r="D35" s="17">
        <v>13319</v>
      </c>
      <c r="E35" s="17">
        <v>11329</v>
      </c>
      <c r="F35" s="17">
        <v>13169</v>
      </c>
      <c r="G35" s="24"/>
      <c r="H35" s="7"/>
      <c r="I35" s="25">
        <f t="shared" si="0"/>
        <v>3813</v>
      </c>
      <c r="J35" s="24">
        <f t="shared" si="0"/>
        <v>150</v>
      </c>
      <c r="K35" s="7"/>
      <c r="L35" s="25">
        <f t="shared" si="3"/>
        <v>3809.5304245267826</v>
      </c>
      <c r="M35" s="17">
        <f t="shared" si="1"/>
        <v>12.037953964352067</v>
      </c>
      <c r="N35" s="17">
        <f t="shared" si="4"/>
        <v>152.51266817613475</v>
      </c>
      <c r="O35" s="24">
        <f t="shared" si="2"/>
        <v>6.313501363360345</v>
      </c>
      <c r="P35" s="7"/>
      <c r="Q35" s="25">
        <f t="shared" si="5"/>
        <v>3870.2239962623903</v>
      </c>
      <c r="R35" s="24">
        <f t="shared" si="6"/>
        <v>138.02222198627356</v>
      </c>
      <c r="S35" s="7"/>
      <c r="T35" s="25">
        <f t="shared" si="7"/>
        <v>-1.001684448539623</v>
      </c>
      <c r="U35" s="24">
        <f t="shared" si="8"/>
        <v>3.5756765771083887E-2</v>
      </c>
      <c r="V35" s="7"/>
      <c r="W35" s="25">
        <f t="shared" si="9"/>
        <v>-1.0018768276946737</v>
      </c>
      <c r="X35" s="24">
        <f t="shared" si="10"/>
        <v>84.319537634382982</v>
      </c>
      <c r="Y35" s="7"/>
      <c r="Z35" s="25">
        <f t="shared" si="11"/>
        <v>626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-8.2462365617004707E-2</v>
      </c>
      <c r="AD35" s="17">
        <f t="shared" ca="1" si="14"/>
        <v>-3.9758837354909815E-2</v>
      </c>
      <c r="AE35" s="17">
        <v>134</v>
      </c>
    </row>
    <row r="36" spans="1:31" s="17" customFormat="1" x14ac:dyDescent="0.25">
      <c r="A36" s="17">
        <v>16</v>
      </c>
      <c r="B36" s="17">
        <v>636</v>
      </c>
      <c r="C36" s="17">
        <v>15125</v>
      </c>
      <c r="D36" s="17">
        <v>13513</v>
      </c>
      <c r="E36" s="17">
        <v>11347</v>
      </c>
      <c r="F36" s="17">
        <v>12980</v>
      </c>
      <c r="G36" s="24"/>
      <c r="H36" s="7"/>
      <c r="I36" s="25">
        <f t="shared" si="0"/>
        <v>3778</v>
      </c>
      <c r="J36" s="24">
        <f t="shared" si="0"/>
        <v>533</v>
      </c>
      <c r="K36" s="7"/>
      <c r="L36" s="25">
        <f t="shared" si="3"/>
        <v>3774.2070628790725</v>
      </c>
      <c r="M36" s="17">
        <f t="shared" si="1"/>
        <v>14.38637200330972</v>
      </c>
      <c r="N36" s="17">
        <f t="shared" si="4"/>
        <v>537.29651944010175</v>
      </c>
      <c r="O36" s="24">
        <f t="shared" si="2"/>
        <v>18.460079299172229</v>
      </c>
      <c r="P36" s="7"/>
      <c r="Q36" s="25">
        <f t="shared" si="5"/>
        <v>3835.2239962623903</v>
      </c>
      <c r="R36" s="24">
        <f t="shared" si="6"/>
        <v>521.02222198627351</v>
      </c>
      <c r="S36" s="7"/>
      <c r="T36" s="25">
        <f t="shared" si="7"/>
        <v>-0.99262581117580517</v>
      </c>
      <c r="U36" s="24">
        <f t="shared" si="8"/>
        <v>0.13497876852718421</v>
      </c>
      <c r="V36" s="7"/>
      <c r="W36" s="25">
        <f t="shared" si="9"/>
        <v>-0.99331680002667433</v>
      </c>
      <c r="X36" s="24">
        <f t="shared" si="10"/>
        <v>90.013880861726705</v>
      </c>
      <c r="Y36" s="7"/>
      <c r="Z36" s="25">
        <f t="shared" si="11"/>
        <v>636</v>
      </c>
      <c r="AA36" s="17">
        <f t="shared" si="15"/>
        <v>90.125999999999991</v>
      </c>
      <c r="AB36" s="24">
        <f t="shared" si="12"/>
        <v>1.5729954416524092</v>
      </c>
      <c r="AC36" s="17">
        <f t="shared" si="13"/>
        <v>-0.11211913827328601</v>
      </c>
      <c r="AD36" s="17">
        <f t="shared" ca="1" si="14"/>
        <v>-2.0019139256604035E-2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15092</v>
      </c>
      <c r="D37" s="17">
        <v>13701</v>
      </c>
      <c r="E37" s="17">
        <v>11383</v>
      </c>
      <c r="F37" s="17">
        <v>12798</v>
      </c>
      <c r="G37" s="24"/>
      <c r="H37" s="7"/>
      <c r="I37" s="25">
        <f t="shared" si="0"/>
        <v>3709</v>
      </c>
      <c r="J37" s="24">
        <f t="shared" si="0"/>
        <v>903</v>
      </c>
      <c r="K37" s="7"/>
      <c r="L37" s="25">
        <f t="shared" si="3"/>
        <v>3702.5451924634663</v>
      </c>
      <c r="M37" s="17">
        <f t="shared" si="1"/>
        <v>41.664540333692713</v>
      </c>
      <c r="N37" s="17">
        <f t="shared" si="4"/>
        <v>909.15435461439654</v>
      </c>
      <c r="O37" s="24">
        <f t="shared" si="2"/>
        <v>37.876080719743968</v>
      </c>
      <c r="P37" s="7"/>
      <c r="Q37" s="25">
        <f t="shared" si="5"/>
        <v>3766.2239962623903</v>
      </c>
      <c r="R37" s="24">
        <f t="shared" si="6"/>
        <v>891.02222198627351</v>
      </c>
      <c r="S37" s="7"/>
      <c r="T37" s="25">
        <f t="shared" si="7"/>
        <v>-0.97476735465856434</v>
      </c>
      <c r="U37" s="24">
        <f t="shared" si="8"/>
        <v>0.2308329226257668</v>
      </c>
      <c r="V37" s="7"/>
      <c r="W37" s="25">
        <f t="shared" si="9"/>
        <v>-0.97593991407306246</v>
      </c>
      <c r="X37" s="24">
        <f t="shared" si="10"/>
        <v>95.582787220857881</v>
      </c>
      <c r="Y37" s="7"/>
      <c r="Z37" s="25">
        <f t="shared" si="11"/>
        <v>623</v>
      </c>
      <c r="AA37" s="17">
        <f t="shared" si="15"/>
        <v>95.73299999999999</v>
      </c>
      <c r="AB37" s="24">
        <f t="shared" si="12"/>
        <v>1.6708560528117313</v>
      </c>
      <c r="AC37" s="17">
        <f t="shared" si="13"/>
        <v>-0.15021277914210884</v>
      </c>
      <c r="AD37" s="17">
        <f t="shared" ca="1" si="14"/>
        <v>-1.9161251156759818E-2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15047</v>
      </c>
      <c r="D38" s="17">
        <v>13896</v>
      </c>
      <c r="E38" s="17">
        <v>11448</v>
      </c>
      <c r="F38" s="17">
        <v>12620</v>
      </c>
      <c r="G38" s="24"/>
      <c r="H38" s="7"/>
      <c r="I38" s="25">
        <f t="shared" si="0"/>
        <v>3599</v>
      </c>
      <c r="J38" s="24">
        <f t="shared" si="0"/>
        <v>1276</v>
      </c>
      <c r="K38" s="7"/>
      <c r="L38" s="25">
        <f t="shared" si="3"/>
        <v>3592.2715176751767</v>
      </c>
      <c r="M38" s="17">
        <f t="shared" si="1"/>
        <v>45.272474395459419</v>
      </c>
      <c r="N38" s="17">
        <f t="shared" si="4"/>
        <v>1279.8820182970051</v>
      </c>
      <c r="O38" s="24">
        <f t="shared" si="2"/>
        <v>15.070066058282073</v>
      </c>
      <c r="P38" s="7"/>
      <c r="Q38" s="25">
        <f t="shared" si="5"/>
        <v>3656.2239962623903</v>
      </c>
      <c r="R38" s="24">
        <f t="shared" si="6"/>
        <v>1264.0222219862735</v>
      </c>
      <c r="S38" s="7"/>
      <c r="T38" s="25">
        <f t="shared" si="7"/>
        <v>-0.94629735151513694</v>
      </c>
      <c r="U38" s="24">
        <f t="shared" si="8"/>
        <v>0.32746427256839195</v>
      </c>
      <c r="V38" s="7"/>
      <c r="W38" s="25">
        <f t="shared" si="9"/>
        <v>-0.94795525390351509</v>
      </c>
      <c r="X38" s="24">
        <f t="shared" si="10"/>
        <v>101.33263218859207</v>
      </c>
      <c r="Y38" s="7"/>
      <c r="Z38" s="25">
        <f t="shared" si="11"/>
        <v>636</v>
      </c>
      <c r="AA38" s="17">
        <f t="shared" si="15"/>
        <v>101.45699999999999</v>
      </c>
      <c r="AB38" s="24">
        <f t="shared" si="12"/>
        <v>1.7707586991958868</v>
      </c>
      <c r="AC38" s="17">
        <f t="shared" si="13"/>
        <v>-0.12436781140792164</v>
      </c>
      <c r="AD38" s="17">
        <f t="shared" ca="1" si="14"/>
        <v>1.4715457008946942E-2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14974</v>
      </c>
      <c r="D39" s="17">
        <v>14070</v>
      </c>
      <c r="E39" s="17">
        <v>11518</v>
      </c>
      <c r="F39" s="17">
        <v>12440</v>
      </c>
      <c r="G39" s="24"/>
      <c r="H39" s="7"/>
      <c r="I39" s="25">
        <f t="shared" si="0"/>
        <v>3456</v>
      </c>
      <c r="J39" s="24">
        <f t="shared" si="0"/>
        <v>1630</v>
      </c>
      <c r="K39" s="7"/>
      <c r="L39" s="25">
        <f t="shared" si="3"/>
        <v>3446.1094599624257</v>
      </c>
      <c r="M39" s="17">
        <f t="shared" si="1"/>
        <v>97.822782234859901</v>
      </c>
      <c r="N39" s="17">
        <f t="shared" si="4"/>
        <v>1636.8528744422738</v>
      </c>
      <c r="O39" s="24">
        <f t="shared" si="2"/>
        <v>46.961888121569274</v>
      </c>
      <c r="P39" s="7"/>
      <c r="Q39" s="25">
        <f t="shared" si="5"/>
        <v>3513.2239962623903</v>
      </c>
      <c r="R39" s="24">
        <f t="shared" si="6"/>
        <v>1618.0222219862735</v>
      </c>
      <c r="S39" s="7"/>
      <c r="T39" s="25">
        <f t="shared" si="7"/>
        <v>-0.90928634742868131</v>
      </c>
      <c r="U39" s="24">
        <f t="shared" si="8"/>
        <v>0.41917338216541417</v>
      </c>
      <c r="V39" s="7"/>
      <c r="W39" s="25">
        <f t="shared" si="9"/>
        <v>-0.91140474401757443</v>
      </c>
      <c r="X39" s="24">
        <f t="shared" si="10"/>
        <v>106.97418409791578</v>
      </c>
      <c r="Y39" s="7"/>
      <c r="Z39" s="25">
        <f t="shared" si="11"/>
        <v>634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-0.18881590208421528</v>
      </c>
      <c r="AD39" s="17">
        <f t="shared" ca="1" si="14"/>
        <v>7.9086694936520985E-2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14877</v>
      </c>
      <c r="D40" s="17">
        <v>14234</v>
      </c>
      <c r="E40" s="17">
        <v>11602</v>
      </c>
      <c r="F40" s="17">
        <v>12273</v>
      </c>
      <c r="G40" s="24"/>
      <c r="H40" s="7"/>
      <c r="I40" s="25">
        <f t="shared" si="0"/>
        <v>3275</v>
      </c>
      <c r="J40" s="24">
        <f t="shared" si="0"/>
        <v>1961</v>
      </c>
      <c r="K40" s="7"/>
      <c r="L40" s="25">
        <f t="shared" si="3"/>
        <v>3271.1289327308796</v>
      </c>
      <c r="M40" s="17">
        <f t="shared" si="1"/>
        <v>14.98516180205551</v>
      </c>
      <c r="N40" s="17">
        <f t="shared" si="4"/>
        <v>1967.7616479155333</v>
      </c>
      <c r="O40" s="24">
        <f t="shared" si="2"/>
        <v>45.719882533636238</v>
      </c>
      <c r="P40" s="7"/>
      <c r="Q40" s="25">
        <f t="shared" si="5"/>
        <v>3332.2239962623903</v>
      </c>
      <c r="R40" s="24">
        <f t="shared" si="6"/>
        <v>1949.0222219862735</v>
      </c>
      <c r="S40" s="7"/>
      <c r="T40" s="25">
        <f t="shared" si="7"/>
        <v>-0.86244025134722335</v>
      </c>
      <c r="U40" s="24">
        <f t="shared" si="8"/>
        <v>0.50492399029144341</v>
      </c>
      <c r="V40" s="7"/>
      <c r="W40" s="25">
        <f t="shared" si="9"/>
        <v>-0.8649890684092667</v>
      </c>
      <c r="X40" s="24">
        <f t="shared" si="10"/>
        <v>112.54911645221972</v>
      </c>
      <c r="Y40" s="7"/>
      <c r="Z40" s="25">
        <f t="shared" si="11"/>
        <v>615</v>
      </c>
      <c r="AA40" s="17">
        <f t="shared" si="15"/>
        <v>112.69799999999999</v>
      </c>
      <c r="AB40" s="24">
        <f t="shared" si="12"/>
        <v>1.9669511604125693</v>
      </c>
      <c r="AC40" s="17">
        <f t="shared" si="13"/>
        <v>-0.14888354778027235</v>
      </c>
      <c r="AD40" s="17">
        <f t="shared" ca="1" si="14"/>
        <v>3.4759070660896896E-3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14774</v>
      </c>
      <c r="D41" s="17">
        <v>14382</v>
      </c>
      <c r="E41" s="17">
        <v>11704</v>
      </c>
      <c r="F41" s="17">
        <v>12112</v>
      </c>
      <c r="G41" s="24"/>
      <c r="H41" s="7"/>
      <c r="I41" s="25">
        <f t="shared" si="0"/>
        <v>3070</v>
      </c>
      <c r="J41" s="24">
        <f t="shared" si="0"/>
        <v>2270</v>
      </c>
      <c r="K41" s="7"/>
      <c r="L41" s="25">
        <f t="shared" si="3"/>
        <v>3067.2554763228668</v>
      </c>
      <c r="M41" s="17">
        <f t="shared" si="1"/>
        <v>7.5324102143447522</v>
      </c>
      <c r="N41" s="17">
        <f t="shared" si="4"/>
        <v>2277.4671837403648</v>
      </c>
      <c r="O41" s="24">
        <f t="shared" si="2"/>
        <v>55.758833012368697</v>
      </c>
      <c r="P41" s="7"/>
      <c r="Q41" s="25">
        <f t="shared" si="5"/>
        <v>3127.2239962623903</v>
      </c>
      <c r="R41" s="24">
        <f t="shared" si="6"/>
        <v>2258.0222219862735</v>
      </c>
      <c r="S41" s="7"/>
      <c r="T41" s="25">
        <f t="shared" si="7"/>
        <v>-0.80938251821629048</v>
      </c>
      <c r="U41" s="24">
        <f t="shared" si="8"/>
        <v>0.58497516222782731</v>
      </c>
      <c r="V41" s="7"/>
      <c r="W41" s="25">
        <f t="shared" si="9"/>
        <v>-0.81233302994735512</v>
      </c>
      <c r="X41" s="24">
        <f t="shared" si="10"/>
        <v>118.03384891533642</v>
      </c>
      <c r="Y41" s="7"/>
      <c r="Z41" s="25">
        <f t="shared" si="11"/>
        <v>609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-0.14515108466356708</v>
      </c>
      <c r="AD41" s="17">
        <f t="shared" ca="1" si="14"/>
        <v>0.11035773102960889</v>
      </c>
      <c r="AE41" s="17">
        <v>128</v>
      </c>
    </row>
    <row r="42" spans="1:31" s="17" customFormat="1" x14ac:dyDescent="0.25">
      <c r="A42" s="17">
        <v>22</v>
      </c>
      <c r="B42" s="17">
        <v>619</v>
      </c>
      <c r="C42" s="17">
        <v>14657</v>
      </c>
      <c r="D42" s="17">
        <v>14547</v>
      </c>
      <c r="E42" s="17">
        <v>11833</v>
      </c>
      <c r="F42" s="17">
        <v>11973</v>
      </c>
      <c r="G42" s="24"/>
      <c r="H42" s="7"/>
      <c r="I42" s="25">
        <f t="shared" si="0"/>
        <v>2824</v>
      </c>
      <c r="J42" s="24">
        <f t="shared" si="0"/>
        <v>2574</v>
      </c>
      <c r="K42" s="7"/>
      <c r="L42" s="25">
        <f t="shared" si="3"/>
        <v>2830.758399388912</v>
      </c>
      <c r="M42" s="17">
        <f t="shared" si="1"/>
        <v>45.675962300046628</v>
      </c>
      <c r="N42" s="17">
        <f t="shared" si="4"/>
        <v>2570.9999712655881</v>
      </c>
      <c r="O42" s="24">
        <f t="shared" si="2"/>
        <v>9.0001724072970593</v>
      </c>
      <c r="P42" s="7"/>
      <c r="Q42" s="25">
        <f t="shared" si="5"/>
        <v>2881.2239962623903</v>
      </c>
      <c r="R42" s="24">
        <f t="shared" si="6"/>
        <v>2562.0222219862735</v>
      </c>
      <c r="S42" s="7"/>
      <c r="T42" s="25">
        <f t="shared" si="7"/>
        <v>-0.74571323845917092</v>
      </c>
      <c r="U42" s="24">
        <f t="shared" si="8"/>
        <v>0.66373100775747351</v>
      </c>
      <c r="V42" s="7"/>
      <c r="W42" s="25">
        <f t="shared" si="9"/>
        <v>-0.74905880005541892</v>
      </c>
      <c r="X42" s="24">
        <f t="shared" si="10"/>
        <v>123.81925579392203</v>
      </c>
      <c r="Y42" s="7"/>
      <c r="Z42" s="25">
        <f t="shared" si="11"/>
        <v>619</v>
      </c>
      <c r="AA42" s="17">
        <f t="shared" si="15"/>
        <v>123.74999999999999</v>
      </c>
      <c r="AB42" s="24">
        <f t="shared" si="12"/>
        <v>2.1598449493429825</v>
      </c>
      <c r="AC42" s="17">
        <f t="shared" si="13"/>
        <v>6.9255793922039288E-2</v>
      </c>
      <c r="AD42" s="17">
        <f t="shared" ca="1" si="14"/>
        <v>-0.14463592377698831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14528</v>
      </c>
      <c r="D43" s="17">
        <v>14677</v>
      </c>
      <c r="E43" s="17">
        <v>11957</v>
      </c>
      <c r="F43" s="17">
        <v>11834</v>
      </c>
      <c r="G43" s="24"/>
      <c r="H43" s="7"/>
      <c r="I43" s="25">
        <f t="shared" si="0"/>
        <v>2571</v>
      </c>
      <c r="J43" s="24">
        <f t="shared" si="0"/>
        <v>2843</v>
      </c>
      <c r="K43" s="7"/>
      <c r="L43" s="25">
        <f t="shared" si="3"/>
        <v>2568.3112689595455</v>
      </c>
      <c r="M43" s="17">
        <f t="shared" si="1"/>
        <v>7.2292746079036094</v>
      </c>
      <c r="N43" s="17">
        <f t="shared" si="4"/>
        <v>2839.1001768610245</v>
      </c>
      <c r="O43" s="24">
        <f t="shared" si="2"/>
        <v>15.208620515288992</v>
      </c>
      <c r="P43" s="7"/>
      <c r="Q43" s="25">
        <f t="shared" si="5"/>
        <v>2628.2239962623903</v>
      </c>
      <c r="R43" s="24">
        <f t="shared" si="6"/>
        <v>2831.0222219862735</v>
      </c>
      <c r="S43" s="7"/>
      <c r="T43" s="25">
        <f t="shared" si="7"/>
        <v>-0.68023223122928789</v>
      </c>
      <c r="U43" s="24">
        <f t="shared" si="8"/>
        <v>0.73341956843995648</v>
      </c>
      <c r="V43" s="7"/>
      <c r="W43" s="25">
        <f t="shared" si="9"/>
        <v>-0.6839272444933433</v>
      </c>
      <c r="X43" s="24">
        <f t="shared" si="10"/>
        <v>129.27542966520207</v>
      </c>
      <c r="Y43" s="7"/>
      <c r="Z43" s="25">
        <f t="shared" si="11"/>
        <v>616</v>
      </c>
      <c r="AA43" s="17">
        <f t="shared" si="15"/>
        <v>129.29399999999998</v>
      </c>
      <c r="AB43" s="24">
        <f t="shared" si="12"/>
        <v>2.2566060030735482</v>
      </c>
      <c r="AC43" s="17">
        <f t="shared" si="13"/>
        <v>-1.8570334797914256E-2</v>
      </c>
      <c r="AD43" s="17">
        <f t="shared" ca="1" si="14"/>
        <v>-1.9703800887754142E-2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14383</v>
      </c>
      <c r="D44" s="17">
        <v>14798</v>
      </c>
      <c r="E44" s="17">
        <v>12104</v>
      </c>
      <c r="F44" s="17">
        <v>11707</v>
      </c>
      <c r="G44" s="24"/>
      <c r="H44" s="7"/>
      <c r="I44" s="25">
        <f t="shared" si="0"/>
        <v>2279</v>
      </c>
      <c r="J44" s="24">
        <f t="shared" si="0"/>
        <v>3091</v>
      </c>
      <c r="K44" s="7"/>
      <c r="L44" s="25">
        <f t="shared" si="3"/>
        <v>2272.5639526296191</v>
      </c>
      <c r="M44" s="17">
        <f t="shared" si="1"/>
        <v>41.422705753787511</v>
      </c>
      <c r="N44" s="17">
        <f t="shared" si="4"/>
        <v>3087.3742185751412</v>
      </c>
      <c r="O44" s="24">
        <f t="shared" si="2"/>
        <v>13.146290940851216</v>
      </c>
      <c r="P44" s="7"/>
      <c r="Q44" s="25">
        <f t="shared" si="5"/>
        <v>2336.2239962623903</v>
      </c>
      <c r="R44" s="24">
        <f t="shared" si="6"/>
        <v>3079.0222219862735</v>
      </c>
      <c r="S44" s="7"/>
      <c r="T44" s="25">
        <f t="shared" si="7"/>
        <v>-0.60465731379400778</v>
      </c>
      <c r="U44" s="24">
        <f t="shared" si="8"/>
        <v>0.7976677582141416</v>
      </c>
      <c r="V44" s="7"/>
      <c r="W44" s="25">
        <f t="shared" si="9"/>
        <v>-0.60867430603263717</v>
      </c>
      <c r="X44" s="24">
        <f t="shared" si="10"/>
        <v>134.92945704693432</v>
      </c>
      <c r="Y44" s="7"/>
      <c r="Z44" s="25">
        <f t="shared" si="11"/>
        <v>634</v>
      </c>
      <c r="AA44" s="17">
        <f t="shared" si="15"/>
        <v>134.99999999999997</v>
      </c>
      <c r="AB44" s="24">
        <f t="shared" si="12"/>
        <v>2.3561944901923444</v>
      </c>
      <c r="AC44" s="17">
        <f t="shared" si="13"/>
        <v>-7.0542953065654501E-2</v>
      </c>
      <c r="AD44" s="17">
        <f t="shared" ca="1" si="14"/>
        <v>0.17472551230576983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14216</v>
      </c>
      <c r="D45" s="17">
        <v>14909</v>
      </c>
      <c r="E45" s="17">
        <v>12266</v>
      </c>
      <c r="F45" s="17">
        <v>11599</v>
      </c>
      <c r="G45" s="24"/>
      <c r="H45" s="7"/>
      <c r="I45" s="25">
        <f t="shared" si="0"/>
        <v>1950</v>
      </c>
      <c r="J45" s="24">
        <f t="shared" si="0"/>
        <v>3310</v>
      </c>
      <c r="K45" s="7"/>
      <c r="L45" s="25">
        <f t="shared" si="3"/>
        <v>1952.1633633511904</v>
      </c>
      <c r="M45" s="17">
        <f t="shared" si="1"/>
        <v>4.680140989273565</v>
      </c>
      <c r="N45" s="17">
        <f t="shared" si="4"/>
        <v>3306.1080146802974</v>
      </c>
      <c r="O45" s="24">
        <f t="shared" si="2"/>
        <v>15.14754972878054</v>
      </c>
      <c r="P45" s="7"/>
      <c r="Q45" s="25">
        <f t="shared" si="5"/>
        <v>2007.2239962623901</v>
      </c>
      <c r="R45" s="24">
        <f t="shared" si="6"/>
        <v>3298.0222219862735</v>
      </c>
      <c r="S45" s="7"/>
      <c r="T45" s="25">
        <f t="shared" si="7"/>
        <v>-0.51950612257412021</v>
      </c>
      <c r="U45" s="24">
        <f t="shared" si="8"/>
        <v>0.85440305482924861</v>
      </c>
      <c r="V45" s="7"/>
      <c r="W45" s="25">
        <f t="shared" si="9"/>
        <v>-0.5238072104187832</v>
      </c>
      <c r="X45" s="24">
        <f t="shared" si="10"/>
        <v>140.76440038099224</v>
      </c>
      <c r="Y45" s="7"/>
      <c r="Z45" s="25">
        <f t="shared" si="11"/>
        <v>637</v>
      </c>
      <c r="AA45" s="17">
        <f t="shared" si="15"/>
        <v>140.73299999999998</v>
      </c>
      <c r="AB45" s="24">
        <f t="shared" si="12"/>
        <v>2.4562542162091794</v>
      </c>
      <c r="AC45" s="17">
        <f t="shared" si="13"/>
        <v>3.1400380992266719E-2</v>
      </c>
      <c r="AD45" s="17">
        <f t="shared" ca="1" si="14"/>
        <v>2.8623493419956958E-3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14040</v>
      </c>
      <c r="D46" s="17">
        <v>14994</v>
      </c>
      <c r="E46" s="17">
        <v>12432</v>
      </c>
      <c r="F46" s="17">
        <v>11497</v>
      </c>
      <c r="G46" s="24"/>
      <c r="H46" s="7"/>
      <c r="I46" s="25">
        <f t="shared" si="0"/>
        <v>1608</v>
      </c>
      <c r="J46" s="24">
        <f t="shared" si="0"/>
        <v>3497</v>
      </c>
      <c r="K46" s="7"/>
      <c r="L46" s="25">
        <f t="shared" si="3"/>
        <v>1613.8494770042805</v>
      </c>
      <c r="M46" s="17">
        <f t="shared" si="1"/>
        <v>34.216381223606554</v>
      </c>
      <c r="N46" s="17">
        <f t="shared" si="4"/>
        <v>3490.8093990728539</v>
      </c>
      <c r="O46" s="24">
        <f t="shared" si="2"/>
        <v>38.32353983918189</v>
      </c>
      <c r="P46" s="7"/>
      <c r="Q46" s="25">
        <f t="shared" si="5"/>
        <v>1665.2239962623901</v>
      </c>
      <c r="R46" s="24">
        <f t="shared" si="6"/>
        <v>3485.0222219862735</v>
      </c>
      <c r="S46" s="7"/>
      <c r="T46" s="25">
        <f t="shared" si="7"/>
        <v>-0.43099029461910032</v>
      </c>
      <c r="U46" s="24">
        <f t="shared" si="8"/>
        <v>0.90284826244123495</v>
      </c>
      <c r="V46" s="7"/>
      <c r="W46" s="25">
        <f t="shared" si="9"/>
        <v>-0.43553376671135813</v>
      </c>
      <c r="X46" s="24">
        <f t="shared" si="10"/>
        <v>146.52288196897177</v>
      </c>
      <c r="Y46" s="7"/>
      <c r="Z46" s="25">
        <f t="shared" si="11"/>
        <v>633</v>
      </c>
      <c r="AA46" s="17">
        <f t="shared" si="15"/>
        <v>146.42999999999998</v>
      </c>
      <c r="AB46" s="24">
        <f t="shared" si="12"/>
        <v>2.5556856236952963</v>
      </c>
      <c r="AC46" s="17">
        <f t="shared" si="13"/>
        <v>9.2881968971795459E-2</v>
      </c>
      <c r="AD46" s="17">
        <f t="shared" ca="1" si="14"/>
        <v>-1.5848320786346903E-3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13865</v>
      </c>
      <c r="D47" s="17">
        <v>15067</v>
      </c>
      <c r="E47" s="17">
        <v>12602</v>
      </c>
      <c r="F47" s="17">
        <v>11422</v>
      </c>
      <c r="G47" s="24"/>
      <c r="H47" s="7"/>
      <c r="I47" s="25">
        <f t="shared" si="0"/>
        <v>1263</v>
      </c>
      <c r="J47" s="24">
        <f t="shared" si="0"/>
        <v>3645</v>
      </c>
      <c r="K47" s="7"/>
      <c r="L47" s="25">
        <f t="shared" si="3"/>
        <v>1265.8818094027474</v>
      </c>
      <c r="M47" s="17">
        <f t="shared" si="1"/>
        <v>8.3048254337634511</v>
      </c>
      <c r="N47" s="17">
        <f t="shared" si="4"/>
        <v>3638.6048484554517</v>
      </c>
      <c r="O47" s="24">
        <f t="shared" si="2"/>
        <v>40.897963277738484</v>
      </c>
      <c r="P47" s="7"/>
      <c r="Q47" s="25">
        <f t="shared" si="5"/>
        <v>1320.2239962623901</v>
      </c>
      <c r="R47" s="24">
        <f t="shared" si="6"/>
        <v>3633.0222219862735</v>
      </c>
      <c r="S47" s="7"/>
      <c r="T47" s="25">
        <f t="shared" si="7"/>
        <v>-0.34169801203289613</v>
      </c>
      <c r="U47" s="24">
        <f t="shared" si="8"/>
        <v>0.94118992408066793</v>
      </c>
      <c r="V47" s="7"/>
      <c r="W47" s="25">
        <f t="shared" si="9"/>
        <v>-0.3464330746458924</v>
      </c>
      <c r="X47" s="24">
        <f t="shared" si="10"/>
        <v>152.06788531889902</v>
      </c>
      <c r="Y47" s="7"/>
      <c r="Z47" s="25">
        <f t="shared" si="11"/>
        <v>621</v>
      </c>
      <c r="AA47" s="17">
        <f t="shared" si="15"/>
        <v>152.01899999999998</v>
      </c>
      <c r="AB47" s="24">
        <f t="shared" si="12"/>
        <v>2.6532320755892593</v>
      </c>
      <c r="AC47" s="17">
        <f t="shared" si="13"/>
        <v>4.8885318899039021E-2</v>
      </c>
      <c r="AD47" s="17">
        <f t="shared" ca="1" si="14"/>
        <v>8.229104627159245E-2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13685</v>
      </c>
      <c r="D48" s="17">
        <v>15124</v>
      </c>
      <c r="E48" s="17">
        <v>12787</v>
      </c>
      <c r="F48" s="17">
        <v>11365</v>
      </c>
      <c r="G48" s="24"/>
      <c r="H48" s="7"/>
      <c r="I48" s="25">
        <f t="shared" si="0"/>
        <v>898</v>
      </c>
      <c r="J48" s="24">
        <f t="shared" si="0"/>
        <v>3759</v>
      </c>
      <c r="K48" s="7"/>
      <c r="L48" s="25">
        <f t="shared" si="3"/>
        <v>903.56388489359904</v>
      </c>
      <c r="M48" s="17">
        <f t="shared" si="1"/>
        <v>30.95681510921958</v>
      </c>
      <c r="N48" s="17">
        <f t="shared" si="4"/>
        <v>3752.3607266783929</v>
      </c>
      <c r="O48" s="24">
        <f t="shared" si="2"/>
        <v>44.079950239003864</v>
      </c>
      <c r="P48" s="7"/>
      <c r="Q48" s="25">
        <f t="shared" si="5"/>
        <v>955.22399626239019</v>
      </c>
      <c r="R48" s="24">
        <f t="shared" si="6"/>
        <v>3747.0222219862735</v>
      </c>
      <c r="S48" s="7"/>
      <c r="T48" s="25">
        <f t="shared" si="7"/>
        <v>-0.24722936523879602</v>
      </c>
      <c r="U48" s="24">
        <f t="shared" si="8"/>
        <v>0.97072336615428523</v>
      </c>
      <c r="V48" s="7"/>
      <c r="W48" s="25">
        <f t="shared" si="9"/>
        <v>-0.25211167982483257</v>
      </c>
      <c r="X48" s="24">
        <f t="shared" si="10"/>
        <v>157.71659708237792</v>
      </c>
      <c r="Y48" s="7"/>
      <c r="Z48" s="25">
        <f t="shared" si="11"/>
        <v>624</v>
      </c>
      <c r="AA48" s="17">
        <f t="shared" si="15"/>
        <v>157.63499999999999</v>
      </c>
      <c r="AB48" s="24">
        <f t="shared" si="12"/>
        <v>2.7512497663812612</v>
      </c>
      <c r="AC48" s="17">
        <f t="shared" si="13"/>
        <v>8.159708237792529E-2</v>
      </c>
      <c r="AD48" s="17">
        <f t="shared" ca="1" si="14"/>
        <v>1.160252113425031E-2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13511</v>
      </c>
      <c r="D49" s="17">
        <v>15174</v>
      </c>
      <c r="E49" s="17">
        <v>12978</v>
      </c>
      <c r="F49" s="17">
        <v>11340</v>
      </c>
      <c r="G49" s="24"/>
      <c r="H49" s="7"/>
      <c r="I49" s="25">
        <f t="shared" si="0"/>
        <v>533</v>
      </c>
      <c r="J49" s="24">
        <f t="shared" si="0"/>
        <v>3834</v>
      </c>
      <c r="K49" s="7"/>
      <c r="L49" s="25">
        <f t="shared" si="3"/>
        <v>542.23357902172597</v>
      </c>
      <c r="M49" s="17">
        <f t="shared" si="1"/>
        <v>85.258981550457975</v>
      </c>
      <c r="N49" s="17">
        <f t="shared" si="4"/>
        <v>3828.5519785145952</v>
      </c>
      <c r="O49" s="24">
        <f t="shared" si="2"/>
        <v>29.680938105431796</v>
      </c>
      <c r="P49" s="7"/>
      <c r="Q49" s="25">
        <f t="shared" si="5"/>
        <v>590.22399626239019</v>
      </c>
      <c r="R49" s="24">
        <f t="shared" si="6"/>
        <v>3822.0222219862735</v>
      </c>
      <c r="S49" s="7"/>
      <c r="T49" s="25">
        <f t="shared" si="7"/>
        <v>-0.15276071844469591</v>
      </c>
      <c r="U49" s="24">
        <f t="shared" si="8"/>
        <v>0.99015326225534928</v>
      </c>
      <c r="V49" s="7"/>
      <c r="W49" s="25">
        <f t="shared" si="9"/>
        <v>-0.15773950108508944</v>
      </c>
      <c r="X49" s="24">
        <f t="shared" si="10"/>
        <v>163.22390824052218</v>
      </c>
      <c r="Y49" s="7"/>
      <c r="Z49" s="25">
        <f t="shared" si="11"/>
        <v>607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0.12590824052219318</v>
      </c>
      <c r="AD49" s="17">
        <f t="shared" ca="1" si="14"/>
        <v>-5.6249725193140421E-3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13330</v>
      </c>
      <c r="D50" s="17">
        <v>15193</v>
      </c>
      <c r="E50" s="17">
        <v>13155</v>
      </c>
      <c r="F50" s="17">
        <v>11311</v>
      </c>
      <c r="G50" s="24"/>
      <c r="H50" s="7"/>
      <c r="I50" s="25">
        <f t="shared" si="0"/>
        <v>175</v>
      </c>
      <c r="J50" s="24">
        <f t="shared" si="0"/>
        <v>3882</v>
      </c>
      <c r="K50" s="7"/>
      <c r="L50" s="25">
        <f t="shared" si="3"/>
        <v>173.0286962798335</v>
      </c>
      <c r="M50" s="17">
        <f t="shared" si="1"/>
        <v>3.886038357142295</v>
      </c>
      <c r="N50" s="17">
        <f t="shared" si="4"/>
        <v>3870.2099917764494</v>
      </c>
      <c r="O50" s="24">
        <f t="shared" si="2"/>
        <v>139.00429391138979</v>
      </c>
      <c r="P50" s="7"/>
      <c r="Q50" s="25">
        <f t="shared" si="5"/>
        <v>232.22399626239013</v>
      </c>
      <c r="R50" s="24">
        <f t="shared" si="6"/>
        <v>3870.0222219862735</v>
      </c>
      <c r="S50" s="7"/>
      <c r="T50" s="25">
        <f t="shared" si="7"/>
        <v>-6.0103799123359343E-2</v>
      </c>
      <c r="U50" s="24">
        <f t="shared" si="8"/>
        <v>1.0025883957600303</v>
      </c>
      <c r="V50" s="7"/>
      <c r="W50" s="25">
        <f t="shared" si="9"/>
        <v>-6.5143914606297135E-2</v>
      </c>
      <c r="X50" s="24">
        <f t="shared" si="10"/>
        <v>168.55792195651645</v>
      </c>
      <c r="Y50" s="7"/>
      <c r="Z50" s="25">
        <f t="shared" si="11"/>
        <v>611</v>
      </c>
      <c r="AA50" s="17">
        <f t="shared" si="15"/>
        <v>168.59699999999998</v>
      </c>
      <c r="AB50" s="24">
        <f t="shared" si="12"/>
        <v>2.9425727589848791</v>
      </c>
      <c r="AC50" s="17">
        <f t="shared" si="13"/>
        <v>-3.9078043483527836E-2</v>
      </c>
      <c r="AD50" s="17">
        <f t="shared" ca="1" si="14"/>
        <v>0.15935959285394574</v>
      </c>
      <c r="AE50" s="17">
        <v>119</v>
      </c>
    </row>
    <row r="51" spans="1:31" s="17" customFormat="1" x14ac:dyDescent="0.25">
      <c r="A51" s="17">
        <v>31</v>
      </c>
      <c r="B51" s="17">
        <v>623</v>
      </c>
      <c r="C51" s="17">
        <v>13133</v>
      </c>
      <c r="D51" s="17">
        <v>15189</v>
      </c>
      <c r="E51" s="17">
        <v>13343</v>
      </c>
      <c r="F51" s="17">
        <v>11305</v>
      </c>
      <c r="G51" s="24"/>
      <c r="H51" s="7"/>
      <c r="I51" s="25">
        <f t="shared" si="0"/>
        <v>-210</v>
      </c>
      <c r="J51" s="24">
        <f t="shared" si="0"/>
        <v>3884</v>
      </c>
      <c r="K51" s="7"/>
      <c r="L51" s="25">
        <f t="shared" si="3"/>
        <v>-205.58662704178477</v>
      </c>
      <c r="M51" s="17">
        <f t="shared" si="1"/>
        <v>19.477860868305488</v>
      </c>
      <c r="N51" s="17">
        <f t="shared" si="4"/>
        <v>3876.0989859117672</v>
      </c>
      <c r="O51" s="24">
        <f t="shared" si="2"/>
        <v>62.42602362245384</v>
      </c>
      <c r="P51" s="7"/>
      <c r="Q51" s="25">
        <f t="shared" si="5"/>
        <v>-152.77600373760987</v>
      </c>
      <c r="R51" s="24">
        <f t="shared" si="6"/>
        <v>3872.0222219862735</v>
      </c>
      <c r="S51" s="7"/>
      <c r="T51" s="25">
        <f t="shared" si="7"/>
        <v>3.9541211878636677E-2</v>
      </c>
      <c r="U51" s="24">
        <f t="shared" si="8"/>
        <v>1.0031065263227252</v>
      </c>
      <c r="V51" s="7"/>
      <c r="W51" s="25">
        <f t="shared" si="9"/>
        <v>3.4499750807723412E-2</v>
      </c>
      <c r="X51" s="24">
        <f t="shared" si="10"/>
        <v>174.24532337299297</v>
      </c>
      <c r="Y51" s="7"/>
      <c r="Z51" s="25">
        <f t="shared" si="11"/>
        <v>623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4.1323372992991381E-2</v>
      </c>
      <c r="AD51" s="17">
        <f t="shared" ca="1" si="14"/>
        <v>6.426970899127582E-3</v>
      </c>
      <c r="AE51" s="17">
        <v>118</v>
      </c>
    </row>
    <row r="52" spans="1:31" s="17" customFormat="1" x14ac:dyDescent="0.25">
      <c r="A52" s="17">
        <v>32</v>
      </c>
      <c r="B52" s="17">
        <v>632</v>
      </c>
      <c r="C52" s="17">
        <v>12939</v>
      </c>
      <c r="D52" s="17">
        <v>15172</v>
      </c>
      <c r="E52" s="17">
        <v>13531</v>
      </c>
      <c r="F52" s="17">
        <v>11321</v>
      </c>
      <c r="G52" s="24"/>
      <c r="H52" s="7"/>
      <c r="I52" s="25">
        <f t="shared" ref="I52:J83" si="16">C52-E52</f>
        <v>-592</v>
      </c>
      <c r="J52" s="24">
        <f t="shared" si="16"/>
        <v>3851</v>
      </c>
      <c r="K52" s="7"/>
      <c r="L52" s="25">
        <f t="shared" si="3"/>
        <v>-588.20204627674775</v>
      </c>
      <c r="M52" s="17">
        <f t="shared" si="1"/>
        <v>14.42445248396562</v>
      </c>
      <c r="N52" s="17">
        <f t="shared" si="4"/>
        <v>3844.2712319099046</v>
      </c>
      <c r="O52" s="24">
        <f t="shared" si="2"/>
        <v>45.276320010286099</v>
      </c>
      <c r="P52" s="7"/>
      <c r="Q52" s="25">
        <f t="shared" si="5"/>
        <v>-534.77600373760981</v>
      </c>
      <c r="R52" s="24">
        <f t="shared" si="6"/>
        <v>3839.0222219862735</v>
      </c>
      <c r="S52" s="7"/>
      <c r="T52" s="25">
        <f t="shared" si="7"/>
        <v>0.13840976824944828</v>
      </c>
      <c r="U52" s="24">
        <f t="shared" si="8"/>
        <v>0.99455737203825711</v>
      </c>
      <c r="V52" s="7"/>
      <c r="W52" s="25">
        <f t="shared" si="9"/>
        <v>0.13341252709402521</v>
      </c>
      <c r="X52" s="24">
        <f t="shared" si="10"/>
        <v>179.91572835576324</v>
      </c>
      <c r="Y52" s="7"/>
      <c r="Z52" s="25">
        <f t="shared" si="11"/>
        <v>632</v>
      </c>
      <c r="AA52" s="17">
        <f t="shared" si="15"/>
        <v>179.89199999999997</v>
      </c>
      <c r="AB52" s="24">
        <f t="shared" si="12"/>
        <v>3.1397076979976388</v>
      </c>
      <c r="AC52" s="17">
        <f t="shared" si="13"/>
        <v>2.3728355763267928E-2</v>
      </c>
      <c r="AD52" s="17">
        <f t="shared" ca="1" si="14"/>
        <v>5.466959087365808E-2</v>
      </c>
      <c r="AE52" s="17">
        <v>117</v>
      </c>
    </row>
    <row r="53" spans="1:31" s="17" customFormat="1" x14ac:dyDescent="0.25">
      <c r="A53" s="17">
        <v>33</v>
      </c>
      <c r="B53" s="17">
        <v>633</v>
      </c>
      <c r="C53" s="17">
        <v>12759</v>
      </c>
      <c r="D53" s="17">
        <v>15137</v>
      </c>
      <c r="E53" s="17">
        <v>13725</v>
      </c>
      <c r="F53" s="17">
        <v>11361</v>
      </c>
      <c r="G53" s="24"/>
      <c r="H53" s="7"/>
      <c r="I53" s="25">
        <f t="shared" si="16"/>
        <v>-966</v>
      </c>
      <c r="J53" s="24">
        <f t="shared" si="16"/>
        <v>3776</v>
      </c>
      <c r="K53" s="7"/>
      <c r="L53" s="25">
        <f t="shared" si="3"/>
        <v>-966.17744369663671</v>
      </c>
      <c r="M53" s="17">
        <f t="shared" si="1"/>
        <v>3.1486265476102462E-2</v>
      </c>
      <c r="N53" s="17">
        <f t="shared" si="4"/>
        <v>3774.5442528333133</v>
      </c>
      <c r="O53" s="24">
        <f t="shared" si="2"/>
        <v>2.1191998133163721</v>
      </c>
      <c r="P53" s="7"/>
      <c r="Q53" s="25">
        <f t="shared" si="5"/>
        <v>-908.77600373760981</v>
      </c>
      <c r="R53" s="24">
        <f t="shared" si="6"/>
        <v>3764.0222219862735</v>
      </c>
      <c r="S53" s="7"/>
      <c r="T53" s="25">
        <f t="shared" si="7"/>
        <v>0.23520777893710157</v>
      </c>
      <c r="U53" s="24">
        <f t="shared" si="8"/>
        <v>0.97512747593719318</v>
      </c>
      <c r="V53" s="7"/>
      <c r="W53" s="25">
        <f t="shared" si="9"/>
        <v>0.23030942191600701</v>
      </c>
      <c r="X53" s="24">
        <f t="shared" si="10"/>
        <v>185.56434864971959</v>
      </c>
      <c r="Y53" s="7"/>
      <c r="Z53" s="25">
        <f t="shared" si="11"/>
        <v>633</v>
      </c>
      <c r="AA53" s="17">
        <f t="shared" si="15"/>
        <v>185.58899999999997</v>
      </c>
      <c r="AB53" s="24">
        <f t="shared" si="12"/>
        <v>3.2391391054837557</v>
      </c>
      <c r="AC53" s="17">
        <f t="shared" si="13"/>
        <v>-2.4651350280379347E-2</v>
      </c>
      <c r="AD53" s="17">
        <f t="shared" ca="1" si="14"/>
        <v>9.9957855859372557E-2</v>
      </c>
      <c r="AE53" s="17">
        <v>116</v>
      </c>
    </row>
    <row r="54" spans="1:31" s="17" customFormat="1" x14ac:dyDescent="0.25">
      <c r="A54" s="17">
        <v>34</v>
      </c>
      <c r="B54" s="17">
        <v>633</v>
      </c>
      <c r="C54" s="17">
        <v>12571</v>
      </c>
      <c r="D54" s="17">
        <v>15084</v>
      </c>
      <c r="E54" s="17">
        <v>13907</v>
      </c>
      <c r="F54" s="17">
        <v>11412</v>
      </c>
      <c r="G54" s="24"/>
      <c r="H54" s="7"/>
      <c r="I54" s="25">
        <f t="shared" si="16"/>
        <v>-1336</v>
      </c>
      <c r="J54" s="24">
        <f t="shared" si="16"/>
        <v>3672</v>
      </c>
      <c r="K54" s="7"/>
      <c r="L54" s="25">
        <f t="shared" si="3"/>
        <v>-1335.170191522438</v>
      </c>
      <c r="M54" s="17">
        <f t="shared" si="1"/>
        <v>0.68858210943373555</v>
      </c>
      <c r="N54" s="17">
        <f t="shared" si="4"/>
        <v>3667.6273785408603</v>
      </c>
      <c r="O54" s="24">
        <f t="shared" si="2"/>
        <v>19.119818424929317</v>
      </c>
      <c r="P54" s="7"/>
      <c r="Q54" s="25">
        <f t="shared" si="5"/>
        <v>-1278.7760037376099</v>
      </c>
      <c r="R54" s="24">
        <f t="shared" si="6"/>
        <v>3660.0222219862735</v>
      </c>
      <c r="S54" s="7"/>
      <c r="T54" s="25">
        <f t="shared" si="7"/>
        <v>0.33097051678317568</v>
      </c>
      <c r="U54" s="24">
        <f t="shared" si="8"/>
        <v>0.94818468667705103</v>
      </c>
      <c r="V54" s="7"/>
      <c r="W54" s="25">
        <f t="shared" si="9"/>
        <v>0.32620879321991769</v>
      </c>
      <c r="X54" s="24">
        <f t="shared" si="10"/>
        <v>191.26054553084828</v>
      </c>
      <c r="Y54" s="7"/>
      <c r="Z54" s="25">
        <f t="shared" si="11"/>
        <v>633</v>
      </c>
      <c r="AA54" s="17">
        <f t="shared" si="15"/>
        <v>191.28599999999997</v>
      </c>
      <c r="AB54" s="24">
        <f t="shared" si="12"/>
        <v>3.3385705129698726</v>
      </c>
      <c r="AC54" s="17">
        <f t="shared" si="13"/>
        <v>-2.5454469151696912E-2</v>
      </c>
      <c r="AD54" s="17">
        <f t="shared" ca="1" si="14"/>
        <v>0.10320062454485424</v>
      </c>
      <c r="AE54" s="17">
        <v>115</v>
      </c>
    </row>
    <row r="55" spans="1:31" s="17" customFormat="1" x14ac:dyDescent="0.25">
      <c r="A55" s="17">
        <v>35</v>
      </c>
      <c r="B55" s="17">
        <v>638</v>
      </c>
      <c r="C55" s="17">
        <v>12391</v>
      </c>
      <c r="D55" s="17">
        <v>15017</v>
      </c>
      <c r="E55" s="17">
        <v>14088</v>
      </c>
      <c r="F55" s="17">
        <v>11488</v>
      </c>
      <c r="G55" s="24"/>
      <c r="H55" s="7"/>
      <c r="I55" s="25">
        <f t="shared" si="16"/>
        <v>-1697</v>
      </c>
      <c r="J55" s="24">
        <f t="shared" si="16"/>
        <v>3529</v>
      </c>
      <c r="K55" s="7"/>
      <c r="L55" s="25">
        <f t="shared" si="3"/>
        <v>-1694.2891168393683</v>
      </c>
      <c r="M55" s="17">
        <f t="shared" si="1"/>
        <v>7.3488875105967217</v>
      </c>
      <c r="N55" s="17">
        <f t="shared" si="4"/>
        <v>3523.3070225356373</v>
      </c>
      <c r="O55" s="24">
        <f t="shared" si="2"/>
        <v>32.409992409741378</v>
      </c>
      <c r="P55" s="7"/>
      <c r="Q55" s="25">
        <f t="shared" si="5"/>
        <v>-1639.7760037376099</v>
      </c>
      <c r="R55" s="24">
        <f t="shared" si="6"/>
        <v>3517.0222219862735</v>
      </c>
      <c r="S55" s="7"/>
      <c r="T55" s="25">
        <f t="shared" si="7"/>
        <v>0.42440389073569662</v>
      </c>
      <c r="U55" s="24">
        <f t="shared" si="8"/>
        <v>0.91113835144435562</v>
      </c>
      <c r="V55" s="7"/>
      <c r="W55" s="25">
        <f t="shared" si="9"/>
        <v>0.41982955512443909</v>
      </c>
      <c r="X55" s="24">
        <f t="shared" si="10"/>
        <v>197.01458864936137</v>
      </c>
      <c r="Y55" s="7"/>
      <c r="Z55" s="25">
        <f t="shared" si="11"/>
        <v>638</v>
      </c>
      <c r="AA55" s="17">
        <f t="shared" si="15"/>
        <v>197.02799999999996</v>
      </c>
      <c r="AB55" s="24">
        <f t="shared" si="12"/>
        <v>3.4387873186193874</v>
      </c>
      <c r="AC55" s="17">
        <f t="shared" si="13"/>
        <v>-1.3411350638591557E-2</v>
      </c>
      <c r="AD55" s="17">
        <f t="shared" ca="1" si="14"/>
        <v>0.12062917217068048</v>
      </c>
      <c r="AE55" s="17">
        <v>114</v>
      </c>
    </row>
    <row r="56" spans="1:31" s="17" customFormat="1" x14ac:dyDescent="0.25">
      <c r="A56" s="17">
        <v>36</v>
      </c>
      <c r="B56" s="17">
        <v>606</v>
      </c>
      <c r="C56" s="17">
        <v>12228</v>
      </c>
      <c r="D56" s="17">
        <v>14928</v>
      </c>
      <c r="E56" s="17">
        <v>14253</v>
      </c>
      <c r="F56" s="17">
        <v>11578</v>
      </c>
      <c r="G56" s="24"/>
      <c r="H56" s="7"/>
      <c r="I56" s="25">
        <f t="shared" si="16"/>
        <v>-2025</v>
      </c>
      <c r="J56" s="24">
        <f t="shared" si="16"/>
        <v>3350</v>
      </c>
      <c r="K56" s="7"/>
      <c r="L56" s="25">
        <f t="shared" si="3"/>
        <v>-2020.2315164244076</v>
      </c>
      <c r="M56" s="17">
        <f t="shared" si="1"/>
        <v>22.738435610694737</v>
      </c>
      <c r="N56" s="17">
        <f t="shared" si="4"/>
        <v>3353.5500634801579</v>
      </c>
      <c r="O56" s="24">
        <f t="shared" si="2"/>
        <v>12.602950713150536</v>
      </c>
      <c r="P56" s="7"/>
      <c r="Q56" s="25">
        <f t="shared" si="5"/>
        <v>-1967.7760037376099</v>
      </c>
      <c r="R56" s="24">
        <f t="shared" si="6"/>
        <v>3338.0222219862735</v>
      </c>
      <c r="S56" s="7"/>
      <c r="T56" s="25">
        <f t="shared" si="7"/>
        <v>0.50929626374518933</v>
      </c>
      <c r="U56" s="24">
        <f t="shared" si="8"/>
        <v>0.86476566608314942</v>
      </c>
      <c r="V56" s="7"/>
      <c r="W56" s="25">
        <f t="shared" si="9"/>
        <v>0.50495608565942818</v>
      </c>
      <c r="X56" s="24">
        <f t="shared" si="10"/>
        <v>202.55714623111976</v>
      </c>
      <c r="Y56" s="7"/>
      <c r="Z56" s="25">
        <f t="shared" si="11"/>
        <v>606</v>
      </c>
      <c r="AA56" s="17">
        <f t="shared" si="15"/>
        <v>202.48199999999997</v>
      </c>
      <c r="AB56" s="24">
        <f t="shared" si="12"/>
        <v>3.5339775760231578</v>
      </c>
      <c r="AC56" s="17">
        <f t="shared" si="13"/>
        <v>7.5146231119788354E-2</v>
      </c>
      <c r="AD56" s="17">
        <f t="shared" ca="1" si="14"/>
        <v>-1.9868085025336768E-2</v>
      </c>
      <c r="AE56" s="17">
        <v>113</v>
      </c>
    </row>
    <row r="57" spans="1:31" s="17" customFormat="1" x14ac:dyDescent="0.25">
      <c r="A57" s="17">
        <v>37</v>
      </c>
      <c r="B57" s="17">
        <v>607</v>
      </c>
      <c r="C57" s="17">
        <v>12080</v>
      </c>
      <c r="D57" s="17">
        <v>14835</v>
      </c>
      <c r="E57" s="17">
        <v>14412</v>
      </c>
      <c r="F57" s="17">
        <v>11683</v>
      </c>
      <c r="G57" s="24"/>
      <c r="H57" s="7"/>
      <c r="I57" s="25">
        <f t="shared" si="16"/>
        <v>-2332</v>
      </c>
      <c r="J57" s="24">
        <f t="shared" si="16"/>
        <v>3152</v>
      </c>
      <c r="K57" s="7"/>
      <c r="L57" s="25">
        <f t="shared" si="3"/>
        <v>-2328.8859412164343</v>
      </c>
      <c r="M57" s="17">
        <f t="shared" si="1"/>
        <v>9.6973621075028387</v>
      </c>
      <c r="N57" s="17">
        <f t="shared" si="4"/>
        <v>3153.1651987776877</v>
      </c>
      <c r="O57" s="24">
        <f t="shared" si="2"/>
        <v>1.357688191524892</v>
      </c>
      <c r="P57" s="7"/>
      <c r="Q57" s="25">
        <f t="shared" si="5"/>
        <v>-2274.7760037376097</v>
      </c>
      <c r="R57" s="24">
        <f t="shared" si="6"/>
        <v>3140.0222219862735</v>
      </c>
      <c r="S57" s="7"/>
      <c r="T57" s="25">
        <f t="shared" si="7"/>
        <v>0.58875345433639126</v>
      </c>
      <c r="U57" s="24">
        <f t="shared" si="8"/>
        <v>0.81347074037634037</v>
      </c>
      <c r="V57" s="7"/>
      <c r="W57" s="25">
        <f t="shared" si="9"/>
        <v>0.58467210600237596</v>
      </c>
      <c r="X57" s="24">
        <f t="shared" si="10"/>
        <v>207.98175881341035</v>
      </c>
      <c r="Y57" s="7"/>
      <c r="Z57" s="25">
        <f t="shared" si="11"/>
        <v>607</v>
      </c>
      <c r="AA57" s="17">
        <f t="shared" si="15"/>
        <v>207.94499999999996</v>
      </c>
      <c r="AB57" s="24">
        <f t="shared" si="12"/>
        <v>3.6293249130596079</v>
      </c>
      <c r="AC57" s="17">
        <f t="shared" si="13"/>
        <v>3.6758813410386892E-2</v>
      </c>
      <c r="AD57" s="17">
        <f t="shared" ca="1" si="14"/>
        <v>2.1675289981800461E-2</v>
      </c>
      <c r="AE57" s="17">
        <v>112</v>
      </c>
    </row>
    <row r="58" spans="1:31" s="17" customFormat="1" x14ac:dyDescent="0.25">
      <c r="A58" s="17">
        <v>38</v>
      </c>
      <c r="B58" s="17">
        <v>627</v>
      </c>
      <c r="C58" s="17">
        <v>11924</v>
      </c>
      <c r="D58" s="17">
        <v>14705</v>
      </c>
      <c r="E58" s="17">
        <v>14554</v>
      </c>
      <c r="F58" s="17">
        <v>11796</v>
      </c>
      <c r="G58" s="24"/>
      <c r="H58" s="7"/>
      <c r="I58" s="25">
        <f t="shared" si="16"/>
        <v>-2630</v>
      </c>
      <c r="J58" s="24">
        <f t="shared" si="16"/>
        <v>2909</v>
      </c>
      <c r="K58" s="7"/>
      <c r="L58" s="25">
        <f t="shared" si="3"/>
        <v>-2626.0042158003821</v>
      </c>
      <c r="M58" s="17">
        <f t="shared" si="1"/>
        <v>15.966291369916073</v>
      </c>
      <c r="N58" s="17">
        <f t="shared" si="4"/>
        <v>2916.2219822156467</v>
      </c>
      <c r="O58" s="24">
        <f t="shared" si="2"/>
        <v>52.157027123116876</v>
      </c>
      <c r="P58" s="7"/>
      <c r="Q58" s="25">
        <f t="shared" si="5"/>
        <v>-2572.7760037376097</v>
      </c>
      <c r="R58" s="24">
        <f t="shared" si="6"/>
        <v>2897.0222219862735</v>
      </c>
      <c r="S58" s="7"/>
      <c r="T58" s="25">
        <f t="shared" si="7"/>
        <v>0.66588128103404021</v>
      </c>
      <c r="U58" s="24">
        <f t="shared" si="8"/>
        <v>0.75051787700889283</v>
      </c>
      <c r="V58" s="7"/>
      <c r="W58" s="25">
        <f t="shared" si="9"/>
        <v>0.66211732985650118</v>
      </c>
      <c r="X58" s="24">
        <f t="shared" si="10"/>
        <v>213.69471855903441</v>
      </c>
      <c r="Y58" s="7"/>
      <c r="Z58" s="25">
        <f t="shared" si="11"/>
        <v>627</v>
      </c>
      <c r="AA58" s="17">
        <f t="shared" si="15"/>
        <v>213.58799999999997</v>
      </c>
      <c r="AB58" s="24">
        <f t="shared" si="12"/>
        <v>3.7278138427496477</v>
      </c>
      <c r="AC58" s="17">
        <f t="shared" si="13"/>
        <v>0.10671855903444794</v>
      </c>
      <c r="AD58" s="17">
        <f t="shared" ca="1" si="14"/>
        <v>-8.6271829070767581E-3</v>
      </c>
      <c r="AE58" s="17">
        <v>111</v>
      </c>
    </row>
    <row r="59" spans="1:31" s="17" customFormat="1" x14ac:dyDescent="0.25">
      <c r="A59" s="17">
        <v>39</v>
      </c>
      <c r="B59" s="17">
        <v>620</v>
      </c>
      <c r="C59" s="17">
        <v>11788</v>
      </c>
      <c r="D59" s="17">
        <v>14573</v>
      </c>
      <c r="E59" s="17">
        <v>14687</v>
      </c>
      <c r="F59" s="17">
        <v>11927</v>
      </c>
      <c r="G59" s="24"/>
      <c r="H59" s="7"/>
      <c r="I59" s="25">
        <f t="shared" si="16"/>
        <v>-2899</v>
      </c>
      <c r="J59" s="24">
        <f t="shared" si="16"/>
        <v>2646</v>
      </c>
      <c r="K59" s="7"/>
      <c r="L59" s="25">
        <f t="shared" si="3"/>
        <v>-2895.3246883676056</v>
      </c>
      <c r="M59" s="17">
        <f t="shared" si="1"/>
        <v>13.507915595213358</v>
      </c>
      <c r="N59" s="17">
        <f t="shared" si="4"/>
        <v>2654.2188364070043</v>
      </c>
      <c r="O59" s="24">
        <f t="shared" si="2"/>
        <v>67.549271885100111</v>
      </c>
      <c r="P59" s="7"/>
      <c r="Q59" s="25">
        <f t="shared" si="5"/>
        <v>-2841.7760037376097</v>
      </c>
      <c r="R59" s="24">
        <f t="shared" si="6"/>
        <v>2634.0222219862735</v>
      </c>
      <c r="S59" s="7"/>
      <c r="T59" s="25">
        <f t="shared" si="7"/>
        <v>0.73550337963023993</v>
      </c>
      <c r="U59" s="24">
        <f t="shared" si="8"/>
        <v>0.68238370801449499</v>
      </c>
      <c r="V59" s="7"/>
      <c r="W59" s="25">
        <f t="shared" si="9"/>
        <v>0.73208277383205966</v>
      </c>
      <c r="X59" s="24">
        <f t="shared" si="10"/>
        <v>219.28786302376329</v>
      </c>
      <c r="Y59" s="7"/>
      <c r="Z59" s="25">
        <f t="shared" si="11"/>
        <v>620</v>
      </c>
      <c r="AA59" s="17">
        <f t="shared" si="15"/>
        <v>219.16799999999998</v>
      </c>
      <c r="AB59" s="24">
        <f t="shared" si="12"/>
        <v>3.8252032150109319</v>
      </c>
      <c r="AC59" s="17">
        <f t="shared" si="13"/>
        <v>0.11986302376331537</v>
      </c>
      <c r="AD59" s="17">
        <f t="shared" ca="1" si="14"/>
        <v>5.3121288288309643E-2</v>
      </c>
      <c r="AE59" s="17">
        <v>110</v>
      </c>
    </row>
    <row r="60" spans="1:31" s="17" customFormat="1" x14ac:dyDescent="0.25">
      <c r="A60" s="17">
        <v>40</v>
      </c>
      <c r="B60" s="17">
        <v>620</v>
      </c>
      <c r="C60" s="17">
        <v>11674</v>
      </c>
      <c r="D60" s="17">
        <v>14434</v>
      </c>
      <c r="E60" s="17">
        <v>14813</v>
      </c>
      <c r="F60" s="17">
        <v>12077</v>
      </c>
      <c r="G60" s="24"/>
      <c r="H60" s="7"/>
      <c r="I60" s="25">
        <f t="shared" si="16"/>
        <v>-3139</v>
      </c>
      <c r="J60" s="24">
        <f t="shared" si="16"/>
        <v>2357</v>
      </c>
      <c r="K60" s="7"/>
      <c r="L60" s="25">
        <f t="shared" si="3"/>
        <v>-3137.7383544740569</v>
      </c>
      <c r="M60" s="17">
        <f t="shared" si="1"/>
        <v>1.5917494331322288</v>
      </c>
      <c r="N60" s="17">
        <f t="shared" si="4"/>
        <v>2367.1587777466734</v>
      </c>
      <c r="O60" s="24">
        <f t="shared" si="2"/>
        <v>103.20076530630713</v>
      </c>
      <c r="P60" s="7"/>
      <c r="Q60" s="25">
        <f t="shared" si="5"/>
        <v>-3081.7760037376097</v>
      </c>
      <c r="R60" s="24">
        <f t="shared" si="6"/>
        <v>2345.0222219862735</v>
      </c>
      <c r="S60" s="7"/>
      <c r="T60" s="25">
        <f t="shared" si="7"/>
        <v>0.79761975012499076</v>
      </c>
      <c r="U60" s="24">
        <f t="shared" si="8"/>
        <v>0.60751384170506162</v>
      </c>
      <c r="V60" s="7"/>
      <c r="W60" s="25">
        <f t="shared" si="9"/>
        <v>0.79457625083961803</v>
      </c>
      <c r="X60" s="24">
        <f t="shared" si="10"/>
        <v>224.87487481012795</v>
      </c>
      <c r="Y60" s="7"/>
      <c r="Z60" s="25">
        <f t="shared" si="11"/>
        <v>620</v>
      </c>
      <c r="AA60" s="17">
        <f t="shared" si="15"/>
        <v>224.74799999999999</v>
      </c>
      <c r="AB60" s="24">
        <f t="shared" si="12"/>
        <v>3.9225925872722156</v>
      </c>
      <c r="AC60" s="17">
        <f t="shared" si="13"/>
        <v>0.12687481012795843</v>
      </c>
      <c r="AD60" s="17">
        <f t="shared" ca="1" si="14"/>
        <v>4.8952591654312982E-2</v>
      </c>
      <c r="AE60" s="17">
        <v>109</v>
      </c>
    </row>
    <row r="61" spans="1:31" s="17" customFormat="1" x14ac:dyDescent="0.25">
      <c r="A61" s="17">
        <v>41</v>
      </c>
      <c r="B61" s="17">
        <v>642</v>
      </c>
      <c r="C61" s="17">
        <v>11564</v>
      </c>
      <c r="D61" s="17">
        <v>14273</v>
      </c>
      <c r="E61" s="17">
        <v>14926</v>
      </c>
      <c r="F61" s="17">
        <v>12237</v>
      </c>
      <c r="G61" s="24"/>
      <c r="H61" s="7"/>
      <c r="I61" s="25">
        <f t="shared" si="16"/>
        <v>-3362</v>
      </c>
      <c r="J61" s="24">
        <f t="shared" si="16"/>
        <v>2036</v>
      </c>
      <c r="K61" s="7"/>
      <c r="L61" s="25">
        <f t="shared" si="3"/>
        <v>-3357.9499086704213</v>
      </c>
      <c r="M61" s="17">
        <f t="shared" si="1"/>
        <v>16.403239777928263</v>
      </c>
      <c r="N61" s="17">
        <f t="shared" si="4"/>
        <v>2046.4106625722145</v>
      </c>
      <c r="O61" s="24">
        <f t="shared" si="2"/>
        <v>108.38189519250794</v>
      </c>
      <c r="P61" s="7"/>
      <c r="Q61" s="25">
        <f t="shared" si="5"/>
        <v>-3304.7760037376097</v>
      </c>
      <c r="R61" s="24">
        <f t="shared" si="6"/>
        <v>2024.0222219862735</v>
      </c>
      <c r="S61" s="7"/>
      <c r="T61" s="25">
        <f t="shared" si="7"/>
        <v>0.85533621104303004</v>
      </c>
      <c r="U61" s="24">
        <f t="shared" si="8"/>
        <v>0.52435388639250746</v>
      </c>
      <c r="V61" s="7"/>
      <c r="W61" s="25">
        <f t="shared" si="9"/>
        <v>0.85271143154717288</v>
      </c>
      <c r="X61" s="24">
        <f t="shared" si="10"/>
        <v>230.68711853832497</v>
      </c>
      <c r="Y61" s="7"/>
      <c r="Z61" s="25">
        <f t="shared" si="11"/>
        <v>642</v>
      </c>
      <c r="AA61" s="17">
        <f t="shared" si="15"/>
        <v>230.52599999999998</v>
      </c>
      <c r="AB61" s="24">
        <f t="shared" si="12"/>
        <v>4.0234377114524476</v>
      </c>
      <c r="AC61" s="17">
        <f t="shared" si="13"/>
        <v>0.16111853832498468</v>
      </c>
      <c r="AD61" s="17">
        <f t="shared" ca="1" si="14"/>
        <v>-3.3586071665126838E-2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11461</v>
      </c>
      <c r="D62" s="17">
        <v>14096</v>
      </c>
      <c r="E62" s="17">
        <v>15002</v>
      </c>
      <c r="F62" s="17">
        <v>12399</v>
      </c>
      <c r="G62" s="24"/>
      <c r="H62" s="7"/>
      <c r="I62" s="25">
        <f t="shared" si="16"/>
        <v>-3541</v>
      </c>
      <c r="J62" s="24">
        <f t="shared" si="16"/>
        <v>1697</v>
      </c>
      <c r="K62" s="7"/>
      <c r="L62" s="25">
        <f t="shared" si="3"/>
        <v>-3543.291528354654</v>
      </c>
      <c r="M62" s="17">
        <f t="shared" si="1"/>
        <v>5.2511022001833574</v>
      </c>
      <c r="N62" s="17">
        <f t="shared" si="4"/>
        <v>1707.706468749097</v>
      </c>
      <c r="O62" s="24">
        <f t="shared" si="2"/>
        <v>114.62847307539035</v>
      </c>
      <c r="P62" s="7"/>
      <c r="Q62" s="25">
        <f t="shared" si="5"/>
        <v>-3483.7760037376097</v>
      </c>
      <c r="R62" s="24">
        <f t="shared" si="6"/>
        <v>1685.0222219862735</v>
      </c>
      <c r="S62" s="7"/>
      <c r="T62" s="25">
        <f t="shared" si="7"/>
        <v>0.90166467070369827</v>
      </c>
      <c r="U62" s="24">
        <f t="shared" si="8"/>
        <v>0.43653075601569807</v>
      </c>
      <c r="V62" s="7"/>
      <c r="W62" s="25">
        <f t="shared" si="9"/>
        <v>0.8994819058758512</v>
      </c>
      <c r="X62" s="24">
        <f t="shared" si="10"/>
        <v>236.38760393303664</v>
      </c>
      <c r="Y62" s="7"/>
      <c r="Z62" s="25">
        <f t="shared" si="11"/>
        <v>637</v>
      </c>
      <c r="AA62" s="17">
        <f t="shared" si="15"/>
        <v>236.25899999999999</v>
      </c>
      <c r="AB62" s="24">
        <f t="shared" si="12"/>
        <v>4.1234974374692825</v>
      </c>
      <c r="AC62" s="17">
        <f t="shared" si="13"/>
        <v>0.12860393303665774</v>
      </c>
      <c r="AD62" s="17">
        <f t="shared" ca="1" si="14"/>
        <v>4.6376834311132598E-2</v>
      </c>
      <c r="AE62" s="17">
        <v>107</v>
      </c>
    </row>
    <row r="63" spans="1:31" s="17" customFormat="1" x14ac:dyDescent="0.25">
      <c r="A63" s="17">
        <v>43</v>
      </c>
      <c r="B63" s="17">
        <v>624</v>
      </c>
      <c r="C63" s="17">
        <v>11391</v>
      </c>
      <c r="D63" s="17">
        <v>13924</v>
      </c>
      <c r="E63" s="17">
        <v>15080</v>
      </c>
      <c r="F63" s="17">
        <v>12576</v>
      </c>
      <c r="G63" s="24"/>
      <c r="H63" s="7"/>
      <c r="I63" s="25">
        <f t="shared" si="16"/>
        <v>-3689</v>
      </c>
      <c r="J63" s="24">
        <f t="shared" si="16"/>
        <v>1348</v>
      </c>
      <c r="K63" s="7"/>
      <c r="L63" s="25">
        <f t="shared" si="3"/>
        <v>-3691.0363645510129</v>
      </c>
      <c r="M63" s="17">
        <f t="shared" si="1"/>
        <v>4.1467805846218324</v>
      </c>
      <c r="N63" s="17">
        <f t="shared" si="4"/>
        <v>1359.4316210504339</v>
      </c>
      <c r="O63" s="24">
        <f t="shared" si="2"/>
        <v>130.6819598407242</v>
      </c>
      <c r="P63" s="7"/>
      <c r="Q63" s="25">
        <f t="shared" si="5"/>
        <v>-3631.7760037376097</v>
      </c>
      <c r="R63" s="24">
        <f t="shared" si="6"/>
        <v>1336.0222219862735</v>
      </c>
      <c r="S63" s="7"/>
      <c r="T63" s="25">
        <f t="shared" si="7"/>
        <v>0.93996976584212788</v>
      </c>
      <c r="U63" s="24">
        <f t="shared" si="8"/>
        <v>0.34611697282541343</v>
      </c>
      <c r="V63" s="7"/>
      <c r="W63" s="25">
        <f t="shared" si="9"/>
        <v>0.93824193584878013</v>
      </c>
      <c r="X63" s="24">
        <f t="shared" si="10"/>
        <v>242.02653923683283</v>
      </c>
      <c r="Y63" s="7"/>
      <c r="Z63" s="25">
        <f t="shared" si="11"/>
        <v>624</v>
      </c>
      <c r="AA63" s="17">
        <f t="shared" si="15"/>
        <v>241.875</v>
      </c>
      <c r="AB63" s="24">
        <f t="shared" si="12"/>
        <v>4.2215151282612844</v>
      </c>
      <c r="AC63" s="17">
        <f t="shared" si="13"/>
        <v>0.1515392368328321</v>
      </c>
      <c r="AD63" s="17">
        <f t="shared" ca="1" si="14"/>
        <v>2.3736444177473004E-2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11333</v>
      </c>
      <c r="D64" s="17">
        <v>13738</v>
      </c>
      <c r="E64" s="17">
        <v>15135</v>
      </c>
      <c r="F64" s="17">
        <v>12756</v>
      </c>
      <c r="G64" s="24"/>
      <c r="H64" s="7"/>
      <c r="I64" s="25">
        <f t="shared" si="16"/>
        <v>-3802</v>
      </c>
      <c r="J64" s="24">
        <f t="shared" si="16"/>
        <v>982</v>
      </c>
      <c r="K64" s="7"/>
      <c r="L64" s="25">
        <f t="shared" si="3"/>
        <v>-3805.1002828844507</v>
      </c>
      <c r="M64" s="17">
        <f t="shared" si="1"/>
        <v>9.6117539636181686</v>
      </c>
      <c r="N64" s="17">
        <f t="shared" si="4"/>
        <v>993.51093763846791</v>
      </c>
      <c r="O64" s="24">
        <f t="shared" si="2"/>
        <v>132.50168531669715</v>
      </c>
      <c r="P64" s="7"/>
      <c r="Q64" s="25">
        <f t="shared" si="5"/>
        <v>-3744.7760037376097</v>
      </c>
      <c r="R64" s="24">
        <f t="shared" si="6"/>
        <v>970.02222198627351</v>
      </c>
      <c r="S64" s="7"/>
      <c r="T64" s="25">
        <f t="shared" si="7"/>
        <v>0.96921622361673976</v>
      </c>
      <c r="U64" s="24">
        <f t="shared" si="8"/>
        <v>0.25129907985222089</v>
      </c>
      <c r="V64" s="7"/>
      <c r="W64" s="25">
        <f t="shared" si="9"/>
        <v>0.96796535060914402</v>
      </c>
      <c r="X64" s="24">
        <f t="shared" si="10"/>
        <v>247.72193727321519</v>
      </c>
      <c r="Y64" s="7"/>
      <c r="Z64" s="25">
        <f t="shared" si="11"/>
        <v>632</v>
      </c>
      <c r="AA64" s="17">
        <f t="shared" si="15"/>
        <v>247.56299999999999</v>
      </c>
      <c r="AB64" s="24">
        <f t="shared" si="12"/>
        <v>4.3207894561147224</v>
      </c>
      <c r="AC64" s="17">
        <f t="shared" si="13"/>
        <v>0.15893727321520146</v>
      </c>
      <c r="AD64" s="17">
        <f t="shared" ca="1" si="14"/>
        <v>2.4213608637779771E-2</v>
      </c>
      <c r="AE64" s="17">
        <v>105</v>
      </c>
    </row>
    <row r="65" spans="1:31" s="17" customFormat="1" x14ac:dyDescent="0.25">
      <c r="A65" s="17">
        <v>45</v>
      </c>
      <c r="B65" s="17">
        <v>598</v>
      </c>
      <c r="C65" s="17">
        <v>11302</v>
      </c>
      <c r="D65" s="17">
        <v>13572</v>
      </c>
      <c r="E65" s="17">
        <v>15178</v>
      </c>
      <c r="F65" s="17">
        <v>12939</v>
      </c>
      <c r="G65" s="24"/>
      <c r="H65" s="7"/>
      <c r="I65" s="25">
        <f t="shared" si="16"/>
        <v>-3876</v>
      </c>
      <c r="J65" s="24">
        <f t="shared" si="16"/>
        <v>633</v>
      </c>
      <c r="K65" s="7"/>
      <c r="L65" s="25">
        <f t="shared" si="3"/>
        <v>-3879.0484208218791</v>
      </c>
      <c r="M65" s="17">
        <f t="shared" si="1"/>
        <v>9.2928695072658201</v>
      </c>
      <c r="N65" s="17">
        <f t="shared" si="4"/>
        <v>638.30719220615822</v>
      </c>
      <c r="O65" s="24">
        <f t="shared" si="2"/>
        <v>28.166289113106554</v>
      </c>
      <c r="P65" s="7"/>
      <c r="Q65" s="25">
        <f t="shared" si="5"/>
        <v>-3818.7760037376097</v>
      </c>
      <c r="R65" s="24">
        <f t="shared" si="6"/>
        <v>621.02222198627351</v>
      </c>
      <c r="S65" s="7"/>
      <c r="T65" s="25">
        <f t="shared" si="7"/>
        <v>0.98836877118595456</v>
      </c>
      <c r="U65" s="24">
        <f t="shared" si="8"/>
        <v>0.16088529666193627</v>
      </c>
      <c r="V65" s="7"/>
      <c r="W65" s="25">
        <f t="shared" si="9"/>
        <v>0.98757259107792184</v>
      </c>
      <c r="X65" s="24">
        <f t="shared" si="10"/>
        <v>253.02276834926522</v>
      </c>
      <c r="Y65" s="7"/>
      <c r="Z65" s="25">
        <f t="shared" si="11"/>
        <v>598</v>
      </c>
      <c r="AA65" s="17">
        <f t="shared" si="15"/>
        <v>252.94499999999999</v>
      </c>
      <c r="AB65" s="24">
        <f t="shared" si="12"/>
        <v>4.4147230764570562</v>
      </c>
      <c r="AC65" s="17">
        <f t="shared" si="13"/>
        <v>7.7768349265227243E-2</v>
      </c>
      <c r="AD65" s="17">
        <f t="shared" ca="1" si="14"/>
        <v>5.0704039268936185E-2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11286</v>
      </c>
      <c r="D66" s="17">
        <v>13384</v>
      </c>
      <c r="E66" s="17">
        <v>15200</v>
      </c>
      <c r="F66" s="17">
        <v>13122</v>
      </c>
      <c r="G66" s="24"/>
      <c r="H66" s="7"/>
      <c r="I66" s="25">
        <f t="shared" si="16"/>
        <v>-3914</v>
      </c>
      <c r="J66" s="24">
        <f t="shared" si="16"/>
        <v>262</v>
      </c>
      <c r="K66" s="7"/>
      <c r="L66" s="25">
        <f t="shared" si="3"/>
        <v>-3919.9345033728609</v>
      </c>
      <c r="M66" s="17">
        <f t="shared" si="1"/>
        <v>35.218330282497931</v>
      </c>
      <c r="N66" s="17">
        <f t="shared" si="4"/>
        <v>267.26989568421851</v>
      </c>
      <c r="O66" s="24">
        <f t="shared" si="2"/>
        <v>27.77180052254489</v>
      </c>
      <c r="P66" s="7"/>
      <c r="Q66" s="25">
        <f t="shared" si="5"/>
        <v>-3856.7760037376097</v>
      </c>
      <c r="R66" s="24">
        <f t="shared" si="6"/>
        <v>250.02222198627356</v>
      </c>
      <c r="S66" s="7"/>
      <c r="T66" s="25">
        <f t="shared" si="7"/>
        <v>0.99820386318095677</v>
      </c>
      <c r="U66" s="24">
        <f t="shared" si="8"/>
        <v>6.477207728200618E-2</v>
      </c>
      <c r="V66" s="7"/>
      <c r="W66" s="25">
        <f t="shared" si="9"/>
        <v>0.99789090561315441</v>
      </c>
      <c r="X66" s="24">
        <f t="shared" si="10"/>
        <v>258.56173068769908</v>
      </c>
      <c r="Y66" s="7"/>
      <c r="Z66" s="25">
        <f t="shared" si="11"/>
        <v>615</v>
      </c>
      <c r="AA66" s="17">
        <f t="shared" si="15"/>
        <v>258.48</v>
      </c>
      <c r="AB66" s="24">
        <f t="shared" si="12"/>
        <v>4.511327050554943</v>
      </c>
      <c r="AC66" s="17">
        <f t="shared" si="13"/>
        <v>8.1730687699064219E-2</v>
      </c>
      <c r="AD66" s="17">
        <f t="shared" ca="1" si="14"/>
        <v>4.1546820789108097E-2</v>
      </c>
      <c r="AE66" s="17">
        <v>103</v>
      </c>
    </row>
    <row r="67" spans="1:31" s="17" customFormat="1" x14ac:dyDescent="0.25">
      <c r="A67" s="17">
        <v>47</v>
      </c>
      <c r="B67" s="17">
        <v>633</v>
      </c>
      <c r="C67" s="17">
        <v>11281</v>
      </c>
      <c r="D67" s="17">
        <v>13196</v>
      </c>
      <c r="E67" s="17">
        <v>15201</v>
      </c>
      <c r="F67" s="17">
        <v>13313</v>
      </c>
      <c r="G67" s="24"/>
      <c r="H67" s="7"/>
      <c r="I67" s="25">
        <f t="shared" si="16"/>
        <v>-3920</v>
      </c>
      <c r="J67" s="24">
        <f t="shared" si="16"/>
        <v>-117</v>
      </c>
      <c r="K67" s="7"/>
      <c r="L67" s="25">
        <f t="shared" si="3"/>
        <v>-3924.3859256690371</v>
      </c>
      <c r="M67" s="17">
        <f t="shared" si="1"/>
        <v>19.236343974318345</v>
      </c>
      <c r="N67" s="17">
        <f t="shared" si="4"/>
        <v>-117.08355697192258</v>
      </c>
      <c r="O67" s="24">
        <f t="shared" si="2"/>
        <v>6.9817675568701436E-3</v>
      </c>
      <c r="P67" s="7"/>
      <c r="Q67" s="25">
        <f t="shared" si="5"/>
        <v>-3862.7760037376097</v>
      </c>
      <c r="R67" s="24">
        <f t="shared" si="6"/>
        <v>-128.97777801372644</v>
      </c>
      <c r="S67" s="7"/>
      <c r="T67" s="25">
        <f t="shared" si="7"/>
        <v>0.9997567724433255</v>
      </c>
      <c r="U67" s="24">
        <f t="shared" si="8"/>
        <v>-3.3413664348704082E-2</v>
      </c>
      <c r="V67" s="7"/>
      <c r="W67" s="25">
        <f t="shared" si="9"/>
        <v>0.99993735000932926</v>
      </c>
      <c r="X67" s="24">
        <f t="shared" si="10"/>
        <v>264.18940106147465</v>
      </c>
      <c r="Y67" s="7"/>
      <c r="Z67" s="25">
        <f t="shared" si="11"/>
        <v>633</v>
      </c>
      <c r="AA67" s="17">
        <f t="shared" si="15"/>
        <v>264.17700000000002</v>
      </c>
      <c r="AB67" s="24">
        <f t="shared" si="12"/>
        <v>4.6107584580410608</v>
      </c>
      <c r="AC67" s="17">
        <f t="shared" si="13"/>
        <v>1.2401061474633934E-2</v>
      </c>
      <c r="AD67" s="17">
        <f t="shared" ca="1" si="14"/>
        <v>8.5497637519097225E-2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11300</v>
      </c>
      <c r="D68" s="17">
        <v>13008</v>
      </c>
      <c r="E68" s="17">
        <v>15186</v>
      </c>
      <c r="F68" s="17">
        <v>13504</v>
      </c>
      <c r="G68" s="24"/>
      <c r="H68" s="7"/>
      <c r="I68" s="25">
        <f t="shared" si="16"/>
        <v>-3886</v>
      </c>
      <c r="J68" s="24">
        <f t="shared" si="16"/>
        <v>-496</v>
      </c>
      <c r="K68" s="7"/>
      <c r="L68" s="25">
        <f t="shared" si="3"/>
        <v>-3891.038161175918</v>
      </c>
      <c r="M68" s="17">
        <f t="shared" si="1"/>
        <v>25.383068034527934</v>
      </c>
      <c r="N68" s="17">
        <f t="shared" si="4"/>
        <v>-497.15524571615259</v>
      </c>
      <c r="O68" s="24">
        <f t="shared" si="2"/>
        <v>1.3345926646889157</v>
      </c>
      <c r="P68" s="7"/>
      <c r="Q68" s="25">
        <f t="shared" si="5"/>
        <v>-3828.7760037376097</v>
      </c>
      <c r="R68" s="24">
        <f t="shared" si="6"/>
        <v>-507.97777801372644</v>
      </c>
      <c r="S68" s="7"/>
      <c r="T68" s="25">
        <f t="shared" si="7"/>
        <v>0.99095695328990252</v>
      </c>
      <c r="U68" s="24">
        <f t="shared" si="8"/>
        <v>-0.13159940597941433</v>
      </c>
      <c r="V68" s="7"/>
      <c r="W68" s="25">
        <f t="shared" si="9"/>
        <v>0.99163093521407131</v>
      </c>
      <c r="X68" s="24">
        <f t="shared" si="10"/>
        <v>269.83508494213811</v>
      </c>
      <c r="Y68" s="7"/>
      <c r="Z68" s="25">
        <f t="shared" si="11"/>
        <v>628</v>
      </c>
      <c r="AA68" s="17">
        <f t="shared" si="15"/>
        <v>269.82900000000001</v>
      </c>
      <c r="AB68" s="24">
        <f t="shared" si="12"/>
        <v>4.7094044673637789</v>
      </c>
      <c r="AC68" s="17">
        <f t="shared" si="13"/>
        <v>6.0849421381021784E-3</v>
      </c>
      <c r="AD68" s="17">
        <f t="shared" ca="1" si="14"/>
        <v>5.8045071412777816E-2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11333</v>
      </c>
      <c r="D69" s="17">
        <v>12813</v>
      </c>
      <c r="E69" s="17">
        <v>15147</v>
      </c>
      <c r="F69" s="17">
        <v>13687</v>
      </c>
      <c r="G69" s="24"/>
      <c r="H69" s="7"/>
      <c r="I69" s="25">
        <f t="shared" si="16"/>
        <v>-3814</v>
      </c>
      <c r="J69" s="24">
        <f t="shared" si="16"/>
        <v>-874</v>
      </c>
      <c r="K69" s="7"/>
      <c r="L69" s="25">
        <f t="shared" si="3"/>
        <v>-3819.9746188856338</v>
      </c>
      <c r="M69" s="17">
        <f t="shared" si="1"/>
        <v>35.696070828572608</v>
      </c>
      <c r="N69" s="17">
        <f t="shared" si="4"/>
        <v>-874.05331091220353</v>
      </c>
      <c r="O69" s="24">
        <f t="shared" si="2"/>
        <v>2.8420533599723195E-3</v>
      </c>
      <c r="P69" s="7"/>
      <c r="Q69" s="25">
        <f t="shared" si="5"/>
        <v>-3756.7760037376097</v>
      </c>
      <c r="R69" s="24">
        <f t="shared" si="6"/>
        <v>-885.97777801372649</v>
      </c>
      <c r="S69" s="7"/>
      <c r="T69" s="25">
        <f t="shared" si="7"/>
        <v>0.97232204214147722</v>
      </c>
      <c r="U69" s="24">
        <f t="shared" si="8"/>
        <v>-0.22952608232877711</v>
      </c>
      <c r="V69" s="7"/>
      <c r="W69" s="25">
        <f t="shared" si="9"/>
        <v>0.9734880020351907</v>
      </c>
      <c r="X69" s="24">
        <f t="shared" si="10"/>
        <v>275.5422642216954</v>
      </c>
      <c r="Y69" s="7"/>
      <c r="Z69" s="25">
        <f t="shared" si="11"/>
        <v>631</v>
      </c>
      <c r="AA69" s="17">
        <f t="shared" si="15"/>
        <v>275.50799999999998</v>
      </c>
      <c r="AB69" s="24">
        <f t="shared" si="12"/>
        <v>4.8085217155845372</v>
      </c>
      <c r="AC69" s="17">
        <f t="shared" si="13"/>
        <v>3.4264221695423203E-2</v>
      </c>
      <c r="AD69" s="17">
        <f t="shared" ca="1" si="14"/>
        <v>-1.548492822166736E-3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11388</v>
      </c>
      <c r="D70" s="17">
        <v>12632</v>
      </c>
      <c r="E70" s="17">
        <v>15095</v>
      </c>
      <c r="F70" s="17">
        <v>13873</v>
      </c>
      <c r="G70" s="24"/>
      <c r="H70" s="7"/>
      <c r="I70" s="25">
        <f t="shared" si="16"/>
        <v>-3707</v>
      </c>
      <c r="J70" s="24">
        <f t="shared" si="16"/>
        <v>-1241</v>
      </c>
      <c r="K70" s="7"/>
      <c r="L70" s="25">
        <f t="shared" si="3"/>
        <v>-3710.3598336367281</v>
      </c>
      <c r="M70" s="17">
        <f t="shared" si="1"/>
        <v>11.288482066489747</v>
      </c>
      <c r="N70" s="17">
        <f t="shared" si="4"/>
        <v>-1246.8514518240995</v>
      </c>
      <c r="O70" s="24">
        <f t="shared" si="2"/>
        <v>34.239488449757516</v>
      </c>
      <c r="P70" s="7"/>
      <c r="Q70" s="25">
        <f t="shared" si="5"/>
        <v>-3649.7760037376097</v>
      </c>
      <c r="R70" s="24">
        <f t="shared" si="6"/>
        <v>-1252.9777780137265</v>
      </c>
      <c r="S70" s="7"/>
      <c r="T70" s="25">
        <f t="shared" si="7"/>
        <v>0.94462849362923418</v>
      </c>
      <c r="U70" s="24">
        <f t="shared" si="8"/>
        <v>-0.32460304058331713</v>
      </c>
      <c r="V70" s="7"/>
      <c r="W70" s="25">
        <f t="shared" si="9"/>
        <v>0.94627199339443413</v>
      </c>
      <c r="X70" s="24">
        <f t="shared" si="10"/>
        <v>281.20921942822315</v>
      </c>
      <c r="Y70" s="7"/>
      <c r="Z70" s="25">
        <f t="shared" si="11"/>
        <v>639</v>
      </c>
      <c r="AA70" s="17">
        <f t="shared" si="15"/>
        <v>281.25899999999996</v>
      </c>
      <c r="AB70" s="24">
        <f t="shared" si="12"/>
        <v>4.9088956008667299</v>
      </c>
      <c r="AC70" s="17">
        <f t="shared" si="13"/>
        <v>-4.9780571776807392E-2</v>
      </c>
      <c r="AD70" s="17">
        <f t="shared" ca="1" si="14"/>
        <v>4.6260169296317599E-2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11467</v>
      </c>
      <c r="D71" s="17">
        <v>12458</v>
      </c>
      <c r="E71" s="17">
        <v>15029</v>
      </c>
      <c r="F71" s="17">
        <v>14050</v>
      </c>
      <c r="G71" s="24"/>
      <c r="H71" s="7"/>
      <c r="I71" s="25">
        <f t="shared" si="16"/>
        <v>-3562</v>
      </c>
      <c r="J71" s="24">
        <f t="shared" si="16"/>
        <v>-1592</v>
      </c>
      <c r="K71" s="7"/>
      <c r="L71" s="25">
        <f t="shared" si="3"/>
        <v>-3565.4994682304678</v>
      </c>
      <c r="M71" s="17">
        <f t="shared" si="1"/>
        <v>12.246277896053122</v>
      </c>
      <c r="N71" s="17">
        <f t="shared" si="4"/>
        <v>-1603.6656340976363</v>
      </c>
      <c r="O71" s="24">
        <f t="shared" si="2"/>
        <v>136.0870188999337</v>
      </c>
      <c r="P71" s="7"/>
      <c r="Q71" s="25">
        <f t="shared" si="5"/>
        <v>-3504.7760037376097</v>
      </c>
      <c r="R71" s="24">
        <f t="shared" si="6"/>
        <v>-1603.9777780137265</v>
      </c>
      <c r="S71" s="7"/>
      <c r="T71" s="25">
        <f t="shared" si="7"/>
        <v>0.90709985312198893</v>
      </c>
      <c r="U71" s="24">
        <f t="shared" si="8"/>
        <v>-0.41553495433629678</v>
      </c>
      <c r="V71" s="7"/>
      <c r="W71" s="25">
        <f t="shared" si="9"/>
        <v>0.90919993409363842</v>
      </c>
      <c r="X71" s="24">
        <f t="shared" si="10"/>
        <v>286.83752635692372</v>
      </c>
      <c r="Y71" s="7"/>
      <c r="Z71" s="25">
        <f t="shared" si="11"/>
        <v>633</v>
      </c>
      <c r="AA71" s="17">
        <f t="shared" si="15"/>
        <v>286.95599999999996</v>
      </c>
      <c r="AB71" s="24">
        <f t="shared" si="12"/>
        <v>5.0083270083528477</v>
      </c>
      <c r="AC71" s="17">
        <f t="shared" si="13"/>
        <v>-0.11847364307624275</v>
      </c>
      <c r="AD71" s="17">
        <f t="shared" ca="1" si="14"/>
        <v>0.10791631220996578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11550</v>
      </c>
      <c r="D72" s="17">
        <v>12288</v>
      </c>
      <c r="E72" s="17">
        <v>14933</v>
      </c>
      <c r="F72" s="17">
        <v>14218</v>
      </c>
      <c r="G72" s="24"/>
      <c r="H72" s="7"/>
      <c r="I72" s="25">
        <f t="shared" si="16"/>
        <v>-3383</v>
      </c>
      <c r="J72" s="24">
        <f t="shared" si="16"/>
        <v>-1930</v>
      </c>
      <c r="K72" s="7"/>
      <c r="L72" s="25">
        <f t="shared" si="3"/>
        <v>-3389.9950247112411</v>
      </c>
      <c r="M72" s="17">
        <f t="shared" si="1"/>
        <v>48.930370710873049</v>
      </c>
      <c r="N72" s="17">
        <f t="shared" si="4"/>
        <v>-1937.700469742987</v>
      </c>
      <c r="O72" s="24">
        <f t="shared" si="2"/>
        <v>59.297234262658655</v>
      </c>
      <c r="P72" s="7"/>
      <c r="Q72" s="25">
        <f t="shared" si="5"/>
        <v>-3325.7760037376097</v>
      </c>
      <c r="R72" s="24">
        <f t="shared" si="6"/>
        <v>-1941.9777780137265</v>
      </c>
      <c r="S72" s="7"/>
      <c r="T72" s="25">
        <f t="shared" si="7"/>
        <v>0.8607713934613207</v>
      </c>
      <c r="U72" s="24">
        <f t="shared" si="8"/>
        <v>-0.50309901943175872</v>
      </c>
      <c r="V72" s="7"/>
      <c r="W72" s="25">
        <f t="shared" si="9"/>
        <v>0.8633110165072303</v>
      </c>
      <c r="X72" s="24">
        <f t="shared" si="10"/>
        <v>292.50724927456599</v>
      </c>
      <c r="Y72" s="7"/>
      <c r="Z72" s="25">
        <f t="shared" si="11"/>
        <v>620</v>
      </c>
      <c r="AA72" s="17">
        <f t="shared" si="15"/>
        <v>292.53599999999994</v>
      </c>
      <c r="AB72" s="24">
        <f t="shared" si="12"/>
        <v>5.1057163806141306</v>
      </c>
      <c r="AC72" s="17">
        <f t="shared" si="13"/>
        <v>-2.8750725433951629E-2</v>
      </c>
      <c r="AD72" s="17">
        <f t="shared" ca="1" si="14"/>
        <v>1.6810661268038984E-2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11645</v>
      </c>
      <c r="D73" s="17">
        <v>12127</v>
      </c>
      <c r="E73" s="17">
        <v>14828</v>
      </c>
      <c r="F73" s="17">
        <v>14369</v>
      </c>
      <c r="G73" s="24"/>
      <c r="H73" s="7"/>
      <c r="I73" s="25">
        <f t="shared" si="16"/>
        <v>-3183</v>
      </c>
      <c r="J73" s="24">
        <f t="shared" si="16"/>
        <v>-2242</v>
      </c>
      <c r="K73" s="7"/>
      <c r="L73" s="25">
        <f t="shared" si="3"/>
        <v>-3184.3274902056783</v>
      </c>
      <c r="M73" s="17">
        <f t="shared" si="1"/>
        <v>1.7622302461717074</v>
      </c>
      <c r="N73" s="17">
        <f t="shared" si="4"/>
        <v>-2251.2840121250874</v>
      </c>
      <c r="O73" s="24">
        <f t="shared" si="2"/>
        <v>86.192881138770403</v>
      </c>
      <c r="P73" s="7"/>
      <c r="Q73" s="25">
        <f t="shared" si="5"/>
        <v>-3125.7760037376097</v>
      </c>
      <c r="R73" s="24">
        <f t="shared" si="6"/>
        <v>-2253.9777780137265</v>
      </c>
      <c r="S73" s="7"/>
      <c r="T73" s="25">
        <f t="shared" si="7"/>
        <v>0.8090077513823617</v>
      </c>
      <c r="U73" s="24">
        <f t="shared" si="8"/>
        <v>-0.58392738721218507</v>
      </c>
      <c r="V73" s="7"/>
      <c r="W73" s="25">
        <f t="shared" si="9"/>
        <v>0.81195299189953096</v>
      </c>
      <c r="X73" s="24">
        <f t="shared" si="10"/>
        <v>297.99786136608884</v>
      </c>
      <c r="Y73" s="7"/>
      <c r="Z73" s="25">
        <f t="shared" si="11"/>
        <v>616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-8.213863391108589E-2</v>
      </c>
      <c r="AD73" s="17">
        <f t="shared" ca="1" si="14"/>
        <v>6.3783958423300646E-2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11764</v>
      </c>
      <c r="D74" s="17">
        <v>11982</v>
      </c>
      <c r="E74" s="17">
        <v>14711</v>
      </c>
      <c r="F74" s="17">
        <v>14517</v>
      </c>
      <c r="G74" s="24"/>
      <c r="H74" s="7"/>
      <c r="I74" s="25">
        <f t="shared" si="16"/>
        <v>-2947</v>
      </c>
      <c r="J74" s="24">
        <f t="shared" si="16"/>
        <v>-2535</v>
      </c>
      <c r="K74" s="7"/>
      <c r="L74" s="25">
        <f t="shared" si="3"/>
        <v>-2949.7982505117202</v>
      </c>
      <c r="M74" s="17">
        <f t="shared" si="1"/>
        <v>7.8302059263423507</v>
      </c>
      <c r="N74" s="17">
        <f t="shared" si="4"/>
        <v>-2543.2328634331698</v>
      </c>
      <c r="O74" s="24">
        <f t="shared" si="2"/>
        <v>67.780040309223907</v>
      </c>
      <c r="P74" s="7"/>
      <c r="Q74" s="25">
        <f t="shared" si="5"/>
        <v>-2889.7760037376097</v>
      </c>
      <c r="R74" s="24">
        <f t="shared" si="6"/>
        <v>-2546.9777780137265</v>
      </c>
      <c r="S74" s="7"/>
      <c r="T74" s="25">
        <f t="shared" si="7"/>
        <v>0.74792665372919009</v>
      </c>
      <c r="U74" s="24">
        <f t="shared" si="8"/>
        <v>-0.65983351464700857</v>
      </c>
      <c r="V74" s="7"/>
      <c r="W74" s="25">
        <f t="shared" si="9"/>
        <v>0.75125265313608092</v>
      </c>
      <c r="X74" s="24">
        <f t="shared" si="10"/>
        <v>303.56872659037322</v>
      </c>
      <c r="Y74" s="7"/>
      <c r="Z74" s="25">
        <f t="shared" si="11"/>
        <v>615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-4.6273409626735429E-2</v>
      </c>
      <c r="AD74" s="17">
        <f t="shared" ca="1" si="14"/>
        <v>4.6970674601482187E-2</v>
      </c>
      <c r="AE74" s="17">
        <v>95</v>
      </c>
    </row>
    <row r="75" spans="1:31" s="17" customFormat="1" x14ac:dyDescent="0.25">
      <c r="A75" s="17">
        <v>55</v>
      </c>
      <c r="B75" s="17">
        <v>629</v>
      </c>
      <c r="C75" s="17">
        <v>11899</v>
      </c>
      <c r="D75" s="17">
        <v>11846</v>
      </c>
      <c r="E75" s="17">
        <v>14580</v>
      </c>
      <c r="F75" s="17">
        <v>14656</v>
      </c>
      <c r="G75" s="24"/>
      <c r="H75" s="7"/>
      <c r="I75" s="25">
        <f t="shared" si="16"/>
        <v>-2681</v>
      </c>
      <c r="J75" s="24">
        <f t="shared" si="16"/>
        <v>-2810</v>
      </c>
      <c r="K75" s="7"/>
      <c r="L75" s="25">
        <f t="shared" si="3"/>
        <v>-2682.0374080780898</v>
      </c>
      <c r="M75" s="17">
        <f t="shared" si="1"/>
        <v>1.0762155204859958</v>
      </c>
      <c r="N75" s="17">
        <f t="shared" si="4"/>
        <v>-2817.1539163081902</v>
      </c>
      <c r="O75" s="24">
        <f t="shared" si="2"/>
        <v>51.17851854458997</v>
      </c>
      <c r="P75" s="7"/>
      <c r="Q75" s="25">
        <f t="shared" si="5"/>
        <v>-2623.7760037376097</v>
      </c>
      <c r="R75" s="24">
        <f t="shared" si="6"/>
        <v>-2821.9777780137265</v>
      </c>
      <c r="S75" s="7"/>
      <c r="T75" s="25">
        <f t="shared" si="7"/>
        <v>0.67908100976417474</v>
      </c>
      <c r="U75" s="24">
        <f t="shared" si="8"/>
        <v>-0.73107646701757678</v>
      </c>
      <c r="V75" s="7"/>
      <c r="W75" s="25">
        <f t="shared" si="9"/>
        <v>0.68276423124735619</v>
      </c>
      <c r="X75" s="24">
        <f t="shared" si="10"/>
        <v>309.23261924323572</v>
      </c>
      <c r="Y75" s="7"/>
      <c r="Z75" s="25">
        <f t="shared" si="11"/>
        <v>629</v>
      </c>
      <c r="AA75" s="17">
        <f t="shared" si="15"/>
        <v>309.27599999999995</v>
      </c>
      <c r="AB75" s="24">
        <f t="shared" si="12"/>
        <v>5.3978844973979818</v>
      </c>
      <c r="AC75" s="17">
        <f t="shared" si="13"/>
        <v>-4.3380756764236139E-2</v>
      </c>
      <c r="AD75" s="17">
        <f t="shared" ca="1" si="14"/>
        <v>3.9135871716155179E-2</v>
      </c>
      <c r="AE75" s="17">
        <v>94</v>
      </c>
    </row>
    <row r="76" spans="1:31" s="17" customFormat="1" x14ac:dyDescent="0.25">
      <c r="A76" s="17">
        <v>56</v>
      </c>
      <c r="B76" s="17">
        <v>631</v>
      </c>
      <c r="C76" s="17">
        <v>12051</v>
      </c>
      <c r="D76" s="17">
        <v>11724</v>
      </c>
      <c r="E76" s="17">
        <v>14436</v>
      </c>
      <c r="F76" s="17">
        <v>14784</v>
      </c>
      <c r="G76" s="24"/>
      <c r="H76" s="7"/>
      <c r="I76" s="25">
        <f t="shared" si="16"/>
        <v>-2385</v>
      </c>
      <c r="J76" s="24">
        <f t="shared" si="16"/>
        <v>-3060</v>
      </c>
      <c r="K76" s="7"/>
      <c r="L76" s="25">
        <f t="shared" si="3"/>
        <v>-2387.6940058008831</v>
      </c>
      <c r="M76" s="17">
        <f t="shared" si="1"/>
        <v>7.2576672551919703</v>
      </c>
      <c r="N76" s="17">
        <f t="shared" si="4"/>
        <v>-3064.2081955691574</v>
      </c>
      <c r="O76" s="24">
        <f t="shared" si="2"/>
        <v>17.708909948275945</v>
      </c>
      <c r="P76" s="7"/>
      <c r="Q76" s="25">
        <f t="shared" si="5"/>
        <v>-2327.7760037376097</v>
      </c>
      <c r="R76" s="24">
        <f t="shared" si="6"/>
        <v>-3071.9777780137265</v>
      </c>
      <c r="S76" s="7"/>
      <c r="T76" s="25">
        <f t="shared" si="7"/>
        <v>0.6024708194873154</v>
      </c>
      <c r="U76" s="24">
        <f t="shared" si="8"/>
        <v>-0.7958427873544569</v>
      </c>
      <c r="V76" s="7"/>
      <c r="W76" s="25">
        <f t="shared" si="9"/>
        <v>0.60647861117102886</v>
      </c>
      <c r="X76" s="24">
        <f t="shared" si="10"/>
        <v>314.96601698642041</v>
      </c>
      <c r="Y76" s="7"/>
      <c r="Z76" s="25">
        <f t="shared" si="11"/>
        <v>631</v>
      </c>
      <c r="AA76" s="17">
        <f t="shared" si="15"/>
        <v>314.95499999999993</v>
      </c>
      <c r="AB76" s="24">
        <f t="shared" si="12"/>
        <v>5.4970017456187392</v>
      </c>
      <c r="AC76" s="17">
        <f t="shared" si="13"/>
        <v>1.1016986420486319E-2</v>
      </c>
      <c r="AD76" s="17">
        <f t="shared" ca="1" si="14"/>
        <v>-3.8214591323310287E-2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12215</v>
      </c>
      <c r="D77" s="17">
        <v>11621</v>
      </c>
      <c r="E77" s="17">
        <v>14281</v>
      </c>
      <c r="F77" s="17">
        <v>14902</v>
      </c>
      <c r="G77" s="24"/>
      <c r="H77" s="7"/>
      <c r="I77" s="25">
        <f t="shared" si="16"/>
        <v>-2066</v>
      </c>
      <c r="J77" s="24">
        <f t="shared" si="16"/>
        <v>-3281</v>
      </c>
      <c r="K77" s="7"/>
      <c r="L77" s="25">
        <f t="shared" si="3"/>
        <v>-2064.2314077380352</v>
      </c>
      <c r="M77" s="17">
        <f t="shared" si="1"/>
        <v>3.1279185890819123</v>
      </c>
      <c r="N77" s="17">
        <f t="shared" si="4"/>
        <v>-3284.8741163657228</v>
      </c>
      <c r="O77" s="24">
        <f t="shared" si="2"/>
        <v>15.008777615161115</v>
      </c>
      <c r="P77" s="7"/>
      <c r="Q77" s="25">
        <f t="shared" si="5"/>
        <v>-2008.7760037376099</v>
      </c>
      <c r="R77" s="24">
        <f t="shared" si="6"/>
        <v>-3292.9777780137265</v>
      </c>
      <c r="S77" s="7"/>
      <c r="T77" s="25">
        <f t="shared" si="7"/>
        <v>0.5199078103713759</v>
      </c>
      <c r="U77" s="24">
        <f t="shared" si="8"/>
        <v>-0.85309621453225892</v>
      </c>
      <c r="V77" s="7"/>
      <c r="W77" s="25">
        <f t="shared" si="9"/>
        <v>0.52420233465855548</v>
      </c>
      <c r="X77" s="24">
        <f t="shared" si="10"/>
        <v>320.70603924958175</v>
      </c>
      <c r="Y77" s="7"/>
      <c r="Z77" s="25">
        <f t="shared" si="11"/>
        <v>643</v>
      </c>
      <c r="AA77" s="17">
        <f t="shared" si="15"/>
        <v>320.7419999999999</v>
      </c>
      <c r="AB77" s="24">
        <f t="shared" si="12"/>
        <v>5.5980039494316509</v>
      </c>
      <c r="AC77" s="17">
        <f t="shared" si="13"/>
        <v>-3.5960750418155385E-2</v>
      </c>
      <c r="AD77" s="17">
        <f t="shared" ca="1" si="14"/>
        <v>6.3582754455183021E-2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12376</v>
      </c>
      <c r="D78" s="17">
        <v>11520</v>
      </c>
      <c r="E78" s="17">
        <v>14106</v>
      </c>
      <c r="F78" s="17">
        <v>14983</v>
      </c>
      <c r="G78" s="24"/>
      <c r="H78" s="7"/>
      <c r="I78" s="25">
        <f t="shared" si="16"/>
        <v>-1730</v>
      </c>
      <c r="J78" s="24">
        <f t="shared" si="16"/>
        <v>-3463</v>
      </c>
      <c r="K78" s="7"/>
      <c r="L78" s="25">
        <f t="shared" si="3"/>
        <v>-1726.8894010100241</v>
      </c>
      <c r="M78" s="17">
        <f t="shared" si="1"/>
        <v>9.6758260764389004</v>
      </c>
      <c r="N78" s="17">
        <f t="shared" si="4"/>
        <v>-3468.7548614061311</v>
      </c>
      <c r="O78" s="24">
        <f t="shared" si="2"/>
        <v>33.118429803777367</v>
      </c>
      <c r="P78" s="7"/>
      <c r="Q78" s="25">
        <f t="shared" si="5"/>
        <v>-1672.7760037376099</v>
      </c>
      <c r="R78" s="24">
        <f t="shared" si="6"/>
        <v>-3474.9777780137265</v>
      </c>
      <c r="S78" s="7"/>
      <c r="T78" s="25">
        <f t="shared" si="7"/>
        <v>0.43294489167872485</v>
      </c>
      <c r="U78" s="24">
        <f t="shared" si="8"/>
        <v>-0.90024609573750758</v>
      </c>
      <c r="V78" s="7"/>
      <c r="W78" s="25">
        <f t="shared" si="9"/>
        <v>0.43747530907103993</v>
      </c>
      <c r="X78" s="24">
        <f t="shared" si="10"/>
        <v>326.35805986025434</v>
      </c>
      <c r="Y78" s="7"/>
      <c r="Z78" s="25">
        <f t="shared" si="11"/>
        <v>631</v>
      </c>
      <c r="AA78" s="17">
        <f t="shared" si="15"/>
        <v>326.42099999999988</v>
      </c>
      <c r="AB78" s="24">
        <f t="shared" si="12"/>
        <v>5.6971211976524083</v>
      </c>
      <c r="AC78" s="17">
        <f t="shared" si="13"/>
        <v>-6.2940139745535362E-2</v>
      </c>
      <c r="AD78" s="17">
        <f t="shared" ca="1" si="14"/>
        <v>0.10379489849475476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12563</v>
      </c>
      <c r="D79" s="17">
        <v>11449</v>
      </c>
      <c r="E79" s="17">
        <v>13936</v>
      </c>
      <c r="F79" s="17">
        <v>15067</v>
      </c>
      <c r="G79" s="24"/>
      <c r="H79" s="7"/>
      <c r="I79" s="25">
        <f t="shared" si="16"/>
        <v>-1373</v>
      </c>
      <c r="J79" s="24">
        <f t="shared" si="16"/>
        <v>-3618</v>
      </c>
      <c r="K79" s="7"/>
      <c r="L79" s="25">
        <f t="shared" si="3"/>
        <v>-1374.8667525414025</v>
      </c>
      <c r="M79" s="17">
        <f t="shared" si="1"/>
        <v>3.4847650508328702</v>
      </c>
      <c r="N79" s="17">
        <f t="shared" si="4"/>
        <v>-3617.8290723703549</v>
      </c>
      <c r="O79" s="24">
        <f t="shared" si="2"/>
        <v>2.9216254576099564E-2</v>
      </c>
      <c r="P79" s="7"/>
      <c r="Q79" s="25">
        <f t="shared" si="5"/>
        <v>-1315.7760037376099</v>
      </c>
      <c r="R79" s="24">
        <f t="shared" si="6"/>
        <v>-3629.9777780137265</v>
      </c>
      <c r="S79" s="7"/>
      <c r="T79" s="25">
        <f t="shared" si="7"/>
        <v>0.34054679056778309</v>
      </c>
      <c r="U79" s="24">
        <f t="shared" si="8"/>
        <v>-0.94040121434637325</v>
      </c>
      <c r="V79" s="7"/>
      <c r="W79" s="25">
        <f t="shared" si="9"/>
        <v>0.34527787431047208</v>
      </c>
      <c r="X79" s="24">
        <f t="shared" si="10"/>
        <v>332.11430693432249</v>
      </c>
      <c r="Y79" s="7"/>
      <c r="Z79" s="25">
        <f t="shared" si="11"/>
        <v>628</v>
      </c>
      <c r="AA79" s="17">
        <f t="shared" si="15"/>
        <v>332.07299999999987</v>
      </c>
      <c r="AB79" s="24">
        <f t="shared" si="12"/>
        <v>5.7957672069751274</v>
      </c>
      <c r="AC79" s="17">
        <f t="shared" si="13"/>
        <v>4.1306934322619782E-2</v>
      </c>
      <c r="AD79" s="17">
        <f t="shared" ca="1" si="14"/>
        <v>1.8230690980090003E-2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12745</v>
      </c>
      <c r="D80" s="17">
        <v>11396</v>
      </c>
      <c r="E80" s="17">
        <v>13756</v>
      </c>
      <c r="F80" s="17">
        <v>15127</v>
      </c>
      <c r="G80" s="24"/>
      <c r="H80" s="7"/>
      <c r="I80" s="25">
        <f t="shared" si="16"/>
        <v>-1011</v>
      </c>
      <c r="J80" s="24">
        <f t="shared" si="16"/>
        <v>-3731</v>
      </c>
      <c r="K80" s="7"/>
      <c r="L80" s="25">
        <f t="shared" si="3"/>
        <v>-1010.0276071138485</v>
      </c>
      <c r="M80" s="17">
        <f t="shared" si="1"/>
        <v>0.94554792503806451</v>
      </c>
      <c r="N80" s="17">
        <f t="shared" si="4"/>
        <v>-3731.5990105524024</v>
      </c>
      <c r="O80" s="24">
        <f t="shared" si="2"/>
        <v>0.35881364188946785</v>
      </c>
      <c r="P80" s="7"/>
      <c r="Q80" s="25">
        <f t="shared" si="5"/>
        <v>-953.77600373760981</v>
      </c>
      <c r="R80" s="24">
        <f t="shared" si="6"/>
        <v>-3742.9777780137265</v>
      </c>
      <c r="S80" s="7"/>
      <c r="T80" s="25">
        <f t="shared" si="7"/>
        <v>0.24685459840486734</v>
      </c>
      <c r="U80" s="24">
        <f t="shared" si="8"/>
        <v>-0.9696755911386431</v>
      </c>
      <c r="V80" s="7"/>
      <c r="W80" s="25">
        <f t="shared" si="9"/>
        <v>0.25173164177700852</v>
      </c>
      <c r="X80" s="24">
        <f t="shared" si="10"/>
        <v>337.72257074770698</v>
      </c>
      <c r="Y80" s="7"/>
      <c r="Z80" s="25">
        <f t="shared" si="11"/>
        <v>628</v>
      </c>
      <c r="AA80" s="17">
        <f t="shared" si="15"/>
        <v>337.72499999999985</v>
      </c>
      <c r="AB80" s="24">
        <f t="shared" si="12"/>
        <v>5.8944132162978464</v>
      </c>
      <c r="AC80" s="17">
        <f t="shared" si="13"/>
        <v>-2.4292522928703875E-3</v>
      </c>
      <c r="AD80" s="17">
        <f t="shared" ca="1" si="14"/>
        <v>4.7725278271059324E-2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12925</v>
      </c>
      <c r="D81" s="17">
        <v>11358</v>
      </c>
      <c r="E81" s="17">
        <v>13577</v>
      </c>
      <c r="F81" s="17">
        <v>15166</v>
      </c>
      <c r="G81" s="24"/>
      <c r="H81" s="7"/>
      <c r="I81" s="25">
        <f t="shared" si="16"/>
        <v>-652</v>
      </c>
      <c r="J81" s="24">
        <f t="shared" si="16"/>
        <v>-3808</v>
      </c>
      <c r="K81" s="7"/>
      <c r="L81" s="25">
        <f t="shared" si="3"/>
        <v>-647.94103359586143</v>
      </c>
      <c r="M81" s="17">
        <f t="shared" si="1"/>
        <v>16.47520826992562</v>
      </c>
      <c r="N81" s="17">
        <f t="shared" si="4"/>
        <v>-3807.0641914200619</v>
      </c>
      <c r="O81" s="24">
        <f t="shared" si="2"/>
        <v>0.87573769828578485</v>
      </c>
      <c r="P81" s="7"/>
      <c r="Q81" s="25">
        <f t="shared" si="5"/>
        <v>-594.77600373760981</v>
      </c>
      <c r="R81" s="24">
        <f t="shared" si="6"/>
        <v>-3819.9777780137265</v>
      </c>
      <c r="S81" s="7"/>
      <c r="T81" s="25">
        <f t="shared" si="7"/>
        <v>0.15393886087313599</v>
      </c>
      <c r="U81" s="24">
        <f t="shared" si="8"/>
        <v>-0.98962361780240216</v>
      </c>
      <c r="V81" s="7"/>
      <c r="W81" s="25">
        <f t="shared" si="9"/>
        <v>0.15891499621950256</v>
      </c>
      <c r="X81" s="24">
        <f t="shared" si="10"/>
        <v>343.15278551828305</v>
      </c>
      <c r="Y81" s="7"/>
      <c r="Z81" s="25">
        <f t="shared" si="11"/>
        <v>608</v>
      </c>
      <c r="AA81" s="17">
        <f t="shared" si="15"/>
        <v>343.19699999999983</v>
      </c>
      <c r="AB81" s="24">
        <f t="shared" si="12"/>
        <v>5.9899176329669759</v>
      </c>
      <c r="AC81" s="17">
        <f t="shared" si="13"/>
        <v>-4.4214481716778664E-2</v>
      </c>
      <c r="AD81" s="17">
        <f t="shared" ca="1" si="14"/>
        <v>6.7500797889863406E-2</v>
      </c>
      <c r="AE81" s="17">
        <v>88</v>
      </c>
    </row>
    <row r="82" spans="1:31" s="17" customFormat="1" x14ac:dyDescent="0.25">
      <c r="A82" s="17">
        <v>62</v>
      </c>
      <c r="B82" s="17">
        <v>620</v>
      </c>
      <c r="C82" s="17">
        <v>13112</v>
      </c>
      <c r="D82" s="17">
        <v>11336</v>
      </c>
      <c r="E82" s="17">
        <v>13391</v>
      </c>
      <c r="F82" s="17">
        <v>15187</v>
      </c>
      <c r="G82" s="24"/>
      <c r="H82" s="7"/>
      <c r="I82" s="25">
        <f t="shared" si="16"/>
        <v>-279</v>
      </c>
      <c r="J82" s="24">
        <f t="shared" si="16"/>
        <v>-3851</v>
      </c>
      <c r="K82" s="7"/>
      <c r="L82" s="25">
        <f t="shared" si="3"/>
        <v>-273.18392328787638</v>
      </c>
      <c r="M82" s="17">
        <f t="shared" si="1"/>
        <v>33.826748321306674</v>
      </c>
      <c r="N82" s="17">
        <f t="shared" si="4"/>
        <v>-3848.1596011465213</v>
      </c>
      <c r="O82" s="24">
        <f t="shared" si="2"/>
        <v>8.0678656468433747</v>
      </c>
      <c r="P82" s="7"/>
      <c r="Q82" s="25">
        <f t="shared" si="5"/>
        <v>-221.77600373760987</v>
      </c>
      <c r="R82" s="24">
        <f t="shared" si="6"/>
        <v>-3862.9777780137265</v>
      </c>
      <c r="S82" s="7"/>
      <c r="T82" s="25">
        <f t="shared" si="7"/>
        <v>5.7399668395877519E-2</v>
      </c>
      <c r="U82" s="24">
        <f t="shared" si="8"/>
        <v>-1.0007634249003456</v>
      </c>
      <c r="V82" s="7"/>
      <c r="W82" s="25">
        <f t="shared" si="9"/>
        <v>6.2430576785117382E-2</v>
      </c>
      <c r="X82" s="24">
        <f t="shared" si="10"/>
        <v>348.7058772366006</v>
      </c>
      <c r="Y82" s="7"/>
      <c r="Z82" s="25">
        <f t="shared" si="11"/>
        <v>620</v>
      </c>
      <c r="AA82" s="17">
        <f t="shared" si="15"/>
        <v>348.77699999999982</v>
      </c>
      <c r="AB82" s="24">
        <f t="shared" si="12"/>
        <v>6.0873070052282587</v>
      </c>
      <c r="AC82" s="17">
        <f t="shared" si="13"/>
        <v>-7.1122763399216637E-2</v>
      </c>
      <c r="AD82" s="17">
        <f t="shared" ca="1" si="14"/>
        <v>4.7491444871013755E-2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13294</v>
      </c>
      <c r="D83" s="17">
        <v>11329</v>
      </c>
      <c r="E83" s="17">
        <v>13192</v>
      </c>
      <c r="F83" s="17">
        <v>15183</v>
      </c>
      <c r="G83" s="24"/>
      <c r="H83" s="7"/>
      <c r="I83" s="25">
        <f t="shared" si="16"/>
        <v>102</v>
      </c>
      <c r="J83" s="24">
        <f t="shared" si="16"/>
        <v>-3854</v>
      </c>
      <c r="K83" s="7"/>
      <c r="L83" s="25">
        <f t="shared" si="3"/>
        <v>107.26593522217627</v>
      </c>
      <c r="M83" s="17">
        <f t="shared" si="1"/>
        <v>27.730073764156614</v>
      </c>
      <c r="N83" s="17">
        <f t="shared" si="4"/>
        <v>-3852.5242482460662</v>
      </c>
      <c r="O83" s="24">
        <f t="shared" si="2"/>
        <v>2.1778432392385811</v>
      </c>
      <c r="P83" s="7"/>
      <c r="Q83" s="25">
        <f t="shared" si="5"/>
        <v>159.22399626239013</v>
      </c>
      <c r="R83" s="24">
        <f t="shared" si="6"/>
        <v>-3865.9777780137265</v>
      </c>
      <c r="S83" s="7"/>
      <c r="T83" s="25">
        <f t="shared" si="7"/>
        <v>-4.1210069764539316E-2</v>
      </c>
      <c r="U83" s="24">
        <f t="shared" si="8"/>
        <v>-1.0015406207443882</v>
      </c>
      <c r="V83" s="7"/>
      <c r="W83" s="25">
        <f t="shared" si="9"/>
        <v>-3.6176500557998745E-2</v>
      </c>
      <c r="X83" s="24">
        <f t="shared" si="10"/>
        <v>354.34420431554668</v>
      </c>
      <c r="Y83" s="7"/>
      <c r="Z83" s="25">
        <f t="shared" si="11"/>
        <v>626</v>
      </c>
      <c r="AA83" s="17">
        <f t="shared" si="15"/>
        <v>354.41099999999983</v>
      </c>
      <c r="AB83" s="24">
        <f t="shared" si="12"/>
        <v>6.1856388552856201</v>
      </c>
      <c r="AC83" s="17">
        <f t="shared" si="13"/>
        <v>-6.6795684453154536E-2</v>
      </c>
      <c r="AD83" s="17">
        <f t="shared" ca="1" si="14"/>
        <v>6.7664145613207438E-2</v>
      </c>
      <c r="AE83" s="17">
        <v>86</v>
      </c>
    </row>
    <row r="84" spans="1:31" s="17" customFormat="1" x14ac:dyDescent="0.25">
      <c r="A84" s="17">
        <v>64</v>
      </c>
      <c r="B84" s="17">
        <v>625</v>
      </c>
      <c r="C84" s="17">
        <v>13493</v>
      </c>
      <c r="D84" s="17">
        <v>11352</v>
      </c>
      <c r="E84" s="17">
        <v>13018</v>
      </c>
      <c r="F84" s="17">
        <v>15179</v>
      </c>
      <c r="G84" s="24"/>
      <c r="H84" s="7"/>
      <c r="I84" s="25">
        <f t="shared" ref="I84:J115" si="17">C84-E84</f>
        <v>475</v>
      </c>
      <c r="J84" s="24">
        <f t="shared" si="17"/>
        <v>-3827</v>
      </c>
      <c r="K84" s="7"/>
      <c r="L84" s="25">
        <f t="shared" si="3"/>
        <v>485.52463689028377</v>
      </c>
      <c r="M84" s="17">
        <f t="shared" ref="M84:M147" si="18">(I84-L84)^2</f>
        <v>110.76798167232209</v>
      </c>
      <c r="N84" s="17">
        <f t="shared" si="4"/>
        <v>-3819.6228080870683</v>
      </c>
      <c r="O84" s="24">
        <f t="shared" ref="O84:O147" si="19">(J84-N84)^2</f>
        <v>54.422960520225189</v>
      </c>
      <c r="P84" s="7"/>
      <c r="Q84" s="25">
        <f t="shared" si="5"/>
        <v>532.22399626239019</v>
      </c>
      <c r="R84" s="24">
        <f t="shared" si="6"/>
        <v>-3838.9777780137265</v>
      </c>
      <c r="S84" s="7"/>
      <c r="T84" s="25">
        <f t="shared" si="7"/>
        <v>-0.13774926224179782</v>
      </c>
      <c r="U84" s="24">
        <f t="shared" si="8"/>
        <v>-0.99454585814800511</v>
      </c>
      <c r="V84" s="7"/>
      <c r="W84" s="25">
        <f t="shared" si="9"/>
        <v>-0.13275207061566152</v>
      </c>
      <c r="X84" s="24">
        <f>IF(MOD(ATAN2(U84,W84)*180/PI()-$J$9+360,360)&lt;355,MOD(ATAN2(U84,W84)*180/PI()-$J$9+360,360)+360,MOD(ATAN2(U84,W84)*180/PI()-$J$9+360,360))</f>
        <v>359.87843617732182</v>
      </c>
      <c r="Y84" s="7"/>
      <c r="Z84" s="25">
        <f t="shared" si="11"/>
        <v>625</v>
      </c>
      <c r="AA84" s="17">
        <f t="shared" si="15"/>
        <v>360.03599999999983</v>
      </c>
      <c r="AB84" s="24">
        <f t="shared" si="12"/>
        <v>6.2838136257103008</v>
      </c>
      <c r="AC84" s="17">
        <f t="shared" si="13"/>
        <v>-0.15756382267801428</v>
      </c>
    </row>
    <row r="85" spans="1:31" s="17" customFormat="1" x14ac:dyDescent="0.25">
      <c r="A85" s="17">
        <v>0</v>
      </c>
      <c r="B85" s="17">
        <v>0</v>
      </c>
      <c r="C85" s="17">
        <v>13446</v>
      </c>
      <c r="D85" s="17">
        <v>11306</v>
      </c>
      <c r="E85" s="17">
        <v>12959</v>
      </c>
      <c r="F85" s="17">
        <v>15118</v>
      </c>
      <c r="G85" s="24"/>
      <c r="H85" s="7"/>
      <c r="I85" s="25">
        <f t="shared" si="17"/>
        <v>487</v>
      </c>
      <c r="J85" s="24">
        <f t="shared" si="17"/>
        <v>-3812</v>
      </c>
      <c r="K85" s="7"/>
      <c r="L85" s="25">
        <f>$M$9*SIN(2*PI()/$M$10*(AA85+$M$11))+$M$12</f>
        <v>491.37467991524147</v>
      </c>
      <c r="M85" s="17">
        <f t="shared" si="18"/>
        <v>19.137824360817135</v>
      </c>
      <c r="N85" s="17">
        <f>$O$9*COS(2*PI()/$O$10*(AA85+$O$11))+$O$12</f>
        <v>-3803.7193651151015</v>
      </c>
      <c r="O85" s="24">
        <f t="shared" si="19"/>
        <v>68.568914096998299</v>
      </c>
      <c r="P85" s="7"/>
      <c r="Q85" s="25">
        <f t="shared" ref="Q85:Q148" si="20">I85-$J$4</f>
        <v>544.22399626239019</v>
      </c>
      <c r="R85" s="24">
        <f t="shared" ref="R85:R148" si="21">J85-$J$3</f>
        <v>-3823.9777780137265</v>
      </c>
      <c r="S85" s="7"/>
      <c r="T85" s="25">
        <f t="shared" ref="T85:T148" si="22">Q85/$J$7</f>
        <v>-0.14085508076653536</v>
      </c>
      <c r="U85" s="24">
        <f t="shared" ref="U85:U148" si="23">R85/$J$6</f>
        <v>-0.99065987892779228</v>
      </c>
      <c r="V85" s="7"/>
      <c r="W85" s="25">
        <f t="shared" ref="W85:W148" si="24">(T85-U85*SIN(-$J$11*PI()/180))/(COS(-$J$11*PI()/180))</f>
        <v>-0.13587746064950806</v>
      </c>
      <c r="X85" s="24">
        <f>IF(MOD(ATAN2(U85,W85)*180/PI()-$J$9+360,360)&lt;355,MOD(ATAN2(U85,W85)*180/PI()-$J$9+360,360)+360,MOD(ATAN2(U85,W85)*180/PI()-$J$9+360,360))</f>
        <v>360.08540562545227</v>
      </c>
      <c r="Y85" s="7"/>
      <c r="Z85" s="25">
        <f>I165-J159</f>
        <v>7</v>
      </c>
      <c r="AA85" s="17">
        <f t="shared" si="15"/>
        <v>360.09899999999982</v>
      </c>
      <c r="AB85" s="24">
        <f t="shared" ref="AB85:AB148" si="25">AA85*PI()/180</f>
        <v>6.2849131831390572</v>
      </c>
      <c r="AC85" s="17">
        <f t="shared" ref="AC85:AC148" si="26">X85-AA85</f>
        <v>-1.3594374547551524E-2</v>
      </c>
    </row>
    <row r="86" spans="1:31" s="17" customFormat="1" x14ac:dyDescent="0.25">
      <c r="A86" s="17">
        <v>1</v>
      </c>
      <c r="B86" s="17">
        <v>-642</v>
      </c>
      <c r="C86" s="17">
        <v>13246</v>
      </c>
      <c r="D86" s="17">
        <v>11282</v>
      </c>
      <c r="E86" s="17">
        <v>13146</v>
      </c>
      <c r="F86" s="17">
        <v>15124</v>
      </c>
      <c r="G86" s="24"/>
      <c r="H86" s="7"/>
      <c r="I86" s="25">
        <f t="shared" si="17"/>
        <v>100</v>
      </c>
      <c r="J86" s="24">
        <f t="shared" si="17"/>
        <v>-3842</v>
      </c>
      <c r="K86" s="7"/>
      <c r="L86" s="25">
        <f t="shared" ref="L86:L149" si="27">$M$9*SIN(2*PI()/$M$10*(AA86+$M$11))+$M$12</f>
        <v>104.09827608326589</v>
      </c>
      <c r="M86" s="17">
        <f t="shared" si="18"/>
        <v>16.795866854669178</v>
      </c>
      <c r="N86" s="17">
        <f t="shared" ref="N86:N149" si="28">$O$9*COS(2*PI()/$O$10*(AA86+$O$11))+$O$12</f>
        <v>-3838.0535255536824</v>
      </c>
      <c r="O86" s="24">
        <f t="shared" si="19"/>
        <v>15.574660555437429</v>
      </c>
      <c r="P86" s="7"/>
      <c r="Q86" s="25">
        <f t="shared" si="20"/>
        <v>157.22399626239013</v>
      </c>
      <c r="R86" s="24">
        <f t="shared" si="21"/>
        <v>-3853.9777780137265</v>
      </c>
      <c r="S86" s="7"/>
      <c r="T86" s="25">
        <f t="shared" si="22"/>
        <v>-4.069243334374973E-2</v>
      </c>
      <c r="U86" s="24">
        <f t="shared" si="23"/>
        <v>-0.99843183736821783</v>
      </c>
      <c r="V86" s="7"/>
      <c r="W86" s="25">
        <f t="shared" si="24"/>
        <v>-3.56744834195604E-2</v>
      </c>
      <c r="X86" s="24">
        <f t="shared" ref="X86:X148" si="29">MOD(ATAN2(U86,W86)*180/PI()-$J$9+360,360)</f>
        <v>354.32186846115985</v>
      </c>
      <c r="Y86" s="7"/>
      <c r="Z86" s="25">
        <f t="shared" ref="Z86:Z149" si="30">B86</f>
        <v>-642</v>
      </c>
      <c r="AA86" s="17">
        <f t="shared" ref="AA86:AA149" si="31">360/40000*Z86+AA85</f>
        <v>354.3209999999998</v>
      </c>
      <c r="AB86" s="24">
        <f t="shared" si="25"/>
        <v>6.1840680589588244</v>
      </c>
      <c r="AC86" s="17">
        <f t="shared" si="26"/>
        <v>8.6846116005290241E-4</v>
      </c>
    </row>
    <row r="87" spans="1:31" s="17" customFormat="1" x14ac:dyDescent="0.25">
      <c r="A87" s="17">
        <v>2</v>
      </c>
      <c r="B87" s="17">
        <v>-613</v>
      </c>
      <c r="C87" s="17">
        <v>13053</v>
      </c>
      <c r="D87" s="17">
        <v>11286</v>
      </c>
      <c r="E87" s="17">
        <v>13326</v>
      </c>
      <c r="F87" s="17">
        <v>15120</v>
      </c>
      <c r="G87" s="24"/>
      <c r="H87" s="7"/>
      <c r="I87" s="25">
        <f t="shared" si="17"/>
        <v>-273</v>
      </c>
      <c r="J87" s="24">
        <f t="shared" si="17"/>
        <v>-3834</v>
      </c>
      <c r="K87" s="7"/>
      <c r="L87" s="25">
        <f t="shared" si="27"/>
        <v>-267.27105462562207</v>
      </c>
      <c r="M87" s="17">
        <f t="shared" si="18"/>
        <v>32.820815102606268</v>
      </c>
      <c r="N87" s="17">
        <f t="shared" si="28"/>
        <v>-3834.2769262723359</v>
      </c>
      <c r="O87" s="24">
        <f t="shared" si="19"/>
        <v>7.6688160309864459E-2</v>
      </c>
      <c r="P87" s="7"/>
      <c r="Q87" s="25">
        <f t="shared" si="20"/>
        <v>-215.77600373760987</v>
      </c>
      <c r="R87" s="24">
        <f t="shared" si="21"/>
        <v>-3845.9777780137265</v>
      </c>
      <c r="S87" s="7"/>
      <c r="T87" s="25">
        <f t="shared" si="22"/>
        <v>5.5846759133508748E-2</v>
      </c>
      <c r="U87" s="24">
        <f t="shared" si="23"/>
        <v>-0.99635931511743769</v>
      </c>
      <c r="V87" s="7"/>
      <c r="W87" s="25">
        <f t="shared" si="24"/>
        <v>6.0855511326463586E-2</v>
      </c>
      <c r="X87" s="24">
        <f t="shared" si="29"/>
        <v>348.7803686814716</v>
      </c>
      <c r="Y87" s="7"/>
      <c r="Z87" s="25">
        <f t="shared" si="30"/>
        <v>-613</v>
      </c>
      <c r="AA87" s="17">
        <f t="shared" si="31"/>
        <v>348.8039999999998</v>
      </c>
      <c r="AB87" s="24">
        <f t="shared" si="25"/>
        <v>6.087778244126298</v>
      </c>
      <c r="AC87" s="17">
        <f t="shared" si="26"/>
        <v>-2.3631318528202883E-2</v>
      </c>
    </row>
    <row r="88" spans="1:31" s="17" customFormat="1" x14ac:dyDescent="0.25">
      <c r="A88" s="17">
        <v>3</v>
      </c>
      <c r="B88" s="17">
        <v>-613</v>
      </c>
      <c r="C88" s="17">
        <v>12874</v>
      </c>
      <c r="D88" s="17">
        <v>11304</v>
      </c>
      <c r="E88" s="17">
        <v>13514</v>
      </c>
      <c r="F88" s="17">
        <v>15104</v>
      </c>
      <c r="G88" s="24"/>
      <c r="H88" s="7"/>
      <c r="I88" s="25">
        <f t="shared" si="17"/>
        <v>-640</v>
      </c>
      <c r="J88" s="24">
        <f t="shared" si="17"/>
        <v>-3800</v>
      </c>
      <c r="K88" s="7"/>
      <c r="L88" s="25">
        <f t="shared" si="27"/>
        <v>-636.69396357062419</v>
      </c>
      <c r="M88" s="17">
        <f t="shared" si="18"/>
        <v>10.929876872359944</v>
      </c>
      <c r="N88" s="17">
        <f t="shared" si="28"/>
        <v>-3794.8168970301554</v>
      </c>
      <c r="O88" s="24">
        <f t="shared" si="19"/>
        <v>26.864556396012329</v>
      </c>
      <c r="P88" s="7"/>
      <c r="Q88" s="25">
        <f t="shared" si="20"/>
        <v>-582.77600373760981</v>
      </c>
      <c r="R88" s="24">
        <f t="shared" si="21"/>
        <v>-3811.9777780137265</v>
      </c>
      <c r="S88" s="7"/>
      <c r="T88" s="25">
        <f t="shared" si="22"/>
        <v>0.15083304234839845</v>
      </c>
      <c r="U88" s="24">
        <f t="shared" si="23"/>
        <v>-0.98755109555162202</v>
      </c>
      <c r="V88" s="7"/>
      <c r="W88" s="25">
        <f t="shared" si="24"/>
        <v>0.1557987212479838</v>
      </c>
      <c r="X88" s="24">
        <f t="shared" si="29"/>
        <v>343.31028631617289</v>
      </c>
      <c r="Y88" s="7"/>
      <c r="Z88" s="25">
        <f t="shared" si="30"/>
        <v>-613</v>
      </c>
      <c r="AA88" s="17">
        <f t="shared" si="31"/>
        <v>343.28699999999981</v>
      </c>
      <c r="AB88" s="24">
        <f t="shared" si="25"/>
        <v>5.9914884292937698</v>
      </c>
      <c r="AC88" s="17">
        <f t="shared" si="26"/>
        <v>2.3286316173084742E-2</v>
      </c>
    </row>
    <row r="89" spans="1:31" s="17" customFormat="1" x14ac:dyDescent="0.25">
      <c r="A89" s="17">
        <v>4</v>
      </c>
      <c r="B89" s="17">
        <v>-613</v>
      </c>
      <c r="C89" s="17">
        <v>12690</v>
      </c>
      <c r="D89" s="17">
        <v>11340</v>
      </c>
      <c r="E89" s="17">
        <v>13692</v>
      </c>
      <c r="F89" s="17">
        <v>15061</v>
      </c>
      <c r="G89" s="24"/>
      <c r="H89" s="7"/>
      <c r="I89" s="25">
        <f t="shared" si="17"/>
        <v>-1002</v>
      </c>
      <c r="J89" s="24">
        <f t="shared" si="17"/>
        <v>-3721</v>
      </c>
      <c r="K89" s="7"/>
      <c r="L89" s="25">
        <f t="shared" si="27"/>
        <v>-1000.7462045033379</v>
      </c>
      <c r="M89" s="17">
        <f t="shared" si="18"/>
        <v>1.5720031474500733</v>
      </c>
      <c r="N89" s="17">
        <f t="shared" si="28"/>
        <v>-3720.0394798532852</v>
      </c>
      <c r="O89" s="24">
        <f t="shared" si="19"/>
        <v>0.92259895224496491</v>
      </c>
      <c r="P89" s="7"/>
      <c r="Q89" s="25">
        <f t="shared" si="20"/>
        <v>-944.77600373760981</v>
      </c>
      <c r="R89" s="24">
        <f t="shared" si="21"/>
        <v>-3732.9777780137265</v>
      </c>
      <c r="S89" s="7"/>
      <c r="T89" s="25">
        <f t="shared" si="22"/>
        <v>0.24452523451131417</v>
      </c>
      <c r="U89" s="24">
        <f t="shared" si="23"/>
        <v>-0.96708493832516795</v>
      </c>
      <c r="V89" s="7"/>
      <c r="W89" s="25">
        <f t="shared" si="24"/>
        <v>0.24938922694132498</v>
      </c>
      <c r="X89" s="24">
        <f t="shared" si="29"/>
        <v>337.815296025978</v>
      </c>
      <c r="Y89" s="7"/>
      <c r="Z89" s="25">
        <f t="shared" si="30"/>
        <v>-613</v>
      </c>
      <c r="AA89" s="17">
        <f t="shared" si="31"/>
        <v>337.76999999999981</v>
      </c>
      <c r="AB89" s="24">
        <f t="shared" si="25"/>
        <v>5.8951986144612434</v>
      </c>
      <c r="AC89" s="17">
        <f t="shared" si="26"/>
        <v>4.5296025978188936E-2</v>
      </c>
    </row>
    <row r="90" spans="1:31" s="17" customFormat="1" x14ac:dyDescent="0.25">
      <c r="A90" s="17">
        <v>5</v>
      </c>
      <c r="B90" s="17">
        <v>-645</v>
      </c>
      <c r="C90" s="17">
        <v>12513</v>
      </c>
      <c r="D90" s="17">
        <v>11408</v>
      </c>
      <c r="E90" s="17">
        <v>13887</v>
      </c>
      <c r="F90" s="17">
        <v>15011</v>
      </c>
      <c r="G90" s="24"/>
      <c r="H90" s="7"/>
      <c r="I90" s="25">
        <f t="shared" si="17"/>
        <v>-1374</v>
      </c>
      <c r="J90" s="24">
        <f t="shared" si="17"/>
        <v>-3603</v>
      </c>
      <c r="K90" s="7"/>
      <c r="L90" s="25">
        <f t="shared" si="27"/>
        <v>-1374.2986640076265</v>
      </c>
      <c r="M90" s="17">
        <f t="shared" si="18"/>
        <v>8.9200189451512979E-2</v>
      </c>
      <c r="N90" s="17">
        <f t="shared" si="28"/>
        <v>-3603.9941044843331</v>
      </c>
      <c r="O90" s="24">
        <f t="shared" si="19"/>
        <v>0.98824372577116448</v>
      </c>
      <c r="P90" s="7"/>
      <c r="Q90" s="25">
        <f t="shared" si="20"/>
        <v>-1316.7760037376099</v>
      </c>
      <c r="R90" s="24">
        <f t="shared" si="21"/>
        <v>-3614.9777780137265</v>
      </c>
      <c r="S90" s="7"/>
      <c r="T90" s="25">
        <f t="shared" si="22"/>
        <v>0.34080560877817789</v>
      </c>
      <c r="U90" s="24">
        <f t="shared" si="23"/>
        <v>-0.93651523512616053</v>
      </c>
      <c r="V90" s="7"/>
      <c r="W90" s="25">
        <f t="shared" si="24"/>
        <v>0.34551716351384126</v>
      </c>
      <c r="X90" s="24">
        <f t="shared" si="29"/>
        <v>332.02453762530251</v>
      </c>
      <c r="Y90" s="7"/>
      <c r="Z90" s="25">
        <f t="shared" si="30"/>
        <v>-645</v>
      </c>
      <c r="AA90" s="17">
        <f t="shared" si="31"/>
        <v>331.9649999999998</v>
      </c>
      <c r="AB90" s="24">
        <f t="shared" si="25"/>
        <v>5.7938822513829731</v>
      </c>
      <c r="AC90" s="17">
        <f t="shared" si="26"/>
        <v>5.9537625302709785E-2</v>
      </c>
    </row>
    <row r="91" spans="1:31" s="17" customFormat="1" x14ac:dyDescent="0.25">
      <c r="A91" s="17">
        <v>6</v>
      </c>
      <c r="B91" s="17">
        <v>-625</v>
      </c>
      <c r="C91" s="17">
        <v>12327</v>
      </c>
      <c r="D91" s="17">
        <v>11472</v>
      </c>
      <c r="E91" s="17">
        <v>14050</v>
      </c>
      <c r="F91" s="17">
        <v>14924</v>
      </c>
      <c r="G91" s="24"/>
      <c r="H91" s="7"/>
      <c r="I91" s="25">
        <f t="shared" si="17"/>
        <v>-1723</v>
      </c>
      <c r="J91" s="24">
        <f t="shared" si="17"/>
        <v>-3452</v>
      </c>
      <c r="K91" s="7"/>
      <c r="L91" s="25">
        <f t="shared" si="27"/>
        <v>-1723.4126781604486</v>
      </c>
      <c r="M91" s="17">
        <f t="shared" si="18"/>
        <v>0.17030326411128135</v>
      </c>
      <c r="N91" s="17">
        <f t="shared" si="28"/>
        <v>-3456.1038793577268</v>
      </c>
      <c r="O91" s="24">
        <f t="shared" si="19"/>
        <v>16.841825782775988</v>
      </c>
      <c r="P91" s="7"/>
      <c r="Q91" s="25">
        <f t="shared" si="20"/>
        <v>-1665.7760037376099</v>
      </c>
      <c r="R91" s="24">
        <f t="shared" si="21"/>
        <v>-3463.9777780137265</v>
      </c>
      <c r="S91" s="7"/>
      <c r="T91" s="25">
        <f t="shared" si="22"/>
        <v>0.43113316420596132</v>
      </c>
      <c r="U91" s="24">
        <f t="shared" si="23"/>
        <v>-0.89739637764268487</v>
      </c>
      <c r="V91" s="7"/>
      <c r="W91" s="25">
        <f t="shared" si="24"/>
        <v>0.43564923504316705</v>
      </c>
      <c r="X91" s="24">
        <f t="shared" si="29"/>
        <v>326.38085475874902</v>
      </c>
      <c r="Y91" s="7"/>
      <c r="Z91" s="25">
        <f t="shared" si="30"/>
        <v>-625</v>
      </c>
      <c r="AA91" s="17">
        <f t="shared" si="31"/>
        <v>326.3399999999998</v>
      </c>
      <c r="AB91" s="24">
        <f t="shared" si="25"/>
        <v>5.6957074809582915</v>
      </c>
      <c r="AC91" s="17">
        <f t="shared" si="26"/>
        <v>4.08547587492194E-2</v>
      </c>
    </row>
    <row r="92" spans="1:31" s="17" customFormat="1" x14ac:dyDescent="0.25">
      <c r="A92" s="17">
        <v>7</v>
      </c>
      <c r="B92" s="17">
        <v>-636</v>
      </c>
      <c r="C92" s="17">
        <v>12171</v>
      </c>
      <c r="D92" s="17">
        <v>11580</v>
      </c>
      <c r="E92" s="17">
        <v>14234</v>
      </c>
      <c r="F92" s="17">
        <v>14848</v>
      </c>
      <c r="G92" s="24"/>
      <c r="H92" s="7"/>
      <c r="I92" s="25">
        <f t="shared" si="17"/>
        <v>-2063</v>
      </c>
      <c r="J92" s="24">
        <f t="shared" si="17"/>
        <v>-3268</v>
      </c>
      <c r="K92" s="7"/>
      <c r="L92" s="25">
        <f t="shared" si="27"/>
        <v>-2062.171481294065</v>
      </c>
      <c r="M92" s="17">
        <f t="shared" si="18"/>
        <v>0.68644324608427187</v>
      </c>
      <c r="N92" s="17">
        <f t="shared" si="28"/>
        <v>-3271.2862663883825</v>
      </c>
      <c r="O92" s="24">
        <f t="shared" si="19"/>
        <v>10.799546775412566</v>
      </c>
      <c r="P92" s="7"/>
      <c r="Q92" s="25">
        <f t="shared" si="20"/>
        <v>-2005.7760037376099</v>
      </c>
      <c r="R92" s="24">
        <f t="shared" si="21"/>
        <v>-3279.9777780137265</v>
      </c>
      <c r="S92" s="7"/>
      <c r="T92" s="25">
        <f t="shared" si="22"/>
        <v>0.51913135574019154</v>
      </c>
      <c r="U92" s="24">
        <f t="shared" si="23"/>
        <v>-0.8497283658747411</v>
      </c>
      <c r="V92" s="7"/>
      <c r="W92" s="25">
        <f t="shared" si="24"/>
        <v>0.52340894224630374</v>
      </c>
      <c r="X92" s="24">
        <f t="shared" si="29"/>
        <v>320.64362200403684</v>
      </c>
      <c r="Y92" s="7"/>
      <c r="Z92" s="25">
        <f t="shared" si="30"/>
        <v>-636</v>
      </c>
      <c r="AA92" s="17">
        <f t="shared" si="31"/>
        <v>320.61599999999981</v>
      </c>
      <c r="AB92" s="24">
        <f t="shared" si="25"/>
        <v>5.5958048345741362</v>
      </c>
      <c r="AC92" s="17">
        <f t="shared" si="26"/>
        <v>2.7622004037027637E-2</v>
      </c>
    </row>
    <row r="93" spans="1:31" s="17" customFormat="1" x14ac:dyDescent="0.25">
      <c r="A93" s="17">
        <v>8</v>
      </c>
      <c r="B93" s="17">
        <v>-640</v>
      </c>
      <c r="C93" s="17">
        <v>12007</v>
      </c>
      <c r="D93" s="17">
        <v>11687</v>
      </c>
      <c r="E93" s="17">
        <v>14393</v>
      </c>
      <c r="F93" s="17">
        <v>14733</v>
      </c>
      <c r="G93" s="24"/>
      <c r="H93" s="7"/>
      <c r="I93" s="25">
        <f t="shared" si="17"/>
        <v>-2386</v>
      </c>
      <c r="J93" s="24">
        <f t="shared" si="17"/>
        <v>-3046</v>
      </c>
      <c r="K93" s="7"/>
      <c r="L93" s="25">
        <f t="shared" si="27"/>
        <v>-2382.8617088415804</v>
      </c>
      <c r="M93" s="17">
        <f t="shared" si="18"/>
        <v>9.8488713950148448</v>
      </c>
      <c r="N93" s="17">
        <f t="shared" si="28"/>
        <v>-3052.2130115035584</v>
      </c>
      <c r="O93" s="24">
        <f t="shared" si="19"/>
        <v>38.601511943348903</v>
      </c>
      <c r="P93" s="7"/>
      <c r="Q93" s="25">
        <f t="shared" si="20"/>
        <v>-2328.7760037376097</v>
      </c>
      <c r="R93" s="24">
        <f t="shared" si="21"/>
        <v>-3057.9777780137265</v>
      </c>
      <c r="S93" s="7"/>
      <c r="T93" s="25">
        <f t="shared" si="22"/>
        <v>0.60272963769771026</v>
      </c>
      <c r="U93" s="24">
        <f t="shared" si="23"/>
        <v>-0.79221587341559163</v>
      </c>
      <c r="V93" s="7"/>
      <c r="W93" s="25">
        <f t="shared" si="24"/>
        <v>0.60671920252615918</v>
      </c>
      <c r="X93" s="24">
        <f t="shared" si="29"/>
        <v>314.828802395097</v>
      </c>
      <c r="Y93" s="7"/>
      <c r="Z93" s="25">
        <f t="shared" si="30"/>
        <v>-640</v>
      </c>
      <c r="AA93" s="17">
        <f t="shared" si="31"/>
        <v>314.85599999999982</v>
      </c>
      <c r="AB93" s="24">
        <f t="shared" si="25"/>
        <v>5.4952738696592629</v>
      </c>
      <c r="AC93" s="17">
        <f t="shared" si="26"/>
        <v>-2.7197604902823969E-2</v>
      </c>
    </row>
    <row r="94" spans="1:31" s="17" customFormat="1" x14ac:dyDescent="0.25">
      <c r="A94" s="17">
        <v>9</v>
      </c>
      <c r="B94" s="17">
        <v>-626</v>
      </c>
      <c r="C94" s="17">
        <v>11864</v>
      </c>
      <c r="D94" s="17">
        <v>11812</v>
      </c>
      <c r="E94" s="17">
        <v>14538</v>
      </c>
      <c r="F94" s="17">
        <v>14613</v>
      </c>
      <c r="G94" s="24"/>
      <c r="H94" s="7"/>
      <c r="I94" s="25">
        <f t="shared" si="17"/>
        <v>-2674</v>
      </c>
      <c r="J94" s="24">
        <f t="shared" si="17"/>
        <v>-2801</v>
      </c>
      <c r="K94" s="7"/>
      <c r="L94" s="25">
        <f t="shared" si="27"/>
        <v>-2673.8284928414755</v>
      </c>
      <c r="M94" s="17">
        <f t="shared" si="18"/>
        <v>2.9414705425145019E-2</v>
      </c>
      <c r="N94" s="17">
        <f t="shared" si="28"/>
        <v>-2807.9378899756662</v>
      </c>
      <c r="O94" s="24">
        <f t="shared" si="19"/>
        <v>48.134317314449085</v>
      </c>
      <c r="P94" s="7"/>
      <c r="Q94" s="25">
        <f t="shared" si="20"/>
        <v>-2616.7760037376097</v>
      </c>
      <c r="R94" s="24">
        <f t="shared" si="21"/>
        <v>-2812.9777780137265</v>
      </c>
      <c r="S94" s="7"/>
      <c r="T94" s="25">
        <f t="shared" si="22"/>
        <v>0.67726928229141115</v>
      </c>
      <c r="U94" s="24">
        <f t="shared" si="23"/>
        <v>-0.72874487948544908</v>
      </c>
      <c r="V94" s="7"/>
      <c r="W94" s="25">
        <f t="shared" si="24"/>
        <v>0.68094076152300542</v>
      </c>
      <c r="X94" s="24">
        <f t="shared" si="29"/>
        <v>309.21775511495173</v>
      </c>
      <c r="Y94" s="7"/>
      <c r="Z94" s="25">
        <f t="shared" si="30"/>
        <v>-626</v>
      </c>
      <c r="AA94" s="17">
        <f t="shared" si="31"/>
        <v>309.22199999999981</v>
      </c>
      <c r="AB94" s="24">
        <f t="shared" si="25"/>
        <v>5.3969420196019025</v>
      </c>
      <c r="AC94" s="17">
        <f t="shared" si="26"/>
        <v>-4.2448850480809597E-3</v>
      </c>
    </row>
    <row r="95" spans="1:31" s="17" customFormat="1" x14ac:dyDescent="0.25">
      <c r="A95" s="17">
        <v>10</v>
      </c>
      <c r="B95" s="17">
        <v>-612</v>
      </c>
      <c r="C95" s="17">
        <v>11740</v>
      </c>
      <c r="D95" s="17">
        <v>11948</v>
      </c>
      <c r="E95" s="17">
        <v>14671</v>
      </c>
      <c r="F95" s="17">
        <v>14482</v>
      </c>
      <c r="G95" s="24"/>
      <c r="H95" s="7"/>
      <c r="I95" s="25">
        <f t="shared" si="17"/>
        <v>-2931</v>
      </c>
      <c r="J95" s="24">
        <f t="shared" si="17"/>
        <v>-2534</v>
      </c>
      <c r="K95" s="7"/>
      <c r="L95" s="25">
        <f t="shared" si="27"/>
        <v>-2933.8571631271698</v>
      </c>
      <c r="M95" s="17">
        <f t="shared" si="18"/>
        <v>8.1633811352585379</v>
      </c>
      <c r="N95" s="17">
        <f t="shared" si="28"/>
        <v>-2542.732382693312</v>
      </c>
      <c r="O95" s="24">
        <f t="shared" si="19"/>
        <v>76.254507502455766</v>
      </c>
      <c r="P95" s="7"/>
      <c r="Q95" s="25">
        <f t="shared" si="20"/>
        <v>-2873.7760037376097</v>
      </c>
      <c r="R95" s="24">
        <f t="shared" si="21"/>
        <v>-2545.9777780137265</v>
      </c>
      <c r="S95" s="7"/>
      <c r="T95" s="25">
        <f t="shared" si="22"/>
        <v>0.74378556236287341</v>
      </c>
      <c r="U95" s="24">
        <f t="shared" si="23"/>
        <v>-0.65957444936566112</v>
      </c>
      <c r="V95" s="7"/>
      <c r="W95" s="25">
        <f t="shared" si="24"/>
        <v>0.74711020730774658</v>
      </c>
      <c r="X95" s="24">
        <f t="shared" si="29"/>
        <v>303.71469726497457</v>
      </c>
      <c r="Y95" s="7"/>
      <c r="Z95" s="25">
        <f t="shared" si="30"/>
        <v>-612</v>
      </c>
      <c r="AA95" s="17">
        <f t="shared" si="31"/>
        <v>303.71399999999983</v>
      </c>
      <c r="AB95" s="24">
        <f t="shared" si="25"/>
        <v>5.3008092844020549</v>
      </c>
      <c r="AC95" s="17">
        <f t="shared" si="26"/>
        <v>6.9726497474675853E-4</v>
      </c>
    </row>
    <row r="96" spans="1:31" s="17" customFormat="1" x14ac:dyDescent="0.25">
      <c r="A96" s="17">
        <v>11</v>
      </c>
      <c r="B96" s="17">
        <v>-610</v>
      </c>
      <c r="C96" s="17">
        <v>11616</v>
      </c>
      <c r="D96" s="17">
        <v>12086</v>
      </c>
      <c r="E96" s="17">
        <v>14782</v>
      </c>
      <c r="F96" s="17">
        <v>14333</v>
      </c>
      <c r="G96" s="24"/>
      <c r="H96" s="7"/>
      <c r="I96" s="25">
        <f t="shared" si="17"/>
        <v>-3166</v>
      </c>
      <c r="J96" s="24">
        <f t="shared" si="17"/>
        <v>-2247</v>
      </c>
      <c r="K96" s="7"/>
      <c r="L96" s="25">
        <f t="shared" si="27"/>
        <v>-3166.5919859952337</v>
      </c>
      <c r="M96" s="17">
        <f t="shared" si="18"/>
        <v>0.35044741855283335</v>
      </c>
      <c r="N96" s="17">
        <f t="shared" si="28"/>
        <v>-2254.8809071584542</v>
      </c>
      <c r="O96" s="24">
        <f t="shared" si="19"/>
        <v>62.108697640174533</v>
      </c>
      <c r="P96" s="7"/>
      <c r="Q96" s="25">
        <f t="shared" si="20"/>
        <v>-3108.7760037376097</v>
      </c>
      <c r="R96" s="24">
        <f t="shared" si="21"/>
        <v>-2258.9777780137265</v>
      </c>
      <c r="S96" s="7"/>
      <c r="T96" s="25">
        <f t="shared" si="22"/>
        <v>0.80460784180565015</v>
      </c>
      <c r="U96" s="24">
        <f t="shared" si="23"/>
        <v>-0.58522271361892275</v>
      </c>
      <c r="V96" s="7"/>
      <c r="W96" s="25">
        <f t="shared" si="24"/>
        <v>0.80755953750197751</v>
      </c>
      <c r="X96" s="24">
        <f t="shared" si="29"/>
        <v>298.20564532451203</v>
      </c>
      <c r="Y96" s="7"/>
      <c r="Z96" s="25">
        <f t="shared" si="30"/>
        <v>-610</v>
      </c>
      <c r="AA96" s="17">
        <f t="shared" si="31"/>
        <v>298.22399999999982</v>
      </c>
      <c r="AB96" s="24">
        <f t="shared" si="25"/>
        <v>5.204990708467566</v>
      </c>
      <c r="AC96" s="17">
        <f t="shared" si="26"/>
        <v>-1.8354675487785244E-2</v>
      </c>
    </row>
    <row r="97" spans="1:29" s="17" customFormat="1" x14ac:dyDescent="0.25">
      <c r="A97" s="17">
        <v>12</v>
      </c>
      <c r="B97" s="17">
        <v>-636</v>
      </c>
      <c r="C97" s="17">
        <v>11503</v>
      </c>
      <c r="D97" s="17">
        <v>12242</v>
      </c>
      <c r="E97" s="17">
        <v>14880</v>
      </c>
      <c r="F97" s="17">
        <v>14167</v>
      </c>
      <c r="G97" s="24"/>
      <c r="H97" s="7"/>
      <c r="I97" s="25">
        <f t="shared" si="17"/>
        <v>-3377</v>
      </c>
      <c r="J97" s="24">
        <f t="shared" si="17"/>
        <v>-1925</v>
      </c>
      <c r="K97" s="7"/>
      <c r="L97" s="25">
        <f t="shared" si="27"/>
        <v>-3378.8271757534335</v>
      </c>
      <c r="M97" s="17">
        <f t="shared" si="18"/>
        <v>3.3385712339352556</v>
      </c>
      <c r="N97" s="17">
        <f t="shared" si="28"/>
        <v>-1932.6247952068391</v>
      </c>
      <c r="O97" s="24">
        <f t="shared" si="19"/>
        <v>58.137501946235801</v>
      </c>
      <c r="P97" s="7"/>
      <c r="Q97" s="25">
        <f t="shared" si="20"/>
        <v>-3319.7760037376097</v>
      </c>
      <c r="R97" s="24">
        <f t="shared" si="21"/>
        <v>-1936.9777780137265</v>
      </c>
      <c r="S97" s="7"/>
      <c r="T97" s="25">
        <f t="shared" si="22"/>
        <v>0.85921848419895186</v>
      </c>
      <c r="U97" s="24">
        <f t="shared" si="23"/>
        <v>-0.50180369302502115</v>
      </c>
      <c r="V97" s="7"/>
      <c r="W97" s="25">
        <f t="shared" si="24"/>
        <v>0.86175157686970971</v>
      </c>
      <c r="X97" s="24">
        <f t="shared" si="29"/>
        <v>292.48805993583392</v>
      </c>
      <c r="Y97" s="7"/>
      <c r="Z97" s="25">
        <f t="shared" si="30"/>
        <v>-636</v>
      </c>
      <c r="AA97" s="17">
        <f t="shared" si="31"/>
        <v>292.49999999999983</v>
      </c>
      <c r="AB97" s="24">
        <f t="shared" si="25"/>
        <v>5.1050880620834107</v>
      </c>
      <c r="AC97" s="17">
        <f t="shared" si="26"/>
        <v>-1.1940064165912645E-2</v>
      </c>
    </row>
    <row r="98" spans="1:29" s="17" customFormat="1" x14ac:dyDescent="0.25">
      <c r="A98" s="17">
        <v>13</v>
      </c>
      <c r="B98" s="17">
        <v>-621</v>
      </c>
      <c r="C98" s="17">
        <v>11423</v>
      </c>
      <c r="D98" s="17">
        <v>12412</v>
      </c>
      <c r="E98" s="17">
        <v>14977</v>
      </c>
      <c r="F98" s="17">
        <v>14005</v>
      </c>
      <c r="G98" s="24"/>
      <c r="H98" s="7"/>
      <c r="I98" s="25">
        <f t="shared" si="17"/>
        <v>-3554</v>
      </c>
      <c r="J98" s="24">
        <f t="shared" si="17"/>
        <v>-1593</v>
      </c>
      <c r="K98" s="7"/>
      <c r="L98" s="25">
        <f t="shared" si="27"/>
        <v>-3554.0944920344637</v>
      </c>
      <c r="M98" s="17">
        <f t="shared" si="18"/>
        <v>8.9287445770807015E-3</v>
      </c>
      <c r="N98" s="17">
        <f t="shared" si="28"/>
        <v>-1599.2037870841789</v>
      </c>
      <c r="O98" s="24">
        <f t="shared" si="19"/>
        <v>38.486974185824742</v>
      </c>
      <c r="P98" s="7"/>
      <c r="Q98" s="25">
        <f t="shared" si="20"/>
        <v>-3496.7760037376097</v>
      </c>
      <c r="R98" s="24">
        <f t="shared" si="21"/>
        <v>-1604.9777780137265</v>
      </c>
      <c r="S98" s="7"/>
      <c r="T98" s="25">
        <f t="shared" si="22"/>
        <v>0.90502930743883059</v>
      </c>
      <c r="U98" s="24">
        <f t="shared" si="23"/>
        <v>-0.41579401961764434</v>
      </c>
      <c r="V98" s="7"/>
      <c r="W98" s="25">
        <f t="shared" si="24"/>
        <v>0.90713066440711299</v>
      </c>
      <c r="X98" s="24">
        <f t="shared" si="29"/>
        <v>286.90044266913355</v>
      </c>
      <c r="Y98" s="7"/>
      <c r="Z98" s="25">
        <f t="shared" si="30"/>
        <v>-621</v>
      </c>
      <c r="AA98" s="17">
        <f t="shared" si="31"/>
        <v>286.91099999999983</v>
      </c>
      <c r="AB98" s="24">
        <f t="shared" si="25"/>
        <v>5.0075416101894481</v>
      </c>
      <c r="AC98" s="17">
        <f t="shared" si="26"/>
        <v>-1.055733086627697E-2</v>
      </c>
    </row>
    <row r="99" spans="1:29" s="17" customFormat="1" x14ac:dyDescent="0.25">
      <c r="A99" s="17">
        <v>14</v>
      </c>
      <c r="B99" s="17">
        <v>-633</v>
      </c>
      <c r="C99" s="17">
        <v>11346</v>
      </c>
      <c r="D99" s="17">
        <v>12588</v>
      </c>
      <c r="E99" s="17">
        <v>15044</v>
      </c>
      <c r="F99" s="17">
        <v>13826</v>
      </c>
      <c r="G99" s="24"/>
      <c r="H99" s="7"/>
      <c r="I99" s="25">
        <f t="shared" si="17"/>
        <v>-3698</v>
      </c>
      <c r="J99" s="24">
        <f t="shared" si="17"/>
        <v>-1238</v>
      </c>
      <c r="K99" s="7"/>
      <c r="L99" s="25">
        <f t="shared" si="27"/>
        <v>-3698.505347267856</v>
      </c>
      <c r="M99" s="17">
        <f t="shared" si="18"/>
        <v>0.25537586112951938</v>
      </c>
      <c r="N99" s="17">
        <f t="shared" si="28"/>
        <v>-1243.5713485787439</v>
      </c>
      <c r="O99" s="24">
        <f t="shared" si="19"/>
        <v>31.039924985872084</v>
      </c>
      <c r="P99" s="7"/>
      <c r="Q99" s="25">
        <f t="shared" si="20"/>
        <v>-3640.7760037376097</v>
      </c>
      <c r="R99" s="24">
        <f t="shared" si="21"/>
        <v>-1249.9777780137265</v>
      </c>
      <c r="S99" s="7"/>
      <c r="T99" s="25">
        <f t="shared" si="22"/>
        <v>0.94229912973568108</v>
      </c>
      <c r="U99" s="24">
        <f t="shared" si="23"/>
        <v>-0.32382584473927456</v>
      </c>
      <c r="V99" s="7"/>
      <c r="W99" s="25">
        <f t="shared" si="24"/>
        <v>0.94393869362107841</v>
      </c>
      <c r="X99" s="24">
        <f t="shared" si="29"/>
        <v>281.21047959751934</v>
      </c>
      <c r="Y99" s="7"/>
      <c r="Z99" s="25">
        <f t="shared" si="30"/>
        <v>-633</v>
      </c>
      <c r="AA99" s="17">
        <f t="shared" si="31"/>
        <v>281.21399999999983</v>
      </c>
      <c r="AB99" s="24">
        <f t="shared" si="25"/>
        <v>4.9081102027033312</v>
      </c>
      <c r="AC99" s="17">
        <f t="shared" si="26"/>
        <v>-3.5204024804897927E-3</v>
      </c>
    </row>
    <row r="100" spans="1:29" s="17" customFormat="1" x14ac:dyDescent="0.25">
      <c r="A100" s="17">
        <v>15</v>
      </c>
      <c r="B100" s="17">
        <v>-643</v>
      </c>
      <c r="C100" s="17">
        <v>11285</v>
      </c>
      <c r="D100" s="17">
        <v>12765</v>
      </c>
      <c r="E100" s="17">
        <v>15085</v>
      </c>
      <c r="F100" s="17">
        <v>13630</v>
      </c>
      <c r="G100" s="24"/>
      <c r="H100" s="7"/>
      <c r="I100" s="25">
        <f t="shared" si="17"/>
        <v>-3800</v>
      </c>
      <c r="J100" s="24">
        <f t="shared" si="17"/>
        <v>-865</v>
      </c>
      <c r="K100" s="7"/>
      <c r="L100" s="25">
        <f t="shared" si="27"/>
        <v>-3808.3464596458875</v>
      </c>
      <c r="M100" s="17">
        <f t="shared" si="18"/>
        <v>69.663388620429075</v>
      </c>
      <c r="N100" s="17">
        <f t="shared" si="28"/>
        <v>-869.6208688210055</v>
      </c>
      <c r="O100" s="24">
        <f t="shared" si="19"/>
        <v>21.352428660940774</v>
      </c>
      <c r="P100" s="7"/>
      <c r="Q100" s="25">
        <f t="shared" si="20"/>
        <v>-3742.7760037376097</v>
      </c>
      <c r="R100" s="24">
        <f t="shared" si="21"/>
        <v>-876.97777801372649</v>
      </c>
      <c r="S100" s="7"/>
      <c r="T100" s="25">
        <f t="shared" si="22"/>
        <v>0.96869858719595014</v>
      </c>
      <c r="U100" s="24">
        <f t="shared" si="23"/>
        <v>-0.22719449479664941</v>
      </c>
      <c r="V100" s="7"/>
      <c r="W100" s="25">
        <f t="shared" si="24"/>
        <v>0.96985278195233915</v>
      </c>
      <c r="X100" s="24">
        <f t="shared" si="29"/>
        <v>275.45971572887311</v>
      </c>
      <c r="Y100" s="7"/>
      <c r="Z100" s="25">
        <f t="shared" si="30"/>
        <v>-643</v>
      </c>
      <c r="AA100" s="17">
        <f t="shared" si="31"/>
        <v>275.42699999999985</v>
      </c>
      <c r="AB100" s="24">
        <f t="shared" si="25"/>
        <v>4.8071079988904195</v>
      </c>
      <c r="AC100" s="17">
        <f t="shared" si="26"/>
        <v>3.2715728873256467E-2</v>
      </c>
    </row>
    <row r="101" spans="1:29" s="17" customFormat="1" x14ac:dyDescent="0.25">
      <c r="A101" s="17">
        <v>16</v>
      </c>
      <c r="B101" s="17">
        <v>-629</v>
      </c>
      <c r="C101" s="17">
        <v>11262</v>
      </c>
      <c r="D101" s="17">
        <v>12967</v>
      </c>
      <c r="E101" s="17">
        <v>15143</v>
      </c>
      <c r="F101" s="17">
        <v>13462</v>
      </c>
      <c r="G101" s="24"/>
      <c r="H101" s="7"/>
      <c r="I101" s="25">
        <f t="shared" si="17"/>
        <v>-3881</v>
      </c>
      <c r="J101" s="24">
        <f t="shared" si="17"/>
        <v>-495</v>
      </c>
      <c r="K101" s="7"/>
      <c r="L101" s="25">
        <f t="shared" si="27"/>
        <v>-3878.7893128156652</v>
      </c>
      <c r="M101" s="17">
        <f t="shared" si="18"/>
        <v>4.8871378269821335</v>
      </c>
      <c r="N101" s="17">
        <f t="shared" si="28"/>
        <v>-495.07467928922193</v>
      </c>
      <c r="O101" s="24">
        <f t="shared" si="19"/>
        <v>5.5769962386931528E-3</v>
      </c>
      <c r="P101" s="7"/>
      <c r="Q101" s="25">
        <f t="shared" si="20"/>
        <v>-3823.7760037376097</v>
      </c>
      <c r="R101" s="24">
        <f t="shared" si="21"/>
        <v>-506.97777801372644</v>
      </c>
      <c r="S101" s="7"/>
      <c r="T101" s="25">
        <f t="shared" si="22"/>
        <v>0.98966286223792854</v>
      </c>
      <c r="U101" s="24">
        <f t="shared" si="23"/>
        <v>-0.13134034069806683</v>
      </c>
      <c r="V101" s="7"/>
      <c r="W101" s="25">
        <f t="shared" si="24"/>
        <v>0.99033552566338101</v>
      </c>
      <c r="X101" s="24">
        <f t="shared" si="29"/>
        <v>269.83013001355073</v>
      </c>
      <c r="Y101" s="7"/>
      <c r="Z101" s="25">
        <f t="shared" si="30"/>
        <v>-629</v>
      </c>
      <c r="AA101" s="17">
        <f t="shared" si="31"/>
        <v>269.76599999999985</v>
      </c>
      <c r="AB101" s="24">
        <f t="shared" si="25"/>
        <v>4.7083049099350207</v>
      </c>
      <c r="AC101" s="17">
        <f t="shared" si="26"/>
        <v>6.4130013550879994E-2</v>
      </c>
    </row>
    <row r="102" spans="1:29" s="17" customFormat="1" x14ac:dyDescent="0.25">
      <c r="A102" s="17">
        <v>17</v>
      </c>
      <c r="B102" s="17">
        <v>-623</v>
      </c>
      <c r="C102" s="17">
        <v>11226</v>
      </c>
      <c r="D102" s="17">
        <v>13133</v>
      </c>
      <c r="E102" s="17">
        <v>15130</v>
      </c>
      <c r="F102" s="17">
        <v>13254</v>
      </c>
      <c r="G102" s="24"/>
      <c r="H102" s="7"/>
      <c r="I102" s="25">
        <f t="shared" si="17"/>
        <v>-3904</v>
      </c>
      <c r="J102" s="24">
        <f t="shared" si="17"/>
        <v>-121</v>
      </c>
      <c r="K102" s="7"/>
      <c r="L102" s="25">
        <f t="shared" si="27"/>
        <v>-3911.7994889278493</v>
      </c>
      <c r="M102" s="17">
        <f t="shared" si="18"/>
        <v>60.832027535644208</v>
      </c>
      <c r="N102" s="17">
        <f t="shared" si="28"/>
        <v>-119.20351751566831</v>
      </c>
      <c r="O102" s="24">
        <f t="shared" si="19"/>
        <v>3.2273493165105624</v>
      </c>
      <c r="P102" s="7"/>
      <c r="Q102" s="25">
        <f t="shared" si="20"/>
        <v>-3846.7760037376097</v>
      </c>
      <c r="R102" s="24">
        <f t="shared" si="21"/>
        <v>-132.97777801372644</v>
      </c>
      <c r="S102" s="7"/>
      <c r="T102" s="25">
        <f t="shared" si="22"/>
        <v>0.99561568107700882</v>
      </c>
      <c r="U102" s="24">
        <f t="shared" si="23"/>
        <v>-3.4449925474094159E-2</v>
      </c>
      <c r="V102" s="7"/>
      <c r="W102" s="25">
        <f t="shared" si="24"/>
        <v>0.99580141493980057</v>
      </c>
      <c r="X102" s="24">
        <f t="shared" si="29"/>
        <v>264.25689869899361</v>
      </c>
      <c r="Y102" s="7"/>
      <c r="Z102" s="25">
        <f t="shared" si="30"/>
        <v>-623</v>
      </c>
      <c r="AA102" s="17">
        <f t="shared" si="31"/>
        <v>264.15899999999988</v>
      </c>
      <c r="AB102" s="24">
        <f t="shared" si="25"/>
        <v>4.6104442987756986</v>
      </c>
      <c r="AC102" s="17">
        <f t="shared" si="26"/>
        <v>9.7898698993731159E-2</v>
      </c>
    </row>
    <row r="103" spans="1:29" s="17" customFormat="1" x14ac:dyDescent="0.25">
      <c r="A103" s="17">
        <v>18</v>
      </c>
      <c r="B103" s="17">
        <v>-624</v>
      </c>
      <c r="C103" s="17">
        <v>11241</v>
      </c>
      <c r="D103" s="17">
        <v>13329</v>
      </c>
      <c r="E103" s="17">
        <v>15140</v>
      </c>
      <c r="F103" s="17">
        <v>13075</v>
      </c>
      <c r="G103" s="24"/>
      <c r="H103" s="7"/>
      <c r="I103" s="25">
        <f t="shared" si="17"/>
        <v>-3899</v>
      </c>
      <c r="J103" s="24">
        <f t="shared" si="17"/>
        <v>254</v>
      </c>
      <c r="K103" s="7"/>
      <c r="L103" s="25">
        <f t="shared" si="27"/>
        <v>-3907.8712725935634</v>
      </c>
      <c r="M103" s="17">
        <f t="shared" si="18"/>
        <v>78.699477429308914</v>
      </c>
      <c r="N103" s="17">
        <f t="shared" si="28"/>
        <v>258.53360396454025</v>
      </c>
      <c r="O103" s="24">
        <f t="shared" si="19"/>
        <v>20.553564907295055</v>
      </c>
      <c r="P103" s="7"/>
      <c r="Q103" s="25">
        <f t="shared" si="20"/>
        <v>-3841.7760037376097</v>
      </c>
      <c r="R103" s="24">
        <f t="shared" si="21"/>
        <v>242.02222198627356</v>
      </c>
      <c r="S103" s="7"/>
      <c r="T103" s="25">
        <f t="shared" si="22"/>
        <v>0.99432159002503484</v>
      </c>
      <c r="U103" s="24">
        <f t="shared" si="23"/>
        <v>6.2699555031226012E-2</v>
      </c>
      <c r="V103" s="7"/>
      <c r="W103" s="25">
        <f t="shared" si="24"/>
        <v>0.99401900063045578</v>
      </c>
      <c r="X103" s="24">
        <f t="shared" si="29"/>
        <v>258.66627750848806</v>
      </c>
      <c r="Y103" s="7"/>
      <c r="Z103" s="25">
        <f t="shared" si="30"/>
        <v>-624</v>
      </c>
      <c r="AA103" s="17">
        <f t="shared" si="31"/>
        <v>258.54299999999989</v>
      </c>
      <c r="AB103" s="24">
        <f t="shared" si="25"/>
        <v>4.5124266079836977</v>
      </c>
      <c r="AC103" s="17">
        <f t="shared" si="26"/>
        <v>0.12327750848817232</v>
      </c>
    </row>
    <row r="104" spans="1:29" s="17" customFormat="1" x14ac:dyDescent="0.25">
      <c r="A104" s="17">
        <v>19</v>
      </c>
      <c r="B104" s="17">
        <v>-612</v>
      </c>
      <c r="C104" s="17">
        <v>11256</v>
      </c>
      <c r="D104" s="17">
        <v>13511</v>
      </c>
      <c r="E104" s="17">
        <v>15117</v>
      </c>
      <c r="F104" s="17">
        <v>12890</v>
      </c>
      <c r="G104" s="24"/>
      <c r="H104" s="7"/>
      <c r="I104" s="25">
        <f t="shared" si="17"/>
        <v>-3861</v>
      </c>
      <c r="J104" s="24">
        <f t="shared" si="17"/>
        <v>621</v>
      </c>
      <c r="K104" s="7"/>
      <c r="L104" s="25">
        <f t="shared" si="27"/>
        <v>-3868.0935061161645</v>
      </c>
      <c r="M104" s="17">
        <f t="shared" si="18"/>
        <v>50.317829020062639</v>
      </c>
      <c r="N104" s="17">
        <f t="shared" si="28"/>
        <v>626.73168456280962</v>
      </c>
      <c r="O104" s="24">
        <f t="shared" si="19"/>
        <v>32.85220792755009</v>
      </c>
      <c r="P104" s="7"/>
      <c r="Q104" s="25">
        <f t="shared" si="20"/>
        <v>-3803.7760037376097</v>
      </c>
      <c r="R104" s="24">
        <f t="shared" si="21"/>
        <v>609.02222198627351</v>
      </c>
      <c r="S104" s="7"/>
      <c r="T104" s="25">
        <f t="shared" si="22"/>
        <v>0.98448649803003263</v>
      </c>
      <c r="U104" s="24">
        <f t="shared" si="23"/>
        <v>0.15777651328576603</v>
      </c>
      <c r="V104" s="7"/>
      <c r="W104" s="25">
        <f t="shared" si="24"/>
        <v>0.98370589470226766</v>
      </c>
      <c r="X104" s="24">
        <f t="shared" si="29"/>
        <v>253.16347238853405</v>
      </c>
      <c r="Y104" s="7"/>
      <c r="Z104" s="25">
        <f t="shared" si="30"/>
        <v>-612</v>
      </c>
      <c r="AA104" s="17">
        <f t="shared" si="31"/>
        <v>253.03499999999988</v>
      </c>
      <c r="AB104" s="24">
        <f t="shared" si="25"/>
        <v>4.4162938727838501</v>
      </c>
      <c r="AC104" s="17">
        <f t="shared" si="26"/>
        <v>0.12847238853416343</v>
      </c>
    </row>
    <row r="105" spans="1:29" s="17" customFormat="1" x14ac:dyDescent="0.25">
      <c r="A105" s="17">
        <v>20</v>
      </c>
      <c r="B105" s="17">
        <v>-606</v>
      </c>
      <c r="C105" s="17">
        <v>11301</v>
      </c>
      <c r="D105" s="17">
        <v>13702</v>
      </c>
      <c r="E105" s="17">
        <v>15095</v>
      </c>
      <c r="F105" s="17">
        <v>12725</v>
      </c>
      <c r="G105" s="24"/>
      <c r="H105" s="7"/>
      <c r="I105" s="25">
        <f t="shared" si="17"/>
        <v>-3794</v>
      </c>
      <c r="J105" s="24">
        <f t="shared" si="17"/>
        <v>977</v>
      </c>
      <c r="K105" s="7"/>
      <c r="L105" s="25">
        <f t="shared" si="27"/>
        <v>-3794.0118038714431</v>
      </c>
      <c r="M105" s="17">
        <f t="shared" si="18"/>
        <v>1.3933138104605782E-4</v>
      </c>
      <c r="N105" s="17">
        <f t="shared" si="28"/>
        <v>985.73453604649399</v>
      </c>
      <c r="O105" s="24">
        <f t="shared" si="19"/>
        <v>76.292119947502783</v>
      </c>
      <c r="P105" s="7"/>
      <c r="Q105" s="25">
        <f t="shared" si="20"/>
        <v>-3736.7760037376097</v>
      </c>
      <c r="R105" s="24">
        <f t="shared" si="21"/>
        <v>965.02222198627351</v>
      </c>
      <c r="S105" s="7"/>
      <c r="T105" s="25">
        <f t="shared" si="22"/>
        <v>0.9671456779335813</v>
      </c>
      <c r="U105" s="24">
        <f t="shared" si="23"/>
        <v>0.25000375344548331</v>
      </c>
      <c r="V105" s="7"/>
      <c r="W105" s="25">
        <f t="shared" si="24"/>
        <v>0.96590128952966281</v>
      </c>
      <c r="X105" s="24">
        <f t="shared" si="29"/>
        <v>247.76415088185286</v>
      </c>
      <c r="Y105" s="7"/>
      <c r="Z105" s="25">
        <f t="shared" si="30"/>
        <v>-606</v>
      </c>
      <c r="AA105" s="17">
        <f t="shared" si="31"/>
        <v>247.58099999999988</v>
      </c>
      <c r="AB105" s="24">
        <f t="shared" si="25"/>
        <v>4.3211036153800784</v>
      </c>
      <c r="AC105" s="17">
        <f t="shared" si="26"/>
        <v>0.18315088185298123</v>
      </c>
    </row>
    <row r="106" spans="1:29" s="17" customFormat="1" x14ac:dyDescent="0.25">
      <c r="A106" s="17">
        <v>21</v>
      </c>
      <c r="B106" s="17">
        <v>-639</v>
      </c>
      <c r="C106" s="17">
        <v>11354</v>
      </c>
      <c r="D106" s="17">
        <v>13871</v>
      </c>
      <c r="E106" s="17">
        <v>15028</v>
      </c>
      <c r="F106" s="17">
        <v>12527</v>
      </c>
      <c r="G106" s="24"/>
      <c r="H106" s="7"/>
      <c r="I106" s="25">
        <f t="shared" si="17"/>
        <v>-3674</v>
      </c>
      <c r="J106" s="24">
        <f t="shared" si="17"/>
        <v>1344</v>
      </c>
      <c r="K106" s="7"/>
      <c r="L106" s="25">
        <f t="shared" si="27"/>
        <v>-3679.2480943174774</v>
      </c>
      <c r="M106" s="17">
        <f t="shared" si="18"/>
        <v>27.542493965138082</v>
      </c>
      <c r="N106" s="17">
        <f t="shared" si="28"/>
        <v>1354.6669109774643</v>
      </c>
      <c r="O106" s="24">
        <f t="shared" si="19"/>
        <v>113.78298980114924</v>
      </c>
      <c r="P106" s="7"/>
      <c r="Q106" s="25">
        <f t="shared" si="20"/>
        <v>-3616.7760037376097</v>
      </c>
      <c r="R106" s="24">
        <f t="shared" si="21"/>
        <v>1332.0222219862735</v>
      </c>
      <c r="S106" s="7"/>
      <c r="T106" s="25">
        <f t="shared" si="22"/>
        <v>0.93608749268620595</v>
      </c>
      <c r="U106" s="24">
        <f t="shared" si="23"/>
        <v>0.3450807117000233</v>
      </c>
      <c r="V106" s="7"/>
      <c r="W106" s="25">
        <f t="shared" si="24"/>
        <v>0.93436482225903705</v>
      </c>
      <c r="X106" s="24">
        <f t="shared" si="29"/>
        <v>242.00527568101018</v>
      </c>
      <c r="Y106" s="7"/>
      <c r="Z106" s="25">
        <f t="shared" si="30"/>
        <v>-639</v>
      </c>
      <c r="AA106" s="17">
        <f t="shared" si="31"/>
        <v>241.82999999999987</v>
      </c>
      <c r="AB106" s="24">
        <f t="shared" si="25"/>
        <v>4.2207297300978848</v>
      </c>
      <c r="AC106" s="17">
        <f t="shared" si="26"/>
        <v>0.17527568101030511</v>
      </c>
    </row>
    <row r="107" spans="1:29" s="17" customFormat="1" x14ac:dyDescent="0.25">
      <c r="A107" s="17">
        <v>22</v>
      </c>
      <c r="B107" s="17">
        <v>-632</v>
      </c>
      <c r="C107" s="17">
        <v>11425</v>
      </c>
      <c r="D107" s="17">
        <v>14050</v>
      </c>
      <c r="E107" s="17">
        <v>14951</v>
      </c>
      <c r="F107" s="17">
        <v>12355</v>
      </c>
      <c r="G107" s="24"/>
      <c r="H107" s="7"/>
      <c r="I107" s="25">
        <f t="shared" si="17"/>
        <v>-3526</v>
      </c>
      <c r="J107" s="24">
        <f t="shared" si="17"/>
        <v>1695</v>
      </c>
      <c r="K107" s="7"/>
      <c r="L107" s="25">
        <f t="shared" si="27"/>
        <v>-3529.855138403856</v>
      </c>
      <c r="M107" s="17">
        <f t="shared" si="18"/>
        <v>14.86209211288552</v>
      </c>
      <c r="N107" s="17">
        <f t="shared" si="28"/>
        <v>1706.2639720771188</v>
      </c>
      <c r="O107" s="24">
        <f t="shared" si="19"/>
        <v>126.87706695411092</v>
      </c>
      <c r="P107" s="7"/>
      <c r="Q107" s="25">
        <f t="shared" si="20"/>
        <v>-3468.7760037376097</v>
      </c>
      <c r="R107" s="24">
        <f t="shared" si="21"/>
        <v>1683.0222219862735</v>
      </c>
      <c r="S107" s="7"/>
      <c r="T107" s="25">
        <f t="shared" si="22"/>
        <v>0.89778239754777633</v>
      </c>
      <c r="U107" s="24">
        <f t="shared" si="23"/>
        <v>0.43601262545300301</v>
      </c>
      <c r="V107" s="7"/>
      <c r="W107" s="25">
        <f t="shared" si="24"/>
        <v>0.89560218798258595</v>
      </c>
      <c r="X107" s="24">
        <f t="shared" si="29"/>
        <v>236.31698076734767</v>
      </c>
      <c r="Y107" s="7"/>
      <c r="Z107" s="25">
        <f t="shared" si="30"/>
        <v>-632</v>
      </c>
      <c r="AA107" s="17">
        <f t="shared" si="31"/>
        <v>236.14199999999988</v>
      </c>
      <c r="AB107" s="24">
        <f t="shared" si="25"/>
        <v>4.1214554022444476</v>
      </c>
      <c r="AC107" s="17">
        <f t="shared" si="26"/>
        <v>0.17498076734779033</v>
      </c>
    </row>
    <row r="108" spans="1:29" s="17" customFormat="1" x14ac:dyDescent="0.25">
      <c r="A108" s="17">
        <v>23</v>
      </c>
      <c r="B108" s="17">
        <v>-639</v>
      </c>
      <c r="C108" s="17">
        <v>11521</v>
      </c>
      <c r="D108" s="17">
        <v>14224</v>
      </c>
      <c r="E108" s="17">
        <v>14863</v>
      </c>
      <c r="F108" s="17">
        <v>12187</v>
      </c>
      <c r="G108" s="24"/>
      <c r="H108" s="7"/>
      <c r="I108" s="25">
        <f t="shared" si="17"/>
        <v>-3342</v>
      </c>
      <c r="J108" s="24">
        <f t="shared" si="17"/>
        <v>2037</v>
      </c>
      <c r="K108" s="7"/>
      <c r="L108" s="25">
        <f t="shared" si="27"/>
        <v>-3344.0310158318184</v>
      </c>
      <c r="M108" s="17">
        <f t="shared" si="18"/>
        <v>4.1250253090970777</v>
      </c>
      <c r="N108" s="17">
        <f t="shared" si="28"/>
        <v>2044.7638316162424</v>
      </c>
      <c r="O108" s="24">
        <f t="shared" si="19"/>
        <v>60.277081365365724</v>
      </c>
      <c r="P108" s="7"/>
      <c r="Q108" s="25">
        <f t="shared" si="20"/>
        <v>-3284.7760037376097</v>
      </c>
      <c r="R108" s="24">
        <f t="shared" si="21"/>
        <v>2025.0222219862735</v>
      </c>
      <c r="S108" s="7"/>
      <c r="T108" s="25">
        <f t="shared" si="22"/>
        <v>0.85015984683513413</v>
      </c>
      <c r="U108" s="24">
        <f t="shared" si="23"/>
        <v>0.52461295167385502</v>
      </c>
      <c r="V108" s="7"/>
      <c r="W108" s="25">
        <f t="shared" si="24"/>
        <v>0.84753369979969517</v>
      </c>
      <c r="X108" s="24">
        <f t="shared" si="29"/>
        <v>230.51853246665974</v>
      </c>
      <c r="Y108" s="7"/>
      <c r="Z108" s="25">
        <f t="shared" si="30"/>
        <v>-639</v>
      </c>
      <c r="AA108" s="17">
        <f t="shared" si="31"/>
        <v>230.39099999999988</v>
      </c>
      <c r="AB108" s="24">
        <f t="shared" si="25"/>
        <v>4.021081516962254</v>
      </c>
      <c r="AC108" s="17">
        <f t="shared" si="26"/>
        <v>0.12753246665985785</v>
      </c>
    </row>
    <row r="109" spans="1:29" s="17" customFormat="1" x14ac:dyDescent="0.25">
      <c r="A109" s="17">
        <v>24</v>
      </c>
      <c r="B109" s="17">
        <v>-624</v>
      </c>
      <c r="C109" s="17">
        <v>11627</v>
      </c>
      <c r="D109" s="17">
        <v>14375</v>
      </c>
      <c r="E109" s="17">
        <v>14756</v>
      </c>
      <c r="F109" s="17">
        <v>12032</v>
      </c>
      <c r="G109" s="24"/>
      <c r="H109" s="7"/>
      <c r="I109" s="25">
        <f t="shared" si="17"/>
        <v>-3129</v>
      </c>
      <c r="J109" s="24">
        <f t="shared" si="17"/>
        <v>2343</v>
      </c>
      <c r="K109" s="7"/>
      <c r="L109" s="25">
        <f t="shared" si="27"/>
        <v>-3130.606999951428</v>
      </c>
      <c r="M109" s="17">
        <f t="shared" si="18"/>
        <v>2.5824488438894386</v>
      </c>
      <c r="N109" s="17">
        <f t="shared" si="28"/>
        <v>2355.5740408647252</v>
      </c>
      <c r="O109" s="24">
        <f t="shared" si="19"/>
        <v>158.10650366778046</v>
      </c>
      <c r="P109" s="7"/>
      <c r="Q109" s="25">
        <f t="shared" si="20"/>
        <v>-3071.7760037376097</v>
      </c>
      <c r="R109" s="24">
        <f t="shared" si="21"/>
        <v>2331.0222219862735</v>
      </c>
      <c r="S109" s="7"/>
      <c r="T109" s="25">
        <f t="shared" si="22"/>
        <v>0.7950315680210428</v>
      </c>
      <c r="U109" s="24">
        <f t="shared" si="23"/>
        <v>0.60388692776619624</v>
      </c>
      <c r="V109" s="7"/>
      <c r="W109" s="25">
        <f t="shared" si="24"/>
        <v>0.79200626616641523</v>
      </c>
      <c r="X109" s="24">
        <f t="shared" si="29"/>
        <v>224.95082740178213</v>
      </c>
      <c r="Y109" s="7"/>
      <c r="Z109" s="25">
        <f t="shared" si="30"/>
        <v>-624</v>
      </c>
      <c r="AA109" s="17">
        <f t="shared" si="31"/>
        <v>224.77499999999986</v>
      </c>
      <c r="AB109" s="24">
        <f t="shared" si="25"/>
        <v>3.9230638261702522</v>
      </c>
      <c r="AC109" s="17">
        <f t="shared" si="26"/>
        <v>0.17582740178227141</v>
      </c>
    </row>
    <row r="110" spans="1:29" s="17" customFormat="1" x14ac:dyDescent="0.25">
      <c r="A110" s="17">
        <v>25</v>
      </c>
      <c r="B110" s="17">
        <v>-634</v>
      </c>
      <c r="C110" s="17">
        <v>11756</v>
      </c>
      <c r="D110" s="17">
        <v>14534</v>
      </c>
      <c r="E110" s="17">
        <v>14644</v>
      </c>
      <c r="F110" s="17">
        <v>11894</v>
      </c>
      <c r="G110" s="24"/>
      <c r="H110" s="7"/>
      <c r="I110" s="25">
        <f t="shared" si="17"/>
        <v>-2888</v>
      </c>
      <c r="J110" s="24">
        <f t="shared" si="17"/>
        <v>2640</v>
      </c>
      <c r="K110" s="7"/>
      <c r="L110" s="25">
        <f t="shared" si="27"/>
        <v>-2883.5438592196333</v>
      </c>
      <c r="M110" s="17">
        <f t="shared" si="18"/>
        <v>19.857190654447098</v>
      </c>
      <c r="N110" s="17">
        <f t="shared" si="28"/>
        <v>2648.2836797855512</v>
      </c>
      <c r="O110" s="24">
        <f t="shared" si="19"/>
        <v>68.619350789548875</v>
      </c>
      <c r="P110" s="7"/>
      <c r="Q110" s="25">
        <f t="shared" si="20"/>
        <v>-2830.7760037376097</v>
      </c>
      <c r="R110" s="24">
        <f t="shared" si="21"/>
        <v>2628.0222219862735</v>
      </c>
      <c r="S110" s="7"/>
      <c r="T110" s="25">
        <f t="shared" si="22"/>
        <v>0.73265637931589722</v>
      </c>
      <c r="U110" s="24">
        <f t="shared" si="23"/>
        <v>0.68082931632640986</v>
      </c>
      <c r="V110" s="7"/>
      <c r="W110" s="25">
        <f t="shared" si="24"/>
        <v>0.72924355046498224</v>
      </c>
      <c r="X110" s="24">
        <f t="shared" si="29"/>
        <v>219.2419843120515</v>
      </c>
      <c r="Y110" s="7"/>
      <c r="Z110" s="25">
        <f t="shared" si="30"/>
        <v>-634</v>
      </c>
      <c r="AA110" s="17">
        <f t="shared" si="31"/>
        <v>219.06899999999987</v>
      </c>
      <c r="AB110" s="24">
        <f t="shared" si="25"/>
        <v>3.8234753390514551</v>
      </c>
      <c r="AC110" s="17">
        <f t="shared" si="26"/>
        <v>0.17298431205162501</v>
      </c>
    </row>
    <row r="111" spans="1:29" s="17" customFormat="1" x14ac:dyDescent="0.25">
      <c r="A111" s="17">
        <v>26</v>
      </c>
      <c r="B111" s="17">
        <v>-602</v>
      </c>
      <c r="C111" s="17">
        <v>11877</v>
      </c>
      <c r="D111" s="17">
        <v>14652</v>
      </c>
      <c r="E111" s="17">
        <v>14503</v>
      </c>
      <c r="F111" s="17">
        <v>11753</v>
      </c>
      <c r="G111" s="24"/>
      <c r="H111" s="7"/>
      <c r="I111" s="25">
        <f t="shared" si="17"/>
        <v>-2626</v>
      </c>
      <c r="J111" s="24">
        <f t="shared" si="17"/>
        <v>2899</v>
      </c>
      <c r="K111" s="7"/>
      <c r="L111" s="25">
        <f t="shared" si="27"/>
        <v>-2622.9739153948176</v>
      </c>
      <c r="M111" s="17">
        <f t="shared" si="18"/>
        <v>9.1571880377219497</v>
      </c>
      <c r="N111" s="17">
        <f t="shared" si="28"/>
        <v>2902.0552716390707</v>
      </c>
      <c r="O111" s="24">
        <f t="shared" si="19"/>
        <v>9.3346847885099127</v>
      </c>
      <c r="P111" s="7"/>
      <c r="Q111" s="25">
        <f t="shared" si="20"/>
        <v>-2568.7760037376097</v>
      </c>
      <c r="R111" s="24">
        <f t="shared" si="21"/>
        <v>2887.0222219862735</v>
      </c>
      <c r="S111" s="7"/>
      <c r="T111" s="25">
        <f t="shared" si="22"/>
        <v>0.66484600819246098</v>
      </c>
      <c r="U111" s="24">
        <f t="shared" si="23"/>
        <v>0.74792722419541768</v>
      </c>
      <c r="V111" s="7"/>
      <c r="W111" s="25">
        <f t="shared" si="24"/>
        <v>0.66109506545496899</v>
      </c>
      <c r="X111" s="24">
        <f t="shared" si="29"/>
        <v>213.74909137612724</v>
      </c>
      <c r="Y111" s="7"/>
      <c r="Z111" s="25">
        <f t="shared" si="30"/>
        <v>-602</v>
      </c>
      <c r="AA111" s="17">
        <f t="shared" si="31"/>
        <v>213.65099999999987</v>
      </c>
      <c r="AB111" s="24">
        <f t="shared" si="25"/>
        <v>3.7289134001784028</v>
      </c>
      <c r="AC111" s="17">
        <f t="shared" si="26"/>
        <v>9.8091376127371177E-2</v>
      </c>
    </row>
    <row r="112" spans="1:29" s="17" customFormat="1" x14ac:dyDescent="0.25">
      <c r="A112" s="17">
        <v>27</v>
      </c>
      <c r="B112" s="17">
        <v>-616</v>
      </c>
      <c r="C112" s="17">
        <v>12024</v>
      </c>
      <c r="D112" s="17">
        <v>14768</v>
      </c>
      <c r="E112" s="17">
        <v>14356</v>
      </c>
      <c r="F112" s="17">
        <v>11637</v>
      </c>
      <c r="G112" s="24"/>
      <c r="H112" s="7"/>
      <c r="I112" s="25">
        <f t="shared" si="17"/>
        <v>-2332</v>
      </c>
      <c r="J112" s="24">
        <f t="shared" si="17"/>
        <v>3131</v>
      </c>
      <c r="K112" s="7"/>
      <c r="L112" s="25">
        <f t="shared" si="27"/>
        <v>-2332.6212220043822</v>
      </c>
      <c r="M112" s="17">
        <f t="shared" si="18"/>
        <v>0.38591677872859054</v>
      </c>
      <c r="N112" s="17">
        <f t="shared" si="28"/>
        <v>3134.9509062672464</v>
      </c>
      <c r="O112" s="24">
        <f t="shared" si="19"/>
        <v>15.609660332566959</v>
      </c>
      <c r="P112" s="7"/>
      <c r="Q112" s="25">
        <f t="shared" si="20"/>
        <v>-2274.7760037376097</v>
      </c>
      <c r="R112" s="24">
        <f t="shared" si="21"/>
        <v>3119.0222219862735</v>
      </c>
      <c r="S112" s="7"/>
      <c r="T112" s="25">
        <f t="shared" si="22"/>
        <v>0.58875345433639126</v>
      </c>
      <c r="U112" s="24">
        <f t="shared" si="23"/>
        <v>0.80803036946804241</v>
      </c>
      <c r="V112" s="7"/>
      <c r="W112" s="25">
        <f t="shared" si="24"/>
        <v>0.58469945118935918</v>
      </c>
      <c r="X112" s="24">
        <f t="shared" si="29"/>
        <v>208.16543410339204</v>
      </c>
      <c r="Y112" s="7"/>
      <c r="Z112" s="25">
        <f t="shared" si="30"/>
        <v>-616</v>
      </c>
      <c r="AA112" s="17">
        <f t="shared" si="31"/>
        <v>208.10699999999986</v>
      </c>
      <c r="AB112" s="24">
        <f t="shared" si="25"/>
        <v>3.6321523464478371</v>
      </c>
      <c r="AC112" s="17">
        <f t="shared" si="26"/>
        <v>5.8434103392187353E-2</v>
      </c>
    </row>
    <row r="113" spans="1:29" s="17" customFormat="1" x14ac:dyDescent="0.25">
      <c r="A113" s="17">
        <v>28</v>
      </c>
      <c r="B113" s="17">
        <v>-632</v>
      </c>
      <c r="C113" s="17">
        <v>12187</v>
      </c>
      <c r="D113" s="17">
        <v>14876</v>
      </c>
      <c r="E113" s="17">
        <v>14202</v>
      </c>
      <c r="F113" s="17">
        <v>11532</v>
      </c>
      <c r="G113" s="24"/>
      <c r="H113" s="7"/>
      <c r="I113" s="25">
        <f t="shared" si="17"/>
        <v>-2015</v>
      </c>
      <c r="J113" s="24">
        <f t="shared" si="17"/>
        <v>3344</v>
      </c>
      <c r="K113" s="7"/>
      <c r="L113" s="25">
        <f t="shared" si="27"/>
        <v>-2012.6185049204396</v>
      </c>
      <c r="M113" s="17">
        <f t="shared" si="18"/>
        <v>5.6715188139704393</v>
      </c>
      <c r="N113" s="17">
        <f t="shared" si="28"/>
        <v>3343.4795361942388</v>
      </c>
      <c r="O113" s="24">
        <f t="shared" si="19"/>
        <v>0.27088257310744263</v>
      </c>
      <c r="P113" s="7"/>
      <c r="Q113" s="25">
        <f t="shared" si="20"/>
        <v>-1957.7760037376099</v>
      </c>
      <c r="R113" s="24">
        <f t="shared" si="21"/>
        <v>3332.0222219862735</v>
      </c>
      <c r="S113" s="7"/>
      <c r="T113" s="25">
        <f t="shared" si="22"/>
        <v>0.50670808164124137</v>
      </c>
      <c r="U113" s="24">
        <f t="shared" si="23"/>
        <v>0.86321127439506429</v>
      </c>
      <c r="V113" s="7"/>
      <c r="W113" s="25">
        <f t="shared" si="24"/>
        <v>0.50237568377213648</v>
      </c>
      <c r="X113" s="24">
        <f t="shared" si="29"/>
        <v>202.47427814609432</v>
      </c>
      <c r="Y113" s="7"/>
      <c r="Z113" s="25">
        <f t="shared" si="30"/>
        <v>-632</v>
      </c>
      <c r="AA113" s="17">
        <f t="shared" si="31"/>
        <v>202.41899999999987</v>
      </c>
      <c r="AB113" s="24">
        <f t="shared" si="25"/>
        <v>3.5328780185943995</v>
      </c>
      <c r="AC113" s="17">
        <f t="shared" si="26"/>
        <v>5.5278146094451586E-2</v>
      </c>
    </row>
    <row r="114" spans="1:29" s="17" customFormat="1" x14ac:dyDescent="0.25">
      <c r="A114" s="17">
        <v>29</v>
      </c>
      <c r="B114" s="17">
        <v>-619</v>
      </c>
      <c r="C114" s="17">
        <v>12349</v>
      </c>
      <c r="D114" s="17">
        <v>14964</v>
      </c>
      <c r="E114" s="17">
        <v>14036</v>
      </c>
      <c r="F114" s="17">
        <v>11447</v>
      </c>
      <c r="G114" s="24"/>
      <c r="H114" s="7"/>
      <c r="I114" s="25">
        <f t="shared" si="17"/>
        <v>-1687</v>
      </c>
      <c r="J114" s="24">
        <f t="shared" si="17"/>
        <v>3517</v>
      </c>
      <c r="K114" s="7"/>
      <c r="L114" s="25">
        <f t="shared" si="27"/>
        <v>-1680.502148088997</v>
      </c>
      <c r="M114" s="17">
        <f t="shared" si="18"/>
        <v>42.222079457324739</v>
      </c>
      <c r="N114" s="17">
        <f t="shared" si="28"/>
        <v>3515.8943460627211</v>
      </c>
      <c r="O114" s="24">
        <f t="shared" si="19"/>
        <v>1.2224706290204006</v>
      </c>
      <c r="P114" s="7"/>
      <c r="Q114" s="25">
        <f t="shared" si="20"/>
        <v>-1629.7760037376099</v>
      </c>
      <c r="R114" s="24">
        <f t="shared" si="21"/>
        <v>3505.0222219862735</v>
      </c>
      <c r="S114" s="7"/>
      <c r="T114" s="25">
        <f t="shared" si="22"/>
        <v>0.42181570863174866</v>
      </c>
      <c r="U114" s="24">
        <f t="shared" si="23"/>
        <v>0.90802956806818536</v>
      </c>
      <c r="V114" s="7"/>
      <c r="W114" s="25">
        <f t="shared" si="24"/>
        <v>0.41725696614771413</v>
      </c>
      <c r="X114" s="24">
        <f t="shared" si="29"/>
        <v>196.95521782153196</v>
      </c>
      <c r="Y114" s="7"/>
      <c r="Z114" s="25">
        <f t="shared" si="30"/>
        <v>-619</v>
      </c>
      <c r="AA114" s="17">
        <f t="shared" si="31"/>
        <v>196.84799999999987</v>
      </c>
      <c r="AB114" s="24">
        <f t="shared" si="25"/>
        <v>3.4356457259657955</v>
      </c>
      <c r="AC114" s="17">
        <f t="shared" si="26"/>
        <v>0.10721782153208892</v>
      </c>
    </row>
    <row r="115" spans="1:29" s="17" customFormat="1" x14ac:dyDescent="0.25">
      <c r="A115" s="17">
        <v>30</v>
      </c>
      <c r="B115" s="17">
        <v>-628</v>
      </c>
      <c r="C115" s="17">
        <v>12529</v>
      </c>
      <c r="D115" s="17">
        <v>15034</v>
      </c>
      <c r="E115" s="17">
        <v>13860</v>
      </c>
      <c r="F115" s="17">
        <v>11379</v>
      </c>
      <c r="G115" s="24"/>
      <c r="H115" s="7"/>
      <c r="I115" s="25">
        <f t="shared" si="17"/>
        <v>-1331</v>
      </c>
      <c r="J115" s="24">
        <f t="shared" si="17"/>
        <v>3655</v>
      </c>
      <c r="K115" s="7"/>
      <c r="L115" s="25">
        <f t="shared" si="27"/>
        <v>-1327.8952003728712</v>
      </c>
      <c r="M115" s="17">
        <f t="shared" si="18"/>
        <v>9.6397807246193903</v>
      </c>
      <c r="N115" s="17">
        <f t="shared" si="28"/>
        <v>3656.9452958837846</v>
      </c>
      <c r="O115" s="24">
        <f t="shared" si="19"/>
        <v>3.7841760754694564</v>
      </c>
      <c r="P115" s="7"/>
      <c r="Q115" s="25">
        <f t="shared" si="20"/>
        <v>-1273.7760037376099</v>
      </c>
      <c r="R115" s="24">
        <f t="shared" si="21"/>
        <v>3643.0222219862735</v>
      </c>
      <c r="S115" s="7"/>
      <c r="T115" s="25">
        <f t="shared" si="22"/>
        <v>0.32967642573120171</v>
      </c>
      <c r="U115" s="24">
        <f t="shared" si="23"/>
        <v>0.94378057689414319</v>
      </c>
      <c r="V115" s="7"/>
      <c r="W115" s="25">
        <f t="shared" si="24"/>
        <v>0.32493682240092736</v>
      </c>
      <c r="X115" s="24">
        <f t="shared" si="29"/>
        <v>191.27374615539304</v>
      </c>
      <c r="Y115" s="7"/>
      <c r="Z115" s="25">
        <f t="shared" si="30"/>
        <v>-628</v>
      </c>
      <c r="AA115" s="17">
        <f t="shared" si="31"/>
        <v>191.19599999999988</v>
      </c>
      <c r="AB115" s="24">
        <f t="shared" si="25"/>
        <v>3.336999716643076</v>
      </c>
      <c r="AC115" s="17">
        <f t="shared" si="26"/>
        <v>7.7746155393157323E-2</v>
      </c>
    </row>
    <row r="116" spans="1:29" s="17" customFormat="1" x14ac:dyDescent="0.25">
      <c r="A116" s="17">
        <v>31</v>
      </c>
      <c r="B116" s="17">
        <v>-633</v>
      </c>
      <c r="C116" s="17">
        <v>12708</v>
      </c>
      <c r="D116" s="17">
        <v>15084</v>
      </c>
      <c r="E116" s="17">
        <v>13673</v>
      </c>
      <c r="F116" s="17">
        <v>11315</v>
      </c>
      <c r="G116" s="24"/>
      <c r="H116" s="7"/>
      <c r="I116" s="25">
        <f t="shared" ref="I116:J149" si="32">C116-E116</f>
        <v>-965</v>
      </c>
      <c r="J116" s="24">
        <f t="shared" si="32"/>
        <v>3769</v>
      </c>
      <c r="K116" s="7"/>
      <c r="L116" s="25">
        <f t="shared" si="27"/>
        <v>-959.98183081742127</v>
      </c>
      <c r="M116" s="17">
        <f t="shared" si="18"/>
        <v>25.182021944982889</v>
      </c>
      <c r="N116" s="17">
        <f t="shared" si="28"/>
        <v>3763.2108186525779</v>
      </c>
      <c r="O116" s="24">
        <f t="shared" si="19"/>
        <v>33.514620673339643</v>
      </c>
      <c r="P116" s="7"/>
      <c r="Q116" s="25">
        <f t="shared" si="20"/>
        <v>-907.77600373760981</v>
      </c>
      <c r="R116" s="24">
        <f t="shared" si="21"/>
        <v>3757.0222219862735</v>
      </c>
      <c r="S116" s="7"/>
      <c r="T116" s="25">
        <f t="shared" si="22"/>
        <v>0.23494896072670676</v>
      </c>
      <c r="U116" s="24">
        <f t="shared" si="23"/>
        <v>0.97331401896776049</v>
      </c>
      <c r="V116" s="7"/>
      <c r="W116" s="25">
        <f t="shared" si="24"/>
        <v>0.23005971549854895</v>
      </c>
      <c r="X116" s="24">
        <f t="shared" si="29"/>
        <v>185.57430650557887</v>
      </c>
      <c r="Y116" s="7"/>
      <c r="Z116" s="25">
        <f t="shared" si="30"/>
        <v>-633</v>
      </c>
      <c r="AA116" s="17">
        <f t="shared" si="31"/>
        <v>185.49899999999988</v>
      </c>
      <c r="AB116" s="24">
        <f t="shared" si="25"/>
        <v>3.2375683091569596</v>
      </c>
      <c r="AC116" s="17">
        <f t="shared" si="26"/>
        <v>7.530650557899321E-2</v>
      </c>
    </row>
    <row r="117" spans="1:29" s="17" customFormat="1" x14ac:dyDescent="0.25">
      <c r="A117" s="17">
        <v>32</v>
      </c>
      <c r="B117" s="17">
        <v>-638</v>
      </c>
      <c r="C117" s="17">
        <v>12903</v>
      </c>
      <c r="D117" s="17">
        <v>15128</v>
      </c>
      <c r="E117" s="17">
        <v>13488</v>
      </c>
      <c r="F117" s="17">
        <v>11288</v>
      </c>
      <c r="G117" s="24"/>
      <c r="H117" s="7"/>
      <c r="I117" s="25">
        <f t="shared" si="32"/>
        <v>-585</v>
      </c>
      <c r="J117" s="24">
        <f t="shared" si="32"/>
        <v>3840</v>
      </c>
      <c r="K117" s="7"/>
      <c r="L117" s="25">
        <f t="shared" si="27"/>
        <v>-580.14452688697634</v>
      </c>
      <c r="M117" s="17">
        <f t="shared" si="18"/>
        <v>23.575619151295705</v>
      </c>
      <c r="N117" s="17">
        <f t="shared" si="28"/>
        <v>3832.7745245763881</v>
      </c>
      <c r="O117" s="24">
        <f t="shared" si="19"/>
        <v>52.207495097219521</v>
      </c>
      <c r="P117" s="7"/>
      <c r="Q117" s="25">
        <f t="shared" si="20"/>
        <v>-527.77600373760981</v>
      </c>
      <c r="R117" s="24">
        <f t="shared" si="21"/>
        <v>3828.0222219862735</v>
      </c>
      <c r="S117" s="7"/>
      <c r="T117" s="25">
        <f t="shared" si="22"/>
        <v>0.13659804077668472</v>
      </c>
      <c r="U117" s="24">
        <f t="shared" si="23"/>
        <v>0.99170765394343441</v>
      </c>
      <c r="V117" s="7"/>
      <c r="W117" s="25">
        <f t="shared" si="24"/>
        <v>0.13161510040489666</v>
      </c>
      <c r="X117" s="24">
        <f t="shared" si="29"/>
        <v>179.83539794663682</v>
      </c>
      <c r="Y117" s="7"/>
      <c r="Z117" s="25">
        <f t="shared" si="30"/>
        <v>-638</v>
      </c>
      <c r="AA117" s="17">
        <f t="shared" si="31"/>
        <v>179.75699999999989</v>
      </c>
      <c r="AB117" s="24">
        <f t="shared" si="25"/>
        <v>3.1373515035074453</v>
      </c>
      <c r="AC117" s="17">
        <f t="shared" si="26"/>
        <v>7.8397946636926008E-2</v>
      </c>
    </row>
    <row r="118" spans="1:29" s="17" customFormat="1" x14ac:dyDescent="0.25">
      <c r="A118" s="17">
        <v>33</v>
      </c>
      <c r="B118" s="17">
        <v>-617</v>
      </c>
      <c r="C118" s="17">
        <v>13089</v>
      </c>
      <c r="D118" s="17">
        <v>15139</v>
      </c>
      <c r="E118" s="17">
        <v>13299</v>
      </c>
      <c r="F118" s="17">
        <v>11266</v>
      </c>
      <c r="G118" s="24"/>
      <c r="H118" s="7"/>
      <c r="I118" s="25">
        <f t="shared" si="32"/>
        <v>-210</v>
      </c>
      <c r="J118" s="24">
        <f t="shared" si="32"/>
        <v>3873</v>
      </c>
      <c r="K118" s="7"/>
      <c r="L118" s="25">
        <f t="shared" si="27"/>
        <v>-207.77624364253822</v>
      </c>
      <c r="M118" s="17">
        <f t="shared" si="18"/>
        <v>4.9450923373516877</v>
      </c>
      <c r="N118" s="17">
        <f t="shared" si="28"/>
        <v>3863.541970215912</v>
      </c>
      <c r="O118" s="24">
        <f t="shared" si="19"/>
        <v>89.45432739669593</v>
      </c>
      <c r="P118" s="7"/>
      <c r="Q118" s="25">
        <f t="shared" si="20"/>
        <v>-152.77600373760987</v>
      </c>
      <c r="R118" s="24">
        <f t="shared" si="21"/>
        <v>3861.0222219862735</v>
      </c>
      <c r="S118" s="7"/>
      <c r="T118" s="25">
        <f t="shared" si="22"/>
        <v>3.9541211878636677E-2</v>
      </c>
      <c r="U118" s="24">
        <f t="shared" si="23"/>
        <v>1.0002568082279026</v>
      </c>
      <c r="V118" s="7"/>
      <c r="W118" s="25">
        <f t="shared" si="24"/>
        <v>3.4514074477095598E-2</v>
      </c>
      <c r="X118" s="24">
        <f t="shared" si="29"/>
        <v>174.25175034389201</v>
      </c>
      <c r="Y118" s="7"/>
      <c r="Z118" s="25">
        <f t="shared" si="30"/>
        <v>-617</v>
      </c>
      <c r="AA118" s="17">
        <f t="shared" si="31"/>
        <v>174.20399999999989</v>
      </c>
      <c r="AB118" s="24">
        <f t="shared" si="25"/>
        <v>3.0404333701441999</v>
      </c>
      <c r="AC118" s="17">
        <f t="shared" si="26"/>
        <v>4.7750343892118963E-2</v>
      </c>
    </row>
    <row r="119" spans="1:29" s="17" customFormat="1" x14ac:dyDescent="0.25">
      <c r="A119" s="17">
        <v>34</v>
      </c>
      <c r="B119" s="17">
        <v>-618</v>
      </c>
      <c r="C119" s="17">
        <v>13277</v>
      </c>
      <c r="D119" s="17">
        <v>15139</v>
      </c>
      <c r="E119" s="17">
        <v>13117</v>
      </c>
      <c r="F119" s="17">
        <v>11277</v>
      </c>
      <c r="G119" s="24"/>
      <c r="H119" s="7"/>
      <c r="I119" s="25">
        <f t="shared" si="32"/>
        <v>160</v>
      </c>
      <c r="J119" s="24">
        <f t="shared" si="32"/>
        <v>3862</v>
      </c>
      <c r="K119" s="7"/>
      <c r="L119" s="25">
        <f t="shared" si="27"/>
        <v>166.61029348417409</v>
      </c>
      <c r="M119" s="17">
        <f t="shared" si="18"/>
        <v>43.69597994691447</v>
      </c>
      <c r="N119" s="17">
        <f t="shared" si="28"/>
        <v>3858.0802190948248</v>
      </c>
      <c r="O119" s="24">
        <f t="shared" si="19"/>
        <v>15.364682344576346</v>
      </c>
      <c r="P119" s="7"/>
      <c r="Q119" s="25">
        <f t="shared" si="20"/>
        <v>217.22399626239013</v>
      </c>
      <c r="R119" s="24">
        <f t="shared" si="21"/>
        <v>3850.0222219862735</v>
      </c>
      <c r="S119" s="7"/>
      <c r="T119" s="25">
        <f t="shared" si="22"/>
        <v>-5.6221525967437416E-2</v>
      </c>
      <c r="U119" s="24">
        <f t="shared" si="23"/>
        <v>0.99740709013307993</v>
      </c>
      <c r="V119" s="7"/>
      <c r="W119" s="25">
        <f t="shared" si="24"/>
        <v>-6.1235549374287587E-2</v>
      </c>
      <c r="X119" s="24">
        <f t="shared" si="29"/>
        <v>168.7622815493703</v>
      </c>
      <c r="Y119" s="7"/>
      <c r="Z119" s="25">
        <f t="shared" si="30"/>
        <v>-618</v>
      </c>
      <c r="AA119" s="17">
        <f t="shared" si="31"/>
        <v>168.64199999999988</v>
      </c>
      <c r="AB119" s="24">
        <f t="shared" si="25"/>
        <v>2.9433581571482748</v>
      </c>
      <c r="AC119" s="17">
        <f t="shared" si="26"/>
        <v>0.12028154937041791</v>
      </c>
    </row>
    <row r="120" spans="1:29" s="17" customFormat="1" x14ac:dyDescent="0.25">
      <c r="A120" s="17">
        <v>35</v>
      </c>
      <c r="B120" s="17">
        <v>-602</v>
      </c>
      <c r="C120" s="17">
        <v>13461</v>
      </c>
      <c r="D120" s="17">
        <v>15126</v>
      </c>
      <c r="E120" s="17">
        <v>12937</v>
      </c>
      <c r="F120" s="17">
        <v>11297</v>
      </c>
      <c r="G120" s="24"/>
      <c r="H120" s="7"/>
      <c r="I120" s="25">
        <f t="shared" si="32"/>
        <v>524</v>
      </c>
      <c r="J120" s="24">
        <f t="shared" si="32"/>
        <v>3829</v>
      </c>
      <c r="K120" s="7"/>
      <c r="L120" s="25">
        <f t="shared" si="27"/>
        <v>529.30510025641888</v>
      </c>
      <c r="M120" s="17">
        <f t="shared" si="18"/>
        <v>28.144088730655689</v>
      </c>
      <c r="N120" s="17">
        <f t="shared" si="28"/>
        <v>3817.8963800060519</v>
      </c>
      <c r="O120" s="24">
        <f t="shared" si="19"/>
        <v>123.29037697000371</v>
      </c>
      <c r="P120" s="7"/>
      <c r="Q120" s="25">
        <f t="shared" si="20"/>
        <v>581.22399626239019</v>
      </c>
      <c r="R120" s="24">
        <f t="shared" si="21"/>
        <v>3817.0222219862735</v>
      </c>
      <c r="S120" s="7"/>
      <c r="T120" s="25">
        <f t="shared" si="22"/>
        <v>-0.15043135455114276</v>
      </c>
      <c r="U120" s="24">
        <f t="shared" si="23"/>
        <v>0.9888579358486117</v>
      </c>
      <c r="V120" s="7"/>
      <c r="W120" s="25">
        <f t="shared" si="24"/>
        <v>-0.15540359700821144</v>
      </c>
      <c r="X120" s="24">
        <f t="shared" si="29"/>
        <v>163.34428326800275</v>
      </c>
      <c r="Y120" s="7"/>
      <c r="Z120" s="25">
        <f t="shared" si="30"/>
        <v>-602</v>
      </c>
      <c r="AA120" s="17">
        <f t="shared" si="31"/>
        <v>163.22399999999988</v>
      </c>
      <c r="AB120" s="24">
        <f t="shared" si="25"/>
        <v>2.8487962182752224</v>
      </c>
      <c r="AC120" s="17">
        <f t="shared" si="26"/>
        <v>0.12028326800287914</v>
      </c>
    </row>
    <row r="121" spans="1:29" s="17" customFormat="1" x14ac:dyDescent="0.25">
      <c r="A121" s="17">
        <v>36</v>
      </c>
      <c r="B121" s="17">
        <v>-614</v>
      </c>
      <c r="C121" s="17">
        <v>13633</v>
      </c>
      <c r="D121" s="17">
        <v>15072</v>
      </c>
      <c r="E121" s="17">
        <v>12743</v>
      </c>
      <c r="F121" s="17">
        <v>11324</v>
      </c>
      <c r="G121" s="24"/>
      <c r="H121" s="7"/>
      <c r="I121" s="25">
        <f t="shared" si="32"/>
        <v>890</v>
      </c>
      <c r="J121" s="24">
        <f t="shared" si="32"/>
        <v>3748</v>
      </c>
      <c r="K121" s="7"/>
      <c r="L121" s="25">
        <f t="shared" si="27"/>
        <v>893.80594387764108</v>
      </c>
      <c r="M121" s="17">
        <f t="shared" si="18"/>
        <v>14.485208799753654</v>
      </c>
      <c r="N121" s="17">
        <f t="shared" si="28"/>
        <v>3741.845199543443</v>
      </c>
      <c r="O121" s="24">
        <f t="shared" si="19"/>
        <v>37.881568660034759</v>
      </c>
      <c r="P121" s="7"/>
      <c r="Q121" s="25">
        <f t="shared" si="20"/>
        <v>947.22399626239019</v>
      </c>
      <c r="R121" s="24">
        <f t="shared" si="21"/>
        <v>3736.0222219862735</v>
      </c>
      <c r="S121" s="7"/>
      <c r="T121" s="25">
        <f t="shared" si="22"/>
        <v>-0.24515881955563767</v>
      </c>
      <c r="U121" s="24">
        <f t="shared" si="23"/>
        <v>0.96787364805946252</v>
      </c>
      <c r="V121" s="7"/>
      <c r="W121" s="25">
        <f t="shared" si="24"/>
        <v>-0.25002678431717373</v>
      </c>
      <c r="X121" s="24">
        <f t="shared" si="29"/>
        <v>157.79119960351204</v>
      </c>
      <c r="Y121" s="7"/>
      <c r="Z121" s="25">
        <f t="shared" si="30"/>
        <v>-614</v>
      </c>
      <c r="AA121" s="17">
        <f t="shared" si="31"/>
        <v>157.69799999999987</v>
      </c>
      <c r="AB121" s="24">
        <f t="shared" si="25"/>
        <v>2.7523493238100154</v>
      </c>
      <c r="AC121" s="17">
        <f t="shared" si="26"/>
        <v>9.3199603512175599E-2</v>
      </c>
    </row>
    <row r="122" spans="1:29" s="17" customFormat="1" x14ac:dyDescent="0.25">
      <c r="A122" s="17">
        <v>37</v>
      </c>
      <c r="B122" s="17">
        <v>-640</v>
      </c>
      <c r="C122" s="17">
        <v>13818</v>
      </c>
      <c r="D122" s="17">
        <v>15020</v>
      </c>
      <c r="E122" s="17">
        <v>12558</v>
      </c>
      <c r="F122" s="17">
        <v>11383</v>
      </c>
      <c r="G122" s="24"/>
      <c r="H122" s="7"/>
      <c r="I122" s="25">
        <f t="shared" si="32"/>
        <v>1260</v>
      </c>
      <c r="J122" s="24">
        <f t="shared" si="32"/>
        <v>3637</v>
      </c>
      <c r="K122" s="7"/>
      <c r="L122" s="25">
        <f t="shared" si="27"/>
        <v>1264.2773329521767</v>
      </c>
      <c r="M122" s="17">
        <f t="shared" si="18"/>
        <v>18.295577183776825</v>
      </c>
      <c r="N122" s="17">
        <f t="shared" si="28"/>
        <v>3625.6446548765534</v>
      </c>
      <c r="O122" s="24">
        <f t="shared" si="19"/>
        <v>128.94386287258175</v>
      </c>
      <c r="P122" s="7"/>
      <c r="Q122" s="25">
        <f t="shared" si="20"/>
        <v>1317.2239962623901</v>
      </c>
      <c r="R122" s="24">
        <f t="shared" si="21"/>
        <v>3625.0222219862735</v>
      </c>
      <c r="S122" s="7"/>
      <c r="T122" s="25">
        <f t="shared" si="22"/>
        <v>-0.34092155740171171</v>
      </c>
      <c r="U122" s="24">
        <f t="shared" si="23"/>
        <v>0.93911740182988779</v>
      </c>
      <c r="V122" s="7"/>
      <c r="W122" s="25">
        <f t="shared" si="24"/>
        <v>-0.34564619299244609</v>
      </c>
      <c r="X122" s="24">
        <f t="shared" si="29"/>
        <v>152.06917636517051</v>
      </c>
      <c r="Y122" s="7"/>
      <c r="Z122" s="25">
        <f t="shared" si="30"/>
        <v>-640</v>
      </c>
      <c r="AA122" s="17">
        <f t="shared" si="31"/>
        <v>151.93799999999987</v>
      </c>
      <c r="AB122" s="24">
        <f t="shared" si="25"/>
        <v>2.6518183588951421</v>
      </c>
      <c r="AC122" s="17">
        <f t="shared" si="26"/>
        <v>0.13117636517063147</v>
      </c>
    </row>
    <row r="123" spans="1:29" s="17" customFormat="1" x14ac:dyDescent="0.25">
      <c r="A123" s="17">
        <v>38</v>
      </c>
      <c r="B123" s="17">
        <v>-622</v>
      </c>
      <c r="C123" s="17">
        <v>14001</v>
      </c>
      <c r="D123" s="17">
        <v>14954</v>
      </c>
      <c r="E123" s="17">
        <v>12389</v>
      </c>
      <c r="F123" s="17">
        <v>11463</v>
      </c>
      <c r="G123" s="24"/>
      <c r="H123" s="7"/>
      <c r="I123" s="25">
        <f t="shared" si="32"/>
        <v>1612</v>
      </c>
      <c r="J123" s="24">
        <f t="shared" si="32"/>
        <v>3491</v>
      </c>
      <c r="K123" s="7"/>
      <c r="L123" s="25">
        <f t="shared" si="27"/>
        <v>1611.5682766692207</v>
      </c>
      <c r="M123" s="17">
        <f t="shared" si="18"/>
        <v>0.18638503433915354</v>
      </c>
      <c r="N123" s="17">
        <f t="shared" si="28"/>
        <v>3477.6940849546495</v>
      </c>
      <c r="O123" s="24">
        <f t="shared" si="19"/>
        <v>177.04737519408488</v>
      </c>
      <c r="P123" s="7"/>
      <c r="Q123" s="25">
        <f t="shared" si="20"/>
        <v>1669.2239962623901</v>
      </c>
      <c r="R123" s="24">
        <f t="shared" si="21"/>
        <v>3479.0222219862735</v>
      </c>
      <c r="S123" s="7"/>
      <c r="T123" s="25">
        <f t="shared" si="22"/>
        <v>-0.43202556746067949</v>
      </c>
      <c r="U123" s="24">
        <f t="shared" si="23"/>
        <v>0.90129387075314982</v>
      </c>
      <c r="V123" s="7"/>
      <c r="W123" s="25">
        <f t="shared" si="24"/>
        <v>-0.43656123971993477</v>
      </c>
      <c r="X123" s="24">
        <f t="shared" si="29"/>
        <v>146.43129713689302</v>
      </c>
      <c r="Y123" s="7"/>
      <c r="Z123" s="25">
        <f t="shared" si="30"/>
        <v>-622</v>
      </c>
      <c r="AA123" s="17">
        <f t="shared" si="31"/>
        <v>146.33999999999986</v>
      </c>
      <c r="AB123" s="24">
        <f t="shared" si="25"/>
        <v>2.5541148273684993</v>
      </c>
      <c r="AC123" s="17">
        <f t="shared" si="26"/>
        <v>9.1297136893160769E-2</v>
      </c>
    </row>
    <row r="124" spans="1:29" s="17" customFormat="1" x14ac:dyDescent="0.25">
      <c r="A124" s="17">
        <v>39</v>
      </c>
      <c r="B124" s="17">
        <v>-641</v>
      </c>
      <c r="C124" s="17">
        <v>14159</v>
      </c>
      <c r="D124" s="17">
        <v>14840</v>
      </c>
      <c r="E124" s="17">
        <v>12208</v>
      </c>
      <c r="F124" s="17">
        <v>11549</v>
      </c>
      <c r="G124" s="24"/>
      <c r="H124" s="7"/>
      <c r="I124" s="25">
        <f t="shared" si="32"/>
        <v>1951</v>
      </c>
      <c r="J124" s="24">
        <f t="shared" si="32"/>
        <v>3291</v>
      </c>
      <c r="K124" s="7"/>
      <c r="L124" s="25">
        <f t="shared" si="27"/>
        <v>1952.7704279286193</v>
      </c>
      <c r="M124" s="17">
        <f t="shared" si="18"/>
        <v>3.1344150504350692</v>
      </c>
      <c r="N124" s="17">
        <f t="shared" si="28"/>
        <v>3290.6154603124883</v>
      </c>
      <c r="O124" s="24">
        <f t="shared" si="19"/>
        <v>0.14787077127162132</v>
      </c>
      <c r="P124" s="7"/>
      <c r="Q124" s="25">
        <f t="shared" si="20"/>
        <v>2008.2239962623901</v>
      </c>
      <c r="R124" s="24">
        <f t="shared" si="21"/>
        <v>3279.0222219862735</v>
      </c>
      <c r="S124" s="7"/>
      <c r="T124" s="25">
        <f t="shared" si="22"/>
        <v>-0.51976494078451496</v>
      </c>
      <c r="U124" s="24">
        <f t="shared" si="23"/>
        <v>0.84948081448364565</v>
      </c>
      <c r="V124" s="7"/>
      <c r="W124" s="25">
        <f t="shared" si="24"/>
        <v>-0.52404129101510799</v>
      </c>
      <c r="X124" s="24">
        <f t="shared" si="29"/>
        <v>140.60526273033412</v>
      </c>
      <c r="Y124" s="7"/>
      <c r="Z124" s="25">
        <f t="shared" si="30"/>
        <v>-641</v>
      </c>
      <c r="AA124" s="17">
        <f t="shared" si="31"/>
        <v>140.57099999999986</v>
      </c>
      <c r="AB124" s="24">
        <f t="shared" si="25"/>
        <v>2.4534267828209466</v>
      </c>
      <c r="AC124" s="17">
        <f t="shared" si="26"/>
        <v>3.4262730334262415E-2</v>
      </c>
    </row>
    <row r="125" spans="1:29" s="17" customFormat="1" x14ac:dyDescent="0.25">
      <c r="A125" s="17">
        <v>40</v>
      </c>
      <c r="B125" s="17">
        <v>-631</v>
      </c>
      <c r="C125" s="17">
        <v>14321</v>
      </c>
      <c r="D125" s="17">
        <v>14742</v>
      </c>
      <c r="E125" s="17">
        <v>12056</v>
      </c>
      <c r="F125" s="17">
        <v>11662</v>
      </c>
      <c r="G125" s="24"/>
      <c r="H125" s="7"/>
      <c r="I125" s="25">
        <f t="shared" si="32"/>
        <v>2265</v>
      </c>
      <c r="J125" s="24">
        <f t="shared" si="32"/>
        <v>3080</v>
      </c>
      <c r="K125" s="7"/>
      <c r="L125" s="25">
        <f t="shared" si="27"/>
        <v>2268.7696399541028</v>
      </c>
      <c r="M125" s="17">
        <f t="shared" si="18"/>
        <v>14.210185383568053</v>
      </c>
      <c r="N125" s="17">
        <f t="shared" si="28"/>
        <v>3073.9703890637184</v>
      </c>
      <c r="O125" s="24">
        <f t="shared" si="19"/>
        <v>36.356208042927186</v>
      </c>
      <c r="P125" s="7"/>
      <c r="Q125" s="25">
        <f t="shared" si="20"/>
        <v>2322.2239962623903</v>
      </c>
      <c r="R125" s="24">
        <f t="shared" si="21"/>
        <v>3068.0222219862735</v>
      </c>
      <c r="S125" s="7"/>
      <c r="T125" s="25">
        <f t="shared" si="22"/>
        <v>-0.6010338588484806</v>
      </c>
      <c r="U125" s="24">
        <f t="shared" si="23"/>
        <v>0.79481804011931889</v>
      </c>
      <c r="V125" s="7"/>
      <c r="W125" s="25">
        <f t="shared" si="24"/>
        <v>-0.60503648164626322</v>
      </c>
      <c r="X125" s="24">
        <f t="shared" si="29"/>
        <v>134.99618255923997</v>
      </c>
      <c r="Y125" s="7"/>
      <c r="Z125" s="25">
        <f t="shared" si="30"/>
        <v>-631</v>
      </c>
      <c r="AA125" s="17">
        <f t="shared" si="31"/>
        <v>134.89199999999985</v>
      </c>
      <c r="AB125" s="24">
        <f t="shared" si="25"/>
        <v>2.3543095346001883</v>
      </c>
      <c r="AC125" s="17">
        <f t="shared" si="26"/>
        <v>0.10418255924011532</v>
      </c>
    </row>
    <row r="126" spans="1:29" s="17" customFormat="1" x14ac:dyDescent="0.25">
      <c r="A126" s="17">
        <v>41</v>
      </c>
      <c r="B126" s="17">
        <v>-628</v>
      </c>
      <c r="C126" s="17">
        <v>14478</v>
      </c>
      <c r="D126" s="17">
        <v>14617</v>
      </c>
      <c r="E126" s="17">
        <v>11916</v>
      </c>
      <c r="F126" s="17">
        <v>11791</v>
      </c>
      <c r="G126" s="24"/>
      <c r="H126" s="7"/>
      <c r="I126" s="25">
        <f t="shared" si="32"/>
        <v>2562</v>
      </c>
      <c r="J126" s="24">
        <f t="shared" si="32"/>
        <v>2826</v>
      </c>
      <c r="K126" s="7"/>
      <c r="L126" s="25">
        <f t="shared" si="27"/>
        <v>2560.58943496855</v>
      </c>
      <c r="M126" s="17">
        <f t="shared" si="18"/>
        <v>1.9896937079495545</v>
      </c>
      <c r="N126" s="17">
        <f t="shared" si="28"/>
        <v>2828.4755847156707</v>
      </c>
      <c r="O126" s="24">
        <f t="shared" si="19"/>
        <v>6.1285196844624821</v>
      </c>
      <c r="P126" s="7"/>
      <c r="Q126" s="25">
        <f t="shared" si="20"/>
        <v>2619.2239962623903</v>
      </c>
      <c r="R126" s="24">
        <f t="shared" si="21"/>
        <v>2814.0222219862735</v>
      </c>
      <c r="S126" s="7"/>
      <c r="T126" s="25">
        <f t="shared" si="22"/>
        <v>-0.67790286733573468</v>
      </c>
      <c r="U126" s="24">
        <f t="shared" si="23"/>
        <v>0.72901545865704864</v>
      </c>
      <c r="V126" s="7"/>
      <c r="W126" s="25">
        <f t="shared" si="24"/>
        <v>-0.68157571459533195</v>
      </c>
      <c r="X126" s="24">
        <f t="shared" si="29"/>
        <v>129.2017258643142</v>
      </c>
      <c r="Y126" s="7"/>
      <c r="Z126" s="25">
        <f t="shared" si="30"/>
        <v>-628</v>
      </c>
      <c r="AA126" s="17">
        <f t="shared" si="31"/>
        <v>129.23999999999987</v>
      </c>
      <c r="AB126" s="24">
        <f t="shared" si="25"/>
        <v>2.2556635252774693</v>
      </c>
      <c r="AC126" s="17">
        <f t="shared" si="26"/>
        <v>-3.8274135685668398E-2</v>
      </c>
    </row>
    <row r="127" spans="1:29" s="17" customFormat="1" x14ac:dyDescent="0.25">
      <c r="A127" s="17">
        <v>42</v>
      </c>
      <c r="B127" s="17">
        <v>-602</v>
      </c>
      <c r="C127" s="17">
        <v>14598</v>
      </c>
      <c r="D127" s="17">
        <v>14484</v>
      </c>
      <c r="E127" s="17">
        <v>11779</v>
      </c>
      <c r="F127" s="17">
        <v>11921</v>
      </c>
      <c r="G127" s="24"/>
      <c r="H127" s="7"/>
      <c r="I127" s="25">
        <f t="shared" si="32"/>
        <v>2819</v>
      </c>
      <c r="J127" s="24">
        <f t="shared" si="32"/>
        <v>2563</v>
      </c>
      <c r="K127" s="7"/>
      <c r="L127" s="25">
        <f t="shared" si="27"/>
        <v>2816.4550573931092</v>
      </c>
      <c r="M127" s="17">
        <f t="shared" si="18"/>
        <v>6.4767328723681388</v>
      </c>
      <c r="N127" s="17">
        <f t="shared" si="28"/>
        <v>2567.3749600520873</v>
      </c>
      <c r="O127" s="24">
        <f t="shared" si="19"/>
        <v>19.140275457359863</v>
      </c>
      <c r="P127" s="7"/>
      <c r="Q127" s="25">
        <f t="shared" si="20"/>
        <v>2876.2239962623903</v>
      </c>
      <c r="R127" s="24">
        <f t="shared" si="21"/>
        <v>2551.0222219862735</v>
      </c>
      <c r="S127" s="7"/>
      <c r="T127" s="25">
        <f t="shared" si="22"/>
        <v>-0.74441914740719695</v>
      </c>
      <c r="U127" s="24">
        <f t="shared" si="23"/>
        <v>0.66088128966265081</v>
      </c>
      <c r="V127" s="7"/>
      <c r="W127" s="25">
        <f t="shared" si="24"/>
        <v>-0.74775036898711755</v>
      </c>
      <c r="X127" s="24">
        <f t="shared" si="29"/>
        <v>123.74661987014491</v>
      </c>
      <c r="Y127" s="7"/>
      <c r="Z127" s="25">
        <f t="shared" si="30"/>
        <v>-602</v>
      </c>
      <c r="AA127" s="17">
        <f t="shared" si="31"/>
        <v>123.82199999999986</v>
      </c>
      <c r="AB127" s="24">
        <f t="shared" si="25"/>
        <v>2.1611015864044161</v>
      </c>
      <c r="AC127" s="17">
        <f t="shared" si="26"/>
        <v>-7.5380129854949018E-2</v>
      </c>
    </row>
    <row r="128" spans="1:29" s="17" customFormat="1" x14ac:dyDescent="0.25">
      <c r="A128" s="17">
        <v>43</v>
      </c>
      <c r="B128" s="17">
        <v>-610</v>
      </c>
      <c r="C128" s="17">
        <v>14717</v>
      </c>
      <c r="D128" s="17">
        <v>14343</v>
      </c>
      <c r="E128" s="17">
        <v>11669</v>
      </c>
      <c r="F128" s="17">
        <v>12067</v>
      </c>
      <c r="G128" s="24"/>
      <c r="H128" s="7"/>
      <c r="I128" s="25">
        <f t="shared" si="32"/>
        <v>3048</v>
      </c>
      <c r="J128" s="24">
        <f t="shared" si="32"/>
        <v>2276</v>
      </c>
      <c r="K128" s="7"/>
      <c r="L128" s="25">
        <f t="shared" si="27"/>
        <v>3049.5064692342994</v>
      </c>
      <c r="M128" s="17">
        <f t="shared" si="18"/>
        <v>2.269449553890627</v>
      </c>
      <c r="N128" s="17">
        <f t="shared" si="28"/>
        <v>2279.5004389035771</v>
      </c>
      <c r="O128" s="24">
        <f t="shared" si="19"/>
        <v>12.253072517676088</v>
      </c>
      <c r="P128" s="7"/>
      <c r="Q128" s="25">
        <f t="shared" si="20"/>
        <v>3105.2239962623903</v>
      </c>
      <c r="R128" s="24">
        <f t="shared" si="21"/>
        <v>2264.0222219862735</v>
      </c>
      <c r="S128" s="7"/>
      <c r="T128" s="25">
        <f t="shared" si="22"/>
        <v>-0.80368851758760496</v>
      </c>
      <c r="U128" s="24">
        <f t="shared" si="23"/>
        <v>0.58652955391591244</v>
      </c>
      <c r="V128" s="7"/>
      <c r="W128" s="25">
        <f t="shared" si="24"/>
        <v>-0.80664677030263354</v>
      </c>
      <c r="X128" s="24">
        <f t="shared" si="29"/>
        <v>118.29720664636591</v>
      </c>
      <c r="Y128" s="7"/>
      <c r="Z128" s="25">
        <f t="shared" si="30"/>
        <v>-610</v>
      </c>
      <c r="AA128" s="17">
        <f t="shared" si="31"/>
        <v>118.33199999999987</v>
      </c>
      <c r="AB128" s="24">
        <f t="shared" si="25"/>
        <v>2.0652830104699276</v>
      </c>
      <c r="AC128" s="17">
        <f t="shared" si="26"/>
        <v>-3.4793353633958191E-2</v>
      </c>
    </row>
    <row r="129" spans="1:29" s="17" customFormat="1" x14ac:dyDescent="0.25">
      <c r="A129" s="17">
        <v>44</v>
      </c>
      <c r="B129" s="17">
        <v>-624</v>
      </c>
      <c r="C129" s="17">
        <v>14828</v>
      </c>
      <c r="D129" s="17">
        <v>14182</v>
      </c>
      <c r="E129" s="17">
        <v>11561</v>
      </c>
      <c r="F129" s="17">
        <v>12224</v>
      </c>
      <c r="G129" s="24"/>
      <c r="H129" s="7"/>
      <c r="I129" s="25">
        <f t="shared" si="32"/>
        <v>3267</v>
      </c>
      <c r="J129" s="24">
        <f t="shared" si="32"/>
        <v>1958</v>
      </c>
      <c r="K129" s="7"/>
      <c r="L129" s="25">
        <f t="shared" si="27"/>
        <v>3258.3855774058743</v>
      </c>
      <c r="M129" s="17">
        <f t="shared" si="18"/>
        <v>74.208276630183335</v>
      </c>
      <c r="N129" s="17">
        <f t="shared" si="28"/>
        <v>1963.4942092824147</v>
      </c>
      <c r="O129" s="24">
        <f t="shared" si="19"/>
        <v>30.186335638971396</v>
      </c>
      <c r="P129" s="7"/>
      <c r="Q129" s="25">
        <f t="shared" si="20"/>
        <v>3324.2239962623903</v>
      </c>
      <c r="R129" s="24">
        <f t="shared" si="21"/>
        <v>1946.0222219862735</v>
      </c>
      <c r="S129" s="7"/>
      <c r="T129" s="25">
        <f t="shared" si="22"/>
        <v>-0.86036970566406501</v>
      </c>
      <c r="U129" s="24">
        <f t="shared" si="23"/>
        <v>0.50414679444740085</v>
      </c>
      <c r="V129" s="7"/>
      <c r="W129" s="25">
        <f t="shared" si="24"/>
        <v>-0.86291459011569682</v>
      </c>
      <c r="X129" s="24">
        <f t="shared" si="29"/>
        <v>112.57059235928568</v>
      </c>
      <c r="Y129" s="7"/>
      <c r="Z129" s="25">
        <f t="shared" si="30"/>
        <v>-624</v>
      </c>
      <c r="AA129" s="17">
        <f t="shared" si="31"/>
        <v>112.71599999999987</v>
      </c>
      <c r="AB129" s="24">
        <f t="shared" si="25"/>
        <v>1.9672653196779262</v>
      </c>
      <c r="AC129" s="17">
        <f t="shared" si="26"/>
        <v>-0.14540764071418266</v>
      </c>
    </row>
    <row r="130" spans="1:29" s="17" customFormat="1" x14ac:dyDescent="0.25">
      <c r="A130" s="17">
        <v>45</v>
      </c>
      <c r="B130" s="17">
        <v>-625</v>
      </c>
      <c r="C130" s="17">
        <v>14912</v>
      </c>
      <c r="D130" s="17">
        <v>14014</v>
      </c>
      <c r="E130" s="17">
        <v>11468</v>
      </c>
      <c r="F130" s="17">
        <v>12389</v>
      </c>
      <c r="G130" s="24"/>
      <c r="H130" s="7"/>
      <c r="I130" s="25">
        <f t="shared" si="32"/>
        <v>3444</v>
      </c>
      <c r="J130" s="24">
        <f t="shared" si="32"/>
        <v>1625</v>
      </c>
      <c r="K130" s="7"/>
      <c r="L130" s="25">
        <f t="shared" si="27"/>
        <v>3435.6763675589996</v>
      </c>
      <c r="M130" s="17">
        <f t="shared" si="18"/>
        <v>69.282857012874729</v>
      </c>
      <c r="N130" s="17">
        <f t="shared" si="28"/>
        <v>1628.1850430944648</v>
      </c>
      <c r="O130" s="24">
        <f t="shared" si="19"/>
        <v>10.144499513598197</v>
      </c>
      <c r="P130" s="7"/>
      <c r="Q130" s="25">
        <f t="shared" si="20"/>
        <v>3501.2239962623903</v>
      </c>
      <c r="R130" s="24">
        <f t="shared" si="21"/>
        <v>1613.0222219862735</v>
      </c>
      <c r="S130" s="7"/>
      <c r="T130" s="25">
        <f t="shared" si="22"/>
        <v>-0.90618052890394374</v>
      </c>
      <c r="U130" s="24">
        <f t="shared" si="23"/>
        <v>0.41787805575867659</v>
      </c>
      <c r="V130" s="7"/>
      <c r="W130" s="25">
        <f t="shared" si="24"/>
        <v>-0.9082923755013389</v>
      </c>
      <c r="X130" s="24">
        <f t="shared" si="29"/>
        <v>106.98127079285217</v>
      </c>
      <c r="Y130" s="7"/>
      <c r="Z130" s="25">
        <f t="shared" si="30"/>
        <v>-625</v>
      </c>
      <c r="AA130" s="17">
        <f t="shared" si="31"/>
        <v>107.09099999999987</v>
      </c>
      <c r="AB130" s="24">
        <f t="shared" si="25"/>
        <v>1.869090549253245</v>
      </c>
      <c r="AC130" s="17">
        <f t="shared" si="26"/>
        <v>-0.1097292071476943</v>
      </c>
    </row>
    <row r="131" spans="1:29" s="17" customFormat="1" x14ac:dyDescent="0.25">
      <c r="A131" s="17">
        <v>46</v>
      </c>
      <c r="B131" s="17">
        <v>-631</v>
      </c>
      <c r="C131" s="17">
        <v>14988</v>
      </c>
      <c r="D131" s="17">
        <v>13841</v>
      </c>
      <c r="E131" s="17">
        <v>11403</v>
      </c>
      <c r="F131" s="17">
        <v>12572</v>
      </c>
      <c r="G131" s="24"/>
      <c r="H131" s="7"/>
      <c r="I131" s="25">
        <f t="shared" si="32"/>
        <v>3585</v>
      </c>
      <c r="J131" s="24">
        <f t="shared" si="32"/>
        <v>1269</v>
      </c>
      <c r="K131" s="7"/>
      <c r="L131" s="25">
        <f t="shared" si="27"/>
        <v>3580.5223538028777</v>
      </c>
      <c r="M131" s="17">
        <f t="shared" si="18"/>
        <v>20.049315466604153</v>
      </c>
      <c r="N131" s="17">
        <f t="shared" si="28"/>
        <v>1273.8627894996193</v>
      </c>
      <c r="O131" s="24">
        <f t="shared" si="19"/>
        <v>23.646721717608102</v>
      </c>
      <c r="P131" s="7"/>
      <c r="Q131" s="25">
        <f t="shared" si="20"/>
        <v>3642.2239962623903</v>
      </c>
      <c r="R131" s="24">
        <f t="shared" si="21"/>
        <v>1257.0222219862735</v>
      </c>
      <c r="S131" s="7"/>
      <c r="T131" s="25">
        <f t="shared" si="22"/>
        <v>-0.94267389656960976</v>
      </c>
      <c r="U131" s="24">
        <f t="shared" si="23"/>
        <v>0.32565081559895931</v>
      </c>
      <c r="V131" s="7"/>
      <c r="W131" s="25">
        <f t="shared" si="24"/>
        <v>-0.94432263812418571</v>
      </c>
      <c r="X131" s="24">
        <f t="shared" si="29"/>
        <v>101.30234764560089</v>
      </c>
      <c r="Y131" s="7"/>
      <c r="Z131" s="25">
        <f t="shared" si="30"/>
        <v>-631</v>
      </c>
      <c r="AA131" s="17">
        <f t="shared" si="31"/>
        <v>101.41199999999986</v>
      </c>
      <c r="AB131" s="24">
        <f t="shared" si="25"/>
        <v>1.7699733010324872</v>
      </c>
      <c r="AC131" s="17">
        <f t="shared" si="26"/>
        <v>-0.10965235439897469</v>
      </c>
    </row>
    <row r="132" spans="1:29" s="17" customFormat="1" x14ac:dyDescent="0.25">
      <c r="A132" s="17">
        <v>47</v>
      </c>
      <c r="B132" s="17">
        <v>-638</v>
      </c>
      <c r="C132" s="17">
        <v>15034</v>
      </c>
      <c r="D132" s="17">
        <v>13645</v>
      </c>
      <c r="E132" s="17">
        <v>11339</v>
      </c>
      <c r="F132" s="17">
        <v>12751</v>
      </c>
      <c r="G132" s="24"/>
      <c r="H132" s="7"/>
      <c r="I132" s="25">
        <f t="shared" si="32"/>
        <v>3695</v>
      </c>
      <c r="J132" s="24">
        <f t="shared" si="32"/>
        <v>894</v>
      </c>
      <c r="K132" s="7"/>
      <c r="L132" s="25">
        <f t="shared" si="27"/>
        <v>3690.6469753599008</v>
      </c>
      <c r="M132" s="17">
        <f t="shared" si="18"/>
        <v>18.948823517310707</v>
      </c>
      <c r="N132" s="17">
        <f t="shared" si="28"/>
        <v>903.01848924354067</v>
      </c>
      <c r="O132" s="24">
        <f t="shared" si="19"/>
        <v>81.333148235858786</v>
      </c>
      <c r="P132" s="7"/>
      <c r="Q132" s="25">
        <f t="shared" si="20"/>
        <v>3752.2239962623903</v>
      </c>
      <c r="R132" s="24">
        <f t="shared" si="21"/>
        <v>882.02222198627351</v>
      </c>
      <c r="S132" s="7"/>
      <c r="T132" s="25">
        <f t="shared" si="22"/>
        <v>-0.97114389971303727</v>
      </c>
      <c r="U132" s="24">
        <f t="shared" si="23"/>
        <v>0.2285013350936391</v>
      </c>
      <c r="V132" s="7"/>
      <c r="W132" s="25">
        <f t="shared" si="24"/>
        <v>-0.97230469399021102</v>
      </c>
      <c r="X132" s="24">
        <f t="shared" si="29"/>
        <v>95.500625969700991</v>
      </c>
      <c r="Y132" s="7"/>
      <c r="Z132" s="25">
        <f t="shared" si="30"/>
        <v>-638</v>
      </c>
      <c r="AA132" s="17">
        <f t="shared" si="31"/>
        <v>95.66999999999986</v>
      </c>
      <c r="AB132" s="24">
        <f t="shared" si="25"/>
        <v>1.6697564953829727</v>
      </c>
      <c r="AC132" s="17">
        <f t="shared" si="26"/>
        <v>-0.16937403029886866</v>
      </c>
    </row>
    <row r="133" spans="1:29" s="17" customFormat="1" x14ac:dyDescent="0.25">
      <c r="A133" s="17">
        <v>48</v>
      </c>
      <c r="B133" s="17">
        <v>-634</v>
      </c>
      <c r="C133" s="17">
        <v>15074</v>
      </c>
      <c r="D133" s="17">
        <v>13461</v>
      </c>
      <c r="E133" s="17">
        <v>11308</v>
      </c>
      <c r="F133" s="17">
        <v>12942</v>
      </c>
      <c r="G133" s="24"/>
      <c r="H133" s="7"/>
      <c r="I133" s="25">
        <f t="shared" si="32"/>
        <v>3766</v>
      </c>
      <c r="J133" s="24">
        <f t="shared" si="32"/>
        <v>519</v>
      </c>
      <c r="K133" s="7"/>
      <c r="L133" s="25">
        <f t="shared" si="27"/>
        <v>3762.806803101932</v>
      </c>
      <c r="M133" s="17">
        <f t="shared" si="18"/>
        <v>10.196506429830977</v>
      </c>
      <c r="N133" s="17">
        <f t="shared" si="28"/>
        <v>525.62734004239235</v>
      </c>
      <c r="O133" s="24">
        <f t="shared" si="19"/>
        <v>43.921636037497002</v>
      </c>
      <c r="P133" s="7"/>
      <c r="Q133" s="25">
        <f t="shared" si="20"/>
        <v>3823.2239962623903</v>
      </c>
      <c r="R133" s="24">
        <f t="shared" si="21"/>
        <v>507.02222198627356</v>
      </c>
      <c r="S133" s="7"/>
      <c r="T133" s="25">
        <f t="shared" si="22"/>
        <v>-0.98951999265106771</v>
      </c>
      <c r="U133" s="24">
        <f t="shared" si="23"/>
        <v>0.13135185458831894</v>
      </c>
      <c r="V133" s="7"/>
      <c r="W133" s="25">
        <f t="shared" si="24"/>
        <v>-0.99019271214458904</v>
      </c>
      <c r="X133" s="24">
        <f t="shared" si="29"/>
        <v>89.831861722469966</v>
      </c>
      <c r="Y133" s="7"/>
      <c r="Z133" s="25">
        <f t="shared" si="30"/>
        <v>-634</v>
      </c>
      <c r="AA133" s="17">
        <f t="shared" si="31"/>
        <v>89.963999999999857</v>
      </c>
      <c r="AB133" s="24">
        <f t="shared" si="25"/>
        <v>1.570168008264176</v>
      </c>
      <c r="AC133" s="17">
        <f t="shared" si="26"/>
        <v>-0.13213827752989005</v>
      </c>
    </row>
    <row r="134" spans="1:29" s="17" customFormat="1" x14ac:dyDescent="0.25">
      <c r="A134" s="17">
        <v>49</v>
      </c>
      <c r="B134" s="17">
        <v>-616</v>
      </c>
      <c r="C134" s="17">
        <v>15086</v>
      </c>
      <c r="D134" s="17">
        <v>13269</v>
      </c>
      <c r="E134" s="17">
        <v>11288</v>
      </c>
      <c r="F134" s="17">
        <v>13121</v>
      </c>
      <c r="G134" s="24"/>
      <c r="H134" s="7"/>
      <c r="I134" s="25">
        <f t="shared" si="32"/>
        <v>3798</v>
      </c>
      <c r="J134" s="24">
        <f t="shared" si="32"/>
        <v>148</v>
      </c>
      <c r="K134" s="7"/>
      <c r="L134" s="25">
        <f t="shared" si="27"/>
        <v>3796.6449180304849</v>
      </c>
      <c r="M134" s="17">
        <f t="shared" si="18"/>
        <v>1.8362471441050319</v>
      </c>
      <c r="N134" s="17">
        <f t="shared" si="28"/>
        <v>154.03952145281275</v>
      </c>
      <c r="O134" s="24">
        <f t="shared" si="19"/>
        <v>36.475819378985427</v>
      </c>
      <c r="P134" s="7"/>
      <c r="Q134" s="25">
        <f t="shared" si="20"/>
        <v>3855.2239962623903</v>
      </c>
      <c r="R134" s="24">
        <f t="shared" si="21"/>
        <v>136.02222198627356</v>
      </c>
      <c r="S134" s="7"/>
      <c r="T134" s="25">
        <f t="shared" si="22"/>
        <v>-0.99780217538370108</v>
      </c>
      <c r="U134" s="24">
        <f t="shared" si="23"/>
        <v>3.5238635208388845E-2</v>
      </c>
      <c r="V134" s="7"/>
      <c r="W134" s="25">
        <f t="shared" si="24"/>
        <v>-0.99799190119436432</v>
      </c>
      <c r="X134" s="24">
        <f t="shared" si="29"/>
        <v>84.297778797027945</v>
      </c>
      <c r="Y134" s="7"/>
      <c r="Z134" s="25">
        <f t="shared" si="30"/>
        <v>-616</v>
      </c>
      <c r="AA134" s="17">
        <f t="shared" si="31"/>
        <v>84.41999999999986</v>
      </c>
      <c r="AB134" s="24">
        <f t="shared" si="25"/>
        <v>1.4734069545336104</v>
      </c>
      <c r="AC134" s="17">
        <f t="shared" si="26"/>
        <v>-0.12222120297191452</v>
      </c>
    </row>
    <row r="135" spans="1:29" s="17" customFormat="1" x14ac:dyDescent="0.25">
      <c r="A135" s="17">
        <v>50</v>
      </c>
      <c r="B135" s="17">
        <v>-620</v>
      </c>
      <c r="C135" s="17">
        <v>15096</v>
      </c>
      <c r="D135" s="17">
        <v>13094</v>
      </c>
      <c r="E135" s="17">
        <v>11293</v>
      </c>
      <c r="F135" s="17">
        <v>13314</v>
      </c>
      <c r="G135" s="24"/>
      <c r="H135" s="7"/>
      <c r="I135" s="25">
        <f t="shared" si="32"/>
        <v>3803</v>
      </c>
      <c r="J135" s="24">
        <f t="shared" si="32"/>
        <v>-220</v>
      </c>
      <c r="K135" s="7"/>
      <c r="L135" s="25">
        <f t="shared" si="27"/>
        <v>3794.2775352481704</v>
      </c>
      <c r="M135" s="17">
        <f t="shared" si="18"/>
        <v>76.081391346910635</v>
      </c>
      <c r="N135" s="17">
        <f t="shared" si="28"/>
        <v>-221.29267163001379</v>
      </c>
      <c r="O135" s="24">
        <f t="shared" si="19"/>
        <v>1.6709999430424971</v>
      </c>
      <c r="P135" s="7"/>
      <c r="Q135" s="25">
        <f t="shared" si="20"/>
        <v>3860.2239962623903</v>
      </c>
      <c r="R135" s="24">
        <f t="shared" si="21"/>
        <v>-231.97777801372644</v>
      </c>
      <c r="S135" s="7"/>
      <c r="T135" s="25">
        <f t="shared" si="22"/>
        <v>-0.99909626643567506</v>
      </c>
      <c r="U135" s="24">
        <f t="shared" si="23"/>
        <v>-6.0097388327498689E-2</v>
      </c>
      <c r="V135" s="7"/>
      <c r="W135" s="25">
        <f t="shared" si="24"/>
        <v>-0.99880681674520555</v>
      </c>
      <c r="X135" s="24">
        <f t="shared" si="29"/>
        <v>78.832242444532142</v>
      </c>
      <c r="Y135" s="7"/>
      <c r="Z135" s="25">
        <f t="shared" si="30"/>
        <v>-620</v>
      </c>
      <c r="AA135" s="17">
        <f t="shared" si="31"/>
        <v>78.839999999999861</v>
      </c>
      <c r="AB135" s="24">
        <f t="shared" si="25"/>
        <v>1.3760175822723268</v>
      </c>
      <c r="AC135" s="17">
        <f t="shared" si="26"/>
        <v>-7.7575554677196124E-3</v>
      </c>
    </row>
    <row r="136" spans="1:29" s="17" customFormat="1" x14ac:dyDescent="0.25">
      <c r="A136" s="17">
        <v>51</v>
      </c>
      <c r="B136" s="17">
        <v>-612</v>
      </c>
      <c r="C136" s="17">
        <v>15067</v>
      </c>
      <c r="D136" s="17">
        <v>12902</v>
      </c>
      <c r="E136" s="17">
        <v>11309</v>
      </c>
      <c r="F136" s="17">
        <v>13492</v>
      </c>
      <c r="G136" s="24"/>
      <c r="H136" s="7"/>
      <c r="I136" s="25">
        <f t="shared" si="32"/>
        <v>3758</v>
      </c>
      <c r="J136" s="24">
        <f t="shared" si="32"/>
        <v>-590</v>
      </c>
      <c r="K136" s="7"/>
      <c r="L136" s="25">
        <f t="shared" si="27"/>
        <v>3756.1231643683368</v>
      </c>
      <c r="M136" s="17">
        <f t="shared" si="18"/>
        <v>3.5225119882805953</v>
      </c>
      <c r="N136" s="17">
        <f t="shared" si="28"/>
        <v>-589.62142897989099</v>
      </c>
      <c r="O136" s="24">
        <f t="shared" si="19"/>
        <v>0.14331601726637411</v>
      </c>
      <c r="P136" s="7"/>
      <c r="Q136" s="25">
        <f t="shared" si="20"/>
        <v>3815.2239962623903</v>
      </c>
      <c r="R136" s="24">
        <f t="shared" si="21"/>
        <v>-601.97777801372649</v>
      </c>
      <c r="S136" s="7"/>
      <c r="T136" s="25">
        <f t="shared" si="22"/>
        <v>-0.98744944696790926</v>
      </c>
      <c r="U136" s="24">
        <f t="shared" si="23"/>
        <v>-0.15595154242608128</v>
      </c>
      <c r="V136" s="7"/>
      <c r="W136" s="25">
        <f t="shared" si="24"/>
        <v>-0.98667805400323338</v>
      </c>
      <c r="X136" s="24">
        <f t="shared" si="29"/>
        <v>73.293824478754459</v>
      </c>
      <c r="Y136" s="7"/>
      <c r="Z136" s="25">
        <f t="shared" si="30"/>
        <v>-612</v>
      </c>
      <c r="AA136" s="17">
        <f t="shared" si="31"/>
        <v>73.331999999999866</v>
      </c>
      <c r="AB136" s="24">
        <f t="shared" si="25"/>
        <v>1.2798848470724793</v>
      </c>
      <c r="AC136" s="17">
        <f t="shared" si="26"/>
        <v>-3.8175521245406685E-2</v>
      </c>
    </row>
    <row r="137" spans="1:29" s="17" customFormat="1" x14ac:dyDescent="0.25">
      <c r="A137" s="17">
        <v>52</v>
      </c>
      <c r="B137" s="17">
        <v>-618</v>
      </c>
      <c r="C137" s="17">
        <v>15026</v>
      </c>
      <c r="D137" s="17">
        <v>12715</v>
      </c>
      <c r="E137" s="17">
        <v>11343</v>
      </c>
      <c r="F137" s="17">
        <v>13672</v>
      </c>
      <c r="G137" s="24"/>
      <c r="H137" s="7"/>
      <c r="I137" s="25">
        <f t="shared" si="32"/>
        <v>3683</v>
      </c>
      <c r="J137" s="24">
        <f t="shared" si="32"/>
        <v>-957</v>
      </c>
      <c r="K137" s="7"/>
      <c r="L137" s="25">
        <f t="shared" si="27"/>
        <v>3681.8449158756598</v>
      </c>
      <c r="M137" s="17">
        <f t="shared" si="18"/>
        <v>1.334219334302748</v>
      </c>
      <c r="N137" s="17">
        <f t="shared" si="28"/>
        <v>-955.90101332918061</v>
      </c>
      <c r="O137" s="24">
        <f t="shared" si="19"/>
        <v>1.2077717026386772</v>
      </c>
      <c r="P137" s="7"/>
      <c r="Q137" s="25">
        <f t="shared" si="20"/>
        <v>3740.2239962623903</v>
      </c>
      <c r="R137" s="24">
        <f t="shared" si="21"/>
        <v>-968.97777801372649</v>
      </c>
      <c r="S137" s="7"/>
      <c r="T137" s="25">
        <f t="shared" si="22"/>
        <v>-0.9680380811882997</v>
      </c>
      <c r="U137" s="24">
        <f t="shared" si="23"/>
        <v>-0.25102850068062127</v>
      </c>
      <c r="V137" s="7"/>
      <c r="W137" s="25">
        <f t="shared" si="24"/>
        <v>-0.96678855332296976</v>
      </c>
      <c r="X137" s="24">
        <f t="shared" si="29"/>
        <v>67.719997580963536</v>
      </c>
      <c r="Y137" s="7"/>
      <c r="Z137" s="25">
        <f t="shared" si="30"/>
        <v>-618</v>
      </c>
      <c r="AA137" s="17">
        <f t="shared" si="31"/>
        <v>67.769999999999868</v>
      </c>
      <c r="AB137" s="24">
        <f t="shared" si="25"/>
        <v>1.1828096340765548</v>
      </c>
      <c r="AC137" s="17">
        <f t="shared" si="26"/>
        <v>-5.0002419036331958E-2</v>
      </c>
    </row>
    <row r="138" spans="1:29" s="17" customFormat="1" x14ac:dyDescent="0.25">
      <c r="A138" s="17">
        <v>53</v>
      </c>
      <c r="B138" s="17">
        <v>-629</v>
      </c>
      <c r="C138" s="17">
        <v>14985</v>
      </c>
      <c r="D138" s="17">
        <v>12546</v>
      </c>
      <c r="E138" s="17">
        <v>11410</v>
      </c>
      <c r="F138" s="17">
        <v>13864</v>
      </c>
      <c r="G138" s="24"/>
      <c r="H138" s="7"/>
      <c r="I138" s="25">
        <f t="shared" si="32"/>
        <v>3575</v>
      </c>
      <c r="J138" s="24">
        <f t="shared" si="32"/>
        <v>-1318</v>
      </c>
      <c r="K138" s="7"/>
      <c r="L138" s="25">
        <f t="shared" si="27"/>
        <v>3570.0783964498646</v>
      </c>
      <c r="M138" s="17">
        <f t="shared" si="18"/>
        <v>24.222181504705247</v>
      </c>
      <c r="N138" s="17">
        <f t="shared" si="28"/>
        <v>-1319.3044120606321</v>
      </c>
      <c r="O138" s="24">
        <f t="shared" si="19"/>
        <v>1.7014908239224893</v>
      </c>
      <c r="P138" s="7"/>
      <c r="Q138" s="25">
        <f t="shared" si="20"/>
        <v>3632.2239962623903</v>
      </c>
      <c r="R138" s="24">
        <f t="shared" si="21"/>
        <v>-1329.9777780137265</v>
      </c>
      <c r="S138" s="7"/>
      <c r="T138" s="25">
        <f t="shared" si="22"/>
        <v>-0.94008571446566191</v>
      </c>
      <c r="U138" s="24">
        <f t="shared" si="23"/>
        <v>-0.34455106724707618</v>
      </c>
      <c r="V138" s="7"/>
      <c r="W138" s="25">
        <f t="shared" si="24"/>
        <v>-0.93836575672034062</v>
      </c>
      <c r="X138" s="24">
        <f t="shared" si="29"/>
        <v>62.113202207232462</v>
      </c>
      <c r="Y138" s="7"/>
      <c r="Z138" s="25">
        <f t="shared" si="30"/>
        <v>-629</v>
      </c>
      <c r="AA138" s="17">
        <f t="shared" si="31"/>
        <v>62.108999999999867</v>
      </c>
      <c r="AB138" s="24">
        <f t="shared" si="25"/>
        <v>1.0840065451211558</v>
      </c>
      <c r="AC138" s="17">
        <f t="shared" si="26"/>
        <v>4.2022072325949011E-3</v>
      </c>
    </row>
    <row r="139" spans="1:29" s="17" customFormat="1" x14ac:dyDescent="0.25">
      <c r="A139" s="17">
        <v>54</v>
      </c>
      <c r="B139" s="17">
        <v>-626</v>
      </c>
      <c r="C139" s="17">
        <v>14903</v>
      </c>
      <c r="D139" s="17">
        <v>12367</v>
      </c>
      <c r="E139" s="17">
        <v>11479</v>
      </c>
      <c r="F139" s="17">
        <v>14032</v>
      </c>
      <c r="G139" s="24"/>
      <c r="H139" s="7"/>
      <c r="I139" s="25">
        <f t="shared" si="32"/>
        <v>3424</v>
      </c>
      <c r="J139" s="24">
        <f t="shared" si="32"/>
        <v>-1665</v>
      </c>
      <c r="K139" s="7"/>
      <c r="L139" s="25">
        <f t="shared" si="27"/>
        <v>3423.6963766334966</v>
      </c>
      <c r="M139" s="17">
        <f t="shared" si="18"/>
        <v>9.2187148686867698E-2</v>
      </c>
      <c r="N139" s="17">
        <f t="shared" si="28"/>
        <v>-1668.0662911779541</v>
      </c>
      <c r="O139" s="24">
        <f t="shared" si="19"/>
        <v>9.4021415879991359</v>
      </c>
      <c r="P139" s="7"/>
      <c r="Q139" s="25">
        <f t="shared" si="20"/>
        <v>3481.2239962623903</v>
      </c>
      <c r="R139" s="24">
        <f t="shared" si="21"/>
        <v>-1676.9777780137265</v>
      </c>
      <c r="S139" s="7"/>
      <c r="T139" s="25">
        <f t="shared" si="22"/>
        <v>-0.90100416469604783</v>
      </c>
      <c r="U139" s="24">
        <f t="shared" si="23"/>
        <v>-0.43444671987466582</v>
      </c>
      <c r="V139" s="7"/>
      <c r="W139" s="25">
        <f t="shared" si="24"/>
        <v>-0.89883186661157644</v>
      </c>
      <c r="X139" s="24">
        <f t="shared" si="29"/>
        <v>56.478919993198133</v>
      </c>
      <c r="Y139" s="7"/>
      <c r="Z139" s="25">
        <f t="shared" si="30"/>
        <v>-626</v>
      </c>
      <c r="AA139" s="17">
        <f t="shared" si="31"/>
        <v>56.474999999999866</v>
      </c>
      <c r="AB139" s="24">
        <f t="shared" si="25"/>
        <v>0.98567469506379524</v>
      </c>
      <c r="AC139" s="17">
        <f t="shared" si="26"/>
        <v>3.9199931982665248E-3</v>
      </c>
    </row>
    <row r="140" spans="1:29" s="17" customFormat="1" x14ac:dyDescent="0.25">
      <c r="A140" s="17">
        <v>55</v>
      </c>
      <c r="B140" s="17">
        <v>-644</v>
      </c>
      <c r="C140" s="17">
        <v>14813</v>
      </c>
      <c r="D140" s="17">
        <v>12199</v>
      </c>
      <c r="E140" s="17">
        <v>11574</v>
      </c>
      <c r="F140" s="17">
        <v>14209</v>
      </c>
      <c r="G140" s="24"/>
      <c r="H140" s="7"/>
      <c r="I140" s="25">
        <f t="shared" si="32"/>
        <v>3239</v>
      </c>
      <c r="J140" s="24">
        <f t="shared" si="32"/>
        <v>-2010</v>
      </c>
      <c r="K140" s="7"/>
      <c r="L140" s="25">
        <f t="shared" si="27"/>
        <v>3238.0090204198505</v>
      </c>
      <c r="M140" s="17">
        <f t="shared" si="18"/>
        <v>0.98204052827336252</v>
      </c>
      <c r="N140" s="17">
        <f t="shared" si="28"/>
        <v>-2009.8592375517283</v>
      </c>
      <c r="O140" s="24">
        <f t="shared" si="19"/>
        <v>1.9814066843455342E-2</v>
      </c>
      <c r="P140" s="7"/>
      <c r="Q140" s="25">
        <f t="shared" si="20"/>
        <v>3296.2239962623903</v>
      </c>
      <c r="R140" s="24">
        <f t="shared" si="21"/>
        <v>-2021.9777780137265</v>
      </c>
      <c r="S140" s="7"/>
      <c r="T140" s="25">
        <f t="shared" si="22"/>
        <v>-0.85312279577301076</v>
      </c>
      <c r="U140" s="24">
        <f t="shared" si="23"/>
        <v>-0.52382424193956034</v>
      </c>
      <c r="V140" s="7"/>
      <c r="W140" s="25">
        <f t="shared" si="24"/>
        <v>-0.85050065049361645</v>
      </c>
      <c r="X140" s="24">
        <f t="shared" si="29"/>
        <v>50.646572162009818</v>
      </c>
      <c r="Y140" s="7"/>
      <c r="Z140" s="25">
        <f t="shared" si="30"/>
        <v>-644</v>
      </c>
      <c r="AA140" s="17">
        <f t="shared" si="31"/>
        <v>50.678999999999867</v>
      </c>
      <c r="AB140" s="24">
        <f t="shared" si="25"/>
        <v>0.88451541161820402</v>
      </c>
      <c r="AC140" s="17">
        <f t="shared" si="26"/>
        <v>-3.2427837990049113E-2</v>
      </c>
    </row>
    <row r="141" spans="1:29" s="17" customFormat="1" x14ac:dyDescent="0.25">
      <c r="A141" s="17">
        <v>56</v>
      </c>
      <c r="B141" s="17">
        <v>-632</v>
      </c>
      <c r="C141" s="17">
        <v>14696</v>
      </c>
      <c r="D141" s="17">
        <v>12032</v>
      </c>
      <c r="E141" s="17">
        <v>11673</v>
      </c>
      <c r="F141" s="17">
        <v>14353</v>
      </c>
      <c r="G141" s="24"/>
      <c r="H141" s="7"/>
      <c r="I141" s="25">
        <f t="shared" si="32"/>
        <v>3023</v>
      </c>
      <c r="J141" s="24">
        <f t="shared" si="32"/>
        <v>-2321</v>
      </c>
      <c r="K141" s="7"/>
      <c r="L141" s="25">
        <f t="shared" si="27"/>
        <v>3022.9955753094237</v>
      </c>
      <c r="M141" s="17">
        <f t="shared" si="18"/>
        <v>1.9577886696378393E-5</v>
      </c>
      <c r="N141" s="17">
        <f t="shared" si="28"/>
        <v>-2325.1753161867582</v>
      </c>
      <c r="O141" s="24">
        <f t="shared" si="19"/>
        <v>17.433265259405115</v>
      </c>
      <c r="P141" s="7"/>
      <c r="Q141" s="25">
        <f t="shared" si="20"/>
        <v>3080.2239962623903</v>
      </c>
      <c r="R141" s="24">
        <f t="shared" si="21"/>
        <v>-2332.9777780137265</v>
      </c>
      <c r="S141" s="7"/>
      <c r="T141" s="25">
        <f t="shared" si="22"/>
        <v>-0.79721806232773507</v>
      </c>
      <c r="U141" s="24">
        <f t="shared" si="23"/>
        <v>-0.60439354443863924</v>
      </c>
      <c r="V141" s="7"/>
      <c r="W141" s="25">
        <f t="shared" si="24"/>
        <v>-0.79419024166217345</v>
      </c>
      <c r="X141" s="24">
        <f t="shared" si="29"/>
        <v>45.003721698741685</v>
      </c>
      <c r="Y141" s="7"/>
      <c r="Z141" s="25">
        <f t="shared" si="30"/>
        <v>-632</v>
      </c>
      <c r="AA141" s="17">
        <f t="shared" si="31"/>
        <v>44.990999999999865</v>
      </c>
      <c r="AB141" s="24">
        <f t="shared" si="25"/>
        <v>0.78524108376476642</v>
      </c>
      <c r="AC141" s="17">
        <f t="shared" si="26"/>
        <v>1.272169874182083E-2</v>
      </c>
    </row>
    <row r="142" spans="1:29" s="17" customFormat="1" x14ac:dyDescent="0.25">
      <c r="A142" s="17">
        <v>57</v>
      </c>
      <c r="B142" s="17">
        <v>-623</v>
      </c>
      <c r="C142" s="17">
        <v>14582</v>
      </c>
      <c r="D142" s="17">
        <v>11895</v>
      </c>
      <c r="E142" s="17">
        <v>11800</v>
      </c>
      <c r="F142" s="17">
        <v>14504</v>
      </c>
      <c r="G142" s="24"/>
      <c r="H142" s="7"/>
      <c r="I142" s="25">
        <f t="shared" si="32"/>
        <v>2782</v>
      </c>
      <c r="J142" s="24">
        <f t="shared" si="32"/>
        <v>-2609</v>
      </c>
      <c r="K142" s="7"/>
      <c r="L142" s="25">
        <f t="shared" si="27"/>
        <v>2781.3307887654078</v>
      </c>
      <c r="M142" s="17">
        <f t="shared" si="18"/>
        <v>0.4478436765044696</v>
      </c>
      <c r="N142" s="17">
        <f t="shared" si="28"/>
        <v>-2613.4562750783298</v>
      </c>
      <c r="O142" s="24">
        <f t="shared" si="19"/>
        <v>19.858387573743101</v>
      </c>
      <c r="P142" s="7"/>
      <c r="Q142" s="25">
        <f t="shared" si="20"/>
        <v>2839.2239962623903</v>
      </c>
      <c r="R142" s="24">
        <f t="shared" si="21"/>
        <v>-2620.9777780137265</v>
      </c>
      <c r="S142" s="7"/>
      <c r="T142" s="25">
        <f t="shared" si="22"/>
        <v>-0.7348428736225896</v>
      </c>
      <c r="U142" s="24">
        <f t="shared" si="23"/>
        <v>-0.67900434546672517</v>
      </c>
      <c r="V142" s="7"/>
      <c r="W142" s="25">
        <f t="shared" si="24"/>
        <v>-0.73143924532659044</v>
      </c>
      <c r="X142" s="24">
        <f t="shared" si="29"/>
        <v>39.404588844578825</v>
      </c>
      <c r="Y142" s="7"/>
      <c r="Z142" s="25">
        <f t="shared" si="30"/>
        <v>-623</v>
      </c>
      <c r="AA142" s="17">
        <f t="shared" si="31"/>
        <v>39.383999999999865</v>
      </c>
      <c r="AB142" s="24">
        <f t="shared" si="25"/>
        <v>0.68738047260544444</v>
      </c>
      <c r="AC142" s="17">
        <f t="shared" si="26"/>
        <v>2.0588844578959709E-2</v>
      </c>
    </row>
    <row r="143" spans="1:29" s="17" customFormat="1" x14ac:dyDescent="0.25">
      <c r="A143" s="17">
        <v>58</v>
      </c>
      <c r="B143" s="17">
        <v>-607</v>
      </c>
      <c r="C143" s="17">
        <v>14457</v>
      </c>
      <c r="D143" s="17">
        <v>11768</v>
      </c>
      <c r="E143" s="17">
        <v>11936</v>
      </c>
      <c r="F143" s="17">
        <v>14641</v>
      </c>
      <c r="G143" s="24"/>
      <c r="H143" s="7"/>
      <c r="I143" s="25">
        <f t="shared" si="32"/>
        <v>2521</v>
      </c>
      <c r="J143" s="24">
        <f t="shared" si="32"/>
        <v>-2873</v>
      </c>
      <c r="K143" s="7"/>
      <c r="L143" s="25">
        <f t="shared" si="27"/>
        <v>2519.7133965890043</v>
      </c>
      <c r="M143" s="17">
        <f t="shared" si="18"/>
        <v>1.6553483371856859</v>
      </c>
      <c r="N143" s="17">
        <f t="shared" si="28"/>
        <v>-2870.1564253409724</v>
      </c>
      <c r="O143" s="24">
        <f t="shared" si="19"/>
        <v>8.0859168414638241</v>
      </c>
      <c r="P143" s="7"/>
      <c r="Q143" s="25">
        <f t="shared" si="20"/>
        <v>2578.2239962623903</v>
      </c>
      <c r="R143" s="24">
        <f t="shared" si="21"/>
        <v>-2884.9777780137265</v>
      </c>
      <c r="S143" s="7"/>
      <c r="T143" s="25">
        <f t="shared" si="22"/>
        <v>-0.66729132070954811</v>
      </c>
      <c r="U143" s="24">
        <f t="shared" si="23"/>
        <v>-0.74739757974247056</v>
      </c>
      <c r="V143" s="7"/>
      <c r="W143" s="25">
        <f t="shared" si="24"/>
        <v>-0.6635430710375575</v>
      </c>
      <c r="X143" s="24">
        <f t="shared" si="29"/>
        <v>33.874350188329458</v>
      </c>
      <c r="Y143" s="7"/>
      <c r="Z143" s="25">
        <f t="shared" si="30"/>
        <v>-607</v>
      </c>
      <c r="AA143" s="17">
        <f t="shared" si="31"/>
        <v>33.920999999999864</v>
      </c>
      <c r="AB143" s="24">
        <f t="shared" si="25"/>
        <v>0.59203313556899417</v>
      </c>
      <c r="AC143" s="17">
        <f t="shared" si="26"/>
        <v>-4.6649811670405938E-2</v>
      </c>
    </row>
    <row r="144" spans="1:29" s="17" customFormat="1" x14ac:dyDescent="0.25">
      <c r="A144" s="17">
        <v>59</v>
      </c>
      <c r="B144" s="17">
        <v>-617</v>
      </c>
      <c r="C144" s="17">
        <v>14304</v>
      </c>
      <c r="D144" s="17">
        <v>11649</v>
      </c>
      <c r="E144" s="17">
        <v>12083</v>
      </c>
      <c r="F144" s="17">
        <v>14755</v>
      </c>
      <c r="G144" s="24"/>
      <c r="H144" s="7"/>
      <c r="I144" s="25">
        <f t="shared" si="32"/>
        <v>2221</v>
      </c>
      <c r="J144" s="24">
        <f t="shared" si="32"/>
        <v>-3106</v>
      </c>
      <c r="K144" s="7"/>
      <c r="L144" s="25">
        <f t="shared" si="27"/>
        <v>2229.7966651974534</v>
      </c>
      <c r="M144" s="17">
        <f t="shared" si="18"/>
        <v>77.381318596088249</v>
      </c>
      <c r="N144" s="17">
        <f t="shared" si="28"/>
        <v>-3104.2024589158982</v>
      </c>
      <c r="O144" s="24">
        <f t="shared" si="19"/>
        <v>3.2311539490338554</v>
      </c>
      <c r="P144" s="7"/>
      <c r="Q144" s="25">
        <f t="shared" si="20"/>
        <v>2278.2239962623903</v>
      </c>
      <c r="R144" s="24">
        <f t="shared" si="21"/>
        <v>-3117.9777780137265</v>
      </c>
      <c r="S144" s="7"/>
      <c r="T144" s="25">
        <f t="shared" si="22"/>
        <v>-0.58964585759110966</v>
      </c>
      <c r="U144" s="24">
        <f t="shared" si="23"/>
        <v>-0.80775979029644285</v>
      </c>
      <c r="V144" s="7"/>
      <c r="W144" s="25">
        <f t="shared" si="24"/>
        <v>-0.58559322574147166</v>
      </c>
      <c r="X144" s="24">
        <f t="shared" si="29"/>
        <v>28.216126425891161</v>
      </c>
      <c r="Y144" s="7"/>
      <c r="Z144" s="25">
        <f t="shared" si="30"/>
        <v>-617</v>
      </c>
      <c r="AA144" s="17">
        <f t="shared" si="31"/>
        <v>28.367999999999864</v>
      </c>
      <c r="AB144" s="24">
        <f t="shared" si="25"/>
        <v>0.495115002205749</v>
      </c>
      <c r="AC144" s="17">
        <f t="shared" si="26"/>
        <v>-0.15187357410870206</v>
      </c>
    </row>
    <row r="145" spans="1:29" s="17" customFormat="1" x14ac:dyDescent="0.25">
      <c r="A145" s="17">
        <v>60</v>
      </c>
      <c r="B145" s="17">
        <v>-631</v>
      </c>
      <c r="C145" s="17">
        <v>14148</v>
      </c>
      <c r="D145" s="17">
        <v>11550</v>
      </c>
      <c r="E145" s="17">
        <v>12240</v>
      </c>
      <c r="F145" s="17">
        <v>14862</v>
      </c>
      <c r="G145" s="24"/>
      <c r="H145" s="7"/>
      <c r="I145" s="25">
        <f t="shared" si="32"/>
        <v>1908</v>
      </c>
      <c r="J145" s="24">
        <f t="shared" si="32"/>
        <v>-3312</v>
      </c>
      <c r="K145" s="7"/>
      <c r="L145" s="25">
        <f t="shared" si="27"/>
        <v>1911.1109258720969</v>
      </c>
      <c r="M145" s="17">
        <f t="shared" si="18"/>
        <v>9.6778597816819438</v>
      </c>
      <c r="N145" s="17">
        <f t="shared" si="28"/>
        <v>-3313.2497784091051</v>
      </c>
      <c r="O145" s="24">
        <f t="shared" si="19"/>
        <v>1.5619460718653926</v>
      </c>
      <c r="P145" s="7"/>
      <c r="Q145" s="25">
        <f t="shared" si="20"/>
        <v>1965.2239962623901</v>
      </c>
      <c r="R145" s="24">
        <f t="shared" si="21"/>
        <v>-3323.9777780137265</v>
      </c>
      <c r="S145" s="7"/>
      <c r="T145" s="25">
        <f t="shared" si="22"/>
        <v>-0.50863575773753877</v>
      </c>
      <c r="U145" s="24">
        <f t="shared" si="23"/>
        <v>-0.86112723825403203</v>
      </c>
      <c r="V145" s="7"/>
      <c r="W145" s="25">
        <f t="shared" si="24"/>
        <v>-0.50431385930571992</v>
      </c>
      <c r="X145" s="24">
        <f t="shared" si="29"/>
        <v>22.630641256968374</v>
      </c>
      <c r="Y145" s="7"/>
      <c r="Z145" s="25">
        <f t="shared" si="30"/>
        <v>-631</v>
      </c>
      <c r="AA145" s="17">
        <f t="shared" si="31"/>
        <v>22.688999999999865</v>
      </c>
      <c r="AB145" s="24">
        <f t="shared" si="25"/>
        <v>0.39599775398499104</v>
      </c>
      <c r="AC145" s="17">
        <f t="shared" si="26"/>
        <v>-5.835874303149069E-2</v>
      </c>
    </row>
    <row r="146" spans="1:29" s="17" customFormat="1" x14ac:dyDescent="0.25">
      <c r="A146" s="17">
        <v>61</v>
      </c>
      <c r="B146" s="17">
        <v>-614</v>
      </c>
      <c r="C146" s="17">
        <v>13973</v>
      </c>
      <c r="D146" s="17">
        <v>11451</v>
      </c>
      <c r="E146" s="17">
        <v>12396</v>
      </c>
      <c r="F146" s="17">
        <v>14933</v>
      </c>
      <c r="G146" s="24"/>
      <c r="H146" s="7"/>
      <c r="I146" s="25">
        <f t="shared" si="32"/>
        <v>1577</v>
      </c>
      <c r="J146" s="24">
        <f t="shared" si="32"/>
        <v>-3482</v>
      </c>
      <c r="K146" s="7"/>
      <c r="L146" s="25">
        <f t="shared" si="27"/>
        <v>1582.4252592593225</v>
      </c>
      <c r="M146" s="17">
        <f t="shared" si="18"/>
        <v>29.43343803086454</v>
      </c>
      <c r="N146" s="17">
        <f t="shared" si="28"/>
        <v>-3485.302753538303</v>
      </c>
      <c r="O146" s="24">
        <f t="shared" si="19"/>
        <v>10.908180934773135</v>
      </c>
      <c r="P146" s="7"/>
      <c r="Q146" s="25">
        <f t="shared" si="20"/>
        <v>1634.2239962623901</v>
      </c>
      <c r="R146" s="24">
        <f t="shared" si="21"/>
        <v>-3493.9777780137265</v>
      </c>
      <c r="S146" s="7"/>
      <c r="T146" s="25">
        <f t="shared" si="22"/>
        <v>-0.4229669300968617</v>
      </c>
      <c r="U146" s="24">
        <f t="shared" si="23"/>
        <v>-0.90516833608311054</v>
      </c>
      <c r="V146" s="7"/>
      <c r="W146" s="25">
        <f t="shared" si="24"/>
        <v>-0.41842258369722335</v>
      </c>
      <c r="X146" s="24">
        <f t="shared" si="29"/>
        <v>17.084716012149556</v>
      </c>
      <c r="Y146" s="7"/>
      <c r="Z146" s="25">
        <f t="shared" si="30"/>
        <v>-614</v>
      </c>
      <c r="AA146" s="17">
        <f t="shared" si="31"/>
        <v>17.162999999999865</v>
      </c>
      <c r="AB146" s="24">
        <f t="shared" si="25"/>
        <v>0.29955085951978444</v>
      </c>
      <c r="AC146" s="17">
        <f t="shared" si="26"/>
        <v>-7.8283987850308989E-2</v>
      </c>
    </row>
    <row r="147" spans="1:29" s="17" customFormat="1" x14ac:dyDescent="0.25">
      <c r="A147" s="17">
        <v>62</v>
      </c>
      <c r="B147" s="17">
        <v>-628</v>
      </c>
      <c r="C147" s="17">
        <v>13811</v>
      </c>
      <c r="D147" s="17">
        <v>11390</v>
      </c>
      <c r="E147" s="17">
        <v>12581</v>
      </c>
      <c r="F147" s="17">
        <v>15022</v>
      </c>
      <c r="G147" s="24"/>
      <c r="H147" s="7"/>
      <c r="I147" s="25">
        <f t="shared" si="32"/>
        <v>1230</v>
      </c>
      <c r="J147" s="24">
        <f t="shared" si="32"/>
        <v>-3632</v>
      </c>
      <c r="K147" s="7"/>
      <c r="L147" s="25">
        <f t="shared" si="27"/>
        <v>1230.4962229235005</v>
      </c>
      <c r="M147" s="17">
        <f t="shared" si="18"/>
        <v>0.24623718980733769</v>
      </c>
      <c r="N147" s="17">
        <f t="shared" si="28"/>
        <v>-3627.5940336282433</v>
      </c>
      <c r="O147" s="24">
        <f t="shared" si="19"/>
        <v>19.412539669050691</v>
      </c>
      <c r="P147" s="7"/>
      <c r="Q147" s="25">
        <f t="shared" si="20"/>
        <v>1287.2239962623901</v>
      </c>
      <c r="R147" s="24">
        <f t="shared" si="21"/>
        <v>-3643.9777780137265</v>
      </c>
      <c r="S147" s="7"/>
      <c r="T147" s="25">
        <f t="shared" si="22"/>
        <v>-0.33315701108986789</v>
      </c>
      <c r="U147" s="24">
        <f t="shared" si="23"/>
        <v>-0.94402812828523863</v>
      </c>
      <c r="V147" s="7"/>
      <c r="W147" s="25">
        <f t="shared" si="24"/>
        <v>-0.32841620744737571</v>
      </c>
      <c r="X147" s="24">
        <f t="shared" si="29"/>
        <v>11.457711894698264</v>
      </c>
      <c r="Y147" s="7"/>
      <c r="Z147" s="25">
        <f t="shared" si="30"/>
        <v>-628</v>
      </c>
      <c r="AA147" s="17">
        <f t="shared" si="31"/>
        <v>11.510999999999866</v>
      </c>
      <c r="AB147" s="24">
        <f t="shared" si="25"/>
        <v>0.20090485019706494</v>
      </c>
      <c r="AC147" s="17">
        <f t="shared" si="26"/>
        <v>-5.3288105301602329E-2</v>
      </c>
    </row>
    <row r="148" spans="1:29" s="17" customFormat="1" x14ac:dyDescent="0.25">
      <c r="A148" s="17">
        <v>63</v>
      </c>
      <c r="B148" s="17">
        <v>-653</v>
      </c>
      <c r="C148" s="17">
        <v>13611</v>
      </c>
      <c r="D148" s="17">
        <v>11332</v>
      </c>
      <c r="E148" s="17">
        <v>12764</v>
      </c>
      <c r="F148" s="17">
        <v>15071</v>
      </c>
      <c r="G148" s="24"/>
      <c r="H148" s="7"/>
      <c r="I148" s="25">
        <f t="shared" si="32"/>
        <v>847</v>
      </c>
      <c r="J148" s="24">
        <f t="shared" si="32"/>
        <v>-3739</v>
      </c>
      <c r="K148" s="7"/>
      <c r="L148" s="25">
        <f t="shared" si="27"/>
        <v>851.32134843273275</v>
      </c>
      <c r="M148" s="17">
        <f t="shared" ref="M148:M149" si="33">(I148-L148)^2</f>
        <v>18.674052277081778</v>
      </c>
      <c r="N148" s="17">
        <f t="shared" si="28"/>
        <v>-3737.9522246742745</v>
      </c>
      <c r="O148" s="24">
        <f t="shared" ref="O148:O149" si="34">(J148-N148)^2</f>
        <v>1.0978331331992288</v>
      </c>
      <c r="P148" s="7"/>
      <c r="Q148" s="25">
        <f t="shared" si="20"/>
        <v>904.22399626239019</v>
      </c>
      <c r="R148" s="24">
        <f t="shared" si="21"/>
        <v>-3750.9777780137265</v>
      </c>
      <c r="S148" s="7"/>
      <c r="T148" s="25">
        <f t="shared" si="22"/>
        <v>-0.23402963650866149</v>
      </c>
      <c r="U148" s="24">
        <f t="shared" si="23"/>
        <v>-0.97174811338942324</v>
      </c>
      <c r="V148" s="7"/>
      <c r="W148" s="25">
        <f t="shared" si="24"/>
        <v>-0.22914825045096607</v>
      </c>
      <c r="X148" s="24">
        <f t="shared" si="29"/>
        <v>5.5440736137153408</v>
      </c>
      <c r="Y148" s="7"/>
      <c r="Z148" s="25">
        <f t="shared" si="30"/>
        <v>-653</v>
      </c>
      <c r="AA148" s="17">
        <f t="shared" si="31"/>
        <v>5.6339999999998662</v>
      </c>
      <c r="AB148" s="24">
        <f t="shared" si="25"/>
        <v>9.83318500573582E-2</v>
      </c>
      <c r="AC148" s="17">
        <f t="shared" si="26"/>
        <v>-8.9926386284525428E-2</v>
      </c>
    </row>
    <row r="149" spans="1:29" s="17" customFormat="1" x14ac:dyDescent="0.25">
      <c r="A149" s="17">
        <v>64</v>
      </c>
      <c r="B149" s="17">
        <v>-631</v>
      </c>
      <c r="C149" s="17">
        <v>13427</v>
      </c>
      <c r="D149" s="17">
        <v>11294</v>
      </c>
      <c r="E149" s="17">
        <v>12952</v>
      </c>
      <c r="F149" s="17">
        <v>15103</v>
      </c>
      <c r="G149" s="24"/>
      <c r="H149" s="7"/>
      <c r="I149" s="25">
        <f t="shared" si="32"/>
        <v>475</v>
      </c>
      <c r="J149" s="24">
        <f t="shared" si="32"/>
        <v>-3809</v>
      </c>
      <c r="K149" s="7"/>
      <c r="L149" s="25">
        <f t="shared" si="27"/>
        <v>475.79921768042641</v>
      </c>
      <c r="M149" s="17">
        <f t="shared" si="33"/>
        <v>0.63874890070616974</v>
      </c>
      <c r="N149" s="17">
        <f t="shared" si="28"/>
        <v>-3807.0997683358528</v>
      </c>
      <c r="O149" s="24">
        <f t="shared" si="34"/>
        <v>3.6108803774276881</v>
      </c>
      <c r="P149" s="7"/>
      <c r="Q149" s="25">
        <f t="shared" ref="Q149" si="35">I149-$J$4</f>
        <v>532.22399626239019</v>
      </c>
      <c r="R149" s="24">
        <f t="shared" ref="R149" si="36">J149-$J$3</f>
        <v>-3820.9777780137265</v>
      </c>
      <c r="S149" s="7"/>
      <c r="T149" s="25">
        <f t="shared" ref="T149" si="37">Q149/$J$7</f>
        <v>-0.13774926224179782</v>
      </c>
      <c r="U149" s="24">
        <f t="shared" ref="U149" si="38">R149/$J$6</f>
        <v>-0.98988268308374971</v>
      </c>
      <c r="V149" s="7"/>
      <c r="W149" s="25">
        <f t="shared" ref="W149" si="39">(T149-U149*SIN(-$J$11*PI()/180))/(COS(-$J$11*PI()/180))</f>
        <v>-0.13277550934736149</v>
      </c>
      <c r="X149" s="24">
        <f>IF(MOD(ATAN2(U149,W149)*180/PI()-$J$9+360,360)&gt;5,MOD(ATAN2(U149,W149)*180/PI()-$J$9+360,360)-360,MOD(ATAN2(U149,W149)*180/PI()-$J$9+360,360))</f>
        <v>-8.4836972128982779E-2</v>
      </c>
      <c r="Y149" s="7"/>
      <c r="Z149" s="25">
        <f t="shared" si="30"/>
        <v>-631</v>
      </c>
      <c r="AA149" s="17">
        <f t="shared" si="31"/>
        <v>-4.5000000000133156E-2</v>
      </c>
      <c r="AB149" s="24">
        <f t="shared" ref="AB149" si="40">AA149*PI()/180</f>
        <v>-7.8539816339977221E-4</v>
      </c>
      <c r="AC149" s="17">
        <f t="shared" ref="AC149" si="41">X149-AA149</f>
        <v>-3.9836972128849624E-2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174</v>
      </c>
      <c r="B156" s="31">
        <v>9982</v>
      </c>
      <c r="G156" s="2"/>
      <c r="I156" s="1"/>
      <c r="J156" s="3"/>
    </row>
    <row r="157" spans="1:29" x14ac:dyDescent="0.25">
      <c r="A157" t="s">
        <v>175</v>
      </c>
      <c r="B157">
        <v>9985</v>
      </c>
      <c r="G157" s="2"/>
      <c r="I157" s="43">
        <f>J155</f>
        <v>-9988</v>
      </c>
      <c r="J157" s="39">
        <f>I157+B157</f>
        <v>-3</v>
      </c>
    </row>
    <row r="158" spans="1:29" x14ac:dyDescent="0.25">
      <c r="A158" s="31" t="s">
        <v>176</v>
      </c>
      <c r="B158" s="31">
        <v>40007</v>
      </c>
      <c r="G158" s="2"/>
      <c r="I158" s="1"/>
      <c r="J158" s="3"/>
    </row>
    <row r="159" spans="1:29" x14ac:dyDescent="0.25">
      <c r="A159" t="s">
        <v>177</v>
      </c>
      <c r="B159">
        <v>40007</v>
      </c>
      <c r="G159" s="2"/>
      <c r="I159" s="43">
        <f>J157</f>
        <v>-3</v>
      </c>
      <c r="J159" s="39">
        <f>I159+B159</f>
        <v>40004</v>
      </c>
    </row>
    <row r="160" spans="1:29" x14ac:dyDescent="0.25">
      <c r="A160" s="31" t="s">
        <v>178</v>
      </c>
      <c r="B160" s="31">
        <v>10009</v>
      </c>
      <c r="G160" s="2"/>
      <c r="I160" s="1"/>
      <c r="J160" s="3"/>
    </row>
    <row r="161" spans="1:10" x14ac:dyDescent="0.25">
      <c r="A161" t="s">
        <v>179</v>
      </c>
      <c r="B161">
        <v>10009</v>
      </c>
      <c r="G161" s="2"/>
      <c r="I161" s="43">
        <f>J159</f>
        <v>40004</v>
      </c>
      <c r="J161" s="39">
        <f>I161+B161</f>
        <v>50013</v>
      </c>
    </row>
    <row r="162" spans="1:10" x14ac:dyDescent="0.25">
      <c r="A162" s="31" t="s">
        <v>180</v>
      </c>
      <c r="B162" s="31">
        <v>-9983</v>
      </c>
      <c r="G162" s="2"/>
      <c r="I162" s="1"/>
      <c r="J162" s="3"/>
    </row>
    <row r="163" spans="1:10" x14ac:dyDescent="0.25">
      <c r="A163" t="s">
        <v>181</v>
      </c>
      <c r="B163">
        <v>-10002</v>
      </c>
      <c r="G163" s="2"/>
      <c r="I163" s="43">
        <f>J161</f>
        <v>50013</v>
      </c>
      <c r="J163" s="39">
        <f>I163+B163</f>
        <v>40011</v>
      </c>
    </row>
    <row r="164" spans="1:10" x14ac:dyDescent="0.25">
      <c r="A164" s="31" t="s">
        <v>182</v>
      </c>
      <c r="B164" s="31">
        <v>-40016</v>
      </c>
      <c r="G164" s="2"/>
      <c r="I164" s="1"/>
      <c r="J164" s="3"/>
    </row>
    <row r="165" spans="1:10" ht="15.75" thickBot="1" x14ac:dyDescent="0.3">
      <c r="A165" t="s">
        <v>183</v>
      </c>
      <c r="B165">
        <v>-40016</v>
      </c>
      <c r="G165" s="2"/>
      <c r="I165" s="4">
        <f>J163</f>
        <v>40011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12.135896955472198</v>
      </c>
      <c r="L3" s="35" t="s">
        <v>1</v>
      </c>
      <c r="M3" s="11">
        <v>-3871.8799680971047</v>
      </c>
      <c r="N3" s="10" t="s">
        <v>2</v>
      </c>
      <c r="O3" s="35">
        <v>3867.8086185078046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-56.843531934310356</v>
      </c>
      <c r="L4" s="9" t="s">
        <v>5</v>
      </c>
      <c r="M4" s="13">
        <v>359.9497480854663</v>
      </c>
      <c r="N4" s="12" t="s">
        <v>6</v>
      </c>
      <c r="O4" s="9">
        <v>359.83427640824857</v>
      </c>
      <c r="Q4" s="2" t="s">
        <v>7</v>
      </c>
      <c r="R4" s="2">
        <f>MAX(AC20:AC149)</f>
        <v>0.30311306245420155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-172.00070553556199</v>
      </c>
      <c r="N5" s="14" t="s">
        <v>9</v>
      </c>
      <c r="O5" s="9">
        <v>-172.2894275917329</v>
      </c>
      <c r="Q5" s="5" t="s">
        <v>10</v>
      </c>
      <c r="R5" s="5">
        <f>MIN(AC20:AC149)</f>
        <v>-0.20698337250536269</v>
      </c>
      <c r="T5" s="45" t="s">
        <v>55</v>
      </c>
      <c r="U5" s="47">
        <v>11</v>
      </c>
    </row>
    <row r="6" spans="1:21" ht="15.75" thickBot="1" x14ac:dyDescent="0.3">
      <c r="A6" t="s">
        <v>161</v>
      </c>
      <c r="I6" s="32" t="s">
        <v>11</v>
      </c>
      <c r="J6" s="32">
        <f>(O3+O9)/2</f>
        <v>3860.7547527895222</v>
      </c>
      <c r="L6" s="37" t="s">
        <v>12</v>
      </c>
      <c r="M6" s="13">
        <v>-56.470265054521896</v>
      </c>
      <c r="N6" s="14" t="s">
        <v>13</v>
      </c>
      <c r="O6" s="9">
        <v>12.086166290595575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-3865.1479949967361</v>
      </c>
      <c r="L7" s="38" t="s">
        <v>15</v>
      </c>
      <c r="M7" s="16">
        <f>SUM(M20:M84)</f>
        <v>1440.8374222151917</v>
      </c>
      <c r="N7" s="15" t="s">
        <v>15</v>
      </c>
      <c r="O7" s="36">
        <f>SUM(O20:O84)</f>
        <v>3032.5595122268528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-172.27411066714276</v>
      </c>
      <c r="L9" s="35" t="s">
        <v>18</v>
      </c>
      <c r="M9" s="11">
        <v>-3858.4160218963675</v>
      </c>
      <c r="N9" s="10" t="s">
        <v>19</v>
      </c>
      <c r="O9" s="35">
        <v>3853.7008870712398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-171.98464131093291</v>
      </c>
      <c r="L10" s="9" t="s">
        <v>21</v>
      </c>
      <c r="M10" s="13">
        <v>359.90492407723445</v>
      </c>
      <c r="N10" s="12" t="s">
        <v>22</v>
      </c>
      <c r="O10" s="9">
        <v>359.85182777461642</v>
      </c>
      <c r="T10" s="48"/>
    </row>
    <row r="11" spans="1:21" ht="15.75" thickBot="1" x14ac:dyDescent="0.3">
      <c r="I11" s="33" t="s">
        <v>23</v>
      </c>
      <c r="J11" s="33">
        <f>J9-J10</f>
        <v>-0.28946935620984959</v>
      </c>
      <c r="L11" s="37" t="s">
        <v>24</v>
      </c>
      <c r="M11" s="13">
        <v>-171.96857708630384</v>
      </c>
      <c r="N11" s="14" t="s">
        <v>25</v>
      </c>
      <c r="O11" s="9">
        <v>-172.25879374255263</v>
      </c>
    </row>
    <row r="12" spans="1:21" x14ac:dyDescent="0.25">
      <c r="I12" s="9"/>
      <c r="J12" s="9"/>
      <c r="L12" s="37" t="s">
        <v>26</v>
      </c>
      <c r="M12" s="13">
        <v>-57.216798814098816</v>
      </c>
      <c r="N12" s="14" t="s">
        <v>27</v>
      </c>
      <c r="O12" s="9">
        <v>12.185627620348823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1256.1503378917914</v>
      </c>
      <c r="N13" s="15" t="s">
        <v>15</v>
      </c>
      <c r="O13" s="36">
        <f>SUM(O85:O149)</f>
        <v>2721.8983270273343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13496</v>
      </c>
      <c r="D20" s="17">
        <v>11347</v>
      </c>
      <c r="E20" s="17">
        <v>13011</v>
      </c>
      <c r="F20" s="17">
        <v>15172</v>
      </c>
      <c r="G20" s="24"/>
      <c r="H20" s="7"/>
      <c r="I20" s="25">
        <f t="shared" ref="I20:J51" si="0">C20-E20</f>
        <v>485</v>
      </c>
      <c r="J20" s="24">
        <f t="shared" si="0"/>
        <v>-3825</v>
      </c>
      <c r="K20" s="7"/>
      <c r="L20" s="25">
        <f>$M$3*SIN(2*PI()/$M$4*(AA20+$M$5))+$M$6</f>
        <v>481.33948570829745</v>
      </c>
      <c r="M20" s="17">
        <f t="shared" ref="M20:M83" si="1">(I20-L20)^2</f>
        <v>13.399364879758656</v>
      </c>
      <c r="N20" s="17">
        <f>$O$3*COS(2*PI()/$O$4*(AA20+$O$5))+$O$6</f>
        <v>-3821.385740915764</v>
      </c>
      <c r="O20" s="24">
        <f t="shared" ref="O20:O83" si="2">(J20-N20)^2</f>
        <v>13.062868727982321</v>
      </c>
      <c r="P20" s="7"/>
      <c r="Q20" s="25">
        <f>I20-$J$4</f>
        <v>541.84353193431036</v>
      </c>
      <c r="R20" s="24">
        <f>J20-$J$3</f>
        <v>-3837.1358969554722</v>
      </c>
      <c r="S20" s="7"/>
      <c r="T20" s="25">
        <f>Q20/$J$7</f>
        <v>-0.1401870077512434</v>
      </c>
      <c r="U20" s="24">
        <f>R20/$J$6</f>
        <v>-0.99388232163232215</v>
      </c>
      <c r="V20" s="7"/>
      <c r="W20" s="25">
        <f>(T20-U20*SIN(-$J$11*PI()/180))/(COS(-$J$11*PI()/180))</f>
        <v>-0.1351674685047986</v>
      </c>
      <c r="X20" s="24">
        <f>IF(MOD(ATAN2(U20,W20)*180/PI()-$J$9+360,360)&gt;5,MOD(ATAN2(U20,W20)*180/PI()-$J$9+360,360)-360,MOD(ATAN2(U20,W20)*180/PI()-$J$9+360,360))</f>
        <v>1.8791371119959877E-2</v>
      </c>
      <c r="Y20" s="7"/>
      <c r="Z20" s="25">
        <f>I159</f>
        <v>1</v>
      </c>
      <c r="AA20" s="17">
        <f>360/40000*Z20</f>
        <v>8.9999999999999993E-3</v>
      </c>
      <c r="AB20" s="24">
        <f>AA20*PI()/180</f>
        <v>1.5707963267948963E-4</v>
      </c>
      <c r="AC20" s="17">
        <f>X20-AA20</f>
        <v>9.7913711199598772E-3</v>
      </c>
      <c r="AD20" s="17">
        <f ca="1">INDIRECT("AC"&amp;AE20)-AC20</f>
        <v>-8.0346212910287554E-2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13669</v>
      </c>
      <c r="D21" s="17">
        <v>11375</v>
      </c>
      <c r="E21" s="17">
        <v>12814</v>
      </c>
      <c r="F21" s="17">
        <v>15128</v>
      </c>
      <c r="G21" s="24"/>
      <c r="H21" s="7"/>
      <c r="I21" s="25">
        <f t="shared" si="0"/>
        <v>855</v>
      </c>
      <c r="J21" s="24">
        <f t="shared" si="0"/>
        <v>-3753</v>
      </c>
      <c r="K21" s="7"/>
      <c r="L21" s="25">
        <f t="shared" ref="L21:L84" si="3">$M$3*SIN(2*PI()/$M$4*(AA21+$M$5))+$M$6</f>
        <v>859.9529352564906</v>
      </c>
      <c r="M21" s="17">
        <f t="shared" si="1"/>
        <v>24.531567654987654</v>
      </c>
      <c r="N21" s="17">
        <f t="shared" ref="N21:N84" si="4">$O$3*COS(2*PI()/$O$4*(AA21+$O$5))+$O$6</f>
        <v>-3751.2233812196205</v>
      </c>
      <c r="O21" s="24">
        <f t="shared" si="2"/>
        <v>3.1563742907972201</v>
      </c>
      <c r="P21" s="7"/>
      <c r="Q21" s="25">
        <f t="shared" ref="Q21:Q84" si="5">I21-$J$4</f>
        <v>911.84353193431036</v>
      </c>
      <c r="R21" s="24">
        <f t="shared" ref="R21:R84" si="6">J21-$J$3</f>
        <v>-3765.1358969554722</v>
      </c>
      <c r="S21" s="7"/>
      <c r="T21" s="25">
        <f t="shared" ref="T21:T84" si="7">Q21/$J$7</f>
        <v>-0.23591426075137398</v>
      </c>
      <c r="U21" s="24">
        <f t="shared" ref="U21:U84" si="8">R21/$J$6</f>
        <v>-0.97523311840386595</v>
      </c>
      <c r="V21" s="7"/>
      <c r="W21" s="25">
        <f t="shared" ref="W21:W84" si="9">(T21-U21*SIN(-$J$11*PI()/180))/(COS(-$J$11*PI()/180))</f>
        <v>-0.23099016340277373</v>
      </c>
      <c r="X21" s="24">
        <f t="shared" ref="X21:X83" si="10">MOD(ATAN2(U21,W21)*180/PI()-$J$9+360,360)</f>
        <v>5.5994151055156181</v>
      </c>
      <c r="Y21" s="7"/>
      <c r="Z21" s="25">
        <f t="shared" ref="Z21:Z84" si="11">B21</f>
        <v>634</v>
      </c>
      <c r="AA21" s="17">
        <f>360/40000*Z21+AA20</f>
        <v>5.7149999999999999</v>
      </c>
      <c r="AB21" s="24">
        <f t="shared" ref="AB21:AB84" si="12">AA21*PI()/180</f>
        <v>9.9745566751475931E-2</v>
      </c>
      <c r="AC21" s="17">
        <f t="shared" ref="AC21:AC84" si="13">X21-AA21</f>
        <v>-0.11558489448438181</v>
      </c>
      <c r="AD21" s="17">
        <f t="shared" ref="AD21:AD83" ca="1" si="14">INDIRECT("AC"&amp;AE21)-AC21</f>
        <v>5.2482969324542772E-2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13867</v>
      </c>
      <c r="D22" s="17">
        <v>11439</v>
      </c>
      <c r="E22" s="17">
        <v>12637</v>
      </c>
      <c r="F22" s="17">
        <v>15084</v>
      </c>
      <c r="G22" s="24"/>
      <c r="H22" s="7"/>
      <c r="I22" s="25">
        <f t="shared" si="0"/>
        <v>1230</v>
      </c>
      <c r="J22" s="24">
        <f t="shared" si="0"/>
        <v>-3645</v>
      </c>
      <c r="K22" s="7"/>
      <c r="L22" s="25">
        <f t="shared" si="3"/>
        <v>1236.365101434058</v>
      </c>
      <c r="M22" s="17">
        <f t="shared" si="1"/>
        <v>40.514516265847632</v>
      </c>
      <c r="N22" s="17">
        <f>$O$3*COS(2*PI()/$O$4*(AA22+$O$5))+$O$6</f>
        <v>-3641.3454128043777</v>
      </c>
      <c r="O22" s="24">
        <f>(J22-N22)^2</f>
        <v>13.356007570406454</v>
      </c>
      <c r="P22" s="7"/>
      <c r="Q22" s="25">
        <f t="shared" si="5"/>
        <v>1286.8435319343102</v>
      </c>
      <c r="R22" s="24">
        <f t="shared" si="6"/>
        <v>-3657.1358969554722</v>
      </c>
      <c r="S22" s="7"/>
      <c r="T22" s="25">
        <f t="shared" si="7"/>
        <v>-0.33293512527853331</v>
      </c>
      <c r="U22" s="24">
        <f t="shared" si="8"/>
        <v>-0.94725931356118165</v>
      </c>
      <c r="V22" s="7"/>
      <c r="W22" s="25">
        <f t="shared" si="9"/>
        <v>-0.32815359642853459</v>
      </c>
      <c r="X22" s="24">
        <f t="shared" si="10"/>
        <v>11.381436694116019</v>
      </c>
      <c r="Y22" s="7"/>
      <c r="Z22" s="25">
        <f t="shared" si="11"/>
        <v>646</v>
      </c>
      <c r="AA22" s="17">
        <f t="shared" ref="AA22:AA85" si="15">360/40000*Z22+AA21</f>
        <v>11.529</v>
      </c>
      <c r="AB22" s="24">
        <f t="shared" si="12"/>
        <v>0.20121900946242627</v>
      </c>
      <c r="AC22" s="17">
        <f t="shared" si="13"/>
        <v>-0.14756330588398114</v>
      </c>
      <c r="AD22" s="17">
        <f t="shared" ca="1" si="14"/>
        <v>5.587659519100896E-2</v>
      </c>
      <c r="AE22" s="17">
        <v>147</v>
      </c>
    </row>
    <row r="23" spans="1:31" s="17" customFormat="1" x14ac:dyDescent="0.25">
      <c r="A23" s="17">
        <v>3</v>
      </c>
      <c r="B23" s="17">
        <v>638</v>
      </c>
      <c r="C23" s="17">
        <v>14040</v>
      </c>
      <c r="D23" s="17">
        <v>11507</v>
      </c>
      <c r="E23" s="17">
        <v>12449</v>
      </c>
      <c r="F23" s="17">
        <v>15005</v>
      </c>
      <c r="G23" s="24"/>
      <c r="H23" s="7"/>
      <c r="I23" s="25">
        <f t="shared" si="0"/>
        <v>1591</v>
      </c>
      <c r="J23" s="24">
        <f t="shared" si="0"/>
        <v>-3498</v>
      </c>
      <c r="K23" s="7"/>
      <c r="L23" s="25">
        <f t="shared" si="3"/>
        <v>1595.0728053965411</v>
      </c>
      <c r="M23" s="17">
        <f t="shared" si="1"/>
        <v>16.587743798094071</v>
      </c>
      <c r="N23" s="17">
        <f t="shared" si="4"/>
        <v>-3495.8971549646444</v>
      </c>
      <c r="O23" s="24">
        <f t="shared" si="2"/>
        <v>4.4219572427196336</v>
      </c>
      <c r="P23" s="7"/>
      <c r="Q23" s="25">
        <f t="shared" si="5"/>
        <v>1647.8435319343102</v>
      </c>
      <c r="R23" s="24">
        <f t="shared" si="6"/>
        <v>-3510.1358969554722</v>
      </c>
      <c r="S23" s="7"/>
      <c r="T23" s="25">
        <f t="shared" si="7"/>
        <v>-0.42633387753001206</v>
      </c>
      <c r="U23" s="24">
        <f t="shared" si="8"/>
        <v>-0.90918385696975024</v>
      </c>
      <c r="V23" s="7"/>
      <c r="W23" s="25">
        <f t="shared" si="9"/>
        <v>-0.42174590688354485</v>
      </c>
      <c r="X23" s="24">
        <f t="shared" si="10"/>
        <v>17.159426317062184</v>
      </c>
      <c r="Y23" s="7"/>
      <c r="Z23" s="25">
        <f t="shared" si="11"/>
        <v>638</v>
      </c>
      <c r="AA23" s="17">
        <f t="shared" si="15"/>
        <v>17.271000000000001</v>
      </c>
      <c r="AB23" s="24">
        <f t="shared" si="12"/>
        <v>0.30143581511194067</v>
      </c>
      <c r="AC23" s="17">
        <f t="shared" si="13"/>
        <v>-0.11157368293781644</v>
      </c>
      <c r="AD23" s="17">
        <f t="shared" ca="1" si="14"/>
        <v>-4.4430578637616236E-2</v>
      </c>
      <c r="AE23" s="17">
        <v>146</v>
      </c>
    </row>
    <row r="24" spans="1:31" s="17" customFormat="1" x14ac:dyDescent="0.25">
      <c r="A24" s="17">
        <v>4</v>
      </c>
      <c r="B24" s="17">
        <v>610</v>
      </c>
      <c r="C24" s="17">
        <v>14211</v>
      </c>
      <c r="D24" s="17">
        <v>11597</v>
      </c>
      <c r="E24" s="17">
        <v>12292</v>
      </c>
      <c r="F24" s="17">
        <v>14926</v>
      </c>
      <c r="G24" s="24"/>
      <c r="H24" s="7"/>
      <c r="I24" s="25">
        <f t="shared" si="0"/>
        <v>1919</v>
      </c>
      <c r="J24" s="24">
        <f t="shared" si="0"/>
        <v>-3329</v>
      </c>
      <c r="K24" s="7"/>
      <c r="L24" s="25">
        <f t="shared" si="3"/>
        <v>1922.5830009929966</v>
      </c>
      <c r="M24" s="17">
        <f t="shared" si="1"/>
        <v>12.837896115814843</v>
      </c>
      <c r="N24" s="17">
        <f t="shared" si="4"/>
        <v>-3323.8591854497772</v>
      </c>
      <c r="O24" s="24">
        <f t="shared" si="2"/>
        <v>26.427974239782298</v>
      </c>
      <c r="P24" s="7"/>
      <c r="Q24" s="25">
        <f t="shared" si="5"/>
        <v>1975.8435319343102</v>
      </c>
      <c r="R24" s="24">
        <f t="shared" si="6"/>
        <v>-3341.1358969554722</v>
      </c>
      <c r="S24" s="7"/>
      <c r="T24" s="25">
        <f t="shared" si="7"/>
        <v>-0.51119479370310084</v>
      </c>
      <c r="U24" s="24">
        <f t="shared" si="8"/>
        <v>-0.86541003272517936</v>
      </c>
      <c r="V24" s="7"/>
      <c r="W24" s="25">
        <f t="shared" si="9"/>
        <v>-0.50682906179644283</v>
      </c>
      <c r="X24" s="24">
        <f t="shared" si="10"/>
        <v>22.629566212573081</v>
      </c>
      <c r="Y24" s="7"/>
      <c r="Z24" s="25">
        <f t="shared" si="11"/>
        <v>610</v>
      </c>
      <c r="AA24" s="17">
        <f t="shared" si="15"/>
        <v>22.760999999999999</v>
      </c>
      <c r="AB24" s="24">
        <f t="shared" si="12"/>
        <v>0.39725439104642934</v>
      </c>
      <c r="AC24" s="17">
        <f t="shared" si="13"/>
        <v>-0.1314337874269178</v>
      </c>
      <c r="AD24" s="17">
        <f t="shared" ca="1" si="14"/>
        <v>-1.0596370426924295E-2</v>
      </c>
      <c r="AE24" s="17">
        <v>145</v>
      </c>
    </row>
    <row r="25" spans="1:31" s="17" customFormat="1" x14ac:dyDescent="0.25">
      <c r="A25" s="17">
        <v>5</v>
      </c>
      <c r="B25" s="17">
        <v>609</v>
      </c>
      <c r="C25" s="17">
        <v>14358</v>
      </c>
      <c r="D25" s="17">
        <v>11696</v>
      </c>
      <c r="E25" s="17">
        <v>12132</v>
      </c>
      <c r="F25" s="17">
        <v>14816</v>
      </c>
      <c r="G25" s="24"/>
      <c r="H25" s="7"/>
      <c r="I25" s="25">
        <f t="shared" si="0"/>
        <v>2226</v>
      </c>
      <c r="J25" s="24">
        <f t="shared" si="0"/>
        <v>-3120</v>
      </c>
      <c r="K25" s="7"/>
      <c r="L25" s="25">
        <f t="shared" si="3"/>
        <v>2231.4412502741156</v>
      </c>
      <c r="M25" s="17">
        <f t="shared" si="1"/>
        <v>29.60720454556359</v>
      </c>
      <c r="N25" s="17">
        <f t="shared" si="4"/>
        <v>-3121.5448246556225</v>
      </c>
      <c r="O25" s="24">
        <f t="shared" si="2"/>
        <v>2.3864832166191938</v>
      </c>
      <c r="P25" s="7"/>
      <c r="Q25" s="25">
        <f t="shared" si="5"/>
        <v>2282.8435319343102</v>
      </c>
      <c r="R25" s="24">
        <f t="shared" si="6"/>
        <v>-3132.1358969554722</v>
      </c>
      <c r="S25" s="7"/>
      <c r="T25" s="25">
        <f t="shared" si="7"/>
        <v>-0.59062254146266857</v>
      </c>
      <c r="U25" s="24">
        <f t="shared" si="8"/>
        <v>-0.81127554002035507</v>
      </c>
      <c r="V25" s="7"/>
      <c r="W25" s="25">
        <f t="shared" si="9"/>
        <v>-0.58653132350085124</v>
      </c>
      <c r="X25" s="24">
        <f t="shared" si="10"/>
        <v>28.140070921440611</v>
      </c>
      <c r="Y25" s="7"/>
      <c r="Z25" s="25">
        <f t="shared" si="11"/>
        <v>609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-0.10192907855938671</v>
      </c>
      <c r="AD25" s="17">
        <f t="shared" ca="1" si="14"/>
        <v>2.8520030849666256E-2</v>
      </c>
      <c r="AE25" s="17">
        <v>144</v>
      </c>
    </row>
    <row r="26" spans="1:31" s="17" customFormat="1" x14ac:dyDescent="0.25">
      <c r="A26" s="17">
        <v>6</v>
      </c>
      <c r="B26" s="17">
        <v>630</v>
      </c>
      <c r="C26" s="17">
        <v>14509</v>
      </c>
      <c r="D26" s="17">
        <v>11819</v>
      </c>
      <c r="E26" s="17">
        <v>11984</v>
      </c>
      <c r="F26" s="17">
        <v>14697</v>
      </c>
      <c r="G26" s="24"/>
      <c r="H26" s="7"/>
      <c r="I26" s="25">
        <f t="shared" si="0"/>
        <v>2525</v>
      </c>
      <c r="J26" s="24">
        <f t="shared" si="0"/>
        <v>-2878</v>
      </c>
      <c r="K26" s="7"/>
      <c r="L26" s="25">
        <f t="shared" si="3"/>
        <v>2528.8956290456836</v>
      </c>
      <c r="M26" s="17">
        <f t="shared" si="1"/>
        <v>15.175925661573428</v>
      </c>
      <c r="N26" s="17">
        <f t="shared" si="4"/>
        <v>-2882.0976493905405</v>
      </c>
      <c r="O26" s="24">
        <f t="shared" si="2"/>
        <v>16.790730527796786</v>
      </c>
      <c r="P26" s="7"/>
      <c r="Q26" s="25">
        <f t="shared" si="5"/>
        <v>2581.8435319343102</v>
      </c>
      <c r="R26" s="24">
        <f t="shared" si="6"/>
        <v>-2890.1358969554722</v>
      </c>
      <c r="S26" s="7"/>
      <c r="T26" s="25">
        <f t="shared" si="7"/>
        <v>-0.66798051077899034</v>
      </c>
      <c r="U26" s="24">
        <f t="shared" si="8"/>
        <v>-0.74859349583582169</v>
      </c>
      <c r="V26" s="7"/>
      <c r="W26" s="25">
        <f t="shared" si="9"/>
        <v>-0.66420696459670148</v>
      </c>
      <c r="X26" s="24">
        <f t="shared" si="10"/>
        <v>33.855896548914188</v>
      </c>
      <c r="Y26" s="7"/>
      <c r="Z26" s="25">
        <f t="shared" si="11"/>
        <v>630</v>
      </c>
      <c r="AA26" s="17">
        <f t="shared" si="15"/>
        <v>33.911999999999999</v>
      </c>
      <c r="AB26" s="24">
        <f t="shared" si="12"/>
        <v>0.59187605593631698</v>
      </c>
      <c r="AC26" s="17">
        <f t="shared" si="13"/>
        <v>-5.6103451085810718E-2</v>
      </c>
      <c r="AD26" s="17">
        <f t="shared" ca="1" si="14"/>
        <v>3.1777587725528633E-2</v>
      </c>
      <c r="AE26" s="17">
        <v>143</v>
      </c>
    </row>
    <row r="27" spans="1:31" s="17" customFormat="1" x14ac:dyDescent="0.25">
      <c r="A27" s="17">
        <v>7</v>
      </c>
      <c r="B27" s="17">
        <v>611</v>
      </c>
      <c r="C27" s="17">
        <v>14638</v>
      </c>
      <c r="D27" s="17">
        <v>11938</v>
      </c>
      <c r="E27" s="17">
        <v>11844</v>
      </c>
      <c r="F27" s="17">
        <v>14557</v>
      </c>
      <c r="G27" s="24"/>
      <c r="H27" s="7"/>
      <c r="I27" s="25">
        <f t="shared" si="0"/>
        <v>2794</v>
      </c>
      <c r="J27" s="24">
        <f t="shared" si="0"/>
        <v>-2619</v>
      </c>
      <c r="K27" s="7"/>
      <c r="L27" s="25">
        <f t="shared" si="3"/>
        <v>2793.2334551544463</v>
      </c>
      <c r="M27" s="17">
        <f t="shared" si="1"/>
        <v>0.58759100024487443</v>
      </c>
      <c r="N27" s="17">
        <f t="shared" si="4"/>
        <v>-2622.7707677051558</v>
      </c>
      <c r="O27" s="24">
        <f t="shared" si="2"/>
        <v>14.218689086245762</v>
      </c>
      <c r="P27" s="7"/>
      <c r="Q27" s="25">
        <f t="shared" si="5"/>
        <v>2850.8435319343102</v>
      </c>
      <c r="R27" s="24">
        <f t="shared" si="6"/>
        <v>-2631.1358969554722</v>
      </c>
      <c r="S27" s="7"/>
      <c r="T27" s="25">
        <f t="shared" si="7"/>
        <v>-0.73757681093313932</v>
      </c>
      <c r="U27" s="24">
        <f t="shared" si="8"/>
        <v>-0.68150816755568067</v>
      </c>
      <c r="V27" s="7"/>
      <c r="W27" s="25">
        <f t="shared" si="9"/>
        <v>-0.73414308390425309</v>
      </c>
      <c r="X27" s="24">
        <f t="shared" si="10"/>
        <v>39.403427505278898</v>
      </c>
      <c r="Y27" s="7"/>
      <c r="Z27" s="25">
        <f t="shared" si="11"/>
        <v>611</v>
      </c>
      <c r="AA27" s="17">
        <f t="shared" si="15"/>
        <v>39.411000000000001</v>
      </c>
      <c r="AB27" s="24">
        <f t="shared" si="12"/>
        <v>0.68785171150348523</v>
      </c>
      <c r="AC27" s="17">
        <f t="shared" si="13"/>
        <v>-7.5724947211028848E-3</v>
      </c>
      <c r="AD27" s="17">
        <f t="shared" ca="1" si="14"/>
        <v>-4.5438829665741309E-2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14767</v>
      </c>
      <c r="D28" s="17">
        <v>12094</v>
      </c>
      <c r="E28" s="17">
        <v>11729</v>
      </c>
      <c r="F28" s="17">
        <v>14421</v>
      </c>
      <c r="G28" s="24"/>
      <c r="H28" s="7"/>
      <c r="I28" s="25">
        <f t="shared" si="0"/>
        <v>3038</v>
      </c>
      <c r="J28" s="24">
        <f t="shared" si="0"/>
        <v>-2327</v>
      </c>
      <c r="K28" s="7"/>
      <c r="L28" s="25">
        <f t="shared" si="3"/>
        <v>3038.2935968888455</v>
      </c>
      <c r="M28" s="17">
        <f t="shared" si="1"/>
        <v>8.6199133139764864E-2</v>
      </c>
      <c r="N28" s="17">
        <f t="shared" si="4"/>
        <v>-2329.9892857987661</v>
      </c>
      <c r="O28" s="24">
        <f t="shared" si="2"/>
        <v>8.9358295867047079</v>
      </c>
      <c r="P28" s="7"/>
      <c r="Q28" s="25">
        <f t="shared" si="5"/>
        <v>3094.8435319343102</v>
      </c>
      <c r="R28" s="24">
        <f t="shared" si="6"/>
        <v>-2339.1358969554722</v>
      </c>
      <c r="S28" s="7"/>
      <c r="T28" s="25">
        <f t="shared" si="7"/>
        <v>-0.80070505345214438</v>
      </c>
      <c r="U28" s="24">
        <f t="shared" si="8"/>
        <v>-0.60587528779583044</v>
      </c>
      <c r="V28" s="7"/>
      <c r="W28" s="25">
        <f t="shared" si="9"/>
        <v>-0.79765424727846634</v>
      </c>
      <c r="X28" s="24">
        <f t="shared" si="10"/>
        <v>45.054848915928346</v>
      </c>
      <c r="Y28" s="7"/>
      <c r="Z28" s="25">
        <f t="shared" si="11"/>
        <v>630</v>
      </c>
      <c r="AA28" s="17">
        <f t="shared" si="15"/>
        <v>45.081000000000003</v>
      </c>
      <c r="AB28" s="24">
        <f t="shared" si="12"/>
        <v>0.78681188009156366</v>
      </c>
      <c r="AC28" s="17">
        <f t="shared" si="13"/>
        <v>-2.6151084071656783E-2</v>
      </c>
      <c r="AD28" s="17">
        <f t="shared" ca="1" si="14"/>
        <v>4.9387322048630722E-3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14879</v>
      </c>
      <c r="D29" s="17">
        <v>12256</v>
      </c>
      <c r="E29" s="17">
        <v>11622</v>
      </c>
      <c r="F29" s="17">
        <v>14264</v>
      </c>
      <c r="G29" s="24"/>
      <c r="H29" s="7"/>
      <c r="I29" s="25">
        <f t="shared" si="0"/>
        <v>3257</v>
      </c>
      <c r="J29" s="24">
        <f t="shared" si="0"/>
        <v>-2008</v>
      </c>
      <c r="K29" s="7"/>
      <c r="L29" s="25">
        <f t="shared" si="3"/>
        <v>3255.9007133370519</v>
      </c>
      <c r="M29" s="17">
        <f t="shared" si="1"/>
        <v>1.2084311673355446</v>
      </c>
      <c r="N29" s="17">
        <f t="shared" si="4"/>
        <v>-2009.6075237529576</v>
      </c>
      <c r="O29" s="24">
        <f t="shared" si="2"/>
        <v>2.584132616322901</v>
      </c>
      <c r="P29" s="7"/>
      <c r="Q29" s="25">
        <f t="shared" si="5"/>
        <v>3313.8435319343102</v>
      </c>
      <c r="R29" s="24">
        <f t="shared" si="6"/>
        <v>-2020.1358969554722</v>
      </c>
      <c r="S29" s="7"/>
      <c r="T29" s="25">
        <f t="shared" si="7"/>
        <v>-0.85736523833600542</v>
      </c>
      <c r="U29" s="24">
        <f t="shared" si="8"/>
        <v>-0.52324895682530925</v>
      </c>
      <c r="V29" s="7"/>
      <c r="W29" s="25">
        <f t="shared" si="9"/>
        <v>-0.85473260303749354</v>
      </c>
      <c r="X29" s="24">
        <f t="shared" si="10"/>
        <v>50.800036836244772</v>
      </c>
      <c r="Y29" s="7"/>
      <c r="Z29" s="25">
        <f t="shared" si="11"/>
        <v>639</v>
      </c>
      <c r="AA29" s="17">
        <f t="shared" si="15"/>
        <v>50.832000000000001</v>
      </c>
      <c r="AB29" s="24">
        <f t="shared" si="12"/>
        <v>0.88718576537375771</v>
      </c>
      <c r="AC29" s="17">
        <f t="shared" si="13"/>
        <v>-3.1963163755229118E-2</v>
      </c>
      <c r="AD29" s="17">
        <f t="shared" ca="1" si="14"/>
        <v>2.5455185047881912E-2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14977</v>
      </c>
      <c r="D30" s="17">
        <v>12424</v>
      </c>
      <c r="E30" s="17">
        <v>11531</v>
      </c>
      <c r="F30" s="17">
        <v>14094</v>
      </c>
      <c r="G30" s="24"/>
      <c r="H30" s="7"/>
      <c r="I30" s="25">
        <f t="shared" si="0"/>
        <v>3446</v>
      </c>
      <c r="J30" s="24">
        <f t="shared" si="0"/>
        <v>-1670</v>
      </c>
      <c r="K30" s="7"/>
      <c r="L30" s="25">
        <f t="shared" si="3"/>
        <v>3439.6320283511709</v>
      </c>
      <c r="M30" s="17">
        <f t="shared" si="1"/>
        <v>40.55106292029118</v>
      </c>
      <c r="N30" s="17">
        <f t="shared" si="4"/>
        <v>-1669.9505035985851</v>
      </c>
      <c r="O30" s="24">
        <f t="shared" si="2"/>
        <v>2.4498937530248238E-3</v>
      </c>
      <c r="P30" s="7"/>
      <c r="Q30" s="25">
        <f t="shared" si="5"/>
        <v>3502.8435319343102</v>
      </c>
      <c r="R30" s="24">
        <f t="shared" si="6"/>
        <v>-1682.1358969554722</v>
      </c>
      <c r="S30" s="7"/>
      <c r="T30" s="25">
        <f t="shared" si="7"/>
        <v>-0.90626375405769377</v>
      </c>
      <c r="U30" s="24">
        <f t="shared" si="8"/>
        <v>-0.4357013083361676</v>
      </c>
      <c r="V30" s="7"/>
      <c r="W30" s="25">
        <f t="shared" si="9"/>
        <v>-0.90407405423550469</v>
      </c>
      <c r="X30" s="24">
        <f t="shared" si="10"/>
        <v>56.543252372320865</v>
      </c>
      <c r="Y30" s="7"/>
      <c r="Z30" s="25">
        <f t="shared" si="11"/>
        <v>637</v>
      </c>
      <c r="AA30" s="17">
        <f t="shared" si="15"/>
        <v>56.564999999999998</v>
      </c>
      <c r="AB30" s="24">
        <f t="shared" si="12"/>
        <v>0.98724549139059248</v>
      </c>
      <c r="AC30" s="17">
        <f t="shared" si="13"/>
        <v>-2.1747627679133075E-2</v>
      </c>
      <c r="AD30" s="17">
        <f t="shared" ca="1" si="14"/>
        <v>3.5831281781682378E-2</v>
      </c>
      <c r="AE30" s="17">
        <v>139</v>
      </c>
    </row>
    <row r="31" spans="1:31" s="17" customFormat="1" x14ac:dyDescent="0.25">
      <c r="A31" s="17">
        <v>11</v>
      </c>
      <c r="B31" s="17">
        <v>618</v>
      </c>
      <c r="C31" s="17">
        <v>15031</v>
      </c>
      <c r="D31" s="17">
        <v>12589</v>
      </c>
      <c r="E31" s="17">
        <v>11447</v>
      </c>
      <c r="F31" s="17">
        <v>13910</v>
      </c>
      <c r="G31" s="24"/>
      <c r="H31" s="7"/>
      <c r="I31" s="25">
        <f t="shared" si="0"/>
        <v>3584</v>
      </c>
      <c r="J31" s="24">
        <f t="shared" si="0"/>
        <v>-1321</v>
      </c>
      <c r="K31" s="7"/>
      <c r="L31" s="25">
        <f t="shared" si="3"/>
        <v>3584.4644214606888</v>
      </c>
      <c r="M31" s="17">
        <f t="shared" si="1"/>
        <v>0.21568729314827628</v>
      </c>
      <c r="N31" s="17">
        <f t="shared" si="4"/>
        <v>-1324.295106634826</v>
      </c>
      <c r="O31" s="24">
        <f t="shared" si="2"/>
        <v>10.857727734874128</v>
      </c>
      <c r="P31" s="7"/>
      <c r="Q31" s="25">
        <f t="shared" si="5"/>
        <v>3640.8435319343102</v>
      </c>
      <c r="R31" s="24">
        <f t="shared" si="6"/>
        <v>-1333.1358969554722</v>
      </c>
      <c r="S31" s="7"/>
      <c r="T31" s="25">
        <f t="shared" si="7"/>
        <v>-0.94196743220368839</v>
      </c>
      <c r="U31" s="24">
        <f t="shared" si="8"/>
        <v>-0.34530447602045627</v>
      </c>
      <c r="V31" s="7"/>
      <c r="W31" s="25">
        <f t="shared" si="9"/>
        <v>-0.94023489420922912</v>
      </c>
      <c r="X31" s="24">
        <f t="shared" si="10"/>
        <v>62.108178781187803</v>
      </c>
      <c r="Y31" s="7"/>
      <c r="Z31" s="25">
        <f t="shared" si="11"/>
        <v>618</v>
      </c>
      <c r="AA31" s="17">
        <f t="shared" si="15"/>
        <v>62.126999999999995</v>
      </c>
      <c r="AB31" s="24">
        <f t="shared" si="12"/>
        <v>1.0843207043865171</v>
      </c>
      <c r="AC31" s="17">
        <f t="shared" si="13"/>
        <v>-1.8821218812192342E-2</v>
      </c>
      <c r="AD31" s="17">
        <f t="shared" ca="1" si="14"/>
        <v>8.8809610177023046E-2</v>
      </c>
      <c r="AE31" s="17">
        <v>138</v>
      </c>
    </row>
    <row r="32" spans="1:31" s="17" customFormat="1" x14ac:dyDescent="0.25">
      <c r="A32" s="17">
        <v>12</v>
      </c>
      <c r="B32" s="17">
        <v>627</v>
      </c>
      <c r="C32" s="17">
        <v>15089</v>
      </c>
      <c r="D32" s="17">
        <v>12771</v>
      </c>
      <c r="E32" s="17">
        <v>11393</v>
      </c>
      <c r="F32" s="17">
        <v>13728</v>
      </c>
      <c r="G32" s="24"/>
      <c r="H32" s="7"/>
      <c r="I32" s="25">
        <f t="shared" si="0"/>
        <v>3696</v>
      </c>
      <c r="J32" s="24">
        <f t="shared" si="0"/>
        <v>-957</v>
      </c>
      <c r="K32" s="7"/>
      <c r="L32" s="25">
        <f t="shared" si="3"/>
        <v>3696.3543625535126</v>
      </c>
      <c r="M32" s="17">
        <f t="shared" si="1"/>
        <v>0.12557281933197112</v>
      </c>
      <c r="N32" s="17">
        <f t="shared" si="4"/>
        <v>-960.75083147461112</v>
      </c>
      <c r="O32" s="24">
        <f t="shared" si="2"/>
        <v>14.068736750933416</v>
      </c>
      <c r="P32" s="7"/>
      <c r="Q32" s="25">
        <f t="shared" si="5"/>
        <v>3752.8435319343102</v>
      </c>
      <c r="R32" s="24">
        <f t="shared" si="6"/>
        <v>-969.13589695547216</v>
      </c>
      <c r="S32" s="7"/>
      <c r="T32" s="25">
        <f t="shared" si="7"/>
        <v>-0.9709443304091333</v>
      </c>
      <c r="U32" s="24">
        <f t="shared" si="8"/>
        <v>-0.2510223930321499</v>
      </c>
      <c r="V32" s="7"/>
      <c r="W32" s="25">
        <f t="shared" si="9"/>
        <v>-0.96968849759673248</v>
      </c>
      <c r="X32" s="24">
        <f t="shared" si="10"/>
        <v>67.760603877706956</v>
      </c>
      <c r="Y32" s="7"/>
      <c r="Z32" s="25">
        <f t="shared" si="11"/>
        <v>627</v>
      </c>
      <c r="AA32" s="17">
        <f t="shared" si="15"/>
        <v>67.77</v>
      </c>
      <c r="AB32" s="24">
        <f t="shared" si="12"/>
        <v>1.182809634076557</v>
      </c>
      <c r="AC32" s="17">
        <f t="shared" si="13"/>
        <v>-9.396122293040321E-3</v>
      </c>
      <c r="AD32" s="17">
        <f t="shared" ca="1" si="14"/>
        <v>6.7480317273520996E-2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15136</v>
      </c>
      <c r="D33" s="17">
        <v>12954</v>
      </c>
      <c r="E33" s="17">
        <v>11358</v>
      </c>
      <c r="F33" s="17">
        <v>13558</v>
      </c>
      <c r="G33" s="24"/>
      <c r="H33" s="7"/>
      <c r="I33" s="25">
        <f t="shared" si="0"/>
        <v>3778</v>
      </c>
      <c r="J33" s="24">
        <f t="shared" si="0"/>
        <v>-604</v>
      </c>
      <c r="K33" s="7"/>
      <c r="L33" s="25">
        <f t="shared" si="3"/>
        <v>3770.0225273478668</v>
      </c>
      <c r="M33" s="17">
        <f t="shared" si="1"/>
        <v>63.640069915533132</v>
      </c>
      <c r="N33" s="17">
        <f t="shared" si="4"/>
        <v>-599.7755182567347</v>
      </c>
      <c r="O33" s="24">
        <f t="shared" si="2"/>
        <v>17.846245999181836</v>
      </c>
      <c r="P33" s="7"/>
      <c r="Q33" s="25">
        <f t="shared" si="5"/>
        <v>3834.8435319343102</v>
      </c>
      <c r="R33" s="24">
        <f t="shared" si="6"/>
        <v>-616.13589695547216</v>
      </c>
      <c r="S33" s="7"/>
      <c r="T33" s="25">
        <f t="shared" si="7"/>
        <v>-0.99215955945240553</v>
      </c>
      <c r="U33" s="24">
        <f t="shared" si="8"/>
        <v>-0.15958949387041321</v>
      </c>
      <c r="V33" s="7"/>
      <c r="W33" s="25">
        <f t="shared" si="9"/>
        <v>-0.99136593801398165</v>
      </c>
      <c r="X33" s="24">
        <f t="shared" si="10"/>
        <v>73.12912733444108</v>
      </c>
      <c r="Y33" s="7"/>
      <c r="Z33" s="25">
        <f t="shared" si="11"/>
        <v>607</v>
      </c>
      <c r="AA33" s="17">
        <f t="shared" si="15"/>
        <v>73.23299999999999</v>
      </c>
      <c r="AB33" s="24">
        <f t="shared" si="12"/>
        <v>1.2781569711130072</v>
      </c>
      <c r="AC33" s="17">
        <f t="shared" si="13"/>
        <v>-0.10387266555891017</v>
      </c>
      <c r="AD33" s="17">
        <f t="shared" ca="1" si="14"/>
        <v>8.0354702690016211E-2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15148</v>
      </c>
      <c r="D34" s="17">
        <v>13134</v>
      </c>
      <c r="E34" s="17">
        <v>11337</v>
      </c>
      <c r="F34" s="17">
        <v>13367</v>
      </c>
      <c r="G34" s="24"/>
      <c r="H34" s="7"/>
      <c r="I34" s="25">
        <f t="shared" si="0"/>
        <v>3811</v>
      </c>
      <c r="J34" s="24">
        <f t="shared" si="0"/>
        <v>-233</v>
      </c>
      <c r="K34" s="7"/>
      <c r="L34" s="25">
        <f t="shared" si="3"/>
        <v>3809.1297547904146</v>
      </c>
      <c r="M34" s="17">
        <f t="shared" si="1"/>
        <v>3.4978171439771049</v>
      </c>
      <c r="N34" s="17">
        <f t="shared" si="4"/>
        <v>-229.59702818206563</v>
      </c>
      <c r="O34" s="24">
        <f t="shared" si="2"/>
        <v>11.580217193655564</v>
      </c>
      <c r="P34" s="7"/>
      <c r="Q34" s="25">
        <f t="shared" si="5"/>
        <v>3867.8435319343102</v>
      </c>
      <c r="R34" s="24">
        <f t="shared" si="6"/>
        <v>-245.13589695547219</v>
      </c>
      <c r="S34" s="7"/>
      <c r="T34" s="25">
        <f t="shared" si="7"/>
        <v>-1.0006973955307956</v>
      </c>
      <c r="U34" s="24">
        <f t="shared" si="8"/>
        <v>-6.3494293901562499E-2</v>
      </c>
      <c r="V34" s="7"/>
      <c r="W34" s="25">
        <f t="shared" si="9"/>
        <v>-1.0003893787171132</v>
      </c>
      <c r="X34" s="24">
        <f t="shared" si="10"/>
        <v>78.642442955159368</v>
      </c>
      <c r="Y34" s="7"/>
      <c r="Z34" s="25">
        <f t="shared" si="11"/>
        <v>613</v>
      </c>
      <c r="AA34" s="17">
        <f t="shared" si="15"/>
        <v>78.749999999999986</v>
      </c>
      <c r="AB34" s="24">
        <f t="shared" si="12"/>
        <v>1.3744467859455343</v>
      </c>
      <c r="AC34" s="17">
        <f t="shared" si="13"/>
        <v>-0.10755704484061823</v>
      </c>
      <c r="AD34" s="17">
        <f t="shared" ca="1" si="14"/>
        <v>4.7387977047222307E-2</v>
      </c>
      <c r="AE34" s="17">
        <v>135</v>
      </c>
    </row>
    <row r="35" spans="1:31" s="17" customFormat="1" x14ac:dyDescent="0.25">
      <c r="A35" s="17">
        <v>15</v>
      </c>
      <c r="B35" s="17">
        <v>635</v>
      </c>
      <c r="C35" s="17">
        <v>15153</v>
      </c>
      <c r="D35" s="17">
        <v>13334</v>
      </c>
      <c r="E35" s="17">
        <v>11335</v>
      </c>
      <c r="F35" s="17">
        <v>13179</v>
      </c>
      <c r="G35" s="24"/>
      <c r="H35" s="7"/>
      <c r="I35" s="25">
        <f t="shared" si="0"/>
        <v>3818</v>
      </c>
      <c r="J35" s="24">
        <f t="shared" si="0"/>
        <v>155</v>
      </c>
      <c r="K35" s="7"/>
      <c r="L35" s="25">
        <f t="shared" si="3"/>
        <v>3811.8644486824364</v>
      </c>
      <c r="M35" s="17">
        <f t="shared" si="1"/>
        <v>37.644989970456031</v>
      </c>
      <c r="N35" s="17">
        <f t="shared" si="4"/>
        <v>156.18650702559142</v>
      </c>
      <c r="O35" s="24">
        <f t="shared" si="2"/>
        <v>1.4077989217778097</v>
      </c>
      <c r="P35" s="7"/>
      <c r="Q35" s="25">
        <f t="shared" si="5"/>
        <v>3874.8435319343102</v>
      </c>
      <c r="R35" s="24">
        <f t="shared" si="6"/>
        <v>142.86410304452781</v>
      </c>
      <c r="S35" s="7"/>
      <c r="T35" s="25">
        <f t="shared" si="7"/>
        <v>-1.0025084516686358</v>
      </c>
      <c r="U35" s="24">
        <f t="shared" si="8"/>
        <v>3.7004190162895946E-2</v>
      </c>
      <c r="V35" s="7"/>
      <c r="W35" s="25">
        <f t="shared" si="9"/>
        <v>-1.0027082000613057</v>
      </c>
      <c r="X35" s="24">
        <f t="shared" si="10"/>
        <v>84.387609087628732</v>
      </c>
      <c r="Y35" s="7"/>
      <c r="Z35" s="25">
        <f t="shared" si="11"/>
        <v>635</v>
      </c>
      <c r="AA35" s="17">
        <f t="shared" si="15"/>
        <v>84.464999999999989</v>
      </c>
      <c r="AB35" s="24">
        <f t="shared" si="12"/>
        <v>1.4741923526970102</v>
      </c>
      <c r="AC35" s="17">
        <f t="shared" si="13"/>
        <v>-7.7390912371257059E-2</v>
      </c>
      <c r="AD35" s="17">
        <f t="shared" ca="1" si="14"/>
        <v>4.5411563854855785E-3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15134</v>
      </c>
      <c r="D36" s="17">
        <v>13516</v>
      </c>
      <c r="E36" s="17">
        <v>11352</v>
      </c>
      <c r="F36" s="17">
        <v>12988</v>
      </c>
      <c r="G36" s="24"/>
      <c r="H36" s="7"/>
      <c r="I36" s="25">
        <f t="shared" si="0"/>
        <v>3782</v>
      </c>
      <c r="J36" s="24">
        <f t="shared" si="0"/>
        <v>528</v>
      </c>
      <c r="K36" s="7"/>
      <c r="L36" s="25">
        <f t="shared" si="3"/>
        <v>3777.1637958047108</v>
      </c>
      <c r="M36" s="17">
        <f t="shared" si="1"/>
        <v>23.388871018532431</v>
      </c>
      <c r="N36" s="17">
        <f t="shared" si="4"/>
        <v>533.30969108340264</v>
      </c>
      <c r="O36" s="24">
        <f t="shared" si="2"/>
        <v>28.192819401165504</v>
      </c>
      <c r="P36" s="7"/>
      <c r="Q36" s="25">
        <f t="shared" si="5"/>
        <v>3838.8435319343102</v>
      </c>
      <c r="R36" s="24">
        <f t="shared" si="6"/>
        <v>515.86410304452784</v>
      </c>
      <c r="S36" s="7"/>
      <c r="T36" s="25">
        <f t="shared" si="7"/>
        <v>-0.99319444867402862</v>
      </c>
      <c r="U36" s="24">
        <f t="shared" si="8"/>
        <v>0.13361742355475936</v>
      </c>
      <c r="V36" s="7"/>
      <c r="W36" s="25">
        <f t="shared" si="9"/>
        <v>-0.9938821910852591</v>
      </c>
      <c r="X36" s="24">
        <f t="shared" si="10"/>
        <v>89.93103919670682</v>
      </c>
      <c r="Y36" s="7"/>
      <c r="Z36" s="25">
        <f t="shared" si="11"/>
        <v>623</v>
      </c>
      <c r="AA36" s="17">
        <f t="shared" si="15"/>
        <v>90.071999999999989</v>
      </c>
      <c r="AB36" s="24">
        <f t="shared" si="12"/>
        <v>1.5720529638563323</v>
      </c>
      <c r="AC36" s="17">
        <f t="shared" si="13"/>
        <v>-0.14096080329316862</v>
      </c>
      <c r="AD36" s="17">
        <f t="shared" ca="1" si="14"/>
        <v>1.9742186745659751E-2</v>
      </c>
      <c r="AE36" s="17">
        <v>133</v>
      </c>
    </row>
    <row r="37" spans="1:31" s="17" customFormat="1" x14ac:dyDescent="0.25">
      <c r="A37" s="17">
        <v>17</v>
      </c>
      <c r="B37" s="17">
        <v>626</v>
      </c>
      <c r="C37" s="17">
        <v>15103</v>
      </c>
      <c r="D37" s="17">
        <v>13706</v>
      </c>
      <c r="E37" s="17">
        <v>11391</v>
      </c>
      <c r="F37" s="17">
        <v>12804</v>
      </c>
      <c r="G37" s="24"/>
      <c r="H37" s="7"/>
      <c r="I37" s="25">
        <f t="shared" si="0"/>
        <v>3712</v>
      </c>
      <c r="J37" s="24">
        <f t="shared" si="0"/>
        <v>902</v>
      </c>
      <c r="K37" s="7"/>
      <c r="L37" s="25">
        <f t="shared" si="3"/>
        <v>3705.3370304464229</v>
      </c>
      <c r="M37" s="17">
        <f t="shared" si="1"/>
        <v>44.395163271895598</v>
      </c>
      <c r="N37" s="17">
        <f t="shared" si="4"/>
        <v>907.21476032097371</v>
      </c>
      <c r="O37" s="24">
        <f t="shared" si="2"/>
        <v>27.193725205201829</v>
      </c>
      <c r="P37" s="7"/>
      <c r="Q37" s="25">
        <f t="shared" si="5"/>
        <v>3768.8435319343102</v>
      </c>
      <c r="R37" s="24">
        <f t="shared" si="6"/>
        <v>889.86410304452784</v>
      </c>
      <c r="S37" s="7"/>
      <c r="T37" s="25">
        <f t="shared" si="7"/>
        <v>-0.97508388729562545</v>
      </c>
      <c r="U37" s="24">
        <f t="shared" si="8"/>
        <v>0.23048967365812909</v>
      </c>
      <c r="V37" s="7"/>
      <c r="W37" s="25">
        <f t="shared" si="9"/>
        <v>-0.97626082007329318</v>
      </c>
      <c r="X37" s="24">
        <f t="shared" si="10"/>
        <v>95.558068069238743</v>
      </c>
      <c r="Y37" s="7"/>
      <c r="Z37" s="25">
        <f t="shared" si="11"/>
        <v>626</v>
      </c>
      <c r="AA37" s="17">
        <f t="shared" si="15"/>
        <v>95.705999999999989</v>
      </c>
      <c r="AB37" s="24">
        <f t="shared" si="12"/>
        <v>1.6703848139136928</v>
      </c>
      <c r="AC37" s="17">
        <f t="shared" si="13"/>
        <v>-0.14793193076124567</v>
      </c>
      <c r="AD37" s="17">
        <f t="shared" ca="1" si="14"/>
        <v>9.7399342320585447E-2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15043</v>
      </c>
      <c r="D38" s="17">
        <v>13894</v>
      </c>
      <c r="E38" s="17">
        <v>11444</v>
      </c>
      <c r="F38" s="17">
        <v>12621</v>
      </c>
      <c r="G38" s="24"/>
      <c r="H38" s="7"/>
      <c r="I38" s="25">
        <f t="shared" si="0"/>
        <v>3599</v>
      </c>
      <c r="J38" s="24">
        <f t="shared" si="0"/>
        <v>1273</v>
      </c>
      <c r="K38" s="7"/>
      <c r="L38" s="25">
        <f t="shared" si="3"/>
        <v>3594.7333677730571</v>
      </c>
      <c r="M38" s="17">
        <f t="shared" si="1"/>
        <v>18.204150559987514</v>
      </c>
      <c r="N38" s="17">
        <f t="shared" si="4"/>
        <v>1279.3573350002303</v>
      </c>
      <c r="O38" s="24">
        <f t="shared" si="2"/>
        <v>40.415708305152556</v>
      </c>
      <c r="P38" s="7"/>
      <c r="Q38" s="25">
        <f t="shared" si="5"/>
        <v>3655.8435319343102</v>
      </c>
      <c r="R38" s="24">
        <f t="shared" si="6"/>
        <v>1260.8641030445278</v>
      </c>
      <c r="S38" s="7"/>
      <c r="T38" s="25">
        <f t="shared" si="7"/>
        <v>-0.94584826678477485</v>
      </c>
      <c r="U38" s="24">
        <f t="shared" si="8"/>
        <v>0.3265848736269798</v>
      </c>
      <c r="V38" s="7"/>
      <c r="W38" s="25">
        <f t="shared" si="9"/>
        <v>-0.94751032210478325</v>
      </c>
      <c r="X38" s="24">
        <f t="shared" si="10"/>
        <v>101.29199762800067</v>
      </c>
      <c r="Y38" s="7"/>
      <c r="Z38" s="25">
        <f t="shared" si="11"/>
        <v>638</v>
      </c>
      <c r="AA38" s="17">
        <f t="shared" si="15"/>
        <v>101.44799999999999</v>
      </c>
      <c r="AB38" s="24">
        <f t="shared" si="12"/>
        <v>1.7706016195632073</v>
      </c>
      <c r="AC38" s="17">
        <f t="shared" si="13"/>
        <v>-0.1560023719993211</v>
      </c>
      <c r="AD38" s="17">
        <f t="shared" ca="1" si="14"/>
        <v>2.8599596079331491E-2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14969</v>
      </c>
      <c r="D39" s="17">
        <v>14067</v>
      </c>
      <c r="E39" s="17">
        <v>11517</v>
      </c>
      <c r="F39" s="17">
        <v>12438</v>
      </c>
      <c r="G39" s="24"/>
      <c r="H39" s="7"/>
      <c r="I39" s="25">
        <f t="shared" si="0"/>
        <v>3452</v>
      </c>
      <c r="J39" s="24">
        <f t="shared" si="0"/>
        <v>1629</v>
      </c>
      <c r="K39" s="7"/>
      <c r="L39" s="25">
        <f t="shared" si="3"/>
        <v>3447.4796353940656</v>
      </c>
      <c r="M39" s="17">
        <f t="shared" si="1"/>
        <v>20.433696170584884</v>
      </c>
      <c r="N39" s="17">
        <f t="shared" si="4"/>
        <v>1638.7711303128908</v>
      </c>
      <c r="O39" s="24">
        <f t="shared" si="2"/>
        <v>95.474987591493829</v>
      </c>
      <c r="P39" s="7"/>
      <c r="Q39" s="25">
        <f t="shared" si="5"/>
        <v>3508.8435319343102</v>
      </c>
      <c r="R39" s="24">
        <f t="shared" si="6"/>
        <v>1616.8641030445278</v>
      </c>
      <c r="S39" s="7"/>
      <c r="T39" s="25">
        <f t="shared" si="7"/>
        <v>-0.90781608789012835</v>
      </c>
      <c r="U39" s="24">
        <f t="shared" si="8"/>
        <v>0.4187948229232355</v>
      </c>
      <c r="V39" s="7"/>
      <c r="W39" s="25">
        <f t="shared" si="9"/>
        <v>-0.9099435242820938</v>
      </c>
      <c r="X39" s="24">
        <f t="shared" si="10"/>
        <v>106.98801480475277</v>
      </c>
      <c r="Y39" s="7"/>
      <c r="Z39" s="25">
        <f t="shared" si="11"/>
        <v>638</v>
      </c>
      <c r="AA39" s="17">
        <f t="shared" si="15"/>
        <v>107.19</v>
      </c>
      <c r="AB39" s="24">
        <f t="shared" si="12"/>
        <v>1.8708184252127218</v>
      </c>
      <c r="AC39" s="17">
        <f t="shared" si="13"/>
        <v>-0.20198519524723224</v>
      </c>
      <c r="AD39" s="17">
        <f t="shared" ca="1" si="14"/>
        <v>0.13644303266227098</v>
      </c>
      <c r="AE39" s="17">
        <v>130</v>
      </c>
    </row>
    <row r="40" spans="1:31" s="17" customFormat="1" x14ac:dyDescent="0.25">
      <c r="A40" s="17">
        <v>20</v>
      </c>
      <c r="B40" s="17">
        <v>611</v>
      </c>
      <c r="C40" s="17">
        <v>14885</v>
      </c>
      <c r="D40" s="17">
        <v>14239</v>
      </c>
      <c r="E40" s="17">
        <v>11606</v>
      </c>
      <c r="F40" s="17">
        <v>12275</v>
      </c>
      <c r="G40" s="24"/>
      <c r="H40" s="7"/>
      <c r="I40" s="25">
        <f t="shared" si="0"/>
        <v>3279</v>
      </c>
      <c r="J40" s="24">
        <f t="shared" si="0"/>
        <v>1964</v>
      </c>
      <c r="K40" s="7"/>
      <c r="L40" s="25">
        <f t="shared" si="3"/>
        <v>3273.4638526837834</v>
      </c>
      <c r="M40" s="17">
        <f t="shared" si="1"/>
        <v>30.648927106851783</v>
      </c>
      <c r="N40" s="17">
        <f t="shared" si="4"/>
        <v>1967.7045614879937</v>
      </c>
      <c r="O40" s="24">
        <f t="shared" si="2"/>
        <v>13.723775818326207</v>
      </c>
      <c r="P40" s="7"/>
      <c r="Q40" s="25">
        <f t="shared" si="5"/>
        <v>3335.8435319343102</v>
      </c>
      <c r="R40" s="24">
        <f t="shared" si="6"/>
        <v>1951.8641030445278</v>
      </c>
      <c r="S40" s="7"/>
      <c r="T40" s="25">
        <f t="shared" si="7"/>
        <v>-0.86305712905493215</v>
      </c>
      <c r="U40" s="24">
        <f t="shared" si="8"/>
        <v>0.5055654212778582</v>
      </c>
      <c r="V40" s="7"/>
      <c r="W40" s="25">
        <f t="shared" si="9"/>
        <v>-0.86562237978209744</v>
      </c>
      <c r="X40" s="24">
        <f t="shared" si="10"/>
        <v>112.56110956508724</v>
      </c>
      <c r="Y40" s="7"/>
      <c r="Z40" s="25">
        <f t="shared" si="11"/>
        <v>611</v>
      </c>
      <c r="AA40" s="17">
        <f t="shared" si="15"/>
        <v>112.68899999999999</v>
      </c>
      <c r="AB40" s="24">
        <f t="shared" si="12"/>
        <v>1.9667940807798898</v>
      </c>
      <c r="AC40" s="17">
        <f t="shared" si="13"/>
        <v>-0.1278904349127572</v>
      </c>
      <c r="AD40" s="17">
        <f t="shared" ca="1" si="14"/>
        <v>-1.096191128065982E-2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14778</v>
      </c>
      <c r="D41" s="17">
        <v>14395</v>
      </c>
      <c r="E41" s="17">
        <v>11707</v>
      </c>
      <c r="F41" s="17">
        <v>12116</v>
      </c>
      <c r="G41" s="24"/>
      <c r="H41" s="7"/>
      <c r="I41" s="25">
        <f t="shared" si="0"/>
        <v>3071</v>
      </c>
      <c r="J41" s="24">
        <f t="shared" si="0"/>
        <v>2279</v>
      </c>
      <c r="K41" s="7"/>
      <c r="L41" s="25">
        <f t="shared" si="3"/>
        <v>3067.3530108998625</v>
      </c>
      <c r="M41" s="17">
        <f t="shared" si="1"/>
        <v>13.300529496521651</v>
      </c>
      <c r="N41" s="17">
        <f t="shared" si="4"/>
        <v>2280.5910955002837</v>
      </c>
      <c r="O41" s="24">
        <f t="shared" si="2"/>
        <v>2.5315848910230376</v>
      </c>
      <c r="P41" s="7"/>
      <c r="Q41" s="25">
        <f t="shared" si="5"/>
        <v>3127.8435319343102</v>
      </c>
      <c r="R41" s="24">
        <f t="shared" si="6"/>
        <v>2266.8641030445278</v>
      </c>
      <c r="S41" s="7"/>
      <c r="T41" s="25">
        <f t="shared" si="7"/>
        <v>-0.80924288953053436</v>
      </c>
      <c r="U41" s="24">
        <f t="shared" si="8"/>
        <v>0.58715568540235408</v>
      </c>
      <c r="V41" s="7"/>
      <c r="W41" s="25">
        <f t="shared" si="9"/>
        <v>-0.81221966675237534</v>
      </c>
      <c r="X41" s="24">
        <f t="shared" si="10"/>
        <v>118.13737377322457</v>
      </c>
      <c r="Y41" s="7"/>
      <c r="Z41" s="25">
        <f t="shared" si="11"/>
        <v>615</v>
      </c>
      <c r="AA41" s="17">
        <f t="shared" si="15"/>
        <v>118.22399999999999</v>
      </c>
      <c r="AB41" s="24">
        <f t="shared" si="12"/>
        <v>2.0633980548777759</v>
      </c>
      <c r="AC41" s="17">
        <f t="shared" si="13"/>
        <v>-8.662622677542231E-2</v>
      </c>
      <c r="AD41" s="17">
        <f t="shared" ca="1" si="14"/>
        <v>-2.0397304209780032E-2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14664</v>
      </c>
      <c r="D42" s="17">
        <v>14538</v>
      </c>
      <c r="E42" s="17">
        <v>11828</v>
      </c>
      <c r="F42" s="17">
        <v>11973</v>
      </c>
      <c r="G42" s="24"/>
      <c r="H42" s="7"/>
      <c r="I42" s="25">
        <f t="shared" si="0"/>
        <v>2836</v>
      </c>
      <c r="J42" s="24">
        <f t="shared" si="0"/>
        <v>2565</v>
      </c>
      <c r="K42" s="7"/>
      <c r="L42" s="25">
        <f t="shared" si="3"/>
        <v>2834.5332022695316</v>
      </c>
      <c r="M42" s="17">
        <f t="shared" si="1"/>
        <v>2.1514955821073745</v>
      </c>
      <c r="N42" s="17">
        <f t="shared" si="4"/>
        <v>2569.5693763209624</v>
      </c>
      <c r="O42" s="24">
        <f t="shared" si="2"/>
        <v>20.879199962572056</v>
      </c>
      <c r="P42" s="7"/>
      <c r="Q42" s="25">
        <f t="shared" si="5"/>
        <v>2892.8435319343102</v>
      </c>
      <c r="R42" s="24">
        <f t="shared" si="6"/>
        <v>2552.8641030445278</v>
      </c>
      <c r="S42" s="7"/>
      <c r="T42" s="25">
        <f t="shared" si="7"/>
        <v>-0.74844314776018117</v>
      </c>
      <c r="U42" s="24">
        <f t="shared" si="8"/>
        <v>0.66123446489316617</v>
      </c>
      <c r="V42" s="7"/>
      <c r="W42" s="25">
        <f t="shared" si="9"/>
        <v>-0.75179341252887621</v>
      </c>
      <c r="X42" s="24">
        <f t="shared" si="10"/>
        <v>123.60712066560302</v>
      </c>
      <c r="Y42" s="7"/>
      <c r="Z42" s="25">
        <f t="shared" si="11"/>
        <v>609</v>
      </c>
      <c r="AA42" s="17">
        <f t="shared" si="15"/>
        <v>123.70499999999998</v>
      </c>
      <c r="AB42" s="24">
        <f t="shared" si="12"/>
        <v>2.1590595511795851</v>
      </c>
      <c r="AC42" s="17">
        <f t="shared" si="13"/>
        <v>-9.7879334396964168E-2</v>
      </c>
      <c r="AD42" s="17">
        <f t="shared" ca="1" si="14"/>
        <v>3.6755721225318894E-2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14524</v>
      </c>
      <c r="D43" s="17">
        <v>14666</v>
      </c>
      <c r="E43" s="17">
        <v>11951</v>
      </c>
      <c r="F43" s="17">
        <v>11831</v>
      </c>
      <c r="G43" s="24"/>
      <c r="H43" s="7"/>
      <c r="I43" s="25">
        <f t="shared" si="0"/>
        <v>2573</v>
      </c>
      <c r="J43" s="24">
        <f t="shared" si="0"/>
        <v>2835</v>
      </c>
      <c r="K43" s="7"/>
      <c r="L43" s="25">
        <f t="shared" si="3"/>
        <v>2569.4646603680571</v>
      </c>
      <c r="M43" s="17">
        <f t="shared" si="1"/>
        <v>12.498626313185884</v>
      </c>
      <c r="N43" s="17">
        <f t="shared" si="4"/>
        <v>2840.5356971362671</v>
      </c>
      <c r="O43" s="24">
        <f t="shared" si="2"/>
        <v>30.643942784475964</v>
      </c>
      <c r="P43" s="7"/>
      <c r="Q43" s="25">
        <f t="shared" si="5"/>
        <v>2629.8435319343102</v>
      </c>
      <c r="R43" s="24">
        <f t="shared" si="6"/>
        <v>2822.8641030445278</v>
      </c>
      <c r="S43" s="7"/>
      <c r="T43" s="25">
        <f t="shared" si="7"/>
        <v>-0.68039918143846678</v>
      </c>
      <c r="U43" s="24">
        <f t="shared" si="8"/>
        <v>0.73116897699987693</v>
      </c>
      <c r="V43" s="7"/>
      <c r="W43" s="25">
        <f t="shared" si="9"/>
        <v>-0.68410190348159639</v>
      </c>
      <c r="X43" s="24">
        <f t="shared" si="10"/>
        <v>129.17887049997</v>
      </c>
      <c r="Y43" s="7"/>
      <c r="Z43" s="25">
        <f t="shared" si="11"/>
        <v>622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-0.12412950002999423</v>
      </c>
      <c r="AD43" s="17">
        <f t="shared" ca="1" si="14"/>
        <v>9.6370701547698445E-2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14380</v>
      </c>
      <c r="D44" s="17">
        <v>14803</v>
      </c>
      <c r="E44" s="17">
        <v>12108</v>
      </c>
      <c r="F44" s="17">
        <v>11711</v>
      </c>
      <c r="G44" s="24"/>
      <c r="H44" s="7"/>
      <c r="I44" s="25">
        <f t="shared" si="0"/>
        <v>2272</v>
      </c>
      <c r="J44" s="24">
        <f t="shared" si="0"/>
        <v>3092</v>
      </c>
      <c r="K44" s="7"/>
      <c r="L44" s="25">
        <f t="shared" si="3"/>
        <v>2273.0304917625049</v>
      </c>
      <c r="M44" s="17">
        <f t="shared" si="1"/>
        <v>1.0619132725904143</v>
      </c>
      <c r="N44" s="17">
        <f t="shared" si="4"/>
        <v>3089.291920225357</v>
      </c>
      <c r="O44" s="24">
        <f t="shared" si="2"/>
        <v>7.3336960658305399</v>
      </c>
      <c r="P44" s="7"/>
      <c r="Q44" s="25">
        <f t="shared" si="5"/>
        <v>2328.8435319343102</v>
      </c>
      <c r="R44" s="24">
        <f t="shared" si="6"/>
        <v>3079.8641030445278</v>
      </c>
      <c r="S44" s="7"/>
      <c r="T44" s="25">
        <f t="shared" si="7"/>
        <v>-0.60252376751133352</v>
      </c>
      <c r="U44" s="24">
        <f t="shared" si="8"/>
        <v>0.79773627185700535</v>
      </c>
      <c r="V44" s="7"/>
      <c r="W44" s="25">
        <f t="shared" si="9"/>
        <v>-0.6065618093780597</v>
      </c>
      <c r="X44" s="24">
        <f t="shared" si="10"/>
        <v>135.02642928714295</v>
      </c>
      <c r="Y44" s="7"/>
      <c r="Z44" s="25">
        <f t="shared" si="11"/>
        <v>635</v>
      </c>
      <c r="AA44" s="17">
        <f t="shared" si="15"/>
        <v>135.018</v>
      </c>
      <c r="AB44" s="24">
        <f t="shared" si="12"/>
        <v>2.3565086494577039</v>
      </c>
      <c r="AC44" s="17">
        <f t="shared" si="13"/>
        <v>8.4292871429454408E-3</v>
      </c>
      <c r="AD44" s="17">
        <f t="shared" ca="1" si="14"/>
        <v>-3.0702605373846836E-3</v>
      </c>
      <c r="AE44" s="17">
        <v>125</v>
      </c>
    </row>
    <row r="45" spans="1:31" s="17" customFormat="1" x14ac:dyDescent="0.25">
      <c r="A45" s="17">
        <v>25</v>
      </c>
      <c r="B45" s="17">
        <v>626</v>
      </c>
      <c r="C45" s="17">
        <v>14220</v>
      </c>
      <c r="D45" s="17">
        <v>14908</v>
      </c>
      <c r="E45" s="17">
        <v>12266</v>
      </c>
      <c r="F45" s="17">
        <v>11600</v>
      </c>
      <c r="G45" s="24"/>
      <c r="H45" s="7"/>
      <c r="I45" s="25">
        <f t="shared" si="0"/>
        <v>1954</v>
      </c>
      <c r="J45" s="24">
        <f t="shared" si="0"/>
        <v>3308</v>
      </c>
      <c r="K45" s="7"/>
      <c r="L45" s="25">
        <f t="shared" si="3"/>
        <v>1958.1095683858196</v>
      </c>
      <c r="M45" s="17">
        <f t="shared" si="1"/>
        <v>16.888552317727559</v>
      </c>
      <c r="N45" s="17">
        <f t="shared" si="4"/>
        <v>3304.5622898907145</v>
      </c>
      <c r="O45" s="24">
        <f t="shared" si="2"/>
        <v>11.817850795483656</v>
      </c>
      <c r="P45" s="7"/>
      <c r="Q45" s="25">
        <f t="shared" si="5"/>
        <v>2010.8435319343102</v>
      </c>
      <c r="R45" s="24">
        <f t="shared" si="6"/>
        <v>3295.8641030445278</v>
      </c>
      <c r="S45" s="7"/>
      <c r="T45" s="25">
        <f t="shared" si="7"/>
        <v>-0.52025007439230231</v>
      </c>
      <c r="U45" s="24">
        <f t="shared" si="8"/>
        <v>0.85368388154237396</v>
      </c>
      <c r="V45" s="7"/>
      <c r="W45" s="25">
        <f t="shared" si="9"/>
        <v>-0.52456972679045077</v>
      </c>
      <c r="X45" s="24">
        <f t="shared" si="10"/>
        <v>140.70431224921799</v>
      </c>
      <c r="Y45" s="7"/>
      <c r="Z45" s="25">
        <f t="shared" si="11"/>
        <v>626</v>
      </c>
      <c r="AA45" s="17">
        <f t="shared" si="15"/>
        <v>140.65199999999999</v>
      </c>
      <c r="AB45" s="24">
        <f t="shared" si="12"/>
        <v>2.4548404995150639</v>
      </c>
      <c r="AC45" s="17">
        <f t="shared" si="13"/>
        <v>5.2312249218005036E-2</v>
      </c>
      <c r="AD45" s="17">
        <f t="shared" ca="1" si="14"/>
        <v>4.3980186328695936E-2</v>
      </c>
      <c r="AE45" s="17">
        <v>124</v>
      </c>
    </row>
    <row r="46" spans="1:31" s="17" customFormat="1" x14ac:dyDescent="0.25">
      <c r="A46" s="17">
        <v>26</v>
      </c>
      <c r="B46" s="17">
        <v>641</v>
      </c>
      <c r="C46" s="17">
        <v>14062</v>
      </c>
      <c r="D46" s="17">
        <v>15015</v>
      </c>
      <c r="E46" s="17">
        <v>12447</v>
      </c>
      <c r="F46" s="17">
        <v>11513</v>
      </c>
      <c r="G46" s="24"/>
      <c r="H46" s="7"/>
      <c r="I46" s="25">
        <f t="shared" si="0"/>
        <v>1615</v>
      </c>
      <c r="J46" s="24">
        <f t="shared" si="0"/>
        <v>3502</v>
      </c>
      <c r="K46" s="7"/>
      <c r="L46" s="25">
        <f t="shared" si="3"/>
        <v>1615.4946460288356</v>
      </c>
      <c r="M46" s="17">
        <f t="shared" si="1"/>
        <v>0.24467469384286092</v>
      </c>
      <c r="N46" s="17">
        <f t="shared" si="4"/>
        <v>3491.9829587911763</v>
      </c>
      <c r="O46" s="24">
        <f t="shared" si="2"/>
        <v>100.34111457927186</v>
      </c>
      <c r="P46" s="7"/>
      <c r="Q46" s="25">
        <f t="shared" si="5"/>
        <v>1671.8435319343102</v>
      </c>
      <c r="R46" s="24">
        <f t="shared" si="6"/>
        <v>3489.8641030445278</v>
      </c>
      <c r="S46" s="7"/>
      <c r="T46" s="25">
        <f t="shared" si="7"/>
        <v>-0.43254321285975028</v>
      </c>
      <c r="U46" s="24">
        <f t="shared" si="8"/>
        <v>0.9039331235746032</v>
      </c>
      <c r="V46" s="7"/>
      <c r="W46" s="25">
        <f t="shared" si="9"/>
        <v>-0.43711561694859369</v>
      </c>
      <c r="X46" s="24">
        <f t="shared" si="10"/>
        <v>146.46705832497332</v>
      </c>
      <c r="Y46" s="7"/>
      <c r="Z46" s="25">
        <f t="shared" si="11"/>
        <v>641</v>
      </c>
      <c r="AA46" s="17">
        <f t="shared" si="15"/>
        <v>146.42099999999999</v>
      </c>
      <c r="AB46" s="24">
        <f t="shared" si="12"/>
        <v>2.555528544062617</v>
      </c>
      <c r="AC46" s="17">
        <f t="shared" si="13"/>
        <v>4.60583249733304E-2</v>
      </c>
      <c r="AD46" s="17">
        <f t="shared" ca="1" si="14"/>
        <v>3.3221353229748729E-2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13886</v>
      </c>
      <c r="D47" s="17">
        <v>15087</v>
      </c>
      <c r="E47" s="17">
        <v>12619</v>
      </c>
      <c r="F47" s="17">
        <v>11439</v>
      </c>
      <c r="G47" s="24"/>
      <c r="H47" s="7"/>
      <c r="I47" s="25">
        <f t="shared" si="0"/>
        <v>1267</v>
      </c>
      <c r="J47" s="24">
        <f t="shared" si="0"/>
        <v>3648</v>
      </c>
      <c r="K47" s="7"/>
      <c r="L47" s="25">
        <f t="shared" si="3"/>
        <v>1270.2353616259909</v>
      </c>
      <c r="M47" s="17">
        <f t="shared" si="1"/>
        <v>10.467564850934417</v>
      </c>
      <c r="N47" s="17">
        <f t="shared" si="4"/>
        <v>3638.8691144206018</v>
      </c>
      <c r="O47" s="24">
        <f t="shared" si="2"/>
        <v>83.373071464061681</v>
      </c>
      <c r="P47" s="7"/>
      <c r="Q47" s="25">
        <f t="shared" si="5"/>
        <v>1323.8435319343102</v>
      </c>
      <c r="R47" s="24">
        <f t="shared" si="6"/>
        <v>3635.8641030445278</v>
      </c>
      <c r="S47" s="7"/>
      <c r="T47" s="25">
        <f t="shared" si="7"/>
        <v>-0.34250785057854638</v>
      </c>
      <c r="U47" s="24">
        <f t="shared" si="8"/>
        <v>0.94174956345452832</v>
      </c>
      <c r="V47" s="7"/>
      <c r="W47" s="25">
        <f t="shared" si="9"/>
        <v>-0.3472701631858956</v>
      </c>
      <c r="X47" s="24">
        <f t="shared" si="10"/>
        <v>152.0326575682634</v>
      </c>
      <c r="Y47" s="7"/>
      <c r="Z47" s="25">
        <f t="shared" si="11"/>
        <v>616</v>
      </c>
      <c r="AA47" s="17">
        <f t="shared" si="15"/>
        <v>151.965</v>
      </c>
      <c r="AB47" s="24">
        <f t="shared" si="12"/>
        <v>2.6522895977931826</v>
      </c>
      <c r="AC47" s="17">
        <f t="shared" si="13"/>
        <v>6.7657568263399526E-2</v>
      </c>
      <c r="AD47" s="17">
        <f t="shared" ca="1" si="14"/>
        <v>-4.1591788790753981E-2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13690</v>
      </c>
      <c r="D48" s="17">
        <v>15131</v>
      </c>
      <c r="E48" s="17">
        <v>12793</v>
      </c>
      <c r="F48" s="17">
        <v>11373</v>
      </c>
      <c r="G48" s="24"/>
      <c r="H48" s="7"/>
      <c r="I48" s="25">
        <f t="shared" si="0"/>
        <v>897</v>
      </c>
      <c r="J48" s="24">
        <f t="shared" si="0"/>
        <v>3758</v>
      </c>
      <c r="K48" s="7"/>
      <c r="L48" s="25">
        <f t="shared" si="3"/>
        <v>904.31353732353409</v>
      </c>
      <c r="M48" s="17">
        <f t="shared" si="1"/>
        <v>53.487828182726211</v>
      </c>
      <c r="N48" s="17">
        <f t="shared" si="4"/>
        <v>3753.9569070568759</v>
      </c>
      <c r="O48" s="24">
        <f t="shared" si="2"/>
        <v>16.346600546739619</v>
      </c>
      <c r="P48" s="7"/>
      <c r="Q48" s="25">
        <f t="shared" si="5"/>
        <v>953.84353193431036</v>
      </c>
      <c r="R48" s="24">
        <f t="shared" si="6"/>
        <v>3745.8641030445278</v>
      </c>
      <c r="S48" s="7"/>
      <c r="T48" s="25">
        <f t="shared" si="7"/>
        <v>-0.24678059757841583</v>
      </c>
      <c r="U48" s="24">
        <f t="shared" si="8"/>
        <v>0.97024140172022533</v>
      </c>
      <c r="V48" s="7"/>
      <c r="W48" s="25">
        <f t="shared" si="9"/>
        <v>-0.25168563597063159</v>
      </c>
      <c r="X48" s="24">
        <f t="shared" si="10"/>
        <v>157.73182231665783</v>
      </c>
      <c r="Y48" s="7"/>
      <c r="Z48" s="25">
        <f t="shared" si="11"/>
        <v>630</v>
      </c>
      <c r="AA48" s="17">
        <f t="shared" si="15"/>
        <v>157.63499999999999</v>
      </c>
      <c r="AB48" s="24">
        <f t="shared" si="12"/>
        <v>2.7512497663812612</v>
      </c>
      <c r="AC48" s="17">
        <f t="shared" si="13"/>
        <v>9.6822316657835472E-2</v>
      </c>
      <c r="AD48" s="17">
        <f t="shared" ca="1" si="14"/>
        <v>1.351568267423886E-2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13514</v>
      </c>
      <c r="D49" s="17">
        <v>15173</v>
      </c>
      <c r="E49" s="17">
        <v>12975</v>
      </c>
      <c r="F49" s="17">
        <v>11335</v>
      </c>
      <c r="G49" s="24"/>
      <c r="H49" s="7"/>
      <c r="I49" s="25">
        <f t="shared" si="0"/>
        <v>539</v>
      </c>
      <c r="J49" s="24">
        <f t="shared" si="0"/>
        <v>3838</v>
      </c>
      <c r="K49" s="7"/>
      <c r="L49" s="25">
        <f t="shared" si="3"/>
        <v>542.8133894844733</v>
      </c>
      <c r="M49" s="17">
        <f t="shared" si="1"/>
        <v>14.541939360291579</v>
      </c>
      <c r="N49" s="17">
        <f t="shared" si="4"/>
        <v>3830.1871422626004</v>
      </c>
      <c r="O49" s="24">
        <f t="shared" si="2"/>
        <v>61.040746024844076</v>
      </c>
      <c r="P49" s="7"/>
      <c r="Q49" s="25">
        <f t="shared" si="5"/>
        <v>595.84353193431036</v>
      </c>
      <c r="R49" s="24">
        <f t="shared" si="6"/>
        <v>3825.8641030445278</v>
      </c>
      <c r="S49" s="7"/>
      <c r="T49" s="25">
        <f t="shared" si="7"/>
        <v>-0.15415801224315437</v>
      </c>
      <c r="U49" s="24">
        <f t="shared" si="8"/>
        <v>0.99096273864073214</v>
      </c>
      <c r="V49" s="7"/>
      <c r="W49" s="25">
        <f t="shared" si="9"/>
        <v>-0.15916655763420962</v>
      </c>
      <c r="X49" s="24">
        <f t="shared" si="10"/>
        <v>163.14930623696023</v>
      </c>
      <c r="Y49" s="7"/>
      <c r="Z49" s="25">
        <f t="shared" si="11"/>
        <v>607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5.1306236960243723E-2</v>
      </c>
      <c r="AD49" s="17">
        <f t="shared" ca="1" si="14"/>
        <v>8.9839385101754488E-2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13336</v>
      </c>
      <c r="D50" s="17">
        <v>15203</v>
      </c>
      <c r="E50" s="17">
        <v>13164</v>
      </c>
      <c r="F50" s="17">
        <v>11317</v>
      </c>
      <c r="G50" s="24"/>
      <c r="H50" s="7"/>
      <c r="I50" s="25">
        <f t="shared" si="0"/>
        <v>172</v>
      </c>
      <c r="J50" s="24">
        <f t="shared" si="0"/>
        <v>3886</v>
      </c>
      <c r="K50" s="7"/>
      <c r="L50" s="25">
        <f t="shared" si="3"/>
        <v>172.83170973752698</v>
      </c>
      <c r="M50" s="17">
        <f t="shared" si="1"/>
        <v>0.69174108749719498</v>
      </c>
      <c r="N50" s="17">
        <f t="shared" si="4"/>
        <v>3871.897469614566</v>
      </c>
      <c r="O50" s="24">
        <f t="shared" si="2"/>
        <v>198.88136327208827</v>
      </c>
      <c r="P50" s="7"/>
      <c r="Q50" s="25">
        <f t="shared" si="5"/>
        <v>228.84353193431036</v>
      </c>
      <c r="R50" s="24">
        <f t="shared" si="6"/>
        <v>3873.8641030445278</v>
      </c>
      <c r="S50" s="7"/>
      <c r="T50" s="25">
        <f t="shared" si="7"/>
        <v>-5.9206926159241051E-2</v>
      </c>
      <c r="U50" s="24">
        <f t="shared" si="8"/>
        <v>1.0033955407930364</v>
      </c>
      <c r="V50" s="7"/>
      <c r="W50" s="25">
        <f t="shared" si="9"/>
        <v>-6.4277073195206882E-2</v>
      </c>
      <c r="X50" s="24">
        <f t="shared" si="10"/>
        <v>168.60877669642707</v>
      </c>
      <c r="Y50" s="7"/>
      <c r="Z50" s="25">
        <f t="shared" si="11"/>
        <v>612</v>
      </c>
      <c r="AA50" s="17">
        <f t="shared" si="15"/>
        <v>168.60599999999999</v>
      </c>
      <c r="AB50" s="24">
        <f t="shared" si="12"/>
        <v>2.9427298386175589</v>
      </c>
      <c r="AC50" s="17">
        <f t="shared" si="13"/>
        <v>2.7766964270767858E-3</v>
      </c>
      <c r="AD50" s="17">
        <f t="shared" ca="1" si="14"/>
        <v>7.7365175828106203E-2</v>
      </c>
      <c r="AE50" s="17">
        <v>119</v>
      </c>
    </row>
    <row r="51" spans="1:31" s="17" customFormat="1" x14ac:dyDescent="0.25">
      <c r="A51" s="17">
        <v>31</v>
      </c>
      <c r="B51" s="17">
        <v>622</v>
      </c>
      <c r="C51" s="17">
        <v>13140</v>
      </c>
      <c r="D51" s="17">
        <v>15203</v>
      </c>
      <c r="E51" s="17">
        <v>13349</v>
      </c>
      <c r="F51" s="17">
        <v>11314</v>
      </c>
      <c r="G51" s="24"/>
      <c r="H51" s="7"/>
      <c r="I51" s="25">
        <f t="shared" si="0"/>
        <v>-209</v>
      </c>
      <c r="J51" s="24">
        <f t="shared" si="0"/>
        <v>3889</v>
      </c>
      <c r="K51" s="7"/>
      <c r="L51" s="25">
        <f t="shared" si="3"/>
        <v>-205.34649112320199</v>
      </c>
      <c r="M51" s="17">
        <f t="shared" si="1"/>
        <v>13.348127112841887</v>
      </c>
      <c r="N51" s="17">
        <f t="shared" si="4"/>
        <v>3877.7335955399194</v>
      </c>
      <c r="O51" s="24">
        <f t="shared" si="2"/>
        <v>126.9318694581239</v>
      </c>
      <c r="P51" s="7"/>
      <c r="Q51" s="25">
        <f t="shared" si="5"/>
        <v>-152.15646806568964</v>
      </c>
      <c r="R51" s="24">
        <f t="shared" si="6"/>
        <v>3876.8641030445278</v>
      </c>
      <c r="S51" s="7"/>
      <c r="T51" s="25">
        <f t="shared" si="7"/>
        <v>3.9366272200352867E-2</v>
      </c>
      <c r="U51" s="24">
        <f t="shared" si="8"/>
        <v>1.0041725909275554</v>
      </c>
      <c r="V51" s="7"/>
      <c r="W51" s="25">
        <f t="shared" si="9"/>
        <v>3.4293457360413122E-2</v>
      </c>
      <c r="X51" s="24">
        <f t="shared" si="10"/>
        <v>174.23005634344929</v>
      </c>
      <c r="Y51" s="7"/>
      <c r="Z51" s="25">
        <f t="shared" si="11"/>
        <v>622</v>
      </c>
      <c r="AA51" s="17">
        <f t="shared" si="15"/>
        <v>174.20400000000001</v>
      </c>
      <c r="AB51" s="24">
        <f t="shared" si="12"/>
        <v>3.0404333701442017</v>
      </c>
      <c r="AC51" s="17">
        <f t="shared" si="13"/>
        <v>2.6056343449283759E-2</v>
      </c>
      <c r="AD51" s="17">
        <f t="shared" ca="1" si="14"/>
        <v>0.13045542671710564</v>
      </c>
      <c r="AE51" s="17">
        <v>118</v>
      </c>
    </row>
    <row r="52" spans="1:31" s="17" customFormat="1" x14ac:dyDescent="0.25">
      <c r="A52" s="17">
        <v>32</v>
      </c>
      <c r="B52" s="17">
        <v>633</v>
      </c>
      <c r="C52" s="17">
        <v>12951</v>
      </c>
      <c r="D52" s="17">
        <v>15182</v>
      </c>
      <c r="E52" s="17">
        <v>13543</v>
      </c>
      <c r="F52" s="17">
        <v>11329</v>
      </c>
      <c r="G52" s="24"/>
      <c r="H52" s="7"/>
      <c r="I52" s="25">
        <f t="shared" ref="I52:J83" si="16">C52-E52</f>
        <v>-592</v>
      </c>
      <c r="J52" s="24">
        <f t="shared" si="16"/>
        <v>3853</v>
      </c>
      <c r="K52" s="7"/>
      <c r="L52" s="25">
        <f t="shared" si="3"/>
        <v>-588.73258604359103</v>
      </c>
      <c r="M52" s="17">
        <f t="shared" si="1"/>
        <v>10.675993962536136</v>
      </c>
      <c r="N52" s="17">
        <f t="shared" si="4"/>
        <v>3845.7834254137247</v>
      </c>
      <c r="O52" s="24">
        <f t="shared" si="2"/>
        <v>52.07894875927493</v>
      </c>
      <c r="P52" s="7"/>
      <c r="Q52" s="25">
        <f t="shared" si="5"/>
        <v>-535.15646806568964</v>
      </c>
      <c r="R52" s="24">
        <f t="shared" si="6"/>
        <v>3840.8641030445278</v>
      </c>
      <c r="S52" s="7"/>
      <c r="T52" s="25">
        <f t="shared" si="7"/>
        <v>0.13845691517075831</v>
      </c>
      <c r="U52" s="24">
        <f t="shared" si="8"/>
        <v>0.99484798931332719</v>
      </c>
      <c r="V52" s="7"/>
      <c r="W52" s="25">
        <f t="shared" si="9"/>
        <v>0.13343247506272268</v>
      </c>
      <c r="X52" s="24">
        <f t="shared" si="10"/>
        <v>179.91323075121841</v>
      </c>
      <c r="Y52" s="7"/>
      <c r="Z52" s="25">
        <f t="shared" si="11"/>
        <v>633</v>
      </c>
      <c r="AA52" s="17">
        <f t="shared" si="15"/>
        <v>179.90100000000001</v>
      </c>
      <c r="AB52" s="24">
        <f t="shared" si="12"/>
        <v>3.139864777630319</v>
      </c>
      <c r="AC52" s="17">
        <f t="shared" si="13"/>
        <v>1.2230751218396563E-2</v>
      </c>
      <c r="AD52" s="17">
        <f t="shared" ca="1" si="14"/>
        <v>5.201642849090149E-2</v>
      </c>
      <c r="AE52" s="17">
        <v>117</v>
      </c>
    </row>
    <row r="53" spans="1:31" s="17" customFormat="1" x14ac:dyDescent="0.25">
      <c r="A53" s="17">
        <v>33</v>
      </c>
      <c r="B53" s="17">
        <v>622</v>
      </c>
      <c r="C53" s="17">
        <v>12756</v>
      </c>
      <c r="D53" s="17">
        <v>15141</v>
      </c>
      <c r="E53" s="17">
        <v>13721</v>
      </c>
      <c r="F53" s="17">
        <v>11358</v>
      </c>
      <c r="G53" s="24"/>
      <c r="H53" s="7"/>
      <c r="I53" s="25">
        <f t="shared" si="16"/>
        <v>-965</v>
      </c>
      <c r="J53" s="24">
        <f t="shared" si="16"/>
        <v>3783</v>
      </c>
      <c r="K53" s="7"/>
      <c r="L53" s="25">
        <f t="shared" si="3"/>
        <v>-960.35445088841527</v>
      </c>
      <c r="M53" s="17">
        <f t="shared" si="1"/>
        <v>21.581126548145654</v>
      </c>
      <c r="N53" s="17">
        <f t="shared" si="4"/>
        <v>3777.461556707055</v>
      </c>
      <c r="O53" s="24">
        <f t="shared" si="2"/>
        <v>30.674354109167187</v>
      </c>
      <c r="P53" s="7"/>
      <c r="Q53" s="25">
        <f t="shared" si="5"/>
        <v>-908.15646806568964</v>
      </c>
      <c r="R53" s="24">
        <f t="shared" si="6"/>
        <v>3770.8641030445278</v>
      </c>
      <c r="S53" s="7"/>
      <c r="T53" s="25">
        <f t="shared" si="7"/>
        <v>0.23496033508710615</v>
      </c>
      <c r="U53" s="24">
        <f t="shared" si="8"/>
        <v>0.97671681950788369</v>
      </c>
      <c r="V53" s="7"/>
      <c r="W53" s="25">
        <f t="shared" si="9"/>
        <v>0.23002872955543527</v>
      </c>
      <c r="X53" s="24">
        <f t="shared" si="10"/>
        <v>185.52646986451646</v>
      </c>
      <c r="Y53" s="7"/>
      <c r="Z53" s="25">
        <f t="shared" si="11"/>
        <v>622</v>
      </c>
      <c r="AA53" s="17">
        <f t="shared" si="15"/>
        <v>185.49900000000002</v>
      </c>
      <c r="AB53" s="24">
        <f t="shared" si="12"/>
        <v>3.2375683091569618</v>
      </c>
      <c r="AC53" s="17">
        <f t="shared" si="13"/>
        <v>2.7469864516433518E-2</v>
      </c>
      <c r="AD53" s="17">
        <f t="shared" ca="1" si="14"/>
        <v>0.10263156478669089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12577</v>
      </c>
      <c r="D54" s="17">
        <v>15099</v>
      </c>
      <c r="E54" s="17">
        <v>13920</v>
      </c>
      <c r="F54" s="17">
        <v>11422</v>
      </c>
      <c r="G54" s="24"/>
      <c r="H54" s="7"/>
      <c r="I54" s="25">
        <f t="shared" si="16"/>
        <v>-1343</v>
      </c>
      <c r="J54" s="24">
        <f t="shared" si="16"/>
        <v>3677</v>
      </c>
      <c r="K54" s="7"/>
      <c r="L54" s="25">
        <f t="shared" si="3"/>
        <v>-1334.8419513562683</v>
      </c>
      <c r="M54" s="17">
        <f t="shared" si="1"/>
        <v>66.553757673492925</v>
      </c>
      <c r="N54" s="17">
        <f t="shared" si="4"/>
        <v>3669.2519934610632</v>
      </c>
      <c r="O54" s="24">
        <f t="shared" si="2"/>
        <v>60.031605327407512</v>
      </c>
      <c r="P54" s="7"/>
      <c r="Q54" s="25">
        <f t="shared" si="5"/>
        <v>-1286.1564680656898</v>
      </c>
      <c r="R54" s="24">
        <f t="shared" si="6"/>
        <v>3664.8641030445278</v>
      </c>
      <c r="S54" s="7"/>
      <c r="T54" s="25">
        <f t="shared" si="7"/>
        <v>0.33275736653048282</v>
      </c>
      <c r="U54" s="24">
        <f t="shared" si="8"/>
        <v>0.9492610480882121</v>
      </c>
      <c r="V54" s="7"/>
      <c r="W54" s="25">
        <f t="shared" si="9"/>
        <v>0.32796572217593367</v>
      </c>
      <c r="X54" s="24">
        <f t="shared" si="10"/>
        <v>191.33392776791402</v>
      </c>
      <c r="Y54" s="7"/>
      <c r="Z54" s="25">
        <f t="shared" si="11"/>
        <v>642</v>
      </c>
      <c r="AA54" s="17">
        <f t="shared" si="15"/>
        <v>191.27700000000002</v>
      </c>
      <c r="AB54" s="24">
        <f t="shared" si="12"/>
        <v>3.3384134333371942</v>
      </c>
      <c r="AC54" s="17">
        <f t="shared" si="13"/>
        <v>5.6927767914004335E-2</v>
      </c>
      <c r="AD54" s="17">
        <f t="shared" ca="1" si="14"/>
        <v>-5.7144535091566695E-2</v>
      </c>
      <c r="AE54" s="17">
        <v>115</v>
      </c>
    </row>
    <row r="55" spans="1:31" s="17" customFormat="1" x14ac:dyDescent="0.25">
      <c r="A55" s="17">
        <v>35</v>
      </c>
      <c r="B55" s="17">
        <v>626</v>
      </c>
      <c r="C55" s="17">
        <v>12398</v>
      </c>
      <c r="D55" s="17">
        <v>15014</v>
      </c>
      <c r="E55" s="17">
        <v>14085</v>
      </c>
      <c r="F55" s="17">
        <v>11485</v>
      </c>
      <c r="G55" s="24"/>
      <c r="H55" s="7"/>
      <c r="I55" s="25">
        <f t="shared" si="16"/>
        <v>-1687</v>
      </c>
      <c r="J55" s="24">
        <f t="shared" si="16"/>
        <v>3529</v>
      </c>
      <c r="K55" s="7"/>
      <c r="L55" s="25">
        <f t="shared" si="3"/>
        <v>-1687.5145181518519</v>
      </c>
      <c r="M55" s="17">
        <f t="shared" si="1"/>
        <v>0.26472892858511193</v>
      </c>
      <c r="N55" s="17">
        <f t="shared" si="4"/>
        <v>3527.9119699533389</v>
      </c>
      <c r="O55" s="24">
        <f t="shared" si="2"/>
        <v>1.1838093824372697</v>
      </c>
      <c r="P55" s="7"/>
      <c r="Q55" s="25">
        <f t="shared" si="5"/>
        <v>-1630.1564680656898</v>
      </c>
      <c r="R55" s="24">
        <f t="shared" si="6"/>
        <v>3516.8641030445278</v>
      </c>
      <c r="S55" s="7"/>
      <c r="T55" s="25">
        <f t="shared" si="7"/>
        <v>0.42175783959006369</v>
      </c>
      <c r="U55" s="24">
        <f t="shared" si="8"/>
        <v>0.91092657478527428</v>
      </c>
      <c r="V55" s="7"/>
      <c r="W55" s="25">
        <f t="shared" si="9"/>
        <v>0.41716100591980509</v>
      </c>
      <c r="X55" s="24">
        <f t="shared" si="10"/>
        <v>196.87963570351747</v>
      </c>
      <c r="Y55" s="7"/>
      <c r="Z55" s="25">
        <f t="shared" si="11"/>
        <v>626</v>
      </c>
      <c r="AA55" s="17">
        <f t="shared" si="15"/>
        <v>196.911</v>
      </c>
      <c r="AB55" s="24">
        <f t="shared" si="12"/>
        <v>3.4367452833945542</v>
      </c>
      <c r="AC55" s="17">
        <f t="shared" si="13"/>
        <v>-3.1364296482536247E-2</v>
      </c>
      <c r="AD55" s="17">
        <f t="shared" ca="1" si="14"/>
        <v>8.7453369812550363E-2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12233</v>
      </c>
      <c r="D56" s="17">
        <v>14933</v>
      </c>
      <c r="E56" s="17">
        <v>14253</v>
      </c>
      <c r="F56" s="17">
        <v>11576</v>
      </c>
      <c r="G56" s="24"/>
      <c r="H56" s="7"/>
      <c r="I56" s="25">
        <f t="shared" si="16"/>
        <v>-2020</v>
      </c>
      <c r="J56" s="24">
        <f t="shared" si="16"/>
        <v>3357</v>
      </c>
      <c r="K56" s="7"/>
      <c r="L56" s="25">
        <f t="shared" si="3"/>
        <v>-2017.6104448552344</v>
      </c>
      <c r="M56" s="17">
        <f t="shared" si="1"/>
        <v>5.7099737898757903</v>
      </c>
      <c r="N56" s="17">
        <f t="shared" si="4"/>
        <v>3356.5490935404141</v>
      </c>
      <c r="O56" s="24">
        <f t="shared" si="2"/>
        <v>0.20331663529628588</v>
      </c>
      <c r="P56" s="7"/>
      <c r="Q56" s="25">
        <f t="shared" si="5"/>
        <v>-1963.1564680656898</v>
      </c>
      <c r="R56" s="24">
        <f t="shared" si="6"/>
        <v>3344.8641030445278</v>
      </c>
      <c r="S56" s="7"/>
      <c r="T56" s="25">
        <f t="shared" si="7"/>
        <v>0.50791236729018119</v>
      </c>
      <c r="U56" s="24">
        <f t="shared" si="8"/>
        <v>0.8663757004061845</v>
      </c>
      <c r="V56" s="7"/>
      <c r="W56" s="25">
        <f t="shared" si="9"/>
        <v>0.50354171471032683</v>
      </c>
      <c r="X56" s="24">
        <f t="shared" si="10"/>
        <v>202.43947042436048</v>
      </c>
      <c r="Y56" s="7"/>
      <c r="Z56" s="25">
        <f t="shared" si="11"/>
        <v>613</v>
      </c>
      <c r="AA56" s="17">
        <f t="shared" si="15"/>
        <v>202.428</v>
      </c>
      <c r="AB56" s="24">
        <f t="shared" si="12"/>
        <v>3.5330350982270811</v>
      </c>
      <c r="AC56" s="17">
        <f t="shared" si="13"/>
        <v>1.1470424360481957E-2</v>
      </c>
      <c r="AD56" s="17">
        <f t="shared" ca="1" si="14"/>
        <v>9.8904809639492441E-2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12073</v>
      </c>
      <c r="D57" s="17">
        <v>14826</v>
      </c>
      <c r="E57" s="17">
        <v>14407</v>
      </c>
      <c r="F57" s="17">
        <v>11676</v>
      </c>
      <c r="G57" s="24"/>
      <c r="H57" s="7"/>
      <c r="I57" s="25">
        <f t="shared" si="16"/>
        <v>-2334</v>
      </c>
      <c r="J57" s="24">
        <f t="shared" si="16"/>
        <v>3150</v>
      </c>
      <c r="K57" s="7"/>
      <c r="L57" s="25">
        <f t="shared" si="3"/>
        <v>-2331.0092060809984</v>
      </c>
      <c r="M57" s="17">
        <f t="shared" si="1"/>
        <v>8.9448482659368871</v>
      </c>
      <c r="N57" s="17">
        <f t="shared" si="4"/>
        <v>3153.1089781007045</v>
      </c>
      <c r="O57" s="24">
        <f t="shared" si="2"/>
        <v>9.665744830659925</v>
      </c>
      <c r="P57" s="7"/>
      <c r="Q57" s="25">
        <f t="shared" si="5"/>
        <v>-2277.1564680656898</v>
      </c>
      <c r="R57" s="24">
        <f t="shared" si="6"/>
        <v>3137.8641030445278</v>
      </c>
      <c r="S57" s="7"/>
      <c r="T57" s="25">
        <f t="shared" si="7"/>
        <v>0.58915117118758931</v>
      </c>
      <c r="U57" s="24">
        <f t="shared" si="8"/>
        <v>0.81275924112437292</v>
      </c>
      <c r="V57" s="7"/>
      <c r="W57" s="25">
        <f t="shared" si="9"/>
        <v>0.5850524384388327</v>
      </c>
      <c r="X57" s="24">
        <f t="shared" si="10"/>
        <v>208.0217661699478</v>
      </c>
      <c r="Y57" s="7"/>
      <c r="Z57" s="25">
        <f t="shared" si="11"/>
        <v>616</v>
      </c>
      <c r="AA57" s="17">
        <f t="shared" si="15"/>
        <v>207.97200000000001</v>
      </c>
      <c r="AB57" s="24">
        <f t="shared" si="12"/>
        <v>3.6297961519576472</v>
      </c>
      <c r="AC57" s="17">
        <f t="shared" si="13"/>
        <v>4.9766169947787375E-2</v>
      </c>
      <c r="AD57" s="17">
        <f t="shared" ca="1" si="14"/>
        <v>1.5885106543009897E-3</v>
      </c>
      <c r="AE57" s="17">
        <v>112</v>
      </c>
    </row>
    <row r="58" spans="1:31" s="17" customFormat="1" x14ac:dyDescent="0.25">
      <c r="A58" s="17">
        <v>38</v>
      </c>
      <c r="B58" s="17">
        <v>618</v>
      </c>
      <c r="C58" s="17">
        <v>11928</v>
      </c>
      <c r="D58" s="17">
        <v>14709</v>
      </c>
      <c r="E58" s="17">
        <v>14553</v>
      </c>
      <c r="F58" s="17">
        <v>11798</v>
      </c>
      <c r="G58" s="24"/>
      <c r="H58" s="7"/>
      <c r="I58" s="25">
        <f t="shared" si="16"/>
        <v>-2625</v>
      </c>
      <c r="J58" s="24">
        <f t="shared" si="16"/>
        <v>2911</v>
      </c>
      <c r="K58" s="7"/>
      <c r="L58" s="25">
        <f t="shared" si="3"/>
        <v>-2624.0335348479457</v>
      </c>
      <c r="M58" s="17">
        <f t="shared" si="1"/>
        <v>0.93405489013533638</v>
      </c>
      <c r="N58" s="17">
        <f t="shared" si="4"/>
        <v>2919.4546711670082</v>
      </c>
      <c r="O58" s="24">
        <f t="shared" si="2"/>
        <v>71.481464542239806</v>
      </c>
      <c r="P58" s="7"/>
      <c r="Q58" s="25">
        <f t="shared" si="5"/>
        <v>-2568.1564680656898</v>
      </c>
      <c r="R58" s="24">
        <f t="shared" si="6"/>
        <v>2898.8641030445278</v>
      </c>
      <c r="S58" s="7"/>
      <c r="T58" s="25">
        <f t="shared" si="7"/>
        <v>0.66443936206066501</v>
      </c>
      <c r="U58" s="24">
        <f t="shared" si="8"/>
        <v>0.75085424707435855</v>
      </c>
      <c r="V58" s="7"/>
      <c r="W58" s="25">
        <f t="shared" si="9"/>
        <v>0.66065434883503926</v>
      </c>
      <c r="X58" s="24">
        <f t="shared" si="10"/>
        <v>213.61769945474714</v>
      </c>
      <c r="Y58" s="7"/>
      <c r="Z58" s="25">
        <f t="shared" si="11"/>
        <v>618</v>
      </c>
      <c r="AA58" s="17">
        <f t="shared" si="15"/>
        <v>213.53400000000002</v>
      </c>
      <c r="AB58" s="24">
        <f t="shared" si="12"/>
        <v>3.7268713649535719</v>
      </c>
      <c r="AC58" s="17">
        <f t="shared" si="13"/>
        <v>8.3699454747119262E-2</v>
      </c>
      <c r="AD58" s="17">
        <f t="shared" ca="1" si="14"/>
        <v>4.3356577146170139E-2</v>
      </c>
      <c r="AE58" s="17">
        <v>111</v>
      </c>
    </row>
    <row r="59" spans="1:31" s="17" customFormat="1" x14ac:dyDescent="0.25">
      <c r="A59" s="17">
        <v>39</v>
      </c>
      <c r="B59" s="17">
        <v>625</v>
      </c>
      <c r="C59" s="17">
        <v>11784</v>
      </c>
      <c r="D59" s="17">
        <v>14567</v>
      </c>
      <c r="E59" s="17">
        <v>14680</v>
      </c>
      <c r="F59" s="17">
        <v>11920</v>
      </c>
      <c r="G59" s="24"/>
      <c r="H59" s="7"/>
      <c r="I59" s="25">
        <f t="shared" si="16"/>
        <v>-2896</v>
      </c>
      <c r="J59" s="24">
        <f t="shared" si="16"/>
        <v>2647</v>
      </c>
      <c r="K59" s="7"/>
      <c r="L59" s="25">
        <f t="shared" si="3"/>
        <v>-2895.7710884421253</v>
      </c>
      <c r="M59" s="17">
        <f t="shared" si="1"/>
        <v>5.2400501328600711E-2</v>
      </c>
      <c r="N59" s="17">
        <f t="shared" si="4"/>
        <v>2655.2941289170763</v>
      </c>
      <c r="O59" s="24">
        <f t="shared" si="2"/>
        <v>68.792574493080451</v>
      </c>
      <c r="P59" s="7"/>
      <c r="Q59" s="25">
        <f t="shared" si="5"/>
        <v>-2839.1564680656898</v>
      </c>
      <c r="R59" s="24">
        <f t="shared" si="6"/>
        <v>2634.8641030445278</v>
      </c>
      <c r="S59" s="7"/>
      <c r="T59" s="25">
        <f t="shared" si="7"/>
        <v>0.73455310682562547</v>
      </c>
      <c r="U59" s="24">
        <f t="shared" si="8"/>
        <v>0.68247383523668581</v>
      </c>
      <c r="V59" s="7"/>
      <c r="W59" s="25">
        <f t="shared" si="9"/>
        <v>0.73111446242547706</v>
      </c>
      <c r="X59" s="24">
        <f t="shared" si="10"/>
        <v>219.24484255324501</v>
      </c>
      <c r="Y59" s="7"/>
      <c r="Z59" s="25">
        <f t="shared" si="11"/>
        <v>625</v>
      </c>
      <c r="AA59" s="17">
        <f t="shared" si="15"/>
        <v>219.15900000000002</v>
      </c>
      <c r="AB59" s="24">
        <f t="shared" si="12"/>
        <v>3.825046135378253</v>
      </c>
      <c r="AC59" s="17">
        <f t="shared" si="13"/>
        <v>8.584255324498713E-2</v>
      </c>
      <c r="AD59" s="17">
        <f t="shared" ca="1" si="14"/>
        <v>0.12230722586949128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11670</v>
      </c>
      <c r="D60" s="17">
        <v>14433</v>
      </c>
      <c r="E60" s="17">
        <v>14811</v>
      </c>
      <c r="F60" s="17">
        <v>12076</v>
      </c>
      <c r="G60" s="24"/>
      <c r="H60" s="7"/>
      <c r="I60" s="25">
        <f t="shared" si="16"/>
        <v>-3141</v>
      </c>
      <c r="J60" s="24">
        <f t="shared" si="16"/>
        <v>2357</v>
      </c>
      <c r="K60" s="7"/>
      <c r="L60" s="25">
        <f t="shared" si="3"/>
        <v>-3140.1569936945889</v>
      </c>
      <c r="M60" s="17">
        <f t="shared" si="1"/>
        <v>0.71065963096288765</v>
      </c>
      <c r="N60" s="17">
        <f t="shared" si="4"/>
        <v>2365.654615153876</v>
      </c>
      <c r="O60" s="24">
        <f t="shared" si="2"/>
        <v>74.902363461699508</v>
      </c>
      <c r="P60" s="7"/>
      <c r="Q60" s="25">
        <f t="shared" si="5"/>
        <v>-3084.1564680656898</v>
      </c>
      <c r="R60" s="24">
        <f t="shared" si="6"/>
        <v>2344.8641030445278</v>
      </c>
      <c r="S60" s="7"/>
      <c r="T60" s="25">
        <f t="shared" si="7"/>
        <v>0.79794007165003633</v>
      </c>
      <c r="U60" s="24">
        <f t="shared" si="8"/>
        <v>0.6073589888998483</v>
      </c>
      <c r="V60" s="7"/>
      <c r="W60" s="25">
        <f t="shared" si="9"/>
        <v>0.79488173417974795</v>
      </c>
      <c r="X60" s="24">
        <f t="shared" si="10"/>
        <v>224.89112710712789</v>
      </c>
      <c r="Y60" s="7"/>
      <c r="Z60" s="25">
        <f t="shared" si="11"/>
        <v>625</v>
      </c>
      <c r="AA60" s="17">
        <f t="shared" si="15"/>
        <v>224.78400000000002</v>
      </c>
      <c r="AB60" s="24">
        <f t="shared" si="12"/>
        <v>3.9232209058029341</v>
      </c>
      <c r="AC60" s="17">
        <f t="shared" si="13"/>
        <v>0.10712710712786588</v>
      </c>
      <c r="AD60" s="17">
        <f t="shared" ca="1" si="14"/>
        <v>0.10307315468818956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11570</v>
      </c>
      <c r="D61" s="17">
        <v>14281</v>
      </c>
      <c r="E61" s="17">
        <v>14931</v>
      </c>
      <c r="F61" s="17">
        <v>12244</v>
      </c>
      <c r="G61" s="24"/>
      <c r="H61" s="7"/>
      <c r="I61" s="25">
        <f t="shared" si="16"/>
        <v>-3361</v>
      </c>
      <c r="J61" s="24">
        <f t="shared" si="16"/>
        <v>2037</v>
      </c>
      <c r="K61" s="7"/>
      <c r="L61" s="25">
        <f t="shared" si="3"/>
        <v>-3358.9716895622182</v>
      </c>
      <c r="M61" s="17">
        <f t="shared" si="1"/>
        <v>4.1140432320145308</v>
      </c>
      <c r="N61" s="17">
        <f t="shared" si="4"/>
        <v>2046.6120168736682</v>
      </c>
      <c r="O61" s="24">
        <f t="shared" si="2"/>
        <v>92.390868379681308</v>
      </c>
      <c r="P61" s="7"/>
      <c r="Q61" s="25">
        <f t="shared" si="5"/>
        <v>-3304.1564680656898</v>
      </c>
      <c r="R61" s="24">
        <f t="shared" si="6"/>
        <v>2024.8641030445278</v>
      </c>
      <c r="S61" s="7"/>
      <c r="T61" s="25">
        <f t="shared" si="7"/>
        <v>0.85485897883930317</v>
      </c>
      <c r="U61" s="24">
        <f t="shared" si="8"/>
        <v>0.5244736412178207</v>
      </c>
      <c r="V61" s="7"/>
      <c r="W61" s="25">
        <f t="shared" si="9"/>
        <v>0.85222012415975645</v>
      </c>
      <c r="X61" s="24">
        <f t="shared" si="10"/>
        <v>230.66512172532612</v>
      </c>
      <c r="Y61" s="7"/>
      <c r="Z61" s="25">
        <f t="shared" si="11"/>
        <v>638</v>
      </c>
      <c r="AA61" s="17">
        <f t="shared" si="15"/>
        <v>230.52600000000001</v>
      </c>
      <c r="AB61" s="24">
        <f t="shared" si="12"/>
        <v>4.0234377114524484</v>
      </c>
      <c r="AC61" s="17">
        <f t="shared" si="13"/>
        <v>0.13912172532610612</v>
      </c>
      <c r="AD61" s="17">
        <f t="shared" ca="1" si="14"/>
        <v>1.0863762471274185E-2</v>
      </c>
      <c r="AE61" s="17">
        <v>108</v>
      </c>
    </row>
    <row r="62" spans="1:31" s="17" customFormat="1" x14ac:dyDescent="0.25">
      <c r="A62" s="17">
        <v>42</v>
      </c>
      <c r="B62" s="17">
        <v>631</v>
      </c>
      <c r="C62" s="17">
        <v>11475</v>
      </c>
      <c r="D62" s="17">
        <v>14112</v>
      </c>
      <c r="E62" s="17">
        <v>15020</v>
      </c>
      <c r="F62" s="17">
        <v>12409</v>
      </c>
      <c r="G62" s="24"/>
      <c r="H62" s="7"/>
      <c r="I62" s="25">
        <f t="shared" si="16"/>
        <v>-3545</v>
      </c>
      <c r="J62" s="24">
        <f t="shared" si="16"/>
        <v>1703</v>
      </c>
      <c r="K62" s="7"/>
      <c r="L62" s="25">
        <f t="shared" si="3"/>
        <v>-3542.7863243333045</v>
      </c>
      <c r="M62" s="17">
        <f t="shared" si="1"/>
        <v>4.900359957319802</v>
      </c>
      <c r="N62" s="17">
        <f t="shared" si="4"/>
        <v>1710.9576037288025</v>
      </c>
      <c r="O62" s="24">
        <f t="shared" si="2"/>
        <v>63.323457104651396</v>
      </c>
      <c r="P62" s="7"/>
      <c r="Q62" s="25">
        <f t="shared" si="5"/>
        <v>-3488.1564680656898</v>
      </c>
      <c r="R62" s="24">
        <f t="shared" si="6"/>
        <v>1690.8641030445278</v>
      </c>
      <c r="S62" s="7"/>
      <c r="T62" s="25">
        <f t="shared" si="7"/>
        <v>0.90246388303396263</v>
      </c>
      <c r="U62" s="24">
        <f t="shared" si="8"/>
        <v>0.43796205957470441</v>
      </c>
      <c r="V62" s="7"/>
      <c r="W62" s="25">
        <f t="shared" si="9"/>
        <v>0.90026271286650239</v>
      </c>
      <c r="X62" s="24">
        <f t="shared" si="10"/>
        <v>236.33199964986397</v>
      </c>
      <c r="Y62" s="7"/>
      <c r="Z62" s="25">
        <f t="shared" si="11"/>
        <v>631</v>
      </c>
      <c r="AA62" s="17">
        <f t="shared" si="15"/>
        <v>236.20500000000001</v>
      </c>
      <c r="AB62" s="24">
        <f t="shared" si="12"/>
        <v>4.1225549596732058</v>
      </c>
      <c r="AC62" s="17">
        <f t="shared" si="13"/>
        <v>0.12699964986396139</v>
      </c>
      <c r="AD62" s="17">
        <f t="shared" ca="1" si="14"/>
        <v>2.5284300319469821E-2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11386</v>
      </c>
      <c r="D63" s="17">
        <v>13920</v>
      </c>
      <c r="E63" s="17">
        <v>15077</v>
      </c>
      <c r="F63" s="17">
        <v>12570</v>
      </c>
      <c r="G63" s="24"/>
      <c r="H63" s="7"/>
      <c r="I63" s="25">
        <f t="shared" si="16"/>
        <v>-3691</v>
      </c>
      <c r="J63" s="24">
        <f t="shared" si="16"/>
        <v>1350</v>
      </c>
      <c r="K63" s="7"/>
      <c r="L63" s="25">
        <f t="shared" si="3"/>
        <v>-3691.322403123057</v>
      </c>
      <c r="M63" s="17">
        <f t="shared" si="1"/>
        <v>0.10394377375692579</v>
      </c>
      <c r="N63" s="17">
        <f t="shared" si="4"/>
        <v>1361.4600306120478</v>
      </c>
      <c r="O63" s="24">
        <f t="shared" si="2"/>
        <v>131.33230162907338</v>
      </c>
      <c r="P63" s="7"/>
      <c r="Q63" s="25">
        <f t="shared" si="5"/>
        <v>-3634.1564680656898</v>
      </c>
      <c r="R63" s="24">
        <f t="shared" si="6"/>
        <v>1337.8641030445278</v>
      </c>
      <c r="S63" s="7"/>
      <c r="T63" s="25">
        <f t="shared" si="7"/>
        <v>0.94023733962320333</v>
      </c>
      <c r="U63" s="24">
        <f t="shared" si="8"/>
        <v>0.34652916041296772</v>
      </c>
      <c r="V63" s="7"/>
      <c r="W63" s="25">
        <f t="shared" si="9"/>
        <v>0.93849859215351206</v>
      </c>
      <c r="X63" s="24">
        <f t="shared" si="10"/>
        <v>242.00805842796933</v>
      </c>
      <c r="Y63" s="7"/>
      <c r="Z63" s="25">
        <f t="shared" si="11"/>
        <v>626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0.16905842796933257</v>
      </c>
      <c r="AD63" s="17">
        <f t="shared" ca="1" si="14"/>
        <v>6.2264360283677433E-2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11336</v>
      </c>
      <c r="D64" s="17">
        <v>13742</v>
      </c>
      <c r="E64" s="17">
        <v>15144</v>
      </c>
      <c r="F64" s="17">
        <v>12766</v>
      </c>
      <c r="G64" s="24"/>
      <c r="H64" s="7"/>
      <c r="I64" s="25">
        <f t="shared" si="16"/>
        <v>-3808</v>
      </c>
      <c r="J64" s="24">
        <f t="shared" si="16"/>
        <v>976</v>
      </c>
      <c r="K64" s="7"/>
      <c r="L64" s="25">
        <f t="shared" si="3"/>
        <v>-3805.6442513086376</v>
      </c>
      <c r="M64" s="17">
        <f t="shared" si="1"/>
        <v>5.5495518968554274</v>
      </c>
      <c r="N64" s="17">
        <f t="shared" si="4"/>
        <v>995.38692242457012</v>
      </c>
      <c r="O64" s="24">
        <f t="shared" si="2"/>
        <v>375.85276109629962</v>
      </c>
      <c r="P64" s="7"/>
      <c r="Q64" s="25">
        <f t="shared" si="5"/>
        <v>-3751.1564680656898</v>
      </c>
      <c r="R64" s="24">
        <f t="shared" si="6"/>
        <v>963.86410304452784</v>
      </c>
      <c r="S64" s="7"/>
      <c r="T64" s="25">
        <f t="shared" si="7"/>
        <v>0.97050784935567713</v>
      </c>
      <c r="U64" s="24">
        <f t="shared" si="8"/>
        <v>0.24965691030959797</v>
      </c>
      <c r="V64" s="7"/>
      <c r="W64" s="25">
        <f t="shared" si="9"/>
        <v>0.96925890971412809</v>
      </c>
      <c r="X64" s="24">
        <f t="shared" si="10"/>
        <v>247.83011306245419</v>
      </c>
      <c r="Y64" s="7"/>
      <c r="Z64" s="25">
        <f t="shared" si="11"/>
        <v>632</v>
      </c>
      <c r="AA64" s="17">
        <f t="shared" si="15"/>
        <v>247.52699999999999</v>
      </c>
      <c r="AB64" s="24">
        <f t="shared" si="12"/>
        <v>4.3201611375840043</v>
      </c>
      <c r="AC64" s="17">
        <f t="shared" si="13"/>
        <v>0.30311306245420155</v>
      </c>
      <c r="AD64" s="17">
        <f t="shared" ca="1" si="14"/>
        <v>-0.11347510754674772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11306</v>
      </c>
      <c r="D65" s="17">
        <v>13570</v>
      </c>
      <c r="E65" s="17">
        <v>15183</v>
      </c>
      <c r="F65" s="17">
        <v>12943</v>
      </c>
      <c r="G65" s="24"/>
      <c r="H65" s="7"/>
      <c r="I65" s="25">
        <f t="shared" si="16"/>
        <v>-3877</v>
      </c>
      <c r="J65" s="24">
        <f t="shared" si="16"/>
        <v>627</v>
      </c>
      <c r="K65" s="7"/>
      <c r="L65" s="25">
        <f t="shared" si="3"/>
        <v>-3880.4968337710434</v>
      </c>
      <c r="M65" s="17">
        <f t="shared" si="1"/>
        <v>12.227846422309495</v>
      </c>
      <c r="N65" s="17">
        <f t="shared" si="4"/>
        <v>635.8243150854106</v>
      </c>
      <c r="O65" s="24">
        <f t="shared" si="2"/>
        <v>77.868536726605143</v>
      </c>
      <c r="P65" s="7"/>
      <c r="Q65" s="25">
        <f t="shared" si="5"/>
        <v>-3820.1564680656898</v>
      </c>
      <c r="R65" s="24">
        <f t="shared" si="6"/>
        <v>614.86410304452784</v>
      </c>
      <c r="S65" s="7"/>
      <c r="T65" s="25">
        <f t="shared" si="7"/>
        <v>0.98835968842867439</v>
      </c>
      <c r="U65" s="24">
        <f t="shared" si="8"/>
        <v>0.15926007799388664</v>
      </c>
      <c r="V65" s="7"/>
      <c r="W65" s="25">
        <f t="shared" si="9"/>
        <v>0.98756768278139195</v>
      </c>
      <c r="X65" s="24">
        <f t="shared" si="10"/>
        <v>253.11317909513502</v>
      </c>
      <c r="Y65" s="7"/>
      <c r="Z65" s="25">
        <f t="shared" si="11"/>
        <v>605</v>
      </c>
      <c r="AA65" s="17">
        <f t="shared" si="15"/>
        <v>252.97199999999998</v>
      </c>
      <c r="AB65" s="24">
        <f t="shared" si="12"/>
        <v>4.4151943153550945</v>
      </c>
      <c r="AC65" s="17">
        <f t="shared" si="13"/>
        <v>0.14117909513504401</v>
      </c>
      <c r="AD65" s="17">
        <f t="shared" ca="1" si="14"/>
        <v>-6.2712177929995505E-3</v>
      </c>
      <c r="AE65" s="17">
        <v>104</v>
      </c>
    </row>
    <row r="66" spans="1:31" s="17" customFormat="1" x14ac:dyDescent="0.25">
      <c r="A66" s="17">
        <v>46</v>
      </c>
      <c r="B66" s="17">
        <v>618</v>
      </c>
      <c r="C66" s="17">
        <v>11278</v>
      </c>
      <c r="D66" s="17">
        <v>13381</v>
      </c>
      <c r="E66" s="17">
        <v>15199</v>
      </c>
      <c r="F66" s="17">
        <v>13124</v>
      </c>
      <c r="G66" s="24"/>
      <c r="H66" s="7"/>
      <c r="I66" s="25">
        <f t="shared" si="16"/>
        <v>-3921</v>
      </c>
      <c r="J66" s="24">
        <f t="shared" si="16"/>
        <v>257</v>
      </c>
      <c r="K66" s="7"/>
      <c r="L66" s="25">
        <f t="shared" si="3"/>
        <v>-3921.3143791557454</v>
      </c>
      <c r="M66" s="17">
        <f t="shared" si="1"/>
        <v>9.8834253567207986E-2</v>
      </c>
      <c r="N66" s="17">
        <f t="shared" si="4"/>
        <v>262.74289461265687</v>
      </c>
      <c r="O66" s="24">
        <f t="shared" si="2"/>
        <v>32.98083853208329</v>
      </c>
      <c r="P66" s="7"/>
      <c r="Q66" s="25">
        <f t="shared" si="5"/>
        <v>-3864.1564680656898</v>
      </c>
      <c r="R66" s="24">
        <f t="shared" si="6"/>
        <v>244.86410304452781</v>
      </c>
      <c r="S66" s="7"/>
      <c r="T66" s="25">
        <f t="shared" si="7"/>
        <v>0.99974346986652785</v>
      </c>
      <c r="U66" s="24">
        <f t="shared" si="8"/>
        <v>6.3423894736542238E-2</v>
      </c>
      <c r="V66" s="7"/>
      <c r="W66" s="25">
        <f t="shared" si="9"/>
        <v>0.99943579655162229</v>
      </c>
      <c r="X66" s="24">
        <f t="shared" si="10"/>
        <v>258.64300683962779</v>
      </c>
      <c r="Y66" s="7"/>
      <c r="Z66" s="25">
        <f t="shared" si="11"/>
        <v>618</v>
      </c>
      <c r="AA66" s="17">
        <f t="shared" si="15"/>
        <v>258.53399999999999</v>
      </c>
      <c r="AB66" s="24">
        <f t="shared" si="12"/>
        <v>4.5122695283510197</v>
      </c>
      <c r="AC66" s="17">
        <f t="shared" si="13"/>
        <v>0.10900683962779567</v>
      </c>
      <c r="AD66" s="17">
        <f t="shared" ca="1" si="14"/>
        <v>-2.3633381227284644E-2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11270</v>
      </c>
      <c r="D67" s="17">
        <v>13180</v>
      </c>
      <c r="E67" s="17">
        <v>15190</v>
      </c>
      <c r="F67" s="17">
        <v>13303</v>
      </c>
      <c r="G67" s="24"/>
      <c r="H67" s="7"/>
      <c r="I67" s="25">
        <f t="shared" si="16"/>
        <v>-3920</v>
      </c>
      <c r="J67" s="24">
        <f t="shared" si="16"/>
        <v>-123</v>
      </c>
      <c r="K67" s="7"/>
      <c r="L67" s="25">
        <f t="shared" si="3"/>
        <v>-3925.5706573701104</v>
      </c>
      <c r="M67" s="17">
        <f t="shared" si="1"/>
        <v>31.032223535165752</v>
      </c>
      <c r="N67" s="17">
        <f t="shared" si="4"/>
        <v>-116.95347732464742</v>
      </c>
      <c r="O67" s="24">
        <f t="shared" si="2"/>
        <v>36.560436463552882</v>
      </c>
      <c r="P67" s="7"/>
      <c r="Q67" s="25">
        <f t="shared" si="5"/>
        <v>-3863.1564680656898</v>
      </c>
      <c r="R67" s="24">
        <f t="shared" si="6"/>
        <v>-135.13589695547219</v>
      </c>
      <c r="S67" s="7"/>
      <c r="T67" s="25">
        <f t="shared" si="7"/>
        <v>0.99948474756112204</v>
      </c>
      <c r="U67" s="24">
        <f t="shared" si="8"/>
        <v>-3.5002455635865515E-2</v>
      </c>
      <c r="V67" s="7"/>
      <c r="W67" s="25">
        <f t="shared" si="9"/>
        <v>0.99967434412796485</v>
      </c>
      <c r="X67" s="24">
        <f t="shared" si="10"/>
        <v>264.27943773828304</v>
      </c>
      <c r="Y67" s="7"/>
      <c r="Z67" s="25">
        <f t="shared" si="11"/>
        <v>625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0.12043773828304438</v>
      </c>
      <c r="AD67" s="17">
        <f t="shared" ca="1" si="14"/>
        <v>-2.6136666245974993E-3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11299</v>
      </c>
      <c r="D68" s="17">
        <v>13006</v>
      </c>
      <c r="E68" s="17">
        <v>15183</v>
      </c>
      <c r="F68" s="17">
        <v>13503</v>
      </c>
      <c r="G68" s="24"/>
      <c r="H68" s="7"/>
      <c r="I68" s="25">
        <f t="shared" si="16"/>
        <v>-3884</v>
      </c>
      <c r="J68" s="24">
        <f t="shared" si="16"/>
        <v>-497</v>
      </c>
      <c r="K68" s="7"/>
      <c r="L68" s="25">
        <f t="shared" si="3"/>
        <v>-3892.2241470398567</v>
      </c>
      <c r="M68" s="17">
        <f t="shared" si="1"/>
        <v>67.636594533183541</v>
      </c>
      <c r="N68" s="17">
        <f t="shared" si="4"/>
        <v>-497.81619795542429</v>
      </c>
      <c r="O68" s="24">
        <f t="shared" si="2"/>
        <v>0.66617910243878509</v>
      </c>
      <c r="P68" s="7"/>
      <c r="Q68" s="25">
        <f t="shared" si="5"/>
        <v>-3827.1564680656898</v>
      </c>
      <c r="R68" s="24">
        <f t="shared" si="6"/>
        <v>-509.13589695547222</v>
      </c>
      <c r="S68" s="7"/>
      <c r="T68" s="25">
        <f t="shared" si="7"/>
        <v>0.99017074456651477</v>
      </c>
      <c r="U68" s="24">
        <f t="shared" si="8"/>
        <v>-0.13187470573923527</v>
      </c>
      <c r="V68" s="7"/>
      <c r="W68" s="25">
        <f t="shared" si="9"/>
        <v>0.9908496437655594</v>
      </c>
      <c r="X68" s="24">
        <f t="shared" si="10"/>
        <v>269.85519871458371</v>
      </c>
      <c r="Y68" s="7"/>
      <c r="Z68" s="25">
        <f t="shared" si="11"/>
        <v>629</v>
      </c>
      <c r="AA68" s="17">
        <f t="shared" si="15"/>
        <v>269.82</v>
      </c>
      <c r="AB68" s="24">
        <f t="shared" si="12"/>
        <v>4.7092473877311001</v>
      </c>
      <c r="AC68" s="17">
        <f t="shared" si="13"/>
        <v>3.5198714583714263E-2</v>
      </c>
      <c r="AD68" s="17">
        <f t="shared" ca="1" si="14"/>
        <v>2.9083953318718159E-3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11330</v>
      </c>
      <c r="D69" s="17">
        <v>12814</v>
      </c>
      <c r="E69" s="17">
        <v>15145</v>
      </c>
      <c r="F69" s="17">
        <v>13686</v>
      </c>
      <c r="G69" s="24"/>
      <c r="H69" s="7"/>
      <c r="I69" s="25">
        <f t="shared" si="16"/>
        <v>-3815</v>
      </c>
      <c r="J69" s="24">
        <f t="shared" si="16"/>
        <v>-872</v>
      </c>
      <c r="K69" s="7"/>
      <c r="L69" s="25">
        <f t="shared" si="3"/>
        <v>-3820.7419378455788</v>
      </c>
      <c r="M69" s="17">
        <f t="shared" si="1"/>
        <v>32.969850222490479</v>
      </c>
      <c r="N69" s="17">
        <f t="shared" si="4"/>
        <v>-876.65881812366831</v>
      </c>
      <c r="O69" s="24">
        <f t="shared" si="2"/>
        <v>21.704586309420325</v>
      </c>
      <c r="P69" s="7"/>
      <c r="Q69" s="25">
        <f t="shared" si="5"/>
        <v>-3758.1564680656898</v>
      </c>
      <c r="R69" s="24">
        <f t="shared" si="6"/>
        <v>-884.13589695547216</v>
      </c>
      <c r="S69" s="7"/>
      <c r="T69" s="25">
        <f t="shared" si="7"/>
        <v>0.9723189054935174</v>
      </c>
      <c r="U69" s="24">
        <f t="shared" si="8"/>
        <v>-0.22900597255411131</v>
      </c>
      <c r="V69" s="7"/>
      <c r="W69" s="25">
        <f t="shared" si="9"/>
        <v>0.97348830697457478</v>
      </c>
      <c r="X69" s="24">
        <f t="shared" si="10"/>
        <v>275.51183656053513</v>
      </c>
      <c r="Y69" s="7"/>
      <c r="Z69" s="25">
        <f t="shared" si="11"/>
        <v>634</v>
      </c>
      <c r="AA69" s="17">
        <f t="shared" si="15"/>
        <v>275.52600000000001</v>
      </c>
      <c r="AB69" s="24">
        <f t="shared" si="12"/>
        <v>4.8088358748498967</v>
      </c>
      <c r="AC69" s="17">
        <f t="shared" si="13"/>
        <v>-1.4163439464880412E-2</v>
      </c>
      <c r="AD69" s="17">
        <f t="shared" ca="1" si="14"/>
        <v>3.9369861365457837E-2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11394</v>
      </c>
      <c r="D70" s="17">
        <v>12630</v>
      </c>
      <c r="E70" s="17">
        <v>15094</v>
      </c>
      <c r="F70" s="17">
        <v>13874</v>
      </c>
      <c r="G70" s="24"/>
      <c r="H70" s="7"/>
      <c r="I70" s="25">
        <f t="shared" si="16"/>
        <v>-3700</v>
      </c>
      <c r="J70" s="24">
        <f t="shared" si="16"/>
        <v>-1244</v>
      </c>
      <c r="K70" s="7"/>
      <c r="L70" s="25">
        <f t="shared" si="3"/>
        <v>-3710.3396625696823</v>
      </c>
      <c r="M70" s="17">
        <f t="shared" si="1"/>
        <v>106.90862205488985</v>
      </c>
      <c r="N70" s="17">
        <f t="shared" si="4"/>
        <v>-1251.2831083815377</v>
      </c>
      <c r="O70" s="24">
        <f t="shared" si="2"/>
        <v>53.043667697224095</v>
      </c>
      <c r="P70" s="7"/>
      <c r="Q70" s="25">
        <f t="shared" si="5"/>
        <v>-3643.1564680656898</v>
      </c>
      <c r="R70" s="24">
        <f t="shared" si="6"/>
        <v>-1256.1358969554722</v>
      </c>
      <c r="S70" s="7"/>
      <c r="T70" s="25">
        <f t="shared" si="7"/>
        <v>0.9425658403718552</v>
      </c>
      <c r="U70" s="24">
        <f t="shared" si="8"/>
        <v>-0.32536018923446841</v>
      </c>
      <c r="V70" s="7"/>
      <c r="W70" s="25">
        <f t="shared" si="9"/>
        <v>0.94422166640502603</v>
      </c>
      <c r="X70" s="24">
        <f t="shared" si="10"/>
        <v>281.28705319013648</v>
      </c>
      <c r="Y70" s="7"/>
      <c r="Z70" s="25">
        <f t="shared" si="11"/>
        <v>642</v>
      </c>
      <c r="AA70" s="17">
        <f t="shared" si="15"/>
        <v>281.30400000000003</v>
      </c>
      <c r="AB70" s="24">
        <f t="shared" si="12"/>
        <v>4.9096809990301296</v>
      </c>
      <c r="AC70" s="17">
        <f t="shared" si="13"/>
        <v>-1.694680986355479E-2</v>
      </c>
      <c r="AD70" s="17">
        <f t="shared" ca="1" si="14"/>
        <v>7.5667285173778964E-2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11469</v>
      </c>
      <c r="D71" s="17">
        <v>12465</v>
      </c>
      <c r="E71" s="17">
        <v>15035</v>
      </c>
      <c r="F71" s="17">
        <v>14066</v>
      </c>
      <c r="G71" s="24"/>
      <c r="H71" s="7"/>
      <c r="I71" s="25">
        <f t="shared" si="16"/>
        <v>-3566</v>
      </c>
      <c r="J71" s="24">
        <f t="shared" si="16"/>
        <v>-1601</v>
      </c>
      <c r="K71" s="7"/>
      <c r="L71" s="25">
        <f t="shared" si="3"/>
        <v>-3565.8894500537463</v>
      </c>
      <c r="M71" s="17">
        <f t="shared" si="1"/>
        <v>1.2221290616705007E-2</v>
      </c>
      <c r="N71" s="17">
        <f t="shared" si="4"/>
        <v>-1606.4365393757407</v>
      </c>
      <c r="O71" s="24">
        <f t="shared" si="2"/>
        <v>29.555960383979318</v>
      </c>
      <c r="P71" s="7"/>
      <c r="Q71" s="25">
        <f t="shared" si="5"/>
        <v>-3509.1564680656898</v>
      </c>
      <c r="R71" s="24">
        <f t="shared" si="6"/>
        <v>-1613.1358969554722</v>
      </c>
      <c r="S71" s="7"/>
      <c r="T71" s="25">
        <f t="shared" si="7"/>
        <v>0.90789705144748356</v>
      </c>
      <c r="U71" s="24">
        <f t="shared" si="8"/>
        <v>-0.41782915524223041</v>
      </c>
      <c r="V71" s="7"/>
      <c r="W71" s="25">
        <f t="shared" si="9"/>
        <v>0.91001961009139787</v>
      </c>
      <c r="X71" s="24">
        <f t="shared" si="10"/>
        <v>286.93600184905165</v>
      </c>
      <c r="Y71" s="7"/>
      <c r="Z71" s="25">
        <f t="shared" si="11"/>
        <v>630</v>
      </c>
      <c r="AA71" s="17">
        <f t="shared" si="15"/>
        <v>286.97400000000005</v>
      </c>
      <c r="AB71" s="24">
        <f t="shared" si="12"/>
        <v>5.0086411676182081</v>
      </c>
      <c r="AC71" s="17">
        <f t="shared" si="13"/>
        <v>-3.7998150948396869E-2</v>
      </c>
      <c r="AD71" s="17">
        <f t="shared" ca="1" si="14"/>
        <v>-1.9416703843319283E-2</v>
      </c>
      <c r="AE71" s="17">
        <v>98</v>
      </c>
    </row>
    <row r="72" spans="1:31" s="17" customFormat="1" x14ac:dyDescent="0.25">
      <c r="A72" s="17">
        <v>52</v>
      </c>
      <c r="B72" s="17">
        <v>621</v>
      </c>
      <c r="C72" s="17">
        <v>11543</v>
      </c>
      <c r="D72" s="17">
        <v>12279</v>
      </c>
      <c r="E72" s="17">
        <v>14922</v>
      </c>
      <c r="F72" s="17">
        <v>14206</v>
      </c>
      <c r="G72" s="24"/>
      <c r="H72" s="7"/>
      <c r="I72" s="25">
        <f t="shared" si="16"/>
        <v>-3379</v>
      </c>
      <c r="J72" s="24">
        <f t="shared" si="16"/>
        <v>-1927</v>
      </c>
      <c r="K72" s="7"/>
      <c r="L72" s="25">
        <f t="shared" si="3"/>
        <v>-3389.8779134764313</v>
      </c>
      <c r="M72" s="17">
        <f t="shared" si="1"/>
        <v>118.32900160072637</v>
      </c>
      <c r="N72" s="17">
        <f t="shared" si="4"/>
        <v>-1941.0180853649731</v>
      </c>
      <c r="O72" s="24">
        <f t="shared" si="2"/>
        <v>196.50671729967311</v>
      </c>
      <c r="P72" s="7"/>
      <c r="Q72" s="25">
        <f t="shared" si="5"/>
        <v>-3322.1564680656898</v>
      </c>
      <c r="R72" s="24">
        <f t="shared" si="6"/>
        <v>-1939.1358969554722</v>
      </c>
      <c r="S72" s="7"/>
      <c r="T72" s="25">
        <f t="shared" si="7"/>
        <v>0.85951598033660681</v>
      </c>
      <c r="U72" s="24">
        <f t="shared" si="8"/>
        <v>-0.50226860319329603</v>
      </c>
      <c r="V72" s="7"/>
      <c r="W72" s="25">
        <f t="shared" si="9"/>
        <v>0.8620645295658701</v>
      </c>
      <c r="X72" s="24">
        <f t="shared" si="10"/>
        <v>292.50066751689246</v>
      </c>
      <c r="Y72" s="7"/>
      <c r="Z72" s="25">
        <f t="shared" si="11"/>
        <v>621</v>
      </c>
      <c r="AA72" s="17">
        <f t="shared" si="15"/>
        <v>292.56300000000005</v>
      </c>
      <c r="AB72" s="24">
        <f t="shared" si="12"/>
        <v>5.1061876195121707</v>
      </c>
      <c r="AC72" s="17">
        <f t="shared" si="13"/>
        <v>-6.2332483107581993E-2</v>
      </c>
      <c r="AD72" s="17">
        <f t="shared" ca="1" si="14"/>
        <v>3.0236452463782371E-2</v>
      </c>
      <c r="AE72" s="17">
        <v>97</v>
      </c>
    </row>
    <row r="73" spans="1:31" s="17" customFormat="1" x14ac:dyDescent="0.25">
      <c r="A73" s="17">
        <v>53</v>
      </c>
      <c r="B73" s="17">
        <v>610</v>
      </c>
      <c r="C73" s="17">
        <v>11645</v>
      </c>
      <c r="D73" s="17">
        <v>12126</v>
      </c>
      <c r="E73" s="17">
        <v>14829</v>
      </c>
      <c r="F73" s="17">
        <v>14370</v>
      </c>
      <c r="G73" s="24"/>
      <c r="H73" s="7"/>
      <c r="I73" s="25">
        <f t="shared" si="16"/>
        <v>-3184</v>
      </c>
      <c r="J73" s="24">
        <f t="shared" si="16"/>
        <v>-2244</v>
      </c>
      <c r="K73" s="7"/>
      <c r="L73" s="25">
        <f t="shared" si="3"/>
        <v>-3186.1084481717198</v>
      </c>
      <c r="M73" s="17">
        <f t="shared" si="1"/>
        <v>4.4455536928286881</v>
      </c>
      <c r="N73" s="17">
        <f t="shared" si="4"/>
        <v>-2251.5948158035089</v>
      </c>
      <c r="O73" s="24">
        <f t="shared" si="2"/>
        <v>57.68122708922909</v>
      </c>
      <c r="P73" s="7"/>
      <c r="Q73" s="25">
        <f t="shared" si="5"/>
        <v>-3127.1564680656898</v>
      </c>
      <c r="R73" s="24">
        <f t="shared" si="6"/>
        <v>-2256.1358969554722</v>
      </c>
      <c r="S73" s="7"/>
      <c r="T73" s="25">
        <f t="shared" si="7"/>
        <v>0.80906513078248388</v>
      </c>
      <c r="U73" s="24">
        <f t="shared" si="8"/>
        <v>-0.58437690074080462</v>
      </c>
      <c r="V73" s="7"/>
      <c r="W73" s="25">
        <f t="shared" si="9"/>
        <v>0.81202786665885063</v>
      </c>
      <c r="X73" s="24">
        <f t="shared" si="10"/>
        <v>298.01483736647435</v>
      </c>
      <c r="Y73" s="7"/>
      <c r="Z73" s="25">
        <f t="shared" si="11"/>
        <v>610</v>
      </c>
      <c r="AA73" s="17">
        <f t="shared" si="15"/>
        <v>298.05300000000005</v>
      </c>
      <c r="AB73" s="24">
        <f t="shared" si="12"/>
        <v>5.2020061954466597</v>
      </c>
      <c r="AC73" s="17">
        <f t="shared" si="13"/>
        <v>-3.816263352570104E-2</v>
      </c>
      <c r="AD73" s="17">
        <f t="shared" ca="1" si="14"/>
        <v>2.9294242393689274E-2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11772</v>
      </c>
      <c r="D74" s="17">
        <v>11987</v>
      </c>
      <c r="E74" s="17">
        <v>14718</v>
      </c>
      <c r="F74" s="17">
        <v>14522</v>
      </c>
      <c r="G74" s="24"/>
      <c r="H74" s="7"/>
      <c r="I74" s="25">
        <f t="shared" si="16"/>
        <v>-2946</v>
      </c>
      <c r="J74" s="24">
        <f t="shared" si="16"/>
        <v>-2535</v>
      </c>
      <c r="K74" s="7"/>
      <c r="L74" s="25">
        <f t="shared" si="3"/>
        <v>-2951.6005253270441</v>
      </c>
      <c r="M74" s="17">
        <f t="shared" si="1"/>
        <v>31.365883938862698</v>
      </c>
      <c r="N74" s="17">
        <f t="shared" si="4"/>
        <v>-2543.6669562380353</v>
      </c>
      <c r="O74" s="24">
        <f t="shared" si="2"/>
        <v>75.11613043201821</v>
      </c>
      <c r="P74" s="7"/>
      <c r="Q74" s="25">
        <f t="shared" si="5"/>
        <v>-2889.1564680656898</v>
      </c>
      <c r="R74" s="24">
        <f t="shared" si="6"/>
        <v>-2547.1358969554722</v>
      </c>
      <c r="S74" s="7"/>
      <c r="T74" s="25">
        <f t="shared" si="7"/>
        <v>0.7474892220959134</v>
      </c>
      <c r="U74" s="24">
        <f t="shared" si="8"/>
        <v>-0.65975076378914843</v>
      </c>
      <c r="V74" s="7"/>
      <c r="W74" s="25">
        <f t="shared" si="9"/>
        <v>0.75083197868153773</v>
      </c>
      <c r="X74" s="24">
        <f t="shared" si="10"/>
        <v>303.57965546865171</v>
      </c>
      <c r="Y74" s="7"/>
      <c r="Z74" s="25">
        <f t="shared" si="11"/>
        <v>615</v>
      </c>
      <c r="AA74" s="17">
        <f t="shared" si="15"/>
        <v>303.58800000000008</v>
      </c>
      <c r="AB74" s="24">
        <f t="shared" si="12"/>
        <v>5.2986101695445464</v>
      </c>
      <c r="AC74" s="17">
        <f t="shared" si="13"/>
        <v>-8.344531348370765E-3</v>
      </c>
      <c r="AD74" s="17">
        <f t="shared" ca="1" si="14"/>
        <v>-5.8778571073332841E-2</v>
      </c>
      <c r="AE74" s="17">
        <v>95</v>
      </c>
    </row>
    <row r="75" spans="1:31" s="17" customFormat="1" x14ac:dyDescent="0.25">
      <c r="A75" s="17">
        <v>55</v>
      </c>
      <c r="B75" s="17">
        <v>634</v>
      </c>
      <c r="C75" s="17">
        <v>11900</v>
      </c>
      <c r="D75" s="17">
        <v>11846</v>
      </c>
      <c r="E75" s="17">
        <v>14580</v>
      </c>
      <c r="F75" s="17">
        <v>14656</v>
      </c>
      <c r="G75" s="24"/>
      <c r="H75" s="7"/>
      <c r="I75" s="25">
        <f t="shared" si="16"/>
        <v>-2680</v>
      </c>
      <c r="J75" s="24">
        <f t="shared" si="16"/>
        <v>-2810</v>
      </c>
      <c r="K75" s="7"/>
      <c r="L75" s="25">
        <f t="shared" si="3"/>
        <v>-2681.6041526739809</v>
      </c>
      <c r="M75" s="17">
        <f t="shared" si="1"/>
        <v>2.5733058014401813</v>
      </c>
      <c r="N75" s="17">
        <f t="shared" si="4"/>
        <v>-2819.763495298836</v>
      </c>
      <c r="O75" s="24">
        <f t="shared" si="2"/>
        <v>95.325840450392775</v>
      </c>
      <c r="P75" s="7"/>
      <c r="Q75" s="25">
        <f t="shared" si="5"/>
        <v>-2623.1564680656898</v>
      </c>
      <c r="R75" s="24">
        <f t="shared" si="6"/>
        <v>-2822.1358969554722</v>
      </c>
      <c r="S75" s="7"/>
      <c r="T75" s="25">
        <f t="shared" si="7"/>
        <v>0.67866908885798172</v>
      </c>
      <c r="U75" s="24">
        <f t="shared" si="8"/>
        <v>-0.7309803594533909</v>
      </c>
      <c r="V75" s="7"/>
      <c r="W75" s="25">
        <f t="shared" si="9"/>
        <v>0.68237083588044434</v>
      </c>
      <c r="X75" s="24">
        <f t="shared" si="10"/>
        <v>309.2439134830588</v>
      </c>
      <c r="Y75" s="7"/>
      <c r="Z75" s="25">
        <f t="shared" si="11"/>
        <v>634</v>
      </c>
      <c r="AA75" s="17">
        <f t="shared" si="15"/>
        <v>309.2940000000001</v>
      </c>
      <c r="AB75" s="24">
        <f t="shared" si="12"/>
        <v>5.3981986566633431</v>
      </c>
      <c r="AC75" s="17">
        <f t="shared" si="13"/>
        <v>-5.0086516941291848E-2</v>
      </c>
      <c r="AD75" s="17">
        <f t="shared" ca="1" si="14"/>
        <v>-1.417279593516696E-2</v>
      </c>
      <c r="AE75" s="17">
        <v>94</v>
      </c>
    </row>
    <row r="76" spans="1:31" s="17" customFormat="1" x14ac:dyDescent="0.25">
      <c r="A76" s="17">
        <v>56</v>
      </c>
      <c r="B76" s="17">
        <v>630</v>
      </c>
      <c r="C76" s="17">
        <v>12047</v>
      </c>
      <c r="D76" s="17">
        <v>11723</v>
      </c>
      <c r="E76" s="17">
        <v>14434</v>
      </c>
      <c r="F76" s="17">
        <v>14782</v>
      </c>
      <c r="G76" s="24"/>
      <c r="H76" s="7"/>
      <c r="I76" s="25">
        <f t="shared" si="16"/>
        <v>-2387</v>
      </c>
      <c r="J76" s="24">
        <f t="shared" si="16"/>
        <v>-3059</v>
      </c>
      <c r="K76" s="7"/>
      <c r="L76" s="25">
        <f t="shared" si="3"/>
        <v>-2387.5295078702384</v>
      </c>
      <c r="M76" s="17">
        <f t="shared" si="1"/>
        <v>0.28037858464438103</v>
      </c>
      <c r="N76" s="17">
        <f t="shared" si="4"/>
        <v>-3066.3001058799687</v>
      </c>
      <c r="O76" s="24">
        <f t="shared" si="2"/>
        <v>53.291545858753132</v>
      </c>
      <c r="P76" s="7"/>
      <c r="Q76" s="25">
        <f t="shared" si="5"/>
        <v>-2330.1564680656898</v>
      </c>
      <c r="R76" s="24">
        <f t="shared" si="6"/>
        <v>-3071.1358969554722</v>
      </c>
      <c r="S76" s="7"/>
      <c r="T76" s="25">
        <f t="shared" si="7"/>
        <v>0.60286345337409453</v>
      </c>
      <c r="U76" s="24">
        <f t="shared" si="8"/>
        <v>-0.7954755206184686</v>
      </c>
      <c r="V76" s="7"/>
      <c r="W76" s="25">
        <f t="shared" si="9"/>
        <v>0.6068900777264975</v>
      </c>
      <c r="X76" s="24">
        <f t="shared" si="10"/>
        <v>314.93310796663161</v>
      </c>
      <c r="Y76" s="7"/>
      <c r="Z76" s="25">
        <f t="shared" si="11"/>
        <v>630</v>
      </c>
      <c r="AA76" s="17">
        <f t="shared" si="15"/>
        <v>314.96400000000011</v>
      </c>
      <c r="AB76" s="24">
        <f t="shared" si="12"/>
        <v>5.4971588252514225</v>
      </c>
      <c r="AC76" s="17">
        <f t="shared" si="13"/>
        <v>-3.0892033368502325E-2</v>
      </c>
      <c r="AD76" s="17">
        <f t="shared" ca="1" si="14"/>
        <v>2.5761498542010486E-2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12210</v>
      </c>
      <c r="D77" s="17">
        <v>11613</v>
      </c>
      <c r="E77" s="17">
        <v>14278</v>
      </c>
      <c r="F77" s="17">
        <v>14893</v>
      </c>
      <c r="G77" s="24"/>
      <c r="H77" s="7"/>
      <c r="I77" s="25">
        <f t="shared" si="16"/>
        <v>-2068</v>
      </c>
      <c r="J77" s="24">
        <f t="shared" si="16"/>
        <v>-3280</v>
      </c>
      <c r="K77" s="7"/>
      <c r="L77" s="25">
        <f t="shared" si="3"/>
        <v>-2069.0800824976859</v>
      </c>
      <c r="M77" s="17">
        <f t="shared" si="1"/>
        <v>1.1665782018074287</v>
      </c>
      <c r="N77" s="17">
        <f t="shared" si="4"/>
        <v>-3283.6413639839584</v>
      </c>
      <c r="O77" s="24">
        <f t="shared" si="2"/>
        <v>13.259531663669385</v>
      </c>
      <c r="P77" s="7"/>
      <c r="Q77" s="25">
        <f t="shared" si="5"/>
        <v>-2011.1564680656898</v>
      </c>
      <c r="R77" s="24">
        <f t="shared" si="6"/>
        <v>-3292.1358969554722</v>
      </c>
      <c r="S77" s="7"/>
      <c r="T77" s="25">
        <f t="shared" si="7"/>
        <v>0.52033103794965763</v>
      </c>
      <c r="U77" s="24">
        <f t="shared" si="8"/>
        <v>-0.85271821386136892</v>
      </c>
      <c r="V77" s="7"/>
      <c r="W77" s="25">
        <f t="shared" si="9"/>
        <v>0.52464581259975496</v>
      </c>
      <c r="X77" s="24">
        <f t="shared" si="10"/>
        <v>320.67167027029063</v>
      </c>
      <c r="Y77" s="7"/>
      <c r="Z77" s="25">
        <f t="shared" si="11"/>
        <v>633</v>
      </c>
      <c r="AA77" s="17">
        <f t="shared" si="15"/>
        <v>320.66100000000012</v>
      </c>
      <c r="AB77" s="24">
        <f t="shared" si="12"/>
        <v>5.5965902327375385</v>
      </c>
      <c r="AC77" s="17">
        <f t="shared" si="13"/>
        <v>1.0670270290518147E-2</v>
      </c>
      <c r="AD77" s="17">
        <f t="shared" ca="1" si="14"/>
        <v>-1.1920453720620117E-2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12371</v>
      </c>
      <c r="D78" s="17">
        <v>11518</v>
      </c>
      <c r="E78" s="17">
        <v>14102</v>
      </c>
      <c r="F78" s="17">
        <v>14978</v>
      </c>
      <c r="G78" s="24"/>
      <c r="H78" s="7"/>
      <c r="I78" s="25">
        <f t="shared" si="16"/>
        <v>-1731</v>
      </c>
      <c r="J78" s="24">
        <f t="shared" si="16"/>
        <v>-3460</v>
      </c>
      <c r="K78" s="7"/>
      <c r="L78" s="25">
        <f t="shared" si="3"/>
        <v>-1728.5494172899689</v>
      </c>
      <c r="M78" s="17">
        <f t="shared" si="1"/>
        <v>6.0053556187032981</v>
      </c>
      <c r="N78" s="17">
        <f t="shared" si="4"/>
        <v>-3469.4557467865266</v>
      </c>
      <c r="O78" s="24">
        <f t="shared" si="2"/>
        <v>89.41114729090738</v>
      </c>
      <c r="P78" s="7"/>
      <c r="Q78" s="25">
        <f t="shared" si="5"/>
        <v>-1674.1564680656898</v>
      </c>
      <c r="R78" s="24">
        <f t="shared" si="6"/>
        <v>-3472.1358969554722</v>
      </c>
      <c r="S78" s="7"/>
      <c r="T78" s="25">
        <f t="shared" si="7"/>
        <v>0.43314162102791709</v>
      </c>
      <c r="U78" s="24">
        <f t="shared" si="8"/>
        <v>-0.89934122193250943</v>
      </c>
      <c r="V78" s="7"/>
      <c r="W78" s="25">
        <f t="shared" si="9"/>
        <v>0.4376908333816002</v>
      </c>
      <c r="X78" s="24">
        <f t="shared" si="10"/>
        <v>326.32287869674815</v>
      </c>
      <c r="Y78" s="7"/>
      <c r="Z78" s="25">
        <f t="shared" si="11"/>
        <v>637</v>
      </c>
      <c r="AA78" s="17">
        <f t="shared" si="15"/>
        <v>326.39400000000012</v>
      </c>
      <c r="AB78" s="24">
        <f t="shared" si="12"/>
        <v>5.6966499587543744</v>
      </c>
      <c r="AC78" s="17">
        <f t="shared" si="13"/>
        <v>-7.1121303251970858E-2</v>
      </c>
      <c r="AD78" s="17">
        <f t="shared" ca="1" si="14"/>
        <v>7.7484049249051168E-2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12561</v>
      </c>
      <c r="D79" s="17">
        <v>11451</v>
      </c>
      <c r="E79" s="17">
        <v>13936</v>
      </c>
      <c r="F79" s="17">
        <v>15067</v>
      </c>
      <c r="G79" s="24"/>
      <c r="H79" s="7"/>
      <c r="I79" s="25">
        <f t="shared" si="16"/>
        <v>-1375</v>
      </c>
      <c r="J79" s="24">
        <f t="shared" si="16"/>
        <v>-3616</v>
      </c>
      <c r="K79" s="7"/>
      <c r="L79" s="25">
        <f t="shared" si="3"/>
        <v>-1374.7194877387865</v>
      </c>
      <c r="M79" s="17">
        <f t="shared" si="1"/>
        <v>7.8687128691120101E-2</v>
      </c>
      <c r="N79" s="17">
        <f t="shared" si="4"/>
        <v>-3619.15584813859</v>
      </c>
      <c r="O79" s="24">
        <f t="shared" si="2"/>
        <v>9.9593774738422525</v>
      </c>
      <c r="P79" s="7"/>
      <c r="Q79" s="25">
        <f t="shared" si="5"/>
        <v>-1318.1564680656898</v>
      </c>
      <c r="R79" s="24">
        <f t="shared" si="6"/>
        <v>-3628.1358969554722</v>
      </c>
      <c r="S79" s="7"/>
      <c r="T79" s="25">
        <f t="shared" si="7"/>
        <v>0.34103648030346712</v>
      </c>
      <c r="U79" s="24">
        <f t="shared" si="8"/>
        <v>-0.93974782892749786</v>
      </c>
      <c r="V79" s="7"/>
      <c r="W79" s="25">
        <f t="shared" si="9"/>
        <v>0.34578866089659466</v>
      </c>
      <c r="X79" s="24">
        <f t="shared" si="10"/>
        <v>332.0725650319813</v>
      </c>
      <c r="Y79" s="7"/>
      <c r="Z79" s="25">
        <f t="shared" si="11"/>
        <v>631</v>
      </c>
      <c r="AA79" s="17">
        <f t="shared" si="15"/>
        <v>332.07300000000009</v>
      </c>
      <c r="AB79" s="24">
        <f t="shared" si="12"/>
        <v>5.7957672069751309</v>
      </c>
      <c r="AC79" s="17">
        <f t="shared" si="13"/>
        <v>-4.3496801879427949E-4</v>
      </c>
      <c r="AD79" s="17">
        <f t="shared" ca="1" si="14"/>
        <v>4.7908688262850774E-2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12748</v>
      </c>
      <c r="D80" s="17">
        <v>11395</v>
      </c>
      <c r="E80" s="17">
        <v>13760</v>
      </c>
      <c r="F80" s="17">
        <v>15131</v>
      </c>
      <c r="G80" s="24"/>
      <c r="H80" s="7"/>
      <c r="I80" s="25">
        <f t="shared" si="16"/>
        <v>-1012</v>
      </c>
      <c r="J80" s="24">
        <f t="shared" si="16"/>
        <v>-3736</v>
      </c>
      <c r="K80" s="7"/>
      <c r="L80" s="25">
        <f t="shared" si="3"/>
        <v>-1009.7145371505319</v>
      </c>
      <c r="M80" s="17">
        <f t="shared" si="1"/>
        <v>5.223340436298864</v>
      </c>
      <c r="N80" s="17">
        <f t="shared" si="4"/>
        <v>-3732.7223899703254</v>
      </c>
      <c r="O80" s="24">
        <f t="shared" si="2"/>
        <v>10.742727506623753</v>
      </c>
      <c r="P80" s="7"/>
      <c r="Q80" s="25">
        <f t="shared" si="5"/>
        <v>-955.15646806568964</v>
      </c>
      <c r="R80" s="24">
        <f t="shared" si="6"/>
        <v>-3748.1358969554722</v>
      </c>
      <c r="S80" s="7"/>
      <c r="T80" s="25">
        <f t="shared" si="7"/>
        <v>0.24712028344117681</v>
      </c>
      <c r="U80" s="24">
        <f t="shared" si="8"/>
        <v>-0.9708298343082582</v>
      </c>
      <c r="V80" s="7"/>
      <c r="W80" s="25">
        <f t="shared" si="9"/>
        <v>0.25202829906912338</v>
      </c>
      <c r="X80" s="24">
        <f t="shared" si="10"/>
        <v>337.72131536407971</v>
      </c>
      <c r="Y80" s="7"/>
      <c r="Z80" s="25">
        <f t="shared" si="11"/>
        <v>628</v>
      </c>
      <c r="AA80" s="17">
        <f t="shared" si="15"/>
        <v>337.72500000000008</v>
      </c>
      <c r="AB80" s="24">
        <f t="shared" si="12"/>
        <v>5.8944132162978509</v>
      </c>
      <c r="AC80" s="17">
        <f t="shared" si="13"/>
        <v>-3.6846359203650536E-3</v>
      </c>
      <c r="AD80" s="17">
        <f t="shared" ca="1" si="14"/>
        <v>-1.1770499684018887E-2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12927</v>
      </c>
      <c r="D81" s="17">
        <v>11358</v>
      </c>
      <c r="E81" s="17">
        <v>13576</v>
      </c>
      <c r="F81" s="17">
        <v>15173</v>
      </c>
      <c r="G81" s="24"/>
      <c r="H81" s="7"/>
      <c r="I81" s="25">
        <f t="shared" si="16"/>
        <v>-649</v>
      </c>
      <c r="J81" s="24">
        <f t="shared" si="16"/>
        <v>-3815</v>
      </c>
      <c r="K81" s="7"/>
      <c r="L81" s="25">
        <f t="shared" si="3"/>
        <v>-647.46437885959597</v>
      </c>
      <c r="M81" s="17">
        <f t="shared" si="1"/>
        <v>2.3581322868557808</v>
      </c>
      <c r="N81" s="17">
        <f t="shared" si="4"/>
        <v>-3807.9583642854045</v>
      </c>
      <c r="O81" s="24">
        <f t="shared" si="2"/>
        <v>49.584633537066686</v>
      </c>
      <c r="P81" s="7"/>
      <c r="Q81" s="25">
        <f t="shared" si="5"/>
        <v>-592.15646806568964</v>
      </c>
      <c r="R81" s="24">
        <f t="shared" si="6"/>
        <v>-3827.1358969554722</v>
      </c>
      <c r="S81" s="7"/>
      <c r="T81" s="25">
        <f t="shared" si="7"/>
        <v>0.15320408657888654</v>
      </c>
      <c r="U81" s="24">
        <f t="shared" si="8"/>
        <v>-0.99129215451725872</v>
      </c>
      <c r="V81" s="7"/>
      <c r="W81" s="25">
        <f t="shared" si="9"/>
        <v>0.15821428408236005</v>
      </c>
      <c r="X81" s="24">
        <f t="shared" si="10"/>
        <v>343.20595276536142</v>
      </c>
      <c r="Y81" s="7"/>
      <c r="Z81" s="25">
        <f t="shared" si="11"/>
        <v>608</v>
      </c>
      <c r="AA81" s="17">
        <f t="shared" si="15"/>
        <v>343.19700000000006</v>
      </c>
      <c r="AB81" s="24">
        <f t="shared" si="12"/>
        <v>5.9899176329669794</v>
      </c>
      <c r="AC81" s="17">
        <f t="shared" si="13"/>
        <v>8.9527653613572511E-3</v>
      </c>
      <c r="AD81" s="17">
        <f t="shared" ca="1" si="14"/>
        <v>-1.3500134756441184E-2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13107</v>
      </c>
      <c r="D82" s="17">
        <v>11339</v>
      </c>
      <c r="E82" s="17">
        <v>13397</v>
      </c>
      <c r="F82" s="17">
        <v>15188</v>
      </c>
      <c r="G82" s="24"/>
      <c r="H82" s="7"/>
      <c r="I82" s="25">
        <f t="shared" si="16"/>
        <v>-290</v>
      </c>
      <c r="J82" s="24">
        <f t="shared" si="16"/>
        <v>-3849</v>
      </c>
      <c r="K82" s="7"/>
      <c r="L82" s="25">
        <f t="shared" si="3"/>
        <v>-274.96800233417531</v>
      </c>
      <c r="M82" s="17">
        <f t="shared" si="1"/>
        <v>225.96095382535893</v>
      </c>
      <c r="N82" s="17">
        <f t="shared" si="4"/>
        <v>-3848.6429059698612</v>
      </c>
      <c r="O82" s="24">
        <f t="shared" si="2"/>
        <v>0.12751614636076761</v>
      </c>
      <c r="P82" s="7"/>
      <c r="Q82" s="25">
        <f t="shared" si="5"/>
        <v>-233.15646806568964</v>
      </c>
      <c r="R82" s="24">
        <f t="shared" si="6"/>
        <v>-3861.1358969554722</v>
      </c>
      <c r="S82" s="7"/>
      <c r="T82" s="25">
        <f t="shared" si="7"/>
        <v>6.0322778938219294E-2</v>
      </c>
      <c r="U82" s="24">
        <f t="shared" si="8"/>
        <v>-1.0000987227084741</v>
      </c>
      <c r="V82" s="7"/>
      <c r="W82" s="25">
        <f t="shared" si="9"/>
        <v>6.537628391109962E-2</v>
      </c>
      <c r="X82" s="24">
        <f t="shared" si="10"/>
        <v>348.53401662749468</v>
      </c>
      <c r="Y82" s="7"/>
      <c r="Z82" s="25">
        <f t="shared" si="11"/>
        <v>616</v>
      </c>
      <c r="AA82" s="17">
        <f t="shared" si="15"/>
        <v>348.74100000000004</v>
      </c>
      <c r="AB82" s="24">
        <f t="shared" si="12"/>
        <v>6.0866786866975451</v>
      </c>
      <c r="AC82" s="17">
        <f t="shared" si="13"/>
        <v>-0.20698337250536269</v>
      </c>
      <c r="AD82" s="17">
        <f t="shared" ca="1" si="14"/>
        <v>0.14618168276905408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13299</v>
      </c>
      <c r="D83" s="17">
        <v>11330</v>
      </c>
      <c r="E83" s="17">
        <v>13200</v>
      </c>
      <c r="F83" s="17">
        <v>15188</v>
      </c>
      <c r="G83" s="24"/>
      <c r="H83" s="7"/>
      <c r="I83" s="25">
        <f t="shared" si="16"/>
        <v>99</v>
      </c>
      <c r="J83" s="24">
        <f t="shared" si="16"/>
        <v>-3858</v>
      </c>
      <c r="K83" s="7"/>
      <c r="L83" s="25">
        <f t="shared" si="3"/>
        <v>104.43522708580292</v>
      </c>
      <c r="M83" s="17">
        <f t="shared" si="1"/>
        <v>29.541693474245719</v>
      </c>
      <c r="N83" s="17">
        <f t="shared" si="4"/>
        <v>-3852.9960435915978</v>
      </c>
      <c r="O83" s="24">
        <f t="shared" si="2"/>
        <v>25.039579737189904</v>
      </c>
      <c r="P83" s="7"/>
      <c r="Q83" s="25">
        <f t="shared" si="5"/>
        <v>155.84353193431036</v>
      </c>
      <c r="R83" s="24">
        <f t="shared" si="6"/>
        <v>-3870.1358969554722</v>
      </c>
      <c r="S83" s="7"/>
      <c r="T83" s="25">
        <f t="shared" si="7"/>
        <v>-4.0320197864620697E-2</v>
      </c>
      <c r="U83" s="24">
        <f t="shared" si="8"/>
        <v>-1.0024298731120311</v>
      </c>
      <c r="V83" s="7"/>
      <c r="W83" s="25">
        <f t="shared" si="9"/>
        <v>-3.5256199821392845E-2</v>
      </c>
      <c r="X83" s="24">
        <f t="shared" si="10"/>
        <v>354.28841531805386</v>
      </c>
      <c r="Y83" s="7"/>
      <c r="Z83" s="25">
        <f t="shared" si="11"/>
        <v>624</v>
      </c>
      <c r="AA83" s="17">
        <f t="shared" si="15"/>
        <v>354.35700000000003</v>
      </c>
      <c r="AB83" s="24">
        <f t="shared" si="12"/>
        <v>6.1846963774895469</v>
      </c>
      <c r="AC83" s="17">
        <f t="shared" si="13"/>
        <v>-6.8584681946163073E-2</v>
      </c>
      <c r="AD83" s="17">
        <f t="shared" ca="1" si="14"/>
        <v>-7.9870791649909734E-3</v>
      </c>
      <c r="AE83" s="17">
        <v>86</v>
      </c>
    </row>
    <row r="84" spans="1:31" s="17" customFormat="1" x14ac:dyDescent="0.25">
      <c r="A84" s="17">
        <v>64</v>
      </c>
      <c r="B84" s="17">
        <v>636</v>
      </c>
      <c r="C84" s="17">
        <v>13496</v>
      </c>
      <c r="D84" s="17">
        <v>11352</v>
      </c>
      <c r="E84" s="17">
        <v>13014</v>
      </c>
      <c r="F84" s="17">
        <v>15178</v>
      </c>
      <c r="G84" s="24"/>
      <c r="H84" s="7"/>
      <c r="I84" s="25">
        <f t="shared" ref="I84:J115" si="17">C84-E84</f>
        <v>482</v>
      </c>
      <c r="J84" s="24">
        <f t="shared" si="17"/>
        <v>-3826</v>
      </c>
      <c r="K84" s="7"/>
      <c r="L84" s="25">
        <f t="shared" si="3"/>
        <v>489.52073677097809</v>
      </c>
      <c r="M84" s="17">
        <f t="shared" ref="M84:M147" si="18">(I84-L84)^2</f>
        <v>56.56148157834194</v>
      </c>
      <c r="N84" s="17">
        <f t="shared" si="4"/>
        <v>-3819.2181504728101</v>
      </c>
      <c r="O84" s="24">
        <f t="shared" ref="O84:O147" si="19">(J84-N84)^2</f>
        <v>45.993483009446329</v>
      </c>
      <c r="P84" s="7"/>
      <c r="Q84" s="25">
        <f t="shared" si="5"/>
        <v>538.84353193431036</v>
      </c>
      <c r="R84" s="24">
        <f t="shared" si="6"/>
        <v>-3838.1358969554722</v>
      </c>
      <c r="S84" s="7"/>
      <c r="T84" s="25">
        <f t="shared" si="7"/>
        <v>-0.13941084083502614</v>
      </c>
      <c r="U84" s="24">
        <f t="shared" si="8"/>
        <v>-0.99414133834382845</v>
      </c>
      <c r="V84" s="7"/>
      <c r="W84" s="25">
        <f t="shared" si="9"/>
        <v>-0.1343899830691373</v>
      </c>
      <c r="X84" s="24">
        <f>IF(MOD(ATAN2(U84,W84)*180/PI()-$J$9+360,360)&lt;355,MOD(ATAN2(U84,W84)*180/PI()-$J$9+360,360)+360,MOD(ATAN2(U84,W84)*180/PI()-$J$9+360,360))</f>
        <v>359.97279760277297</v>
      </c>
      <c r="Y84" s="7"/>
      <c r="Z84" s="25">
        <f t="shared" si="11"/>
        <v>636</v>
      </c>
      <c r="AA84" s="17">
        <f t="shared" si="15"/>
        <v>360.08100000000002</v>
      </c>
      <c r="AB84" s="24">
        <f t="shared" si="12"/>
        <v>6.2845990238737022</v>
      </c>
      <c r="AC84" s="17">
        <f t="shared" si="13"/>
        <v>-0.10820239722704628</v>
      </c>
    </row>
    <row r="85" spans="1:31" s="17" customFormat="1" x14ac:dyDescent="0.25">
      <c r="A85" s="17">
        <v>0</v>
      </c>
      <c r="B85" s="17">
        <v>0</v>
      </c>
      <c r="C85" s="17">
        <v>13451</v>
      </c>
      <c r="D85" s="17">
        <v>11308</v>
      </c>
      <c r="E85" s="17">
        <v>12958</v>
      </c>
      <c r="F85" s="17">
        <v>15118</v>
      </c>
      <c r="G85" s="24"/>
      <c r="H85" s="7"/>
      <c r="I85" s="25">
        <f t="shared" si="17"/>
        <v>493</v>
      </c>
      <c r="J85" s="24">
        <f t="shared" si="17"/>
        <v>-3810</v>
      </c>
      <c r="K85" s="7"/>
      <c r="L85" s="25">
        <f>$M$9*SIN(2*PI()/$M$10*(AA85+$M$11))+$M$12</f>
        <v>491.17986353962687</v>
      </c>
      <c r="M85" s="17">
        <f t="shared" si="18"/>
        <v>3.3128967343796445</v>
      </c>
      <c r="N85" s="17">
        <f>$O$9*COS(2*PI()/$O$10*(AA85+$O$11))+$O$12</f>
        <v>-3804.8625102794704</v>
      </c>
      <c r="O85" s="24">
        <f t="shared" si="19"/>
        <v>26.393800628547609</v>
      </c>
      <c r="P85" s="7"/>
      <c r="Q85" s="25">
        <f t="shared" ref="Q85:Q148" si="20">I85-$J$4</f>
        <v>549.84353193431036</v>
      </c>
      <c r="R85" s="24">
        <f t="shared" ref="R85:R148" si="21">J85-$J$3</f>
        <v>-3822.1358969554722</v>
      </c>
      <c r="S85" s="7"/>
      <c r="T85" s="25">
        <f t="shared" ref="T85:T148" si="22">Q85/$J$7</f>
        <v>-0.14225678619448948</v>
      </c>
      <c r="U85" s="24">
        <f t="shared" ref="U85:U148" si="23">R85/$J$6</f>
        <v>-0.98999707095972711</v>
      </c>
      <c r="V85" s="7"/>
      <c r="W85" s="25">
        <f t="shared" ref="W85:W148" si="24">(T85-U85*SIN(-$J$11*PI()/180))/(COS(-$J$11*PI()/180))</f>
        <v>-0.13725690256813775</v>
      </c>
      <c r="X85" s="24">
        <f>IF(MOD(ATAN2(U85,W85)*180/PI()-$J$9+360,360)&lt;355,MOD(ATAN2(U85,W85)*180/PI()-$J$9+360,360)+360,MOD(ATAN2(U85,W85)*180/PI()-$J$9+360,360))</f>
        <v>360.16749307881287</v>
      </c>
      <c r="Y85" s="7"/>
      <c r="Z85" s="25">
        <f>I165-J159</f>
        <v>1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7.7493078812835847E-2</v>
      </c>
    </row>
    <row r="86" spans="1:31" s="17" customFormat="1" x14ac:dyDescent="0.25">
      <c r="A86" s="17">
        <v>1</v>
      </c>
      <c r="B86" s="17">
        <v>-633</v>
      </c>
      <c r="C86" s="17">
        <v>13245</v>
      </c>
      <c r="D86" s="17">
        <v>11287</v>
      </c>
      <c r="E86" s="17">
        <v>13145</v>
      </c>
      <c r="F86" s="17">
        <v>15123</v>
      </c>
      <c r="G86" s="24"/>
      <c r="H86" s="7"/>
      <c r="I86" s="25">
        <f t="shared" si="17"/>
        <v>100</v>
      </c>
      <c r="J86" s="24">
        <f t="shared" si="17"/>
        <v>-3836</v>
      </c>
      <c r="K86" s="7"/>
      <c r="L86" s="25">
        <f t="shared" ref="L86:L149" si="27">$M$9*SIN(2*PI()/$M$10*(AA86+$M$11))+$M$12</f>
        <v>109.24244337939575</v>
      </c>
      <c r="M86" s="17">
        <f t="shared" si="18"/>
        <v>85.422759621336368</v>
      </c>
      <c r="N86" s="17">
        <f t="shared" ref="N86:N149" si="28">$O$9*COS(2*PI()/$O$10*(AA86+$O$11))+$O$12</f>
        <v>-3838.6509518488278</v>
      </c>
      <c r="O86" s="24">
        <f t="shared" si="19"/>
        <v>7.0275457048037673</v>
      </c>
      <c r="P86" s="7"/>
      <c r="Q86" s="25">
        <f t="shared" si="20"/>
        <v>156.84353193431036</v>
      </c>
      <c r="R86" s="24">
        <f t="shared" si="21"/>
        <v>-3848.1358969554722</v>
      </c>
      <c r="S86" s="7"/>
      <c r="T86" s="25">
        <f t="shared" si="22"/>
        <v>-4.0578920170026456E-2</v>
      </c>
      <c r="U86" s="24">
        <f t="shared" si="23"/>
        <v>-0.99673150545889178</v>
      </c>
      <c r="V86" s="7"/>
      <c r="W86" s="25">
        <f t="shared" si="24"/>
        <v>-3.5543714928840786E-2</v>
      </c>
      <c r="X86" s="24">
        <f t="shared" ref="X86:X148" si="29">MOD(ATAN2(U86,W86)*180/PI()-$J$9+360,360)</f>
        <v>354.31642823888888</v>
      </c>
      <c r="Y86" s="7"/>
      <c r="Z86" s="25">
        <f t="shared" ref="Z86:Z149" si="30">B86</f>
        <v>-633</v>
      </c>
      <c r="AA86" s="17">
        <f t="shared" ref="AA86:AA149" si="31">360/40000*Z86+AA85</f>
        <v>354.39300000000003</v>
      </c>
      <c r="AB86" s="24">
        <f t="shared" si="25"/>
        <v>6.1853246960202641</v>
      </c>
      <c r="AC86" s="17">
        <f t="shared" si="26"/>
        <v>-7.6571761111154046E-2</v>
      </c>
    </row>
    <row r="87" spans="1:31" s="17" customFormat="1" x14ac:dyDescent="0.25">
      <c r="A87" s="17">
        <v>2</v>
      </c>
      <c r="B87" s="17">
        <v>-617</v>
      </c>
      <c r="C87" s="17">
        <v>13061</v>
      </c>
      <c r="D87" s="17">
        <v>11288</v>
      </c>
      <c r="E87" s="17">
        <v>13334</v>
      </c>
      <c r="F87" s="17">
        <v>15130</v>
      </c>
      <c r="G87" s="24"/>
      <c r="H87" s="7"/>
      <c r="I87" s="25">
        <f t="shared" si="17"/>
        <v>-273</v>
      </c>
      <c r="J87" s="24">
        <f t="shared" si="17"/>
        <v>-3842</v>
      </c>
      <c r="K87" s="7"/>
      <c r="L87" s="25">
        <f t="shared" si="27"/>
        <v>-264.65508148016505</v>
      </c>
      <c r="M87" s="17">
        <f t="shared" si="18"/>
        <v>69.637665102684309</v>
      </c>
      <c r="N87" s="17">
        <f t="shared" si="28"/>
        <v>-3834.9454434989148</v>
      </c>
      <c r="O87" s="24">
        <f t="shared" si="19"/>
        <v>49.766767427004083</v>
      </c>
      <c r="P87" s="7"/>
      <c r="Q87" s="25">
        <f t="shared" si="20"/>
        <v>-216.15646806568964</v>
      </c>
      <c r="R87" s="24">
        <f t="shared" si="21"/>
        <v>-3854.1358969554722</v>
      </c>
      <c r="S87" s="7"/>
      <c r="T87" s="25">
        <f t="shared" si="22"/>
        <v>5.5924499746321403E-2</v>
      </c>
      <c r="U87" s="24">
        <f t="shared" si="23"/>
        <v>-0.99828560572792979</v>
      </c>
      <c r="V87" s="7"/>
      <c r="W87" s="25">
        <f t="shared" si="24"/>
        <v>6.0968788290830571E-2</v>
      </c>
      <c r="X87" s="24">
        <f t="shared" si="29"/>
        <v>348.77919831026372</v>
      </c>
      <c r="Y87" s="7"/>
      <c r="Z87" s="25">
        <f t="shared" si="30"/>
        <v>-617</v>
      </c>
      <c r="AA87" s="17">
        <f t="shared" si="31"/>
        <v>348.84000000000003</v>
      </c>
      <c r="AB87" s="24">
        <f t="shared" si="25"/>
        <v>6.0884065626570187</v>
      </c>
      <c r="AC87" s="17">
        <f t="shared" si="26"/>
        <v>-6.0801689736308617E-2</v>
      </c>
    </row>
    <row r="88" spans="1:31" s="17" customFormat="1" x14ac:dyDescent="0.25">
      <c r="A88" s="17">
        <v>3</v>
      </c>
      <c r="B88" s="17">
        <v>-614</v>
      </c>
      <c r="C88" s="17">
        <v>12878</v>
      </c>
      <c r="D88" s="17">
        <v>11309</v>
      </c>
      <c r="E88" s="17">
        <v>13517</v>
      </c>
      <c r="F88" s="17">
        <v>15105</v>
      </c>
      <c r="G88" s="24"/>
      <c r="H88" s="7"/>
      <c r="I88" s="25">
        <f t="shared" si="17"/>
        <v>-639</v>
      </c>
      <c r="J88" s="24">
        <f t="shared" si="17"/>
        <v>-3796</v>
      </c>
      <c r="K88" s="7"/>
      <c r="L88" s="25">
        <f t="shared" si="27"/>
        <v>-634.80645081914054</v>
      </c>
      <c r="M88" s="17">
        <f t="shared" si="18"/>
        <v>17.585854732287075</v>
      </c>
      <c r="N88" s="17">
        <f t="shared" si="28"/>
        <v>-3795.382604258949</v>
      </c>
      <c r="O88" s="24">
        <f t="shared" si="19"/>
        <v>0.38117750106796422</v>
      </c>
      <c r="P88" s="7"/>
      <c r="Q88" s="25">
        <f t="shared" si="20"/>
        <v>-582.15646806568964</v>
      </c>
      <c r="R88" s="24">
        <f t="shared" si="21"/>
        <v>-3808.1358969554722</v>
      </c>
      <c r="S88" s="7"/>
      <c r="T88" s="25">
        <f t="shared" si="22"/>
        <v>0.15061686352482895</v>
      </c>
      <c r="U88" s="24">
        <f t="shared" si="23"/>
        <v>-0.98637083699863837</v>
      </c>
      <c r="V88" s="7"/>
      <c r="W88" s="25">
        <f t="shared" si="24"/>
        <v>0.15560216434977583</v>
      </c>
      <c r="X88" s="24">
        <f t="shared" si="29"/>
        <v>343.30945263060494</v>
      </c>
      <c r="Y88" s="7"/>
      <c r="Z88" s="25">
        <f t="shared" si="30"/>
        <v>-614</v>
      </c>
      <c r="AA88" s="17">
        <f t="shared" si="31"/>
        <v>343.31400000000002</v>
      </c>
      <c r="AB88" s="24">
        <f t="shared" si="25"/>
        <v>5.9919596681918126</v>
      </c>
      <c r="AC88" s="17">
        <f t="shared" si="26"/>
        <v>-4.5473693950839333E-3</v>
      </c>
    </row>
    <row r="89" spans="1:31" s="17" customFormat="1" x14ac:dyDescent="0.25">
      <c r="A89" s="17">
        <v>4</v>
      </c>
      <c r="B89" s="17">
        <v>-613</v>
      </c>
      <c r="C89" s="17">
        <v>12693</v>
      </c>
      <c r="D89" s="17">
        <v>11347</v>
      </c>
      <c r="E89" s="17">
        <v>13698</v>
      </c>
      <c r="F89" s="17">
        <v>15072</v>
      </c>
      <c r="G89" s="24"/>
      <c r="H89" s="7"/>
      <c r="I89" s="25">
        <f t="shared" si="17"/>
        <v>-1005</v>
      </c>
      <c r="J89" s="24">
        <f t="shared" si="17"/>
        <v>-3725</v>
      </c>
      <c r="K89" s="7"/>
      <c r="L89" s="25">
        <f t="shared" si="27"/>
        <v>-998.99851744715852</v>
      </c>
      <c r="M89" s="17">
        <f t="shared" si="18"/>
        <v>36.017792832060692</v>
      </c>
      <c r="N89" s="17">
        <f t="shared" si="28"/>
        <v>-3720.5506546946699</v>
      </c>
      <c r="O89" s="24">
        <f t="shared" si="19"/>
        <v>19.796673646062985</v>
      </c>
      <c r="P89" s="7"/>
      <c r="Q89" s="25">
        <f t="shared" si="20"/>
        <v>-948.15646806568964</v>
      </c>
      <c r="R89" s="24">
        <f t="shared" si="21"/>
        <v>-3737.1358969554722</v>
      </c>
      <c r="S89" s="7"/>
      <c r="T89" s="25">
        <f t="shared" si="22"/>
        <v>0.24530922730333649</v>
      </c>
      <c r="U89" s="24">
        <f t="shared" si="23"/>
        <v>-0.96798065048168846</v>
      </c>
      <c r="V89" s="7"/>
      <c r="W89" s="25">
        <f t="shared" si="24"/>
        <v>0.25020282506768932</v>
      </c>
      <c r="X89" s="24">
        <f t="shared" si="29"/>
        <v>337.78154486439564</v>
      </c>
      <c r="Y89" s="7"/>
      <c r="Z89" s="25">
        <f t="shared" si="30"/>
        <v>-613</v>
      </c>
      <c r="AA89" s="17">
        <f t="shared" si="31"/>
        <v>337.79700000000003</v>
      </c>
      <c r="AB89" s="24">
        <f t="shared" si="25"/>
        <v>5.8956698533592862</v>
      </c>
      <c r="AC89" s="17">
        <f t="shared" si="26"/>
        <v>-1.5455135604383941E-2</v>
      </c>
    </row>
    <row r="90" spans="1:31" s="17" customFormat="1" x14ac:dyDescent="0.25">
      <c r="A90" s="17">
        <v>5</v>
      </c>
      <c r="B90" s="17">
        <v>-634</v>
      </c>
      <c r="C90" s="17">
        <v>12508</v>
      </c>
      <c r="D90" s="17">
        <v>11397</v>
      </c>
      <c r="E90" s="17">
        <v>13875</v>
      </c>
      <c r="F90" s="17">
        <v>15004</v>
      </c>
      <c r="G90" s="24"/>
      <c r="H90" s="7"/>
      <c r="I90" s="25">
        <f t="shared" si="17"/>
        <v>-1367</v>
      </c>
      <c r="J90" s="24">
        <f t="shared" si="17"/>
        <v>-3607</v>
      </c>
      <c r="K90" s="7"/>
      <c r="L90" s="25">
        <f t="shared" si="27"/>
        <v>-1366.4435895485617</v>
      </c>
      <c r="M90" s="17">
        <f t="shared" si="18"/>
        <v>0.3095925904697685</v>
      </c>
      <c r="N90" s="17">
        <f t="shared" si="28"/>
        <v>-3606.7569236665418</v>
      </c>
      <c r="O90" s="24">
        <f t="shared" si="19"/>
        <v>5.9086103887505362E-2</v>
      </c>
      <c r="P90" s="7"/>
      <c r="Q90" s="25">
        <f t="shared" si="20"/>
        <v>-1310.1564680656898</v>
      </c>
      <c r="R90" s="24">
        <f t="shared" si="21"/>
        <v>-3619.1358969554722</v>
      </c>
      <c r="S90" s="7"/>
      <c r="T90" s="25">
        <f t="shared" si="22"/>
        <v>0.33896670186022104</v>
      </c>
      <c r="U90" s="24">
        <f t="shared" si="23"/>
        <v>-0.93741667852394084</v>
      </c>
      <c r="V90" s="7"/>
      <c r="W90" s="25">
        <f t="shared" si="24"/>
        <v>0.34370707851510318</v>
      </c>
      <c r="X90" s="24">
        <f t="shared" si="29"/>
        <v>332.13847372024406</v>
      </c>
      <c r="Y90" s="7"/>
      <c r="Z90" s="25">
        <f t="shared" si="30"/>
        <v>-634</v>
      </c>
      <c r="AA90" s="17">
        <f t="shared" si="31"/>
        <v>332.09100000000001</v>
      </c>
      <c r="AB90" s="24">
        <f t="shared" si="25"/>
        <v>5.7960813662404895</v>
      </c>
      <c r="AC90" s="17">
        <f t="shared" si="26"/>
        <v>4.7473720244056494E-2</v>
      </c>
    </row>
    <row r="91" spans="1:31" s="17" customFormat="1" x14ac:dyDescent="0.25">
      <c r="A91" s="17">
        <v>6</v>
      </c>
      <c r="B91" s="17">
        <v>-631</v>
      </c>
      <c r="C91" s="17">
        <v>12327</v>
      </c>
      <c r="D91" s="17">
        <v>11468</v>
      </c>
      <c r="E91" s="17">
        <v>14047</v>
      </c>
      <c r="F91" s="17">
        <v>14920</v>
      </c>
      <c r="G91" s="24"/>
      <c r="H91" s="7"/>
      <c r="I91" s="25">
        <f t="shared" si="17"/>
        <v>-1720</v>
      </c>
      <c r="J91" s="24">
        <f t="shared" si="17"/>
        <v>-3452</v>
      </c>
      <c r="K91" s="7"/>
      <c r="L91" s="25">
        <f t="shared" si="27"/>
        <v>-1719.266657098545</v>
      </c>
      <c r="M91" s="17">
        <f t="shared" si="18"/>
        <v>0.53779181111442209</v>
      </c>
      <c r="N91" s="17">
        <f t="shared" si="28"/>
        <v>-3457.8617626605669</v>
      </c>
      <c r="O91" s="24">
        <f t="shared" si="19"/>
        <v>34.360261488816462</v>
      </c>
      <c r="P91" s="7"/>
      <c r="Q91" s="25">
        <f t="shared" si="20"/>
        <v>-1663.1564680656898</v>
      </c>
      <c r="R91" s="24">
        <f t="shared" si="21"/>
        <v>-3464.1358969554722</v>
      </c>
      <c r="S91" s="7"/>
      <c r="T91" s="25">
        <f t="shared" si="22"/>
        <v>0.43029567566845373</v>
      </c>
      <c r="U91" s="24">
        <f t="shared" si="23"/>
        <v>-0.8972690882404587</v>
      </c>
      <c r="V91" s="7"/>
      <c r="W91" s="25">
        <f t="shared" si="24"/>
        <v>0.43483438279172987</v>
      </c>
      <c r="X91" s="24">
        <f t="shared" si="29"/>
        <v>326.41836274599711</v>
      </c>
      <c r="Y91" s="7"/>
      <c r="Z91" s="25">
        <f t="shared" si="30"/>
        <v>-631</v>
      </c>
      <c r="AA91" s="17">
        <f t="shared" si="31"/>
        <v>326.41200000000003</v>
      </c>
      <c r="AB91" s="24">
        <f t="shared" si="25"/>
        <v>5.6969641180197312</v>
      </c>
      <c r="AC91" s="17">
        <f t="shared" si="26"/>
        <v>6.3627459970803102E-3</v>
      </c>
    </row>
    <row r="92" spans="1:31" s="17" customFormat="1" x14ac:dyDescent="0.25">
      <c r="A92" s="17">
        <v>7</v>
      </c>
      <c r="B92" s="17">
        <v>-639</v>
      </c>
      <c r="C92" s="17">
        <v>12164</v>
      </c>
      <c r="D92" s="17">
        <v>11572</v>
      </c>
      <c r="E92" s="17">
        <v>14225</v>
      </c>
      <c r="F92" s="17">
        <v>14839</v>
      </c>
      <c r="G92" s="24"/>
      <c r="H92" s="7"/>
      <c r="I92" s="25">
        <f t="shared" si="17"/>
        <v>-2061</v>
      </c>
      <c r="J92" s="24">
        <f t="shared" si="17"/>
        <v>-3267</v>
      </c>
      <c r="K92" s="7"/>
      <c r="L92" s="25">
        <f t="shared" si="27"/>
        <v>-2059.9131383694007</v>
      </c>
      <c r="M92" s="17">
        <f t="shared" si="18"/>
        <v>1.1812682040689417</v>
      </c>
      <c r="N92" s="17">
        <f t="shared" si="28"/>
        <v>-3272.3445323564824</v>
      </c>
      <c r="O92" s="24">
        <f t="shared" si="19"/>
        <v>28.56402610948766</v>
      </c>
      <c r="P92" s="7"/>
      <c r="Q92" s="25">
        <f t="shared" si="20"/>
        <v>-2004.1564680656898</v>
      </c>
      <c r="R92" s="24">
        <f t="shared" si="21"/>
        <v>-3279.1358969554722</v>
      </c>
      <c r="S92" s="7"/>
      <c r="T92" s="25">
        <f t="shared" si="22"/>
        <v>0.51851998181181735</v>
      </c>
      <c r="U92" s="24">
        <f t="shared" si="23"/>
        <v>-0.84935099661178648</v>
      </c>
      <c r="V92" s="7"/>
      <c r="W92" s="25">
        <f t="shared" si="24"/>
        <v>0.52281772137103844</v>
      </c>
      <c r="X92" s="24">
        <f t="shared" si="29"/>
        <v>320.65974981656996</v>
      </c>
      <c r="Y92" s="7"/>
      <c r="Z92" s="25">
        <f t="shared" si="30"/>
        <v>-639</v>
      </c>
      <c r="AA92" s="17">
        <f t="shared" si="31"/>
        <v>320.66100000000006</v>
      </c>
      <c r="AB92" s="24">
        <f t="shared" si="25"/>
        <v>5.5965902327375385</v>
      </c>
      <c r="AC92" s="17">
        <f t="shared" si="26"/>
        <v>-1.2501834301019699E-3</v>
      </c>
    </row>
    <row r="93" spans="1:31" s="17" customFormat="1" x14ac:dyDescent="0.25">
      <c r="A93" s="17">
        <v>8</v>
      </c>
      <c r="B93" s="17">
        <v>-636</v>
      </c>
      <c r="C93" s="17">
        <v>12009</v>
      </c>
      <c r="D93" s="17">
        <v>11683</v>
      </c>
      <c r="E93" s="17">
        <v>14387</v>
      </c>
      <c r="F93" s="17">
        <v>14730</v>
      </c>
      <c r="G93" s="24"/>
      <c r="H93" s="7"/>
      <c r="I93" s="25">
        <f t="shared" si="17"/>
        <v>-2378</v>
      </c>
      <c r="J93" s="24">
        <f t="shared" si="17"/>
        <v>-3047</v>
      </c>
      <c r="K93" s="7"/>
      <c r="L93" s="25">
        <f t="shared" si="27"/>
        <v>-2378.9365596993243</v>
      </c>
      <c r="M93" s="17">
        <f t="shared" si="18"/>
        <v>0.87714407039848763</v>
      </c>
      <c r="N93" s="17">
        <f t="shared" si="28"/>
        <v>-3054.8368408567799</v>
      </c>
      <c r="O93" s="24">
        <f t="shared" si="19"/>
        <v>61.416074614494285</v>
      </c>
      <c r="P93" s="7"/>
      <c r="Q93" s="25">
        <f t="shared" si="20"/>
        <v>-2321.1564680656898</v>
      </c>
      <c r="R93" s="24">
        <f t="shared" si="21"/>
        <v>-3059.1358969554722</v>
      </c>
      <c r="S93" s="7"/>
      <c r="T93" s="25">
        <f t="shared" si="22"/>
        <v>0.60053495262544265</v>
      </c>
      <c r="U93" s="24">
        <f t="shared" si="23"/>
        <v>-0.79236732008039257</v>
      </c>
      <c r="V93" s="7"/>
      <c r="W93" s="25">
        <f t="shared" si="24"/>
        <v>0.60454584389674215</v>
      </c>
      <c r="X93" s="24">
        <f t="shared" si="29"/>
        <v>314.93186946517358</v>
      </c>
      <c r="Y93" s="7"/>
      <c r="Z93" s="25">
        <f t="shared" si="30"/>
        <v>-636</v>
      </c>
      <c r="AA93" s="17">
        <f t="shared" si="31"/>
        <v>314.93700000000007</v>
      </c>
      <c r="AB93" s="24">
        <f t="shared" si="25"/>
        <v>5.4966875863533824</v>
      </c>
      <c r="AC93" s="17">
        <f t="shared" si="26"/>
        <v>-5.1305348264918393E-3</v>
      </c>
    </row>
    <row r="94" spans="1:31" s="17" customFormat="1" x14ac:dyDescent="0.25">
      <c r="A94" s="17">
        <v>9</v>
      </c>
      <c r="B94" s="17">
        <v>-625</v>
      </c>
      <c r="C94" s="17">
        <v>11863</v>
      </c>
      <c r="D94" s="17">
        <v>11807</v>
      </c>
      <c r="E94" s="17">
        <v>14538</v>
      </c>
      <c r="F94" s="17">
        <v>14612</v>
      </c>
      <c r="G94" s="24"/>
      <c r="H94" s="7"/>
      <c r="I94" s="25">
        <f t="shared" si="17"/>
        <v>-2675</v>
      </c>
      <c r="J94" s="24">
        <f t="shared" si="17"/>
        <v>-2805</v>
      </c>
      <c r="K94" s="7"/>
      <c r="L94" s="25">
        <f t="shared" si="27"/>
        <v>-2669.8917571116162</v>
      </c>
      <c r="M94" s="17">
        <f t="shared" si="18"/>
        <v>26.094145406723225</v>
      </c>
      <c r="N94" s="17">
        <f t="shared" si="28"/>
        <v>-2811.2568808993892</v>
      </c>
      <c r="O94" s="24">
        <f t="shared" si="19"/>
        <v>39.148558589141608</v>
      </c>
      <c r="P94" s="7"/>
      <c r="Q94" s="25">
        <f t="shared" si="20"/>
        <v>-2618.1564680656898</v>
      </c>
      <c r="R94" s="24">
        <f t="shared" si="21"/>
        <v>-2817.1358969554722</v>
      </c>
      <c r="S94" s="7"/>
      <c r="T94" s="25">
        <f t="shared" si="22"/>
        <v>0.67737547733095294</v>
      </c>
      <c r="U94" s="24">
        <f t="shared" si="23"/>
        <v>-0.72968527589585919</v>
      </c>
      <c r="V94" s="7"/>
      <c r="W94" s="25">
        <f t="shared" si="24"/>
        <v>0.6810706647755379</v>
      </c>
      <c r="X94" s="24">
        <f t="shared" si="29"/>
        <v>309.24774068712361</v>
      </c>
      <c r="Y94" s="7"/>
      <c r="Z94" s="25">
        <f t="shared" si="30"/>
        <v>-625</v>
      </c>
      <c r="AA94" s="17">
        <f t="shared" si="31"/>
        <v>309.31200000000007</v>
      </c>
      <c r="AB94" s="24">
        <f t="shared" si="25"/>
        <v>5.3985128159287017</v>
      </c>
      <c r="AC94" s="17">
        <f t="shared" si="26"/>
        <v>-6.4259312876458807E-2</v>
      </c>
    </row>
    <row r="95" spans="1:31" s="17" customFormat="1" x14ac:dyDescent="0.25">
      <c r="A95" s="17">
        <v>10</v>
      </c>
      <c r="B95" s="17">
        <v>-616</v>
      </c>
      <c r="C95" s="17">
        <v>11732</v>
      </c>
      <c r="D95" s="17">
        <v>11943</v>
      </c>
      <c r="E95" s="17">
        <v>14660</v>
      </c>
      <c r="F95" s="17">
        <v>14473</v>
      </c>
      <c r="G95" s="24"/>
      <c r="H95" s="7"/>
      <c r="I95" s="25">
        <f t="shared" si="17"/>
        <v>-2928</v>
      </c>
      <c r="J95" s="24">
        <f t="shared" si="17"/>
        <v>-2530</v>
      </c>
      <c r="K95" s="7"/>
      <c r="L95" s="25">
        <f t="shared" si="27"/>
        <v>-2932.0359271559187</v>
      </c>
      <c r="M95" s="17">
        <f t="shared" si="18"/>
        <v>16.288708007881773</v>
      </c>
      <c r="N95" s="17">
        <f t="shared" si="28"/>
        <v>-2544.5438285154019</v>
      </c>
      <c r="O95" s="24">
        <f t="shared" si="19"/>
        <v>211.52294788541616</v>
      </c>
      <c r="P95" s="7"/>
      <c r="Q95" s="25">
        <f t="shared" si="20"/>
        <v>-2871.1564680656898</v>
      </c>
      <c r="R95" s="24">
        <f t="shared" si="21"/>
        <v>-2542.1358969554722</v>
      </c>
      <c r="S95" s="7"/>
      <c r="T95" s="25">
        <f t="shared" si="22"/>
        <v>0.74283222059860976</v>
      </c>
      <c r="U95" s="24">
        <f t="shared" si="23"/>
        <v>-0.65845568023161671</v>
      </c>
      <c r="V95" s="7"/>
      <c r="W95" s="25">
        <f t="shared" si="24"/>
        <v>0.74616837468121122</v>
      </c>
      <c r="X95" s="24">
        <f t="shared" si="29"/>
        <v>303.70087689757838</v>
      </c>
      <c r="Y95" s="7"/>
      <c r="Z95" s="25">
        <f t="shared" si="30"/>
        <v>-616</v>
      </c>
      <c r="AA95" s="17">
        <f t="shared" si="31"/>
        <v>303.76800000000009</v>
      </c>
      <c r="AB95" s="24">
        <f t="shared" si="25"/>
        <v>5.301751762198136</v>
      </c>
      <c r="AC95" s="17">
        <f t="shared" si="26"/>
        <v>-6.7123102421703607E-2</v>
      </c>
    </row>
    <row r="96" spans="1:31" s="17" customFormat="1" x14ac:dyDescent="0.25">
      <c r="A96" s="17">
        <v>11</v>
      </c>
      <c r="B96" s="17">
        <v>-617</v>
      </c>
      <c r="C96" s="17">
        <v>11604</v>
      </c>
      <c r="D96" s="17">
        <v>12071</v>
      </c>
      <c r="E96" s="17">
        <v>14766</v>
      </c>
      <c r="F96" s="17">
        <v>14315</v>
      </c>
      <c r="G96" s="24"/>
      <c r="H96" s="7"/>
      <c r="I96" s="25">
        <f t="shared" si="17"/>
        <v>-3162</v>
      </c>
      <c r="J96" s="24">
        <f t="shared" si="17"/>
        <v>-2244</v>
      </c>
      <c r="K96" s="7"/>
      <c r="L96" s="25">
        <f t="shared" si="27"/>
        <v>-3167.629584497115</v>
      </c>
      <c r="M96" s="17">
        <f t="shared" si="18"/>
        <v>31.692221610158079</v>
      </c>
      <c r="N96" s="17">
        <f t="shared" si="28"/>
        <v>-2253.402013709122</v>
      </c>
      <c r="O96" s="24">
        <f t="shared" si="19"/>
        <v>88.397861786518064</v>
      </c>
      <c r="P96" s="7"/>
      <c r="Q96" s="25">
        <f t="shared" si="20"/>
        <v>-3105.1564680656898</v>
      </c>
      <c r="R96" s="24">
        <f t="shared" si="21"/>
        <v>-2256.1358969554722</v>
      </c>
      <c r="S96" s="7"/>
      <c r="T96" s="25">
        <f t="shared" si="22"/>
        <v>0.80337324006355726</v>
      </c>
      <c r="U96" s="24">
        <f t="shared" si="23"/>
        <v>-0.58437690074080462</v>
      </c>
      <c r="V96" s="7"/>
      <c r="W96" s="25">
        <f t="shared" si="24"/>
        <v>0.80633590329737048</v>
      </c>
      <c r="X96" s="24">
        <f t="shared" si="29"/>
        <v>298.20613160886808</v>
      </c>
      <c r="Y96" s="7"/>
      <c r="Z96" s="25">
        <f t="shared" si="30"/>
        <v>-617</v>
      </c>
      <c r="AA96" s="17">
        <f t="shared" si="31"/>
        <v>298.21500000000009</v>
      </c>
      <c r="AB96" s="24">
        <f t="shared" si="25"/>
        <v>5.2048336288348915</v>
      </c>
      <c r="AC96" s="17">
        <f t="shared" si="26"/>
        <v>-8.8683911320117659E-3</v>
      </c>
    </row>
    <row r="97" spans="1:29" s="17" customFormat="1" x14ac:dyDescent="0.25">
      <c r="A97" s="17">
        <v>12</v>
      </c>
      <c r="B97" s="17">
        <v>-619</v>
      </c>
      <c r="C97" s="17">
        <v>11502</v>
      </c>
      <c r="D97" s="17">
        <v>12233</v>
      </c>
      <c r="E97" s="17">
        <v>14873</v>
      </c>
      <c r="F97" s="17">
        <v>14164</v>
      </c>
      <c r="G97" s="24"/>
      <c r="H97" s="7"/>
      <c r="I97" s="25">
        <f t="shared" si="17"/>
        <v>-3371</v>
      </c>
      <c r="J97" s="24">
        <f t="shared" si="17"/>
        <v>-1931</v>
      </c>
      <c r="K97" s="7"/>
      <c r="L97" s="25">
        <f t="shared" si="27"/>
        <v>-3374.6335136961034</v>
      </c>
      <c r="M97" s="17">
        <f t="shared" si="18"/>
        <v>13.202421779770729</v>
      </c>
      <c r="N97" s="17">
        <f t="shared" si="28"/>
        <v>-1939.9342174025026</v>
      </c>
      <c r="O97" s="24">
        <f t="shared" si="19"/>
        <v>79.820240595179484</v>
      </c>
      <c r="P97" s="7"/>
      <c r="Q97" s="25">
        <f t="shared" si="20"/>
        <v>-3314.1564680656898</v>
      </c>
      <c r="R97" s="24">
        <f t="shared" si="21"/>
        <v>-1943.1358969554722</v>
      </c>
      <c r="S97" s="7"/>
      <c r="T97" s="25">
        <f t="shared" si="22"/>
        <v>0.85744620189336074</v>
      </c>
      <c r="U97" s="24">
        <f t="shared" si="23"/>
        <v>-0.50330467003932133</v>
      </c>
      <c r="V97" s="7"/>
      <c r="W97" s="25">
        <f t="shared" si="24"/>
        <v>0.85999995916171512</v>
      </c>
      <c r="X97" s="24">
        <f t="shared" si="29"/>
        <v>292.61190396935626</v>
      </c>
      <c r="Y97" s="7"/>
      <c r="Z97" s="25">
        <f t="shared" si="30"/>
        <v>-619</v>
      </c>
      <c r="AA97" s="17">
        <f t="shared" si="31"/>
        <v>292.64400000000006</v>
      </c>
      <c r="AB97" s="24">
        <f t="shared" si="25"/>
        <v>5.1076013362062866</v>
      </c>
      <c r="AC97" s="17">
        <f t="shared" si="26"/>
        <v>-3.2096030643799622E-2</v>
      </c>
    </row>
    <row r="98" spans="1:29" s="17" customFormat="1" x14ac:dyDescent="0.25">
      <c r="A98" s="17">
        <v>13</v>
      </c>
      <c r="B98" s="17">
        <v>-634</v>
      </c>
      <c r="C98" s="17">
        <v>11414</v>
      </c>
      <c r="D98" s="17">
        <v>12408</v>
      </c>
      <c r="E98" s="17">
        <v>14965</v>
      </c>
      <c r="F98" s="17">
        <v>13998</v>
      </c>
      <c r="G98" s="24"/>
      <c r="H98" s="7"/>
      <c r="I98" s="25">
        <f t="shared" si="17"/>
        <v>-3551</v>
      </c>
      <c r="J98" s="24">
        <f t="shared" si="17"/>
        <v>-1590</v>
      </c>
      <c r="K98" s="7"/>
      <c r="L98" s="25">
        <f t="shared" si="27"/>
        <v>-3554.1351382945163</v>
      </c>
      <c r="M98" s="17">
        <f t="shared" si="18"/>
        <v>9.8290921257426334</v>
      </c>
      <c r="N98" s="17">
        <f t="shared" si="28"/>
        <v>-1599.7637301002992</v>
      </c>
      <c r="O98" s="24">
        <f t="shared" si="19"/>
        <v>95.33042547148861</v>
      </c>
      <c r="P98" s="7"/>
      <c r="Q98" s="25">
        <f t="shared" si="20"/>
        <v>-3494.1564680656898</v>
      </c>
      <c r="R98" s="24">
        <f t="shared" si="21"/>
        <v>-1602.1358969554722</v>
      </c>
      <c r="S98" s="7"/>
      <c r="T98" s="25">
        <f t="shared" si="22"/>
        <v>0.90401621686639722</v>
      </c>
      <c r="U98" s="24">
        <f t="shared" si="23"/>
        <v>-0.41497997141566073</v>
      </c>
      <c r="V98" s="7"/>
      <c r="W98" s="25">
        <f t="shared" si="24"/>
        <v>0.90612433123124392</v>
      </c>
      <c r="X98" s="24">
        <f t="shared" si="29"/>
        <v>286.88058514520833</v>
      </c>
      <c r="Y98" s="7"/>
      <c r="Z98" s="25">
        <f t="shared" si="30"/>
        <v>-634</v>
      </c>
      <c r="AA98" s="17">
        <f t="shared" si="31"/>
        <v>286.93800000000005</v>
      </c>
      <c r="AB98" s="24">
        <f t="shared" si="25"/>
        <v>5.00801284908749</v>
      </c>
      <c r="AC98" s="17">
        <f t="shared" si="26"/>
        <v>-5.7414854791716152E-2</v>
      </c>
    </row>
    <row r="99" spans="1:29" s="17" customFormat="1" x14ac:dyDescent="0.25">
      <c r="A99" s="17">
        <v>14</v>
      </c>
      <c r="B99" s="17">
        <v>-628</v>
      </c>
      <c r="C99" s="17">
        <v>11345</v>
      </c>
      <c r="D99" s="17">
        <v>12577</v>
      </c>
      <c r="E99" s="17">
        <v>15036</v>
      </c>
      <c r="F99" s="17">
        <v>13822</v>
      </c>
      <c r="G99" s="24"/>
      <c r="H99" s="7"/>
      <c r="I99" s="25">
        <f t="shared" si="17"/>
        <v>-3691</v>
      </c>
      <c r="J99" s="24">
        <f t="shared" si="17"/>
        <v>-1245</v>
      </c>
      <c r="K99" s="7"/>
      <c r="L99" s="25">
        <f t="shared" si="27"/>
        <v>-3697.7617719288137</v>
      </c>
      <c r="M99" s="17">
        <f t="shared" si="18"/>
        <v>45.721559617292769</v>
      </c>
      <c r="N99" s="17">
        <f t="shared" si="28"/>
        <v>-1247.0408374418555</v>
      </c>
      <c r="O99" s="24">
        <f t="shared" si="19"/>
        <v>4.1650174640793063</v>
      </c>
      <c r="P99" s="7"/>
      <c r="Q99" s="25">
        <f t="shared" si="20"/>
        <v>-3634.1564680656898</v>
      </c>
      <c r="R99" s="24">
        <f t="shared" si="21"/>
        <v>-1257.1358969554722</v>
      </c>
      <c r="S99" s="7"/>
      <c r="T99" s="25">
        <f t="shared" si="22"/>
        <v>0.94023733962320333</v>
      </c>
      <c r="U99" s="24">
        <f t="shared" si="23"/>
        <v>-0.32561920594597471</v>
      </c>
      <c r="V99" s="7"/>
      <c r="W99" s="25">
        <f t="shared" si="24"/>
        <v>0.94189444455260707</v>
      </c>
      <c r="X99" s="24">
        <f t="shared" si="29"/>
        <v>281.34472047531028</v>
      </c>
      <c r="Y99" s="7"/>
      <c r="Z99" s="25">
        <f t="shared" si="30"/>
        <v>-628</v>
      </c>
      <c r="AA99" s="17">
        <f t="shared" si="31"/>
        <v>281.28600000000006</v>
      </c>
      <c r="AB99" s="24">
        <f t="shared" si="25"/>
        <v>4.909366839764771</v>
      </c>
      <c r="AC99" s="17">
        <f t="shared" si="26"/>
        <v>5.8720475310224174E-2</v>
      </c>
    </row>
    <row r="100" spans="1:29" s="17" customFormat="1" x14ac:dyDescent="0.25">
      <c r="A100" s="17">
        <v>15</v>
      </c>
      <c r="B100" s="17">
        <v>-637</v>
      </c>
      <c r="C100" s="17">
        <v>11294</v>
      </c>
      <c r="D100" s="17">
        <v>12772</v>
      </c>
      <c r="E100" s="17">
        <v>15098</v>
      </c>
      <c r="F100" s="17">
        <v>13646</v>
      </c>
      <c r="G100" s="24"/>
      <c r="H100" s="7"/>
      <c r="I100" s="25">
        <f t="shared" si="17"/>
        <v>-3804</v>
      </c>
      <c r="J100" s="24">
        <f t="shared" si="17"/>
        <v>-874</v>
      </c>
      <c r="K100" s="7"/>
      <c r="L100" s="25">
        <f t="shared" si="27"/>
        <v>-3807.2599738671429</v>
      </c>
      <c r="M100" s="17">
        <f t="shared" si="18"/>
        <v>10.627429614454567</v>
      </c>
      <c r="N100" s="17">
        <f t="shared" si="28"/>
        <v>-876.76181857775623</v>
      </c>
      <c r="O100" s="24">
        <f t="shared" si="19"/>
        <v>7.627641856439447</v>
      </c>
      <c r="P100" s="7"/>
      <c r="Q100" s="25">
        <f t="shared" si="20"/>
        <v>-3747.1564680656898</v>
      </c>
      <c r="R100" s="24">
        <f t="shared" si="21"/>
        <v>-886.13589695547216</v>
      </c>
      <c r="S100" s="7"/>
      <c r="T100" s="25">
        <f t="shared" si="22"/>
        <v>0.96947296013405404</v>
      </c>
      <c r="U100" s="24">
        <f t="shared" si="23"/>
        <v>-0.229524005977124</v>
      </c>
      <c r="V100" s="7"/>
      <c r="W100" s="25">
        <f t="shared" si="24"/>
        <v>0.97064494252111722</v>
      </c>
      <c r="X100" s="24">
        <f t="shared" si="29"/>
        <v>275.57820642190063</v>
      </c>
      <c r="Y100" s="7"/>
      <c r="Z100" s="25">
        <f t="shared" si="30"/>
        <v>-637</v>
      </c>
      <c r="AA100" s="17">
        <f t="shared" si="31"/>
        <v>275.55300000000005</v>
      </c>
      <c r="AB100" s="24">
        <f t="shared" si="25"/>
        <v>4.8093071137479351</v>
      </c>
      <c r="AC100" s="17">
        <f t="shared" si="26"/>
        <v>2.5206421900577425E-2</v>
      </c>
    </row>
    <row r="101" spans="1:29" s="17" customFormat="1" x14ac:dyDescent="0.25">
      <c r="A101" s="17">
        <v>16</v>
      </c>
      <c r="B101" s="17">
        <v>-637</v>
      </c>
      <c r="C101" s="17">
        <v>11259</v>
      </c>
      <c r="D101" s="17">
        <v>12966</v>
      </c>
      <c r="E101" s="17">
        <v>15134</v>
      </c>
      <c r="F101" s="17">
        <v>13462</v>
      </c>
      <c r="G101" s="24"/>
      <c r="H101" s="7"/>
      <c r="I101" s="25">
        <f t="shared" si="17"/>
        <v>-3875</v>
      </c>
      <c r="J101" s="24">
        <f t="shared" si="17"/>
        <v>-496</v>
      </c>
      <c r="K101" s="7"/>
      <c r="L101" s="25">
        <f t="shared" si="27"/>
        <v>-3879.2244441405933</v>
      </c>
      <c r="M101" s="17">
        <f t="shared" si="18"/>
        <v>17.845928296992874</v>
      </c>
      <c r="N101" s="17">
        <f t="shared" si="28"/>
        <v>-497.58280788726188</v>
      </c>
      <c r="O101" s="24">
        <f t="shared" si="19"/>
        <v>2.505280807978413</v>
      </c>
      <c r="P101" s="7"/>
      <c r="Q101" s="25">
        <f t="shared" si="20"/>
        <v>-3818.1564680656898</v>
      </c>
      <c r="R101" s="24">
        <f t="shared" si="21"/>
        <v>-508.13589695547222</v>
      </c>
      <c r="S101" s="7"/>
      <c r="T101" s="25">
        <f t="shared" si="22"/>
        <v>0.9878422438178629</v>
      </c>
      <c r="U101" s="24">
        <f t="shared" si="23"/>
        <v>-0.13161568902772894</v>
      </c>
      <c r="V101" s="7"/>
      <c r="W101" s="25">
        <f t="shared" si="24"/>
        <v>0.98851980468585798</v>
      </c>
      <c r="X101" s="24">
        <f t="shared" si="29"/>
        <v>269.85810710991564</v>
      </c>
      <c r="Y101" s="7"/>
      <c r="Z101" s="25">
        <f t="shared" si="30"/>
        <v>-637</v>
      </c>
      <c r="AA101" s="17">
        <f t="shared" si="31"/>
        <v>269.82000000000005</v>
      </c>
      <c r="AB101" s="24">
        <f t="shared" si="25"/>
        <v>4.709247387731101</v>
      </c>
      <c r="AC101" s="17">
        <f t="shared" si="26"/>
        <v>3.8107109915586079E-2</v>
      </c>
    </row>
    <row r="102" spans="1:29" s="17" customFormat="1" x14ac:dyDescent="0.25">
      <c r="A102" s="17">
        <v>17</v>
      </c>
      <c r="B102" s="17">
        <v>-623</v>
      </c>
      <c r="C102" s="17">
        <v>11240</v>
      </c>
      <c r="D102" s="17">
        <v>13141</v>
      </c>
      <c r="E102" s="17">
        <v>15147</v>
      </c>
      <c r="F102" s="17">
        <v>13267</v>
      </c>
      <c r="G102" s="24"/>
      <c r="H102" s="7"/>
      <c r="I102" s="25">
        <f t="shared" si="17"/>
        <v>-3907</v>
      </c>
      <c r="J102" s="24">
        <f t="shared" si="17"/>
        <v>-126</v>
      </c>
      <c r="K102" s="7"/>
      <c r="L102" s="25">
        <f t="shared" si="27"/>
        <v>-3912.6082338840706</v>
      </c>
      <c r="M102" s="17">
        <f t="shared" si="18"/>
        <v>31.452287298437767</v>
      </c>
      <c r="N102" s="17">
        <f t="shared" si="28"/>
        <v>-121.77349558865801</v>
      </c>
      <c r="O102" s="24">
        <f t="shared" si="19"/>
        <v>17.863339539093317</v>
      </c>
      <c r="P102" s="7"/>
      <c r="Q102" s="25">
        <f t="shared" si="20"/>
        <v>-3850.1564680656898</v>
      </c>
      <c r="R102" s="24">
        <f t="shared" si="21"/>
        <v>-138.13589695547219</v>
      </c>
      <c r="S102" s="7"/>
      <c r="T102" s="25">
        <f t="shared" si="22"/>
        <v>0.99612135759084719</v>
      </c>
      <c r="U102" s="24">
        <f t="shared" si="23"/>
        <v>-3.5779505770384523E-2</v>
      </c>
      <c r="V102" s="7"/>
      <c r="W102" s="25">
        <f t="shared" si="24"/>
        <v>0.99631483707346846</v>
      </c>
      <c r="X102" s="24">
        <f t="shared" si="29"/>
        <v>264.33082407165853</v>
      </c>
      <c r="Y102" s="7"/>
      <c r="Z102" s="25">
        <f t="shared" si="30"/>
        <v>-623</v>
      </c>
      <c r="AA102" s="17">
        <f t="shared" si="31"/>
        <v>264.21300000000008</v>
      </c>
      <c r="AB102" s="24">
        <f t="shared" si="25"/>
        <v>4.6113867765717789</v>
      </c>
      <c r="AC102" s="17">
        <f t="shared" si="26"/>
        <v>0.11782407165844688</v>
      </c>
    </row>
    <row r="103" spans="1:29" s="17" customFormat="1" x14ac:dyDescent="0.25">
      <c r="A103" s="17">
        <v>18</v>
      </c>
      <c r="B103" s="17">
        <v>-622</v>
      </c>
      <c r="C103" s="17">
        <v>11237</v>
      </c>
      <c r="D103" s="17">
        <v>13327</v>
      </c>
      <c r="E103" s="17">
        <v>15140</v>
      </c>
      <c r="F103" s="17">
        <v>13075</v>
      </c>
      <c r="G103" s="24"/>
      <c r="H103" s="7"/>
      <c r="I103" s="25">
        <f t="shared" si="17"/>
        <v>-3903</v>
      </c>
      <c r="J103" s="24">
        <f t="shared" si="17"/>
        <v>252</v>
      </c>
      <c r="K103" s="7"/>
      <c r="L103" s="25">
        <f t="shared" si="27"/>
        <v>-3909.1153464395106</v>
      </c>
      <c r="M103" s="17">
        <f t="shared" si="18"/>
        <v>37.397462075235353</v>
      </c>
      <c r="N103" s="17">
        <f t="shared" si="28"/>
        <v>254.71435074381876</v>
      </c>
      <c r="O103" s="24">
        <f t="shared" si="19"/>
        <v>7.3676999604694311</v>
      </c>
      <c r="P103" s="7"/>
      <c r="Q103" s="25">
        <f t="shared" si="20"/>
        <v>-3846.1564680656898</v>
      </c>
      <c r="R103" s="24">
        <f t="shared" si="21"/>
        <v>239.86410304452781</v>
      </c>
      <c r="S103" s="7"/>
      <c r="T103" s="25">
        <f t="shared" si="22"/>
        <v>0.9950864683692241</v>
      </c>
      <c r="U103" s="24">
        <f t="shared" si="23"/>
        <v>6.2128811179010555E-2</v>
      </c>
      <c r="V103" s="7"/>
      <c r="W103" s="25">
        <f t="shared" si="24"/>
        <v>0.99478527868770827</v>
      </c>
      <c r="X103" s="24">
        <f t="shared" si="29"/>
        <v>258.70037345840058</v>
      </c>
      <c r="Y103" s="7"/>
      <c r="Z103" s="25">
        <f t="shared" si="30"/>
        <v>-622</v>
      </c>
      <c r="AA103" s="17">
        <f t="shared" si="31"/>
        <v>258.61500000000007</v>
      </c>
      <c r="AB103" s="24">
        <f t="shared" si="25"/>
        <v>4.5136832450451365</v>
      </c>
      <c r="AC103" s="17">
        <f t="shared" si="26"/>
        <v>8.5373458400511026E-2</v>
      </c>
    </row>
    <row r="104" spans="1:29" s="17" customFormat="1" x14ac:dyDescent="0.25">
      <c r="A104" s="17">
        <v>19</v>
      </c>
      <c r="B104" s="17">
        <v>-612</v>
      </c>
      <c r="C104" s="17">
        <v>11256</v>
      </c>
      <c r="D104" s="17">
        <v>13508</v>
      </c>
      <c r="E104" s="17">
        <v>15119</v>
      </c>
      <c r="F104" s="17">
        <v>12892</v>
      </c>
      <c r="G104" s="24"/>
      <c r="H104" s="7"/>
      <c r="I104" s="25">
        <f t="shared" si="17"/>
        <v>-3863</v>
      </c>
      <c r="J104" s="24">
        <f t="shared" si="17"/>
        <v>616</v>
      </c>
      <c r="K104" s="7"/>
      <c r="L104" s="25">
        <f t="shared" si="27"/>
        <v>-3869.7985169583194</v>
      </c>
      <c r="M104" s="17">
        <f t="shared" si="18"/>
        <v>46.21983283255642</v>
      </c>
      <c r="N104" s="17">
        <f t="shared" si="28"/>
        <v>622.90837470431813</v>
      </c>
      <c r="O104" s="24">
        <f t="shared" si="19"/>
        <v>47.725641055262678</v>
      </c>
      <c r="P104" s="7"/>
      <c r="Q104" s="25">
        <f t="shared" si="20"/>
        <v>-3806.1564680656898</v>
      </c>
      <c r="R104" s="24">
        <f t="shared" si="21"/>
        <v>603.86410304452784</v>
      </c>
      <c r="S104" s="7"/>
      <c r="T104" s="25">
        <f t="shared" si="22"/>
        <v>0.98473757615299384</v>
      </c>
      <c r="U104" s="24">
        <f t="shared" si="23"/>
        <v>0.15641089416731693</v>
      </c>
      <c r="V104" s="7"/>
      <c r="W104" s="25">
        <f t="shared" si="24"/>
        <v>0.98395991902868585</v>
      </c>
      <c r="X104" s="24">
        <f t="shared" si="29"/>
        <v>253.2419078773421</v>
      </c>
      <c r="Y104" s="7"/>
      <c r="Z104" s="25">
        <f t="shared" si="30"/>
        <v>-612</v>
      </c>
      <c r="AA104" s="17">
        <f t="shared" si="31"/>
        <v>253.10700000000006</v>
      </c>
      <c r="AB104" s="24">
        <f t="shared" si="25"/>
        <v>4.4175505098452881</v>
      </c>
      <c r="AC104" s="17">
        <f t="shared" si="26"/>
        <v>0.13490787734204446</v>
      </c>
    </row>
    <row r="105" spans="1:29" s="17" customFormat="1" x14ac:dyDescent="0.25">
      <c r="A105" s="17">
        <v>20</v>
      </c>
      <c r="B105" s="17">
        <v>-610</v>
      </c>
      <c r="C105" s="17">
        <v>11298</v>
      </c>
      <c r="D105" s="17">
        <v>13695</v>
      </c>
      <c r="E105" s="17">
        <v>15088</v>
      </c>
      <c r="F105" s="17">
        <v>12722</v>
      </c>
      <c r="G105" s="24"/>
      <c r="H105" s="7"/>
      <c r="I105" s="25">
        <f t="shared" si="17"/>
        <v>-3790</v>
      </c>
      <c r="J105" s="24">
        <f t="shared" si="17"/>
        <v>973</v>
      </c>
      <c r="K105" s="7"/>
      <c r="L105" s="25">
        <f t="shared" si="27"/>
        <v>-3795.5565529702862</v>
      </c>
      <c r="M105" s="17">
        <f t="shared" si="18"/>
        <v>30.875280911596921</v>
      </c>
      <c r="N105" s="17">
        <f t="shared" si="28"/>
        <v>984.28614710401598</v>
      </c>
      <c r="O105" s="24">
        <f t="shared" si="19"/>
        <v>127.37711645348833</v>
      </c>
      <c r="P105" s="7"/>
      <c r="Q105" s="25">
        <f t="shared" si="20"/>
        <v>-3733.1564680656898</v>
      </c>
      <c r="R105" s="24">
        <f t="shared" si="21"/>
        <v>960.86410304452784</v>
      </c>
      <c r="S105" s="7"/>
      <c r="T105" s="25">
        <f t="shared" si="22"/>
        <v>0.9658508478583735</v>
      </c>
      <c r="U105" s="24">
        <f t="shared" si="23"/>
        <v>0.24887986017507896</v>
      </c>
      <c r="V105" s="7"/>
      <c r="W105" s="25">
        <f t="shared" si="24"/>
        <v>0.96460577462293184</v>
      </c>
      <c r="X105" s="24">
        <f t="shared" si="29"/>
        <v>247.8066379549075</v>
      </c>
      <c r="Y105" s="7"/>
      <c r="Z105" s="25">
        <f t="shared" si="30"/>
        <v>-610</v>
      </c>
      <c r="AA105" s="17">
        <f t="shared" si="31"/>
        <v>247.61700000000005</v>
      </c>
      <c r="AB105" s="24">
        <f t="shared" si="25"/>
        <v>4.3217319339108</v>
      </c>
      <c r="AC105" s="17">
        <f t="shared" si="26"/>
        <v>0.18963795490745383</v>
      </c>
    </row>
    <row r="106" spans="1:29" s="17" customFormat="1" x14ac:dyDescent="0.25">
      <c r="A106" s="17">
        <v>21</v>
      </c>
      <c r="B106" s="17">
        <v>-635</v>
      </c>
      <c r="C106" s="17">
        <v>11346</v>
      </c>
      <c r="D106" s="17">
        <v>13866</v>
      </c>
      <c r="E106" s="17">
        <v>15026</v>
      </c>
      <c r="F106" s="17">
        <v>12529</v>
      </c>
      <c r="G106" s="24"/>
      <c r="H106" s="7"/>
      <c r="I106" s="25">
        <f t="shared" si="17"/>
        <v>-3680</v>
      </c>
      <c r="J106" s="24">
        <f t="shared" si="17"/>
        <v>1337</v>
      </c>
      <c r="K106" s="7"/>
      <c r="L106" s="25">
        <f t="shared" si="27"/>
        <v>-3681.8326645777584</v>
      </c>
      <c r="M106" s="17">
        <f t="shared" si="18"/>
        <v>3.3586594545701942</v>
      </c>
      <c r="N106" s="17">
        <f t="shared" si="28"/>
        <v>1350.9454099969669</v>
      </c>
      <c r="O106" s="24">
        <f t="shared" si="19"/>
        <v>194.47445998350361</v>
      </c>
      <c r="P106" s="7"/>
      <c r="Q106" s="25">
        <f t="shared" si="20"/>
        <v>-3623.1564680656898</v>
      </c>
      <c r="R106" s="24">
        <f t="shared" si="21"/>
        <v>1324.8641030445278</v>
      </c>
      <c r="S106" s="7"/>
      <c r="T106" s="25">
        <f t="shared" si="22"/>
        <v>0.93739139426374007</v>
      </c>
      <c r="U106" s="24">
        <f t="shared" si="23"/>
        <v>0.34316194316338533</v>
      </c>
      <c r="V106" s="7"/>
      <c r="W106" s="25">
        <f t="shared" si="24"/>
        <v>0.93566962245010843</v>
      </c>
      <c r="X106" s="24">
        <f t="shared" si="29"/>
        <v>242.13332278825305</v>
      </c>
      <c r="Y106" s="7"/>
      <c r="Z106" s="25">
        <f t="shared" si="30"/>
        <v>-635</v>
      </c>
      <c r="AA106" s="17">
        <f t="shared" si="31"/>
        <v>241.90200000000004</v>
      </c>
      <c r="AB106" s="24">
        <f t="shared" si="25"/>
        <v>4.2219863671593236</v>
      </c>
      <c r="AC106" s="17">
        <f t="shared" si="26"/>
        <v>0.23132278825301</v>
      </c>
    </row>
    <row r="107" spans="1:29" s="17" customFormat="1" x14ac:dyDescent="0.25">
      <c r="A107" s="17">
        <v>22</v>
      </c>
      <c r="B107" s="17">
        <v>-634</v>
      </c>
      <c r="C107" s="17">
        <v>11429</v>
      </c>
      <c r="D107" s="17">
        <v>14056</v>
      </c>
      <c r="E107" s="17">
        <v>14960</v>
      </c>
      <c r="F107" s="17">
        <v>12361</v>
      </c>
      <c r="G107" s="24"/>
      <c r="H107" s="7"/>
      <c r="I107" s="25">
        <f t="shared" si="17"/>
        <v>-3531</v>
      </c>
      <c r="J107" s="24">
        <f t="shared" si="17"/>
        <v>1695</v>
      </c>
      <c r="K107" s="7"/>
      <c r="L107" s="25">
        <f t="shared" si="27"/>
        <v>-3532.3211664365917</v>
      </c>
      <c r="M107" s="17">
        <f t="shared" si="18"/>
        <v>1.7454807531765124</v>
      </c>
      <c r="N107" s="17">
        <f t="shared" si="28"/>
        <v>1703.741091813893</v>
      </c>
      <c r="O107" s="24">
        <f t="shared" si="19"/>
        <v>76.406686098907841</v>
      </c>
      <c r="P107" s="7"/>
      <c r="Q107" s="25">
        <f t="shared" si="20"/>
        <v>-3474.1564680656898</v>
      </c>
      <c r="R107" s="24">
        <f t="shared" si="21"/>
        <v>1682.8641030445278</v>
      </c>
      <c r="S107" s="7"/>
      <c r="T107" s="25">
        <f t="shared" si="22"/>
        <v>0.89884177075828209</v>
      </c>
      <c r="U107" s="24">
        <f t="shared" si="23"/>
        <v>0.43588992588265368</v>
      </c>
      <c r="V107" s="7"/>
      <c r="W107" s="25">
        <f t="shared" si="24"/>
        <v>0.89665102327287249</v>
      </c>
      <c r="X107" s="24">
        <f t="shared" si="29"/>
        <v>236.34828395018349</v>
      </c>
      <c r="Y107" s="7"/>
      <c r="Z107" s="25">
        <f t="shared" si="30"/>
        <v>-634</v>
      </c>
      <c r="AA107" s="17">
        <f t="shared" si="31"/>
        <v>236.19600000000005</v>
      </c>
      <c r="AB107" s="24">
        <f t="shared" si="25"/>
        <v>4.122397880040527</v>
      </c>
      <c r="AC107" s="17">
        <f t="shared" si="26"/>
        <v>0.15228395018343122</v>
      </c>
    </row>
    <row r="108" spans="1:29" s="17" customFormat="1" x14ac:dyDescent="0.25">
      <c r="A108" s="17">
        <v>23</v>
      </c>
      <c r="B108" s="17">
        <v>-638</v>
      </c>
      <c r="C108" s="17">
        <v>11521</v>
      </c>
      <c r="D108" s="17">
        <v>14223</v>
      </c>
      <c r="E108" s="17">
        <v>14866</v>
      </c>
      <c r="F108" s="17">
        <v>12191</v>
      </c>
      <c r="G108" s="24"/>
      <c r="H108" s="7"/>
      <c r="I108" s="25">
        <f t="shared" si="17"/>
        <v>-3345</v>
      </c>
      <c r="J108" s="24">
        <f t="shared" si="17"/>
        <v>2032</v>
      </c>
      <c r="K108" s="7"/>
      <c r="L108" s="25">
        <f t="shared" si="27"/>
        <v>-3347.0879863373216</v>
      </c>
      <c r="M108" s="17">
        <f t="shared" si="18"/>
        <v>4.3596869448415916</v>
      </c>
      <c r="N108" s="17">
        <f t="shared" si="28"/>
        <v>2041.8197813807603</v>
      </c>
      <c r="O108" s="24">
        <f t="shared" si="19"/>
        <v>96.428106365927306</v>
      </c>
      <c r="P108" s="7"/>
      <c r="Q108" s="25">
        <f t="shared" si="20"/>
        <v>-3288.1564680656898</v>
      </c>
      <c r="R108" s="24">
        <f t="shared" si="21"/>
        <v>2019.8641030445278</v>
      </c>
      <c r="S108" s="7"/>
      <c r="T108" s="25">
        <f t="shared" si="22"/>
        <v>0.85071942195281103</v>
      </c>
      <c r="U108" s="24">
        <f t="shared" si="23"/>
        <v>0.52317855766028898</v>
      </c>
      <c r="V108" s="7"/>
      <c r="W108" s="25">
        <f t="shared" si="24"/>
        <v>0.8480870575105226</v>
      </c>
      <c r="X108" s="24">
        <f t="shared" si="29"/>
        <v>230.60398548779744</v>
      </c>
      <c r="Y108" s="7"/>
      <c r="Z108" s="25">
        <f t="shared" si="30"/>
        <v>-638</v>
      </c>
      <c r="AA108" s="17">
        <f t="shared" si="31"/>
        <v>230.45400000000006</v>
      </c>
      <c r="AB108" s="24">
        <f t="shared" si="25"/>
        <v>4.0221810743910131</v>
      </c>
      <c r="AC108" s="17">
        <f t="shared" si="26"/>
        <v>0.1499854877973803</v>
      </c>
    </row>
    <row r="109" spans="1:29" s="17" customFormat="1" x14ac:dyDescent="0.25">
      <c r="A109" s="17">
        <v>24</v>
      </c>
      <c r="B109" s="17">
        <v>-628</v>
      </c>
      <c r="C109" s="17">
        <v>11623</v>
      </c>
      <c r="D109" s="17">
        <v>14375</v>
      </c>
      <c r="E109" s="17">
        <v>14759</v>
      </c>
      <c r="F109" s="17">
        <v>12032</v>
      </c>
      <c r="G109" s="24"/>
      <c r="H109" s="7"/>
      <c r="I109" s="25">
        <f t="shared" si="17"/>
        <v>-3136</v>
      </c>
      <c r="J109" s="24">
        <f t="shared" si="17"/>
        <v>2343</v>
      </c>
      <c r="K109" s="7"/>
      <c r="L109" s="25">
        <f t="shared" si="27"/>
        <v>-3132.4886155745789</v>
      </c>
      <c r="M109" s="17">
        <f t="shared" si="18"/>
        <v>12.32982058308956</v>
      </c>
      <c r="N109" s="17">
        <f t="shared" si="28"/>
        <v>2354.7085987852406</v>
      </c>
      <c r="O109" s="24">
        <f t="shared" si="19"/>
        <v>137.09128551373792</v>
      </c>
      <c r="P109" s="7"/>
      <c r="Q109" s="25">
        <f t="shared" si="20"/>
        <v>-3079.1564680656898</v>
      </c>
      <c r="R109" s="24">
        <f t="shared" si="21"/>
        <v>2330.8641030445278</v>
      </c>
      <c r="S109" s="7"/>
      <c r="T109" s="25">
        <f t="shared" si="22"/>
        <v>0.79664646012300755</v>
      </c>
      <c r="U109" s="24">
        <f t="shared" si="23"/>
        <v>0.60373275493875955</v>
      </c>
      <c r="V109" s="7"/>
      <c r="W109" s="25">
        <f t="shared" si="24"/>
        <v>0.79360642673402571</v>
      </c>
      <c r="X109" s="24">
        <f t="shared" si="29"/>
        <v>225.01220026181613</v>
      </c>
      <c r="Y109" s="7"/>
      <c r="Z109" s="25">
        <f t="shared" si="30"/>
        <v>-628</v>
      </c>
      <c r="AA109" s="17">
        <f t="shared" si="31"/>
        <v>224.80200000000008</v>
      </c>
      <c r="AB109" s="24">
        <f t="shared" si="25"/>
        <v>3.9235350650682941</v>
      </c>
      <c r="AC109" s="17">
        <f t="shared" si="26"/>
        <v>0.21020026181605544</v>
      </c>
    </row>
    <row r="110" spans="1:29" s="17" customFormat="1" x14ac:dyDescent="0.25">
      <c r="A110" s="17">
        <v>25</v>
      </c>
      <c r="B110" s="17">
        <v>-628</v>
      </c>
      <c r="C110" s="17">
        <v>11741</v>
      </c>
      <c r="D110" s="17">
        <v>14515</v>
      </c>
      <c r="E110" s="17">
        <v>14632</v>
      </c>
      <c r="F110" s="17">
        <v>11883</v>
      </c>
      <c r="G110" s="24"/>
      <c r="H110" s="7"/>
      <c r="I110" s="25">
        <f t="shared" si="17"/>
        <v>-2891</v>
      </c>
      <c r="J110" s="24">
        <f t="shared" si="17"/>
        <v>2632</v>
      </c>
      <c r="K110" s="7"/>
      <c r="L110" s="25">
        <f t="shared" si="27"/>
        <v>-2887.9721387172413</v>
      </c>
      <c r="M110" s="17">
        <f t="shared" si="18"/>
        <v>9.1679439476294604</v>
      </c>
      <c r="N110" s="17">
        <f t="shared" si="28"/>
        <v>2644.8019762126492</v>
      </c>
      <c r="O110" s="24">
        <f t="shared" si="19"/>
        <v>163.89059494923472</v>
      </c>
      <c r="P110" s="7"/>
      <c r="Q110" s="25">
        <f t="shared" si="20"/>
        <v>-2834.1564680656898</v>
      </c>
      <c r="R110" s="24">
        <f t="shared" si="21"/>
        <v>2619.8641030445278</v>
      </c>
      <c r="S110" s="7"/>
      <c r="T110" s="25">
        <f t="shared" si="22"/>
        <v>0.73325949529859669</v>
      </c>
      <c r="U110" s="24">
        <f t="shared" si="23"/>
        <v>0.67858858456409077</v>
      </c>
      <c r="V110" s="7"/>
      <c r="W110" s="25">
        <f t="shared" si="24"/>
        <v>0.72984046359339616</v>
      </c>
      <c r="X110" s="24">
        <f t="shared" si="29"/>
        <v>219.35814977911457</v>
      </c>
      <c r="Y110" s="7"/>
      <c r="Z110" s="25">
        <f t="shared" si="30"/>
        <v>-628</v>
      </c>
      <c r="AA110" s="17">
        <f t="shared" si="31"/>
        <v>219.15000000000009</v>
      </c>
      <c r="AB110" s="24">
        <f t="shared" si="25"/>
        <v>3.8248890557455746</v>
      </c>
      <c r="AC110" s="17">
        <f t="shared" si="26"/>
        <v>0.20814977911447841</v>
      </c>
    </row>
    <row r="111" spans="1:29" s="17" customFormat="1" x14ac:dyDescent="0.25">
      <c r="A111" s="17">
        <v>26</v>
      </c>
      <c r="B111" s="17">
        <v>-610</v>
      </c>
      <c r="C111" s="17">
        <v>11879</v>
      </c>
      <c r="D111" s="17">
        <v>14650</v>
      </c>
      <c r="E111" s="17">
        <v>14505</v>
      </c>
      <c r="F111" s="17">
        <v>11755</v>
      </c>
      <c r="G111" s="24"/>
      <c r="H111" s="7"/>
      <c r="I111" s="25">
        <f t="shared" si="17"/>
        <v>-2626</v>
      </c>
      <c r="J111" s="24">
        <f t="shared" si="17"/>
        <v>2895</v>
      </c>
      <c r="K111" s="7"/>
      <c r="L111" s="25">
        <f t="shared" si="27"/>
        <v>-2624.074763660009</v>
      </c>
      <c r="M111" s="17">
        <f t="shared" si="18"/>
        <v>3.7065349648218957</v>
      </c>
      <c r="N111" s="17">
        <f t="shared" si="28"/>
        <v>2902.0772620795456</v>
      </c>
      <c r="O111" s="24">
        <f t="shared" si="19"/>
        <v>50.087638542573579</v>
      </c>
      <c r="P111" s="7"/>
      <c r="Q111" s="25">
        <f t="shared" si="20"/>
        <v>-2569.1564680656898</v>
      </c>
      <c r="R111" s="24">
        <f t="shared" si="21"/>
        <v>2882.8641030445278</v>
      </c>
      <c r="S111" s="7"/>
      <c r="T111" s="25">
        <f t="shared" si="22"/>
        <v>0.66469808436607081</v>
      </c>
      <c r="U111" s="24">
        <f t="shared" si="23"/>
        <v>0.7467099796902571</v>
      </c>
      <c r="V111" s="7"/>
      <c r="W111" s="25">
        <f t="shared" si="24"/>
        <v>0.66093401226063964</v>
      </c>
      <c r="X111" s="24">
        <f t="shared" si="29"/>
        <v>213.78705603189337</v>
      </c>
      <c r="Y111" s="7"/>
      <c r="Z111" s="25">
        <f t="shared" si="30"/>
        <v>-610</v>
      </c>
      <c r="AA111" s="17">
        <f t="shared" si="31"/>
        <v>213.66000000000008</v>
      </c>
      <c r="AB111" s="24">
        <f t="shared" si="25"/>
        <v>3.7290704798110861</v>
      </c>
      <c r="AC111" s="17">
        <f t="shared" si="26"/>
        <v>0.1270560318932894</v>
      </c>
    </row>
    <row r="112" spans="1:29" s="17" customFormat="1" x14ac:dyDescent="0.25">
      <c r="A112" s="17">
        <v>27</v>
      </c>
      <c r="B112" s="17">
        <v>-612</v>
      </c>
      <c r="C112" s="17">
        <v>12023</v>
      </c>
      <c r="D112" s="17">
        <v>14769</v>
      </c>
      <c r="E112" s="17">
        <v>14359</v>
      </c>
      <c r="F112" s="17">
        <v>11637</v>
      </c>
      <c r="G112" s="24"/>
      <c r="H112" s="7"/>
      <c r="I112" s="25">
        <f t="shared" si="17"/>
        <v>-2336</v>
      </c>
      <c r="J112" s="24">
        <f t="shared" si="17"/>
        <v>3132</v>
      </c>
      <c r="K112" s="7"/>
      <c r="L112" s="25">
        <f t="shared" si="27"/>
        <v>-2335.6377488402941</v>
      </c>
      <c r="M112" s="17">
        <f t="shared" si="18"/>
        <v>0.13122590270828408</v>
      </c>
      <c r="N112" s="17">
        <f t="shared" si="28"/>
        <v>3133.5288391155204</v>
      </c>
      <c r="O112" s="24">
        <f t="shared" si="19"/>
        <v>2.3373490411453237</v>
      </c>
      <c r="P112" s="7"/>
      <c r="Q112" s="25">
        <f t="shared" si="20"/>
        <v>-2279.1564680656898</v>
      </c>
      <c r="R112" s="24">
        <f t="shared" si="21"/>
        <v>3119.8641030445278</v>
      </c>
      <c r="S112" s="7"/>
      <c r="T112" s="25">
        <f t="shared" si="22"/>
        <v>0.5896686157984008</v>
      </c>
      <c r="U112" s="24">
        <f t="shared" si="23"/>
        <v>0.80809694031725887</v>
      </c>
      <c r="V112" s="7"/>
      <c r="W112" s="25">
        <f t="shared" si="24"/>
        <v>0.58559344469905572</v>
      </c>
      <c r="X112" s="24">
        <f t="shared" si="29"/>
        <v>208.20335468060216</v>
      </c>
      <c r="Y112" s="7"/>
      <c r="Z112" s="25">
        <f t="shared" si="30"/>
        <v>-612</v>
      </c>
      <c r="AA112" s="17">
        <f t="shared" si="31"/>
        <v>208.15200000000007</v>
      </c>
      <c r="AB112" s="24">
        <f t="shared" si="25"/>
        <v>3.6329377446112376</v>
      </c>
      <c r="AC112" s="17">
        <f t="shared" si="26"/>
        <v>5.1354680602088365E-2</v>
      </c>
    </row>
    <row r="113" spans="1:29" s="17" customFormat="1" x14ac:dyDescent="0.25">
      <c r="A113" s="17">
        <v>28</v>
      </c>
      <c r="B113" s="17">
        <v>-618</v>
      </c>
      <c r="C113" s="17">
        <v>12173</v>
      </c>
      <c r="D113" s="17">
        <v>14866</v>
      </c>
      <c r="E113" s="17">
        <v>14201</v>
      </c>
      <c r="F113" s="17">
        <v>11530</v>
      </c>
      <c r="G113" s="24"/>
      <c r="H113" s="7"/>
      <c r="I113" s="25">
        <f t="shared" si="17"/>
        <v>-2028</v>
      </c>
      <c r="J113" s="24">
        <f t="shared" si="17"/>
        <v>3336</v>
      </c>
      <c r="K113" s="7"/>
      <c r="L113" s="25">
        <f t="shared" si="27"/>
        <v>-2023.0207397032768</v>
      </c>
      <c r="M113" s="17">
        <f t="shared" si="18"/>
        <v>24.793033102523697</v>
      </c>
      <c r="N113" s="17">
        <f t="shared" si="28"/>
        <v>3337.9700816321019</v>
      </c>
      <c r="O113" s="24">
        <f t="shared" si="19"/>
        <v>3.8812216371454333</v>
      </c>
      <c r="P113" s="7"/>
      <c r="Q113" s="25">
        <f t="shared" si="20"/>
        <v>-1971.1564680656898</v>
      </c>
      <c r="R113" s="24">
        <f t="shared" si="21"/>
        <v>3323.8641030445278</v>
      </c>
      <c r="S113" s="7"/>
      <c r="T113" s="25">
        <f t="shared" si="22"/>
        <v>0.50998214573342726</v>
      </c>
      <c r="U113" s="24">
        <f t="shared" si="23"/>
        <v>0.86093634946455144</v>
      </c>
      <c r="V113" s="7"/>
      <c r="W113" s="25">
        <f t="shared" si="24"/>
        <v>0.50563900045551358</v>
      </c>
      <c r="X113" s="24">
        <f t="shared" si="29"/>
        <v>202.70037523400003</v>
      </c>
      <c r="Y113" s="7"/>
      <c r="Z113" s="25">
        <f t="shared" si="30"/>
        <v>-618</v>
      </c>
      <c r="AA113" s="17">
        <f t="shared" si="31"/>
        <v>202.59000000000006</v>
      </c>
      <c r="AB113" s="24">
        <f t="shared" si="25"/>
        <v>3.5358625316153134</v>
      </c>
      <c r="AC113" s="17">
        <f t="shared" si="26"/>
        <v>0.1103752339999744</v>
      </c>
    </row>
    <row r="114" spans="1:29" s="17" customFormat="1" x14ac:dyDescent="0.25">
      <c r="A114" s="17">
        <v>29</v>
      </c>
      <c r="B114" s="17">
        <v>-622</v>
      </c>
      <c r="C114" s="17">
        <v>12351</v>
      </c>
      <c r="D114" s="17">
        <v>14965</v>
      </c>
      <c r="E114" s="17">
        <v>14044</v>
      </c>
      <c r="F114" s="17">
        <v>11450</v>
      </c>
      <c r="G114" s="24"/>
      <c r="H114" s="7"/>
      <c r="I114" s="25">
        <f t="shared" si="17"/>
        <v>-1693</v>
      </c>
      <c r="J114" s="24">
        <f t="shared" si="17"/>
        <v>3515</v>
      </c>
      <c r="K114" s="7"/>
      <c r="L114" s="25">
        <f t="shared" si="27"/>
        <v>-1689.6866608874734</v>
      </c>
      <c r="M114" s="17">
        <f t="shared" si="18"/>
        <v>10.978216074598501</v>
      </c>
      <c r="N114" s="17">
        <f t="shared" si="28"/>
        <v>3512.0838789677164</v>
      </c>
      <c r="O114" s="24">
        <f t="shared" si="19"/>
        <v>8.5037618749269246</v>
      </c>
      <c r="P114" s="7"/>
      <c r="Q114" s="25">
        <f t="shared" si="20"/>
        <v>-1636.1564680656898</v>
      </c>
      <c r="R114" s="24">
        <f t="shared" si="21"/>
        <v>3502.8641030445278</v>
      </c>
      <c r="S114" s="7"/>
      <c r="T114" s="25">
        <f t="shared" si="22"/>
        <v>0.42331017342249827</v>
      </c>
      <c r="U114" s="24">
        <f t="shared" si="23"/>
        <v>0.90730034082418554</v>
      </c>
      <c r="V114" s="7"/>
      <c r="W114" s="25">
        <f t="shared" si="24"/>
        <v>0.41873168015482298</v>
      </c>
      <c r="X114" s="24">
        <f t="shared" si="29"/>
        <v>197.04808907333006</v>
      </c>
      <c r="Y114" s="7"/>
      <c r="Z114" s="25">
        <f t="shared" si="30"/>
        <v>-622</v>
      </c>
      <c r="AA114" s="17">
        <f t="shared" si="31"/>
        <v>196.99200000000005</v>
      </c>
      <c r="AB114" s="24">
        <f t="shared" si="25"/>
        <v>3.4381590000886706</v>
      </c>
      <c r="AC114" s="17">
        <f t="shared" si="26"/>
        <v>5.6089073330014116E-2</v>
      </c>
    </row>
    <row r="115" spans="1:29" s="17" customFormat="1" x14ac:dyDescent="0.25">
      <c r="A115" s="17">
        <v>30</v>
      </c>
      <c r="B115" s="17">
        <v>-634</v>
      </c>
      <c r="C115" s="17">
        <v>12526</v>
      </c>
      <c r="D115" s="17">
        <v>15037</v>
      </c>
      <c r="E115" s="17">
        <v>13861</v>
      </c>
      <c r="F115" s="17">
        <v>11373</v>
      </c>
      <c r="G115" s="24"/>
      <c r="H115" s="7"/>
      <c r="I115" s="25">
        <f t="shared" si="17"/>
        <v>-1335</v>
      </c>
      <c r="J115" s="24">
        <f t="shared" si="17"/>
        <v>3664</v>
      </c>
      <c r="K115" s="7"/>
      <c r="L115" s="25">
        <f t="shared" si="27"/>
        <v>-1333.9104241370505</v>
      </c>
      <c r="M115" s="17">
        <f t="shared" si="18"/>
        <v>1.1871755611220591</v>
      </c>
      <c r="N115" s="17">
        <f t="shared" si="28"/>
        <v>3655.1634072158745</v>
      </c>
      <c r="O115" s="24">
        <f t="shared" si="19"/>
        <v>78.085372032459105</v>
      </c>
      <c r="P115" s="7"/>
      <c r="Q115" s="25">
        <f t="shared" si="20"/>
        <v>-1278.1564680656898</v>
      </c>
      <c r="R115" s="24">
        <f t="shared" si="21"/>
        <v>3651.8641030445278</v>
      </c>
      <c r="S115" s="7"/>
      <c r="T115" s="25">
        <f t="shared" si="22"/>
        <v>0.33068758808723675</v>
      </c>
      <c r="U115" s="24">
        <f t="shared" si="23"/>
        <v>0.94589383083862966</v>
      </c>
      <c r="V115" s="7"/>
      <c r="W115" s="25">
        <f t="shared" si="24"/>
        <v>0.32591292929455012</v>
      </c>
      <c r="X115" s="24">
        <f t="shared" si="29"/>
        <v>191.2857832328225</v>
      </c>
      <c r="Y115" s="7"/>
      <c r="Z115" s="25">
        <f t="shared" si="30"/>
        <v>-634</v>
      </c>
      <c r="AA115" s="17">
        <f t="shared" si="31"/>
        <v>191.28600000000006</v>
      </c>
      <c r="AB115" s="24">
        <f t="shared" si="25"/>
        <v>3.3385705129698744</v>
      </c>
      <c r="AC115" s="17">
        <f t="shared" si="26"/>
        <v>-2.167671775623603E-4</v>
      </c>
    </row>
    <row r="116" spans="1:29" s="17" customFormat="1" x14ac:dyDescent="0.25">
      <c r="A116" s="17">
        <v>31</v>
      </c>
      <c r="B116" s="17">
        <v>-637</v>
      </c>
      <c r="C116" s="17">
        <v>12710</v>
      </c>
      <c r="D116" s="17">
        <v>15088</v>
      </c>
      <c r="E116" s="17">
        <v>13682</v>
      </c>
      <c r="F116" s="17">
        <v>11321</v>
      </c>
      <c r="G116" s="24"/>
      <c r="H116" s="7"/>
      <c r="I116" s="25">
        <f t="shared" ref="I116:J149" si="32">C116-E116</f>
        <v>-972</v>
      </c>
      <c r="J116" s="24">
        <f t="shared" si="32"/>
        <v>3767</v>
      </c>
      <c r="K116" s="7"/>
      <c r="L116" s="25">
        <f t="shared" si="27"/>
        <v>-963.70818228553878</v>
      </c>
      <c r="M116" s="17">
        <f t="shared" si="18"/>
        <v>68.754241009852848</v>
      </c>
      <c r="N116" s="17">
        <f t="shared" si="28"/>
        <v>3762.5308601295064</v>
      </c>
      <c r="O116" s="24">
        <f t="shared" si="19"/>
        <v>19.973211182035225</v>
      </c>
      <c r="P116" s="7"/>
      <c r="Q116" s="25">
        <f t="shared" si="20"/>
        <v>-915.15646806568964</v>
      </c>
      <c r="R116" s="24">
        <f t="shared" si="21"/>
        <v>3754.8641030445278</v>
      </c>
      <c r="S116" s="7"/>
      <c r="T116" s="25">
        <f t="shared" si="22"/>
        <v>0.23677139122494648</v>
      </c>
      <c r="U116" s="24">
        <f t="shared" si="23"/>
        <v>0.97257255212378235</v>
      </c>
      <c r="V116" s="7"/>
      <c r="W116" s="25">
        <f t="shared" si="24"/>
        <v>0.23186074662507569</v>
      </c>
      <c r="X116" s="24">
        <f t="shared" si="29"/>
        <v>185.68310142930318</v>
      </c>
      <c r="Y116" s="7"/>
      <c r="Z116" s="25">
        <f t="shared" si="30"/>
        <v>-637</v>
      </c>
      <c r="AA116" s="17">
        <f t="shared" si="31"/>
        <v>185.55300000000005</v>
      </c>
      <c r="AB116" s="24">
        <f t="shared" si="25"/>
        <v>3.238510786953039</v>
      </c>
      <c r="AC116" s="17">
        <f t="shared" si="26"/>
        <v>0.13010142930312441</v>
      </c>
    </row>
    <row r="117" spans="1:29" s="17" customFormat="1" x14ac:dyDescent="0.25">
      <c r="A117" s="17">
        <v>32</v>
      </c>
      <c r="B117" s="17">
        <v>-632</v>
      </c>
      <c r="C117" s="17">
        <v>12895</v>
      </c>
      <c r="D117" s="17">
        <v>15121</v>
      </c>
      <c r="E117" s="17">
        <v>13486</v>
      </c>
      <c r="F117" s="17">
        <v>11283</v>
      </c>
      <c r="G117" s="24"/>
      <c r="H117" s="7"/>
      <c r="I117" s="25">
        <f t="shared" si="32"/>
        <v>-591</v>
      </c>
      <c r="J117" s="24">
        <f t="shared" si="32"/>
        <v>3838</v>
      </c>
      <c r="K117" s="7"/>
      <c r="L117" s="25">
        <f t="shared" si="27"/>
        <v>-587.43557696329651</v>
      </c>
      <c r="M117" s="17">
        <f t="shared" si="18"/>
        <v>12.705111584582514</v>
      </c>
      <c r="N117" s="17">
        <f t="shared" si="28"/>
        <v>3831.9507155221859</v>
      </c>
      <c r="O117" s="24">
        <f t="shared" si="19"/>
        <v>36.593842693522923</v>
      </c>
      <c r="P117" s="7"/>
      <c r="Q117" s="25">
        <f t="shared" si="20"/>
        <v>-534.15646806568964</v>
      </c>
      <c r="R117" s="24">
        <f t="shared" si="21"/>
        <v>3825.8641030445278</v>
      </c>
      <c r="S117" s="7"/>
      <c r="T117" s="25">
        <f t="shared" si="22"/>
        <v>0.13819819286535254</v>
      </c>
      <c r="U117" s="24">
        <f t="shared" si="23"/>
        <v>0.99096273864073214</v>
      </c>
      <c r="V117" s="7"/>
      <c r="W117" s="25">
        <f t="shared" si="24"/>
        <v>0.13319337866000172</v>
      </c>
      <c r="X117" s="24">
        <f t="shared" si="29"/>
        <v>179.92924717970936</v>
      </c>
      <c r="Y117" s="7"/>
      <c r="Z117" s="25">
        <f t="shared" si="30"/>
        <v>-632</v>
      </c>
      <c r="AA117" s="17">
        <f t="shared" si="31"/>
        <v>179.86500000000007</v>
      </c>
      <c r="AB117" s="24">
        <f t="shared" si="25"/>
        <v>3.1392364590996018</v>
      </c>
      <c r="AC117" s="17">
        <f t="shared" si="26"/>
        <v>6.4247179709298052E-2</v>
      </c>
    </row>
    <row r="118" spans="1:29" s="17" customFormat="1" x14ac:dyDescent="0.25">
      <c r="A118" s="17">
        <v>33</v>
      </c>
      <c r="B118" s="17">
        <v>-628</v>
      </c>
      <c r="C118" s="17">
        <v>13085</v>
      </c>
      <c r="D118" s="17">
        <v>15148</v>
      </c>
      <c r="E118" s="17">
        <v>13303</v>
      </c>
      <c r="F118" s="17">
        <v>11270</v>
      </c>
      <c r="G118" s="24"/>
      <c r="H118" s="7"/>
      <c r="I118" s="25">
        <f t="shared" si="32"/>
        <v>-218</v>
      </c>
      <c r="J118" s="24">
        <f t="shared" si="32"/>
        <v>3878</v>
      </c>
      <c r="K118" s="7"/>
      <c r="L118" s="25">
        <f t="shared" si="27"/>
        <v>-208.36211431433156</v>
      </c>
      <c r="M118" s="17">
        <f t="shared" si="18"/>
        <v>92.888840490012555</v>
      </c>
      <c r="N118" s="17">
        <f t="shared" si="28"/>
        <v>3863.6433612582559</v>
      </c>
      <c r="O118" s="24">
        <f t="shared" si="19"/>
        <v>206.11307596094656</v>
      </c>
      <c r="P118" s="7"/>
      <c r="Q118" s="25">
        <f t="shared" si="20"/>
        <v>-161.15646806568964</v>
      </c>
      <c r="R118" s="24">
        <f t="shared" si="21"/>
        <v>3865.8641030445278</v>
      </c>
      <c r="S118" s="7"/>
      <c r="T118" s="25">
        <f t="shared" si="22"/>
        <v>4.1694772949004692E-2</v>
      </c>
      <c r="U118" s="24">
        <f t="shared" si="23"/>
        <v>1.0013234071009856</v>
      </c>
      <c r="V118" s="7"/>
      <c r="W118" s="25">
        <f t="shared" si="24"/>
        <v>3.6636382576527182E-2</v>
      </c>
      <c r="X118" s="24">
        <f t="shared" si="29"/>
        <v>174.36951177016647</v>
      </c>
      <c r="Y118" s="7"/>
      <c r="Z118" s="25">
        <f t="shared" si="30"/>
        <v>-628</v>
      </c>
      <c r="AA118" s="17">
        <f t="shared" si="31"/>
        <v>174.21300000000008</v>
      </c>
      <c r="AB118" s="24">
        <f t="shared" si="25"/>
        <v>3.0405904497768828</v>
      </c>
      <c r="AC118" s="17">
        <f t="shared" si="26"/>
        <v>0.1565117701663894</v>
      </c>
    </row>
    <row r="119" spans="1:29" s="17" customFormat="1" x14ac:dyDescent="0.25">
      <c r="A119" s="17">
        <v>34</v>
      </c>
      <c r="B119" s="17">
        <v>-614</v>
      </c>
      <c r="C119" s="17">
        <v>13270</v>
      </c>
      <c r="D119" s="17">
        <v>15130</v>
      </c>
      <c r="E119" s="17">
        <v>13110</v>
      </c>
      <c r="F119" s="17">
        <v>11266</v>
      </c>
      <c r="G119" s="24"/>
      <c r="H119" s="7"/>
      <c r="I119" s="25">
        <f t="shared" si="32"/>
        <v>160</v>
      </c>
      <c r="J119" s="24">
        <f t="shared" si="32"/>
        <v>3864</v>
      </c>
      <c r="K119" s="7"/>
      <c r="L119" s="25">
        <f t="shared" si="27"/>
        <v>163.70885640805406</v>
      </c>
      <c r="M119" s="17">
        <f t="shared" si="18"/>
        <v>13.755615855563669</v>
      </c>
      <c r="N119" s="17">
        <f t="shared" si="28"/>
        <v>3858.3946091187368</v>
      </c>
      <c r="O119" s="24">
        <f t="shared" si="19"/>
        <v>31.420406931749163</v>
      </c>
      <c r="P119" s="7"/>
      <c r="Q119" s="25">
        <f t="shared" si="20"/>
        <v>216.84353193431036</v>
      </c>
      <c r="R119" s="24">
        <f t="shared" si="21"/>
        <v>3851.8641030445278</v>
      </c>
      <c r="S119" s="7"/>
      <c r="T119" s="25">
        <f t="shared" si="22"/>
        <v>-5.6102258494371955E-2</v>
      </c>
      <c r="U119" s="24">
        <f t="shared" si="23"/>
        <v>0.99769717313989692</v>
      </c>
      <c r="V119" s="7"/>
      <c r="W119" s="25">
        <f t="shared" si="24"/>
        <v>-6.1143576407018826E-2</v>
      </c>
      <c r="X119" s="24">
        <f t="shared" si="29"/>
        <v>168.76714187225525</v>
      </c>
      <c r="Y119" s="7"/>
      <c r="Z119" s="25">
        <f t="shared" si="30"/>
        <v>-614</v>
      </c>
      <c r="AA119" s="17">
        <f t="shared" si="31"/>
        <v>168.68700000000007</v>
      </c>
      <c r="AB119" s="24">
        <f t="shared" si="25"/>
        <v>2.9441435553116757</v>
      </c>
      <c r="AC119" s="17">
        <f t="shared" si="26"/>
        <v>8.0141872255182989E-2</v>
      </c>
    </row>
    <row r="120" spans="1:29" s="17" customFormat="1" x14ac:dyDescent="0.25">
      <c r="A120" s="17">
        <v>35</v>
      </c>
      <c r="B120" s="17">
        <v>-608</v>
      </c>
      <c r="C120" s="17">
        <v>13447</v>
      </c>
      <c r="D120" s="17">
        <v>15109</v>
      </c>
      <c r="E120" s="17">
        <v>12924</v>
      </c>
      <c r="F120" s="17">
        <v>11283</v>
      </c>
      <c r="G120" s="24"/>
      <c r="H120" s="7"/>
      <c r="I120" s="25">
        <f t="shared" si="32"/>
        <v>523</v>
      </c>
      <c r="J120" s="24">
        <f t="shared" si="32"/>
        <v>3826</v>
      </c>
      <c r="K120" s="7"/>
      <c r="L120" s="25">
        <f t="shared" si="27"/>
        <v>530.13050478175103</v>
      </c>
      <c r="M120" s="17">
        <f t="shared" si="18"/>
        <v>50.844098442574285</v>
      </c>
      <c r="N120" s="17">
        <f t="shared" si="28"/>
        <v>3817.9397848245271</v>
      </c>
      <c r="O120" s="24">
        <f t="shared" si="19"/>
        <v>64.967068674923254</v>
      </c>
      <c r="P120" s="7"/>
      <c r="Q120" s="25">
        <f t="shared" si="20"/>
        <v>579.84353193431036</v>
      </c>
      <c r="R120" s="24">
        <f t="shared" si="21"/>
        <v>3813.8641030445278</v>
      </c>
      <c r="S120" s="7"/>
      <c r="T120" s="25">
        <f t="shared" si="22"/>
        <v>-0.15001845535666222</v>
      </c>
      <c r="U120" s="24">
        <f t="shared" si="23"/>
        <v>0.98785453810265611</v>
      </c>
      <c r="V120" s="7"/>
      <c r="W120" s="25">
        <f t="shared" si="24"/>
        <v>-0.15501124455307422</v>
      </c>
      <c r="X120" s="24">
        <f t="shared" si="29"/>
        <v>163.35614562206206</v>
      </c>
      <c r="Y120" s="7"/>
      <c r="Z120" s="25">
        <f t="shared" si="30"/>
        <v>-608</v>
      </c>
      <c r="AA120" s="17">
        <f t="shared" si="31"/>
        <v>163.21500000000006</v>
      </c>
      <c r="AB120" s="24">
        <f t="shared" si="25"/>
        <v>2.8486391386425458</v>
      </c>
      <c r="AC120" s="17">
        <f t="shared" si="26"/>
        <v>0.14114562206199821</v>
      </c>
    </row>
    <row r="121" spans="1:29" s="17" customFormat="1" x14ac:dyDescent="0.25">
      <c r="A121" s="17">
        <v>36</v>
      </c>
      <c r="B121" s="17">
        <v>-606</v>
      </c>
      <c r="C121" s="17">
        <v>13636</v>
      </c>
      <c r="D121" s="17">
        <v>15082</v>
      </c>
      <c r="E121" s="17">
        <v>12750</v>
      </c>
      <c r="F121" s="17">
        <v>11329</v>
      </c>
      <c r="G121" s="24"/>
      <c r="H121" s="7"/>
      <c r="I121" s="25">
        <f t="shared" si="32"/>
        <v>886</v>
      </c>
      <c r="J121" s="24">
        <f t="shared" si="32"/>
        <v>3753</v>
      </c>
      <c r="K121" s="7"/>
      <c r="L121" s="25">
        <f t="shared" si="27"/>
        <v>890.02082275789337</v>
      </c>
      <c r="M121" s="17">
        <f t="shared" si="18"/>
        <v>16.167015650393246</v>
      </c>
      <c r="N121" s="17">
        <f t="shared" si="28"/>
        <v>3743.0736635905032</v>
      </c>
      <c r="O121" s="24">
        <f t="shared" si="19"/>
        <v>98.532154514501784</v>
      </c>
      <c r="P121" s="7"/>
      <c r="Q121" s="25">
        <f t="shared" si="20"/>
        <v>942.84353193431036</v>
      </c>
      <c r="R121" s="24">
        <f t="shared" si="21"/>
        <v>3740.8641030445278</v>
      </c>
      <c r="S121" s="7"/>
      <c r="T121" s="25">
        <f t="shared" si="22"/>
        <v>-0.2439346522189525</v>
      </c>
      <c r="U121" s="24">
        <f t="shared" si="23"/>
        <v>0.96894631816269361</v>
      </c>
      <c r="V121" s="7"/>
      <c r="W121" s="25">
        <f t="shared" si="24"/>
        <v>-0.24883311122168514</v>
      </c>
      <c r="X121" s="24">
        <f t="shared" si="29"/>
        <v>157.87133799933213</v>
      </c>
      <c r="Y121" s="7"/>
      <c r="Z121" s="25">
        <f t="shared" si="30"/>
        <v>-606</v>
      </c>
      <c r="AA121" s="17">
        <f t="shared" si="31"/>
        <v>157.76100000000005</v>
      </c>
      <c r="AB121" s="24">
        <f t="shared" si="25"/>
        <v>2.753448881238775</v>
      </c>
      <c r="AC121" s="17">
        <f t="shared" si="26"/>
        <v>0.11033799933207433</v>
      </c>
    </row>
    <row r="122" spans="1:29" s="17" customFormat="1" x14ac:dyDescent="0.25">
      <c r="A122" s="17">
        <v>37</v>
      </c>
      <c r="B122" s="17">
        <v>-637</v>
      </c>
      <c r="C122" s="17">
        <v>13826</v>
      </c>
      <c r="D122" s="17">
        <v>15021</v>
      </c>
      <c r="E122" s="17">
        <v>12566</v>
      </c>
      <c r="F122" s="17">
        <v>11388</v>
      </c>
      <c r="G122" s="24"/>
      <c r="H122" s="7"/>
      <c r="I122" s="25">
        <f t="shared" si="32"/>
        <v>1260</v>
      </c>
      <c r="J122" s="24">
        <f t="shared" si="32"/>
        <v>3633</v>
      </c>
      <c r="K122" s="7"/>
      <c r="L122" s="25">
        <f t="shared" si="27"/>
        <v>1259.0116251966815</v>
      </c>
      <c r="M122" s="17">
        <f t="shared" si="18"/>
        <v>0.97688475183486956</v>
      </c>
      <c r="N122" s="17">
        <f t="shared" si="28"/>
        <v>3627.947537640403</v>
      </c>
      <c r="O122" s="24">
        <f t="shared" si="19"/>
        <v>25.527375895144786</v>
      </c>
      <c r="P122" s="7"/>
      <c r="Q122" s="25">
        <f t="shared" si="20"/>
        <v>1316.8435319343102</v>
      </c>
      <c r="R122" s="24">
        <f t="shared" si="21"/>
        <v>3620.8641030445278</v>
      </c>
      <c r="S122" s="7"/>
      <c r="T122" s="25">
        <f t="shared" si="22"/>
        <v>-0.34069679444070611</v>
      </c>
      <c r="U122" s="24">
        <f t="shared" si="23"/>
        <v>0.93786431278193327</v>
      </c>
      <c r="V122" s="7"/>
      <c r="W122" s="25">
        <f t="shared" si="24"/>
        <v>-0.34543945472989651</v>
      </c>
      <c r="X122" s="24">
        <f t="shared" si="29"/>
        <v>152.05406577947269</v>
      </c>
      <c r="Y122" s="7"/>
      <c r="Z122" s="25">
        <f t="shared" si="30"/>
        <v>-637</v>
      </c>
      <c r="AA122" s="17">
        <f t="shared" si="31"/>
        <v>152.02800000000005</v>
      </c>
      <c r="AB122" s="24">
        <f t="shared" si="25"/>
        <v>2.65338915522194</v>
      </c>
      <c r="AC122" s="17">
        <f t="shared" si="26"/>
        <v>2.6065779472645545E-2</v>
      </c>
    </row>
    <row r="123" spans="1:29" s="17" customFormat="1" x14ac:dyDescent="0.25">
      <c r="A123" s="17">
        <v>38</v>
      </c>
      <c r="B123" s="17">
        <v>-624</v>
      </c>
      <c r="C123" s="17">
        <v>13992</v>
      </c>
      <c r="D123" s="17">
        <v>14945</v>
      </c>
      <c r="E123" s="17">
        <v>12386</v>
      </c>
      <c r="F123" s="17">
        <v>11458</v>
      </c>
      <c r="G123" s="24"/>
      <c r="H123" s="7"/>
      <c r="I123" s="25">
        <f t="shared" si="32"/>
        <v>1606</v>
      </c>
      <c r="J123" s="24">
        <f t="shared" si="32"/>
        <v>3487</v>
      </c>
      <c r="K123" s="7"/>
      <c r="L123" s="25">
        <f t="shared" si="27"/>
        <v>1607.7223205936928</v>
      </c>
      <c r="M123" s="17">
        <f t="shared" si="18"/>
        <v>2.9663882274581712</v>
      </c>
      <c r="N123" s="17">
        <f t="shared" si="28"/>
        <v>3480.0617658898054</v>
      </c>
      <c r="O123" s="24">
        <f t="shared" si="19"/>
        <v>48.139092567867451</v>
      </c>
      <c r="P123" s="7"/>
      <c r="Q123" s="25">
        <f t="shared" si="20"/>
        <v>1662.8435319343102</v>
      </c>
      <c r="R123" s="24">
        <f t="shared" si="21"/>
        <v>3474.8641030445278</v>
      </c>
      <c r="S123" s="7"/>
      <c r="T123" s="25">
        <f t="shared" si="22"/>
        <v>-0.43021471211109846</v>
      </c>
      <c r="U123" s="24">
        <f t="shared" si="23"/>
        <v>0.90004787290200816</v>
      </c>
      <c r="V123" s="7"/>
      <c r="W123" s="25">
        <f t="shared" si="24"/>
        <v>-0.43476745727791455</v>
      </c>
      <c r="X123" s="24">
        <f t="shared" si="29"/>
        <v>146.49127967820311</v>
      </c>
      <c r="Y123" s="7"/>
      <c r="Z123" s="25">
        <f t="shared" si="30"/>
        <v>-624</v>
      </c>
      <c r="AA123" s="17">
        <f t="shared" si="31"/>
        <v>146.41200000000003</v>
      </c>
      <c r="AB123" s="24">
        <f t="shared" si="25"/>
        <v>2.5553714644299386</v>
      </c>
      <c r="AC123" s="17">
        <f t="shared" si="26"/>
        <v>7.9279678203079129E-2</v>
      </c>
    </row>
    <row r="124" spans="1:29" s="17" customFormat="1" x14ac:dyDescent="0.25">
      <c r="A124" s="17">
        <v>39</v>
      </c>
      <c r="B124" s="17">
        <v>-638</v>
      </c>
      <c r="C124" s="17">
        <v>14158</v>
      </c>
      <c r="D124" s="17">
        <v>14847</v>
      </c>
      <c r="E124" s="17">
        <v>12215</v>
      </c>
      <c r="F124" s="17">
        <v>11549</v>
      </c>
      <c r="G124" s="24"/>
      <c r="H124" s="7"/>
      <c r="I124" s="25">
        <f t="shared" si="32"/>
        <v>1943</v>
      </c>
      <c r="J124" s="24">
        <f t="shared" si="32"/>
        <v>3298</v>
      </c>
      <c r="K124" s="7"/>
      <c r="L124" s="25">
        <f t="shared" si="27"/>
        <v>1947.6979326337737</v>
      </c>
      <c r="M124" s="17">
        <f t="shared" si="18"/>
        <v>22.070571031475794</v>
      </c>
      <c r="N124" s="17">
        <f t="shared" si="28"/>
        <v>3294.4230048346803</v>
      </c>
      <c r="O124" s="24">
        <f t="shared" si="19"/>
        <v>12.794894412720211</v>
      </c>
      <c r="P124" s="7"/>
      <c r="Q124" s="25">
        <f t="shared" si="20"/>
        <v>1999.8435319343102</v>
      </c>
      <c r="R124" s="24">
        <f t="shared" si="21"/>
        <v>3285.8641030445278</v>
      </c>
      <c r="S124" s="7"/>
      <c r="T124" s="25">
        <f t="shared" si="22"/>
        <v>-0.51740412903283906</v>
      </c>
      <c r="U124" s="24">
        <f t="shared" si="23"/>
        <v>0.85109371442731063</v>
      </c>
      <c r="V124" s="7"/>
      <c r="W124" s="25">
        <f t="shared" si="24"/>
        <v>-0.52171065897329794</v>
      </c>
      <c r="X124" s="24">
        <f t="shared" si="29"/>
        <v>140.76629243554675</v>
      </c>
      <c r="Y124" s="7"/>
      <c r="Z124" s="25">
        <f t="shared" si="30"/>
        <v>-638</v>
      </c>
      <c r="AA124" s="17">
        <f t="shared" si="31"/>
        <v>140.67000000000004</v>
      </c>
      <c r="AB124" s="24">
        <f t="shared" si="25"/>
        <v>2.4551546587804243</v>
      </c>
      <c r="AC124" s="17">
        <f t="shared" si="26"/>
        <v>9.6292435546700972E-2</v>
      </c>
    </row>
    <row r="125" spans="1:29" s="17" customFormat="1" x14ac:dyDescent="0.25">
      <c r="A125" s="17">
        <v>40</v>
      </c>
      <c r="B125" s="17">
        <v>-634</v>
      </c>
      <c r="C125" s="17">
        <v>14331</v>
      </c>
      <c r="D125" s="17">
        <v>14749</v>
      </c>
      <c r="E125" s="17">
        <v>12064</v>
      </c>
      <c r="F125" s="17">
        <v>11670</v>
      </c>
      <c r="G125" s="24"/>
      <c r="H125" s="7"/>
      <c r="I125" s="25">
        <f t="shared" si="32"/>
        <v>2267</v>
      </c>
      <c r="J125" s="24">
        <f t="shared" si="32"/>
        <v>3079</v>
      </c>
      <c r="K125" s="7"/>
      <c r="L125" s="25">
        <f t="shared" si="27"/>
        <v>2265.6077623321553</v>
      </c>
      <c r="M125" s="17">
        <f t="shared" si="18"/>
        <v>1.9383257237656792</v>
      </c>
      <c r="N125" s="17">
        <f t="shared" si="28"/>
        <v>3077.2887296117469</v>
      </c>
      <c r="O125" s="24">
        <f t="shared" si="19"/>
        <v>2.9284463417118114</v>
      </c>
      <c r="P125" s="7"/>
      <c r="Q125" s="25">
        <f t="shared" si="20"/>
        <v>2323.8435319343102</v>
      </c>
      <c r="R125" s="24">
        <f t="shared" si="21"/>
        <v>3066.8641030445278</v>
      </c>
      <c r="S125" s="7"/>
      <c r="T125" s="25">
        <f t="shared" si="22"/>
        <v>-0.60123015598430474</v>
      </c>
      <c r="U125" s="24">
        <f t="shared" si="23"/>
        <v>0.79436905460742302</v>
      </c>
      <c r="V125" s="7"/>
      <c r="W125" s="25">
        <f t="shared" si="24"/>
        <v>-0.60525116936402312</v>
      </c>
      <c r="X125" s="24">
        <f t="shared" si="29"/>
        <v>134.96935902660562</v>
      </c>
      <c r="Y125" s="7"/>
      <c r="Z125" s="25">
        <f t="shared" si="30"/>
        <v>-634</v>
      </c>
      <c r="AA125" s="17">
        <f t="shared" si="31"/>
        <v>134.96400000000006</v>
      </c>
      <c r="AB125" s="24">
        <f t="shared" si="25"/>
        <v>2.3555661716616276</v>
      </c>
      <c r="AC125" s="17">
        <f t="shared" si="26"/>
        <v>5.3590266055607572E-3</v>
      </c>
    </row>
    <row r="126" spans="1:29" s="17" customFormat="1" x14ac:dyDescent="0.25">
      <c r="A126" s="17">
        <v>41</v>
      </c>
      <c r="B126" s="17">
        <v>-625</v>
      </c>
      <c r="C126" s="17">
        <v>14469</v>
      </c>
      <c r="D126" s="17">
        <v>14617</v>
      </c>
      <c r="E126" s="17">
        <v>11911</v>
      </c>
      <c r="F126" s="17">
        <v>11785</v>
      </c>
      <c r="G126" s="24"/>
      <c r="H126" s="7"/>
      <c r="I126" s="25">
        <f t="shared" si="32"/>
        <v>2558</v>
      </c>
      <c r="J126" s="24">
        <f t="shared" si="32"/>
        <v>2832</v>
      </c>
      <c r="K126" s="7"/>
      <c r="L126" s="25">
        <f t="shared" si="27"/>
        <v>2556.4760015490751</v>
      </c>
      <c r="M126" s="17">
        <f t="shared" si="18"/>
        <v>2.3225712784213859</v>
      </c>
      <c r="N126" s="17">
        <f t="shared" si="28"/>
        <v>2833.4708412574041</v>
      </c>
      <c r="O126" s="24">
        <f t="shared" si="19"/>
        <v>2.1633740044821259</v>
      </c>
      <c r="P126" s="7"/>
      <c r="Q126" s="25">
        <f t="shared" si="20"/>
        <v>2614.8435319343102</v>
      </c>
      <c r="R126" s="24">
        <f t="shared" si="21"/>
        <v>2819.8641030445278</v>
      </c>
      <c r="S126" s="7"/>
      <c r="T126" s="25">
        <f t="shared" si="22"/>
        <v>-0.67651834685738044</v>
      </c>
      <c r="U126" s="24">
        <f t="shared" si="23"/>
        <v>0.73039192686535792</v>
      </c>
      <c r="V126" s="7"/>
      <c r="W126" s="25">
        <f t="shared" si="24"/>
        <v>-0.68021709353057247</v>
      </c>
      <c r="X126" s="24">
        <f t="shared" si="29"/>
        <v>129.31124120151776</v>
      </c>
      <c r="Y126" s="7"/>
      <c r="Z126" s="25">
        <f t="shared" si="30"/>
        <v>-625</v>
      </c>
      <c r="AA126" s="17">
        <f t="shared" si="31"/>
        <v>129.33900000000006</v>
      </c>
      <c r="AB126" s="24">
        <f t="shared" si="25"/>
        <v>2.2573914012369469</v>
      </c>
      <c r="AC126" s="17">
        <f t="shared" si="26"/>
        <v>-2.7758798482295788E-2</v>
      </c>
    </row>
    <row r="127" spans="1:29" s="17" customFormat="1" x14ac:dyDescent="0.25">
      <c r="A127" s="17">
        <v>42</v>
      </c>
      <c r="B127" s="17">
        <v>-611</v>
      </c>
      <c r="C127" s="17">
        <v>14612</v>
      </c>
      <c r="D127" s="17">
        <v>14496</v>
      </c>
      <c r="E127" s="17">
        <v>11789</v>
      </c>
      <c r="F127" s="17">
        <v>11927</v>
      </c>
      <c r="G127" s="24"/>
      <c r="H127" s="7"/>
      <c r="I127" s="25">
        <f t="shared" si="32"/>
        <v>2823</v>
      </c>
      <c r="J127" s="24">
        <f t="shared" si="32"/>
        <v>2569</v>
      </c>
      <c r="K127" s="7"/>
      <c r="L127" s="25">
        <f t="shared" si="27"/>
        <v>2816.5030484317363</v>
      </c>
      <c r="M127" s="17">
        <f t="shared" si="18"/>
        <v>42.21037968036466</v>
      </c>
      <c r="N127" s="17">
        <f t="shared" si="28"/>
        <v>2568.8100546349347</v>
      </c>
      <c r="O127" s="24">
        <f t="shared" si="19"/>
        <v>3.6079241709805789E-2</v>
      </c>
      <c r="P127" s="7"/>
      <c r="Q127" s="25">
        <f t="shared" si="20"/>
        <v>2879.8435319343102</v>
      </c>
      <c r="R127" s="24">
        <f t="shared" si="21"/>
        <v>2556.8641030445278</v>
      </c>
      <c r="S127" s="7"/>
      <c r="T127" s="25">
        <f t="shared" si="22"/>
        <v>-0.74507975778990632</v>
      </c>
      <c r="U127" s="24">
        <f t="shared" si="23"/>
        <v>0.66227053173919159</v>
      </c>
      <c r="V127" s="7"/>
      <c r="W127" s="25">
        <f t="shared" si="24"/>
        <v>-0.74843521408802105</v>
      </c>
      <c r="X127" s="24">
        <f t="shared" si="29"/>
        <v>123.77887638682841</v>
      </c>
      <c r="Y127" s="7"/>
      <c r="Z127" s="25">
        <f t="shared" si="30"/>
        <v>-611</v>
      </c>
      <c r="AA127" s="17">
        <f t="shared" si="31"/>
        <v>123.84000000000006</v>
      </c>
      <c r="AB127" s="24">
        <f t="shared" si="25"/>
        <v>2.1614157456697787</v>
      </c>
      <c r="AC127" s="17">
        <f t="shared" si="26"/>
        <v>-6.1123613171645275E-2</v>
      </c>
    </row>
    <row r="128" spans="1:29" s="17" customFormat="1" x14ac:dyDescent="0.25">
      <c r="A128" s="17">
        <v>43</v>
      </c>
      <c r="B128" s="17">
        <v>-607</v>
      </c>
      <c r="C128" s="17">
        <v>14728</v>
      </c>
      <c r="D128" s="17">
        <v>14350</v>
      </c>
      <c r="E128" s="17">
        <v>11675</v>
      </c>
      <c r="F128" s="17">
        <v>12073</v>
      </c>
      <c r="G128" s="24"/>
      <c r="H128" s="7"/>
      <c r="I128" s="25">
        <f t="shared" si="32"/>
        <v>3053</v>
      </c>
      <c r="J128" s="24">
        <f t="shared" si="32"/>
        <v>2277</v>
      </c>
      <c r="K128" s="7"/>
      <c r="L128" s="25">
        <f t="shared" si="27"/>
        <v>3048.6274656392957</v>
      </c>
      <c r="M128" s="17">
        <f t="shared" si="18"/>
        <v>19.119056735539949</v>
      </c>
      <c r="N128" s="17">
        <f t="shared" si="28"/>
        <v>2282.555850167611</v>
      </c>
      <c r="O128" s="24">
        <f t="shared" si="19"/>
        <v>30.867471084942842</v>
      </c>
      <c r="P128" s="7"/>
      <c r="Q128" s="25">
        <f t="shared" si="20"/>
        <v>3109.8435319343102</v>
      </c>
      <c r="R128" s="24">
        <f t="shared" si="21"/>
        <v>2264.8641030445278</v>
      </c>
      <c r="S128" s="7"/>
      <c r="T128" s="25">
        <f t="shared" si="22"/>
        <v>-0.80458588803323072</v>
      </c>
      <c r="U128" s="24">
        <f t="shared" si="23"/>
        <v>0.58663765197934137</v>
      </c>
      <c r="V128" s="7"/>
      <c r="W128" s="25">
        <f t="shared" si="24"/>
        <v>-0.80755998859297262</v>
      </c>
      <c r="X128" s="24">
        <f t="shared" si="29"/>
        <v>118.26997646901486</v>
      </c>
      <c r="Y128" s="7"/>
      <c r="Z128" s="25">
        <f t="shared" si="30"/>
        <v>-607</v>
      </c>
      <c r="AA128" s="17">
        <f t="shared" si="31"/>
        <v>118.37700000000007</v>
      </c>
      <c r="AB128" s="24">
        <f t="shared" si="25"/>
        <v>2.0660684086333285</v>
      </c>
      <c r="AC128" s="17">
        <f t="shared" si="26"/>
        <v>-0.10702353098520234</v>
      </c>
    </row>
    <row r="129" spans="1:29" s="17" customFormat="1" x14ac:dyDescent="0.25">
      <c r="A129" s="17">
        <v>44</v>
      </c>
      <c r="B129" s="17">
        <v>-626</v>
      </c>
      <c r="C129" s="17">
        <v>14822</v>
      </c>
      <c r="D129" s="17">
        <v>14182</v>
      </c>
      <c r="E129" s="17">
        <v>11559</v>
      </c>
      <c r="F129" s="17">
        <v>12224</v>
      </c>
      <c r="G129" s="24"/>
      <c r="H129" s="7"/>
      <c r="I129" s="25">
        <f t="shared" si="32"/>
        <v>3263</v>
      </c>
      <c r="J129" s="24">
        <f t="shared" si="32"/>
        <v>1958</v>
      </c>
      <c r="K129" s="7"/>
      <c r="L129" s="25">
        <f t="shared" si="27"/>
        <v>3258.4284131827862</v>
      </c>
      <c r="M129" s="17">
        <f t="shared" si="18"/>
        <v>20.899406027322602</v>
      </c>
      <c r="N129" s="17">
        <f t="shared" si="28"/>
        <v>1965.7506840055839</v>
      </c>
      <c r="O129" s="24">
        <f t="shared" si="19"/>
        <v>60.073102554414625</v>
      </c>
      <c r="P129" s="7"/>
      <c r="Q129" s="25">
        <f t="shared" si="20"/>
        <v>3319.8435319343102</v>
      </c>
      <c r="R129" s="24">
        <f t="shared" si="21"/>
        <v>1945.8641030445278</v>
      </c>
      <c r="S129" s="7"/>
      <c r="T129" s="25">
        <f t="shared" si="22"/>
        <v>-0.85891757216844</v>
      </c>
      <c r="U129" s="24">
        <f t="shared" si="23"/>
        <v>0.50401132100882007</v>
      </c>
      <c r="V129" s="7"/>
      <c r="W129" s="25">
        <f t="shared" si="24"/>
        <v>-0.86147491838280965</v>
      </c>
      <c r="X129" s="24">
        <f t="shared" si="29"/>
        <v>112.60414765380665</v>
      </c>
      <c r="Y129" s="7"/>
      <c r="Z129" s="25">
        <f t="shared" si="30"/>
        <v>-626</v>
      </c>
      <c r="AA129" s="17">
        <f t="shared" si="31"/>
        <v>112.74300000000007</v>
      </c>
      <c r="AB129" s="24">
        <f t="shared" si="25"/>
        <v>1.9677365585759681</v>
      </c>
      <c r="AC129" s="17">
        <f t="shared" si="26"/>
        <v>-0.13885234619341702</v>
      </c>
    </row>
    <row r="130" spans="1:29" s="17" customFormat="1" x14ac:dyDescent="0.25">
      <c r="A130" s="17">
        <v>45</v>
      </c>
      <c r="B130" s="17">
        <v>-624</v>
      </c>
      <c r="C130" s="17">
        <v>14901</v>
      </c>
      <c r="D130" s="17">
        <v>14009</v>
      </c>
      <c r="E130" s="17">
        <v>11463</v>
      </c>
      <c r="F130" s="17">
        <v>12381</v>
      </c>
      <c r="G130" s="24"/>
      <c r="H130" s="7"/>
      <c r="I130" s="25">
        <f t="shared" si="32"/>
        <v>3438</v>
      </c>
      <c r="J130" s="24">
        <f t="shared" si="32"/>
        <v>1628</v>
      </c>
      <c r="K130" s="7"/>
      <c r="L130" s="25">
        <f t="shared" si="27"/>
        <v>3435.6638406198131</v>
      </c>
      <c r="M130" s="17">
        <f t="shared" si="18"/>
        <v>5.45764064963537</v>
      </c>
      <c r="N130" s="17">
        <f t="shared" si="28"/>
        <v>1631.1550699863358</v>
      </c>
      <c r="O130" s="24">
        <f t="shared" si="19"/>
        <v>9.9544666186768271</v>
      </c>
      <c r="P130" s="7"/>
      <c r="Q130" s="25">
        <f t="shared" si="20"/>
        <v>3494.8435319343102</v>
      </c>
      <c r="R130" s="24">
        <f t="shared" si="21"/>
        <v>1615.8641030445278</v>
      </c>
      <c r="S130" s="7"/>
      <c r="T130" s="25">
        <f t="shared" si="22"/>
        <v>-0.9041939756144477</v>
      </c>
      <c r="U130" s="24">
        <f t="shared" si="23"/>
        <v>0.4185358062117292</v>
      </c>
      <c r="V130" s="7"/>
      <c r="W130" s="25">
        <f t="shared" si="24"/>
        <v>-0.90632005716569231</v>
      </c>
      <c r="X130" s="24">
        <f t="shared" si="29"/>
        <v>107.06145783741511</v>
      </c>
      <c r="Y130" s="7"/>
      <c r="Z130" s="25">
        <f t="shared" si="30"/>
        <v>-624</v>
      </c>
      <c r="AA130" s="17">
        <f t="shared" si="31"/>
        <v>107.12700000000007</v>
      </c>
      <c r="AB130" s="24">
        <f t="shared" si="25"/>
        <v>1.8697188677839665</v>
      </c>
      <c r="AC130" s="17">
        <f t="shared" si="26"/>
        <v>-6.5542162584961261E-2</v>
      </c>
    </row>
    <row r="131" spans="1:29" s="17" customFormat="1" x14ac:dyDescent="0.25">
      <c r="A131" s="17">
        <v>46</v>
      </c>
      <c r="B131" s="17">
        <v>-623</v>
      </c>
      <c r="C131" s="17">
        <v>14979</v>
      </c>
      <c r="D131" s="17">
        <v>13837</v>
      </c>
      <c r="E131" s="17">
        <v>11395</v>
      </c>
      <c r="F131" s="17">
        <v>12562</v>
      </c>
      <c r="G131" s="24"/>
      <c r="H131" s="7"/>
      <c r="I131" s="25">
        <f t="shared" si="32"/>
        <v>3584</v>
      </c>
      <c r="J131" s="24">
        <f t="shared" si="32"/>
        <v>1275</v>
      </c>
      <c r="K131" s="7"/>
      <c r="L131" s="25">
        <f t="shared" si="27"/>
        <v>3579.148035775504</v>
      </c>
      <c r="M131" s="17">
        <f t="shared" si="18"/>
        <v>23.541556835788942</v>
      </c>
      <c r="N131" s="17">
        <f t="shared" si="28"/>
        <v>1281.5767233870909</v>
      </c>
      <c r="O131" s="24">
        <f t="shared" si="19"/>
        <v>43.253290510307757</v>
      </c>
      <c r="P131" s="7"/>
      <c r="Q131" s="25">
        <f t="shared" si="20"/>
        <v>3640.8435319343102</v>
      </c>
      <c r="R131" s="24">
        <f t="shared" si="21"/>
        <v>1262.8641030445278</v>
      </c>
      <c r="S131" s="7"/>
      <c r="T131" s="25">
        <f t="shared" si="22"/>
        <v>-0.94196743220368839</v>
      </c>
      <c r="U131" s="24">
        <f t="shared" si="23"/>
        <v>0.32710290704999251</v>
      </c>
      <c r="V131" s="7"/>
      <c r="W131" s="25">
        <f t="shared" si="24"/>
        <v>-0.94363205522196558</v>
      </c>
      <c r="X131" s="24">
        <f t="shared" si="29"/>
        <v>101.39259722408008</v>
      </c>
      <c r="Y131" s="7"/>
      <c r="Z131" s="25">
        <f t="shared" si="30"/>
        <v>-623</v>
      </c>
      <c r="AA131" s="17">
        <f t="shared" si="31"/>
        <v>101.52000000000007</v>
      </c>
      <c r="AB131" s="24">
        <f t="shared" si="25"/>
        <v>1.7718582566246444</v>
      </c>
      <c r="AC131" s="17">
        <f t="shared" si="26"/>
        <v>-0.12740277591998961</v>
      </c>
    </row>
    <row r="132" spans="1:29" s="17" customFormat="1" x14ac:dyDescent="0.25">
      <c r="A132" s="17">
        <v>47</v>
      </c>
      <c r="B132" s="17">
        <v>-650</v>
      </c>
      <c r="C132" s="17">
        <v>15033</v>
      </c>
      <c r="D132" s="17">
        <v>13648</v>
      </c>
      <c r="E132" s="17">
        <v>11339</v>
      </c>
      <c r="F132" s="17">
        <v>12746</v>
      </c>
      <c r="G132" s="24"/>
      <c r="H132" s="7"/>
      <c r="I132" s="25">
        <f t="shared" si="32"/>
        <v>3694</v>
      </c>
      <c r="J132" s="24">
        <f t="shared" si="32"/>
        <v>902</v>
      </c>
      <c r="K132" s="7"/>
      <c r="L132" s="25">
        <f t="shared" si="27"/>
        <v>3691.7224648369188</v>
      </c>
      <c r="M132" s="17">
        <f t="shared" si="18"/>
        <v>5.1871664190713584</v>
      </c>
      <c r="N132" s="17">
        <f t="shared" si="28"/>
        <v>903.9425163265804</v>
      </c>
      <c r="O132" s="24">
        <f t="shared" si="19"/>
        <v>3.7733696790314233</v>
      </c>
      <c r="P132" s="7"/>
      <c r="Q132" s="25">
        <f t="shared" si="20"/>
        <v>3750.8435319343102</v>
      </c>
      <c r="R132" s="24">
        <f t="shared" si="21"/>
        <v>889.86410304452784</v>
      </c>
      <c r="S132" s="7"/>
      <c r="T132" s="25">
        <f t="shared" si="22"/>
        <v>-0.97042688579832181</v>
      </c>
      <c r="U132" s="24">
        <f t="shared" si="23"/>
        <v>0.23048967365812909</v>
      </c>
      <c r="V132" s="7"/>
      <c r="W132" s="25">
        <f t="shared" si="24"/>
        <v>-0.97160375914117303</v>
      </c>
      <c r="X132" s="24">
        <f t="shared" si="29"/>
        <v>95.619467411559413</v>
      </c>
      <c r="Y132" s="7"/>
      <c r="Z132" s="25">
        <f t="shared" si="30"/>
        <v>-650</v>
      </c>
      <c r="AA132" s="17">
        <f t="shared" si="31"/>
        <v>95.670000000000073</v>
      </c>
      <c r="AB132" s="24">
        <f t="shared" si="25"/>
        <v>1.6697564953829764</v>
      </c>
      <c r="AC132" s="17">
        <f t="shared" si="26"/>
        <v>-5.053258844066022E-2</v>
      </c>
    </row>
    <row r="133" spans="1:29" s="17" customFormat="1" x14ac:dyDescent="0.25">
      <c r="A133" s="17">
        <v>48</v>
      </c>
      <c r="B133" s="17">
        <v>-627</v>
      </c>
      <c r="C133" s="17">
        <v>15063</v>
      </c>
      <c r="D133" s="17">
        <v>13455</v>
      </c>
      <c r="E133" s="17">
        <v>11298</v>
      </c>
      <c r="F133" s="17">
        <v>12931</v>
      </c>
      <c r="G133" s="24"/>
      <c r="H133" s="7"/>
      <c r="I133" s="25">
        <f t="shared" si="32"/>
        <v>3765</v>
      </c>
      <c r="J133" s="24">
        <f t="shared" si="32"/>
        <v>524</v>
      </c>
      <c r="K133" s="7"/>
      <c r="L133" s="25">
        <f t="shared" si="27"/>
        <v>3763.303920193779</v>
      </c>
      <c r="M133" s="17">
        <f t="shared" si="18"/>
        <v>2.8766867090704973</v>
      </c>
      <c r="N133" s="17">
        <f t="shared" si="28"/>
        <v>530.81752904796178</v>
      </c>
      <c r="O133" s="24">
        <f t="shared" si="19"/>
        <v>46.478702319802714</v>
      </c>
      <c r="P133" s="7"/>
      <c r="Q133" s="25">
        <f t="shared" si="20"/>
        <v>3821.8435319343102</v>
      </c>
      <c r="R133" s="24">
        <f t="shared" si="21"/>
        <v>511.86410304452778</v>
      </c>
      <c r="S133" s="7"/>
      <c r="T133" s="25">
        <f t="shared" si="22"/>
        <v>-0.98879616948213067</v>
      </c>
      <c r="U133" s="24">
        <f t="shared" si="23"/>
        <v>0.132581356708734</v>
      </c>
      <c r="V133" s="7"/>
      <c r="W133" s="25">
        <f t="shared" si="24"/>
        <v>-0.9894786213059138</v>
      </c>
      <c r="X133" s="24">
        <f t="shared" si="29"/>
        <v>89.905781383452563</v>
      </c>
      <c r="Y133" s="7"/>
      <c r="Z133" s="25">
        <f t="shared" si="30"/>
        <v>-627</v>
      </c>
      <c r="AA133" s="17">
        <f t="shared" si="31"/>
        <v>90.027000000000072</v>
      </c>
      <c r="AB133" s="24">
        <f t="shared" si="25"/>
        <v>1.5712675656929362</v>
      </c>
      <c r="AC133" s="17">
        <f t="shared" si="26"/>
        <v>-0.12121861654750887</v>
      </c>
    </row>
    <row r="134" spans="1:29" s="17" customFormat="1" x14ac:dyDescent="0.25">
      <c r="A134" s="17">
        <v>49</v>
      </c>
      <c r="B134" s="17">
        <v>-611</v>
      </c>
      <c r="C134" s="17">
        <v>15091</v>
      </c>
      <c r="D134" s="17">
        <v>13278</v>
      </c>
      <c r="E134" s="17">
        <v>11288</v>
      </c>
      <c r="F134" s="17">
        <v>13119</v>
      </c>
      <c r="G134" s="24"/>
      <c r="H134" s="7"/>
      <c r="I134" s="25">
        <f t="shared" si="32"/>
        <v>3803</v>
      </c>
      <c r="J134" s="24">
        <f t="shared" si="32"/>
        <v>159</v>
      </c>
      <c r="K134" s="7"/>
      <c r="L134" s="25">
        <f t="shared" si="27"/>
        <v>3797.4193931788836</v>
      </c>
      <c r="M134" s="17">
        <f t="shared" si="18"/>
        <v>31.143172491890468</v>
      </c>
      <c r="N134" s="17">
        <f t="shared" si="28"/>
        <v>162.34420549717484</v>
      </c>
      <c r="O134" s="24">
        <f t="shared" si="19"/>
        <v>11.183710407334422</v>
      </c>
      <c r="P134" s="7"/>
      <c r="Q134" s="25">
        <f t="shared" si="20"/>
        <v>3859.8435319343102</v>
      </c>
      <c r="R134" s="24">
        <f t="shared" si="21"/>
        <v>146.86410304452781</v>
      </c>
      <c r="S134" s="7"/>
      <c r="T134" s="25">
        <f t="shared" si="22"/>
        <v>-0.99862761708754955</v>
      </c>
      <c r="U134" s="24">
        <f t="shared" si="23"/>
        <v>3.8040257008921288E-2</v>
      </c>
      <c r="V134" s="7"/>
      <c r="W134" s="25">
        <f t="shared" si="24"/>
        <v>-0.99883255040577079</v>
      </c>
      <c r="X134" s="24">
        <f t="shared" si="29"/>
        <v>84.455150244014305</v>
      </c>
      <c r="Y134" s="7"/>
      <c r="Z134" s="25">
        <f t="shared" si="30"/>
        <v>-611</v>
      </c>
      <c r="AA134" s="17">
        <f t="shared" si="31"/>
        <v>84.528000000000077</v>
      </c>
      <c r="AB134" s="24">
        <f t="shared" si="25"/>
        <v>1.475291910125768</v>
      </c>
      <c r="AC134" s="17">
        <f t="shared" si="26"/>
        <v>-7.284975598577148E-2</v>
      </c>
    </row>
    <row r="135" spans="1:29" s="17" customFormat="1" x14ac:dyDescent="0.25">
      <c r="A135" s="17">
        <v>50</v>
      </c>
      <c r="B135" s="17">
        <v>-627</v>
      </c>
      <c r="C135" s="17">
        <v>15097</v>
      </c>
      <c r="D135" s="17">
        <v>13097</v>
      </c>
      <c r="E135" s="17">
        <v>11297</v>
      </c>
      <c r="F135" s="17">
        <v>13317</v>
      </c>
      <c r="G135" s="24"/>
      <c r="H135" s="7"/>
      <c r="I135" s="25">
        <f t="shared" si="32"/>
        <v>3800</v>
      </c>
      <c r="J135" s="24">
        <f t="shared" si="32"/>
        <v>-220</v>
      </c>
      <c r="K135" s="7"/>
      <c r="L135" s="25">
        <f t="shared" si="27"/>
        <v>3795.5233071194434</v>
      </c>
      <c r="M135" s="17">
        <f t="shared" si="18"/>
        <v>20.040779146826004</v>
      </c>
      <c r="N135" s="17">
        <f t="shared" si="28"/>
        <v>-217.18528547207771</v>
      </c>
      <c r="O135" s="24">
        <f t="shared" si="19"/>
        <v>7.9226178736968063</v>
      </c>
      <c r="P135" s="7"/>
      <c r="Q135" s="25">
        <f t="shared" si="20"/>
        <v>3856.8435319343102</v>
      </c>
      <c r="R135" s="24">
        <f t="shared" si="21"/>
        <v>-232.13589695547219</v>
      </c>
      <c r="S135" s="7"/>
      <c r="T135" s="25">
        <f t="shared" si="22"/>
        <v>-0.99785145017133225</v>
      </c>
      <c r="U135" s="24">
        <f t="shared" si="23"/>
        <v>-6.0127076651980131E-2</v>
      </c>
      <c r="V135" s="7"/>
      <c r="W135" s="25">
        <f t="shared" si="24"/>
        <v>-0.99756040901370946</v>
      </c>
      <c r="X135" s="24">
        <f t="shared" si="29"/>
        <v>78.82483093220668</v>
      </c>
      <c r="Y135" s="7"/>
      <c r="Z135" s="25">
        <f t="shared" si="30"/>
        <v>-627</v>
      </c>
      <c r="AA135" s="17">
        <f t="shared" si="31"/>
        <v>78.885000000000076</v>
      </c>
      <c r="AB135" s="24">
        <f t="shared" si="25"/>
        <v>1.3768029804357282</v>
      </c>
      <c r="AC135" s="17">
        <f t="shared" si="26"/>
        <v>-6.0169067793395925E-2</v>
      </c>
    </row>
    <row r="136" spans="1:29" s="17" customFormat="1" x14ac:dyDescent="0.25">
      <c r="A136" s="17">
        <v>51</v>
      </c>
      <c r="B136" s="17">
        <v>-608</v>
      </c>
      <c r="C136" s="17">
        <v>15074</v>
      </c>
      <c r="D136" s="17">
        <v>12908</v>
      </c>
      <c r="E136" s="17">
        <v>11310</v>
      </c>
      <c r="F136" s="17">
        <v>13492</v>
      </c>
      <c r="G136" s="24"/>
      <c r="H136" s="7"/>
      <c r="I136" s="25">
        <f t="shared" si="32"/>
        <v>3764</v>
      </c>
      <c r="J136" s="24">
        <f t="shared" si="32"/>
        <v>-584</v>
      </c>
      <c r="K136" s="7"/>
      <c r="L136" s="25">
        <f t="shared" si="27"/>
        <v>3758.0016298876412</v>
      </c>
      <c r="M136" s="17">
        <f t="shared" si="18"/>
        <v>35.980444004838972</v>
      </c>
      <c r="N136" s="17">
        <f t="shared" si="28"/>
        <v>-583.12446139489782</v>
      </c>
      <c r="O136" s="24">
        <f t="shared" si="19"/>
        <v>0.76656784902426889</v>
      </c>
      <c r="P136" s="7"/>
      <c r="Q136" s="25">
        <f t="shared" si="20"/>
        <v>3820.8435319343102</v>
      </c>
      <c r="R136" s="24">
        <f t="shared" si="21"/>
        <v>-596.13589695547216</v>
      </c>
      <c r="S136" s="7"/>
      <c r="T136" s="25">
        <f t="shared" si="22"/>
        <v>-0.98853744717672487</v>
      </c>
      <c r="U136" s="24">
        <f t="shared" si="23"/>
        <v>-0.15440915964028651</v>
      </c>
      <c r="V136" s="7"/>
      <c r="W136" s="25">
        <f t="shared" si="24"/>
        <v>-0.98776995178404681</v>
      </c>
      <c r="X136" s="24">
        <f t="shared" si="29"/>
        <v>73.389482037131188</v>
      </c>
      <c r="Y136" s="7"/>
      <c r="Z136" s="25">
        <f t="shared" si="30"/>
        <v>-608</v>
      </c>
      <c r="AA136" s="17">
        <f t="shared" si="31"/>
        <v>73.413000000000082</v>
      </c>
      <c r="AB136" s="24">
        <f t="shared" si="25"/>
        <v>1.2812985637665986</v>
      </c>
      <c r="AC136" s="17">
        <f t="shared" si="26"/>
        <v>-2.351796286889396E-2</v>
      </c>
    </row>
    <row r="137" spans="1:29" s="17" customFormat="1" x14ac:dyDescent="0.25">
      <c r="A137" s="17">
        <v>52</v>
      </c>
      <c r="B137" s="17">
        <v>-617</v>
      </c>
      <c r="C137" s="17">
        <v>15039</v>
      </c>
      <c r="D137" s="17">
        <v>12731</v>
      </c>
      <c r="E137" s="17">
        <v>11351</v>
      </c>
      <c r="F137" s="17">
        <v>13675</v>
      </c>
      <c r="G137" s="24"/>
      <c r="H137" s="7"/>
      <c r="I137" s="25">
        <f t="shared" si="32"/>
        <v>3688</v>
      </c>
      <c r="J137" s="24">
        <f t="shared" si="32"/>
        <v>-944</v>
      </c>
      <c r="K137" s="7"/>
      <c r="L137" s="25">
        <f t="shared" si="27"/>
        <v>3684.3602802573246</v>
      </c>
      <c r="M137" s="17">
        <f t="shared" si="18"/>
        <v>13.247559805221259</v>
      </c>
      <c r="N137" s="17">
        <f t="shared" si="28"/>
        <v>-948.91244199432867</v>
      </c>
      <c r="O137" s="24">
        <f t="shared" si="19"/>
        <v>24.132086347643877</v>
      </c>
      <c r="P137" s="7"/>
      <c r="Q137" s="25">
        <f t="shared" si="20"/>
        <v>3744.8435319343102</v>
      </c>
      <c r="R137" s="24">
        <f t="shared" si="21"/>
        <v>-956.13589695547216</v>
      </c>
      <c r="S137" s="7"/>
      <c r="T137" s="25">
        <f t="shared" si="22"/>
        <v>-0.96887455196588734</v>
      </c>
      <c r="U137" s="24">
        <f t="shared" si="23"/>
        <v>-0.24765517578256754</v>
      </c>
      <c r="V137" s="7"/>
      <c r="W137" s="25">
        <f t="shared" si="24"/>
        <v>-0.96763570471534899</v>
      </c>
      <c r="X137" s="24">
        <f t="shared" si="29"/>
        <v>67.918084194980565</v>
      </c>
      <c r="Y137" s="7"/>
      <c r="Z137" s="25">
        <f t="shared" si="30"/>
        <v>-617</v>
      </c>
      <c r="AA137" s="17">
        <f t="shared" si="31"/>
        <v>67.860000000000085</v>
      </c>
      <c r="AB137" s="24">
        <f t="shared" si="25"/>
        <v>1.1843804304033536</v>
      </c>
      <c r="AC137" s="17">
        <f t="shared" si="26"/>
        <v>5.8084194980480675E-2</v>
      </c>
    </row>
    <row r="138" spans="1:29" s="17" customFormat="1" x14ac:dyDescent="0.25">
      <c r="A138" s="17">
        <v>53</v>
      </c>
      <c r="B138" s="17">
        <v>-626</v>
      </c>
      <c r="C138" s="17">
        <v>14983</v>
      </c>
      <c r="D138" s="17">
        <v>12551</v>
      </c>
      <c r="E138" s="17">
        <v>11406</v>
      </c>
      <c r="F138" s="17">
        <v>13856</v>
      </c>
      <c r="G138" s="24"/>
      <c r="H138" s="7"/>
      <c r="I138" s="25">
        <f t="shared" si="32"/>
        <v>3577</v>
      </c>
      <c r="J138" s="24">
        <f t="shared" si="32"/>
        <v>-1305</v>
      </c>
      <c r="K138" s="7"/>
      <c r="L138" s="25">
        <f t="shared" si="27"/>
        <v>3573.7407650567379</v>
      </c>
      <c r="M138" s="17">
        <f t="shared" si="18"/>
        <v>10.622612415380523</v>
      </c>
      <c r="N138" s="17">
        <f t="shared" si="28"/>
        <v>-1310.7927165091198</v>
      </c>
      <c r="O138" s="24">
        <f t="shared" si="19"/>
        <v>33.555564555029399</v>
      </c>
      <c r="P138" s="7"/>
      <c r="Q138" s="25">
        <f t="shared" si="20"/>
        <v>3633.8435319343102</v>
      </c>
      <c r="R138" s="24">
        <f t="shared" si="21"/>
        <v>-1317.1358969554722</v>
      </c>
      <c r="S138" s="7"/>
      <c r="T138" s="25">
        <f t="shared" si="22"/>
        <v>-0.94015637606584812</v>
      </c>
      <c r="U138" s="24">
        <f t="shared" si="23"/>
        <v>-0.34116020863635488</v>
      </c>
      <c r="V138" s="7"/>
      <c r="W138" s="25">
        <f t="shared" si="24"/>
        <v>-0.93844475277610939</v>
      </c>
      <c r="X138" s="24">
        <f t="shared" si="29"/>
        <v>62.295988391364915</v>
      </c>
      <c r="Y138" s="7"/>
      <c r="Z138" s="25">
        <f t="shared" si="30"/>
        <v>-626</v>
      </c>
      <c r="AA138" s="17">
        <f t="shared" si="31"/>
        <v>62.226000000000084</v>
      </c>
      <c r="AB138" s="24">
        <f t="shared" si="25"/>
        <v>1.0860485803459929</v>
      </c>
      <c r="AC138" s="17">
        <f t="shared" si="26"/>
        <v>6.9988391364830704E-2</v>
      </c>
    </row>
    <row r="139" spans="1:29" s="17" customFormat="1" x14ac:dyDescent="0.25">
      <c r="A139" s="17">
        <v>54</v>
      </c>
      <c r="B139" s="17">
        <v>-634</v>
      </c>
      <c r="C139" s="17">
        <v>14913</v>
      </c>
      <c r="D139" s="17">
        <v>12374</v>
      </c>
      <c r="E139" s="17">
        <v>11483</v>
      </c>
      <c r="F139" s="17">
        <v>14037</v>
      </c>
      <c r="G139" s="24"/>
      <c r="H139" s="7"/>
      <c r="I139" s="25">
        <f t="shared" si="32"/>
        <v>3430</v>
      </c>
      <c r="J139" s="24">
        <f t="shared" si="32"/>
        <v>-1663</v>
      </c>
      <c r="K139" s="7"/>
      <c r="L139" s="25">
        <f t="shared" si="27"/>
        <v>3425.939135972405</v>
      </c>
      <c r="M139" s="17">
        <f t="shared" si="18"/>
        <v>16.49061665061522</v>
      </c>
      <c r="N139" s="17">
        <f t="shared" si="28"/>
        <v>-1664.2442898329853</v>
      </c>
      <c r="O139" s="24">
        <f t="shared" si="19"/>
        <v>1.5482571884704852</v>
      </c>
      <c r="P139" s="7"/>
      <c r="Q139" s="25">
        <f t="shared" si="20"/>
        <v>3486.8435319343102</v>
      </c>
      <c r="R139" s="24">
        <f t="shared" si="21"/>
        <v>-1675.1358969554722</v>
      </c>
      <c r="S139" s="7"/>
      <c r="T139" s="25">
        <f t="shared" si="22"/>
        <v>-0.90212419717120162</v>
      </c>
      <c r="U139" s="24">
        <f t="shared" si="23"/>
        <v>-0.43388819135562323</v>
      </c>
      <c r="V139" s="7"/>
      <c r="W139" s="25">
        <f t="shared" si="24"/>
        <v>-0.8999436048135534</v>
      </c>
      <c r="X139" s="24">
        <f t="shared" si="29"/>
        <v>56.534083654102631</v>
      </c>
      <c r="Y139" s="7"/>
      <c r="Z139" s="25">
        <f t="shared" si="30"/>
        <v>-634</v>
      </c>
      <c r="AA139" s="17">
        <f t="shared" si="31"/>
        <v>56.520000000000081</v>
      </c>
      <c r="AB139" s="24">
        <f t="shared" si="25"/>
        <v>0.98646009322719641</v>
      </c>
      <c r="AC139" s="17">
        <f t="shared" si="26"/>
        <v>1.4083654102549303E-2</v>
      </c>
    </row>
    <row r="140" spans="1:29" s="17" customFormat="1" x14ac:dyDescent="0.25">
      <c r="A140" s="17">
        <v>55</v>
      </c>
      <c r="B140" s="17">
        <v>-633</v>
      </c>
      <c r="C140" s="17">
        <v>14813</v>
      </c>
      <c r="D140" s="17">
        <v>12199</v>
      </c>
      <c r="E140" s="17">
        <v>11567</v>
      </c>
      <c r="F140" s="17">
        <v>14199</v>
      </c>
      <c r="G140" s="24"/>
      <c r="H140" s="7"/>
      <c r="I140" s="25">
        <f t="shared" si="32"/>
        <v>3246</v>
      </c>
      <c r="J140" s="24">
        <f t="shared" si="32"/>
        <v>-2000</v>
      </c>
      <c r="K140" s="7"/>
      <c r="L140" s="25">
        <f t="shared" si="27"/>
        <v>3243.916234265414</v>
      </c>
      <c r="M140" s="17">
        <f t="shared" si="18"/>
        <v>4.3420796366347121</v>
      </c>
      <c r="N140" s="17">
        <f t="shared" si="28"/>
        <v>-2000.552917743674</v>
      </c>
      <c r="O140" s="24">
        <f t="shared" si="19"/>
        <v>0.30571803126956437</v>
      </c>
      <c r="P140" s="7"/>
      <c r="Q140" s="25">
        <f t="shared" si="20"/>
        <v>3302.8435319343102</v>
      </c>
      <c r="R140" s="24">
        <f t="shared" si="21"/>
        <v>-2012.1358969554722</v>
      </c>
      <c r="S140" s="7"/>
      <c r="T140" s="25">
        <f t="shared" si="22"/>
        <v>-0.85451929297654217</v>
      </c>
      <c r="U140" s="24">
        <f t="shared" si="23"/>
        <v>-0.52117682313325853</v>
      </c>
      <c r="V140" s="7"/>
      <c r="W140" s="25">
        <f t="shared" si="24"/>
        <v>-0.85189709026588367</v>
      </c>
      <c r="X140" s="24">
        <f t="shared" si="29"/>
        <v>50.816492021292731</v>
      </c>
      <c r="Y140" s="7"/>
      <c r="Z140" s="25">
        <f t="shared" si="30"/>
        <v>-633</v>
      </c>
      <c r="AA140" s="17">
        <f t="shared" si="31"/>
        <v>50.823000000000079</v>
      </c>
      <c r="AB140" s="24">
        <f t="shared" si="25"/>
        <v>0.8870286857410794</v>
      </c>
      <c r="AC140" s="17">
        <f t="shared" si="26"/>
        <v>-6.5079787073472062E-3</v>
      </c>
    </row>
    <row r="141" spans="1:29" s="17" customFormat="1" x14ac:dyDescent="0.25">
      <c r="A141" s="17">
        <v>56</v>
      </c>
      <c r="B141" s="17">
        <v>-635</v>
      </c>
      <c r="C141" s="17">
        <v>14709</v>
      </c>
      <c r="D141" s="17">
        <v>12050</v>
      </c>
      <c r="E141" s="17">
        <v>11682</v>
      </c>
      <c r="F141" s="17">
        <v>14366</v>
      </c>
      <c r="G141" s="24"/>
      <c r="H141" s="7"/>
      <c r="I141" s="25">
        <f t="shared" si="32"/>
        <v>3027</v>
      </c>
      <c r="J141" s="24">
        <f t="shared" si="32"/>
        <v>-2316</v>
      </c>
      <c r="K141" s="7"/>
      <c r="L141" s="25">
        <f t="shared" si="27"/>
        <v>3028.5382543085261</v>
      </c>
      <c r="M141" s="17">
        <f t="shared" si="18"/>
        <v>2.3662263176991729</v>
      </c>
      <c r="N141" s="17">
        <f t="shared" si="28"/>
        <v>-2317.9272320271011</v>
      </c>
      <c r="O141" s="24">
        <f t="shared" si="19"/>
        <v>3.7142232862843181</v>
      </c>
      <c r="P141" s="7"/>
      <c r="Q141" s="25">
        <f t="shared" si="20"/>
        <v>3083.8435319343102</v>
      </c>
      <c r="R141" s="24">
        <f t="shared" si="21"/>
        <v>-2328.1358969554722</v>
      </c>
      <c r="S141" s="7"/>
      <c r="T141" s="25">
        <f t="shared" si="22"/>
        <v>-0.79785910809268101</v>
      </c>
      <c r="U141" s="24">
        <f t="shared" si="23"/>
        <v>-0.60302610396926082</v>
      </c>
      <c r="V141" s="7"/>
      <c r="W141" s="25">
        <f t="shared" si="24"/>
        <v>-0.79482266034778015</v>
      </c>
      <c r="X141" s="24">
        <f t="shared" si="29"/>
        <v>45.086787648133281</v>
      </c>
      <c r="Y141" s="7"/>
      <c r="Z141" s="25">
        <f t="shared" si="30"/>
        <v>-635</v>
      </c>
      <c r="AA141" s="17">
        <f t="shared" si="31"/>
        <v>45.108000000000075</v>
      </c>
      <c r="AB141" s="24">
        <f t="shared" si="25"/>
        <v>0.78728311898960346</v>
      </c>
      <c r="AC141" s="17">
        <f t="shared" si="26"/>
        <v>-2.1212351866793711E-2</v>
      </c>
    </row>
    <row r="142" spans="1:29" s="17" customFormat="1" x14ac:dyDescent="0.25">
      <c r="A142" s="17">
        <v>57</v>
      </c>
      <c r="B142" s="17">
        <v>-633</v>
      </c>
      <c r="C142" s="17">
        <v>14587</v>
      </c>
      <c r="D142" s="17">
        <v>11898</v>
      </c>
      <c r="E142" s="17">
        <v>11804</v>
      </c>
      <c r="F142" s="17">
        <v>14511</v>
      </c>
      <c r="G142" s="24"/>
      <c r="H142" s="7"/>
      <c r="I142" s="25">
        <f t="shared" si="32"/>
        <v>2783</v>
      </c>
      <c r="J142" s="24">
        <f t="shared" si="32"/>
        <v>-2613</v>
      </c>
      <c r="K142" s="7"/>
      <c r="L142" s="25">
        <f t="shared" si="27"/>
        <v>2783.2895192923197</v>
      </c>
      <c r="M142" s="17">
        <f t="shared" si="18"/>
        <v>8.3821420625305731E-2</v>
      </c>
      <c r="N142" s="17">
        <f t="shared" si="28"/>
        <v>-2611.2319175480093</v>
      </c>
      <c r="O142" s="24">
        <f t="shared" si="19"/>
        <v>3.1261155570375232</v>
      </c>
      <c r="P142" s="7"/>
      <c r="Q142" s="25">
        <f t="shared" si="20"/>
        <v>2839.8435319343102</v>
      </c>
      <c r="R142" s="24">
        <f t="shared" si="21"/>
        <v>-2625.1358969554722</v>
      </c>
      <c r="S142" s="7"/>
      <c r="T142" s="25">
        <f t="shared" si="22"/>
        <v>-0.73473086557367606</v>
      </c>
      <c r="U142" s="24">
        <f t="shared" si="23"/>
        <v>-0.67995406728664265</v>
      </c>
      <c r="V142" s="7"/>
      <c r="W142" s="25">
        <f t="shared" si="24"/>
        <v>-0.73130495390536066</v>
      </c>
      <c r="X142" s="24">
        <f t="shared" si="29"/>
        <v>39.357988675613228</v>
      </c>
      <c r="Y142" s="7"/>
      <c r="Z142" s="25">
        <f t="shared" si="30"/>
        <v>-633</v>
      </c>
      <c r="AA142" s="17">
        <f t="shared" si="31"/>
        <v>39.411000000000072</v>
      </c>
      <c r="AB142" s="24">
        <f t="shared" si="25"/>
        <v>0.68785171150348645</v>
      </c>
      <c r="AC142" s="17">
        <f t="shared" si="26"/>
        <v>-5.3011324386844194E-2</v>
      </c>
    </row>
    <row r="143" spans="1:29" s="17" customFormat="1" x14ac:dyDescent="0.25">
      <c r="A143" s="17">
        <v>58</v>
      </c>
      <c r="B143" s="17">
        <v>-605</v>
      </c>
      <c r="C143" s="17">
        <v>14459</v>
      </c>
      <c r="D143" s="17">
        <v>11775</v>
      </c>
      <c r="E143" s="17">
        <v>11937</v>
      </c>
      <c r="F143" s="17">
        <v>14641</v>
      </c>
      <c r="G143" s="24"/>
      <c r="H143" s="7"/>
      <c r="I143" s="25">
        <f t="shared" si="32"/>
        <v>2522</v>
      </c>
      <c r="J143" s="24">
        <f t="shared" si="32"/>
        <v>-2866</v>
      </c>
      <c r="K143" s="7"/>
      <c r="L143" s="25">
        <f t="shared" si="27"/>
        <v>2522.6134434438768</v>
      </c>
      <c r="M143" s="17">
        <f t="shared" si="18"/>
        <v>0.37631285883543353</v>
      </c>
      <c r="N143" s="17">
        <f t="shared" si="28"/>
        <v>-2867.3589098646576</v>
      </c>
      <c r="O143" s="24">
        <f t="shared" si="19"/>
        <v>1.8466360202636338</v>
      </c>
      <c r="P143" s="7"/>
      <c r="Q143" s="25">
        <f t="shared" si="20"/>
        <v>2578.8435319343102</v>
      </c>
      <c r="R143" s="24">
        <f t="shared" si="21"/>
        <v>-2878.1358969554722</v>
      </c>
      <c r="S143" s="7"/>
      <c r="T143" s="25">
        <f t="shared" si="22"/>
        <v>-0.66720434386277305</v>
      </c>
      <c r="U143" s="24">
        <f t="shared" si="23"/>
        <v>-0.74548529529774565</v>
      </c>
      <c r="V143" s="7"/>
      <c r="W143" s="25">
        <f t="shared" si="24"/>
        <v>-0.66344649113837662</v>
      </c>
      <c r="X143" s="24">
        <f t="shared" si="29"/>
        <v>33.94167413663979</v>
      </c>
      <c r="Y143" s="7"/>
      <c r="Z143" s="25">
        <f t="shared" si="30"/>
        <v>-605</v>
      </c>
      <c r="AA143" s="17">
        <f t="shared" si="31"/>
        <v>33.966000000000072</v>
      </c>
      <c r="AB143" s="24">
        <f t="shared" si="25"/>
        <v>0.59281853373239524</v>
      </c>
      <c r="AC143" s="17">
        <f t="shared" si="26"/>
        <v>-2.4325863360282085E-2</v>
      </c>
    </row>
    <row r="144" spans="1:29" s="17" customFormat="1" x14ac:dyDescent="0.25">
      <c r="A144" s="17">
        <v>59</v>
      </c>
      <c r="B144" s="17">
        <v>-616</v>
      </c>
      <c r="C144" s="17">
        <v>14307</v>
      </c>
      <c r="D144" s="17">
        <v>11656</v>
      </c>
      <c r="E144" s="17">
        <v>12079</v>
      </c>
      <c r="F144" s="17">
        <v>14755</v>
      </c>
      <c r="G144" s="24"/>
      <c r="H144" s="7"/>
      <c r="I144" s="25">
        <f t="shared" si="32"/>
        <v>2228</v>
      </c>
      <c r="J144" s="24">
        <f t="shared" si="32"/>
        <v>-3099</v>
      </c>
      <c r="K144" s="7"/>
      <c r="L144" s="25">
        <f t="shared" si="27"/>
        <v>2233.2803303881296</v>
      </c>
      <c r="M144" s="17">
        <f t="shared" si="18"/>
        <v>27.881889007805331</v>
      </c>
      <c r="N144" s="17">
        <f t="shared" si="28"/>
        <v>-3101.4079664136116</v>
      </c>
      <c r="O144" s="24">
        <f t="shared" si="19"/>
        <v>5.7983022490813916</v>
      </c>
      <c r="P144" s="7"/>
      <c r="Q144" s="25">
        <f t="shared" si="20"/>
        <v>2284.8435319343102</v>
      </c>
      <c r="R144" s="24">
        <f t="shared" si="21"/>
        <v>-3111.1358969554722</v>
      </c>
      <c r="S144" s="7"/>
      <c r="T144" s="25">
        <f t="shared" si="22"/>
        <v>-0.59113998607348017</v>
      </c>
      <c r="U144" s="24">
        <f t="shared" si="23"/>
        <v>-0.80583618907872201</v>
      </c>
      <c r="V144" s="7"/>
      <c r="W144" s="25">
        <f t="shared" si="24"/>
        <v>-0.58707625560199794</v>
      </c>
      <c r="X144" s="24">
        <f t="shared" si="29"/>
        <v>28.348590952290351</v>
      </c>
      <c r="Y144" s="7"/>
      <c r="Z144" s="25">
        <f t="shared" si="30"/>
        <v>-616</v>
      </c>
      <c r="AA144" s="17">
        <f t="shared" si="31"/>
        <v>28.422000000000072</v>
      </c>
      <c r="AB144" s="24">
        <f t="shared" si="25"/>
        <v>0.49605748000182959</v>
      </c>
      <c r="AC144" s="17">
        <f t="shared" si="26"/>
        <v>-7.3409047709720454E-2</v>
      </c>
    </row>
    <row r="145" spans="1:29" s="17" customFormat="1" x14ac:dyDescent="0.25">
      <c r="A145" s="17">
        <v>60</v>
      </c>
      <c r="B145" s="17">
        <v>-624</v>
      </c>
      <c r="C145" s="17">
        <v>14157</v>
      </c>
      <c r="D145" s="17">
        <v>11552</v>
      </c>
      <c r="E145" s="17">
        <v>12243</v>
      </c>
      <c r="F145" s="17">
        <v>14868</v>
      </c>
      <c r="G145" s="24"/>
      <c r="H145" s="7"/>
      <c r="I145" s="25">
        <f t="shared" si="32"/>
        <v>1914</v>
      </c>
      <c r="J145" s="24">
        <f t="shared" si="32"/>
        <v>-3316</v>
      </c>
      <c r="K145" s="7"/>
      <c r="L145" s="25">
        <f t="shared" si="27"/>
        <v>1918.3429872818917</v>
      </c>
      <c r="M145" s="17">
        <f t="shared" si="18"/>
        <v>18.861538530673382</v>
      </c>
      <c r="N145" s="17">
        <f t="shared" si="28"/>
        <v>-3308.7645880015543</v>
      </c>
      <c r="O145" s="24">
        <f t="shared" si="19"/>
        <v>52.351186787251564</v>
      </c>
      <c r="P145" s="7"/>
      <c r="Q145" s="25">
        <f t="shared" si="20"/>
        <v>1970.8435319343102</v>
      </c>
      <c r="R145" s="24">
        <f t="shared" si="21"/>
        <v>-3328.1358969554722</v>
      </c>
      <c r="S145" s="7"/>
      <c r="T145" s="25">
        <f t="shared" si="22"/>
        <v>-0.50990118217607205</v>
      </c>
      <c r="U145" s="24">
        <f t="shared" si="23"/>
        <v>-0.86204281547559702</v>
      </c>
      <c r="V145" s="7"/>
      <c r="W145" s="25">
        <f t="shared" si="24"/>
        <v>-0.50555244573707925</v>
      </c>
      <c r="X145" s="24">
        <f t="shared" si="29"/>
        <v>22.66396984214623</v>
      </c>
      <c r="Y145" s="7"/>
      <c r="Z145" s="25">
        <f t="shared" si="30"/>
        <v>-624</v>
      </c>
      <c r="AA145" s="17">
        <f t="shared" si="31"/>
        <v>22.806000000000072</v>
      </c>
      <c r="AB145" s="24">
        <f t="shared" si="25"/>
        <v>0.39803978920982808</v>
      </c>
      <c r="AC145" s="17">
        <f t="shared" si="26"/>
        <v>-0.1420301578538421</v>
      </c>
    </row>
    <row r="146" spans="1:29" s="17" customFormat="1" x14ac:dyDescent="0.25">
      <c r="A146" s="17">
        <v>61</v>
      </c>
      <c r="B146" s="17">
        <v>-618</v>
      </c>
      <c r="C146" s="17">
        <v>13984</v>
      </c>
      <c r="D146" s="17">
        <v>11462</v>
      </c>
      <c r="E146" s="17">
        <v>12403</v>
      </c>
      <c r="F146" s="17">
        <v>14950</v>
      </c>
      <c r="G146" s="24"/>
      <c r="H146" s="7"/>
      <c r="I146" s="25">
        <f t="shared" si="32"/>
        <v>1581</v>
      </c>
      <c r="J146" s="24">
        <f t="shared" si="32"/>
        <v>-3488</v>
      </c>
      <c r="K146" s="7"/>
      <c r="L146" s="25">
        <f t="shared" si="27"/>
        <v>1587.7217380796333</v>
      </c>
      <c r="M146" s="17">
        <f t="shared" si="18"/>
        <v>45.181762811191945</v>
      </c>
      <c r="N146" s="17">
        <f t="shared" si="28"/>
        <v>-3482.6850664061885</v>
      </c>
      <c r="O146" s="24">
        <f t="shared" si="19"/>
        <v>28.248519106625757</v>
      </c>
      <c r="P146" s="7"/>
      <c r="Q146" s="25">
        <f t="shared" si="20"/>
        <v>1637.8435319343102</v>
      </c>
      <c r="R146" s="24">
        <f t="shared" si="21"/>
        <v>-3500.1358969554722</v>
      </c>
      <c r="S146" s="7"/>
      <c r="T146" s="25">
        <f t="shared" si="22"/>
        <v>-0.4237466544759545</v>
      </c>
      <c r="U146" s="24">
        <f t="shared" si="23"/>
        <v>-0.9065936898546868</v>
      </c>
      <c r="V146" s="7"/>
      <c r="W146" s="25">
        <f t="shared" si="24"/>
        <v>-0.41917173694655746</v>
      </c>
      <c r="X146" s="24">
        <f t="shared" si="29"/>
        <v>17.087995738424638</v>
      </c>
      <c r="Y146" s="7"/>
      <c r="Z146" s="25">
        <f t="shared" si="30"/>
        <v>-618</v>
      </c>
      <c r="AA146" s="17">
        <f t="shared" si="31"/>
        <v>17.244000000000071</v>
      </c>
      <c r="AB146" s="24">
        <f t="shared" si="25"/>
        <v>0.30096457621390343</v>
      </c>
      <c r="AC146" s="17">
        <f t="shared" si="26"/>
        <v>-0.15600426157543268</v>
      </c>
    </row>
    <row r="147" spans="1:29" s="17" customFormat="1" x14ac:dyDescent="0.25">
      <c r="A147" s="17">
        <v>62</v>
      </c>
      <c r="B147" s="17">
        <v>-635</v>
      </c>
      <c r="C147" s="17">
        <v>13816</v>
      </c>
      <c r="D147" s="17">
        <v>11399</v>
      </c>
      <c r="E147" s="17">
        <v>12588</v>
      </c>
      <c r="F147" s="17">
        <v>15027</v>
      </c>
      <c r="G147" s="24"/>
      <c r="H147" s="7"/>
      <c r="I147" s="25">
        <f t="shared" si="32"/>
        <v>1228</v>
      </c>
      <c r="J147" s="24">
        <f t="shared" si="32"/>
        <v>-3628</v>
      </c>
      <c r="K147" s="7"/>
      <c r="L147" s="25">
        <f t="shared" si="27"/>
        <v>1231.8940185774411</v>
      </c>
      <c r="M147" s="17">
        <f t="shared" si="18"/>
        <v>15.163380681456424</v>
      </c>
      <c r="N147" s="17">
        <f t="shared" si="28"/>
        <v>-3627.0694031954781</v>
      </c>
      <c r="O147" s="24">
        <f t="shared" si="19"/>
        <v>0.86601041258634026</v>
      </c>
      <c r="P147" s="7"/>
      <c r="Q147" s="25">
        <f t="shared" si="20"/>
        <v>1284.8435319343102</v>
      </c>
      <c r="R147" s="24">
        <f t="shared" si="21"/>
        <v>-3640.1358969554722</v>
      </c>
      <c r="S147" s="7"/>
      <c r="T147" s="25">
        <f t="shared" si="22"/>
        <v>-0.33241768066772182</v>
      </c>
      <c r="U147" s="24">
        <f t="shared" si="23"/>
        <v>-0.9428560294655739</v>
      </c>
      <c r="V147" s="7"/>
      <c r="W147" s="25">
        <f t="shared" si="24"/>
        <v>-0.32765839164575616</v>
      </c>
      <c r="X147" s="24">
        <f t="shared" si="29"/>
        <v>11.437313289307099</v>
      </c>
      <c r="Y147" s="7"/>
      <c r="Z147" s="25">
        <f t="shared" si="30"/>
        <v>-635</v>
      </c>
      <c r="AA147" s="17">
        <f t="shared" si="31"/>
        <v>11.529000000000071</v>
      </c>
      <c r="AB147" s="24">
        <f t="shared" si="25"/>
        <v>0.20121900946242749</v>
      </c>
      <c r="AC147" s="17">
        <f t="shared" si="26"/>
        <v>-9.1686710692972184E-2</v>
      </c>
    </row>
    <row r="148" spans="1:29" s="17" customFormat="1" x14ac:dyDescent="0.25">
      <c r="A148" s="17">
        <v>63</v>
      </c>
      <c r="B148" s="17">
        <v>-646</v>
      </c>
      <c r="C148" s="17">
        <v>13621</v>
      </c>
      <c r="D148" s="17">
        <v>11332</v>
      </c>
      <c r="E148" s="17">
        <v>12766</v>
      </c>
      <c r="F148" s="17">
        <v>15070</v>
      </c>
      <c r="G148" s="24"/>
      <c r="H148" s="7"/>
      <c r="I148" s="25">
        <f t="shared" si="32"/>
        <v>855</v>
      </c>
      <c r="J148" s="24">
        <f t="shared" si="32"/>
        <v>-3738</v>
      </c>
      <c r="K148" s="7"/>
      <c r="L148" s="25">
        <f t="shared" si="27"/>
        <v>856.76711034690459</v>
      </c>
      <c r="M148" s="17">
        <f t="shared" ref="M148:M149" si="33">(I148-L148)^2</f>
        <v>3.1226789781372513</v>
      </c>
      <c r="N148" s="17">
        <f t="shared" si="28"/>
        <v>-3736.7943593187042</v>
      </c>
      <c r="O148" s="24">
        <f t="shared" ref="O148:O149" si="34">(J148-N148)^2</f>
        <v>1.4535694523953773</v>
      </c>
      <c r="P148" s="7"/>
      <c r="Q148" s="25">
        <f t="shared" si="20"/>
        <v>911.84353193431036</v>
      </c>
      <c r="R148" s="24">
        <f t="shared" si="21"/>
        <v>-3750.1358969554722</v>
      </c>
      <c r="S148" s="7"/>
      <c r="T148" s="25">
        <f t="shared" si="22"/>
        <v>-0.23591426075137398</v>
      </c>
      <c r="U148" s="24">
        <f t="shared" si="23"/>
        <v>-0.97134786773127091</v>
      </c>
      <c r="V148" s="7"/>
      <c r="W148" s="25">
        <f t="shared" si="24"/>
        <v>-0.23100979260739279</v>
      </c>
      <c r="X148" s="24">
        <f t="shared" si="29"/>
        <v>5.6518980748402328</v>
      </c>
      <c r="Y148" s="7"/>
      <c r="Z148" s="25">
        <f t="shared" si="30"/>
        <v>-646</v>
      </c>
      <c r="AA148" s="17">
        <f t="shared" si="31"/>
        <v>5.7150000000000718</v>
      </c>
      <c r="AB148" s="24">
        <f t="shared" si="25"/>
        <v>9.974556675147718E-2</v>
      </c>
      <c r="AC148" s="17">
        <f t="shared" si="26"/>
        <v>-6.3101925159839034E-2</v>
      </c>
    </row>
    <row r="149" spans="1:29" s="17" customFormat="1" x14ac:dyDescent="0.25">
      <c r="A149" s="17">
        <v>64</v>
      </c>
      <c r="B149" s="17">
        <v>-637</v>
      </c>
      <c r="C149" s="17">
        <v>13440</v>
      </c>
      <c r="D149" s="17">
        <v>11306</v>
      </c>
      <c r="E149" s="17">
        <v>12964</v>
      </c>
      <c r="F149" s="17">
        <v>15119</v>
      </c>
      <c r="G149" s="24"/>
      <c r="H149" s="7"/>
      <c r="I149" s="25">
        <f t="shared" si="32"/>
        <v>476</v>
      </c>
      <c r="J149" s="24">
        <f t="shared" si="32"/>
        <v>-3813</v>
      </c>
      <c r="K149" s="7"/>
      <c r="L149" s="25">
        <f t="shared" si="27"/>
        <v>477.6361520303771</v>
      </c>
      <c r="M149" s="17">
        <f t="shared" si="33"/>
        <v>2.6769934665071213</v>
      </c>
      <c r="N149" s="17">
        <f t="shared" si="28"/>
        <v>-3807.196022399547</v>
      </c>
      <c r="O149" s="24">
        <f t="shared" si="34"/>
        <v>33.686155986559946</v>
      </c>
      <c r="P149" s="7"/>
      <c r="Q149" s="25">
        <f t="shared" ref="Q149" si="35">I149-$J$4</f>
        <v>532.84353193431036</v>
      </c>
      <c r="R149" s="24">
        <f t="shared" ref="R149" si="36">J149-$J$3</f>
        <v>-3825.1358969554722</v>
      </c>
      <c r="S149" s="7"/>
      <c r="T149" s="25">
        <f t="shared" ref="T149" si="37">Q149/$J$7</f>
        <v>-0.13785850700259158</v>
      </c>
      <c r="U149" s="24">
        <f t="shared" ref="U149" si="38">R149/$J$6</f>
        <v>-0.99077412109424612</v>
      </c>
      <c r="V149" s="7"/>
      <c r="W149" s="25">
        <f t="shared" ref="W149" si="39">(T149-U149*SIN(-$J$11*PI()/180))/(COS(-$J$11*PI()/180))</f>
        <v>-0.13285464140243378</v>
      </c>
      <c r="X149" s="24">
        <f>IF(MOD(ATAN2(U149,W149)*180/PI()-$J$9+360,360)&gt;5,MOD(ATAN2(U149,W149)*180/PI()-$J$9+360,360)-360,MOD(ATAN2(U149,W149)*180/PI()-$J$9+360,360))</f>
        <v>-8.8554841790255523E-2</v>
      </c>
      <c r="Y149" s="7"/>
      <c r="Z149" s="25">
        <f t="shared" si="30"/>
        <v>-637</v>
      </c>
      <c r="AA149" s="17">
        <f t="shared" si="31"/>
        <v>-1.7999999999927851E-2</v>
      </c>
      <c r="AB149" s="24">
        <f t="shared" ref="AB149" si="40">AA149*PI()/180</f>
        <v>-3.1415926535772012E-4</v>
      </c>
      <c r="AC149" s="17">
        <f t="shared" ref="AC149" si="41">X149-AA149</f>
        <v>-7.0554841790327671E-2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-9981</v>
      </c>
      <c r="G154" s="2"/>
      <c r="I154" s="1"/>
      <c r="J154" s="3"/>
    </row>
    <row r="155" spans="1:29" x14ac:dyDescent="0.25">
      <c r="A155" t="s">
        <v>173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174</v>
      </c>
      <c r="B156" s="31">
        <v>9983</v>
      </c>
      <c r="G156" s="2"/>
      <c r="I156" s="1"/>
      <c r="J156" s="3"/>
    </row>
    <row r="157" spans="1:29" x14ac:dyDescent="0.25">
      <c r="A157" t="s">
        <v>175</v>
      </c>
      <c r="B157">
        <v>9990</v>
      </c>
      <c r="G157" s="2"/>
      <c r="I157" s="43">
        <f>J155</f>
        <v>-9989</v>
      </c>
      <c r="J157" s="39">
        <f>I157+B157</f>
        <v>1</v>
      </c>
    </row>
    <row r="158" spans="1:29" x14ac:dyDescent="0.25">
      <c r="A158" s="31" t="s">
        <v>176</v>
      </c>
      <c r="B158" s="31">
        <v>40008</v>
      </c>
      <c r="G158" s="2"/>
      <c r="I158" s="1"/>
      <c r="J158" s="3"/>
    </row>
    <row r="159" spans="1:29" x14ac:dyDescent="0.25">
      <c r="A159" t="s">
        <v>177</v>
      </c>
      <c r="B159">
        <v>40008</v>
      </c>
      <c r="G159" s="2"/>
      <c r="I159" s="43">
        <f>J157</f>
        <v>1</v>
      </c>
      <c r="J159" s="39">
        <f>I159+B159</f>
        <v>40009</v>
      </c>
    </row>
    <row r="160" spans="1:29" x14ac:dyDescent="0.25">
      <c r="A160" s="31" t="s">
        <v>178</v>
      </c>
      <c r="B160" s="31">
        <v>10003</v>
      </c>
      <c r="G160" s="2"/>
      <c r="I160" s="1"/>
      <c r="J160" s="3"/>
    </row>
    <row r="161" spans="1:10" x14ac:dyDescent="0.25">
      <c r="A161" t="s">
        <v>179</v>
      </c>
      <c r="B161">
        <v>10003</v>
      </c>
      <c r="G161" s="2"/>
      <c r="I161" s="43">
        <f>J159</f>
        <v>40009</v>
      </c>
      <c r="J161" s="39">
        <f>I161+B161</f>
        <v>50012</v>
      </c>
    </row>
    <row r="162" spans="1:10" x14ac:dyDescent="0.25">
      <c r="A162" s="31" t="s">
        <v>180</v>
      </c>
      <c r="B162" s="31">
        <v>-9984</v>
      </c>
      <c r="G162" s="2"/>
      <c r="I162" s="1"/>
      <c r="J162" s="3"/>
    </row>
    <row r="163" spans="1:10" x14ac:dyDescent="0.25">
      <c r="A163" t="s">
        <v>181</v>
      </c>
      <c r="B163">
        <v>-10002</v>
      </c>
      <c r="G163" s="2"/>
      <c r="I163" s="43">
        <f>J161</f>
        <v>50012</v>
      </c>
      <c r="J163" s="39">
        <f>I163+B163</f>
        <v>40010</v>
      </c>
    </row>
    <row r="164" spans="1:10" x14ac:dyDescent="0.25">
      <c r="A164" s="31" t="s">
        <v>182</v>
      </c>
      <c r="B164" s="31">
        <v>-40012</v>
      </c>
      <c r="G164" s="2"/>
      <c r="I164" s="1"/>
      <c r="J164" s="3"/>
    </row>
    <row r="165" spans="1:10" ht="15.75" thickBot="1" x14ac:dyDescent="0.3">
      <c r="A165" t="s">
        <v>183</v>
      </c>
      <c r="B165">
        <v>-40012</v>
      </c>
      <c r="G165" s="2"/>
      <c r="I165" s="4">
        <f>J163</f>
        <v>40010</v>
      </c>
      <c r="J165" s="6">
        <f>I165+B165</f>
        <v>-2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11.750014133748255</v>
      </c>
      <c r="L3" s="35" t="s">
        <v>1</v>
      </c>
      <c r="M3" s="11">
        <v>-3871.7759130856098</v>
      </c>
      <c r="N3" s="10" t="s">
        <v>2</v>
      </c>
      <c r="O3" s="35">
        <v>3867.1742543889768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-57.752201086762526</v>
      </c>
      <c r="L4" s="9" t="s">
        <v>5</v>
      </c>
      <c r="M4" s="13">
        <v>359.9144618744283</v>
      </c>
      <c r="N4" s="12" t="s">
        <v>6</v>
      </c>
      <c r="O4" s="9">
        <v>359.86311524201574</v>
      </c>
      <c r="Q4" s="2" t="s">
        <v>7</v>
      </c>
      <c r="R4" s="2">
        <f>MAX(AC20:AC149)</f>
        <v>0.19304481830758391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-172.02481558716434</v>
      </c>
      <c r="N5" s="14" t="s">
        <v>9</v>
      </c>
      <c r="O5" s="9">
        <v>-172.28645036563387</v>
      </c>
      <c r="Q5" s="5" t="s">
        <v>10</v>
      </c>
      <c r="R5" s="5">
        <f>MIN(AC20:AC149)</f>
        <v>-0.2600026226741079</v>
      </c>
      <c r="T5" s="45" t="s">
        <v>55</v>
      </c>
      <c r="U5" s="47">
        <v>11</v>
      </c>
    </row>
    <row r="6" spans="1:21" ht="15.75" thickBot="1" x14ac:dyDescent="0.3">
      <c r="A6" t="s">
        <v>161</v>
      </c>
      <c r="I6" s="32" t="s">
        <v>11</v>
      </c>
      <c r="J6" s="32">
        <f>(O3+O9)/2</f>
        <v>3860.4085282761134</v>
      </c>
      <c r="L6" s="37" t="s">
        <v>12</v>
      </c>
      <c r="M6" s="13">
        <v>-57.259053697229476</v>
      </c>
      <c r="N6" s="14" t="s">
        <v>13</v>
      </c>
      <c r="O6" s="9">
        <v>12.0963032415066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-3865.2094848605725</v>
      </c>
      <c r="L7" s="38" t="s">
        <v>15</v>
      </c>
      <c r="M7" s="16">
        <f>SUM(M20:M84)</f>
        <v>1216.3953388279933</v>
      </c>
      <c r="N7" s="15" t="s">
        <v>15</v>
      </c>
      <c r="O7" s="36">
        <f>SUM(O20:O84)</f>
        <v>2588.8419061419522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-172.27026573022624</v>
      </c>
      <c r="L9" s="35" t="s">
        <v>18</v>
      </c>
      <c r="M9" s="11">
        <v>-3858.6430566355352</v>
      </c>
      <c r="N9" s="10" t="s">
        <v>19</v>
      </c>
      <c r="O9" s="35">
        <v>3853.6428021632496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-172.00542839787144</v>
      </c>
      <c r="L10" s="9" t="s">
        <v>21</v>
      </c>
      <c r="M10" s="13">
        <v>359.86126272990612</v>
      </c>
      <c r="N10" s="12" t="s">
        <v>22</v>
      </c>
      <c r="O10" s="9">
        <v>359.86527198903832</v>
      </c>
      <c r="T10" s="48"/>
    </row>
    <row r="11" spans="1:21" ht="15.75" thickBot="1" x14ac:dyDescent="0.3">
      <c r="I11" s="33" t="s">
        <v>23</v>
      </c>
      <c r="J11" s="33">
        <f>J9-J10</f>
        <v>-0.26483733235480145</v>
      </c>
      <c r="L11" s="37" t="s">
        <v>24</v>
      </c>
      <c r="M11" s="13">
        <v>-171.98604120857854</v>
      </c>
      <c r="N11" s="14" t="s">
        <v>25</v>
      </c>
      <c r="O11" s="9">
        <v>-172.25408109481862</v>
      </c>
    </row>
    <row r="12" spans="1:21" x14ac:dyDescent="0.25">
      <c r="I12" s="9"/>
      <c r="J12" s="9"/>
      <c r="L12" s="37" t="s">
        <v>26</v>
      </c>
      <c r="M12" s="13">
        <v>-58.245348476295568</v>
      </c>
      <c r="N12" s="14" t="s">
        <v>27</v>
      </c>
      <c r="O12" s="9">
        <v>11.403725025989909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1222.0546572442049</v>
      </c>
      <c r="N13" s="15" t="s">
        <v>15</v>
      </c>
      <c r="O13" s="36">
        <f>SUM(O85:O149)</f>
        <v>2305.0355763452067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13493</v>
      </c>
      <c r="D20" s="17">
        <v>11346</v>
      </c>
      <c r="E20" s="17">
        <v>13010</v>
      </c>
      <c r="F20" s="17">
        <v>15169</v>
      </c>
      <c r="G20" s="24"/>
      <c r="H20" s="7"/>
      <c r="I20" s="25">
        <f t="shared" ref="I20:J51" si="0">C20-E20</f>
        <v>483</v>
      </c>
      <c r="J20" s="24">
        <f t="shared" si="0"/>
        <v>-3823</v>
      </c>
      <c r="K20" s="7"/>
      <c r="L20" s="25">
        <f>$M$3*SIN(2*PI()/$M$4*(AA20+$M$5))+$M$6</f>
        <v>479.60109316659219</v>
      </c>
      <c r="M20" s="17">
        <f t="shared" ref="M20:M83" si="1">(I20-L20)^2</f>
        <v>11.552567662186286</v>
      </c>
      <c r="N20" s="17">
        <f>$O$3*COS(2*PI()/$O$4*(AA20+$O$5))+$O$6</f>
        <v>-3820.3526963211261</v>
      </c>
      <c r="O20" s="24">
        <f t="shared" ref="O20:O83" si="2">(J20-N20)^2</f>
        <v>7.0082167681791168</v>
      </c>
      <c r="P20" s="7"/>
      <c r="Q20" s="25">
        <f>I20-$J$4</f>
        <v>540.75220108676251</v>
      </c>
      <c r="R20" s="24">
        <f>J20-$J$3</f>
        <v>-3834.7500141337482</v>
      </c>
      <c r="S20" s="7"/>
      <c r="T20" s="25">
        <f>Q20/$J$7</f>
        <v>-0.13990243043871367</v>
      </c>
      <c r="U20" s="24">
        <f>R20/$J$6</f>
        <v>-0.99335341999313653</v>
      </c>
      <c r="V20" s="7"/>
      <c r="W20" s="25">
        <f>(T20-U20*SIN(-$J$11*PI()/180))/(COS(-$J$11*PI()/180))</f>
        <v>-0.1353123312392315</v>
      </c>
      <c r="X20" s="24">
        <f>IF(MOD(ATAN2(U20,W20)*180/PI()-$J$9+360,360)&gt;5,MOD(ATAN2(U20,W20)*180/PI()-$J$9+360,360)-360,MOD(ATAN2(U20,W20)*180/PI()-$J$9+360,360))</f>
        <v>2.722343605256583E-2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-8.776563947434167E-3</v>
      </c>
      <c r="AD20" s="17">
        <f ca="1">INDIRECT("AC"&amp;AE20)-AC20</f>
        <v>-7.2216372858945138E-2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13668</v>
      </c>
      <c r="D21" s="17">
        <v>11374</v>
      </c>
      <c r="E21" s="17">
        <v>12814</v>
      </c>
      <c r="F21" s="17">
        <v>15130</v>
      </c>
      <c r="G21" s="24"/>
      <c r="H21" s="7"/>
      <c r="I21" s="25">
        <f t="shared" si="0"/>
        <v>854</v>
      </c>
      <c r="J21" s="24">
        <f t="shared" si="0"/>
        <v>-3756</v>
      </c>
      <c r="K21" s="7"/>
      <c r="L21" s="25">
        <f t="shared" ref="L21:L84" si="3">$M$3*SIN(2*PI()/$M$4*(AA21+$M$5))+$M$6</f>
        <v>856.48545654763006</v>
      </c>
      <c r="M21" s="17">
        <f t="shared" si="1"/>
        <v>6.177494250157161</v>
      </c>
      <c r="N21" s="17">
        <f t="shared" ref="N21:N84" si="4">$O$3*COS(2*PI()/$O$4*(AA21+$O$5))+$O$6</f>
        <v>-3750.3413381297878</v>
      </c>
      <c r="O21" s="24">
        <f t="shared" si="2"/>
        <v>32.020454161393431</v>
      </c>
      <c r="P21" s="7"/>
      <c r="Q21" s="25">
        <f t="shared" ref="Q21:Q84" si="5">I21-$J$4</f>
        <v>911.75220108676251</v>
      </c>
      <c r="R21" s="24">
        <f t="shared" ref="R21:R84" si="6">J21-$J$3</f>
        <v>-3767.7500141337482</v>
      </c>
      <c r="S21" s="7"/>
      <c r="T21" s="25">
        <f t="shared" ref="T21:T84" si="7">Q21/$J$7</f>
        <v>-0.23588687874692299</v>
      </c>
      <c r="U21" s="24">
        <f t="shared" ref="U21:U84" si="8">R21/$J$6</f>
        <v>-0.97599774390102112</v>
      </c>
      <c r="V21" s="7"/>
      <c r="W21" s="25">
        <f t="shared" ref="W21:W84" si="9">(T21-U21*SIN(-$J$11*PI()/180))/(COS(-$J$11*PI()/180))</f>
        <v>-0.23137802836001911</v>
      </c>
      <c r="X21" s="24">
        <f t="shared" ref="X21:X83" si="10">MOD(ATAN2(U21,W21)*180/PI()-$J$9+360,360)</f>
        <v>5.6070625816311122</v>
      </c>
      <c r="Y21" s="7"/>
      <c r="Z21" s="25">
        <f t="shared" ref="Z21:Z84" si="11">B21</f>
        <v>631</v>
      </c>
      <c r="AA21" s="17">
        <f>360/40000*Z21+AA20</f>
        <v>5.714999999999999</v>
      </c>
      <c r="AB21" s="24">
        <f t="shared" ref="AB21:AB84" si="12">AA21*PI()/180</f>
        <v>9.9745566751475917E-2</v>
      </c>
      <c r="AC21" s="17">
        <f t="shared" ref="AC21:AC84" si="13">X21-AA21</f>
        <v>-0.10793741836888682</v>
      </c>
      <c r="AD21" s="17">
        <f t="shared" ref="AD21:AD83" ca="1" si="14">INDIRECT("AC"&amp;AE21)-AC21</f>
        <v>6.1034111188307705E-2</v>
      </c>
      <c r="AE21" s="17">
        <v>148</v>
      </c>
    </row>
    <row r="22" spans="1:31" s="17" customFormat="1" x14ac:dyDescent="0.25">
      <c r="A22" s="17">
        <v>2</v>
      </c>
      <c r="B22" s="17">
        <v>639</v>
      </c>
      <c r="C22" s="17">
        <v>13859</v>
      </c>
      <c r="D22" s="17">
        <v>11437</v>
      </c>
      <c r="E22" s="17">
        <v>12635</v>
      </c>
      <c r="F22" s="17">
        <v>15080</v>
      </c>
      <c r="G22" s="24"/>
      <c r="H22" s="7"/>
      <c r="I22" s="25">
        <f t="shared" si="0"/>
        <v>1224</v>
      </c>
      <c r="J22" s="24">
        <f t="shared" si="0"/>
        <v>-3643</v>
      </c>
      <c r="K22" s="7"/>
      <c r="L22" s="25">
        <f t="shared" si="3"/>
        <v>1228.9872628890978</v>
      </c>
      <c r="M22" s="17">
        <f t="shared" si="1"/>
        <v>24.872791124972057</v>
      </c>
      <c r="N22" s="17">
        <f>$O$3*COS(2*PI()/$O$4*(AA22+$O$5))+$O$6</f>
        <v>-3641.7797532643299</v>
      </c>
      <c r="O22" s="24">
        <f>(J22-N22)^2</f>
        <v>1.4890020959135748</v>
      </c>
      <c r="P22" s="7"/>
      <c r="Q22" s="25">
        <f t="shared" si="5"/>
        <v>1281.7522010867626</v>
      </c>
      <c r="R22" s="24">
        <f t="shared" si="6"/>
        <v>-3654.7500141337482</v>
      </c>
      <c r="S22" s="7"/>
      <c r="T22" s="25">
        <f t="shared" si="7"/>
        <v>-0.33161260886562233</v>
      </c>
      <c r="U22" s="24">
        <f t="shared" si="8"/>
        <v>-0.94672623049193105</v>
      </c>
      <c r="V22" s="7"/>
      <c r="W22" s="25">
        <f t="shared" si="9"/>
        <v>-0.32724008329711846</v>
      </c>
      <c r="X22" s="24">
        <f t="shared" si="10"/>
        <v>11.338199387344162</v>
      </c>
      <c r="Y22" s="7"/>
      <c r="Z22" s="25">
        <f t="shared" si="11"/>
        <v>639</v>
      </c>
      <c r="AA22" s="17">
        <f t="shared" ref="AA22:AA85" si="15">360/40000*Z22+AA21</f>
        <v>11.465999999999998</v>
      </c>
      <c r="AB22" s="24">
        <f t="shared" si="12"/>
        <v>0.20011945203366979</v>
      </c>
      <c r="AC22" s="17">
        <f t="shared" si="13"/>
        <v>-0.12780061265583598</v>
      </c>
      <c r="AD22" s="17">
        <f t="shared" ca="1" si="14"/>
        <v>7.9568924166597554E-3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14034</v>
      </c>
      <c r="D23" s="17">
        <v>11506</v>
      </c>
      <c r="E23" s="17">
        <v>12453</v>
      </c>
      <c r="F23" s="17">
        <v>15002</v>
      </c>
      <c r="G23" s="24"/>
      <c r="H23" s="7"/>
      <c r="I23" s="25">
        <f t="shared" si="0"/>
        <v>1581</v>
      </c>
      <c r="J23" s="24">
        <f t="shared" si="0"/>
        <v>-3496</v>
      </c>
      <c r="K23" s="7"/>
      <c r="L23" s="25">
        <f t="shared" si="3"/>
        <v>1586.8829058203232</v>
      </c>
      <c r="M23" s="17">
        <f t="shared" si="1"/>
        <v>34.608580890792943</v>
      </c>
      <c r="N23" s="17">
        <f t="shared" si="4"/>
        <v>-3497.1749649765657</v>
      </c>
      <c r="O23" s="24">
        <f t="shared" si="2"/>
        <v>1.380542696155945</v>
      </c>
      <c r="P23" s="7"/>
      <c r="Q23" s="25">
        <f t="shared" si="5"/>
        <v>1638.7522010867626</v>
      </c>
      <c r="R23" s="24">
        <f t="shared" si="6"/>
        <v>-3507.7500141337482</v>
      </c>
      <c r="S23" s="7"/>
      <c r="T23" s="25">
        <f t="shared" si="7"/>
        <v>-0.4239750025206917</v>
      </c>
      <c r="U23" s="24">
        <f t="shared" si="8"/>
        <v>-0.90864735906594662</v>
      </c>
      <c r="V23" s="7"/>
      <c r="W23" s="25">
        <f t="shared" si="9"/>
        <v>-0.41977947623555084</v>
      </c>
      <c r="X23" s="24">
        <f t="shared" si="10"/>
        <v>17.066391972936117</v>
      </c>
      <c r="Y23" s="7"/>
      <c r="Z23" s="25">
        <f t="shared" si="11"/>
        <v>636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-0.12360802706388085</v>
      </c>
      <c r="AD23" s="17">
        <f t="shared" ca="1" si="14"/>
        <v>-7.9077824084663462E-3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14190</v>
      </c>
      <c r="D24" s="17">
        <v>11580</v>
      </c>
      <c r="E24" s="17">
        <v>12280</v>
      </c>
      <c r="F24" s="17">
        <v>14909</v>
      </c>
      <c r="G24" s="24"/>
      <c r="H24" s="7"/>
      <c r="I24" s="25">
        <f t="shared" si="0"/>
        <v>1910</v>
      </c>
      <c r="J24" s="24">
        <f t="shared" si="0"/>
        <v>-3329</v>
      </c>
      <c r="K24" s="7"/>
      <c r="L24" s="25">
        <f t="shared" si="3"/>
        <v>1912.1623165796209</v>
      </c>
      <c r="M24" s="17">
        <f t="shared" si="1"/>
        <v>4.675612990503395</v>
      </c>
      <c r="N24" s="17">
        <f t="shared" si="4"/>
        <v>-3327.0898930988119</v>
      </c>
      <c r="O24" s="24">
        <f t="shared" si="2"/>
        <v>3.6485083739664095</v>
      </c>
      <c r="P24" s="7"/>
      <c r="Q24" s="25">
        <f t="shared" si="5"/>
        <v>1967.7522010867626</v>
      </c>
      <c r="R24" s="24">
        <f t="shared" si="6"/>
        <v>-3340.7500141337482</v>
      </c>
      <c r="S24" s="7"/>
      <c r="T24" s="25">
        <f t="shared" si="7"/>
        <v>-0.50909328686948108</v>
      </c>
      <c r="U24" s="24">
        <f t="shared" si="8"/>
        <v>-0.86538768880649486</v>
      </c>
      <c r="V24" s="7"/>
      <c r="W24" s="25">
        <f t="shared" si="9"/>
        <v>-0.50509862977115094</v>
      </c>
      <c r="X24" s="24">
        <f t="shared" si="10"/>
        <v>22.540984237751331</v>
      </c>
      <c r="Y24" s="7"/>
      <c r="Z24" s="25">
        <f t="shared" si="11"/>
        <v>605</v>
      </c>
      <c r="AA24" s="17">
        <f t="shared" si="15"/>
        <v>22.634999999999998</v>
      </c>
      <c r="AB24" s="24">
        <f t="shared" si="12"/>
        <v>0.39505527618891639</v>
      </c>
      <c r="AC24" s="17">
        <f t="shared" si="13"/>
        <v>-9.401576224866659E-2</v>
      </c>
      <c r="AD24" s="17">
        <f t="shared" ca="1" si="14"/>
        <v>-0.16598686042544131</v>
      </c>
      <c r="AE24" s="17">
        <v>145</v>
      </c>
    </row>
    <row r="25" spans="1:31" s="17" customFormat="1" x14ac:dyDescent="0.25">
      <c r="A25" s="17">
        <v>5</v>
      </c>
      <c r="B25" s="17">
        <v>626</v>
      </c>
      <c r="C25" s="17">
        <v>14363</v>
      </c>
      <c r="D25" s="17">
        <v>11696</v>
      </c>
      <c r="E25" s="17">
        <v>12135</v>
      </c>
      <c r="F25" s="17">
        <v>14822</v>
      </c>
      <c r="G25" s="24"/>
      <c r="H25" s="7"/>
      <c r="I25" s="25">
        <f t="shared" si="0"/>
        <v>2228</v>
      </c>
      <c r="J25" s="24">
        <f t="shared" si="0"/>
        <v>-3126</v>
      </c>
      <c r="K25" s="7"/>
      <c r="L25" s="25">
        <f t="shared" si="3"/>
        <v>2229.9800543002025</v>
      </c>
      <c r="M25" s="17">
        <f t="shared" si="1"/>
        <v>3.9206150317503425</v>
      </c>
      <c r="N25" s="17">
        <f t="shared" si="4"/>
        <v>-3119.3765167848169</v>
      </c>
      <c r="O25" s="24">
        <f t="shared" si="2"/>
        <v>43.870529901812446</v>
      </c>
      <c r="P25" s="7"/>
      <c r="Q25" s="25">
        <f t="shared" si="5"/>
        <v>2285.7522010867624</v>
      </c>
      <c r="R25" s="24">
        <f t="shared" si="6"/>
        <v>-3137.7500141337482</v>
      </c>
      <c r="S25" s="7"/>
      <c r="T25" s="25">
        <f t="shared" si="7"/>
        <v>-0.59136567113366045</v>
      </c>
      <c r="U25" s="24">
        <f t="shared" si="8"/>
        <v>-0.81280258064680211</v>
      </c>
      <c r="V25" s="7"/>
      <c r="W25" s="25">
        <f t="shared" si="9"/>
        <v>-0.58761495794391394</v>
      </c>
      <c r="X25" s="24">
        <f t="shared" si="10"/>
        <v>28.135282656865115</v>
      </c>
      <c r="Y25" s="7"/>
      <c r="Z25" s="25">
        <f t="shared" si="11"/>
        <v>626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-0.13371734313488304</v>
      </c>
      <c r="AD25" s="17">
        <f t="shared" ca="1" si="14"/>
        <v>4.1289466219360804E-2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14502</v>
      </c>
      <c r="D26" s="17">
        <v>11811</v>
      </c>
      <c r="E26" s="17">
        <v>11985</v>
      </c>
      <c r="F26" s="17">
        <v>14695</v>
      </c>
      <c r="G26" s="24"/>
      <c r="H26" s="7"/>
      <c r="I26" s="25">
        <f t="shared" si="0"/>
        <v>2517</v>
      </c>
      <c r="J26" s="24">
        <f t="shared" si="0"/>
        <v>-2884</v>
      </c>
      <c r="K26" s="7"/>
      <c r="L26" s="25">
        <f t="shared" si="3"/>
        <v>2520.2468409015337</v>
      </c>
      <c r="M26" s="17">
        <f t="shared" si="1"/>
        <v>10.541975839872087</v>
      </c>
      <c r="N26" s="17">
        <f t="shared" si="4"/>
        <v>-2886.2187551582765</v>
      </c>
      <c r="O26" s="24">
        <f t="shared" si="2"/>
        <v>4.922874452378613</v>
      </c>
      <c r="P26" s="7"/>
      <c r="Q26" s="25">
        <f t="shared" si="5"/>
        <v>2574.7522010867624</v>
      </c>
      <c r="R26" s="24">
        <f t="shared" si="6"/>
        <v>-2895.7500141337482</v>
      </c>
      <c r="S26" s="7"/>
      <c r="T26" s="25">
        <f t="shared" si="7"/>
        <v>-0.66613522790204993</v>
      </c>
      <c r="U26" s="24">
        <f t="shared" si="8"/>
        <v>-0.75011491476184811</v>
      </c>
      <c r="V26" s="7"/>
      <c r="W26" s="25">
        <f t="shared" si="9"/>
        <v>-0.66267507568709005</v>
      </c>
      <c r="X26" s="24">
        <f t="shared" si="10"/>
        <v>33.728655534805455</v>
      </c>
      <c r="Y26" s="7"/>
      <c r="Z26" s="25">
        <f t="shared" si="11"/>
        <v>614</v>
      </c>
      <c r="AA26" s="17">
        <f t="shared" si="15"/>
        <v>33.795000000000002</v>
      </c>
      <c r="AB26" s="24">
        <f t="shared" si="12"/>
        <v>0.58983402071148372</v>
      </c>
      <c r="AC26" s="17">
        <f t="shared" si="13"/>
        <v>-6.6344465194546842E-2</v>
      </c>
      <c r="AD26" s="17">
        <f t="shared" ca="1" si="14"/>
        <v>2.6190643235821653E-3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14632</v>
      </c>
      <c r="D27" s="17">
        <v>11937</v>
      </c>
      <c r="E27" s="17">
        <v>11848</v>
      </c>
      <c r="F27" s="17">
        <v>14561</v>
      </c>
      <c r="G27" s="24"/>
      <c r="H27" s="7"/>
      <c r="I27" s="25">
        <f t="shared" si="0"/>
        <v>2784</v>
      </c>
      <c r="J27" s="24">
        <f t="shared" si="0"/>
        <v>-2624</v>
      </c>
      <c r="K27" s="7"/>
      <c r="L27" s="25">
        <f t="shared" si="3"/>
        <v>2787.3703479371929</v>
      </c>
      <c r="M27" s="17">
        <f t="shared" si="1"/>
        <v>11.359245217740748</v>
      </c>
      <c r="N27" s="17">
        <f t="shared" si="4"/>
        <v>-2625.212502417171</v>
      </c>
      <c r="O27" s="24">
        <f t="shared" si="2"/>
        <v>1.4701621116454717</v>
      </c>
      <c r="P27" s="7"/>
      <c r="Q27" s="25">
        <f t="shared" si="5"/>
        <v>2841.7522010867624</v>
      </c>
      <c r="R27" s="24">
        <f t="shared" si="6"/>
        <v>-2635.7500141337482</v>
      </c>
      <c r="S27" s="7"/>
      <c r="T27" s="25">
        <f t="shared" si="7"/>
        <v>-0.73521298450121941</v>
      </c>
      <c r="U27" s="24">
        <f t="shared" si="8"/>
        <v>-0.6827645299267735</v>
      </c>
      <c r="V27" s="7"/>
      <c r="W27" s="25">
        <f t="shared" si="9"/>
        <v>-0.73206488501845901</v>
      </c>
      <c r="X27" s="24">
        <f t="shared" si="10"/>
        <v>39.265954978649688</v>
      </c>
      <c r="Y27" s="7"/>
      <c r="Z27" s="25">
        <f t="shared" si="11"/>
        <v>616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-7.3045021350310435E-2</v>
      </c>
      <c r="AD27" s="17">
        <f t="shared" ca="1" si="14"/>
        <v>8.4220006249388746E-2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14760</v>
      </c>
      <c r="D28" s="17">
        <v>12083</v>
      </c>
      <c r="E28" s="17">
        <v>11725</v>
      </c>
      <c r="F28" s="17">
        <v>14415</v>
      </c>
      <c r="G28" s="24"/>
      <c r="H28" s="7"/>
      <c r="I28" s="25">
        <f t="shared" si="0"/>
        <v>3035</v>
      </c>
      <c r="J28" s="24">
        <f t="shared" si="0"/>
        <v>-2332</v>
      </c>
      <c r="K28" s="7"/>
      <c r="L28" s="25">
        <f t="shared" si="3"/>
        <v>3032.2737354401243</v>
      </c>
      <c r="M28" s="17">
        <f t="shared" si="1"/>
        <v>7.432518450434487</v>
      </c>
      <c r="N28" s="17">
        <f t="shared" si="4"/>
        <v>-2333.7212029984662</v>
      </c>
      <c r="O28" s="24">
        <f t="shared" si="2"/>
        <v>2.9625397619290266</v>
      </c>
      <c r="P28" s="7"/>
      <c r="Q28" s="25">
        <f t="shared" si="5"/>
        <v>3092.7522010867624</v>
      </c>
      <c r="R28" s="24">
        <f t="shared" si="6"/>
        <v>-2343.7500141337482</v>
      </c>
      <c r="S28" s="7"/>
      <c r="T28" s="25">
        <f t="shared" si="7"/>
        <v>-0.80015125006822896</v>
      </c>
      <c r="U28" s="24">
        <f t="shared" si="8"/>
        <v>-0.60712486695815138</v>
      </c>
      <c r="V28" s="7"/>
      <c r="W28" s="25">
        <f t="shared" si="9"/>
        <v>-0.7973534747619746</v>
      </c>
      <c r="X28" s="24">
        <f t="shared" si="10"/>
        <v>44.983713778910726</v>
      </c>
      <c r="Y28" s="7"/>
      <c r="Z28" s="25">
        <f t="shared" si="11"/>
        <v>628</v>
      </c>
      <c r="AA28" s="17">
        <f t="shared" si="15"/>
        <v>44.991</v>
      </c>
      <c r="AB28" s="24">
        <f t="shared" si="12"/>
        <v>0.78524108376476875</v>
      </c>
      <c r="AC28" s="17">
        <f t="shared" si="13"/>
        <v>-7.2862210892736812E-3</v>
      </c>
      <c r="AD28" s="17">
        <f t="shared" ca="1" si="14"/>
        <v>-1.0143790209376391E-2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14870</v>
      </c>
      <c r="D29" s="17">
        <v>12250</v>
      </c>
      <c r="E29" s="17">
        <v>11618</v>
      </c>
      <c r="F29" s="17">
        <v>14262</v>
      </c>
      <c r="G29" s="24"/>
      <c r="H29" s="7"/>
      <c r="I29" s="25">
        <f t="shared" si="0"/>
        <v>3252</v>
      </c>
      <c r="J29" s="24">
        <f t="shared" si="0"/>
        <v>-2012</v>
      </c>
      <c r="K29" s="7"/>
      <c r="L29" s="25">
        <f t="shared" si="3"/>
        <v>3249.9729119494837</v>
      </c>
      <c r="M29" s="17">
        <f t="shared" si="1"/>
        <v>4.1090859645461375</v>
      </c>
      <c r="N29" s="17">
        <f t="shared" si="4"/>
        <v>-2014.7480600403887</v>
      </c>
      <c r="O29" s="24">
        <f t="shared" si="2"/>
        <v>7.5518339855813439</v>
      </c>
      <c r="P29" s="7"/>
      <c r="Q29" s="25">
        <f t="shared" si="5"/>
        <v>3309.7522010867624</v>
      </c>
      <c r="R29" s="24">
        <f t="shared" si="6"/>
        <v>-2023.7500141337482</v>
      </c>
      <c r="S29" s="7"/>
      <c r="T29" s="25">
        <f t="shared" si="7"/>
        <v>-0.85629309719189861</v>
      </c>
      <c r="U29" s="24">
        <f t="shared" si="8"/>
        <v>-0.52423208562267498</v>
      </c>
      <c r="V29" s="7"/>
      <c r="W29" s="25">
        <f t="shared" si="9"/>
        <v>-0.8538790782989808</v>
      </c>
      <c r="X29" s="24">
        <f t="shared" si="10"/>
        <v>50.722761123689395</v>
      </c>
      <c r="Y29" s="7"/>
      <c r="Z29" s="25">
        <f t="shared" si="11"/>
        <v>637</v>
      </c>
      <c r="AA29" s="17">
        <f t="shared" si="15"/>
        <v>50.723999999999997</v>
      </c>
      <c r="AB29" s="24">
        <f t="shared" si="12"/>
        <v>0.88530080978160364</v>
      </c>
      <c r="AC29" s="17">
        <f t="shared" si="13"/>
        <v>-1.2388763106017109E-3</v>
      </c>
      <c r="AD29" s="17">
        <f t="shared" ca="1" si="14"/>
        <v>4.3757904753483956E-2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14960</v>
      </c>
      <c r="D30" s="17">
        <v>12414</v>
      </c>
      <c r="E30" s="17">
        <v>11528</v>
      </c>
      <c r="F30" s="17">
        <v>14090</v>
      </c>
      <c r="G30" s="24"/>
      <c r="H30" s="7"/>
      <c r="I30" s="25">
        <f t="shared" si="0"/>
        <v>3432</v>
      </c>
      <c r="J30" s="24">
        <f t="shared" si="0"/>
        <v>-1676</v>
      </c>
      <c r="K30" s="7"/>
      <c r="L30" s="25">
        <f t="shared" si="3"/>
        <v>3434.8349127590786</v>
      </c>
      <c r="M30" s="17">
        <f t="shared" si="1"/>
        <v>8.0367303515868329</v>
      </c>
      <c r="N30" s="17">
        <f t="shared" si="4"/>
        <v>-1674.9369736322958</v>
      </c>
      <c r="O30" s="24">
        <f t="shared" si="2"/>
        <v>1.1300250584343781</v>
      </c>
      <c r="P30" s="7"/>
      <c r="Q30" s="25">
        <f t="shared" si="5"/>
        <v>3489.7522010867624</v>
      </c>
      <c r="R30" s="24">
        <f t="shared" si="6"/>
        <v>-1687.7500141337482</v>
      </c>
      <c r="S30" s="7"/>
      <c r="T30" s="25">
        <f t="shared" si="7"/>
        <v>-0.90286237130369829</v>
      </c>
      <c r="U30" s="24">
        <f t="shared" si="8"/>
        <v>-0.43719466522042477</v>
      </c>
      <c r="V30" s="7"/>
      <c r="W30" s="25">
        <f t="shared" si="9"/>
        <v>-0.9008511643947108</v>
      </c>
      <c r="X30" s="24">
        <f t="shared" si="10"/>
        <v>56.382369784323203</v>
      </c>
      <c r="Y30" s="7"/>
      <c r="Z30" s="25">
        <f t="shared" si="11"/>
        <v>638</v>
      </c>
      <c r="AA30" s="17">
        <f t="shared" si="15"/>
        <v>56.465999999999994</v>
      </c>
      <c r="AB30" s="24">
        <f t="shared" si="12"/>
        <v>0.98551761543111793</v>
      </c>
      <c r="AC30" s="17">
        <f t="shared" si="13"/>
        <v>-8.3630215676791408E-2</v>
      </c>
      <c r="AD30" s="17">
        <f t="shared" ca="1" si="14"/>
        <v>0.10615506154178433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15041</v>
      </c>
      <c r="D31" s="17">
        <v>12596</v>
      </c>
      <c r="E31" s="17">
        <v>11455</v>
      </c>
      <c r="F31" s="17">
        <v>13917</v>
      </c>
      <c r="G31" s="24"/>
      <c r="H31" s="7"/>
      <c r="I31" s="25">
        <f t="shared" si="0"/>
        <v>3586</v>
      </c>
      <c r="J31" s="24">
        <f t="shared" si="0"/>
        <v>-1321</v>
      </c>
      <c r="K31" s="7"/>
      <c r="L31" s="25">
        <f t="shared" si="3"/>
        <v>3582.3602569667664</v>
      </c>
      <c r="M31" s="17">
        <f t="shared" si="1"/>
        <v>13.247729347972321</v>
      </c>
      <c r="N31" s="17">
        <f t="shared" si="4"/>
        <v>-1324.4582354457982</v>
      </c>
      <c r="O31" s="24">
        <f t="shared" si="2"/>
        <v>11.959392398575138</v>
      </c>
      <c r="P31" s="7"/>
      <c r="Q31" s="25">
        <f t="shared" si="5"/>
        <v>3643.7522010867624</v>
      </c>
      <c r="R31" s="24">
        <f t="shared" si="6"/>
        <v>-1332.7500141337482</v>
      </c>
      <c r="S31" s="7"/>
      <c r="T31" s="25">
        <f t="shared" si="7"/>
        <v>-0.94270497248823792</v>
      </c>
      <c r="U31" s="24">
        <f t="shared" si="8"/>
        <v>-0.3452354859263807</v>
      </c>
      <c r="V31" s="7"/>
      <c r="W31" s="25">
        <f t="shared" si="9"/>
        <v>-0.94111925562976417</v>
      </c>
      <c r="X31" s="24">
        <f t="shared" si="10"/>
        <v>62.125460787986981</v>
      </c>
      <c r="Y31" s="7"/>
      <c r="Z31" s="25">
        <f t="shared" si="11"/>
        <v>627</v>
      </c>
      <c r="AA31" s="17">
        <f t="shared" si="15"/>
        <v>62.108999999999995</v>
      </c>
      <c r="AB31" s="24">
        <f t="shared" si="12"/>
        <v>1.084006545121158</v>
      </c>
      <c r="AC31" s="17">
        <f t="shared" si="13"/>
        <v>1.6460787986986247E-2</v>
      </c>
      <c r="AD31" s="17">
        <f t="shared" ca="1" si="14"/>
        <v>5.4579255459117348E-3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15085</v>
      </c>
      <c r="D32" s="17">
        <v>12769</v>
      </c>
      <c r="E32" s="17">
        <v>11391</v>
      </c>
      <c r="F32" s="17">
        <v>13727</v>
      </c>
      <c r="G32" s="24"/>
      <c r="H32" s="7"/>
      <c r="I32" s="25">
        <f t="shared" si="0"/>
        <v>3694</v>
      </c>
      <c r="J32" s="24">
        <f t="shared" si="0"/>
        <v>-958</v>
      </c>
      <c r="K32" s="7"/>
      <c r="L32" s="25">
        <f t="shared" si="3"/>
        <v>3694.4425381280703</v>
      </c>
      <c r="M32" s="17">
        <f t="shared" si="1"/>
        <v>0.19583999479594955</v>
      </c>
      <c r="N32" s="17">
        <f t="shared" si="4"/>
        <v>-961.60357275147487</v>
      </c>
      <c r="O32" s="24">
        <f t="shared" si="2"/>
        <v>12.985736575172176</v>
      </c>
      <c r="P32" s="7"/>
      <c r="Q32" s="25">
        <f t="shared" si="5"/>
        <v>3751.7522010867624</v>
      </c>
      <c r="R32" s="24">
        <f t="shared" si="6"/>
        <v>-969.75001413374821</v>
      </c>
      <c r="S32" s="7"/>
      <c r="T32" s="25">
        <f t="shared" si="7"/>
        <v>-0.97064653695531777</v>
      </c>
      <c r="U32" s="24">
        <f t="shared" si="8"/>
        <v>-0.2512039870989497</v>
      </c>
      <c r="V32" s="7"/>
      <c r="W32" s="25">
        <f t="shared" si="9"/>
        <v>-0.96949576192686548</v>
      </c>
      <c r="X32" s="24">
        <f t="shared" si="10"/>
        <v>67.743938319565132</v>
      </c>
      <c r="Y32" s="7"/>
      <c r="Z32" s="25">
        <f t="shared" si="11"/>
        <v>626</v>
      </c>
      <c r="AA32" s="17">
        <f t="shared" si="15"/>
        <v>67.742999999999995</v>
      </c>
      <c r="AB32" s="24">
        <f t="shared" si="12"/>
        <v>1.1823383951785187</v>
      </c>
      <c r="AC32" s="17">
        <f t="shared" si="13"/>
        <v>9.3831956513668047E-4</v>
      </c>
      <c r="AD32" s="17">
        <f t="shared" ca="1" si="14"/>
        <v>1.0754634897594428E-2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15129</v>
      </c>
      <c r="D33" s="17">
        <v>12953</v>
      </c>
      <c r="E33" s="17">
        <v>11358</v>
      </c>
      <c r="F33" s="17">
        <v>13554</v>
      </c>
      <c r="G33" s="24"/>
      <c r="H33" s="7"/>
      <c r="I33" s="25">
        <f t="shared" si="0"/>
        <v>3771</v>
      </c>
      <c r="J33" s="24">
        <f t="shared" si="0"/>
        <v>-601</v>
      </c>
      <c r="K33" s="7"/>
      <c r="L33" s="25">
        <f t="shared" si="3"/>
        <v>3768.5948975735332</v>
      </c>
      <c r="M33" s="17">
        <f t="shared" si="1"/>
        <v>5.7845176817964079</v>
      </c>
      <c r="N33" s="17">
        <f t="shared" si="4"/>
        <v>-600.13731210368769</v>
      </c>
      <c r="O33" s="24">
        <f t="shared" si="2"/>
        <v>0.74423040644375726</v>
      </c>
      <c r="P33" s="7"/>
      <c r="Q33" s="25">
        <f t="shared" si="5"/>
        <v>3828.7522010867624</v>
      </c>
      <c r="R33" s="24">
        <f t="shared" si="6"/>
        <v>-612.75001413374821</v>
      </c>
      <c r="S33" s="7"/>
      <c r="T33" s="25">
        <f t="shared" si="7"/>
        <v>-0.99056783754758759</v>
      </c>
      <c r="U33" s="24">
        <f t="shared" si="8"/>
        <v>-0.1587267279215589</v>
      </c>
      <c r="V33" s="7"/>
      <c r="W33" s="25">
        <f t="shared" si="9"/>
        <v>-0.9898447344825555</v>
      </c>
      <c r="X33" s="24">
        <f t="shared" si="10"/>
        <v>73.160147708277691</v>
      </c>
      <c r="Y33" s="7"/>
      <c r="Z33" s="25">
        <f t="shared" si="11"/>
        <v>608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-5.4852291722298219E-2</v>
      </c>
      <c r="AD33" s="17">
        <f t="shared" ca="1" si="14"/>
        <v>8.7790152050388315E-2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15152</v>
      </c>
      <c r="D34" s="17">
        <v>13140</v>
      </c>
      <c r="E34" s="17">
        <v>11338</v>
      </c>
      <c r="F34" s="17">
        <v>13372</v>
      </c>
      <c r="G34" s="24"/>
      <c r="H34" s="7"/>
      <c r="I34" s="25">
        <f t="shared" si="0"/>
        <v>3814</v>
      </c>
      <c r="J34" s="24">
        <f t="shared" si="0"/>
        <v>-232</v>
      </c>
      <c r="K34" s="7"/>
      <c r="L34" s="25">
        <f t="shared" si="3"/>
        <v>3808.073440243465</v>
      </c>
      <c r="M34" s="17">
        <f t="shared" si="1"/>
        <v>35.12411054777985</v>
      </c>
      <c r="N34" s="17">
        <f t="shared" si="4"/>
        <v>-229.44792679870741</v>
      </c>
      <c r="O34" s="24">
        <f t="shared" si="2"/>
        <v>6.5130776247557893</v>
      </c>
      <c r="P34" s="7"/>
      <c r="Q34" s="25">
        <f t="shared" si="5"/>
        <v>3871.7522010867624</v>
      </c>
      <c r="R34" s="24">
        <f t="shared" si="6"/>
        <v>-243.75001413374827</v>
      </c>
      <c r="S34" s="7"/>
      <c r="T34" s="25">
        <f t="shared" si="7"/>
        <v>-1.0016927196965175</v>
      </c>
      <c r="U34" s="24">
        <f t="shared" si="8"/>
        <v>-6.314098944408772E-2</v>
      </c>
      <c r="V34" s="7"/>
      <c r="W34" s="25">
        <f t="shared" si="9"/>
        <v>-1.0014115629988081</v>
      </c>
      <c r="X34" s="24">
        <f t="shared" si="10"/>
        <v>78.662428942194595</v>
      </c>
      <c r="Y34" s="7"/>
      <c r="Z34" s="25">
        <f t="shared" si="11"/>
        <v>614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-7.8571057805390865E-2</v>
      </c>
      <c r="AD34" s="17">
        <f t="shared" ca="1" si="14"/>
        <v>-5.2093149926690785E-3</v>
      </c>
      <c r="AE34" s="17">
        <v>135</v>
      </c>
    </row>
    <row r="35" spans="1:31" s="17" customFormat="1" x14ac:dyDescent="0.25">
      <c r="A35" s="17">
        <v>15</v>
      </c>
      <c r="B35" s="17">
        <v>623</v>
      </c>
      <c r="C35" s="17">
        <v>15150</v>
      </c>
      <c r="D35" s="17">
        <v>13325</v>
      </c>
      <c r="E35" s="17">
        <v>11335</v>
      </c>
      <c r="F35" s="17">
        <v>13178</v>
      </c>
      <c r="G35" s="24"/>
      <c r="H35" s="7"/>
      <c r="I35" s="25">
        <f t="shared" si="0"/>
        <v>3815</v>
      </c>
      <c r="J35" s="24">
        <f t="shared" si="0"/>
        <v>147</v>
      </c>
      <c r="K35" s="7"/>
      <c r="L35" s="25">
        <f t="shared" si="3"/>
        <v>3811.3913698686156</v>
      </c>
      <c r="M35" s="17">
        <f t="shared" si="1"/>
        <v>13.022211425135508</v>
      </c>
      <c r="N35" s="17">
        <f t="shared" si="4"/>
        <v>148.95414709463648</v>
      </c>
      <c r="O35" s="24">
        <f t="shared" si="2"/>
        <v>3.8186908674762057</v>
      </c>
      <c r="P35" s="7"/>
      <c r="Q35" s="25">
        <f t="shared" si="5"/>
        <v>3872.7522010867624</v>
      </c>
      <c r="R35" s="24">
        <f t="shared" si="6"/>
        <v>135.24998586625173</v>
      </c>
      <c r="S35" s="7"/>
      <c r="T35" s="25">
        <f t="shared" si="7"/>
        <v>-1.0019514378860275</v>
      </c>
      <c r="U35" s="24">
        <f t="shared" si="8"/>
        <v>3.5035148450117105E-2</v>
      </c>
      <c r="V35" s="7"/>
      <c r="W35" s="25">
        <f t="shared" si="9"/>
        <v>-1.002124085119652</v>
      </c>
      <c r="X35" s="24">
        <f t="shared" si="10"/>
        <v>84.272561579854539</v>
      </c>
      <c r="Y35" s="7"/>
      <c r="Z35" s="25">
        <f t="shared" si="11"/>
        <v>623</v>
      </c>
      <c r="AA35" s="17">
        <f t="shared" si="15"/>
        <v>84.347999999999985</v>
      </c>
      <c r="AB35" s="24">
        <f t="shared" si="12"/>
        <v>1.4721503174721766</v>
      </c>
      <c r="AC35" s="17">
        <f t="shared" si="13"/>
        <v>-7.5438420145445662E-2</v>
      </c>
      <c r="AD35" s="17">
        <f t="shared" ca="1" si="14"/>
        <v>3.5488094979470475E-2</v>
      </c>
      <c r="AE35" s="17">
        <v>134</v>
      </c>
    </row>
    <row r="36" spans="1:31" s="17" customFormat="1" x14ac:dyDescent="0.25">
      <c r="A36" s="17">
        <v>16</v>
      </c>
      <c r="B36" s="17">
        <v>627</v>
      </c>
      <c r="C36" s="17">
        <v>15119</v>
      </c>
      <c r="D36" s="17">
        <v>13504</v>
      </c>
      <c r="E36" s="17">
        <v>11338</v>
      </c>
      <c r="F36" s="17">
        <v>12981</v>
      </c>
      <c r="G36" s="24"/>
      <c r="H36" s="7"/>
      <c r="I36" s="25">
        <f t="shared" si="0"/>
        <v>3781</v>
      </c>
      <c r="J36" s="24">
        <f t="shared" si="0"/>
        <v>523</v>
      </c>
      <c r="K36" s="7"/>
      <c r="L36" s="25">
        <f t="shared" si="3"/>
        <v>3777.3367229636915</v>
      </c>
      <c r="M36" s="17">
        <f t="shared" si="1"/>
        <v>13.419598644745188</v>
      </c>
      <c r="N36" s="17">
        <f t="shared" si="4"/>
        <v>528.45470218209937</v>
      </c>
      <c r="O36" s="24">
        <f t="shared" si="2"/>
        <v>29.753775895399603</v>
      </c>
      <c r="P36" s="7"/>
      <c r="Q36" s="25">
        <f t="shared" si="5"/>
        <v>3838.7522010867624</v>
      </c>
      <c r="R36" s="24">
        <f t="shared" si="6"/>
        <v>511.24998586625173</v>
      </c>
      <c r="S36" s="7"/>
      <c r="T36" s="25">
        <f t="shared" si="7"/>
        <v>-0.99315501944268758</v>
      </c>
      <c r="U36" s="24">
        <f t="shared" si="8"/>
        <v>0.13243416651930184</v>
      </c>
      <c r="V36" s="7"/>
      <c r="W36" s="25">
        <f t="shared" si="9"/>
        <v>-0.99377778177933118</v>
      </c>
      <c r="X36" s="24">
        <f t="shared" si="10"/>
        <v>89.860969928127531</v>
      </c>
      <c r="Y36" s="7"/>
      <c r="Z36" s="25">
        <f t="shared" si="11"/>
        <v>627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-0.1300300718724543</v>
      </c>
      <c r="AD36" s="17">
        <f t="shared" ca="1" si="14"/>
        <v>7.4873796903631273E-2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15097</v>
      </c>
      <c r="D37" s="17">
        <v>13698</v>
      </c>
      <c r="E37" s="17">
        <v>11385</v>
      </c>
      <c r="F37" s="17">
        <v>12799</v>
      </c>
      <c r="G37" s="24"/>
      <c r="H37" s="7"/>
      <c r="I37" s="25">
        <f t="shared" si="0"/>
        <v>3712</v>
      </c>
      <c r="J37" s="24">
        <f t="shared" si="0"/>
        <v>899</v>
      </c>
      <c r="K37" s="7"/>
      <c r="L37" s="25">
        <f t="shared" si="3"/>
        <v>3705.6693684593047</v>
      </c>
      <c r="M37" s="17">
        <f t="shared" si="1"/>
        <v>40.076895704046422</v>
      </c>
      <c r="N37" s="17">
        <f t="shared" si="4"/>
        <v>904.72071339574165</v>
      </c>
      <c r="O37" s="24">
        <f t="shared" si="2"/>
        <v>32.726561756218011</v>
      </c>
      <c r="P37" s="7"/>
      <c r="Q37" s="25">
        <f t="shared" si="5"/>
        <v>3769.7522010867624</v>
      </c>
      <c r="R37" s="24">
        <f t="shared" si="6"/>
        <v>887.24998586625179</v>
      </c>
      <c r="S37" s="7"/>
      <c r="T37" s="25">
        <f t="shared" si="7"/>
        <v>-0.97530346436649773</v>
      </c>
      <c r="U37" s="24">
        <f t="shared" si="8"/>
        <v>0.22983318458848659</v>
      </c>
      <c r="V37" s="7"/>
      <c r="W37" s="25">
        <f t="shared" si="9"/>
        <v>-0.97637624507151977</v>
      </c>
      <c r="X37" s="24">
        <f t="shared" si="10"/>
        <v>95.516212304030716</v>
      </c>
      <c r="Y37" s="7"/>
      <c r="Z37" s="25">
        <f t="shared" si="11"/>
        <v>630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-0.14478769596927066</v>
      </c>
      <c r="AD37" s="17">
        <f t="shared" ca="1" si="14"/>
        <v>2.4637902670562539E-2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15039</v>
      </c>
      <c r="D38" s="17">
        <v>13883</v>
      </c>
      <c r="E38" s="17">
        <v>11438</v>
      </c>
      <c r="F38" s="17">
        <v>12614</v>
      </c>
      <c r="G38" s="24"/>
      <c r="H38" s="7"/>
      <c r="I38" s="25">
        <f t="shared" si="0"/>
        <v>3601</v>
      </c>
      <c r="J38" s="24">
        <f t="shared" si="0"/>
        <v>1269</v>
      </c>
      <c r="K38" s="7"/>
      <c r="L38" s="25">
        <f t="shared" si="3"/>
        <v>3595.55328976192</v>
      </c>
      <c r="M38" s="17">
        <f t="shared" si="1"/>
        <v>29.666652417605043</v>
      </c>
      <c r="N38" s="17">
        <f t="shared" si="4"/>
        <v>1276.8407823513678</v>
      </c>
      <c r="O38" s="24">
        <f t="shared" si="2"/>
        <v>61.477867881520872</v>
      </c>
      <c r="P38" s="7"/>
      <c r="Q38" s="25">
        <f t="shared" si="5"/>
        <v>3658.7522010867624</v>
      </c>
      <c r="R38" s="24">
        <f t="shared" si="6"/>
        <v>1257.2499858662518</v>
      </c>
      <c r="S38" s="7"/>
      <c r="T38" s="25">
        <f t="shared" si="7"/>
        <v>-0.94658574533088791</v>
      </c>
      <c r="U38" s="24">
        <f t="shared" si="8"/>
        <v>0.32567796300763113</v>
      </c>
      <c r="V38" s="7"/>
      <c r="W38" s="25">
        <f t="shared" si="9"/>
        <v>-0.94810124413537145</v>
      </c>
      <c r="X38" s="24">
        <f t="shared" si="10"/>
        <v>101.22814262421775</v>
      </c>
      <c r="Y38" s="7"/>
      <c r="Z38" s="25">
        <f t="shared" si="11"/>
        <v>638</v>
      </c>
      <c r="AA38" s="17">
        <f t="shared" si="15"/>
        <v>101.40299999999999</v>
      </c>
      <c r="AB38" s="24">
        <f t="shared" si="12"/>
        <v>1.7698162213998099</v>
      </c>
      <c r="AC38" s="17">
        <f t="shared" si="13"/>
        <v>-0.17485737578223848</v>
      </c>
      <c r="AD38" s="17">
        <f t="shared" ca="1" si="14"/>
        <v>7.4236991722244738E-2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14972</v>
      </c>
      <c r="D39" s="17">
        <v>14074</v>
      </c>
      <c r="E39" s="17">
        <v>11519</v>
      </c>
      <c r="F39" s="17">
        <v>12443</v>
      </c>
      <c r="G39" s="24"/>
      <c r="H39" s="7"/>
      <c r="I39" s="25">
        <f t="shared" si="0"/>
        <v>3453</v>
      </c>
      <c r="J39" s="24">
        <f t="shared" si="0"/>
        <v>1631</v>
      </c>
      <c r="K39" s="7"/>
      <c r="L39" s="25">
        <f t="shared" si="3"/>
        <v>3449.5377066055903</v>
      </c>
      <c r="M39" s="17">
        <f t="shared" si="1"/>
        <v>11.987475548973032</v>
      </c>
      <c r="N39" s="17">
        <f t="shared" si="4"/>
        <v>1634.6048261981207</v>
      </c>
      <c r="O39" s="24">
        <f t="shared" si="2"/>
        <v>12.994771918657273</v>
      </c>
      <c r="P39" s="7"/>
      <c r="Q39" s="25">
        <f t="shared" si="5"/>
        <v>3510.7522010867624</v>
      </c>
      <c r="R39" s="24">
        <f t="shared" si="6"/>
        <v>1619.2499858662518</v>
      </c>
      <c r="S39" s="7"/>
      <c r="T39" s="25">
        <f t="shared" si="7"/>
        <v>-0.90829545328340822</v>
      </c>
      <c r="U39" s="24">
        <f t="shared" si="8"/>
        <v>0.41945042189338877</v>
      </c>
      <c r="V39" s="7"/>
      <c r="W39" s="25">
        <f t="shared" si="9"/>
        <v>-0.91024398900855474</v>
      </c>
      <c r="X39" s="24">
        <f t="shared" si="10"/>
        <v>107.0110347255943</v>
      </c>
      <c r="Y39" s="7"/>
      <c r="Z39" s="25">
        <f t="shared" si="11"/>
        <v>635</v>
      </c>
      <c r="AA39" s="17">
        <f t="shared" si="15"/>
        <v>107.11799999999999</v>
      </c>
      <c r="AB39" s="24">
        <f t="shared" si="12"/>
        <v>1.8695617881512858</v>
      </c>
      <c r="AC39" s="17">
        <f t="shared" si="13"/>
        <v>-0.10696527440569525</v>
      </c>
      <c r="AD39" s="17">
        <f t="shared" ca="1" si="14"/>
        <v>-5.2224970455696962E-2</v>
      </c>
      <c r="AE39" s="17">
        <v>130</v>
      </c>
    </row>
    <row r="40" spans="1:31" s="17" customFormat="1" x14ac:dyDescent="0.25">
      <c r="A40" s="17">
        <v>20</v>
      </c>
      <c r="B40" s="17">
        <v>609</v>
      </c>
      <c r="C40" s="17">
        <v>14880</v>
      </c>
      <c r="D40" s="17">
        <v>14231</v>
      </c>
      <c r="E40" s="17">
        <v>11599</v>
      </c>
      <c r="F40" s="17">
        <v>12272</v>
      </c>
      <c r="G40" s="24"/>
      <c r="H40" s="7"/>
      <c r="I40" s="25">
        <f t="shared" si="0"/>
        <v>3281</v>
      </c>
      <c r="J40" s="24">
        <f t="shared" si="0"/>
        <v>1959</v>
      </c>
      <c r="K40" s="7"/>
      <c r="L40" s="25">
        <f t="shared" si="3"/>
        <v>3276.7142249874314</v>
      </c>
      <c r="M40" s="17">
        <f t="shared" si="1"/>
        <v>18.36786745835732</v>
      </c>
      <c r="N40" s="17">
        <f t="shared" si="4"/>
        <v>1962.6007711071804</v>
      </c>
      <c r="O40" s="24">
        <f t="shared" si="2"/>
        <v>12.965552566305417</v>
      </c>
      <c r="P40" s="7"/>
      <c r="Q40" s="25">
        <f t="shared" si="5"/>
        <v>3338.7522010867624</v>
      </c>
      <c r="R40" s="24">
        <f t="shared" si="6"/>
        <v>1947.2499858662518</v>
      </c>
      <c r="S40" s="7"/>
      <c r="T40" s="25">
        <f t="shared" si="7"/>
        <v>-0.86379592468768851</v>
      </c>
      <c r="U40" s="24">
        <f t="shared" si="8"/>
        <v>0.50441552276225199</v>
      </c>
      <c r="V40" s="7"/>
      <c r="W40" s="25">
        <f t="shared" si="9"/>
        <v>-0.86613672060620051</v>
      </c>
      <c r="X40" s="24">
        <f t="shared" si="10"/>
        <v>112.48567585639182</v>
      </c>
      <c r="Y40" s="7"/>
      <c r="Z40" s="25">
        <f t="shared" si="11"/>
        <v>609</v>
      </c>
      <c r="AA40" s="17">
        <f t="shared" si="15"/>
        <v>112.59899999999999</v>
      </c>
      <c r="AB40" s="24">
        <f t="shared" si="12"/>
        <v>1.9652232844530948</v>
      </c>
      <c r="AC40" s="17">
        <f t="shared" si="13"/>
        <v>-0.11332414360816756</v>
      </c>
      <c r="AD40" s="17">
        <f t="shared" ca="1" si="14"/>
        <v>-5.6960151700593542E-3</v>
      </c>
      <c r="AE40" s="17">
        <v>129</v>
      </c>
    </row>
    <row r="41" spans="1:31" s="17" customFormat="1" x14ac:dyDescent="0.25">
      <c r="A41" s="17">
        <v>21</v>
      </c>
      <c r="B41" s="17">
        <v>621</v>
      </c>
      <c r="C41" s="17">
        <v>14782</v>
      </c>
      <c r="D41" s="17">
        <v>14391</v>
      </c>
      <c r="E41" s="17">
        <v>11708</v>
      </c>
      <c r="F41" s="17">
        <v>12118</v>
      </c>
      <c r="G41" s="24"/>
      <c r="H41" s="7"/>
      <c r="I41" s="25">
        <f t="shared" si="0"/>
        <v>3074</v>
      </c>
      <c r="J41" s="24">
        <f t="shared" si="0"/>
        <v>2273</v>
      </c>
      <c r="K41" s="7"/>
      <c r="L41" s="25">
        <f t="shared" si="3"/>
        <v>3069.0892479608337</v>
      </c>
      <c r="M41" s="17">
        <f t="shared" si="1"/>
        <v>24.115485590175528</v>
      </c>
      <c r="N41" s="17">
        <f t="shared" si="4"/>
        <v>2278.6599100394169</v>
      </c>
      <c r="O41" s="24">
        <f t="shared" si="2"/>
        <v>32.034581654292211</v>
      </c>
      <c r="P41" s="7"/>
      <c r="Q41" s="25">
        <f t="shared" si="5"/>
        <v>3131.7522010867624</v>
      </c>
      <c r="R41" s="24">
        <f t="shared" si="6"/>
        <v>2261.2499858662518</v>
      </c>
      <c r="S41" s="7"/>
      <c r="T41" s="25">
        <f t="shared" si="7"/>
        <v>-0.81024125945911885</v>
      </c>
      <c r="U41" s="24">
        <f t="shared" si="8"/>
        <v>0.58575406444768818</v>
      </c>
      <c r="V41" s="7"/>
      <c r="W41" s="25">
        <f t="shared" si="9"/>
        <v>-0.81295745573254341</v>
      </c>
      <c r="X41" s="24">
        <f t="shared" si="10"/>
        <v>118.04386084749183</v>
      </c>
      <c r="Y41" s="7"/>
      <c r="Z41" s="25">
        <f t="shared" si="11"/>
        <v>621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-0.1441391525081599</v>
      </c>
      <c r="AD41" s="17">
        <f t="shared" ca="1" si="14"/>
        <v>9.2681548290812543E-2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14658</v>
      </c>
      <c r="D42" s="17">
        <v>14537</v>
      </c>
      <c r="E42" s="17">
        <v>11821</v>
      </c>
      <c r="F42" s="17">
        <v>11969</v>
      </c>
      <c r="G42" s="24"/>
      <c r="H42" s="7"/>
      <c r="I42" s="25">
        <f t="shared" si="0"/>
        <v>2837</v>
      </c>
      <c r="J42" s="24">
        <f t="shared" si="0"/>
        <v>2568</v>
      </c>
      <c r="K42" s="7"/>
      <c r="L42" s="25">
        <f t="shared" si="3"/>
        <v>2836.1762056873795</v>
      </c>
      <c r="M42" s="17">
        <f t="shared" si="1"/>
        <v>0.67863706950591662</v>
      </c>
      <c r="N42" s="17">
        <f t="shared" si="4"/>
        <v>2568.1403007990198</v>
      </c>
      <c r="O42" s="24">
        <f t="shared" si="2"/>
        <v>1.9684314205585706E-2</v>
      </c>
      <c r="P42" s="7"/>
      <c r="Q42" s="25">
        <f t="shared" si="5"/>
        <v>2894.7522010867624</v>
      </c>
      <c r="R42" s="24">
        <f t="shared" si="6"/>
        <v>2556.2499858662518</v>
      </c>
      <c r="S42" s="7"/>
      <c r="T42" s="25">
        <f t="shared" si="7"/>
        <v>-0.74892504854524933</v>
      </c>
      <c r="U42" s="24">
        <f t="shared" si="8"/>
        <v>0.66217084724133046</v>
      </c>
      <c r="V42" s="7"/>
      <c r="W42" s="25">
        <f t="shared" si="9"/>
        <v>-0.75199381233157792</v>
      </c>
      <c r="X42" s="24">
        <f t="shared" si="10"/>
        <v>123.63591342409916</v>
      </c>
      <c r="Y42" s="7"/>
      <c r="Z42" s="25">
        <f t="shared" si="11"/>
        <v>610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-4.2086575900825096E-2</v>
      </c>
      <c r="AD42" s="17">
        <f t="shared" ca="1" si="14"/>
        <v>-2.724747137007455E-2</v>
      </c>
      <c r="AE42" s="17">
        <v>127</v>
      </c>
    </row>
    <row r="43" spans="1:31" s="17" customFormat="1" x14ac:dyDescent="0.25">
      <c r="A43" s="17">
        <v>23</v>
      </c>
      <c r="B43" s="17">
        <v>620</v>
      </c>
      <c r="C43" s="17">
        <v>14529</v>
      </c>
      <c r="D43" s="17">
        <v>14668</v>
      </c>
      <c r="E43" s="17">
        <v>11954</v>
      </c>
      <c r="F43" s="17">
        <v>11834</v>
      </c>
      <c r="G43" s="24"/>
      <c r="H43" s="7"/>
      <c r="I43" s="25">
        <f t="shared" si="0"/>
        <v>2575</v>
      </c>
      <c r="J43" s="24">
        <f t="shared" si="0"/>
        <v>2834</v>
      </c>
      <c r="K43" s="7"/>
      <c r="L43" s="25">
        <f t="shared" si="3"/>
        <v>2572.2438159028216</v>
      </c>
      <c r="M43" s="17">
        <f t="shared" si="1"/>
        <v>7.5965507775393748</v>
      </c>
      <c r="N43" s="17">
        <f t="shared" si="4"/>
        <v>2838.3046290558696</v>
      </c>
      <c r="O43" s="24">
        <f t="shared" si="2"/>
        <v>18.529831308636414</v>
      </c>
      <c r="P43" s="7"/>
      <c r="Q43" s="25">
        <f t="shared" si="5"/>
        <v>2632.7522010867624</v>
      </c>
      <c r="R43" s="24">
        <f t="shared" si="6"/>
        <v>2822.2499858662518</v>
      </c>
      <c r="S43" s="7"/>
      <c r="T43" s="25">
        <f t="shared" si="7"/>
        <v>-0.68114088289362984</v>
      </c>
      <c r="U43" s="24">
        <f t="shared" si="8"/>
        <v>0.73107547172644527</v>
      </c>
      <c r="V43" s="7"/>
      <c r="W43" s="25">
        <f t="shared" si="9"/>
        <v>-0.68452742152450829</v>
      </c>
      <c r="X43" s="24">
        <f t="shared" si="10"/>
        <v>129.15359490153025</v>
      </c>
      <c r="Y43" s="7"/>
      <c r="Z43" s="25">
        <f t="shared" si="11"/>
        <v>620</v>
      </c>
      <c r="AA43" s="17">
        <f t="shared" si="15"/>
        <v>129.25799999999998</v>
      </c>
      <c r="AB43" s="24">
        <f t="shared" si="12"/>
        <v>2.2559776845428301</v>
      </c>
      <c r="AC43" s="17">
        <f t="shared" si="13"/>
        <v>-0.10440509846972645</v>
      </c>
      <c r="AD43" s="17">
        <f t="shared" ca="1" si="14"/>
        <v>9.8658955940891246E-3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14380</v>
      </c>
      <c r="D44" s="17">
        <v>14797</v>
      </c>
      <c r="E44" s="17">
        <v>12107</v>
      </c>
      <c r="F44" s="17">
        <v>11712</v>
      </c>
      <c r="G44" s="24"/>
      <c r="H44" s="7"/>
      <c r="I44" s="25">
        <f t="shared" si="0"/>
        <v>2273</v>
      </c>
      <c r="J44" s="24">
        <f t="shared" si="0"/>
        <v>3085</v>
      </c>
      <c r="K44" s="7"/>
      <c r="L44" s="25">
        <f t="shared" si="3"/>
        <v>2278.530645653736</v>
      </c>
      <c r="M44" s="17">
        <f t="shared" si="1"/>
        <v>30.588041347188614</v>
      </c>
      <c r="N44" s="17">
        <f t="shared" si="4"/>
        <v>3085.3564869543038</v>
      </c>
      <c r="O44" s="24">
        <f t="shared" si="2"/>
        <v>0.12708294858881278</v>
      </c>
      <c r="P44" s="7"/>
      <c r="Q44" s="25">
        <f t="shared" si="5"/>
        <v>2330.7522010867624</v>
      </c>
      <c r="R44" s="24">
        <f t="shared" si="6"/>
        <v>3073.2499858662518</v>
      </c>
      <c r="S44" s="7"/>
      <c r="T44" s="25">
        <f t="shared" si="7"/>
        <v>-0.6030079896616104</v>
      </c>
      <c r="U44" s="24">
        <f t="shared" si="8"/>
        <v>0.79609449708645952</v>
      </c>
      <c r="V44" s="7"/>
      <c r="W44" s="25">
        <f t="shared" si="9"/>
        <v>-0.60669423211479334</v>
      </c>
      <c r="X44" s="24">
        <f t="shared" si="10"/>
        <v>134.95966765026066</v>
      </c>
      <c r="Y44" s="7"/>
      <c r="Z44" s="25">
        <f t="shared" si="11"/>
        <v>630</v>
      </c>
      <c r="AA44" s="17">
        <f t="shared" si="15"/>
        <v>134.92799999999997</v>
      </c>
      <c r="AB44" s="24">
        <f t="shared" si="12"/>
        <v>2.3549378531309086</v>
      </c>
      <c r="AC44" s="17">
        <f t="shared" si="13"/>
        <v>3.1667650260686742E-2</v>
      </c>
      <c r="AD44" s="17">
        <f t="shared" ca="1" si="14"/>
        <v>-2.9371135328545961E-2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14221</v>
      </c>
      <c r="D45" s="17">
        <v>14910</v>
      </c>
      <c r="E45" s="17">
        <v>12264</v>
      </c>
      <c r="F45" s="17">
        <v>11599</v>
      </c>
      <c r="G45" s="24"/>
      <c r="H45" s="7"/>
      <c r="I45" s="25">
        <f t="shared" si="0"/>
        <v>1957</v>
      </c>
      <c r="J45" s="24">
        <f t="shared" si="0"/>
        <v>3311</v>
      </c>
      <c r="K45" s="7"/>
      <c r="L45" s="25">
        <f t="shared" si="3"/>
        <v>1959.8740501845259</v>
      </c>
      <c r="M45" s="17">
        <f t="shared" si="1"/>
        <v>8.2601644631734352</v>
      </c>
      <c r="N45" s="17">
        <f t="shared" si="4"/>
        <v>3303.5898987927703</v>
      </c>
      <c r="O45" s="24">
        <f t="shared" si="2"/>
        <v>54.909599901386649</v>
      </c>
      <c r="P45" s="7"/>
      <c r="Q45" s="25">
        <f t="shared" si="5"/>
        <v>2014.7522010867626</v>
      </c>
      <c r="R45" s="24">
        <f t="shared" si="6"/>
        <v>3299.2499858662518</v>
      </c>
      <c r="S45" s="7"/>
      <c r="T45" s="25">
        <f t="shared" si="7"/>
        <v>-0.52125304177645104</v>
      </c>
      <c r="U45" s="24">
        <f t="shared" si="8"/>
        <v>0.85463752390463965</v>
      </c>
      <c r="V45" s="7"/>
      <c r="W45" s="25">
        <f t="shared" si="9"/>
        <v>-0.52520901524413177</v>
      </c>
      <c r="X45" s="24">
        <f t="shared" si="10"/>
        <v>140.69787367475658</v>
      </c>
      <c r="Y45" s="7"/>
      <c r="Z45" s="25">
        <f t="shared" si="11"/>
        <v>634</v>
      </c>
      <c r="AA45" s="17">
        <f t="shared" si="15"/>
        <v>140.63399999999996</v>
      </c>
      <c r="AB45" s="24">
        <f t="shared" si="12"/>
        <v>2.4545263402497048</v>
      </c>
      <c r="AC45" s="17">
        <f t="shared" si="13"/>
        <v>6.3873674756621313E-2</v>
      </c>
      <c r="AD45" s="17">
        <f t="shared" ca="1" si="14"/>
        <v>2.4775403286412256E-2</v>
      </c>
      <c r="AE45" s="17">
        <v>124</v>
      </c>
    </row>
    <row r="46" spans="1:31" s="17" customFormat="1" x14ac:dyDescent="0.25">
      <c r="A46" s="17">
        <v>26</v>
      </c>
      <c r="B46" s="17">
        <v>632</v>
      </c>
      <c r="C46" s="17">
        <v>14066</v>
      </c>
      <c r="D46" s="17">
        <v>15008</v>
      </c>
      <c r="E46" s="17">
        <v>12437</v>
      </c>
      <c r="F46" s="17">
        <v>11512</v>
      </c>
      <c r="G46" s="24"/>
      <c r="H46" s="7"/>
      <c r="I46" s="25">
        <f t="shared" si="0"/>
        <v>1629</v>
      </c>
      <c r="J46" s="24">
        <f t="shared" si="0"/>
        <v>3496</v>
      </c>
      <c r="K46" s="7"/>
      <c r="L46" s="25">
        <f t="shared" si="3"/>
        <v>1622.3151218177147</v>
      </c>
      <c r="M46" s="17">
        <f t="shared" si="1"/>
        <v>44.687596311993673</v>
      </c>
      <c r="N46" s="17">
        <f t="shared" si="4"/>
        <v>3488.6487665449345</v>
      </c>
      <c r="O46" s="24">
        <f t="shared" si="2"/>
        <v>54.040633310874831</v>
      </c>
      <c r="P46" s="7"/>
      <c r="Q46" s="25">
        <f t="shared" si="5"/>
        <v>1686.7522010867626</v>
      </c>
      <c r="R46" s="24">
        <f t="shared" si="6"/>
        <v>3484.2499858662518</v>
      </c>
      <c r="S46" s="7"/>
      <c r="T46" s="25">
        <f t="shared" si="7"/>
        <v>-0.43639347561717157</v>
      </c>
      <c r="U46" s="24">
        <f t="shared" si="8"/>
        <v>0.90255991311421191</v>
      </c>
      <c r="V46" s="7"/>
      <c r="W46" s="25">
        <f t="shared" si="9"/>
        <v>-0.44057005498630902</v>
      </c>
      <c r="X46" s="24">
        <f t="shared" si="10"/>
        <v>146.25169566468657</v>
      </c>
      <c r="Y46" s="7"/>
      <c r="Z46" s="25">
        <f t="shared" si="11"/>
        <v>632</v>
      </c>
      <c r="AA46" s="17">
        <f t="shared" si="15"/>
        <v>146.32199999999995</v>
      </c>
      <c r="AB46" s="24">
        <f t="shared" si="12"/>
        <v>2.553800668103142</v>
      </c>
      <c r="AC46" s="17">
        <f t="shared" si="13"/>
        <v>-7.0304335313380761E-2</v>
      </c>
      <c r="AD46" s="17">
        <f t="shared" ca="1" si="14"/>
        <v>0.16714154110275103</v>
      </c>
      <c r="AE46" s="17">
        <v>123</v>
      </c>
    </row>
    <row r="47" spans="1:31" s="17" customFormat="1" x14ac:dyDescent="0.25">
      <c r="A47" s="17">
        <v>27</v>
      </c>
      <c r="B47" s="17">
        <v>626</v>
      </c>
      <c r="C47" s="17">
        <v>13881</v>
      </c>
      <c r="D47" s="17">
        <v>15081</v>
      </c>
      <c r="E47" s="17">
        <v>12610</v>
      </c>
      <c r="F47" s="17">
        <v>11435</v>
      </c>
      <c r="G47" s="24"/>
      <c r="H47" s="7"/>
      <c r="I47" s="25">
        <f t="shared" si="0"/>
        <v>1271</v>
      </c>
      <c r="J47" s="24">
        <f t="shared" si="0"/>
        <v>3646</v>
      </c>
      <c r="K47" s="7"/>
      <c r="L47" s="25">
        <f t="shared" si="3"/>
        <v>1271.6378616346462</v>
      </c>
      <c r="M47" s="17">
        <f t="shared" si="1"/>
        <v>0.40686746495357623</v>
      </c>
      <c r="N47" s="17">
        <f t="shared" si="4"/>
        <v>3638.1813155256723</v>
      </c>
      <c r="O47" s="24">
        <f t="shared" si="2"/>
        <v>61.131826909093192</v>
      </c>
      <c r="P47" s="7"/>
      <c r="Q47" s="25">
        <f t="shared" si="5"/>
        <v>1328.7522010867626</v>
      </c>
      <c r="R47" s="24">
        <f t="shared" si="6"/>
        <v>3634.2499858662518</v>
      </c>
      <c r="S47" s="7"/>
      <c r="T47" s="25">
        <f t="shared" si="7"/>
        <v>-0.34377236377259224</v>
      </c>
      <c r="U47" s="24">
        <f t="shared" si="8"/>
        <v>0.94141590436521649</v>
      </c>
      <c r="V47" s="7"/>
      <c r="W47" s="25">
        <f t="shared" si="9"/>
        <v>-0.34812755836824971</v>
      </c>
      <c r="X47" s="24">
        <f t="shared" si="10"/>
        <v>151.97630259999221</v>
      </c>
      <c r="Y47" s="7"/>
      <c r="Z47" s="25">
        <f t="shared" si="11"/>
        <v>626</v>
      </c>
      <c r="AA47" s="17">
        <f t="shared" si="15"/>
        <v>151.95599999999993</v>
      </c>
      <c r="AB47" s="24">
        <f t="shared" si="12"/>
        <v>2.652132518160502</v>
      </c>
      <c r="AC47" s="17">
        <f t="shared" si="13"/>
        <v>2.0302599992277237E-2</v>
      </c>
      <c r="AD47" s="17">
        <f t="shared" ca="1" si="14"/>
        <v>0.11680977344471444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13695</v>
      </c>
      <c r="D48" s="17">
        <v>15136</v>
      </c>
      <c r="E48" s="17">
        <v>12792</v>
      </c>
      <c r="F48" s="17">
        <v>11373</v>
      </c>
      <c r="G48" s="24"/>
      <c r="H48" s="7"/>
      <c r="I48" s="25">
        <f t="shared" si="0"/>
        <v>903</v>
      </c>
      <c r="J48" s="24">
        <f t="shared" si="0"/>
        <v>3763</v>
      </c>
      <c r="K48" s="7"/>
      <c r="L48" s="25">
        <f t="shared" si="3"/>
        <v>908.11554588546221</v>
      </c>
      <c r="M48" s="17">
        <f t="shared" si="1"/>
        <v>26.168809706269357</v>
      </c>
      <c r="N48" s="17">
        <f t="shared" si="4"/>
        <v>3752.6543013445225</v>
      </c>
      <c r="O48" s="24">
        <f t="shared" si="2"/>
        <v>107.03348066994819</v>
      </c>
      <c r="P48" s="7"/>
      <c r="Q48" s="25">
        <f t="shared" si="5"/>
        <v>960.75220108676251</v>
      </c>
      <c r="R48" s="24">
        <f t="shared" si="6"/>
        <v>3751.2499858662518</v>
      </c>
      <c r="S48" s="7"/>
      <c r="T48" s="25">
        <f t="shared" si="7"/>
        <v>-0.24856407003291289</v>
      </c>
      <c r="U48" s="24">
        <f t="shared" si="8"/>
        <v>0.97172357754100003</v>
      </c>
      <c r="V48" s="7"/>
      <c r="W48" s="25">
        <f t="shared" si="9"/>
        <v>-0.25305833918620718</v>
      </c>
      <c r="X48" s="24">
        <f t="shared" si="10"/>
        <v>157.6733962117014</v>
      </c>
      <c r="Y48" s="7"/>
      <c r="Z48" s="25">
        <f t="shared" si="11"/>
        <v>626</v>
      </c>
      <c r="AA48" s="17">
        <f t="shared" si="15"/>
        <v>157.58999999999992</v>
      </c>
      <c r="AB48" s="24">
        <f t="shared" si="12"/>
        <v>2.7504643682178624</v>
      </c>
      <c r="AC48" s="17">
        <f t="shared" si="13"/>
        <v>8.339621170148348E-2</v>
      </c>
      <c r="AD48" s="17">
        <f t="shared" ca="1" si="14"/>
        <v>9.2941767210845683E-3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13519</v>
      </c>
      <c r="D49" s="17">
        <v>15177</v>
      </c>
      <c r="E49" s="17">
        <v>12978</v>
      </c>
      <c r="F49" s="17">
        <v>11338</v>
      </c>
      <c r="G49" s="24"/>
      <c r="H49" s="7"/>
      <c r="I49" s="25">
        <f t="shared" si="0"/>
        <v>541</v>
      </c>
      <c r="J49" s="24">
        <f t="shared" si="0"/>
        <v>3839</v>
      </c>
      <c r="K49" s="7"/>
      <c r="L49" s="25">
        <f t="shared" si="3"/>
        <v>546.68127168808167</v>
      </c>
      <c r="M49" s="17">
        <f t="shared" si="1"/>
        <v>32.276847993798292</v>
      </c>
      <c r="N49" s="17">
        <f t="shared" si="4"/>
        <v>3829.1245892712777</v>
      </c>
      <c r="O49" s="24">
        <f t="shared" si="2"/>
        <v>97.523737060962958</v>
      </c>
      <c r="P49" s="7"/>
      <c r="Q49" s="25">
        <f t="shared" si="5"/>
        <v>598.75220108676251</v>
      </c>
      <c r="R49" s="24">
        <f t="shared" si="6"/>
        <v>3827.2499858662518</v>
      </c>
      <c r="S49" s="7"/>
      <c r="T49" s="25">
        <f t="shared" si="7"/>
        <v>-0.15490808543029355</v>
      </c>
      <c r="U49" s="24">
        <f t="shared" si="8"/>
        <v>0.99141061310817569</v>
      </c>
      <c r="V49" s="7"/>
      <c r="W49" s="25">
        <f t="shared" si="9"/>
        <v>-0.1594923537774274</v>
      </c>
      <c r="X49" s="24">
        <f t="shared" si="10"/>
        <v>163.13115975475898</v>
      </c>
      <c r="Y49" s="7"/>
      <c r="Z49" s="25">
        <f t="shared" si="11"/>
        <v>607</v>
      </c>
      <c r="AA49" s="17">
        <f t="shared" si="15"/>
        <v>163.05299999999991</v>
      </c>
      <c r="AB49" s="24">
        <f t="shared" si="12"/>
        <v>2.8458117052543122</v>
      </c>
      <c r="AC49" s="17">
        <f t="shared" si="13"/>
        <v>7.8159754759070665E-2</v>
      </c>
      <c r="AD49" s="17">
        <f t="shared" ca="1" si="14"/>
        <v>5.4773482365078507E-2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13334</v>
      </c>
      <c r="D50" s="17">
        <v>15200</v>
      </c>
      <c r="E50" s="17">
        <v>13162</v>
      </c>
      <c r="F50" s="17">
        <v>11316</v>
      </c>
      <c r="G50" s="24"/>
      <c r="H50" s="7"/>
      <c r="I50" s="25">
        <f t="shared" si="0"/>
        <v>172</v>
      </c>
      <c r="J50" s="24">
        <f t="shared" si="0"/>
        <v>3884</v>
      </c>
      <c r="K50" s="7"/>
      <c r="L50" s="25">
        <f t="shared" si="3"/>
        <v>176.72208221522379</v>
      </c>
      <c r="M50" s="17">
        <f t="shared" si="1"/>
        <v>22.298060447332844</v>
      </c>
      <c r="N50" s="17">
        <f t="shared" si="4"/>
        <v>3871.0924420249598</v>
      </c>
      <c r="O50" s="24">
        <f t="shared" si="2"/>
        <v>166.60505287902291</v>
      </c>
      <c r="P50" s="7"/>
      <c r="Q50" s="25">
        <f t="shared" si="5"/>
        <v>229.75220108676251</v>
      </c>
      <c r="R50" s="24">
        <f t="shared" si="6"/>
        <v>3872.2499858662518</v>
      </c>
      <c r="S50" s="7"/>
      <c r="T50" s="25">
        <f t="shared" si="7"/>
        <v>-5.9441073501104232E-2</v>
      </c>
      <c r="U50" s="24">
        <f t="shared" si="8"/>
        <v>1.0030674104834771</v>
      </c>
      <c r="V50" s="7"/>
      <c r="W50" s="25">
        <f t="shared" si="9"/>
        <v>-6.4078203393851035E-2</v>
      </c>
      <c r="X50" s="24">
        <f t="shared" si="10"/>
        <v>168.61504924422195</v>
      </c>
      <c r="Y50" s="7"/>
      <c r="Z50" s="25">
        <f t="shared" si="11"/>
        <v>612</v>
      </c>
      <c r="AA50" s="17">
        <f t="shared" si="15"/>
        <v>168.56099999999992</v>
      </c>
      <c r="AB50" s="24">
        <f t="shared" si="12"/>
        <v>2.9419444404541606</v>
      </c>
      <c r="AC50" s="17">
        <f t="shared" si="13"/>
        <v>5.4049244222028392E-2</v>
      </c>
      <c r="AD50" s="17">
        <f t="shared" ca="1" si="14"/>
        <v>5.6185028549151639E-2</v>
      </c>
      <c r="AE50" s="17">
        <v>119</v>
      </c>
    </row>
    <row r="51" spans="1:31" s="17" customFormat="1" x14ac:dyDescent="0.25">
      <c r="A51" s="17">
        <v>31</v>
      </c>
      <c r="B51" s="17">
        <v>617</v>
      </c>
      <c r="C51" s="17">
        <v>13147</v>
      </c>
      <c r="D51" s="17">
        <v>15199</v>
      </c>
      <c r="E51" s="17">
        <v>13346</v>
      </c>
      <c r="F51" s="17">
        <v>11311</v>
      </c>
      <c r="G51" s="24"/>
      <c r="H51" s="7"/>
      <c r="I51" s="25">
        <f t="shared" si="0"/>
        <v>-199</v>
      </c>
      <c r="J51" s="24">
        <f t="shared" si="0"/>
        <v>3888</v>
      </c>
      <c r="K51" s="7"/>
      <c r="L51" s="25">
        <f t="shared" si="3"/>
        <v>-198.43843507659022</v>
      </c>
      <c r="M51" s="17">
        <f t="shared" si="1"/>
        <v>0.31535516320422752</v>
      </c>
      <c r="N51" s="17">
        <f t="shared" si="4"/>
        <v>3877.3019900682825</v>
      </c>
      <c r="O51" s="24">
        <f t="shared" si="2"/>
        <v>114.44741649912582</v>
      </c>
      <c r="P51" s="7"/>
      <c r="Q51" s="25">
        <f t="shared" si="5"/>
        <v>-141.24779891323749</v>
      </c>
      <c r="R51" s="24">
        <f t="shared" si="6"/>
        <v>3876.2499858662518</v>
      </c>
      <c r="S51" s="7"/>
      <c r="T51" s="25">
        <f t="shared" si="7"/>
        <v>3.6543374807105088E-2</v>
      </c>
      <c r="U51" s="24">
        <f t="shared" si="8"/>
        <v>1.0041035702501706</v>
      </c>
      <c r="V51" s="7"/>
      <c r="W51" s="25">
        <f t="shared" si="9"/>
        <v>3.19024808433176E-2</v>
      </c>
      <c r="X51" s="24">
        <f t="shared" si="10"/>
        <v>174.09006089317336</v>
      </c>
      <c r="Y51" s="7"/>
      <c r="Z51" s="25">
        <f t="shared" si="11"/>
        <v>617</v>
      </c>
      <c r="AA51" s="17">
        <f t="shared" si="15"/>
        <v>174.11399999999992</v>
      </c>
      <c r="AB51" s="24">
        <f t="shared" si="12"/>
        <v>3.0388625738174051</v>
      </c>
      <c r="AC51" s="17">
        <f t="shared" si="13"/>
        <v>-2.3939106826560419E-2</v>
      </c>
      <c r="AD51" s="17">
        <f t="shared" ca="1" si="14"/>
        <v>0.13011284313716942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12944</v>
      </c>
      <c r="D52" s="17">
        <v>15173</v>
      </c>
      <c r="E52" s="17">
        <v>13527</v>
      </c>
      <c r="F52" s="17">
        <v>11322</v>
      </c>
      <c r="G52" s="24"/>
      <c r="H52" s="7"/>
      <c r="I52" s="25">
        <f t="shared" ref="I52:J83" si="16">C52-E52</f>
        <v>-583</v>
      </c>
      <c r="J52" s="24">
        <f t="shared" si="16"/>
        <v>3851</v>
      </c>
      <c r="K52" s="7"/>
      <c r="L52" s="25">
        <f t="shared" si="3"/>
        <v>-577.69897187454353</v>
      </c>
      <c r="M52" s="17">
        <f t="shared" si="1"/>
        <v>28.100899186880525</v>
      </c>
      <c r="N52" s="17">
        <f t="shared" si="4"/>
        <v>3846.4993429829819</v>
      </c>
      <c r="O52" s="24">
        <f t="shared" si="2"/>
        <v>20.255913584833873</v>
      </c>
      <c r="P52" s="7"/>
      <c r="Q52" s="25">
        <f t="shared" si="5"/>
        <v>-525.24779891323749</v>
      </c>
      <c r="R52" s="24">
        <f t="shared" si="6"/>
        <v>3839.2499858662518</v>
      </c>
      <c r="S52" s="7"/>
      <c r="T52" s="25">
        <f t="shared" si="7"/>
        <v>0.13589115957894438</v>
      </c>
      <c r="U52" s="24">
        <f t="shared" si="8"/>
        <v>0.99451909240825609</v>
      </c>
      <c r="V52" s="7"/>
      <c r="W52" s="25">
        <f t="shared" si="9"/>
        <v>0.13129562942100415</v>
      </c>
      <c r="X52" s="24">
        <f t="shared" si="10"/>
        <v>179.79091811076887</v>
      </c>
      <c r="Y52" s="7"/>
      <c r="Z52" s="25">
        <f t="shared" si="11"/>
        <v>626</v>
      </c>
      <c r="AA52" s="17">
        <f t="shared" si="15"/>
        <v>179.74799999999991</v>
      </c>
      <c r="AB52" s="24">
        <f t="shared" si="12"/>
        <v>3.1371944238747655</v>
      </c>
      <c r="AC52" s="17">
        <f t="shared" si="13"/>
        <v>4.2918110768965789E-2</v>
      </c>
      <c r="AD52" s="17">
        <f t="shared" ca="1" si="14"/>
        <v>6.9647329625610155E-2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12760</v>
      </c>
      <c r="D53" s="17">
        <v>15140</v>
      </c>
      <c r="E53" s="17">
        <v>13722</v>
      </c>
      <c r="F53" s="17">
        <v>11359</v>
      </c>
      <c r="G53" s="24"/>
      <c r="H53" s="7"/>
      <c r="I53" s="25">
        <f t="shared" si="16"/>
        <v>-962</v>
      </c>
      <c r="J53" s="24">
        <f t="shared" si="16"/>
        <v>3781</v>
      </c>
      <c r="K53" s="7"/>
      <c r="L53" s="25">
        <f t="shared" si="3"/>
        <v>-956.663117138296</v>
      </c>
      <c r="M53" s="17">
        <f t="shared" si="1"/>
        <v>28.482318679549856</v>
      </c>
      <c r="N53" s="17">
        <f t="shared" si="4"/>
        <v>3777.518084956771</v>
      </c>
      <c r="O53" s="24">
        <f t="shared" si="2"/>
        <v>12.123732368264667</v>
      </c>
      <c r="P53" s="7"/>
      <c r="Q53" s="25">
        <f t="shared" si="5"/>
        <v>-904.24779891323749</v>
      </c>
      <c r="R53" s="24">
        <f t="shared" si="6"/>
        <v>3769.2499858662518</v>
      </c>
      <c r="S53" s="7"/>
      <c r="T53" s="25">
        <f t="shared" si="7"/>
        <v>0.23394535340323369</v>
      </c>
      <c r="U53" s="24">
        <f t="shared" si="8"/>
        <v>0.97638629649112063</v>
      </c>
      <c r="V53" s="7"/>
      <c r="W53" s="25">
        <f t="shared" si="9"/>
        <v>0.22943468626232078</v>
      </c>
      <c r="X53" s="24">
        <f t="shared" si="10"/>
        <v>185.49392195829103</v>
      </c>
      <c r="Y53" s="7"/>
      <c r="Z53" s="25">
        <f t="shared" si="11"/>
        <v>634</v>
      </c>
      <c r="AA53" s="17">
        <f t="shared" si="15"/>
        <v>185.45399999999989</v>
      </c>
      <c r="AB53" s="24">
        <f t="shared" si="12"/>
        <v>3.2367829109935617</v>
      </c>
      <c r="AC53" s="17">
        <f t="shared" si="13"/>
        <v>3.9921958291131432E-2</v>
      </c>
      <c r="AD53" s="17">
        <f t="shared" ca="1" si="14"/>
        <v>-8.5523946627574787E-3</v>
      </c>
      <c r="AE53" s="17">
        <v>116</v>
      </c>
    </row>
    <row r="54" spans="1:31" s="17" customFormat="1" x14ac:dyDescent="0.25">
      <c r="A54" s="17">
        <v>34</v>
      </c>
      <c r="B54" s="17">
        <v>643</v>
      </c>
      <c r="C54" s="17">
        <v>12574</v>
      </c>
      <c r="D54" s="17">
        <v>15091</v>
      </c>
      <c r="E54" s="17">
        <v>13907</v>
      </c>
      <c r="F54" s="17">
        <v>11415</v>
      </c>
      <c r="G54" s="24"/>
      <c r="H54" s="7"/>
      <c r="I54" s="25">
        <f t="shared" si="16"/>
        <v>-1333</v>
      </c>
      <c r="J54" s="24">
        <f t="shared" si="16"/>
        <v>3676</v>
      </c>
      <c r="K54" s="7"/>
      <c r="L54" s="25">
        <f t="shared" si="3"/>
        <v>-1331.8812109765558</v>
      </c>
      <c r="M54" s="17">
        <f t="shared" si="1"/>
        <v>1.2516888789791172</v>
      </c>
      <c r="N54" s="17">
        <f t="shared" si="4"/>
        <v>3669.4208842166904</v>
      </c>
      <c r="O54" s="24">
        <f t="shared" si="2"/>
        <v>43.284764490193353</v>
      </c>
      <c r="P54" s="7"/>
      <c r="Q54" s="25">
        <f t="shared" si="5"/>
        <v>-1275.2477989132374</v>
      </c>
      <c r="R54" s="24">
        <f t="shared" si="6"/>
        <v>3664.2499858662518</v>
      </c>
      <c r="S54" s="7"/>
      <c r="T54" s="25">
        <f t="shared" si="7"/>
        <v>0.32992980171144298</v>
      </c>
      <c r="U54" s="24">
        <f t="shared" si="8"/>
        <v>0.94918710261541739</v>
      </c>
      <c r="V54" s="7"/>
      <c r="W54" s="25">
        <f t="shared" si="9"/>
        <v>0.32554588323631284</v>
      </c>
      <c r="X54" s="24">
        <f t="shared" si="10"/>
        <v>191.20086791901917</v>
      </c>
      <c r="Y54" s="7"/>
      <c r="Z54" s="25">
        <f t="shared" si="11"/>
        <v>643</v>
      </c>
      <c r="AA54" s="17">
        <f t="shared" si="15"/>
        <v>191.2409999999999</v>
      </c>
      <c r="AB54" s="24">
        <f t="shared" si="12"/>
        <v>3.3377851148064743</v>
      </c>
      <c r="AC54" s="17">
        <f t="shared" si="13"/>
        <v>-4.0132080980725959E-2</v>
      </c>
      <c r="AD54" s="17">
        <f t="shared" ca="1" si="14"/>
        <v>0.11680116030302656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12392</v>
      </c>
      <c r="D55" s="17">
        <v>15011</v>
      </c>
      <c r="E55" s="17">
        <v>14090</v>
      </c>
      <c r="F55" s="17">
        <v>11491</v>
      </c>
      <c r="G55" s="24"/>
      <c r="H55" s="7"/>
      <c r="I55" s="25">
        <f t="shared" si="16"/>
        <v>-1698</v>
      </c>
      <c r="J55" s="24">
        <f t="shared" si="16"/>
        <v>3520</v>
      </c>
      <c r="K55" s="7"/>
      <c r="L55" s="25">
        <f t="shared" si="3"/>
        <v>-1686.3792425870097</v>
      </c>
      <c r="M55" s="17">
        <f t="shared" si="1"/>
        <v>135.04200285156935</v>
      </c>
      <c r="N55" s="17">
        <f t="shared" si="4"/>
        <v>3527.570469203773</v>
      </c>
      <c r="O55" s="24">
        <f t="shared" si="2"/>
        <v>57.31200396527499</v>
      </c>
      <c r="P55" s="7"/>
      <c r="Q55" s="25">
        <f t="shared" si="5"/>
        <v>-1640.2477989132374</v>
      </c>
      <c r="R55" s="24">
        <f t="shared" si="6"/>
        <v>3508.2499858662518</v>
      </c>
      <c r="S55" s="7"/>
      <c r="T55" s="25">
        <f t="shared" si="7"/>
        <v>0.42436194088259233</v>
      </c>
      <c r="U55" s="24">
        <f t="shared" si="8"/>
        <v>0.90877687171437271</v>
      </c>
      <c r="V55" s="7"/>
      <c r="W55" s="25">
        <f t="shared" si="9"/>
        <v>0.42016582008262232</v>
      </c>
      <c r="X55" s="24">
        <f t="shared" si="10"/>
        <v>197.08335447881109</v>
      </c>
      <c r="Y55" s="7"/>
      <c r="Z55" s="25">
        <f t="shared" si="11"/>
        <v>629</v>
      </c>
      <c r="AA55" s="17">
        <f t="shared" si="15"/>
        <v>196.9019999999999</v>
      </c>
      <c r="AB55" s="24">
        <f t="shared" si="12"/>
        <v>3.4365882037618727</v>
      </c>
      <c r="AC55" s="17">
        <f t="shared" si="13"/>
        <v>0.18135447881118694</v>
      </c>
      <c r="AD55" s="17">
        <f t="shared" ca="1" si="14"/>
        <v>-9.9540410609392893E-2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12236</v>
      </c>
      <c r="D56" s="17">
        <v>14931</v>
      </c>
      <c r="E56" s="17">
        <v>14252</v>
      </c>
      <c r="F56" s="17">
        <v>11576</v>
      </c>
      <c r="G56" s="24"/>
      <c r="H56" s="7"/>
      <c r="I56" s="25">
        <f t="shared" si="16"/>
        <v>-2016</v>
      </c>
      <c r="J56" s="24">
        <f t="shared" si="16"/>
        <v>3355</v>
      </c>
      <c r="K56" s="7"/>
      <c r="L56" s="25">
        <f t="shared" si="3"/>
        <v>-2016.0657525957367</v>
      </c>
      <c r="M56" s="17">
        <f t="shared" si="1"/>
        <v>4.3234038461191261E-3</v>
      </c>
      <c r="N56" s="17">
        <f t="shared" si="4"/>
        <v>3356.6019766706831</v>
      </c>
      <c r="O56" s="24">
        <f t="shared" si="2"/>
        <v>2.5663292534130484</v>
      </c>
      <c r="P56" s="7"/>
      <c r="Q56" s="25">
        <f t="shared" si="5"/>
        <v>-1958.2477989132374</v>
      </c>
      <c r="R56" s="24">
        <f t="shared" si="6"/>
        <v>3343.2499858662518</v>
      </c>
      <c r="S56" s="7"/>
      <c r="T56" s="25">
        <f t="shared" si="7"/>
        <v>0.50663432514677176</v>
      </c>
      <c r="U56" s="24">
        <f t="shared" si="8"/>
        <v>0.86603528133826768</v>
      </c>
      <c r="V56" s="7"/>
      <c r="W56" s="25">
        <f t="shared" si="9"/>
        <v>0.50263664840218092</v>
      </c>
      <c r="X56" s="24">
        <f t="shared" si="10"/>
        <v>202.40063898499511</v>
      </c>
      <c r="Y56" s="7"/>
      <c r="Z56" s="25">
        <f t="shared" si="11"/>
        <v>612</v>
      </c>
      <c r="AA56" s="17">
        <f t="shared" si="15"/>
        <v>202.40999999999991</v>
      </c>
      <c r="AB56" s="24">
        <f t="shared" si="12"/>
        <v>3.5327209389617211</v>
      </c>
      <c r="AC56" s="17">
        <f t="shared" si="13"/>
        <v>-9.3610150047993557E-3</v>
      </c>
      <c r="AD56" s="17">
        <f t="shared" ca="1" si="14"/>
        <v>5.1322466549208912E-2</v>
      </c>
      <c r="AE56" s="17">
        <v>113</v>
      </c>
    </row>
    <row r="57" spans="1:31" s="17" customFormat="1" x14ac:dyDescent="0.25">
      <c r="A57" s="17">
        <v>37</v>
      </c>
      <c r="B57" s="17">
        <v>618</v>
      </c>
      <c r="C57" s="17">
        <v>12076</v>
      </c>
      <c r="D57" s="17">
        <v>14832</v>
      </c>
      <c r="E57" s="17">
        <v>14412</v>
      </c>
      <c r="F57" s="17">
        <v>11683</v>
      </c>
      <c r="G57" s="24"/>
      <c r="H57" s="7"/>
      <c r="I57" s="25">
        <f t="shared" si="16"/>
        <v>-2336</v>
      </c>
      <c r="J57" s="24">
        <f t="shared" si="16"/>
        <v>3149</v>
      </c>
      <c r="K57" s="7"/>
      <c r="L57" s="25">
        <f t="shared" si="3"/>
        <v>-2330.6108115775878</v>
      </c>
      <c r="M57" s="17">
        <f t="shared" si="1"/>
        <v>29.043351852261583</v>
      </c>
      <c r="N57" s="17">
        <f t="shared" si="4"/>
        <v>3152.5993242467171</v>
      </c>
      <c r="O57" s="24">
        <f t="shared" si="2"/>
        <v>12.955135033005334</v>
      </c>
      <c r="P57" s="7"/>
      <c r="Q57" s="25">
        <f t="shared" si="5"/>
        <v>-2278.2477989132376</v>
      </c>
      <c r="R57" s="24">
        <f t="shared" si="6"/>
        <v>3137.2499858662518</v>
      </c>
      <c r="S57" s="7"/>
      <c r="T57" s="25">
        <f t="shared" si="7"/>
        <v>0.58942414578997115</v>
      </c>
      <c r="U57" s="24">
        <f t="shared" si="8"/>
        <v>0.81267305335355478</v>
      </c>
      <c r="V57" s="7"/>
      <c r="W57" s="25">
        <f t="shared" si="9"/>
        <v>0.58567401057533164</v>
      </c>
      <c r="X57" s="24">
        <f t="shared" si="10"/>
        <v>208.04965530024015</v>
      </c>
      <c r="Y57" s="7"/>
      <c r="Z57" s="25">
        <f t="shared" si="11"/>
        <v>618</v>
      </c>
      <c r="AA57" s="17">
        <f t="shared" si="15"/>
        <v>207.97199999999992</v>
      </c>
      <c r="AB57" s="24">
        <f t="shared" si="12"/>
        <v>3.6297961519576454</v>
      </c>
      <c r="AC57" s="17">
        <f t="shared" si="13"/>
        <v>7.7655300240223823E-2</v>
      </c>
      <c r="AD57" s="17">
        <f t="shared" ca="1" si="14"/>
        <v>7.2424263769619301E-3</v>
      </c>
      <c r="AE57" s="17">
        <v>112</v>
      </c>
    </row>
    <row r="58" spans="1:31" s="17" customFormat="1" x14ac:dyDescent="0.25">
      <c r="A58" s="17">
        <v>38</v>
      </c>
      <c r="B58" s="17">
        <v>618</v>
      </c>
      <c r="C58" s="17">
        <v>11926</v>
      </c>
      <c r="D58" s="17">
        <v>14708</v>
      </c>
      <c r="E58" s="17">
        <v>14551</v>
      </c>
      <c r="F58" s="17">
        <v>11793</v>
      </c>
      <c r="G58" s="24"/>
      <c r="H58" s="7"/>
      <c r="I58" s="25">
        <f t="shared" si="16"/>
        <v>-2625</v>
      </c>
      <c r="J58" s="24">
        <f t="shared" si="16"/>
        <v>2915</v>
      </c>
      <c r="K58" s="7"/>
      <c r="L58" s="25">
        <f t="shared" si="3"/>
        <v>-2623.7393699423437</v>
      </c>
      <c r="M58" s="17">
        <f t="shared" si="1"/>
        <v>1.5891881422664549</v>
      </c>
      <c r="N58" s="17">
        <f t="shared" si="4"/>
        <v>2919.0025870731065</v>
      </c>
      <c r="O58" s="24">
        <f t="shared" si="2"/>
        <v>16.020703277799235</v>
      </c>
      <c r="P58" s="7"/>
      <c r="Q58" s="25">
        <f t="shared" si="5"/>
        <v>-2567.2477989132376</v>
      </c>
      <c r="R58" s="24">
        <f t="shared" si="6"/>
        <v>2903.2499858662518</v>
      </c>
      <c r="S58" s="7"/>
      <c r="T58" s="25">
        <f t="shared" si="7"/>
        <v>0.66419370255836063</v>
      </c>
      <c r="U58" s="24">
        <f t="shared" si="8"/>
        <v>0.75205770700198771</v>
      </c>
      <c r="V58" s="7"/>
      <c r="W58" s="25">
        <f t="shared" si="9"/>
        <v>0.66072454940204361</v>
      </c>
      <c r="X58" s="24">
        <f t="shared" si="10"/>
        <v>213.57137121553455</v>
      </c>
      <c r="Y58" s="7"/>
      <c r="Z58" s="25">
        <f t="shared" si="11"/>
        <v>618</v>
      </c>
      <c r="AA58" s="17">
        <f t="shared" si="15"/>
        <v>213.53399999999993</v>
      </c>
      <c r="AB58" s="24">
        <f t="shared" si="12"/>
        <v>3.7268713649535705</v>
      </c>
      <c r="AC58" s="17">
        <f t="shared" si="13"/>
        <v>3.7371215534619751E-2</v>
      </c>
      <c r="AD58" s="17">
        <f t="shared" ca="1" si="14"/>
        <v>0.11388502958664048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11788</v>
      </c>
      <c r="D59" s="17">
        <v>14568</v>
      </c>
      <c r="E59" s="17">
        <v>14679</v>
      </c>
      <c r="F59" s="17">
        <v>11922</v>
      </c>
      <c r="G59" s="24"/>
      <c r="H59" s="7"/>
      <c r="I59" s="25">
        <f t="shared" si="16"/>
        <v>-2891</v>
      </c>
      <c r="J59" s="24">
        <f t="shared" si="16"/>
        <v>2646</v>
      </c>
      <c r="K59" s="7"/>
      <c r="L59" s="25">
        <f t="shared" si="3"/>
        <v>-2893.9323477959219</v>
      </c>
      <c r="M59" s="17">
        <f t="shared" si="1"/>
        <v>8.5986635962482687</v>
      </c>
      <c r="N59" s="17">
        <f t="shared" si="4"/>
        <v>2656.6831905153663</v>
      </c>
      <c r="O59" s="24">
        <f t="shared" si="2"/>
        <v>114.13055958761198</v>
      </c>
      <c r="P59" s="7"/>
      <c r="Q59" s="25">
        <f t="shared" si="5"/>
        <v>-2833.2477989132376</v>
      </c>
      <c r="R59" s="24">
        <f t="shared" si="6"/>
        <v>2634.2499858662518</v>
      </c>
      <c r="S59" s="7"/>
      <c r="T59" s="25">
        <f t="shared" si="7"/>
        <v>0.73301274096802016</v>
      </c>
      <c r="U59" s="24">
        <f t="shared" si="8"/>
        <v>0.68237596269185286</v>
      </c>
      <c r="V59" s="7"/>
      <c r="W59" s="25">
        <f t="shared" si="9"/>
        <v>0.72986641406107799</v>
      </c>
      <c r="X59" s="24">
        <f t="shared" si="10"/>
        <v>219.19626477584586</v>
      </c>
      <c r="Y59" s="7"/>
      <c r="Z59" s="25">
        <f t="shared" si="11"/>
        <v>621</v>
      </c>
      <c r="AA59" s="17">
        <f t="shared" si="15"/>
        <v>219.12299999999993</v>
      </c>
      <c r="AB59" s="24">
        <f t="shared" si="12"/>
        <v>3.8244178168475336</v>
      </c>
      <c r="AC59" s="17">
        <f t="shared" si="13"/>
        <v>7.3264775845927943E-2</v>
      </c>
      <c r="AD59" s="17">
        <f t="shared" ca="1" si="14"/>
        <v>6.2454689856821233E-2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11670</v>
      </c>
      <c r="D60" s="17">
        <v>14435</v>
      </c>
      <c r="E60" s="17">
        <v>14814</v>
      </c>
      <c r="F60" s="17">
        <v>12075</v>
      </c>
      <c r="G60" s="24"/>
      <c r="H60" s="7"/>
      <c r="I60" s="25">
        <f t="shared" si="16"/>
        <v>-3144</v>
      </c>
      <c r="J60" s="24">
        <f t="shared" si="16"/>
        <v>2360</v>
      </c>
      <c r="K60" s="7"/>
      <c r="L60" s="25">
        <f t="shared" si="3"/>
        <v>-3138.2476571333955</v>
      </c>
      <c r="M60" s="17">
        <f t="shared" si="1"/>
        <v>33.08944845497593</v>
      </c>
      <c r="N60" s="17">
        <f t="shared" si="4"/>
        <v>2367.7550263518983</v>
      </c>
      <c r="O60" s="24">
        <f t="shared" si="2"/>
        <v>60.140433718637411</v>
      </c>
      <c r="P60" s="7"/>
      <c r="Q60" s="25">
        <f t="shared" si="5"/>
        <v>-3086.2477989132376</v>
      </c>
      <c r="R60" s="24">
        <f t="shared" si="6"/>
        <v>2348.2499858662518</v>
      </c>
      <c r="S60" s="7"/>
      <c r="T60" s="25">
        <f t="shared" si="7"/>
        <v>0.79846844291404973</v>
      </c>
      <c r="U60" s="24">
        <f t="shared" si="8"/>
        <v>0.60829053937327082</v>
      </c>
      <c r="V60" s="7"/>
      <c r="W60" s="25">
        <f t="shared" si="9"/>
        <v>0.79566526152395922</v>
      </c>
      <c r="X60" s="24">
        <f t="shared" si="10"/>
        <v>224.87215118356448</v>
      </c>
      <c r="Y60" s="7"/>
      <c r="Z60" s="25">
        <f t="shared" si="11"/>
        <v>624</v>
      </c>
      <c r="AA60" s="17">
        <f t="shared" si="15"/>
        <v>224.73899999999992</v>
      </c>
      <c r="AB60" s="24">
        <f t="shared" si="12"/>
        <v>3.9224355076395345</v>
      </c>
      <c r="AC60" s="17">
        <f t="shared" si="13"/>
        <v>0.13315118356456423</v>
      </c>
      <c r="AD60" s="17">
        <f t="shared" ca="1" si="14"/>
        <v>1.9190640489966881E-2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11568</v>
      </c>
      <c r="D61" s="17">
        <v>14281</v>
      </c>
      <c r="E61" s="17">
        <v>14926</v>
      </c>
      <c r="F61" s="17">
        <v>12240</v>
      </c>
      <c r="G61" s="24"/>
      <c r="H61" s="7"/>
      <c r="I61" s="25">
        <f t="shared" si="16"/>
        <v>-3358</v>
      </c>
      <c r="J61" s="24">
        <f t="shared" si="16"/>
        <v>2041</v>
      </c>
      <c r="K61" s="7"/>
      <c r="L61" s="25">
        <f t="shared" si="3"/>
        <v>-3356.4790222758011</v>
      </c>
      <c r="M61" s="17">
        <f t="shared" si="1"/>
        <v>2.3133732375093521</v>
      </c>
      <c r="N61" s="17">
        <f t="shared" si="4"/>
        <v>2050.5184096562152</v>
      </c>
      <c r="O61" s="24">
        <f t="shared" si="2"/>
        <v>90.600122383531257</v>
      </c>
      <c r="P61" s="7"/>
      <c r="Q61" s="25">
        <f t="shared" si="5"/>
        <v>-3300.2477989132376</v>
      </c>
      <c r="R61" s="24">
        <f t="shared" si="6"/>
        <v>2029.2499858662518</v>
      </c>
      <c r="S61" s="7"/>
      <c r="T61" s="25">
        <f t="shared" si="7"/>
        <v>0.85383413546918929</v>
      </c>
      <c r="U61" s="24">
        <f t="shared" si="8"/>
        <v>0.52565679797946785</v>
      </c>
      <c r="V61" s="7"/>
      <c r="W61" s="25">
        <f t="shared" si="9"/>
        <v>0.8514135048363366</v>
      </c>
      <c r="X61" s="24">
        <f t="shared" si="10"/>
        <v>230.57937116138396</v>
      </c>
      <c r="Y61" s="7"/>
      <c r="Z61" s="25">
        <f t="shared" si="11"/>
        <v>635</v>
      </c>
      <c r="AA61" s="17">
        <f t="shared" si="15"/>
        <v>230.45399999999992</v>
      </c>
      <c r="AB61" s="24">
        <f t="shared" si="12"/>
        <v>4.0221810743910105</v>
      </c>
      <c r="AC61" s="17">
        <f t="shared" si="13"/>
        <v>0.12537116138403803</v>
      </c>
      <c r="AD61" s="17">
        <f t="shared" ca="1" si="14"/>
        <v>6.4409104762802372E-2</v>
      </c>
      <c r="AE61" s="17">
        <v>108</v>
      </c>
    </row>
    <row r="62" spans="1:31" s="17" customFormat="1" x14ac:dyDescent="0.25">
      <c r="A62" s="17">
        <v>42</v>
      </c>
      <c r="B62" s="17">
        <v>633</v>
      </c>
      <c r="C62" s="17">
        <v>11465</v>
      </c>
      <c r="D62" s="17">
        <v>14098</v>
      </c>
      <c r="E62" s="17">
        <v>15003</v>
      </c>
      <c r="F62" s="17">
        <v>12396</v>
      </c>
      <c r="G62" s="24"/>
      <c r="H62" s="7"/>
      <c r="I62" s="25">
        <f t="shared" si="16"/>
        <v>-3538</v>
      </c>
      <c r="J62" s="24">
        <f t="shared" si="16"/>
        <v>1702</v>
      </c>
      <c r="K62" s="7"/>
      <c r="L62" s="25">
        <f t="shared" si="3"/>
        <v>-3541.3670192878067</v>
      </c>
      <c r="M62" s="17">
        <f t="shared" si="1"/>
        <v>11.336818884462135</v>
      </c>
      <c r="N62" s="17">
        <f t="shared" si="4"/>
        <v>1714.0939877621893</v>
      </c>
      <c r="O62" s="24">
        <f t="shared" si="2"/>
        <v>146.26453999198387</v>
      </c>
      <c r="P62" s="7"/>
      <c r="Q62" s="25">
        <f t="shared" si="5"/>
        <v>-3480.2477989132376</v>
      </c>
      <c r="R62" s="24">
        <f t="shared" si="6"/>
        <v>1690.2499858662518</v>
      </c>
      <c r="S62" s="7"/>
      <c r="T62" s="25">
        <f t="shared" si="7"/>
        <v>0.90040340958098897</v>
      </c>
      <c r="U62" s="24">
        <f t="shared" si="8"/>
        <v>0.43784225775219759</v>
      </c>
      <c r="V62" s="7"/>
      <c r="W62" s="25">
        <f t="shared" si="9"/>
        <v>0.89838918302574067</v>
      </c>
      <c r="X62" s="24">
        <f t="shared" si="10"/>
        <v>236.28734328143094</v>
      </c>
      <c r="Y62" s="7"/>
      <c r="Z62" s="25">
        <f t="shared" si="11"/>
        <v>633</v>
      </c>
      <c r="AA62" s="17">
        <f t="shared" si="15"/>
        <v>236.15099999999993</v>
      </c>
      <c r="AB62" s="24">
        <f t="shared" si="12"/>
        <v>4.1216124818771274</v>
      </c>
      <c r="AC62" s="17">
        <f t="shared" si="13"/>
        <v>0.13634328143101015</v>
      </c>
      <c r="AD62" s="17">
        <f t="shared" ca="1" si="14"/>
        <v>5.6701536876573755E-2</v>
      </c>
      <c r="AE62" s="17">
        <v>107</v>
      </c>
    </row>
    <row r="63" spans="1:31" s="17" customFormat="1" x14ac:dyDescent="0.25">
      <c r="A63" s="17">
        <v>43</v>
      </c>
      <c r="B63" s="17">
        <v>633</v>
      </c>
      <c r="C63" s="17">
        <v>11390</v>
      </c>
      <c r="D63" s="17">
        <v>13925</v>
      </c>
      <c r="E63" s="17">
        <v>15079</v>
      </c>
      <c r="F63" s="17">
        <v>12574</v>
      </c>
      <c r="G63" s="24"/>
      <c r="H63" s="7"/>
      <c r="I63" s="25">
        <f t="shared" si="16"/>
        <v>-3689</v>
      </c>
      <c r="J63" s="24">
        <f t="shared" si="16"/>
        <v>1351</v>
      </c>
      <c r="K63" s="7"/>
      <c r="L63" s="25">
        <f t="shared" si="3"/>
        <v>-3691.8210399230034</v>
      </c>
      <c r="M63" s="17">
        <f t="shared" si="1"/>
        <v>7.9582662471787726</v>
      </c>
      <c r="N63" s="17">
        <f t="shared" si="4"/>
        <v>1360.843663671639</v>
      </c>
      <c r="O63" s="24">
        <f t="shared" si="2"/>
        <v>96.897714480344973</v>
      </c>
      <c r="P63" s="7"/>
      <c r="Q63" s="25">
        <f t="shared" si="5"/>
        <v>-3631.2477989132376</v>
      </c>
      <c r="R63" s="24">
        <f t="shared" si="6"/>
        <v>1339.2499858662518</v>
      </c>
      <c r="S63" s="7"/>
      <c r="T63" s="25">
        <f t="shared" si="7"/>
        <v>0.93946985619699874</v>
      </c>
      <c r="U63" s="24">
        <f t="shared" si="8"/>
        <v>0.34691923822484694</v>
      </c>
      <c r="V63" s="7"/>
      <c r="W63" s="25">
        <f t="shared" si="9"/>
        <v>0.93787632194249149</v>
      </c>
      <c r="X63" s="24">
        <f t="shared" si="10"/>
        <v>241.97089703267204</v>
      </c>
      <c r="Y63" s="7"/>
      <c r="Z63" s="25">
        <f t="shared" si="11"/>
        <v>633</v>
      </c>
      <c r="AA63" s="17">
        <f t="shared" si="15"/>
        <v>241.84799999999993</v>
      </c>
      <c r="AB63" s="24">
        <f t="shared" si="12"/>
        <v>4.2210438893632451</v>
      </c>
      <c r="AC63" s="17">
        <f t="shared" si="13"/>
        <v>0.12289703267211394</v>
      </c>
      <c r="AD63" s="17">
        <f t="shared" ca="1" si="14"/>
        <v>5.9668054976867779E-2</v>
      </c>
      <c r="AE63" s="17">
        <v>106</v>
      </c>
    </row>
    <row r="64" spans="1:31" s="17" customFormat="1" x14ac:dyDescent="0.25">
      <c r="A64" s="17">
        <v>44</v>
      </c>
      <c r="B64" s="17">
        <v>630</v>
      </c>
      <c r="C64" s="17">
        <v>11337</v>
      </c>
      <c r="D64" s="17">
        <v>13744</v>
      </c>
      <c r="E64" s="17">
        <v>15138</v>
      </c>
      <c r="F64" s="17">
        <v>12758</v>
      </c>
      <c r="G64" s="24"/>
      <c r="H64" s="7"/>
      <c r="I64" s="25">
        <f t="shared" si="16"/>
        <v>-3801</v>
      </c>
      <c r="J64" s="24">
        <f t="shared" si="16"/>
        <v>986</v>
      </c>
      <c r="K64" s="7"/>
      <c r="L64" s="25">
        <f t="shared" si="3"/>
        <v>-3805.8979486866265</v>
      </c>
      <c r="M64" s="17">
        <f t="shared" si="1"/>
        <v>23.989901336826041</v>
      </c>
      <c r="N64" s="17">
        <f t="shared" si="4"/>
        <v>996.02283096864346</v>
      </c>
      <c r="O64" s="24">
        <f t="shared" si="2"/>
        <v>100.45714062599842</v>
      </c>
      <c r="P64" s="7"/>
      <c r="Q64" s="25">
        <f t="shared" si="5"/>
        <v>-3743.2477989132376</v>
      </c>
      <c r="R64" s="24">
        <f t="shared" si="6"/>
        <v>974.24998586625179</v>
      </c>
      <c r="S64" s="7"/>
      <c r="T64" s="25">
        <f t="shared" si="7"/>
        <v>0.96844629342211852</v>
      </c>
      <c r="U64" s="24">
        <f t="shared" si="8"/>
        <v>0.2523696595140692</v>
      </c>
      <c r="V64" s="7"/>
      <c r="W64" s="25">
        <f t="shared" si="9"/>
        <v>0.96729010678213634</v>
      </c>
      <c r="X64" s="24">
        <f t="shared" si="10"/>
        <v>247.64755550941356</v>
      </c>
      <c r="Y64" s="7"/>
      <c r="Z64" s="25">
        <f t="shared" si="11"/>
        <v>630</v>
      </c>
      <c r="AA64" s="17">
        <f t="shared" si="15"/>
        <v>247.51799999999992</v>
      </c>
      <c r="AB64" s="24">
        <f t="shared" si="12"/>
        <v>4.3200040579513228</v>
      </c>
      <c r="AC64" s="17">
        <f t="shared" si="13"/>
        <v>0.12955550941364891</v>
      </c>
      <c r="AD64" s="17">
        <f t="shared" ca="1" si="14"/>
        <v>2.1832417369353152E-2</v>
      </c>
      <c r="AE64" s="17">
        <v>105</v>
      </c>
    </row>
    <row r="65" spans="1:31" s="17" customFormat="1" x14ac:dyDescent="0.25">
      <c r="A65" s="17">
        <v>45</v>
      </c>
      <c r="B65" s="17">
        <v>602</v>
      </c>
      <c r="C65" s="17">
        <v>11304</v>
      </c>
      <c r="D65" s="17">
        <v>13565</v>
      </c>
      <c r="E65" s="17">
        <v>15178</v>
      </c>
      <c r="F65" s="17">
        <v>12938</v>
      </c>
      <c r="G65" s="24"/>
      <c r="H65" s="7"/>
      <c r="I65" s="25">
        <f t="shared" si="16"/>
        <v>-3874</v>
      </c>
      <c r="J65" s="24">
        <f t="shared" si="16"/>
        <v>627</v>
      </c>
      <c r="K65" s="7"/>
      <c r="L65" s="25">
        <f t="shared" si="3"/>
        <v>-3880.6285595548566</v>
      </c>
      <c r="M65" s="17">
        <f t="shared" si="1"/>
        <v>43.937801772280267</v>
      </c>
      <c r="N65" s="17">
        <f t="shared" si="4"/>
        <v>638.36342972297723</v>
      </c>
      <c r="O65" s="24">
        <f t="shared" si="2"/>
        <v>129.12753506904238</v>
      </c>
      <c r="P65" s="7"/>
      <c r="Q65" s="25">
        <f t="shared" si="5"/>
        <v>-3816.2477989132376</v>
      </c>
      <c r="R65" s="24">
        <f t="shared" si="6"/>
        <v>615.24998586625179</v>
      </c>
      <c r="S65" s="7"/>
      <c r="T65" s="25">
        <f t="shared" si="7"/>
        <v>0.98733272125634841</v>
      </c>
      <c r="U65" s="24">
        <f t="shared" si="8"/>
        <v>0.15937432045333166</v>
      </c>
      <c r="V65" s="7"/>
      <c r="W65" s="25">
        <f t="shared" si="9"/>
        <v>0.98660659025351494</v>
      </c>
      <c r="X65" s="24">
        <f t="shared" si="10"/>
        <v>253.09409579775524</v>
      </c>
      <c r="Y65" s="7"/>
      <c r="Z65" s="25">
        <f t="shared" si="11"/>
        <v>602</v>
      </c>
      <c r="AA65" s="17">
        <f t="shared" si="15"/>
        <v>252.93599999999992</v>
      </c>
      <c r="AB65" s="24">
        <f t="shared" si="12"/>
        <v>4.4145659968243756</v>
      </c>
      <c r="AC65" s="17">
        <f t="shared" si="13"/>
        <v>0.15809579775532256</v>
      </c>
      <c r="AD65" s="17">
        <f t="shared" ca="1" si="14"/>
        <v>-1.5795756399512584E-2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11284</v>
      </c>
      <c r="D66" s="17">
        <v>13384</v>
      </c>
      <c r="E66" s="17">
        <v>15203</v>
      </c>
      <c r="F66" s="17">
        <v>13125</v>
      </c>
      <c r="G66" s="24"/>
      <c r="H66" s="7"/>
      <c r="I66" s="25">
        <f t="shared" si="16"/>
        <v>-3919</v>
      </c>
      <c r="J66" s="24">
        <f t="shared" si="16"/>
        <v>259</v>
      </c>
      <c r="K66" s="7"/>
      <c r="L66" s="25">
        <f t="shared" si="3"/>
        <v>-3921.7128612840756</v>
      </c>
      <c r="M66" s="17">
        <f t="shared" si="1"/>
        <v>7.3596163466365478</v>
      </c>
      <c r="N66" s="17">
        <f t="shared" si="4"/>
        <v>266.61536311649417</v>
      </c>
      <c r="O66" s="24">
        <f t="shared" si="2"/>
        <v>57.993755396059733</v>
      </c>
      <c r="P66" s="7"/>
      <c r="Q66" s="25">
        <f t="shared" si="5"/>
        <v>-3861.2477989132376</v>
      </c>
      <c r="R66" s="24">
        <f t="shared" si="6"/>
        <v>247.24998586625173</v>
      </c>
      <c r="S66" s="7"/>
      <c r="T66" s="25">
        <f t="shared" si="7"/>
        <v>0.99897503978429836</v>
      </c>
      <c r="U66" s="24">
        <f t="shared" si="8"/>
        <v>6.404762191753384E-2</v>
      </c>
      <c r="V66" s="7"/>
      <c r="W66" s="25">
        <f t="shared" si="9"/>
        <v>0.99868966331192333</v>
      </c>
      <c r="X66" s="24">
        <f t="shared" si="10"/>
        <v>258.60081765728171</v>
      </c>
      <c r="Y66" s="7"/>
      <c r="Z66" s="25">
        <f t="shared" si="11"/>
        <v>616</v>
      </c>
      <c r="AA66" s="17">
        <f t="shared" si="15"/>
        <v>258.4799999999999</v>
      </c>
      <c r="AB66" s="24">
        <f t="shared" si="12"/>
        <v>4.5113270505549412</v>
      </c>
      <c r="AC66" s="17">
        <f t="shared" si="13"/>
        <v>0.12081765728180471</v>
      </c>
      <c r="AD66" s="17">
        <f t="shared" ca="1" si="14"/>
        <v>1.8659926529778659E-2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11279</v>
      </c>
      <c r="D67" s="17">
        <v>13196</v>
      </c>
      <c r="E67" s="17">
        <v>15197</v>
      </c>
      <c r="F67" s="17">
        <v>13307</v>
      </c>
      <c r="G67" s="24"/>
      <c r="H67" s="7"/>
      <c r="I67" s="25">
        <f t="shared" si="16"/>
        <v>-3918</v>
      </c>
      <c r="J67" s="24">
        <f t="shared" si="16"/>
        <v>-111</v>
      </c>
      <c r="K67" s="7"/>
      <c r="L67" s="25">
        <f t="shared" si="3"/>
        <v>-3926.3167742163519</v>
      </c>
      <c r="M67" s="17">
        <f t="shared" si="1"/>
        <v>69.168733365775083</v>
      </c>
      <c r="N67" s="17">
        <f t="shared" si="4"/>
        <v>-116.01886968163947</v>
      </c>
      <c r="O67" s="24">
        <f t="shared" si="2"/>
        <v>25.189052881279899</v>
      </c>
      <c r="P67" s="7"/>
      <c r="Q67" s="25">
        <f t="shared" si="5"/>
        <v>-3860.2477989132376</v>
      </c>
      <c r="R67" s="24">
        <f t="shared" si="6"/>
        <v>-122.75001413374825</v>
      </c>
      <c r="S67" s="7"/>
      <c r="T67" s="25">
        <f t="shared" si="7"/>
        <v>0.99871632159478829</v>
      </c>
      <c r="U67" s="24">
        <f t="shared" si="8"/>
        <v>-3.1797156501610711E-2</v>
      </c>
      <c r="V67" s="7"/>
      <c r="W67" s="25">
        <f t="shared" si="9"/>
        <v>0.99887396724503119</v>
      </c>
      <c r="X67" s="24">
        <f t="shared" si="10"/>
        <v>264.09354666414811</v>
      </c>
      <c r="Y67" s="7"/>
      <c r="Z67" s="25">
        <f t="shared" si="11"/>
        <v>630</v>
      </c>
      <c r="AA67" s="17">
        <f t="shared" si="15"/>
        <v>264.14999999999992</v>
      </c>
      <c r="AB67" s="24">
        <f t="shared" si="12"/>
        <v>4.6102872191430198</v>
      </c>
      <c r="AC67" s="17">
        <f t="shared" si="13"/>
        <v>-5.6453335851813335E-2</v>
      </c>
      <c r="AD67" s="17">
        <f t="shared" ca="1" si="14"/>
        <v>0.12562078326828896</v>
      </c>
      <c r="AE67" s="17">
        <v>102</v>
      </c>
    </row>
    <row r="68" spans="1:31" s="17" customFormat="1" x14ac:dyDescent="0.25">
      <c r="A68" s="17">
        <v>48</v>
      </c>
      <c r="B68" s="17">
        <v>620</v>
      </c>
      <c r="C68" s="17">
        <v>11304</v>
      </c>
      <c r="D68" s="17">
        <v>13016</v>
      </c>
      <c r="E68" s="17">
        <v>15196</v>
      </c>
      <c r="F68" s="17">
        <v>13506</v>
      </c>
      <c r="G68" s="24"/>
      <c r="H68" s="7"/>
      <c r="I68" s="25">
        <f t="shared" si="16"/>
        <v>-3892</v>
      </c>
      <c r="J68" s="24">
        <f t="shared" si="16"/>
        <v>-490</v>
      </c>
      <c r="K68" s="7"/>
      <c r="L68" s="25">
        <f t="shared" si="3"/>
        <v>-3893.8662796902877</v>
      </c>
      <c r="M68" s="17">
        <f t="shared" si="1"/>
        <v>3.4829998823802919</v>
      </c>
      <c r="N68" s="17">
        <f t="shared" si="4"/>
        <v>-491.37401697535319</v>
      </c>
      <c r="O68" s="24">
        <f t="shared" si="2"/>
        <v>1.8879226485587175</v>
      </c>
      <c r="P68" s="7"/>
      <c r="Q68" s="25">
        <f t="shared" si="5"/>
        <v>-3834.2477989132376</v>
      </c>
      <c r="R68" s="24">
        <f t="shared" si="6"/>
        <v>-501.75001413374827</v>
      </c>
      <c r="S68" s="7"/>
      <c r="T68" s="25">
        <f t="shared" si="7"/>
        <v>0.99198964866752837</v>
      </c>
      <c r="U68" s="24">
        <f t="shared" si="8"/>
        <v>-0.12997329439581554</v>
      </c>
      <c r="V68" s="7"/>
      <c r="W68" s="25">
        <f t="shared" si="9"/>
        <v>0.9926010236252395</v>
      </c>
      <c r="X68" s="24">
        <f t="shared" si="10"/>
        <v>269.73025454190133</v>
      </c>
      <c r="Y68" s="7"/>
      <c r="Z68" s="25">
        <f t="shared" si="11"/>
        <v>620</v>
      </c>
      <c r="AA68" s="17">
        <f t="shared" si="15"/>
        <v>269.7299999999999</v>
      </c>
      <c r="AB68" s="24">
        <f t="shared" si="12"/>
        <v>4.7076765914043035</v>
      </c>
      <c r="AC68" s="17">
        <f t="shared" si="13"/>
        <v>2.5454190142681909E-4</v>
      </c>
      <c r="AD68" s="17">
        <f t="shared" ca="1" si="14"/>
        <v>8.8455008380890376E-2</v>
      </c>
      <c r="AE68" s="17">
        <v>101</v>
      </c>
    </row>
    <row r="69" spans="1:31" s="17" customFormat="1" x14ac:dyDescent="0.25">
      <c r="A69" s="17">
        <v>49</v>
      </c>
      <c r="B69" s="17">
        <v>637</v>
      </c>
      <c r="C69" s="17">
        <v>11328</v>
      </c>
      <c r="D69" s="17">
        <v>12813</v>
      </c>
      <c r="E69" s="17">
        <v>15144</v>
      </c>
      <c r="F69" s="17">
        <v>13682</v>
      </c>
      <c r="G69" s="24"/>
      <c r="H69" s="7"/>
      <c r="I69" s="25">
        <f t="shared" si="16"/>
        <v>-3816</v>
      </c>
      <c r="J69" s="24">
        <f t="shared" si="16"/>
        <v>-869</v>
      </c>
      <c r="K69" s="7"/>
      <c r="L69" s="25">
        <f t="shared" si="3"/>
        <v>-3822.6440381763568</v>
      </c>
      <c r="M69" s="17">
        <f t="shared" si="1"/>
        <v>44.143243288887177</v>
      </c>
      <c r="N69" s="17">
        <f t="shared" si="4"/>
        <v>-872.01424592377498</v>
      </c>
      <c r="O69" s="24">
        <f t="shared" si="2"/>
        <v>9.0856784889940769</v>
      </c>
      <c r="P69" s="7"/>
      <c r="Q69" s="25">
        <f t="shared" si="5"/>
        <v>-3758.2477989132376</v>
      </c>
      <c r="R69" s="24">
        <f t="shared" si="6"/>
        <v>-880.75001413374821</v>
      </c>
      <c r="S69" s="7"/>
      <c r="T69" s="25">
        <f t="shared" si="7"/>
        <v>0.9723270662647685</v>
      </c>
      <c r="U69" s="24">
        <f t="shared" si="8"/>
        <v>-0.22814943229002033</v>
      </c>
      <c r="V69" s="7"/>
      <c r="W69" s="25">
        <f t="shared" si="9"/>
        <v>0.97339203233760396</v>
      </c>
      <c r="X69" s="24">
        <f t="shared" si="10"/>
        <v>275.46147205738384</v>
      </c>
      <c r="Y69" s="7"/>
      <c r="Z69" s="25">
        <f t="shared" si="11"/>
        <v>637</v>
      </c>
      <c r="AA69" s="17">
        <f t="shared" si="15"/>
        <v>275.46299999999991</v>
      </c>
      <c r="AB69" s="24">
        <f t="shared" si="12"/>
        <v>4.8077363174211385</v>
      </c>
      <c r="AC69" s="17">
        <f t="shared" si="13"/>
        <v>-1.5279426160645926E-3</v>
      </c>
      <c r="AD69" s="17">
        <f t="shared" ca="1" si="14"/>
        <v>5.752108700721692E-2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11385</v>
      </c>
      <c r="D70" s="17">
        <v>12634</v>
      </c>
      <c r="E70" s="17">
        <v>15096</v>
      </c>
      <c r="F70" s="17">
        <v>13872</v>
      </c>
      <c r="G70" s="24"/>
      <c r="H70" s="7"/>
      <c r="I70" s="25">
        <f t="shared" si="16"/>
        <v>-3711</v>
      </c>
      <c r="J70" s="24">
        <f t="shared" si="16"/>
        <v>-1238</v>
      </c>
      <c r="K70" s="7"/>
      <c r="L70" s="25">
        <f t="shared" si="3"/>
        <v>-3713.7365064154524</v>
      </c>
      <c r="M70" s="17">
        <f t="shared" si="1"/>
        <v>7.4884673618119679</v>
      </c>
      <c r="N70" s="17">
        <f t="shared" si="4"/>
        <v>-1243.8034640467404</v>
      </c>
      <c r="O70" s="24">
        <f t="shared" si="2"/>
        <v>33.680194941808146</v>
      </c>
      <c r="P70" s="7"/>
      <c r="Q70" s="25">
        <f t="shared" si="5"/>
        <v>-3653.2477989132376</v>
      </c>
      <c r="R70" s="24">
        <f t="shared" si="6"/>
        <v>-1249.7500141337482</v>
      </c>
      <c r="S70" s="7"/>
      <c r="T70" s="25">
        <f t="shared" si="7"/>
        <v>0.94516165636621874</v>
      </c>
      <c r="U70" s="24">
        <f t="shared" si="8"/>
        <v>-0.32373517076749153</v>
      </c>
      <c r="V70" s="7"/>
      <c r="W70" s="25">
        <f t="shared" si="9"/>
        <v>0.94666815975703889</v>
      </c>
      <c r="X70" s="24">
        <f t="shared" si="10"/>
        <v>281.149580622607</v>
      </c>
      <c r="Y70" s="7"/>
      <c r="Z70" s="25">
        <f t="shared" si="11"/>
        <v>637</v>
      </c>
      <c r="AA70" s="17">
        <f t="shared" si="15"/>
        <v>281.19599999999991</v>
      </c>
      <c r="AB70" s="24">
        <f t="shared" si="12"/>
        <v>4.9077960434379735</v>
      </c>
      <c r="AC70" s="17">
        <f t="shared" si="13"/>
        <v>-4.6419377392908245E-2</v>
      </c>
      <c r="AD70" s="17">
        <f t="shared" ca="1" si="14"/>
        <v>-2.6299439559863913E-2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11454</v>
      </c>
      <c r="D71" s="17">
        <v>12452</v>
      </c>
      <c r="E71" s="17">
        <v>15020</v>
      </c>
      <c r="F71" s="17">
        <v>14045</v>
      </c>
      <c r="G71" s="24"/>
      <c r="H71" s="7"/>
      <c r="I71" s="25">
        <f t="shared" si="16"/>
        <v>-3566</v>
      </c>
      <c r="J71" s="24">
        <f t="shared" si="16"/>
        <v>-1593</v>
      </c>
      <c r="K71" s="7"/>
      <c r="L71" s="25">
        <f t="shared" si="3"/>
        <v>-3568.7463526541983</v>
      </c>
      <c r="M71" s="17">
        <f t="shared" si="1"/>
        <v>7.542452901221993</v>
      </c>
      <c r="N71" s="17">
        <f t="shared" si="4"/>
        <v>-1601.915237060455</v>
      </c>
      <c r="O71" s="24">
        <f t="shared" si="2"/>
        <v>79.481451844109529</v>
      </c>
      <c r="P71" s="7"/>
      <c r="Q71" s="25">
        <f t="shared" si="5"/>
        <v>-3508.2477989132376</v>
      </c>
      <c r="R71" s="24">
        <f t="shared" si="6"/>
        <v>-1604.7500141337482</v>
      </c>
      <c r="S71" s="7"/>
      <c r="T71" s="25">
        <f t="shared" si="7"/>
        <v>0.90764751888726891</v>
      </c>
      <c r="U71" s="24">
        <f t="shared" si="8"/>
        <v>-0.4156943500615356</v>
      </c>
      <c r="V71" s="7"/>
      <c r="W71" s="25">
        <f t="shared" si="9"/>
        <v>0.90957868593838664</v>
      </c>
      <c r="X71" s="24">
        <f t="shared" si="10"/>
        <v>286.83154656135162</v>
      </c>
      <c r="Y71" s="7"/>
      <c r="Z71" s="25">
        <f t="shared" si="11"/>
        <v>635</v>
      </c>
      <c r="AA71" s="17">
        <f t="shared" si="15"/>
        <v>286.91099999999989</v>
      </c>
      <c r="AB71" s="24">
        <f t="shared" si="12"/>
        <v>5.007541610189449</v>
      </c>
      <c r="AC71" s="17">
        <f t="shared" si="13"/>
        <v>-7.9453438648272368E-2</v>
      </c>
      <c r="AD71" s="17">
        <f t="shared" ca="1" si="14"/>
        <v>6.4036626882341352E-2</v>
      </c>
      <c r="AE71" s="17">
        <v>98</v>
      </c>
    </row>
    <row r="72" spans="1:31" s="17" customFormat="1" x14ac:dyDescent="0.25">
      <c r="A72" s="17">
        <v>52</v>
      </c>
      <c r="B72" s="17">
        <v>619</v>
      </c>
      <c r="C72" s="17">
        <v>11544</v>
      </c>
      <c r="D72" s="17">
        <v>12286</v>
      </c>
      <c r="E72" s="17">
        <v>14934</v>
      </c>
      <c r="F72" s="17">
        <v>14212</v>
      </c>
      <c r="G72" s="24"/>
      <c r="H72" s="7"/>
      <c r="I72" s="25">
        <f t="shared" si="16"/>
        <v>-3390</v>
      </c>
      <c r="J72" s="24">
        <f t="shared" si="16"/>
        <v>-1926</v>
      </c>
      <c r="K72" s="7"/>
      <c r="L72" s="25">
        <f t="shared" si="3"/>
        <v>-3393.7805680492652</v>
      </c>
      <c r="M72" s="17">
        <f t="shared" si="1"/>
        <v>14.292694775124763</v>
      </c>
      <c r="N72" s="17">
        <f t="shared" si="4"/>
        <v>-1935.5764080329495</v>
      </c>
      <c r="O72" s="24">
        <f t="shared" si="2"/>
        <v>91.707590813540293</v>
      </c>
      <c r="P72" s="7"/>
      <c r="Q72" s="25">
        <f t="shared" si="5"/>
        <v>-3332.2477989132376</v>
      </c>
      <c r="R72" s="24">
        <f t="shared" si="6"/>
        <v>-1937.7500141337482</v>
      </c>
      <c r="S72" s="7"/>
      <c r="T72" s="25">
        <f t="shared" si="7"/>
        <v>0.86211311753350928</v>
      </c>
      <c r="U72" s="24">
        <f t="shared" si="8"/>
        <v>-0.50195465063876565</v>
      </c>
      <c r="V72" s="7"/>
      <c r="W72" s="25">
        <f t="shared" si="9"/>
        <v>0.86444252054539505</v>
      </c>
      <c r="X72" s="24">
        <f t="shared" si="10"/>
        <v>292.41265671539281</v>
      </c>
      <c r="Y72" s="7"/>
      <c r="Z72" s="25">
        <f t="shared" si="11"/>
        <v>619</v>
      </c>
      <c r="AA72" s="17">
        <f t="shared" si="15"/>
        <v>292.48199999999991</v>
      </c>
      <c r="AB72" s="24">
        <f t="shared" si="12"/>
        <v>5.104773902818053</v>
      </c>
      <c r="AC72" s="17">
        <f t="shared" si="13"/>
        <v>-6.9343284607100486E-2</v>
      </c>
      <c r="AD72" s="17">
        <f t="shared" ca="1" si="14"/>
        <v>2.8916568942918275E-2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11652</v>
      </c>
      <c r="D73" s="17">
        <v>12134</v>
      </c>
      <c r="E73" s="17">
        <v>14838</v>
      </c>
      <c r="F73" s="17">
        <v>14379</v>
      </c>
      <c r="G73" s="24"/>
      <c r="H73" s="7"/>
      <c r="I73" s="25">
        <f t="shared" si="16"/>
        <v>-3186</v>
      </c>
      <c r="J73" s="24">
        <f t="shared" si="16"/>
        <v>-2245</v>
      </c>
      <c r="K73" s="7"/>
      <c r="L73" s="25">
        <f t="shared" si="3"/>
        <v>-3186.2062522185656</v>
      </c>
      <c r="M73" s="17">
        <f t="shared" si="1"/>
        <v>4.2539977663241718E-2</v>
      </c>
      <c r="N73" s="17">
        <f t="shared" si="4"/>
        <v>-2252.302658983825</v>
      </c>
      <c r="O73" s="24">
        <f t="shared" si="2"/>
        <v>53.328828234040571</v>
      </c>
      <c r="P73" s="7"/>
      <c r="Q73" s="25">
        <f t="shared" si="5"/>
        <v>-3128.2477989132376</v>
      </c>
      <c r="R73" s="24">
        <f t="shared" si="6"/>
        <v>-2256.7500141337482</v>
      </c>
      <c r="S73" s="7"/>
      <c r="T73" s="25">
        <f t="shared" si="7"/>
        <v>0.8093346068734697</v>
      </c>
      <c r="U73" s="24">
        <f t="shared" si="8"/>
        <v>-0.58458839203256874</v>
      </c>
      <c r="V73" s="7"/>
      <c r="W73" s="25">
        <f t="shared" si="9"/>
        <v>0.81204540535459879</v>
      </c>
      <c r="X73" s="24">
        <f t="shared" si="10"/>
        <v>298.02023552833452</v>
      </c>
      <c r="Y73" s="7"/>
      <c r="Z73" s="25">
        <f t="shared" si="11"/>
        <v>622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-5.9764471665403107E-2</v>
      </c>
      <c r="AD73" s="17">
        <f t="shared" ca="1" si="14"/>
        <v>2.7984296644604001E-2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11780</v>
      </c>
      <c r="D74" s="17">
        <v>12001</v>
      </c>
      <c r="E74" s="17">
        <v>14736</v>
      </c>
      <c r="F74" s="17">
        <v>14533</v>
      </c>
      <c r="G74" s="24"/>
      <c r="H74" s="7"/>
      <c r="I74" s="25">
        <f t="shared" si="16"/>
        <v>-2956</v>
      </c>
      <c r="J74" s="24">
        <f t="shared" si="16"/>
        <v>-2532</v>
      </c>
      <c r="K74" s="7"/>
      <c r="L74" s="25">
        <f t="shared" si="3"/>
        <v>-2952.8145842106796</v>
      </c>
      <c r="M74" s="17">
        <f t="shared" si="1"/>
        <v>10.146873750851446</v>
      </c>
      <c r="N74" s="17">
        <f t="shared" si="4"/>
        <v>-2542.8552115417897</v>
      </c>
      <c r="O74" s="24">
        <f t="shared" si="2"/>
        <v>117.835617617004</v>
      </c>
      <c r="P74" s="7"/>
      <c r="Q74" s="25">
        <f t="shared" si="5"/>
        <v>-2898.2477989132376</v>
      </c>
      <c r="R74" s="24">
        <f t="shared" si="6"/>
        <v>-2543.7500141337482</v>
      </c>
      <c r="S74" s="7"/>
      <c r="T74" s="25">
        <f t="shared" si="7"/>
        <v>0.74982942328617008</v>
      </c>
      <c r="U74" s="24">
        <f t="shared" si="8"/>
        <v>-0.65893285529282408</v>
      </c>
      <c r="V74" s="7"/>
      <c r="W74" s="25">
        <f t="shared" si="9"/>
        <v>0.75288322971066723</v>
      </c>
      <c r="X74" s="24">
        <f t="shared" si="10"/>
        <v>303.46308773809915</v>
      </c>
      <c r="Y74" s="7"/>
      <c r="Z74" s="25">
        <f t="shared" si="11"/>
        <v>612</v>
      </c>
      <c r="AA74" s="17">
        <f t="shared" si="15"/>
        <v>303.58799999999991</v>
      </c>
      <c r="AB74" s="24">
        <f t="shared" si="12"/>
        <v>5.2986101695445438</v>
      </c>
      <c r="AC74" s="17">
        <f t="shared" si="13"/>
        <v>-0.12491226190076077</v>
      </c>
      <c r="AD74" s="17">
        <f t="shared" ca="1" si="14"/>
        <v>0.12000051715193649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11903</v>
      </c>
      <c r="D75" s="17">
        <v>11856</v>
      </c>
      <c r="E75" s="17">
        <v>14590</v>
      </c>
      <c r="F75" s="17">
        <v>14658</v>
      </c>
      <c r="G75" s="24"/>
      <c r="H75" s="7"/>
      <c r="I75" s="25">
        <f t="shared" si="16"/>
        <v>-2687</v>
      </c>
      <c r="J75" s="24">
        <f t="shared" si="16"/>
        <v>-2802</v>
      </c>
      <c r="K75" s="7"/>
      <c r="L75" s="25">
        <f t="shared" si="3"/>
        <v>-2689.9964680277158</v>
      </c>
      <c r="M75" s="17">
        <f t="shared" si="1"/>
        <v>8.9788206411228</v>
      </c>
      <c r="N75" s="17">
        <f t="shared" si="4"/>
        <v>-2812.2882348166709</v>
      </c>
      <c r="O75" s="24">
        <f t="shared" si="2"/>
        <v>105.8477756429586</v>
      </c>
      <c r="P75" s="7"/>
      <c r="Q75" s="25">
        <f t="shared" si="5"/>
        <v>-2629.2477989132376</v>
      </c>
      <c r="R75" s="24">
        <f t="shared" si="6"/>
        <v>-2813.7500141337482</v>
      </c>
      <c r="S75" s="7"/>
      <c r="T75" s="25">
        <f t="shared" si="7"/>
        <v>0.68023423030798058</v>
      </c>
      <c r="U75" s="24">
        <f t="shared" si="8"/>
        <v>-0.72887363954463225</v>
      </c>
      <c r="V75" s="7"/>
      <c r="W75" s="25">
        <f t="shared" si="9"/>
        <v>0.68361058168833144</v>
      </c>
      <c r="X75" s="24">
        <f t="shared" si="10"/>
        <v>309.10568094504174</v>
      </c>
      <c r="Y75" s="7"/>
      <c r="Z75" s="25">
        <f t="shared" si="11"/>
        <v>618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-4.4319054958180004E-2</v>
      </c>
      <c r="AD75" s="17">
        <f t="shared" ca="1" si="14"/>
        <v>4.5286372262808072E-2</v>
      </c>
      <c r="AE75" s="17">
        <v>94</v>
      </c>
    </row>
    <row r="76" spans="1:31" s="17" customFormat="1" x14ac:dyDescent="0.25">
      <c r="A76" s="17">
        <v>56</v>
      </c>
      <c r="B76" s="17">
        <v>642</v>
      </c>
      <c r="C76" s="17">
        <v>12056</v>
      </c>
      <c r="D76" s="17">
        <v>11728</v>
      </c>
      <c r="E76" s="17">
        <v>14446</v>
      </c>
      <c r="F76" s="17">
        <v>14789</v>
      </c>
      <c r="G76" s="24"/>
      <c r="H76" s="7"/>
      <c r="I76" s="25">
        <f t="shared" si="16"/>
        <v>-2390</v>
      </c>
      <c r="J76" s="24">
        <f t="shared" si="16"/>
        <v>-3061</v>
      </c>
      <c r="K76" s="7"/>
      <c r="L76" s="25">
        <f t="shared" si="3"/>
        <v>-2390.742604873481</v>
      </c>
      <c r="M76" s="17">
        <f t="shared" si="1"/>
        <v>0.55146199811775254</v>
      </c>
      <c r="N76" s="17">
        <f t="shared" si="4"/>
        <v>-3063.9667813224864</v>
      </c>
      <c r="O76" s="24">
        <f t="shared" si="2"/>
        <v>8.8017914154543924</v>
      </c>
      <c r="P76" s="7"/>
      <c r="Q76" s="25">
        <f t="shared" si="5"/>
        <v>-2332.2477989132376</v>
      </c>
      <c r="R76" s="24">
        <f t="shared" si="6"/>
        <v>-3072.7500141337482</v>
      </c>
      <c r="S76" s="7"/>
      <c r="T76" s="25">
        <f t="shared" si="7"/>
        <v>0.60339492802351113</v>
      </c>
      <c r="U76" s="24">
        <f t="shared" si="8"/>
        <v>-0.79596498443803343</v>
      </c>
      <c r="V76" s="7"/>
      <c r="W76" s="25">
        <f t="shared" si="9"/>
        <v>0.60708057596186482</v>
      </c>
      <c r="X76" s="24">
        <f t="shared" si="10"/>
        <v>314.93758703701315</v>
      </c>
      <c r="Y76" s="7"/>
      <c r="Z76" s="25">
        <f t="shared" si="11"/>
        <v>642</v>
      </c>
      <c r="AA76" s="17">
        <f t="shared" si="15"/>
        <v>314.92799999999994</v>
      </c>
      <c r="AB76" s="24">
        <f t="shared" si="12"/>
        <v>5.4965305067207009</v>
      </c>
      <c r="AC76" s="17">
        <f t="shared" si="13"/>
        <v>9.5870370132047356E-3</v>
      </c>
      <c r="AD76" s="17">
        <f t="shared" ca="1" si="14"/>
        <v>-2.2096167303914171E-2</v>
      </c>
      <c r="AE76" s="17">
        <v>93</v>
      </c>
    </row>
    <row r="77" spans="1:31" s="17" customFormat="1" x14ac:dyDescent="0.25">
      <c r="A77" s="17">
        <v>57</v>
      </c>
      <c r="B77" s="17">
        <v>629</v>
      </c>
      <c r="C77" s="17">
        <v>12215</v>
      </c>
      <c r="D77" s="17">
        <v>11629</v>
      </c>
      <c r="E77" s="17">
        <v>14296</v>
      </c>
      <c r="F77" s="17">
        <v>14907</v>
      </c>
      <c r="G77" s="24"/>
      <c r="H77" s="7"/>
      <c r="I77" s="25">
        <f t="shared" si="16"/>
        <v>-2081</v>
      </c>
      <c r="J77" s="24">
        <f t="shared" si="16"/>
        <v>-3278</v>
      </c>
      <c r="K77" s="7"/>
      <c r="L77" s="25">
        <f t="shared" si="3"/>
        <v>-2074.5208669947719</v>
      </c>
      <c r="M77" s="17">
        <f t="shared" si="1"/>
        <v>41.979164499435463</v>
      </c>
      <c r="N77" s="17">
        <f t="shared" si="4"/>
        <v>-3280.227921135669</v>
      </c>
      <c r="O77" s="24">
        <f t="shared" si="2"/>
        <v>4.9636325867607409</v>
      </c>
      <c r="P77" s="7"/>
      <c r="Q77" s="25">
        <f t="shared" si="5"/>
        <v>-2023.2477989132374</v>
      </c>
      <c r="R77" s="24">
        <f t="shared" si="6"/>
        <v>-3289.7500141337482</v>
      </c>
      <c r="S77" s="7"/>
      <c r="T77" s="25">
        <f t="shared" si="7"/>
        <v>0.52345100746492157</v>
      </c>
      <c r="U77" s="24">
        <f t="shared" si="8"/>
        <v>-0.85217665178115332</v>
      </c>
      <c r="V77" s="7"/>
      <c r="W77" s="25">
        <f t="shared" si="9"/>
        <v>0.52739562948367924</v>
      </c>
      <c r="X77" s="24">
        <f t="shared" si="10"/>
        <v>320.51770287873114</v>
      </c>
      <c r="Y77" s="7"/>
      <c r="Z77" s="25">
        <f t="shared" si="11"/>
        <v>629</v>
      </c>
      <c r="AA77" s="17">
        <f t="shared" si="15"/>
        <v>320.58899999999994</v>
      </c>
      <c r="AB77" s="24">
        <f t="shared" si="12"/>
        <v>5.5953335956761006</v>
      </c>
      <c r="AC77" s="17">
        <f t="shared" si="13"/>
        <v>-7.1297121268798946E-2</v>
      </c>
      <c r="AD77" s="17">
        <f t="shared" ca="1" si="14"/>
        <v>0.13665877464683263</v>
      </c>
      <c r="AE77" s="17">
        <v>92</v>
      </c>
    </row>
    <row r="78" spans="1:31" s="17" customFormat="1" x14ac:dyDescent="0.25">
      <c r="A78" s="17">
        <v>58</v>
      </c>
      <c r="B78" s="17">
        <v>643</v>
      </c>
      <c r="C78" s="17">
        <v>12377</v>
      </c>
      <c r="D78" s="17">
        <v>11522</v>
      </c>
      <c r="E78" s="17">
        <v>14103</v>
      </c>
      <c r="F78" s="17">
        <v>14985</v>
      </c>
      <c r="G78" s="24"/>
      <c r="H78" s="7"/>
      <c r="I78" s="25">
        <f t="shared" si="16"/>
        <v>-1726</v>
      </c>
      <c r="J78" s="24">
        <f t="shared" si="16"/>
        <v>-3463</v>
      </c>
      <c r="K78" s="7"/>
      <c r="L78" s="25">
        <f t="shared" si="3"/>
        <v>-1730.9375608406258</v>
      </c>
      <c r="M78" s="17">
        <f t="shared" si="1"/>
        <v>24.379507054881284</v>
      </c>
      <c r="N78" s="17">
        <f t="shared" si="4"/>
        <v>-3468.0690648392097</v>
      </c>
      <c r="O78" s="24">
        <f t="shared" si="2"/>
        <v>25.695418344111648</v>
      </c>
      <c r="P78" s="7"/>
      <c r="Q78" s="25">
        <f t="shared" si="5"/>
        <v>-1668.2477989132374</v>
      </c>
      <c r="R78" s="24">
        <f t="shared" si="6"/>
        <v>-3474.7500141337482</v>
      </c>
      <c r="S78" s="7"/>
      <c r="T78" s="25">
        <f t="shared" si="7"/>
        <v>0.43160605018887227</v>
      </c>
      <c r="U78" s="24">
        <f t="shared" si="8"/>
        <v>-0.90009904099072557</v>
      </c>
      <c r="V78" s="7"/>
      <c r="W78" s="25">
        <f t="shared" si="9"/>
        <v>0.43577120348522097</v>
      </c>
      <c r="X78" s="24">
        <f t="shared" si="10"/>
        <v>326.43692659705869</v>
      </c>
      <c r="Y78" s="7"/>
      <c r="Z78" s="25">
        <f t="shared" si="11"/>
        <v>643</v>
      </c>
      <c r="AA78" s="17">
        <f t="shared" si="15"/>
        <v>326.37599999999992</v>
      </c>
      <c r="AB78" s="24">
        <f t="shared" si="12"/>
        <v>5.6963357994890114</v>
      </c>
      <c r="AC78" s="17">
        <f t="shared" si="13"/>
        <v>6.0926597058767129E-2</v>
      </c>
      <c r="AD78" s="17">
        <f t="shared" ca="1" si="14"/>
        <v>-3.1593598792312605E-2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12556</v>
      </c>
      <c r="D79" s="17">
        <v>11447</v>
      </c>
      <c r="E79" s="17">
        <v>13936</v>
      </c>
      <c r="F79" s="17">
        <v>15065</v>
      </c>
      <c r="G79" s="24"/>
      <c r="H79" s="7"/>
      <c r="I79" s="25">
        <f t="shared" si="16"/>
        <v>-1380</v>
      </c>
      <c r="J79" s="24">
        <f t="shared" si="16"/>
        <v>-3618</v>
      </c>
      <c r="K79" s="7"/>
      <c r="L79" s="25">
        <f t="shared" si="3"/>
        <v>-1378.8671580751397</v>
      </c>
      <c r="M79" s="17">
        <f t="shared" si="1"/>
        <v>1.2833308267210957</v>
      </c>
      <c r="N79" s="17">
        <f t="shared" si="4"/>
        <v>-3617.2736357117415</v>
      </c>
      <c r="O79" s="24">
        <f t="shared" si="2"/>
        <v>0.52760507925733147</v>
      </c>
      <c r="P79" s="7"/>
      <c r="Q79" s="25">
        <f t="shared" si="5"/>
        <v>-1322.2477989132374</v>
      </c>
      <c r="R79" s="24">
        <f t="shared" si="6"/>
        <v>-3629.7500141337482</v>
      </c>
      <c r="S79" s="7"/>
      <c r="T79" s="25">
        <f t="shared" si="7"/>
        <v>0.34208955661841289</v>
      </c>
      <c r="U79" s="24">
        <f t="shared" si="8"/>
        <v>-0.94025023195009694</v>
      </c>
      <c r="V79" s="7"/>
      <c r="W79" s="25">
        <f t="shared" si="9"/>
        <v>0.34643934513023422</v>
      </c>
      <c r="X79" s="24">
        <f t="shared" si="10"/>
        <v>332.04372346123944</v>
      </c>
      <c r="Y79" s="7"/>
      <c r="Z79" s="25">
        <f t="shared" si="11"/>
        <v>628</v>
      </c>
      <c r="AA79" s="17">
        <f t="shared" si="15"/>
        <v>332.02799999999991</v>
      </c>
      <c r="AB79" s="24">
        <f t="shared" si="12"/>
        <v>5.7949818088117304</v>
      </c>
      <c r="AC79" s="17">
        <f t="shared" si="13"/>
        <v>1.5723461239531389E-2</v>
      </c>
      <c r="AD79" s="17">
        <f t="shared" ca="1" si="14"/>
        <v>5.5510288975597177E-2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12737</v>
      </c>
      <c r="D80" s="17">
        <v>11392</v>
      </c>
      <c r="E80" s="17">
        <v>13751</v>
      </c>
      <c r="F80" s="17">
        <v>15122</v>
      </c>
      <c r="G80" s="24"/>
      <c r="H80" s="7"/>
      <c r="I80" s="25">
        <f t="shared" si="16"/>
        <v>-1014</v>
      </c>
      <c r="J80" s="24">
        <f t="shared" si="16"/>
        <v>-3730</v>
      </c>
      <c r="K80" s="7"/>
      <c r="L80" s="25">
        <f t="shared" si="3"/>
        <v>-1012.1719789564387</v>
      </c>
      <c r="M80" s="17">
        <f t="shared" si="1"/>
        <v>3.3416609357029703</v>
      </c>
      <c r="N80" s="17">
        <f t="shared" si="4"/>
        <v>-3731.6198626949395</v>
      </c>
      <c r="O80" s="24">
        <f t="shared" si="2"/>
        <v>2.6239551504565188</v>
      </c>
      <c r="P80" s="7"/>
      <c r="Q80" s="25">
        <f t="shared" si="5"/>
        <v>-956.24779891323749</v>
      </c>
      <c r="R80" s="24">
        <f t="shared" si="6"/>
        <v>-3741.7500141337482</v>
      </c>
      <c r="S80" s="7"/>
      <c r="T80" s="25">
        <f t="shared" si="7"/>
        <v>0.2473986992577536</v>
      </c>
      <c r="U80" s="24">
        <f t="shared" si="8"/>
        <v>-0.96926270541751369</v>
      </c>
      <c r="V80" s="7"/>
      <c r="W80" s="25">
        <f t="shared" si="9"/>
        <v>0.25188158103211539</v>
      </c>
      <c r="X80" s="24">
        <f t="shared" si="10"/>
        <v>337.7030663419057</v>
      </c>
      <c r="Y80" s="7"/>
      <c r="Z80" s="25">
        <f t="shared" si="11"/>
        <v>631</v>
      </c>
      <c r="AA80" s="17">
        <f t="shared" si="15"/>
        <v>337.70699999999988</v>
      </c>
      <c r="AB80" s="24">
        <f t="shared" si="12"/>
        <v>5.8940990570324878</v>
      </c>
      <c r="AC80" s="17">
        <f t="shared" si="13"/>
        <v>-3.9336580941835564E-3</v>
      </c>
      <c r="AD80" s="17">
        <f t="shared" ca="1" si="14"/>
        <v>6.7535856153199347E-2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12930</v>
      </c>
      <c r="D81" s="17">
        <v>11356</v>
      </c>
      <c r="E81" s="17">
        <v>13580</v>
      </c>
      <c r="F81" s="17">
        <v>15168</v>
      </c>
      <c r="G81" s="24"/>
      <c r="H81" s="7"/>
      <c r="I81" s="25">
        <f t="shared" si="16"/>
        <v>-650</v>
      </c>
      <c r="J81" s="24">
        <f t="shared" si="16"/>
        <v>-3812</v>
      </c>
      <c r="K81" s="7"/>
      <c r="L81" s="25">
        <f t="shared" si="3"/>
        <v>-649.32792724764488</v>
      </c>
      <c r="M81" s="17">
        <f t="shared" si="1"/>
        <v>0.45168178445818702</v>
      </c>
      <c r="N81" s="17">
        <f t="shared" si="4"/>
        <v>-3807.1128611312383</v>
      </c>
      <c r="O81" s="24">
        <f t="shared" si="2"/>
        <v>23.88412632256107</v>
      </c>
      <c r="P81" s="7"/>
      <c r="Q81" s="25">
        <f t="shared" si="5"/>
        <v>-592.24779891323749</v>
      </c>
      <c r="R81" s="24">
        <f t="shared" si="6"/>
        <v>-3823.7500141337482</v>
      </c>
      <c r="S81" s="7"/>
      <c r="T81" s="25">
        <f t="shared" si="7"/>
        <v>0.15322527827611426</v>
      </c>
      <c r="U81" s="24">
        <f t="shared" si="8"/>
        <v>-0.99050398063472955</v>
      </c>
      <c r="V81" s="7"/>
      <c r="W81" s="25">
        <f t="shared" si="9"/>
        <v>0.15780533790396992</v>
      </c>
      <c r="X81" s="24">
        <f t="shared" si="10"/>
        <v>343.21808053354084</v>
      </c>
      <c r="Y81" s="7"/>
      <c r="Z81" s="25">
        <f t="shared" si="11"/>
        <v>609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3.0080533540967735E-2</v>
      </c>
      <c r="AD81" s="17">
        <f t="shared" ca="1" si="14"/>
        <v>-0.11722539362477846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13110</v>
      </c>
      <c r="D82" s="17">
        <v>11336</v>
      </c>
      <c r="E82" s="17">
        <v>13390</v>
      </c>
      <c r="F82" s="17">
        <v>15187</v>
      </c>
      <c r="G82" s="24"/>
      <c r="H82" s="7"/>
      <c r="I82" s="25">
        <f t="shared" si="16"/>
        <v>-280</v>
      </c>
      <c r="J82" s="24">
        <f t="shared" si="16"/>
        <v>-3851</v>
      </c>
      <c r="K82" s="7"/>
      <c r="L82" s="25">
        <f t="shared" si="3"/>
        <v>-276.81607394372759</v>
      </c>
      <c r="M82" s="17">
        <f t="shared" si="1"/>
        <v>10.137385131810396</v>
      </c>
      <c r="N82" s="17">
        <f t="shared" si="4"/>
        <v>-3847.9169871594327</v>
      </c>
      <c r="O82" s="24">
        <f t="shared" si="2"/>
        <v>9.5049681751030679</v>
      </c>
      <c r="P82" s="7"/>
      <c r="Q82" s="25">
        <f t="shared" si="5"/>
        <v>-222.24779891323749</v>
      </c>
      <c r="R82" s="24">
        <f t="shared" si="6"/>
        <v>-3862.7500141337482</v>
      </c>
      <c r="S82" s="7"/>
      <c r="T82" s="25">
        <f t="shared" si="7"/>
        <v>5.749954815741494E-2</v>
      </c>
      <c r="U82" s="24">
        <f t="shared" si="8"/>
        <v>-1.0006065383599907</v>
      </c>
      <c r="V82" s="7"/>
      <c r="W82" s="25">
        <f t="shared" si="9"/>
        <v>6.2125282379688611E-2</v>
      </c>
      <c r="X82" s="24">
        <f t="shared" si="10"/>
        <v>348.71746743542371</v>
      </c>
      <c r="Y82" s="7"/>
      <c r="Z82" s="25">
        <f t="shared" si="11"/>
        <v>616</v>
      </c>
      <c r="AA82" s="17">
        <f t="shared" si="15"/>
        <v>348.73199999999986</v>
      </c>
      <c r="AB82" s="24">
        <f t="shared" si="12"/>
        <v>6.0865216070648636</v>
      </c>
      <c r="AC82" s="17">
        <f t="shared" si="13"/>
        <v>-1.4532564576143159E-2</v>
      </c>
      <c r="AD82" s="17">
        <f t="shared" ca="1" si="14"/>
        <v>8.0205038199210321E-4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13284</v>
      </c>
      <c r="D83" s="17">
        <v>11324</v>
      </c>
      <c r="E83" s="17">
        <v>13188</v>
      </c>
      <c r="F83" s="17">
        <v>15176</v>
      </c>
      <c r="G83" s="24"/>
      <c r="H83" s="7"/>
      <c r="I83" s="25">
        <f t="shared" si="16"/>
        <v>96</v>
      </c>
      <c r="J83" s="24">
        <f t="shared" si="16"/>
        <v>-3852</v>
      </c>
      <c r="K83" s="7"/>
      <c r="L83" s="25">
        <f t="shared" si="3"/>
        <v>103.82894423831264</v>
      </c>
      <c r="M83" s="17">
        <f t="shared" si="1"/>
        <v>61.292367886608751</v>
      </c>
      <c r="N83" s="17">
        <f t="shared" si="4"/>
        <v>-3852.3586128935885</v>
      </c>
      <c r="O83" s="24">
        <f t="shared" si="2"/>
        <v>0.1286032074479474</v>
      </c>
      <c r="P83" s="7"/>
      <c r="Q83" s="25">
        <f t="shared" si="5"/>
        <v>153.75220108676251</v>
      </c>
      <c r="R83" s="24">
        <f t="shared" si="6"/>
        <v>-3863.7500141337482</v>
      </c>
      <c r="S83" s="7"/>
      <c r="T83" s="25">
        <f t="shared" si="7"/>
        <v>-3.9778491098344373E-2</v>
      </c>
      <c r="U83" s="24">
        <f t="shared" si="8"/>
        <v>-1.000865578301664</v>
      </c>
      <c r="V83" s="7"/>
      <c r="W83" s="25">
        <f t="shared" si="9"/>
        <v>-3.5152598717938445E-2</v>
      </c>
      <c r="X83" s="24">
        <f t="shared" si="10"/>
        <v>354.28179257899194</v>
      </c>
      <c r="Y83" s="7"/>
      <c r="Z83" s="25">
        <f t="shared" si="11"/>
        <v>626</v>
      </c>
      <c r="AA83" s="17">
        <f t="shared" si="15"/>
        <v>354.36599999999987</v>
      </c>
      <c r="AB83" s="24">
        <f t="shared" si="12"/>
        <v>6.1848534571222231</v>
      </c>
      <c r="AC83" s="17">
        <f t="shared" si="13"/>
        <v>-8.4207421007931771E-2</v>
      </c>
      <c r="AD83" s="17">
        <f t="shared" ca="1" si="14"/>
        <v>5.8718938123035969E-2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13480</v>
      </c>
      <c r="D84" s="17">
        <v>11338</v>
      </c>
      <c r="E84" s="17">
        <v>13001</v>
      </c>
      <c r="F84" s="17">
        <v>15163</v>
      </c>
      <c r="G84" s="24"/>
      <c r="H84" s="7"/>
      <c r="I84" s="25">
        <f t="shared" ref="I84:J115" si="17">C84-E84</f>
        <v>479</v>
      </c>
      <c r="J84" s="24">
        <f t="shared" si="17"/>
        <v>-3825</v>
      </c>
      <c r="K84" s="7"/>
      <c r="L84" s="25">
        <f t="shared" si="3"/>
        <v>485.32627512941571</v>
      </c>
      <c r="M84" s="17">
        <f t="shared" ref="M84:M147" si="18">(I84-L84)^2</f>
        <v>40.021757013063706</v>
      </c>
      <c r="N84" s="17">
        <f t="shared" si="4"/>
        <v>-3819.1059322358442</v>
      </c>
      <c r="O84" s="24">
        <f t="shared" ref="O84:O147" si="19">(J84-N84)^2</f>
        <v>34.740034808460628</v>
      </c>
      <c r="P84" s="7"/>
      <c r="Q84" s="25">
        <f t="shared" si="5"/>
        <v>536.75220108676251</v>
      </c>
      <c r="R84" s="24">
        <f t="shared" si="6"/>
        <v>-3836.7500141337482</v>
      </c>
      <c r="S84" s="7"/>
      <c r="T84" s="25">
        <f t="shared" si="7"/>
        <v>-0.13886755768067366</v>
      </c>
      <c r="U84" s="24">
        <f t="shared" si="8"/>
        <v>-0.99387149987648327</v>
      </c>
      <c r="V84" s="7"/>
      <c r="W84" s="25">
        <f t="shared" si="9"/>
        <v>-0.13427505269668796</v>
      </c>
      <c r="X84" s="24">
        <f>IF(MOD(ATAN2(U84,W84)*180/PI()-$J$9+360,360)&lt;355,MOD(ATAN2(U84,W84)*180/PI()-$J$9+360,360)+360,MOD(ATAN2(U84,W84)*180/PI()-$J$9+360,360))</f>
        <v>359.96451103763695</v>
      </c>
      <c r="Y84" s="7"/>
      <c r="Z84" s="25">
        <f t="shared" si="11"/>
        <v>630</v>
      </c>
      <c r="AA84" s="17">
        <f t="shared" si="15"/>
        <v>360.03599999999989</v>
      </c>
      <c r="AB84" s="24">
        <f t="shared" si="12"/>
        <v>6.2838136257103026</v>
      </c>
      <c r="AC84" s="17">
        <f t="shared" si="13"/>
        <v>-7.1488962362934672E-2</v>
      </c>
    </row>
    <row r="85" spans="1:31" s="17" customFormat="1" x14ac:dyDescent="0.25">
      <c r="A85" s="17">
        <v>0</v>
      </c>
      <c r="B85" s="17">
        <v>0</v>
      </c>
      <c r="C85" s="17">
        <v>13451</v>
      </c>
      <c r="D85" s="17">
        <v>11305</v>
      </c>
      <c r="E85" s="17">
        <v>12955</v>
      </c>
      <c r="F85" s="17">
        <v>15112</v>
      </c>
      <c r="G85" s="24"/>
      <c r="H85" s="7"/>
      <c r="I85" s="25">
        <f t="shared" si="17"/>
        <v>496</v>
      </c>
      <c r="J85" s="24">
        <f t="shared" si="17"/>
        <v>-3807</v>
      </c>
      <c r="K85" s="7"/>
      <c r="L85" s="25">
        <f>$M$9*SIN(2*PI()/$M$10*(AA85+$M$11))+$M$12</f>
        <v>491.74120613097716</v>
      </c>
      <c r="M85" s="17">
        <f t="shared" si="18"/>
        <v>18.137325218826518</v>
      </c>
      <c r="N85" s="17">
        <f>$O$9*COS(2*PI()/$O$10*(AA85+$O$11))+$O$12</f>
        <v>-3805.4414348674695</v>
      </c>
      <c r="O85" s="24">
        <f t="shared" si="19"/>
        <v>2.4291252723397379</v>
      </c>
      <c r="P85" s="7"/>
      <c r="Q85" s="25">
        <f t="shared" ref="Q85:Q148" si="20">I85-$J$4</f>
        <v>553.75220108676251</v>
      </c>
      <c r="R85" s="24">
        <f t="shared" ref="R85:R148" si="21">J85-$J$3</f>
        <v>-3818.7500141337482</v>
      </c>
      <c r="S85" s="7"/>
      <c r="T85" s="25">
        <f t="shared" ref="T85:T148" si="22">Q85/$J$7</f>
        <v>-0.14326576690234363</v>
      </c>
      <c r="U85" s="24">
        <f t="shared" ref="U85:U148" si="23">R85/$J$6</f>
        <v>-0.98920878092636277</v>
      </c>
      <c r="V85" s="7"/>
      <c r="W85" s="25">
        <f t="shared" ref="W85:W148" si="24">(T85-U85*SIN(-$J$11*PI()/180))/(COS(-$J$11*PI()/180))</f>
        <v>-0.1386948614657991</v>
      </c>
      <c r="X85" s="24">
        <f>IF(MOD(ATAN2(U85,W85)*180/PI()-$J$9+360,360)&lt;355,MOD(ATAN2(U85,W85)*180/PI()-$J$9+360,360)+360,MOD(ATAN2(U85,W85)*180/PI()-$J$9+360,360))</f>
        <v>360.25155721610111</v>
      </c>
      <c r="Y85" s="7"/>
      <c r="Z85" s="25">
        <f>I165-J159</f>
        <v>8</v>
      </c>
      <c r="AA85" s="17">
        <f t="shared" si="15"/>
        <v>360.10799999999989</v>
      </c>
      <c r="AB85" s="24">
        <f t="shared" ref="AB85:AB148" si="25">AA85*PI()/180</f>
        <v>6.2850702627717387</v>
      </c>
      <c r="AC85" s="17">
        <f t="shared" ref="AC85:AC148" si="26">X85-AA85</f>
        <v>0.14355721610121464</v>
      </c>
    </row>
    <row r="86" spans="1:31" s="17" customFormat="1" x14ac:dyDescent="0.25">
      <c r="A86" s="17">
        <v>1</v>
      </c>
      <c r="B86" s="17">
        <v>-644</v>
      </c>
      <c r="C86" s="17">
        <v>13249</v>
      </c>
      <c r="D86" s="17">
        <v>11286</v>
      </c>
      <c r="E86" s="17">
        <v>13153</v>
      </c>
      <c r="F86" s="17">
        <v>15130</v>
      </c>
      <c r="G86" s="24"/>
      <c r="H86" s="7"/>
      <c r="I86" s="25">
        <f t="shared" si="17"/>
        <v>96</v>
      </c>
      <c r="J86" s="24">
        <f t="shared" si="17"/>
        <v>-3844</v>
      </c>
      <c r="K86" s="7"/>
      <c r="L86" s="25">
        <f t="shared" ref="L86:L149" si="27">$M$9*SIN(2*PI()/$M$10*(AA86+$M$11))+$M$12</f>
        <v>103.0855859526574</v>
      </c>
      <c r="M86" s="17">
        <f t="shared" si="18"/>
        <v>50.205528292495828</v>
      </c>
      <c r="N86" s="17">
        <f t="shared" ref="N86:N149" si="28">$O$9*COS(2*PI()/$O$10*(AA86+$O$11))+$O$12</f>
        <v>-3839.5862742065365</v>
      </c>
      <c r="O86" s="24">
        <f t="shared" si="19"/>
        <v>19.480975379885244</v>
      </c>
      <c r="P86" s="7"/>
      <c r="Q86" s="25">
        <f t="shared" si="20"/>
        <v>153.75220108676251</v>
      </c>
      <c r="R86" s="24">
        <f t="shared" si="21"/>
        <v>-3855.7500141337482</v>
      </c>
      <c r="S86" s="7"/>
      <c r="T86" s="25">
        <f t="shared" si="22"/>
        <v>-3.9778491098344373E-2</v>
      </c>
      <c r="U86" s="24">
        <f t="shared" si="23"/>
        <v>-0.99879325876827718</v>
      </c>
      <c r="V86" s="7"/>
      <c r="W86" s="25">
        <f t="shared" si="24"/>
        <v>-3.5162177634402554E-2</v>
      </c>
      <c r="X86" s="24">
        <f t="shared" ref="X86:X148" si="29">MOD(ATAN2(U86,W86)*180/PI()-$J$9+360,360)</f>
        <v>354.286511517115</v>
      </c>
      <c r="Y86" s="7"/>
      <c r="Z86" s="25">
        <f t="shared" ref="Z86:Z149" si="30">B86</f>
        <v>-644</v>
      </c>
      <c r="AA86" s="17">
        <f t="shared" ref="AA86:AA149" si="31">360/40000*Z86+AA85</f>
        <v>354.3119999999999</v>
      </c>
      <c r="AB86" s="24">
        <f t="shared" si="25"/>
        <v>6.1839109793261473</v>
      </c>
      <c r="AC86" s="17">
        <f t="shared" si="26"/>
        <v>-2.5488482884895802E-2</v>
      </c>
    </row>
    <row r="87" spans="1:31" s="17" customFormat="1" x14ac:dyDescent="0.25">
      <c r="A87" s="17">
        <v>2</v>
      </c>
      <c r="B87" s="17">
        <v>-613</v>
      </c>
      <c r="C87" s="17">
        <v>13057</v>
      </c>
      <c r="D87" s="17">
        <v>11287</v>
      </c>
      <c r="E87" s="17">
        <v>13332</v>
      </c>
      <c r="F87" s="17">
        <v>15126</v>
      </c>
      <c r="G87" s="24"/>
      <c r="H87" s="7"/>
      <c r="I87" s="25">
        <f t="shared" si="17"/>
        <v>-275</v>
      </c>
      <c r="J87" s="24">
        <f t="shared" si="17"/>
        <v>-3839</v>
      </c>
      <c r="K87" s="7"/>
      <c r="L87" s="25">
        <f t="shared" si="27"/>
        <v>-268.45452612605214</v>
      </c>
      <c r="M87" s="17">
        <f t="shared" si="18"/>
        <v>42.843228234533953</v>
      </c>
      <c r="N87" s="17">
        <f t="shared" si="28"/>
        <v>-3835.4839482482789</v>
      </c>
      <c r="O87" s="24">
        <f t="shared" si="19"/>
        <v>12.362619920780869</v>
      </c>
      <c r="P87" s="7"/>
      <c r="Q87" s="25">
        <f t="shared" si="20"/>
        <v>-217.24779891323749</v>
      </c>
      <c r="R87" s="24">
        <f t="shared" si="21"/>
        <v>-3850.7500141337482</v>
      </c>
      <c r="S87" s="7"/>
      <c r="T87" s="25">
        <f t="shared" si="22"/>
        <v>5.6205957209864953E-2</v>
      </c>
      <c r="U87" s="24">
        <f t="shared" si="23"/>
        <v>-0.9974980590599104</v>
      </c>
      <c r="V87" s="7"/>
      <c r="W87" s="25">
        <f t="shared" si="24"/>
        <v>6.0817309238208085E-2</v>
      </c>
      <c r="X87" s="24">
        <f t="shared" si="29"/>
        <v>348.78126948580575</v>
      </c>
      <c r="Y87" s="7"/>
      <c r="Z87" s="25">
        <f t="shared" si="30"/>
        <v>-613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-1.3730514194151056E-2</v>
      </c>
    </row>
    <row r="88" spans="1:31" s="17" customFormat="1" x14ac:dyDescent="0.25">
      <c r="A88" s="17">
        <v>3</v>
      </c>
      <c r="B88" s="17">
        <v>-608</v>
      </c>
      <c r="C88" s="17">
        <v>12878</v>
      </c>
      <c r="D88" s="17">
        <v>11314</v>
      </c>
      <c r="E88" s="17">
        <v>13524</v>
      </c>
      <c r="F88" s="17">
        <v>15108</v>
      </c>
      <c r="G88" s="24"/>
      <c r="H88" s="7"/>
      <c r="I88" s="25">
        <f t="shared" si="17"/>
        <v>-646</v>
      </c>
      <c r="J88" s="24">
        <f t="shared" si="17"/>
        <v>-3794</v>
      </c>
      <c r="K88" s="7"/>
      <c r="L88" s="25">
        <f t="shared" si="27"/>
        <v>-635.04814312729286</v>
      </c>
      <c r="M88" s="17">
        <f t="shared" si="18"/>
        <v>119.94316896026261</v>
      </c>
      <c r="N88" s="17">
        <f t="shared" si="28"/>
        <v>-3796.1830864051744</v>
      </c>
      <c r="O88" s="24">
        <f t="shared" si="19"/>
        <v>4.7658662524574398</v>
      </c>
      <c r="P88" s="7"/>
      <c r="Q88" s="25">
        <f t="shared" si="20"/>
        <v>-588.24779891323749</v>
      </c>
      <c r="R88" s="24">
        <f t="shared" si="21"/>
        <v>-3805.7500141337482</v>
      </c>
      <c r="S88" s="7"/>
      <c r="T88" s="25">
        <f t="shared" si="22"/>
        <v>0.15219040551807428</v>
      </c>
      <c r="U88" s="24">
        <f t="shared" si="23"/>
        <v>-0.98584126168460895</v>
      </c>
      <c r="V88" s="7"/>
      <c r="W88" s="25">
        <f t="shared" si="24"/>
        <v>0.15674890152849819</v>
      </c>
      <c r="X88" s="24">
        <f t="shared" si="29"/>
        <v>343.23585513991611</v>
      </c>
      <c r="Y88" s="7"/>
      <c r="Z88" s="25">
        <f t="shared" si="30"/>
        <v>-608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-8.7144860083810727E-2</v>
      </c>
    </row>
    <row r="89" spans="1:31" s="17" customFormat="1" x14ac:dyDescent="0.25">
      <c r="A89" s="17">
        <v>4</v>
      </c>
      <c r="B89" s="17">
        <v>-622</v>
      </c>
      <c r="C89" s="17">
        <v>12702</v>
      </c>
      <c r="D89" s="17">
        <v>11353</v>
      </c>
      <c r="E89" s="17">
        <v>13708</v>
      </c>
      <c r="F89" s="17">
        <v>15075</v>
      </c>
      <c r="G89" s="24"/>
      <c r="H89" s="7"/>
      <c r="I89" s="25">
        <f t="shared" si="17"/>
        <v>-1006</v>
      </c>
      <c r="J89" s="24">
        <f t="shared" si="17"/>
        <v>-3722</v>
      </c>
      <c r="K89" s="7"/>
      <c r="L89" s="25">
        <f t="shared" si="27"/>
        <v>-1004.6125178491455</v>
      </c>
      <c r="M89" s="17">
        <f t="shared" si="18"/>
        <v>1.9251067189396986</v>
      </c>
      <c r="N89" s="17">
        <f t="shared" si="28"/>
        <v>-3720.0443632899091</v>
      </c>
      <c r="O89" s="24">
        <f t="shared" si="19"/>
        <v>3.824514941854992</v>
      </c>
      <c r="P89" s="7"/>
      <c r="Q89" s="25">
        <f t="shared" si="20"/>
        <v>-948.24779891323749</v>
      </c>
      <c r="R89" s="24">
        <f t="shared" si="21"/>
        <v>-3733.7500141337482</v>
      </c>
      <c r="S89" s="7"/>
      <c r="T89" s="25">
        <f t="shared" si="22"/>
        <v>0.2453289537416736</v>
      </c>
      <c r="U89" s="24">
        <f t="shared" si="23"/>
        <v>-0.96719038588412676</v>
      </c>
      <c r="V89" s="7"/>
      <c r="W89" s="25">
        <f t="shared" si="24"/>
        <v>0.24980223448879627</v>
      </c>
      <c r="X89" s="24">
        <f t="shared" si="29"/>
        <v>337.78860219805892</v>
      </c>
      <c r="Y89" s="7"/>
      <c r="Z89" s="25">
        <f t="shared" si="30"/>
        <v>-622</v>
      </c>
      <c r="AA89" s="17">
        <f t="shared" si="31"/>
        <v>337.72499999999991</v>
      </c>
      <c r="AB89" s="24">
        <f t="shared" si="25"/>
        <v>5.8944132162978473</v>
      </c>
      <c r="AC89" s="17">
        <f t="shared" si="26"/>
        <v>6.3602198059015791E-2</v>
      </c>
    </row>
    <row r="90" spans="1:31" s="17" customFormat="1" x14ac:dyDescent="0.25">
      <c r="A90" s="17">
        <v>5</v>
      </c>
      <c r="B90" s="17">
        <v>-642</v>
      </c>
      <c r="C90" s="17">
        <v>12506</v>
      </c>
      <c r="D90" s="17">
        <v>11404</v>
      </c>
      <c r="E90" s="17">
        <v>13882</v>
      </c>
      <c r="F90" s="17">
        <v>15006</v>
      </c>
      <c r="G90" s="24"/>
      <c r="H90" s="7"/>
      <c r="I90" s="25">
        <f t="shared" si="17"/>
        <v>-1376</v>
      </c>
      <c r="J90" s="24">
        <f t="shared" si="17"/>
        <v>-3602</v>
      </c>
      <c r="K90" s="7"/>
      <c r="L90" s="25">
        <f t="shared" si="27"/>
        <v>-1376.5468607855278</v>
      </c>
      <c r="M90" s="17">
        <f t="shared" si="18"/>
        <v>0.29905671874804923</v>
      </c>
      <c r="N90" s="17">
        <f t="shared" si="28"/>
        <v>-3604.1135414571449</v>
      </c>
      <c r="O90" s="24">
        <f t="shared" si="19"/>
        <v>4.4670574910703875</v>
      </c>
      <c r="P90" s="7"/>
      <c r="Q90" s="25">
        <f t="shared" si="20"/>
        <v>-1318.2477989132374</v>
      </c>
      <c r="R90" s="24">
        <f t="shared" si="21"/>
        <v>-3613.7500141337482</v>
      </c>
      <c r="S90" s="7"/>
      <c r="T90" s="25">
        <f t="shared" si="22"/>
        <v>0.34105468386037291</v>
      </c>
      <c r="U90" s="24">
        <f t="shared" si="23"/>
        <v>-0.93610559288332318</v>
      </c>
      <c r="V90" s="7"/>
      <c r="W90" s="25">
        <f t="shared" si="24"/>
        <v>0.34538530348387853</v>
      </c>
      <c r="X90" s="24">
        <f t="shared" si="29"/>
        <v>332.01823375021502</v>
      </c>
      <c r="Y90" s="7"/>
      <c r="Z90" s="25">
        <f t="shared" si="30"/>
        <v>-642</v>
      </c>
      <c r="AA90" s="17">
        <f t="shared" si="31"/>
        <v>331.94699999999989</v>
      </c>
      <c r="AB90" s="24">
        <f t="shared" si="25"/>
        <v>5.7935680921176145</v>
      </c>
      <c r="AC90" s="17">
        <f t="shared" si="26"/>
        <v>7.1233750215128566E-2</v>
      </c>
    </row>
    <row r="91" spans="1:31" s="17" customFormat="1" x14ac:dyDescent="0.25">
      <c r="A91" s="17">
        <v>6</v>
      </c>
      <c r="B91" s="17">
        <v>-624</v>
      </c>
      <c r="C91" s="17">
        <v>12329</v>
      </c>
      <c r="D91" s="17">
        <v>11477</v>
      </c>
      <c r="E91" s="17">
        <v>14054</v>
      </c>
      <c r="F91" s="17">
        <v>14926</v>
      </c>
      <c r="G91" s="24"/>
      <c r="H91" s="7"/>
      <c r="I91" s="25">
        <f t="shared" si="17"/>
        <v>-1725</v>
      </c>
      <c r="J91" s="24">
        <f t="shared" si="17"/>
        <v>-3449</v>
      </c>
      <c r="K91" s="7"/>
      <c r="L91" s="25">
        <f t="shared" si="27"/>
        <v>-1725.2389349353887</v>
      </c>
      <c r="M91" s="17">
        <f t="shared" si="18"/>
        <v>5.7089903349187933E-2</v>
      </c>
      <c r="N91" s="17">
        <f t="shared" si="28"/>
        <v>-3456.1865933199597</v>
      </c>
      <c r="O91" s="24">
        <f t="shared" si="19"/>
        <v>51.647123546489148</v>
      </c>
      <c r="P91" s="7"/>
      <c r="Q91" s="25">
        <f t="shared" si="20"/>
        <v>-1667.2477989132374</v>
      </c>
      <c r="R91" s="24">
        <f t="shared" si="21"/>
        <v>-3460.7500141337482</v>
      </c>
      <c r="S91" s="7"/>
      <c r="T91" s="25">
        <f t="shared" si="22"/>
        <v>0.43134733199936226</v>
      </c>
      <c r="U91" s="24">
        <f t="shared" si="23"/>
        <v>-0.89647248180729855</v>
      </c>
      <c r="V91" s="7"/>
      <c r="W91" s="25">
        <f t="shared" si="24"/>
        <v>0.43549571942805193</v>
      </c>
      <c r="X91" s="24">
        <f t="shared" si="29"/>
        <v>326.36033299826636</v>
      </c>
      <c r="Y91" s="7"/>
      <c r="Z91" s="25">
        <f t="shared" si="30"/>
        <v>-624</v>
      </c>
      <c r="AA91" s="17">
        <f t="shared" si="31"/>
        <v>326.3309999999999</v>
      </c>
      <c r="AB91" s="24">
        <f t="shared" si="25"/>
        <v>5.6955504013256135</v>
      </c>
      <c r="AC91" s="17">
        <f t="shared" si="26"/>
        <v>2.9332998266454524E-2</v>
      </c>
    </row>
    <row r="92" spans="1:31" s="17" customFormat="1" x14ac:dyDescent="0.25">
      <c r="A92" s="17">
        <v>7</v>
      </c>
      <c r="B92" s="17">
        <v>-636</v>
      </c>
      <c r="C92" s="17">
        <v>12164</v>
      </c>
      <c r="D92" s="17">
        <v>11573</v>
      </c>
      <c r="E92" s="17">
        <v>14226</v>
      </c>
      <c r="F92" s="17">
        <v>14840</v>
      </c>
      <c r="G92" s="24"/>
      <c r="H92" s="7"/>
      <c r="I92" s="25">
        <f t="shared" si="17"/>
        <v>-2062</v>
      </c>
      <c r="J92" s="24">
        <f t="shared" si="17"/>
        <v>-3267</v>
      </c>
      <c r="K92" s="7"/>
      <c r="L92" s="25">
        <f t="shared" si="27"/>
        <v>-2064.1352282939447</v>
      </c>
      <c r="M92" s="17">
        <f t="shared" si="18"/>
        <v>4.5591998672619614</v>
      </c>
      <c r="N92" s="17">
        <f t="shared" si="28"/>
        <v>-3271.1457593798527</v>
      </c>
      <c r="O92" s="24">
        <f t="shared" si="19"/>
        <v>17.187320835636928</v>
      </c>
      <c r="P92" s="7"/>
      <c r="Q92" s="25">
        <f t="shared" si="20"/>
        <v>-2004.2477989132374</v>
      </c>
      <c r="R92" s="24">
        <f t="shared" si="21"/>
        <v>-3278.7500141337482</v>
      </c>
      <c r="S92" s="7"/>
      <c r="T92" s="25">
        <f t="shared" si="22"/>
        <v>0.51853536186423166</v>
      </c>
      <c r="U92" s="24">
        <f t="shared" si="23"/>
        <v>-0.84932721242274634</v>
      </c>
      <c r="V92" s="7"/>
      <c r="W92" s="25">
        <f t="shared" si="24"/>
        <v>0.52246676035976047</v>
      </c>
      <c r="X92" s="24">
        <f t="shared" si="29"/>
        <v>320.67236165337795</v>
      </c>
      <c r="Y92" s="7"/>
      <c r="Z92" s="25">
        <f t="shared" si="30"/>
        <v>-636</v>
      </c>
      <c r="AA92" s="17">
        <f t="shared" si="31"/>
        <v>320.60699999999991</v>
      </c>
      <c r="AB92" s="24">
        <f t="shared" si="25"/>
        <v>5.5956477549414583</v>
      </c>
      <c r="AC92" s="17">
        <f t="shared" si="26"/>
        <v>6.5361653378033679E-2</v>
      </c>
    </row>
    <row r="93" spans="1:31" s="17" customFormat="1" x14ac:dyDescent="0.25">
      <c r="A93" s="17">
        <v>8</v>
      </c>
      <c r="B93" s="17">
        <v>-630</v>
      </c>
      <c r="C93" s="17">
        <v>12005</v>
      </c>
      <c r="D93" s="17">
        <v>11684</v>
      </c>
      <c r="E93" s="17">
        <v>14387</v>
      </c>
      <c r="F93" s="17">
        <v>14733</v>
      </c>
      <c r="G93" s="24"/>
      <c r="H93" s="7"/>
      <c r="I93" s="25">
        <f t="shared" si="17"/>
        <v>-2382</v>
      </c>
      <c r="J93" s="24">
        <f t="shared" si="17"/>
        <v>-3049</v>
      </c>
      <c r="K93" s="7"/>
      <c r="L93" s="25">
        <f t="shared" si="27"/>
        <v>-2380.1081860223544</v>
      </c>
      <c r="M93" s="17">
        <f t="shared" si="18"/>
        <v>3.5789601260152568</v>
      </c>
      <c r="N93" s="17">
        <f t="shared" si="28"/>
        <v>-3055.5473443383162</v>
      </c>
      <c r="O93" s="24">
        <f t="shared" si="19"/>
        <v>42.867717884480932</v>
      </c>
      <c r="P93" s="7"/>
      <c r="Q93" s="25">
        <f t="shared" si="20"/>
        <v>-2324.2477989132376</v>
      </c>
      <c r="R93" s="24">
        <f t="shared" si="21"/>
        <v>-3060.7500141337482</v>
      </c>
      <c r="S93" s="7"/>
      <c r="T93" s="25">
        <f t="shared" si="22"/>
        <v>0.60132518250743117</v>
      </c>
      <c r="U93" s="24">
        <f t="shared" si="23"/>
        <v>-0.79285650513795303</v>
      </c>
      <c r="V93" s="7"/>
      <c r="W93" s="25">
        <f t="shared" si="24"/>
        <v>0.60499643996031371</v>
      </c>
      <c r="X93" s="24">
        <f t="shared" si="29"/>
        <v>314.92449086970919</v>
      </c>
      <c r="Y93" s="7"/>
      <c r="Z93" s="25">
        <f t="shared" si="30"/>
        <v>-630</v>
      </c>
      <c r="AA93" s="17">
        <f t="shared" si="31"/>
        <v>314.9369999999999</v>
      </c>
      <c r="AB93" s="24">
        <f t="shared" si="25"/>
        <v>5.4966875863533797</v>
      </c>
      <c r="AC93" s="17">
        <f t="shared" si="26"/>
        <v>-1.2509130290709436E-2</v>
      </c>
    </row>
    <row r="94" spans="1:31" s="17" customFormat="1" x14ac:dyDescent="0.25">
      <c r="A94" s="17">
        <v>9</v>
      </c>
      <c r="B94" s="17">
        <v>-629</v>
      </c>
      <c r="C94" s="17">
        <v>11860</v>
      </c>
      <c r="D94" s="17">
        <v>11803</v>
      </c>
      <c r="E94" s="17">
        <v>14534</v>
      </c>
      <c r="F94" s="17">
        <v>14608</v>
      </c>
      <c r="G94" s="24"/>
      <c r="H94" s="7"/>
      <c r="I94" s="25">
        <f t="shared" si="17"/>
        <v>-2674</v>
      </c>
      <c r="J94" s="24">
        <f t="shared" si="17"/>
        <v>-2805</v>
      </c>
      <c r="K94" s="7"/>
      <c r="L94" s="25">
        <f t="shared" si="27"/>
        <v>-2672.8980278841282</v>
      </c>
      <c r="M94" s="17">
        <f t="shared" si="18"/>
        <v>1.2143425441590405</v>
      </c>
      <c r="N94" s="17">
        <f t="shared" si="28"/>
        <v>-2810.3284278017313</v>
      </c>
      <c r="O94" s="24">
        <f t="shared" si="19"/>
        <v>28.392142838263297</v>
      </c>
      <c r="P94" s="7"/>
      <c r="Q94" s="25">
        <f t="shared" si="20"/>
        <v>-2616.2477989132376</v>
      </c>
      <c r="R94" s="24">
        <f t="shared" si="21"/>
        <v>-2816.7500141337482</v>
      </c>
      <c r="S94" s="7"/>
      <c r="T94" s="25">
        <f t="shared" si="22"/>
        <v>0.67687089384435062</v>
      </c>
      <c r="U94" s="24">
        <f t="shared" si="23"/>
        <v>-0.7296507593696524</v>
      </c>
      <c r="V94" s="7"/>
      <c r="W94" s="25">
        <f t="shared" si="24"/>
        <v>0.68025080138836613</v>
      </c>
      <c r="X94" s="24">
        <f t="shared" si="29"/>
        <v>309.27696731730452</v>
      </c>
      <c r="Y94" s="7"/>
      <c r="Z94" s="25">
        <f t="shared" si="30"/>
        <v>-629</v>
      </c>
      <c r="AA94" s="17">
        <f t="shared" si="31"/>
        <v>309.2759999999999</v>
      </c>
      <c r="AB94" s="24">
        <f t="shared" si="25"/>
        <v>5.3978844973979809</v>
      </c>
      <c r="AC94" s="17">
        <f t="shared" si="26"/>
        <v>9.6731730462806809E-4</v>
      </c>
    </row>
    <row r="95" spans="1:31" s="17" customFormat="1" x14ac:dyDescent="0.25">
      <c r="A95" s="17">
        <v>10</v>
      </c>
      <c r="B95" s="17">
        <v>-620</v>
      </c>
      <c r="C95" s="17">
        <v>11732</v>
      </c>
      <c r="D95" s="17">
        <v>11943</v>
      </c>
      <c r="E95" s="17">
        <v>14667</v>
      </c>
      <c r="F95" s="17">
        <v>14477</v>
      </c>
      <c r="G95" s="24"/>
      <c r="H95" s="7"/>
      <c r="I95" s="25">
        <f t="shared" si="17"/>
        <v>-2935</v>
      </c>
      <c r="J95" s="24">
        <f t="shared" si="17"/>
        <v>-2534</v>
      </c>
      <c r="K95" s="7"/>
      <c r="L95" s="25">
        <f t="shared" si="27"/>
        <v>-2936.5329165964718</v>
      </c>
      <c r="M95" s="17">
        <f t="shared" si="18"/>
        <v>2.3498332917385354</v>
      </c>
      <c r="N95" s="17">
        <f t="shared" si="28"/>
        <v>-2541.6503440838155</v>
      </c>
      <c r="O95" s="24">
        <f t="shared" si="19"/>
        <v>58.527764600771214</v>
      </c>
      <c r="P95" s="7"/>
      <c r="Q95" s="25">
        <f t="shared" si="20"/>
        <v>-2877.2477989132376</v>
      </c>
      <c r="R95" s="24">
        <f t="shared" si="21"/>
        <v>-2545.7500141337482</v>
      </c>
      <c r="S95" s="7"/>
      <c r="T95" s="25">
        <f t="shared" si="22"/>
        <v>0.74439634130646015</v>
      </c>
      <c r="U95" s="24">
        <f t="shared" si="23"/>
        <v>-0.65945093517617082</v>
      </c>
      <c r="V95" s="7"/>
      <c r="W95" s="25">
        <f t="shared" si="24"/>
        <v>0.74745248441928891</v>
      </c>
      <c r="X95" s="24">
        <f t="shared" si="29"/>
        <v>303.69108825525109</v>
      </c>
      <c r="Y95" s="7"/>
      <c r="Z95" s="25">
        <f t="shared" si="30"/>
        <v>-620</v>
      </c>
      <c r="AA95" s="17">
        <f t="shared" si="31"/>
        <v>303.69599999999991</v>
      </c>
      <c r="AB95" s="24">
        <f t="shared" si="25"/>
        <v>5.3004951251366972</v>
      </c>
      <c r="AC95" s="17">
        <f t="shared" si="26"/>
        <v>-4.911744748824276E-3</v>
      </c>
    </row>
    <row r="96" spans="1:31" s="17" customFormat="1" x14ac:dyDescent="0.25">
      <c r="A96" s="17">
        <v>11</v>
      </c>
      <c r="B96" s="17">
        <v>-609</v>
      </c>
      <c r="C96" s="17">
        <v>11603</v>
      </c>
      <c r="D96" s="17">
        <v>12076</v>
      </c>
      <c r="E96" s="17">
        <v>14773</v>
      </c>
      <c r="F96" s="17">
        <v>14323</v>
      </c>
      <c r="G96" s="24"/>
      <c r="H96" s="7"/>
      <c r="I96" s="25">
        <f t="shared" si="17"/>
        <v>-3170</v>
      </c>
      <c r="J96" s="24">
        <f t="shared" si="17"/>
        <v>-2247</v>
      </c>
      <c r="K96" s="7"/>
      <c r="L96" s="25">
        <f t="shared" si="27"/>
        <v>-3168.926813832521</v>
      </c>
      <c r="M96" s="17">
        <f t="shared" si="18"/>
        <v>1.1517285500682208</v>
      </c>
      <c r="N96" s="17">
        <f t="shared" si="28"/>
        <v>-2254.1501422268798</v>
      </c>
      <c r="O96" s="24">
        <f t="shared" si="19"/>
        <v>51.124533864609333</v>
      </c>
      <c r="P96" s="7"/>
      <c r="Q96" s="25">
        <f t="shared" si="20"/>
        <v>-3112.2477989132376</v>
      </c>
      <c r="R96" s="24">
        <f t="shared" si="21"/>
        <v>-2258.7500141337482</v>
      </c>
      <c r="S96" s="7"/>
      <c r="T96" s="25">
        <f t="shared" si="22"/>
        <v>0.80519511584130965</v>
      </c>
      <c r="U96" s="24">
        <f t="shared" si="23"/>
        <v>-0.58510647191591547</v>
      </c>
      <c r="V96" s="7"/>
      <c r="W96" s="25">
        <f t="shared" si="24"/>
        <v>0.80790826483000466</v>
      </c>
      <c r="X96" s="24">
        <f t="shared" si="29"/>
        <v>298.18321982497912</v>
      </c>
      <c r="Y96" s="7"/>
      <c r="Z96" s="25">
        <f t="shared" si="30"/>
        <v>-609</v>
      </c>
      <c r="AA96" s="17">
        <f t="shared" si="31"/>
        <v>298.21499999999992</v>
      </c>
      <c r="AB96" s="24">
        <f t="shared" si="25"/>
        <v>5.2048336288348889</v>
      </c>
      <c r="AC96" s="17">
        <f t="shared" si="26"/>
        <v>-3.1780175020799106E-2</v>
      </c>
    </row>
    <row r="97" spans="1:29" s="17" customFormat="1" x14ac:dyDescent="0.25">
      <c r="A97" s="17">
        <v>12</v>
      </c>
      <c r="B97" s="17">
        <v>-628</v>
      </c>
      <c r="C97" s="17">
        <v>11506</v>
      </c>
      <c r="D97" s="17">
        <v>12241</v>
      </c>
      <c r="E97" s="17">
        <v>14883</v>
      </c>
      <c r="F97" s="17">
        <v>14168</v>
      </c>
      <c r="G97" s="24"/>
      <c r="H97" s="7"/>
      <c r="I97" s="25">
        <f t="shared" si="17"/>
        <v>-3377</v>
      </c>
      <c r="J97" s="24">
        <f t="shared" si="17"/>
        <v>-1927</v>
      </c>
      <c r="K97" s="7"/>
      <c r="L97" s="25">
        <f t="shared" si="27"/>
        <v>-3378.7375834112886</v>
      </c>
      <c r="M97" s="17">
        <f t="shared" si="18"/>
        <v>3.0191961111853169</v>
      </c>
      <c r="N97" s="17">
        <f t="shared" si="28"/>
        <v>-1935.998205790014</v>
      </c>
      <c r="O97" s="24">
        <f t="shared" si="19"/>
        <v>80.967707439441952</v>
      </c>
      <c r="P97" s="7"/>
      <c r="Q97" s="25">
        <f t="shared" si="20"/>
        <v>-3319.2477989132376</v>
      </c>
      <c r="R97" s="24">
        <f t="shared" si="21"/>
        <v>-1938.7500141337482</v>
      </c>
      <c r="S97" s="7"/>
      <c r="T97" s="25">
        <f t="shared" si="22"/>
        <v>0.85874978106987931</v>
      </c>
      <c r="U97" s="24">
        <f t="shared" si="23"/>
        <v>-0.50221369058043908</v>
      </c>
      <c r="V97" s="7"/>
      <c r="W97" s="25">
        <f t="shared" si="24"/>
        <v>0.86108034551631374</v>
      </c>
      <c r="X97" s="24">
        <f t="shared" si="29"/>
        <v>292.52257328433575</v>
      </c>
      <c r="Y97" s="7"/>
      <c r="Z97" s="25">
        <f t="shared" si="30"/>
        <v>-628</v>
      </c>
      <c r="AA97" s="17">
        <f t="shared" si="31"/>
        <v>292.56299999999993</v>
      </c>
      <c r="AB97" s="24">
        <f t="shared" si="25"/>
        <v>5.1061876195121689</v>
      </c>
      <c r="AC97" s="17">
        <f t="shared" si="26"/>
        <v>-4.0426715664182211E-2</v>
      </c>
    </row>
    <row r="98" spans="1:29" s="17" customFormat="1" x14ac:dyDescent="0.25">
      <c r="A98" s="17">
        <v>13</v>
      </c>
      <c r="B98" s="17">
        <v>-627</v>
      </c>
      <c r="C98" s="17">
        <v>11422</v>
      </c>
      <c r="D98" s="17">
        <v>12413</v>
      </c>
      <c r="E98" s="17">
        <v>14974</v>
      </c>
      <c r="F98" s="17">
        <v>14005</v>
      </c>
      <c r="G98" s="24"/>
      <c r="H98" s="7"/>
      <c r="I98" s="25">
        <f t="shared" si="17"/>
        <v>-3552</v>
      </c>
      <c r="J98" s="24">
        <f t="shared" si="17"/>
        <v>-1592</v>
      </c>
      <c r="K98" s="7"/>
      <c r="L98" s="25">
        <f t="shared" si="27"/>
        <v>-3555.9818393032233</v>
      </c>
      <c r="M98" s="17">
        <f t="shared" si="18"/>
        <v>15.855044236693784</v>
      </c>
      <c r="N98" s="17">
        <f t="shared" si="28"/>
        <v>-1599.4473586977876</v>
      </c>
      <c r="O98" s="24">
        <f t="shared" si="19"/>
        <v>55.46315157351335</v>
      </c>
      <c r="P98" s="7"/>
      <c r="Q98" s="25">
        <f t="shared" si="20"/>
        <v>-3494.2477989132376</v>
      </c>
      <c r="R98" s="24">
        <f t="shared" si="21"/>
        <v>-1603.7500141337482</v>
      </c>
      <c r="S98" s="7"/>
      <c r="T98" s="25">
        <f t="shared" si="22"/>
        <v>0.90402546423412899</v>
      </c>
      <c r="U98" s="24">
        <f t="shared" si="23"/>
        <v>-0.41543531011986223</v>
      </c>
      <c r="V98" s="7"/>
      <c r="W98" s="25">
        <f t="shared" si="24"/>
        <v>0.90595539522683244</v>
      </c>
      <c r="X98" s="24">
        <f t="shared" si="29"/>
        <v>286.90458318823403</v>
      </c>
      <c r="Y98" s="7"/>
      <c r="Z98" s="25">
        <f t="shared" si="30"/>
        <v>-627</v>
      </c>
      <c r="AA98" s="17">
        <f t="shared" si="31"/>
        <v>286.91999999999996</v>
      </c>
      <c r="AB98" s="24">
        <f t="shared" si="25"/>
        <v>5.0076986898221296</v>
      </c>
      <c r="AC98" s="17">
        <f t="shared" si="26"/>
        <v>-1.5416811765931016E-2</v>
      </c>
    </row>
    <row r="99" spans="1:29" s="17" customFormat="1" x14ac:dyDescent="0.25">
      <c r="A99" s="17">
        <v>14</v>
      </c>
      <c r="B99" s="17">
        <v>-636</v>
      </c>
      <c r="C99" s="17">
        <v>11348</v>
      </c>
      <c r="D99" s="17">
        <v>12590</v>
      </c>
      <c r="E99" s="17">
        <v>15044</v>
      </c>
      <c r="F99" s="17">
        <v>13821</v>
      </c>
      <c r="G99" s="24"/>
      <c r="H99" s="7"/>
      <c r="I99" s="25">
        <f t="shared" si="17"/>
        <v>-3696</v>
      </c>
      <c r="J99" s="24">
        <f t="shared" si="17"/>
        <v>-1231</v>
      </c>
      <c r="K99" s="7"/>
      <c r="L99" s="25">
        <f t="shared" si="27"/>
        <v>-3701.1020952161198</v>
      </c>
      <c r="M99" s="17">
        <f t="shared" si="18"/>
        <v>26.031375594352326</v>
      </c>
      <c r="N99" s="17">
        <f t="shared" si="28"/>
        <v>-1242.1197327963985</v>
      </c>
      <c r="O99" s="24">
        <f t="shared" si="19"/>
        <v>123.64845746329965</v>
      </c>
      <c r="P99" s="7"/>
      <c r="Q99" s="25">
        <f t="shared" si="20"/>
        <v>-3638.2477989132376</v>
      </c>
      <c r="R99" s="24">
        <f t="shared" si="21"/>
        <v>-1242.7500141337482</v>
      </c>
      <c r="S99" s="7"/>
      <c r="T99" s="25">
        <f t="shared" si="22"/>
        <v>0.94128088352356876</v>
      </c>
      <c r="U99" s="24">
        <f t="shared" si="23"/>
        <v>-0.32192189117577796</v>
      </c>
      <c r="V99" s="7"/>
      <c r="W99" s="25">
        <f t="shared" si="24"/>
        <v>0.94277896390477978</v>
      </c>
      <c r="X99" s="24">
        <f t="shared" si="29"/>
        <v>281.1232811830472</v>
      </c>
      <c r="Y99" s="7"/>
      <c r="Z99" s="25">
        <f t="shared" si="30"/>
        <v>-636</v>
      </c>
      <c r="AA99" s="17">
        <f t="shared" si="31"/>
        <v>281.19599999999997</v>
      </c>
      <c r="AB99" s="24">
        <f t="shared" si="25"/>
        <v>4.9077960434379744</v>
      </c>
      <c r="AC99" s="17">
        <f t="shared" si="26"/>
        <v>-7.2718816952772158E-2</v>
      </c>
    </row>
    <row r="100" spans="1:29" s="17" customFormat="1" x14ac:dyDescent="0.25">
      <c r="A100" s="17">
        <v>15</v>
      </c>
      <c r="B100" s="17">
        <v>-640</v>
      </c>
      <c r="C100" s="17">
        <v>11292</v>
      </c>
      <c r="D100" s="17">
        <v>12773</v>
      </c>
      <c r="E100" s="17">
        <v>15099</v>
      </c>
      <c r="F100" s="17">
        <v>13642</v>
      </c>
      <c r="G100" s="24"/>
      <c r="H100" s="7"/>
      <c r="I100" s="25">
        <f t="shared" si="17"/>
        <v>-3807</v>
      </c>
      <c r="J100" s="24">
        <f t="shared" si="17"/>
        <v>-869</v>
      </c>
      <c r="K100" s="7"/>
      <c r="L100" s="25">
        <f t="shared" si="27"/>
        <v>-3810.4334340086239</v>
      </c>
      <c r="M100" s="17">
        <f t="shared" si="18"/>
        <v>11.788469091574926</v>
      </c>
      <c r="N100" s="17">
        <f t="shared" si="28"/>
        <v>-869.92446433492535</v>
      </c>
      <c r="O100" s="24">
        <f t="shared" si="19"/>
        <v>0.85463430654896322</v>
      </c>
      <c r="P100" s="7"/>
      <c r="Q100" s="25">
        <f t="shared" si="20"/>
        <v>-3749.2477989132376</v>
      </c>
      <c r="R100" s="24">
        <f t="shared" si="21"/>
        <v>-880.75001413374821</v>
      </c>
      <c r="S100" s="7"/>
      <c r="T100" s="25">
        <f t="shared" si="22"/>
        <v>0.96999860255917847</v>
      </c>
      <c r="U100" s="24">
        <f t="shared" si="23"/>
        <v>-0.22814943229002033</v>
      </c>
      <c r="V100" s="7"/>
      <c r="W100" s="25">
        <f t="shared" si="24"/>
        <v>0.97106354375739201</v>
      </c>
      <c r="X100" s="24">
        <f t="shared" si="29"/>
        <v>275.49199314439113</v>
      </c>
      <c r="Y100" s="7"/>
      <c r="Z100" s="25">
        <f t="shared" si="30"/>
        <v>-640</v>
      </c>
      <c r="AA100" s="17">
        <f t="shared" si="31"/>
        <v>275.43599999999998</v>
      </c>
      <c r="AB100" s="24">
        <f t="shared" si="25"/>
        <v>4.807265078523101</v>
      </c>
      <c r="AC100" s="17">
        <f t="shared" si="26"/>
        <v>5.5993144391152327E-2</v>
      </c>
    </row>
    <row r="101" spans="1:29" s="17" customFormat="1" x14ac:dyDescent="0.25">
      <c r="A101" s="17">
        <v>16</v>
      </c>
      <c r="B101" s="17">
        <v>-631</v>
      </c>
      <c r="C101" s="17">
        <v>11264</v>
      </c>
      <c r="D101" s="17">
        <v>12966</v>
      </c>
      <c r="E101" s="17">
        <v>15142</v>
      </c>
      <c r="F101" s="17">
        <v>13462</v>
      </c>
      <c r="G101" s="24"/>
      <c r="H101" s="7"/>
      <c r="I101" s="25">
        <f t="shared" si="17"/>
        <v>-3878</v>
      </c>
      <c r="J101" s="24">
        <f t="shared" si="17"/>
        <v>-496</v>
      </c>
      <c r="K101" s="7"/>
      <c r="L101" s="25">
        <f t="shared" si="27"/>
        <v>-3881.108498126936</v>
      </c>
      <c r="M101" s="17">
        <f t="shared" si="18"/>
        <v>9.6627606051643458</v>
      </c>
      <c r="N101" s="17">
        <f t="shared" si="28"/>
        <v>-494.22630077211511</v>
      </c>
      <c r="O101" s="24">
        <f t="shared" si="19"/>
        <v>3.1460089509994558</v>
      </c>
      <c r="P101" s="7"/>
      <c r="Q101" s="25">
        <f t="shared" si="20"/>
        <v>-3820.2477989132376</v>
      </c>
      <c r="R101" s="24">
        <f t="shared" si="21"/>
        <v>-507.75001413374827</v>
      </c>
      <c r="S101" s="7"/>
      <c r="T101" s="25">
        <f t="shared" si="22"/>
        <v>0.98836759401438834</v>
      </c>
      <c r="U101" s="24">
        <f t="shared" si="23"/>
        <v>-0.13152753404585571</v>
      </c>
      <c r="V101" s="7"/>
      <c r="W101" s="25">
        <f t="shared" si="24"/>
        <v>0.98898611446559126</v>
      </c>
      <c r="X101" s="24">
        <f t="shared" si="29"/>
        <v>269.84570955028232</v>
      </c>
      <c r="Y101" s="7"/>
      <c r="Z101" s="25">
        <f t="shared" si="30"/>
        <v>-631</v>
      </c>
      <c r="AA101" s="17">
        <f t="shared" si="31"/>
        <v>269.75700000000001</v>
      </c>
      <c r="AB101" s="24">
        <f t="shared" si="25"/>
        <v>4.7081478303023436</v>
      </c>
      <c r="AC101" s="17">
        <f t="shared" si="26"/>
        <v>8.8709550282317196E-2</v>
      </c>
    </row>
    <row r="102" spans="1:29" s="17" customFormat="1" x14ac:dyDescent="0.25">
      <c r="A102" s="17">
        <v>17</v>
      </c>
      <c r="B102" s="17">
        <v>-615</v>
      </c>
      <c r="C102" s="17">
        <v>11239</v>
      </c>
      <c r="D102" s="17">
        <v>13145</v>
      </c>
      <c r="E102" s="17">
        <v>15148</v>
      </c>
      <c r="F102" s="17">
        <v>13269</v>
      </c>
      <c r="G102" s="24"/>
      <c r="H102" s="7"/>
      <c r="I102" s="25">
        <f t="shared" si="17"/>
        <v>-3909</v>
      </c>
      <c r="J102" s="24">
        <f t="shared" si="17"/>
        <v>-124</v>
      </c>
      <c r="K102" s="7"/>
      <c r="L102" s="25">
        <f t="shared" si="27"/>
        <v>-3913.8563644518858</v>
      </c>
      <c r="M102" s="17">
        <f t="shared" si="18"/>
        <v>23.584275689540437</v>
      </c>
      <c r="N102" s="17">
        <f t="shared" si="28"/>
        <v>-123.24444949961493</v>
      </c>
      <c r="O102" s="24">
        <f t="shared" si="19"/>
        <v>0.57085655863212936</v>
      </c>
      <c r="P102" s="7"/>
      <c r="Q102" s="25">
        <f t="shared" si="20"/>
        <v>-3851.2477989132376</v>
      </c>
      <c r="R102" s="24">
        <f t="shared" si="21"/>
        <v>-135.75001413374827</v>
      </c>
      <c r="S102" s="7"/>
      <c r="T102" s="25">
        <f t="shared" si="22"/>
        <v>0.99638785788919837</v>
      </c>
      <c r="U102" s="24">
        <f t="shared" si="23"/>
        <v>-3.5164675743364439E-2</v>
      </c>
      <c r="V102" s="7"/>
      <c r="W102" s="25">
        <f t="shared" si="24"/>
        <v>0.99656104440407356</v>
      </c>
      <c r="X102" s="24">
        <f t="shared" si="29"/>
        <v>264.29116744741646</v>
      </c>
      <c r="Y102" s="7"/>
      <c r="Z102" s="25">
        <f t="shared" si="30"/>
        <v>-615</v>
      </c>
      <c r="AA102" s="17">
        <f t="shared" si="31"/>
        <v>264.22199999999998</v>
      </c>
      <c r="AB102" s="24">
        <f t="shared" si="25"/>
        <v>4.6115438562044568</v>
      </c>
      <c r="AC102" s="17">
        <f t="shared" si="26"/>
        <v>6.9167447416475625E-2</v>
      </c>
    </row>
    <row r="103" spans="1:29" s="17" customFormat="1" x14ac:dyDescent="0.25">
      <c r="A103" s="17">
        <v>18</v>
      </c>
      <c r="B103" s="17">
        <v>-627</v>
      </c>
      <c r="C103" s="17">
        <v>11243</v>
      </c>
      <c r="D103" s="17">
        <v>13331</v>
      </c>
      <c r="E103" s="17">
        <v>15145</v>
      </c>
      <c r="F103" s="17">
        <v>13081</v>
      </c>
      <c r="G103" s="24"/>
      <c r="H103" s="7"/>
      <c r="I103" s="25">
        <f t="shared" si="17"/>
        <v>-3902</v>
      </c>
      <c r="J103" s="24">
        <f t="shared" si="17"/>
        <v>250</v>
      </c>
      <c r="K103" s="7"/>
      <c r="L103" s="25">
        <f t="shared" si="27"/>
        <v>-3910.2013373068862</v>
      </c>
      <c r="M103" s="17">
        <f t="shared" si="18"/>
        <v>67.261933621323664</v>
      </c>
      <c r="N103" s="17">
        <f t="shared" si="28"/>
        <v>256.24635974053928</v>
      </c>
      <c r="O103" s="24">
        <f t="shared" si="19"/>
        <v>39.017010008229896</v>
      </c>
      <c r="P103" s="7"/>
      <c r="Q103" s="25">
        <f t="shared" si="20"/>
        <v>-3844.2477989132376</v>
      </c>
      <c r="R103" s="24">
        <f t="shared" si="21"/>
        <v>238.24998586625173</v>
      </c>
      <c r="S103" s="7"/>
      <c r="T103" s="25">
        <f t="shared" si="22"/>
        <v>0.99457683056262836</v>
      </c>
      <c r="U103" s="24">
        <f t="shared" si="23"/>
        <v>6.1716262442473559E-2</v>
      </c>
      <c r="V103" s="7"/>
      <c r="W103" s="25">
        <f t="shared" si="24"/>
        <v>0.9943021833858785</v>
      </c>
      <c r="X103" s="24">
        <f t="shared" si="29"/>
        <v>258.71847758381159</v>
      </c>
      <c r="Y103" s="7"/>
      <c r="Z103" s="25">
        <f t="shared" si="30"/>
        <v>-627</v>
      </c>
      <c r="AA103" s="17">
        <f t="shared" si="31"/>
        <v>258.57900000000001</v>
      </c>
      <c r="AB103" s="24">
        <f t="shared" si="25"/>
        <v>4.5130549265144175</v>
      </c>
      <c r="AC103" s="17">
        <f t="shared" si="26"/>
        <v>0.13947758381158337</v>
      </c>
    </row>
    <row r="104" spans="1:29" s="17" customFormat="1" x14ac:dyDescent="0.25">
      <c r="A104" s="17">
        <v>19</v>
      </c>
      <c r="B104" s="17">
        <v>-608</v>
      </c>
      <c r="C104" s="17">
        <v>11260</v>
      </c>
      <c r="D104" s="17">
        <v>13511</v>
      </c>
      <c r="E104" s="17">
        <v>15125</v>
      </c>
      <c r="F104" s="17">
        <v>12896</v>
      </c>
      <c r="G104" s="24"/>
      <c r="H104" s="7"/>
      <c r="I104" s="25">
        <f t="shared" si="17"/>
        <v>-3865</v>
      </c>
      <c r="J104" s="24">
        <f t="shared" si="17"/>
        <v>615</v>
      </c>
      <c r="K104" s="7"/>
      <c r="L104" s="25">
        <f t="shared" si="27"/>
        <v>-3870.9724665407703</v>
      </c>
      <c r="M104" s="17">
        <f t="shared" si="18"/>
        <v>35.670356580620229</v>
      </c>
      <c r="N104" s="17">
        <f t="shared" si="28"/>
        <v>622.00485268862667</v>
      </c>
      <c r="O104" s="24">
        <f t="shared" si="19"/>
        <v>49.06796118936029</v>
      </c>
      <c r="P104" s="7"/>
      <c r="Q104" s="25">
        <f t="shared" si="20"/>
        <v>-3807.2477989132376</v>
      </c>
      <c r="R104" s="24">
        <f t="shared" si="21"/>
        <v>603.24998586625179</v>
      </c>
      <c r="S104" s="7"/>
      <c r="T104" s="25">
        <f t="shared" si="22"/>
        <v>0.98500425755075838</v>
      </c>
      <c r="U104" s="24">
        <f t="shared" si="23"/>
        <v>0.15626584115325132</v>
      </c>
      <c r="V104" s="7"/>
      <c r="W104" s="25">
        <f t="shared" si="24"/>
        <v>0.98429247004799925</v>
      </c>
      <c r="X104" s="24">
        <f t="shared" si="29"/>
        <v>253.24930004135581</v>
      </c>
      <c r="Y104" s="7"/>
      <c r="Z104" s="25">
        <f t="shared" si="30"/>
        <v>-608</v>
      </c>
      <c r="AA104" s="17">
        <f t="shared" si="31"/>
        <v>253.107</v>
      </c>
      <c r="AB104" s="24">
        <f t="shared" si="25"/>
        <v>4.4175505098452881</v>
      </c>
      <c r="AC104" s="17">
        <f t="shared" si="26"/>
        <v>0.14230004135580998</v>
      </c>
    </row>
    <row r="105" spans="1:29" s="17" customFormat="1" x14ac:dyDescent="0.25">
      <c r="A105" s="17">
        <v>20</v>
      </c>
      <c r="B105" s="17">
        <v>-620</v>
      </c>
      <c r="C105" s="17">
        <v>11299</v>
      </c>
      <c r="D105" s="17">
        <v>13699</v>
      </c>
      <c r="E105" s="17">
        <v>15089</v>
      </c>
      <c r="F105" s="17">
        <v>12718</v>
      </c>
      <c r="G105" s="24"/>
      <c r="H105" s="7"/>
      <c r="I105" s="25">
        <f t="shared" si="17"/>
        <v>-3790</v>
      </c>
      <c r="J105" s="24">
        <f t="shared" si="17"/>
        <v>981</v>
      </c>
      <c r="K105" s="7"/>
      <c r="L105" s="25">
        <f t="shared" si="27"/>
        <v>-3795.1604550149195</v>
      </c>
      <c r="M105" s="17">
        <f t="shared" si="18"/>
        <v>26.630295961008176</v>
      </c>
      <c r="N105" s="17">
        <f t="shared" si="28"/>
        <v>989.22464336781081</v>
      </c>
      <c r="O105" s="24">
        <f t="shared" si="19"/>
        <v>67.644758527674398</v>
      </c>
      <c r="P105" s="7"/>
      <c r="Q105" s="25">
        <f t="shared" si="20"/>
        <v>-3732.2477989132376</v>
      </c>
      <c r="R105" s="24">
        <f t="shared" si="21"/>
        <v>969.24998586625179</v>
      </c>
      <c r="S105" s="7"/>
      <c r="T105" s="25">
        <f t="shared" si="22"/>
        <v>0.96560039333750858</v>
      </c>
      <c r="U105" s="24">
        <f t="shared" si="23"/>
        <v>0.25107445980570242</v>
      </c>
      <c r="V105" s="7"/>
      <c r="W105" s="25">
        <f t="shared" si="24"/>
        <v>0.96445016311800069</v>
      </c>
      <c r="X105" s="24">
        <f t="shared" si="29"/>
        <v>247.67838792678299</v>
      </c>
      <c r="Y105" s="7"/>
      <c r="Z105" s="25">
        <f t="shared" si="30"/>
        <v>-620</v>
      </c>
      <c r="AA105" s="17">
        <f t="shared" si="31"/>
        <v>247.52699999999999</v>
      </c>
      <c r="AB105" s="24">
        <f t="shared" si="25"/>
        <v>4.3201611375840043</v>
      </c>
      <c r="AC105" s="17">
        <f t="shared" si="26"/>
        <v>0.15138792678300206</v>
      </c>
    </row>
    <row r="106" spans="1:29" s="17" customFormat="1" x14ac:dyDescent="0.25">
      <c r="A106" s="17">
        <v>21</v>
      </c>
      <c r="B106" s="17">
        <v>-636</v>
      </c>
      <c r="C106" s="17">
        <v>11353</v>
      </c>
      <c r="D106" s="17">
        <v>13879</v>
      </c>
      <c r="E106" s="17">
        <v>15034</v>
      </c>
      <c r="F106" s="17">
        <v>12532</v>
      </c>
      <c r="G106" s="24"/>
      <c r="H106" s="7"/>
      <c r="I106" s="25">
        <f t="shared" si="17"/>
        <v>-3681</v>
      </c>
      <c r="J106" s="24">
        <f t="shared" si="17"/>
        <v>1347</v>
      </c>
      <c r="K106" s="7"/>
      <c r="L106" s="25">
        <f t="shared" si="27"/>
        <v>-3680.5741694073126</v>
      </c>
      <c r="M106" s="17">
        <f t="shared" si="18"/>
        <v>0.18133169366846982</v>
      </c>
      <c r="N106" s="17">
        <f t="shared" si="28"/>
        <v>1356.2544823468436</v>
      </c>
      <c r="O106" s="24">
        <f t="shared" si="19"/>
        <v>85.645443508039605</v>
      </c>
      <c r="P106" s="7"/>
      <c r="Q106" s="25">
        <f t="shared" si="20"/>
        <v>-3623.2477989132376</v>
      </c>
      <c r="R106" s="24">
        <f t="shared" si="21"/>
        <v>1335.2499858662518</v>
      </c>
      <c r="S106" s="7"/>
      <c r="T106" s="25">
        <f t="shared" si="22"/>
        <v>0.93740011068091877</v>
      </c>
      <c r="U106" s="24">
        <f t="shared" si="23"/>
        <v>0.34588307845815347</v>
      </c>
      <c r="V106" s="7"/>
      <c r="W106" s="25">
        <f t="shared" si="24"/>
        <v>0.93581134377386854</v>
      </c>
      <c r="X106" s="24">
        <f t="shared" si="29"/>
        <v>241.98556508764898</v>
      </c>
      <c r="Y106" s="7"/>
      <c r="Z106" s="25">
        <f t="shared" si="30"/>
        <v>-636</v>
      </c>
      <c r="AA106" s="17">
        <f t="shared" si="31"/>
        <v>241.803</v>
      </c>
      <c r="AB106" s="24">
        <f t="shared" si="25"/>
        <v>4.2202584911998482</v>
      </c>
      <c r="AC106" s="17">
        <f t="shared" si="26"/>
        <v>0.18256508764898172</v>
      </c>
    </row>
    <row r="107" spans="1:29" s="17" customFormat="1" x14ac:dyDescent="0.25">
      <c r="A107" s="17">
        <v>22</v>
      </c>
      <c r="B107" s="17">
        <v>-626</v>
      </c>
      <c r="C107" s="17">
        <v>11434</v>
      </c>
      <c r="D107" s="17">
        <v>14060</v>
      </c>
      <c r="E107" s="17">
        <v>14967</v>
      </c>
      <c r="F107" s="17">
        <v>12366</v>
      </c>
      <c r="G107" s="24"/>
      <c r="H107" s="7"/>
      <c r="I107" s="25">
        <f t="shared" si="17"/>
        <v>-3533</v>
      </c>
      <c r="J107" s="24">
        <f t="shared" si="17"/>
        <v>1694</v>
      </c>
      <c r="K107" s="7"/>
      <c r="L107" s="25">
        <f t="shared" si="27"/>
        <v>-3532.479883427417</v>
      </c>
      <c r="M107" s="17">
        <f t="shared" si="18"/>
        <v>0.2705212490754792</v>
      </c>
      <c r="N107" s="17">
        <f t="shared" si="28"/>
        <v>1704.4253433942824</v>
      </c>
      <c r="O107" s="24">
        <f t="shared" si="19"/>
        <v>108.68778488870842</v>
      </c>
      <c r="P107" s="7"/>
      <c r="Q107" s="25">
        <f t="shared" si="20"/>
        <v>-3475.2477989132376</v>
      </c>
      <c r="R107" s="24">
        <f t="shared" si="21"/>
        <v>1682.2499858662518</v>
      </c>
      <c r="S107" s="7"/>
      <c r="T107" s="25">
        <f t="shared" si="22"/>
        <v>0.89910981863343897</v>
      </c>
      <c r="U107" s="24">
        <f t="shared" si="23"/>
        <v>0.43576993821881066</v>
      </c>
      <c r="V107" s="7"/>
      <c r="W107" s="25">
        <f t="shared" si="24"/>
        <v>0.89710515717542039</v>
      </c>
      <c r="X107" s="24">
        <f t="shared" si="29"/>
        <v>236.3620448183076</v>
      </c>
      <c r="Y107" s="7"/>
      <c r="Z107" s="25">
        <f t="shared" si="30"/>
        <v>-626</v>
      </c>
      <c r="AA107" s="17">
        <f t="shared" si="31"/>
        <v>236.16900000000001</v>
      </c>
      <c r="AB107" s="24">
        <f t="shared" si="25"/>
        <v>4.1219266411424886</v>
      </c>
      <c r="AC107" s="17">
        <f t="shared" si="26"/>
        <v>0.19304481830758391</v>
      </c>
    </row>
    <row r="108" spans="1:29" s="17" customFormat="1" x14ac:dyDescent="0.25">
      <c r="A108" s="17">
        <v>23</v>
      </c>
      <c r="B108" s="17">
        <v>-639</v>
      </c>
      <c r="C108" s="17">
        <v>11523</v>
      </c>
      <c r="D108" s="17">
        <v>14228</v>
      </c>
      <c r="E108" s="17">
        <v>14870</v>
      </c>
      <c r="F108" s="17">
        <v>12196</v>
      </c>
      <c r="G108" s="24"/>
      <c r="H108" s="7"/>
      <c r="I108" s="25">
        <f t="shared" si="17"/>
        <v>-3347</v>
      </c>
      <c r="J108" s="24">
        <f t="shared" si="17"/>
        <v>2032</v>
      </c>
      <c r="K108" s="7"/>
      <c r="L108" s="25">
        <f t="shared" si="27"/>
        <v>-3346.6768068025285</v>
      </c>
      <c r="M108" s="17">
        <f t="shared" si="18"/>
        <v>0.10445384289184072</v>
      </c>
      <c r="N108" s="17">
        <f t="shared" si="28"/>
        <v>2042.9208068843341</v>
      </c>
      <c r="O108" s="24">
        <f t="shared" si="19"/>
        <v>119.26402300491841</v>
      </c>
      <c r="P108" s="7"/>
      <c r="Q108" s="25">
        <f t="shared" si="20"/>
        <v>-3289.2477989132376</v>
      </c>
      <c r="R108" s="24">
        <f t="shared" si="21"/>
        <v>2020.2499858662518</v>
      </c>
      <c r="S108" s="7"/>
      <c r="T108" s="25">
        <f t="shared" si="22"/>
        <v>0.85098823538457935</v>
      </c>
      <c r="U108" s="24">
        <f t="shared" si="23"/>
        <v>0.5233254385044076</v>
      </c>
      <c r="V108" s="7"/>
      <c r="W108" s="25">
        <f t="shared" si="24"/>
        <v>0.84857835063043319</v>
      </c>
      <c r="X108" s="24">
        <f t="shared" si="29"/>
        <v>230.60778026614685</v>
      </c>
      <c r="Y108" s="7"/>
      <c r="Z108" s="25">
        <f t="shared" si="30"/>
        <v>-639</v>
      </c>
      <c r="AA108" s="17">
        <f t="shared" si="31"/>
        <v>230.41800000000001</v>
      </c>
      <c r="AB108" s="24">
        <f t="shared" si="25"/>
        <v>4.0215527558602941</v>
      </c>
      <c r="AC108" s="17">
        <f t="shared" si="26"/>
        <v>0.1897802661468404</v>
      </c>
    </row>
    <row r="109" spans="1:29" s="17" customFormat="1" x14ac:dyDescent="0.25">
      <c r="A109" s="17">
        <v>24</v>
      </c>
      <c r="B109" s="17">
        <v>-636</v>
      </c>
      <c r="C109" s="17">
        <v>11630</v>
      </c>
      <c r="D109" s="17">
        <v>14377</v>
      </c>
      <c r="E109" s="17">
        <v>14758</v>
      </c>
      <c r="F109" s="17">
        <v>12027</v>
      </c>
      <c r="G109" s="24"/>
      <c r="H109" s="7"/>
      <c r="I109" s="25">
        <f t="shared" si="17"/>
        <v>-3128</v>
      </c>
      <c r="J109" s="24">
        <f t="shared" si="17"/>
        <v>2350</v>
      </c>
      <c r="K109" s="7"/>
      <c r="L109" s="25">
        <f t="shared" si="27"/>
        <v>-3128.8473015490454</v>
      </c>
      <c r="M109" s="17">
        <f t="shared" si="18"/>
        <v>0.71791991501468189</v>
      </c>
      <c r="N109" s="17">
        <f t="shared" si="28"/>
        <v>2359.5105641892847</v>
      </c>
      <c r="O109" s="24">
        <f t="shared" si="19"/>
        <v>90.450831198503607</v>
      </c>
      <c r="P109" s="7"/>
      <c r="Q109" s="25">
        <f t="shared" si="20"/>
        <v>-3070.2477989132376</v>
      </c>
      <c r="R109" s="24">
        <f t="shared" si="21"/>
        <v>2338.2499858662518</v>
      </c>
      <c r="S109" s="7"/>
      <c r="T109" s="25">
        <f t="shared" si="22"/>
        <v>0.79432895188188979</v>
      </c>
      <c r="U109" s="24">
        <f t="shared" si="23"/>
        <v>0.60570013995653726</v>
      </c>
      <c r="V109" s="7"/>
      <c r="W109" s="25">
        <f t="shared" si="24"/>
        <v>0.79153769991582934</v>
      </c>
      <c r="X109" s="24">
        <f t="shared" si="29"/>
        <v>224.84634182405455</v>
      </c>
      <c r="Y109" s="7"/>
      <c r="Z109" s="25">
        <f t="shared" si="30"/>
        <v>-636</v>
      </c>
      <c r="AA109" s="17">
        <f t="shared" si="31"/>
        <v>224.69400000000002</v>
      </c>
      <c r="AB109" s="24">
        <f t="shared" si="25"/>
        <v>3.9216501094761389</v>
      </c>
      <c r="AC109" s="17">
        <f t="shared" si="26"/>
        <v>0.15234182405453112</v>
      </c>
    </row>
    <row r="110" spans="1:29" s="17" customFormat="1" x14ac:dyDescent="0.25">
      <c r="A110" s="17">
        <v>25</v>
      </c>
      <c r="B110" s="17">
        <v>-623</v>
      </c>
      <c r="C110" s="17">
        <v>11744</v>
      </c>
      <c r="D110" s="17">
        <v>14517</v>
      </c>
      <c r="E110" s="17">
        <v>14629</v>
      </c>
      <c r="F110" s="17">
        <v>11879</v>
      </c>
      <c r="G110" s="24"/>
      <c r="H110" s="7"/>
      <c r="I110" s="25">
        <f t="shared" si="17"/>
        <v>-2885</v>
      </c>
      <c r="J110" s="24">
        <f t="shared" si="17"/>
        <v>2638</v>
      </c>
      <c r="K110" s="7"/>
      <c r="L110" s="25">
        <f t="shared" si="27"/>
        <v>-2885.7431863517313</v>
      </c>
      <c r="M110" s="17">
        <f t="shared" si="18"/>
        <v>0.55232595339969504</v>
      </c>
      <c r="N110" s="17">
        <f t="shared" si="28"/>
        <v>2646.9290716579985</v>
      </c>
      <c r="O110" s="24">
        <f t="shared" si="19"/>
        <v>79.728320673672442</v>
      </c>
      <c r="P110" s="7"/>
      <c r="Q110" s="25">
        <f t="shared" si="20"/>
        <v>-2827.2477989132376</v>
      </c>
      <c r="R110" s="24">
        <f t="shared" si="21"/>
        <v>2626.2499858662518</v>
      </c>
      <c r="S110" s="7"/>
      <c r="T110" s="25">
        <f t="shared" si="22"/>
        <v>0.73146043183096021</v>
      </c>
      <c r="U110" s="24">
        <f t="shared" si="23"/>
        <v>0.68030364315846592</v>
      </c>
      <c r="V110" s="7"/>
      <c r="W110" s="25">
        <f t="shared" si="24"/>
        <v>0.72832366725740094</v>
      </c>
      <c r="X110" s="24">
        <f t="shared" si="29"/>
        <v>219.22271946570277</v>
      </c>
      <c r="Y110" s="7"/>
      <c r="Z110" s="25">
        <f t="shared" si="30"/>
        <v>-623</v>
      </c>
      <c r="AA110" s="17">
        <f t="shared" si="31"/>
        <v>219.08700000000002</v>
      </c>
      <c r="AB110" s="24">
        <f t="shared" si="25"/>
        <v>3.8237894983168172</v>
      </c>
      <c r="AC110" s="17">
        <f t="shared" si="26"/>
        <v>0.13571946570274918</v>
      </c>
    </row>
    <row r="111" spans="1:29" s="17" customFormat="1" x14ac:dyDescent="0.25">
      <c r="A111" s="17">
        <v>26</v>
      </c>
      <c r="B111" s="17">
        <v>-604</v>
      </c>
      <c r="C111" s="17">
        <v>11875</v>
      </c>
      <c r="D111" s="17">
        <v>14647</v>
      </c>
      <c r="E111" s="17">
        <v>14503</v>
      </c>
      <c r="F111" s="17">
        <v>11752</v>
      </c>
      <c r="G111" s="24"/>
      <c r="H111" s="7"/>
      <c r="I111" s="25">
        <f t="shared" si="17"/>
        <v>-2628</v>
      </c>
      <c r="J111" s="24">
        <f t="shared" si="17"/>
        <v>2895</v>
      </c>
      <c r="K111" s="7"/>
      <c r="L111" s="25">
        <f t="shared" si="27"/>
        <v>-2624.1774176553345</v>
      </c>
      <c r="M111" s="17">
        <f t="shared" si="18"/>
        <v>14.612135781748652</v>
      </c>
      <c r="N111" s="17">
        <f t="shared" si="28"/>
        <v>2901.5114733811238</v>
      </c>
      <c r="O111" s="24">
        <f t="shared" si="19"/>
        <v>42.399285593083533</v>
      </c>
      <c r="P111" s="7"/>
      <c r="Q111" s="25">
        <f t="shared" si="20"/>
        <v>-2570.2477989132376</v>
      </c>
      <c r="R111" s="24">
        <f t="shared" si="21"/>
        <v>2883.2499858662518</v>
      </c>
      <c r="S111" s="7"/>
      <c r="T111" s="25">
        <f t="shared" si="22"/>
        <v>0.66496985712689072</v>
      </c>
      <c r="U111" s="24">
        <f t="shared" si="23"/>
        <v>0.74687690816852037</v>
      </c>
      <c r="V111" s="7"/>
      <c r="W111" s="25">
        <f t="shared" si="24"/>
        <v>0.66152465955327466</v>
      </c>
      <c r="X111" s="24">
        <f t="shared" si="29"/>
        <v>213.80225624512127</v>
      </c>
      <c r="Y111" s="7"/>
      <c r="Z111" s="25">
        <f t="shared" si="30"/>
        <v>-604</v>
      </c>
      <c r="AA111" s="17">
        <f t="shared" si="31"/>
        <v>213.65100000000001</v>
      </c>
      <c r="AB111" s="24">
        <f t="shared" si="25"/>
        <v>3.7289134001784054</v>
      </c>
      <c r="AC111" s="17">
        <f t="shared" si="26"/>
        <v>0.15125624512126024</v>
      </c>
    </row>
    <row r="112" spans="1:29" s="17" customFormat="1" x14ac:dyDescent="0.25">
      <c r="A112" s="17">
        <v>27</v>
      </c>
      <c r="B112" s="17">
        <v>-616</v>
      </c>
      <c r="C112" s="17">
        <v>12024</v>
      </c>
      <c r="D112" s="17">
        <v>14764</v>
      </c>
      <c r="E112" s="17">
        <v>14358</v>
      </c>
      <c r="F112" s="17">
        <v>11634</v>
      </c>
      <c r="G112" s="24"/>
      <c r="H112" s="7"/>
      <c r="I112" s="25">
        <f t="shared" si="17"/>
        <v>-2334</v>
      </c>
      <c r="J112" s="24">
        <f t="shared" si="17"/>
        <v>3130</v>
      </c>
      <c r="K112" s="7"/>
      <c r="L112" s="25">
        <f t="shared" si="27"/>
        <v>-2333.6415971353968</v>
      </c>
      <c r="M112" s="17">
        <f t="shared" si="18"/>
        <v>0.12845261335581507</v>
      </c>
      <c r="N112" s="17">
        <f t="shared" si="28"/>
        <v>3134.3417628008924</v>
      </c>
      <c r="O112" s="24">
        <f t="shared" si="19"/>
        <v>18.850904219213117</v>
      </c>
      <c r="P112" s="7"/>
      <c r="Q112" s="25">
        <f t="shared" si="20"/>
        <v>-2276.2477989132376</v>
      </c>
      <c r="R112" s="24">
        <f t="shared" si="21"/>
        <v>3118.2499858662518</v>
      </c>
      <c r="S112" s="7"/>
      <c r="T112" s="25">
        <f t="shared" si="22"/>
        <v>0.58890670941095125</v>
      </c>
      <c r="U112" s="24">
        <f t="shared" si="23"/>
        <v>0.80775129446176086</v>
      </c>
      <c r="V112" s="7"/>
      <c r="W112" s="25">
        <f t="shared" si="24"/>
        <v>0.58517931859522021</v>
      </c>
      <c r="X112" s="24">
        <f t="shared" si="29"/>
        <v>208.19189772661719</v>
      </c>
      <c r="Y112" s="7"/>
      <c r="Z112" s="25">
        <f t="shared" si="30"/>
        <v>-616</v>
      </c>
      <c r="AA112" s="17">
        <f t="shared" si="31"/>
        <v>208.107</v>
      </c>
      <c r="AB112" s="24">
        <f t="shared" si="25"/>
        <v>3.6321523464478394</v>
      </c>
      <c r="AC112" s="17">
        <f t="shared" si="26"/>
        <v>8.4897726617185754E-2</v>
      </c>
    </row>
    <row r="113" spans="1:29" s="17" customFormat="1" x14ac:dyDescent="0.25">
      <c r="A113" s="17">
        <v>28</v>
      </c>
      <c r="B113" s="17">
        <v>-627</v>
      </c>
      <c r="C113" s="17">
        <v>12181</v>
      </c>
      <c r="D113" s="17">
        <v>14871</v>
      </c>
      <c r="E113" s="17">
        <v>14197</v>
      </c>
      <c r="F113" s="17">
        <v>11530</v>
      </c>
      <c r="G113" s="24"/>
      <c r="H113" s="7"/>
      <c r="I113" s="25">
        <f t="shared" si="17"/>
        <v>-2016</v>
      </c>
      <c r="J113" s="24">
        <f t="shared" si="17"/>
        <v>3341</v>
      </c>
      <c r="K113" s="7"/>
      <c r="L113" s="25">
        <f t="shared" si="27"/>
        <v>-2016.0575355661169</v>
      </c>
      <c r="M113" s="17">
        <f t="shared" si="18"/>
        <v>3.3103413683967355E-3</v>
      </c>
      <c r="N113" s="17">
        <f t="shared" si="28"/>
        <v>3341.2916348983399</v>
      </c>
      <c r="O113" s="24">
        <f t="shared" si="19"/>
        <v>8.5050913929728189E-2</v>
      </c>
      <c r="P113" s="7"/>
      <c r="Q113" s="25">
        <f t="shared" si="20"/>
        <v>-1958.2477989132374</v>
      </c>
      <c r="R113" s="24">
        <f t="shared" si="21"/>
        <v>3329.2499858662518</v>
      </c>
      <c r="S113" s="7"/>
      <c r="T113" s="25">
        <f t="shared" si="22"/>
        <v>0.50663432514677176</v>
      </c>
      <c r="U113" s="24">
        <f t="shared" si="23"/>
        <v>0.86240872215484055</v>
      </c>
      <c r="V113" s="7"/>
      <c r="W113" s="25">
        <f t="shared" si="24"/>
        <v>0.50265341150599308</v>
      </c>
      <c r="X113" s="24">
        <f t="shared" si="29"/>
        <v>202.50596145154441</v>
      </c>
      <c r="Y113" s="7"/>
      <c r="Z113" s="25">
        <f t="shared" si="30"/>
        <v>-627</v>
      </c>
      <c r="AA113" s="17">
        <f t="shared" si="31"/>
        <v>202.464</v>
      </c>
      <c r="AB113" s="24">
        <f t="shared" si="25"/>
        <v>3.5336634167577992</v>
      </c>
      <c r="AC113" s="17">
        <f t="shared" si="26"/>
        <v>4.1961451544409556E-2</v>
      </c>
    </row>
    <row r="114" spans="1:29" s="17" customFormat="1" x14ac:dyDescent="0.25">
      <c r="A114" s="17">
        <v>29</v>
      </c>
      <c r="B114" s="17">
        <v>-619</v>
      </c>
      <c r="C114" s="17">
        <v>12351</v>
      </c>
      <c r="D114" s="17">
        <v>14964</v>
      </c>
      <c r="E114" s="17">
        <v>14040</v>
      </c>
      <c r="F114" s="17">
        <v>11446</v>
      </c>
      <c r="G114" s="24"/>
      <c r="H114" s="7"/>
      <c r="I114" s="25">
        <f t="shared" si="17"/>
        <v>-1689</v>
      </c>
      <c r="J114" s="24">
        <f t="shared" si="17"/>
        <v>3518</v>
      </c>
      <c r="K114" s="7"/>
      <c r="L114" s="25">
        <f t="shared" si="27"/>
        <v>-1683.8838508166691</v>
      </c>
      <c r="M114" s="17">
        <f t="shared" si="18"/>
        <v>26.174982466097333</v>
      </c>
      <c r="N114" s="17">
        <f t="shared" si="28"/>
        <v>3513.9257327984133</v>
      </c>
      <c r="O114" s="24">
        <f t="shared" si="19"/>
        <v>16.599653229925408</v>
      </c>
      <c r="P114" s="7"/>
      <c r="Q114" s="25">
        <f t="shared" si="20"/>
        <v>-1631.2477989132374</v>
      </c>
      <c r="R114" s="24">
        <f t="shared" si="21"/>
        <v>3506.2499858662518</v>
      </c>
      <c r="S114" s="7"/>
      <c r="T114" s="25">
        <f t="shared" si="22"/>
        <v>0.42203347717700235</v>
      </c>
      <c r="U114" s="24">
        <f t="shared" si="23"/>
        <v>0.90825879183102598</v>
      </c>
      <c r="V114" s="7"/>
      <c r="W114" s="25">
        <f t="shared" si="24"/>
        <v>0.41783972623152643</v>
      </c>
      <c r="X114" s="24">
        <f t="shared" si="29"/>
        <v>196.97481406820179</v>
      </c>
      <c r="Y114" s="7"/>
      <c r="Z114" s="25">
        <f t="shared" si="30"/>
        <v>-619</v>
      </c>
      <c r="AA114" s="17">
        <f t="shared" si="31"/>
        <v>196.893</v>
      </c>
      <c r="AB114" s="24">
        <f t="shared" si="25"/>
        <v>3.4364311241291952</v>
      </c>
      <c r="AC114" s="17">
        <f t="shared" si="26"/>
        <v>8.1814068201794043E-2</v>
      </c>
    </row>
    <row r="115" spans="1:29" s="17" customFormat="1" x14ac:dyDescent="0.25">
      <c r="A115" s="17">
        <v>30</v>
      </c>
      <c r="B115" s="17">
        <v>-627</v>
      </c>
      <c r="C115" s="17">
        <v>12523</v>
      </c>
      <c r="D115" s="17">
        <v>15027</v>
      </c>
      <c r="E115" s="17">
        <v>13858</v>
      </c>
      <c r="F115" s="17">
        <v>11371</v>
      </c>
      <c r="G115" s="24"/>
      <c r="H115" s="7"/>
      <c r="I115" s="25">
        <f t="shared" si="17"/>
        <v>-1335</v>
      </c>
      <c r="J115" s="24">
        <f t="shared" si="17"/>
        <v>3656</v>
      </c>
      <c r="K115" s="7"/>
      <c r="L115" s="25">
        <f t="shared" si="27"/>
        <v>-1331.7634906979617</v>
      </c>
      <c r="M115" s="17">
        <f t="shared" si="18"/>
        <v>10.474992462180168</v>
      </c>
      <c r="N115" s="17">
        <f t="shared" si="28"/>
        <v>3655.0282092660409</v>
      </c>
      <c r="O115" s="24">
        <f t="shared" si="19"/>
        <v>0.94437723060875955</v>
      </c>
      <c r="P115" s="7"/>
      <c r="Q115" s="25">
        <f t="shared" si="20"/>
        <v>-1277.2477989132374</v>
      </c>
      <c r="R115" s="24">
        <f t="shared" si="21"/>
        <v>3644.2499858662518</v>
      </c>
      <c r="S115" s="7"/>
      <c r="T115" s="25">
        <f t="shared" si="22"/>
        <v>0.330447238090463</v>
      </c>
      <c r="U115" s="24">
        <f t="shared" si="23"/>
        <v>0.94400630378195016</v>
      </c>
      <c r="V115" s="7"/>
      <c r="W115" s="25">
        <f t="shared" si="24"/>
        <v>0.32608727243418684</v>
      </c>
      <c r="X115" s="24">
        <f t="shared" si="29"/>
        <v>191.3266690793223</v>
      </c>
      <c r="Y115" s="7"/>
      <c r="Z115" s="25">
        <f t="shared" si="30"/>
        <v>-627</v>
      </c>
      <c r="AA115" s="17">
        <f t="shared" si="31"/>
        <v>191.25</v>
      </c>
      <c r="AB115" s="24">
        <f t="shared" si="25"/>
        <v>3.337942194439155</v>
      </c>
      <c r="AC115" s="17">
        <f t="shared" si="26"/>
        <v>7.6669079322300604E-2</v>
      </c>
    </row>
    <row r="116" spans="1:29" s="17" customFormat="1" x14ac:dyDescent="0.25">
      <c r="A116" s="17">
        <v>31</v>
      </c>
      <c r="B116" s="17">
        <v>-646</v>
      </c>
      <c r="C116" s="17">
        <v>12710</v>
      </c>
      <c r="D116" s="17">
        <v>15086</v>
      </c>
      <c r="E116" s="17">
        <v>13668</v>
      </c>
      <c r="F116" s="17">
        <v>11314</v>
      </c>
      <c r="G116" s="24"/>
      <c r="H116" s="7"/>
      <c r="I116" s="25">
        <f t="shared" ref="I116:J149" si="32">C116-E116</f>
        <v>-958</v>
      </c>
      <c r="J116" s="24">
        <f t="shared" si="32"/>
        <v>3772</v>
      </c>
      <c r="K116" s="7"/>
      <c r="L116" s="25">
        <f t="shared" si="27"/>
        <v>-956.09000868756118</v>
      </c>
      <c r="M116" s="17">
        <f t="shared" si="18"/>
        <v>3.6480668135917642</v>
      </c>
      <c r="N116" s="17">
        <f t="shared" si="28"/>
        <v>3763.4308615676946</v>
      </c>
      <c r="O116" s="24">
        <f t="shared" si="19"/>
        <v>73.43013347201358</v>
      </c>
      <c r="P116" s="7"/>
      <c r="Q116" s="25">
        <f t="shared" si="20"/>
        <v>-900.24779891323749</v>
      </c>
      <c r="R116" s="24">
        <f t="shared" si="21"/>
        <v>3760.2499858662518</v>
      </c>
      <c r="S116" s="7"/>
      <c r="T116" s="25">
        <f t="shared" si="22"/>
        <v>0.23291048064519371</v>
      </c>
      <c r="U116" s="24">
        <f t="shared" si="23"/>
        <v>0.97405493701606027</v>
      </c>
      <c r="V116" s="7"/>
      <c r="W116" s="25">
        <f t="shared" si="24"/>
        <v>0.22841057872991538</v>
      </c>
      <c r="X116" s="24">
        <f t="shared" si="29"/>
        <v>185.46736956362838</v>
      </c>
      <c r="Y116" s="7"/>
      <c r="Z116" s="25">
        <f t="shared" si="30"/>
        <v>-646</v>
      </c>
      <c r="AA116" s="17">
        <f t="shared" si="31"/>
        <v>185.43600000000001</v>
      </c>
      <c r="AB116" s="24">
        <f t="shared" si="25"/>
        <v>3.2364687517282049</v>
      </c>
      <c r="AC116" s="17">
        <f t="shared" si="26"/>
        <v>3.1369563628373953E-2</v>
      </c>
    </row>
    <row r="117" spans="1:29" s="17" customFormat="1" x14ac:dyDescent="0.25">
      <c r="A117" s="17">
        <v>32</v>
      </c>
      <c r="B117" s="17">
        <v>-624</v>
      </c>
      <c r="C117" s="17">
        <v>12894</v>
      </c>
      <c r="D117" s="17">
        <v>15117</v>
      </c>
      <c r="E117" s="17">
        <v>13485</v>
      </c>
      <c r="F117" s="17">
        <v>11278</v>
      </c>
      <c r="G117" s="24"/>
      <c r="H117" s="7"/>
      <c r="I117" s="25">
        <f t="shared" si="32"/>
        <v>-591</v>
      </c>
      <c r="J117" s="24">
        <f t="shared" si="32"/>
        <v>3839</v>
      </c>
      <c r="K117" s="7"/>
      <c r="L117" s="25">
        <f t="shared" si="27"/>
        <v>-584.39053881871746</v>
      </c>
      <c r="M117" s="17">
        <f t="shared" si="18"/>
        <v>43.684977106880794</v>
      </c>
      <c r="N117" s="17">
        <f t="shared" si="28"/>
        <v>3831.4717571878627</v>
      </c>
      <c r="O117" s="24">
        <f t="shared" si="19"/>
        <v>56.674439838496177</v>
      </c>
      <c r="P117" s="7"/>
      <c r="Q117" s="25">
        <f t="shared" si="20"/>
        <v>-533.24779891323749</v>
      </c>
      <c r="R117" s="24">
        <f t="shared" si="21"/>
        <v>3827.2499858662518</v>
      </c>
      <c r="S117" s="7"/>
      <c r="T117" s="25">
        <f t="shared" si="22"/>
        <v>0.13796090509502437</v>
      </c>
      <c r="U117" s="24">
        <f t="shared" si="23"/>
        <v>0.99141061310817569</v>
      </c>
      <c r="V117" s="7"/>
      <c r="W117" s="25">
        <f t="shared" si="24"/>
        <v>0.13337976542255531</v>
      </c>
      <c r="X117" s="24">
        <f t="shared" si="29"/>
        <v>179.93256544039457</v>
      </c>
      <c r="Y117" s="7"/>
      <c r="Z117" s="25">
        <f t="shared" si="30"/>
        <v>-624</v>
      </c>
      <c r="AA117" s="17">
        <f t="shared" si="31"/>
        <v>179.82</v>
      </c>
      <c r="AB117" s="24">
        <f t="shared" si="25"/>
        <v>3.1384510609362035</v>
      </c>
      <c r="AC117" s="17">
        <f t="shared" si="26"/>
        <v>0.11256544039457594</v>
      </c>
    </row>
    <row r="118" spans="1:29" s="17" customFormat="1" x14ac:dyDescent="0.25">
      <c r="A118" s="17">
        <v>33</v>
      </c>
      <c r="B118" s="17">
        <v>-624</v>
      </c>
      <c r="C118" s="17">
        <v>13092</v>
      </c>
      <c r="D118" s="17">
        <v>15144</v>
      </c>
      <c r="E118" s="17">
        <v>13305</v>
      </c>
      <c r="F118" s="17">
        <v>11279</v>
      </c>
      <c r="G118" s="24"/>
      <c r="H118" s="7"/>
      <c r="I118" s="25">
        <f t="shared" si="32"/>
        <v>-213</v>
      </c>
      <c r="J118" s="24">
        <f t="shared" si="32"/>
        <v>3865</v>
      </c>
      <c r="K118" s="7"/>
      <c r="L118" s="25">
        <f t="shared" si="27"/>
        <v>-207.63629965474169</v>
      </c>
      <c r="M118" s="17">
        <f t="shared" si="18"/>
        <v>28.7692813937241</v>
      </c>
      <c r="N118" s="17">
        <f t="shared" si="28"/>
        <v>3862.8134050714507</v>
      </c>
      <c r="O118" s="24">
        <f t="shared" si="19"/>
        <v>4.7811973815575692</v>
      </c>
      <c r="P118" s="7"/>
      <c r="Q118" s="25">
        <f t="shared" si="20"/>
        <v>-155.24779891323749</v>
      </c>
      <c r="R118" s="24">
        <f t="shared" si="21"/>
        <v>3853.2499858662518</v>
      </c>
      <c r="S118" s="7"/>
      <c r="T118" s="25">
        <f t="shared" si="22"/>
        <v>4.0165429460245067E-2</v>
      </c>
      <c r="U118" s="24">
        <f t="shared" si="23"/>
        <v>0.99814565159168311</v>
      </c>
      <c r="V118" s="7"/>
      <c r="W118" s="25">
        <f t="shared" si="24"/>
        <v>3.5552113575148155E-2</v>
      </c>
      <c r="X118" s="24">
        <f t="shared" si="29"/>
        <v>174.31017373631062</v>
      </c>
      <c r="Y118" s="7"/>
      <c r="Z118" s="25">
        <f t="shared" si="30"/>
        <v>-624</v>
      </c>
      <c r="AA118" s="17">
        <f t="shared" si="31"/>
        <v>174.20400000000001</v>
      </c>
      <c r="AB118" s="24">
        <f t="shared" si="25"/>
        <v>3.0404333701442017</v>
      </c>
      <c r="AC118" s="17">
        <f t="shared" si="26"/>
        <v>0.106173736310609</v>
      </c>
    </row>
    <row r="119" spans="1:29" s="17" customFormat="1" x14ac:dyDescent="0.25">
      <c r="A119" s="17">
        <v>34</v>
      </c>
      <c r="B119" s="17">
        <v>-615</v>
      </c>
      <c r="C119" s="17">
        <v>13278</v>
      </c>
      <c r="D119" s="17">
        <v>15142</v>
      </c>
      <c r="E119" s="17">
        <v>13118</v>
      </c>
      <c r="F119" s="17">
        <v>11273</v>
      </c>
      <c r="G119" s="24"/>
      <c r="H119" s="7"/>
      <c r="I119" s="25">
        <f t="shared" si="32"/>
        <v>160</v>
      </c>
      <c r="J119" s="24">
        <f t="shared" si="32"/>
        <v>3869</v>
      </c>
      <c r="K119" s="7"/>
      <c r="L119" s="25">
        <f t="shared" si="27"/>
        <v>165.10540827293264</v>
      </c>
      <c r="M119" s="17">
        <f t="shared" si="18"/>
        <v>26.065193633328995</v>
      </c>
      <c r="N119" s="17">
        <f t="shared" si="28"/>
        <v>3857.4994727340195</v>
      </c>
      <c r="O119" s="24">
        <f t="shared" si="19"/>
        <v>132.26212739556112</v>
      </c>
      <c r="P119" s="7"/>
      <c r="Q119" s="25">
        <f t="shared" si="20"/>
        <v>217.75220108676251</v>
      </c>
      <c r="R119" s="24">
        <f t="shared" si="21"/>
        <v>3857.2499858662518</v>
      </c>
      <c r="S119" s="7"/>
      <c r="T119" s="25">
        <f t="shared" si="22"/>
        <v>-5.6336455226984251E-2</v>
      </c>
      <c r="U119" s="24">
        <f t="shared" si="23"/>
        <v>0.99918181135837658</v>
      </c>
      <c r="V119" s="7"/>
      <c r="W119" s="25">
        <f t="shared" si="24"/>
        <v>-6.0955591485198343E-2</v>
      </c>
      <c r="X119" s="24">
        <f t="shared" si="29"/>
        <v>168.77923427277119</v>
      </c>
      <c r="Y119" s="7"/>
      <c r="Z119" s="25">
        <f t="shared" si="30"/>
        <v>-615</v>
      </c>
      <c r="AA119" s="17">
        <f t="shared" si="31"/>
        <v>168.66900000000001</v>
      </c>
      <c r="AB119" s="24">
        <f t="shared" si="25"/>
        <v>2.9438293960463158</v>
      </c>
      <c r="AC119" s="17">
        <f t="shared" si="26"/>
        <v>0.11023427277118003</v>
      </c>
    </row>
    <row r="120" spans="1:29" s="17" customFormat="1" x14ac:dyDescent="0.25">
      <c r="A120" s="17">
        <v>35</v>
      </c>
      <c r="B120" s="17">
        <v>-606</v>
      </c>
      <c r="C120" s="17">
        <v>13449</v>
      </c>
      <c r="D120" s="17">
        <v>15109</v>
      </c>
      <c r="E120" s="17">
        <v>12925</v>
      </c>
      <c r="F120" s="17">
        <v>11284</v>
      </c>
      <c r="G120" s="24"/>
      <c r="H120" s="7"/>
      <c r="I120" s="25">
        <f t="shared" si="32"/>
        <v>524</v>
      </c>
      <c r="J120" s="24">
        <f t="shared" si="32"/>
        <v>3825</v>
      </c>
      <c r="K120" s="7"/>
      <c r="L120" s="25">
        <f t="shared" si="27"/>
        <v>530.37007562135636</v>
      </c>
      <c r="M120" s="17">
        <f t="shared" si="18"/>
        <v>40.577863421798661</v>
      </c>
      <c r="N120" s="17">
        <f t="shared" si="28"/>
        <v>3817.1539430025528</v>
      </c>
      <c r="O120" s="24">
        <f t="shared" si="19"/>
        <v>61.560610407190943</v>
      </c>
      <c r="P120" s="7"/>
      <c r="Q120" s="25">
        <f t="shared" si="20"/>
        <v>581.75220108676251</v>
      </c>
      <c r="R120" s="24">
        <f t="shared" si="21"/>
        <v>3813.2499858662518</v>
      </c>
      <c r="S120" s="7"/>
      <c r="T120" s="25">
        <f t="shared" si="22"/>
        <v>-0.15050987620862358</v>
      </c>
      <c r="U120" s="24">
        <f t="shared" si="23"/>
        <v>0.98778405392474855</v>
      </c>
      <c r="V120" s="7"/>
      <c r="W120" s="25">
        <f t="shared" si="24"/>
        <v>-0.15507733446654831</v>
      </c>
      <c r="X120" s="24">
        <f t="shared" si="29"/>
        <v>163.34793323712415</v>
      </c>
      <c r="Y120" s="7"/>
      <c r="Z120" s="25">
        <f t="shared" si="30"/>
        <v>-606</v>
      </c>
      <c r="AA120" s="17">
        <f t="shared" si="31"/>
        <v>163.215</v>
      </c>
      <c r="AB120" s="24">
        <f t="shared" si="25"/>
        <v>2.8486391386425454</v>
      </c>
      <c r="AC120" s="17">
        <f t="shared" si="26"/>
        <v>0.13293323712414917</v>
      </c>
    </row>
    <row r="121" spans="1:29" s="17" customFormat="1" x14ac:dyDescent="0.25">
      <c r="A121" s="17">
        <v>36</v>
      </c>
      <c r="B121" s="17">
        <v>-623</v>
      </c>
      <c r="C121" s="17">
        <v>13638</v>
      </c>
      <c r="D121" s="17">
        <v>15073</v>
      </c>
      <c r="E121" s="17">
        <v>12741</v>
      </c>
      <c r="F121" s="17">
        <v>11326</v>
      </c>
      <c r="G121" s="24"/>
      <c r="H121" s="7"/>
      <c r="I121" s="25">
        <f t="shared" si="32"/>
        <v>897</v>
      </c>
      <c r="J121" s="24">
        <f t="shared" si="32"/>
        <v>3747</v>
      </c>
      <c r="K121" s="7"/>
      <c r="L121" s="25">
        <f t="shared" si="27"/>
        <v>900.28932345284966</v>
      </c>
      <c r="M121" s="17">
        <f t="shared" si="18"/>
        <v>10.819648777466794</v>
      </c>
      <c r="N121" s="17">
        <f t="shared" si="28"/>
        <v>3739.7334787882146</v>
      </c>
      <c r="O121" s="24">
        <f t="shared" si="19"/>
        <v>52.802330521327193</v>
      </c>
      <c r="P121" s="7"/>
      <c r="Q121" s="25">
        <f t="shared" si="20"/>
        <v>954.75220108676251</v>
      </c>
      <c r="R121" s="24">
        <f t="shared" si="21"/>
        <v>3735.2499858662518</v>
      </c>
      <c r="S121" s="7"/>
      <c r="T121" s="25">
        <f t="shared" si="22"/>
        <v>-0.24701176089585292</v>
      </c>
      <c r="U121" s="24">
        <f t="shared" si="23"/>
        <v>0.96757893847422627</v>
      </c>
      <c r="V121" s="7"/>
      <c r="W121" s="25">
        <f t="shared" si="24"/>
        <v>-0.25148685563313777</v>
      </c>
      <c r="X121" s="24">
        <f t="shared" si="29"/>
        <v>157.70069038842257</v>
      </c>
      <c r="Y121" s="7"/>
      <c r="Z121" s="25">
        <f t="shared" si="30"/>
        <v>-623</v>
      </c>
      <c r="AA121" s="17">
        <f t="shared" si="31"/>
        <v>157.608</v>
      </c>
      <c r="AB121" s="24">
        <f t="shared" si="25"/>
        <v>2.7507785274832228</v>
      </c>
      <c r="AC121" s="17">
        <f t="shared" si="26"/>
        <v>9.2690388422568049E-2</v>
      </c>
    </row>
    <row r="122" spans="1:29" s="17" customFormat="1" x14ac:dyDescent="0.25">
      <c r="A122" s="17">
        <v>37</v>
      </c>
      <c r="B122" s="17">
        <v>-625</v>
      </c>
      <c r="C122" s="17">
        <v>13815</v>
      </c>
      <c r="D122" s="17">
        <v>15015</v>
      </c>
      <c r="E122" s="17">
        <v>12558</v>
      </c>
      <c r="F122" s="17">
        <v>11379</v>
      </c>
      <c r="G122" s="24"/>
      <c r="H122" s="7"/>
      <c r="I122" s="25">
        <f t="shared" si="32"/>
        <v>1257</v>
      </c>
      <c r="J122" s="24">
        <f t="shared" si="32"/>
        <v>3636</v>
      </c>
      <c r="K122" s="7"/>
      <c r="L122" s="25">
        <f t="shared" si="27"/>
        <v>1262.1687771157101</v>
      </c>
      <c r="M122" s="17">
        <f t="shared" si="18"/>
        <v>26.716256871888419</v>
      </c>
      <c r="N122" s="17">
        <f t="shared" si="28"/>
        <v>3626.1901342742099</v>
      </c>
      <c r="O122" s="24">
        <f t="shared" si="19"/>
        <v>96.233465558031952</v>
      </c>
      <c r="P122" s="7"/>
      <c r="Q122" s="25">
        <f t="shared" si="20"/>
        <v>1314.7522010867626</v>
      </c>
      <c r="R122" s="24">
        <f t="shared" si="21"/>
        <v>3624.2499858662518</v>
      </c>
      <c r="S122" s="7"/>
      <c r="T122" s="25">
        <f t="shared" si="22"/>
        <v>-0.34015030911945227</v>
      </c>
      <c r="U122" s="24">
        <f t="shared" si="23"/>
        <v>0.93882550494848283</v>
      </c>
      <c r="V122" s="7"/>
      <c r="W122" s="25">
        <f t="shared" si="24"/>
        <v>-0.34449349137567337</v>
      </c>
      <c r="X122" s="24">
        <f t="shared" si="29"/>
        <v>152.120112373437</v>
      </c>
      <c r="Y122" s="7"/>
      <c r="Z122" s="25">
        <f t="shared" si="30"/>
        <v>-625</v>
      </c>
      <c r="AA122" s="17">
        <f t="shared" si="31"/>
        <v>151.983</v>
      </c>
      <c r="AB122" s="24">
        <f t="shared" si="25"/>
        <v>2.6526037570585417</v>
      </c>
      <c r="AC122" s="17">
        <f t="shared" si="26"/>
        <v>0.13711237343699167</v>
      </c>
    </row>
    <row r="123" spans="1:29" s="17" customFormat="1" x14ac:dyDescent="0.25">
      <c r="A123" s="17">
        <v>38</v>
      </c>
      <c r="B123" s="17">
        <v>-636</v>
      </c>
      <c r="C123" s="17">
        <v>13994</v>
      </c>
      <c r="D123" s="17">
        <v>14938</v>
      </c>
      <c r="E123" s="17">
        <v>12382</v>
      </c>
      <c r="F123" s="17">
        <v>11461</v>
      </c>
      <c r="G123" s="24"/>
      <c r="H123" s="7"/>
      <c r="I123" s="25">
        <f t="shared" si="32"/>
        <v>1612</v>
      </c>
      <c r="J123" s="24">
        <f t="shared" si="32"/>
        <v>3477</v>
      </c>
      <c r="K123" s="7"/>
      <c r="L123" s="25">
        <f t="shared" si="27"/>
        <v>1617.3327828759298</v>
      </c>
      <c r="M123" s="17">
        <f t="shared" si="18"/>
        <v>28.438573201809593</v>
      </c>
      <c r="N123" s="17">
        <f t="shared" si="28"/>
        <v>3474.8930045832531</v>
      </c>
      <c r="O123" s="24">
        <f t="shared" si="19"/>
        <v>4.4394296861926135</v>
      </c>
      <c r="P123" s="7"/>
      <c r="Q123" s="25">
        <f t="shared" si="20"/>
        <v>1669.7522010867626</v>
      </c>
      <c r="R123" s="24">
        <f t="shared" si="21"/>
        <v>3465.2499858662518</v>
      </c>
      <c r="S123" s="7"/>
      <c r="T123" s="25">
        <f t="shared" si="22"/>
        <v>-0.43199526639550162</v>
      </c>
      <c r="U123" s="24">
        <f t="shared" si="23"/>
        <v>0.89763815422241799</v>
      </c>
      <c r="V123" s="7"/>
      <c r="W123" s="25">
        <f t="shared" si="24"/>
        <v>-0.43614904885263994</v>
      </c>
      <c r="X123" s="24">
        <f t="shared" si="29"/>
        <v>146.35583720578938</v>
      </c>
      <c r="Y123" s="7"/>
      <c r="Z123" s="25">
        <f t="shared" si="30"/>
        <v>-636</v>
      </c>
      <c r="AA123" s="17">
        <f t="shared" si="31"/>
        <v>146.25900000000001</v>
      </c>
      <c r="AB123" s="24">
        <f t="shared" si="25"/>
        <v>2.5527011106743864</v>
      </c>
      <c r="AC123" s="17">
        <f t="shared" si="26"/>
        <v>9.6837205789370273E-2</v>
      </c>
    </row>
    <row r="124" spans="1:29" s="17" customFormat="1" x14ac:dyDescent="0.25">
      <c r="A124" s="17">
        <v>39</v>
      </c>
      <c r="B124" s="17">
        <v>-624</v>
      </c>
      <c r="C124" s="17">
        <v>14170</v>
      </c>
      <c r="D124" s="17">
        <v>14856</v>
      </c>
      <c r="E124" s="17">
        <v>12223</v>
      </c>
      <c r="F124" s="17">
        <v>11557</v>
      </c>
      <c r="G124" s="24"/>
      <c r="H124" s="7"/>
      <c r="I124" s="25">
        <f t="shared" si="32"/>
        <v>1947</v>
      </c>
      <c r="J124" s="24">
        <f t="shared" si="32"/>
        <v>3299</v>
      </c>
      <c r="K124" s="7"/>
      <c r="L124" s="25">
        <f t="shared" si="27"/>
        <v>1949.5646660159671</v>
      </c>
      <c r="M124" s="17">
        <f t="shared" si="18"/>
        <v>6.5775117734564406</v>
      </c>
      <c r="N124" s="17">
        <f t="shared" si="28"/>
        <v>3292.8472185397877</v>
      </c>
      <c r="O124" s="24">
        <f t="shared" si="19"/>
        <v>37.856719697131979</v>
      </c>
      <c r="P124" s="7"/>
      <c r="Q124" s="25">
        <f t="shared" si="20"/>
        <v>2004.7522010867626</v>
      </c>
      <c r="R124" s="24">
        <f t="shared" si="21"/>
        <v>3287.2499858662518</v>
      </c>
      <c r="S124" s="7"/>
      <c r="T124" s="25">
        <f t="shared" si="22"/>
        <v>-0.51866585988135105</v>
      </c>
      <c r="U124" s="24">
        <f t="shared" si="23"/>
        <v>0.85152904460455936</v>
      </c>
      <c r="V124" s="7"/>
      <c r="W124" s="25">
        <f t="shared" si="24"/>
        <v>-0.5226074373358669</v>
      </c>
      <c r="X124" s="24">
        <f t="shared" si="29"/>
        <v>140.73164907804306</v>
      </c>
      <c r="Y124" s="7"/>
      <c r="Z124" s="25">
        <f t="shared" si="30"/>
        <v>-624</v>
      </c>
      <c r="AA124" s="17">
        <f t="shared" si="31"/>
        <v>140.64300000000003</v>
      </c>
      <c r="AB124" s="24">
        <f t="shared" si="25"/>
        <v>2.4546834198823855</v>
      </c>
      <c r="AC124" s="17">
        <f t="shared" si="26"/>
        <v>8.8649078043033569E-2</v>
      </c>
    </row>
    <row r="125" spans="1:29" s="17" customFormat="1" x14ac:dyDescent="0.25">
      <c r="A125" s="17">
        <v>40</v>
      </c>
      <c r="B125" s="17">
        <v>-641</v>
      </c>
      <c r="C125" s="17">
        <v>14331</v>
      </c>
      <c r="D125" s="17">
        <v>14741</v>
      </c>
      <c r="E125" s="17">
        <v>12057</v>
      </c>
      <c r="F125" s="17">
        <v>11664</v>
      </c>
      <c r="G125" s="24"/>
      <c r="H125" s="7"/>
      <c r="I125" s="25">
        <f t="shared" si="32"/>
        <v>2274</v>
      </c>
      <c r="J125" s="24">
        <f t="shared" si="32"/>
        <v>3077</v>
      </c>
      <c r="K125" s="7"/>
      <c r="L125" s="25">
        <f t="shared" si="27"/>
        <v>2270.7340325085597</v>
      </c>
      <c r="M125" s="17">
        <f t="shared" si="18"/>
        <v>10.666543655144705</v>
      </c>
      <c r="N125" s="17">
        <f t="shared" si="28"/>
        <v>3073.0359118568017</v>
      </c>
      <c r="O125" s="24">
        <f t="shared" si="19"/>
        <v>15.713994807045315</v>
      </c>
      <c r="P125" s="7"/>
      <c r="Q125" s="25">
        <f t="shared" si="20"/>
        <v>2331.7522010867624</v>
      </c>
      <c r="R125" s="24">
        <f t="shared" si="21"/>
        <v>3065.2499858662518</v>
      </c>
      <c r="S125" s="7"/>
      <c r="T125" s="25">
        <f t="shared" si="22"/>
        <v>-0.60326670785112035</v>
      </c>
      <c r="U125" s="24">
        <f t="shared" si="23"/>
        <v>0.79402217755307258</v>
      </c>
      <c r="V125" s="7"/>
      <c r="W125" s="25">
        <f t="shared" si="24"/>
        <v>-0.60694337415168598</v>
      </c>
      <c r="X125" s="24">
        <f t="shared" si="29"/>
        <v>134.87629651493216</v>
      </c>
      <c r="Y125" s="7"/>
      <c r="Z125" s="25">
        <f t="shared" si="30"/>
        <v>-641</v>
      </c>
      <c r="AA125" s="17">
        <f t="shared" si="31"/>
        <v>134.87400000000002</v>
      </c>
      <c r="AB125" s="24">
        <f t="shared" si="25"/>
        <v>2.3539953753348324</v>
      </c>
      <c r="AC125" s="17">
        <f t="shared" si="26"/>
        <v>2.2965149321407807E-3</v>
      </c>
    </row>
    <row r="126" spans="1:29" s="17" customFormat="1" x14ac:dyDescent="0.25">
      <c r="A126" s="17">
        <v>41</v>
      </c>
      <c r="B126" s="17">
        <v>-621</v>
      </c>
      <c r="C126" s="17">
        <v>14482</v>
      </c>
      <c r="D126" s="17">
        <v>14623</v>
      </c>
      <c r="E126" s="17">
        <v>11916</v>
      </c>
      <c r="F126" s="17">
        <v>11795</v>
      </c>
      <c r="G126" s="24"/>
      <c r="H126" s="7"/>
      <c r="I126" s="25">
        <f t="shared" si="32"/>
        <v>2566</v>
      </c>
      <c r="J126" s="24">
        <f t="shared" si="32"/>
        <v>2828</v>
      </c>
      <c r="K126" s="7"/>
      <c r="L126" s="25">
        <f t="shared" si="27"/>
        <v>2559.39695333701</v>
      </c>
      <c r="M126" s="17">
        <f t="shared" si="18"/>
        <v>43.600225233623135</v>
      </c>
      <c r="N126" s="17">
        <f t="shared" si="28"/>
        <v>2830.4599052658182</v>
      </c>
      <c r="O126" s="24">
        <f t="shared" si="19"/>
        <v>6.0511339168000058</v>
      </c>
      <c r="P126" s="7"/>
      <c r="Q126" s="25">
        <f t="shared" si="20"/>
        <v>2623.7522010867624</v>
      </c>
      <c r="R126" s="24">
        <f t="shared" si="21"/>
        <v>2816.2499858662518</v>
      </c>
      <c r="S126" s="7"/>
      <c r="T126" s="25">
        <f t="shared" si="22"/>
        <v>-0.67881241918803981</v>
      </c>
      <c r="U126" s="24">
        <f t="shared" si="23"/>
        <v>0.72952123207640507</v>
      </c>
      <c r="V126" s="7"/>
      <c r="W126" s="25">
        <f t="shared" si="24"/>
        <v>-0.68219174875694832</v>
      </c>
      <c r="X126" s="24">
        <f t="shared" si="29"/>
        <v>129.19046079712439</v>
      </c>
      <c r="Y126" s="7"/>
      <c r="Z126" s="25">
        <f t="shared" si="30"/>
        <v>-621</v>
      </c>
      <c r="AA126" s="17">
        <f t="shared" si="31"/>
        <v>129.28500000000003</v>
      </c>
      <c r="AB126" s="24">
        <f t="shared" si="25"/>
        <v>2.2564489234408693</v>
      </c>
      <c r="AC126" s="17">
        <f t="shared" si="26"/>
        <v>-9.4539202875637329E-2</v>
      </c>
    </row>
    <row r="127" spans="1:29" s="17" customFormat="1" x14ac:dyDescent="0.25">
      <c r="A127" s="17">
        <v>42</v>
      </c>
      <c r="B127" s="17">
        <v>-605</v>
      </c>
      <c r="C127" s="17">
        <v>14605</v>
      </c>
      <c r="D127" s="17">
        <v>14488</v>
      </c>
      <c r="E127" s="17">
        <v>11784</v>
      </c>
      <c r="F127" s="17">
        <v>11922</v>
      </c>
      <c r="G127" s="24"/>
      <c r="H127" s="7"/>
      <c r="I127" s="25">
        <f t="shared" si="32"/>
        <v>2821</v>
      </c>
      <c r="J127" s="24">
        <f t="shared" si="32"/>
        <v>2566</v>
      </c>
      <c r="K127" s="7"/>
      <c r="L127" s="25">
        <f t="shared" si="27"/>
        <v>2816.6909787118252</v>
      </c>
      <c r="M127" s="17">
        <f t="shared" si="18"/>
        <v>18.567664461943529</v>
      </c>
      <c r="N127" s="17">
        <f t="shared" si="28"/>
        <v>2568.31793029343</v>
      </c>
      <c r="O127" s="24">
        <f t="shared" si="19"/>
        <v>5.3728008452003992</v>
      </c>
      <c r="P127" s="7"/>
      <c r="Q127" s="25">
        <f t="shared" si="20"/>
        <v>2878.7522010867624</v>
      </c>
      <c r="R127" s="24">
        <f t="shared" si="21"/>
        <v>2554.2499858662518</v>
      </c>
      <c r="S127" s="7"/>
      <c r="T127" s="25">
        <f t="shared" si="22"/>
        <v>-0.74478555751308939</v>
      </c>
      <c r="U127" s="24">
        <f t="shared" si="23"/>
        <v>0.66165276735798373</v>
      </c>
      <c r="V127" s="7"/>
      <c r="W127" s="25">
        <f t="shared" si="24"/>
        <v>-0.747851882348752</v>
      </c>
      <c r="X127" s="24">
        <f t="shared" si="29"/>
        <v>123.77066595272913</v>
      </c>
      <c r="Y127" s="7"/>
      <c r="Z127" s="25">
        <f t="shared" si="30"/>
        <v>-605</v>
      </c>
      <c r="AA127" s="17">
        <f t="shared" si="31"/>
        <v>123.84000000000003</v>
      </c>
      <c r="AB127" s="24">
        <f t="shared" si="25"/>
        <v>2.1614157456697782</v>
      </c>
      <c r="AC127" s="17">
        <f t="shared" si="26"/>
        <v>-6.9334047270899646E-2</v>
      </c>
    </row>
    <row r="128" spans="1:29" s="17" customFormat="1" x14ac:dyDescent="0.25">
      <c r="A128" s="17">
        <v>43</v>
      </c>
      <c r="B128" s="17">
        <v>-615</v>
      </c>
      <c r="C128" s="17">
        <v>14723</v>
      </c>
      <c r="D128" s="17">
        <v>14347</v>
      </c>
      <c r="E128" s="17">
        <v>11669</v>
      </c>
      <c r="F128" s="17">
        <v>12071</v>
      </c>
      <c r="G128" s="24"/>
      <c r="H128" s="7"/>
      <c r="I128" s="25">
        <f t="shared" si="32"/>
        <v>3054</v>
      </c>
      <c r="J128" s="24">
        <f t="shared" si="32"/>
        <v>2276</v>
      </c>
      <c r="K128" s="7"/>
      <c r="L128" s="25">
        <f t="shared" si="27"/>
        <v>3051.6134684499602</v>
      </c>
      <c r="M128" s="17">
        <f t="shared" si="18"/>
        <v>5.6955328393351925</v>
      </c>
      <c r="N128" s="17">
        <f t="shared" si="28"/>
        <v>2278.1894533731734</v>
      </c>
      <c r="O128" s="24">
        <f t="shared" si="19"/>
        <v>4.7937060733002239</v>
      </c>
      <c r="P128" s="7"/>
      <c r="Q128" s="25">
        <f t="shared" si="20"/>
        <v>3111.7522010867624</v>
      </c>
      <c r="R128" s="24">
        <f t="shared" si="21"/>
        <v>2264.2499858662518</v>
      </c>
      <c r="S128" s="7"/>
      <c r="T128" s="25">
        <f t="shared" si="22"/>
        <v>-0.80506689566891898</v>
      </c>
      <c r="U128" s="24">
        <f t="shared" si="23"/>
        <v>0.58653118427270834</v>
      </c>
      <c r="V128" s="7"/>
      <c r="W128" s="25">
        <f t="shared" si="24"/>
        <v>-0.80778662875908003</v>
      </c>
      <c r="X128" s="24">
        <f t="shared" si="29"/>
        <v>118.25354239578269</v>
      </c>
      <c r="Y128" s="7"/>
      <c r="Z128" s="25">
        <f t="shared" si="30"/>
        <v>-615</v>
      </c>
      <c r="AA128" s="17">
        <f t="shared" si="31"/>
        <v>118.30500000000004</v>
      </c>
      <c r="AB128" s="24">
        <f t="shared" si="25"/>
        <v>2.0648117715718919</v>
      </c>
      <c r="AC128" s="17">
        <f t="shared" si="26"/>
        <v>-5.1457604217347352E-2</v>
      </c>
    </row>
    <row r="129" spans="1:29" s="17" customFormat="1" x14ac:dyDescent="0.25">
      <c r="A129" s="17">
        <v>44</v>
      </c>
      <c r="B129" s="17">
        <v>-617</v>
      </c>
      <c r="C129" s="17">
        <v>14821</v>
      </c>
      <c r="D129" s="17">
        <v>14177</v>
      </c>
      <c r="E129" s="17">
        <v>11558</v>
      </c>
      <c r="F129" s="17">
        <v>12217</v>
      </c>
      <c r="G129" s="24"/>
      <c r="H129" s="7"/>
      <c r="I129" s="25">
        <f t="shared" si="32"/>
        <v>3263</v>
      </c>
      <c r="J129" s="24">
        <f t="shared" si="32"/>
        <v>1960</v>
      </c>
      <c r="K129" s="7"/>
      <c r="L129" s="25">
        <f t="shared" si="27"/>
        <v>3258.1340339290646</v>
      </c>
      <c r="M129" s="17">
        <f t="shared" si="18"/>
        <v>23.67762580349477</v>
      </c>
      <c r="N129" s="17">
        <f t="shared" si="28"/>
        <v>1965.8635242980868</v>
      </c>
      <c r="O129" s="24">
        <f t="shared" si="19"/>
        <v>34.380917194253819</v>
      </c>
      <c r="P129" s="7"/>
      <c r="Q129" s="25">
        <f t="shared" si="20"/>
        <v>3320.7522010867624</v>
      </c>
      <c r="R129" s="24">
        <f t="shared" si="21"/>
        <v>1948.2499858662518</v>
      </c>
      <c r="S129" s="7"/>
      <c r="T129" s="25">
        <f t="shared" si="22"/>
        <v>-0.85913899727650855</v>
      </c>
      <c r="U129" s="24">
        <f t="shared" si="23"/>
        <v>0.50467456270392541</v>
      </c>
      <c r="V129" s="7"/>
      <c r="W129" s="25">
        <f t="shared" si="24"/>
        <v>-0.86148094081033488</v>
      </c>
      <c r="X129" s="24">
        <f t="shared" si="29"/>
        <v>112.63297984122181</v>
      </c>
      <c r="Y129" s="7"/>
      <c r="Z129" s="25">
        <f t="shared" si="30"/>
        <v>-617</v>
      </c>
      <c r="AA129" s="17">
        <f t="shared" si="31"/>
        <v>112.75200000000004</v>
      </c>
      <c r="AB129" s="24">
        <f t="shared" si="25"/>
        <v>1.9678936382086469</v>
      </c>
      <c r="AC129" s="17">
        <f t="shared" si="26"/>
        <v>-0.11902015877822691</v>
      </c>
    </row>
    <row r="130" spans="1:29" s="17" customFormat="1" x14ac:dyDescent="0.25">
      <c r="A130" s="17">
        <v>45</v>
      </c>
      <c r="B130" s="17">
        <v>-630</v>
      </c>
      <c r="C130" s="17">
        <v>14905</v>
      </c>
      <c r="D130" s="17">
        <v>14004</v>
      </c>
      <c r="E130" s="17">
        <v>11466</v>
      </c>
      <c r="F130" s="17">
        <v>12386</v>
      </c>
      <c r="G130" s="24"/>
      <c r="H130" s="7"/>
      <c r="I130" s="25">
        <f t="shared" si="32"/>
        <v>3439</v>
      </c>
      <c r="J130" s="24">
        <f t="shared" si="32"/>
        <v>1618</v>
      </c>
      <c r="K130" s="7"/>
      <c r="L130" s="25">
        <f t="shared" si="27"/>
        <v>3436.8512552914945</v>
      </c>
      <c r="M130" s="17">
        <f t="shared" si="18"/>
        <v>4.617103822330586</v>
      </c>
      <c r="N130" s="17">
        <f t="shared" si="28"/>
        <v>1628.0371058154528</v>
      </c>
      <c r="O130" s="24">
        <f t="shared" si="19"/>
        <v>100.74349315059708</v>
      </c>
      <c r="P130" s="7"/>
      <c r="Q130" s="25">
        <f t="shared" si="20"/>
        <v>3496.7522010867624</v>
      </c>
      <c r="R130" s="24">
        <f t="shared" si="21"/>
        <v>1606.2499858662518</v>
      </c>
      <c r="S130" s="7"/>
      <c r="T130" s="25">
        <f t="shared" si="22"/>
        <v>-0.90467339863026819</v>
      </c>
      <c r="U130" s="24">
        <f t="shared" si="23"/>
        <v>0.41608290265163506</v>
      </c>
      <c r="V130" s="7"/>
      <c r="W130" s="25">
        <f t="shared" si="24"/>
        <v>-0.90660632992230428</v>
      </c>
      <c r="X130" s="24">
        <f t="shared" si="29"/>
        <v>106.92280975513864</v>
      </c>
      <c r="Y130" s="7"/>
      <c r="Z130" s="25">
        <f t="shared" si="30"/>
        <v>-630</v>
      </c>
      <c r="AA130" s="17">
        <f t="shared" si="31"/>
        <v>107.08200000000004</v>
      </c>
      <c r="AB130" s="24">
        <f t="shared" si="25"/>
        <v>1.8689334696205684</v>
      </c>
      <c r="AC130" s="17">
        <f t="shared" si="26"/>
        <v>-0.15919024486139222</v>
      </c>
    </row>
    <row r="131" spans="1:29" s="17" customFormat="1" x14ac:dyDescent="0.25">
      <c r="A131" s="17">
        <v>46</v>
      </c>
      <c r="B131" s="17">
        <v>-626</v>
      </c>
      <c r="C131" s="17">
        <v>14981</v>
      </c>
      <c r="D131" s="17">
        <v>13837</v>
      </c>
      <c r="E131" s="17">
        <v>11396</v>
      </c>
      <c r="F131" s="17">
        <v>12565</v>
      </c>
      <c r="G131" s="24"/>
      <c r="H131" s="7"/>
      <c r="I131" s="25">
        <f t="shared" si="32"/>
        <v>3585</v>
      </c>
      <c r="J131" s="24">
        <f t="shared" si="32"/>
        <v>1272</v>
      </c>
      <c r="K131" s="7"/>
      <c r="L131" s="25">
        <f t="shared" si="27"/>
        <v>3580.5358741938853</v>
      </c>
      <c r="M131" s="17">
        <f t="shared" si="18"/>
        <v>19.92841921281904</v>
      </c>
      <c r="N131" s="17">
        <f t="shared" si="28"/>
        <v>1276.6680809927952</v>
      </c>
      <c r="O131" s="24">
        <f t="shared" si="19"/>
        <v>21.790980155296189</v>
      </c>
      <c r="P131" s="7"/>
      <c r="Q131" s="25">
        <f t="shared" si="20"/>
        <v>3642.7522010867624</v>
      </c>
      <c r="R131" s="24">
        <f t="shared" si="21"/>
        <v>1260.2499858662518</v>
      </c>
      <c r="S131" s="7"/>
      <c r="T131" s="25">
        <f t="shared" si="22"/>
        <v>-0.94244625429872797</v>
      </c>
      <c r="U131" s="24">
        <f t="shared" si="23"/>
        <v>0.32645508283265123</v>
      </c>
      <c r="V131" s="7"/>
      <c r="W131" s="25">
        <f t="shared" si="24"/>
        <v>-0.94396530097533549</v>
      </c>
      <c r="X131" s="24">
        <f t="shared" si="29"/>
        <v>101.34737961594004</v>
      </c>
      <c r="Y131" s="7"/>
      <c r="Z131" s="25">
        <f t="shared" si="30"/>
        <v>-626</v>
      </c>
      <c r="AA131" s="17">
        <f t="shared" si="31"/>
        <v>101.44800000000004</v>
      </c>
      <c r="AB131" s="24">
        <f t="shared" si="25"/>
        <v>1.7706016195632079</v>
      </c>
      <c r="AC131" s="17">
        <f t="shared" si="26"/>
        <v>-0.10062038405999374</v>
      </c>
    </row>
    <row r="132" spans="1:29" s="17" customFormat="1" x14ac:dyDescent="0.25">
      <c r="A132" s="17">
        <v>47</v>
      </c>
      <c r="B132" s="17">
        <v>-648</v>
      </c>
      <c r="C132" s="17">
        <v>15045</v>
      </c>
      <c r="D132" s="17">
        <v>13649</v>
      </c>
      <c r="E132" s="17">
        <v>11344</v>
      </c>
      <c r="F132" s="17">
        <v>12754</v>
      </c>
      <c r="G132" s="24"/>
      <c r="H132" s="7"/>
      <c r="I132" s="25">
        <f t="shared" si="32"/>
        <v>3701</v>
      </c>
      <c r="J132" s="24">
        <f t="shared" si="32"/>
        <v>895</v>
      </c>
      <c r="K132" s="7"/>
      <c r="L132" s="25">
        <f t="shared" si="27"/>
        <v>3692.1970484984317</v>
      </c>
      <c r="M132" s="17">
        <f t="shared" si="18"/>
        <v>77.491955138962865</v>
      </c>
      <c r="N132" s="17">
        <f t="shared" si="28"/>
        <v>900.10794249136757</v>
      </c>
      <c r="O132" s="24">
        <f t="shared" si="19"/>
        <v>26.091076495118305</v>
      </c>
      <c r="P132" s="7"/>
      <c r="Q132" s="25">
        <f t="shared" si="20"/>
        <v>3758.7522010867624</v>
      </c>
      <c r="R132" s="24">
        <f t="shared" si="21"/>
        <v>883.24998586625179</v>
      </c>
      <c r="S132" s="7"/>
      <c r="T132" s="25">
        <f t="shared" si="22"/>
        <v>-0.97245756428188779</v>
      </c>
      <c r="U132" s="24">
        <f t="shared" si="23"/>
        <v>0.22879702482179312</v>
      </c>
      <c r="V132" s="7"/>
      <c r="W132" s="25">
        <f t="shared" si="24"/>
        <v>-0.97352552512636215</v>
      </c>
      <c r="X132" s="24">
        <f t="shared" si="29"/>
        <v>95.495850206701334</v>
      </c>
      <c r="Y132" s="7"/>
      <c r="Z132" s="25">
        <f t="shared" si="30"/>
        <v>-648</v>
      </c>
      <c r="AA132" s="17">
        <f t="shared" si="31"/>
        <v>95.616000000000042</v>
      </c>
      <c r="AB132" s="24">
        <f t="shared" si="25"/>
        <v>1.6688140175868988</v>
      </c>
      <c r="AC132" s="17">
        <f t="shared" si="26"/>
        <v>-0.12014979329870812</v>
      </c>
    </row>
    <row r="133" spans="1:29" s="17" customFormat="1" x14ac:dyDescent="0.25">
      <c r="A133" s="17">
        <v>48</v>
      </c>
      <c r="B133" s="17">
        <v>-627</v>
      </c>
      <c r="C133" s="17">
        <v>15075</v>
      </c>
      <c r="D133" s="17">
        <v>13463</v>
      </c>
      <c r="E133" s="17">
        <v>11308</v>
      </c>
      <c r="F133" s="17">
        <v>12938</v>
      </c>
      <c r="G133" s="24"/>
      <c r="H133" s="7"/>
      <c r="I133" s="25">
        <f t="shared" si="32"/>
        <v>3767</v>
      </c>
      <c r="J133" s="24">
        <f t="shared" si="32"/>
        <v>525</v>
      </c>
      <c r="K133" s="7"/>
      <c r="L133" s="25">
        <f t="shared" si="27"/>
        <v>3763.2630826899408</v>
      </c>
      <c r="M133" s="17">
        <f t="shared" si="18"/>
        <v>13.964550982220072</v>
      </c>
      <c r="N133" s="17">
        <f t="shared" si="28"/>
        <v>526.94639286386598</v>
      </c>
      <c r="O133" s="24">
        <f t="shared" si="19"/>
        <v>3.7884451805084147</v>
      </c>
      <c r="P133" s="7"/>
      <c r="Q133" s="25">
        <f t="shared" si="20"/>
        <v>3824.7522010867624</v>
      </c>
      <c r="R133" s="24">
        <f t="shared" si="21"/>
        <v>513.24998586625179</v>
      </c>
      <c r="S133" s="7"/>
      <c r="T133" s="25">
        <f t="shared" si="22"/>
        <v>-0.98953296478954766</v>
      </c>
      <c r="U133" s="24">
        <f t="shared" si="23"/>
        <v>0.13295224640264858</v>
      </c>
      <c r="V133" s="7"/>
      <c r="W133" s="25">
        <f t="shared" si="24"/>
        <v>-0.99015808316145104</v>
      </c>
      <c r="X133" s="24">
        <f t="shared" si="29"/>
        <v>89.917843725031219</v>
      </c>
      <c r="Y133" s="7"/>
      <c r="Z133" s="25">
        <f t="shared" si="30"/>
        <v>-627</v>
      </c>
      <c r="AA133" s="17">
        <f t="shared" si="31"/>
        <v>89.973000000000042</v>
      </c>
      <c r="AB133" s="24">
        <f t="shared" si="25"/>
        <v>1.5703250878968589</v>
      </c>
      <c r="AC133" s="17">
        <f t="shared" si="26"/>
        <v>-5.5156274968823027E-2</v>
      </c>
    </row>
    <row r="134" spans="1:29" s="17" customFormat="1" x14ac:dyDescent="0.25">
      <c r="A134" s="17">
        <v>49</v>
      </c>
      <c r="B134" s="17">
        <v>-618</v>
      </c>
      <c r="C134" s="17">
        <v>15078</v>
      </c>
      <c r="D134" s="17">
        <v>13269</v>
      </c>
      <c r="E134" s="17">
        <v>11281</v>
      </c>
      <c r="F134" s="17">
        <v>13116</v>
      </c>
      <c r="G134" s="24"/>
      <c r="H134" s="7"/>
      <c r="I134" s="25">
        <f t="shared" si="32"/>
        <v>3797</v>
      </c>
      <c r="J134" s="24">
        <f t="shared" si="32"/>
        <v>153</v>
      </c>
      <c r="K134" s="7"/>
      <c r="L134" s="25">
        <f t="shared" si="27"/>
        <v>3797.0378057868247</v>
      </c>
      <c r="M134" s="17">
        <f t="shared" si="18"/>
        <v>1.4292775174361489E-3</v>
      </c>
      <c r="N134" s="17">
        <f t="shared" si="28"/>
        <v>154.23074090545921</v>
      </c>
      <c r="O134" s="24">
        <f t="shared" si="19"/>
        <v>1.5147231763705664</v>
      </c>
      <c r="P134" s="7"/>
      <c r="Q134" s="25">
        <f t="shared" si="20"/>
        <v>3854.7522010867624</v>
      </c>
      <c r="R134" s="24">
        <f t="shared" si="21"/>
        <v>141.24998586625173</v>
      </c>
      <c r="S134" s="7"/>
      <c r="T134" s="25">
        <f t="shared" si="22"/>
        <v>-0.99729451047484752</v>
      </c>
      <c r="U134" s="24">
        <f t="shared" si="23"/>
        <v>3.6589388100157286E-2</v>
      </c>
      <c r="V134" s="7"/>
      <c r="W134" s="25">
        <f t="shared" si="24"/>
        <v>-0.99747429214657624</v>
      </c>
      <c r="X134" s="24">
        <f t="shared" si="29"/>
        <v>84.371049674834069</v>
      </c>
      <c r="Y134" s="7"/>
      <c r="Z134" s="25">
        <f t="shared" si="30"/>
        <v>-618</v>
      </c>
      <c r="AA134" s="17">
        <f t="shared" si="31"/>
        <v>84.411000000000044</v>
      </c>
      <c r="AB134" s="24">
        <f t="shared" si="25"/>
        <v>1.4732498749009342</v>
      </c>
      <c r="AC134" s="17">
        <f t="shared" si="26"/>
        <v>-3.9950325165975187E-2</v>
      </c>
    </row>
    <row r="135" spans="1:29" s="17" customFormat="1" x14ac:dyDescent="0.25">
      <c r="A135" s="17">
        <v>50</v>
      </c>
      <c r="B135" s="17">
        <v>-618</v>
      </c>
      <c r="C135" s="17">
        <v>15098</v>
      </c>
      <c r="D135" s="17">
        <v>13095</v>
      </c>
      <c r="E135" s="17">
        <v>11301</v>
      </c>
      <c r="F135" s="17">
        <v>13319</v>
      </c>
      <c r="G135" s="24"/>
      <c r="H135" s="7"/>
      <c r="I135" s="25">
        <f t="shared" si="32"/>
        <v>3797</v>
      </c>
      <c r="J135" s="24">
        <f t="shared" si="32"/>
        <v>-224</v>
      </c>
      <c r="K135" s="7"/>
      <c r="L135" s="25">
        <f t="shared" si="27"/>
        <v>3794.4824411903865</v>
      </c>
      <c r="M135" s="17">
        <f t="shared" si="18"/>
        <v>6.3381023598627797</v>
      </c>
      <c r="N135" s="17">
        <f t="shared" si="28"/>
        <v>-219.8308050576949</v>
      </c>
      <c r="O135" s="24">
        <f t="shared" si="19"/>
        <v>17.382186466942404</v>
      </c>
      <c r="P135" s="7"/>
      <c r="Q135" s="25">
        <f t="shared" si="20"/>
        <v>3854.7522010867624</v>
      </c>
      <c r="R135" s="24">
        <f t="shared" si="21"/>
        <v>-235.75001413374827</v>
      </c>
      <c r="S135" s="7"/>
      <c r="T135" s="25">
        <f t="shared" si="22"/>
        <v>-0.99729451047484752</v>
      </c>
      <c r="U135" s="24">
        <f t="shared" si="23"/>
        <v>-6.1068669910700805E-2</v>
      </c>
      <c r="V135" s="7"/>
      <c r="W135" s="25">
        <f t="shared" si="24"/>
        <v>-0.9970228857082053</v>
      </c>
      <c r="X135" s="24">
        <f t="shared" si="29"/>
        <v>78.765219627201986</v>
      </c>
      <c r="Y135" s="7"/>
      <c r="Z135" s="25">
        <f t="shared" si="30"/>
        <v>-618</v>
      </c>
      <c r="AA135" s="17">
        <f t="shared" si="31"/>
        <v>78.849000000000046</v>
      </c>
      <c r="AB135" s="24">
        <f t="shared" si="25"/>
        <v>1.3761746619050097</v>
      </c>
      <c r="AC135" s="17">
        <f t="shared" si="26"/>
        <v>-8.3780372798059943E-2</v>
      </c>
    </row>
    <row r="136" spans="1:29" s="17" customFormat="1" x14ac:dyDescent="0.25">
      <c r="A136" s="17">
        <v>51</v>
      </c>
      <c r="B136" s="17">
        <v>-606</v>
      </c>
      <c r="C136" s="17">
        <v>15069</v>
      </c>
      <c r="D136" s="17">
        <v>12905</v>
      </c>
      <c r="E136" s="17">
        <v>11309</v>
      </c>
      <c r="F136" s="17">
        <v>13486</v>
      </c>
      <c r="G136" s="24"/>
      <c r="H136" s="7"/>
      <c r="I136" s="25">
        <f t="shared" si="32"/>
        <v>3760</v>
      </c>
      <c r="J136" s="24">
        <f t="shared" si="32"/>
        <v>-581</v>
      </c>
      <c r="K136" s="7"/>
      <c r="L136" s="25">
        <f t="shared" si="27"/>
        <v>3756.7195442099628</v>
      </c>
      <c r="M136" s="17">
        <f t="shared" si="18"/>
        <v>10.761390190388555</v>
      </c>
      <c r="N136" s="17">
        <f t="shared" si="28"/>
        <v>-584.53518498133576</v>
      </c>
      <c r="O136" s="24">
        <f t="shared" si="19"/>
        <v>12.497532852261919</v>
      </c>
      <c r="P136" s="7"/>
      <c r="Q136" s="25">
        <f t="shared" si="20"/>
        <v>3817.7522010867624</v>
      </c>
      <c r="R136" s="24">
        <f t="shared" si="21"/>
        <v>-592.75001413374821</v>
      </c>
      <c r="S136" s="7"/>
      <c r="T136" s="25">
        <f t="shared" si="22"/>
        <v>-0.98772193746297765</v>
      </c>
      <c r="U136" s="24">
        <f t="shared" si="23"/>
        <v>-0.15354592908809162</v>
      </c>
      <c r="V136" s="7"/>
      <c r="W136" s="25">
        <f t="shared" si="24"/>
        <v>-0.98702275128679029</v>
      </c>
      <c r="X136" s="24">
        <f t="shared" si="29"/>
        <v>73.427937860328143</v>
      </c>
      <c r="Y136" s="7"/>
      <c r="Z136" s="25">
        <f t="shared" si="30"/>
        <v>-606</v>
      </c>
      <c r="AA136" s="17">
        <f t="shared" si="31"/>
        <v>73.395000000000053</v>
      </c>
      <c r="AB136" s="24">
        <f t="shared" si="25"/>
        <v>1.2809844045012391</v>
      </c>
      <c r="AC136" s="17">
        <f t="shared" si="26"/>
        <v>3.2937860328090096E-2</v>
      </c>
    </row>
    <row r="137" spans="1:29" s="17" customFormat="1" x14ac:dyDescent="0.25">
      <c r="A137" s="17">
        <v>52</v>
      </c>
      <c r="B137" s="17">
        <v>-623</v>
      </c>
      <c r="C137" s="17">
        <v>15027</v>
      </c>
      <c r="D137" s="17">
        <v>12725</v>
      </c>
      <c r="E137" s="17">
        <v>11349</v>
      </c>
      <c r="F137" s="17">
        <v>13675</v>
      </c>
      <c r="G137" s="24"/>
      <c r="H137" s="7"/>
      <c r="I137" s="25">
        <f t="shared" si="32"/>
        <v>3678</v>
      </c>
      <c r="J137" s="24">
        <f t="shared" si="32"/>
        <v>-950</v>
      </c>
      <c r="K137" s="7"/>
      <c r="L137" s="25">
        <f t="shared" si="27"/>
        <v>3681.8660962705017</v>
      </c>
      <c r="M137" s="17">
        <f t="shared" si="18"/>
        <v>14.946700372786824</v>
      </c>
      <c r="N137" s="17">
        <f t="shared" si="28"/>
        <v>-953.80942881818748</v>
      </c>
      <c r="O137" s="24">
        <f t="shared" si="19"/>
        <v>14.511747920837294</v>
      </c>
      <c r="P137" s="7"/>
      <c r="Q137" s="25">
        <f t="shared" si="20"/>
        <v>3735.7522010867624</v>
      </c>
      <c r="R137" s="24">
        <f t="shared" si="21"/>
        <v>-961.75001413374821</v>
      </c>
      <c r="S137" s="7"/>
      <c r="T137" s="25">
        <f t="shared" si="22"/>
        <v>-0.96650704592315784</v>
      </c>
      <c r="U137" s="24">
        <f t="shared" si="23"/>
        <v>-0.24913166756556279</v>
      </c>
      <c r="V137" s="7"/>
      <c r="W137" s="25">
        <f t="shared" si="24"/>
        <v>-0.9653658055896196</v>
      </c>
      <c r="X137" s="24">
        <f t="shared" si="29"/>
        <v>67.799692954462785</v>
      </c>
      <c r="Y137" s="7"/>
      <c r="Z137" s="25">
        <f t="shared" si="30"/>
        <v>-623</v>
      </c>
      <c r="AA137" s="17">
        <f t="shared" si="31"/>
        <v>67.788000000000054</v>
      </c>
      <c r="AB137" s="24">
        <f t="shared" si="25"/>
        <v>1.183123793341917</v>
      </c>
      <c r="AC137" s="17">
        <f t="shared" si="26"/>
        <v>1.1692954462731109E-2</v>
      </c>
    </row>
    <row r="138" spans="1:29" s="17" customFormat="1" x14ac:dyDescent="0.25">
      <c r="A138" s="17">
        <v>53</v>
      </c>
      <c r="B138" s="17">
        <v>-626</v>
      </c>
      <c r="C138" s="17">
        <v>14976</v>
      </c>
      <c r="D138" s="17">
        <v>12540</v>
      </c>
      <c r="E138" s="17">
        <v>11402</v>
      </c>
      <c r="F138" s="17">
        <v>13853</v>
      </c>
      <c r="G138" s="24"/>
      <c r="H138" s="7"/>
      <c r="I138" s="25">
        <f t="shared" si="32"/>
        <v>3574</v>
      </c>
      <c r="J138" s="24">
        <f t="shared" si="32"/>
        <v>-1313</v>
      </c>
      <c r="K138" s="7"/>
      <c r="L138" s="25">
        <f t="shared" si="27"/>
        <v>3570.5777253671968</v>
      </c>
      <c r="M138" s="17">
        <f t="shared" si="18"/>
        <v>11.711963662328532</v>
      </c>
      <c r="N138" s="17">
        <f t="shared" si="28"/>
        <v>-1315.5462973631907</v>
      </c>
      <c r="O138" s="24">
        <f t="shared" si="19"/>
        <v>6.4836302617917116</v>
      </c>
      <c r="P138" s="7"/>
      <c r="Q138" s="25">
        <f t="shared" si="20"/>
        <v>3631.7522010867624</v>
      </c>
      <c r="R138" s="24">
        <f t="shared" si="21"/>
        <v>-1324.7500141337482</v>
      </c>
      <c r="S138" s="7"/>
      <c r="T138" s="25">
        <f t="shared" si="22"/>
        <v>-0.93960035421411803</v>
      </c>
      <c r="U138" s="24">
        <f t="shared" si="23"/>
        <v>-0.34316316639299382</v>
      </c>
      <c r="V138" s="7"/>
      <c r="W138" s="25">
        <f t="shared" si="24"/>
        <v>-0.93802418310594582</v>
      </c>
      <c r="X138" s="24">
        <f t="shared" si="29"/>
        <v>62.175918713532951</v>
      </c>
      <c r="Y138" s="7"/>
      <c r="Z138" s="25">
        <f t="shared" si="30"/>
        <v>-626</v>
      </c>
      <c r="AA138" s="17">
        <f t="shared" si="31"/>
        <v>62.154000000000053</v>
      </c>
      <c r="AB138" s="24">
        <f t="shared" si="25"/>
        <v>1.0847919432845565</v>
      </c>
      <c r="AC138" s="17">
        <f t="shared" si="26"/>
        <v>2.1918713532897982E-2</v>
      </c>
    </row>
    <row r="139" spans="1:29" s="17" customFormat="1" x14ac:dyDescent="0.25">
      <c r="A139" s="17">
        <v>54</v>
      </c>
      <c r="B139" s="17">
        <v>-634</v>
      </c>
      <c r="C139" s="17">
        <v>14907</v>
      </c>
      <c r="D139" s="17">
        <v>12373</v>
      </c>
      <c r="E139" s="17">
        <v>11480</v>
      </c>
      <c r="F139" s="17">
        <v>14040</v>
      </c>
      <c r="G139" s="24"/>
      <c r="H139" s="7"/>
      <c r="I139" s="25">
        <f t="shared" si="32"/>
        <v>3427</v>
      </c>
      <c r="J139" s="24">
        <f t="shared" si="32"/>
        <v>-1667</v>
      </c>
      <c r="K139" s="7"/>
      <c r="L139" s="25">
        <f t="shared" si="27"/>
        <v>3422.1110829450067</v>
      </c>
      <c r="M139" s="17">
        <f t="shared" si="18"/>
        <v>23.901509970604081</v>
      </c>
      <c r="N139" s="17">
        <f t="shared" si="28"/>
        <v>-1668.814473994019</v>
      </c>
      <c r="O139" s="24">
        <f t="shared" si="19"/>
        <v>3.2923158749710946</v>
      </c>
      <c r="P139" s="7"/>
      <c r="Q139" s="25">
        <f t="shared" si="20"/>
        <v>3484.7522010867624</v>
      </c>
      <c r="R139" s="24">
        <f t="shared" si="21"/>
        <v>-1678.7500141337482</v>
      </c>
      <c r="S139" s="7"/>
      <c r="T139" s="25">
        <f t="shared" si="22"/>
        <v>-0.90156878035614829</v>
      </c>
      <c r="U139" s="24">
        <f t="shared" si="23"/>
        <v>-0.43486330574536453</v>
      </c>
      <c r="V139" s="7"/>
      <c r="W139" s="25">
        <f t="shared" si="24"/>
        <v>-0.89956833590894847</v>
      </c>
      <c r="X139" s="24">
        <f t="shared" si="29"/>
        <v>56.470524845865043</v>
      </c>
      <c r="Y139" s="7"/>
      <c r="Z139" s="25">
        <f t="shared" si="30"/>
        <v>-634</v>
      </c>
      <c r="AA139" s="17">
        <f t="shared" si="31"/>
        <v>56.44800000000005</v>
      </c>
      <c r="AB139" s="24">
        <f t="shared" si="25"/>
        <v>0.98520345616576011</v>
      </c>
      <c r="AC139" s="17">
        <f t="shared" si="26"/>
        <v>2.2524845864992926E-2</v>
      </c>
    </row>
    <row r="140" spans="1:29" s="17" customFormat="1" x14ac:dyDescent="0.25">
      <c r="A140" s="17">
        <v>55</v>
      </c>
      <c r="B140" s="17">
        <v>-632</v>
      </c>
      <c r="C140" s="17">
        <v>14813</v>
      </c>
      <c r="D140" s="17">
        <v>12202</v>
      </c>
      <c r="E140" s="17">
        <v>11572</v>
      </c>
      <c r="F140" s="17">
        <v>14201</v>
      </c>
      <c r="G140" s="24"/>
      <c r="H140" s="7"/>
      <c r="I140" s="25">
        <f t="shared" si="32"/>
        <v>3241</v>
      </c>
      <c r="J140" s="24">
        <f t="shared" si="32"/>
        <v>-1999</v>
      </c>
      <c r="K140" s="7"/>
      <c r="L140" s="25">
        <f t="shared" si="27"/>
        <v>3239.758360987184</v>
      </c>
      <c r="M140" s="17">
        <f t="shared" si="18"/>
        <v>1.5416674381466777</v>
      </c>
      <c r="N140" s="17">
        <f t="shared" si="28"/>
        <v>-2004.38767432036</v>
      </c>
      <c r="O140" s="24">
        <f t="shared" si="19"/>
        <v>29.027034582266804</v>
      </c>
      <c r="P140" s="7"/>
      <c r="Q140" s="25">
        <f t="shared" si="20"/>
        <v>3298.7522010867624</v>
      </c>
      <c r="R140" s="24">
        <f t="shared" si="21"/>
        <v>-2010.7500141337482</v>
      </c>
      <c r="S140" s="7"/>
      <c r="T140" s="25">
        <f t="shared" si="22"/>
        <v>-0.85344719710728856</v>
      </c>
      <c r="U140" s="24">
        <f t="shared" si="23"/>
        <v>-0.52086456638092127</v>
      </c>
      <c r="V140" s="7"/>
      <c r="W140" s="25">
        <f t="shared" si="24"/>
        <v>-0.85104871355130929</v>
      </c>
      <c r="X140" s="24">
        <f t="shared" si="29"/>
        <v>50.80251902844293</v>
      </c>
      <c r="Y140" s="7"/>
      <c r="Z140" s="25">
        <f t="shared" si="30"/>
        <v>-632</v>
      </c>
      <c r="AA140" s="17">
        <f t="shared" si="31"/>
        <v>50.760000000000048</v>
      </c>
      <c r="AB140" s="24">
        <f t="shared" si="25"/>
        <v>0.88592912831232251</v>
      </c>
      <c r="AC140" s="17">
        <f t="shared" si="26"/>
        <v>4.2519028442882245E-2</v>
      </c>
    </row>
    <row r="141" spans="1:29" s="17" customFormat="1" x14ac:dyDescent="0.25">
      <c r="A141" s="17">
        <v>56</v>
      </c>
      <c r="B141" s="17">
        <v>-637</v>
      </c>
      <c r="C141" s="17">
        <v>14703</v>
      </c>
      <c r="D141" s="17">
        <v>12037</v>
      </c>
      <c r="E141" s="17">
        <v>11677</v>
      </c>
      <c r="F141" s="17">
        <v>14360</v>
      </c>
      <c r="G141" s="24"/>
      <c r="H141" s="7"/>
      <c r="I141" s="25">
        <f t="shared" si="32"/>
        <v>3026</v>
      </c>
      <c r="J141" s="24">
        <f t="shared" si="32"/>
        <v>-2323</v>
      </c>
      <c r="K141" s="7"/>
      <c r="L141" s="25">
        <f t="shared" si="27"/>
        <v>3023.0802464039107</v>
      </c>
      <c r="M141" s="17">
        <f t="shared" si="18"/>
        <v>8.5249610618765281</v>
      </c>
      <c r="N141" s="17">
        <f t="shared" si="28"/>
        <v>-2322.5059628091153</v>
      </c>
      <c r="O141" s="24">
        <f t="shared" si="19"/>
        <v>0.2440727459772285</v>
      </c>
      <c r="P141" s="7"/>
      <c r="Q141" s="25">
        <f t="shared" si="20"/>
        <v>3083.7522010867624</v>
      </c>
      <c r="R141" s="24">
        <f t="shared" si="21"/>
        <v>-2334.7500141337482</v>
      </c>
      <c r="S141" s="7"/>
      <c r="T141" s="25">
        <f t="shared" si="22"/>
        <v>-0.79782278636263892</v>
      </c>
      <c r="U141" s="24">
        <f t="shared" si="23"/>
        <v>-0.60479350748309102</v>
      </c>
      <c r="V141" s="7"/>
      <c r="W141" s="25">
        <f t="shared" si="24"/>
        <v>-0.79503576246278485</v>
      </c>
      <c r="X141" s="24">
        <f t="shared" si="29"/>
        <v>45.009569988701401</v>
      </c>
      <c r="Y141" s="7"/>
      <c r="Z141" s="25">
        <f t="shared" si="30"/>
        <v>-637</v>
      </c>
      <c r="AA141" s="17">
        <f t="shared" si="31"/>
        <v>45.027000000000051</v>
      </c>
      <c r="AB141" s="24">
        <f t="shared" si="25"/>
        <v>0.78586940229548752</v>
      </c>
      <c r="AC141" s="17">
        <f t="shared" si="26"/>
        <v>-1.7430011298650072E-2</v>
      </c>
    </row>
    <row r="142" spans="1:29" s="17" customFormat="1" x14ac:dyDescent="0.25">
      <c r="A142" s="17">
        <v>57</v>
      </c>
      <c r="B142" s="17">
        <v>-624</v>
      </c>
      <c r="C142" s="17">
        <v>14575</v>
      </c>
      <c r="D142" s="17">
        <v>11893</v>
      </c>
      <c r="E142" s="17">
        <v>11795</v>
      </c>
      <c r="F142" s="17">
        <v>14499</v>
      </c>
      <c r="G142" s="24"/>
      <c r="H142" s="7"/>
      <c r="I142" s="25">
        <f t="shared" si="32"/>
        <v>2780</v>
      </c>
      <c r="J142" s="24">
        <f t="shared" si="32"/>
        <v>-2606</v>
      </c>
      <c r="K142" s="7"/>
      <c r="L142" s="25">
        <f t="shared" si="27"/>
        <v>2780.8980947380887</v>
      </c>
      <c r="M142" s="17">
        <f t="shared" si="18"/>
        <v>0.80657415858266468</v>
      </c>
      <c r="N142" s="17">
        <f t="shared" si="28"/>
        <v>-2611.4973513735285</v>
      </c>
      <c r="O142" s="24">
        <f t="shared" si="19"/>
        <v>30.22087212403618</v>
      </c>
      <c r="P142" s="7"/>
      <c r="Q142" s="25">
        <f t="shared" si="20"/>
        <v>2837.7522010867624</v>
      </c>
      <c r="R142" s="24">
        <f t="shared" si="21"/>
        <v>-2617.7500141337482</v>
      </c>
      <c r="S142" s="7"/>
      <c r="T142" s="25">
        <f t="shared" si="22"/>
        <v>-0.73417811174317948</v>
      </c>
      <c r="U142" s="24">
        <f t="shared" si="23"/>
        <v>-0.67810181097665301</v>
      </c>
      <c r="V142" s="7"/>
      <c r="W142" s="25">
        <f t="shared" si="24"/>
        <v>-0.73105155376707587</v>
      </c>
      <c r="X142" s="24">
        <f t="shared" si="29"/>
        <v>39.422174984899129</v>
      </c>
      <c r="Y142" s="7"/>
      <c r="Z142" s="25">
        <f t="shared" si="30"/>
        <v>-624</v>
      </c>
      <c r="AA142" s="17">
        <f t="shared" si="31"/>
        <v>39.411000000000051</v>
      </c>
      <c r="AB142" s="24">
        <f t="shared" si="25"/>
        <v>0.68785171150348612</v>
      </c>
      <c r="AC142" s="17">
        <f t="shared" si="26"/>
        <v>1.1174984899078311E-2</v>
      </c>
    </row>
    <row r="143" spans="1:29" s="17" customFormat="1" x14ac:dyDescent="0.25">
      <c r="A143" s="17">
        <v>58</v>
      </c>
      <c r="B143" s="17">
        <v>-610</v>
      </c>
      <c r="C143" s="17">
        <v>14451</v>
      </c>
      <c r="D143" s="17">
        <v>11768</v>
      </c>
      <c r="E143" s="17">
        <v>11934</v>
      </c>
      <c r="F143" s="17">
        <v>14639</v>
      </c>
      <c r="G143" s="24"/>
      <c r="H143" s="7"/>
      <c r="I143" s="25">
        <f t="shared" si="32"/>
        <v>2517</v>
      </c>
      <c r="J143" s="24">
        <f t="shared" si="32"/>
        <v>-2871</v>
      </c>
      <c r="K143" s="7"/>
      <c r="L143" s="25">
        <f t="shared" si="27"/>
        <v>2517.7661936162162</v>
      </c>
      <c r="M143" s="17">
        <f t="shared" si="18"/>
        <v>0.58705265753052183</v>
      </c>
      <c r="N143" s="17">
        <f t="shared" si="28"/>
        <v>-2869.6673143178673</v>
      </c>
      <c r="O143" s="24">
        <f t="shared" si="19"/>
        <v>1.7760511273615147</v>
      </c>
      <c r="P143" s="7"/>
      <c r="Q143" s="25">
        <f t="shared" si="20"/>
        <v>2574.7522010867624</v>
      </c>
      <c r="R143" s="24">
        <f t="shared" si="21"/>
        <v>-2882.7500141337482</v>
      </c>
      <c r="S143" s="7"/>
      <c r="T143" s="25">
        <f t="shared" si="22"/>
        <v>-0.66613522790204993</v>
      </c>
      <c r="U143" s="24">
        <f t="shared" si="23"/>
        <v>-0.74674739552009439</v>
      </c>
      <c r="V143" s="7"/>
      <c r="W143" s="25">
        <f t="shared" si="24"/>
        <v>-0.66269064142634415</v>
      </c>
      <c r="X143" s="24">
        <f t="shared" si="29"/>
        <v>33.857274599129084</v>
      </c>
      <c r="Y143" s="7"/>
      <c r="Z143" s="25">
        <f t="shared" si="30"/>
        <v>-610</v>
      </c>
      <c r="AA143" s="17">
        <f t="shared" si="31"/>
        <v>33.921000000000049</v>
      </c>
      <c r="AB143" s="24">
        <f t="shared" si="25"/>
        <v>0.59203313556899739</v>
      </c>
      <c r="AC143" s="17">
        <f t="shared" si="26"/>
        <v>-6.3725400870964677E-2</v>
      </c>
    </row>
    <row r="144" spans="1:29" s="17" customFormat="1" x14ac:dyDescent="0.25">
      <c r="A144" s="17">
        <v>59</v>
      </c>
      <c r="B144" s="17">
        <v>-618</v>
      </c>
      <c r="C144" s="17">
        <v>14300</v>
      </c>
      <c r="D144" s="17">
        <v>11645</v>
      </c>
      <c r="E144" s="17">
        <v>12072</v>
      </c>
      <c r="F144" s="17">
        <v>14756</v>
      </c>
      <c r="G144" s="24"/>
      <c r="H144" s="7"/>
      <c r="I144" s="25">
        <f t="shared" si="32"/>
        <v>2228</v>
      </c>
      <c r="J144" s="24">
        <f t="shared" si="32"/>
        <v>-3111</v>
      </c>
      <c r="K144" s="7"/>
      <c r="L144" s="25">
        <f t="shared" si="27"/>
        <v>2227.0765995643183</v>
      </c>
      <c r="M144" s="17">
        <f t="shared" si="18"/>
        <v>0.85266836461723139</v>
      </c>
      <c r="N144" s="17">
        <f t="shared" si="28"/>
        <v>-3104.2394858090806</v>
      </c>
      <c r="O144" s="24">
        <f t="shared" si="19"/>
        <v>45.704552125622136</v>
      </c>
      <c r="P144" s="7"/>
      <c r="Q144" s="25">
        <f t="shared" si="20"/>
        <v>2285.7522010867624</v>
      </c>
      <c r="R144" s="24">
        <f t="shared" si="21"/>
        <v>-3122.7500141337482</v>
      </c>
      <c r="S144" s="7"/>
      <c r="T144" s="25">
        <f t="shared" si="22"/>
        <v>-0.59136567113366045</v>
      </c>
      <c r="U144" s="24">
        <f t="shared" si="23"/>
        <v>-0.80891698152170166</v>
      </c>
      <c r="V144" s="7"/>
      <c r="W144" s="25">
        <f t="shared" si="24"/>
        <v>-0.58763291841228404</v>
      </c>
      <c r="X144" s="24">
        <f t="shared" si="29"/>
        <v>28.266572123084529</v>
      </c>
      <c r="Y144" s="7"/>
      <c r="Z144" s="25">
        <f t="shared" si="30"/>
        <v>-618</v>
      </c>
      <c r="AA144" s="17">
        <f t="shared" si="31"/>
        <v>28.359000000000052</v>
      </c>
      <c r="AB144" s="24">
        <f t="shared" si="25"/>
        <v>0.49495792257307275</v>
      </c>
      <c r="AC144" s="17">
        <f t="shared" si="26"/>
        <v>-9.2427876915522234E-2</v>
      </c>
    </row>
    <row r="145" spans="1:29" s="17" customFormat="1" x14ac:dyDescent="0.25">
      <c r="A145" s="17">
        <v>60</v>
      </c>
      <c r="B145" s="17">
        <v>-624</v>
      </c>
      <c r="C145" s="17">
        <v>14137</v>
      </c>
      <c r="D145" s="17">
        <v>11538</v>
      </c>
      <c r="E145" s="17">
        <v>12238</v>
      </c>
      <c r="F145" s="17">
        <v>14856</v>
      </c>
      <c r="G145" s="24"/>
      <c r="H145" s="7"/>
      <c r="I145" s="25">
        <f t="shared" si="32"/>
        <v>1899</v>
      </c>
      <c r="J145" s="24">
        <f t="shared" si="32"/>
        <v>-3318</v>
      </c>
      <c r="K145" s="7"/>
      <c r="L145" s="25">
        <f t="shared" si="27"/>
        <v>1911.7240162886967</v>
      </c>
      <c r="M145" s="17">
        <f t="shared" si="18"/>
        <v>161.90059051501902</v>
      </c>
      <c r="N145" s="17">
        <f t="shared" si="28"/>
        <v>-3311.2940541585463</v>
      </c>
      <c r="O145" s="24">
        <f t="shared" si="19"/>
        <v>44.969709628510714</v>
      </c>
      <c r="P145" s="7"/>
      <c r="Q145" s="25">
        <f t="shared" si="20"/>
        <v>1956.7522010867626</v>
      </c>
      <c r="R145" s="24">
        <f t="shared" si="21"/>
        <v>-3329.7500141337482</v>
      </c>
      <c r="S145" s="7"/>
      <c r="T145" s="25">
        <f t="shared" si="22"/>
        <v>-0.50624738678487113</v>
      </c>
      <c r="U145" s="24">
        <f t="shared" si="23"/>
        <v>-0.86253824944808788</v>
      </c>
      <c r="V145" s="7"/>
      <c r="W145" s="25">
        <f t="shared" si="24"/>
        <v>-0.50226587029436354</v>
      </c>
      <c r="X145" s="24">
        <f t="shared" si="29"/>
        <v>22.482997377325944</v>
      </c>
      <c r="Y145" s="7"/>
      <c r="Z145" s="25">
        <f t="shared" si="30"/>
        <v>-624</v>
      </c>
      <c r="AA145" s="17">
        <f t="shared" si="31"/>
        <v>22.743000000000052</v>
      </c>
      <c r="AB145" s="24">
        <f t="shared" si="25"/>
        <v>0.39694023178107124</v>
      </c>
      <c r="AC145" s="17">
        <f t="shared" si="26"/>
        <v>-0.2600026226741079</v>
      </c>
    </row>
    <row r="146" spans="1:29" s="17" customFormat="1" x14ac:dyDescent="0.25">
      <c r="A146" s="17">
        <v>61</v>
      </c>
      <c r="B146" s="17">
        <v>-623</v>
      </c>
      <c r="C146" s="17">
        <v>13979</v>
      </c>
      <c r="D146" s="17">
        <v>11457</v>
      </c>
      <c r="E146" s="17">
        <v>12404</v>
      </c>
      <c r="F146" s="17">
        <v>14950</v>
      </c>
      <c r="G146" s="24"/>
      <c r="H146" s="7"/>
      <c r="I146" s="25">
        <f t="shared" si="32"/>
        <v>1575</v>
      </c>
      <c r="J146" s="24">
        <f t="shared" si="32"/>
        <v>-3493</v>
      </c>
      <c r="K146" s="7"/>
      <c r="L146" s="25">
        <f t="shared" si="27"/>
        <v>1577.9947448396749</v>
      </c>
      <c r="M146" s="17">
        <f t="shared" si="18"/>
        <v>8.9684966547595764</v>
      </c>
      <c r="N146" s="17">
        <f t="shared" si="28"/>
        <v>-3486.1734047492541</v>
      </c>
      <c r="O146" s="24">
        <f t="shared" si="19"/>
        <v>46.602402717506038</v>
      </c>
      <c r="P146" s="7"/>
      <c r="Q146" s="25">
        <f t="shared" si="20"/>
        <v>1632.7522010867626</v>
      </c>
      <c r="R146" s="24">
        <f t="shared" si="21"/>
        <v>-3504.7500141337482</v>
      </c>
      <c r="S146" s="7"/>
      <c r="T146" s="25">
        <f t="shared" si="22"/>
        <v>-0.4224226933836317</v>
      </c>
      <c r="U146" s="24">
        <f t="shared" si="23"/>
        <v>-0.90787023924092658</v>
      </c>
      <c r="V146" s="7"/>
      <c r="W146" s="25">
        <f t="shared" si="24"/>
        <v>-0.41823074260908361</v>
      </c>
      <c r="X146" s="24">
        <f t="shared" si="29"/>
        <v>17.004484190527705</v>
      </c>
      <c r="Y146" s="7"/>
      <c r="Z146" s="25">
        <f t="shared" si="30"/>
        <v>-623</v>
      </c>
      <c r="AA146" s="17">
        <f t="shared" si="31"/>
        <v>17.136000000000053</v>
      </c>
      <c r="AB146" s="24">
        <f t="shared" si="25"/>
        <v>0.2990796206217492</v>
      </c>
      <c r="AC146" s="17">
        <f t="shared" si="26"/>
        <v>-0.1315158094723472</v>
      </c>
    </row>
    <row r="147" spans="1:29" s="17" customFormat="1" x14ac:dyDescent="0.25">
      <c r="A147" s="17">
        <v>62</v>
      </c>
      <c r="B147" s="17">
        <v>-629</v>
      </c>
      <c r="C147" s="17">
        <v>13800</v>
      </c>
      <c r="D147" s="17">
        <v>11385</v>
      </c>
      <c r="E147" s="17">
        <v>12579</v>
      </c>
      <c r="F147" s="17">
        <v>15016</v>
      </c>
      <c r="G147" s="24"/>
      <c r="H147" s="7"/>
      <c r="I147" s="25">
        <f t="shared" si="32"/>
        <v>1221</v>
      </c>
      <c r="J147" s="24">
        <f t="shared" si="32"/>
        <v>-3631</v>
      </c>
      <c r="K147" s="7"/>
      <c r="L147" s="25">
        <f t="shared" si="27"/>
        <v>1225.1657460978736</v>
      </c>
      <c r="M147" s="17">
        <f t="shared" si="18"/>
        <v>17.353440551948957</v>
      </c>
      <c r="N147" s="17">
        <f t="shared" si="28"/>
        <v>-3628.7533362959784</v>
      </c>
      <c r="O147" s="24">
        <f t="shared" si="19"/>
        <v>5.0474977989678642</v>
      </c>
      <c r="P147" s="7"/>
      <c r="Q147" s="25">
        <f t="shared" si="20"/>
        <v>1278.7522010867626</v>
      </c>
      <c r="R147" s="24">
        <f t="shared" si="21"/>
        <v>-3642.7500141337482</v>
      </c>
      <c r="S147" s="7"/>
      <c r="T147" s="25">
        <f t="shared" si="22"/>
        <v>-0.33083645429709235</v>
      </c>
      <c r="U147" s="24">
        <f t="shared" si="23"/>
        <v>-0.94361775119185076</v>
      </c>
      <c r="V147" s="7"/>
      <c r="W147" s="25">
        <f t="shared" si="24"/>
        <v>-0.32647828881174401</v>
      </c>
      <c r="X147" s="24">
        <f t="shared" si="29"/>
        <v>11.355156279760877</v>
      </c>
      <c r="Y147" s="7"/>
      <c r="Z147" s="25">
        <f t="shared" si="30"/>
        <v>-629</v>
      </c>
      <c r="AA147" s="17">
        <f t="shared" si="31"/>
        <v>11.475000000000053</v>
      </c>
      <c r="AB147" s="24">
        <f t="shared" si="25"/>
        <v>0.20027653166635023</v>
      </c>
      <c r="AC147" s="17">
        <f t="shared" si="26"/>
        <v>-0.11984372023917622</v>
      </c>
    </row>
    <row r="148" spans="1:29" s="17" customFormat="1" x14ac:dyDescent="0.25">
      <c r="A148" s="17">
        <v>63</v>
      </c>
      <c r="B148" s="17">
        <v>-643</v>
      </c>
      <c r="C148" s="17">
        <v>13624</v>
      </c>
      <c r="D148" s="17">
        <v>11340</v>
      </c>
      <c r="E148" s="17">
        <v>12772</v>
      </c>
      <c r="F148" s="17">
        <v>15078</v>
      </c>
      <c r="G148" s="24"/>
      <c r="H148" s="7"/>
      <c r="I148" s="25">
        <f t="shared" si="32"/>
        <v>852</v>
      </c>
      <c r="J148" s="24">
        <f t="shared" si="32"/>
        <v>-3738</v>
      </c>
      <c r="K148" s="7"/>
      <c r="L148" s="25">
        <f t="shared" si="27"/>
        <v>851.56124321316429</v>
      </c>
      <c r="M148" s="17">
        <f t="shared" ref="M148:M149" si="33">(I148-L148)^2</f>
        <v>0.1925075179943975</v>
      </c>
      <c r="N148" s="17">
        <f t="shared" si="28"/>
        <v>-3737.7698842512141</v>
      </c>
      <c r="O148" s="24">
        <f t="shared" ref="O148:O149" si="34">(J148-N148)^2</f>
        <v>5.2953257839304643E-2</v>
      </c>
      <c r="P148" s="7"/>
      <c r="Q148" s="25">
        <f t="shared" si="20"/>
        <v>909.75220108676251</v>
      </c>
      <c r="R148" s="24">
        <f t="shared" si="21"/>
        <v>-3749.7500141337482</v>
      </c>
      <c r="S148" s="7"/>
      <c r="T148" s="25">
        <f t="shared" si="22"/>
        <v>-0.235369442367903</v>
      </c>
      <c r="U148" s="24">
        <f t="shared" si="23"/>
        <v>-0.97133502495090063</v>
      </c>
      <c r="V148" s="7"/>
      <c r="W148" s="25">
        <f t="shared" si="24"/>
        <v>-0.2308821390153496</v>
      </c>
      <c r="X148" s="24">
        <f t="shared" si="29"/>
        <v>5.6410966928194739</v>
      </c>
      <c r="Y148" s="7"/>
      <c r="Z148" s="25">
        <f t="shared" si="30"/>
        <v>-643</v>
      </c>
      <c r="AA148" s="17">
        <f t="shared" si="31"/>
        <v>5.688000000000053</v>
      </c>
      <c r="AB148" s="24">
        <f t="shared" si="25"/>
        <v>9.9274327853438399E-2</v>
      </c>
      <c r="AC148" s="17">
        <f t="shared" si="26"/>
        <v>-4.6903307180579112E-2</v>
      </c>
    </row>
    <row r="149" spans="1:29" s="17" customFormat="1" x14ac:dyDescent="0.25">
      <c r="A149" s="17">
        <v>64</v>
      </c>
      <c r="B149" s="17">
        <v>-634</v>
      </c>
      <c r="C149" s="17">
        <v>13434</v>
      </c>
      <c r="D149" s="17">
        <v>11303</v>
      </c>
      <c r="E149" s="17">
        <v>12961</v>
      </c>
      <c r="F149" s="17">
        <v>15116</v>
      </c>
      <c r="G149" s="24"/>
      <c r="H149" s="7"/>
      <c r="I149" s="25">
        <f t="shared" si="32"/>
        <v>473</v>
      </c>
      <c r="J149" s="24">
        <f t="shared" si="32"/>
        <v>-3813</v>
      </c>
      <c r="K149" s="7"/>
      <c r="L149" s="25">
        <f t="shared" si="27"/>
        <v>474.08162198098921</v>
      </c>
      <c r="M149" s="17">
        <f t="shared" si="33"/>
        <v>1.1699061097590269</v>
      </c>
      <c r="N149" s="17">
        <f t="shared" si="28"/>
        <v>-3807.8203949377025</v>
      </c>
      <c r="O149" s="24">
        <f t="shared" si="34"/>
        <v>26.828308601377568</v>
      </c>
      <c r="P149" s="7"/>
      <c r="Q149" s="25">
        <f t="shared" ref="Q149" si="35">I149-$J$4</f>
        <v>530.75220108676251</v>
      </c>
      <c r="R149" s="24">
        <f t="shared" ref="R149" si="36">J149-$J$3</f>
        <v>-3824.7500141337482</v>
      </c>
      <c r="S149" s="7"/>
      <c r="T149" s="25">
        <f t="shared" ref="T149" si="37">Q149/$J$7</f>
        <v>-0.13731524854361368</v>
      </c>
      <c r="U149" s="24">
        <f t="shared" ref="U149" si="38">R149/$J$6</f>
        <v>-0.99076302057640286</v>
      </c>
      <c r="V149" s="7"/>
      <c r="W149" s="25">
        <f t="shared" ref="W149" si="39">(T149-U149*SIN(-$J$11*PI()/180))/(COS(-$J$11*PI()/180))</f>
        <v>-0.1327370953512429</v>
      </c>
      <c r="X149" s="24">
        <f>IF(MOD(ATAN2(U149,W149)*180/PI()-$J$9+360,360)&gt;5,MOD(ATAN2(U149,W149)*180/PI()-$J$9+360,360)-360,MOD(ATAN2(U149,W149)*180/PI()-$J$9+360,360))</f>
        <v>-9.8992936806325815E-2</v>
      </c>
      <c r="Y149" s="7"/>
      <c r="Z149" s="25">
        <f t="shared" si="30"/>
        <v>-634</v>
      </c>
      <c r="AA149" s="17">
        <f t="shared" si="31"/>
        <v>-1.7999999999946503E-2</v>
      </c>
      <c r="AB149" s="24">
        <f t="shared" ref="AB149" si="40">AA149*PI()/180</f>
        <v>-3.1415926535804559E-4</v>
      </c>
      <c r="AC149" s="17">
        <f t="shared" ref="AC149" si="41">X149-AA149</f>
        <v>-8.0992936806379312E-2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-9977</v>
      </c>
      <c r="G154" s="2"/>
      <c r="I154" s="1"/>
      <c r="J154" s="3"/>
    </row>
    <row r="155" spans="1:29" x14ac:dyDescent="0.25">
      <c r="A155" t="s">
        <v>173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174</v>
      </c>
      <c r="B156" s="31">
        <v>9990</v>
      </c>
      <c r="G156" s="2"/>
      <c r="I156" s="1"/>
      <c r="J156" s="3"/>
    </row>
    <row r="157" spans="1:29" x14ac:dyDescent="0.25">
      <c r="A157" t="s">
        <v>175</v>
      </c>
      <c r="B157">
        <v>9990</v>
      </c>
      <c r="G157" s="2"/>
      <c r="I157" s="43">
        <f>J155</f>
        <v>-9986</v>
      </c>
      <c r="J157" s="39">
        <f>I157+B157</f>
        <v>4</v>
      </c>
    </row>
    <row r="158" spans="1:29" x14ac:dyDescent="0.25">
      <c r="A158" s="31" t="s">
        <v>176</v>
      </c>
      <c r="B158" s="31">
        <v>40000</v>
      </c>
      <c r="G158" s="2"/>
      <c r="I158" s="1"/>
      <c r="J158" s="3"/>
    </row>
    <row r="159" spans="1:29" x14ac:dyDescent="0.25">
      <c r="A159" t="s">
        <v>177</v>
      </c>
      <c r="B159">
        <v>40000</v>
      </c>
      <c r="G159" s="2"/>
      <c r="I159" s="43">
        <f>J157</f>
        <v>4</v>
      </c>
      <c r="J159" s="39">
        <f>I159+B159</f>
        <v>40004</v>
      </c>
    </row>
    <row r="160" spans="1:29" x14ac:dyDescent="0.25">
      <c r="A160" s="31" t="s">
        <v>178</v>
      </c>
      <c r="B160" s="31">
        <v>9992</v>
      </c>
      <c r="G160" s="2"/>
      <c r="I160" s="1"/>
      <c r="J160" s="3"/>
    </row>
    <row r="161" spans="1:10" x14ac:dyDescent="0.25">
      <c r="A161" t="s">
        <v>179</v>
      </c>
      <c r="B161">
        <v>10000</v>
      </c>
      <c r="G161" s="2"/>
      <c r="I161" s="43">
        <f>J159</f>
        <v>40004</v>
      </c>
      <c r="J161" s="39">
        <f>I161+B161</f>
        <v>50004</v>
      </c>
    </row>
    <row r="162" spans="1:10" x14ac:dyDescent="0.25">
      <c r="A162" s="31" t="s">
        <v>180</v>
      </c>
      <c r="B162" s="31">
        <v>-9971</v>
      </c>
      <c r="G162" s="2"/>
      <c r="I162" s="1"/>
      <c r="J162" s="3"/>
    </row>
    <row r="163" spans="1:10" x14ac:dyDescent="0.25">
      <c r="A163" t="s">
        <v>181</v>
      </c>
      <c r="B163">
        <v>-9992</v>
      </c>
      <c r="G163" s="2"/>
      <c r="I163" s="43">
        <f>J161</f>
        <v>50004</v>
      </c>
      <c r="J163" s="39">
        <f>I163+B163</f>
        <v>40012</v>
      </c>
    </row>
    <row r="164" spans="1:10" x14ac:dyDescent="0.25">
      <c r="A164" s="31" t="s">
        <v>182</v>
      </c>
      <c r="B164" s="31">
        <v>-40014</v>
      </c>
      <c r="G164" s="2"/>
      <c r="I164" s="1"/>
      <c r="J164" s="3"/>
    </row>
    <row r="165" spans="1:10" ht="15.75" thickBot="1" x14ac:dyDescent="0.3">
      <c r="A165" t="s">
        <v>183</v>
      </c>
      <c r="B165">
        <v>-40014</v>
      </c>
      <c r="G165" s="2"/>
      <c r="I165" s="4">
        <f>J163</f>
        <v>40012</v>
      </c>
      <c r="J165" s="6">
        <f>I165+B165</f>
        <v>-2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36.568889081489559</v>
      </c>
      <c r="L3" s="35" t="s">
        <v>1</v>
      </c>
      <c r="M3" s="11">
        <v>-3881.3570105131357</v>
      </c>
      <c r="N3" s="10" t="s">
        <v>2</v>
      </c>
      <c r="O3" s="35">
        <v>3851.5918790789688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-42.69415173338858</v>
      </c>
      <c r="L4" s="9" t="s">
        <v>5</v>
      </c>
      <c r="M4" s="13">
        <v>359.9760501236857</v>
      </c>
      <c r="N4" s="12" t="s">
        <v>6</v>
      </c>
      <c r="O4" s="9">
        <v>360.10861145670651</v>
      </c>
      <c r="Q4" s="2" t="s">
        <v>7</v>
      </c>
      <c r="R4" s="2">
        <f>MAX(AC20:AC149)</f>
        <v>0.19266631120061106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-172.03556309998157</v>
      </c>
      <c r="N5" s="14" t="s">
        <v>9</v>
      </c>
      <c r="O5" s="9">
        <v>-172.45828172296916</v>
      </c>
      <c r="Q5" s="5" t="s">
        <v>10</v>
      </c>
      <c r="R5" s="5">
        <f>MIN(AC20:AC149)</f>
        <v>-0.20535410449045699</v>
      </c>
      <c r="T5" s="45" t="s">
        <v>55</v>
      </c>
      <c r="U5" s="47">
        <v>5</v>
      </c>
    </row>
    <row r="6" spans="1:21" ht="15.75" thickBot="1" x14ac:dyDescent="0.3">
      <c r="A6" t="s">
        <v>161</v>
      </c>
      <c r="I6" s="32" t="s">
        <v>11</v>
      </c>
      <c r="J6" s="32">
        <f>(O3+O9)/2</f>
        <v>3844.9892245608166</v>
      </c>
      <c r="L6" s="37" t="s">
        <v>12</v>
      </c>
      <c r="M6" s="13">
        <v>-42.216579559275722</v>
      </c>
      <c r="N6" s="14" t="s">
        <v>13</v>
      </c>
      <c r="O6" s="9">
        <v>36.148353284057585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-3875.7151880620586</v>
      </c>
      <c r="L7" s="38" t="s">
        <v>15</v>
      </c>
      <c r="M7" s="16">
        <f>SUM(M20:M84)</f>
        <v>1448.0643197308966</v>
      </c>
      <c r="N7" s="15" t="s">
        <v>15</v>
      </c>
      <c r="O7" s="36">
        <f>SUM(O20:O84)</f>
        <v>1808.0906342356764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-172.43862001181091</v>
      </c>
      <c r="L9" s="35" t="s">
        <v>18</v>
      </c>
      <c r="M9" s="11">
        <v>-3870.0733656109819</v>
      </c>
      <c r="N9" s="10" t="s">
        <v>19</v>
      </c>
      <c r="O9" s="35">
        <v>3838.3865700426645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-172.01272522456912</v>
      </c>
      <c r="L10" s="9" t="s">
        <v>21</v>
      </c>
      <c r="M10" s="13">
        <v>359.90115760737262</v>
      </c>
      <c r="N10" s="12" t="s">
        <v>22</v>
      </c>
      <c r="O10" s="9">
        <v>360.06171887836092</v>
      </c>
      <c r="T10" s="48"/>
    </row>
    <row r="11" spans="1:21" ht="15.75" thickBot="1" x14ac:dyDescent="0.3">
      <c r="I11" s="33" t="s">
        <v>23</v>
      </c>
      <c r="J11" s="33">
        <f>J9-J10</f>
        <v>-0.42589478724178775</v>
      </c>
      <c r="L11" s="37" t="s">
        <v>24</v>
      </c>
      <c r="M11" s="13">
        <v>-171.98988734915665</v>
      </c>
      <c r="N11" s="14" t="s">
        <v>25</v>
      </c>
      <c r="O11" s="9">
        <v>-172.41895830065266</v>
      </c>
    </row>
    <row r="12" spans="1:21" x14ac:dyDescent="0.25">
      <c r="I12" s="9"/>
      <c r="J12" s="9"/>
      <c r="L12" s="37" t="s">
        <v>26</v>
      </c>
      <c r="M12" s="13">
        <v>-43.171723907501431</v>
      </c>
      <c r="N12" s="14" t="s">
        <v>27</v>
      </c>
      <c r="O12" s="9">
        <v>36.98942487892154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1345.8442957290536</v>
      </c>
      <c r="N13" s="15" t="s">
        <v>15</v>
      </c>
      <c r="O13" s="36">
        <f>SUM(O85:O149)</f>
        <v>2099.0457750605569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13509</v>
      </c>
      <c r="D20" s="17">
        <v>11356</v>
      </c>
      <c r="E20" s="17">
        <v>13011</v>
      </c>
      <c r="F20" s="17">
        <v>15139</v>
      </c>
      <c r="G20" s="24"/>
      <c r="H20" s="7"/>
      <c r="I20" s="25">
        <f t="shared" ref="I20:J51" si="0">C20-E20</f>
        <v>498</v>
      </c>
      <c r="J20" s="24">
        <f t="shared" si="0"/>
        <v>-3783</v>
      </c>
      <c r="K20" s="7"/>
      <c r="L20" s="25">
        <f>$M$3*SIN(2*PI()/$M$4*(AA20+$M$5))+$M$6</f>
        <v>492.39468060097431</v>
      </c>
      <c r="M20" s="17">
        <f t="shared" ref="M20:M83" si="1">(I20-L20)^2</f>
        <v>31.419605565093708</v>
      </c>
      <c r="N20" s="17">
        <f>$O$3*COS(2*PI()/$O$4*(AA20+$O$5))+$O$6</f>
        <v>-3781.9840190113023</v>
      </c>
      <c r="O20" s="24">
        <f t="shared" ref="O20:O83" si="2">(J20-N20)^2</f>
        <v>1.0322173693951966</v>
      </c>
      <c r="P20" s="7"/>
      <c r="Q20" s="25">
        <f>I20-$J$4</f>
        <v>540.69415173338859</v>
      </c>
      <c r="R20" s="24">
        <f>J20-$J$3</f>
        <v>-3819.5688890814895</v>
      </c>
      <c r="S20" s="7"/>
      <c r="T20" s="25">
        <f>Q20/$J$7</f>
        <v>-0.13950822635234644</v>
      </c>
      <c r="U20" s="24">
        <f>R20/$J$6</f>
        <v>-0.99338871086635339</v>
      </c>
      <c r="V20" s="7"/>
      <c r="W20" s="25">
        <f>(T20-U20*SIN(-$J$11*PI()/180))/(COS(-$J$11*PI()/180))</f>
        <v>-0.13212782176221652</v>
      </c>
      <c r="X20" s="24">
        <f>IF(MOD(ATAN2(U20,W20)*180/PI()-$J$9+360,360)&gt;5,MOD(ATAN2(U20,W20)*180/PI()-$J$9+360,360)-360,MOD(ATAN2(U20,W20)*180/PI()-$J$9+360,360))</f>
        <v>1.4901273288160155E-2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5.0901273288160152E-2</v>
      </c>
      <c r="AD20" s="17">
        <f ca="1">INDIRECT("AC"&amp;AE20)-AC20</f>
        <v>-0.14249698829639665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13684</v>
      </c>
      <c r="D21" s="17">
        <v>11386</v>
      </c>
      <c r="E21" s="17">
        <v>12813</v>
      </c>
      <c r="F21" s="17">
        <v>15101</v>
      </c>
      <c r="G21" s="24"/>
      <c r="H21" s="7"/>
      <c r="I21" s="25">
        <f t="shared" si="0"/>
        <v>871</v>
      </c>
      <c r="J21" s="24">
        <f t="shared" si="0"/>
        <v>-3715</v>
      </c>
      <c r="K21" s="7"/>
      <c r="L21" s="25">
        <f t="shared" ref="L21:L84" si="3">$M$3*SIN(2*PI()/$M$4*(AA21+$M$5))+$M$6</f>
        <v>874.36256460164088</v>
      </c>
      <c r="M21" s="17">
        <f t="shared" si="1"/>
        <v>11.306840700208314</v>
      </c>
      <c r="N21" s="17">
        <f t="shared" ref="N21:N84" si="4">$O$3*COS(2*PI()/$O$4*(AA21+$O$5))+$O$6</f>
        <v>-3712.1702311766194</v>
      </c>
      <c r="O21" s="24">
        <f t="shared" si="2"/>
        <v>8.0075915937769295</v>
      </c>
      <c r="P21" s="7"/>
      <c r="Q21" s="25">
        <f t="shared" ref="Q21:Q84" si="5">I21-$J$4</f>
        <v>913.69415173338859</v>
      </c>
      <c r="R21" s="24">
        <f t="shared" ref="R21:R84" si="6">J21-$J$3</f>
        <v>-3751.5688890814895</v>
      </c>
      <c r="S21" s="7"/>
      <c r="T21" s="25">
        <f t="shared" ref="T21:T84" si="7">Q21/$J$7</f>
        <v>-0.23574852830975318</v>
      </c>
      <c r="U21" s="24">
        <f t="shared" ref="U21:U84" si="8">R21/$J$6</f>
        <v>-0.9757033557122653</v>
      </c>
      <c r="V21" s="7"/>
      <c r="W21" s="25">
        <f t="shared" ref="W21:W84" si="9">(T21-U21*SIN(-$J$11*PI()/180))/(COS(-$J$11*PI()/180))</f>
        <v>-0.22850224496090182</v>
      </c>
      <c r="X21" s="24">
        <f t="shared" ref="X21:X83" si="10">MOD(ATAN2(U21,W21)*180/PI()-$J$9+360,360)</f>
        <v>5.6193092410728127</v>
      </c>
      <c r="Y21" s="7"/>
      <c r="Z21" s="25">
        <f t="shared" ref="Z21:Z84" si="11">B21</f>
        <v>638</v>
      </c>
      <c r="AA21" s="17">
        <f>360/40000*Z21+AA20</f>
        <v>5.7060000000000004</v>
      </c>
      <c r="AB21" s="24">
        <f t="shared" ref="AB21:AB84" si="12">AA21*PI()/180</f>
        <v>9.9588487118796448E-2</v>
      </c>
      <c r="AC21" s="17">
        <f t="shared" ref="AC21:AC84" si="13">X21-AA21</f>
        <v>-8.6690758927187694E-2</v>
      </c>
      <c r="AD21" s="17">
        <f t="shared" ref="AD21:AD83" ca="1" si="14">INDIRECT("AC"&amp;AE21)-AC21</f>
        <v>7.354458571775524E-4</v>
      </c>
      <c r="AE21" s="17">
        <v>148</v>
      </c>
    </row>
    <row r="22" spans="1:31" s="17" customFormat="1" x14ac:dyDescent="0.25">
      <c r="A22" s="17">
        <v>2</v>
      </c>
      <c r="B22" s="17">
        <v>641</v>
      </c>
      <c r="C22" s="17">
        <v>13872</v>
      </c>
      <c r="D22" s="17">
        <v>11440</v>
      </c>
      <c r="E22" s="17">
        <v>12631</v>
      </c>
      <c r="F22" s="17">
        <v>15047</v>
      </c>
      <c r="G22" s="24"/>
      <c r="H22" s="7"/>
      <c r="I22" s="25">
        <f t="shared" si="0"/>
        <v>1241</v>
      </c>
      <c r="J22" s="24">
        <f t="shared" si="0"/>
        <v>-3607</v>
      </c>
      <c r="K22" s="7"/>
      <c r="L22" s="25">
        <f t="shared" si="3"/>
        <v>1248.8565002443047</v>
      </c>
      <c r="M22" s="17">
        <f t="shared" si="1"/>
        <v>61.724596088759775</v>
      </c>
      <c r="N22" s="17">
        <f>$O$3*COS(2*PI()/$O$4*(AA22+$O$5))+$O$6</f>
        <v>-3604.1724298026661</v>
      </c>
      <c r="O22" s="24">
        <f>(J22-N22)^2</f>
        <v>7.9951532208508604</v>
      </c>
      <c r="P22" s="7"/>
      <c r="Q22" s="25">
        <f t="shared" si="5"/>
        <v>1283.6941517333885</v>
      </c>
      <c r="R22" s="24">
        <f t="shared" si="6"/>
        <v>-3643.5688890814895</v>
      </c>
      <c r="S22" s="7"/>
      <c r="T22" s="25">
        <f t="shared" si="7"/>
        <v>-0.3312147795811754</v>
      </c>
      <c r="U22" s="24">
        <f t="shared" si="8"/>
        <v>-0.94761485046753702</v>
      </c>
      <c r="V22" s="7"/>
      <c r="W22" s="25">
        <f t="shared" si="9"/>
        <v>-0.32417992689792435</v>
      </c>
      <c r="X22" s="24">
        <f t="shared" si="10"/>
        <v>11.324485407229304</v>
      </c>
      <c r="Y22" s="7"/>
      <c r="Z22" s="25">
        <f t="shared" si="11"/>
        <v>641</v>
      </c>
      <c r="AA22" s="17">
        <f t="shared" ref="AA22:AA85" si="15">360/40000*Z22+AA21</f>
        <v>11.475</v>
      </c>
      <c r="AB22" s="24">
        <f t="shared" si="12"/>
        <v>0.20027653166634932</v>
      </c>
      <c r="AC22" s="17">
        <f t="shared" si="13"/>
        <v>-0.1505145927706959</v>
      </c>
      <c r="AD22" s="17">
        <f t="shared" ca="1" si="14"/>
        <v>9.832927159084548E-2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14057</v>
      </c>
      <c r="D23" s="17">
        <v>11512</v>
      </c>
      <c r="E23" s="17">
        <v>12453</v>
      </c>
      <c r="F23" s="17">
        <v>14978</v>
      </c>
      <c r="G23" s="24"/>
      <c r="H23" s="7"/>
      <c r="I23" s="25">
        <f t="shared" si="0"/>
        <v>1604</v>
      </c>
      <c r="J23" s="24">
        <f t="shared" si="0"/>
        <v>-3466</v>
      </c>
      <c r="K23" s="7"/>
      <c r="L23" s="25">
        <f t="shared" si="3"/>
        <v>1609.1672607321777</v>
      </c>
      <c r="M23" s="17">
        <f t="shared" si="1"/>
        <v>26.700583474306011</v>
      </c>
      <c r="N23" s="17">
        <f t="shared" si="4"/>
        <v>-3459.8299874604932</v>
      </c>
      <c r="O23" s="24">
        <f t="shared" si="2"/>
        <v>38.069054737671678</v>
      </c>
      <c r="P23" s="7"/>
      <c r="Q23" s="25">
        <f t="shared" si="5"/>
        <v>1646.6941517333885</v>
      </c>
      <c r="R23" s="24">
        <f t="shared" si="6"/>
        <v>-3502.5688890814895</v>
      </c>
      <c r="S23" s="7"/>
      <c r="T23" s="25">
        <f t="shared" si="7"/>
        <v>-0.42487491258530047</v>
      </c>
      <c r="U23" s="24">
        <f t="shared" si="8"/>
        <v>-0.91094374639803077</v>
      </c>
      <c r="V23" s="7"/>
      <c r="W23" s="25">
        <f t="shared" si="9"/>
        <v>-0.41811523858704164</v>
      </c>
      <c r="X23" s="24">
        <f t="shared" si="10"/>
        <v>17.093330385145123</v>
      </c>
      <c r="Y23" s="7"/>
      <c r="Z23" s="25">
        <f t="shared" si="11"/>
        <v>639</v>
      </c>
      <c r="AA23" s="17">
        <f t="shared" si="15"/>
        <v>17.225999999999999</v>
      </c>
      <c r="AB23" s="24">
        <f t="shared" si="12"/>
        <v>0.30065041694854322</v>
      </c>
      <c r="AC23" s="17">
        <f t="shared" si="13"/>
        <v>-0.13266961485487627</v>
      </c>
      <c r="AD23" s="17">
        <f t="shared" ca="1" si="14"/>
        <v>3.5129834023283735E-2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14226</v>
      </c>
      <c r="D24" s="17">
        <v>11604</v>
      </c>
      <c r="E24" s="17">
        <v>12294</v>
      </c>
      <c r="F24" s="17">
        <v>14902</v>
      </c>
      <c r="G24" s="24"/>
      <c r="H24" s="7"/>
      <c r="I24" s="25">
        <f t="shared" si="0"/>
        <v>1932</v>
      </c>
      <c r="J24" s="24">
        <f t="shared" si="0"/>
        <v>-3298</v>
      </c>
      <c r="K24" s="7"/>
      <c r="L24" s="25">
        <f t="shared" si="3"/>
        <v>1940.2858470431086</v>
      </c>
      <c r="M24" s="17">
        <f t="shared" si="1"/>
        <v>68.65526122179088</v>
      </c>
      <c r="N24" s="17">
        <f t="shared" si="4"/>
        <v>-3287.6742906896525</v>
      </c>
      <c r="O24" s="24">
        <f t="shared" si="2"/>
        <v>106.62027276179745</v>
      </c>
      <c r="P24" s="7"/>
      <c r="Q24" s="25">
        <f t="shared" si="5"/>
        <v>1974.6941517333885</v>
      </c>
      <c r="R24" s="24">
        <f t="shared" si="6"/>
        <v>-3334.5688890814895</v>
      </c>
      <c r="S24" s="7"/>
      <c r="T24" s="25">
        <f t="shared" si="7"/>
        <v>-0.50950445425293966</v>
      </c>
      <c r="U24" s="24">
        <f t="shared" si="8"/>
        <v>-0.86725051601734238</v>
      </c>
      <c r="V24" s="7"/>
      <c r="W24" s="25">
        <f t="shared" si="9"/>
        <v>-0.50307190774455168</v>
      </c>
      <c r="X24" s="24">
        <f t="shared" si="10"/>
        <v>22.555645895509542</v>
      </c>
      <c r="Y24" s="7"/>
      <c r="Z24" s="25">
        <f t="shared" si="11"/>
        <v>615</v>
      </c>
      <c r="AA24" s="17">
        <f t="shared" si="15"/>
        <v>22.760999999999999</v>
      </c>
      <c r="AB24" s="24">
        <f t="shared" si="12"/>
        <v>0.39725439104642934</v>
      </c>
      <c r="AC24" s="17">
        <f t="shared" si="13"/>
        <v>-0.20535410449045699</v>
      </c>
      <c r="AD24" s="17">
        <f t="shared" ca="1" si="14"/>
        <v>0.15352277616782217</v>
      </c>
      <c r="AE24" s="17">
        <v>145</v>
      </c>
    </row>
    <row r="25" spans="1:31" s="17" customFormat="1" x14ac:dyDescent="0.25">
      <c r="A25" s="17">
        <v>5</v>
      </c>
      <c r="B25" s="17">
        <v>609</v>
      </c>
      <c r="C25" s="17">
        <v>14387</v>
      </c>
      <c r="D25" s="17">
        <v>11706</v>
      </c>
      <c r="E25" s="17">
        <v>12136</v>
      </c>
      <c r="F25" s="17">
        <v>14794</v>
      </c>
      <c r="G25" s="24"/>
      <c r="H25" s="7"/>
      <c r="I25" s="25">
        <f t="shared" si="0"/>
        <v>2251</v>
      </c>
      <c r="J25" s="24">
        <f t="shared" si="0"/>
        <v>-3088</v>
      </c>
      <c r="K25" s="7"/>
      <c r="L25" s="25">
        <f t="shared" si="3"/>
        <v>2249.9637651013218</v>
      </c>
      <c r="M25" s="17">
        <f t="shared" si="1"/>
        <v>1.0737827652386833</v>
      </c>
      <c r="N25" s="17">
        <f t="shared" si="4"/>
        <v>-3086.6679492503267</v>
      </c>
      <c r="O25" s="24">
        <f t="shared" si="2"/>
        <v>1.7743591997051249</v>
      </c>
      <c r="P25" s="7"/>
      <c r="Q25" s="25">
        <f t="shared" si="5"/>
        <v>2293.6941517333885</v>
      </c>
      <c r="R25" s="24">
        <f t="shared" si="6"/>
        <v>-3124.5688890814895</v>
      </c>
      <c r="S25" s="7"/>
      <c r="T25" s="25">
        <f t="shared" si="7"/>
        <v>-0.59181184386262531</v>
      </c>
      <c r="U25" s="24">
        <f t="shared" si="8"/>
        <v>-0.81263397804148196</v>
      </c>
      <c r="V25" s="7"/>
      <c r="W25" s="25">
        <f t="shared" si="9"/>
        <v>-0.58578755803894078</v>
      </c>
      <c r="X25" s="24">
        <f t="shared" si="10"/>
        <v>28.22458497521427</v>
      </c>
      <c r="Y25" s="7"/>
      <c r="Z25" s="25">
        <f t="shared" si="11"/>
        <v>609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-1.7415024785726985E-2</v>
      </c>
      <c r="AD25" s="17">
        <f t="shared" ca="1" si="14"/>
        <v>-5.3748512025013184E-2</v>
      </c>
      <c r="AE25" s="17">
        <v>144</v>
      </c>
    </row>
    <row r="26" spans="1:31" s="17" customFormat="1" x14ac:dyDescent="0.25">
      <c r="A26" s="17">
        <v>6</v>
      </c>
      <c r="B26" s="17">
        <v>619</v>
      </c>
      <c r="C26" s="17">
        <v>14528</v>
      </c>
      <c r="D26" s="17">
        <v>11821</v>
      </c>
      <c r="E26" s="17">
        <v>11989</v>
      </c>
      <c r="F26" s="17">
        <v>14678</v>
      </c>
      <c r="G26" s="24"/>
      <c r="H26" s="7"/>
      <c r="I26" s="25">
        <f t="shared" si="0"/>
        <v>2539</v>
      </c>
      <c r="J26" s="24">
        <f t="shared" si="0"/>
        <v>-2857</v>
      </c>
      <c r="K26" s="7"/>
      <c r="L26" s="25">
        <f t="shared" si="3"/>
        <v>2543.2296423645839</v>
      </c>
      <c r="M26" s="17">
        <f t="shared" si="1"/>
        <v>17.889874532283088</v>
      </c>
      <c r="N26" s="17">
        <f t="shared" si="4"/>
        <v>-2853.1273952389179</v>
      </c>
      <c r="O26" s="24">
        <f t="shared" si="2"/>
        <v>14.997067635555979</v>
      </c>
      <c r="P26" s="7"/>
      <c r="Q26" s="25">
        <f t="shared" si="5"/>
        <v>2581.6941517333885</v>
      </c>
      <c r="R26" s="24">
        <f t="shared" si="6"/>
        <v>-2893.5688890814895</v>
      </c>
      <c r="S26" s="7"/>
      <c r="T26" s="25">
        <f t="shared" si="7"/>
        <v>-0.66612070971713777</v>
      </c>
      <c r="U26" s="24">
        <f t="shared" si="8"/>
        <v>-0.75255578626803554</v>
      </c>
      <c r="V26" s="7"/>
      <c r="W26" s="25">
        <f t="shared" si="9"/>
        <v>-0.66054506227494325</v>
      </c>
      <c r="X26" s="24">
        <f t="shared" si="10"/>
        <v>33.713199556238351</v>
      </c>
      <c r="Y26" s="7"/>
      <c r="Z26" s="25">
        <f t="shared" si="11"/>
        <v>619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-9.9800443761644431E-2</v>
      </c>
      <c r="AD26" s="17">
        <f t="shared" ca="1" si="14"/>
        <v>6.9857586120555482E-2</v>
      </c>
      <c r="AE26" s="17">
        <v>143</v>
      </c>
    </row>
    <row r="27" spans="1:31" s="17" customFormat="1" x14ac:dyDescent="0.25">
      <c r="A27" s="17">
        <v>7</v>
      </c>
      <c r="B27" s="17">
        <v>621</v>
      </c>
      <c r="C27" s="17">
        <v>14660</v>
      </c>
      <c r="D27" s="17">
        <v>11947</v>
      </c>
      <c r="E27" s="17">
        <v>11848</v>
      </c>
      <c r="F27" s="17">
        <v>14541</v>
      </c>
      <c r="G27" s="24"/>
      <c r="H27" s="7"/>
      <c r="I27" s="25">
        <f t="shared" si="0"/>
        <v>2812</v>
      </c>
      <c r="J27" s="24">
        <f t="shared" si="0"/>
        <v>-2594</v>
      </c>
      <c r="K27" s="7"/>
      <c r="L27" s="25">
        <f t="shared" si="3"/>
        <v>2812.8946258985097</v>
      </c>
      <c r="M27" s="17">
        <f t="shared" si="1"/>
        <v>0.80035549828434205</v>
      </c>
      <c r="N27" s="17">
        <f t="shared" si="4"/>
        <v>-2591.4249289890081</v>
      </c>
      <c r="O27" s="24">
        <f t="shared" si="2"/>
        <v>6.6309907116508739</v>
      </c>
      <c r="P27" s="7"/>
      <c r="Q27" s="25">
        <f t="shared" si="5"/>
        <v>2854.6941517333885</v>
      </c>
      <c r="R27" s="24">
        <f t="shared" si="6"/>
        <v>-2630.5688890814895</v>
      </c>
      <c r="S27" s="7"/>
      <c r="T27" s="25">
        <f t="shared" si="7"/>
        <v>-0.7365593221417277</v>
      </c>
      <c r="U27" s="24">
        <f t="shared" si="8"/>
        <v>-0.68415507442207701</v>
      </c>
      <c r="V27" s="7"/>
      <c r="W27" s="25">
        <f t="shared" si="9"/>
        <v>-0.73149407080357731</v>
      </c>
      <c r="X27" s="24">
        <f t="shared" si="10"/>
        <v>39.353864615344378</v>
      </c>
      <c r="Y27" s="7"/>
      <c r="Z27" s="25">
        <f t="shared" si="11"/>
        <v>621</v>
      </c>
      <c r="AA27" s="17">
        <f t="shared" si="15"/>
        <v>39.401999999999994</v>
      </c>
      <c r="AB27" s="24">
        <f t="shared" si="12"/>
        <v>0.68769463187080559</v>
      </c>
      <c r="AC27" s="17">
        <f t="shared" si="13"/>
        <v>-4.8135384655616065E-2</v>
      </c>
      <c r="AD27" s="17">
        <f t="shared" ca="1" si="14"/>
        <v>3.0543056328568241E-2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14785</v>
      </c>
      <c r="D28" s="17">
        <v>12096</v>
      </c>
      <c r="E28" s="17">
        <v>11730</v>
      </c>
      <c r="F28" s="17">
        <v>14396</v>
      </c>
      <c r="G28" s="24"/>
      <c r="H28" s="7"/>
      <c r="I28" s="25">
        <f t="shared" si="0"/>
        <v>3055</v>
      </c>
      <c r="J28" s="24">
        <f t="shared" si="0"/>
        <v>-2300</v>
      </c>
      <c r="K28" s="7"/>
      <c r="L28" s="25">
        <f t="shared" si="3"/>
        <v>3057.9801278381065</v>
      </c>
      <c r="M28" s="17">
        <f t="shared" si="1"/>
        <v>8.8811619314570525</v>
      </c>
      <c r="N28" s="17">
        <f t="shared" si="4"/>
        <v>-2301.3916751590814</v>
      </c>
      <c r="O28" s="24">
        <f t="shared" si="2"/>
        <v>1.936759748404205</v>
      </c>
      <c r="P28" s="7"/>
      <c r="Q28" s="25">
        <f t="shared" si="5"/>
        <v>3097.6941517333885</v>
      </c>
      <c r="R28" s="24">
        <f t="shared" si="6"/>
        <v>-2336.5688890814895</v>
      </c>
      <c r="S28" s="7"/>
      <c r="T28" s="25">
        <f t="shared" si="7"/>
        <v>-0.79925742770647257</v>
      </c>
      <c r="U28" s="24">
        <f t="shared" si="8"/>
        <v>-0.60769192125587235</v>
      </c>
      <c r="V28" s="7"/>
      <c r="W28" s="25">
        <f t="shared" si="9"/>
        <v>-0.79476228999980303</v>
      </c>
      <c r="X28" s="24">
        <f t="shared" si="10"/>
        <v>45.036333046722461</v>
      </c>
      <c r="Y28" s="7"/>
      <c r="Z28" s="25">
        <f t="shared" si="11"/>
        <v>628</v>
      </c>
      <c r="AA28" s="17">
        <f t="shared" si="15"/>
        <v>45.053999999999995</v>
      </c>
      <c r="AB28" s="24">
        <f t="shared" si="12"/>
        <v>0.78634064119352509</v>
      </c>
      <c r="AC28" s="17">
        <f t="shared" si="13"/>
        <v>-1.7666953277533537E-2</v>
      </c>
      <c r="AD28" s="17">
        <f t="shared" ca="1" si="14"/>
        <v>3.5580482767002763E-2</v>
      </c>
      <c r="AE28" s="17">
        <v>141</v>
      </c>
    </row>
    <row r="29" spans="1:31" s="17" customFormat="1" x14ac:dyDescent="0.25">
      <c r="A29" s="17">
        <v>9</v>
      </c>
      <c r="B29" s="17">
        <v>642</v>
      </c>
      <c r="C29" s="17">
        <v>14892</v>
      </c>
      <c r="D29" s="17">
        <v>12258</v>
      </c>
      <c r="E29" s="17">
        <v>11617</v>
      </c>
      <c r="F29" s="17">
        <v>14236</v>
      </c>
      <c r="G29" s="24"/>
      <c r="H29" s="7"/>
      <c r="I29" s="25">
        <f t="shared" si="0"/>
        <v>3275</v>
      </c>
      <c r="J29" s="24">
        <f t="shared" si="0"/>
        <v>-1978</v>
      </c>
      <c r="K29" s="7"/>
      <c r="L29" s="25">
        <f t="shared" si="3"/>
        <v>3277.3494002438715</v>
      </c>
      <c r="M29" s="17">
        <f t="shared" si="1"/>
        <v>5.5196815059035309</v>
      </c>
      <c r="N29" s="17">
        <f t="shared" si="4"/>
        <v>-1981.4359194285521</v>
      </c>
      <c r="O29" s="24">
        <f t="shared" si="2"/>
        <v>11.80554231950177</v>
      </c>
      <c r="P29" s="7"/>
      <c r="Q29" s="25">
        <f t="shared" si="5"/>
        <v>3317.6941517333885</v>
      </c>
      <c r="R29" s="24">
        <f t="shared" si="6"/>
        <v>-2014.5688890814895</v>
      </c>
      <c r="S29" s="7"/>
      <c r="T29" s="25">
        <f t="shared" si="7"/>
        <v>-0.85602114467866952</v>
      </c>
      <c r="U29" s="24">
        <f t="shared" si="8"/>
        <v>-0.52394656302621967</v>
      </c>
      <c r="V29" s="7"/>
      <c r="W29" s="25">
        <f t="shared" si="9"/>
        <v>-0.85215008821849991</v>
      </c>
      <c r="X29" s="24">
        <f t="shared" si="10"/>
        <v>50.853239001997622</v>
      </c>
      <c r="Y29" s="7"/>
      <c r="Z29" s="25">
        <f t="shared" si="11"/>
        <v>642</v>
      </c>
      <c r="AA29" s="17">
        <f t="shared" si="15"/>
        <v>50.831999999999994</v>
      </c>
      <c r="AB29" s="24">
        <f t="shared" si="12"/>
        <v>0.88718576537375748</v>
      </c>
      <c r="AC29" s="17">
        <f t="shared" si="13"/>
        <v>2.1239001997628293E-2</v>
      </c>
      <c r="AD29" s="17">
        <f t="shared" ca="1" si="14"/>
        <v>1.3788162496176426E-2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14996</v>
      </c>
      <c r="D30" s="17">
        <v>12427</v>
      </c>
      <c r="E30" s="17">
        <v>11527</v>
      </c>
      <c r="F30" s="17">
        <v>14069</v>
      </c>
      <c r="G30" s="24"/>
      <c r="H30" s="7"/>
      <c r="I30" s="25">
        <f t="shared" si="0"/>
        <v>3469</v>
      </c>
      <c r="J30" s="24">
        <f t="shared" si="0"/>
        <v>-1642</v>
      </c>
      <c r="K30" s="7"/>
      <c r="L30" s="25">
        <f t="shared" si="3"/>
        <v>3461.4110058122251</v>
      </c>
      <c r="M30" s="17">
        <f t="shared" si="1"/>
        <v>57.592832782081445</v>
      </c>
      <c r="N30" s="17">
        <f t="shared" si="4"/>
        <v>-1644.2576896682929</v>
      </c>
      <c r="O30" s="24">
        <f t="shared" si="2"/>
        <v>5.0971626383163651</v>
      </c>
      <c r="P30" s="7"/>
      <c r="Q30" s="25">
        <f t="shared" si="5"/>
        <v>3511.6941517333885</v>
      </c>
      <c r="R30" s="24">
        <f t="shared" si="6"/>
        <v>-1678.5688890814895</v>
      </c>
      <c r="S30" s="7"/>
      <c r="T30" s="25">
        <f t="shared" si="7"/>
        <v>-0.90607642237233421</v>
      </c>
      <c r="U30" s="24">
        <f t="shared" si="8"/>
        <v>-0.43656010226484299</v>
      </c>
      <c r="V30" s="7"/>
      <c r="W30" s="25">
        <f t="shared" si="9"/>
        <v>-0.90285632760545176</v>
      </c>
      <c r="X30" s="24">
        <f t="shared" si="10"/>
        <v>56.63335797118441</v>
      </c>
      <c r="Y30" s="7"/>
      <c r="Z30" s="25">
        <f t="shared" si="11"/>
        <v>636</v>
      </c>
      <c r="AA30" s="17">
        <f t="shared" si="15"/>
        <v>56.55599999999999</v>
      </c>
      <c r="AB30" s="24">
        <f t="shared" si="12"/>
        <v>0.98708841175791284</v>
      </c>
      <c r="AC30" s="17">
        <f t="shared" si="13"/>
        <v>7.7357971184419227E-2</v>
      </c>
      <c r="AD30" s="17">
        <f t="shared" ca="1" si="14"/>
        <v>1.2482666467271031E-2</v>
      </c>
      <c r="AE30" s="17">
        <v>139</v>
      </c>
    </row>
    <row r="31" spans="1:31" s="17" customFormat="1" x14ac:dyDescent="0.25">
      <c r="A31" s="17">
        <v>11</v>
      </c>
      <c r="B31" s="17">
        <v>626</v>
      </c>
      <c r="C31" s="17">
        <v>15063</v>
      </c>
      <c r="D31" s="17">
        <v>12601</v>
      </c>
      <c r="E31" s="17">
        <v>11451</v>
      </c>
      <c r="F31" s="17">
        <v>13892</v>
      </c>
      <c r="G31" s="24"/>
      <c r="H31" s="7"/>
      <c r="I31" s="25">
        <f t="shared" si="0"/>
        <v>3612</v>
      </c>
      <c r="J31" s="24">
        <f t="shared" si="0"/>
        <v>-1291</v>
      </c>
      <c r="K31" s="7"/>
      <c r="L31" s="25">
        <f t="shared" si="3"/>
        <v>3608.4627992017995</v>
      </c>
      <c r="M31" s="17">
        <f t="shared" si="1"/>
        <v>12.511789486790265</v>
      </c>
      <c r="N31" s="17">
        <f t="shared" si="4"/>
        <v>-1296.0087399966685</v>
      </c>
      <c r="O31" s="24">
        <f t="shared" si="2"/>
        <v>25.087476354226862</v>
      </c>
      <c r="P31" s="7"/>
      <c r="Q31" s="25">
        <f t="shared" si="5"/>
        <v>3654.6941517333885</v>
      </c>
      <c r="R31" s="24">
        <f t="shared" si="6"/>
        <v>-1327.5688890814895</v>
      </c>
      <c r="S31" s="7"/>
      <c r="T31" s="25">
        <f t="shared" si="7"/>
        <v>-0.94297283840426227</v>
      </c>
      <c r="U31" s="24">
        <f t="shared" si="8"/>
        <v>-0.34527246021947627</v>
      </c>
      <c r="V31" s="7"/>
      <c r="W31" s="25">
        <f t="shared" si="9"/>
        <v>-0.94043234083954552</v>
      </c>
      <c r="X31" s="24">
        <f t="shared" si="10"/>
        <v>62.278299876930816</v>
      </c>
      <c r="Y31" s="7"/>
      <c r="Z31" s="25">
        <f t="shared" si="11"/>
        <v>626</v>
      </c>
      <c r="AA31" s="17">
        <f t="shared" si="15"/>
        <v>62.189999999999991</v>
      </c>
      <c r="AB31" s="24">
        <f t="shared" si="12"/>
        <v>1.0854202618152735</v>
      </c>
      <c r="AC31" s="17">
        <f t="shared" si="13"/>
        <v>8.829987693082586E-2</v>
      </c>
      <c r="AD31" s="17">
        <f t="shared" ca="1" si="14"/>
        <v>-1.3641648647244153E-2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15120</v>
      </c>
      <c r="D32" s="17">
        <v>12780</v>
      </c>
      <c r="E32" s="17">
        <v>11398</v>
      </c>
      <c r="F32" s="17">
        <v>13721</v>
      </c>
      <c r="G32" s="24"/>
      <c r="H32" s="7"/>
      <c r="I32" s="25">
        <f t="shared" si="0"/>
        <v>3722</v>
      </c>
      <c r="J32" s="24">
        <f t="shared" si="0"/>
        <v>-941</v>
      </c>
      <c r="K32" s="7"/>
      <c r="L32" s="25">
        <f t="shared" si="3"/>
        <v>3720.0895532046948</v>
      </c>
      <c r="M32" s="17">
        <f t="shared" si="1"/>
        <v>3.6498069576920367</v>
      </c>
      <c r="N32" s="17">
        <f t="shared" si="4"/>
        <v>-935.48236636645595</v>
      </c>
      <c r="O32" s="24">
        <f t="shared" si="2"/>
        <v>30.444280914016527</v>
      </c>
      <c r="P32" s="7"/>
      <c r="Q32" s="25">
        <f t="shared" si="5"/>
        <v>3764.6941517333885</v>
      </c>
      <c r="R32" s="24">
        <f t="shared" si="6"/>
        <v>-977.5688890814896</v>
      </c>
      <c r="S32" s="7"/>
      <c r="T32" s="25">
        <f t="shared" si="7"/>
        <v>-0.9713546968903608</v>
      </c>
      <c r="U32" s="24">
        <f t="shared" si="8"/>
        <v>-0.25424489692637559</v>
      </c>
      <c r="V32" s="7"/>
      <c r="W32" s="25">
        <f t="shared" si="9"/>
        <v>-0.96949162802283073</v>
      </c>
      <c r="X32" s="24">
        <f t="shared" si="10"/>
        <v>67.743954302863926</v>
      </c>
      <c r="Y32" s="7"/>
      <c r="Z32" s="25">
        <f t="shared" si="11"/>
        <v>625</v>
      </c>
      <c r="AA32" s="17">
        <f t="shared" si="15"/>
        <v>67.814999999999998</v>
      </c>
      <c r="AB32" s="24">
        <f t="shared" si="12"/>
        <v>1.1835950322399544</v>
      </c>
      <c r="AC32" s="17">
        <f t="shared" si="13"/>
        <v>-7.104569713607134E-2</v>
      </c>
      <c r="AD32" s="17">
        <f t="shared" ca="1" si="14"/>
        <v>0.13755129381522124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15159</v>
      </c>
      <c r="D33" s="17">
        <v>12960</v>
      </c>
      <c r="E33" s="17">
        <v>11363</v>
      </c>
      <c r="F33" s="17">
        <v>13537</v>
      </c>
      <c r="G33" s="24"/>
      <c r="H33" s="7"/>
      <c r="I33" s="25">
        <f t="shared" si="0"/>
        <v>3796</v>
      </c>
      <c r="J33" s="24">
        <f t="shared" si="0"/>
        <v>-577</v>
      </c>
      <c r="K33" s="7"/>
      <c r="L33" s="25">
        <f t="shared" si="3"/>
        <v>3793.4491670885359</v>
      </c>
      <c r="M33" s="17">
        <f t="shared" si="1"/>
        <v>6.5067485422084825</v>
      </c>
      <c r="N33" s="17">
        <f t="shared" si="4"/>
        <v>-578.7434113201233</v>
      </c>
      <c r="O33" s="24">
        <f t="shared" si="2"/>
        <v>3.0394830311340688</v>
      </c>
      <c r="P33" s="7"/>
      <c r="Q33" s="25">
        <f t="shared" si="5"/>
        <v>3838.6941517333885</v>
      </c>
      <c r="R33" s="24">
        <f t="shared" si="6"/>
        <v>-613.5688890814896</v>
      </c>
      <c r="S33" s="7"/>
      <c r="T33" s="25">
        <f t="shared" si="7"/>
        <v>-0.99044794714464524</v>
      </c>
      <c r="U33" s="24">
        <f t="shared" si="8"/>
        <v>-0.15957623110155084</v>
      </c>
      <c r="V33" s="7"/>
      <c r="W33" s="25">
        <f t="shared" si="9"/>
        <v>-0.98928911613783255</v>
      </c>
      <c r="X33" s="24">
        <f t="shared" si="10"/>
        <v>73.275512593350641</v>
      </c>
      <c r="Y33" s="7"/>
      <c r="Z33" s="25">
        <f t="shared" si="11"/>
        <v>603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3.3512593350650377E-2</v>
      </c>
      <c r="AD33" s="17">
        <f t="shared" ca="1" si="14"/>
        <v>-0.13053574027924242</v>
      </c>
      <c r="AE33" s="17">
        <v>136</v>
      </c>
    </row>
    <row r="34" spans="1:31" s="17" customFormat="1" x14ac:dyDescent="0.25">
      <c r="A34" s="17">
        <v>14</v>
      </c>
      <c r="B34" s="17">
        <v>619</v>
      </c>
      <c r="C34" s="17">
        <v>15182</v>
      </c>
      <c r="D34" s="17">
        <v>13152</v>
      </c>
      <c r="E34" s="17">
        <v>11343</v>
      </c>
      <c r="F34" s="17">
        <v>13356</v>
      </c>
      <c r="G34" s="24"/>
      <c r="H34" s="7"/>
      <c r="I34" s="25">
        <f t="shared" si="0"/>
        <v>3839</v>
      </c>
      <c r="J34" s="24">
        <f t="shared" si="0"/>
        <v>-204</v>
      </c>
      <c r="K34" s="7"/>
      <c r="L34" s="25">
        <f t="shared" si="3"/>
        <v>3832.9792158440387</v>
      </c>
      <c r="M34" s="17">
        <f t="shared" si="1"/>
        <v>36.249841852675068</v>
      </c>
      <c r="N34" s="17">
        <f t="shared" si="4"/>
        <v>-206.83814925319177</v>
      </c>
      <c r="O34" s="24">
        <f t="shared" si="2"/>
        <v>8.055091183393019</v>
      </c>
      <c r="P34" s="7"/>
      <c r="Q34" s="25">
        <f t="shared" si="5"/>
        <v>3881.6941517333885</v>
      </c>
      <c r="R34" s="24">
        <f t="shared" si="6"/>
        <v>-240.56888908148954</v>
      </c>
      <c r="S34" s="7"/>
      <c r="T34" s="25">
        <f t="shared" si="7"/>
        <v>-1.0015426736437565</v>
      </c>
      <c r="U34" s="24">
        <f t="shared" si="8"/>
        <v>-6.256685650633205E-2</v>
      </c>
      <c r="V34" s="7"/>
      <c r="W34" s="25">
        <f t="shared" si="9"/>
        <v>-1.0011052589516578</v>
      </c>
      <c r="X34" s="24">
        <f t="shared" si="10"/>
        <v>78.862412322825264</v>
      </c>
      <c r="Y34" s="7"/>
      <c r="Z34" s="25">
        <f t="shared" si="11"/>
        <v>619</v>
      </c>
      <c r="AA34" s="17">
        <f t="shared" si="15"/>
        <v>78.812999999999988</v>
      </c>
      <c r="AB34" s="24">
        <f t="shared" si="12"/>
        <v>1.3755463433742907</v>
      </c>
      <c r="AC34" s="17">
        <f t="shared" si="13"/>
        <v>4.9412322825276078E-2</v>
      </c>
      <c r="AD34" s="17">
        <f t="shared" ca="1" si="14"/>
        <v>1.7776333573678471E-2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15177</v>
      </c>
      <c r="D35" s="17">
        <v>13332</v>
      </c>
      <c r="E35" s="17">
        <v>11337</v>
      </c>
      <c r="F35" s="17">
        <v>13158</v>
      </c>
      <c r="G35" s="24"/>
      <c r="H35" s="7"/>
      <c r="I35" s="25">
        <f t="shared" si="0"/>
        <v>3840</v>
      </c>
      <c r="J35" s="24">
        <f t="shared" si="0"/>
        <v>174</v>
      </c>
      <c r="K35" s="7"/>
      <c r="L35" s="25">
        <f t="shared" si="3"/>
        <v>3835.6167558229004</v>
      </c>
      <c r="M35" s="17">
        <f t="shared" si="1"/>
        <v>19.21282951607791</v>
      </c>
      <c r="N35" s="17">
        <f t="shared" si="4"/>
        <v>174.01014838226209</v>
      </c>
      <c r="O35" s="24">
        <f t="shared" si="2"/>
        <v>1.0298966253745843E-4</v>
      </c>
      <c r="P35" s="7"/>
      <c r="Q35" s="25">
        <f t="shared" si="5"/>
        <v>3882.6941517333885</v>
      </c>
      <c r="R35" s="24">
        <f t="shared" si="6"/>
        <v>137.43111091851046</v>
      </c>
      <c r="S35" s="7"/>
      <c r="T35" s="25">
        <f t="shared" si="7"/>
        <v>-1.0018006905390846</v>
      </c>
      <c r="U35" s="24">
        <f t="shared" si="8"/>
        <v>3.5742911850216733E-2</v>
      </c>
      <c r="V35" s="7"/>
      <c r="W35" s="25">
        <f t="shared" si="9"/>
        <v>-1.0020940591231848</v>
      </c>
      <c r="X35" s="24">
        <f t="shared" si="10"/>
        <v>84.481392515523453</v>
      </c>
      <c r="Y35" s="7"/>
      <c r="Z35" s="25">
        <f t="shared" si="11"/>
        <v>630</v>
      </c>
      <c r="AA35" s="17">
        <f t="shared" si="15"/>
        <v>84.48299999999999</v>
      </c>
      <c r="AB35" s="24">
        <f t="shared" si="12"/>
        <v>1.4745065119623693</v>
      </c>
      <c r="AC35" s="17">
        <f t="shared" si="13"/>
        <v>-1.6074844765370244E-3</v>
      </c>
      <c r="AD35" s="17">
        <f t="shared" ca="1" si="14"/>
        <v>2.9496928236270037E-2</v>
      </c>
      <c r="AE35" s="17">
        <v>134</v>
      </c>
    </row>
    <row r="36" spans="1:31" s="17" customFormat="1" x14ac:dyDescent="0.25">
      <c r="A36" s="17">
        <v>16</v>
      </c>
      <c r="B36" s="17">
        <v>622</v>
      </c>
      <c r="C36" s="17">
        <v>15165</v>
      </c>
      <c r="D36" s="17">
        <v>13524</v>
      </c>
      <c r="E36" s="17">
        <v>11357</v>
      </c>
      <c r="F36" s="17">
        <v>12982</v>
      </c>
      <c r="G36" s="24"/>
      <c r="H36" s="7"/>
      <c r="I36" s="25">
        <f t="shared" si="0"/>
        <v>3808</v>
      </c>
      <c r="J36" s="24">
        <f t="shared" si="0"/>
        <v>542</v>
      </c>
      <c r="K36" s="7"/>
      <c r="L36" s="25">
        <f t="shared" si="3"/>
        <v>3800.9894262401181</v>
      </c>
      <c r="M36" s="17">
        <f t="shared" si="1"/>
        <v>49.148144442745142</v>
      </c>
      <c r="N36" s="17">
        <f t="shared" si="4"/>
        <v>548.71511374037448</v>
      </c>
      <c r="O36" s="24">
        <f t="shared" si="2"/>
        <v>45.092752546166096</v>
      </c>
      <c r="P36" s="7"/>
      <c r="Q36" s="25">
        <f t="shared" si="5"/>
        <v>3850.6941517333885</v>
      </c>
      <c r="R36" s="24">
        <f t="shared" si="6"/>
        <v>505.43111091851046</v>
      </c>
      <c r="S36" s="7"/>
      <c r="T36" s="25">
        <f t="shared" si="7"/>
        <v>-0.99354414988858319</v>
      </c>
      <c r="U36" s="24">
        <f t="shared" si="8"/>
        <v>0.13145189268410548</v>
      </c>
      <c r="V36" s="7"/>
      <c r="W36" s="25">
        <f t="shared" si="9"/>
        <v>-0.99454873381181097</v>
      </c>
      <c r="X36" s="24">
        <f t="shared" si="10"/>
        <v>89.96789872743193</v>
      </c>
      <c r="Y36" s="7"/>
      <c r="Z36" s="25">
        <f t="shared" si="11"/>
        <v>622</v>
      </c>
      <c r="AA36" s="17">
        <f t="shared" si="15"/>
        <v>90.080999999999989</v>
      </c>
      <c r="AB36" s="24">
        <f t="shared" si="12"/>
        <v>1.5722100434890118</v>
      </c>
      <c r="AC36" s="17">
        <f t="shared" si="13"/>
        <v>-0.11310127256805913</v>
      </c>
      <c r="AD36" s="17">
        <f t="shared" ca="1" si="14"/>
        <v>0.13821970630657177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15128</v>
      </c>
      <c r="D37" s="17">
        <v>13710</v>
      </c>
      <c r="E37" s="17">
        <v>11392</v>
      </c>
      <c r="F37" s="17">
        <v>12794</v>
      </c>
      <c r="G37" s="24"/>
      <c r="H37" s="7"/>
      <c r="I37" s="25">
        <f t="shared" si="0"/>
        <v>3736</v>
      </c>
      <c r="J37" s="24">
        <f t="shared" si="0"/>
        <v>916</v>
      </c>
      <c r="K37" s="7"/>
      <c r="L37" s="25">
        <f t="shared" si="3"/>
        <v>3728.9792255120633</v>
      </c>
      <c r="M37" s="17">
        <f t="shared" si="1"/>
        <v>49.291274410462911</v>
      </c>
      <c r="N37" s="17">
        <f t="shared" si="4"/>
        <v>921.47738274198002</v>
      </c>
      <c r="O37" s="24">
        <f t="shared" si="2"/>
        <v>30.001721702140593</v>
      </c>
      <c r="P37" s="7"/>
      <c r="Q37" s="25">
        <f t="shared" si="5"/>
        <v>3778.6941517333885</v>
      </c>
      <c r="R37" s="24">
        <f t="shared" si="6"/>
        <v>879.4311109185104</v>
      </c>
      <c r="S37" s="7"/>
      <c r="T37" s="25">
        <f t="shared" si="7"/>
        <v>-0.97496693342495511</v>
      </c>
      <c r="U37" s="24">
        <f t="shared" si="8"/>
        <v>0.22872134603159025</v>
      </c>
      <c r="V37" s="7"/>
      <c r="W37" s="25">
        <f t="shared" si="9"/>
        <v>-0.97669404717567887</v>
      </c>
      <c r="X37" s="24">
        <f t="shared" si="10"/>
        <v>95.618591206443966</v>
      </c>
      <c r="Y37" s="7"/>
      <c r="Z37" s="25">
        <f t="shared" si="11"/>
        <v>627</v>
      </c>
      <c r="AA37" s="17">
        <f t="shared" si="15"/>
        <v>95.72399999999999</v>
      </c>
      <c r="AB37" s="24">
        <f t="shared" si="12"/>
        <v>1.6706989731790518</v>
      </c>
      <c r="AC37" s="17">
        <f t="shared" si="13"/>
        <v>-0.10540879355602328</v>
      </c>
      <c r="AD37" s="17">
        <f t="shared" ca="1" si="14"/>
        <v>8.8117578225222815E-2</v>
      </c>
      <c r="AE37" s="17">
        <v>132</v>
      </c>
    </row>
    <row r="38" spans="1:31" s="17" customFormat="1" x14ac:dyDescent="0.25">
      <c r="A38" s="17">
        <v>18</v>
      </c>
      <c r="B38" s="17">
        <v>634</v>
      </c>
      <c r="C38" s="17">
        <v>15072</v>
      </c>
      <c r="D38" s="17">
        <v>13898</v>
      </c>
      <c r="E38" s="17">
        <v>11451</v>
      </c>
      <c r="F38" s="17">
        <v>12610</v>
      </c>
      <c r="G38" s="24"/>
      <c r="H38" s="7"/>
      <c r="I38" s="25">
        <f t="shared" si="0"/>
        <v>3621</v>
      </c>
      <c r="J38" s="24">
        <f t="shared" si="0"/>
        <v>1288</v>
      </c>
      <c r="K38" s="7"/>
      <c r="L38" s="25">
        <f t="shared" si="3"/>
        <v>3618.9981160600673</v>
      </c>
      <c r="M38" s="17">
        <f t="shared" si="1"/>
        <v>4.0075393089603422</v>
      </c>
      <c r="N38" s="17">
        <f t="shared" si="4"/>
        <v>1289.6680383709192</v>
      </c>
      <c r="O38" s="24">
        <f t="shared" si="2"/>
        <v>2.78235200685894</v>
      </c>
      <c r="P38" s="7"/>
      <c r="Q38" s="25">
        <f t="shared" si="5"/>
        <v>3663.6941517333885</v>
      </c>
      <c r="R38" s="24">
        <f t="shared" si="6"/>
        <v>1251.4311109185105</v>
      </c>
      <c r="S38" s="7"/>
      <c r="T38" s="25">
        <f t="shared" si="7"/>
        <v>-0.94529499046221577</v>
      </c>
      <c r="U38" s="24">
        <f t="shared" si="8"/>
        <v>0.32547064187454305</v>
      </c>
      <c r="V38" s="7"/>
      <c r="W38" s="25">
        <f t="shared" si="9"/>
        <v>-0.94774046098196707</v>
      </c>
      <c r="X38" s="24">
        <f t="shared" si="10"/>
        <v>101.39198749879608</v>
      </c>
      <c r="Y38" s="7"/>
      <c r="Z38" s="25">
        <f t="shared" si="11"/>
        <v>634</v>
      </c>
      <c r="AA38" s="17">
        <f t="shared" si="15"/>
        <v>101.42999999999999</v>
      </c>
      <c r="AB38" s="24">
        <f t="shared" si="12"/>
        <v>1.7702874602978482</v>
      </c>
      <c r="AC38" s="17">
        <f t="shared" si="13"/>
        <v>-3.8012501203908755E-2</v>
      </c>
      <c r="AD38" s="17">
        <f t="shared" ca="1" si="14"/>
        <v>-3.9793672720989548E-2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15006</v>
      </c>
      <c r="D39" s="17">
        <v>14081</v>
      </c>
      <c r="E39" s="17">
        <v>11527</v>
      </c>
      <c r="F39" s="17">
        <v>12436</v>
      </c>
      <c r="G39" s="24"/>
      <c r="H39" s="7"/>
      <c r="I39" s="25">
        <f t="shared" si="0"/>
        <v>3479</v>
      </c>
      <c r="J39" s="24">
        <f t="shared" si="0"/>
        <v>1645</v>
      </c>
      <c r="K39" s="7"/>
      <c r="L39" s="25">
        <f t="shared" si="3"/>
        <v>3471.6956239144097</v>
      </c>
      <c r="M39" s="17">
        <f t="shared" si="1"/>
        <v>53.35390999974377</v>
      </c>
      <c r="N39" s="17">
        <f t="shared" si="4"/>
        <v>1647.6418889836937</v>
      </c>
      <c r="O39" s="24">
        <f t="shared" si="2"/>
        <v>6.9795774021619277</v>
      </c>
      <c r="P39" s="7"/>
      <c r="Q39" s="25">
        <f t="shared" si="5"/>
        <v>3521.6941517333885</v>
      </c>
      <c r="R39" s="24">
        <f t="shared" si="6"/>
        <v>1608.4311109185105</v>
      </c>
      <c r="S39" s="7"/>
      <c r="T39" s="25">
        <f t="shared" si="7"/>
        <v>-0.90865659132561594</v>
      </c>
      <c r="U39" s="24">
        <f t="shared" si="8"/>
        <v>0.4183187564335058</v>
      </c>
      <c r="V39" s="7"/>
      <c r="W39" s="25">
        <f t="shared" si="9"/>
        <v>-0.91179122709611504</v>
      </c>
      <c r="X39" s="24">
        <f t="shared" si="10"/>
        <v>107.08370310087423</v>
      </c>
      <c r="Y39" s="7"/>
      <c r="Z39" s="25">
        <f t="shared" si="11"/>
        <v>638</v>
      </c>
      <c r="AA39" s="17">
        <f t="shared" si="15"/>
        <v>107.172</v>
      </c>
      <c r="AB39" s="24">
        <f t="shared" si="12"/>
        <v>1.8705042659473627</v>
      </c>
      <c r="AC39" s="17">
        <f t="shared" si="13"/>
        <v>-8.8296899125765549E-2</v>
      </c>
      <c r="AD39" s="17">
        <f t="shared" ca="1" si="14"/>
        <v>5.9664587956405057E-3</v>
      </c>
      <c r="AE39" s="17">
        <v>130</v>
      </c>
    </row>
    <row r="40" spans="1:31" s="17" customFormat="1" x14ac:dyDescent="0.25">
      <c r="A40" s="17">
        <v>20</v>
      </c>
      <c r="B40" s="17">
        <v>610</v>
      </c>
      <c r="C40" s="17">
        <v>14912</v>
      </c>
      <c r="D40" s="17">
        <v>14238</v>
      </c>
      <c r="E40" s="17">
        <v>11609</v>
      </c>
      <c r="F40" s="17">
        <v>12265</v>
      </c>
      <c r="G40" s="24"/>
      <c r="H40" s="7"/>
      <c r="I40" s="25">
        <f t="shared" si="0"/>
        <v>3303</v>
      </c>
      <c r="J40" s="24">
        <f t="shared" si="0"/>
        <v>1973</v>
      </c>
      <c r="K40" s="7"/>
      <c r="L40" s="25">
        <f t="shared" si="3"/>
        <v>3297.8548400714521</v>
      </c>
      <c r="M40" s="17">
        <f t="shared" si="1"/>
        <v>26.472670690334571</v>
      </c>
      <c r="N40" s="17">
        <f t="shared" si="4"/>
        <v>1974.8396015085325</v>
      </c>
      <c r="O40" s="24">
        <f t="shared" si="2"/>
        <v>3.3841337101950355</v>
      </c>
      <c r="P40" s="7"/>
      <c r="Q40" s="25">
        <f t="shared" si="5"/>
        <v>3345.6941517333885</v>
      </c>
      <c r="R40" s="24">
        <f t="shared" si="6"/>
        <v>1936.4311109185105</v>
      </c>
      <c r="S40" s="7"/>
      <c r="T40" s="25">
        <f t="shared" si="7"/>
        <v>-0.86324561774785824</v>
      </c>
      <c r="U40" s="24">
        <f t="shared" si="8"/>
        <v>0.5036245871767544</v>
      </c>
      <c r="V40" s="7"/>
      <c r="W40" s="25">
        <f t="shared" si="9"/>
        <v>-0.86701311156929128</v>
      </c>
      <c r="X40" s="24">
        <f t="shared" si="10"/>
        <v>112.58977126229956</v>
      </c>
      <c r="Y40" s="7"/>
      <c r="Z40" s="25">
        <f t="shared" si="11"/>
        <v>610</v>
      </c>
      <c r="AA40" s="17">
        <f t="shared" si="15"/>
        <v>112.66199999999999</v>
      </c>
      <c r="AB40" s="24">
        <f t="shared" si="12"/>
        <v>1.9663228418818515</v>
      </c>
      <c r="AC40" s="17">
        <f t="shared" si="13"/>
        <v>-7.2228737700427814E-2</v>
      </c>
      <c r="AD40" s="17">
        <f t="shared" ca="1" si="14"/>
        <v>4.3200298638723211E-2</v>
      </c>
      <c r="AE40" s="17">
        <v>129</v>
      </c>
    </row>
    <row r="41" spans="1:31" s="17" customFormat="1" x14ac:dyDescent="0.25">
      <c r="A41" s="17">
        <v>21</v>
      </c>
      <c r="B41" s="17">
        <v>613</v>
      </c>
      <c r="C41" s="17">
        <v>14804</v>
      </c>
      <c r="D41" s="17">
        <v>14394</v>
      </c>
      <c r="E41" s="17">
        <v>11712</v>
      </c>
      <c r="F41" s="17">
        <v>12109</v>
      </c>
      <c r="G41" s="24"/>
      <c r="H41" s="7"/>
      <c r="I41" s="25">
        <f t="shared" si="0"/>
        <v>3092</v>
      </c>
      <c r="J41" s="24">
        <f t="shared" si="0"/>
        <v>2285</v>
      </c>
      <c r="K41" s="7"/>
      <c r="L41" s="25">
        <f t="shared" si="3"/>
        <v>3092.2891562379627</v>
      </c>
      <c r="M41" s="17">
        <f t="shared" si="1"/>
        <v>8.3611329952766475E-2</v>
      </c>
      <c r="N41" s="17">
        <f t="shared" si="4"/>
        <v>2285.7352031389637</v>
      </c>
      <c r="O41" s="24">
        <f t="shared" si="2"/>
        <v>0.54052365554207416</v>
      </c>
      <c r="P41" s="7"/>
      <c r="Q41" s="25">
        <f t="shared" si="5"/>
        <v>3134.6941517333885</v>
      </c>
      <c r="R41" s="24">
        <f t="shared" si="6"/>
        <v>2248.4311109185105</v>
      </c>
      <c r="S41" s="7"/>
      <c r="T41" s="25">
        <f t="shared" si="7"/>
        <v>-0.80880405283361478</v>
      </c>
      <c r="U41" s="24">
        <f t="shared" si="8"/>
        <v>0.58476915788374706</v>
      </c>
      <c r="V41" s="7"/>
      <c r="W41" s="25">
        <f t="shared" si="9"/>
        <v>-0.81317322289086402</v>
      </c>
      <c r="X41" s="24">
        <f t="shared" si="10"/>
        <v>118.15928859897377</v>
      </c>
      <c r="Y41" s="7"/>
      <c r="Z41" s="25">
        <f t="shared" si="11"/>
        <v>613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-1.9711401026214048E-2</v>
      </c>
      <c r="AD41" s="17">
        <f t="shared" ca="1" si="14"/>
        <v>-9.570672925590884E-3</v>
      </c>
      <c r="AE41" s="17">
        <v>128</v>
      </c>
    </row>
    <row r="42" spans="1:31" s="17" customFormat="1" x14ac:dyDescent="0.25">
      <c r="A42" s="17">
        <v>22</v>
      </c>
      <c r="B42" s="17">
        <v>619</v>
      </c>
      <c r="C42" s="17">
        <v>14694</v>
      </c>
      <c r="D42" s="17">
        <v>14543</v>
      </c>
      <c r="E42" s="17">
        <v>11833</v>
      </c>
      <c r="F42" s="17">
        <v>11967</v>
      </c>
      <c r="G42" s="24"/>
      <c r="H42" s="7"/>
      <c r="I42" s="25">
        <f t="shared" si="0"/>
        <v>2861</v>
      </c>
      <c r="J42" s="24">
        <f t="shared" si="0"/>
        <v>2576</v>
      </c>
      <c r="K42" s="7"/>
      <c r="L42" s="25">
        <f t="shared" si="3"/>
        <v>2855.2468890616515</v>
      </c>
      <c r="M42" s="17">
        <f t="shared" si="1"/>
        <v>33.09828546894547</v>
      </c>
      <c r="N42" s="17">
        <f t="shared" si="4"/>
        <v>2578.5290734940559</v>
      </c>
      <c r="O42" s="24">
        <f t="shared" si="2"/>
        <v>6.3962127383359411</v>
      </c>
      <c r="P42" s="7"/>
      <c r="Q42" s="25">
        <f t="shared" si="5"/>
        <v>2903.6941517333885</v>
      </c>
      <c r="R42" s="24">
        <f t="shared" si="6"/>
        <v>2539.4311109185105</v>
      </c>
      <c r="S42" s="7"/>
      <c r="T42" s="25">
        <f t="shared" si="7"/>
        <v>-0.74920215001280788</v>
      </c>
      <c r="U42" s="24">
        <f t="shared" si="8"/>
        <v>0.66045207479315371</v>
      </c>
      <c r="V42" s="7"/>
      <c r="W42" s="25">
        <f t="shared" si="9"/>
        <v>-0.75413225506447845</v>
      </c>
      <c r="X42" s="24">
        <f t="shared" si="10"/>
        <v>123.64976647543631</v>
      </c>
      <c r="Y42" s="7"/>
      <c r="Z42" s="25">
        <f t="shared" si="11"/>
        <v>619</v>
      </c>
      <c r="AA42" s="17">
        <f t="shared" si="15"/>
        <v>123.74999999999999</v>
      </c>
      <c r="AB42" s="24">
        <f t="shared" si="12"/>
        <v>2.1598449493429825</v>
      </c>
      <c r="AC42" s="17">
        <f t="shared" si="13"/>
        <v>-0.10023352456367718</v>
      </c>
      <c r="AD42" s="17">
        <f t="shared" ca="1" si="14"/>
        <v>0.12440542107104591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14557</v>
      </c>
      <c r="D43" s="17">
        <v>14679</v>
      </c>
      <c r="E43" s="17">
        <v>11966</v>
      </c>
      <c r="F43" s="17">
        <v>11831</v>
      </c>
      <c r="G43" s="24"/>
      <c r="H43" s="7"/>
      <c r="I43" s="25">
        <f t="shared" si="0"/>
        <v>2591</v>
      </c>
      <c r="J43" s="24">
        <f t="shared" si="0"/>
        <v>2848</v>
      </c>
      <c r="K43" s="7"/>
      <c r="L43" s="25">
        <f t="shared" si="3"/>
        <v>2591.2775293997079</v>
      </c>
      <c r="M43" s="17">
        <f t="shared" si="1"/>
        <v>7.7022567702212552E-2</v>
      </c>
      <c r="N43" s="17">
        <f t="shared" si="4"/>
        <v>2846.9068969331652</v>
      </c>
      <c r="O43" s="24">
        <f t="shared" si="2"/>
        <v>1.1948743147237075</v>
      </c>
      <c r="P43" s="7"/>
      <c r="Q43" s="25">
        <f t="shared" si="5"/>
        <v>2633.6941517333885</v>
      </c>
      <c r="R43" s="24">
        <f t="shared" si="6"/>
        <v>2811.4311109185105</v>
      </c>
      <c r="S43" s="7"/>
      <c r="T43" s="25">
        <f t="shared" si="7"/>
        <v>-0.67953758827420252</v>
      </c>
      <c r="U43" s="24">
        <f t="shared" si="8"/>
        <v>0.73119349540950629</v>
      </c>
      <c r="V43" s="7"/>
      <c r="W43" s="25">
        <f t="shared" si="9"/>
        <v>-0.68499161818117682</v>
      </c>
      <c r="X43" s="24">
        <f t="shared" si="10"/>
        <v>129.3071850626327</v>
      </c>
      <c r="Y43" s="7"/>
      <c r="Z43" s="25">
        <f t="shared" si="11"/>
        <v>618</v>
      </c>
      <c r="AA43" s="17">
        <f t="shared" si="15"/>
        <v>129.31199999999998</v>
      </c>
      <c r="AB43" s="24">
        <f t="shared" si="12"/>
        <v>2.2569201623389072</v>
      </c>
      <c r="AC43" s="17">
        <f t="shared" si="13"/>
        <v>-4.8149373672856655E-3</v>
      </c>
      <c r="AD43" s="17">
        <f t="shared" ca="1" si="14"/>
        <v>6.8462100391514014E-2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14408</v>
      </c>
      <c r="D44" s="17">
        <v>14807</v>
      </c>
      <c r="E44" s="17">
        <v>12114</v>
      </c>
      <c r="F44" s="17">
        <v>11707</v>
      </c>
      <c r="G44" s="24"/>
      <c r="H44" s="7"/>
      <c r="I44" s="25">
        <f t="shared" si="0"/>
        <v>2294</v>
      </c>
      <c r="J44" s="24">
        <f t="shared" si="0"/>
        <v>3100</v>
      </c>
      <c r="K44" s="7"/>
      <c r="L44" s="25">
        <f t="shared" si="3"/>
        <v>2296.6724815195198</v>
      </c>
      <c r="M44" s="17">
        <f t="shared" si="1"/>
        <v>7.1421574721748922</v>
      </c>
      <c r="N44" s="17">
        <f t="shared" si="4"/>
        <v>3093.2542370895262</v>
      </c>
      <c r="O44" s="24">
        <f t="shared" si="2"/>
        <v>45.50531724432377</v>
      </c>
      <c r="P44" s="7"/>
      <c r="Q44" s="25">
        <f t="shared" si="5"/>
        <v>2336.6941517333885</v>
      </c>
      <c r="R44" s="24">
        <f t="shared" si="6"/>
        <v>3063.4311109185105</v>
      </c>
      <c r="S44" s="7"/>
      <c r="T44" s="25">
        <f t="shared" si="7"/>
        <v>-0.60290657036173656</v>
      </c>
      <c r="U44" s="24">
        <f t="shared" si="8"/>
        <v>0.79673334098053883</v>
      </c>
      <c r="V44" s="7"/>
      <c r="W44" s="25">
        <f t="shared" si="9"/>
        <v>-0.60884566725457234</v>
      </c>
      <c r="X44" s="24">
        <f t="shared" si="10"/>
        <v>135.05237248161541</v>
      </c>
      <c r="Y44" s="7"/>
      <c r="Z44" s="25">
        <f t="shared" si="11"/>
        <v>630</v>
      </c>
      <c r="AA44" s="17">
        <f t="shared" si="15"/>
        <v>134.98199999999997</v>
      </c>
      <c r="AB44" s="24">
        <f t="shared" si="12"/>
        <v>2.3558803309269853</v>
      </c>
      <c r="AC44" s="17">
        <f t="shared" si="13"/>
        <v>7.03724816154363E-2</v>
      </c>
      <c r="AD44" s="17">
        <f t="shared" ca="1" si="14"/>
        <v>-1.2789447324252023E-2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14251</v>
      </c>
      <c r="D45" s="17">
        <v>14910</v>
      </c>
      <c r="E45" s="17">
        <v>12274</v>
      </c>
      <c r="F45" s="17">
        <v>11597</v>
      </c>
      <c r="G45" s="24"/>
      <c r="H45" s="7"/>
      <c r="I45" s="25">
        <f t="shared" si="0"/>
        <v>1977</v>
      </c>
      <c r="J45" s="24">
        <f t="shared" si="0"/>
        <v>3313</v>
      </c>
      <c r="K45" s="7"/>
      <c r="L45" s="25">
        <f t="shared" si="3"/>
        <v>1976.0541173033523</v>
      </c>
      <c r="M45" s="17">
        <f t="shared" si="1"/>
        <v>0.89469407581749893</v>
      </c>
      <c r="N45" s="17">
        <f t="shared" si="4"/>
        <v>3311.6161018308176</v>
      </c>
      <c r="O45" s="24">
        <f t="shared" si="2"/>
        <v>1.9151741426664821</v>
      </c>
      <c r="P45" s="7"/>
      <c r="Q45" s="25">
        <f t="shared" si="5"/>
        <v>2019.6941517333885</v>
      </c>
      <c r="R45" s="24">
        <f t="shared" si="6"/>
        <v>3276.4311109185105</v>
      </c>
      <c r="S45" s="7"/>
      <c r="T45" s="25">
        <f t="shared" si="7"/>
        <v>-0.52111521454270726</v>
      </c>
      <c r="U45" s="24">
        <f t="shared" si="8"/>
        <v>0.85213011521319726</v>
      </c>
      <c r="V45" s="7"/>
      <c r="W45" s="25">
        <f t="shared" si="9"/>
        <v>-0.52746383831582511</v>
      </c>
      <c r="X45" s="24">
        <f t="shared" si="10"/>
        <v>140.68134106980648</v>
      </c>
      <c r="Y45" s="7"/>
      <c r="Z45" s="25">
        <f t="shared" si="11"/>
        <v>636</v>
      </c>
      <c r="AA45" s="17">
        <f t="shared" si="15"/>
        <v>140.70599999999996</v>
      </c>
      <c r="AB45" s="24">
        <f t="shared" si="12"/>
        <v>2.4557829773111406</v>
      </c>
      <c r="AC45" s="17">
        <f t="shared" si="13"/>
        <v>-2.4658930193481865E-2</v>
      </c>
      <c r="AD45" s="17">
        <f t="shared" ca="1" si="14"/>
        <v>0.13358912849906801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14080</v>
      </c>
      <c r="D46" s="17">
        <v>15010</v>
      </c>
      <c r="E46" s="17">
        <v>12444</v>
      </c>
      <c r="F46" s="17">
        <v>11503</v>
      </c>
      <c r="G46" s="24"/>
      <c r="H46" s="7"/>
      <c r="I46" s="25">
        <f t="shared" si="0"/>
        <v>1636</v>
      </c>
      <c r="J46" s="24">
        <f t="shared" si="0"/>
        <v>3507</v>
      </c>
      <c r="K46" s="7"/>
      <c r="L46" s="25">
        <f t="shared" si="3"/>
        <v>1634.7565410993843</v>
      </c>
      <c r="M46" s="17">
        <f t="shared" si="1"/>
        <v>1.5461900375203517</v>
      </c>
      <c r="N46" s="17">
        <f t="shared" si="4"/>
        <v>3497.5991866860422</v>
      </c>
      <c r="O46" s="24">
        <f t="shared" si="2"/>
        <v>88.375290963885661</v>
      </c>
      <c r="P46" s="7"/>
      <c r="Q46" s="25">
        <f t="shared" si="5"/>
        <v>1678.6941517333885</v>
      </c>
      <c r="R46" s="24">
        <f t="shared" si="6"/>
        <v>3470.4311109185105</v>
      </c>
      <c r="S46" s="7"/>
      <c r="T46" s="25">
        <f t="shared" si="7"/>
        <v>-0.43313145323580182</v>
      </c>
      <c r="U46" s="24">
        <f t="shared" si="8"/>
        <v>0.90258539315280162</v>
      </c>
      <c r="V46" s="7"/>
      <c r="W46" s="25">
        <f t="shared" si="9"/>
        <v>-0.43985270067496907</v>
      </c>
      <c r="X46" s="24">
        <f t="shared" si="10"/>
        <v>146.45747434372919</v>
      </c>
      <c r="Y46" s="7"/>
      <c r="Z46" s="25">
        <f t="shared" si="11"/>
        <v>637</v>
      </c>
      <c r="AA46" s="17">
        <f t="shared" si="15"/>
        <v>146.43899999999996</v>
      </c>
      <c r="AB46" s="24">
        <f t="shared" si="12"/>
        <v>2.5558427033279756</v>
      </c>
      <c r="AC46" s="17">
        <f t="shared" si="13"/>
        <v>1.8474343729224074E-2</v>
      </c>
      <c r="AD46" s="17">
        <f t="shared" ca="1" si="14"/>
        <v>9.8173116812233729E-2</v>
      </c>
      <c r="AE46" s="17">
        <v>123</v>
      </c>
    </row>
    <row r="47" spans="1:31" s="17" customFormat="1" x14ac:dyDescent="0.25">
      <c r="A47" s="17">
        <v>27</v>
      </c>
      <c r="B47" s="17">
        <v>620</v>
      </c>
      <c r="C47" s="17">
        <v>13897</v>
      </c>
      <c r="D47" s="17">
        <v>15080</v>
      </c>
      <c r="E47" s="17">
        <v>12617</v>
      </c>
      <c r="F47" s="17">
        <v>11429</v>
      </c>
      <c r="G47" s="24"/>
      <c r="H47" s="7"/>
      <c r="I47" s="25">
        <f t="shared" si="0"/>
        <v>1280</v>
      </c>
      <c r="J47" s="24">
        <f t="shared" si="0"/>
        <v>3651</v>
      </c>
      <c r="K47" s="7"/>
      <c r="L47" s="25">
        <f t="shared" si="3"/>
        <v>1286.424770080625</v>
      </c>
      <c r="M47" s="17">
        <f t="shared" si="1"/>
        <v>41.277670588893741</v>
      </c>
      <c r="N47" s="17">
        <f t="shared" si="4"/>
        <v>3645.3994484758</v>
      </c>
      <c r="O47" s="24">
        <f t="shared" si="2"/>
        <v>31.366177375218946</v>
      </c>
      <c r="P47" s="7"/>
      <c r="Q47" s="25">
        <f t="shared" si="5"/>
        <v>1322.6941517333885</v>
      </c>
      <c r="R47" s="24">
        <f t="shared" si="6"/>
        <v>3614.4311109185105</v>
      </c>
      <c r="S47" s="7"/>
      <c r="T47" s="25">
        <f t="shared" si="7"/>
        <v>-0.34127743849897396</v>
      </c>
      <c r="U47" s="24">
        <f t="shared" si="8"/>
        <v>0.94003673347910588</v>
      </c>
      <c r="V47" s="7"/>
      <c r="W47" s="25">
        <f t="shared" si="9"/>
        <v>-0.3482745391676822</v>
      </c>
      <c r="X47" s="24">
        <f t="shared" si="10"/>
        <v>152.10943828197992</v>
      </c>
      <c r="Y47" s="7"/>
      <c r="Z47" s="25">
        <f t="shared" si="11"/>
        <v>620</v>
      </c>
      <c r="AA47" s="17">
        <f t="shared" si="15"/>
        <v>152.01899999999998</v>
      </c>
      <c r="AB47" s="24">
        <f t="shared" si="12"/>
        <v>2.6532320755892593</v>
      </c>
      <c r="AC47" s="17">
        <f t="shared" si="13"/>
        <v>9.0438281979942303E-2</v>
      </c>
      <c r="AD47" s="17">
        <f t="shared" ca="1" si="14"/>
        <v>1.5467832735737375E-2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13720</v>
      </c>
      <c r="D48" s="17">
        <v>15137</v>
      </c>
      <c r="E48" s="17">
        <v>12802</v>
      </c>
      <c r="F48" s="17">
        <v>11373</v>
      </c>
      <c r="G48" s="24"/>
      <c r="H48" s="7"/>
      <c r="I48" s="25">
        <f t="shared" si="0"/>
        <v>918</v>
      </c>
      <c r="J48" s="24">
        <f t="shared" si="0"/>
        <v>3764</v>
      </c>
      <c r="K48" s="7"/>
      <c r="L48" s="25">
        <f t="shared" si="3"/>
        <v>922.54689415392011</v>
      </c>
      <c r="M48" s="17">
        <f t="shared" si="1"/>
        <v>20.674246446952843</v>
      </c>
      <c r="N48" s="17">
        <f t="shared" si="4"/>
        <v>3759.7888929216797</v>
      </c>
      <c r="O48" s="24">
        <f t="shared" si="2"/>
        <v>17.733422825079423</v>
      </c>
      <c r="P48" s="7"/>
      <c r="Q48" s="25">
        <f t="shared" si="5"/>
        <v>960.69415173338859</v>
      </c>
      <c r="R48" s="24">
        <f t="shared" si="6"/>
        <v>3727.4311109185105</v>
      </c>
      <c r="S48" s="7"/>
      <c r="T48" s="25">
        <f t="shared" si="7"/>
        <v>-0.24787532239017709</v>
      </c>
      <c r="U48" s="24">
        <f t="shared" si="8"/>
        <v>0.96942563248516411</v>
      </c>
      <c r="V48" s="7"/>
      <c r="W48" s="25">
        <f t="shared" si="9"/>
        <v>-0.25508830214126588</v>
      </c>
      <c r="X48" s="24">
        <f t="shared" si="10"/>
        <v>157.69636755272563</v>
      </c>
      <c r="Y48" s="7"/>
      <c r="Z48" s="25">
        <f t="shared" si="11"/>
        <v>625</v>
      </c>
      <c r="AA48" s="17">
        <f t="shared" si="15"/>
        <v>157.64399999999998</v>
      </c>
      <c r="AB48" s="24">
        <f t="shared" si="12"/>
        <v>2.7514068460139405</v>
      </c>
      <c r="AC48" s="17">
        <f t="shared" si="13"/>
        <v>5.2367552725655742E-2</v>
      </c>
      <c r="AD48" s="17">
        <f t="shared" ca="1" si="14"/>
        <v>8.1265569604028087E-2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13536</v>
      </c>
      <c r="D49" s="17">
        <v>15177</v>
      </c>
      <c r="E49" s="17">
        <v>12979</v>
      </c>
      <c r="F49" s="17">
        <v>11337</v>
      </c>
      <c r="G49" s="24"/>
      <c r="H49" s="7"/>
      <c r="I49" s="25">
        <f t="shared" si="0"/>
        <v>557</v>
      </c>
      <c r="J49" s="24">
        <f t="shared" si="0"/>
        <v>3840</v>
      </c>
      <c r="K49" s="7"/>
      <c r="L49" s="25">
        <f t="shared" si="3"/>
        <v>562.63019443551173</v>
      </c>
      <c r="M49" s="17">
        <f t="shared" si="1"/>
        <v>31.6990893816672</v>
      </c>
      <c r="N49" s="17">
        <f t="shared" si="4"/>
        <v>3836.1922616020292</v>
      </c>
      <c r="O49" s="24">
        <f t="shared" si="2"/>
        <v>14.498871707380868</v>
      </c>
      <c r="P49" s="7"/>
      <c r="Q49" s="25">
        <f t="shared" si="5"/>
        <v>599.69415173338859</v>
      </c>
      <c r="R49" s="24">
        <f t="shared" si="6"/>
        <v>3803.4311109185105</v>
      </c>
      <c r="S49" s="7"/>
      <c r="T49" s="25">
        <f t="shared" si="7"/>
        <v>-0.15473122317670837</v>
      </c>
      <c r="U49" s="24">
        <f t="shared" si="8"/>
        <v>0.98919161765738028</v>
      </c>
      <c r="V49" s="7"/>
      <c r="W49" s="25">
        <f t="shared" si="9"/>
        <v>-0.162088558139902</v>
      </c>
      <c r="X49" s="24">
        <f t="shared" si="10"/>
        <v>163.13285404643932</v>
      </c>
      <c r="Y49" s="7"/>
      <c r="Z49" s="25">
        <f t="shared" si="11"/>
        <v>603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6.1854046439350441E-2</v>
      </c>
      <c r="AD49" s="17">
        <f t="shared" ca="1" si="14"/>
        <v>1.0432868478460477E-2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13354</v>
      </c>
      <c r="D50" s="17">
        <v>15199</v>
      </c>
      <c r="E50" s="17">
        <v>13166</v>
      </c>
      <c r="F50" s="17">
        <v>11313</v>
      </c>
      <c r="G50" s="24"/>
      <c r="H50" s="7"/>
      <c r="I50" s="25">
        <f t="shared" si="0"/>
        <v>188</v>
      </c>
      <c r="J50" s="24">
        <f t="shared" si="0"/>
        <v>3886</v>
      </c>
      <c r="K50" s="7"/>
      <c r="L50" s="25">
        <f t="shared" si="3"/>
        <v>191.81304599819859</v>
      </c>
      <c r="M50" s="17">
        <f t="shared" si="1"/>
        <v>14.539319784378277</v>
      </c>
      <c r="N50" s="17">
        <f t="shared" si="4"/>
        <v>3878.9208165631117</v>
      </c>
      <c r="O50" s="24">
        <f t="shared" si="2"/>
        <v>50.114838133114247</v>
      </c>
      <c r="P50" s="7"/>
      <c r="Q50" s="25">
        <f t="shared" si="5"/>
        <v>230.69415173338859</v>
      </c>
      <c r="R50" s="24">
        <f t="shared" si="6"/>
        <v>3849.4311109185105</v>
      </c>
      <c r="S50" s="7"/>
      <c r="T50" s="25">
        <f t="shared" si="7"/>
        <v>-5.9522988800614282E-2</v>
      </c>
      <c r="U50" s="24">
        <f t="shared" si="8"/>
        <v>1.0011552402616164</v>
      </c>
      <c r="V50" s="7"/>
      <c r="W50" s="25">
        <f t="shared" si="9"/>
        <v>-6.6966623842333456E-2</v>
      </c>
      <c r="X50" s="24">
        <f t="shared" si="10"/>
        <v>168.61184297263401</v>
      </c>
      <c r="Y50" s="7"/>
      <c r="Z50" s="25">
        <f t="shared" si="11"/>
        <v>612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3.2842972634028911E-2</v>
      </c>
      <c r="AD50" s="17">
        <f t="shared" ca="1" si="14"/>
        <v>0.10265000468942276</v>
      </c>
      <c r="AE50" s="17">
        <v>119</v>
      </c>
    </row>
    <row r="51" spans="1:31" s="17" customFormat="1" x14ac:dyDescent="0.25">
      <c r="A51" s="17">
        <v>31</v>
      </c>
      <c r="B51" s="17">
        <v>631</v>
      </c>
      <c r="C51" s="17">
        <v>13156</v>
      </c>
      <c r="D51" s="17">
        <v>15199</v>
      </c>
      <c r="E51" s="17">
        <v>13356</v>
      </c>
      <c r="F51" s="17">
        <v>11307</v>
      </c>
      <c r="G51" s="24"/>
      <c r="H51" s="7"/>
      <c r="I51" s="25">
        <f t="shared" si="0"/>
        <v>-200</v>
      </c>
      <c r="J51" s="24">
        <f t="shared" si="0"/>
        <v>3892</v>
      </c>
      <c r="K51" s="7"/>
      <c r="L51" s="25">
        <f t="shared" si="3"/>
        <v>-192.74217954507139</v>
      </c>
      <c r="M51" s="17">
        <f t="shared" si="1"/>
        <v>52.675957755980072</v>
      </c>
      <c r="N51" s="17">
        <f t="shared" si="4"/>
        <v>3885.8414448944313</v>
      </c>
      <c r="O51" s="24">
        <f t="shared" si="2"/>
        <v>37.927800988325892</v>
      </c>
      <c r="P51" s="7"/>
      <c r="Q51" s="25">
        <f t="shared" si="5"/>
        <v>-157.30584826661141</v>
      </c>
      <c r="R51" s="24">
        <f t="shared" si="6"/>
        <v>3855.4311109185105</v>
      </c>
      <c r="S51" s="7"/>
      <c r="T51" s="25">
        <f t="shared" si="7"/>
        <v>4.0587566586714988E-2</v>
      </c>
      <c r="U51" s="24">
        <f t="shared" si="8"/>
        <v>1.0027157127752124</v>
      </c>
      <c r="V51" s="7"/>
      <c r="W51" s="25">
        <f t="shared" si="9"/>
        <v>3.3135097713956549E-2</v>
      </c>
      <c r="X51" s="24">
        <f t="shared" si="10"/>
        <v>174.33129071534495</v>
      </c>
      <c r="Y51" s="7"/>
      <c r="Z51" s="25">
        <f t="shared" si="11"/>
        <v>631</v>
      </c>
      <c r="AA51" s="17">
        <f t="shared" si="15"/>
        <v>174.25799999999998</v>
      </c>
      <c r="AB51" s="24">
        <f t="shared" si="12"/>
        <v>3.0413758479402784</v>
      </c>
      <c r="AC51" s="17">
        <f t="shared" si="13"/>
        <v>7.3290715344967339E-2</v>
      </c>
      <c r="AD51" s="17">
        <f t="shared" ca="1" si="14"/>
        <v>4.708562248450221E-2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12969</v>
      </c>
      <c r="D52" s="17">
        <v>15182</v>
      </c>
      <c r="E52" s="17">
        <v>13547</v>
      </c>
      <c r="F52" s="17">
        <v>11323</v>
      </c>
      <c r="G52" s="24"/>
      <c r="H52" s="7"/>
      <c r="I52" s="25">
        <f t="shared" ref="I52:J83" si="16">C52-E52</f>
        <v>-578</v>
      </c>
      <c r="J52" s="24">
        <f t="shared" si="16"/>
        <v>3859</v>
      </c>
      <c r="K52" s="7"/>
      <c r="L52" s="25">
        <f t="shared" si="3"/>
        <v>-574.00776207611443</v>
      </c>
      <c r="M52" s="17">
        <f t="shared" si="1"/>
        <v>15.937963640910153</v>
      </c>
      <c r="N52" s="17">
        <f t="shared" si="4"/>
        <v>3855.2312062627161</v>
      </c>
      <c r="O52" s="24">
        <f t="shared" si="2"/>
        <v>14.203806234190241</v>
      </c>
      <c r="P52" s="7"/>
      <c r="Q52" s="25">
        <f t="shared" si="5"/>
        <v>-535.30584826661141</v>
      </c>
      <c r="R52" s="24">
        <f t="shared" si="6"/>
        <v>3822.4311109185105</v>
      </c>
      <c r="S52" s="7"/>
      <c r="T52" s="25">
        <f t="shared" si="7"/>
        <v>0.13811795302076257</v>
      </c>
      <c r="U52" s="24">
        <f t="shared" si="8"/>
        <v>0.99413311395043436</v>
      </c>
      <c r="V52" s="7"/>
      <c r="W52" s="25">
        <f t="shared" si="9"/>
        <v>0.13073197657277455</v>
      </c>
      <c r="X52" s="24">
        <f t="shared" si="10"/>
        <v>179.93022794364549</v>
      </c>
      <c r="Y52" s="7"/>
      <c r="Z52" s="25">
        <f t="shared" si="11"/>
        <v>628</v>
      </c>
      <c r="AA52" s="17">
        <f t="shared" si="15"/>
        <v>179.90999999999997</v>
      </c>
      <c r="AB52" s="24">
        <f t="shared" si="12"/>
        <v>3.1400218572629974</v>
      </c>
      <c r="AC52" s="17">
        <f t="shared" si="13"/>
        <v>2.0227943645522828E-2</v>
      </c>
      <c r="AD52" s="17">
        <f t="shared" ca="1" si="14"/>
        <v>5.2613608894773733E-2</v>
      </c>
      <c r="AE52" s="17">
        <v>117</v>
      </c>
    </row>
    <row r="53" spans="1:31" s="17" customFormat="1" x14ac:dyDescent="0.25">
      <c r="A53" s="17">
        <v>33</v>
      </c>
      <c r="B53" s="17">
        <v>624</v>
      </c>
      <c r="C53" s="17">
        <v>12786</v>
      </c>
      <c r="D53" s="17">
        <v>15154</v>
      </c>
      <c r="E53" s="17">
        <v>13738</v>
      </c>
      <c r="F53" s="17">
        <v>11361</v>
      </c>
      <c r="G53" s="24"/>
      <c r="H53" s="7"/>
      <c r="I53" s="25">
        <f t="shared" si="16"/>
        <v>-952</v>
      </c>
      <c r="J53" s="24">
        <f t="shared" si="16"/>
        <v>3793</v>
      </c>
      <c r="K53" s="7"/>
      <c r="L53" s="25">
        <f t="shared" si="3"/>
        <v>-947.73056226733479</v>
      </c>
      <c r="M53" s="17">
        <f t="shared" si="1"/>
        <v>18.22809855310545</v>
      </c>
      <c r="N53" s="17">
        <f t="shared" si="4"/>
        <v>3788.0574300748899</v>
      </c>
      <c r="O53" s="24">
        <f t="shared" si="2"/>
        <v>24.428997464602784</v>
      </c>
      <c r="P53" s="7"/>
      <c r="Q53" s="25">
        <f t="shared" si="5"/>
        <v>-909.30584826661141</v>
      </c>
      <c r="R53" s="24">
        <f t="shared" si="6"/>
        <v>3756.4311109185105</v>
      </c>
      <c r="S53" s="7"/>
      <c r="T53" s="25">
        <f t="shared" si="7"/>
        <v>0.23461627187349748</v>
      </c>
      <c r="U53" s="24">
        <f t="shared" si="8"/>
        <v>0.9769679163008782</v>
      </c>
      <c r="V53" s="7"/>
      <c r="W53" s="25">
        <f t="shared" si="9"/>
        <v>0.22736055725464877</v>
      </c>
      <c r="X53" s="24">
        <f t="shared" si="10"/>
        <v>185.5393433310378</v>
      </c>
      <c r="Y53" s="7"/>
      <c r="Z53" s="25">
        <f t="shared" si="11"/>
        <v>624</v>
      </c>
      <c r="AA53" s="17">
        <f t="shared" si="15"/>
        <v>185.52599999999995</v>
      </c>
      <c r="AB53" s="24">
        <f t="shared" si="12"/>
        <v>3.2380395480549988</v>
      </c>
      <c r="AC53" s="17">
        <f t="shared" si="13"/>
        <v>1.3343331037845019E-2</v>
      </c>
      <c r="AD53" s="17">
        <f t="shared" ca="1" si="14"/>
        <v>4.7010735024429096E-2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12594</v>
      </c>
      <c r="D54" s="17">
        <v>15098</v>
      </c>
      <c r="E54" s="17">
        <v>13921</v>
      </c>
      <c r="F54" s="17">
        <v>11414</v>
      </c>
      <c r="G54" s="24"/>
      <c r="H54" s="7"/>
      <c r="I54" s="25">
        <f t="shared" si="16"/>
        <v>-1327</v>
      </c>
      <c r="J54" s="24">
        <f t="shared" si="16"/>
        <v>3684</v>
      </c>
      <c r="K54" s="7"/>
      <c r="L54" s="25">
        <f t="shared" si="3"/>
        <v>-1323.1247193159113</v>
      </c>
      <c r="M54" s="17">
        <f t="shared" si="1"/>
        <v>15.017800380470931</v>
      </c>
      <c r="N54" s="17">
        <f t="shared" si="4"/>
        <v>3681.3867773900174</v>
      </c>
      <c r="O54" s="24">
        <f t="shared" si="2"/>
        <v>6.8289324093241976</v>
      </c>
      <c r="P54" s="7"/>
      <c r="Q54" s="25">
        <f t="shared" si="5"/>
        <v>-1284.3058482666115</v>
      </c>
      <c r="R54" s="24">
        <f t="shared" si="6"/>
        <v>3647.4311109185105</v>
      </c>
      <c r="S54" s="7"/>
      <c r="T54" s="25">
        <f t="shared" si="7"/>
        <v>0.33137260762156062</v>
      </c>
      <c r="U54" s="24">
        <f t="shared" si="8"/>
        <v>0.94861933230388396</v>
      </c>
      <c r="V54" s="7"/>
      <c r="W54" s="25">
        <f t="shared" si="9"/>
        <v>0.32433029258017299</v>
      </c>
      <c r="X54" s="24">
        <f t="shared" si="10"/>
        <v>191.31403452882921</v>
      </c>
      <c r="Y54" s="7"/>
      <c r="Z54" s="25">
        <f t="shared" si="11"/>
        <v>642</v>
      </c>
      <c r="AA54" s="17">
        <f t="shared" si="15"/>
        <v>191.30399999999995</v>
      </c>
      <c r="AB54" s="24">
        <f t="shared" si="12"/>
        <v>3.3388846722352312</v>
      </c>
      <c r="AC54" s="17">
        <f t="shared" si="13"/>
        <v>1.003452882926581E-2</v>
      </c>
      <c r="AD54" s="17">
        <f t="shared" ca="1" si="14"/>
        <v>0.10629111169365046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12421</v>
      </c>
      <c r="D55" s="17">
        <v>15025</v>
      </c>
      <c r="E55" s="17">
        <v>14100</v>
      </c>
      <c r="F55" s="17">
        <v>11486</v>
      </c>
      <c r="G55" s="24"/>
      <c r="H55" s="7"/>
      <c r="I55" s="25">
        <f t="shared" si="16"/>
        <v>-1679</v>
      </c>
      <c r="J55" s="24">
        <f t="shared" si="16"/>
        <v>3539</v>
      </c>
      <c r="K55" s="7"/>
      <c r="L55" s="25">
        <f t="shared" si="3"/>
        <v>-1677.7643938901783</v>
      </c>
      <c r="M55" s="17">
        <f t="shared" si="1"/>
        <v>1.5267224586286512</v>
      </c>
      <c r="N55" s="17">
        <f t="shared" si="4"/>
        <v>3541.2173259039077</v>
      </c>
      <c r="O55" s="24">
        <f t="shared" si="2"/>
        <v>4.9165341641403177</v>
      </c>
      <c r="P55" s="7"/>
      <c r="Q55" s="25">
        <f t="shared" si="5"/>
        <v>-1636.3058482666115</v>
      </c>
      <c r="R55" s="24">
        <f t="shared" si="6"/>
        <v>3502.4311109185105</v>
      </c>
      <c r="S55" s="7"/>
      <c r="T55" s="25">
        <f t="shared" si="7"/>
        <v>0.42219455477707585</v>
      </c>
      <c r="U55" s="24">
        <f t="shared" si="8"/>
        <v>0.91090791322531373</v>
      </c>
      <c r="V55" s="7"/>
      <c r="W55" s="25">
        <f t="shared" si="9"/>
        <v>0.41543507309002803</v>
      </c>
      <c r="X55" s="24">
        <f t="shared" si="10"/>
        <v>196.95478549675965</v>
      </c>
      <c r="Y55" s="7"/>
      <c r="Z55" s="25">
        <f t="shared" si="11"/>
        <v>628</v>
      </c>
      <c r="AA55" s="17">
        <f t="shared" si="15"/>
        <v>196.95599999999993</v>
      </c>
      <c r="AB55" s="24">
        <f t="shared" si="12"/>
        <v>3.4375306815579507</v>
      </c>
      <c r="AC55" s="17">
        <f t="shared" si="13"/>
        <v>-1.2145032402770539E-3</v>
      </c>
      <c r="AD55" s="17">
        <f t="shared" ca="1" si="14"/>
        <v>9.6292969209997636E-2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12256</v>
      </c>
      <c r="D56" s="17">
        <v>14944</v>
      </c>
      <c r="E56" s="17">
        <v>14264</v>
      </c>
      <c r="F56" s="17">
        <v>11573</v>
      </c>
      <c r="G56" s="24"/>
      <c r="H56" s="7"/>
      <c r="I56" s="25">
        <f t="shared" si="16"/>
        <v>-2008</v>
      </c>
      <c r="J56" s="24">
        <f t="shared" si="16"/>
        <v>3371</v>
      </c>
      <c r="K56" s="7"/>
      <c r="L56" s="25">
        <f t="shared" si="3"/>
        <v>-2006.5164120800239</v>
      </c>
      <c r="M56" s="17">
        <f t="shared" si="1"/>
        <v>2.2010331162990604</v>
      </c>
      <c r="N56" s="17">
        <f t="shared" si="4"/>
        <v>3372.7435170689355</v>
      </c>
      <c r="O56" s="24">
        <f t="shared" si="2"/>
        <v>3.039851769669399</v>
      </c>
      <c r="P56" s="7"/>
      <c r="Q56" s="25">
        <f t="shared" si="5"/>
        <v>-1965.3058482666115</v>
      </c>
      <c r="R56" s="24">
        <f t="shared" si="6"/>
        <v>3334.4311109185105</v>
      </c>
      <c r="S56" s="7"/>
      <c r="T56" s="25">
        <f t="shared" si="7"/>
        <v>0.50708211334004316</v>
      </c>
      <c r="U56" s="24">
        <f t="shared" si="8"/>
        <v>0.86721468284462533</v>
      </c>
      <c r="V56" s="7"/>
      <c r="W56" s="25">
        <f t="shared" si="9"/>
        <v>0.50064976627119184</v>
      </c>
      <c r="X56" s="24">
        <f t="shared" si="10"/>
        <v>202.43679329414772</v>
      </c>
      <c r="Y56" s="7"/>
      <c r="Z56" s="25">
        <f t="shared" si="11"/>
        <v>609</v>
      </c>
      <c r="AA56" s="17">
        <f t="shared" si="15"/>
        <v>202.43699999999993</v>
      </c>
      <c r="AB56" s="24">
        <f t="shared" si="12"/>
        <v>3.5331921778597595</v>
      </c>
      <c r="AC56" s="17">
        <f t="shared" si="13"/>
        <v>-2.0670585220727844E-4</v>
      </c>
      <c r="AD56" s="17">
        <f t="shared" ca="1" si="14"/>
        <v>0.17046770250297527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12097</v>
      </c>
      <c r="D57" s="17">
        <v>14843</v>
      </c>
      <c r="E57" s="17">
        <v>14425</v>
      </c>
      <c r="F57" s="17">
        <v>11675</v>
      </c>
      <c r="G57" s="24"/>
      <c r="H57" s="7"/>
      <c r="I57" s="25">
        <f t="shared" si="16"/>
        <v>-2328</v>
      </c>
      <c r="J57" s="24">
        <f t="shared" si="16"/>
        <v>3168</v>
      </c>
      <c r="K57" s="7"/>
      <c r="L57" s="25">
        <f t="shared" si="3"/>
        <v>-2320.7607906012545</v>
      </c>
      <c r="M57" s="17">
        <f t="shared" si="1"/>
        <v>52.406152718885409</v>
      </c>
      <c r="N57" s="17">
        <f t="shared" si="4"/>
        <v>3171.3203945848336</v>
      </c>
      <c r="O57" s="24">
        <f t="shared" si="2"/>
        <v>11.025020198992252</v>
      </c>
      <c r="P57" s="7"/>
      <c r="Q57" s="25">
        <f t="shared" si="5"/>
        <v>-2285.3058482666115</v>
      </c>
      <c r="R57" s="24">
        <f t="shared" si="6"/>
        <v>3131.4311109185105</v>
      </c>
      <c r="S57" s="7"/>
      <c r="T57" s="25">
        <f t="shared" si="7"/>
        <v>0.58964751984505703</v>
      </c>
      <c r="U57" s="24">
        <f t="shared" si="8"/>
        <v>0.81441869613462692</v>
      </c>
      <c r="V57" s="7"/>
      <c r="W57" s="25">
        <f t="shared" si="9"/>
        <v>0.58360990769760757</v>
      </c>
      <c r="X57" s="24">
        <f t="shared" si="10"/>
        <v>208.06388604534459</v>
      </c>
      <c r="Y57" s="7"/>
      <c r="Z57" s="25">
        <f t="shared" si="11"/>
        <v>616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8.2886045344650938E-2</v>
      </c>
      <c r="AD57" s="17">
        <f t="shared" ca="1" si="14"/>
        <v>3.516220222709876E-2</v>
      </c>
      <c r="AE57" s="17">
        <v>112</v>
      </c>
    </row>
    <row r="58" spans="1:31" s="17" customFormat="1" x14ac:dyDescent="0.25">
      <c r="A58" s="17">
        <v>38</v>
      </c>
      <c r="B58" s="17">
        <v>616</v>
      </c>
      <c r="C58" s="17">
        <v>11953</v>
      </c>
      <c r="D58" s="17">
        <v>14725</v>
      </c>
      <c r="E58" s="17">
        <v>14572</v>
      </c>
      <c r="F58" s="17">
        <v>11791</v>
      </c>
      <c r="G58" s="24"/>
      <c r="H58" s="7"/>
      <c r="I58" s="25">
        <f t="shared" si="16"/>
        <v>-2619</v>
      </c>
      <c r="J58" s="24">
        <f t="shared" si="16"/>
        <v>2934</v>
      </c>
      <c r="K58" s="7"/>
      <c r="L58" s="25">
        <f t="shared" si="3"/>
        <v>-2613.6856450237174</v>
      </c>
      <c r="M58" s="17">
        <f t="shared" si="1"/>
        <v>28.242368813939951</v>
      </c>
      <c r="N58" s="17">
        <f t="shared" si="4"/>
        <v>2940.5841637042922</v>
      </c>
      <c r="O58" s="24">
        <f t="shared" si="2"/>
        <v>43.351211684919086</v>
      </c>
      <c r="P58" s="7"/>
      <c r="Q58" s="25">
        <f t="shared" si="5"/>
        <v>-2576.3058482666115</v>
      </c>
      <c r="R58" s="24">
        <f t="shared" si="6"/>
        <v>2897.4311109185105</v>
      </c>
      <c r="S58" s="7"/>
      <c r="T58" s="25">
        <f t="shared" si="7"/>
        <v>0.66473043638555396</v>
      </c>
      <c r="U58" s="24">
        <f t="shared" si="8"/>
        <v>0.75356026810438248</v>
      </c>
      <c r="V58" s="7"/>
      <c r="W58" s="25">
        <f t="shared" si="9"/>
        <v>0.65914728381526888</v>
      </c>
      <c r="X58" s="24">
        <f t="shared" si="10"/>
        <v>213.61515817702991</v>
      </c>
      <c r="Y58" s="7"/>
      <c r="Z58" s="25">
        <f t="shared" si="11"/>
        <v>616</v>
      </c>
      <c r="AA58" s="17">
        <f t="shared" si="15"/>
        <v>213.52499999999995</v>
      </c>
      <c r="AB58" s="24">
        <f t="shared" si="12"/>
        <v>3.7267142853208912</v>
      </c>
      <c r="AC58" s="17">
        <f t="shared" si="13"/>
        <v>9.0158177029962872E-2</v>
      </c>
      <c r="AD58" s="17">
        <f t="shared" ca="1" si="14"/>
        <v>0.10250813417064819</v>
      </c>
      <c r="AE58" s="17">
        <v>111</v>
      </c>
    </row>
    <row r="59" spans="1:31" s="17" customFormat="1" x14ac:dyDescent="0.25">
      <c r="A59" s="17">
        <v>39</v>
      </c>
      <c r="B59" s="17">
        <v>627</v>
      </c>
      <c r="C59" s="17">
        <v>11815</v>
      </c>
      <c r="D59" s="17">
        <v>14597</v>
      </c>
      <c r="E59" s="17">
        <v>14705</v>
      </c>
      <c r="F59" s="17">
        <v>11924</v>
      </c>
      <c r="G59" s="24"/>
      <c r="H59" s="7"/>
      <c r="I59" s="25">
        <f t="shared" si="16"/>
        <v>-2890</v>
      </c>
      <c r="J59" s="24">
        <f t="shared" si="16"/>
        <v>2673</v>
      </c>
      <c r="K59" s="7"/>
      <c r="L59" s="25">
        <f t="shared" si="3"/>
        <v>-2887.1169365935693</v>
      </c>
      <c r="M59" s="17">
        <f t="shared" si="1"/>
        <v>8.3120546054995899</v>
      </c>
      <c r="N59" s="17">
        <f t="shared" si="4"/>
        <v>2677.8545244443048</v>
      </c>
      <c r="O59" s="24">
        <f t="shared" si="2"/>
        <v>23.566407580353246</v>
      </c>
      <c r="P59" s="7"/>
      <c r="Q59" s="25">
        <f t="shared" si="5"/>
        <v>-2847.3058482666115</v>
      </c>
      <c r="R59" s="24">
        <f t="shared" si="6"/>
        <v>2636.4311109185105</v>
      </c>
      <c r="S59" s="7"/>
      <c r="T59" s="25">
        <f t="shared" si="7"/>
        <v>0.73465301501948754</v>
      </c>
      <c r="U59" s="24">
        <f t="shared" si="8"/>
        <v>0.68567971376295589</v>
      </c>
      <c r="V59" s="7"/>
      <c r="W59" s="25">
        <f t="shared" si="9"/>
        <v>0.72957637775613027</v>
      </c>
      <c r="X59" s="24">
        <f t="shared" si="10"/>
        <v>219.21518011418789</v>
      </c>
      <c r="Y59" s="7"/>
      <c r="Z59" s="25">
        <f t="shared" si="11"/>
        <v>627</v>
      </c>
      <c r="AA59" s="17">
        <f t="shared" si="15"/>
        <v>219.16799999999995</v>
      </c>
      <c r="AB59" s="24">
        <f t="shared" si="12"/>
        <v>3.8252032150109314</v>
      </c>
      <c r="AC59" s="17">
        <f t="shared" si="13"/>
        <v>4.7180114187938216E-2</v>
      </c>
      <c r="AD59" s="17">
        <f t="shared" ca="1" si="14"/>
        <v>7.2748513286512662E-2</v>
      </c>
      <c r="AE59" s="17">
        <v>110</v>
      </c>
    </row>
    <row r="60" spans="1:31" s="17" customFormat="1" x14ac:dyDescent="0.25">
      <c r="A60" s="17">
        <v>40</v>
      </c>
      <c r="B60" s="17">
        <v>623</v>
      </c>
      <c r="C60" s="17">
        <v>11689</v>
      </c>
      <c r="D60" s="17">
        <v>14445</v>
      </c>
      <c r="E60" s="17">
        <v>14822</v>
      </c>
      <c r="F60" s="17">
        <v>12061</v>
      </c>
      <c r="G60" s="24"/>
      <c r="H60" s="7"/>
      <c r="I60" s="25">
        <f t="shared" si="16"/>
        <v>-3133</v>
      </c>
      <c r="J60" s="24">
        <f t="shared" si="16"/>
        <v>2384</v>
      </c>
      <c r="K60" s="7"/>
      <c r="L60" s="25">
        <f t="shared" si="3"/>
        <v>-3131.4952559854496</v>
      </c>
      <c r="M60" s="17">
        <f t="shared" si="1"/>
        <v>2.2642545493252455</v>
      </c>
      <c r="N60" s="17">
        <f t="shared" si="4"/>
        <v>2391.4509822392929</v>
      </c>
      <c r="O60" s="24">
        <f t="shared" si="2"/>
        <v>55.517136330258211</v>
      </c>
      <c r="P60" s="7"/>
      <c r="Q60" s="25">
        <f t="shared" si="5"/>
        <v>-3090.3058482666115</v>
      </c>
      <c r="R60" s="24">
        <f t="shared" si="6"/>
        <v>2347.4311109185105</v>
      </c>
      <c r="S60" s="7"/>
      <c r="T60" s="25">
        <f t="shared" si="7"/>
        <v>0.79735112058423241</v>
      </c>
      <c r="U60" s="24">
        <f t="shared" si="8"/>
        <v>0.61051695435808129</v>
      </c>
      <c r="V60" s="7"/>
      <c r="W60" s="25">
        <f t="shared" si="9"/>
        <v>0.7928349306011937</v>
      </c>
      <c r="X60" s="24">
        <f t="shared" si="10"/>
        <v>224.84080375654935</v>
      </c>
      <c r="Y60" s="7"/>
      <c r="Z60" s="25">
        <f t="shared" si="11"/>
        <v>623</v>
      </c>
      <c r="AA60" s="17">
        <f t="shared" si="15"/>
        <v>224.77499999999995</v>
      </c>
      <c r="AB60" s="24">
        <f t="shared" si="12"/>
        <v>3.9230638261702535</v>
      </c>
      <c r="AC60" s="17">
        <f t="shared" si="13"/>
        <v>6.580375654939985E-2</v>
      </c>
      <c r="AD60" s="17">
        <f t="shared" ca="1" si="14"/>
        <v>-0.1293544472302699</v>
      </c>
      <c r="AE60" s="17">
        <v>109</v>
      </c>
    </row>
    <row r="61" spans="1:31" s="17" customFormat="1" x14ac:dyDescent="0.25">
      <c r="A61" s="17">
        <v>41</v>
      </c>
      <c r="B61" s="17">
        <v>636</v>
      </c>
      <c r="C61" s="17">
        <v>11581</v>
      </c>
      <c r="D61" s="17">
        <v>14280</v>
      </c>
      <c r="E61" s="17">
        <v>14923</v>
      </c>
      <c r="F61" s="17">
        <v>12213</v>
      </c>
      <c r="G61" s="24"/>
      <c r="H61" s="7"/>
      <c r="I61" s="25">
        <f t="shared" si="16"/>
        <v>-3342</v>
      </c>
      <c r="J61" s="24">
        <f t="shared" si="16"/>
        <v>2067</v>
      </c>
      <c r="K61" s="7"/>
      <c r="L61" s="25">
        <f t="shared" si="3"/>
        <v>-3350.4604341902282</v>
      </c>
      <c r="M61" s="17">
        <f t="shared" si="1"/>
        <v>71.578946687181798</v>
      </c>
      <c r="N61" s="17">
        <f t="shared" si="4"/>
        <v>2075.8576003726921</v>
      </c>
      <c r="O61" s="24">
        <f t="shared" si="2"/>
        <v>78.457084362315314</v>
      </c>
      <c r="P61" s="7"/>
      <c r="Q61" s="25">
        <f t="shared" si="5"/>
        <v>-3299.3058482666115</v>
      </c>
      <c r="R61" s="24">
        <f t="shared" si="6"/>
        <v>2030.4311109185105</v>
      </c>
      <c r="S61" s="7"/>
      <c r="T61" s="25">
        <f t="shared" si="7"/>
        <v>0.85127665170781963</v>
      </c>
      <c r="U61" s="24">
        <f t="shared" si="8"/>
        <v>0.52807198988975868</v>
      </c>
      <c r="V61" s="7"/>
      <c r="W61" s="25">
        <f t="shared" si="9"/>
        <v>0.84737479820853623</v>
      </c>
      <c r="X61" s="24">
        <f t="shared" si="10"/>
        <v>230.50804309009879</v>
      </c>
      <c r="Y61" s="7"/>
      <c r="Z61" s="25">
        <f t="shared" si="11"/>
        <v>636</v>
      </c>
      <c r="AA61" s="17">
        <f t="shared" si="15"/>
        <v>230.49899999999994</v>
      </c>
      <c r="AB61" s="24">
        <f t="shared" si="12"/>
        <v>4.0229664725544092</v>
      </c>
      <c r="AC61" s="17">
        <f t="shared" si="13"/>
        <v>9.0430900988565099E-3</v>
      </c>
      <c r="AD61" s="17">
        <f t="shared" ca="1" si="14"/>
        <v>0.16384400554292711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11489</v>
      </c>
      <c r="D62" s="17">
        <v>14118</v>
      </c>
      <c r="E62" s="17">
        <v>15026</v>
      </c>
      <c r="F62" s="17">
        <v>12394</v>
      </c>
      <c r="G62" s="24"/>
      <c r="H62" s="7"/>
      <c r="I62" s="25">
        <f t="shared" si="16"/>
        <v>-3537</v>
      </c>
      <c r="J62" s="24">
        <f t="shared" si="16"/>
        <v>1724</v>
      </c>
      <c r="K62" s="7"/>
      <c r="L62" s="25">
        <f t="shared" si="3"/>
        <v>-3538.021768441261</v>
      </c>
      <c r="M62" s="17">
        <f t="shared" si="1"/>
        <v>1.0440107475568809</v>
      </c>
      <c r="N62" s="17">
        <f t="shared" si="4"/>
        <v>1736.6806736476597</v>
      </c>
      <c r="O62" s="24">
        <f t="shared" si="2"/>
        <v>160.79948415845013</v>
      </c>
      <c r="P62" s="7"/>
      <c r="Q62" s="25">
        <f t="shared" si="5"/>
        <v>-3494.3058482666115</v>
      </c>
      <c r="R62" s="24">
        <f t="shared" si="6"/>
        <v>1687.4311109185105</v>
      </c>
      <c r="S62" s="7"/>
      <c r="T62" s="25">
        <f t="shared" si="7"/>
        <v>0.90158994629681244</v>
      </c>
      <c r="U62" s="24">
        <f t="shared" si="8"/>
        <v>0.43886497786251993</v>
      </c>
      <c r="V62" s="7"/>
      <c r="W62" s="25">
        <f t="shared" si="9"/>
        <v>0.89835259451076921</v>
      </c>
      <c r="X62" s="24">
        <f t="shared" si="10"/>
        <v>236.40209469701654</v>
      </c>
      <c r="Y62" s="7"/>
      <c r="Z62" s="25">
        <f t="shared" si="11"/>
        <v>642</v>
      </c>
      <c r="AA62" s="17">
        <f t="shared" si="15"/>
        <v>236.27699999999993</v>
      </c>
      <c r="AB62" s="24">
        <f t="shared" si="12"/>
        <v>4.1238115967346411</v>
      </c>
      <c r="AC62" s="17">
        <f t="shared" si="13"/>
        <v>0.12509469701660691</v>
      </c>
      <c r="AD62" s="17">
        <f t="shared" ca="1" si="14"/>
        <v>2.5113456249329147E-2</v>
      </c>
      <c r="AE62" s="17">
        <v>107</v>
      </c>
    </row>
    <row r="63" spans="1:31" s="17" customFormat="1" x14ac:dyDescent="0.25">
      <c r="A63" s="17">
        <v>43</v>
      </c>
      <c r="B63" s="17">
        <v>617</v>
      </c>
      <c r="C63" s="17">
        <v>11415</v>
      </c>
      <c r="D63" s="17">
        <v>13947</v>
      </c>
      <c r="E63" s="17">
        <v>15102</v>
      </c>
      <c r="F63" s="17">
        <v>12562</v>
      </c>
      <c r="G63" s="24"/>
      <c r="H63" s="7"/>
      <c r="I63" s="25">
        <f t="shared" si="16"/>
        <v>-3687</v>
      </c>
      <c r="J63" s="24">
        <f t="shared" si="16"/>
        <v>1385</v>
      </c>
      <c r="K63" s="7"/>
      <c r="L63" s="25">
        <f t="shared" si="3"/>
        <v>-3684.8215428682165</v>
      </c>
      <c r="M63" s="17">
        <f t="shared" si="1"/>
        <v>4.745675475018345</v>
      </c>
      <c r="N63" s="17">
        <f t="shared" si="4"/>
        <v>1394.3944828670092</v>
      </c>
      <c r="O63" s="24">
        <f t="shared" si="2"/>
        <v>88.25630833852891</v>
      </c>
      <c r="P63" s="7"/>
      <c r="Q63" s="25">
        <f t="shared" si="5"/>
        <v>-3644.3058482666115</v>
      </c>
      <c r="R63" s="24">
        <f t="shared" si="6"/>
        <v>1348.4311109185105</v>
      </c>
      <c r="S63" s="7"/>
      <c r="T63" s="25">
        <f t="shared" si="7"/>
        <v>0.94029248059603765</v>
      </c>
      <c r="U63" s="24">
        <f t="shared" si="8"/>
        <v>0.35069828084434523</v>
      </c>
      <c r="V63" s="7"/>
      <c r="W63" s="25">
        <f t="shared" si="9"/>
        <v>0.93771157666765015</v>
      </c>
      <c r="X63" s="24">
        <f t="shared" si="10"/>
        <v>241.93313673590535</v>
      </c>
      <c r="Y63" s="7"/>
      <c r="Z63" s="25">
        <f t="shared" si="11"/>
        <v>617</v>
      </c>
      <c r="AA63" s="17">
        <f t="shared" si="15"/>
        <v>241.82999999999993</v>
      </c>
      <c r="AB63" s="24">
        <f t="shared" si="12"/>
        <v>4.2207297300978857</v>
      </c>
      <c r="AC63" s="17">
        <f t="shared" si="13"/>
        <v>0.10313673590542294</v>
      </c>
      <c r="AD63" s="17">
        <f t="shared" ca="1" si="14"/>
        <v>1.663481825079316E-2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11357</v>
      </c>
      <c r="D64" s="17">
        <v>13762</v>
      </c>
      <c r="E64" s="17">
        <v>15151</v>
      </c>
      <c r="F64" s="17">
        <v>12738</v>
      </c>
      <c r="G64" s="24"/>
      <c r="H64" s="7"/>
      <c r="I64" s="25">
        <f t="shared" si="16"/>
        <v>-3794</v>
      </c>
      <c r="J64" s="24">
        <f t="shared" si="16"/>
        <v>1024</v>
      </c>
      <c r="K64" s="7"/>
      <c r="L64" s="25">
        <f t="shared" si="3"/>
        <v>-3800.0358041342097</v>
      </c>
      <c r="M64" s="17">
        <f t="shared" si="1"/>
        <v>36.430931546542716</v>
      </c>
      <c r="N64" s="17">
        <f t="shared" si="4"/>
        <v>1029.4371211468219</v>
      </c>
      <c r="O64" s="24">
        <f t="shared" si="2"/>
        <v>29.562286365218299</v>
      </c>
      <c r="P64" s="7"/>
      <c r="Q64" s="25">
        <f t="shared" si="5"/>
        <v>-3751.3058482666115</v>
      </c>
      <c r="R64" s="24">
        <f t="shared" si="6"/>
        <v>987.4311109185104</v>
      </c>
      <c r="S64" s="7"/>
      <c r="T64" s="25">
        <f t="shared" si="7"/>
        <v>0.96790028839615161</v>
      </c>
      <c r="U64" s="24">
        <f t="shared" si="8"/>
        <v>0.25680985127631845</v>
      </c>
      <c r="V64" s="7"/>
      <c r="W64" s="25">
        <f t="shared" si="9"/>
        <v>0.9660180577525308</v>
      </c>
      <c r="X64" s="24">
        <f t="shared" si="10"/>
        <v>247.55123188159496</v>
      </c>
      <c r="Y64" s="7"/>
      <c r="Z64" s="25">
        <f t="shared" si="11"/>
        <v>634</v>
      </c>
      <c r="AA64" s="17">
        <f t="shared" si="15"/>
        <v>247.53599999999992</v>
      </c>
      <c r="AB64" s="24">
        <f t="shared" si="12"/>
        <v>4.3203182172166814</v>
      </c>
      <c r="AC64" s="17">
        <f t="shared" si="13"/>
        <v>1.5231881595042296E-2</v>
      </c>
      <c r="AD64" s="17">
        <f t="shared" ca="1" si="14"/>
        <v>0.12847965319156174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11314</v>
      </c>
      <c r="D65" s="17">
        <v>13575</v>
      </c>
      <c r="E65" s="17">
        <v>15183</v>
      </c>
      <c r="F65" s="17">
        <v>12911</v>
      </c>
      <c r="G65" s="24"/>
      <c r="H65" s="7"/>
      <c r="I65" s="25">
        <f t="shared" si="16"/>
        <v>-3869</v>
      </c>
      <c r="J65" s="24">
        <f t="shared" si="16"/>
        <v>664</v>
      </c>
      <c r="K65" s="7"/>
      <c r="L65" s="25">
        <f t="shared" si="3"/>
        <v>-3875.3609355922526</v>
      </c>
      <c r="M65" s="17">
        <f t="shared" si="1"/>
        <v>40.461501608786506</v>
      </c>
      <c r="N65" s="17">
        <f t="shared" si="4"/>
        <v>671.35179556838398</v>
      </c>
      <c r="O65" s="24">
        <f t="shared" si="2"/>
        <v>54.048898079310291</v>
      </c>
      <c r="P65" s="7"/>
      <c r="Q65" s="25">
        <f t="shared" si="5"/>
        <v>-3826.3058482666115</v>
      </c>
      <c r="R65" s="24">
        <f t="shared" si="6"/>
        <v>627.4311109185104</v>
      </c>
      <c r="S65" s="7"/>
      <c r="T65" s="25">
        <f t="shared" si="7"/>
        <v>0.98725155554576427</v>
      </c>
      <c r="U65" s="24">
        <f t="shared" si="8"/>
        <v>0.16318150046055774</v>
      </c>
      <c r="V65" s="7"/>
      <c r="W65" s="25">
        <f t="shared" si="9"/>
        <v>0.98606583681025672</v>
      </c>
      <c r="X65" s="24">
        <f t="shared" si="10"/>
        <v>253.04204958244429</v>
      </c>
      <c r="Y65" s="7"/>
      <c r="Z65" s="25">
        <f t="shared" si="11"/>
        <v>606</v>
      </c>
      <c r="AA65" s="17">
        <f t="shared" si="15"/>
        <v>252.98999999999992</v>
      </c>
      <c r="AB65" s="24">
        <f t="shared" si="12"/>
        <v>4.4155084746204531</v>
      </c>
      <c r="AC65" s="17">
        <f t="shared" si="13"/>
        <v>5.2049582444368525E-2</v>
      </c>
      <c r="AD65" s="17">
        <f t="shared" ca="1" si="14"/>
        <v>4.7693567850870977E-2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11301</v>
      </c>
      <c r="D66" s="17">
        <v>13407</v>
      </c>
      <c r="E66" s="17">
        <v>15210</v>
      </c>
      <c r="F66" s="17">
        <v>13105</v>
      </c>
      <c r="G66" s="24"/>
      <c r="H66" s="7"/>
      <c r="I66" s="25">
        <f t="shared" si="16"/>
        <v>-3909</v>
      </c>
      <c r="J66" s="24">
        <f t="shared" si="16"/>
        <v>302</v>
      </c>
      <c r="K66" s="7"/>
      <c r="L66" s="25">
        <f t="shared" si="3"/>
        <v>-3916.2019245702613</v>
      </c>
      <c r="M66" s="17">
        <f t="shared" si="1"/>
        <v>51.867717515733787</v>
      </c>
      <c r="N66" s="17">
        <f t="shared" si="4"/>
        <v>303.89853859123502</v>
      </c>
      <c r="O66" s="24">
        <f t="shared" si="2"/>
        <v>3.6044487824086691</v>
      </c>
      <c r="P66" s="7"/>
      <c r="Q66" s="25">
        <f t="shared" si="5"/>
        <v>-3866.3058482666115</v>
      </c>
      <c r="R66" s="24">
        <f t="shared" si="6"/>
        <v>265.43111091851046</v>
      </c>
      <c r="S66" s="7"/>
      <c r="T66" s="25">
        <f t="shared" si="7"/>
        <v>0.99757223135889095</v>
      </c>
      <c r="U66" s="24">
        <f t="shared" si="8"/>
        <v>6.9032992140264995E-2</v>
      </c>
      <c r="V66" s="7"/>
      <c r="W66" s="25">
        <f t="shared" si="9"/>
        <v>0.99708664158056337</v>
      </c>
      <c r="X66" s="24">
        <f t="shared" si="10"/>
        <v>258.47808417438762</v>
      </c>
      <c r="Y66" s="7"/>
      <c r="Z66" s="25">
        <f t="shared" si="11"/>
        <v>612</v>
      </c>
      <c r="AA66" s="17">
        <f t="shared" si="15"/>
        <v>258.49799999999993</v>
      </c>
      <c r="AB66" s="24">
        <f t="shared" si="12"/>
        <v>4.5116412098203007</v>
      </c>
      <c r="AC66" s="17">
        <f t="shared" si="13"/>
        <v>-1.991582561231553E-2</v>
      </c>
      <c r="AD66" s="17">
        <f t="shared" ca="1" si="14"/>
        <v>1.2296296377655835E-2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11295</v>
      </c>
      <c r="D67" s="17">
        <v>13209</v>
      </c>
      <c r="E67" s="17">
        <v>15211</v>
      </c>
      <c r="F67" s="17">
        <v>13287</v>
      </c>
      <c r="G67" s="24"/>
      <c r="H67" s="7"/>
      <c r="I67" s="25">
        <f t="shared" si="16"/>
        <v>-3916</v>
      </c>
      <c r="J67" s="24">
        <f t="shared" si="16"/>
        <v>-78</v>
      </c>
      <c r="K67" s="7"/>
      <c r="L67" s="25">
        <f t="shared" si="3"/>
        <v>-3920.8702325407207</v>
      </c>
      <c r="M67" s="17">
        <f t="shared" si="1"/>
        <v>23.719165000695149</v>
      </c>
      <c r="N67" s="17">
        <f t="shared" si="4"/>
        <v>-76.908318318204437</v>
      </c>
      <c r="O67" s="24">
        <f t="shared" si="2"/>
        <v>1.1917688943679898</v>
      </c>
      <c r="P67" s="7"/>
      <c r="Q67" s="25">
        <f t="shared" si="5"/>
        <v>-3873.3058482666115</v>
      </c>
      <c r="R67" s="24">
        <f t="shared" si="6"/>
        <v>-114.56888908148956</v>
      </c>
      <c r="S67" s="7"/>
      <c r="T67" s="25">
        <f t="shared" si="7"/>
        <v>0.9993783496261881</v>
      </c>
      <c r="U67" s="24">
        <f t="shared" si="8"/>
        <v>-2.979693372081579E-2</v>
      </c>
      <c r="V67" s="7"/>
      <c r="W67" s="25">
        <f t="shared" si="9"/>
        <v>0.99962745243447826</v>
      </c>
      <c r="X67" s="24">
        <f t="shared" si="10"/>
        <v>264.14598926403698</v>
      </c>
      <c r="Y67" s="7"/>
      <c r="Z67" s="25">
        <f t="shared" si="11"/>
        <v>630</v>
      </c>
      <c r="AA67" s="17">
        <f t="shared" si="15"/>
        <v>264.16799999999995</v>
      </c>
      <c r="AB67" s="24">
        <f t="shared" si="12"/>
        <v>4.6106013784083792</v>
      </c>
      <c r="AC67" s="17">
        <f t="shared" si="13"/>
        <v>-2.20107359629651E-2</v>
      </c>
      <c r="AD67" s="17">
        <f t="shared" ca="1" si="14"/>
        <v>6.2174385799266929E-2</v>
      </c>
      <c r="AE67" s="17">
        <v>102</v>
      </c>
    </row>
    <row r="68" spans="1:31" s="17" customFormat="1" x14ac:dyDescent="0.25">
      <c r="A68" s="17">
        <v>48</v>
      </c>
      <c r="B68" s="17">
        <v>635</v>
      </c>
      <c r="C68" s="17">
        <v>11312</v>
      </c>
      <c r="D68" s="17">
        <v>13016</v>
      </c>
      <c r="E68" s="17">
        <v>15192</v>
      </c>
      <c r="F68" s="17">
        <v>13476</v>
      </c>
      <c r="G68" s="24"/>
      <c r="H68" s="7"/>
      <c r="I68" s="25">
        <f t="shared" si="16"/>
        <v>-3880</v>
      </c>
      <c r="J68" s="24">
        <f t="shared" si="16"/>
        <v>-460</v>
      </c>
      <c r="K68" s="7"/>
      <c r="L68" s="25">
        <f t="shared" si="3"/>
        <v>-3887.1649796542624</v>
      </c>
      <c r="M68" s="17">
        <f t="shared" si="1"/>
        <v>51.336933445994489</v>
      </c>
      <c r="N68" s="17">
        <f t="shared" si="4"/>
        <v>-459.60868580044064</v>
      </c>
      <c r="O68" s="24">
        <f t="shared" si="2"/>
        <v>0.15312680277678303</v>
      </c>
      <c r="P68" s="7"/>
      <c r="Q68" s="25">
        <f t="shared" si="5"/>
        <v>-3837.3058482666115</v>
      </c>
      <c r="R68" s="24">
        <f t="shared" si="6"/>
        <v>-496.56888908148954</v>
      </c>
      <c r="S68" s="7"/>
      <c r="T68" s="25">
        <f t="shared" si="7"/>
        <v>0.99008974139437411</v>
      </c>
      <c r="U68" s="24">
        <f t="shared" si="8"/>
        <v>-0.12914701708642856</v>
      </c>
      <c r="V68" s="7"/>
      <c r="W68" s="25">
        <f t="shared" si="9"/>
        <v>0.99107709681174372</v>
      </c>
      <c r="X68" s="24">
        <f t="shared" si="10"/>
        <v>269.86298434629714</v>
      </c>
      <c r="Y68" s="7"/>
      <c r="Z68" s="25">
        <f t="shared" si="11"/>
        <v>635</v>
      </c>
      <c r="AA68" s="17">
        <f t="shared" si="15"/>
        <v>269.88299999999992</v>
      </c>
      <c r="AB68" s="24">
        <f t="shared" si="12"/>
        <v>4.7103469451598547</v>
      </c>
      <c r="AC68" s="17">
        <f t="shared" si="13"/>
        <v>-2.001565370278513E-2</v>
      </c>
      <c r="AD68" s="17">
        <f t="shared" ca="1" si="14"/>
        <v>2.4210186125515065E-2</v>
      </c>
      <c r="AE68" s="17">
        <v>101</v>
      </c>
    </row>
    <row r="69" spans="1:31" s="17" customFormat="1" x14ac:dyDescent="0.25">
      <c r="A69" s="17">
        <v>49</v>
      </c>
      <c r="B69" s="17">
        <v>622</v>
      </c>
      <c r="C69" s="17">
        <v>11350</v>
      </c>
      <c r="D69" s="17">
        <v>12845</v>
      </c>
      <c r="E69" s="17">
        <v>15169</v>
      </c>
      <c r="F69" s="17">
        <v>13669</v>
      </c>
      <c r="G69" s="24"/>
      <c r="H69" s="7"/>
      <c r="I69" s="25">
        <f t="shared" si="16"/>
        <v>-3819</v>
      </c>
      <c r="J69" s="24">
        <f t="shared" si="16"/>
        <v>-824</v>
      </c>
      <c r="K69" s="7"/>
      <c r="L69" s="25">
        <f t="shared" si="3"/>
        <v>-3817.084110062287</v>
      </c>
      <c r="M69" s="17">
        <f t="shared" si="1"/>
        <v>3.6706342534299932</v>
      </c>
      <c r="N69" s="17">
        <f t="shared" si="4"/>
        <v>-829.72409464332316</v>
      </c>
      <c r="O69" s="24">
        <f t="shared" si="2"/>
        <v>32.765259485720847</v>
      </c>
      <c r="P69" s="7"/>
      <c r="Q69" s="25">
        <f t="shared" si="5"/>
        <v>-3776.3058482666115</v>
      </c>
      <c r="R69" s="24">
        <f t="shared" si="6"/>
        <v>-860.5688890814896</v>
      </c>
      <c r="S69" s="7"/>
      <c r="T69" s="25">
        <f t="shared" si="7"/>
        <v>0.97435071077935587</v>
      </c>
      <c r="U69" s="24">
        <f t="shared" si="8"/>
        <v>-0.22381568291125334</v>
      </c>
      <c r="V69" s="7"/>
      <c r="W69" s="25">
        <f t="shared" si="9"/>
        <v>0.9760413417334789</v>
      </c>
      <c r="X69" s="24">
        <f t="shared" si="10"/>
        <v>275.35381114269171</v>
      </c>
      <c r="Y69" s="7"/>
      <c r="Z69" s="25">
        <f t="shared" si="11"/>
        <v>622</v>
      </c>
      <c r="AA69" s="17">
        <f t="shared" si="15"/>
        <v>275.48099999999994</v>
      </c>
      <c r="AB69" s="24">
        <f t="shared" si="12"/>
        <v>4.808050476686498</v>
      </c>
      <c r="AC69" s="17">
        <f t="shared" si="13"/>
        <v>-0.12718885730822649</v>
      </c>
      <c r="AD69" s="17">
        <f t="shared" ca="1" si="14"/>
        <v>0.13054306170323571</v>
      </c>
      <c r="AE69" s="17">
        <v>100</v>
      </c>
    </row>
    <row r="70" spans="1:31" s="17" customFormat="1" x14ac:dyDescent="0.25">
      <c r="A70" s="17">
        <v>50</v>
      </c>
      <c r="B70" s="17">
        <v>646</v>
      </c>
      <c r="C70" s="17">
        <v>11402</v>
      </c>
      <c r="D70" s="17">
        <v>12643</v>
      </c>
      <c r="E70" s="17">
        <v>15101</v>
      </c>
      <c r="F70" s="17">
        <v>13847</v>
      </c>
      <c r="G70" s="24"/>
      <c r="H70" s="7"/>
      <c r="I70" s="25">
        <f t="shared" si="16"/>
        <v>-3699</v>
      </c>
      <c r="J70" s="24">
        <f t="shared" si="16"/>
        <v>-1204</v>
      </c>
      <c r="K70" s="7"/>
      <c r="L70" s="25">
        <f t="shared" si="3"/>
        <v>-3706.1898459393897</v>
      </c>
      <c r="M70" s="17">
        <f t="shared" si="1"/>
        <v>51.693884632158131</v>
      </c>
      <c r="N70" s="17">
        <f t="shared" si="4"/>
        <v>-1205.3352715500669</v>
      </c>
      <c r="O70" s="24">
        <f t="shared" si="2"/>
        <v>1.782950112417965</v>
      </c>
      <c r="P70" s="7"/>
      <c r="Q70" s="25">
        <f t="shared" si="5"/>
        <v>-3656.3058482666115</v>
      </c>
      <c r="R70" s="24">
        <f t="shared" si="6"/>
        <v>-1240.5688890814895</v>
      </c>
      <c r="S70" s="7"/>
      <c r="T70" s="25">
        <f t="shared" si="7"/>
        <v>0.94338868333997561</v>
      </c>
      <c r="U70" s="24">
        <f t="shared" si="8"/>
        <v>-0.32264560877233411</v>
      </c>
      <c r="V70" s="7"/>
      <c r="W70" s="25">
        <f t="shared" si="9"/>
        <v>0.94581310158335774</v>
      </c>
      <c r="X70" s="24">
        <f t="shared" si="10"/>
        <v>281.27468949437184</v>
      </c>
      <c r="Y70" s="7"/>
      <c r="Z70" s="25">
        <f t="shared" si="11"/>
        <v>646</v>
      </c>
      <c r="AA70" s="17">
        <f t="shared" si="15"/>
        <v>281.29499999999996</v>
      </c>
      <c r="AB70" s="24">
        <f t="shared" si="12"/>
        <v>4.909523919397448</v>
      </c>
      <c r="AC70" s="17">
        <f t="shared" si="13"/>
        <v>-2.0310505628117426E-2</v>
      </c>
      <c r="AD70" s="17">
        <f t="shared" ca="1" si="14"/>
        <v>-1.4617583539802581E-2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11478</v>
      </c>
      <c r="D71" s="17">
        <v>12475</v>
      </c>
      <c r="E71" s="17">
        <v>15038</v>
      </c>
      <c r="F71" s="17">
        <v>14028</v>
      </c>
      <c r="G71" s="24"/>
      <c r="H71" s="7"/>
      <c r="I71" s="25">
        <f t="shared" si="16"/>
        <v>-3560</v>
      </c>
      <c r="J71" s="24">
        <f t="shared" si="16"/>
        <v>-1553</v>
      </c>
      <c r="K71" s="7"/>
      <c r="L71" s="25">
        <f t="shared" si="3"/>
        <v>-3561.9768236058258</v>
      </c>
      <c r="M71" s="17">
        <f t="shared" si="1"/>
        <v>3.9078315685499483</v>
      </c>
      <c r="N71" s="17">
        <f t="shared" si="4"/>
        <v>-1558.8284529583864</v>
      </c>
      <c r="O71" s="24">
        <f t="shared" si="2"/>
        <v>33.970863888122928</v>
      </c>
      <c r="P71" s="7"/>
      <c r="Q71" s="25">
        <f t="shared" si="5"/>
        <v>-3517.3058482666115</v>
      </c>
      <c r="R71" s="24">
        <f t="shared" si="6"/>
        <v>-1589.5688890814895</v>
      </c>
      <c r="S71" s="7"/>
      <c r="T71" s="25">
        <f t="shared" si="7"/>
        <v>0.90752433488936024</v>
      </c>
      <c r="U71" s="24">
        <f t="shared" si="8"/>
        <v>-0.41341309331316883</v>
      </c>
      <c r="V71" s="7"/>
      <c r="W71" s="25">
        <f t="shared" si="9"/>
        <v>0.91062247360660742</v>
      </c>
      <c r="X71" s="24">
        <f t="shared" si="10"/>
        <v>286.85617254505337</v>
      </c>
      <c r="Y71" s="7"/>
      <c r="Z71" s="25">
        <f t="shared" si="11"/>
        <v>629</v>
      </c>
      <c r="AA71" s="17">
        <f t="shared" si="15"/>
        <v>286.95599999999996</v>
      </c>
      <c r="AB71" s="24">
        <f t="shared" si="12"/>
        <v>5.0083270083528477</v>
      </c>
      <c r="AC71" s="17">
        <f t="shared" si="13"/>
        <v>-9.9827454946591843E-2</v>
      </c>
      <c r="AD71" s="17">
        <f t="shared" ca="1" si="14"/>
        <v>-2.4943417625422626E-2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11559</v>
      </c>
      <c r="D72" s="17">
        <v>12303</v>
      </c>
      <c r="E72" s="17">
        <v>14937</v>
      </c>
      <c r="F72" s="17">
        <v>14182</v>
      </c>
      <c r="G72" s="24"/>
      <c r="H72" s="7"/>
      <c r="I72" s="25">
        <f t="shared" si="16"/>
        <v>-3378</v>
      </c>
      <c r="J72" s="24">
        <f t="shared" si="16"/>
        <v>-1879</v>
      </c>
      <c r="K72" s="7"/>
      <c r="L72" s="25">
        <f t="shared" si="3"/>
        <v>-3385.5970249375769</v>
      </c>
      <c r="M72" s="17">
        <f t="shared" si="1"/>
        <v>57.714787902164723</v>
      </c>
      <c r="N72" s="17">
        <f t="shared" si="4"/>
        <v>-1893.1102431141596</v>
      </c>
      <c r="O72" s="24">
        <f t="shared" si="2"/>
        <v>199.09896074068925</v>
      </c>
      <c r="P72" s="7"/>
      <c r="Q72" s="25">
        <f t="shared" si="5"/>
        <v>-3335.3058482666115</v>
      </c>
      <c r="R72" s="24">
        <f t="shared" si="6"/>
        <v>-1915.5688890814895</v>
      </c>
      <c r="S72" s="7"/>
      <c r="T72" s="25">
        <f t="shared" si="7"/>
        <v>0.86056525993963362</v>
      </c>
      <c r="U72" s="24">
        <f t="shared" si="8"/>
        <v>-0.4981987665518855</v>
      </c>
      <c r="V72" s="7"/>
      <c r="W72" s="25">
        <f t="shared" si="9"/>
        <v>0.8642923473973958</v>
      </c>
      <c r="X72" s="24">
        <f t="shared" si="10"/>
        <v>292.39879630613063</v>
      </c>
      <c r="Y72" s="7"/>
      <c r="Z72" s="25">
        <f t="shared" si="11"/>
        <v>622</v>
      </c>
      <c r="AA72" s="17">
        <f t="shared" si="15"/>
        <v>292.55399999999997</v>
      </c>
      <c r="AB72" s="24">
        <f t="shared" si="12"/>
        <v>5.1060305398794901</v>
      </c>
      <c r="AC72" s="17">
        <f t="shared" si="13"/>
        <v>-0.15520369386933908</v>
      </c>
      <c r="AD72" s="17">
        <f t="shared" ca="1" si="14"/>
        <v>6.5173309660849554E-2</v>
      </c>
      <c r="AE72" s="17">
        <v>97</v>
      </c>
    </row>
    <row r="73" spans="1:31" s="17" customFormat="1" x14ac:dyDescent="0.25">
      <c r="A73" s="17">
        <v>53</v>
      </c>
      <c r="B73" s="17">
        <v>614</v>
      </c>
      <c r="C73" s="17">
        <v>11664</v>
      </c>
      <c r="D73" s="17">
        <v>12150</v>
      </c>
      <c r="E73" s="17">
        <v>14845</v>
      </c>
      <c r="F73" s="17">
        <v>14350</v>
      </c>
      <c r="G73" s="24"/>
      <c r="H73" s="7"/>
      <c r="I73" s="25">
        <f t="shared" si="16"/>
        <v>-3181</v>
      </c>
      <c r="J73" s="24">
        <f t="shared" si="16"/>
        <v>-2200</v>
      </c>
      <c r="K73" s="7"/>
      <c r="L73" s="25">
        <f t="shared" si="3"/>
        <v>-3180.1957260736031</v>
      </c>
      <c r="M73" s="17">
        <f t="shared" si="1"/>
        <v>0.64685654868195874</v>
      </c>
      <c r="N73" s="17">
        <f t="shared" si="4"/>
        <v>-2205.0678156872468</v>
      </c>
      <c r="O73" s="24">
        <f t="shared" si="2"/>
        <v>25.682755839904967</v>
      </c>
      <c r="P73" s="7"/>
      <c r="Q73" s="25">
        <f t="shared" si="5"/>
        <v>-3138.3058482666115</v>
      </c>
      <c r="R73" s="24">
        <f t="shared" si="6"/>
        <v>-2236.5688890814895</v>
      </c>
      <c r="S73" s="7"/>
      <c r="T73" s="25">
        <f t="shared" si="7"/>
        <v>0.80973593155998447</v>
      </c>
      <c r="U73" s="24">
        <f t="shared" si="8"/>
        <v>-0.58168404602927215</v>
      </c>
      <c r="V73" s="7"/>
      <c r="W73" s="25">
        <f t="shared" si="9"/>
        <v>0.81408219448221442</v>
      </c>
      <c r="X73" s="24">
        <f t="shared" si="10"/>
        <v>297.98546666283573</v>
      </c>
      <c r="Y73" s="7"/>
      <c r="Z73" s="25">
        <f t="shared" si="11"/>
        <v>614</v>
      </c>
      <c r="AA73" s="17">
        <f t="shared" si="15"/>
        <v>298.08</v>
      </c>
      <c r="AB73" s="24">
        <f t="shared" si="12"/>
        <v>5.2024774343446971</v>
      </c>
      <c r="AC73" s="17">
        <f t="shared" si="13"/>
        <v>-9.4533337164250497E-2</v>
      </c>
      <c r="AD73" s="17">
        <f t="shared" ca="1" si="14"/>
        <v>3.7864826671693663E-2</v>
      </c>
      <c r="AE73" s="17">
        <v>96</v>
      </c>
    </row>
    <row r="74" spans="1:31" s="17" customFormat="1" x14ac:dyDescent="0.25">
      <c r="A74" s="17">
        <v>54</v>
      </c>
      <c r="B74" s="17">
        <v>619</v>
      </c>
      <c r="C74" s="17">
        <v>11779</v>
      </c>
      <c r="D74" s="17">
        <v>11999</v>
      </c>
      <c r="E74" s="17">
        <v>14722</v>
      </c>
      <c r="F74" s="17">
        <v>14491</v>
      </c>
      <c r="G74" s="24"/>
      <c r="H74" s="7"/>
      <c r="I74" s="25">
        <f t="shared" si="16"/>
        <v>-2943</v>
      </c>
      <c r="J74" s="24">
        <f t="shared" si="16"/>
        <v>-2492</v>
      </c>
      <c r="K74" s="7"/>
      <c r="L74" s="25">
        <f t="shared" si="3"/>
        <v>-2943.599554224395</v>
      </c>
      <c r="M74" s="17">
        <f t="shared" si="1"/>
        <v>0.35946526798986428</v>
      </c>
      <c r="N74" s="17">
        <f t="shared" si="4"/>
        <v>-2498.4841002438329</v>
      </c>
      <c r="O74" s="24">
        <f t="shared" si="2"/>
        <v>42.043555972074223</v>
      </c>
      <c r="P74" s="7"/>
      <c r="Q74" s="25">
        <f t="shared" si="5"/>
        <v>-2900.3058482666115</v>
      </c>
      <c r="R74" s="24">
        <f t="shared" si="6"/>
        <v>-2528.5688890814895</v>
      </c>
      <c r="S74" s="7"/>
      <c r="T74" s="25">
        <f t="shared" si="7"/>
        <v>0.74832791047188041</v>
      </c>
      <c r="U74" s="24">
        <f t="shared" si="8"/>
        <v>-0.65762704169094477</v>
      </c>
      <c r="V74" s="7"/>
      <c r="W74" s="25">
        <f t="shared" si="9"/>
        <v>0.75323699176048442</v>
      </c>
      <c r="X74" s="24">
        <f t="shared" si="10"/>
        <v>303.56178723419976</v>
      </c>
      <c r="Y74" s="7"/>
      <c r="Z74" s="25">
        <f t="shared" si="11"/>
        <v>619</v>
      </c>
      <c r="AA74" s="17">
        <f t="shared" si="15"/>
        <v>303.65100000000001</v>
      </c>
      <c r="AB74" s="24">
        <f t="shared" si="12"/>
        <v>5.2997097269733011</v>
      </c>
      <c r="AC74" s="17">
        <f t="shared" si="13"/>
        <v>-8.9212765800255056E-2</v>
      </c>
      <c r="AD74" s="17">
        <f t="shared" ca="1" si="14"/>
        <v>2.0992230327010475E-3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11920</v>
      </c>
      <c r="D75" s="17">
        <v>11874</v>
      </c>
      <c r="E75" s="17">
        <v>14600</v>
      </c>
      <c r="F75" s="17">
        <v>14636</v>
      </c>
      <c r="G75" s="24"/>
      <c r="H75" s="7"/>
      <c r="I75" s="25">
        <f t="shared" si="16"/>
        <v>-2680</v>
      </c>
      <c r="J75" s="24">
        <f t="shared" si="16"/>
        <v>-2762</v>
      </c>
      <c r="K75" s="7"/>
      <c r="L75" s="25">
        <f t="shared" si="3"/>
        <v>-2680.0386298189883</v>
      </c>
      <c r="M75" s="17">
        <f t="shared" si="1"/>
        <v>1.4922629150675608E-3</v>
      </c>
      <c r="N75" s="17">
        <f t="shared" si="4"/>
        <v>-2767.556309867492</v>
      </c>
      <c r="O75" s="24">
        <f t="shared" si="2"/>
        <v>30.87257934358917</v>
      </c>
      <c r="P75" s="7"/>
      <c r="Q75" s="25">
        <f t="shared" si="5"/>
        <v>-2637.3058482666115</v>
      </c>
      <c r="R75" s="24">
        <f t="shared" si="6"/>
        <v>-2798.5688890814895</v>
      </c>
      <c r="S75" s="7"/>
      <c r="T75" s="25">
        <f t="shared" si="7"/>
        <v>0.6804694670005722</v>
      </c>
      <c r="U75" s="24">
        <f t="shared" si="8"/>
        <v>-0.7278483048027653</v>
      </c>
      <c r="V75" s="7"/>
      <c r="W75" s="25">
        <f t="shared" si="9"/>
        <v>0.68589865650229453</v>
      </c>
      <c r="X75" s="24">
        <f t="shared" si="10"/>
        <v>309.13824011755776</v>
      </c>
      <c r="Y75" s="7"/>
      <c r="Z75" s="25">
        <f t="shared" si="11"/>
        <v>618</v>
      </c>
      <c r="AA75" s="17">
        <f t="shared" si="15"/>
        <v>309.21300000000002</v>
      </c>
      <c r="AB75" s="24">
        <f t="shared" si="12"/>
        <v>5.3967849399692263</v>
      </c>
      <c r="AC75" s="17">
        <f t="shared" si="13"/>
        <v>-7.475988244226528E-2</v>
      </c>
      <c r="AD75" s="17">
        <f t="shared" ca="1" si="14"/>
        <v>5.104886257055341E-2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12062</v>
      </c>
      <c r="D76" s="17">
        <v>11741</v>
      </c>
      <c r="E76" s="17">
        <v>14444</v>
      </c>
      <c r="F76" s="17">
        <v>14753</v>
      </c>
      <c r="G76" s="24"/>
      <c r="H76" s="7"/>
      <c r="I76" s="25">
        <f t="shared" si="16"/>
        <v>-2382</v>
      </c>
      <c r="J76" s="24">
        <f t="shared" si="16"/>
        <v>-3012</v>
      </c>
      <c r="K76" s="7"/>
      <c r="L76" s="25">
        <f t="shared" si="3"/>
        <v>-2382.4043556373149</v>
      </c>
      <c r="M76" s="17">
        <f t="shared" si="1"/>
        <v>0.16350348142833337</v>
      </c>
      <c r="N76" s="17">
        <f t="shared" si="4"/>
        <v>-3017.2622370484164</v>
      </c>
      <c r="O76" s="24">
        <f t="shared" si="2"/>
        <v>27.691138753726243</v>
      </c>
      <c r="P76" s="7"/>
      <c r="Q76" s="25">
        <f t="shared" si="5"/>
        <v>-2339.3058482666115</v>
      </c>
      <c r="R76" s="24">
        <f t="shared" si="6"/>
        <v>-3048.5688890814895</v>
      </c>
      <c r="S76" s="7"/>
      <c r="T76" s="25">
        <f t="shared" si="7"/>
        <v>0.60358043219277813</v>
      </c>
      <c r="U76" s="24">
        <f t="shared" si="8"/>
        <v>-0.79286799286926579</v>
      </c>
      <c r="V76" s="7"/>
      <c r="W76" s="25">
        <f t="shared" si="9"/>
        <v>0.60949081501157143</v>
      </c>
      <c r="X76" s="24">
        <f t="shared" si="10"/>
        <v>314.88853949867439</v>
      </c>
      <c r="Y76" s="7"/>
      <c r="Z76" s="25">
        <f t="shared" si="11"/>
        <v>637</v>
      </c>
      <c r="AA76" s="17">
        <f t="shared" si="15"/>
        <v>314.94600000000003</v>
      </c>
      <c r="AB76" s="24">
        <f t="shared" si="12"/>
        <v>5.4968446659860613</v>
      </c>
      <c r="AC76" s="17">
        <f t="shared" si="13"/>
        <v>-5.746050132563596E-2</v>
      </c>
      <c r="AD76" s="17">
        <f t="shared" ca="1" si="14"/>
        <v>3.3550932968182678E-2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12229</v>
      </c>
      <c r="D77" s="17">
        <v>11638</v>
      </c>
      <c r="E77" s="17">
        <v>14286</v>
      </c>
      <c r="F77" s="17">
        <v>14867</v>
      </c>
      <c r="G77" s="24"/>
      <c r="H77" s="7"/>
      <c r="I77" s="25">
        <f t="shared" si="16"/>
        <v>-2057</v>
      </c>
      <c r="J77" s="24">
        <f t="shared" si="16"/>
        <v>-3229</v>
      </c>
      <c r="K77" s="7"/>
      <c r="L77" s="25">
        <f t="shared" si="3"/>
        <v>-2057.7103772868636</v>
      </c>
      <c r="M77" s="17">
        <f t="shared" si="1"/>
        <v>0.50463588969169548</v>
      </c>
      <c r="N77" s="17">
        <f t="shared" si="4"/>
        <v>-3238.6720161354851</v>
      </c>
      <c r="O77" s="24">
        <f t="shared" si="2"/>
        <v>93.547896125084847</v>
      </c>
      <c r="P77" s="7"/>
      <c r="Q77" s="25">
        <f t="shared" si="5"/>
        <v>-2014.3058482666115</v>
      </c>
      <c r="R77" s="24">
        <f t="shared" si="6"/>
        <v>-3265.5688890814895</v>
      </c>
      <c r="S77" s="7"/>
      <c r="T77" s="25">
        <f t="shared" si="7"/>
        <v>0.51972494121112345</v>
      </c>
      <c r="U77" s="24">
        <f t="shared" si="8"/>
        <v>-0.84930508211098832</v>
      </c>
      <c r="V77" s="7"/>
      <c r="W77" s="25">
        <f t="shared" si="9"/>
        <v>0.52605252696452343</v>
      </c>
      <c r="X77" s="24">
        <f t="shared" si="10"/>
        <v>320.66488918341975</v>
      </c>
      <c r="Y77" s="7"/>
      <c r="Z77" s="25">
        <f t="shared" si="11"/>
        <v>644</v>
      </c>
      <c r="AA77" s="17">
        <f t="shared" si="15"/>
        <v>320.74200000000002</v>
      </c>
      <c r="AB77" s="24">
        <f t="shared" si="12"/>
        <v>5.5980039494316527</v>
      </c>
      <c r="AC77" s="17">
        <f t="shared" si="13"/>
        <v>-7.7110816580272967E-2</v>
      </c>
      <c r="AD77" s="17">
        <f t="shared" ca="1" si="14"/>
        <v>1.9432681490116011E-2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12385</v>
      </c>
      <c r="D78" s="17">
        <v>11524</v>
      </c>
      <c r="E78" s="17">
        <v>14101</v>
      </c>
      <c r="F78" s="17">
        <v>14943</v>
      </c>
      <c r="G78" s="24"/>
      <c r="H78" s="7"/>
      <c r="I78" s="25">
        <f t="shared" si="16"/>
        <v>-1716</v>
      </c>
      <c r="J78" s="24">
        <f t="shared" si="16"/>
        <v>-3419</v>
      </c>
      <c r="K78" s="7"/>
      <c r="L78" s="25">
        <f t="shared" si="3"/>
        <v>-1716.2579732519728</v>
      </c>
      <c r="M78" s="17">
        <f t="shared" si="1"/>
        <v>6.6550198733406965E-2</v>
      </c>
      <c r="N78" s="17">
        <f t="shared" si="4"/>
        <v>-3424.7628013268427</v>
      </c>
      <c r="O78" s="24">
        <f t="shared" si="2"/>
        <v>33.209879132659886</v>
      </c>
      <c r="P78" s="7"/>
      <c r="Q78" s="25">
        <f t="shared" si="5"/>
        <v>-1673.3058482666115</v>
      </c>
      <c r="R78" s="24">
        <f t="shared" si="6"/>
        <v>-3455.5688890814895</v>
      </c>
      <c r="S78" s="7"/>
      <c r="T78" s="25">
        <f t="shared" si="7"/>
        <v>0.43174117990421806</v>
      </c>
      <c r="U78" s="24">
        <f t="shared" si="8"/>
        <v>-0.89872004504152869</v>
      </c>
      <c r="V78" s="7"/>
      <c r="W78" s="25">
        <f t="shared" si="9"/>
        <v>0.43843365624273756</v>
      </c>
      <c r="X78" s="24">
        <f t="shared" si="10"/>
        <v>326.43354208128426</v>
      </c>
      <c r="Y78" s="7"/>
      <c r="Z78" s="25">
        <f t="shared" si="11"/>
        <v>637</v>
      </c>
      <c r="AA78" s="17">
        <f t="shared" si="15"/>
        <v>326.47500000000002</v>
      </c>
      <c r="AB78" s="24">
        <f t="shared" si="12"/>
        <v>5.6980636754484877</v>
      </c>
      <c r="AC78" s="17">
        <f t="shared" si="13"/>
        <v>-4.1457918715764208E-2</v>
      </c>
      <c r="AD78" s="17">
        <f t="shared" ca="1" si="14"/>
        <v>3.5988151748767905E-2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12572</v>
      </c>
      <c r="D79" s="17">
        <v>11463</v>
      </c>
      <c r="E79" s="17">
        <v>13941</v>
      </c>
      <c r="F79" s="17">
        <v>15038</v>
      </c>
      <c r="G79" s="24"/>
      <c r="H79" s="7"/>
      <c r="I79" s="25">
        <f t="shared" si="16"/>
        <v>-1369</v>
      </c>
      <c r="J79" s="24">
        <f t="shared" si="16"/>
        <v>-3575</v>
      </c>
      <c r="K79" s="7"/>
      <c r="L79" s="25">
        <f t="shared" si="3"/>
        <v>-1366.6574749007141</v>
      </c>
      <c r="M79" s="17">
        <f t="shared" si="1"/>
        <v>5.4874238407845182</v>
      </c>
      <c r="N79" s="17">
        <f t="shared" si="4"/>
        <v>-3573.095569047071</v>
      </c>
      <c r="O79" s="24">
        <f t="shared" si="2"/>
        <v>3.6268572544741851</v>
      </c>
      <c r="P79" s="7"/>
      <c r="Q79" s="25">
        <f t="shared" si="5"/>
        <v>-1326.3058482666115</v>
      </c>
      <c r="R79" s="24">
        <f t="shared" si="6"/>
        <v>-3611.5688890814895</v>
      </c>
      <c r="S79" s="7"/>
      <c r="T79" s="25">
        <f t="shared" si="7"/>
        <v>0.34220931722534365</v>
      </c>
      <c r="U79" s="24">
        <f t="shared" si="8"/>
        <v>-0.93929233039502502</v>
      </c>
      <c r="V79" s="7"/>
      <c r="W79" s="25">
        <f t="shared" si="9"/>
        <v>0.34920091019112476</v>
      </c>
      <c r="X79" s="24">
        <f t="shared" si="10"/>
        <v>332.04498517887578</v>
      </c>
      <c r="Y79" s="7"/>
      <c r="Z79" s="25">
        <f t="shared" si="11"/>
        <v>622</v>
      </c>
      <c r="AA79" s="17">
        <f t="shared" si="15"/>
        <v>332.07300000000004</v>
      </c>
      <c r="AB79" s="24">
        <f t="shared" si="12"/>
        <v>5.79576720697513</v>
      </c>
      <c r="AC79" s="17">
        <f t="shared" si="13"/>
        <v>-2.8014821124259015E-2</v>
      </c>
      <c r="AD79" s="17">
        <f t="shared" ca="1" si="14"/>
        <v>4.1467703020316549E-2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12762</v>
      </c>
      <c r="D80" s="17">
        <v>11408</v>
      </c>
      <c r="E80" s="17">
        <v>13764</v>
      </c>
      <c r="F80" s="17">
        <v>15098</v>
      </c>
      <c r="G80" s="24"/>
      <c r="H80" s="7"/>
      <c r="I80" s="25">
        <f t="shared" si="16"/>
        <v>-1002</v>
      </c>
      <c r="J80" s="24">
        <f t="shared" si="16"/>
        <v>-3690</v>
      </c>
      <c r="K80" s="7"/>
      <c r="L80" s="25">
        <f t="shared" si="3"/>
        <v>-1000.2868546523501</v>
      </c>
      <c r="M80" s="17">
        <f t="shared" si="1"/>
        <v>2.9348669821743472</v>
      </c>
      <c r="N80" s="17">
        <f t="shared" si="4"/>
        <v>-3688.1046121202867</v>
      </c>
      <c r="O80" s="24">
        <f t="shared" si="2"/>
        <v>3.5924952145641762</v>
      </c>
      <c r="P80" s="7"/>
      <c r="Q80" s="25">
        <f t="shared" si="5"/>
        <v>-959.30584826661141</v>
      </c>
      <c r="R80" s="24">
        <f t="shared" si="6"/>
        <v>-3726.5688890814895</v>
      </c>
      <c r="S80" s="7"/>
      <c r="T80" s="25">
        <f t="shared" si="7"/>
        <v>0.24751711663990592</v>
      </c>
      <c r="U80" s="24">
        <f t="shared" si="8"/>
        <v>-0.96920138690561519</v>
      </c>
      <c r="V80" s="7"/>
      <c r="W80" s="25">
        <f t="shared" si="9"/>
        <v>0.25472841958690423</v>
      </c>
      <c r="X80" s="24">
        <f t="shared" si="10"/>
        <v>337.71300376707075</v>
      </c>
      <c r="Y80" s="7"/>
      <c r="Z80" s="25">
        <f t="shared" si="11"/>
        <v>629</v>
      </c>
      <c r="AA80" s="17">
        <f t="shared" si="15"/>
        <v>337.73400000000004</v>
      </c>
      <c r="AB80" s="24">
        <f t="shared" si="12"/>
        <v>5.8945702959305297</v>
      </c>
      <c r="AC80" s="17">
        <f t="shared" si="13"/>
        <v>-2.0996232929292091E-2</v>
      </c>
      <c r="AD80" s="17">
        <f t="shared" ca="1" si="14"/>
        <v>4.4977440068578289E-2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12937</v>
      </c>
      <c r="D81" s="17">
        <v>11367</v>
      </c>
      <c r="E81" s="17">
        <v>13579</v>
      </c>
      <c r="F81" s="17">
        <v>15134</v>
      </c>
      <c r="G81" s="24"/>
      <c r="H81" s="7"/>
      <c r="I81" s="25">
        <f t="shared" si="16"/>
        <v>-642</v>
      </c>
      <c r="J81" s="24">
        <f t="shared" si="16"/>
        <v>-3767</v>
      </c>
      <c r="K81" s="7"/>
      <c r="L81" s="25">
        <f t="shared" si="3"/>
        <v>-636.02085037292943</v>
      </c>
      <c r="M81" s="17">
        <f t="shared" si="1"/>
        <v>35.750230262898128</v>
      </c>
      <c r="N81" s="17">
        <f t="shared" si="4"/>
        <v>-3764.9714071027056</v>
      </c>
      <c r="O81" s="24">
        <f t="shared" si="2"/>
        <v>4.1151891429532963</v>
      </c>
      <c r="P81" s="7"/>
      <c r="Q81" s="25">
        <f t="shared" si="5"/>
        <v>-599.30584826661141</v>
      </c>
      <c r="R81" s="24">
        <f t="shared" si="6"/>
        <v>-3803.5688890814895</v>
      </c>
      <c r="S81" s="7"/>
      <c r="T81" s="25">
        <f t="shared" si="7"/>
        <v>0.15463103432176534</v>
      </c>
      <c r="U81" s="24">
        <f t="shared" si="8"/>
        <v>-0.98922745083009733</v>
      </c>
      <c r="V81" s="7"/>
      <c r="W81" s="25">
        <f t="shared" si="9"/>
        <v>0.16198863287942661</v>
      </c>
      <c r="X81" s="24">
        <f t="shared" si="10"/>
        <v>343.13882164647509</v>
      </c>
      <c r="Y81" s="7"/>
      <c r="Z81" s="25">
        <f t="shared" si="11"/>
        <v>610</v>
      </c>
      <c r="AA81" s="17">
        <f t="shared" si="15"/>
        <v>343.22400000000005</v>
      </c>
      <c r="AB81" s="24">
        <f t="shared" si="12"/>
        <v>5.9903888718650187</v>
      </c>
      <c r="AC81" s="17">
        <f t="shared" si="13"/>
        <v>-8.5178353524952399E-2</v>
      </c>
      <c r="AD81" s="17">
        <f t="shared" ca="1" si="14"/>
        <v>8.0144815893390842E-2</v>
      </c>
      <c r="AE81" s="17">
        <v>88</v>
      </c>
    </row>
    <row r="82" spans="1:31" s="17" customFormat="1" x14ac:dyDescent="0.25">
      <c r="A82" s="17">
        <v>62</v>
      </c>
      <c r="B82" s="17">
        <v>611</v>
      </c>
      <c r="C82" s="17">
        <v>13112</v>
      </c>
      <c r="D82" s="17">
        <v>11340</v>
      </c>
      <c r="E82" s="17">
        <v>13385</v>
      </c>
      <c r="F82" s="17">
        <v>15144</v>
      </c>
      <c r="G82" s="24"/>
      <c r="H82" s="7"/>
      <c r="I82" s="25">
        <f t="shared" si="16"/>
        <v>-273</v>
      </c>
      <c r="J82" s="24">
        <f t="shared" si="16"/>
        <v>-3804</v>
      </c>
      <c r="K82" s="7"/>
      <c r="L82" s="25">
        <f t="shared" si="3"/>
        <v>-265.69774777956388</v>
      </c>
      <c r="M82" s="17">
        <f t="shared" si="1"/>
        <v>53.322887490864197</v>
      </c>
      <c r="N82" s="17">
        <f t="shared" si="4"/>
        <v>-3807.0270820645283</v>
      </c>
      <c r="O82" s="24">
        <f t="shared" si="2"/>
        <v>9.1632258253886629</v>
      </c>
      <c r="P82" s="7"/>
      <c r="Q82" s="25">
        <f t="shared" si="5"/>
        <v>-230.30584826661141</v>
      </c>
      <c r="R82" s="24">
        <f t="shared" si="6"/>
        <v>-3840.5688890814895</v>
      </c>
      <c r="S82" s="7"/>
      <c r="T82" s="25">
        <f t="shared" si="7"/>
        <v>5.9422799945671269E-2</v>
      </c>
      <c r="U82" s="24">
        <f t="shared" si="8"/>
        <v>-0.99885036466393951</v>
      </c>
      <c r="V82" s="7"/>
      <c r="W82" s="25">
        <f t="shared" si="9"/>
        <v>6.6849299149765826E-2</v>
      </c>
      <c r="X82" s="24">
        <f t="shared" si="10"/>
        <v>348.60973878835307</v>
      </c>
      <c r="Y82" s="7"/>
      <c r="Z82" s="25">
        <f t="shared" si="11"/>
        <v>611</v>
      </c>
      <c r="AA82" s="17">
        <f t="shared" si="15"/>
        <v>348.72300000000007</v>
      </c>
      <c r="AB82" s="24">
        <f t="shared" si="12"/>
        <v>6.0863645274321874</v>
      </c>
      <c r="AC82" s="17">
        <f t="shared" si="13"/>
        <v>-0.11326121164699998</v>
      </c>
      <c r="AD82" s="17">
        <f t="shared" ca="1" si="14"/>
        <v>3.5005607002347006E-2</v>
      </c>
      <c r="AE82" s="17">
        <v>87</v>
      </c>
    </row>
    <row r="83" spans="1:31" s="17" customFormat="1" x14ac:dyDescent="0.25">
      <c r="A83" s="17">
        <v>63</v>
      </c>
      <c r="B83" s="17">
        <v>628</v>
      </c>
      <c r="C83" s="17">
        <v>13306</v>
      </c>
      <c r="D83" s="17">
        <v>11330</v>
      </c>
      <c r="E83" s="17">
        <v>13191</v>
      </c>
      <c r="F83" s="17">
        <v>15146</v>
      </c>
      <c r="G83" s="24"/>
      <c r="H83" s="7"/>
      <c r="I83" s="25">
        <f t="shared" si="16"/>
        <v>115</v>
      </c>
      <c r="J83" s="24">
        <f t="shared" si="16"/>
        <v>-3816</v>
      </c>
      <c r="K83" s="7"/>
      <c r="L83" s="25">
        <f t="shared" si="3"/>
        <v>117.03971914233688</v>
      </c>
      <c r="M83" s="17">
        <f t="shared" si="1"/>
        <v>4.1604541796154892</v>
      </c>
      <c r="N83" s="17">
        <f t="shared" si="4"/>
        <v>-3813.4101551418066</v>
      </c>
      <c r="O83" s="24">
        <f t="shared" si="2"/>
        <v>6.7072963895106552</v>
      </c>
      <c r="P83" s="7"/>
      <c r="Q83" s="25">
        <f t="shared" si="5"/>
        <v>157.69415173338859</v>
      </c>
      <c r="R83" s="24">
        <f t="shared" si="6"/>
        <v>-3852.5688890814895</v>
      </c>
      <c r="S83" s="7"/>
      <c r="T83" s="25">
        <f t="shared" si="7"/>
        <v>-4.0687755441658001E-2</v>
      </c>
      <c r="U83" s="24">
        <f t="shared" si="8"/>
        <v>-1.0019713096911316</v>
      </c>
      <c r="V83" s="7"/>
      <c r="W83" s="25">
        <f t="shared" si="9"/>
        <v>-3.3240822785129361E-2</v>
      </c>
      <c r="X83" s="24">
        <f t="shared" si="10"/>
        <v>354.33873488641842</v>
      </c>
      <c r="Y83" s="7"/>
      <c r="Z83" s="25">
        <f t="shared" si="11"/>
        <v>628</v>
      </c>
      <c r="AA83" s="17">
        <f t="shared" si="15"/>
        <v>354.37500000000006</v>
      </c>
      <c r="AB83" s="24">
        <f t="shared" si="12"/>
        <v>6.1850105367549064</v>
      </c>
      <c r="AC83" s="17">
        <f t="shared" si="13"/>
        <v>-3.6265113581634978E-2</v>
      </c>
      <c r="AD83" s="17">
        <f t="shared" ca="1" si="14"/>
        <v>-2.3100908247840835E-2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13507</v>
      </c>
      <c r="D84" s="17">
        <v>11362</v>
      </c>
      <c r="E84" s="17">
        <v>13015</v>
      </c>
      <c r="F84" s="17">
        <v>15146</v>
      </c>
      <c r="G84" s="24"/>
      <c r="H84" s="7"/>
      <c r="I84" s="25">
        <f t="shared" ref="I84:J115" si="17">C84-E84</f>
        <v>492</v>
      </c>
      <c r="J84" s="24">
        <f t="shared" si="17"/>
        <v>-3784</v>
      </c>
      <c r="K84" s="7"/>
      <c r="L84" s="25">
        <f t="shared" si="3"/>
        <v>498.83228423890284</v>
      </c>
      <c r="M84" s="17">
        <f t="shared" ref="M84:M147" si="18">(I84-L84)^2</f>
        <v>46.680107921160214</v>
      </c>
      <c r="N84" s="17">
        <f t="shared" si="4"/>
        <v>-3782.3068433239096</v>
      </c>
      <c r="O84" s="24">
        <f t="shared" ref="O84:O147" si="19">(J84-N84)^2</f>
        <v>2.8667795297896235</v>
      </c>
      <c r="P84" s="7"/>
      <c r="Q84" s="25">
        <f t="shared" si="5"/>
        <v>534.69415173338859</v>
      </c>
      <c r="R84" s="24">
        <f t="shared" si="6"/>
        <v>-3820.5688890814895</v>
      </c>
      <c r="S84" s="7"/>
      <c r="T84" s="25">
        <f t="shared" si="7"/>
        <v>-0.13796012498037744</v>
      </c>
      <c r="U84" s="24">
        <f t="shared" si="8"/>
        <v>-0.99364878961861947</v>
      </c>
      <c r="V84" s="7"/>
      <c r="W84" s="25">
        <f t="shared" si="9"/>
        <v>-0.13057774435006109</v>
      </c>
      <c r="X84" s="24">
        <f>IF(MOD(ATAN2(U84,W84)*180/PI()-$J$9+360,360)&lt;355,MOD(ATAN2(U84,W84)*180/PI()-$J$9+360,360)+360,MOD(ATAN2(U84,W84)*180/PI()-$J$9+360,360))</f>
        <v>359.9250958068227</v>
      </c>
      <c r="Y84" s="7"/>
      <c r="Z84" s="25">
        <f t="shared" si="11"/>
        <v>629</v>
      </c>
      <c r="AA84" s="17">
        <f t="shared" si="15"/>
        <v>360.03600000000006</v>
      </c>
      <c r="AB84" s="24">
        <f t="shared" si="12"/>
        <v>6.2838136257103052</v>
      </c>
      <c r="AC84" s="17">
        <f t="shared" si="13"/>
        <v>-0.11090419317736178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11313</v>
      </c>
      <c r="E85" s="17">
        <v>12957</v>
      </c>
      <c r="F85" s="17">
        <v>15083</v>
      </c>
      <c r="G85" s="24"/>
      <c r="H85" s="7"/>
      <c r="I85" s="25">
        <f t="shared" si="17"/>
        <v>503</v>
      </c>
      <c r="J85" s="24">
        <f t="shared" si="17"/>
        <v>-3770</v>
      </c>
      <c r="K85" s="7"/>
      <c r="L85" s="25">
        <f>$M$9*SIN(2*PI()/$M$10*(AA85+$M$11))+$M$12</f>
        <v>505.58823881226539</v>
      </c>
      <c r="M85" s="17">
        <f t="shared" si="18"/>
        <v>6.6989801493169461</v>
      </c>
      <c r="N85" s="17">
        <f>$O$9*COS(2*PI()/$O$10*(AA85+$O$11))+$O$12</f>
        <v>-3767.3336984582729</v>
      </c>
      <c r="O85" s="24">
        <f t="shared" si="19"/>
        <v>7.1091639114162035</v>
      </c>
      <c r="P85" s="7"/>
      <c r="Q85" s="25">
        <f t="shared" ref="Q85:Q148" si="20">I85-$J$4</f>
        <v>545.69415173338859</v>
      </c>
      <c r="R85" s="24">
        <f t="shared" ref="R85:R148" si="21">J85-$J$3</f>
        <v>-3806.5688890814895</v>
      </c>
      <c r="S85" s="7"/>
      <c r="T85" s="25">
        <f t="shared" ref="T85:T148" si="22">Q85/$J$7</f>
        <v>-0.14079831082898728</v>
      </c>
      <c r="U85" s="24">
        <f t="shared" ref="U85:U148" si="23">R85/$J$6</f>
        <v>-0.99000768708689535</v>
      </c>
      <c r="V85" s="7"/>
      <c r="W85" s="25">
        <f t="shared" ref="W85:W148" si="24">(T85-U85*SIN(-$J$11*PI()/180))/(COS(-$J$11*PI()/180))</f>
        <v>-0.13344307439350775</v>
      </c>
      <c r="X85" s="24">
        <f>IF(MOD(ATAN2(U85,W85)*180/PI()-$J$9+360,360)&lt;355,MOD(ATAN2(U85,W85)*180/PI()-$J$9+360,360)+360,MOD(ATAN2(U85,W85)*180/PI()-$J$9+360,360))</f>
        <v>360.1152471896022</v>
      </c>
      <c r="Y85" s="7"/>
      <c r="Z85" s="25">
        <f>I165-J159</f>
        <v>6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2.5247189602168874E-2</v>
      </c>
    </row>
    <row r="86" spans="1:31" s="17" customFormat="1" x14ac:dyDescent="0.25">
      <c r="A86" s="17">
        <v>1</v>
      </c>
      <c r="B86" s="17">
        <v>-638</v>
      </c>
      <c r="C86" s="17">
        <v>13257</v>
      </c>
      <c r="D86" s="17">
        <v>11297</v>
      </c>
      <c r="E86" s="17">
        <v>13146</v>
      </c>
      <c r="F86" s="17">
        <v>15098</v>
      </c>
      <c r="G86" s="24"/>
      <c r="H86" s="7"/>
      <c r="I86" s="25">
        <f t="shared" si="17"/>
        <v>111</v>
      </c>
      <c r="J86" s="24">
        <f t="shared" si="17"/>
        <v>-3801</v>
      </c>
      <c r="K86" s="7"/>
      <c r="L86" s="25">
        <f t="shared" ref="L86:L149" si="27">$M$9*SIN(2*PI()/$M$10*(AA86+$M$11))+$M$12</f>
        <v>119.44317974769955</v>
      </c>
      <c r="M86" s="17">
        <f t="shared" si="18"/>
        <v>71.287284251963769</v>
      </c>
      <c r="N86" s="17">
        <f t="shared" ref="N86:N149" si="28">$O$9*COS(2*PI()/$O$10*(AA86+$O$11))+$O$12</f>
        <v>-3799.2916189005523</v>
      </c>
      <c r="O86" s="24">
        <f t="shared" si="19"/>
        <v>2.9185659809501536</v>
      </c>
      <c r="P86" s="7"/>
      <c r="Q86" s="25">
        <f t="shared" si="20"/>
        <v>153.69415173338859</v>
      </c>
      <c r="R86" s="24">
        <f t="shared" si="21"/>
        <v>-3837.5688890814895</v>
      </c>
      <c r="S86" s="7"/>
      <c r="T86" s="25">
        <f t="shared" si="22"/>
        <v>-3.9655687860345332E-2</v>
      </c>
      <c r="U86" s="24">
        <f t="shared" si="23"/>
        <v>-0.99807012840714149</v>
      </c>
      <c r="V86" s="7"/>
      <c r="W86" s="25">
        <f t="shared" si="24"/>
        <v>-3.2237725744001092E-2</v>
      </c>
      <c r="X86" s="24">
        <f t="shared" ref="X86:X148" si="29">MOD(ATAN2(U86,W86)*180/PI()-$J$9+360,360)</f>
        <v>354.28863397817054</v>
      </c>
      <c r="Y86" s="7"/>
      <c r="Z86" s="25">
        <f t="shared" ref="Z86:Z149" si="30">B86</f>
        <v>-638</v>
      </c>
      <c r="AA86" s="17">
        <f t="shared" ref="AA86:AA149" si="31">360/40000*Z86+AA85</f>
        <v>354.34800000000001</v>
      </c>
      <c r="AB86" s="24">
        <f t="shared" si="25"/>
        <v>6.1845392978568672</v>
      </c>
      <c r="AC86" s="17">
        <f t="shared" si="26"/>
        <v>-5.9366021829475812E-2</v>
      </c>
    </row>
    <row r="87" spans="1:31" s="17" customFormat="1" x14ac:dyDescent="0.25">
      <c r="A87" s="17">
        <v>2</v>
      </c>
      <c r="B87" s="17">
        <v>-618</v>
      </c>
      <c r="C87" s="17">
        <v>13074</v>
      </c>
      <c r="D87" s="17">
        <v>11297</v>
      </c>
      <c r="E87" s="17">
        <v>13340</v>
      </c>
      <c r="F87" s="17">
        <v>15095</v>
      </c>
      <c r="G87" s="24"/>
      <c r="H87" s="7"/>
      <c r="I87" s="25">
        <f t="shared" si="17"/>
        <v>-266</v>
      </c>
      <c r="J87" s="24">
        <f t="shared" si="17"/>
        <v>-3798</v>
      </c>
      <c r="K87" s="7"/>
      <c r="L87" s="25">
        <f t="shared" si="27"/>
        <v>-256.19259217525445</v>
      </c>
      <c r="M87" s="17">
        <f t="shared" si="18"/>
        <v>96.185248240880298</v>
      </c>
      <c r="N87" s="17">
        <f t="shared" si="28"/>
        <v>-3793.5548292767262</v>
      </c>
      <c r="O87" s="24">
        <f t="shared" si="19"/>
        <v>19.759542759050557</v>
      </c>
      <c r="P87" s="7"/>
      <c r="Q87" s="25">
        <f t="shared" si="20"/>
        <v>-223.30584826661141</v>
      </c>
      <c r="R87" s="24">
        <f t="shared" si="21"/>
        <v>-3834.5688890814895</v>
      </c>
      <c r="S87" s="7"/>
      <c r="T87" s="25">
        <f t="shared" si="22"/>
        <v>5.7616681678374089E-2</v>
      </c>
      <c r="U87" s="24">
        <f t="shared" si="23"/>
        <v>-0.99728989215034347</v>
      </c>
      <c r="V87" s="7"/>
      <c r="W87" s="25">
        <f t="shared" si="24"/>
        <v>6.5031531362794229E-2</v>
      </c>
      <c r="X87" s="24">
        <f t="shared" si="29"/>
        <v>348.70774439535535</v>
      </c>
      <c r="Y87" s="7"/>
      <c r="Z87" s="25">
        <f t="shared" si="30"/>
        <v>-618</v>
      </c>
      <c r="AA87" s="17">
        <f t="shared" si="31"/>
        <v>348.786</v>
      </c>
      <c r="AB87" s="24">
        <f t="shared" si="25"/>
        <v>6.087464084860942</v>
      </c>
      <c r="AC87" s="17">
        <f t="shared" si="26"/>
        <v>-7.8255604644652976E-2</v>
      </c>
    </row>
    <row r="88" spans="1:31" s="17" customFormat="1" x14ac:dyDescent="0.25">
      <c r="A88" s="17">
        <v>3</v>
      </c>
      <c r="B88" s="17">
        <v>-607</v>
      </c>
      <c r="C88" s="17">
        <v>12890</v>
      </c>
      <c r="D88" s="17">
        <v>11321</v>
      </c>
      <c r="E88" s="17">
        <v>13518</v>
      </c>
      <c r="F88" s="17">
        <v>15077</v>
      </c>
      <c r="G88" s="24"/>
      <c r="H88" s="7"/>
      <c r="I88" s="25">
        <f t="shared" si="17"/>
        <v>-628</v>
      </c>
      <c r="J88" s="24">
        <f t="shared" si="17"/>
        <v>-3756</v>
      </c>
      <c r="K88" s="7"/>
      <c r="L88" s="25">
        <f t="shared" si="27"/>
        <v>-623.20899599983147</v>
      </c>
      <c r="M88" s="17">
        <f t="shared" si="18"/>
        <v>22.953719329630832</v>
      </c>
      <c r="N88" s="17">
        <f t="shared" si="28"/>
        <v>-3752.8185331028812</v>
      </c>
      <c r="O88" s="24">
        <f t="shared" si="19"/>
        <v>10.121731617462427</v>
      </c>
      <c r="P88" s="7"/>
      <c r="Q88" s="25">
        <f t="shared" si="20"/>
        <v>-585.30584826661141</v>
      </c>
      <c r="R88" s="24">
        <f t="shared" si="21"/>
        <v>-3792.5688890814895</v>
      </c>
      <c r="S88" s="7"/>
      <c r="T88" s="25">
        <f t="shared" si="22"/>
        <v>0.15101879778717098</v>
      </c>
      <c r="U88" s="24">
        <f t="shared" si="23"/>
        <v>-0.98636658455517134</v>
      </c>
      <c r="V88" s="7"/>
      <c r="W88" s="25">
        <f t="shared" si="24"/>
        <v>0.15835503057571587</v>
      </c>
      <c r="X88" s="24">
        <f t="shared" si="29"/>
        <v>343.31796646236842</v>
      </c>
      <c r="Y88" s="7"/>
      <c r="Z88" s="25">
        <f t="shared" si="30"/>
        <v>-607</v>
      </c>
      <c r="AA88" s="17">
        <f t="shared" si="31"/>
        <v>343.32299999999998</v>
      </c>
      <c r="AB88" s="24">
        <f t="shared" si="25"/>
        <v>5.9921167478244914</v>
      </c>
      <c r="AC88" s="17">
        <f t="shared" si="26"/>
        <v>-5.0335376315615576E-3</v>
      </c>
    </row>
    <row r="89" spans="1:31" s="17" customFormat="1" x14ac:dyDescent="0.25">
      <c r="A89" s="17">
        <v>4</v>
      </c>
      <c r="B89" s="17">
        <v>-619</v>
      </c>
      <c r="C89" s="17">
        <v>12712</v>
      </c>
      <c r="D89" s="17">
        <v>11358</v>
      </c>
      <c r="E89" s="17">
        <v>13706</v>
      </c>
      <c r="F89" s="17">
        <v>15034</v>
      </c>
      <c r="G89" s="24"/>
      <c r="H89" s="7"/>
      <c r="I89" s="25">
        <f t="shared" si="17"/>
        <v>-994</v>
      </c>
      <c r="J89" s="24">
        <f t="shared" si="17"/>
        <v>-3676</v>
      </c>
      <c r="K89" s="7"/>
      <c r="L89" s="25">
        <f t="shared" si="27"/>
        <v>-992.02920173785162</v>
      </c>
      <c r="M89" s="17">
        <f t="shared" si="18"/>
        <v>3.8840457900870669</v>
      </c>
      <c r="N89" s="17">
        <f t="shared" si="28"/>
        <v>-3675.8380418309803</v>
      </c>
      <c r="O89" s="24">
        <f t="shared" si="19"/>
        <v>2.6230448512222292E-2</v>
      </c>
      <c r="P89" s="7"/>
      <c r="Q89" s="25">
        <f t="shared" si="20"/>
        <v>-951.30584826661141</v>
      </c>
      <c r="R89" s="24">
        <f t="shared" si="21"/>
        <v>-3712.5688890814895</v>
      </c>
      <c r="S89" s="7"/>
      <c r="T89" s="25">
        <f t="shared" si="22"/>
        <v>0.24545298147728056</v>
      </c>
      <c r="U89" s="24">
        <f t="shared" si="23"/>
        <v>-0.96556028437389119</v>
      </c>
      <c r="V89" s="7"/>
      <c r="W89" s="25">
        <f t="shared" si="24"/>
        <v>0.25263716161441901</v>
      </c>
      <c r="X89" s="24">
        <f t="shared" si="29"/>
        <v>337.77598120713924</v>
      </c>
      <c r="Y89" s="7"/>
      <c r="Z89" s="25">
        <f t="shared" si="30"/>
        <v>-619</v>
      </c>
      <c r="AA89" s="17">
        <f t="shared" si="31"/>
        <v>337.75199999999995</v>
      </c>
      <c r="AB89" s="24">
        <f t="shared" si="25"/>
        <v>5.8948844551958866</v>
      </c>
      <c r="AC89" s="17">
        <f t="shared" si="26"/>
        <v>2.3981207139286198E-2</v>
      </c>
    </row>
    <row r="90" spans="1:31" s="17" customFormat="1" x14ac:dyDescent="0.25">
      <c r="A90" s="17">
        <v>5</v>
      </c>
      <c r="B90" s="17">
        <v>-645</v>
      </c>
      <c r="C90" s="17">
        <v>12511</v>
      </c>
      <c r="D90" s="17">
        <v>11410</v>
      </c>
      <c r="E90" s="17">
        <v>13878</v>
      </c>
      <c r="F90" s="17">
        <v>14963</v>
      </c>
      <c r="G90" s="24"/>
      <c r="H90" s="7"/>
      <c r="I90" s="25">
        <f t="shared" si="17"/>
        <v>-1367</v>
      </c>
      <c r="J90" s="24">
        <f t="shared" si="17"/>
        <v>-3553</v>
      </c>
      <c r="K90" s="7"/>
      <c r="L90" s="25">
        <f t="shared" si="27"/>
        <v>-1366.7485765652141</v>
      </c>
      <c r="M90" s="17">
        <f t="shared" si="18"/>
        <v>6.3213743559549826E-2</v>
      </c>
      <c r="N90" s="17">
        <f t="shared" si="28"/>
        <v>-3558.336871777869</v>
      </c>
      <c r="O90" s="24">
        <f t="shared" si="19"/>
        <v>28.482200373414241</v>
      </c>
      <c r="P90" s="7"/>
      <c r="Q90" s="25">
        <f t="shared" si="20"/>
        <v>-1324.3058482666115</v>
      </c>
      <c r="R90" s="24">
        <f t="shared" si="21"/>
        <v>-3589.5688890814895</v>
      </c>
      <c r="S90" s="7"/>
      <c r="T90" s="25">
        <f t="shared" si="22"/>
        <v>0.34169328343468736</v>
      </c>
      <c r="U90" s="24">
        <f t="shared" si="23"/>
        <v>-0.93357059784517293</v>
      </c>
      <c r="V90" s="7"/>
      <c r="W90" s="25">
        <f t="shared" si="24"/>
        <v>0.34864233019870283</v>
      </c>
      <c r="X90" s="24">
        <f t="shared" si="29"/>
        <v>331.960452881896</v>
      </c>
      <c r="Y90" s="7"/>
      <c r="Z90" s="25">
        <f t="shared" si="30"/>
        <v>-645</v>
      </c>
      <c r="AA90" s="17">
        <f t="shared" si="31"/>
        <v>331.94699999999995</v>
      </c>
      <c r="AB90" s="24">
        <f t="shared" si="25"/>
        <v>5.7935680921176163</v>
      </c>
      <c r="AC90" s="17">
        <f t="shared" si="26"/>
        <v>1.3452881896057534E-2</v>
      </c>
    </row>
    <row r="91" spans="1:31" s="17" customFormat="1" x14ac:dyDescent="0.25">
      <c r="A91" s="17">
        <v>6</v>
      </c>
      <c r="B91" s="17">
        <v>-625</v>
      </c>
      <c r="C91" s="17">
        <v>12330</v>
      </c>
      <c r="D91" s="17">
        <v>11479</v>
      </c>
      <c r="E91" s="17">
        <v>14048</v>
      </c>
      <c r="F91" s="17">
        <v>14884</v>
      </c>
      <c r="G91" s="24"/>
      <c r="H91" s="7"/>
      <c r="I91" s="25">
        <f t="shared" si="17"/>
        <v>-1718</v>
      </c>
      <c r="J91" s="24">
        <f t="shared" si="17"/>
        <v>-3405</v>
      </c>
      <c r="K91" s="7"/>
      <c r="L91" s="25">
        <f t="shared" si="27"/>
        <v>-1716.9285510276432</v>
      </c>
      <c r="M91" s="17">
        <f t="shared" si="18"/>
        <v>1.1480029003645449</v>
      </c>
      <c r="N91" s="17">
        <f t="shared" si="28"/>
        <v>-3409.2994105345429</v>
      </c>
      <c r="O91" s="24">
        <f t="shared" si="19"/>
        <v>18.484930944538103</v>
      </c>
      <c r="P91" s="7"/>
      <c r="Q91" s="25">
        <f t="shared" si="20"/>
        <v>-1675.3058482666115</v>
      </c>
      <c r="R91" s="24">
        <f t="shared" si="21"/>
        <v>-3441.5688890814895</v>
      </c>
      <c r="S91" s="7"/>
      <c r="T91" s="25">
        <f t="shared" si="22"/>
        <v>0.43225721369487441</v>
      </c>
      <c r="U91" s="24">
        <f t="shared" si="23"/>
        <v>-0.89507894250980469</v>
      </c>
      <c r="V91" s="7"/>
      <c r="W91" s="25">
        <f t="shared" si="24"/>
        <v>0.43892263850679064</v>
      </c>
      <c r="X91" s="24">
        <f t="shared" si="29"/>
        <v>326.31653023303295</v>
      </c>
      <c r="Y91" s="7"/>
      <c r="Z91" s="25">
        <f t="shared" si="30"/>
        <v>-625</v>
      </c>
      <c r="AA91" s="17">
        <f t="shared" si="31"/>
        <v>326.32199999999995</v>
      </c>
      <c r="AB91" s="24">
        <f t="shared" si="25"/>
        <v>5.6953933216929347</v>
      </c>
      <c r="AC91" s="17">
        <f t="shared" si="26"/>
        <v>-5.4697669669963034E-3</v>
      </c>
    </row>
    <row r="92" spans="1:31" s="17" customFormat="1" x14ac:dyDescent="0.25">
      <c r="A92" s="17">
        <v>7</v>
      </c>
      <c r="B92" s="17">
        <v>-632</v>
      </c>
      <c r="C92" s="17">
        <v>12174</v>
      </c>
      <c r="D92" s="17">
        <v>11587</v>
      </c>
      <c r="E92" s="17">
        <v>14230</v>
      </c>
      <c r="F92" s="17">
        <v>14803</v>
      </c>
      <c r="G92" s="24"/>
      <c r="H92" s="7"/>
      <c r="I92" s="25">
        <f t="shared" si="17"/>
        <v>-2056</v>
      </c>
      <c r="J92" s="24">
        <f t="shared" si="17"/>
        <v>-3216</v>
      </c>
      <c r="K92" s="7"/>
      <c r="L92" s="25">
        <f t="shared" si="27"/>
        <v>-2054.6181539418922</v>
      </c>
      <c r="M92" s="17">
        <f t="shared" si="18"/>
        <v>1.9094985283081753</v>
      </c>
      <c r="N92" s="17">
        <f t="shared" si="28"/>
        <v>-3224.8613452146519</v>
      </c>
      <c r="O92" s="24">
        <f t="shared" si="19"/>
        <v>78.523439013234466</v>
      </c>
      <c r="P92" s="7"/>
      <c r="Q92" s="25">
        <f t="shared" si="20"/>
        <v>-2013.3058482666115</v>
      </c>
      <c r="R92" s="24">
        <f t="shared" si="21"/>
        <v>-3252.5688890814895</v>
      </c>
      <c r="S92" s="7"/>
      <c r="T92" s="25">
        <f t="shared" si="22"/>
        <v>0.51946692431579522</v>
      </c>
      <c r="U92" s="24">
        <f t="shared" si="23"/>
        <v>-0.84592405833153028</v>
      </c>
      <c r="V92" s="7"/>
      <c r="W92" s="25">
        <f t="shared" si="24"/>
        <v>0.52576937042784744</v>
      </c>
      <c r="X92" s="24">
        <f t="shared" si="29"/>
        <v>320.5763218649098</v>
      </c>
      <c r="Y92" s="7"/>
      <c r="Z92" s="25">
        <f t="shared" si="30"/>
        <v>-632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-5.7678135090156957E-2</v>
      </c>
    </row>
    <row r="93" spans="1:31" s="17" customFormat="1" x14ac:dyDescent="0.25">
      <c r="A93" s="17">
        <v>8</v>
      </c>
      <c r="B93" s="17">
        <v>-636</v>
      </c>
      <c r="C93" s="17">
        <v>12014</v>
      </c>
      <c r="D93" s="17">
        <v>11694</v>
      </c>
      <c r="E93" s="17">
        <v>14387</v>
      </c>
      <c r="F93" s="17">
        <v>14694</v>
      </c>
      <c r="G93" s="24"/>
      <c r="H93" s="7"/>
      <c r="I93" s="25">
        <f t="shared" si="17"/>
        <v>-2373</v>
      </c>
      <c r="J93" s="24">
        <f t="shared" si="17"/>
        <v>-3000</v>
      </c>
      <c r="K93" s="7"/>
      <c r="L93" s="25">
        <f t="shared" si="27"/>
        <v>-2374.4315147435373</v>
      </c>
      <c r="M93" s="17">
        <f t="shared" si="18"/>
        <v>2.0492344609645579</v>
      </c>
      <c r="N93" s="17">
        <f t="shared" si="28"/>
        <v>-3006.8454261484476</v>
      </c>
      <c r="O93" s="24">
        <f t="shared" si="19"/>
        <v>46.85985915384996</v>
      </c>
      <c r="P93" s="7"/>
      <c r="Q93" s="25">
        <f t="shared" si="20"/>
        <v>-2330.3058482666115</v>
      </c>
      <c r="R93" s="24">
        <f t="shared" si="21"/>
        <v>-3036.5688890814895</v>
      </c>
      <c r="S93" s="7"/>
      <c r="T93" s="25">
        <f t="shared" si="22"/>
        <v>0.60125828013482452</v>
      </c>
      <c r="U93" s="24">
        <f t="shared" si="23"/>
        <v>-0.78974704784207383</v>
      </c>
      <c r="V93" s="7"/>
      <c r="W93" s="25">
        <f t="shared" si="24"/>
        <v>0.6071453995558973</v>
      </c>
      <c r="X93" s="24">
        <f t="shared" si="29"/>
        <v>314.88609043164251</v>
      </c>
      <c r="Y93" s="7"/>
      <c r="Z93" s="25">
        <f t="shared" si="30"/>
        <v>-636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-2.3909568357453281E-2</v>
      </c>
    </row>
    <row r="94" spans="1:31" s="17" customFormat="1" x14ac:dyDescent="0.25">
      <c r="A94" s="17">
        <v>9</v>
      </c>
      <c r="B94" s="17">
        <v>-624</v>
      </c>
      <c r="C94" s="17">
        <v>11875</v>
      </c>
      <c r="D94" s="17">
        <v>11820</v>
      </c>
      <c r="E94" s="17">
        <v>14539</v>
      </c>
      <c r="F94" s="17">
        <v>14578</v>
      </c>
      <c r="G94" s="24"/>
      <c r="H94" s="7"/>
      <c r="I94" s="25">
        <f t="shared" si="17"/>
        <v>-2664</v>
      </c>
      <c r="J94" s="24">
        <f t="shared" si="17"/>
        <v>-2758</v>
      </c>
      <c r="K94" s="7"/>
      <c r="L94" s="25">
        <f t="shared" si="27"/>
        <v>-2665.6226725220467</v>
      </c>
      <c r="M94" s="17">
        <f t="shared" si="18"/>
        <v>2.6330661138055329</v>
      </c>
      <c r="N94" s="17">
        <f t="shared" si="28"/>
        <v>-2763.4382494838528</v>
      </c>
      <c r="O94" s="24">
        <f t="shared" si="19"/>
        <v>29.574557448625406</v>
      </c>
      <c r="P94" s="7"/>
      <c r="Q94" s="25">
        <f t="shared" si="20"/>
        <v>-2621.3058482666115</v>
      </c>
      <c r="R94" s="24">
        <f t="shared" si="21"/>
        <v>-2794.5688890814895</v>
      </c>
      <c r="S94" s="7"/>
      <c r="T94" s="25">
        <f t="shared" si="22"/>
        <v>0.67634119667532155</v>
      </c>
      <c r="U94" s="24">
        <f t="shared" si="23"/>
        <v>-0.72680798979370131</v>
      </c>
      <c r="V94" s="7"/>
      <c r="W94" s="25">
        <f t="shared" si="24"/>
        <v>0.68176253904290351</v>
      </c>
      <c r="X94" s="24">
        <f t="shared" si="29"/>
        <v>309.27028898012827</v>
      </c>
      <c r="Y94" s="7"/>
      <c r="Z94" s="25">
        <f t="shared" si="30"/>
        <v>-624</v>
      </c>
      <c r="AA94" s="17">
        <f t="shared" si="31"/>
        <v>309.29399999999998</v>
      </c>
      <c r="AB94" s="24">
        <f t="shared" si="25"/>
        <v>5.3981986566633413</v>
      </c>
      <c r="AC94" s="17">
        <f t="shared" si="26"/>
        <v>-2.3711019871711869E-2</v>
      </c>
    </row>
    <row r="95" spans="1:31" s="17" customFormat="1" x14ac:dyDescent="0.25">
      <c r="A95" s="17">
        <v>10</v>
      </c>
      <c r="B95" s="17">
        <v>-622</v>
      </c>
      <c r="C95" s="17">
        <v>11744</v>
      </c>
      <c r="D95" s="17">
        <v>11962</v>
      </c>
      <c r="E95" s="17">
        <v>14673</v>
      </c>
      <c r="F95" s="17">
        <v>14446</v>
      </c>
      <c r="G95" s="24"/>
      <c r="H95" s="7"/>
      <c r="I95" s="25">
        <f t="shared" si="17"/>
        <v>-2929</v>
      </c>
      <c r="J95" s="24">
        <f t="shared" si="17"/>
        <v>-2484</v>
      </c>
      <c r="K95" s="7"/>
      <c r="L95" s="25">
        <f t="shared" si="27"/>
        <v>-2930.8155146024524</v>
      </c>
      <c r="M95" s="17">
        <f t="shared" si="18"/>
        <v>3.2960932717177776</v>
      </c>
      <c r="N95" s="17">
        <f t="shared" si="28"/>
        <v>-2494.0633199084909</v>
      </c>
      <c r="O95" s="24">
        <f t="shared" si="19"/>
        <v>101.27040758063009</v>
      </c>
      <c r="P95" s="7"/>
      <c r="Q95" s="25">
        <f t="shared" si="20"/>
        <v>-2886.3058482666115</v>
      </c>
      <c r="R95" s="24">
        <f t="shared" si="21"/>
        <v>-2520.5688890814895</v>
      </c>
      <c r="S95" s="7"/>
      <c r="T95" s="25">
        <f t="shared" si="22"/>
        <v>0.7447156739372861</v>
      </c>
      <c r="U95" s="24">
        <f t="shared" si="23"/>
        <v>-0.65554641167281669</v>
      </c>
      <c r="V95" s="7"/>
      <c r="W95" s="25">
        <f t="shared" si="24"/>
        <v>0.74960918926747122</v>
      </c>
      <c r="X95" s="24">
        <f t="shared" si="29"/>
        <v>303.60888645723242</v>
      </c>
      <c r="Y95" s="7"/>
      <c r="Z95" s="25">
        <f t="shared" si="30"/>
        <v>-622</v>
      </c>
      <c r="AA95" s="17">
        <f t="shared" si="31"/>
        <v>303.69599999999997</v>
      </c>
      <c r="AB95" s="24">
        <f t="shared" si="25"/>
        <v>5.3004951251366981</v>
      </c>
      <c r="AC95" s="17">
        <f t="shared" si="26"/>
        <v>-8.7113542767554009E-2</v>
      </c>
    </row>
    <row r="96" spans="1:31" s="17" customFormat="1" x14ac:dyDescent="0.25">
      <c r="A96" s="17">
        <v>11</v>
      </c>
      <c r="B96" s="17">
        <v>-610</v>
      </c>
      <c r="C96" s="17">
        <v>11625</v>
      </c>
      <c r="D96" s="17">
        <v>12099</v>
      </c>
      <c r="E96" s="17">
        <v>14787</v>
      </c>
      <c r="F96" s="17">
        <v>14299</v>
      </c>
      <c r="G96" s="24"/>
      <c r="H96" s="7"/>
      <c r="I96" s="25">
        <f t="shared" si="17"/>
        <v>-3162</v>
      </c>
      <c r="J96" s="24">
        <f t="shared" si="17"/>
        <v>-2200</v>
      </c>
      <c r="K96" s="7"/>
      <c r="L96" s="25">
        <f t="shared" si="27"/>
        <v>-3164.1405000913073</v>
      </c>
      <c r="M96" s="17">
        <f t="shared" si="18"/>
        <v>4.5817406408866921</v>
      </c>
      <c r="N96" s="17">
        <f t="shared" si="28"/>
        <v>-2206.4282172525982</v>
      </c>
      <c r="O96" s="24">
        <f t="shared" si="19"/>
        <v>41.321977046600992</v>
      </c>
      <c r="P96" s="7"/>
      <c r="Q96" s="25">
        <f t="shared" si="20"/>
        <v>-3119.3058482666115</v>
      </c>
      <c r="R96" s="24">
        <f t="shared" si="21"/>
        <v>-2236.5688890814895</v>
      </c>
      <c r="S96" s="7"/>
      <c r="T96" s="25">
        <f t="shared" si="22"/>
        <v>0.80483361054874936</v>
      </c>
      <c r="U96" s="24">
        <f t="shared" si="23"/>
        <v>-0.58168404602927215</v>
      </c>
      <c r="V96" s="7"/>
      <c r="W96" s="25">
        <f t="shared" si="24"/>
        <v>0.80917973803279175</v>
      </c>
      <c r="X96" s="24">
        <f t="shared" si="29"/>
        <v>298.1493314895074</v>
      </c>
      <c r="Y96" s="7"/>
      <c r="Z96" s="25">
        <f t="shared" si="30"/>
        <v>-610</v>
      </c>
      <c r="AA96" s="17">
        <f t="shared" si="31"/>
        <v>298.20599999999996</v>
      </c>
      <c r="AB96" s="24">
        <f t="shared" si="25"/>
        <v>5.2046765492022091</v>
      </c>
      <c r="AC96" s="17">
        <f t="shared" si="26"/>
        <v>-5.6668510492556834E-2</v>
      </c>
    </row>
    <row r="97" spans="1:29" s="17" customFormat="1" x14ac:dyDescent="0.25">
      <c r="A97" s="17">
        <v>12</v>
      </c>
      <c r="B97" s="17">
        <v>-627</v>
      </c>
      <c r="C97" s="17">
        <v>11508</v>
      </c>
      <c r="D97" s="17">
        <v>12246</v>
      </c>
      <c r="E97" s="17">
        <v>14876</v>
      </c>
      <c r="F97" s="17">
        <v>14125</v>
      </c>
      <c r="G97" s="24"/>
      <c r="H97" s="7"/>
      <c r="I97" s="25">
        <f t="shared" si="17"/>
        <v>-3368</v>
      </c>
      <c r="J97" s="24">
        <f t="shared" si="17"/>
        <v>-1879</v>
      </c>
      <c r="K97" s="7"/>
      <c r="L97" s="25">
        <f t="shared" si="27"/>
        <v>-3374.0924068112759</v>
      </c>
      <c r="M97" s="17">
        <f t="shared" si="18"/>
        <v>37.117420754080378</v>
      </c>
      <c r="N97" s="17">
        <f t="shared" si="28"/>
        <v>-1889.3614817985131</v>
      </c>
      <c r="O97" s="24">
        <f t="shared" si="19"/>
        <v>107.36030506091761</v>
      </c>
      <c r="P97" s="7"/>
      <c r="Q97" s="25">
        <f t="shared" si="20"/>
        <v>-3325.3058482666115</v>
      </c>
      <c r="R97" s="24">
        <f t="shared" si="21"/>
        <v>-1915.5688890814895</v>
      </c>
      <c r="S97" s="7"/>
      <c r="T97" s="25">
        <f t="shared" si="22"/>
        <v>0.85798509098635201</v>
      </c>
      <c r="U97" s="24">
        <f t="shared" si="23"/>
        <v>-0.4981987665518855</v>
      </c>
      <c r="V97" s="7"/>
      <c r="W97" s="25">
        <f t="shared" si="24"/>
        <v>0.86171210716085767</v>
      </c>
      <c r="X97" s="24">
        <f t="shared" si="29"/>
        <v>292.4729696157915</v>
      </c>
      <c r="Y97" s="7"/>
      <c r="Z97" s="25">
        <f t="shared" si="30"/>
        <v>-627</v>
      </c>
      <c r="AA97" s="17">
        <f t="shared" si="31"/>
        <v>292.56299999999999</v>
      </c>
      <c r="AB97" s="24">
        <f t="shared" si="25"/>
        <v>5.1061876195121698</v>
      </c>
      <c r="AC97" s="17">
        <f t="shared" si="26"/>
        <v>-9.0030384208489522E-2</v>
      </c>
    </row>
    <row r="98" spans="1:29" s="17" customFormat="1" x14ac:dyDescent="0.25">
      <c r="A98" s="17">
        <v>13</v>
      </c>
      <c r="B98" s="17">
        <v>-630</v>
      </c>
      <c r="C98" s="17">
        <v>11430</v>
      </c>
      <c r="D98" s="17">
        <v>12431</v>
      </c>
      <c r="E98" s="17">
        <v>14980</v>
      </c>
      <c r="F98" s="17">
        <v>13973</v>
      </c>
      <c r="G98" s="24"/>
      <c r="H98" s="7"/>
      <c r="I98" s="25">
        <f t="shared" si="17"/>
        <v>-3550</v>
      </c>
      <c r="J98" s="24">
        <f t="shared" si="17"/>
        <v>-1542</v>
      </c>
      <c r="K98" s="7"/>
      <c r="L98" s="25">
        <f t="shared" si="27"/>
        <v>-3552.511997446401</v>
      </c>
      <c r="M98" s="17">
        <f t="shared" si="18"/>
        <v>6.3101311707250591</v>
      </c>
      <c r="N98" s="17">
        <f t="shared" si="28"/>
        <v>-1551.9844308489751</v>
      </c>
      <c r="O98" s="24">
        <f t="shared" si="19"/>
        <v>99.688859377965244</v>
      </c>
      <c r="P98" s="7"/>
      <c r="Q98" s="25">
        <f t="shared" si="20"/>
        <v>-3507.3058482666115</v>
      </c>
      <c r="R98" s="24">
        <f t="shared" si="21"/>
        <v>-1578.5688890814895</v>
      </c>
      <c r="S98" s="7"/>
      <c r="T98" s="25">
        <f t="shared" si="22"/>
        <v>0.90494416593607863</v>
      </c>
      <c r="U98" s="24">
        <f t="shared" si="23"/>
        <v>-0.41055222703824279</v>
      </c>
      <c r="V98" s="7"/>
      <c r="W98" s="25">
        <f t="shared" si="24"/>
        <v>0.90802096739751204</v>
      </c>
      <c r="X98" s="24">
        <f t="shared" si="29"/>
        <v>286.76822912742796</v>
      </c>
      <c r="Y98" s="7"/>
      <c r="Z98" s="25">
        <f t="shared" si="30"/>
        <v>-630</v>
      </c>
      <c r="AA98" s="17">
        <f t="shared" si="31"/>
        <v>286.89299999999997</v>
      </c>
      <c r="AB98" s="24">
        <f t="shared" si="25"/>
        <v>5.0072274509240913</v>
      </c>
      <c r="AC98" s="17">
        <f t="shared" si="26"/>
        <v>-0.12477087257201447</v>
      </c>
    </row>
    <row r="99" spans="1:29" s="17" customFormat="1" x14ac:dyDescent="0.25">
      <c r="A99" s="17">
        <v>14</v>
      </c>
      <c r="B99" s="17">
        <v>-636</v>
      </c>
      <c r="C99" s="17">
        <v>11359</v>
      </c>
      <c r="D99" s="17">
        <v>12603</v>
      </c>
      <c r="E99" s="17">
        <v>15052</v>
      </c>
      <c r="F99" s="17">
        <v>13795</v>
      </c>
      <c r="G99" s="24"/>
      <c r="H99" s="7"/>
      <c r="I99" s="25">
        <f t="shared" si="17"/>
        <v>-3693</v>
      </c>
      <c r="J99" s="24">
        <f t="shared" si="17"/>
        <v>-1192</v>
      </c>
      <c r="K99" s="7"/>
      <c r="L99" s="25">
        <f t="shared" si="27"/>
        <v>-3697.775431898714</v>
      </c>
      <c r="M99" s="17">
        <f t="shared" si="18"/>
        <v>22.804749819255509</v>
      </c>
      <c r="N99" s="17">
        <f t="shared" si="28"/>
        <v>-1195.6395457173539</v>
      </c>
      <c r="O99" s="24">
        <f t="shared" si="19"/>
        <v>13.246293028709404</v>
      </c>
      <c r="P99" s="7"/>
      <c r="Q99" s="25">
        <f t="shared" si="20"/>
        <v>-3650.3058482666115</v>
      </c>
      <c r="R99" s="24">
        <f t="shared" si="21"/>
        <v>-1228.5688890814895</v>
      </c>
      <c r="S99" s="7"/>
      <c r="T99" s="25">
        <f t="shared" si="22"/>
        <v>0.94184058196800668</v>
      </c>
      <c r="U99" s="24">
        <f t="shared" si="23"/>
        <v>-0.31952466374514205</v>
      </c>
      <c r="V99" s="7"/>
      <c r="W99" s="25">
        <f t="shared" si="24"/>
        <v>0.94424175819864531</v>
      </c>
      <c r="X99" s="24">
        <f t="shared" si="29"/>
        <v>281.13407191083206</v>
      </c>
      <c r="Y99" s="7"/>
      <c r="Z99" s="25">
        <f t="shared" si="30"/>
        <v>-636</v>
      </c>
      <c r="AA99" s="17">
        <f t="shared" si="31"/>
        <v>281.16899999999998</v>
      </c>
      <c r="AB99" s="24">
        <f t="shared" si="25"/>
        <v>4.907324804539936</v>
      </c>
      <c r="AC99" s="17">
        <f t="shared" si="26"/>
        <v>-3.4928089167920007E-2</v>
      </c>
    </row>
    <row r="100" spans="1:29" s="17" customFormat="1" x14ac:dyDescent="0.25">
      <c r="A100" s="17">
        <v>15</v>
      </c>
      <c r="B100" s="17">
        <v>-639</v>
      </c>
      <c r="C100" s="17">
        <v>11297</v>
      </c>
      <c r="D100" s="17">
        <v>12784</v>
      </c>
      <c r="E100" s="17">
        <v>15100</v>
      </c>
      <c r="F100" s="17">
        <v>13609</v>
      </c>
      <c r="G100" s="24"/>
      <c r="H100" s="7"/>
      <c r="I100" s="25">
        <f t="shared" si="17"/>
        <v>-3803</v>
      </c>
      <c r="J100" s="24">
        <f t="shared" si="17"/>
        <v>-825</v>
      </c>
      <c r="K100" s="7"/>
      <c r="L100" s="25">
        <f t="shared" si="27"/>
        <v>-3806.9992045971239</v>
      </c>
      <c r="M100" s="17">
        <f t="shared" si="18"/>
        <v>15.993637409657214</v>
      </c>
      <c r="N100" s="17">
        <f t="shared" si="28"/>
        <v>-825.24462618390248</v>
      </c>
      <c r="O100" s="24">
        <f t="shared" si="19"/>
        <v>5.9841969850691339E-2</v>
      </c>
      <c r="P100" s="7"/>
      <c r="Q100" s="25">
        <f t="shared" si="20"/>
        <v>-3760.3058482666115</v>
      </c>
      <c r="R100" s="24">
        <f t="shared" si="21"/>
        <v>-861.5688890814896</v>
      </c>
      <c r="S100" s="7"/>
      <c r="T100" s="25">
        <f t="shared" si="22"/>
        <v>0.97022244045410511</v>
      </c>
      <c r="U100" s="24">
        <f t="shared" si="23"/>
        <v>-0.22407576166351933</v>
      </c>
      <c r="V100" s="7"/>
      <c r="W100" s="25">
        <f t="shared" si="24"/>
        <v>0.97191489062525005</v>
      </c>
      <c r="X100" s="24">
        <f t="shared" si="29"/>
        <v>275.42135420439502</v>
      </c>
      <c r="Y100" s="7"/>
      <c r="Z100" s="25">
        <f t="shared" si="30"/>
        <v>-639</v>
      </c>
      <c r="AA100" s="17">
        <f t="shared" si="31"/>
        <v>275.41800000000001</v>
      </c>
      <c r="AB100" s="24">
        <f t="shared" si="25"/>
        <v>4.8069509192577424</v>
      </c>
      <c r="AC100" s="17">
        <f t="shared" si="26"/>
        <v>3.3542043950092193E-3</v>
      </c>
    </row>
    <row r="101" spans="1:29" s="17" customFormat="1" x14ac:dyDescent="0.25">
      <c r="A101" s="17">
        <v>16</v>
      </c>
      <c r="B101" s="17">
        <v>-624</v>
      </c>
      <c r="C101" s="17">
        <v>11268</v>
      </c>
      <c r="D101" s="17">
        <v>12974</v>
      </c>
      <c r="E101" s="17">
        <v>15139</v>
      </c>
      <c r="F101" s="17">
        <v>13429</v>
      </c>
      <c r="G101" s="24"/>
      <c r="H101" s="7"/>
      <c r="I101" s="25">
        <f t="shared" si="17"/>
        <v>-3871</v>
      </c>
      <c r="J101" s="24">
        <f t="shared" si="17"/>
        <v>-455</v>
      </c>
      <c r="K101" s="7"/>
      <c r="L101" s="25">
        <f t="shared" si="27"/>
        <v>-3877.0803783177903</v>
      </c>
      <c r="M101" s="17">
        <f t="shared" si="18"/>
        <v>36.971000487454297</v>
      </c>
      <c r="N101" s="17">
        <f t="shared" si="28"/>
        <v>-455.14219585478986</v>
      </c>
      <c r="O101" s="24">
        <f t="shared" si="19"/>
        <v>2.021966111941929E-2</v>
      </c>
      <c r="P101" s="7"/>
      <c r="Q101" s="25">
        <f t="shared" si="20"/>
        <v>-3828.3058482666115</v>
      </c>
      <c r="R101" s="24">
        <f t="shared" si="21"/>
        <v>-491.56888908148954</v>
      </c>
      <c r="S101" s="7"/>
      <c r="T101" s="25">
        <f t="shared" si="22"/>
        <v>0.98776758933642061</v>
      </c>
      <c r="U101" s="24">
        <f t="shared" si="23"/>
        <v>-0.12784662332509855</v>
      </c>
      <c r="V101" s="7"/>
      <c r="W101" s="25">
        <f t="shared" si="24"/>
        <v>0.9887452142476969</v>
      </c>
      <c r="X101" s="24">
        <f t="shared" si="29"/>
        <v>269.80619453242275</v>
      </c>
      <c r="Y101" s="7"/>
      <c r="Z101" s="25">
        <f t="shared" si="30"/>
        <v>-624</v>
      </c>
      <c r="AA101" s="17">
        <f t="shared" si="31"/>
        <v>269.80200000000002</v>
      </c>
      <c r="AB101" s="24">
        <f t="shared" si="25"/>
        <v>4.7089332284657406</v>
      </c>
      <c r="AC101" s="17">
        <f t="shared" si="26"/>
        <v>4.1945324227299352E-3</v>
      </c>
    </row>
    <row r="102" spans="1:29" s="17" customFormat="1" x14ac:dyDescent="0.25">
      <c r="A102" s="17">
        <v>17</v>
      </c>
      <c r="B102" s="17">
        <v>-629</v>
      </c>
      <c r="C102" s="17">
        <v>11260</v>
      </c>
      <c r="D102" s="17">
        <v>13166</v>
      </c>
      <c r="E102" s="17">
        <v>15164</v>
      </c>
      <c r="F102" s="17">
        <v>13246</v>
      </c>
      <c r="G102" s="24"/>
      <c r="H102" s="7"/>
      <c r="I102" s="25">
        <f t="shared" si="17"/>
        <v>-3904</v>
      </c>
      <c r="J102" s="24">
        <f t="shared" si="17"/>
        <v>-80</v>
      </c>
      <c r="K102" s="7"/>
      <c r="L102" s="25">
        <f t="shared" si="27"/>
        <v>-3910.4533335292749</v>
      </c>
      <c r="M102" s="17">
        <f t="shared" si="18"/>
        <v>41.645513640063818</v>
      </c>
      <c r="N102" s="17">
        <f t="shared" si="28"/>
        <v>-77.304256360122423</v>
      </c>
      <c r="O102" s="24">
        <f t="shared" si="19"/>
        <v>7.2670337719404072</v>
      </c>
      <c r="P102" s="7"/>
      <c r="Q102" s="25">
        <f t="shared" si="20"/>
        <v>-3861.3058482666115</v>
      </c>
      <c r="R102" s="24">
        <f t="shared" si="21"/>
        <v>-116.56888908148956</v>
      </c>
      <c r="S102" s="7"/>
      <c r="T102" s="25">
        <f t="shared" si="22"/>
        <v>0.99628214688225014</v>
      </c>
      <c r="U102" s="24">
        <f t="shared" si="23"/>
        <v>-3.0317091225347797E-2</v>
      </c>
      <c r="V102" s="7"/>
      <c r="W102" s="25">
        <f t="shared" si="24"/>
        <v>0.99653503069109739</v>
      </c>
      <c r="X102" s="24">
        <f t="shared" si="29"/>
        <v>264.18116364983632</v>
      </c>
      <c r="Y102" s="7"/>
      <c r="Z102" s="25">
        <f t="shared" si="30"/>
        <v>-629</v>
      </c>
      <c r="AA102" s="17">
        <f t="shared" si="31"/>
        <v>264.14100000000002</v>
      </c>
      <c r="AB102" s="24">
        <f t="shared" si="25"/>
        <v>4.6101301395103427</v>
      </c>
      <c r="AC102" s="17">
        <f t="shared" si="26"/>
        <v>4.0163649836301829E-2</v>
      </c>
    </row>
    <row r="103" spans="1:29" s="17" customFormat="1" x14ac:dyDescent="0.25">
      <c r="A103" s="17">
        <v>18</v>
      </c>
      <c r="B103" s="17">
        <v>-619</v>
      </c>
      <c r="C103" s="17">
        <v>11256</v>
      </c>
      <c r="D103" s="17">
        <v>13354</v>
      </c>
      <c r="E103" s="17">
        <v>15160</v>
      </c>
      <c r="F103" s="17">
        <v>13058</v>
      </c>
      <c r="G103" s="24"/>
      <c r="H103" s="7"/>
      <c r="I103" s="25">
        <f t="shared" si="17"/>
        <v>-3904</v>
      </c>
      <c r="J103" s="24">
        <f t="shared" si="17"/>
        <v>296</v>
      </c>
      <c r="K103" s="7"/>
      <c r="L103" s="25">
        <f t="shared" si="27"/>
        <v>-3906.4486716408373</v>
      </c>
      <c r="M103" s="17">
        <f t="shared" si="18"/>
        <v>5.9959928046410642</v>
      </c>
      <c r="N103" s="17">
        <f t="shared" si="28"/>
        <v>295.63386748338496</v>
      </c>
      <c r="O103" s="24">
        <f t="shared" si="19"/>
        <v>0.13405301972286188</v>
      </c>
      <c r="P103" s="7"/>
      <c r="Q103" s="25">
        <f t="shared" si="20"/>
        <v>-3861.3058482666115</v>
      </c>
      <c r="R103" s="24">
        <f t="shared" si="21"/>
        <v>259.43111091851046</v>
      </c>
      <c r="S103" s="7"/>
      <c r="T103" s="25">
        <f t="shared" si="22"/>
        <v>0.99628214688225014</v>
      </c>
      <c r="U103" s="24">
        <f t="shared" si="23"/>
        <v>6.7472519626668989E-2</v>
      </c>
      <c r="V103" s="7"/>
      <c r="W103" s="25">
        <f t="shared" si="24"/>
        <v>0.9958081210836891</v>
      </c>
      <c r="X103" s="24">
        <f t="shared" si="29"/>
        <v>258.56238047076533</v>
      </c>
      <c r="Y103" s="7"/>
      <c r="Z103" s="25">
        <f t="shared" si="30"/>
        <v>-619</v>
      </c>
      <c r="AA103" s="17">
        <f t="shared" si="31"/>
        <v>258.57</v>
      </c>
      <c r="AB103" s="24">
        <f t="shared" si="25"/>
        <v>4.5128978468817378</v>
      </c>
      <c r="AC103" s="17">
        <f t="shared" si="26"/>
        <v>-7.6195292346596943E-3</v>
      </c>
    </row>
    <row r="104" spans="1:29" s="17" customFormat="1" x14ac:dyDescent="0.25">
      <c r="A104" s="17">
        <v>19</v>
      </c>
      <c r="B104" s="17">
        <v>-613</v>
      </c>
      <c r="C104" s="17">
        <v>11277</v>
      </c>
      <c r="D104" s="17">
        <v>13533</v>
      </c>
      <c r="E104" s="17">
        <v>15143</v>
      </c>
      <c r="F104" s="17">
        <v>12877</v>
      </c>
      <c r="G104" s="24"/>
      <c r="H104" s="7"/>
      <c r="I104" s="25">
        <f t="shared" si="17"/>
        <v>-3866</v>
      </c>
      <c r="J104" s="24">
        <f t="shared" si="17"/>
        <v>656</v>
      </c>
      <c r="K104" s="7"/>
      <c r="L104" s="25">
        <f t="shared" si="27"/>
        <v>-3866.495937591711</v>
      </c>
      <c r="M104" s="17">
        <f t="shared" si="18"/>
        <v>0.24595409487213279</v>
      </c>
      <c r="N104" s="17">
        <f t="shared" si="28"/>
        <v>662.56116296853588</v>
      </c>
      <c r="O104" s="24">
        <f t="shared" si="19"/>
        <v>43.048859499686586</v>
      </c>
      <c r="P104" s="7"/>
      <c r="Q104" s="25">
        <f t="shared" si="20"/>
        <v>-3823.3058482666115</v>
      </c>
      <c r="R104" s="24">
        <f t="shared" si="21"/>
        <v>619.4311109185104</v>
      </c>
      <c r="S104" s="7"/>
      <c r="T104" s="25">
        <f t="shared" si="22"/>
        <v>0.9864775048597797</v>
      </c>
      <c r="U104" s="24">
        <f t="shared" si="23"/>
        <v>0.16110087044242971</v>
      </c>
      <c r="V104" s="7"/>
      <c r="W104" s="25">
        <f t="shared" si="24"/>
        <v>0.98530723090115491</v>
      </c>
      <c r="X104" s="24">
        <f t="shared" si="29"/>
        <v>253.15274315029524</v>
      </c>
      <c r="Y104" s="7"/>
      <c r="Z104" s="25">
        <f t="shared" si="30"/>
        <v>-613</v>
      </c>
      <c r="AA104" s="17">
        <f t="shared" si="31"/>
        <v>253.053</v>
      </c>
      <c r="AB104" s="24">
        <f t="shared" si="25"/>
        <v>4.4166080320492105</v>
      </c>
      <c r="AC104" s="17">
        <f t="shared" si="26"/>
        <v>9.9743150295239502E-2</v>
      </c>
    </row>
    <row r="105" spans="1:29" s="17" customFormat="1" x14ac:dyDescent="0.25">
      <c r="A105" s="17">
        <v>20</v>
      </c>
      <c r="B105" s="17">
        <v>-615</v>
      </c>
      <c r="C105" s="17">
        <v>11313</v>
      </c>
      <c r="D105" s="17">
        <v>13709</v>
      </c>
      <c r="E105" s="17">
        <v>15098</v>
      </c>
      <c r="F105" s="17">
        <v>12695</v>
      </c>
      <c r="G105" s="24"/>
      <c r="H105" s="7"/>
      <c r="I105" s="25">
        <f t="shared" si="17"/>
        <v>-3785</v>
      </c>
      <c r="J105" s="24">
        <f t="shared" si="17"/>
        <v>1014</v>
      </c>
      <c r="K105" s="7"/>
      <c r="L105" s="25">
        <f t="shared" si="27"/>
        <v>-3790.7990054586407</v>
      </c>
      <c r="M105" s="17">
        <f t="shared" si="18"/>
        <v>33.628464309345212</v>
      </c>
      <c r="N105" s="17">
        <f t="shared" si="28"/>
        <v>1024.859885311379</v>
      </c>
      <c r="O105" s="24">
        <f t="shared" si="19"/>
        <v>117.93710897630542</v>
      </c>
      <c r="P105" s="7"/>
      <c r="Q105" s="25">
        <f t="shared" si="20"/>
        <v>-3742.3058482666115</v>
      </c>
      <c r="R105" s="24">
        <f t="shared" si="21"/>
        <v>977.4311109185104</v>
      </c>
      <c r="S105" s="7"/>
      <c r="T105" s="25">
        <f t="shared" si="22"/>
        <v>0.96557813633819811</v>
      </c>
      <c r="U105" s="24">
        <f t="shared" si="23"/>
        <v>0.25420906375365843</v>
      </c>
      <c r="V105" s="7"/>
      <c r="W105" s="25">
        <f t="shared" si="24"/>
        <v>0.96371517424197106</v>
      </c>
      <c r="X105" s="24">
        <f t="shared" si="29"/>
        <v>247.6617115347866</v>
      </c>
      <c r="Y105" s="7"/>
      <c r="Z105" s="25">
        <f t="shared" si="30"/>
        <v>-615</v>
      </c>
      <c r="AA105" s="17">
        <f t="shared" si="31"/>
        <v>247.518</v>
      </c>
      <c r="AB105" s="24">
        <f t="shared" si="25"/>
        <v>4.3200040579513246</v>
      </c>
      <c r="AC105" s="17">
        <f t="shared" si="26"/>
        <v>0.14371153478660403</v>
      </c>
    </row>
    <row r="106" spans="1:29" s="17" customFormat="1" x14ac:dyDescent="0.25">
      <c r="A106" s="17">
        <v>21</v>
      </c>
      <c r="B106" s="17">
        <v>-638</v>
      </c>
      <c r="C106" s="17">
        <v>11368</v>
      </c>
      <c r="D106" s="17">
        <v>13892</v>
      </c>
      <c r="E106" s="17">
        <v>15037</v>
      </c>
      <c r="F106" s="17">
        <v>12511</v>
      </c>
      <c r="G106" s="24"/>
      <c r="H106" s="7"/>
      <c r="I106" s="25">
        <f t="shared" si="17"/>
        <v>-3669</v>
      </c>
      <c r="J106" s="24">
        <f t="shared" si="17"/>
        <v>1381</v>
      </c>
      <c r="K106" s="7"/>
      <c r="L106" s="25">
        <f t="shared" si="27"/>
        <v>-3675.3316729510943</v>
      </c>
      <c r="M106" s="17">
        <f t="shared" si="18"/>
        <v>40.090082359619622</v>
      </c>
      <c r="N106" s="17">
        <f t="shared" si="28"/>
        <v>1390.9324569082278</v>
      </c>
      <c r="O106" s="24">
        <f t="shared" si="19"/>
        <v>98.6537002338017</v>
      </c>
      <c r="P106" s="7"/>
      <c r="Q106" s="25">
        <f t="shared" si="20"/>
        <v>-3626.3058482666115</v>
      </c>
      <c r="R106" s="24">
        <f t="shared" si="21"/>
        <v>1344.4311109185105</v>
      </c>
      <c r="S106" s="7"/>
      <c r="T106" s="25">
        <f t="shared" si="22"/>
        <v>0.93564817648013054</v>
      </c>
      <c r="U106" s="24">
        <f t="shared" si="23"/>
        <v>0.34965796583528125</v>
      </c>
      <c r="V106" s="7"/>
      <c r="W106" s="25">
        <f t="shared" si="24"/>
        <v>0.93307487732281102</v>
      </c>
      <c r="X106" s="24">
        <f t="shared" si="29"/>
        <v>241.89577155415623</v>
      </c>
      <c r="Y106" s="7"/>
      <c r="Z106" s="25">
        <f t="shared" si="30"/>
        <v>-638</v>
      </c>
      <c r="AA106" s="17">
        <f t="shared" si="31"/>
        <v>241.77600000000001</v>
      </c>
      <c r="AB106" s="24">
        <f t="shared" si="25"/>
        <v>4.2197872523018098</v>
      </c>
      <c r="AC106" s="17">
        <f t="shared" si="26"/>
        <v>0.1197715541562161</v>
      </c>
    </row>
    <row r="107" spans="1:29" s="17" customFormat="1" x14ac:dyDescent="0.25">
      <c r="A107" s="17">
        <v>22</v>
      </c>
      <c r="B107" s="17">
        <v>-627</v>
      </c>
      <c r="C107" s="17">
        <v>11448</v>
      </c>
      <c r="D107" s="17">
        <v>14072</v>
      </c>
      <c r="E107" s="17">
        <v>14975</v>
      </c>
      <c r="F107" s="17">
        <v>12344</v>
      </c>
      <c r="G107" s="24"/>
      <c r="H107" s="7"/>
      <c r="I107" s="25">
        <f t="shared" si="17"/>
        <v>-3527</v>
      </c>
      <c r="J107" s="24">
        <f t="shared" si="17"/>
        <v>1728</v>
      </c>
      <c r="K107" s="7"/>
      <c r="L107" s="25">
        <f t="shared" si="27"/>
        <v>-3526.3161109104763</v>
      </c>
      <c r="M107" s="17">
        <f t="shared" si="18"/>
        <v>0.46770428676961756</v>
      </c>
      <c r="N107" s="17">
        <f t="shared" si="28"/>
        <v>1737.480529164362</v>
      </c>
      <c r="O107" s="24">
        <f t="shared" si="19"/>
        <v>89.880433236318382</v>
      </c>
      <c r="P107" s="7"/>
      <c r="Q107" s="25">
        <f t="shared" si="20"/>
        <v>-3484.3058482666115</v>
      </c>
      <c r="R107" s="24">
        <f t="shared" si="21"/>
        <v>1691.4311109185105</v>
      </c>
      <c r="S107" s="7"/>
      <c r="T107" s="25">
        <f t="shared" si="22"/>
        <v>0.89900977734353071</v>
      </c>
      <c r="U107" s="24">
        <f t="shared" si="23"/>
        <v>0.43990529287158397</v>
      </c>
      <c r="V107" s="7"/>
      <c r="W107" s="25">
        <f t="shared" si="24"/>
        <v>0.89576462119330102</v>
      </c>
      <c r="X107" s="24">
        <f t="shared" si="29"/>
        <v>236.28320815326595</v>
      </c>
      <c r="Y107" s="7"/>
      <c r="Z107" s="25">
        <f t="shared" si="30"/>
        <v>-627</v>
      </c>
      <c r="AA107" s="17">
        <f t="shared" si="31"/>
        <v>236.13300000000001</v>
      </c>
      <c r="AB107" s="24">
        <f t="shared" si="25"/>
        <v>4.1212983226117705</v>
      </c>
      <c r="AC107" s="17">
        <f t="shared" si="26"/>
        <v>0.15020815326593606</v>
      </c>
    </row>
    <row r="108" spans="1:29" s="17" customFormat="1" x14ac:dyDescent="0.25">
      <c r="A108" s="17">
        <v>23</v>
      </c>
      <c r="B108" s="17">
        <v>-638</v>
      </c>
      <c r="C108" s="17">
        <v>11534</v>
      </c>
      <c r="D108" s="17">
        <v>14233</v>
      </c>
      <c r="E108" s="17">
        <v>14875</v>
      </c>
      <c r="F108" s="17">
        <v>12171</v>
      </c>
      <c r="G108" s="24"/>
      <c r="H108" s="7"/>
      <c r="I108" s="25">
        <f t="shared" si="17"/>
        <v>-3341</v>
      </c>
      <c r="J108" s="24">
        <f t="shared" si="17"/>
        <v>2062</v>
      </c>
      <c r="K108" s="7"/>
      <c r="L108" s="25">
        <f t="shared" si="27"/>
        <v>-3340.0243505182866</v>
      </c>
      <c r="M108" s="17">
        <f t="shared" si="18"/>
        <v>0.95189191116760619</v>
      </c>
      <c r="N108" s="17">
        <f t="shared" si="28"/>
        <v>2073.1769125252627</v>
      </c>
      <c r="O108" s="24">
        <f t="shared" si="19"/>
        <v>124.92337359737313</v>
      </c>
      <c r="P108" s="7"/>
      <c r="Q108" s="25">
        <f t="shared" si="20"/>
        <v>-3298.3058482666115</v>
      </c>
      <c r="R108" s="24">
        <f t="shared" si="21"/>
        <v>2025.4311109185105</v>
      </c>
      <c r="S108" s="7"/>
      <c r="T108" s="25">
        <f t="shared" si="22"/>
        <v>0.8510186348124914</v>
      </c>
      <c r="U108" s="24">
        <f t="shared" si="23"/>
        <v>0.52677159612842861</v>
      </c>
      <c r="V108" s="7"/>
      <c r="W108" s="25">
        <f t="shared" si="24"/>
        <v>0.84712644053604469</v>
      </c>
      <c r="X108" s="24">
        <f t="shared" si="29"/>
        <v>230.5638870956418</v>
      </c>
      <c r="Y108" s="7"/>
      <c r="Z108" s="25">
        <f t="shared" si="30"/>
        <v>-638</v>
      </c>
      <c r="AA108" s="17">
        <f t="shared" si="31"/>
        <v>230.39100000000002</v>
      </c>
      <c r="AB108" s="24">
        <f t="shared" si="25"/>
        <v>4.0210815169622558</v>
      </c>
      <c r="AC108" s="17">
        <f t="shared" si="26"/>
        <v>0.17288709564178362</v>
      </c>
    </row>
    <row r="109" spans="1:29" s="17" customFormat="1" x14ac:dyDescent="0.25">
      <c r="A109" s="17">
        <v>24</v>
      </c>
      <c r="B109" s="17">
        <v>-633</v>
      </c>
      <c r="C109" s="17">
        <v>11657</v>
      </c>
      <c r="D109" s="17">
        <v>14404</v>
      </c>
      <c r="E109" s="17">
        <v>14772</v>
      </c>
      <c r="F109" s="17">
        <v>12016</v>
      </c>
      <c r="G109" s="24"/>
      <c r="H109" s="7"/>
      <c r="I109" s="25">
        <f t="shared" si="17"/>
        <v>-3115</v>
      </c>
      <c r="J109" s="24">
        <f t="shared" si="17"/>
        <v>2388</v>
      </c>
      <c r="K109" s="7"/>
      <c r="L109" s="25">
        <f t="shared" si="27"/>
        <v>-3122.473100090609</v>
      </c>
      <c r="M109" s="17">
        <f t="shared" si="18"/>
        <v>55.84722496426059</v>
      </c>
      <c r="N109" s="17">
        <f t="shared" si="28"/>
        <v>2386.06409619856</v>
      </c>
      <c r="O109" s="24">
        <f t="shared" si="19"/>
        <v>3.7477235284296997</v>
      </c>
      <c r="P109" s="7"/>
      <c r="Q109" s="25">
        <f t="shared" si="20"/>
        <v>-3072.3058482666115</v>
      </c>
      <c r="R109" s="24">
        <f t="shared" si="21"/>
        <v>2351.4311109185105</v>
      </c>
      <c r="S109" s="7"/>
      <c r="T109" s="25">
        <f t="shared" si="22"/>
        <v>0.79270681646832541</v>
      </c>
      <c r="U109" s="24">
        <f t="shared" si="23"/>
        <v>0.61155726936714527</v>
      </c>
      <c r="V109" s="7"/>
      <c r="W109" s="25">
        <f t="shared" si="24"/>
        <v>0.78818276509449503</v>
      </c>
      <c r="X109" s="24">
        <f t="shared" si="29"/>
        <v>224.63044930931915</v>
      </c>
      <c r="Y109" s="7"/>
      <c r="Z109" s="25">
        <f t="shared" si="30"/>
        <v>-633</v>
      </c>
      <c r="AA109" s="17">
        <f t="shared" si="31"/>
        <v>224.69400000000002</v>
      </c>
      <c r="AB109" s="24">
        <f t="shared" si="25"/>
        <v>3.9216501094761389</v>
      </c>
      <c r="AC109" s="17">
        <f t="shared" si="26"/>
        <v>-6.3550690680870048E-2</v>
      </c>
    </row>
    <row r="110" spans="1:29" s="17" customFormat="1" x14ac:dyDescent="0.25">
      <c r="A110" s="17">
        <v>25</v>
      </c>
      <c r="B110" s="17">
        <v>-621</v>
      </c>
      <c r="C110" s="17">
        <v>11768</v>
      </c>
      <c r="D110" s="17">
        <v>14533</v>
      </c>
      <c r="E110" s="17">
        <v>14646</v>
      </c>
      <c r="F110" s="17">
        <v>11872</v>
      </c>
      <c r="G110" s="24"/>
      <c r="H110" s="7"/>
      <c r="I110" s="25">
        <f t="shared" si="17"/>
        <v>-2878</v>
      </c>
      <c r="J110" s="24">
        <f t="shared" si="17"/>
        <v>2661</v>
      </c>
      <c r="K110" s="7"/>
      <c r="L110" s="25">
        <f t="shared" si="27"/>
        <v>-2879.4559775772991</v>
      </c>
      <c r="M110" s="17">
        <f t="shared" si="18"/>
        <v>2.1198707055977826</v>
      </c>
      <c r="N110" s="17">
        <f t="shared" si="28"/>
        <v>2670.4958945722378</v>
      </c>
      <c r="O110" s="24">
        <f t="shared" si="19"/>
        <v>90.172013727055884</v>
      </c>
      <c r="P110" s="7"/>
      <c r="Q110" s="25">
        <f t="shared" si="20"/>
        <v>-2835.3058482666115</v>
      </c>
      <c r="R110" s="24">
        <f t="shared" si="21"/>
        <v>2624.4311109185105</v>
      </c>
      <c r="S110" s="7"/>
      <c r="T110" s="25">
        <f t="shared" si="22"/>
        <v>0.73155681227554947</v>
      </c>
      <c r="U110" s="24">
        <f t="shared" si="23"/>
        <v>0.68255876873576382</v>
      </c>
      <c r="V110" s="7"/>
      <c r="W110" s="25">
        <f t="shared" si="24"/>
        <v>0.72650328871507397</v>
      </c>
      <c r="X110" s="24">
        <f t="shared" si="29"/>
        <v>219.22492862747447</v>
      </c>
      <c r="Y110" s="7"/>
      <c r="Z110" s="25">
        <f t="shared" si="30"/>
        <v>-621</v>
      </c>
      <c r="AA110" s="17">
        <f t="shared" si="31"/>
        <v>219.10500000000002</v>
      </c>
      <c r="AB110" s="24">
        <f t="shared" si="25"/>
        <v>3.8241036575821759</v>
      </c>
      <c r="AC110" s="17">
        <f t="shared" si="26"/>
        <v>0.11992862747445088</v>
      </c>
    </row>
    <row r="111" spans="1:29" s="17" customFormat="1" x14ac:dyDescent="0.25">
      <c r="A111" s="17">
        <v>26</v>
      </c>
      <c r="B111" s="17">
        <v>-607</v>
      </c>
      <c r="C111" s="17">
        <v>11895</v>
      </c>
      <c r="D111" s="17">
        <v>14660</v>
      </c>
      <c r="E111" s="17">
        <v>14515</v>
      </c>
      <c r="F111" s="17">
        <v>11747</v>
      </c>
      <c r="G111" s="24"/>
      <c r="H111" s="7"/>
      <c r="I111" s="25">
        <f t="shared" si="17"/>
        <v>-2620</v>
      </c>
      <c r="J111" s="24">
        <f t="shared" si="17"/>
        <v>2913</v>
      </c>
      <c r="K111" s="7"/>
      <c r="L111" s="25">
        <f t="shared" si="27"/>
        <v>-2615.8233270343121</v>
      </c>
      <c r="M111" s="17">
        <f t="shared" si="18"/>
        <v>17.444597062308034</v>
      </c>
      <c r="N111" s="17">
        <f t="shared" si="28"/>
        <v>2924.3436358301446</v>
      </c>
      <c r="O111" s="24">
        <f t="shared" si="19"/>
        <v>128.67807384694149</v>
      </c>
      <c r="P111" s="7"/>
      <c r="Q111" s="25">
        <f t="shared" si="20"/>
        <v>-2577.3058482666115</v>
      </c>
      <c r="R111" s="24">
        <f t="shared" si="21"/>
        <v>2876.4311109185105</v>
      </c>
      <c r="S111" s="7"/>
      <c r="T111" s="25">
        <f t="shared" si="22"/>
        <v>0.66498845328088207</v>
      </c>
      <c r="U111" s="24">
        <f t="shared" si="23"/>
        <v>0.74809861430679636</v>
      </c>
      <c r="V111" s="7"/>
      <c r="W111" s="25">
        <f t="shared" si="24"/>
        <v>0.65944590651380453</v>
      </c>
      <c r="X111" s="24">
        <f t="shared" si="29"/>
        <v>213.83466631120064</v>
      </c>
      <c r="Y111" s="7"/>
      <c r="Z111" s="25">
        <f t="shared" si="30"/>
        <v>-607</v>
      </c>
      <c r="AA111" s="17">
        <f t="shared" si="31"/>
        <v>213.64200000000002</v>
      </c>
      <c r="AB111" s="24">
        <f t="shared" si="25"/>
        <v>3.7287563205457257</v>
      </c>
      <c r="AC111" s="17">
        <f t="shared" si="26"/>
        <v>0.19266631120061106</v>
      </c>
    </row>
    <row r="112" spans="1:29" s="17" customFormat="1" x14ac:dyDescent="0.25">
      <c r="A112" s="17">
        <v>27</v>
      </c>
      <c r="B112" s="17">
        <v>-614</v>
      </c>
      <c r="C112" s="17">
        <v>12040</v>
      </c>
      <c r="D112" s="17">
        <v>14777</v>
      </c>
      <c r="E112" s="17">
        <v>14369</v>
      </c>
      <c r="F112" s="17">
        <v>11627</v>
      </c>
      <c r="G112" s="24"/>
      <c r="H112" s="7"/>
      <c r="I112" s="25">
        <f t="shared" si="17"/>
        <v>-2329</v>
      </c>
      <c r="J112" s="24">
        <f t="shared" si="17"/>
        <v>3150</v>
      </c>
      <c r="K112" s="7"/>
      <c r="L112" s="25">
        <f t="shared" si="27"/>
        <v>-2325.3710107737388</v>
      </c>
      <c r="M112" s="17">
        <f t="shared" si="18"/>
        <v>13.169562804319739</v>
      </c>
      <c r="N112" s="17">
        <f t="shared" si="28"/>
        <v>3154.4347429744307</v>
      </c>
      <c r="O112" s="24">
        <f t="shared" si="19"/>
        <v>19.666945249262621</v>
      </c>
      <c r="P112" s="7"/>
      <c r="Q112" s="25">
        <f t="shared" si="20"/>
        <v>-2286.3058482666115</v>
      </c>
      <c r="R112" s="24">
        <f t="shared" si="21"/>
        <v>3113.4311109185105</v>
      </c>
      <c r="S112" s="7"/>
      <c r="T112" s="25">
        <f t="shared" si="22"/>
        <v>0.58990553674038515</v>
      </c>
      <c r="U112" s="24">
        <f t="shared" si="23"/>
        <v>0.80973727859383893</v>
      </c>
      <c r="V112" s="7"/>
      <c r="W112" s="25">
        <f t="shared" si="24"/>
        <v>0.58390273058544584</v>
      </c>
      <c r="X112" s="24">
        <f t="shared" si="29"/>
        <v>208.23404824757176</v>
      </c>
      <c r="Y112" s="7"/>
      <c r="Z112" s="25">
        <f t="shared" si="30"/>
        <v>-614</v>
      </c>
      <c r="AA112" s="17">
        <f t="shared" si="31"/>
        <v>208.11600000000001</v>
      </c>
      <c r="AB112" s="24">
        <f t="shared" si="25"/>
        <v>3.6323094260805191</v>
      </c>
      <c r="AC112" s="17">
        <f t="shared" si="26"/>
        <v>0.1180482475717497</v>
      </c>
    </row>
    <row r="113" spans="1:29" s="17" customFormat="1" x14ac:dyDescent="0.25">
      <c r="A113" s="17">
        <v>28</v>
      </c>
      <c r="B113" s="17">
        <v>-624</v>
      </c>
      <c r="C113" s="17">
        <v>12198</v>
      </c>
      <c r="D113" s="17">
        <v>14878</v>
      </c>
      <c r="E113" s="17">
        <v>14213</v>
      </c>
      <c r="F113" s="17">
        <v>11526</v>
      </c>
      <c r="G113" s="24"/>
      <c r="H113" s="7"/>
      <c r="I113" s="25">
        <f t="shared" si="17"/>
        <v>-2015</v>
      </c>
      <c r="J113" s="24">
        <f t="shared" si="17"/>
        <v>3352</v>
      </c>
      <c r="K113" s="7"/>
      <c r="L113" s="25">
        <f t="shared" si="27"/>
        <v>-2008.4585342997866</v>
      </c>
      <c r="M113" s="17">
        <f t="shared" si="18"/>
        <v>42.790773507068302</v>
      </c>
      <c r="N113" s="17">
        <f t="shared" si="28"/>
        <v>3358.5849119016284</v>
      </c>
      <c r="O113" s="24">
        <f t="shared" si="19"/>
        <v>43.361064752207376</v>
      </c>
      <c r="P113" s="7"/>
      <c r="Q113" s="25">
        <f t="shared" si="20"/>
        <v>-1972.3058482666115</v>
      </c>
      <c r="R113" s="24">
        <f t="shared" si="21"/>
        <v>3315.4311109185105</v>
      </c>
      <c r="S113" s="7"/>
      <c r="T113" s="25">
        <f t="shared" si="22"/>
        <v>0.50888823160734031</v>
      </c>
      <c r="U113" s="24">
        <f t="shared" si="23"/>
        <v>0.86227318655157126</v>
      </c>
      <c r="V113" s="7"/>
      <c r="W113" s="25">
        <f t="shared" si="24"/>
        <v>0.50249266657118541</v>
      </c>
      <c r="X113" s="24">
        <f t="shared" si="29"/>
        <v>202.67026099665077</v>
      </c>
      <c r="Y113" s="7"/>
      <c r="Z113" s="25">
        <f t="shared" si="30"/>
        <v>-624</v>
      </c>
      <c r="AA113" s="17">
        <f t="shared" si="31"/>
        <v>202.5</v>
      </c>
      <c r="AB113" s="24">
        <f t="shared" si="25"/>
        <v>3.5342917352885168</v>
      </c>
      <c r="AC113" s="17">
        <f t="shared" si="26"/>
        <v>0.17026099665076799</v>
      </c>
    </row>
    <row r="114" spans="1:29" s="17" customFormat="1" x14ac:dyDescent="0.25">
      <c r="A114" s="17">
        <v>29</v>
      </c>
      <c r="B114" s="17">
        <v>-622</v>
      </c>
      <c r="C114" s="17">
        <v>12369</v>
      </c>
      <c r="D114" s="17">
        <v>14967</v>
      </c>
      <c r="E114" s="17">
        <v>14046</v>
      </c>
      <c r="F114" s="17">
        <v>11439</v>
      </c>
      <c r="G114" s="24"/>
      <c r="H114" s="7"/>
      <c r="I114" s="25">
        <f t="shared" si="17"/>
        <v>-1677</v>
      </c>
      <c r="J114" s="24">
        <f t="shared" si="17"/>
        <v>3528</v>
      </c>
      <c r="K114" s="7"/>
      <c r="L114" s="25">
        <f t="shared" si="27"/>
        <v>-1673.7724000155397</v>
      </c>
      <c r="M114" s="17">
        <f t="shared" si="18"/>
        <v>10.417401659688206</v>
      </c>
      <c r="N114" s="17">
        <f t="shared" si="28"/>
        <v>3530.3600218406382</v>
      </c>
      <c r="O114" s="24">
        <f t="shared" si="19"/>
        <v>5.569703088289236</v>
      </c>
      <c r="P114" s="7"/>
      <c r="Q114" s="25">
        <f t="shared" si="20"/>
        <v>-1634.3058482666115</v>
      </c>
      <c r="R114" s="24">
        <f t="shared" si="21"/>
        <v>3491.4311109185105</v>
      </c>
      <c r="S114" s="7"/>
      <c r="T114" s="25">
        <f t="shared" si="22"/>
        <v>0.4216785209864195</v>
      </c>
      <c r="U114" s="24">
        <f t="shared" si="23"/>
        <v>0.90804704695038763</v>
      </c>
      <c r="V114" s="7"/>
      <c r="W114" s="25">
        <f t="shared" si="24"/>
        <v>0.41494029101527752</v>
      </c>
      <c r="X114" s="24">
        <f t="shared" si="29"/>
        <v>196.99707846596971</v>
      </c>
      <c r="Y114" s="7"/>
      <c r="Z114" s="25">
        <f t="shared" si="30"/>
        <v>-622</v>
      </c>
      <c r="AA114" s="17">
        <f t="shared" si="31"/>
        <v>196.90199999999999</v>
      </c>
      <c r="AB114" s="24">
        <f t="shared" si="25"/>
        <v>3.4365882037618745</v>
      </c>
      <c r="AC114" s="17">
        <f t="shared" si="26"/>
        <v>9.5078465969720583E-2</v>
      </c>
    </row>
    <row r="115" spans="1:29" s="17" customFormat="1" x14ac:dyDescent="0.25">
      <c r="A115" s="17">
        <v>30</v>
      </c>
      <c r="B115" s="17">
        <v>-633</v>
      </c>
      <c r="C115" s="17">
        <v>12548</v>
      </c>
      <c r="D115" s="17">
        <v>15045</v>
      </c>
      <c r="E115" s="17">
        <v>13872</v>
      </c>
      <c r="F115" s="17">
        <v>11371</v>
      </c>
      <c r="G115" s="24"/>
      <c r="H115" s="7"/>
      <c r="I115" s="25">
        <f t="shared" si="17"/>
        <v>-1324</v>
      </c>
      <c r="J115" s="24">
        <f t="shared" si="17"/>
        <v>3674</v>
      </c>
      <c r="K115" s="7"/>
      <c r="L115" s="25">
        <f t="shared" si="27"/>
        <v>-1317.2103290613941</v>
      </c>
      <c r="M115" s="17">
        <f t="shared" si="18"/>
        <v>46.099631454549836</v>
      </c>
      <c r="N115" s="17">
        <f t="shared" si="28"/>
        <v>3670.9659402532848</v>
      </c>
      <c r="O115" s="24">
        <f t="shared" si="19"/>
        <v>9.2055185466376805</v>
      </c>
      <c r="P115" s="7"/>
      <c r="Q115" s="25">
        <f t="shared" si="20"/>
        <v>-1281.3058482666115</v>
      </c>
      <c r="R115" s="24">
        <f t="shared" si="21"/>
        <v>3637.4311109185105</v>
      </c>
      <c r="S115" s="7"/>
      <c r="T115" s="25">
        <f t="shared" si="22"/>
        <v>0.3305985569355761</v>
      </c>
      <c r="U115" s="24">
        <f t="shared" si="23"/>
        <v>0.94601854478122394</v>
      </c>
      <c r="V115" s="7"/>
      <c r="W115" s="25">
        <f t="shared" si="24"/>
        <v>0.32357555321153619</v>
      </c>
      <c r="X115" s="24">
        <f t="shared" si="29"/>
        <v>191.3213256405229</v>
      </c>
      <c r="Y115" s="7"/>
      <c r="Z115" s="25">
        <f t="shared" si="30"/>
        <v>-633</v>
      </c>
      <c r="AA115" s="17">
        <f t="shared" si="31"/>
        <v>191.20499999999998</v>
      </c>
      <c r="AB115" s="24">
        <f t="shared" si="25"/>
        <v>3.3371567962757576</v>
      </c>
      <c r="AC115" s="17">
        <f t="shared" si="26"/>
        <v>0.11632564052291627</v>
      </c>
    </row>
    <row r="116" spans="1:29" s="17" customFormat="1" x14ac:dyDescent="0.25">
      <c r="A116" s="17">
        <v>31</v>
      </c>
      <c r="B116" s="17">
        <v>-634</v>
      </c>
      <c r="C116" s="17">
        <v>12729</v>
      </c>
      <c r="D116" s="17">
        <v>15089</v>
      </c>
      <c r="E116" s="17">
        <v>13679</v>
      </c>
      <c r="F116" s="17">
        <v>11310</v>
      </c>
      <c r="G116" s="24"/>
      <c r="H116" s="7"/>
      <c r="I116" s="25">
        <f t="shared" ref="I116:J149" si="32">C116-E116</f>
        <v>-950</v>
      </c>
      <c r="J116" s="24">
        <f t="shared" si="32"/>
        <v>3779</v>
      </c>
      <c r="K116" s="7"/>
      <c r="L116" s="25">
        <f t="shared" si="27"/>
        <v>-947.46457539818925</v>
      </c>
      <c r="M116" s="17">
        <f t="shared" si="18"/>
        <v>6.4283779114671802</v>
      </c>
      <c r="N116" s="17">
        <f t="shared" si="28"/>
        <v>3775.822505627284</v>
      </c>
      <c r="O116" s="24">
        <f t="shared" si="19"/>
        <v>10.096470488641563</v>
      </c>
      <c r="P116" s="7"/>
      <c r="Q116" s="25">
        <f t="shared" si="20"/>
        <v>-907.30584826661141</v>
      </c>
      <c r="R116" s="24">
        <f t="shared" si="21"/>
        <v>3742.4311109185105</v>
      </c>
      <c r="S116" s="7"/>
      <c r="T116" s="25">
        <f t="shared" si="22"/>
        <v>0.23410023808284117</v>
      </c>
      <c r="U116" s="24">
        <f t="shared" si="23"/>
        <v>0.9733268137691542</v>
      </c>
      <c r="V116" s="7"/>
      <c r="W116" s="25">
        <f t="shared" si="24"/>
        <v>0.22687157499059568</v>
      </c>
      <c r="X116" s="24">
        <f t="shared" si="29"/>
        <v>185.55935406606227</v>
      </c>
      <c r="Y116" s="7"/>
      <c r="Z116" s="25">
        <f t="shared" si="30"/>
        <v>-634</v>
      </c>
      <c r="AA116" s="17">
        <f t="shared" si="31"/>
        <v>185.499</v>
      </c>
      <c r="AB116" s="24">
        <f t="shared" si="25"/>
        <v>3.2375683091569614</v>
      </c>
      <c r="AC116" s="17">
        <f t="shared" si="26"/>
        <v>6.0354066062274114E-2</v>
      </c>
    </row>
    <row r="117" spans="1:29" s="17" customFormat="1" x14ac:dyDescent="0.25">
      <c r="A117" s="17">
        <v>32</v>
      </c>
      <c r="B117" s="17">
        <v>-639</v>
      </c>
      <c r="C117" s="17">
        <v>12920</v>
      </c>
      <c r="D117" s="17">
        <v>15126</v>
      </c>
      <c r="E117" s="17">
        <v>13489</v>
      </c>
      <c r="F117" s="17">
        <v>11278</v>
      </c>
      <c r="G117" s="24"/>
      <c r="H117" s="7"/>
      <c r="I117" s="25">
        <f t="shared" si="32"/>
        <v>-569</v>
      </c>
      <c r="J117" s="24">
        <f t="shared" si="32"/>
        <v>3848</v>
      </c>
      <c r="K117" s="7"/>
      <c r="L117" s="25">
        <f t="shared" si="27"/>
        <v>-565.74027977009257</v>
      </c>
      <c r="M117" s="17">
        <f t="shared" si="18"/>
        <v>10.625775977267747</v>
      </c>
      <c r="N117" s="17">
        <f t="shared" si="28"/>
        <v>3844.0267647123023</v>
      </c>
      <c r="O117" s="24">
        <f t="shared" si="19"/>
        <v>15.786598651405923</v>
      </c>
      <c r="P117" s="7"/>
      <c r="Q117" s="25">
        <f t="shared" si="20"/>
        <v>-526.30584826661141</v>
      </c>
      <c r="R117" s="24">
        <f t="shared" si="21"/>
        <v>3811.4311109185105</v>
      </c>
      <c r="S117" s="7"/>
      <c r="T117" s="25">
        <f t="shared" si="22"/>
        <v>0.13579580096280908</v>
      </c>
      <c r="U117" s="24">
        <f t="shared" si="23"/>
        <v>0.99127224767550837</v>
      </c>
      <c r="V117" s="7"/>
      <c r="W117" s="25">
        <f t="shared" si="24"/>
        <v>0.12843102633244732</v>
      </c>
      <c r="X117" s="24">
        <f t="shared" si="29"/>
        <v>179.82084155254029</v>
      </c>
      <c r="Y117" s="7"/>
      <c r="Z117" s="25">
        <f t="shared" si="30"/>
        <v>-639</v>
      </c>
      <c r="AA117" s="17">
        <f t="shared" si="31"/>
        <v>179.74799999999999</v>
      </c>
      <c r="AB117" s="24">
        <f t="shared" si="25"/>
        <v>3.1371944238747673</v>
      </c>
      <c r="AC117" s="17">
        <f t="shared" si="26"/>
        <v>7.2841552540296561E-2</v>
      </c>
    </row>
    <row r="118" spans="1:29" s="17" customFormat="1" x14ac:dyDescent="0.25">
      <c r="A118" s="17">
        <v>33</v>
      </c>
      <c r="B118" s="17">
        <v>-608</v>
      </c>
      <c r="C118" s="17">
        <v>13103</v>
      </c>
      <c r="D118" s="17">
        <v>15147</v>
      </c>
      <c r="E118" s="17">
        <v>13307</v>
      </c>
      <c r="F118" s="17">
        <v>11265</v>
      </c>
      <c r="G118" s="24"/>
      <c r="H118" s="7"/>
      <c r="I118" s="25">
        <f t="shared" si="32"/>
        <v>-204</v>
      </c>
      <c r="J118" s="24">
        <f t="shared" si="32"/>
        <v>3882</v>
      </c>
      <c r="K118" s="7"/>
      <c r="L118" s="25">
        <f t="shared" si="27"/>
        <v>-197.58980303697194</v>
      </c>
      <c r="M118" s="17">
        <f t="shared" si="18"/>
        <v>41.090625104814116</v>
      </c>
      <c r="N118" s="17">
        <f t="shared" si="28"/>
        <v>3873.3607406210358</v>
      </c>
      <c r="O118" s="24">
        <f t="shared" si="19"/>
        <v>74.636802617020862</v>
      </c>
      <c r="P118" s="7"/>
      <c r="Q118" s="25">
        <f t="shared" si="20"/>
        <v>-161.30584826661141</v>
      </c>
      <c r="R118" s="24">
        <f t="shared" si="21"/>
        <v>3845.4311109185105</v>
      </c>
      <c r="S118" s="7"/>
      <c r="T118" s="25">
        <f t="shared" si="22"/>
        <v>4.1619634168027664E-2</v>
      </c>
      <c r="U118" s="24">
        <f t="shared" si="23"/>
        <v>1.0001149252525523</v>
      </c>
      <c r="V118" s="7"/>
      <c r="W118" s="25">
        <f t="shared" si="24"/>
        <v>3.4186526510896549E-2</v>
      </c>
      <c r="X118" s="24">
        <f t="shared" si="29"/>
        <v>174.39637633782945</v>
      </c>
      <c r="Y118" s="7"/>
      <c r="Z118" s="25">
        <f t="shared" si="30"/>
        <v>-608</v>
      </c>
      <c r="AA118" s="17">
        <f t="shared" si="31"/>
        <v>174.27599999999998</v>
      </c>
      <c r="AB118" s="24">
        <f t="shared" si="25"/>
        <v>3.041690007205637</v>
      </c>
      <c r="AC118" s="17">
        <f t="shared" si="26"/>
        <v>0.12037633782946955</v>
      </c>
    </row>
    <row r="119" spans="1:29" s="17" customFormat="1" x14ac:dyDescent="0.25">
      <c r="A119" s="17">
        <v>34</v>
      </c>
      <c r="B119" s="17">
        <v>-624</v>
      </c>
      <c r="C119" s="17">
        <v>13305</v>
      </c>
      <c r="D119" s="17">
        <v>15150</v>
      </c>
      <c r="E119" s="17">
        <v>13130</v>
      </c>
      <c r="F119" s="17">
        <v>11273</v>
      </c>
      <c r="G119" s="24"/>
      <c r="H119" s="7"/>
      <c r="I119" s="25">
        <f t="shared" si="32"/>
        <v>175</v>
      </c>
      <c r="J119" s="24">
        <f t="shared" si="32"/>
        <v>3877</v>
      </c>
      <c r="K119" s="7"/>
      <c r="L119" s="25">
        <f t="shared" si="27"/>
        <v>181.68232928352552</v>
      </c>
      <c r="M119" s="17">
        <f t="shared" si="18"/>
        <v>44.653524653462675</v>
      </c>
      <c r="N119" s="17">
        <f t="shared" si="28"/>
        <v>3867.1212465006206</v>
      </c>
      <c r="O119" s="24">
        <f t="shared" si="19"/>
        <v>97.58977070150074</v>
      </c>
      <c r="P119" s="7"/>
      <c r="Q119" s="25">
        <f t="shared" si="20"/>
        <v>217.69415173338859</v>
      </c>
      <c r="R119" s="24">
        <f t="shared" si="21"/>
        <v>3840.4311109185105</v>
      </c>
      <c r="S119" s="7"/>
      <c r="T119" s="25">
        <f t="shared" si="22"/>
        <v>-5.6168769161348095E-2</v>
      </c>
      <c r="U119" s="24">
        <f t="shared" si="23"/>
        <v>0.99881453149122235</v>
      </c>
      <c r="V119" s="7"/>
      <c r="W119" s="25">
        <f t="shared" si="24"/>
        <v>-6.3594912102741485E-2</v>
      </c>
      <c r="X119" s="24">
        <f t="shared" si="29"/>
        <v>168.79549297732342</v>
      </c>
      <c r="Y119" s="7"/>
      <c r="Z119" s="25">
        <f t="shared" si="30"/>
        <v>-624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0.13549297732345167</v>
      </c>
    </row>
    <row r="120" spans="1:29" s="17" customFormat="1" x14ac:dyDescent="0.25">
      <c r="A120" s="17">
        <v>35</v>
      </c>
      <c r="B120" s="17">
        <v>-605</v>
      </c>
      <c r="C120" s="17">
        <v>13477</v>
      </c>
      <c r="D120" s="17">
        <v>15115</v>
      </c>
      <c r="E120" s="17">
        <v>12932</v>
      </c>
      <c r="F120" s="17">
        <v>11284</v>
      </c>
      <c r="G120" s="24"/>
      <c r="H120" s="7"/>
      <c r="I120" s="25">
        <f t="shared" si="32"/>
        <v>545</v>
      </c>
      <c r="J120" s="24">
        <f t="shared" si="32"/>
        <v>3831</v>
      </c>
      <c r="K120" s="7"/>
      <c r="L120" s="25">
        <f t="shared" si="27"/>
        <v>547.37922315660398</v>
      </c>
      <c r="M120" s="17">
        <f t="shared" si="18"/>
        <v>5.6607028289206287</v>
      </c>
      <c r="N120" s="17">
        <f t="shared" si="28"/>
        <v>3825.9745057000823</v>
      </c>
      <c r="O120" s="24">
        <f t="shared" si="19"/>
        <v>25.255592958505112</v>
      </c>
      <c r="P120" s="7"/>
      <c r="Q120" s="25">
        <f t="shared" si="20"/>
        <v>587.69415173338859</v>
      </c>
      <c r="R120" s="24">
        <f t="shared" si="21"/>
        <v>3794.4311109185105</v>
      </c>
      <c r="S120" s="7"/>
      <c r="T120" s="25">
        <f t="shared" si="22"/>
        <v>-0.15163502043277033</v>
      </c>
      <c r="U120" s="24">
        <f t="shared" si="23"/>
        <v>0.98685090888698623</v>
      </c>
      <c r="V120" s="7"/>
      <c r="W120" s="25">
        <f t="shared" si="24"/>
        <v>-0.15897487042396385</v>
      </c>
      <c r="X120" s="24">
        <f t="shared" si="29"/>
        <v>163.28728691491779</v>
      </c>
      <c r="Y120" s="7"/>
      <c r="Z120" s="25">
        <f t="shared" si="30"/>
        <v>-605</v>
      </c>
      <c r="AA120" s="17">
        <f t="shared" si="31"/>
        <v>163.21499999999997</v>
      </c>
      <c r="AB120" s="24">
        <f t="shared" si="25"/>
        <v>2.8486391386425445</v>
      </c>
      <c r="AC120" s="17">
        <f t="shared" si="26"/>
        <v>7.2286914917810918E-2</v>
      </c>
    </row>
    <row r="121" spans="1:29" s="17" customFormat="1" x14ac:dyDescent="0.25">
      <c r="A121" s="17">
        <v>36</v>
      </c>
      <c r="B121" s="17">
        <v>-621</v>
      </c>
      <c r="C121" s="17">
        <v>13660</v>
      </c>
      <c r="D121" s="17">
        <v>15080</v>
      </c>
      <c r="E121" s="17">
        <v>12749</v>
      </c>
      <c r="F121" s="17">
        <v>11326</v>
      </c>
      <c r="G121" s="24"/>
      <c r="H121" s="7"/>
      <c r="I121" s="25">
        <f t="shared" si="32"/>
        <v>911</v>
      </c>
      <c r="J121" s="24">
        <f t="shared" si="32"/>
        <v>3754</v>
      </c>
      <c r="K121" s="7"/>
      <c r="L121" s="25">
        <f t="shared" si="27"/>
        <v>917.17170532947011</v>
      </c>
      <c r="M121" s="17">
        <f t="shared" si="18"/>
        <v>38.089946673809813</v>
      </c>
      <c r="N121" s="17">
        <f t="shared" si="28"/>
        <v>3748.1951807940136</v>
      </c>
      <c r="O121" s="24">
        <f t="shared" si="19"/>
        <v>33.695926014188636</v>
      </c>
      <c r="P121" s="7"/>
      <c r="Q121" s="25">
        <f t="shared" si="20"/>
        <v>953.69415173338859</v>
      </c>
      <c r="R121" s="24">
        <f t="shared" si="21"/>
        <v>3717.4311109185105</v>
      </c>
      <c r="S121" s="7"/>
      <c r="T121" s="25">
        <f t="shared" si="22"/>
        <v>-0.24606920412287991</v>
      </c>
      <c r="U121" s="24">
        <f t="shared" si="23"/>
        <v>0.96682484496250409</v>
      </c>
      <c r="V121" s="7"/>
      <c r="W121" s="25">
        <f t="shared" si="24"/>
        <v>-0.25326280127336437</v>
      </c>
      <c r="X121" s="24">
        <f t="shared" si="29"/>
        <v>157.75963312232966</v>
      </c>
      <c r="Y121" s="7"/>
      <c r="Z121" s="25">
        <f t="shared" si="30"/>
        <v>-621</v>
      </c>
      <c r="AA121" s="17">
        <f t="shared" si="31"/>
        <v>157.62599999999998</v>
      </c>
      <c r="AB121" s="24">
        <f t="shared" si="25"/>
        <v>2.7510926867485814</v>
      </c>
      <c r="AC121" s="17">
        <f t="shared" si="26"/>
        <v>0.13363312232968383</v>
      </c>
    </row>
    <row r="122" spans="1:29" s="17" customFormat="1" x14ac:dyDescent="0.25">
      <c r="A122" s="17">
        <v>37</v>
      </c>
      <c r="B122" s="17">
        <v>-634</v>
      </c>
      <c r="C122" s="17">
        <v>13851</v>
      </c>
      <c r="D122" s="17">
        <v>15023</v>
      </c>
      <c r="E122" s="17">
        <v>12569</v>
      </c>
      <c r="F122" s="17">
        <v>11383</v>
      </c>
      <c r="G122" s="24"/>
      <c r="H122" s="7"/>
      <c r="I122" s="25">
        <f t="shared" si="32"/>
        <v>1282</v>
      </c>
      <c r="J122" s="24">
        <f t="shared" si="32"/>
        <v>3640</v>
      </c>
      <c r="K122" s="7"/>
      <c r="L122" s="25">
        <f t="shared" si="27"/>
        <v>1285.2559220225021</v>
      </c>
      <c r="M122" s="17">
        <f t="shared" si="18"/>
        <v>10.601028216614106</v>
      </c>
      <c r="N122" s="17">
        <f t="shared" si="28"/>
        <v>3632.4062422313691</v>
      </c>
      <c r="O122" s="24">
        <f t="shared" si="19"/>
        <v>57.665157048642058</v>
      </c>
      <c r="P122" s="7"/>
      <c r="Q122" s="25">
        <f t="shared" si="20"/>
        <v>1324.6941517333885</v>
      </c>
      <c r="R122" s="24">
        <f t="shared" si="21"/>
        <v>3603.4311109185105</v>
      </c>
      <c r="S122" s="7"/>
      <c r="T122" s="25">
        <f t="shared" si="22"/>
        <v>-0.34179347228963031</v>
      </c>
      <c r="U122" s="24">
        <f t="shared" si="23"/>
        <v>0.93717586720417989</v>
      </c>
      <c r="V122" s="7"/>
      <c r="W122" s="25">
        <f t="shared" si="24"/>
        <v>-0.34876932124243271</v>
      </c>
      <c r="X122" s="24">
        <f t="shared" si="29"/>
        <v>152.02590611471567</v>
      </c>
      <c r="Y122" s="7"/>
      <c r="Z122" s="25">
        <f t="shared" si="30"/>
        <v>-634</v>
      </c>
      <c r="AA122" s="17">
        <f t="shared" si="31"/>
        <v>151.91999999999999</v>
      </c>
      <c r="AB122" s="24">
        <f t="shared" si="25"/>
        <v>2.6515041996297852</v>
      </c>
      <c r="AC122" s="17">
        <f t="shared" si="26"/>
        <v>0.10590611471567968</v>
      </c>
    </row>
    <row r="123" spans="1:29" s="17" customFormat="1" x14ac:dyDescent="0.25">
      <c r="A123" s="17">
        <v>38</v>
      </c>
      <c r="B123" s="17">
        <v>-624</v>
      </c>
      <c r="C123" s="17">
        <v>14026</v>
      </c>
      <c r="D123" s="17">
        <v>14955</v>
      </c>
      <c r="E123" s="17">
        <v>12394</v>
      </c>
      <c r="F123" s="17">
        <v>11462</v>
      </c>
      <c r="G123" s="24"/>
      <c r="H123" s="7"/>
      <c r="I123" s="25">
        <f t="shared" si="32"/>
        <v>1632</v>
      </c>
      <c r="J123" s="24">
        <f t="shared" si="32"/>
        <v>3493</v>
      </c>
      <c r="K123" s="7"/>
      <c r="L123" s="25">
        <f t="shared" si="27"/>
        <v>1634.691139546223</v>
      </c>
      <c r="M123" s="17">
        <f t="shared" si="18"/>
        <v>7.2422320572452525</v>
      </c>
      <c r="N123" s="17">
        <f t="shared" si="28"/>
        <v>3483.6574249390133</v>
      </c>
      <c r="O123" s="24">
        <f t="shared" si="19"/>
        <v>87.283708770171515</v>
      </c>
      <c r="P123" s="7"/>
      <c r="Q123" s="25">
        <f t="shared" si="20"/>
        <v>1674.6941517333885</v>
      </c>
      <c r="R123" s="24">
        <f t="shared" si="21"/>
        <v>3456.4311109185105</v>
      </c>
      <c r="S123" s="7"/>
      <c r="T123" s="25">
        <f t="shared" si="22"/>
        <v>-0.43209938565448919</v>
      </c>
      <c r="U123" s="24">
        <f t="shared" si="23"/>
        <v>0.89894429062107761</v>
      </c>
      <c r="V123" s="7"/>
      <c r="W123" s="25">
        <f t="shared" si="24"/>
        <v>-0.4387935387970992</v>
      </c>
      <c r="X123" s="24">
        <f t="shared" si="29"/>
        <v>146.42064746054143</v>
      </c>
      <c r="Y123" s="7"/>
      <c r="Z123" s="25">
        <f t="shared" si="30"/>
        <v>-624</v>
      </c>
      <c r="AA123" s="17">
        <f t="shared" si="31"/>
        <v>146.30399999999997</v>
      </c>
      <c r="AB123" s="24">
        <f t="shared" si="25"/>
        <v>2.5534865088377834</v>
      </c>
      <c r="AC123" s="17">
        <f t="shared" si="26"/>
        <v>0.1166474605414578</v>
      </c>
    </row>
    <row r="124" spans="1:29" s="17" customFormat="1" x14ac:dyDescent="0.25">
      <c r="A124" s="17">
        <v>39</v>
      </c>
      <c r="B124" s="17">
        <v>-629</v>
      </c>
      <c r="C124" s="17">
        <v>14183</v>
      </c>
      <c r="D124" s="17">
        <v>14848</v>
      </c>
      <c r="E124" s="17">
        <v>12219</v>
      </c>
      <c r="F124" s="17">
        <v>11547</v>
      </c>
      <c r="G124" s="24"/>
      <c r="H124" s="7"/>
      <c r="I124" s="25">
        <f t="shared" si="32"/>
        <v>1964</v>
      </c>
      <c r="J124" s="24">
        <f t="shared" si="32"/>
        <v>3301</v>
      </c>
      <c r="K124" s="7"/>
      <c r="L124" s="25">
        <f t="shared" si="27"/>
        <v>1970.6073767095888</v>
      </c>
      <c r="M124" s="17">
        <f t="shared" si="18"/>
        <v>43.657426982416972</v>
      </c>
      <c r="N124" s="17">
        <f t="shared" si="28"/>
        <v>3300.2466960505358</v>
      </c>
      <c r="O124" s="24">
        <f t="shared" si="19"/>
        <v>0.56746684027840011</v>
      </c>
      <c r="P124" s="7"/>
      <c r="Q124" s="25">
        <f t="shared" si="20"/>
        <v>2006.6941517333885</v>
      </c>
      <c r="R124" s="24">
        <f t="shared" si="21"/>
        <v>3264.4311109185105</v>
      </c>
      <c r="S124" s="7"/>
      <c r="T124" s="25">
        <f t="shared" si="22"/>
        <v>-0.51776099490344107</v>
      </c>
      <c r="U124" s="24">
        <f t="shared" si="23"/>
        <v>0.84900917018600519</v>
      </c>
      <c r="V124" s="7"/>
      <c r="W124" s="25">
        <f t="shared" si="24"/>
        <v>-0.52408632676553579</v>
      </c>
      <c r="X124" s="24">
        <f t="shared" si="29"/>
        <v>140.75193019830556</v>
      </c>
      <c r="Y124" s="7"/>
      <c r="Z124" s="25">
        <f t="shared" si="30"/>
        <v>-629</v>
      </c>
      <c r="AA124" s="17">
        <f t="shared" si="31"/>
        <v>140.64299999999997</v>
      </c>
      <c r="AB124" s="24">
        <f t="shared" si="25"/>
        <v>2.4546834198823841</v>
      </c>
      <c r="AC124" s="17">
        <f t="shared" si="26"/>
        <v>0.10893019830558615</v>
      </c>
    </row>
    <row r="125" spans="1:29" s="17" customFormat="1" x14ac:dyDescent="0.25">
      <c r="A125" s="17">
        <v>40</v>
      </c>
      <c r="B125" s="17">
        <v>-634</v>
      </c>
      <c r="C125" s="17">
        <v>14354</v>
      </c>
      <c r="D125" s="17">
        <v>14747</v>
      </c>
      <c r="E125" s="17">
        <v>12065</v>
      </c>
      <c r="F125" s="17">
        <v>11660</v>
      </c>
      <c r="G125" s="24"/>
      <c r="H125" s="7"/>
      <c r="I125" s="25">
        <f t="shared" si="32"/>
        <v>2289</v>
      </c>
      <c r="J125" s="24">
        <f t="shared" si="32"/>
        <v>3087</v>
      </c>
      <c r="K125" s="7"/>
      <c r="L125" s="25">
        <f t="shared" si="27"/>
        <v>2289.2970682657456</v>
      </c>
      <c r="M125" s="17">
        <f t="shared" si="18"/>
        <v>8.8249554513077894E-2</v>
      </c>
      <c r="N125" s="17">
        <f t="shared" si="28"/>
        <v>3083.1837596748733</v>
      </c>
      <c r="O125" s="24">
        <f t="shared" si="19"/>
        <v>14.563690219123353</v>
      </c>
      <c r="P125" s="7"/>
      <c r="Q125" s="25">
        <f t="shared" si="20"/>
        <v>2331.6941517333885</v>
      </c>
      <c r="R125" s="24">
        <f t="shared" si="21"/>
        <v>3050.4311109185105</v>
      </c>
      <c r="S125" s="7"/>
      <c r="T125" s="25">
        <f t="shared" si="22"/>
        <v>-0.60161648588509564</v>
      </c>
      <c r="U125" s="24">
        <f t="shared" si="23"/>
        <v>0.79335231720108079</v>
      </c>
      <c r="V125" s="7"/>
      <c r="W125" s="25">
        <f t="shared" si="24"/>
        <v>-0.60753041462328106</v>
      </c>
      <c r="X125" s="24">
        <f t="shared" si="29"/>
        <v>134.99458303429117</v>
      </c>
      <c r="Y125" s="7"/>
      <c r="Z125" s="25">
        <f t="shared" si="30"/>
        <v>-634</v>
      </c>
      <c r="AA125" s="17">
        <f t="shared" si="31"/>
        <v>134.93699999999998</v>
      </c>
      <c r="AB125" s="24">
        <f t="shared" si="25"/>
        <v>2.3550949327635879</v>
      </c>
      <c r="AC125" s="17">
        <f t="shared" si="26"/>
        <v>5.7583034291184276E-2</v>
      </c>
    </row>
    <row r="126" spans="1:29" s="17" customFormat="1" x14ac:dyDescent="0.25">
      <c r="A126" s="17">
        <v>41</v>
      </c>
      <c r="B126" s="17">
        <v>-632</v>
      </c>
      <c r="C126" s="17">
        <v>14500</v>
      </c>
      <c r="D126" s="17">
        <v>14624</v>
      </c>
      <c r="E126" s="17">
        <v>11917</v>
      </c>
      <c r="F126" s="17">
        <v>11784</v>
      </c>
      <c r="G126" s="24"/>
      <c r="H126" s="7"/>
      <c r="I126" s="25">
        <f t="shared" si="32"/>
        <v>2583</v>
      </c>
      <c r="J126" s="24">
        <f t="shared" si="32"/>
        <v>2840</v>
      </c>
      <c r="K126" s="7"/>
      <c r="L126" s="25">
        <f t="shared" si="27"/>
        <v>2583.9671896638411</v>
      </c>
      <c r="M126" s="17">
        <f t="shared" si="18"/>
        <v>0.93545584584097186</v>
      </c>
      <c r="N126" s="17">
        <f t="shared" si="28"/>
        <v>2836.7692677691589</v>
      </c>
      <c r="O126" s="24">
        <f t="shared" si="19"/>
        <v>10.437630747395595</v>
      </c>
      <c r="P126" s="7"/>
      <c r="Q126" s="25">
        <f t="shared" si="20"/>
        <v>2625.6941517333885</v>
      </c>
      <c r="R126" s="24">
        <f t="shared" si="21"/>
        <v>2803.4311109185105</v>
      </c>
      <c r="S126" s="7"/>
      <c r="T126" s="25">
        <f t="shared" si="22"/>
        <v>-0.67747345311157714</v>
      </c>
      <c r="U126" s="24">
        <f t="shared" si="23"/>
        <v>0.72911286539137821</v>
      </c>
      <c r="V126" s="7"/>
      <c r="W126" s="25">
        <f t="shared" si="24"/>
        <v>-0.68291195983008646</v>
      </c>
      <c r="X126" s="24">
        <f t="shared" si="29"/>
        <v>129.31264716302422</v>
      </c>
      <c r="Y126" s="7"/>
      <c r="Z126" s="25">
        <f t="shared" si="30"/>
        <v>-632</v>
      </c>
      <c r="AA126" s="17">
        <f t="shared" si="31"/>
        <v>129.249</v>
      </c>
      <c r="AB126" s="24">
        <f t="shared" si="25"/>
        <v>2.2558206049101508</v>
      </c>
      <c r="AC126" s="17">
        <f t="shared" si="26"/>
        <v>6.3647163024228348E-2</v>
      </c>
    </row>
    <row r="127" spans="1:29" s="17" customFormat="1" x14ac:dyDescent="0.25">
      <c r="A127" s="17">
        <v>42</v>
      </c>
      <c r="B127" s="17">
        <v>-603</v>
      </c>
      <c r="C127" s="17">
        <v>14631</v>
      </c>
      <c r="D127" s="17">
        <v>14490</v>
      </c>
      <c r="E127" s="17">
        <v>11789</v>
      </c>
      <c r="F127" s="17">
        <v>11913</v>
      </c>
      <c r="G127" s="24"/>
      <c r="H127" s="7"/>
      <c r="I127" s="25">
        <f t="shared" si="32"/>
        <v>2842</v>
      </c>
      <c r="J127" s="24">
        <f t="shared" si="32"/>
        <v>2577</v>
      </c>
      <c r="K127" s="7"/>
      <c r="L127" s="25">
        <f t="shared" si="27"/>
        <v>2841.0247513705717</v>
      </c>
      <c r="M127" s="17">
        <f t="shared" si="18"/>
        <v>0.95110988920173656</v>
      </c>
      <c r="N127" s="17">
        <f t="shared" si="28"/>
        <v>2575.9314107225732</v>
      </c>
      <c r="O127" s="24">
        <f t="shared" si="19"/>
        <v>1.1418830438314906</v>
      </c>
      <c r="P127" s="7"/>
      <c r="Q127" s="25">
        <f t="shared" si="20"/>
        <v>2884.6941517333885</v>
      </c>
      <c r="R127" s="24">
        <f t="shared" si="21"/>
        <v>2540.4311109185105</v>
      </c>
      <c r="S127" s="7"/>
      <c r="T127" s="25">
        <f t="shared" si="22"/>
        <v>-0.74429982900157277</v>
      </c>
      <c r="U127" s="24">
        <f t="shared" si="23"/>
        <v>0.66071215354541968</v>
      </c>
      <c r="V127" s="7"/>
      <c r="W127" s="25">
        <f t="shared" si="24"/>
        <v>-0.74923173188528835</v>
      </c>
      <c r="X127" s="24">
        <f t="shared" si="29"/>
        <v>123.84617189650737</v>
      </c>
      <c r="Y127" s="7"/>
      <c r="Z127" s="25">
        <f t="shared" si="30"/>
        <v>-603</v>
      </c>
      <c r="AA127" s="17">
        <f t="shared" si="31"/>
        <v>123.822</v>
      </c>
      <c r="AB127" s="24">
        <f t="shared" si="25"/>
        <v>2.1611015864044187</v>
      </c>
      <c r="AC127" s="17">
        <f t="shared" si="26"/>
        <v>2.4171896507368729E-2</v>
      </c>
    </row>
    <row r="128" spans="1:29" s="17" customFormat="1" x14ac:dyDescent="0.25">
      <c r="A128" s="17">
        <v>43</v>
      </c>
      <c r="B128" s="17">
        <v>-611</v>
      </c>
      <c r="C128" s="17">
        <v>14748</v>
      </c>
      <c r="D128" s="17">
        <v>14345</v>
      </c>
      <c r="E128" s="17">
        <v>11666</v>
      </c>
      <c r="F128" s="17">
        <v>12056</v>
      </c>
      <c r="G128" s="24"/>
      <c r="H128" s="7"/>
      <c r="I128" s="25">
        <f t="shared" si="32"/>
        <v>3082</v>
      </c>
      <c r="J128" s="24">
        <f t="shared" si="32"/>
        <v>2289</v>
      </c>
      <c r="K128" s="7"/>
      <c r="L128" s="25">
        <f t="shared" si="27"/>
        <v>3075.0949706737329</v>
      </c>
      <c r="M128" s="17">
        <f t="shared" si="18"/>
        <v>47.679429996609237</v>
      </c>
      <c r="N128" s="17">
        <f t="shared" si="28"/>
        <v>2288.4356714076403</v>
      </c>
      <c r="O128" s="24">
        <f t="shared" si="19"/>
        <v>0.31846676015472919</v>
      </c>
      <c r="P128" s="7"/>
      <c r="Q128" s="25">
        <f t="shared" si="20"/>
        <v>3124.6941517333885</v>
      </c>
      <c r="R128" s="24">
        <f t="shared" si="21"/>
        <v>2252.4311109185105</v>
      </c>
      <c r="S128" s="7"/>
      <c r="T128" s="25">
        <f t="shared" si="22"/>
        <v>-0.80622388388033306</v>
      </c>
      <c r="U128" s="24">
        <f t="shared" si="23"/>
        <v>0.58580947289281116</v>
      </c>
      <c r="V128" s="7"/>
      <c r="W128" s="25">
        <f t="shared" si="24"/>
        <v>-0.81060071573525561</v>
      </c>
      <c r="X128" s="24">
        <f t="shared" si="29"/>
        <v>118.2937179260482</v>
      </c>
      <c r="Y128" s="7"/>
      <c r="Z128" s="25">
        <f t="shared" si="30"/>
        <v>-611</v>
      </c>
      <c r="AA128" s="17">
        <f t="shared" si="31"/>
        <v>118.32300000000001</v>
      </c>
      <c r="AB128" s="24">
        <f t="shared" si="25"/>
        <v>2.0651259308372505</v>
      </c>
      <c r="AC128" s="17">
        <f t="shared" si="26"/>
        <v>-2.9282073951804932E-2</v>
      </c>
    </row>
    <row r="129" spans="1:29" s="17" customFormat="1" x14ac:dyDescent="0.25">
      <c r="A129" s="17">
        <v>44</v>
      </c>
      <c r="B129" s="17">
        <v>-629</v>
      </c>
      <c r="C129" s="17">
        <v>14857</v>
      </c>
      <c r="D129" s="17">
        <v>14190</v>
      </c>
      <c r="E129" s="17">
        <v>11565</v>
      </c>
      <c r="F129" s="17">
        <v>12220</v>
      </c>
      <c r="G129" s="24"/>
      <c r="H129" s="7"/>
      <c r="I129" s="25">
        <f t="shared" si="32"/>
        <v>3292</v>
      </c>
      <c r="J129" s="24">
        <f t="shared" si="32"/>
        <v>1970</v>
      </c>
      <c r="K129" s="7"/>
      <c r="L129" s="25">
        <f t="shared" si="27"/>
        <v>3286.0422387531894</v>
      </c>
      <c r="M129" s="17">
        <f t="shared" si="18"/>
        <v>35.494919073998261</v>
      </c>
      <c r="N129" s="17">
        <f t="shared" si="28"/>
        <v>1970.8587799322961</v>
      </c>
      <c r="O129" s="24">
        <f t="shared" si="19"/>
        <v>0.73750297211449722</v>
      </c>
      <c r="P129" s="7"/>
      <c r="Q129" s="25">
        <f t="shared" si="20"/>
        <v>3334.6941517333885</v>
      </c>
      <c r="R129" s="24">
        <f t="shared" si="21"/>
        <v>1933.4311109185105</v>
      </c>
      <c r="S129" s="7"/>
      <c r="T129" s="25">
        <f t="shared" si="22"/>
        <v>-0.8604074318992484</v>
      </c>
      <c r="U129" s="24">
        <f t="shared" si="23"/>
        <v>0.5028443509199565</v>
      </c>
      <c r="V129" s="7"/>
      <c r="W129" s="25">
        <f t="shared" si="24"/>
        <v>-0.86416904749840173</v>
      </c>
      <c r="X129" s="24">
        <f t="shared" si="29"/>
        <v>112.6329715609383</v>
      </c>
      <c r="Y129" s="7"/>
      <c r="Z129" s="25">
        <f t="shared" si="30"/>
        <v>-629</v>
      </c>
      <c r="AA129" s="17">
        <f t="shared" si="31"/>
        <v>112.66200000000001</v>
      </c>
      <c r="AB129" s="24">
        <f t="shared" si="25"/>
        <v>1.9663228418818515</v>
      </c>
      <c r="AC129" s="17">
        <f t="shared" si="26"/>
        <v>-2.9028439061704603E-2</v>
      </c>
    </row>
    <row r="130" spans="1:29" s="17" customFormat="1" x14ac:dyDescent="0.25">
      <c r="A130" s="17">
        <v>45</v>
      </c>
      <c r="B130" s="17">
        <v>-624</v>
      </c>
      <c r="C130" s="17">
        <v>14950</v>
      </c>
      <c r="D130" s="17">
        <v>14021</v>
      </c>
      <c r="E130" s="17">
        <v>11480</v>
      </c>
      <c r="F130" s="17">
        <v>12389</v>
      </c>
      <c r="G130" s="24"/>
      <c r="H130" s="7"/>
      <c r="I130" s="25">
        <f t="shared" si="32"/>
        <v>3470</v>
      </c>
      <c r="J130" s="24">
        <f t="shared" si="32"/>
        <v>1632</v>
      </c>
      <c r="K130" s="7"/>
      <c r="L130" s="25">
        <f t="shared" si="27"/>
        <v>3463.2124779334381</v>
      </c>
      <c r="M130" s="17">
        <f t="shared" si="18"/>
        <v>46.0704558040648</v>
      </c>
      <c r="N130" s="17">
        <f t="shared" si="28"/>
        <v>1637.1653964423253</v>
      </c>
      <c r="O130" s="24">
        <f t="shared" si="19"/>
        <v>26.681320406387336</v>
      </c>
      <c r="P130" s="7"/>
      <c r="Q130" s="25">
        <f t="shared" si="20"/>
        <v>3512.6941517333885</v>
      </c>
      <c r="R130" s="24">
        <f t="shared" si="21"/>
        <v>1595.4311109185105</v>
      </c>
      <c r="S130" s="7"/>
      <c r="T130" s="25">
        <f t="shared" si="22"/>
        <v>-0.90633443926766233</v>
      </c>
      <c r="U130" s="24">
        <f t="shared" si="23"/>
        <v>0.41493773265404776</v>
      </c>
      <c r="V130" s="7"/>
      <c r="W130" s="25">
        <f t="shared" si="24"/>
        <v>-0.90944387837020846</v>
      </c>
      <c r="X130" s="24">
        <f t="shared" si="29"/>
        <v>106.96366955966988</v>
      </c>
      <c r="Y130" s="7"/>
      <c r="Z130" s="25">
        <f t="shared" si="30"/>
        <v>-624</v>
      </c>
      <c r="AA130" s="17">
        <f t="shared" si="31"/>
        <v>107.04600000000001</v>
      </c>
      <c r="AB130" s="24">
        <f t="shared" si="25"/>
        <v>1.8683051510898503</v>
      </c>
      <c r="AC130" s="17">
        <f t="shared" si="26"/>
        <v>-8.2330440330125043E-2</v>
      </c>
    </row>
    <row r="131" spans="1:29" s="17" customFormat="1" x14ac:dyDescent="0.25">
      <c r="A131" s="17">
        <v>46</v>
      </c>
      <c r="B131" s="17">
        <v>-632</v>
      </c>
      <c r="C131" s="17">
        <v>15019</v>
      </c>
      <c r="D131" s="17">
        <v>13846</v>
      </c>
      <c r="E131" s="17">
        <v>11404</v>
      </c>
      <c r="F131" s="17">
        <v>12568</v>
      </c>
      <c r="G131" s="24"/>
      <c r="H131" s="7"/>
      <c r="I131" s="25">
        <f t="shared" si="32"/>
        <v>3615</v>
      </c>
      <c r="J131" s="24">
        <f t="shared" si="32"/>
        <v>1278</v>
      </c>
      <c r="K131" s="7"/>
      <c r="L131" s="25">
        <f t="shared" si="27"/>
        <v>3608.3183417861792</v>
      </c>
      <c r="M131" s="17">
        <f t="shared" si="18"/>
        <v>44.644556486319104</v>
      </c>
      <c r="N131" s="17">
        <f t="shared" si="28"/>
        <v>1283.5557020169113</v>
      </c>
      <c r="O131" s="24">
        <f t="shared" si="19"/>
        <v>30.865824900711782</v>
      </c>
      <c r="P131" s="7"/>
      <c r="Q131" s="25">
        <f t="shared" si="20"/>
        <v>3657.6941517333885</v>
      </c>
      <c r="R131" s="24">
        <f t="shared" si="21"/>
        <v>1241.4311109185105</v>
      </c>
      <c r="S131" s="7"/>
      <c r="T131" s="25">
        <f t="shared" si="22"/>
        <v>-0.94374688909024673</v>
      </c>
      <c r="U131" s="24">
        <f t="shared" si="23"/>
        <v>0.32286985435188303</v>
      </c>
      <c r="V131" s="7"/>
      <c r="W131" s="25">
        <f t="shared" si="24"/>
        <v>-0.94617298413771944</v>
      </c>
      <c r="X131" s="24">
        <f t="shared" si="29"/>
        <v>101.28019382607511</v>
      </c>
      <c r="Y131" s="7"/>
      <c r="Z131" s="25">
        <f t="shared" si="30"/>
        <v>-632</v>
      </c>
      <c r="AA131" s="17">
        <f t="shared" si="31"/>
        <v>101.358</v>
      </c>
      <c r="AB131" s="24">
        <f t="shared" si="25"/>
        <v>1.7690308232364127</v>
      </c>
      <c r="AC131" s="17">
        <f t="shared" si="26"/>
        <v>-7.7806173924898303E-2</v>
      </c>
    </row>
    <row r="132" spans="1:29" s="17" customFormat="1" x14ac:dyDescent="0.25">
      <c r="A132" s="17">
        <v>47</v>
      </c>
      <c r="B132" s="17">
        <v>-635</v>
      </c>
      <c r="C132" s="17">
        <v>15068</v>
      </c>
      <c r="D132" s="17">
        <v>13655</v>
      </c>
      <c r="E132" s="17">
        <v>11347</v>
      </c>
      <c r="F132" s="17">
        <v>12742</v>
      </c>
      <c r="G132" s="24"/>
      <c r="H132" s="7"/>
      <c r="I132" s="25">
        <f t="shared" si="32"/>
        <v>3721</v>
      </c>
      <c r="J132" s="24">
        <f t="shared" si="32"/>
        <v>913</v>
      </c>
      <c r="K132" s="7"/>
      <c r="L132" s="25">
        <f t="shared" si="27"/>
        <v>3717.8775135708443</v>
      </c>
      <c r="M132" s="17">
        <f t="shared" si="18"/>
        <v>9.7499215002617792</v>
      </c>
      <c r="N132" s="17">
        <f t="shared" si="28"/>
        <v>915.91456032535882</v>
      </c>
      <c r="O132" s="24">
        <f t="shared" si="19"/>
        <v>8.4946618901557134</v>
      </c>
      <c r="P132" s="7"/>
      <c r="Q132" s="25">
        <f t="shared" si="20"/>
        <v>3763.6941517333885</v>
      </c>
      <c r="R132" s="24">
        <f t="shared" si="21"/>
        <v>876.4311109185104</v>
      </c>
      <c r="S132" s="7"/>
      <c r="T132" s="25">
        <f t="shared" si="22"/>
        <v>-0.97109667999503257</v>
      </c>
      <c r="U132" s="24">
        <f t="shared" si="23"/>
        <v>0.22794110977479223</v>
      </c>
      <c r="V132" s="7"/>
      <c r="W132" s="25">
        <f t="shared" si="24"/>
        <v>-0.97281788701017391</v>
      </c>
      <c r="X132" s="24">
        <f t="shared" si="29"/>
        <v>95.6257087846692</v>
      </c>
      <c r="Y132" s="7"/>
      <c r="Z132" s="25">
        <f t="shared" si="30"/>
        <v>-635</v>
      </c>
      <c r="AA132" s="17">
        <f t="shared" si="31"/>
        <v>95.643000000000001</v>
      </c>
      <c r="AB132" s="24">
        <f t="shared" si="25"/>
        <v>1.6692852564849365</v>
      </c>
      <c r="AC132" s="17">
        <f t="shared" si="26"/>
        <v>-1.7291215330800469E-2</v>
      </c>
    </row>
    <row r="133" spans="1:29" s="17" customFormat="1" x14ac:dyDescent="0.25">
      <c r="A133" s="17">
        <v>48</v>
      </c>
      <c r="B133" s="17">
        <v>-630</v>
      </c>
      <c r="C133" s="17">
        <v>15120</v>
      </c>
      <c r="D133" s="17">
        <v>13483</v>
      </c>
      <c r="E133" s="17">
        <v>11320</v>
      </c>
      <c r="F133" s="17">
        <v>12940</v>
      </c>
      <c r="G133" s="24"/>
      <c r="H133" s="7"/>
      <c r="I133" s="25">
        <f t="shared" si="32"/>
        <v>3800</v>
      </c>
      <c r="J133" s="24">
        <f t="shared" si="32"/>
        <v>543</v>
      </c>
      <c r="K133" s="7"/>
      <c r="L133" s="25">
        <f t="shared" si="27"/>
        <v>3789.6079428566231</v>
      </c>
      <c r="M133" s="17">
        <f t="shared" si="18"/>
        <v>107.99485167121003</v>
      </c>
      <c r="N133" s="17">
        <f t="shared" si="28"/>
        <v>542.52712018711338</v>
      </c>
      <c r="O133" s="24">
        <f t="shared" si="19"/>
        <v>0.22361531743568228</v>
      </c>
      <c r="P133" s="7"/>
      <c r="Q133" s="25">
        <f t="shared" si="20"/>
        <v>3842.6941517333885</v>
      </c>
      <c r="R133" s="24">
        <f t="shared" si="21"/>
        <v>506.43111091851046</v>
      </c>
      <c r="S133" s="7"/>
      <c r="T133" s="25">
        <f t="shared" si="22"/>
        <v>-0.99148001472595793</v>
      </c>
      <c r="U133" s="24">
        <f t="shared" si="23"/>
        <v>0.13171197143637151</v>
      </c>
      <c r="V133" s="7"/>
      <c r="W133" s="25">
        <f t="shared" si="24"/>
        <v>-0.99248647489281283</v>
      </c>
      <c r="X133" s="24">
        <f t="shared" si="29"/>
        <v>89.998118433738512</v>
      </c>
      <c r="Y133" s="7"/>
      <c r="Z133" s="25">
        <f t="shared" si="30"/>
        <v>-630</v>
      </c>
      <c r="AA133" s="17">
        <f t="shared" si="31"/>
        <v>89.972999999999999</v>
      </c>
      <c r="AB133" s="24">
        <f t="shared" si="25"/>
        <v>1.570325087896858</v>
      </c>
      <c r="AC133" s="17">
        <f t="shared" si="26"/>
        <v>2.5118433738512636E-2</v>
      </c>
    </row>
    <row r="134" spans="1:29" s="17" customFormat="1" x14ac:dyDescent="0.25">
      <c r="A134" s="17">
        <v>49</v>
      </c>
      <c r="B134" s="17">
        <v>-616</v>
      </c>
      <c r="C134" s="17">
        <v>15131</v>
      </c>
      <c r="D134" s="17">
        <v>13291</v>
      </c>
      <c r="E134" s="17">
        <v>11301</v>
      </c>
      <c r="F134" s="17">
        <v>13119</v>
      </c>
      <c r="G134" s="24"/>
      <c r="H134" s="7"/>
      <c r="I134" s="25">
        <f t="shared" si="32"/>
        <v>3830</v>
      </c>
      <c r="J134" s="24">
        <f t="shared" si="32"/>
        <v>172</v>
      </c>
      <c r="K134" s="7"/>
      <c r="L134" s="25">
        <f t="shared" si="27"/>
        <v>3823.4641842319347</v>
      </c>
      <c r="M134" s="17">
        <f t="shared" si="18"/>
        <v>42.716887754090699</v>
      </c>
      <c r="N134" s="17">
        <f t="shared" si="28"/>
        <v>172.62928056631185</v>
      </c>
      <c r="O134" s="24">
        <f t="shared" si="19"/>
        <v>0.39599403113776088</v>
      </c>
      <c r="P134" s="7"/>
      <c r="Q134" s="25">
        <f t="shared" si="20"/>
        <v>3872.6941517333885</v>
      </c>
      <c r="R134" s="24">
        <f t="shared" si="21"/>
        <v>135.43111091851046</v>
      </c>
      <c r="S134" s="7"/>
      <c r="T134" s="25">
        <f t="shared" si="22"/>
        <v>-0.99922052158580288</v>
      </c>
      <c r="U134" s="24">
        <f t="shared" si="23"/>
        <v>3.5222754345684726E-2</v>
      </c>
      <c r="V134" s="7"/>
      <c r="W134" s="25">
        <f t="shared" si="24"/>
        <v>-0.99950995234618167</v>
      </c>
      <c r="X134" s="24">
        <f t="shared" si="29"/>
        <v>84.456889443759735</v>
      </c>
      <c r="Y134" s="7"/>
      <c r="Z134" s="25">
        <f t="shared" si="30"/>
        <v>-616</v>
      </c>
      <c r="AA134" s="17">
        <f t="shared" si="31"/>
        <v>84.429000000000002</v>
      </c>
      <c r="AB134" s="24">
        <f t="shared" si="25"/>
        <v>1.4735640341662926</v>
      </c>
      <c r="AC134" s="17">
        <f t="shared" si="26"/>
        <v>2.7889443759733012E-2</v>
      </c>
    </row>
    <row r="135" spans="1:29" s="17" customFormat="1" x14ac:dyDescent="0.25">
      <c r="A135" s="17">
        <v>50</v>
      </c>
      <c r="B135" s="17">
        <v>-624</v>
      </c>
      <c r="C135" s="17">
        <v>15131</v>
      </c>
      <c r="D135" s="17">
        <v>13107</v>
      </c>
      <c r="E135" s="17">
        <v>11305</v>
      </c>
      <c r="F135" s="17">
        <v>13309</v>
      </c>
      <c r="G135" s="24"/>
      <c r="H135" s="7"/>
      <c r="I135" s="25">
        <f t="shared" si="32"/>
        <v>3826</v>
      </c>
      <c r="J135" s="24">
        <f t="shared" si="32"/>
        <v>-202</v>
      </c>
      <c r="K135" s="7"/>
      <c r="L135" s="25">
        <f t="shared" si="27"/>
        <v>3820.857940717342</v>
      </c>
      <c r="M135" s="17">
        <f t="shared" si="18"/>
        <v>26.440773666369413</v>
      </c>
      <c r="N135" s="17">
        <f t="shared" si="28"/>
        <v>-203.35044666863482</v>
      </c>
      <c r="O135" s="24">
        <f t="shared" si="19"/>
        <v>1.8237062048268744</v>
      </c>
      <c r="P135" s="7"/>
      <c r="Q135" s="25">
        <f t="shared" si="20"/>
        <v>3868.6941517333885</v>
      </c>
      <c r="R135" s="24">
        <f t="shared" si="21"/>
        <v>-238.56888908148954</v>
      </c>
      <c r="S135" s="7"/>
      <c r="T135" s="25">
        <f t="shared" si="22"/>
        <v>-0.9981884540044903</v>
      </c>
      <c r="U135" s="24">
        <f t="shared" si="23"/>
        <v>-6.2046699001800043E-2</v>
      </c>
      <c r="V135" s="7"/>
      <c r="W135" s="25">
        <f t="shared" si="24"/>
        <v>-0.99775481318462311</v>
      </c>
      <c r="X135" s="24">
        <f t="shared" si="29"/>
        <v>78.880188656398957</v>
      </c>
      <c r="Y135" s="7"/>
      <c r="Z135" s="25">
        <f t="shared" si="30"/>
        <v>-624</v>
      </c>
      <c r="AA135" s="17">
        <f t="shared" si="31"/>
        <v>78.813000000000002</v>
      </c>
      <c r="AB135" s="24">
        <f t="shared" si="25"/>
        <v>1.3755463433742909</v>
      </c>
      <c r="AC135" s="17">
        <f t="shared" si="26"/>
        <v>6.7188656398954549E-2</v>
      </c>
    </row>
    <row r="136" spans="1:29" s="17" customFormat="1" x14ac:dyDescent="0.25">
      <c r="A136" s="17">
        <v>51</v>
      </c>
      <c r="B136" s="17">
        <v>-606</v>
      </c>
      <c r="C136" s="17">
        <v>15093</v>
      </c>
      <c r="D136" s="17">
        <v>12904</v>
      </c>
      <c r="E136" s="17">
        <v>11309</v>
      </c>
      <c r="F136" s="17">
        <v>13480</v>
      </c>
      <c r="G136" s="24"/>
      <c r="H136" s="7"/>
      <c r="I136" s="25">
        <f t="shared" si="32"/>
        <v>3784</v>
      </c>
      <c r="J136" s="24">
        <f t="shared" si="32"/>
        <v>-576</v>
      </c>
      <c r="K136" s="7"/>
      <c r="L136" s="25">
        <f t="shared" si="27"/>
        <v>3782.8004784546692</v>
      </c>
      <c r="M136" s="17">
        <f t="shared" si="18"/>
        <v>1.4388519377126794</v>
      </c>
      <c r="N136" s="17">
        <f t="shared" si="28"/>
        <v>-566.31012675942145</v>
      </c>
      <c r="O136" s="24">
        <f t="shared" si="19"/>
        <v>93.893643418480238</v>
      </c>
      <c r="P136" s="7"/>
      <c r="Q136" s="25">
        <f t="shared" si="20"/>
        <v>3826.6941517333885</v>
      </c>
      <c r="R136" s="24">
        <f t="shared" si="21"/>
        <v>-612.5688890814896</v>
      </c>
      <c r="S136" s="7"/>
      <c r="T136" s="25">
        <f t="shared" si="22"/>
        <v>-0.98735174440070717</v>
      </c>
      <c r="U136" s="24">
        <f t="shared" si="23"/>
        <v>-0.15931615234928484</v>
      </c>
      <c r="V136" s="7"/>
      <c r="W136" s="25">
        <f t="shared" si="24"/>
        <v>-0.986194761124219</v>
      </c>
      <c r="X136" s="24">
        <f t="shared" si="29"/>
        <v>73.261976853071417</v>
      </c>
      <c r="Y136" s="7"/>
      <c r="Z136" s="25">
        <f t="shared" si="30"/>
        <v>-606</v>
      </c>
      <c r="AA136" s="17">
        <f t="shared" si="31"/>
        <v>73.359000000000009</v>
      </c>
      <c r="AB136" s="24">
        <f t="shared" si="25"/>
        <v>1.2803560859705203</v>
      </c>
      <c r="AC136" s="17">
        <f t="shared" si="26"/>
        <v>-9.7023146928592041E-2</v>
      </c>
    </row>
    <row r="137" spans="1:29" s="17" customFormat="1" x14ac:dyDescent="0.25">
      <c r="A137" s="17">
        <v>52</v>
      </c>
      <c r="B137" s="17">
        <v>-621</v>
      </c>
      <c r="C137" s="17">
        <v>15061</v>
      </c>
      <c r="D137" s="17">
        <v>12727</v>
      </c>
      <c r="E137" s="17">
        <v>11349</v>
      </c>
      <c r="F137" s="17">
        <v>13659</v>
      </c>
      <c r="G137" s="24"/>
      <c r="H137" s="7"/>
      <c r="I137" s="25">
        <f t="shared" si="32"/>
        <v>3712</v>
      </c>
      <c r="J137" s="24">
        <f t="shared" si="32"/>
        <v>-932</v>
      </c>
      <c r="K137" s="7"/>
      <c r="L137" s="25">
        <f t="shared" si="27"/>
        <v>3707.8477763461515</v>
      </c>
      <c r="M137" s="17">
        <f t="shared" si="18"/>
        <v>17.240961271579181</v>
      </c>
      <c r="N137" s="17">
        <f t="shared" si="28"/>
        <v>-932.5610898990401</v>
      </c>
      <c r="O137" s="24">
        <f t="shared" si="19"/>
        <v>0.31482187480482771</v>
      </c>
      <c r="P137" s="7"/>
      <c r="Q137" s="25">
        <f t="shared" si="20"/>
        <v>3754.6941517333885</v>
      </c>
      <c r="R137" s="24">
        <f t="shared" si="21"/>
        <v>-968.5688890814896</v>
      </c>
      <c r="S137" s="7"/>
      <c r="T137" s="25">
        <f t="shared" si="22"/>
        <v>-0.96877452793707908</v>
      </c>
      <c r="U137" s="24">
        <f t="shared" si="23"/>
        <v>-0.25190418815598159</v>
      </c>
      <c r="V137" s="7"/>
      <c r="W137" s="25">
        <f t="shared" si="24"/>
        <v>-0.9669287872183846</v>
      </c>
      <c r="X137" s="24">
        <f t="shared" si="29"/>
        <v>67.83650559667916</v>
      </c>
      <c r="Y137" s="7"/>
      <c r="Z137" s="25">
        <f t="shared" si="30"/>
        <v>-621</v>
      </c>
      <c r="AA137" s="17">
        <f t="shared" si="31"/>
        <v>67.77000000000001</v>
      </c>
      <c r="AB137" s="24">
        <f t="shared" si="25"/>
        <v>1.1828096340765573</v>
      </c>
      <c r="AC137" s="17">
        <f t="shared" si="26"/>
        <v>6.6505596679149903E-2</v>
      </c>
    </row>
    <row r="138" spans="1:29" s="17" customFormat="1" x14ac:dyDescent="0.25">
      <c r="A138" s="17">
        <v>53</v>
      </c>
      <c r="B138" s="17">
        <v>-626</v>
      </c>
      <c r="C138" s="17">
        <v>15003</v>
      </c>
      <c r="D138" s="17">
        <v>12550</v>
      </c>
      <c r="E138" s="17">
        <v>11407</v>
      </c>
      <c r="F138" s="17">
        <v>13840</v>
      </c>
      <c r="G138" s="24"/>
      <c r="H138" s="7"/>
      <c r="I138" s="25">
        <f t="shared" si="32"/>
        <v>3596</v>
      </c>
      <c r="J138" s="24">
        <f t="shared" si="32"/>
        <v>-1290</v>
      </c>
      <c r="K138" s="7"/>
      <c r="L138" s="25">
        <f t="shared" si="27"/>
        <v>3596.1787106703555</v>
      </c>
      <c r="M138" s="17">
        <f t="shared" si="18"/>
        <v>3.1937503698907001E-2</v>
      </c>
      <c r="N138" s="17">
        <f t="shared" si="28"/>
        <v>-1292.4249478952579</v>
      </c>
      <c r="O138" s="24">
        <f t="shared" si="19"/>
        <v>5.8803722947157242</v>
      </c>
      <c r="P138" s="7"/>
      <c r="Q138" s="25">
        <f t="shared" si="20"/>
        <v>3638.6941517333885</v>
      </c>
      <c r="R138" s="24">
        <f t="shared" si="21"/>
        <v>-1326.5688890814895</v>
      </c>
      <c r="S138" s="7"/>
      <c r="T138" s="25">
        <f t="shared" si="22"/>
        <v>-0.93884456807901162</v>
      </c>
      <c r="U138" s="24">
        <f t="shared" si="23"/>
        <v>-0.34501238146721025</v>
      </c>
      <c r="V138" s="7"/>
      <c r="W138" s="25">
        <f t="shared" si="24"/>
        <v>-0.9363058897313169</v>
      </c>
      <c r="X138" s="24">
        <f t="shared" si="29"/>
        <v>62.210658228283592</v>
      </c>
      <c r="Y138" s="7"/>
      <c r="Z138" s="25">
        <f t="shared" si="30"/>
        <v>-626</v>
      </c>
      <c r="AA138" s="17">
        <f t="shared" si="31"/>
        <v>62.13600000000001</v>
      </c>
      <c r="AB138" s="24">
        <f t="shared" si="25"/>
        <v>1.0844777840191968</v>
      </c>
      <c r="AC138" s="17">
        <f t="shared" si="26"/>
        <v>7.4658228283581707E-2</v>
      </c>
    </row>
    <row r="139" spans="1:29" s="17" customFormat="1" x14ac:dyDescent="0.25">
      <c r="A139" s="17">
        <v>54</v>
      </c>
      <c r="B139" s="17">
        <v>-632</v>
      </c>
      <c r="C139" s="17">
        <v>14931</v>
      </c>
      <c r="D139" s="17">
        <v>12376</v>
      </c>
      <c r="E139" s="17">
        <v>11481</v>
      </c>
      <c r="F139" s="17">
        <v>14016</v>
      </c>
      <c r="G139" s="24"/>
      <c r="H139" s="7"/>
      <c r="I139" s="25">
        <f t="shared" si="32"/>
        <v>3450</v>
      </c>
      <c r="J139" s="24">
        <f t="shared" si="32"/>
        <v>-1640</v>
      </c>
      <c r="K139" s="7"/>
      <c r="L139" s="25">
        <f t="shared" si="27"/>
        <v>3447.755873869216</v>
      </c>
      <c r="M139" s="17">
        <f t="shared" si="18"/>
        <v>5.0361020908676792</v>
      </c>
      <c r="N139" s="17">
        <f t="shared" si="28"/>
        <v>-1642.7022613472948</v>
      </c>
      <c r="O139" s="24">
        <f t="shared" si="19"/>
        <v>7.302216389083398</v>
      </c>
      <c r="P139" s="7"/>
      <c r="Q139" s="25">
        <f t="shared" si="20"/>
        <v>3492.6941517333885</v>
      </c>
      <c r="R139" s="24">
        <f t="shared" si="21"/>
        <v>-1676.5688890814895</v>
      </c>
      <c r="S139" s="7"/>
      <c r="T139" s="25">
        <f t="shared" si="22"/>
        <v>-0.90117410136109899</v>
      </c>
      <c r="U139" s="24">
        <f t="shared" si="23"/>
        <v>-0.43603994476031099</v>
      </c>
      <c r="V139" s="7"/>
      <c r="W139" s="25">
        <f t="shared" si="24"/>
        <v>-0.89795773769649401</v>
      </c>
      <c r="X139" s="24">
        <f t="shared" si="29"/>
        <v>56.537840637651698</v>
      </c>
      <c r="Y139" s="7"/>
      <c r="Z139" s="25">
        <f t="shared" si="30"/>
        <v>-632</v>
      </c>
      <c r="AA139" s="17">
        <f t="shared" si="31"/>
        <v>56.448000000000008</v>
      </c>
      <c r="AB139" s="24">
        <f t="shared" si="25"/>
        <v>0.98520345616575922</v>
      </c>
      <c r="AC139" s="17">
        <f t="shared" si="26"/>
        <v>8.9840637651690258E-2</v>
      </c>
    </row>
    <row r="140" spans="1:29" s="17" customFormat="1" x14ac:dyDescent="0.25">
      <c r="A140" s="17">
        <v>55</v>
      </c>
      <c r="B140" s="17">
        <v>-641</v>
      </c>
      <c r="C140" s="17">
        <v>14829</v>
      </c>
      <c r="D140" s="17">
        <v>12196</v>
      </c>
      <c r="E140" s="17">
        <v>11567</v>
      </c>
      <c r="F140" s="17">
        <v>14177</v>
      </c>
      <c r="G140" s="24"/>
      <c r="H140" s="7"/>
      <c r="I140" s="25">
        <f t="shared" si="32"/>
        <v>3262</v>
      </c>
      <c r="J140" s="24">
        <f t="shared" si="32"/>
        <v>-1981</v>
      </c>
      <c r="K140" s="7"/>
      <c r="L140" s="25">
        <f t="shared" si="27"/>
        <v>3262.0944858375087</v>
      </c>
      <c r="M140" s="17">
        <f t="shared" si="18"/>
        <v>8.9275734897257229E-3</v>
      </c>
      <c r="N140" s="17">
        <f t="shared" si="28"/>
        <v>-1981.0619176329776</v>
      </c>
      <c r="O140" s="24">
        <f t="shared" si="19"/>
        <v>3.8337932735501403E-3</v>
      </c>
      <c r="P140" s="7"/>
      <c r="Q140" s="25">
        <f t="shared" si="20"/>
        <v>3304.6941517333885</v>
      </c>
      <c r="R140" s="24">
        <f t="shared" si="21"/>
        <v>-2017.5688890814895</v>
      </c>
      <c r="S140" s="7"/>
      <c r="T140" s="25">
        <f t="shared" si="22"/>
        <v>-0.85266692503940333</v>
      </c>
      <c r="U140" s="24">
        <f t="shared" si="23"/>
        <v>-0.52472679928301769</v>
      </c>
      <c r="V140" s="7"/>
      <c r="W140" s="25">
        <f t="shared" si="24"/>
        <v>-0.8487899761003026</v>
      </c>
      <c r="X140" s="24">
        <f t="shared" si="29"/>
        <v>50.714027164493814</v>
      </c>
      <c r="Y140" s="7"/>
      <c r="Z140" s="25">
        <f t="shared" si="30"/>
        <v>-641</v>
      </c>
      <c r="AA140" s="17">
        <f t="shared" si="31"/>
        <v>50.679000000000009</v>
      </c>
      <c r="AB140" s="24">
        <f t="shared" si="25"/>
        <v>0.88451541161820635</v>
      </c>
      <c r="AC140" s="17">
        <f t="shared" si="26"/>
        <v>3.5027164493804719E-2</v>
      </c>
    </row>
    <row r="141" spans="1:29" s="17" customFormat="1" x14ac:dyDescent="0.25">
      <c r="A141" s="17">
        <v>56</v>
      </c>
      <c r="B141" s="17">
        <v>-627</v>
      </c>
      <c r="C141" s="17">
        <v>14728</v>
      </c>
      <c r="D141" s="17">
        <v>12042</v>
      </c>
      <c r="E141" s="17">
        <v>11679</v>
      </c>
      <c r="F141" s="17">
        <v>14336</v>
      </c>
      <c r="G141" s="24"/>
      <c r="H141" s="7"/>
      <c r="I141" s="25">
        <f t="shared" si="32"/>
        <v>3049</v>
      </c>
      <c r="J141" s="24">
        <f t="shared" si="32"/>
        <v>-2294</v>
      </c>
      <c r="K141" s="7"/>
      <c r="L141" s="25">
        <f t="shared" si="27"/>
        <v>3048.0633954860382</v>
      </c>
      <c r="M141" s="17">
        <f t="shared" si="18"/>
        <v>0.87722801557363994</v>
      </c>
      <c r="N141" s="17">
        <f t="shared" si="28"/>
        <v>-2292.2842963949633</v>
      </c>
      <c r="O141" s="24">
        <f t="shared" si="19"/>
        <v>2.9436388603357622</v>
      </c>
      <c r="P141" s="7"/>
      <c r="Q141" s="25">
        <f t="shared" si="20"/>
        <v>3091.6941517333885</v>
      </c>
      <c r="R141" s="24">
        <f t="shared" si="21"/>
        <v>-2330.5688890814895</v>
      </c>
      <c r="S141" s="7"/>
      <c r="T141" s="25">
        <f t="shared" si="22"/>
        <v>-0.79770932633450353</v>
      </c>
      <c r="U141" s="24">
        <f t="shared" si="23"/>
        <v>-0.60613144874227631</v>
      </c>
      <c r="V141" s="7"/>
      <c r="W141" s="25">
        <f t="shared" si="24"/>
        <v>-0.79322574547927482</v>
      </c>
      <c r="X141" s="24">
        <f t="shared" si="29"/>
        <v>45.053913529489478</v>
      </c>
      <c r="Y141" s="7"/>
      <c r="Z141" s="25">
        <f t="shared" si="30"/>
        <v>-627</v>
      </c>
      <c r="AA141" s="17">
        <f t="shared" si="31"/>
        <v>45.036000000000008</v>
      </c>
      <c r="AB141" s="24">
        <f t="shared" si="25"/>
        <v>0.78602648192816638</v>
      </c>
      <c r="AC141" s="17">
        <f t="shared" si="26"/>
        <v>1.7913529489469227E-2</v>
      </c>
    </row>
    <row r="142" spans="1:29" s="17" customFormat="1" x14ac:dyDescent="0.25">
      <c r="A142" s="17">
        <v>57</v>
      </c>
      <c r="B142" s="17">
        <v>-632</v>
      </c>
      <c r="C142" s="17">
        <v>14604</v>
      </c>
      <c r="D142" s="17">
        <v>11900</v>
      </c>
      <c r="E142" s="17">
        <v>11803</v>
      </c>
      <c r="F142" s="17">
        <v>14486</v>
      </c>
      <c r="G142" s="24"/>
      <c r="H142" s="7"/>
      <c r="I142" s="25">
        <f t="shared" si="32"/>
        <v>2801</v>
      </c>
      <c r="J142" s="24">
        <f t="shared" si="32"/>
        <v>-2586</v>
      </c>
      <c r="K142" s="7"/>
      <c r="L142" s="25">
        <f t="shared" si="27"/>
        <v>2801.9947536274854</v>
      </c>
      <c r="M142" s="17">
        <f t="shared" si="18"/>
        <v>0.98953477939526624</v>
      </c>
      <c r="N142" s="17">
        <f t="shared" si="28"/>
        <v>-2583.1420346302766</v>
      </c>
      <c r="O142" s="24">
        <f t="shared" si="19"/>
        <v>8.167966054538141</v>
      </c>
      <c r="P142" s="7"/>
      <c r="Q142" s="25">
        <f t="shared" si="20"/>
        <v>2843.6941517333885</v>
      </c>
      <c r="R142" s="24">
        <f t="shared" si="21"/>
        <v>-2622.5688890814895</v>
      </c>
      <c r="S142" s="7"/>
      <c r="T142" s="25">
        <f t="shared" si="22"/>
        <v>-0.73372113629311786</v>
      </c>
      <c r="U142" s="24">
        <f t="shared" si="23"/>
        <v>-0.68207444440394893</v>
      </c>
      <c r="V142" s="7"/>
      <c r="W142" s="25">
        <f t="shared" si="24"/>
        <v>-0.72867127270524501</v>
      </c>
      <c r="X142" s="24">
        <f t="shared" si="29"/>
        <v>39.330407671672958</v>
      </c>
      <c r="Y142" s="7"/>
      <c r="Z142" s="25">
        <f t="shared" si="30"/>
        <v>-632</v>
      </c>
      <c r="AA142" s="17">
        <f t="shared" si="31"/>
        <v>39.348000000000006</v>
      </c>
      <c r="AB142" s="24">
        <f t="shared" si="25"/>
        <v>0.68675215407472889</v>
      </c>
      <c r="AC142" s="17">
        <f t="shared" si="26"/>
        <v>-1.7592328327047824E-2</v>
      </c>
    </row>
    <row r="143" spans="1:29" s="17" customFormat="1" x14ac:dyDescent="0.25">
      <c r="A143" s="17">
        <v>58</v>
      </c>
      <c r="B143" s="17">
        <v>-604</v>
      </c>
      <c r="C143" s="17">
        <v>14476</v>
      </c>
      <c r="D143" s="17">
        <v>11781</v>
      </c>
      <c r="E143" s="17">
        <v>11937</v>
      </c>
      <c r="F143" s="17">
        <v>14621</v>
      </c>
      <c r="G143" s="24"/>
      <c r="H143" s="7"/>
      <c r="I143" s="25">
        <f t="shared" si="32"/>
        <v>2539</v>
      </c>
      <c r="J143" s="24">
        <f t="shared" si="32"/>
        <v>-2840</v>
      </c>
      <c r="K143" s="7"/>
      <c r="L143" s="25">
        <f t="shared" si="27"/>
        <v>2540.5943808400493</v>
      </c>
      <c r="M143" s="17">
        <f t="shared" si="18"/>
        <v>2.5420502631163924</v>
      </c>
      <c r="N143" s="17">
        <f t="shared" si="28"/>
        <v>-2837.0470054156426</v>
      </c>
      <c r="O143" s="24">
        <f t="shared" si="19"/>
        <v>8.7201770152440403</v>
      </c>
      <c r="P143" s="7"/>
      <c r="Q143" s="25">
        <f t="shared" si="20"/>
        <v>2581.6941517333885</v>
      </c>
      <c r="R143" s="24">
        <f t="shared" si="21"/>
        <v>-2876.5688890814895</v>
      </c>
      <c r="S143" s="7"/>
      <c r="T143" s="25">
        <f t="shared" si="22"/>
        <v>-0.66612070971713777</v>
      </c>
      <c r="U143" s="24">
        <f t="shared" si="23"/>
        <v>-0.74813444747951352</v>
      </c>
      <c r="V143" s="7"/>
      <c r="W143" s="25">
        <f t="shared" si="24"/>
        <v>-0.66057792786889513</v>
      </c>
      <c r="X143" s="24">
        <f t="shared" si="29"/>
        <v>33.882057142358917</v>
      </c>
      <c r="Y143" s="7"/>
      <c r="Z143" s="25">
        <f t="shared" si="30"/>
        <v>-604</v>
      </c>
      <c r="AA143" s="17">
        <f t="shared" si="31"/>
        <v>33.912000000000006</v>
      </c>
      <c r="AB143" s="24">
        <f t="shared" si="25"/>
        <v>0.5918760559363172</v>
      </c>
      <c r="AC143" s="17">
        <f t="shared" si="26"/>
        <v>-2.9942857641088949E-2</v>
      </c>
    </row>
    <row r="144" spans="1:29" s="17" customFormat="1" x14ac:dyDescent="0.25">
      <c r="A144" s="17">
        <v>59</v>
      </c>
      <c r="B144" s="17">
        <v>-612</v>
      </c>
      <c r="C144" s="17">
        <v>14330</v>
      </c>
      <c r="D144" s="17">
        <v>11659</v>
      </c>
      <c r="E144" s="17">
        <v>12081</v>
      </c>
      <c r="F144" s="17">
        <v>14732</v>
      </c>
      <c r="G144" s="24"/>
      <c r="H144" s="7"/>
      <c r="I144" s="25">
        <f t="shared" si="32"/>
        <v>2249</v>
      </c>
      <c r="J144" s="24">
        <f t="shared" si="32"/>
        <v>-3073</v>
      </c>
      <c r="K144" s="7"/>
      <c r="L144" s="25">
        <f t="shared" si="27"/>
        <v>2252.026029880838</v>
      </c>
      <c r="M144" s="17">
        <f t="shared" si="18"/>
        <v>9.1568568397244139</v>
      </c>
      <c r="N144" s="17">
        <f t="shared" si="28"/>
        <v>-3067.9474515919815</v>
      </c>
      <c r="O144" s="24">
        <f t="shared" si="19"/>
        <v>25.528245415370662</v>
      </c>
      <c r="P144" s="7"/>
      <c r="Q144" s="25">
        <f t="shared" si="20"/>
        <v>2291.6941517333885</v>
      </c>
      <c r="R144" s="24">
        <f t="shared" si="21"/>
        <v>-3109.5688890814895</v>
      </c>
      <c r="S144" s="7"/>
      <c r="T144" s="25">
        <f t="shared" si="22"/>
        <v>-0.59129581007196896</v>
      </c>
      <c r="U144" s="24">
        <f t="shared" si="23"/>
        <v>-0.80873279675749199</v>
      </c>
      <c r="V144" s="7"/>
      <c r="W144" s="25">
        <f t="shared" si="24"/>
        <v>-0.5853005090451201</v>
      </c>
      <c r="X144" s="24">
        <f t="shared" si="29"/>
        <v>28.332836463189267</v>
      </c>
      <c r="Y144" s="7"/>
      <c r="Z144" s="25">
        <f t="shared" si="30"/>
        <v>-612</v>
      </c>
      <c r="AA144" s="17">
        <f t="shared" si="31"/>
        <v>28.404000000000007</v>
      </c>
      <c r="AB144" s="24">
        <f t="shared" si="25"/>
        <v>0.49574332073646948</v>
      </c>
      <c r="AC144" s="17">
        <f t="shared" si="26"/>
        <v>-7.1163536810740169E-2</v>
      </c>
    </row>
    <row r="145" spans="1:29" s="17" customFormat="1" x14ac:dyDescent="0.25">
      <c r="A145" s="17">
        <v>60</v>
      </c>
      <c r="B145" s="17">
        <v>-636</v>
      </c>
      <c r="C145" s="17">
        <v>14167</v>
      </c>
      <c r="D145" s="17">
        <v>11550</v>
      </c>
      <c r="E145" s="17">
        <v>12240</v>
      </c>
      <c r="F145" s="17">
        <v>14830</v>
      </c>
      <c r="G145" s="24"/>
      <c r="H145" s="7"/>
      <c r="I145" s="25">
        <f t="shared" si="32"/>
        <v>1927</v>
      </c>
      <c r="J145" s="24">
        <f t="shared" si="32"/>
        <v>-3280</v>
      </c>
      <c r="K145" s="7"/>
      <c r="L145" s="25">
        <f t="shared" si="27"/>
        <v>1929.710195696767</v>
      </c>
      <c r="M145" s="17">
        <f t="shared" si="18"/>
        <v>7.3451607147741447</v>
      </c>
      <c r="N145" s="17">
        <f t="shared" si="28"/>
        <v>-3277.5056105853955</v>
      </c>
      <c r="O145" s="24">
        <f t="shared" si="19"/>
        <v>6.221978551690901</v>
      </c>
      <c r="P145" s="7"/>
      <c r="Q145" s="25">
        <f t="shared" si="20"/>
        <v>1969.6941517333885</v>
      </c>
      <c r="R145" s="24">
        <f t="shared" si="21"/>
        <v>-3316.5688890814895</v>
      </c>
      <c r="S145" s="7"/>
      <c r="T145" s="25">
        <f t="shared" si="22"/>
        <v>-0.50821436977629875</v>
      </c>
      <c r="U145" s="24">
        <f t="shared" si="23"/>
        <v>-0.86256909847655439</v>
      </c>
      <c r="V145" s="7"/>
      <c r="W145" s="25">
        <f t="shared" si="24"/>
        <v>-0.5018165864904669</v>
      </c>
      <c r="X145" s="24">
        <f t="shared" si="29"/>
        <v>22.628168671677372</v>
      </c>
      <c r="Y145" s="7"/>
      <c r="Z145" s="25">
        <f t="shared" si="30"/>
        <v>-636</v>
      </c>
      <c r="AA145" s="17">
        <f t="shared" si="31"/>
        <v>22.680000000000007</v>
      </c>
      <c r="AB145" s="24">
        <f t="shared" si="25"/>
        <v>0.39584067435231401</v>
      </c>
      <c r="AC145" s="17">
        <f t="shared" si="26"/>
        <v>-5.1831328322634818E-2</v>
      </c>
    </row>
    <row r="146" spans="1:29" s="17" customFormat="1" x14ac:dyDescent="0.25">
      <c r="A146" s="17">
        <v>61</v>
      </c>
      <c r="B146" s="17">
        <v>-613</v>
      </c>
      <c r="C146" s="17">
        <v>13991</v>
      </c>
      <c r="D146" s="17">
        <v>11464</v>
      </c>
      <c r="E146" s="17">
        <v>12398</v>
      </c>
      <c r="F146" s="17">
        <v>14911</v>
      </c>
      <c r="G146" s="24"/>
      <c r="H146" s="7"/>
      <c r="I146" s="25">
        <f t="shared" si="32"/>
        <v>1593</v>
      </c>
      <c r="J146" s="24">
        <f t="shared" si="32"/>
        <v>-3447</v>
      </c>
      <c r="K146" s="7"/>
      <c r="L146" s="25">
        <f t="shared" si="27"/>
        <v>1600.3821153057772</v>
      </c>
      <c r="M146" s="17">
        <f t="shared" si="18"/>
        <v>54.495626387790495</v>
      </c>
      <c r="N146" s="17">
        <f t="shared" si="28"/>
        <v>-3448.235614931381</v>
      </c>
      <c r="O146" s="24">
        <f t="shared" si="19"/>
        <v>1.5267442586515523</v>
      </c>
      <c r="P146" s="7"/>
      <c r="Q146" s="25">
        <f t="shared" si="20"/>
        <v>1635.6941517333885</v>
      </c>
      <c r="R146" s="24">
        <f t="shared" si="21"/>
        <v>-3483.5688890814895</v>
      </c>
      <c r="S146" s="7"/>
      <c r="T146" s="25">
        <f t="shared" si="22"/>
        <v>-0.42203672673669063</v>
      </c>
      <c r="U146" s="24">
        <f t="shared" si="23"/>
        <v>-0.9060022501049767</v>
      </c>
      <c r="V146" s="7"/>
      <c r="W146" s="25">
        <f t="shared" si="24"/>
        <v>-0.41531370646126647</v>
      </c>
      <c r="X146" s="24">
        <f t="shared" si="29"/>
        <v>17.065460219168415</v>
      </c>
      <c r="Y146" s="7"/>
      <c r="Z146" s="25">
        <f t="shared" si="30"/>
        <v>-613</v>
      </c>
      <c r="AA146" s="17">
        <f t="shared" si="31"/>
        <v>17.163000000000007</v>
      </c>
      <c r="AB146" s="24">
        <f t="shared" si="25"/>
        <v>0.29955085951978688</v>
      </c>
      <c r="AC146" s="17">
        <f t="shared" si="26"/>
        <v>-9.7539780831592537E-2</v>
      </c>
    </row>
    <row r="147" spans="1:29" s="17" customFormat="1" x14ac:dyDescent="0.25">
      <c r="A147" s="17">
        <v>62</v>
      </c>
      <c r="B147" s="17">
        <v>-639</v>
      </c>
      <c r="C147" s="17">
        <v>13826</v>
      </c>
      <c r="D147" s="17">
        <v>11396</v>
      </c>
      <c r="E147" s="17">
        <v>12586</v>
      </c>
      <c r="F147" s="17">
        <v>14993</v>
      </c>
      <c r="G147" s="24"/>
      <c r="H147" s="7"/>
      <c r="I147" s="25">
        <f t="shared" si="32"/>
        <v>1240</v>
      </c>
      <c r="J147" s="24">
        <f t="shared" si="32"/>
        <v>-3597</v>
      </c>
      <c r="K147" s="7"/>
      <c r="L147" s="25">
        <f t="shared" si="27"/>
        <v>1240.9152604738326</v>
      </c>
      <c r="M147" s="17">
        <f t="shared" si="18"/>
        <v>0.83770173496033362</v>
      </c>
      <c r="N147" s="17">
        <f t="shared" si="28"/>
        <v>-3591.8259660834001</v>
      </c>
      <c r="O147" s="24">
        <f t="shared" si="19"/>
        <v>26.770626970126209</v>
      </c>
      <c r="P147" s="7"/>
      <c r="Q147" s="25">
        <f t="shared" si="20"/>
        <v>1282.6941517333885</v>
      </c>
      <c r="R147" s="24">
        <f t="shared" si="21"/>
        <v>-3633.5688890814895</v>
      </c>
      <c r="S147" s="7"/>
      <c r="T147" s="25">
        <f t="shared" si="22"/>
        <v>-0.33095676268584723</v>
      </c>
      <c r="U147" s="24">
        <f t="shared" si="23"/>
        <v>-0.945014062944877</v>
      </c>
      <c r="V147" s="7"/>
      <c r="W147" s="25">
        <f t="shared" si="24"/>
        <v>-0.32394123557659521</v>
      </c>
      <c r="X147" s="24">
        <f t="shared" si="29"/>
        <v>11.359814678820157</v>
      </c>
      <c r="Y147" s="7"/>
      <c r="Z147" s="25">
        <f t="shared" si="30"/>
        <v>-639</v>
      </c>
      <c r="AA147" s="17">
        <f t="shared" si="31"/>
        <v>11.412000000000008</v>
      </c>
      <c r="AB147" s="24">
        <f t="shared" si="25"/>
        <v>0.19917697423759301</v>
      </c>
      <c r="AC147" s="17">
        <f t="shared" si="26"/>
        <v>-5.2185321179850419E-2</v>
      </c>
    </row>
    <row r="148" spans="1:29" s="17" customFormat="1" x14ac:dyDescent="0.25">
      <c r="A148" s="17">
        <v>63</v>
      </c>
      <c r="B148" s="17">
        <v>-641</v>
      </c>
      <c r="C148" s="17">
        <v>13626</v>
      </c>
      <c r="D148" s="17">
        <v>11335</v>
      </c>
      <c r="E148" s="17">
        <v>12762</v>
      </c>
      <c r="F148" s="17">
        <v>15039</v>
      </c>
      <c r="G148" s="24"/>
      <c r="H148" s="7"/>
      <c r="I148" s="25">
        <f t="shared" si="32"/>
        <v>864</v>
      </c>
      <c r="J148" s="24">
        <f t="shared" si="32"/>
        <v>-3704</v>
      </c>
      <c r="K148" s="7"/>
      <c r="L148" s="25">
        <f t="shared" si="27"/>
        <v>867.33312746946649</v>
      </c>
      <c r="M148" s="17">
        <f t="shared" ref="M148:M149" si="33">(I148-L148)^2</f>
        <v>11.109738727712086</v>
      </c>
      <c r="N148" s="17">
        <f t="shared" si="28"/>
        <v>-3699.1760755202654</v>
      </c>
      <c r="O148" s="24">
        <f t="shared" ref="O148:O149" si="34">(J148-N148)^2</f>
        <v>23.270247386182874</v>
      </c>
      <c r="P148" s="7"/>
      <c r="Q148" s="25">
        <f t="shared" si="20"/>
        <v>906.69415173338859</v>
      </c>
      <c r="R148" s="24">
        <f t="shared" si="21"/>
        <v>-3740.5688890814895</v>
      </c>
      <c r="S148" s="7"/>
      <c r="T148" s="25">
        <f t="shared" si="22"/>
        <v>-0.233942410042456</v>
      </c>
      <c r="U148" s="24">
        <f t="shared" si="23"/>
        <v>-0.9728424894373392</v>
      </c>
      <c r="V148" s="7"/>
      <c r="W148" s="25">
        <f t="shared" si="24"/>
        <v>-0.22671734276788219</v>
      </c>
      <c r="X148" s="24">
        <f t="shared" si="29"/>
        <v>5.5570446869299985</v>
      </c>
      <c r="Y148" s="7"/>
      <c r="Z148" s="25">
        <f t="shared" si="30"/>
        <v>-641</v>
      </c>
      <c r="AA148" s="17">
        <f t="shared" si="31"/>
        <v>5.6430000000000087</v>
      </c>
      <c r="AB148" s="24">
        <f t="shared" si="25"/>
        <v>9.8488929690040181E-2</v>
      </c>
      <c r="AC148" s="17">
        <f t="shared" si="26"/>
        <v>-8.5955313070010142E-2</v>
      </c>
    </row>
    <row r="149" spans="1:29" s="17" customFormat="1" x14ac:dyDescent="0.25">
      <c r="A149" s="17">
        <v>64</v>
      </c>
      <c r="B149" s="17">
        <v>-635</v>
      </c>
      <c r="C149" s="17">
        <v>13441</v>
      </c>
      <c r="D149" s="17">
        <v>11308</v>
      </c>
      <c r="E149" s="17">
        <v>12957</v>
      </c>
      <c r="F149" s="17">
        <v>15078</v>
      </c>
      <c r="G149" s="24"/>
      <c r="H149" s="7"/>
      <c r="I149" s="25">
        <f t="shared" si="32"/>
        <v>484</v>
      </c>
      <c r="J149" s="24">
        <f t="shared" si="32"/>
        <v>-3770</v>
      </c>
      <c r="K149" s="7"/>
      <c r="L149" s="25">
        <f t="shared" si="27"/>
        <v>488.1371044962911</v>
      </c>
      <c r="M149" s="17">
        <f t="shared" si="33"/>
        <v>17.115633613232049</v>
      </c>
      <c r="N149" s="17">
        <f t="shared" si="28"/>
        <v>-3768.2207468579177</v>
      </c>
      <c r="O149" s="24">
        <f t="shared" si="34"/>
        <v>3.1657417436098267</v>
      </c>
      <c r="P149" s="7"/>
      <c r="Q149" s="25">
        <f t="shared" ref="Q149" si="35">I149-$J$4</f>
        <v>526.69415173338859</v>
      </c>
      <c r="R149" s="24">
        <f t="shared" ref="R149" si="36">J149-$J$3</f>
        <v>-3806.5688890814895</v>
      </c>
      <c r="S149" s="7"/>
      <c r="T149" s="25">
        <f t="shared" ref="T149" si="37">Q149/$J$7</f>
        <v>-0.13589598981775208</v>
      </c>
      <c r="U149" s="24">
        <f t="shared" ref="U149" si="38">R149/$J$6</f>
        <v>-0.99000768708689535</v>
      </c>
      <c r="V149" s="7"/>
      <c r="W149" s="25">
        <f t="shared" ref="W149" si="39">(T149-U149*SIN(-$J$11*PI()/180))/(COS(-$J$11*PI()/180))</f>
        <v>-0.12854061794408503</v>
      </c>
      <c r="X149" s="24">
        <f>IF(MOD(ATAN2(U149,W149)*180/PI()-$J$9+360,360)&gt;5,MOD(ATAN2(U149,W149)*180/PI()-$J$9+360,360)-360,MOD(ATAN2(U149,W149)*180/PI()-$J$9+360,360))</f>
        <v>-0.16359571500822767</v>
      </c>
      <c r="Y149" s="7"/>
      <c r="Z149" s="25">
        <f t="shared" si="30"/>
        <v>-635</v>
      </c>
      <c r="AA149" s="17">
        <f t="shared" si="31"/>
        <v>-7.1999999999991182E-2</v>
      </c>
      <c r="AB149" s="24">
        <f t="shared" ref="AB149" si="40">AA149*PI()/180</f>
        <v>-1.2566370614357633E-3</v>
      </c>
      <c r="AC149" s="17">
        <f t="shared" ref="AC149" si="41">X149-AA149</f>
        <v>-9.1595715008236489E-2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-9976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9979</v>
      </c>
      <c r="G156" s="2"/>
      <c r="I156" s="1"/>
      <c r="J156" s="3"/>
    </row>
    <row r="157" spans="1:29" x14ac:dyDescent="0.25">
      <c r="A157" t="s">
        <v>175</v>
      </c>
      <c r="B157">
        <v>9987</v>
      </c>
      <c r="G157" s="2"/>
      <c r="I157" s="43">
        <f>J155</f>
        <v>-9991</v>
      </c>
      <c r="J157" s="39">
        <f>I157+B157</f>
        <v>-4</v>
      </c>
    </row>
    <row r="158" spans="1:29" x14ac:dyDescent="0.25">
      <c r="A158" s="31" t="s">
        <v>176</v>
      </c>
      <c r="B158" s="31">
        <v>40008</v>
      </c>
      <c r="G158" s="2"/>
      <c r="I158" s="1"/>
      <c r="J158" s="3"/>
    </row>
    <row r="159" spans="1:29" x14ac:dyDescent="0.25">
      <c r="A159" t="s">
        <v>177</v>
      </c>
      <c r="B159">
        <v>40008</v>
      </c>
      <c r="G159" s="2"/>
      <c r="I159" s="43">
        <f>J157</f>
        <v>-4</v>
      </c>
      <c r="J159" s="39">
        <f>I159+B159</f>
        <v>40004</v>
      </c>
    </row>
    <row r="160" spans="1:29" x14ac:dyDescent="0.25">
      <c r="A160" s="31" t="s">
        <v>178</v>
      </c>
      <c r="B160" s="31">
        <v>10010</v>
      </c>
      <c r="G160" s="2"/>
      <c r="I160" s="1"/>
      <c r="J160" s="3"/>
    </row>
    <row r="161" spans="1:10" x14ac:dyDescent="0.25">
      <c r="A161" t="s">
        <v>179</v>
      </c>
      <c r="B161">
        <v>10010</v>
      </c>
      <c r="G161" s="2"/>
      <c r="I161" s="43">
        <f>J159</f>
        <v>40004</v>
      </c>
      <c r="J161" s="39">
        <f>I161+B161</f>
        <v>50014</v>
      </c>
    </row>
    <row r="162" spans="1:10" x14ac:dyDescent="0.25">
      <c r="A162" s="31" t="s">
        <v>180</v>
      </c>
      <c r="B162" s="31">
        <v>-9981</v>
      </c>
      <c r="G162" s="2"/>
      <c r="I162" s="1"/>
      <c r="J162" s="3"/>
    </row>
    <row r="163" spans="1:10" x14ac:dyDescent="0.25">
      <c r="A163" t="s">
        <v>181</v>
      </c>
      <c r="B163">
        <v>-10004</v>
      </c>
      <c r="G163" s="2"/>
      <c r="I163" s="43">
        <f>J161</f>
        <v>50014</v>
      </c>
      <c r="J163" s="39">
        <f>I163+B163</f>
        <v>40010</v>
      </c>
    </row>
    <row r="164" spans="1:10" x14ac:dyDescent="0.25">
      <c r="A164" s="31" t="s">
        <v>182</v>
      </c>
      <c r="B164" s="31">
        <v>-40018</v>
      </c>
      <c r="G164" s="2"/>
      <c r="I164" s="1"/>
      <c r="J164" s="3"/>
    </row>
    <row r="165" spans="1:10" ht="15.75" thickBot="1" x14ac:dyDescent="0.3">
      <c r="A165" t="s">
        <v>183</v>
      </c>
      <c r="B165">
        <v>-40018</v>
      </c>
      <c r="G165" s="2"/>
      <c r="I165" s="4">
        <f>J163</f>
        <v>40010</v>
      </c>
      <c r="J165" s="6">
        <f>I165+B165</f>
        <v>-8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36.708515026889543</v>
      </c>
      <c r="L3" s="35" t="s">
        <v>1</v>
      </c>
      <c r="M3" s="11">
        <v>-3884.5087705444348</v>
      </c>
      <c r="N3" s="10" t="s">
        <v>2</v>
      </c>
      <c r="O3" s="35">
        <v>3854.6185850038264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-42.550173756702094</v>
      </c>
      <c r="L4" s="9" t="s">
        <v>5</v>
      </c>
      <c r="M4" s="13">
        <v>359.97492653679137</v>
      </c>
      <c r="N4" s="12" t="s">
        <v>6</v>
      </c>
      <c r="O4" s="9">
        <v>360.07696655418363</v>
      </c>
      <c r="Q4" s="2" t="s">
        <v>7</v>
      </c>
      <c r="R4" s="2">
        <f>MAX(AC20:AC149)</f>
        <v>0.20257863655265851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-172.04279042751139</v>
      </c>
      <c r="N5" s="14" t="s">
        <v>9</v>
      </c>
      <c r="O5" s="9">
        <v>-172.45880830424392</v>
      </c>
      <c r="Q5" s="5" t="s">
        <v>10</v>
      </c>
      <c r="R5" s="5">
        <f>MIN(AC20:AC149)</f>
        <v>-0.18141293889885901</v>
      </c>
      <c r="T5" s="45" t="s">
        <v>55</v>
      </c>
      <c r="U5" s="47">
        <v>5</v>
      </c>
    </row>
    <row r="6" spans="1:21" ht="15.75" thickBot="1" x14ac:dyDescent="0.3">
      <c r="A6" t="s">
        <v>161</v>
      </c>
      <c r="I6" s="32" t="s">
        <v>11</v>
      </c>
      <c r="J6" s="32">
        <f>(O3+O9)/2</f>
        <v>3847.8296716702316</v>
      </c>
      <c r="L6" s="37" t="s">
        <v>12</v>
      </c>
      <c r="M6" s="13">
        <v>-42.248255810413362</v>
      </c>
      <c r="N6" s="14" t="s">
        <v>13</v>
      </c>
      <c r="O6" s="9">
        <v>36.609932240984946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-3877.9151463826793</v>
      </c>
      <c r="L7" s="38" t="s">
        <v>15</v>
      </c>
      <c r="M7" s="16">
        <f>SUM(M20:M84)</f>
        <v>1532.5404552317571</v>
      </c>
      <c r="N7" s="15" t="s">
        <v>15</v>
      </c>
      <c r="O7" s="36">
        <f>SUM(O20:O84)</f>
        <v>2151.1713003958466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-172.44379417798632</v>
      </c>
      <c r="L9" s="35" t="s">
        <v>18</v>
      </c>
      <c r="M9" s="11">
        <v>-3871.3215222209233</v>
      </c>
      <c r="N9" s="10" t="s">
        <v>19</v>
      </c>
      <c r="O9" s="35">
        <v>3841.0407583366368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-172.01808552667944</v>
      </c>
      <c r="L10" s="9" t="s">
        <v>21</v>
      </c>
      <c r="M10" s="13">
        <v>359.93869550352838</v>
      </c>
      <c r="N10" s="12" t="s">
        <v>22</v>
      </c>
      <c r="O10" s="9">
        <v>360.05892557087554</v>
      </c>
      <c r="T10" s="48"/>
    </row>
    <row r="11" spans="1:21" ht="15.75" thickBot="1" x14ac:dyDescent="0.3">
      <c r="I11" s="33" t="s">
        <v>23</v>
      </c>
      <c r="J11" s="33">
        <f>J9-J10</f>
        <v>-0.42570865130687707</v>
      </c>
      <c r="L11" s="37" t="s">
        <v>24</v>
      </c>
      <c r="M11" s="13">
        <v>-171.99338062584746</v>
      </c>
      <c r="N11" s="14" t="s">
        <v>25</v>
      </c>
      <c r="O11" s="9">
        <v>-172.42878005172869</v>
      </c>
    </row>
    <row r="12" spans="1:21" x14ac:dyDescent="0.25">
      <c r="I12" s="9"/>
      <c r="J12" s="9"/>
      <c r="L12" s="37" t="s">
        <v>26</v>
      </c>
      <c r="M12" s="13">
        <v>-42.852091702990819</v>
      </c>
      <c r="N12" s="14" t="s">
        <v>27</v>
      </c>
      <c r="O12" s="9">
        <v>36.807097812794133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1597.8421650792786</v>
      </c>
      <c r="N13" s="15" t="s">
        <v>15</v>
      </c>
      <c r="O13" s="36">
        <f>SUM(O85:O149)</f>
        <v>2548.1621153800133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13509</v>
      </c>
      <c r="D20" s="17">
        <v>11360</v>
      </c>
      <c r="E20" s="17">
        <v>13019</v>
      </c>
      <c r="F20" s="17">
        <v>15150</v>
      </c>
      <c r="G20" s="24"/>
      <c r="H20" s="7"/>
      <c r="I20" s="25">
        <f t="shared" ref="I20:J51" si="0">C20-E20</f>
        <v>490</v>
      </c>
      <c r="J20" s="24">
        <f t="shared" si="0"/>
        <v>-3790</v>
      </c>
      <c r="K20" s="7"/>
      <c r="L20" s="25">
        <f>$M$3*SIN(2*PI()/$M$4*(AA20+$M$5))+$M$6</f>
        <v>492.88009920174699</v>
      </c>
      <c r="M20" s="17">
        <f t="shared" ref="M20:M83" si="1">(I20-L20)^2</f>
        <v>8.2949714119036297</v>
      </c>
      <c r="N20" s="17">
        <f>$O$3*COS(2*PI()/$O$4*(AA20+$O$5))+$O$6</f>
        <v>-3784.581963031264</v>
      </c>
      <c r="O20" s="24">
        <f t="shared" ref="O20:O83" si="2">(J20-N20)^2</f>
        <v>29.355124594590336</v>
      </c>
      <c r="P20" s="7"/>
      <c r="Q20" s="25">
        <f>I20-$J$4</f>
        <v>532.55017375670207</v>
      </c>
      <c r="R20" s="24">
        <f>J20-$J$3</f>
        <v>-3826.7085150268895</v>
      </c>
      <c r="S20" s="7"/>
      <c r="T20" s="25">
        <f>Q20/$J$7</f>
        <v>-0.13732899087631278</v>
      </c>
      <c r="U20" s="24">
        <f>R20/$J$6</f>
        <v>-0.99451089095786971</v>
      </c>
      <c r="V20" s="7"/>
      <c r="W20" s="25">
        <f>(T20-U20*SIN(-$J$11*PI()/180))/(COS(-$J$11*PI()/180))</f>
        <v>-0.129943412177847</v>
      </c>
      <c r="X20" s="24">
        <f>IF(MOD(ATAN2(U20,W20)*180/PI()-$J$9+360,360)&gt;5,MOD(ATAN2(U20,W20)*180/PI()-$J$9+360,360)-360,MOD(ATAN2(U20,W20)*180/PI()-$J$9+360,360))</f>
        <v>-0.11207500520993108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-8.5075005209931082E-2</v>
      </c>
      <c r="AD20" s="17">
        <f ca="1">INDIRECT("AC"&amp;AE20)-AC20</f>
        <v>1.0725025805237431E-3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13692</v>
      </c>
      <c r="D21" s="17">
        <v>11390</v>
      </c>
      <c r="E21" s="17">
        <v>12826</v>
      </c>
      <c r="F21" s="17">
        <v>15109</v>
      </c>
      <c r="G21" s="24"/>
      <c r="H21" s="7"/>
      <c r="I21" s="25">
        <f t="shared" si="0"/>
        <v>866</v>
      </c>
      <c r="J21" s="24">
        <f t="shared" si="0"/>
        <v>-3719</v>
      </c>
      <c r="K21" s="7"/>
      <c r="L21" s="25">
        <f t="shared" ref="L21:L84" si="3">$M$3*SIN(2*PI()/$M$4*(AA21+$M$5))+$M$6</f>
        <v>872.19268983567281</v>
      </c>
      <c r="M21" s="17">
        <f t="shared" si="1"/>
        <v>38.349407400845323</v>
      </c>
      <c r="N21" s="17">
        <f t="shared" ref="N21:N84" si="4">$O$3*COS(2*PI()/$O$4*(AA21+$O$5))+$O$6</f>
        <v>-3715.4445240706277</v>
      </c>
      <c r="O21" s="24">
        <f t="shared" si="2"/>
        <v>12.641409084345666</v>
      </c>
      <c r="P21" s="7"/>
      <c r="Q21" s="25">
        <f t="shared" ref="Q21:Q84" si="5">I21-$J$4</f>
        <v>908.55017375670207</v>
      </c>
      <c r="R21" s="24">
        <f t="shared" ref="R21:R84" si="6">J21-$J$3</f>
        <v>-3755.7085150268895</v>
      </c>
      <c r="S21" s="7"/>
      <c r="T21" s="25">
        <f t="shared" ref="T21:T84" si="7">Q21/$J$7</f>
        <v>-0.23428830685070509</v>
      </c>
      <c r="U21" s="24">
        <f t="shared" ref="U21:U84" si="8">R21/$J$6</f>
        <v>-0.97605893074696448</v>
      </c>
      <c r="V21" s="7"/>
      <c r="W21" s="25">
        <f t="shared" ref="W21:W84" si="9">(T21-U21*SIN(-$J$11*PI()/180))/(COS(-$J$11*PI()/180))</f>
        <v>-0.22704250545355029</v>
      </c>
      <c r="X21" s="24">
        <f t="shared" ref="X21:X83" si="10">MOD(ATAN2(U21,W21)*180/PI()-$J$9+360,360)</f>
        <v>5.5385861944424164</v>
      </c>
      <c r="Y21" s="7"/>
      <c r="Z21" s="25">
        <f t="shared" ref="Z21:Z84" si="11">B21</f>
        <v>633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-0.13141380555758264</v>
      </c>
      <c r="AD21" s="17">
        <f t="shared" ref="AD21:AD83" ca="1" si="14">INDIRECT("AC"&amp;AE21)-AC21</f>
        <v>0.11551891331560515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13879</v>
      </c>
      <c r="D22" s="17">
        <v>11449</v>
      </c>
      <c r="E22" s="17">
        <v>12638</v>
      </c>
      <c r="F22" s="17">
        <v>15057</v>
      </c>
      <c r="G22" s="24"/>
      <c r="H22" s="7"/>
      <c r="I22" s="25">
        <f t="shared" si="0"/>
        <v>1241</v>
      </c>
      <c r="J22" s="24">
        <f t="shared" si="0"/>
        <v>-3608</v>
      </c>
      <c r="K22" s="7"/>
      <c r="L22" s="25">
        <f t="shared" si="3"/>
        <v>1247.6523881007192</v>
      </c>
      <c r="M22" s="17">
        <f t="shared" si="1"/>
        <v>44.25426744259088</v>
      </c>
      <c r="N22" s="17">
        <f>$O$3*COS(2*PI()/$O$4*(AA22+$O$5))+$O$6</f>
        <v>-3607.4861541445816</v>
      </c>
      <c r="O22" s="24">
        <f>(J22-N22)^2</f>
        <v>0.26403756313063348</v>
      </c>
      <c r="P22" s="7"/>
      <c r="Q22" s="25">
        <f t="shared" si="5"/>
        <v>1283.5501737567022</v>
      </c>
      <c r="R22" s="24">
        <f t="shared" si="6"/>
        <v>-3644.7085150268895</v>
      </c>
      <c r="S22" s="7"/>
      <c r="T22" s="25">
        <f t="shared" si="7"/>
        <v>-0.33098975230388894</v>
      </c>
      <c r="U22" s="24">
        <f t="shared" si="8"/>
        <v>-0.947211499994704</v>
      </c>
      <c r="V22" s="7"/>
      <c r="W22" s="25">
        <f t="shared" si="9"/>
        <v>-0.32396096104062827</v>
      </c>
      <c r="X22" s="24">
        <f t="shared" si="10"/>
        <v>11.325274317462004</v>
      </c>
      <c r="Y22" s="7"/>
      <c r="Z22" s="25">
        <f t="shared" si="11"/>
        <v>642</v>
      </c>
      <c r="AA22" s="17">
        <f t="shared" ref="AA22:AA85" si="15">360/40000*Z22+AA21</f>
        <v>11.447999999999999</v>
      </c>
      <c r="AB22" s="24">
        <f t="shared" si="12"/>
        <v>0.1998052927683108</v>
      </c>
      <c r="AC22" s="17">
        <f t="shared" si="13"/>
        <v>-0.12272568253799498</v>
      </c>
      <c r="AD22" s="17">
        <f t="shared" ca="1" si="14"/>
        <v>3.2591676866296382E-2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14058</v>
      </c>
      <c r="D23" s="17">
        <v>11510</v>
      </c>
      <c r="E23" s="17">
        <v>12455</v>
      </c>
      <c r="F23" s="17">
        <v>14978</v>
      </c>
      <c r="G23" s="24"/>
      <c r="H23" s="7"/>
      <c r="I23" s="25">
        <f t="shared" si="0"/>
        <v>1603</v>
      </c>
      <c r="J23" s="24">
        <f t="shared" si="0"/>
        <v>-3468</v>
      </c>
      <c r="K23" s="7"/>
      <c r="L23" s="25">
        <f t="shared" si="3"/>
        <v>1604.4787032336137</v>
      </c>
      <c r="M23" s="17">
        <f t="shared" si="1"/>
        <v>2.1865632530996555</v>
      </c>
      <c r="N23" s="17">
        <f t="shared" si="4"/>
        <v>-3465.0503727622186</v>
      </c>
      <c r="O23" s="24">
        <f t="shared" si="2"/>
        <v>8.7003008418621803</v>
      </c>
      <c r="P23" s="7"/>
      <c r="Q23" s="25">
        <f t="shared" si="5"/>
        <v>1645.5501737567022</v>
      </c>
      <c r="R23" s="24">
        <f t="shared" si="6"/>
        <v>-3504.7085150268895</v>
      </c>
      <c r="S23" s="7"/>
      <c r="T23" s="25">
        <f t="shared" si="7"/>
        <v>-0.42433888098136235</v>
      </c>
      <c r="U23" s="24">
        <f t="shared" si="8"/>
        <v>-0.9108273530999611</v>
      </c>
      <c r="V23" s="7"/>
      <c r="W23" s="25">
        <f t="shared" si="9"/>
        <v>-0.41758300628148537</v>
      </c>
      <c r="X23" s="24">
        <f t="shared" si="10"/>
        <v>17.073621228854449</v>
      </c>
      <c r="Y23" s="7"/>
      <c r="Z23" s="25">
        <f t="shared" si="11"/>
        <v>632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-6.2378771145549905E-2</v>
      </c>
      <c r="AD23" s="17">
        <f t="shared" ca="1" si="14"/>
        <v>-6.6374556166444165E-3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14227</v>
      </c>
      <c r="D24" s="17">
        <v>11602</v>
      </c>
      <c r="E24" s="17">
        <v>12292</v>
      </c>
      <c r="F24" s="17">
        <v>14899</v>
      </c>
      <c r="G24" s="24"/>
      <c r="H24" s="7"/>
      <c r="I24" s="25">
        <f t="shared" si="0"/>
        <v>1935</v>
      </c>
      <c r="J24" s="24">
        <f t="shared" si="0"/>
        <v>-3297</v>
      </c>
      <c r="K24" s="7"/>
      <c r="L24" s="25">
        <f t="shared" si="3"/>
        <v>1939.3165345307848</v>
      </c>
      <c r="M24" s="17">
        <f t="shared" si="1"/>
        <v>18.632470355457492</v>
      </c>
      <c r="N24" s="17">
        <f t="shared" si="4"/>
        <v>-3291.5117884655456</v>
      </c>
      <c r="O24" s="24">
        <f t="shared" si="2"/>
        <v>30.12046584691856</v>
      </c>
      <c r="P24" s="7"/>
      <c r="Q24" s="25">
        <f t="shared" si="5"/>
        <v>1977.5501737567022</v>
      </c>
      <c r="R24" s="24">
        <f t="shared" si="6"/>
        <v>-3333.7085150268895</v>
      </c>
      <c r="S24" s="7"/>
      <c r="T24" s="25">
        <f t="shared" si="7"/>
        <v>-0.50995189402258112</v>
      </c>
      <c r="U24" s="24">
        <f t="shared" si="8"/>
        <v>-0.86638671653566801</v>
      </c>
      <c r="V24" s="7"/>
      <c r="W24" s="25">
        <f t="shared" si="9"/>
        <v>-0.50352858330616324</v>
      </c>
      <c r="X24" s="24">
        <f t="shared" si="10"/>
        <v>22.608188293281955</v>
      </c>
      <c r="Y24" s="7"/>
      <c r="Z24" s="25">
        <f t="shared" si="11"/>
        <v>621</v>
      </c>
      <c r="AA24" s="17">
        <f t="shared" si="15"/>
        <v>22.724999999999998</v>
      </c>
      <c r="AB24" s="24">
        <f t="shared" si="12"/>
        <v>0.3966260725157113</v>
      </c>
      <c r="AC24" s="17">
        <f t="shared" si="13"/>
        <v>-0.11681170671804253</v>
      </c>
      <c r="AD24" s="17">
        <f t="shared" ca="1" si="14"/>
        <v>-5.6746163426470986E-2</v>
      </c>
      <c r="AE24" s="17">
        <v>145</v>
      </c>
    </row>
    <row r="25" spans="1:31" s="17" customFormat="1" x14ac:dyDescent="0.25">
      <c r="A25" s="17">
        <v>5</v>
      </c>
      <c r="B25" s="17">
        <v>616</v>
      </c>
      <c r="C25" s="17">
        <v>14385</v>
      </c>
      <c r="D25" s="17">
        <v>11708</v>
      </c>
      <c r="E25" s="17">
        <v>12137</v>
      </c>
      <c r="F25" s="17">
        <v>14801</v>
      </c>
      <c r="G25" s="24"/>
      <c r="H25" s="7"/>
      <c r="I25" s="25">
        <f t="shared" si="0"/>
        <v>2248</v>
      </c>
      <c r="J25" s="24">
        <f t="shared" si="0"/>
        <v>-3093</v>
      </c>
      <c r="K25" s="7"/>
      <c r="L25" s="25">
        <f t="shared" si="3"/>
        <v>2252.8505880050429</v>
      </c>
      <c r="M25" s="17">
        <f t="shared" si="1"/>
        <v>23.528203994666416</v>
      </c>
      <c r="N25" s="17">
        <f t="shared" si="4"/>
        <v>-3088.1169599245495</v>
      </c>
      <c r="O25" s="24">
        <f t="shared" si="2"/>
        <v>23.844080378455438</v>
      </c>
      <c r="P25" s="7"/>
      <c r="Q25" s="25">
        <f t="shared" si="5"/>
        <v>2290.550173756702</v>
      </c>
      <c r="R25" s="24">
        <f t="shared" si="6"/>
        <v>-3129.7085150268895</v>
      </c>
      <c r="S25" s="7"/>
      <c r="T25" s="25">
        <f t="shared" si="7"/>
        <v>-0.59066536716083851</v>
      </c>
      <c r="U25" s="24">
        <f t="shared" si="8"/>
        <v>-0.81336981677475695</v>
      </c>
      <c r="V25" s="7"/>
      <c r="W25" s="25">
        <f t="shared" si="9"/>
        <v>-0.58463820814409906</v>
      </c>
      <c r="X25" s="24">
        <f t="shared" si="10"/>
        <v>28.151816388066209</v>
      </c>
      <c r="Y25" s="7"/>
      <c r="Z25" s="25">
        <f t="shared" si="11"/>
        <v>616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-0.11718361193378968</v>
      </c>
      <c r="AD25" s="17">
        <f t="shared" ca="1" si="14"/>
        <v>-6.0936505768545146E-3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14533</v>
      </c>
      <c r="D26" s="17">
        <v>11821</v>
      </c>
      <c r="E26" s="17">
        <v>11992</v>
      </c>
      <c r="F26" s="17">
        <v>14681</v>
      </c>
      <c r="G26" s="24"/>
      <c r="H26" s="7"/>
      <c r="I26" s="25">
        <f t="shared" si="0"/>
        <v>2541</v>
      </c>
      <c r="J26" s="24">
        <f t="shared" si="0"/>
        <v>-2860</v>
      </c>
      <c r="K26" s="7"/>
      <c r="L26" s="25">
        <f t="shared" si="3"/>
        <v>2545.3652395874374</v>
      </c>
      <c r="M26" s="17">
        <f t="shared" si="1"/>
        <v>19.055316655730401</v>
      </c>
      <c r="N26" s="17">
        <f t="shared" si="4"/>
        <v>-2855.1013169231264</v>
      </c>
      <c r="O26" s="24">
        <f t="shared" si="2"/>
        <v>23.997095887647479</v>
      </c>
      <c r="P26" s="7"/>
      <c r="Q26" s="25">
        <f t="shared" si="5"/>
        <v>2583.550173756702</v>
      </c>
      <c r="R26" s="24">
        <f t="shared" si="6"/>
        <v>-2896.7085150268895</v>
      </c>
      <c r="S26" s="7"/>
      <c r="T26" s="25">
        <f t="shared" si="7"/>
        <v>-0.66622142987492605</v>
      </c>
      <c r="U26" s="24">
        <f t="shared" si="8"/>
        <v>-0.75281620087136347</v>
      </c>
      <c r="V26" s="7"/>
      <c r="W26" s="25">
        <f t="shared" si="9"/>
        <v>-0.6606462791609653</v>
      </c>
      <c r="X26" s="24">
        <f t="shared" si="10"/>
        <v>33.712898256556912</v>
      </c>
      <c r="Y26" s="7"/>
      <c r="Z26" s="25">
        <f t="shared" si="11"/>
        <v>617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-0.10910174344308388</v>
      </c>
      <c r="AD26" s="17">
        <f t="shared" ca="1" si="14"/>
        <v>0.10293913634839669</v>
      </c>
      <c r="AE26" s="17">
        <v>143</v>
      </c>
    </row>
    <row r="27" spans="1:31" s="17" customFormat="1" x14ac:dyDescent="0.25">
      <c r="A27" s="17">
        <v>7</v>
      </c>
      <c r="B27" s="17">
        <v>618</v>
      </c>
      <c r="C27" s="17">
        <v>14668</v>
      </c>
      <c r="D27" s="17">
        <v>11952</v>
      </c>
      <c r="E27" s="17">
        <v>11851</v>
      </c>
      <c r="F27" s="17">
        <v>14554</v>
      </c>
      <c r="G27" s="24"/>
      <c r="H27" s="7"/>
      <c r="I27" s="25">
        <f t="shared" si="0"/>
        <v>2817</v>
      </c>
      <c r="J27" s="24">
        <f t="shared" si="0"/>
        <v>-2602</v>
      </c>
      <c r="K27" s="7"/>
      <c r="L27" s="25">
        <f t="shared" si="3"/>
        <v>2814.0033654688805</v>
      </c>
      <c r="M27" s="17">
        <f t="shared" si="1"/>
        <v>8.9798185130979391</v>
      </c>
      <c r="N27" s="17">
        <f t="shared" si="4"/>
        <v>-2594.5139569864259</v>
      </c>
      <c r="O27" s="24">
        <f t="shared" si="2"/>
        <v>56.040840001081442</v>
      </c>
      <c r="P27" s="7"/>
      <c r="Q27" s="25">
        <f t="shared" si="5"/>
        <v>2859.550173756702</v>
      </c>
      <c r="R27" s="24">
        <f t="shared" si="6"/>
        <v>-2638.7085150268895</v>
      </c>
      <c r="S27" s="7"/>
      <c r="T27" s="25">
        <f t="shared" si="7"/>
        <v>-0.73739369372846941</v>
      </c>
      <c r="U27" s="24">
        <f t="shared" si="8"/>
        <v>-0.68576541587962292</v>
      </c>
      <c r="V27" s="7"/>
      <c r="W27" s="25">
        <f t="shared" si="9"/>
        <v>-0.73231870527949028</v>
      </c>
      <c r="X27" s="24">
        <f t="shared" si="10"/>
        <v>39.324041901852979</v>
      </c>
      <c r="Y27" s="7"/>
      <c r="Z27" s="25">
        <f t="shared" si="11"/>
        <v>618</v>
      </c>
      <c r="AA27" s="17">
        <f t="shared" si="15"/>
        <v>39.383999999999993</v>
      </c>
      <c r="AB27" s="24">
        <f t="shared" si="12"/>
        <v>0.68738047260544666</v>
      </c>
      <c r="AC27" s="17">
        <f t="shared" si="13"/>
        <v>-5.9958098147014027E-2</v>
      </c>
      <c r="AD27" s="17">
        <f t="shared" ca="1" si="14"/>
        <v>8.1254044086456645E-2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14796</v>
      </c>
      <c r="D28" s="17">
        <v>12101</v>
      </c>
      <c r="E28" s="17">
        <v>11735</v>
      </c>
      <c r="F28" s="17">
        <v>14407</v>
      </c>
      <c r="G28" s="24"/>
      <c r="H28" s="7"/>
      <c r="I28" s="25">
        <f t="shared" si="0"/>
        <v>3061</v>
      </c>
      <c r="J28" s="24">
        <f t="shared" si="0"/>
        <v>-2306</v>
      </c>
      <c r="K28" s="7"/>
      <c r="L28" s="25">
        <f t="shared" si="3"/>
        <v>3058.3178017883747</v>
      </c>
      <c r="M28" s="17">
        <f t="shared" si="1"/>
        <v>7.1941872464459102</v>
      </c>
      <c r="N28" s="17">
        <f t="shared" si="4"/>
        <v>-2305.7981160414388</v>
      </c>
      <c r="O28" s="24">
        <f t="shared" si="2"/>
        <v>4.0757132724344891E-2</v>
      </c>
      <c r="P28" s="7"/>
      <c r="Q28" s="25">
        <f t="shared" si="5"/>
        <v>3103.550173756702</v>
      </c>
      <c r="R28" s="24">
        <f t="shared" si="6"/>
        <v>-2342.7085150268895</v>
      </c>
      <c r="S28" s="7"/>
      <c r="T28" s="25">
        <f t="shared" si="7"/>
        <v>-0.80031410090334099</v>
      </c>
      <c r="U28" s="24">
        <f t="shared" si="8"/>
        <v>-0.60883893387359511</v>
      </c>
      <c r="V28" s="7"/>
      <c r="W28" s="25">
        <f t="shared" si="9"/>
        <v>-0.79581242489466919</v>
      </c>
      <c r="X28" s="24">
        <f t="shared" si="10"/>
        <v>45.025878607492018</v>
      </c>
      <c r="Y28" s="7"/>
      <c r="Z28" s="25">
        <f t="shared" si="11"/>
        <v>625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1.6878607492024855E-2</v>
      </c>
      <c r="AD28" s="17">
        <f t="shared" ca="1" si="14"/>
        <v>-2.7713171272061743E-2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14893</v>
      </c>
      <c r="D29" s="17">
        <v>12251</v>
      </c>
      <c r="E29" s="17">
        <v>11616</v>
      </c>
      <c r="F29" s="17">
        <v>14238</v>
      </c>
      <c r="G29" s="24"/>
      <c r="H29" s="7"/>
      <c r="I29" s="25">
        <f t="shared" si="0"/>
        <v>3277</v>
      </c>
      <c r="J29" s="24">
        <f t="shared" si="0"/>
        <v>-1987</v>
      </c>
      <c r="K29" s="7"/>
      <c r="L29" s="25">
        <f t="shared" si="3"/>
        <v>3276.8961525565414</v>
      </c>
      <c r="M29" s="17">
        <f t="shared" si="1"/>
        <v>1.0784291512879301E-2</v>
      </c>
      <c r="N29" s="17">
        <f t="shared" si="4"/>
        <v>-1987.8406203226905</v>
      </c>
      <c r="O29" s="24">
        <f t="shared" si="2"/>
        <v>0.70664252692025276</v>
      </c>
      <c r="P29" s="7"/>
      <c r="Q29" s="25">
        <f t="shared" si="5"/>
        <v>3319.550173756702</v>
      </c>
      <c r="R29" s="24">
        <f t="shared" si="6"/>
        <v>-2023.7085150268895</v>
      </c>
      <c r="S29" s="7"/>
      <c r="T29" s="25">
        <f t="shared" si="7"/>
        <v>-0.85601413348437483</v>
      </c>
      <c r="U29" s="24">
        <f t="shared" si="8"/>
        <v>-0.52593505630628812</v>
      </c>
      <c r="V29" s="7"/>
      <c r="W29" s="25">
        <f t="shared" si="9"/>
        <v>-0.85212998358206948</v>
      </c>
      <c r="X29" s="24">
        <f t="shared" si="10"/>
        <v>50.760888557974909</v>
      </c>
      <c r="Y29" s="7"/>
      <c r="Z29" s="25">
        <f t="shared" si="11"/>
        <v>638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9.8885579749179442E-3</v>
      </c>
      <c r="AD29" s="17">
        <f t="shared" ca="1" si="14"/>
        <v>9.1037496894159631E-2</v>
      </c>
      <c r="AE29" s="17">
        <v>140</v>
      </c>
    </row>
    <row r="30" spans="1:31" s="17" customFormat="1" x14ac:dyDescent="0.25">
      <c r="A30" s="17">
        <v>10</v>
      </c>
      <c r="B30" s="17">
        <v>639</v>
      </c>
      <c r="C30" s="17">
        <v>14987</v>
      </c>
      <c r="D30" s="17">
        <v>12421</v>
      </c>
      <c r="E30" s="17">
        <v>11522</v>
      </c>
      <c r="F30" s="17">
        <v>14068</v>
      </c>
      <c r="G30" s="24"/>
      <c r="H30" s="7"/>
      <c r="I30" s="25">
        <f t="shared" si="0"/>
        <v>3465</v>
      </c>
      <c r="J30" s="24">
        <f t="shared" si="0"/>
        <v>-1647</v>
      </c>
      <c r="K30" s="7"/>
      <c r="L30" s="25">
        <f t="shared" si="3"/>
        <v>3462.4254549473389</v>
      </c>
      <c r="M30" s="17">
        <f t="shared" si="1"/>
        <v>6.6282822281814946</v>
      </c>
      <c r="N30" s="17">
        <f t="shared" si="4"/>
        <v>-1649.0320485734051</v>
      </c>
      <c r="O30" s="24">
        <f t="shared" si="2"/>
        <v>4.1292214046775539</v>
      </c>
      <c r="P30" s="7"/>
      <c r="Q30" s="25">
        <f t="shared" si="5"/>
        <v>3507.550173756702</v>
      </c>
      <c r="R30" s="24">
        <f t="shared" si="6"/>
        <v>-1683.7085150268895</v>
      </c>
      <c r="S30" s="7"/>
      <c r="T30" s="25">
        <f t="shared" si="7"/>
        <v>-0.90449379147157105</v>
      </c>
      <c r="U30" s="24">
        <f t="shared" si="8"/>
        <v>-0.43757355670476972</v>
      </c>
      <c r="V30" s="7"/>
      <c r="W30" s="25">
        <f t="shared" si="9"/>
        <v>-0.90126751934415894</v>
      </c>
      <c r="X30" s="24">
        <f t="shared" si="10"/>
        <v>56.546800433825467</v>
      </c>
      <c r="Y30" s="7"/>
      <c r="Z30" s="25">
        <f t="shared" si="11"/>
        <v>639</v>
      </c>
      <c r="AA30" s="17">
        <f t="shared" si="15"/>
        <v>56.501999999999988</v>
      </c>
      <c r="AB30" s="24">
        <f t="shared" si="12"/>
        <v>0.98614593396183592</v>
      </c>
      <c r="AC30" s="17">
        <f t="shared" si="13"/>
        <v>4.4800433825479047E-2</v>
      </c>
      <c r="AD30" s="17">
        <f t="shared" ca="1" si="14"/>
        <v>-5.7458597567006109E-5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15062</v>
      </c>
      <c r="D31" s="17">
        <v>12596</v>
      </c>
      <c r="E31" s="17">
        <v>11451</v>
      </c>
      <c r="F31" s="17">
        <v>13895</v>
      </c>
      <c r="G31" s="24"/>
      <c r="H31" s="7"/>
      <c r="I31" s="25">
        <f t="shared" si="0"/>
        <v>3611</v>
      </c>
      <c r="J31" s="24">
        <f t="shared" si="0"/>
        <v>-1299</v>
      </c>
      <c r="K31" s="7"/>
      <c r="L31" s="25">
        <f t="shared" si="3"/>
        <v>3610.5988876428783</v>
      </c>
      <c r="M31" s="17">
        <f t="shared" si="1"/>
        <v>0.16089112303576369</v>
      </c>
      <c r="N31" s="17">
        <f t="shared" si="4"/>
        <v>-1298.942471982321</v>
      </c>
      <c r="O31" s="24">
        <f t="shared" si="2"/>
        <v>3.3094728180791252E-3</v>
      </c>
      <c r="P31" s="7"/>
      <c r="Q31" s="25">
        <f t="shared" si="5"/>
        <v>3653.550173756702</v>
      </c>
      <c r="R31" s="24">
        <f t="shared" si="6"/>
        <v>-1335.7085150268895</v>
      </c>
      <c r="S31" s="7"/>
      <c r="T31" s="25">
        <f t="shared" si="7"/>
        <v>-0.94214288756801057</v>
      </c>
      <c r="U31" s="24">
        <f t="shared" si="8"/>
        <v>-0.34713296299498025</v>
      </c>
      <c r="V31" s="7"/>
      <c r="W31" s="25">
        <f t="shared" si="9"/>
        <v>-0.93958964224728181</v>
      </c>
      <c r="X31" s="24">
        <f t="shared" si="10"/>
        <v>62.166959280670767</v>
      </c>
      <c r="Y31" s="7"/>
      <c r="Z31" s="25">
        <f t="shared" si="11"/>
        <v>629</v>
      </c>
      <c r="AA31" s="17">
        <f t="shared" si="15"/>
        <v>62.16299999999999</v>
      </c>
      <c r="AB31" s="24">
        <f t="shared" si="12"/>
        <v>1.0849490229172349</v>
      </c>
      <c r="AC31" s="17">
        <f t="shared" si="13"/>
        <v>3.959280670777332E-3</v>
      </c>
      <c r="AD31" s="17">
        <f t="shared" ca="1" si="14"/>
        <v>7.2847725048688972E-2</v>
      </c>
      <c r="AE31" s="17">
        <v>138</v>
      </c>
    </row>
    <row r="32" spans="1:31" s="17" customFormat="1" x14ac:dyDescent="0.25">
      <c r="A32" s="17">
        <v>12</v>
      </c>
      <c r="B32" s="17">
        <v>618</v>
      </c>
      <c r="C32" s="17">
        <v>15123</v>
      </c>
      <c r="D32" s="17">
        <v>12783</v>
      </c>
      <c r="E32" s="17">
        <v>11399</v>
      </c>
      <c r="F32" s="17">
        <v>13723</v>
      </c>
      <c r="G32" s="24"/>
      <c r="H32" s="7"/>
      <c r="I32" s="25">
        <f t="shared" si="0"/>
        <v>3724</v>
      </c>
      <c r="J32" s="24">
        <f t="shared" si="0"/>
        <v>-940</v>
      </c>
      <c r="K32" s="7"/>
      <c r="L32" s="25">
        <f t="shared" si="3"/>
        <v>3721.4818976683773</v>
      </c>
      <c r="M32" s="17">
        <f t="shared" si="1"/>
        <v>6.3408393525236058</v>
      </c>
      <c r="N32" s="17">
        <f t="shared" si="4"/>
        <v>-942.27337183293616</v>
      </c>
      <c r="O32" s="24">
        <f t="shared" si="2"/>
        <v>5.1682194907875321</v>
      </c>
      <c r="P32" s="7"/>
      <c r="Q32" s="25">
        <f t="shared" si="5"/>
        <v>3766.550173756702</v>
      </c>
      <c r="R32" s="24">
        <f t="shared" si="6"/>
        <v>-976.70851502688959</v>
      </c>
      <c r="S32" s="7"/>
      <c r="T32" s="25">
        <f t="shared" si="7"/>
        <v>-0.97128225646457</v>
      </c>
      <c r="U32" s="24">
        <f t="shared" si="8"/>
        <v>-0.25383361488631817</v>
      </c>
      <c r="V32" s="7"/>
      <c r="W32" s="25">
        <f t="shared" si="9"/>
        <v>-0.96942304404111379</v>
      </c>
      <c r="X32" s="24">
        <f t="shared" si="10"/>
        <v>67.770879852282576</v>
      </c>
      <c r="Y32" s="7"/>
      <c r="Z32" s="25">
        <f t="shared" si="11"/>
        <v>618</v>
      </c>
      <c r="AA32" s="17">
        <f t="shared" si="15"/>
        <v>67.724999999999994</v>
      </c>
      <c r="AB32" s="24">
        <f t="shared" si="12"/>
        <v>1.1820242359131596</v>
      </c>
      <c r="AC32" s="17">
        <f t="shared" si="13"/>
        <v>4.5879852282581624E-2</v>
      </c>
      <c r="AD32" s="17">
        <f t="shared" ca="1" si="14"/>
        <v>1.1845199360436709E-2</v>
      </c>
      <c r="AE32" s="17">
        <v>137</v>
      </c>
    </row>
    <row r="33" spans="1:31" s="17" customFormat="1" x14ac:dyDescent="0.25">
      <c r="A33" s="17">
        <v>13</v>
      </c>
      <c r="B33" s="17">
        <v>611</v>
      </c>
      <c r="C33" s="17">
        <v>15166</v>
      </c>
      <c r="D33" s="17">
        <v>12961</v>
      </c>
      <c r="E33" s="17">
        <v>11362</v>
      </c>
      <c r="F33" s="17">
        <v>13542</v>
      </c>
      <c r="G33" s="24"/>
      <c r="H33" s="7"/>
      <c r="I33" s="25">
        <f t="shared" si="0"/>
        <v>3804</v>
      </c>
      <c r="J33" s="24">
        <f t="shared" si="0"/>
        <v>-581</v>
      </c>
      <c r="K33" s="7"/>
      <c r="L33" s="25">
        <f t="shared" si="3"/>
        <v>3796.2668870856655</v>
      </c>
      <c r="M33" s="17">
        <f t="shared" si="1"/>
        <v>59.801035345846557</v>
      </c>
      <c r="N33" s="17">
        <f t="shared" si="4"/>
        <v>-580.57401872696926</v>
      </c>
      <c r="O33" s="24">
        <f t="shared" si="2"/>
        <v>0.18146004497289248</v>
      </c>
      <c r="P33" s="7"/>
      <c r="Q33" s="25">
        <f t="shared" si="5"/>
        <v>3846.550173756702</v>
      </c>
      <c r="R33" s="24">
        <f t="shared" si="6"/>
        <v>-617.70851502688959</v>
      </c>
      <c r="S33" s="7"/>
      <c r="T33" s="25">
        <f t="shared" si="7"/>
        <v>-0.99191189816124925</v>
      </c>
      <c r="U33" s="24">
        <f t="shared" si="8"/>
        <v>-0.16053426677765603</v>
      </c>
      <c r="V33" s="7"/>
      <c r="W33" s="25">
        <f t="shared" si="9"/>
        <v>-0.9907464837392288</v>
      </c>
      <c r="X33" s="24">
        <f t="shared" si="10"/>
        <v>73.239942445973043</v>
      </c>
      <c r="Y33" s="7"/>
      <c r="Z33" s="25">
        <f t="shared" si="11"/>
        <v>611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1.5942445973053054E-2</v>
      </c>
      <c r="AD33" s="17">
        <f t="shared" ca="1" si="14"/>
        <v>2.5315044686820443E-2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15189</v>
      </c>
      <c r="D34" s="17">
        <v>13151</v>
      </c>
      <c r="E34" s="17">
        <v>11345</v>
      </c>
      <c r="F34" s="17">
        <v>13366</v>
      </c>
      <c r="G34" s="24"/>
      <c r="H34" s="7"/>
      <c r="I34" s="25">
        <f t="shared" si="0"/>
        <v>3844</v>
      </c>
      <c r="J34" s="24">
        <f t="shared" si="0"/>
        <v>-215</v>
      </c>
      <c r="K34" s="7"/>
      <c r="L34" s="25">
        <f t="shared" si="3"/>
        <v>3835.7516332896221</v>
      </c>
      <c r="M34" s="17">
        <f t="shared" si="1"/>
        <v>68.03555338887071</v>
      </c>
      <c r="N34" s="17">
        <f t="shared" si="4"/>
        <v>-212.59228857479786</v>
      </c>
      <c r="O34" s="24">
        <f t="shared" si="2"/>
        <v>5.7970743070489075</v>
      </c>
      <c r="P34" s="7"/>
      <c r="Q34" s="25">
        <f t="shared" si="5"/>
        <v>3886.550173756702</v>
      </c>
      <c r="R34" s="24">
        <f t="shared" si="6"/>
        <v>-251.70851502688953</v>
      </c>
      <c r="S34" s="7"/>
      <c r="T34" s="25">
        <f t="shared" si="7"/>
        <v>-1.0022267190095888</v>
      </c>
      <c r="U34" s="24">
        <f t="shared" si="8"/>
        <v>-6.5415711324256762E-2</v>
      </c>
      <c r="V34" s="7"/>
      <c r="W34" s="25">
        <f t="shared" si="9"/>
        <v>-1.0017683348581394</v>
      </c>
      <c r="X34" s="24">
        <f t="shared" si="10"/>
        <v>78.707670505922124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-2.4329494077861114E-2</v>
      </c>
      <c r="AD34" s="17">
        <f t="shared" ca="1" si="14"/>
        <v>5.8042267261271263E-3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15186</v>
      </c>
      <c r="D35" s="17">
        <v>13341</v>
      </c>
      <c r="E35" s="17">
        <v>11345</v>
      </c>
      <c r="F35" s="17">
        <v>13174</v>
      </c>
      <c r="G35" s="24"/>
      <c r="H35" s="7"/>
      <c r="I35" s="25">
        <f t="shared" si="0"/>
        <v>3841</v>
      </c>
      <c r="J35" s="24">
        <f t="shared" si="0"/>
        <v>167</v>
      </c>
      <c r="K35" s="7"/>
      <c r="L35" s="25">
        <f t="shared" si="3"/>
        <v>3839.1090525907721</v>
      </c>
      <c r="M35" s="17">
        <f t="shared" si="1"/>
        <v>3.5756821044657818</v>
      </c>
      <c r="N35" s="17">
        <f t="shared" si="4"/>
        <v>165.55513189131125</v>
      </c>
      <c r="O35" s="24">
        <f t="shared" si="2"/>
        <v>2.0876438515058107</v>
      </c>
      <c r="P35" s="7"/>
      <c r="Q35" s="25">
        <f t="shared" si="5"/>
        <v>3883.550173756702</v>
      </c>
      <c r="R35" s="24">
        <f t="shared" si="6"/>
        <v>130.29148497311047</v>
      </c>
      <c r="S35" s="7"/>
      <c r="T35" s="25">
        <f t="shared" si="7"/>
        <v>-1.0014531074459634</v>
      </c>
      <c r="U35" s="24">
        <f t="shared" si="8"/>
        <v>3.386103234568455E-2</v>
      </c>
      <c r="V35" s="7"/>
      <c r="W35" s="25">
        <f t="shared" si="9"/>
        <v>-1.0017323434689476</v>
      </c>
      <c r="X35" s="24">
        <f t="shared" si="10"/>
        <v>84.379796185130317</v>
      </c>
      <c r="Y35" s="7"/>
      <c r="Z35" s="25">
        <f t="shared" si="11"/>
        <v>625</v>
      </c>
      <c r="AA35" s="17">
        <f t="shared" si="15"/>
        <v>84.356999999999985</v>
      </c>
      <c r="AB35" s="24">
        <f t="shared" si="12"/>
        <v>1.4723073971048564</v>
      </c>
      <c r="AC35" s="17">
        <f t="shared" si="13"/>
        <v>2.2796185130331992E-2</v>
      </c>
      <c r="AD35" s="17">
        <f t="shared" ca="1" si="14"/>
        <v>5.7919401552567251E-2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15168</v>
      </c>
      <c r="D36" s="17">
        <v>13518</v>
      </c>
      <c r="E36" s="17">
        <v>11355</v>
      </c>
      <c r="F36" s="17">
        <v>12978</v>
      </c>
      <c r="G36" s="24"/>
      <c r="H36" s="7"/>
      <c r="I36" s="25">
        <f t="shared" si="0"/>
        <v>3813</v>
      </c>
      <c r="J36" s="24">
        <f t="shared" si="0"/>
        <v>540</v>
      </c>
      <c r="K36" s="7"/>
      <c r="L36" s="25">
        <f t="shared" si="3"/>
        <v>3805.0816760202729</v>
      </c>
      <c r="M36" s="17">
        <f t="shared" si="1"/>
        <v>62.699854647921534</v>
      </c>
      <c r="N36" s="17">
        <f t="shared" si="4"/>
        <v>542.4612699888612</v>
      </c>
      <c r="O36" s="24">
        <f t="shared" si="2"/>
        <v>6.0578499580688323</v>
      </c>
      <c r="P36" s="7"/>
      <c r="Q36" s="25">
        <f t="shared" si="5"/>
        <v>3855.550173756702</v>
      </c>
      <c r="R36" s="24">
        <f t="shared" si="6"/>
        <v>503.29148497311047</v>
      </c>
      <c r="S36" s="7"/>
      <c r="T36" s="25">
        <f t="shared" si="7"/>
        <v>-0.99423273285212566</v>
      </c>
      <c r="U36" s="24">
        <f t="shared" si="8"/>
        <v>0.13079879514382095</v>
      </c>
      <c r="V36" s="7"/>
      <c r="W36" s="25">
        <f t="shared" si="9"/>
        <v>-0.99523203210925815</v>
      </c>
      <c r="X36" s="24">
        <f t="shared" si="10"/>
        <v>89.931005292121426</v>
      </c>
      <c r="Y36" s="7"/>
      <c r="Z36" s="25">
        <f t="shared" si="11"/>
        <v>625</v>
      </c>
      <c r="AA36" s="17">
        <f t="shared" si="15"/>
        <v>89.981999999999985</v>
      </c>
      <c r="AB36" s="24">
        <f t="shared" si="12"/>
        <v>1.5704821675295373</v>
      </c>
      <c r="AC36" s="17">
        <f t="shared" si="13"/>
        <v>-5.0994707878558643E-2</v>
      </c>
      <c r="AD36" s="17">
        <f t="shared" ca="1" si="14"/>
        <v>1.7348753741117662E-2</v>
      </c>
      <c r="AE36" s="17">
        <v>133</v>
      </c>
    </row>
    <row r="37" spans="1:31" s="17" customFormat="1" x14ac:dyDescent="0.25">
      <c r="A37" s="17">
        <v>17</v>
      </c>
      <c r="B37" s="17">
        <v>628</v>
      </c>
      <c r="C37" s="17">
        <v>15133</v>
      </c>
      <c r="D37" s="17">
        <v>13715</v>
      </c>
      <c r="E37" s="17">
        <v>11394</v>
      </c>
      <c r="F37" s="17">
        <v>12799</v>
      </c>
      <c r="G37" s="24"/>
      <c r="H37" s="7"/>
      <c r="I37" s="25">
        <f t="shared" si="0"/>
        <v>3739</v>
      </c>
      <c r="J37" s="24">
        <f t="shared" si="0"/>
        <v>916</v>
      </c>
      <c r="K37" s="7"/>
      <c r="L37" s="25">
        <f t="shared" si="3"/>
        <v>3733.5676439697304</v>
      </c>
      <c r="M37" s="17">
        <f t="shared" si="1"/>
        <v>29.510492039606511</v>
      </c>
      <c r="N37" s="17">
        <f t="shared" si="4"/>
        <v>916.26609785869459</v>
      </c>
      <c r="O37" s="24">
        <f t="shared" si="2"/>
        <v>7.0808070401847598E-2</v>
      </c>
      <c r="P37" s="7"/>
      <c r="Q37" s="25">
        <f t="shared" si="5"/>
        <v>3781.550173756702</v>
      </c>
      <c r="R37" s="24">
        <f t="shared" si="6"/>
        <v>879.29148497311041</v>
      </c>
      <c r="S37" s="7"/>
      <c r="T37" s="25">
        <f t="shared" si="7"/>
        <v>-0.97515031428269738</v>
      </c>
      <c r="U37" s="24">
        <f t="shared" si="8"/>
        <v>0.22851621823255899</v>
      </c>
      <c r="V37" s="7"/>
      <c r="W37" s="25">
        <f t="shared" si="9"/>
        <v>-0.97687514233971584</v>
      </c>
      <c r="X37" s="24">
        <f t="shared" si="10"/>
        <v>95.610000863776861</v>
      </c>
      <c r="Y37" s="7"/>
      <c r="Z37" s="25">
        <f t="shared" si="11"/>
        <v>628</v>
      </c>
      <c r="AA37" s="17">
        <f t="shared" si="15"/>
        <v>95.633999999999986</v>
      </c>
      <c r="AB37" s="24">
        <f t="shared" si="12"/>
        <v>1.6691281768522568</v>
      </c>
      <c r="AC37" s="17">
        <f t="shared" si="13"/>
        <v>-2.3999136223125106E-2</v>
      </c>
      <c r="AD37" s="17">
        <f t="shared" ca="1" si="14"/>
        <v>4.6002195009833713E-2</v>
      </c>
      <c r="AE37" s="17">
        <v>132</v>
      </c>
    </row>
    <row r="38" spans="1:31" s="17" customFormat="1" x14ac:dyDescent="0.25">
      <c r="A38" s="17">
        <v>18</v>
      </c>
      <c r="B38" s="17">
        <v>646</v>
      </c>
      <c r="C38" s="17">
        <v>15078</v>
      </c>
      <c r="D38" s="17">
        <v>13903</v>
      </c>
      <c r="E38" s="17">
        <v>11448</v>
      </c>
      <c r="F38" s="17">
        <v>12610</v>
      </c>
      <c r="G38" s="24"/>
      <c r="H38" s="7"/>
      <c r="I38" s="25">
        <f t="shared" si="0"/>
        <v>3630</v>
      </c>
      <c r="J38" s="24">
        <f t="shared" si="0"/>
        <v>1293</v>
      </c>
      <c r="K38" s="7"/>
      <c r="L38" s="25">
        <f t="shared" si="3"/>
        <v>3621.7018465770816</v>
      </c>
      <c r="M38" s="17">
        <f t="shared" si="1"/>
        <v>68.859350230292421</v>
      </c>
      <c r="N38" s="17">
        <f t="shared" si="4"/>
        <v>1291.8289829263981</v>
      </c>
      <c r="O38" s="24">
        <f t="shared" si="2"/>
        <v>1.3712809866671298</v>
      </c>
      <c r="P38" s="7"/>
      <c r="Q38" s="25">
        <f t="shared" si="5"/>
        <v>3672.550173756702</v>
      </c>
      <c r="R38" s="24">
        <f t="shared" si="6"/>
        <v>1256.2914849731105</v>
      </c>
      <c r="S38" s="7"/>
      <c r="T38" s="25">
        <f t="shared" si="7"/>
        <v>-0.94704242747097189</v>
      </c>
      <c r="U38" s="24">
        <f t="shared" si="8"/>
        <v>0.32649352808483095</v>
      </c>
      <c r="V38" s="7"/>
      <c r="W38" s="25">
        <f t="shared" si="9"/>
        <v>-0.94949446619469424</v>
      </c>
      <c r="X38" s="24">
        <f t="shared" si="10"/>
        <v>101.41985777675825</v>
      </c>
      <c r="Y38" s="7"/>
      <c r="Z38" s="25">
        <f t="shared" si="11"/>
        <v>646</v>
      </c>
      <c r="AA38" s="17">
        <f t="shared" si="15"/>
        <v>101.44799999999998</v>
      </c>
      <c r="AB38" s="24">
        <f t="shared" si="12"/>
        <v>1.7706016195632068</v>
      </c>
      <c r="AC38" s="17">
        <f t="shared" si="13"/>
        <v>-2.814222324172988E-2</v>
      </c>
      <c r="AD38" s="17">
        <f t="shared" ca="1" si="14"/>
        <v>5.5464523786525888E-3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15009</v>
      </c>
      <c r="D39" s="17">
        <v>14076</v>
      </c>
      <c r="E39" s="17">
        <v>11525</v>
      </c>
      <c r="F39" s="17">
        <v>12436</v>
      </c>
      <c r="G39" s="24"/>
      <c r="H39" s="7"/>
      <c r="I39" s="25">
        <f t="shared" si="0"/>
        <v>3484</v>
      </c>
      <c r="J39" s="24">
        <f t="shared" si="0"/>
        <v>1640</v>
      </c>
      <c r="K39" s="7"/>
      <c r="L39" s="25">
        <f t="shared" si="3"/>
        <v>3476.5427762485328</v>
      </c>
      <c r="M39" s="17">
        <f t="shared" si="1"/>
        <v>55.61018607944586</v>
      </c>
      <c r="N39" s="17">
        <f t="shared" si="4"/>
        <v>1645.1372580611096</v>
      </c>
      <c r="O39" s="24">
        <f t="shared" si="2"/>
        <v>26.391420386435623</v>
      </c>
      <c r="P39" s="7"/>
      <c r="Q39" s="25">
        <f t="shared" si="5"/>
        <v>3526.550173756702</v>
      </c>
      <c r="R39" s="24">
        <f t="shared" si="6"/>
        <v>1603.2914849731105</v>
      </c>
      <c r="S39" s="7"/>
      <c r="T39" s="25">
        <f t="shared" si="7"/>
        <v>-0.90939333137453238</v>
      </c>
      <c r="U39" s="24">
        <f t="shared" si="8"/>
        <v>0.41667423503108653</v>
      </c>
      <c r="V39" s="7"/>
      <c r="W39" s="25">
        <f t="shared" si="9"/>
        <v>-0.91251438743392033</v>
      </c>
      <c r="X39" s="24">
        <f t="shared" si="10"/>
        <v>106.98628095146302</v>
      </c>
      <c r="Y39" s="7"/>
      <c r="Z39" s="25">
        <f t="shared" si="11"/>
        <v>629</v>
      </c>
      <c r="AA39" s="17">
        <f t="shared" si="15"/>
        <v>107.10899999999998</v>
      </c>
      <c r="AB39" s="24">
        <f t="shared" si="12"/>
        <v>1.8694047085186061</v>
      </c>
      <c r="AC39" s="17">
        <f t="shared" si="13"/>
        <v>-0.12271904853696469</v>
      </c>
      <c r="AD39" s="17">
        <f t="shared" ca="1" si="14"/>
        <v>1.3868248825346541E-2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14902</v>
      </c>
      <c r="D40" s="17">
        <v>14230</v>
      </c>
      <c r="E40" s="17">
        <v>11600</v>
      </c>
      <c r="F40" s="17">
        <v>12260</v>
      </c>
      <c r="G40" s="24"/>
      <c r="H40" s="7"/>
      <c r="I40" s="25">
        <f t="shared" si="0"/>
        <v>3302</v>
      </c>
      <c r="J40" s="24">
        <f t="shared" si="0"/>
        <v>1970</v>
      </c>
      <c r="K40" s="7"/>
      <c r="L40" s="25">
        <f t="shared" si="3"/>
        <v>3301.7232936897522</v>
      </c>
      <c r="M40" s="17">
        <f t="shared" si="1"/>
        <v>7.656638213097719E-2</v>
      </c>
      <c r="N40" s="17">
        <f t="shared" si="4"/>
        <v>1974.9191208267241</v>
      </c>
      <c r="O40" s="24">
        <f t="shared" si="2"/>
        <v>24.197749707910901</v>
      </c>
      <c r="P40" s="7"/>
      <c r="Q40" s="25">
        <f t="shared" si="5"/>
        <v>3344.550173756702</v>
      </c>
      <c r="R40" s="24">
        <f t="shared" si="6"/>
        <v>1933.2914849731105</v>
      </c>
      <c r="S40" s="7"/>
      <c r="T40" s="25">
        <f t="shared" si="7"/>
        <v>-0.86246089651458713</v>
      </c>
      <c r="U40" s="24">
        <f t="shared" si="8"/>
        <v>0.5024368669972662</v>
      </c>
      <c r="V40" s="7"/>
      <c r="W40" s="25">
        <f t="shared" si="9"/>
        <v>-0.8662178866806155</v>
      </c>
      <c r="X40" s="24">
        <f t="shared" si="10"/>
        <v>112.55903653518249</v>
      </c>
      <c r="Y40" s="7"/>
      <c r="Z40" s="25">
        <f t="shared" si="11"/>
        <v>614</v>
      </c>
      <c r="AA40" s="17">
        <f t="shared" si="15"/>
        <v>112.63499999999998</v>
      </c>
      <c r="AB40" s="24">
        <f t="shared" si="12"/>
        <v>1.9658516029838125</v>
      </c>
      <c r="AC40" s="17">
        <f t="shared" si="13"/>
        <v>-7.5963464817490944E-2</v>
      </c>
      <c r="AD40" s="17">
        <f t="shared" ca="1" si="14"/>
        <v>-5.2028370331157703E-2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14813</v>
      </c>
      <c r="D41" s="17">
        <v>14402</v>
      </c>
      <c r="E41" s="17">
        <v>11713</v>
      </c>
      <c r="F41" s="17">
        <v>12112</v>
      </c>
      <c r="G41" s="24"/>
      <c r="H41" s="7"/>
      <c r="I41" s="25">
        <f t="shared" si="0"/>
        <v>3100</v>
      </c>
      <c r="J41" s="24">
        <f t="shared" si="0"/>
        <v>2290</v>
      </c>
      <c r="K41" s="7"/>
      <c r="L41" s="25">
        <f t="shared" si="3"/>
        <v>3094.7386148514729</v>
      </c>
      <c r="M41" s="17">
        <f t="shared" si="1"/>
        <v>27.682173681141503</v>
      </c>
      <c r="N41" s="17">
        <f t="shared" si="4"/>
        <v>2288.1667777323469</v>
      </c>
      <c r="O41" s="24">
        <f t="shared" si="2"/>
        <v>3.3607038826192746</v>
      </c>
      <c r="P41" s="7"/>
      <c r="Q41" s="25">
        <f t="shared" si="5"/>
        <v>3142.550173756702</v>
      </c>
      <c r="R41" s="24">
        <f t="shared" si="6"/>
        <v>2253.2914849731105</v>
      </c>
      <c r="S41" s="7"/>
      <c r="T41" s="25">
        <f t="shared" si="7"/>
        <v>-0.81037105123047215</v>
      </c>
      <c r="U41" s="24">
        <f t="shared" si="8"/>
        <v>0.58560063132810702</v>
      </c>
      <c r="V41" s="7"/>
      <c r="W41" s="25">
        <f t="shared" si="9"/>
        <v>-0.81474452315436807</v>
      </c>
      <c r="X41" s="24">
        <f t="shared" si="10"/>
        <v>118.15062493223382</v>
      </c>
      <c r="Y41" s="7"/>
      <c r="Z41" s="25">
        <f t="shared" si="11"/>
        <v>617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-3.7375067766149073E-2</v>
      </c>
      <c r="AD41" s="17">
        <f t="shared" ca="1" si="14"/>
        <v>2.3895859003204123E-2</v>
      </c>
      <c r="AE41" s="17">
        <v>128</v>
      </c>
    </row>
    <row r="42" spans="1:31" s="17" customFormat="1" x14ac:dyDescent="0.25">
      <c r="A42" s="17">
        <v>22</v>
      </c>
      <c r="B42" s="17">
        <v>615</v>
      </c>
      <c r="C42" s="17">
        <v>14686</v>
      </c>
      <c r="D42" s="17">
        <v>14532</v>
      </c>
      <c r="E42" s="17">
        <v>11822</v>
      </c>
      <c r="F42" s="17">
        <v>11959</v>
      </c>
      <c r="G42" s="24"/>
      <c r="H42" s="7"/>
      <c r="I42" s="25">
        <f t="shared" si="0"/>
        <v>2864</v>
      </c>
      <c r="J42" s="24">
        <f t="shared" si="0"/>
        <v>2573</v>
      </c>
      <c r="K42" s="7"/>
      <c r="L42" s="25">
        <f t="shared" si="3"/>
        <v>2859.1184348795159</v>
      </c>
      <c r="M42" s="17">
        <f t="shared" si="1"/>
        <v>23.829678025526782</v>
      </c>
      <c r="N42" s="17">
        <f t="shared" si="4"/>
        <v>2579.3810683565525</v>
      </c>
      <c r="O42" s="24">
        <f t="shared" si="2"/>
        <v>40.718033370996039</v>
      </c>
      <c r="P42" s="7"/>
      <c r="Q42" s="25">
        <f t="shared" si="5"/>
        <v>2906.550173756702</v>
      </c>
      <c r="R42" s="24">
        <f t="shared" si="6"/>
        <v>2536.2914849731105</v>
      </c>
      <c r="S42" s="7"/>
      <c r="T42" s="25">
        <f t="shared" si="7"/>
        <v>-0.74951360822526847</v>
      </c>
      <c r="U42" s="24">
        <f t="shared" si="8"/>
        <v>0.65914858540819443</v>
      </c>
      <c r="V42" s="7"/>
      <c r="W42" s="25">
        <f t="shared" si="9"/>
        <v>-0.75443187293879865</v>
      </c>
      <c r="X42" s="24">
        <f t="shared" si="10"/>
        <v>123.58756903186139</v>
      </c>
      <c r="Y42" s="7"/>
      <c r="Z42" s="25">
        <f t="shared" si="11"/>
        <v>615</v>
      </c>
      <c r="AA42" s="17">
        <f t="shared" si="15"/>
        <v>123.72299999999997</v>
      </c>
      <c r="AB42" s="24">
        <f t="shared" si="12"/>
        <v>2.1593737104449438</v>
      </c>
      <c r="AC42" s="17">
        <f t="shared" si="13"/>
        <v>-0.13543096813857858</v>
      </c>
      <c r="AD42" s="17">
        <f t="shared" ca="1" si="14"/>
        <v>0.17075905335251207</v>
      </c>
      <c r="AE42" s="17">
        <v>127</v>
      </c>
    </row>
    <row r="43" spans="1:31" s="17" customFormat="1" x14ac:dyDescent="0.25">
      <c r="A43" s="17">
        <v>23</v>
      </c>
      <c r="B43" s="17">
        <v>612</v>
      </c>
      <c r="C43" s="17">
        <v>14565</v>
      </c>
      <c r="D43" s="17">
        <v>14685</v>
      </c>
      <c r="E43" s="17">
        <v>11969</v>
      </c>
      <c r="F43" s="17">
        <v>11834</v>
      </c>
      <c r="G43" s="24"/>
      <c r="H43" s="7"/>
      <c r="I43" s="25">
        <f t="shared" si="0"/>
        <v>2596</v>
      </c>
      <c r="J43" s="24">
        <f t="shared" si="0"/>
        <v>2851</v>
      </c>
      <c r="K43" s="7"/>
      <c r="L43" s="25">
        <f t="shared" si="3"/>
        <v>2597.7822159928505</v>
      </c>
      <c r="M43" s="17">
        <f t="shared" si="1"/>
        <v>3.1762938451721801</v>
      </c>
      <c r="N43" s="17">
        <f t="shared" si="4"/>
        <v>2845.6506674636817</v>
      </c>
      <c r="O43" s="24">
        <f t="shared" si="2"/>
        <v>28.615358584114038</v>
      </c>
      <c r="P43" s="7"/>
      <c r="Q43" s="25">
        <f t="shared" si="5"/>
        <v>2638.550173756702</v>
      </c>
      <c r="R43" s="24">
        <f t="shared" si="6"/>
        <v>2814.2914849731105</v>
      </c>
      <c r="S43" s="7"/>
      <c r="T43" s="25">
        <f t="shared" si="7"/>
        <v>-0.68040430854139311</v>
      </c>
      <c r="U43" s="24">
        <f t="shared" si="8"/>
        <v>0.73139710567061245</v>
      </c>
      <c r="V43" s="7"/>
      <c r="W43" s="25">
        <f t="shared" si="9"/>
        <v>-0.68585748327294682</v>
      </c>
      <c r="X43" s="24">
        <f t="shared" si="10"/>
        <v>129.28420502954498</v>
      </c>
      <c r="Y43" s="7"/>
      <c r="Z43" s="25">
        <f t="shared" si="11"/>
        <v>612</v>
      </c>
      <c r="AA43" s="17">
        <f t="shared" si="15"/>
        <v>129.23099999999997</v>
      </c>
      <c r="AB43" s="24">
        <f t="shared" si="12"/>
        <v>2.2555064456447913</v>
      </c>
      <c r="AC43" s="17">
        <f t="shared" si="13"/>
        <v>5.3205029545011939E-2</v>
      </c>
      <c r="AD43" s="17">
        <f t="shared" ca="1" si="14"/>
        <v>2.9161045830903731E-2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14408</v>
      </c>
      <c r="D44" s="17">
        <v>14801</v>
      </c>
      <c r="E44" s="17">
        <v>12107</v>
      </c>
      <c r="F44" s="17">
        <v>11707</v>
      </c>
      <c r="G44" s="24"/>
      <c r="H44" s="7"/>
      <c r="I44" s="25">
        <f t="shared" si="0"/>
        <v>2301</v>
      </c>
      <c r="J44" s="24">
        <f t="shared" si="0"/>
        <v>3094</v>
      </c>
      <c r="K44" s="7"/>
      <c r="L44" s="25">
        <f t="shared" si="3"/>
        <v>2302.8309901684429</v>
      </c>
      <c r="M44" s="17">
        <f t="shared" si="1"/>
        <v>3.3525249969345414</v>
      </c>
      <c r="N44" s="17">
        <f t="shared" si="4"/>
        <v>3093.0134551483188</v>
      </c>
      <c r="O44" s="24">
        <f t="shared" si="2"/>
        <v>0.97327074437862937</v>
      </c>
      <c r="P44" s="7"/>
      <c r="Q44" s="25">
        <f t="shared" si="5"/>
        <v>2343.550173756702</v>
      </c>
      <c r="R44" s="24">
        <f t="shared" si="6"/>
        <v>3057.2914849731105</v>
      </c>
      <c r="S44" s="7"/>
      <c r="T44" s="25">
        <f t="shared" si="7"/>
        <v>-0.60433250478488842</v>
      </c>
      <c r="U44" s="24">
        <f t="shared" si="8"/>
        <v>0.79454958920934482</v>
      </c>
      <c r="V44" s="7"/>
      <c r="W44" s="25">
        <f t="shared" si="9"/>
        <v>-0.61025281239015383</v>
      </c>
      <c r="X44" s="24">
        <f t="shared" si="10"/>
        <v>134.91777499117427</v>
      </c>
      <c r="Y44" s="7"/>
      <c r="Z44" s="25">
        <f t="shared" si="11"/>
        <v>631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7.774991174301249E-3</v>
      </c>
      <c r="AD44" s="17">
        <f t="shared" ca="1" si="14"/>
        <v>4.2655632513515229E-2</v>
      </c>
      <c r="AE44" s="17">
        <v>125</v>
      </c>
    </row>
    <row r="45" spans="1:31" s="17" customFormat="1" x14ac:dyDescent="0.25">
      <c r="A45" s="17">
        <v>25</v>
      </c>
      <c r="B45" s="17">
        <v>629</v>
      </c>
      <c r="C45" s="17">
        <v>14246</v>
      </c>
      <c r="D45" s="17">
        <v>14906</v>
      </c>
      <c r="E45" s="17">
        <v>12263</v>
      </c>
      <c r="F45" s="17">
        <v>11593</v>
      </c>
      <c r="G45" s="24"/>
      <c r="H45" s="7"/>
      <c r="I45" s="25">
        <f t="shared" si="0"/>
        <v>1983</v>
      </c>
      <c r="J45" s="24">
        <f t="shared" si="0"/>
        <v>3313</v>
      </c>
      <c r="K45" s="7"/>
      <c r="L45" s="25">
        <f t="shared" si="3"/>
        <v>1985.8978051673712</v>
      </c>
      <c r="M45" s="17">
        <f t="shared" si="1"/>
        <v>8.3972747880431644</v>
      </c>
      <c r="N45" s="17">
        <f t="shared" si="4"/>
        <v>3309.7475429995961</v>
      </c>
      <c r="O45" s="24">
        <f t="shared" si="2"/>
        <v>10.578476539476108</v>
      </c>
      <c r="P45" s="7"/>
      <c r="Q45" s="25">
        <f t="shared" si="5"/>
        <v>2025.5501737567022</v>
      </c>
      <c r="R45" s="24">
        <f t="shared" si="6"/>
        <v>3276.2914849731105</v>
      </c>
      <c r="S45" s="7"/>
      <c r="T45" s="25">
        <f t="shared" si="7"/>
        <v>-0.52232967904058869</v>
      </c>
      <c r="U45" s="24">
        <f t="shared" si="8"/>
        <v>0.85146479042326406</v>
      </c>
      <c r="V45" s="7"/>
      <c r="W45" s="25">
        <f t="shared" si="9"/>
        <v>-0.52867061183390252</v>
      </c>
      <c r="X45" s="24">
        <f t="shared" si="10"/>
        <v>140.60783658889727</v>
      </c>
      <c r="Y45" s="7"/>
      <c r="Z45" s="25">
        <f t="shared" si="11"/>
        <v>629</v>
      </c>
      <c r="AA45" s="17">
        <f t="shared" si="15"/>
        <v>140.57099999999997</v>
      </c>
      <c r="AB45" s="24">
        <f t="shared" si="12"/>
        <v>2.4534267828209484</v>
      </c>
      <c r="AC45" s="17">
        <f t="shared" si="13"/>
        <v>3.6836588897301681E-2</v>
      </c>
      <c r="AD45" s="17">
        <f t="shared" ca="1" si="14"/>
        <v>3.8230393502914239E-2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14088</v>
      </c>
      <c r="D46" s="17">
        <v>15010</v>
      </c>
      <c r="E46" s="17">
        <v>12442</v>
      </c>
      <c r="F46" s="17">
        <v>11506</v>
      </c>
      <c r="G46" s="24"/>
      <c r="H46" s="7"/>
      <c r="I46" s="25">
        <f t="shared" si="0"/>
        <v>1646</v>
      </c>
      <c r="J46" s="24">
        <f t="shared" si="0"/>
        <v>3504</v>
      </c>
      <c r="K46" s="7"/>
      <c r="L46" s="25">
        <f t="shared" si="3"/>
        <v>1646.9814342566092</v>
      </c>
      <c r="M46" s="17">
        <f t="shared" si="1"/>
        <v>0.96321320004603517</v>
      </c>
      <c r="N46" s="17">
        <f t="shared" si="4"/>
        <v>3495.637906202875</v>
      </c>
      <c r="O46" s="24">
        <f t="shared" si="2"/>
        <v>69.924612671916378</v>
      </c>
      <c r="P46" s="7"/>
      <c r="Q46" s="25">
        <f t="shared" si="5"/>
        <v>1688.5501737567022</v>
      </c>
      <c r="R46" s="24">
        <f t="shared" si="6"/>
        <v>3467.2914849731105</v>
      </c>
      <c r="S46" s="7"/>
      <c r="T46" s="25">
        <f t="shared" si="7"/>
        <v>-0.43542731339332746</v>
      </c>
      <c r="U46" s="24">
        <f t="shared" si="8"/>
        <v>0.90110316225823461</v>
      </c>
      <c r="V46" s="7"/>
      <c r="W46" s="25">
        <f t="shared" si="9"/>
        <v>-0.44213466816618496</v>
      </c>
      <c r="X46" s="24">
        <f t="shared" si="10"/>
        <v>146.3084856715318</v>
      </c>
      <c r="Y46" s="7"/>
      <c r="Z46" s="25">
        <f t="shared" si="11"/>
        <v>633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4.0485671531826029E-2</v>
      </c>
      <c r="AD46" s="17">
        <f t="shared" ca="1" si="14"/>
        <v>9.5773537618129012E-3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13912</v>
      </c>
      <c r="D47" s="17">
        <v>15093</v>
      </c>
      <c r="E47" s="17">
        <v>12624</v>
      </c>
      <c r="F47" s="17">
        <v>11439</v>
      </c>
      <c r="G47" s="24"/>
      <c r="H47" s="7"/>
      <c r="I47" s="25">
        <f t="shared" si="0"/>
        <v>1288</v>
      </c>
      <c r="J47" s="24">
        <f t="shared" si="0"/>
        <v>3654</v>
      </c>
      <c r="K47" s="7"/>
      <c r="L47" s="25">
        <f t="shared" si="3"/>
        <v>1293.6680055488205</v>
      </c>
      <c r="M47" s="17">
        <f t="shared" si="1"/>
        <v>32.126286901459686</v>
      </c>
      <c r="N47" s="17">
        <f t="shared" si="4"/>
        <v>3646.5246971108854</v>
      </c>
      <c r="O47" s="24">
        <f t="shared" si="2"/>
        <v>55.880153284004685</v>
      </c>
      <c r="P47" s="7"/>
      <c r="Q47" s="25">
        <f t="shared" si="5"/>
        <v>1330.5501737567022</v>
      </c>
      <c r="R47" s="24">
        <f t="shared" si="6"/>
        <v>3617.2914849731105</v>
      </c>
      <c r="S47" s="7"/>
      <c r="T47" s="25">
        <f t="shared" si="7"/>
        <v>-0.34310966680068794</v>
      </c>
      <c r="U47" s="24">
        <f t="shared" si="8"/>
        <v>0.9400861767883163</v>
      </c>
      <c r="V47" s="7"/>
      <c r="W47" s="25">
        <f t="shared" si="9"/>
        <v>-0.35010412312451555</v>
      </c>
      <c r="X47" s="24">
        <f t="shared" si="10"/>
        <v>152.01760540771363</v>
      </c>
      <c r="Y47" s="7"/>
      <c r="Z47" s="25">
        <f t="shared" si="11"/>
        <v>629</v>
      </c>
      <c r="AA47" s="17">
        <f t="shared" si="15"/>
        <v>151.92899999999997</v>
      </c>
      <c r="AB47" s="24">
        <f t="shared" si="12"/>
        <v>2.6516612792624645</v>
      </c>
      <c r="AC47" s="17">
        <f t="shared" si="13"/>
        <v>8.8605407713657769E-2</v>
      </c>
      <c r="AD47" s="17">
        <f t="shared" ca="1" si="14"/>
        <v>-7.4779992210807222E-2</v>
      </c>
      <c r="AE47" s="17">
        <v>122</v>
      </c>
    </row>
    <row r="48" spans="1:31" s="17" customFormat="1" x14ac:dyDescent="0.25">
      <c r="A48" s="17">
        <v>28</v>
      </c>
      <c r="B48" s="17">
        <v>622</v>
      </c>
      <c r="C48" s="17">
        <v>13721</v>
      </c>
      <c r="D48" s="17">
        <v>15141</v>
      </c>
      <c r="E48" s="17">
        <v>12798</v>
      </c>
      <c r="F48" s="17">
        <v>11370</v>
      </c>
      <c r="G48" s="24"/>
      <c r="H48" s="7"/>
      <c r="I48" s="25">
        <f t="shared" si="0"/>
        <v>923</v>
      </c>
      <c r="J48" s="24">
        <f t="shared" si="0"/>
        <v>3771</v>
      </c>
      <c r="K48" s="7"/>
      <c r="L48" s="25">
        <f t="shared" si="3"/>
        <v>931.45784030682012</v>
      </c>
      <c r="M48" s="17">
        <f t="shared" si="1"/>
        <v>71.535062655671013</v>
      </c>
      <c r="N48" s="17">
        <f t="shared" si="4"/>
        <v>3761.1256295107955</v>
      </c>
      <c r="O48" s="24">
        <f t="shared" si="2"/>
        <v>97.503192558072044</v>
      </c>
      <c r="P48" s="7"/>
      <c r="Q48" s="25">
        <f t="shared" si="5"/>
        <v>965.55017375670207</v>
      </c>
      <c r="R48" s="24">
        <f t="shared" si="6"/>
        <v>3734.2914849731105</v>
      </c>
      <c r="S48" s="7"/>
      <c r="T48" s="25">
        <f t="shared" si="7"/>
        <v>-0.24898692655958901</v>
      </c>
      <c r="U48" s="24">
        <f t="shared" si="8"/>
        <v>0.97049292812178001</v>
      </c>
      <c r="V48" s="7"/>
      <c r="W48" s="25">
        <f t="shared" si="9"/>
        <v>-0.25620471164872022</v>
      </c>
      <c r="X48" s="24">
        <f t="shared" si="10"/>
        <v>157.65541577648287</v>
      </c>
      <c r="Y48" s="7"/>
      <c r="Z48" s="25">
        <f t="shared" si="11"/>
        <v>622</v>
      </c>
      <c r="AA48" s="17">
        <f t="shared" si="15"/>
        <v>157.52699999999999</v>
      </c>
      <c r="AB48" s="24">
        <f t="shared" si="12"/>
        <v>2.7493648107891073</v>
      </c>
      <c r="AC48" s="17">
        <f t="shared" si="13"/>
        <v>0.12841577648288194</v>
      </c>
      <c r="AD48" s="17">
        <f t="shared" ca="1" si="14"/>
        <v>3.8539922716864794E-2</v>
      </c>
      <c r="AE48" s="17">
        <v>121</v>
      </c>
    </row>
    <row r="49" spans="1:31" s="17" customFormat="1" x14ac:dyDescent="0.25">
      <c r="A49" s="17">
        <v>29</v>
      </c>
      <c r="B49" s="17">
        <v>616</v>
      </c>
      <c r="C49" s="17">
        <v>13536</v>
      </c>
      <c r="D49" s="17">
        <v>15173</v>
      </c>
      <c r="E49" s="17">
        <v>12976</v>
      </c>
      <c r="F49" s="17">
        <v>11330</v>
      </c>
      <c r="G49" s="24"/>
      <c r="H49" s="7"/>
      <c r="I49" s="25">
        <f t="shared" si="0"/>
        <v>560</v>
      </c>
      <c r="J49" s="24">
        <f t="shared" si="0"/>
        <v>3843</v>
      </c>
      <c r="K49" s="7"/>
      <c r="L49" s="25">
        <f t="shared" si="3"/>
        <v>563.57558028877725</v>
      </c>
      <c r="M49" s="17">
        <f t="shared" si="1"/>
        <v>12.784774401492374</v>
      </c>
      <c r="N49" s="17">
        <f t="shared" si="4"/>
        <v>3839.6252147703658</v>
      </c>
      <c r="O49" s="24">
        <f t="shared" si="2"/>
        <v>11.389175346157153</v>
      </c>
      <c r="P49" s="7"/>
      <c r="Q49" s="25">
        <f t="shared" si="5"/>
        <v>602.55017375670207</v>
      </c>
      <c r="R49" s="24">
        <f t="shared" si="6"/>
        <v>3806.2914849731105</v>
      </c>
      <c r="S49" s="7"/>
      <c r="T49" s="25">
        <f t="shared" si="7"/>
        <v>-0.15537992736090708</v>
      </c>
      <c r="U49" s="24">
        <f t="shared" si="8"/>
        <v>0.98920477509621918</v>
      </c>
      <c r="V49" s="7"/>
      <c r="W49" s="25">
        <f t="shared" si="9"/>
        <v>-0.1627341605069845</v>
      </c>
      <c r="X49" s="24">
        <f t="shared" si="10"/>
        <v>163.10173740202856</v>
      </c>
      <c r="Y49" s="7"/>
      <c r="Z49" s="25">
        <f t="shared" si="11"/>
        <v>616</v>
      </c>
      <c r="AA49" s="17">
        <f t="shared" si="15"/>
        <v>163.071</v>
      </c>
      <c r="AB49" s="24">
        <f t="shared" si="12"/>
        <v>2.846125864519673</v>
      </c>
      <c r="AC49" s="17">
        <f t="shared" si="13"/>
        <v>3.0737402028563565E-2</v>
      </c>
      <c r="AD49" s="17">
        <f t="shared" ca="1" si="14"/>
        <v>7.3294979457756426E-2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13361</v>
      </c>
      <c r="D50" s="17">
        <v>15210</v>
      </c>
      <c r="E50" s="17">
        <v>13171</v>
      </c>
      <c r="F50" s="17">
        <v>11315</v>
      </c>
      <c r="G50" s="24"/>
      <c r="H50" s="7"/>
      <c r="I50" s="25">
        <f t="shared" si="0"/>
        <v>190</v>
      </c>
      <c r="J50" s="24">
        <f t="shared" si="0"/>
        <v>3895</v>
      </c>
      <c r="K50" s="7"/>
      <c r="L50" s="25">
        <f t="shared" si="3"/>
        <v>193.0703749810317</v>
      </c>
      <c r="M50" s="17">
        <f t="shared" si="1"/>
        <v>9.4272025241454429</v>
      </c>
      <c r="N50" s="17">
        <f t="shared" si="4"/>
        <v>3882.357225044806</v>
      </c>
      <c r="O50" s="24">
        <f t="shared" si="2"/>
        <v>159.83975856768063</v>
      </c>
      <c r="P50" s="7"/>
      <c r="Q50" s="25">
        <f t="shared" si="5"/>
        <v>232.55017375670209</v>
      </c>
      <c r="R50" s="24">
        <f t="shared" si="6"/>
        <v>3858.2914849731105</v>
      </c>
      <c r="S50" s="7"/>
      <c r="T50" s="25">
        <f t="shared" si="7"/>
        <v>-5.9967834513765722E-2</v>
      </c>
      <c r="U50" s="24">
        <f t="shared" si="8"/>
        <v>1.0027188867999808</v>
      </c>
      <c r="V50" s="7"/>
      <c r="W50" s="25">
        <f t="shared" si="9"/>
        <v>-6.7419845915080365E-2</v>
      </c>
      <c r="X50" s="24">
        <f t="shared" si="10"/>
        <v>168.59718542248697</v>
      </c>
      <c r="Y50" s="7"/>
      <c r="Z50" s="25">
        <f t="shared" si="11"/>
        <v>611</v>
      </c>
      <c r="AA50" s="17">
        <f t="shared" si="15"/>
        <v>168.57</v>
      </c>
      <c r="AB50" s="24">
        <f t="shared" si="12"/>
        <v>2.9421015200868408</v>
      </c>
      <c r="AC50" s="17">
        <f t="shared" si="13"/>
        <v>2.718542248697986E-2</v>
      </c>
      <c r="AD50" s="17">
        <f t="shared" ca="1" si="14"/>
        <v>7.9046075742326138E-2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13160</v>
      </c>
      <c r="D51" s="17">
        <v>15200</v>
      </c>
      <c r="E51" s="17">
        <v>13351</v>
      </c>
      <c r="F51" s="17">
        <v>11310</v>
      </c>
      <c r="G51" s="24"/>
      <c r="H51" s="7"/>
      <c r="I51" s="25">
        <f t="shared" si="0"/>
        <v>-191</v>
      </c>
      <c r="J51" s="24">
        <f t="shared" si="0"/>
        <v>3890</v>
      </c>
      <c r="K51" s="7"/>
      <c r="L51" s="25">
        <f t="shared" si="3"/>
        <v>-183.86984816717731</v>
      </c>
      <c r="M51" s="17">
        <f t="shared" si="1"/>
        <v>50.83906515910477</v>
      </c>
      <c r="N51" s="17">
        <f t="shared" si="4"/>
        <v>3889.5857311443137</v>
      </c>
      <c r="O51" s="24">
        <f t="shared" si="2"/>
        <v>0.17161868479160289</v>
      </c>
      <c r="P51" s="7"/>
      <c r="Q51" s="25">
        <f t="shared" si="5"/>
        <v>-148.44982624329791</v>
      </c>
      <c r="R51" s="24">
        <f t="shared" si="6"/>
        <v>3853.2914849731105</v>
      </c>
      <c r="S51" s="7"/>
      <c r="T51" s="25">
        <f t="shared" si="7"/>
        <v>3.8280834066669038E-2</v>
      </c>
      <c r="U51" s="24">
        <f t="shared" si="8"/>
        <v>1.0014194529823115</v>
      </c>
      <c r="V51" s="7"/>
      <c r="W51" s="25">
        <f t="shared" si="9"/>
        <v>3.0841189638389679E-2</v>
      </c>
      <c r="X51" s="24">
        <f t="shared" si="10"/>
        <v>174.20780189169386</v>
      </c>
      <c r="Y51" s="7"/>
      <c r="Z51" s="25">
        <f t="shared" si="11"/>
        <v>618</v>
      </c>
      <c r="AA51" s="17">
        <f t="shared" si="15"/>
        <v>174.13200000000001</v>
      </c>
      <c r="AB51" s="24">
        <f t="shared" si="12"/>
        <v>3.0391767330827659</v>
      </c>
      <c r="AC51" s="17">
        <f t="shared" si="13"/>
        <v>7.580189169385676E-2</v>
      </c>
      <c r="AD51" s="17">
        <f t="shared" ca="1" si="14"/>
        <v>9.6934627098590909E-2</v>
      </c>
      <c r="AE51" s="17">
        <v>118</v>
      </c>
    </row>
    <row r="52" spans="1:31" s="17" customFormat="1" x14ac:dyDescent="0.25">
      <c r="A52" s="17">
        <v>32</v>
      </c>
      <c r="B52" s="17">
        <v>625</v>
      </c>
      <c r="C52" s="17">
        <v>12977</v>
      </c>
      <c r="D52" s="17">
        <v>15188</v>
      </c>
      <c r="E52" s="17">
        <v>13547</v>
      </c>
      <c r="F52" s="17">
        <v>11325</v>
      </c>
      <c r="G52" s="24"/>
      <c r="H52" s="7"/>
      <c r="I52" s="25">
        <f t="shared" ref="I52:J83" si="16">C52-E52</f>
        <v>-570</v>
      </c>
      <c r="J52" s="24">
        <f t="shared" si="16"/>
        <v>3863</v>
      </c>
      <c r="K52" s="7"/>
      <c r="L52" s="25">
        <f t="shared" si="3"/>
        <v>-563.70953794570823</v>
      </c>
      <c r="M52" s="17">
        <f t="shared" si="1"/>
        <v>39.569912856484578</v>
      </c>
      <c r="N52" s="17">
        <f t="shared" si="4"/>
        <v>3860.0134718385507</v>
      </c>
      <c r="O52" s="24">
        <f t="shared" si="2"/>
        <v>8.9193504591298218</v>
      </c>
      <c r="P52" s="7"/>
      <c r="Q52" s="25">
        <f t="shared" si="5"/>
        <v>-527.44982624329793</v>
      </c>
      <c r="R52" s="24">
        <f t="shared" si="6"/>
        <v>3826.2914849731105</v>
      </c>
      <c r="S52" s="7"/>
      <c r="T52" s="25">
        <f t="shared" si="7"/>
        <v>0.13601376160468681</v>
      </c>
      <c r="U52" s="24">
        <f t="shared" si="8"/>
        <v>0.99440251036689675</v>
      </c>
      <c r="V52" s="7"/>
      <c r="W52" s="25">
        <f t="shared" si="9"/>
        <v>0.12862895188618276</v>
      </c>
      <c r="X52" s="24">
        <f t="shared" si="10"/>
        <v>179.81424922869189</v>
      </c>
      <c r="Y52" s="7"/>
      <c r="Z52" s="25">
        <f t="shared" si="11"/>
        <v>625</v>
      </c>
      <c r="AA52" s="17">
        <f t="shared" si="15"/>
        <v>179.75700000000001</v>
      </c>
      <c r="AB52" s="24">
        <f t="shared" si="12"/>
        <v>3.1373515035074471</v>
      </c>
      <c r="AC52" s="17">
        <f t="shared" si="13"/>
        <v>5.7249228691887311E-2</v>
      </c>
      <c r="AD52" s="17">
        <f t="shared" ca="1" si="14"/>
        <v>5.7181884244300818E-2</v>
      </c>
      <c r="AE52" s="17">
        <v>117</v>
      </c>
    </row>
    <row r="53" spans="1:31" s="17" customFormat="1" x14ac:dyDescent="0.25">
      <c r="A53" s="17">
        <v>33</v>
      </c>
      <c r="B53" s="17">
        <v>639</v>
      </c>
      <c r="C53" s="17">
        <v>12779</v>
      </c>
      <c r="D53" s="17">
        <v>15148</v>
      </c>
      <c r="E53" s="17">
        <v>13733</v>
      </c>
      <c r="F53" s="17">
        <v>11354</v>
      </c>
      <c r="G53" s="24"/>
      <c r="H53" s="7"/>
      <c r="I53" s="25">
        <f t="shared" si="16"/>
        <v>-954</v>
      </c>
      <c r="J53" s="24">
        <f t="shared" si="16"/>
        <v>3794</v>
      </c>
      <c r="K53" s="7"/>
      <c r="L53" s="25">
        <f t="shared" si="3"/>
        <v>-946.83695939068753</v>
      </c>
      <c r="M53" s="17">
        <f t="shared" si="1"/>
        <v>51.309150770659627</v>
      </c>
      <c r="N53" s="17">
        <f t="shared" si="4"/>
        <v>3791.7314178431452</v>
      </c>
      <c r="O53" s="24">
        <f t="shared" si="2"/>
        <v>5.1464650023999345</v>
      </c>
      <c r="P53" s="7"/>
      <c r="Q53" s="25">
        <f t="shared" si="5"/>
        <v>-911.44982624329793</v>
      </c>
      <c r="R53" s="24">
        <f t="shared" si="6"/>
        <v>3757.2914849731105</v>
      </c>
      <c r="S53" s="7"/>
      <c r="T53" s="25">
        <f t="shared" si="7"/>
        <v>0.23503604174874704</v>
      </c>
      <c r="U53" s="24">
        <f t="shared" si="8"/>
        <v>0.97647032368305919</v>
      </c>
      <c r="V53" s="7"/>
      <c r="W53" s="25">
        <f t="shared" si="9"/>
        <v>0.2277872042784673</v>
      </c>
      <c r="X53" s="24">
        <f t="shared" si="10"/>
        <v>185.57470739113273</v>
      </c>
      <c r="Y53" s="7"/>
      <c r="Z53" s="25">
        <f t="shared" si="11"/>
        <v>639</v>
      </c>
      <c r="AA53" s="17">
        <f t="shared" si="15"/>
        <v>185.50800000000001</v>
      </c>
      <c r="AB53" s="24">
        <f t="shared" si="12"/>
        <v>3.2377253887896411</v>
      </c>
      <c r="AC53" s="17">
        <f t="shared" si="13"/>
        <v>6.6707391132723615E-2</v>
      </c>
      <c r="AD53" s="17">
        <f t="shared" ca="1" si="14"/>
        <v>1.6509398007798382E-2</v>
      </c>
      <c r="AE53" s="17">
        <v>116</v>
      </c>
    </row>
    <row r="54" spans="1:31" s="17" customFormat="1" x14ac:dyDescent="0.25">
      <c r="A54" s="17">
        <v>34</v>
      </c>
      <c r="B54" s="17">
        <v>638</v>
      </c>
      <c r="C54" s="17">
        <v>12590</v>
      </c>
      <c r="D54" s="17">
        <v>15093</v>
      </c>
      <c r="E54" s="17">
        <v>13913</v>
      </c>
      <c r="F54" s="17">
        <v>11406</v>
      </c>
      <c r="G54" s="24"/>
      <c r="H54" s="7"/>
      <c r="I54" s="25">
        <f t="shared" si="16"/>
        <v>-1323</v>
      </c>
      <c r="J54" s="24">
        <f t="shared" si="16"/>
        <v>3687</v>
      </c>
      <c r="K54" s="7"/>
      <c r="L54" s="25">
        <f t="shared" si="3"/>
        <v>-1320.280875040638</v>
      </c>
      <c r="M54" s="17">
        <f t="shared" si="1"/>
        <v>7.3936405446255842</v>
      </c>
      <c r="N54" s="17">
        <f t="shared" si="4"/>
        <v>3685.8597254553274</v>
      </c>
      <c r="O54" s="24">
        <f t="shared" si="2"/>
        <v>1.3002260372282894</v>
      </c>
      <c r="P54" s="7"/>
      <c r="Q54" s="25">
        <f t="shared" si="5"/>
        <v>-1280.4498262432978</v>
      </c>
      <c r="R54" s="24">
        <f t="shared" si="6"/>
        <v>3650.2914849731105</v>
      </c>
      <c r="S54" s="7"/>
      <c r="T54" s="25">
        <f t="shared" si="7"/>
        <v>0.33019026407467988</v>
      </c>
      <c r="U54" s="24">
        <f t="shared" si="8"/>
        <v>0.94866243998493427</v>
      </c>
      <c r="V54" s="7"/>
      <c r="W54" s="25">
        <f t="shared" si="9"/>
        <v>0.32315067003489645</v>
      </c>
      <c r="X54" s="24">
        <f t="shared" si="10"/>
        <v>191.25459837336564</v>
      </c>
      <c r="Y54" s="7"/>
      <c r="Z54" s="25">
        <f t="shared" si="11"/>
        <v>638</v>
      </c>
      <c r="AA54" s="17">
        <f t="shared" si="15"/>
        <v>191.25</v>
      </c>
      <c r="AB54" s="24">
        <f t="shared" si="12"/>
        <v>3.337942194439155</v>
      </c>
      <c r="AC54" s="17">
        <f t="shared" si="13"/>
        <v>4.5983733656385084E-3</v>
      </c>
      <c r="AD54" s="17">
        <f t="shared" ca="1" si="14"/>
        <v>9.9966850590448075E-2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12420</v>
      </c>
      <c r="D55" s="17">
        <v>15028</v>
      </c>
      <c r="E55" s="17">
        <v>14095</v>
      </c>
      <c r="F55" s="17">
        <v>11482</v>
      </c>
      <c r="G55" s="24"/>
      <c r="H55" s="7"/>
      <c r="I55" s="25">
        <f t="shared" si="16"/>
        <v>-1675</v>
      </c>
      <c r="J55" s="24">
        <f t="shared" si="16"/>
        <v>3546</v>
      </c>
      <c r="K55" s="7"/>
      <c r="L55" s="25">
        <f t="shared" si="3"/>
        <v>-1675.3632474203735</v>
      </c>
      <c r="M55" s="17">
        <f t="shared" si="1"/>
        <v>0.13194868840796922</v>
      </c>
      <c r="N55" s="17">
        <f t="shared" si="4"/>
        <v>3545.8921508080293</v>
      </c>
      <c r="O55" s="24">
        <f t="shared" si="2"/>
        <v>1.1631448208726886E-2</v>
      </c>
      <c r="P55" s="7"/>
      <c r="Q55" s="25">
        <f t="shared" si="5"/>
        <v>-1632.4498262432978</v>
      </c>
      <c r="R55" s="24">
        <f t="shared" si="6"/>
        <v>3509.2914849731105</v>
      </c>
      <c r="S55" s="7"/>
      <c r="T55" s="25">
        <f t="shared" si="7"/>
        <v>0.42096068754006843</v>
      </c>
      <c r="U55" s="24">
        <f t="shared" si="8"/>
        <v>0.91201840632665754</v>
      </c>
      <c r="V55" s="7"/>
      <c r="W55" s="25">
        <f t="shared" si="9"/>
        <v>0.41419586988187806</v>
      </c>
      <c r="X55" s="24">
        <f t="shared" si="10"/>
        <v>196.86910923180506</v>
      </c>
      <c r="Y55" s="7"/>
      <c r="Z55" s="25">
        <f t="shared" si="11"/>
        <v>628</v>
      </c>
      <c r="AA55" s="17">
        <f t="shared" si="15"/>
        <v>196.90199999999999</v>
      </c>
      <c r="AB55" s="24">
        <f t="shared" si="12"/>
        <v>3.4365882037618745</v>
      </c>
      <c r="AC55" s="17">
        <f t="shared" si="13"/>
        <v>-3.2890768194931752E-2</v>
      </c>
      <c r="AD55" s="17">
        <f t="shared" ca="1" si="14"/>
        <v>0.11815633651079338</v>
      </c>
      <c r="AE55" s="17">
        <v>114</v>
      </c>
    </row>
    <row r="56" spans="1:31" s="17" customFormat="1" x14ac:dyDescent="0.25">
      <c r="A56" s="17">
        <v>36</v>
      </c>
      <c r="B56" s="17">
        <v>615</v>
      </c>
      <c r="C56" s="17">
        <v>12250</v>
      </c>
      <c r="D56" s="17">
        <v>14939</v>
      </c>
      <c r="E56" s="17">
        <v>14262</v>
      </c>
      <c r="F56" s="17">
        <v>11566</v>
      </c>
      <c r="G56" s="24"/>
      <c r="H56" s="7"/>
      <c r="I56" s="25">
        <f t="shared" si="16"/>
        <v>-2012</v>
      </c>
      <c r="J56" s="24">
        <f t="shared" si="16"/>
        <v>3373</v>
      </c>
      <c r="K56" s="7"/>
      <c r="L56" s="25">
        <f t="shared" si="3"/>
        <v>-2007.7260418919166</v>
      </c>
      <c r="M56" s="17">
        <f t="shared" si="1"/>
        <v>18.266717909652126</v>
      </c>
      <c r="N56" s="17">
        <f t="shared" si="4"/>
        <v>3375.7562757961277</v>
      </c>
      <c r="O56" s="24">
        <f t="shared" si="2"/>
        <v>7.5970562643195985</v>
      </c>
      <c r="P56" s="7"/>
      <c r="Q56" s="25">
        <f t="shared" si="5"/>
        <v>-1969.4498262432978</v>
      </c>
      <c r="R56" s="24">
        <f t="shared" si="6"/>
        <v>3336.2914849731105</v>
      </c>
      <c r="S56" s="7"/>
      <c r="T56" s="25">
        <f t="shared" si="7"/>
        <v>0.50786305318732961</v>
      </c>
      <c r="U56" s="24">
        <f t="shared" si="8"/>
        <v>0.86705799623529667</v>
      </c>
      <c r="V56" s="7"/>
      <c r="W56" s="25">
        <f t="shared" si="9"/>
        <v>0.50143469710040856</v>
      </c>
      <c r="X56" s="24">
        <f t="shared" si="10"/>
        <v>202.48533472634608</v>
      </c>
      <c r="Y56" s="7"/>
      <c r="Z56" s="25">
        <f t="shared" si="11"/>
        <v>615</v>
      </c>
      <c r="AA56" s="17">
        <f t="shared" si="15"/>
        <v>202.43699999999998</v>
      </c>
      <c r="AB56" s="24">
        <f t="shared" si="12"/>
        <v>3.5331921778597608</v>
      </c>
      <c r="AC56" s="17">
        <f t="shared" si="13"/>
        <v>4.8334726346098478E-2</v>
      </c>
      <c r="AD56" s="17">
        <f t="shared" ca="1" si="14"/>
        <v>2.721734251801422E-2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12100</v>
      </c>
      <c r="D57" s="17">
        <v>14848</v>
      </c>
      <c r="E57" s="17">
        <v>14429</v>
      </c>
      <c r="F57" s="17">
        <v>11676</v>
      </c>
      <c r="G57" s="24"/>
      <c r="H57" s="7"/>
      <c r="I57" s="25">
        <f t="shared" si="16"/>
        <v>-2329</v>
      </c>
      <c r="J57" s="24">
        <f t="shared" si="16"/>
        <v>3172</v>
      </c>
      <c r="K57" s="7"/>
      <c r="L57" s="25">
        <f t="shared" si="3"/>
        <v>-2322.2521395400254</v>
      </c>
      <c r="M57" s="17">
        <f t="shared" si="1"/>
        <v>45.533620787288861</v>
      </c>
      <c r="N57" s="17">
        <f t="shared" si="4"/>
        <v>3174.1443021729542</v>
      </c>
      <c r="O57" s="24">
        <f t="shared" si="2"/>
        <v>4.5980318089361569</v>
      </c>
      <c r="P57" s="7"/>
      <c r="Q57" s="25">
        <f t="shared" si="5"/>
        <v>-2286.449826243298</v>
      </c>
      <c r="R57" s="24">
        <f t="shared" si="6"/>
        <v>3135.2914849731105</v>
      </c>
      <c r="S57" s="7"/>
      <c r="T57" s="25">
        <f t="shared" si="7"/>
        <v>0.58960800841042105</v>
      </c>
      <c r="U57" s="24">
        <f t="shared" si="8"/>
        <v>0.81482075676498722</v>
      </c>
      <c r="V57" s="7"/>
      <c r="W57" s="25">
        <f t="shared" si="9"/>
        <v>0.58357003949910335</v>
      </c>
      <c r="X57" s="24">
        <f t="shared" si="10"/>
        <v>208.05381933913259</v>
      </c>
      <c r="Y57" s="7"/>
      <c r="Z57" s="25">
        <f t="shared" si="11"/>
        <v>616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7.2819339132593086E-2</v>
      </c>
      <c r="AD57" s="17">
        <f t="shared" ca="1" si="14"/>
        <v>4.374034018326256E-2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11953</v>
      </c>
      <c r="D58" s="17">
        <v>14727</v>
      </c>
      <c r="E58" s="17">
        <v>14569</v>
      </c>
      <c r="F58" s="17">
        <v>11787</v>
      </c>
      <c r="G58" s="24"/>
      <c r="H58" s="7"/>
      <c r="I58" s="25">
        <f t="shared" si="16"/>
        <v>-2616</v>
      </c>
      <c r="J58" s="24">
        <f t="shared" si="16"/>
        <v>2940</v>
      </c>
      <c r="K58" s="7"/>
      <c r="L58" s="25">
        <f t="shared" si="3"/>
        <v>-2614.9877579477629</v>
      </c>
      <c r="M58" s="17">
        <f t="shared" si="1"/>
        <v>1.0246339723171158</v>
      </c>
      <c r="N58" s="17">
        <f t="shared" si="4"/>
        <v>2943.5895494028114</v>
      </c>
      <c r="O58" s="24">
        <f t="shared" si="2"/>
        <v>12.884864915223476</v>
      </c>
      <c r="P58" s="7"/>
      <c r="Q58" s="25">
        <f t="shared" si="5"/>
        <v>-2573.449826243298</v>
      </c>
      <c r="R58" s="24">
        <f t="shared" si="6"/>
        <v>2903.2914849731105</v>
      </c>
      <c r="S58" s="7"/>
      <c r="T58" s="25">
        <f t="shared" si="7"/>
        <v>0.66361684799725773</v>
      </c>
      <c r="U58" s="24">
        <f t="shared" si="8"/>
        <v>0.75452702762512758</v>
      </c>
      <c r="V58" s="7"/>
      <c r="W58" s="25">
        <f t="shared" si="9"/>
        <v>0.65802891368161864</v>
      </c>
      <c r="X58" s="24">
        <f t="shared" si="10"/>
        <v>213.53573110598222</v>
      </c>
      <c r="Y58" s="7"/>
      <c r="Z58" s="25">
        <f t="shared" si="11"/>
        <v>615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1.9731105982231156E-2</v>
      </c>
      <c r="AD58" s="17">
        <f t="shared" ca="1" si="14"/>
        <v>7.4609741768853155E-2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11815</v>
      </c>
      <c r="D59" s="17">
        <v>14593</v>
      </c>
      <c r="E59" s="17">
        <v>14697</v>
      </c>
      <c r="F59" s="17">
        <v>11912</v>
      </c>
      <c r="G59" s="24"/>
      <c r="H59" s="7"/>
      <c r="I59" s="25">
        <f t="shared" si="16"/>
        <v>-2882</v>
      </c>
      <c r="J59" s="24">
        <f t="shared" si="16"/>
        <v>2681</v>
      </c>
      <c r="K59" s="7"/>
      <c r="L59" s="25">
        <f t="shared" si="3"/>
        <v>-2884.1450990008198</v>
      </c>
      <c r="M59" s="17">
        <f t="shared" si="1"/>
        <v>4.601449723317911</v>
      </c>
      <c r="N59" s="17">
        <f t="shared" si="4"/>
        <v>2685.4988420942113</v>
      </c>
      <c r="O59" s="24">
        <f t="shared" si="2"/>
        <v>20.239580188647881</v>
      </c>
      <c r="P59" s="7"/>
      <c r="Q59" s="25">
        <f t="shared" si="5"/>
        <v>-2839.449826243298</v>
      </c>
      <c r="R59" s="24">
        <f t="shared" si="6"/>
        <v>2644.2914849731105</v>
      </c>
      <c r="S59" s="7"/>
      <c r="T59" s="25">
        <f t="shared" si="7"/>
        <v>0.73221040663871617</v>
      </c>
      <c r="U59" s="24">
        <f t="shared" si="8"/>
        <v>0.6872163558698533</v>
      </c>
      <c r="V59" s="7"/>
      <c r="W59" s="25">
        <f t="shared" si="9"/>
        <v>0.72712449440626803</v>
      </c>
      <c r="X59" s="24">
        <f t="shared" si="10"/>
        <v>219.06006747650963</v>
      </c>
      <c r="Y59" s="7"/>
      <c r="Z59" s="25">
        <f t="shared" si="11"/>
        <v>616</v>
      </c>
      <c r="AA59" s="17">
        <f t="shared" si="15"/>
        <v>219.06</v>
      </c>
      <c r="AB59" s="24">
        <f t="shared" si="12"/>
        <v>3.823318259418778</v>
      </c>
      <c r="AC59" s="17">
        <f t="shared" si="13"/>
        <v>6.7476509627795167E-5</v>
      </c>
      <c r="AD59" s="17">
        <f t="shared" ca="1" si="14"/>
        <v>0.11619124305801165</v>
      </c>
      <c r="AE59" s="17">
        <v>110</v>
      </c>
    </row>
    <row r="60" spans="1:31" s="17" customFormat="1" x14ac:dyDescent="0.25">
      <c r="A60" s="17">
        <v>40</v>
      </c>
      <c r="B60" s="17">
        <v>628</v>
      </c>
      <c r="C60" s="17">
        <v>11686</v>
      </c>
      <c r="D60" s="17">
        <v>14447</v>
      </c>
      <c r="E60" s="17">
        <v>14822</v>
      </c>
      <c r="F60" s="17">
        <v>12058</v>
      </c>
      <c r="G60" s="24"/>
      <c r="H60" s="7"/>
      <c r="I60" s="25">
        <f t="shared" si="16"/>
        <v>-3136</v>
      </c>
      <c r="J60" s="24">
        <f t="shared" si="16"/>
        <v>2389</v>
      </c>
      <c r="K60" s="7"/>
      <c r="L60" s="25">
        <f t="shared" si="3"/>
        <v>-3131.1573360980383</v>
      </c>
      <c r="M60" s="17">
        <f t="shared" si="1"/>
        <v>23.451393667363053</v>
      </c>
      <c r="N60" s="17">
        <f t="shared" si="4"/>
        <v>2396.8983690222817</v>
      </c>
      <c r="O60" s="24">
        <f t="shared" si="2"/>
        <v>62.384233212139385</v>
      </c>
      <c r="P60" s="7"/>
      <c r="Q60" s="25">
        <f t="shared" si="5"/>
        <v>-3093.449826243298</v>
      </c>
      <c r="R60" s="24">
        <f t="shared" si="6"/>
        <v>2352.2914849731105</v>
      </c>
      <c r="S60" s="7"/>
      <c r="T60" s="25">
        <f t="shared" si="7"/>
        <v>0.79770951902567266</v>
      </c>
      <c r="U60" s="24">
        <f t="shared" si="8"/>
        <v>0.61132942091796094</v>
      </c>
      <c r="V60" s="7"/>
      <c r="W60" s="25">
        <f t="shared" si="9"/>
        <v>0.79318926641902465</v>
      </c>
      <c r="X60" s="24">
        <f t="shared" si="10"/>
        <v>224.8215166731361</v>
      </c>
      <c r="Y60" s="7"/>
      <c r="Z60" s="25">
        <f t="shared" si="11"/>
        <v>628</v>
      </c>
      <c r="AA60" s="17">
        <f t="shared" si="15"/>
        <v>224.71199999999999</v>
      </c>
      <c r="AB60" s="24">
        <f t="shared" si="12"/>
        <v>3.9219642687414975</v>
      </c>
      <c r="AC60" s="17">
        <f t="shared" si="13"/>
        <v>0.10951667313611324</v>
      </c>
      <c r="AD60" s="17">
        <f t="shared" ca="1" si="14"/>
        <v>-7.7326986020125332E-3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11580</v>
      </c>
      <c r="D61" s="17">
        <v>14282</v>
      </c>
      <c r="E61" s="17">
        <v>14928</v>
      </c>
      <c r="F61" s="17">
        <v>12215</v>
      </c>
      <c r="G61" s="24"/>
      <c r="H61" s="7"/>
      <c r="I61" s="25">
        <f t="shared" si="16"/>
        <v>-3348</v>
      </c>
      <c r="J61" s="24">
        <f t="shared" si="16"/>
        <v>2067</v>
      </c>
      <c r="K61" s="7"/>
      <c r="L61" s="25">
        <f t="shared" si="3"/>
        <v>-3351.3316375480163</v>
      </c>
      <c r="M61" s="17">
        <f t="shared" si="1"/>
        <v>11.099808751351802</v>
      </c>
      <c r="N61" s="17">
        <f t="shared" si="4"/>
        <v>2080.2280714099379</v>
      </c>
      <c r="O61" s="24">
        <f t="shared" si="2"/>
        <v>174.98187322641675</v>
      </c>
      <c r="P61" s="7"/>
      <c r="Q61" s="25">
        <f t="shared" si="5"/>
        <v>-3305.449826243298</v>
      </c>
      <c r="R61" s="24">
        <f t="shared" si="6"/>
        <v>2030.2914849731105</v>
      </c>
      <c r="S61" s="7"/>
      <c r="T61" s="25">
        <f t="shared" si="7"/>
        <v>0.85237806952187256</v>
      </c>
      <c r="U61" s="24">
        <f t="shared" si="8"/>
        <v>0.52764588306005233</v>
      </c>
      <c r="V61" s="7"/>
      <c r="W61" s="25">
        <f t="shared" si="9"/>
        <v>0.84848110754566608</v>
      </c>
      <c r="X61" s="24">
        <f t="shared" si="10"/>
        <v>230.56750737517075</v>
      </c>
      <c r="Y61" s="7"/>
      <c r="Z61" s="25">
        <f t="shared" si="11"/>
        <v>638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0.11350737517076936</v>
      </c>
      <c r="AD61" s="17">
        <f t="shared" ca="1" si="14"/>
        <v>2.7150123696628725E-4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11483</v>
      </c>
      <c r="D62" s="17">
        <v>14118</v>
      </c>
      <c r="E62" s="17">
        <v>15017</v>
      </c>
      <c r="F62" s="17">
        <v>12380</v>
      </c>
      <c r="G62" s="24"/>
      <c r="H62" s="7"/>
      <c r="I62" s="25">
        <f t="shared" si="16"/>
        <v>-3534</v>
      </c>
      <c r="J62" s="24">
        <f t="shared" si="16"/>
        <v>1738</v>
      </c>
      <c r="K62" s="7"/>
      <c r="L62" s="25">
        <f t="shared" si="3"/>
        <v>-3535.8972238461802</v>
      </c>
      <c r="M62" s="17">
        <f t="shared" si="1"/>
        <v>3.5994583225146699</v>
      </c>
      <c r="N62" s="17">
        <f t="shared" si="4"/>
        <v>1747.9423144151733</v>
      </c>
      <c r="O62" s="24">
        <f t="shared" si="2"/>
        <v>98.849615930163083</v>
      </c>
      <c r="P62" s="7"/>
      <c r="Q62" s="25">
        <f t="shared" si="5"/>
        <v>-3491.449826243298</v>
      </c>
      <c r="R62" s="24">
        <f t="shared" si="6"/>
        <v>1701.2914849731105</v>
      </c>
      <c r="S62" s="7"/>
      <c r="T62" s="25">
        <f t="shared" si="7"/>
        <v>0.90034198646665176</v>
      </c>
      <c r="U62" s="24">
        <f t="shared" si="8"/>
        <v>0.44214313785740655</v>
      </c>
      <c r="V62" s="7"/>
      <c r="W62" s="25">
        <f t="shared" si="9"/>
        <v>0.89708164704280169</v>
      </c>
      <c r="X62" s="24">
        <f t="shared" si="10"/>
        <v>236.20656604159035</v>
      </c>
      <c r="Y62" s="7"/>
      <c r="Z62" s="25">
        <f t="shared" si="11"/>
        <v>629</v>
      </c>
      <c r="AA62" s="17">
        <f t="shared" si="15"/>
        <v>236.11499999999998</v>
      </c>
      <c r="AB62" s="24">
        <f t="shared" si="12"/>
        <v>4.120984163346411</v>
      </c>
      <c r="AC62" s="17">
        <f t="shared" si="13"/>
        <v>9.1566041590368741E-2</v>
      </c>
      <c r="AD62" s="17">
        <f t="shared" ca="1" si="14"/>
        <v>0.11101259496228977</v>
      </c>
      <c r="AE62" s="17">
        <v>107</v>
      </c>
    </row>
    <row r="63" spans="1:31" s="17" customFormat="1" x14ac:dyDescent="0.25">
      <c r="A63" s="17">
        <v>43</v>
      </c>
      <c r="B63" s="17">
        <v>632</v>
      </c>
      <c r="C63" s="17">
        <v>11400</v>
      </c>
      <c r="D63" s="17">
        <v>13936</v>
      </c>
      <c r="E63" s="17">
        <v>15086</v>
      </c>
      <c r="F63" s="17">
        <v>12546</v>
      </c>
      <c r="G63" s="24"/>
      <c r="H63" s="7"/>
      <c r="I63" s="25">
        <f t="shared" si="16"/>
        <v>-3686</v>
      </c>
      <c r="J63" s="24">
        <f t="shared" si="16"/>
        <v>1390</v>
      </c>
      <c r="K63" s="7"/>
      <c r="L63" s="25">
        <f t="shared" si="3"/>
        <v>-3687.0142003966253</v>
      </c>
      <c r="M63" s="17">
        <f t="shared" si="1"/>
        <v>1.0286024445148265</v>
      </c>
      <c r="N63" s="17">
        <f t="shared" si="4"/>
        <v>1397.2721617308157</v>
      </c>
      <c r="O63" s="24">
        <f t="shared" si="2"/>
        <v>52.884336239140346</v>
      </c>
      <c r="P63" s="7"/>
      <c r="Q63" s="25">
        <f t="shared" si="5"/>
        <v>-3643.449826243298</v>
      </c>
      <c r="R63" s="24">
        <f t="shared" si="6"/>
        <v>1353.2914849731105</v>
      </c>
      <c r="S63" s="7"/>
      <c r="T63" s="25">
        <f t="shared" si="7"/>
        <v>0.93953830569034225</v>
      </c>
      <c r="U63" s="24">
        <f t="shared" si="8"/>
        <v>0.35170254414761709</v>
      </c>
      <c r="V63" s="7"/>
      <c r="W63" s="25">
        <f t="shared" si="9"/>
        <v>0.93695103578150951</v>
      </c>
      <c r="X63" s="24">
        <f t="shared" si="10"/>
        <v>241.8692064757297</v>
      </c>
      <c r="Y63" s="7"/>
      <c r="Z63" s="25">
        <f t="shared" si="11"/>
        <v>632</v>
      </c>
      <c r="AA63" s="17">
        <f t="shared" si="15"/>
        <v>241.80299999999997</v>
      </c>
      <c r="AB63" s="24">
        <f t="shared" si="12"/>
        <v>4.2202584911998482</v>
      </c>
      <c r="AC63" s="17">
        <f t="shared" si="13"/>
        <v>6.6206475729728709E-2</v>
      </c>
      <c r="AD63" s="17">
        <f t="shared" ca="1" si="14"/>
        <v>8.9140535062796289E-2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11357</v>
      </c>
      <c r="D64" s="17">
        <v>13758</v>
      </c>
      <c r="E64" s="17">
        <v>15154</v>
      </c>
      <c r="F64" s="17">
        <v>12739</v>
      </c>
      <c r="G64" s="24"/>
      <c r="H64" s="7"/>
      <c r="I64" s="25">
        <f t="shared" si="16"/>
        <v>-3797</v>
      </c>
      <c r="J64" s="24">
        <f t="shared" si="16"/>
        <v>1019</v>
      </c>
      <c r="K64" s="7"/>
      <c r="L64" s="25">
        <f t="shared" si="3"/>
        <v>-3802.5414221357291</v>
      </c>
      <c r="M64" s="17">
        <f t="shared" si="1"/>
        <v>30.707359286348851</v>
      </c>
      <c r="N64" s="17">
        <f t="shared" si="4"/>
        <v>1032.0392925782235</v>
      </c>
      <c r="O64" s="24">
        <f t="shared" si="2"/>
        <v>170.0231509405136</v>
      </c>
      <c r="P64" s="7"/>
      <c r="Q64" s="25">
        <f t="shared" si="5"/>
        <v>-3754.449826243298</v>
      </c>
      <c r="R64" s="24">
        <f t="shared" si="6"/>
        <v>982.29148497311041</v>
      </c>
      <c r="S64" s="7"/>
      <c r="T64" s="25">
        <f t="shared" si="7"/>
        <v>0.96816193354448465</v>
      </c>
      <c r="U64" s="24">
        <f t="shared" si="8"/>
        <v>0.25528455487654839</v>
      </c>
      <c r="V64" s="7"/>
      <c r="W64" s="25">
        <f t="shared" si="9"/>
        <v>0.9662918542820047</v>
      </c>
      <c r="X64" s="24">
        <f t="shared" si="10"/>
        <v>247.64494512703664</v>
      </c>
      <c r="Y64" s="7"/>
      <c r="Z64" s="25">
        <f t="shared" si="11"/>
        <v>634</v>
      </c>
      <c r="AA64" s="17">
        <f t="shared" si="15"/>
        <v>247.50899999999996</v>
      </c>
      <c r="AB64" s="24">
        <f t="shared" si="12"/>
        <v>4.3198469783186439</v>
      </c>
      <c r="AC64" s="17">
        <f t="shared" si="13"/>
        <v>0.1359451270366776</v>
      </c>
      <c r="AD64" s="17">
        <f t="shared" ca="1" si="14"/>
        <v>2.2546421971441077E-2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11321</v>
      </c>
      <c r="D65" s="17">
        <v>13588</v>
      </c>
      <c r="E65" s="17">
        <v>15196</v>
      </c>
      <c r="F65" s="17">
        <v>12919</v>
      </c>
      <c r="G65" s="24"/>
      <c r="H65" s="7"/>
      <c r="I65" s="25">
        <f t="shared" si="16"/>
        <v>-3875</v>
      </c>
      <c r="J65" s="24">
        <f t="shared" si="16"/>
        <v>669</v>
      </c>
      <c r="K65" s="7"/>
      <c r="L65" s="25">
        <f t="shared" si="3"/>
        <v>-3877.8534526543581</v>
      </c>
      <c r="M65" s="17">
        <f t="shared" si="1"/>
        <v>8.1421920506631693</v>
      </c>
      <c r="N65" s="17">
        <f t="shared" si="4"/>
        <v>675.46015664247625</v>
      </c>
      <c r="O65" s="24">
        <f t="shared" si="2"/>
        <v>41.733623845330008</v>
      </c>
      <c r="P65" s="7"/>
      <c r="Q65" s="25">
        <f t="shared" si="5"/>
        <v>-3832.449826243298</v>
      </c>
      <c r="R65" s="24">
        <f t="shared" si="6"/>
        <v>632.29148497311041</v>
      </c>
      <c r="S65" s="7"/>
      <c r="T65" s="25">
        <f t="shared" si="7"/>
        <v>0.98827583419874687</v>
      </c>
      <c r="U65" s="24">
        <f t="shared" si="8"/>
        <v>0.16432418763969117</v>
      </c>
      <c r="V65" s="7"/>
      <c r="W65" s="25">
        <f t="shared" si="9"/>
        <v>0.98708215971269764</v>
      </c>
      <c r="X65" s="24">
        <f t="shared" si="10"/>
        <v>252.99217497612233</v>
      </c>
      <c r="Y65" s="7"/>
      <c r="Z65" s="25">
        <f t="shared" si="11"/>
        <v>603</v>
      </c>
      <c r="AA65" s="17">
        <f t="shared" si="15"/>
        <v>252.93599999999995</v>
      </c>
      <c r="AB65" s="24">
        <f t="shared" si="12"/>
        <v>4.4145659968243764</v>
      </c>
      <c r="AC65" s="17">
        <f t="shared" si="13"/>
        <v>5.6174976122377984E-2</v>
      </c>
      <c r="AD65" s="17">
        <f t="shared" ca="1" si="14"/>
        <v>5.2031808423436132E-2</v>
      </c>
      <c r="AE65" s="17">
        <v>104</v>
      </c>
    </row>
    <row r="66" spans="1:31" s="17" customFormat="1" x14ac:dyDescent="0.25">
      <c r="A66" s="17">
        <v>46</v>
      </c>
      <c r="B66" s="17">
        <v>617</v>
      </c>
      <c r="C66" s="17">
        <v>11299</v>
      </c>
      <c r="D66" s="17">
        <v>13401</v>
      </c>
      <c r="E66" s="17">
        <v>15211</v>
      </c>
      <c r="F66" s="17">
        <v>13099</v>
      </c>
      <c r="G66" s="24"/>
      <c r="H66" s="7"/>
      <c r="I66" s="25">
        <f t="shared" si="16"/>
        <v>-3912</v>
      </c>
      <c r="J66" s="24">
        <f t="shared" si="16"/>
        <v>302</v>
      </c>
      <c r="K66" s="7"/>
      <c r="L66" s="25">
        <f t="shared" si="3"/>
        <v>-3919.3125734287296</v>
      </c>
      <c r="M66" s="17">
        <f t="shared" si="1"/>
        <v>53.473730150562069</v>
      </c>
      <c r="N66" s="17">
        <f t="shared" si="4"/>
        <v>304.70242378283564</v>
      </c>
      <c r="O66" s="24">
        <f t="shared" si="2"/>
        <v>7.303094302035678</v>
      </c>
      <c r="P66" s="7"/>
      <c r="Q66" s="25">
        <f t="shared" si="5"/>
        <v>-3869.449826243298</v>
      </c>
      <c r="R66" s="24">
        <f t="shared" si="6"/>
        <v>265.29148497311047</v>
      </c>
      <c r="S66" s="7"/>
      <c r="T66" s="25">
        <f t="shared" si="7"/>
        <v>0.99781704348346101</v>
      </c>
      <c r="U66" s="24">
        <f t="shared" si="8"/>
        <v>6.8945745422758054E-2</v>
      </c>
      <c r="V66" s="7"/>
      <c r="W66" s="25">
        <f t="shared" si="9"/>
        <v>0.99733230891258196</v>
      </c>
      <c r="X66" s="24">
        <f t="shared" si="10"/>
        <v>258.48921918412657</v>
      </c>
      <c r="Y66" s="7"/>
      <c r="Z66" s="25">
        <f t="shared" si="11"/>
        <v>617</v>
      </c>
      <c r="AA66" s="17">
        <f t="shared" si="15"/>
        <v>258.48899999999998</v>
      </c>
      <c r="AB66" s="24">
        <f t="shared" si="12"/>
        <v>4.5114841301876218</v>
      </c>
      <c r="AC66" s="17">
        <f t="shared" si="13"/>
        <v>2.1918412659260866E-4</v>
      </c>
      <c r="AD66" s="17">
        <f t="shared" ca="1" si="14"/>
        <v>5.9999640793648723E-2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11291</v>
      </c>
      <c r="D67" s="17">
        <v>13207</v>
      </c>
      <c r="E67" s="17">
        <v>15211</v>
      </c>
      <c r="F67" s="17">
        <v>13289</v>
      </c>
      <c r="G67" s="24"/>
      <c r="H67" s="7"/>
      <c r="I67" s="25">
        <f t="shared" si="16"/>
        <v>-3920</v>
      </c>
      <c r="J67" s="24">
        <f t="shared" si="16"/>
        <v>-82</v>
      </c>
      <c r="K67" s="7"/>
      <c r="L67" s="25">
        <f t="shared" si="3"/>
        <v>-3924.1366645182434</v>
      </c>
      <c r="M67" s="17">
        <f t="shared" si="1"/>
        <v>17.111993336493722</v>
      </c>
      <c r="N67" s="17">
        <f t="shared" si="4"/>
        <v>-75.226729371691746</v>
      </c>
      <c r="O67" s="24">
        <f t="shared" si="2"/>
        <v>45.877195004303282</v>
      </c>
      <c r="P67" s="7"/>
      <c r="Q67" s="25">
        <f t="shared" si="5"/>
        <v>-3877.449826243298</v>
      </c>
      <c r="R67" s="24">
        <f t="shared" si="6"/>
        <v>-118.70851502688954</v>
      </c>
      <c r="S67" s="7"/>
      <c r="T67" s="25">
        <f t="shared" si="7"/>
        <v>0.99988000765312901</v>
      </c>
      <c r="U67" s="24">
        <f t="shared" si="8"/>
        <v>-3.0850771774251017E-2</v>
      </c>
      <c r="V67" s="7"/>
      <c r="W67" s="25">
        <f t="shared" si="9"/>
        <v>1.0001368335528276</v>
      </c>
      <c r="X67" s="24">
        <f t="shared" si="10"/>
        <v>264.21061111983613</v>
      </c>
      <c r="Y67" s="7"/>
      <c r="Z67" s="25">
        <f t="shared" si="11"/>
        <v>628</v>
      </c>
      <c r="AA67" s="17">
        <f t="shared" si="15"/>
        <v>264.14099999999996</v>
      </c>
      <c r="AB67" s="24">
        <f t="shared" si="12"/>
        <v>4.6101301395103409</v>
      </c>
      <c r="AC67" s="17">
        <f t="shared" si="13"/>
        <v>6.9611119836167745E-2</v>
      </c>
      <c r="AD67" s="17">
        <f t="shared" ca="1" si="14"/>
        <v>1.6314491111529605E-2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11308</v>
      </c>
      <c r="D68" s="17">
        <v>13017</v>
      </c>
      <c r="E68" s="17">
        <v>15190</v>
      </c>
      <c r="F68" s="17">
        <v>13470</v>
      </c>
      <c r="G68" s="24"/>
      <c r="H68" s="7"/>
      <c r="I68" s="25">
        <f t="shared" si="16"/>
        <v>-3882</v>
      </c>
      <c r="J68" s="24">
        <f t="shared" si="16"/>
        <v>-453</v>
      </c>
      <c r="K68" s="7"/>
      <c r="L68" s="25">
        <f t="shared" si="3"/>
        <v>-3891.1289212347265</v>
      </c>
      <c r="M68" s="17">
        <f t="shared" si="1"/>
        <v>83.337202909839974</v>
      </c>
      <c r="N68" s="17">
        <f t="shared" si="4"/>
        <v>-454.66936459433464</v>
      </c>
      <c r="O68" s="24">
        <f t="shared" si="2"/>
        <v>2.7867781488180512</v>
      </c>
      <c r="P68" s="7"/>
      <c r="Q68" s="25">
        <f t="shared" si="5"/>
        <v>-3839.449826243298</v>
      </c>
      <c r="R68" s="24">
        <f t="shared" si="6"/>
        <v>-489.70851502688953</v>
      </c>
      <c r="S68" s="7"/>
      <c r="T68" s="25">
        <f t="shared" si="7"/>
        <v>0.99008092784720636</v>
      </c>
      <c r="U68" s="24">
        <f t="shared" si="8"/>
        <v>-0.12726876104531967</v>
      </c>
      <c r="V68" s="7"/>
      <c r="W68" s="25">
        <f t="shared" si="9"/>
        <v>0.99105388380296477</v>
      </c>
      <c r="X68" s="24">
        <f t="shared" si="10"/>
        <v>269.76153025822077</v>
      </c>
      <c r="Y68" s="7"/>
      <c r="Z68" s="25">
        <f t="shared" si="11"/>
        <v>629</v>
      </c>
      <c r="AA68" s="17">
        <f t="shared" si="15"/>
        <v>269.80199999999996</v>
      </c>
      <c r="AB68" s="24">
        <f t="shared" si="12"/>
        <v>4.7089332284657406</v>
      </c>
      <c r="AC68" s="17">
        <f t="shared" si="13"/>
        <v>-4.0469741779190826E-2</v>
      </c>
      <c r="AD68" s="17">
        <f t="shared" ca="1" si="14"/>
        <v>3.95031639978356E-2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11348</v>
      </c>
      <c r="D69" s="17">
        <v>12838</v>
      </c>
      <c r="E69" s="17">
        <v>15163</v>
      </c>
      <c r="F69" s="17">
        <v>13660</v>
      </c>
      <c r="G69" s="24"/>
      <c r="H69" s="7"/>
      <c r="I69" s="25">
        <f t="shared" si="16"/>
        <v>-3815</v>
      </c>
      <c r="J69" s="24">
        <f t="shared" si="16"/>
        <v>-822</v>
      </c>
      <c r="K69" s="7"/>
      <c r="L69" s="25">
        <f t="shared" si="3"/>
        <v>-3821.4220693133989</v>
      </c>
      <c r="M69" s="17">
        <f t="shared" si="1"/>
        <v>41.242974266099544</v>
      </c>
      <c r="N69" s="17">
        <f t="shared" si="4"/>
        <v>-825.78239054677283</v>
      </c>
      <c r="O69" s="24">
        <f t="shared" si="2"/>
        <v>14.306478248316475</v>
      </c>
      <c r="P69" s="7"/>
      <c r="Q69" s="25">
        <f t="shared" si="5"/>
        <v>-3772.449826243298</v>
      </c>
      <c r="R69" s="24">
        <f t="shared" si="6"/>
        <v>-858.70851502688959</v>
      </c>
      <c r="S69" s="7"/>
      <c r="T69" s="25">
        <f t="shared" si="7"/>
        <v>0.97280360292623747</v>
      </c>
      <c r="U69" s="24">
        <f t="shared" si="8"/>
        <v>-0.22316697678932057</v>
      </c>
      <c r="V69" s="7"/>
      <c r="W69" s="25">
        <f t="shared" si="9"/>
        <v>0.97448862051690965</v>
      </c>
      <c r="X69" s="24">
        <f t="shared" si="10"/>
        <v>275.34263711705239</v>
      </c>
      <c r="Y69" s="7"/>
      <c r="Z69" s="25">
        <f t="shared" si="11"/>
        <v>623</v>
      </c>
      <c r="AA69" s="17">
        <f t="shared" si="15"/>
        <v>275.40899999999999</v>
      </c>
      <c r="AB69" s="24">
        <f t="shared" si="12"/>
        <v>4.8067938396250627</v>
      </c>
      <c r="AC69" s="17">
        <f t="shared" si="13"/>
        <v>-6.6362882947601065E-2</v>
      </c>
      <c r="AD69" s="17">
        <f t="shared" ca="1" si="14"/>
        <v>3.2773957267806964E-2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11392</v>
      </c>
      <c r="D70" s="17">
        <v>12643</v>
      </c>
      <c r="E70" s="17">
        <v>15098</v>
      </c>
      <c r="F70" s="17">
        <v>13838</v>
      </c>
      <c r="G70" s="24"/>
      <c r="H70" s="7"/>
      <c r="I70" s="25">
        <f t="shared" si="16"/>
        <v>-3706</v>
      </c>
      <c r="J70" s="24">
        <f t="shared" si="16"/>
        <v>-1195</v>
      </c>
      <c r="K70" s="7"/>
      <c r="L70" s="25">
        <f t="shared" si="3"/>
        <v>-3711.7596701949424</v>
      </c>
      <c r="M70" s="17">
        <f t="shared" si="1"/>
        <v>33.173800754507518</v>
      </c>
      <c r="N70" s="17">
        <f t="shared" si="4"/>
        <v>-1199.5463552164961</v>
      </c>
      <c r="O70" s="24">
        <f t="shared" si="2"/>
        <v>20.669345754561004</v>
      </c>
      <c r="P70" s="7"/>
      <c r="Q70" s="25">
        <f t="shared" si="5"/>
        <v>-3663.449826243298</v>
      </c>
      <c r="R70" s="24">
        <f t="shared" si="6"/>
        <v>-1231.7085150268895</v>
      </c>
      <c r="S70" s="7"/>
      <c r="T70" s="25">
        <f t="shared" si="7"/>
        <v>0.94469571611451209</v>
      </c>
      <c r="U70" s="24">
        <f t="shared" si="8"/>
        <v>-0.32010473958745694</v>
      </c>
      <c r="V70" s="7"/>
      <c r="W70" s="25">
        <f t="shared" si="9"/>
        <v>0.9471002203768244</v>
      </c>
      <c r="X70" s="24">
        <f t="shared" si="10"/>
        <v>281.11822570971299</v>
      </c>
      <c r="Y70" s="7"/>
      <c r="Z70" s="25">
        <f t="shared" si="11"/>
        <v>642</v>
      </c>
      <c r="AA70" s="17">
        <f t="shared" si="15"/>
        <v>281.18700000000001</v>
      </c>
      <c r="AB70" s="24">
        <f t="shared" si="12"/>
        <v>4.9076389638052955</v>
      </c>
      <c r="AC70" s="17">
        <f t="shared" si="13"/>
        <v>-6.8774290287024087E-2</v>
      </c>
      <c r="AD70" s="17">
        <f t="shared" ca="1" si="14"/>
        <v>3.4524397171935561E-2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11473</v>
      </c>
      <c r="D71" s="17">
        <v>12472</v>
      </c>
      <c r="E71" s="17">
        <v>15036</v>
      </c>
      <c r="F71" s="17">
        <v>14023</v>
      </c>
      <c r="G71" s="24"/>
      <c r="H71" s="7"/>
      <c r="I71" s="25">
        <f t="shared" si="16"/>
        <v>-3563</v>
      </c>
      <c r="J71" s="24">
        <f t="shared" si="16"/>
        <v>-1551</v>
      </c>
      <c r="K71" s="7"/>
      <c r="L71" s="25">
        <f t="shared" si="3"/>
        <v>-3567.1171473375944</v>
      </c>
      <c r="M71" s="17">
        <f t="shared" si="1"/>
        <v>16.95090219946033</v>
      </c>
      <c r="N71" s="17">
        <f t="shared" si="4"/>
        <v>-1555.7950061172169</v>
      </c>
      <c r="O71" s="24">
        <f t="shared" si="2"/>
        <v>22.99208366414722</v>
      </c>
      <c r="P71" s="7"/>
      <c r="Q71" s="25">
        <f t="shared" si="5"/>
        <v>-3520.449826243298</v>
      </c>
      <c r="R71" s="24">
        <f t="shared" si="6"/>
        <v>-1587.7085150268895</v>
      </c>
      <c r="S71" s="7"/>
      <c r="T71" s="25">
        <f t="shared" si="7"/>
        <v>0.907820231581698</v>
      </c>
      <c r="U71" s="24">
        <f t="shared" si="8"/>
        <v>-0.41262442740551741</v>
      </c>
      <c r="V71" s="7"/>
      <c r="W71" s="25">
        <f t="shared" si="9"/>
        <v>0.91091115352273655</v>
      </c>
      <c r="X71" s="24">
        <f t="shared" si="10"/>
        <v>286.81336416938495</v>
      </c>
      <c r="Y71" s="7"/>
      <c r="Z71" s="25">
        <f t="shared" si="11"/>
        <v>633</v>
      </c>
      <c r="AA71" s="17">
        <f t="shared" si="15"/>
        <v>286.88400000000001</v>
      </c>
      <c r="AB71" s="24">
        <f t="shared" si="12"/>
        <v>5.0070703712914124</v>
      </c>
      <c r="AC71" s="17">
        <f t="shared" si="13"/>
        <v>-7.0635830615060513E-2</v>
      </c>
      <c r="AD71" s="17">
        <f t="shared" ca="1" si="14"/>
        <v>-3.6311811810605832E-2</v>
      </c>
      <c r="AE71" s="17">
        <v>98</v>
      </c>
    </row>
    <row r="72" spans="1:31" s="17" customFormat="1" x14ac:dyDescent="0.25">
      <c r="A72" s="17">
        <v>52</v>
      </c>
      <c r="B72" s="17">
        <v>617</v>
      </c>
      <c r="C72" s="17">
        <v>11557</v>
      </c>
      <c r="D72" s="17">
        <v>12306</v>
      </c>
      <c r="E72" s="17">
        <v>14946</v>
      </c>
      <c r="F72" s="17">
        <v>14186</v>
      </c>
      <c r="G72" s="24"/>
      <c r="H72" s="7"/>
      <c r="I72" s="25">
        <f t="shared" si="16"/>
        <v>-3389</v>
      </c>
      <c r="J72" s="24">
        <f t="shared" si="16"/>
        <v>-1880</v>
      </c>
      <c r="K72" s="7"/>
      <c r="L72" s="25">
        <f t="shared" si="3"/>
        <v>-3392.6011214812411</v>
      </c>
      <c r="M72" s="17">
        <f t="shared" si="1"/>
        <v>12.968075922655949</v>
      </c>
      <c r="N72" s="17">
        <f t="shared" si="4"/>
        <v>-1887.9339278307566</v>
      </c>
      <c r="O72" s="24">
        <f t="shared" si="2"/>
        <v>62.94721082365416</v>
      </c>
      <c r="P72" s="7"/>
      <c r="Q72" s="25">
        <f t="shared" si="5"/>
        <v>-3346.449826243298</v>
      </c>
      <c r="R72" s="24">
        <f t="shared" si="6"/>
        <v>-1916.7085150268895</v>
      </c>
      <c r="S72" s="7"/>
      <c r="T72" s="25">
        <f t="shared" si="7"/>
        <v>0.86295076089142064</v>
      </c>
      <c r="U72" s="24">
        <f t="shared" si="8"/>
        <v>-0.49812717260816319</v>
      </c>
      <c r="V72" s="7"/>
      <c r="W72" s="25">
        <f t="shared" si="9"/>
        <v>0.86667574288477889</v>
      </c>
      <c r="X72" s="24">
        <f t="shared" si="10"/>
        <v>292.33219287907002</v>
      </c>
      <c r="Y72" s="7"/>
      <c r="Z72" s="25">
        <f t="shared" si="11"/>
        <v>617</v>
      </c>
      <c r="AA72" s="17">
        <f t="shared" si="15"/>
        <v>292.43700000000001</v>
      </c>
      <c r="AB72" s="24">
        <f t="shared" si="12"/>
        <v>5.1039885046546578</v>
      </c>
      <c r="AC72" s="17">
        <f t="shared" si="13"/>
        <v>-0.10480712092999056</v>
      </c>
      <c r="AD72" s="17">
        <f t="shared" ca="1" si="14"/>
        <v>2.0837457862626252E-2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11659</v>
      </c>
      <c r="D73" s="17">
        <v>12146</v>
      </c>
      <c r="E73" s="17">
        <v>14839</v>
      </c>
      <c r="F73" s="17">
        <v>14338</v>
      </c>
      <c r="G73" s="24"/>
      <c r="H73" s="7"/>
      <c r="I73" s="25">
        <f t="shared" si="16"/>
        <v>-3180</v>
      </c>
      <c r="J73" s="24">
        <f t="shared" si="16"/>
        <v>-2192</v>
      </c>
      <c r="K73" s="7"/>
      <c r="L73" s="25">
        <f t="shared" si="3"/>
        <v>-3183.0481964495011</v>
      </c>
      <c r="M73" s="17">
        <f t="shared" si="1"/>
        <v>9.2915015947512334</v>
      </c>
      <c r="N73" s="17">
        <f t="shared" si="4"/>
        <v>-2206.9424701840721</v>
      </c>
      <c r="O73" s="24">
        <f t="shared" si="2"/>
        <v>223.27741520188476</v>
      </c>
      <c r="P73" s="7"/>
      <c r="Q73" s="25">
        <f t="shared" si="5"/>
        <v>-3137.449826243298</v>
      </c>
      <c r="R73" s="24">
        <f t="shared" si="6"/>
        <v>-2228.7085150268895</v>
      </c>
      <c r="S73" s="7"/>
      <c r="T73" s="25">
        <f t="shared" si="7"/>
        <v>0.80905582195884618</v>
      </c>
      <c r="U73" s="24">
        <f t="shared" si="8"/>
        <v>-0.57921184283073313</v>
      </c>
      <c r="V73" s="7"/>
      <c r="W73" s="25">
        <f t="shared" si="9"/>
        <v>0.81338178789355464</v>
      </c>
      <c r="X73" s="24">
        <f t="shared" si="10"/>
        <v>297.89858706110113</v>
      </c>
      <c r="Y73" s="7"/>
      <c r="Z73" s="25">
        <f t="shared" si="11"/>
        <v>627</v>
      </c>
      <c r="AA73" s="17">
        <f t="shared" si="15"/>
        <v>298.08</v>
      </c>
      <c r="AB73" s="24">
        <f t="shared" si="12"/>
        <v>5.2024774343446971</v>
      </c>
      <c r="AC73" s="17">
        <f t="shared" si="13"/>
        <v>-0.18141293889885901</v>
      </c>
      <c r="AD73" s="17">
        <f t="shared" ca="1" si="14"/>
        <v>0.13480348554884358</v>
      </c>
      <c r="AE73" s="17">
        <v>96</v>
      </c>
    </row>
    <row r="74" spans="1:31" s="17" customFormat="1" x14ac:dyDescent="0.25">
      <c r="A74" s="17">
        <v>54</v>
      </c>
      <c r="B74" s="17">
        <v>620</v>
      </c>
      <c r="C74" s="17">
        <v>11790</v>
      </c>
      <c r="D74" s="17">
        <v>12005</v>
      </c>
      <c r="E74" s="17">
        <v>14734</v>
      </c>
      <c r="F74" s="17">
        <v>14499</v>
      </c>
      <c r="G74" s="24"/>
      <c r="H74" s="7"/>
      <c r="I74" s="25">
        <f t="shared" si="16"/>
        <v>-2944</v>
      </c>
      <c r="J74" s="24">
        <f t="shared" si="16"/>
        <v>-2494</v>
      </c>
      <c r="K74" s="7"/>
      <c r="L74" s="25">
        <f t="shared" si="3"/>
        <v>-2945.8888871264262</v>
      </c>
      <c r="M74" s="17">
        <f t="shared" si="1"/>
        <v>3.5678945763786194</v>
      </c>
      <c r="N74" s="17">
        <f t="shared" si="4"/>
        <v>-2501.0271639430471</v>
      </c>
      <c r="O74" s="24">
        <f t="shared" si="2"/>
        <v>49.381033082460867</v>
      </c>
      <c r="P74" s="7"/>
      <c r="Q74" s="25">
        <f t="shared" si="5"/>
        <v>-2901.449826243298</v>
      </c>
      <c r="R74" s="24">
        <f t="shared" si="6"/>
        <v>-2530.7085150268895</v>
      </c>
      <c r="S74" s="7"/>
      <c r="T74" s="25">
        <f t="shared" si="7"/>
        <v>0.7481983789536425</v>
      </c>
      <c r="U74" s="24">
        <f t="shared" si="8"/>
        <v>-0.65769764541796416</v>
      </c>
      <c r="V74" s="7"/>
      <c r="W74" s="25">
        <f t="shared" si="9"/>
        <v>0.75310582665453862</v>
      </c>
      <c r="X74" s="24">
        <f t="shared" si="10"/>
        <v>303.57495237261708</v>
      </c>
      <c r="Y74" s="7"/>
      <c r="Z74" s="25">
        <f t="shared" si="11"/>
        <v>620</v>
      </c>
      <c r="AA74" s="17">
        <f t="shared" si="15"/>
        <v>303.65999999999997</v>
      </c>
      <c r="AB74" s="24">
        <f t="shared" si="12"/>
        <v>5.2998668066059809</v>
      </c>
      <c r="AC74" s="17">
        <f t="shared" si="13"/>
        <v>-8.5047627382891733E-2</v>
      </c>
      <c r="AD74" s="17">
        <f t="shared" ca="1" si="14"/>
        <v>-5.5676899667616908E-2</v>
      </c>
      <c r="AE74" s="17">
        <v>95</v>
      </c>
    </row>
    <row r="75" spans="1:31" s="17" customFormat="1" x14ac:dyDescent="0.25">
      <c r="A75" s="17">
        <v>55</v>
      </c>
      <c r="B75" s="17">
        <v>610</v>
      </c>
      <c r="C75" s="17">
        <v>11916</v>
      </c>
      <c r="D75" s="17">
        <v>11878</v>
      </c>
      <c r="E75" s="17">
        <v>14603</v>
      </c>
      <c r="F75" s="17">
        <v>14633</v>
      </c>
      <c r="G75" s="24"/>
      <c r="H75" s="7"/>
      <c r="I75" s="25">
        <f t="shared" si="16"/>
        <v>-2687</v>
      </c>
      <c r="J75" s="24">
        <f t="shared" si="16"/>
        <v>-2755</v>
      </c>
      <c r="K75" s="7"/>
      <c r="L75" s="25">
        <f t="shared" si="3"/>
        <v>-2685.6819728750561</v>
      </c>
      <c r="M75" s="17">
        <f t="shared" si="1"/>
        <v>1.7371955020879097</v>
      </c>
      <c r="N75" s="17">
        <f t="shared" si="4"/>
        <v>-2766.9213630292825</v>
      </c>
      <c r="O75" s="24">
        <f t="shared" si="2"/>
        <v>142.11889647594302</v>
      </c>
      <c r="P75" s="7"/>
      <c r="Q75" s="25">
        <f t="shared" si="5"/>
        <v>-2644.449826243298</v>
      </c>
      <c r="R75" s="24">
        <f t="shared" si="6"/>
        <v>-2791.7085150268895</v>
      </c>
      <c r="S75" s="7"/>
      <c r="T75" s="25">
        <f t="shared" si="7"/>
        <v>0.68192565500306057</v>
      </c>
      <c r="U75" s="24">
        <f t="shared" si="8"/>
        <v>-0.72552809070030622</v>
      </c>
      <c r="V75" s="7"/>
      <c r="W75" s="25">
        <f t="shared" si="9"/>
        <v>0.68733526404157097</v>
      </c>
      <c r="X75" s="24">
        <f t="shared" si="10"/>
        <v>308.9922489367774</v>
      </c>
      <c r="Y75" s="7"/>
      <c r="Z75" s="25">
        <f t="shared" si="11"/>
        <v>610</v>
      </c>
      <c r="AA75" s="17">
        <f t="shared" si="15"/>
        <v>309.14999999999998</v>
      </c>
      <c r="AB75" s="24">
        <f t="shared" si="12"/>
        <v>5.3956853825404698</v>
      </c>
      <c r="AC75" s="17">
        <f t="shared" si="13"/>
        <v>-0.1577510632225767</v>
      </c>
      <c r="AD75" s="17">
        <f t="shared" ca="1" si="14"/>
        <v>0.15422546552929361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12066</v>
      </c>
      <c r="D76" s="17">
        <v>11749</v>
      </c>
      <c r="E76" s="17">
        <v>14458</v>
      </c>
      <c r="F76" s="17">
        <v>14759</v>
      </c>
      <c r="G76" s="24"/>
      <c r="H76" s="7"/>
      <c r="I76" s="25">
        <f t="shared" si="16"/>
        <v>-2392</v>
      </c>
      <c r="J76" s="24">
        <f t="shared" si="16"/>
        <v>-3010</v>
      </c>
      <c r="K76" s="7"/>
      <c r="L76" s="25">
        <f t="shared" si="3"/>
        <v>-2389.081851699957</v>
      </c>
      <c r="M76" s="17">
        <f t="shared" si="1"/>
        <v>8.5155895010436051</v>
      </c>
      <c r="N76" s="17">
        <f t="shared" si="4"/>
        <v>-3016.3688601148147</v>
      </c>
      <c r="O76" s="24">
        <f t="shared" si="2"/>
        <v>40.562379162076901</v>
      </c>
      <c r="P76" s="7"/>
      <c r="Q76" s="25">
        <f t="shared" si="5"/>
        <v>-2349.449826243298</v>
      </c>
      <c r="R76" s="24">
        <f t="shared" si="6"/>
        <v>-3046.7085150268895</v>
      </c>
      <c r="S76" s="7"/>
      <c r="T76" s="25">
        <f t="shared" si="7"/>
        <v>0.605853851246556</v>
      </c>
      <c r="U76" s="24">
        <f t="shared" si="8"/>
        <v>-0.79179921540144504</v>
      </c>
      <c r="V76" s="7"/>
      <c r="W76" s="25">
        <f t="shared" si="9"/>
        <v>0.61175376514396973</v>
      </c>
      <c r="X76" s="24">
        <f t="shared" si="10"/>
        <v>314.75368072115918</v>
      </c>
      <c r="Y76" s="7"/>
      <c r="Z76" s="25">
        <f t="shared" si="11"/>
        <v>635</v>
      </c>
      <c r="AA76" s="17">
        <f t="shared" si="15"/>
        <v>314.86499999999995</v>
      </c>
      <c r="AB76" s="24">
        <f t="shared" si="12"/>
        <v>5.4954309492919444</v>
      </c>
      <c r="AC76" s="17">
        <f t="shared" si="13"/>
        <v>-0.11131927884076731</v>
      </c>
      <c r="AD76" s="17">
        <f t="shared" ca="1" si="14"/>
        <v>8.547310129432617E-2</v>
      </c>
      <c r="AE76" s="17">
        <v>93</v>
      </c>
    </row>
    <row r="77" spans="1:31" s="17" customFormat="1" x14ac:dyDescent="0.25">
      <c r="A77" s="17">
        <v>57</v>
      </c>
      <c r="B77" s="17">
        <v>636</v>
      </c>
      <c r="C77" s="17">
        <v>12225</v>
      </c>
      <c r="D77" s="17">
        <v>11635</v>
      </c>
      <c r="E77" s="17">
        <v>14292</v>
      </c>
      <c r="F77" s="17">
        <v>14868</v>
      </c>
      <c r="G77" s="24"/>
      <c r="H77" s="7"/>
      <c r="I77" s="25">
        <f t="shared" si="16"/>
        <v>-2067</v>
      </c>
      <c r="J77" s="24">
        <f t="shared" si="16"/>
        <v>-3233</v>
      </c>
      <c r="K77" s="7"/>
      <c r="L77" s="25">
        <f t="shared" si="3"/>
        <v>-2068.6281826841473</v>
      </c>
      <c r="M77" s="17">
        <f t="shared" si="1"/>
        <v>2.6509788529571221</v>
      </c>
      <c r="N77" s="17">
        <f t="shared" si="4"/>
        <v>-3235.7998100647733</v>
      </c>
      <c r="O77" s="24">
        <f t="shared" si="2"/>
        <v>7.8389363988057728</v>
      </c>
      <c r="P77" s="7"/>
      <c r="Q77" s="25">
        <f t="shared" si="5"/>
        <v>-2024.4498262432978</v>
      </c>
      <c r="R77" s="24">
        <f t="shared" si="6"/>
        <v>-3269.7085150268895</v>
      </c>
      <c r="S77" s="7"/>
      <c r="T77" s="25">
        <f t="shared" si="7"/>
        <v>0.52204593185379655</v>
      </c>
      <c r="U77" s="24">
        <f t="shared" si="8"/>
        <v>-0.84975396366949985</v>
      </c>
      <c r="V77" s="7"/>
      <c r="W77" s="25">
        <f t="shared" si="9"/>
        <v>0.5283741451079329</v>
      </c>
      <c r="X77" s="24">
        <f t="shared" si="10"/>
        <v>320.57058483091998</v>
      </c>
      <c r="Y77" s="7"/>
      <c r="Z77" s="25">
        <f t="shared" si="11"/>
        <v>636</v>
      </c>
      <c r="AA77" s="17">
        <f t="shared" si="15"/>
        <v>320.58899999999994</v>
      </c>
      <c r="AB77" s="24">
        <f t="shared" si="12"/>
        <v>5.5953335956761006</v>
      </c>
      <c r="AC77" s="17">
        <f t="shared" si="13"/>
        <v>-1.8415169079958105E-2</v>
      </c>
      <c r="AD77" s="17">
        <f t="shared" ca="1" si="14"/>
        <v>-3.0212074353244134E-3</v>
      </c>
      <c r="AE77" s="17">
        <v>92</v>
      </c>
    </row>
    <row r="78" spans="1:31" s="17" customFormat="1" x14ac:dyDescent="0.25">
      <c r="A78" s="17">
        <v>58</v>
      </c>
      <c r="B78" s="17">
        <v>646</v>
      </c>
      <c r="C78" s="17">
        <v>12378</v>
      </c>
      <c r="D78" s="17">
        <v>11524</v>
      </c>
      <c r="E78" s="17">
        <v>14099</v>
      </c>
      <c r="F78" s="17">
        <v>14944</v>
      </c>
      <c r="G78" s="24"/>
      <c r="H78" s="7"/>
      <c r="I78" s="25">
        <f t="shared" si="16"/>
        <v>-1721</v>
      </c>
      <c r="J78" s="24">
        <f t="shared" si="16"/>
        <v>-3420</v>
      </c>
      <c r="K78" s="7"/>
      <c r="L78" s="25">
        <f t="shared" si="3"/>
        <v>-1722.4644053358375</v>
      </c>
      <c r="M78" s="17">
        <f t="shared" si="1"/>
        <v>2.1444829876292091</v>
      </c>
      <c r="N78" s="17">
        <f t="shared" si="4"/>
        <v>-3425.2778209701573</v>
      </c>
      <c r="O78" s="24">
        <f t="shared" si="2"/>
        <v>27.855394193032524</v>
      </c>
      <c r="P78" s="7"/>
      <c r="Q78" s="25">
        <f t="shared" si="5"/>
        <v>-1678.4498262432978</v>
      </c>
      <c r="R78" s="24">
        <f t="shared" si="6"/>
        <v>-3456.7085150268895</v>
      </c>
      <c r="S78" s="7"/>
      <c r="T78" s="25">
        <f t="shared" si="7"/>
        <v>0.43282273151565898</v>
      </c>
      <c r="U78" s="24">
        <f t="shared" si="8"/>
        <v>-0.89835278845033495</v>
      </c>
      <c r="V78" s="7"/>
      <c r="W78" s="25">
        <f t="shared" si="9"/>
        <v>0.43950957869177426</v>
      </c>
      <c r="X78" s="24">
        <f t="shared" si="10"/>
        <v>326.37409241346995</v>
      </c>
      <c r="Y78" s="7"/>
      <c r="Z78" s="25">
        <f t="shared" si="11"/>
        <v>646</v>
      </c>
      <c r="AA78" s="17">
        <f t="shared" si="15"/>
        <v>326.40299999999996</v>
      </c>
      <c r="AB78" s="24">
        <f t="shared" si="12"/>
        <v>5.6968070383870506</v>
      </c>
      <c r="AC78" s="17">
        <f t="shared" si="13"/>
        <v>-2.8907586530010576E-2</v>
      </c>
      <c r="AD78" s="17">
        <f t="shared" ca="1" si="14"/>
        <v>8.0940997099219203E-3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12566</v>
      </c>
      <c r="D79" s="17">
        <v>11460</v>
      </c>
      <c r="E79" s="17">
        <v>13943</v>
      </c>
      <c r="F79" s="17">
        <v>15034</v>
      </c>
      <c r="G79" s="24"/>
      <c r="H79" s="7"/>
      <c r="I79" s="25">
        <f t="shared" si="16"/>
        <v>-1377</v>
      </c>
      <c r="J79" s="24">
        <f t="shared" si="16"/>
        <v>-3574</v>
      </c>
      <c r="K79" s="7"/>
      <c r="L79" s="25">
        <f t="shared" si="3"/>
        <v>-1371.060840400886</v>
      </c>
      <c r="M79" s="17">
        <f t="shared" si="1"/>
        <v>35.273616743747539</v>
      </c>
      <c r="N79" s="17">
        <f t="shared" si="4"/>
        <v>-3574.7300091060256</v>
      </c>
      <c r="O79" s="24">
        <f t="shared" si="2"/>
        <v>0.53291329488028238</v>
      </c>
      <c r="P79" s="7"/>
      <c r="Q79" s="25">
        <f t="shared" si="5"/>
        <v>-1334.4498262432978</v>
      </c>
      <c r="R79" s="24">
        <f t="shared" si="6"/>
        <v>-3610.7085150268895</v>
      </c>
      <c r="S79" s="7"/>
      <c r="T79" s="25">
        <f t="shared" si="7"/>
        <v>0.34411527221993837</v>
      </c>
      <c r="U79" s="24">
        <f t="shared" si="8"/>
        <v>-0.93837535003455219</v>
      </c>
      <c r="V79" s="7"/>
      <c r="W79" s="25">
        <f t="shared" si="9"/>
        <v>0.3510970445948669</v>
      </c>
      <c r="X79" s="24">
        <f t="shared" si="10"/>
        <v>331.93024873305228</v>
      </c>
      <c r="Y79" s="7"/>
      <c r="Z79" s="25">
        <f t="shared" si="11"/>
        <v>625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-9.7751266947682325E-2</v>
      </c>
      <c r="AD79" s="17">
        <f t="shared" ca="1" si="14"/>
        <v>2.4133244452684721E-2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12751</v>
      </c>
      <c r="D80" s="17">
        <v>11400</v>
      </c>
      <c r="E80" s="17">
        <v>13754</v>
      </c>
      <c r="F80" s="17">
        <v>15088</v>
      </c>
      <c r="G80" s="24"/>
      <c r="H80" s="7"/>
      <c r="I80" s="25">
        <f t="shared" si="16"/>
        <v>-1003</v>
      </c>
      <c r="J80" s="24">
        <f t="shared" si="16"/>
        <v>-3688</v>
      </c>
      <c r="K80" s="7"/>
      <c r="L80" s="25">
        <f t="shared" si="3"/>
        <v>-1003.3112380261612</v>
      </c>
      <c r="M80" s="17">
        <f t="shared" si="1"/>
        <v>9.6869108928697004E-2</v>
      </c>
      <c r="N80" s="17">
        <f t="shared" si="4"/>
        <v>-3690.3465482474953</v>
      </c>
      <c r="O80" s="24">
        <f t="shared" si="2"/>
        <v>5.5062886778233597</v>
      </c>
      <c r="P80" s="7"/>
      <c r="Q80" s="25">
        <f t="shared" si="5"/>
        <v>-960.44982624329793</v>
      </c>
      <c r="R80" s="24">
        <f t="shared" si="6"/>
        <v>-3724.7085150268895</v>
      </c>
      <c r="S80" s="7"/>
      <c r="T80" s="25">
        <f t="shared" si="7"/>
        <v>0.24767169728796307</v>
      </c>
      <c r="U80" s="24">
        <f t="shared" si="8"/>
        <v>-0.96800244107741418</v>
      </c>
      <c r="V80" s="7"/>
      <c r="W80" s="25">
        <f t="shared" si="9"/>
        <v>0.25487094136939631</v>
      </c>
      <c r="X80" s="24">
        <f t="shared" si="10"/>
        <v>337.69284393001487</v>
      </c>
      <c r="Y80" s="7"/>
      <c r="Z80" s="25">
        <f t="shared" si="11"/>
        <v>631</v>
      </c>
      <c r="AA80" s="17">
        <f t="shared" si="15"/>
        <v>337.70699999999994</v>
      </c>
      <c r="AB80" s="24">
        <f t="shared" si="12"/>
        <v>5.8940990570324896</v>
      </c>
      <c r="AC80" s="17">
        <f t="shared" si="13"/>
        <v>-1.4156069985062913E-2</v>
      </c>
      <c r="AD80" s="17">
        <f t="shared" ca="1" si="14"/>
        <v>-2.8735386191954149E-2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12926</v>
      </c>
      <c r="D81" s="17">
        <v>11357</v>
      </c>
      <c r="E81" s="17">
        <v>13568</v>
      </c>
      <c r="F81" s="17">
        <v>15119</v>
      </c>
      <c r="G81" s="24"/>
      <c r="H81" s="7"/>
      <c r="I81" s="25">
        <f t="shared" si="16"/>
        <v>-642</v>
      </c>
      <c r="J81" s="24">
        <f t="shared" si="16"/>
        <v>-3762</v>
      </c>
      <c r="K81" s="7"/>
      <c r="L81" s="25">
        <f t="shared" si="3"/>
        <v>-639.99810699994498</v>
      </c>
      <c r="M81" s="17">
        <f t="shared" si="1"/>
        <v>4.0075755836692881</v>
      </c>
      <c r="N81" s="17">
        <f t="shared" si="4"/>
        <v>-3767.1650872594414</v>
      </c>
      <c r="O81" s="24">
        <f t="shared" si="2"/>
        <v>26.678126397643943</v>
      </c>
      <c r="P81" s="7"/>
      <c r="Q81" s="25">
        <f t="shared" si="5"/>
        <v>-599.44982624329793</v>
      </c>
      <c r="R81" s="24">
        <f t="shared" si="6"/>
        <v>-3798.7085150268895</v>
      </c>
      <c r="S81" s="7"/>
      <c r="T81" s="25">
        <f t="shared" si="7"/>
        <v>0.15458043913169811</v>
      </c>
      <c r="U81" s="24">
        <f t="shared" si="8"/>
        <v>-0.98723406157892113</v>
      </c>
      <c r="V81" s="7"/>
      <c r="W81" s="25">
        <f t="shared" si="9"/>
        <v>0.16192000750372082</v>
      </c>
      <c r="X81" s="24">
        <f t="shared" si="10"/>
        <v>343.12942543487088</v>
      </c>
      <c r="Y81" s="7"/>
      <c r="Z81" s="25">
        <f t="shared" si="11"/>
        <v>608</v>
      </c>
      <c r="AA81" s="17">
        <f t="shared" si="15"/>
        <v>343.17899999999992</v>
      </c>
      <c r="AB81" s="24">
        <f t="shared" si="12"/>
        <v>5.9896034737016182</v>
      </c>
      <c r="AC81" s="17">
        <f t="shared" si="13"/>
        <v>-4.9574565129034909E-2</v>
      </c>
      <c r="AD81" s="17">
        <f t="shared" ca="1" si="14"/>
        <v>2.1892929626119439E-2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13119</v>
      </c>
      <c r="D82" s="17">
        <v>11343</v>
      </c>
      <c r="E82" s="17">
        <v>13394</v>
      </c>
      <c r="F82" s="17">
        <v>15156</v>
      </c>
      <c r="G82" s="24"/>
      <c r="H82" s="7"/>
      <c r="I82" s="25">
        <f t="shared" si="16"/>
        <v>-275</v>
      </c>
      <c r="J82" s="24">
        <f t="shared" si="16"/>
        <v>-3813</v>
      </c>
      <c r="K82" s="7"/>
      <c r="L82" s="25">
        <f t="shared" si="3"/>
        <v>-266.3627802614655</v>
      </c>
      <c r="M82" s="17">
        <f t="shared" si="1"/>
        <v>74.601564811729929</v>
      </c>
      <c r="N82" s="17">
        <f t="shared" si="4"/>
        <v>-3809.6519610461369</v>
      </c>
      <c r="O82" s="24">
        <f t="shared" si="2"/>
        <v>11.209364836584884</v>
      </c>
      <c r="P82" s="7"/>
      <c r="Q82" s="25">
        <f t="shared" si="5"/>
        <v>-232.44982624329791</v>
      </c>
      <c r="R82" s="24">
        <f t="shared" si="6"/>
        <v>-3849.7085150268895</v>
      </c>
      <c r="S82" s="7"/>
      <c r="T82" s="25">
        <f t="shared" si="7"/>
        <v>5.9941957848182209E-2</v>
      </c>
      <c r="U82" s="24">
        <f t="shared" si="8"/>
        <v>-1.0004882865191489</v>
      </c>
      <c r="V82" s="7"/>
      <c r="W82" s="25">
        <f t="shared" si="9"/>
        <v>6.7377394830843151E-2</v>
      </c>
      <c r="X82" s="24">
        <f t="shared" si="10"/>
        <v>348.59105529385283</v>
      </c>
      <c r="Y82" s="7"/>
      <c r="Z82" s="25">
        <f t="shared" si="11"/>
        <v>616</v>
      </c>
      <c r="AA82" s="17">
        <f t="shared" si="15"/>
        <v>348.7229999999999</v>
      </c>
      <c r="AB82" s="24">
        <f t="shared" si="12"/>
        <v>6.0863645274321838</v>
      </c>
      <c r="AC82" s="17">
        <f t="shared" si="13"/>
        <v>-0.13194470614706688</v>
      </c>
      <c r="AD82" s="17">
        <f t="shared" ca="1" si="14"/>
        <v>0.12130065832309356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13312</v>
      </c>
      <c r="D83" s="17">
        <v>11339</v>
      </c>
      <c r="E83" s="17">
        <v>13202</v>
      </c>
      <c r="F83" s="17">
        <v>15155</v>
      </c>
      <c r="G83" s="24"/>
      <c r="H83" s="7"/>
      <c r="I83" s="25">
        <f t="shared" si="16"/>
        <v>110</v>
      </c>
      <c r="J83" s="24">
        <f t="shared" si="16"/>
        <v>-3816</v>
      </c>
      <c r="K83" s="7"/>
      <c r="L83" s="25">
        <f t="shared" si="3"/>
        <v>116.07659125567565</v>
      </c>
      <c r="M83" s="17">
        <f t="shared" si="1"/>
        <v>36.924961288553796</v>
      </c>
      <c r="N83" s="17">
        <f t="shared" si="4"/>
        <v>-3815.9595437115686</v>
      </c>
      <c r="O83" s="24">
        <f t="shared" si="2"/>
        <v>1.636711273645809E-3</v>
      </c>
      <c r="P83" s="7"/>
      <c r="Q83" s="25">
        <f t="shared" si="5"/>
        <v>152.55017375670209</v>
      </c>
      <c r="R83" s="24">
        <f t="shared" si="6"/>
        <v>-3852.7085150268895</v>
      </c>
      <c r="S83" s="7"/>
      <c r="T83" s="25">
        <f t="shared" si="7"/>
        <v>-3.9338192817086511E-2</v>
      </c>
      <c r="U83" s="24">
        <f t="shared" si="8"/>
        <v>-1.0012679468097505</v>
      </c>
      <c r="V83" s="7"/>
      <c r="W83" s="25">
        <f t="shared" si="9"/>
        <v>-3.1899703289555714E-2</v>
      </c>
      <c r="X83" s="24">
        <f t="shared" si="10"/>
        <v>354.26858080068132</v>
      </c>
      <c r="Y83" s="7"/>
      <c r="Z83" s="25">
        <f t="shared" si="11"/>
        <v>627</v>
      </c>
      <c r="AA83" s="17">
        <f t="shared" si="15"/>
        <v>354.36599999999987</v>
      </c>
      <c r="AB83" s="24">
        <f t="shared" si="12"/>
        <v>6.1848534571222231</v>
      </c>
      <c r="AC83" s="17">
        <f t="shared" si="13"/>
        <v>-9.7419199318551364E-2</v>
      </c>
      <c r="AD83" s="17">
        <f t="shared" ca="1" si="14"/>
        <v>-2.2594912443992143E-2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13508</v>
      </c>
      <c r="D84" s="17">
        <v>11360</v>
      </c>
      <c r="E84" s="17">
        <v>13019</v>
      </c>
      <c r="F84" s="17">
        <v>15151</v>
      </c>
      <c r="G84" s="24"/>
      <c r="H84" s="7"/>
      <c r="I84" s="25">
        <f t="shared" ref="I84:J115" si="17">C84-E84</f>
        <v>489</v>
      </c>
      <c r="J84" s="24">
        <f t="shared" si="17"/>
        <v>-3791</v>
      </c>
      <c r="K84" s="7"/>
      <c r="L84" s="25">
        <f t="shared" si="3"/>
        <v>497.58553327981093</v>
      </c>
      <c r="M84" s="17">
        <f t="shared" ref="M84:M147" si="18">(I84-L84)^2</f>
        <v>73.71138169874105</v>
      </c>
      <c r="N84" s="17">
        <f t="shared" si="4"/>
        <v>-3784.8639145437319</v>
      </c>
      <c r="O84" s="24">
        <f t="shared" ref="O84:O147" si="19">(J84-N84)^2</f>
        <v>37.65154472662514</v>
      </c>
      <c r="P84" s="7"/>
      <c r="Q84" s="25">
        <f t="shared" si="5"/>
        <v>531.55017375670207</v>
      </c>
      <c r="R84" s="24">
        <f t="shared" si="6"/>
        <v>-3827.7085150268895</v>
      </c>
      <c r="S84" s="7"/>
      <c r="T84" s="25">
        <f t="shared" si="7"/>
        <v>-0.13707112035510427</v>
      </c>
      <c r="U84" s="24">
        <f t="shared" si="8"/>
        <v>-0.99477077772140365</v>
      </c>
      <c r="V84" s="7"/>
      <c r="W84" s="25">
        <f t="shared" si="9"/>
        <v>-0.12968360353981681</v>
      </c>
      <c r="X84" s="24">
        <f>IF(MOD(ATAN2(U84,W84)*180/PI()-$J$9+360,360)&lt;355,MOD(ATAN2(U84,W84)*180/PI()-$J$9+360,360)+360,MOD(ATAN2(U84,W84)*180/PI()-$J$9+360,360))</f>
        <v>359.87128836932692</v>
      </c>
      <c r="Y84" s="7"/>
      <c r="Z84" s="25">
        <f t="shared" si="11"/>
        <v>628</v>
      </c>
      <c r="AA84" s="17">
        <f t="shared" si="15"/>
        <v>360.01799999999986</v>
      </c>
      <c r="AB84" s="24">
        <f t="shared" si="12"/>
        <v>6.2834994664449431</v>
      </c>
      <c r="AC84" s="17">
        <f t="shared" si="13"/>
        <v>-0.14671163067293946</v>
      </c>
    </row>
    <row r="85" spans="1:31" s="17" customFormat="1" x14ac:dyDescent="0.25">
      <c r="A85" s="17">
        <v>0</v>
      </c>
      <c r="B85" s="17">
        <v>0</v>
      </c>
      <c r="C85" s="17">
        <v>13455</v>
      </c>
      <c r="D85" s="17">
        <v>11306</v>
      </c>
      <c r="E85" s="17">
        <v>12953</v>
      </c>
      <c r="F85" s="17">
        <v>15078</v>
      </c>
      <c r="G85" s="24"/>
      <c r="H85" s="7"/>
      <c r="I85" s="25">
        <f t="shared" si="17"/>
        <v>502</v>
      </c>
      <c r="J85" s="24">
        <f t="shared" si="17"/>
        <v>-3772</v>
      </c>
      <c r="K85" s="7"/>
      <c r="L85" s="25">
        <f>$M$9*SIN(2*PI()/$M$10*(AA85+$M$11))+$M$12</f>
        <v>505.14078629755784</v>
      </c>
      <c r="M85" s="17">
        <f t="shared" si="18"/>
        <v>9.8645385669270738</v>
      </c>
      <c r="N85" s="17">
        <f>$O$9*COS(2*PI()/$O$10*(AA85+$O$11))+$O$12</f>
        <v>-3770.1410087597628</v>
      </c>
      <c r="O85" s="24">
        <f t="shared" si="19"/>
        <v>3.4558484312785454</v>
      </c>
      <c r="P85" s="7"/>
      <c r="Q85" s="25">
        <f t="shared" ref="Q85:Q148" si="20">I85-$J$4</f>
        <v>544.55017375670207</v>
      </c>
      <c r="R85" s="24">
        <f t="shared" ref="R85:R148" si="21">J85-$J$3</f>
        <v>-3808.7085150268895</v>
      </c>
      <c r="S85" s="7"/>
      <c r="T85" s="25">
        <f t="shared" ref="T85:T148" si="22">Q85/$J$7</f>
        <v>-0.14042343713081465</v>
      </c>
      <c r="U85" s="24">
        <f t="shared" ref="U85:U148" si="23">R85/$J$6</f>
        <v>-0.98983292921425992</v>
      </c>
      <c r="V85" s="7"/>
      <c r="W85" s="25">
        <f t="shared" ref="W85:W148" si="24">(T85-U85*SIN(-$J$11*PI()/180))/(COS(-$J$11*PI()/180))</f>
        <v>-0.13307270182680417</v>
      </c>
      <c r="X85" s="24">
        <f>IF(MOD(ATAN2(U85,W85)*180/PI()-$J$9+360,360)&lt;355,MOD(ATAN2(U85,W85)*180/PI()-$J$9+360,360)+360,MOD(ATAN2(U85,W85)*180/PI()-$J$9+360,360))</f>
        <v>360.10070341255005</v>
      </c>
      <c r="Y85" s="7"/>
      <c r="Z85" s="25">
        <f>I165-J159</f>
        <v>9</v>
      </c>
      <c r="AA85" s="17">
        <f t="shared" si="15"/>
        <v>360.09899999999988</v>
      </c>
      <c r="AB85" s="24">
        <f t="shared" ref="AB85:AB148" si="25">AA85*PI()/180</f>
        <v>6.284913183139059</v>
      </c>
      <c r="AC85" s="17">
        <f t="shared" ref="AC85:AC148" si="26">X85-AA85</f>
        <v>1.7034125501709241E-3</v>
      </c>
    </row>
    <row r="86" spans="1:31" s="17" customFormat="1" x14ac:dyDescent="0.25">
      <c r="A86" s="17">
        <v>1</v>
      </c>
      <c r="B86" s="17">
        <v>-632</v>
      </c>
      <c r="C86" s="17">
        <v>13256</v>
      </c>
      <c r="D86" s="17">
        <v>11291</v>
      </c>
      <c r="E86" s="17">
        <v>13145</v>
      </c>
      <c r="F86" s="17">
        <v>15094</v>
      </c>
      <c r="G86" s="24"/>
      <c r="H86" s="7"/>
      <c r="I86" s="25">
        <f t="shared" si="17"/>
        <v>111</v>
      </c>
      <c r="J86" s="24">
        <f t="shared" si="17"/>
        <v>-3803</v>
      </c>
      <c r="K86" s="7"/>
      <c r="L86" s="25">
        <f t="shared" ref="L86:L149" si="27">$M$9*SIN(2*PI()/$M$10*(AA86+$M$11))+$M$12</f>
        <v>122.54884150348441</v>
      </c>
      <c r="M86" s="17">
        <f t="shared" si="18"/>
        <v>133.37574007260406</v>
      </c>
      <c r="N86" s="17">
        <f t="shared" ref="N86:N149" si="28">$O$9*COS(2*PI()/$O$10*(AA86+$O$11))+$O$12</f>
        <v>-3802.003757649004</v>
      </c>
      <c r="O86" s="24">
        <f t="shared" si="19"/>
        <v>0.99249882191803529</v>
      </c>
      <c r="P86" s="7"/>
      <c r="Q86" s="25">
        <f t="shared" si="20"/>
        <v>153.55017375670209</v>
      </c>
      <c r="R86" s="24">
        <f t="shared" si="21"/>
        <v>-3839.7085150268895</v>
      </c>
      <c r="S86" s="7"/>
      <c r="T86" s="25">
        <f t="shared" si="22"/>
        <v>-3.9596063338294997E-2</v>
      </c>
      <c r="U86" s="24">
        <f t="shared" si="23"/>
        <v>-0.99788941888381011</v>
      </c>
      <c r="V86" s="7"/>
      <c r="W86" s="25">
        <f t="shared" si="24"/>
        <v>-3.2182683912777468E-2</v>
      </c>
      <c r="X86" s="24">
        <f t="shared" ref="X86:X148" si="29">MOD(ATAN2(U86,W86)*180/PI()-$J$9+360,360)</f>
        <v>354.29098588823734</v>
      </c>
      <c r="Y86" s="7"/>
      <c r="Z86" s="25">
        <f t="shared" ref="Z86:Z149" si="30">B86</f>
        <v>-632</v>
      </c>
      <c r="AA86" s="17">
        <f t="shared" ref="AA86:AA149" si="31">360/40000*Z86+AA85</f>
        <v>354.41099999999989</v>
      </c>
      <c r="AB86" s="24">
        <f t="shared" si="25"/>
        <v>6.185638855285621</v>
      </c>
      <c r="AC86" s="17">
        <f t="shared" si="26"/>
        <v>-0.12001411176254351</v>
      </c>
    </row>
    <row r="87" spans="1:31" s="17" customFormat="1" x14ac:dyDescent="0.25">
      <c r="A87" s="17">
        <v>2</v>
      </c>
      <c r="B87" s="17">
        <v>-624</v>
      </c>
      <c r="C87" s="17">
        <v>13078</v>
      </c>
      <c r="D87" s="17">
        <v>11301</v>
      </c>
      <c r="E87" s="17">
        <v>13339</v>
      </c>
      <c r="F87" s="17">
        <v>15099</v>
      </c>
      <c r="G87" s="24"/>
      <c r="H87" s="7"/>
      <c r="I87" s="25">
        <f t="shared" si="17"/>
        <v>-261</v>
      </c>
      <c r="J87" s="24">
        <f t="shared" si="17"/>
        <v>-3798</v>
      </c>
      <c r="K87" s="7"/>
      <c r="L87" s="25">
        <f t="shared" si="27"/>
        <v>-256.8143430840575</v>
      </c>
      <c r="M87" s="17">
        <f t="shared" si="18"/>
        <v>17.519723817977297</v>
      </c>
      <c r="N87" s="17">
        <f t="shared" si="28"/>
        <v>-3796.3882619060832</v>
      </c>
      <c r="O87" s="24">
        <f t="shared" si="19"/>
        <v>2.5976996833824177</v>
      </c>
      <c r="P87" s="7"/>
      <c r="Q87" s="25">
        <f t="shared" si="20"/>
        <v>-218.44982624329791</v>
      </c>
      <c r="R87" s="24">
        <f t="shared" si="21"/>
        <v>-3834.7085150268895</v>
      </c>
      <c r="S87" s="7"/>
      <c r="T87" s="25">
        <f t="shared" si="22"/>
        <v>5.6331770551263351E-2</v>
      </c>
      <c r="U87" s="24">
        <f t="shared" si="23"/>
        <v>-0.99658998506614072</v>
      </c>
      <c r="V87" s="7"/>
      <c r="W87" s="25">
        <f t="shared" si="24"/>
        <v>6.3738142899655556E-2</v>
      </c>
      <c r="X87" s="24">
        <f t="shared" si="29"/>
        <v>348.78435595217593</v>
      </c>
      <c r="Y87" s="7"/>
      <c r="Z87" s="25">
        <f t="shared" si="30"/>
        <v>-624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-1.0644047823973324E-2</v>
      </c>
    </row>
    <row r="88" spans="1:31" s="17" customFormat="1" x14ac:dyDescent="0.25">
      <c r="A88" s="17">
        <v>3</v>
      </c>
      <c r="B88" s="17">
        <v>-609</v>
      </c>
      <c r="C88" s="17">
        <v>12889</v>
      </c>
      <c r="D88" s="17">
        <v>11317</v>
      </c>
      <c r="E88" s="17">
        <v>13519</v>
      </c>
      <c r="F88" s="17">
        <v>15071</v>
      </c>
      <c r="G88" s="24"/>
      <c r="H88" s="7"/>
      <c r="I88" s="25">
        <f t="shared" si="17"/>
        <v>-630</v>
      </c>
      <c r="J88" s="24">
        <f t="shared" si="17"/>
        <v>-3754</v>
      </c>
      <c r="K88" s="7"/>
      <c r="L88" s="25">
        <f t="shared" si="27"/>
        <v>-625.10509933813489</v>
      </c>
      <c r="M88" s="17">
        <f t="shared" si="18"/>
        <v>23.960052489527474</v>
      </c>
      <c r="N88" s="17">
        <f t="shared" si="28"/>
        <v>-3755.435296020908</v>
      </c>
      <c r="O88" s="24">
        <f t="shared" si="19"/>
        <v>2.0600746676344142</v>
      </c>
      <c r="P88" s="7"/>
      <c r="Q88" s="25">
        <f t="shared" si="20"/>
        <v>-587.44982624329793</v>
      </c>
      <c r="R88" s="24">
        <f t="shared" si="21"/>
        <v>-3790.7085150268895</v>
      </c>
      <c r="S88" s="7"/>
      <c r="T88" s="25">
        <f t="shared" si="22"/>
        <v>0.15148599287719622</v>
      </c>
      <c r="U88" s="24">
        <f t="shared" si="23"/>
        <v>-0.98515496747065012</v>
      </c>
      <c r="V88" s="7"/>
      <c r="W88" s="25">
        <f t="shared" si="24"/>
        <v>0.15881002784242329</v>
      </c>
      <c r="X88" s="24">
        <f t="shared" si="29"/>
        <v>343.28631836449699</v>
      </c>
      <c r="Y88" s="7"/>
      <c r="Z88" s="25">
        <f t="shared" si="30"/>
        <v>-609</v>
      </c>
      <c r="AA88" s="17">
        <f t="shared" si="31"/>
        <v>343.31399999999991</v>
      </c>
      <c r="AB88" s="24">
        <f t="shared" si="25"/>
        <v>5.9919596681918099</v>
      </c>
      <c r="AC88" s="17">
        <f t="shared" si="26"/>
        <v>-2.7681635502915469E-2</v>
      </c>
    </row>
    <row r="89" spans="1:31" s="17" customFormat="1" x14ac:dyDescent="0.25">
      <c r="A89" s="17">
        <v>4</v>
      </c>
      <c r="B89" s="17">
        <v>-614</v>
      </c>
      <c r="C89" s="17">
        <v>12700</v>
      </c>
      <c r="D89" s="17">
        <v>11355</v>
      </c>
      <c r="E89" s="17">
        <v>13696</v>
      </c>
      <c r="F89" s="17">
        <v>15030</v>
      </c>
      <c r="G89" s="24"/>
      <c r="H89" s="7"/>
      <c r="I89" s="25">
        <f t="shared" si="17"/>
        <v>-996</v>
      </c>
      <c r="J89" s="24">
        <f t="shared" si="17"/>
        <v>-3675</v>
      </c>
      <c r="K89" s="7"/>
      <c r="L89" s="25">
        <f t="shared" si="27"/>
        <v>-991.01855518093555</v>
      </c>
      <c r="M89" s="17">
        <f t="shared" si="18"/>
        <v>24.81479248538405</v>
      </c>
      <c r="N89" s="17">
        <f t="shared" si="28"/>
        <v>-3679.0542400561376</v>
      </c>
      <c r="O89" s="24">
        <f t="shared" si="19"/>
        <v>16.436862432790505</v>
      </c>
      <c r="P89" s="7"/>
      <c r="Q89" s="25">
        <f t="shared" si="20"/>
        <v>-953.44982624329793</v>
      </c>
      <c r="R89" s="24">
        <f t="shared" si="21"/>
        <v>-3711.7085150268895</v>
      </c>
      <c r="S89" s="7"/>
      <c r="T89" s="25">
        <f t="shared" si="22"/>
        <v>0.24586660363950363</v>
      </c>
      <c r="U89" s="24">
        <f t="shared" si="23"/>
        <v>-0.96462391315147378</v>
      </c>
      <c r="V89" s="7"/>
      <c r="W89" s="25">
        <f t="shared" si="24"/>
        <v>0.25304069491058967</v>
      </c>
      <c r="X89" s="24">
        <f t="shared" si="29"/>
        <v>337.74510854382288</v>
      </c>
      <c r="Y89" s="7"/>
      <c r="Z89" s="25">
        <f t="shared" si="30"/>
        <v>-614</v>
      </c>
      <c r="AA89" s="17">
        <f t="shared" si="31"/>
        <v>337.7879999999999</v>
      </c>
      <c r="AB89" s="24">
        <f t="shared" si="25"/>
        <v>5.8955127737266038</v>
      </c>
      <c r="AC89" s="17">
        <f t="shared" si="26"/>
        <v>-4.2891456177017062E-2</v>
      </c>
    </row>
    <row r="90" spans="1:31" s="17" customFormat="1" x14ac:dyDescent="0.25">
      <c r="A90" s="17">
        <v>5</v>
      </c>
      <c r="B90" s="17">
        <v>-647</v>
      </c>
      <c r="C90" s="17">
        <v>12519</v>
      </c>
      <c r="D90" s="17">
        <v>11422</v>
      </c>
      <c r="E90" s="17">
        <v>13894</v>
      </c>
      <c r="F90" s="17">
        <v>14983</v>
      </c>
      <c r="G90" s="24"/>
      <c r="H90" s="7"/>
      <c r="I90" s="25">
        <f t="shared" si="17"/>
        <v>-1375</v>
      </c>
      <c r="J90" s="24">
        <f t="shared" si="17"/>
        <v>-3561</v>
      </c>
      <c r="K90" s="7"/>
      <c r="L90" s="25">
        <f t="shared" si="27"/>
        <v>-1366.9940577103098</v>
      </c>
      <c r="M90" s="17">
        <f t="shared" si="18"/>
        <v>64.095111945850135</v>
      </c>
      <c r="N90" s="17">
        <f t="shared" si="28"/>
        <v>-3561.2262829294373</v>
      </c>
      <c r="O90" s="24">
        <f t="shared" si="19"/>
        <v>5.1203964154714787E-2</v>
      </c>
      <c r="P90" s="7"/>
      <c r="Q90" s="25">
        <f t="shared" si="20"/>
        <v>-1332.4498262432978</v>
      </c>
      <c r="R90" s="24">
        <f t="shared" si="21"/>
        <v>-3597.7085150268895</v>
      </c>
      <c r="S90" s="7"/>
      <c r="T90" s="25">
        <f t="shared" si="22"/>
        <v>0.3435995311775214</v>
      </c>
      <c r="U90" s="24">
        <f t="shared" si="23"/>
        <v>-0.93499682210861179</v>
      </c>
      <c r="V90" s="7"/>
      <c r="W90" s="25">
        <f t="shared" si="24"/>
        <v>0.350556186332381</v>
      </c>
      <c r="X90" s="24">
        <f t="shared" si="29"/>
        <v>331.89138197750492</v>
      </c>
      <c r="Y90" s="7"/>
      <c r="Z90" s="25">
        <f t="shared" si="30"/>
        <v>-647</v>
      </c>
      <c r="AA90" s="17">
        <f t="shared" si="31"/>
        <v>331.96499999999992</v>
      </c>
      <c r="AB90" s="24">
        <f t="shared" si="25"/>
        <v>5.793882251382974</v>
      </c>
      <c r="AC90" s="17">
        <f t="shared" si="26"/>
        <v>-7.3618022494997604E-2</v>
      </c>
    </row>
    <row r="91" spans="1:31" s="17" customFormat="1" x14ac:dyDescent="0.25">
      <c r="A91" s="17">
        <v>6</v>
      </c>
      <c r="B91" s="17">
        <v>-623</v>
      </c>
      <c r="C91" s="17">
        <v>12333</v>
      </c>
      <c r="D91" s="17">
        <v>11481</v>
      </c>
      <c r="E91" s="17">
        <v>14049</v>
      </c>
      <c r="F91" s="17">
        <v>14885</v>
      </c>
      <c r="G91" s="24"/>
      <c r="H91" s="7"/>
      <c r="I91" s="25">
        <f t="shared" si="17"/>
        <v>-1716</v>
      </c>
      <c r="J91" s="24">
        <f t="shared" si="17"/>
        <v>-3404</v>
      </c>
      <c r="K91" s="7"/>
      <c r="L91" s="25">
        <f t="shared" si="27"/>
        <v>-1716.1487838627093</v>
      </c>
      <c r="M91" s="17">
        <f t="shared" si="18"/>
        <v>2.2136637802685395E-2</v>
      </c>
      <c r="N91" s="17">
        <f t="shared" si="28"/>
        <v>-3412.6722299727226</v>
      </c>
      <c r="O91" s="24">
        <f t="shared" si="19"/>
        <v>75.207572699787562</v>
      </c>
      <c r="P91" s="7"/>
      <c r="Q91" s="25">
        <f t="shared" si="20"/>
        <v>-1673.4498262432978</v>
      </c>
      <c r="R91" s="24">
        <f t="shared" si="21"/>
        <v>-3440.7085150268895</v>
      </c>
      <c r="S91" s="7"/>
      <c r="T91" s="25">
        <f t="shared" si="22"/>
        <v>0.43153337890961652</v>
      </c>
      <c r="U91" s="24">
        <f t="shared" si="23"/>
        <v>-0.89419460023379294</v>
      </c>
      <c r="V91" s="7"/>
      <c r="W91" s="25">
        <f t="shared" si="24"/>
        <v>0.438189294515198</v>
      </c>
      <c r="X91" s="24">
        <f t="shared" si="29"/>
        <v>326.33718651317986</v>
      </c>
      <c r="Y91" s="7"/>
      <c r="Z91" s="25">
        <f t="shared" si="30"/>
        <v>-623</v>
      </c>
      <c r="AA91" s="17">
        <f t="shared" si="31"/>
        <v>326.35799999999995</v>
      </c>
      <c r="AB91" s="24">
        <f t="shared" si="25"/>
        <v>5.6960216402236536</v>
      </c>
      <c r="AC91" s="17">
        <f t="shared" si="26"/>
        <v>-2.0813486820088656E-2</v>
      </c>
    </row>
    <row r="92" spans="1:31" s="17" customFormat="1" x14ac:dyDescent="0.25">
      <c r="A92" s="17">
        <v>7</v>
      </c>
      <c r="B92" s="17">
        <v>-636</v>
      </c>
      <c r="C92" s="17">
        <v>12169</v>
      </c>
      <c r="D92" s="17">
        <v>11582</v>
      </c>
      <c r="E92" s="17">
        <v>14224</v>
      </c>
      <c r="F92" s="17">
        <v>14801</v>
      </c>
      <c r="G92" s="24"/>
      <c r="H92" s="7"/>
      <c r="I92" s="25">
        <f t="shared" si="17"/>
        <v>-2055</v>
      </c>
      <c r="J92" s="24">
        <f t="shared" si="17"/>
        <v>-3219</v>
      </c>
      <c r="K92" s="7"/>
      <c r="L92" s="25">
        <f t="shared" si="27"/>
        <v>-2056.0439037211522</v>
      </c>
      <c r="M92" s="17">
        <f t="shared" si="18"/>
        <v>1.08973497903545</v>
      </c>
      <c r="N92" s="17">
        <f t="shared" si="28"/>
        <v>-3226.9927694122098</v>
      </c>
      <c r="O92" s="24">
        <f t="shared" si="19"/>
        <v>63.884362876756299</v>
      </c>
      <c r="P92" s="7"/>
      <c r="Q92" s="25">
        <f t="shared" si="20"/>
        <v>-2012.4498262432978</v>
      </c>
      <c r="R92" s="24">
        <f t="shared" si="21"/>
        <v>-3255.7085150268895</v>
      </c>
      <c r="S92" s="7"/>
      <c r="T92" s="25">
        <f t="shared" si="22"/>
        <v>0.51895148559929472</v>
      </c>
      <c r="U92" s="24">
        <f t="shared" si="23"/>
        <v>-0.8461155489800255</v>
      </c>
      <c r="V92" s="7"/>
      <c r="W92" s="25">
        <f t="shared" si="24"/>
        <v>0.52525257945403969</v>
      </c>
      <c r="X92" s="24">
        <f t="shared" si="29"/>
        <v>320.61256362348468</v>
      </c>
      <c r="Y92" s="7"/>
      <c r="Z92" s="25">
        <f t="shared" si="30"/>
        <v>-636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-2.1436376515282518E-2</v>
      </c>
    </row>
    <row r="93" spans="1:31" s="17" customFormat="1" x14ac:dyDescent="0.25">
      <c r="A93" s="17">
        <v>8</v>
      </c>
      <c r="B93" s="17">
        <v>-643</v>
      </c>
      <c r="C93" s="17">
        <v>12014</v>
      </c>
      <c r="D93" s="17">
        <v>11693</v>
      </c>
      <c r="E93" s="17">
        <v>14391</v>
      </c>
      <c r="F93" s="17">
        <v>14691</v>
      </c>
      <c r="G93" s="24"/>
      <c r="H93" s="7"/>
      <c r="I93" s="25">
        <f t="shared" si="17"/>
        <v>-2377</v>
      </c>
      <c r="J93" s="24">
        <f t="shared" si="17"/>
        <v>-2998</v>
      </c>
      <c r="K93" s="7"/>
      <c r="L93" s="25">
        <f t="shared" si="27"/>
        <v>-2379.2522664575313</v>
      </c>
      <c r="M93" s="17">
        <f t="shared" si="18"/>
        <v>5.0727041957204895</v>
      </c>
      <c r="N93" s="17">
        <f t="shared" si="28"/>
        <v>-3006.2016043685608</v>
      </c>
      <c r="O93" s="24">
        <f t="shared" si="19"/>
        <v>67.266314218395038</v>
      </c>
      <c r="P93" s="7"/>
      <c r="Q93" s="25">
        <f t="shared" si="20"/>
        <v>-2334.449826243298</v>
      </c>
      <c r="R93" s="24">
        <f t="shared" si="21"/>
        <v>-3034.7085150268895</v>
      </c>
      <c r="S93" s="7"/>
      <c r="T93" s="25">
        <f t="shared" si="22"/>
        <v>0.60198579342842862</v>
      </c>
      <c r="U93" s="24">
        <f t="shared" si="23"/>
        <v>-0.78868057423903859</v>
      </c>
      <c r="V93" s="7"/>
      <c r="W93" s="25">
        <f t="shared" si="24"/>
        <v>0.60786242856981576</v>
      </c>
      <c r="X93" s="24">
        <f t="shared" si="29"/>
        <v>314.82115382245354</v>
      </c>
      <c r="Y93" s="7"/>
      <c r="Z93" s="25">
        <f t="shared" si="30"/>
        <v>-643</v>
      </c>
      <c r="AA93" s="17">
        <f t="shared" si="31"/>
        <v>314.84699999999998</v>
      </c>
      <c r="AB93" s="24">
        <f t="shared" si="25"/>
        <v>5.4951167900265858</v>
      </c>
      <c r="AC93" s="17">
        <f t="shared" si="26"/>
        <v>-2.584617754644114E-2</v>
      </c>
    </row>
    <row r="94" spans="1:31" s="17" customFormat="1" x14ac:dyDescent="0.25">
      <c r="A94" s="17">
        <v>9</v>
      </c>
      <c r="B94" s="17">
        <v>-625</v>
      </c>
      <c r="C94" s="17">
        <v>11874</v>
      </c>
      <c r="D94" s="17">
        <v>11819</v>
      </c>
      <c r="E94" s="17">
        <v>14540</v>
      </c>
      <c r="F94" s="17">
        <v>14574</v>
      </c>
      <c r="G94" s="24"/>
      <c r="H94" s="7"/>
      <c r="I94" s="25">
        <f t="shared" si="17"/>
        <v>-2666</v>
      </c>
      <c r="J94" s="24">
        <f t="shared" si="17"/>
        <v>-2755</v>
      </c>
      <c r="K94" s="7"/>
      <c r="L94" s="25">
        <f t="shared" si="27"/>
        <v>-2670.6091875239904</v>
      </c>
      <c r="M94" s="17">
        <f t="shared" si="18"/>
        <v>21.244609631308624</v>
      </c>
      <c r="N94" s="17">
        <f t="shared" si="28"/>
        <v>-2761.8522399000535</v>
      </c>
      <c r="O94" s="24">
        <f t="shared" si="19"/>
        <v>46.953191647885454</v>
      </c>
      <c r="P94" s="7"/>
      <c r="Q94" s="25">
        <f t="shared" si="20"/>
        <v>-2623.449826243298</v>
      </c>
      <c r="R94" s="24">
        <f t="shared" si="21"/>
        <v>-2791.7085150268895</v>
      </c>
      <c r="S94" s="7"/>
      <c r="T94" s="25">
        <f t="shared" si="22"/>
        <v>0.67651037405768222</v>
      </c>
      <c r="U94" s="24">
        <f t="shared" si="23"/>
        <v>-0.72552809070030622</v>
      </c>
      <c r="V94" s="7"/>
      <c r="W94" s="25">
        <f t="shared" si="24"/>
        <v>0.6819198336170238</v>
      </c>
      <c r="X94" s="24">
        <f t="shared" si="29"/>
        <v>309.2184744023067</v>
      </c>
      <c r="Y94" s="7"/>
      <c r="Z94" s="25">
        <f t="shared" si="30"/>
        <v>-625</v>
      </c>
      <c r="AA94" s="17">
        <f t="shared" si="31"/>
        <v>309.22199999999998</v>
      </c>
      <c r="AB94" s="24">
        <f t="shared" si="25"/>
        <v>5.3969420196019051</v>
      </c>
      <c r="AC94" s="17">
        <f t="shared" si="26"/>
        <v>-3.525597693283089E-3</v>
      </c>
    </row>
    <row r="95" spans="1:31" s="17" customFormat="1" x14ac:dyDescent="0.25">
      <c r="A95" s="17">
        <v>10</v>
      </c>
      <c r="B95" s="17">
        <v>-612</v>
      </c>
      <c r="C95" s="17">
        <v>11741</v>
      </c>
      <c r="D95" s="17">
        <v>11961</v>
      </c>
      <c r="E95" s="17">
        <v>14676</v>
      </c>
      <c r="F95" s="17">
        <v>14447</v>
      </c>
      <c r="G95" s="24"/>
      <c r="H95" s="7"/>
      <c r="I95" s="25">
        <f t="shared" si="17"/>
        <v>-2935</v>
      </c>
      <c r="J95" s="24">
        <f t="shared" si="17"/>
        <v>-2486</v>
      </c>
      <c r="K95" s="7"/>
      <c r="L95" s="25">
        <f t="shared" si="27"/>
        <v>-2931.3925595880032</v>
      </c>
      <c r="M95" s="17">
        <f t="shared" si="18"/>
        <v>13.013626326107474</v>
      </c>
      <c r="N95" s="17">
        <f t="shared" si="28"/>
        <v>-2496.4592273541325</v>
      </c>
      <c r="O95" s="24">
        <f t="shared" si="19"/>
        <v>109.39543684543371</v>
      </c>
      <c r="P95" s="7"/>
      <c r="Q95" s="25">
        <f t="shared" si="20"/>
        <v>-2892.449826243298</v>
      </c>
      <c r="R95" s="24">
        <f t="shared" si="21"/>
        <v>-2522.7085150268895</v>
      </c>
      <c r="S95" s="7"/>
      <c r="T95" s="25">
        <f t="shared" si="22"/>
        <v>0.74587754426276609</v>
      </c>
      <c r="U95" s="24">
        <f t="shared" si="23"/>
        <v>-0.65561855130969315</v>
      </c>
      <c r="V95" s="7"/>
      <c r="W95" s="25">
        <f t="shared" si="24"/>
        <v>0.7507694799110336</v>
      </c>
      <c r="X95" s="24">
        <f t="shared" si="29"/>
        <v>303.57327547294949</v>
      </c>
      <c r="Y95" s="7"/>
      <c r="Z95" s="25">
        <f t="shared" si="30"/>
        <v>-612</v>
      </c>
      <c r="AA95" s="17">
        <f t="shared" si="31"/>
        <v>303.714</v>
      </c>
      <c r="AB95" s="24">
        <f t="shared" si="25"/>
        <v>5.3008092844020576</v>
      </c>
      <c r="AC95" s="17">
        <f t="shared" si="26"/>
        <v>-0.14072452705050864</v>
      </c>
    </row>
    <row r="96" spans="1:31" s="17" customFormat="1" x14ac:dyDescent="0.25">
      <c r="A96" s="17">
        <v>11</v>
      </c>
      <c r="B96" s="17">
        <v>-613</v>
      </c>
      <c r="C96" s="17">
        <v>11621</v>
      </c>
      <c r="D96" s="17">
        <v>12094</v>
      </c>
      <c r="E96" s="17">
        <v>14783</v>
      </c>
      <c r="F96" s="17">
        <v>14294</v>
      </c>
      <c r="G96" s="24"/>
      <c r="H96" s="7"/>
      <c r="I96" s="25">
        <f t="shared" si="17"/>
        <v>-3162</v>
      </c>
      <c r="J96" s="24">
        <f t="shared" si="17"/>
        <v>-2200</v>
      </c>
      <c r="K96" s="7"/>
      <c r="L96" s="25">
        <f t="shared" si="27"/>
        <v>-3165.8524142231904</v>
      </c>
      <c r="M96" s="17">
        <f t="shared" si="18"/>
        <v>14.841095347039754</v>
      </c>
      <c r="N96" s="17">
        <f t="shared" si="28"/>
        <v>-2207.1911320427439</v>
      </c>
      <c r="O96" s="24">
        <f t="shared" si="19"/>
        <v>51.712380056178091</v>
      </c>
      <c r="P96" s="7"/>
      <c r="Q96" s="25">
        <f t="shared" si="20"/>
        <v>-3119.449826243298</v>
      </c>
      <c r="R96" s="24">
        <f t="shared" si="21"/>
        <v>-2236.7085150268895</v>
      </c>
      <c r="S96" s="7"/>
      <c r="T96" s="25">
        <f t="shared" si="22"/>
        <v>0.80441415257709337</v>
      </c>
      <c r="U96" s="24">
        <f t="shared" si="23"/>
        <v>-0.58129093693900413</v>
      </c>
      <c r="V96" s="7"/>
      <c r="W96" s="25">
        <f t="shared" si="24"/>
        <v>0.80875543837692765</v>
      </c>
      <c r="X96" s="24">
        <f t="shared" si="29"/>
        <v>298.15039054664999</v>
      </c>
      <c r="Y96" s="7"/>
      <c r="Z96" s="25">
        <f t="shared" si="30"/>
        <v>-613</v>
      </c>
      <c r="AA96" s="17">
        <f t="shared" si="31"/>
        <v>298.197</v>
      </c>
      <c r="AB96" s="24">
        <f t="shared" si="25"/>
        <v>5.2045194695695312</v>
      </c>
      <c r="AC96" s="17">
        <f t="shared" si="26"/>
        <v>-4.6609453350015428E-2</v>
      </c>
    </row>
    <row r="97" spans="1:29" s="17" customFormat="1" x14ac:dyDescent="0.25">
      <c r="A97" s="17">
        <v>12</v>
      </c>
      <c r="B97" s="17">
        <v>-631</v>
      </c>
      <c r="C97" s="17">
        <v>11509</v>
      </c>
      <c r="D97" s="17">
        <v>12252</v>
      </c>
      <c r="E97" s="17">
        <v>14879</v>
      </c>
      <c r="F97" s="17">
        <v>14129</v>
      </c>
      <c r="G97" s="24"/>
      <c r="H97" s="7"/>
      <c r="I97" s="25">
        <f t="shared" si="17"/>
        <v>-3370</v>
      </c>
      <c r="J97" s="24">
        <f t="shared" si="17"/>
        <v>-1877</v>
      </c>
      <c r="K97" s="7"/>
      <c r="L97" s="25">
        <f t="shared" si="27"/>
        <v>-3376.9463418794066</v>
      </c>
      <c r="M97" s="17">
        <f t="shared" si="18"/>
        <v>48.251665505598652</v>
      </c>
      <c r="N97" s="17">
        <f t="shared" si="28"/>
        <v>-1887.7507205214511</v>
      </c>
      <c r="O97" s="24">
        <f t="shared" si="19"/>
        <v>115.5779917303489</v>
      </c>
      <c r="P97" s="7"/>
      <c r="Q97" s="25">
        <f t="shared" si="20"/>
        <v>-3327.449826243298</v>
      </c>
      <c r="R97" s="24">
        <f t="shared" si="21"/>
        <v>-1913.7085150268895</v>
      </c>
      <c r="S97" s="7"/>
      <c r="T97" s="25">
        <f t="shared" si="22"/>
        <v>0.85805122098845932</v>
      </c>
      <c r="U97" s="24">
        <f t="shared" si="23"/>
        <v>-0.49734751231756158</v>
      </c>
      <c r="V97" s="7"/>
      <c r="W97" s="25">
        <f t="shared" si="24"/>
        <v>0.86177027474246215</v>
      </c>
      <c r="X97" s="24">
        <f t="shared" si="29"/>
        <v>292.43403033693266</v>
      </c>
      <c r="Y97" s="7"/>
      <c r="Z97" s="25">
        <f t="shared" si="30"/>
        <v>-631</v>
      </c>
      <c r="AA97" s="17">
        <f t="shared" si="31"/>
        <v>292.51800000000003</v>
      </c>
      <c r="AB97" s="24">
        <f t="shared" si="25"/>
        <v>5.1054022213487729</v>
      </c>
      <c r="AC97" s="17">
        <f t="shared" si="26"/>
        <v>-8.3969663067364309E-2</v>
      </c>
    </row>
    <row r="98" spans="1:29" s="17" customFormat="1" x14ac:dyDescent="0.25">
      <c r="A98" s="17">
        <v>13</v>
      </c>
      <c r="B98" s="17">
        <v>-623</v>
      </c>
      <c r="C98" s="17">
        <v>11424</v>
      </c>
      <c r="D98" s="17">
        <v>12420</v>
      </c>
      <c r="E98" s="17">
        <v>14973</v>
      </c>
      <c r="F98" s="17">
        <v>13964</v>
      </c>
      <c r="G98" s="24"/>
      <c r="H98" s="7"/>
      <c r="I98" s="25">
        <f t="shared" si="17"/>
        <v>-3549</v>
      </c>
      <c r="J98" s="24">
        <f t="shared" si="17"/>
        <v>-1544</v>
      </c>
      <c r="K98" s="7"/>
      <c r="L98" s="25">
        <f t="shared" si="27"/>
        <v>-3553.2523168797838</v>
      </c>
      <c r="M98" s="17">
        <f t="shared" si="18"/>
        <v>18.082198846094641</v>
      </c>
      <c r="N98" s="17">
        <f t="shared" si="28"/>
        <v>-1553.8186703405397</v>
      </c>
      <c r="O98" s="24">
        <f t="shared" si="19"/>
        <v>96.406287256194204</v>
      </c>
      <c r="P98" s="7"/>
      <c r="Q98" s="25">
        <f t="shared" si="20"/>
        <v>-3506.449826243298</v>
      </c>
      <c r="R98" s="24">
        <f t="shared" si="21"/>
        <v>-1580.7085150268895</v>
      </c>
      <c r="S98" s="7"/>
      <c r="T98" s="25">
        <f t="shared" si="22"/>
        <v>0.90421004428477914</v>
      </c>
      <c r="U98" s="24">
        <f t="shared" si="23"/>
        <v>-0.4108052200607803</v>
      </c>
      <c r="V98" s="7"/>
      <c r="W98" s="25">
        <f t="shared" si="24"/>
        <v>0.90728734958167667</v>
      </c>
      <c r="X98" s="24">
        <f t="shared" si="29"/>
        <v>286.80405235757439</v>
      </c>
      <c r="Y98" s="7"/>
      <c r="Z98" s="25">
        <f t="shared" si="30"/>
        <v>-623</v>
      </c>
      <c r="AA98" s="17">
        <f t="shared" si="31"/>
        <v>286.91100000000006</v>
      </c>
      <c r="AB98" s="24">
        <f t="shared" si="25"/>
        <v>5.0075416101894517</v>
      </c>
      <c r="AC98" s="17">
        <f t="shared" si="26"/>
        <v>-0.10694764242566634</v>
      </c>
    </row>
    <row r="99" spans="1:29" s="17" customFormat="1" x14ac:dyDescent="0.25">
      <c r="A99" s="17">
        <v>14</v>
      </c>
      <c r="B99" s="17">
        <v>-634</v>
      </c>
      <c r="C99" s="17">
        <v>11360</v>
      </c>
      <c r="D99" s="17">
        <v>12601</v>
      </c>
      <c r="E99" s="17">
        <v>15049</v>
      </c>
      <c r="F99" s="17">
        <v>13794</v>
      </c>
      <c r="G99" s="24"/>
      <c r="H99" s="7"/>
      <c r="I99" s="25">
        <f t="shared" si="17"/>
        <v>-3689</v>
      </c>
      <c r="J99" s="24">
        <f t="shared" si="17"/>
        <v>-1193</v>
      </c>
      <c r="K99" s="7"/>
      <c r="L99" s="25">
        <f t="shared" si="27"/>
        <v>-3698.1646379870731</v>
      </c>
      <c r="M99" s="17">
        <f t="shared" si="18"/>
        <v>83.990589434103143</v>
      </c>
      <c r="N99" s="17">
        <f t="shared" si="28"/>
        <v>-1198.3893687780831</v>
      </c>
      <c r="O99" s="24">
        <f t="shared" si="19"/>
        <v>29.045295826176421</v>
      </c>
      <c r="P99" s="7"/>
      <c r="Q99" s="25">
        <f t="shared" si="20"/>
        <v>-3646.449826243298</v>
      </c>
      <c r="R99" s="24">
        <f t="shared" si="21"/>
        <v>-1229.7085150268895</v>
      </c>
      <c r="S99" s="7"/>
      <c r="T99" s="25">
        <f t="shared" si="22"/>
        <v>0.94031191725396768</v>
      </c>
      <c r="U99" s="24">
        <f t="shared" si="23"/>
        <v>-0.31958496606038922</v>
      </c>
      <c r="V99" s="7"/>
      <c r="W99" s="25">
        <f t="shared" si="24"/>
        <v>0.94271243851180186</v>
      </c>
      <c r="X99" s="24">
        <f t="shared" si="29"/>
        <v>281.17075010688495</v>
      </c>
      <c r="Y99" s="7"/>
      <c r="Z99" s="25">
        <f t="shared" si="30"/>
        <v>-634</v>
      </c>
      <c r="AA99" s="17">
        <f t="shared" si="31"/>
        <v>281.20500000000004</v>
      </c>
      <c r="AB99" s="24">
        <f t="shared" si="25"/>
        <v>4.907953123070655</v>
      </c>
      <c r="AC99" s="17">
        <f t="shared" si="26"/>
        <v>-3.4249893115088526E-2</v>
      </c>
    </row>
    <row r="100" spans="1:29" s="17" customFormat="1" x14ac:dyDescent="0.25">
      <c r="A100" s="17">
        <v>15</v>
      </c>
      <c r="B100" s="17">
        <v>-643</v>
      </c>
      <c r="C100" s="17">
        <v>11301</v>
      </c>
      <c r="D100" s="17">
        <v>12790</v>
      </c>
      <c r="E100" s="17">
        <v>15099</v>
      </c>
      <c r="F100" s="17">
        <v>13611</v>
      </c>
      <c r="G100" s="24"/>
      <c r="H100" s="7"/>
      <c r="I100" s="25">
        <f t="shared" si="17"/>
        <v>-3798</v>
      </c>
      <c r="J100" s="24">
        <f t="shared" si="17"/>
        <v>-821</v>
      </c>
      <c r="K100" s="7"/>
      <c r="L100" s="25">
        <f t="shared" si="27"/>
        <v>-3808.1179286139454</v>
      </c>
      <c r="M100" s="17">
        <f t="shared" si="18"/>
        <v>102.37247943689556</v>
      </c>
      <c r="N100" s="17">
        <f t="shared" si="28"/>
        <v>-825.43384891408266</v>
      </c>
      <c r="O100" s="24">
        <f t="shared" si="19"/>
        <v>19.659016192911981</v>
      </c>
      <c r="P100" s="7"/>
      <c r="Q100" s="25">
        <f t="shared" si="20"/>
        <v>-3755.449826243298</v>
      </c>
      <c r="R100" s="24">
        <f t="shared" si="21"/>
        <v>-857.70851502688959</v>
      </c>
      <c r="S100" s="7"/>
      <c r="T100" s="25">
        <f t="shared" si="22"/>
        <v>0.96841980406569317</v>
      </c>
      <c r="U100" s="24">
        <f t="shared" si="23"/>
        <v>-0.22290709002578671</v>
      </c>
      <c r="V100" s="7"/>
      <c r="W100" s="25">
        <f t="shared" si="24"/>
        <v>0.97010276965065323</v>
      </c>
      <c r="X100" s="24">
        <f t="shared" si="29"/>
        <v>275.38441107432027</v>
      </c>
      <c r="Y100" s="7"/>
      <c r="Z100" s="25">
        <f t="shared" si="30"/>
        <v>-643</v>
      </c>
      <c r="AA100" s="17">
        <f t="shared" si="31"/>
        <v>275.41800000000006</v>
      </c>
      <c r="AB100" s="24">
        <f t="shared" si="25"/>
        <v>4.8069509192577433</v>
      </c>
      <c r="AC100" s="17">
        <f t="shared" si="26"/>
        <v>-3.3588925679794102E-2</v>
      </c>
    </row>
    <row r="101" spans="1:29" s="17" customFormat="1" x14ac:dyDescent="0.25">
      <c r="A101" s="17">
        <v>16</v>
      </c>
      <c r="B101" s="17">
        <v>-630</v>
      </c>
      <c r="C101" s="17">
        <v>11278</v>
      </c>
      <c r="D101" s="17">
        <v>12983</v>
      </c>
      <c r="E101" s="17">
        <v>15152</v>
      </c>
      <c r="F101" s="17">
        <v>13434</v>
      </c>
      <c r="G101" s="24"/>
      <c r="H101" s="7"/>
      <c r="I101" s="25">
        <f t="shared" si="17"/>
        <v>-3874</v>
      </c>
      <c r="J101" s="24">
        <f t="shared" si="17"/>
        <v>-451</v>
      </c>
      <c r="K101" s="7"/>
      <c r="L101" s="25">
        <f t="shared" si="27"/>
        <v>-3878.6185099932363</v>
      </c>
      <c r="M101" s="17">
        <f t="shared" si="18"/>
        <v>21.330634557623846</v>
      </c>
      <c r="N101" s="17">
        <f t="shared" si="28"/>
        <v>-451.47222048502749</v>
      </c>
      <c r="O101" s="24">
        <f t="shared" si="19"/>
        <v>0.22299218647959981</v>
      </c>
      <c r="P101" s="7"/>
      <c r="Q101" s="25">
        <f t="shared" si="20"/>
        <v>-3831.449826243298</v>
      </c>
      <c r="R101" s="24">
        <f t="shared" si="21"/>
        <v>-487.70851502688953</v>
      </c>
      <c r="S101" s="7"/>
      <c r="T101" s="25">
        <f t="shared" si="22"/>
        <v>0.98801796367753836</v>
      </c>
      <c r="U101" s="24">
        <f t="shared" si="23"/>
        <v>-0.12674898751825192</v>
      </c>
      <c r="V101" s="7"/>
      <c r="W101" s="25">
        <f t="shared" si="24"/>
        <v>0.98898700069131951</v>
      </c>
      <c r="X101" s="24">
        <f t="shared" si="29"/>
        <v>269.74703342221869</v>
      </c>
      <c r="Y101" s="7"/>
      <c r="Z101" s="25">
        <f t="shared" si="30"/>
        <v>-630</v>
      </c>
      <c r="AA101" s="17">
        <f t="shared" si="31"/>
        <v>269.74800000000005</v>
      </c>
      <c r="AB101" s="24">
        <f t="shared" si="25"/>
        <v>4.7079907506696648</v>
      </c>
      <c r="AC101" s="17">
        <f t="shared" si="26"/>
        <v>-9.6657778135522676E-4</v>
      </c>
    </row>
    <row r="102" spans="1:29" s="17" customFormat="1" x14ac:dyDescent="0.25">
      <c r="A102" s="17">
        <v>17</v>
      </c>
      <c r="B102" s="17">
        <v>-624</v>
      </c>
      <c r="C102" s="17">
        <v>11250</v>
      </c>
      <c r="D102" s="17">
        <v>13157</v>
      </c>
      <c r="E102" s="17">
        <v>15154</v>
      </c>
      <c r="F102" s="17">
        <v>13239</v>
      </c>
      <c r="G102" s="24"/>
      <c r="H102" s="7"/>
      <c r="I102" s="25">
        <f t="shared" si="17"/>
        <v>-3904</v>
      </c>
      <c r="J102" s="24">
        <f t="shared" si="17"/>
        <v>-82</v>
      </c>
      <c r="K102" s="7"/>
      <c r="L102" s="25">
        <f t="shared" si="27"/>
        <v>-3911.4373992942678</v>
      </c>
      <c r="M102" s="17">
        <f t="shared" si="18"/>
        <v>55.314908262375681</v>
      </c>
      <c r="N102" s="17">
        <f t="shared" si="28"/>
        <v>-76.3522619142407</v>
      </c>
      <c r="O102" s="24">
        <f t="shared" si="19"/>
        <v>31.896945485336129</v>
      </c>
      <c r="P102" s="7"/>
      <c r="Q102" s="25">
        <f t="shared" si="20"/>
        <v>-3861.449826243298</v>
      </c>
      <c r="R102" s="24">
        <f t="shared" si="21"/>
        <v>-118.70851502688954</v>
      </c>
      <c r="S102" s="7"/>
      <c r="T102" s="25">
        <f t="shared" si="22"/>
        <v>0.99575407931379312</v>
      </c>
      <c r="U102" s="24">
        <f t="shared" si="23"/>
        <v>-3.0850771774251017E-2</v>
      </c>
      <c r="V102" s="7"/>
      <c r="W102" s="25">
        <f t="shared" si="24"/>
        <v>0.99601079132460124</v>
      </c>
      <c r="X102" s="24">
        <f t="shared" si="29"/>
        <v>264.21792561094776</v>
      </c>
      <c r="Y102" s="7"/>
      <c r="Z102" s="25">
        <f t="shared" si="30"/>
        <v>-624</v>
      </c>
      <c r="AA102" s="17">
        <f t="shared" si="31"/>
        <v>264.13200000000006</v>
      </c>
      <c r="AB102" s="24">
        <f t="shared" si="25"/>
        <v>4.6099730598776638</v>
      </c>
      <c r="AC102" s="17">
        <f t="shared" si="26"/>
        <v>8.5925610947697351E-2</v>
      </c>
    </row>
    <row r="103" spans="1:29" s="17" customFormat="1" x14ac:dyDescent="0.25">
      <c r="A103" s="17">
        <v>18</v>
      </c>
      <c r="B103" s="17">
        <v>-621</v>
      </c>
      <c r="C103" s="17">
        <v>11254</v>
      </c>
      <c r="D103" s="17">
        <v>13350</v>
      </c>
      <c r="E103" s="17">
        <v>15161</v>
      </c>
      <c r="F103" s="17">
        <v>13056</v>
      </c>
      <c r="G103" s="24"/>
      <c r="H103" s="7"/>
      <c r="I103" s="25">
        <f t="shared" si="17"/>
        <v>-3907</v>
      </c>
      <c r="J103" s="24">
        <f t="shared" si="17"/>
        <v>294</v>
      </c>
      <c r="K103" s="7"/>
      <c r="L103" s="25">
        <f t="shared" si="27"/>
        <v>-3907.2158604312622</v>
      </c>
      <c r="M103" s="17">
        <f t="shared" si="18"/>
        <v>4.6595725784690845E-2</v>
      </c>
      <c r="N103" s="17">
        <f t="shared" si="28"/>
        <v>298.04811424862993</v>
      </c>
      <c r="O103" s="24">
        <f t="shared" si="19"/>
        <v>16.387228969960656</v>
      </c>
      <c r="P103" s="7"/>
      <c r="Q103" s="25">
        <f t="shared" si="20"/>
        <v>-3864.449826243298</v>
      </c>
      <c r="R103" s="24">
        <f t="shared" si="21"/>
        <v>257.29148497311047</v>
      </c>
      <c r="S103" s="7"/>
      <c r="T103" s="25">
        <f t="shared" si="22"/>
        <v>0.99652769087741855</v>
      </c>
      <c r="U103" s="24">
        <f t="shared" si="23"/>
        <v>6.6866651314487019E-2</v>
      </c>
      <c r="V103" s="7"/>
      <c r="W103" s="25">
        <f t="shared" si="24"/>
        <v>0.99605836870638897</v>
      </c>
      <c r="X103" s="24">
        <f t="shared" si="29"/>
        <v>258.6032188249203</v>
      </c>
      <c r="Y103" s="7"/>
      <c r="Z103" s="25">
        <f t="shared" si="30"/>
        <v>-621</v>
      </c>
      <c r="AA103" s="17">
        <f t="shared" si="31"/>
        <v>258.54300000000006</v>
      </c>
      <c r="AB103" s="24">
        <f t="shared" si="25"/>
        <v>4.5124266079837003</v>
      </c>
      <c r="AC103" s="17">
        <f t="shared" si="26"/>
        <v>6.0218824920241332E-2</v>
      </c>
    </row>
    <row r="104" spans="1:29" s="17" customFormat="1" x14ac:dyDescent="0.25">
      <c r="A104" s="17">
        <v>19</v>
      </c>
      <c r="B104" s="17">
        <v>-614</v>
      </c>
      <c r="C104" s="17">
        <v>11277</v>
      </c>
      <c r="D104" s="17">
        <v>13539</v>
      </c>
      <c r="E104" s="17">
        <v>15140</v>
      </c>
      <c r="F104" s="17">
        <v>12881</v>
      </c>
      <c r="G104" s="24"/>
      <c r="H104" s="7"/>
      <c r="I104" s="25">
        <f t="shared" si="17"/>
        <v>-3863</v>
      </c>
      <c r="J104" s="24">
        <f t="shared" si="17"/>
        <v>658</v>
      </c>
      <c r="K104" s="7"/>
      <c r="L104" s="25">
        <f t="shared" si="27"/>
        <v>-3866.905922573967</v>
      </c>
      <c r="M104" s="17">
        <f t="shared" si="18"/>
        <v>15.256231153825137</v>
      </c>
      <c r="N104" s="17">
        <f t="shared" si="28"/>
        <v>665.80011445990783</v>
      </c>
      <c r="O104" s="24">
        <f t="shared" si="19"/>
        <v>60.841785587663246</v>
      </c>
      <c r="P104" s="7"/>
      <c r="Q104" s="25">
        <f t="shared" si="20"/>
        <v>-3820.449826243298</v>
      </c>
      <c r="R104" s="24">
        <f t="shared" si="21"/>
        <v>621.29148497311041</v>
      </c>
      <c r="S104" s="7"/>
      <c r="T104" s="25">
        <f t="shared" si="22"/>
        <v>0.98518138794424504</v>
      </c>
      <c r="U104" s="24">
        <f t="shared" si="23"/>
        <v>0.16146543324081852</v>
      </c>
      <c r="V104" s="7"/>
      <c r="W104" s="25">
        <f t="shared" si="24"/>
        <v>0.98400886902795348</v>
      </c>
      <c r="X104" s="24">
        <f t="shared" si="29"/>
        <v>253.12520678454587</v>
      </c>
      <c r="Y104" s="7"/>
      <c r="Z104" s="25">
        <f t="shared" si="30"/>
        <v>-614</v>
      </c>
      <c r="AA104" s="17">
        <f t="shared" si="31"/>
        <v>253.01700000000005</v>
      </c>
      <c r="AB104" s="24">
        <f t="shared" si="25"/>
        <v>4.4159797135184942</v>
      </c>
      <c r="AC104" s="17">
        <f t="shared" si="26"/>
        <v>0.10820678454581412</v>
      </c>
    </row>
    <row r="105" spans="1:29" s="17" customFormat="1" x14ac:dyDescent="0.25">
      <c r="A105" s="17">
        <v>20</v>
      </c>
      <c r="B105" s="17">
        <v>-615</v>
      </c>
      <c r="C105" s="17">
        <v>11310</v>
      </c>
      <c r="D105" s="17">
        <v>13712</v>
      </c>
      <c r="E105" s="17">
        <v>15102</v>
      </c>
      <c r="F105" s="17">
        <v>12694</v>
      </c>
      <c r="G105" s="24"/>
      <c r="H105" s="7"/>
      <c r="I105" s="25">
        <f t="shared" si="17"/>
        <v>-3792</v>
      </c>
      <c r="J105" s="24">
        <f t="shared" si="17"/>
        <v>1018</v>
      </c>
      <c r="K105" s="7"/>
      <c r="L105" s="25">
        <f t="shared" si="27"/>
        <v>-3790.8878667248382</v>
      </c>
      <c r="M105" s="17">
        <f t="shared" si="18"/>
        <v>1.2368404217221023</v>
      </c>
      <c r="N105" s="17">
        <f t="shared" si="28"/>
        <v>1028.2904843090337</v>
      </c>
      <c r="O105" s="24">
        <f t="shared" si="19"/>
        <v>105.89406731446822</v>
      </c>
      <c r="P105" s="7"/>
      <c r="Q105" s="25">
        <f t="shared" si="20"/>
        <v>-3749.449826243298</v>
      </c>
      <c r="R105" s="24">
        <f t="shared" si="21"/>
        <v>981.29148497311041</v>
      </c>
      <c r="S105" s="7"/>
      <c r="T105" s="25">
        <f t="shared" si="22"/>
        <v>0.96687258093844219</v>
      </c>
      <c r="U105" s="24">
        <f t="shared" si="23"/>
        <v>0.2550246681130145</v>
      </c>
      <c r="V105" s="7"/>
      <c r="W105" s="25">
        <f t="shared" si="24"/>
        <v>0.96500439708444985</v>
      </c>
      <c r="X105" s="24">
        <f t="shared" si="29"/>
        <v>247.64049154900817</v>
      </c>
      <c r="Y105" s="7"/>
      <c r="Z105" s="25">
        <f t="shared" si="30"/>
        <v>-615</v>
      </c>
      <c r="AA105" s="17">
        <f t="shared" si="31"/>
        <v>247.48200000000006</v>
      </c>
      <c r="AB105" s="24">
        <f t="shared" si="25"/>
        <v>4.3193757394206074</v>
      </c>
      <c r="AC105" s="17">
        <f t="shared" si="26"/>
        <v>0.15849154900811868</v>
      </c>
    </row>
    <row r="106" spans="1:29" s="17" customFormat="1" x14ac:dyDescent="0.25">
      <c r="A106" s="17">
        <v>21</v>
      </c>
      <c r="B106" s="17">
        <v>-634</v>
      </c>
      <c r="C106" s="17">
        <v>11363</v>
      </c>
      <c r="D106" s="17">
        <v>13884</v>
      </c>
      <c r="E106" s="17">
        <v>15034</v>
      </c>
      <c r="F106" s="17">
        <v>12504</v>
      </c>
      <c r="G106" s="24"/>
      <c r="H106" s="7"/>
      <c r="I106" s="25">
        <f t="shared" si="17"/>
        <v>-3671</v>
      </c>
      <c r="J106" s="24">
        <f t="shared" si="17"/>
        <v>1380</v>
      </c>
      <c r="K106" s="7"/>
      <c r="L106" s="25">
        <f t="shared" si="27"/>
        <v>-3675.9321023070434</v>
      </c>
      <c r="M106" s="17">
        <f t="shared" si="18"/>
        <v>24.325633167142346</v>
      </c>
      <c r="N106" s="17">
        <f t="shared" si="28"/>
        <v>1392.2686116996551</v>
      </c>
      <c r="O106" s="24">
        <f t="shared" si="19"/>
        <v>150.51883303691497</v>
      </c>
      <c r="P106" s="7"/>
      <c r="Q106" s="25">
        <f t="shared" si="20"/>
        <v>-3628.449826243298</v>
      </c>
      <c r="R106" s="24">
        <f t="shared" si="21"/>
        <v>1343.2914849731105</v>
      </c>
      <c r="S106" s="7"/>
      <c r="T106" s="25">
        <f t="shared" si="22"/>
        <v>0.93567024787221487</v>
      </c>
      <c r="U106" s="24">
        <f t="shared" si="23"/>
        <v>0.3491036765122783</v>
      </c>
      <c r="V106" s="7"/>
      <c r="W106" s="25">
        <f t="shared" si="24"/>
        <v>0.93310218118020705</v>
      </c>
      <c r="X106" s="24">
        <f t="shared" si="29"/>
        <v>241.93134701079259</v>
      </c>
      <c r="Y106" s="7"/>
      <c r="Z106" s="25">
        <f t="shared" si="30"/>
        <v>-634</v>
      </c>
      <c r="AA106" s="17">
        <f t="shared" si="31"/>
        <v>241.77600000000007</v>
      </c>
      <c r="AB106" s="24">
        <f t="shared" si="25"/>
        <v>4.2197872523018116</v>
      </c>
      <c r="AC106" s="17">
        <f t="shared" si="26"/>
        <v>0.155347010792525</v>
      </c>
    </row>
    <row r="107" spans="1:29" s="17" customFormat="1" x14ac:dyDescent="0.25">
      <c r="A107" s="17">
        <v>22</v>
      </c>
      <c r="B107" s="17">
        <v>-630</v>
      </c>
      <c r="C107" s="17">
        <v>11438</v>
      </c>
      <c r="D107" s="17">
        <v>14061</v>
      </c>
      <c r="E107" s="17">
        <v>14965</v>
      </c>
      <c r="F107" s="17">
        <v>12334</v>
      </c>
      <c r="G107" s="24"/>
      <c r="H107" s="7"/>
      <c r="I107" s="25">
        <f t="shared" si="17"/>
        <v>-3527</v>
      </c>
      <c r="J107" s="24">
        <f t="shared" si="17"/>
        <v>1727</v>
      </c>
      <c r="K107" s="7"/>
      <c r="L107" s="25">
        <f t="shared" si="27"/>
        <v>-3526.0239063699391</v>
      </c>
      <c r="M107" s="17">
        <f t="shared" si="18"/>
        <v>0.95275877464538539</v>
      </c>
      <c r="N107" s="17">
        <f t="shared" si="28"/>
        <v>1740.6566845405041</v>
      </c>
      <c r="O107" s="24">
        <f t="shared" si="19"/>
        <v>186.50503263884374</v>
      </c>
      <c r="P107" s="7"/>
      <c r="Q107" s="25">
        <f t="shared" si="20"/>
        <v>-3484.449826243298</v>
      </c>
      <c r="R107" s="24">
        <f t="shared" si="21"/>
        <v>1690.2914849731105</v>
      </c>
      <c r="S107" s="7"/>
      <c r="T107" s="25">
        <f t="shared" si="22"/>
        <v>0.89853689281819227</v>
      </c>
      <c r="U107" s="24">
        <f t="shared" si="23"/>
        <v>0.43928438345853388</v>
      </c>
      <c r="V107" s="7"/>
      <c r="W107" s="25">
        <f t="shared" si="24"/>
        <v>0.89529774455437827</v>
      </c>
      <c r="X107" s="24">
        <f t="shared" si="29"/>
        <v>236.30857863655274</v>
      </c>
      <c r="Y107" s="7"/>
      <c r="Z107" s="25">
        <f t="shared" si="30"/>
        <v>-630</v>
      </c>
      <c r="AA107" s="17">
        <f t="shared" si="31"/>
        <v>236.10600000000008</v>
      </c>
      <c r="AB107" s="24">
        <f t="shared" si="25"/>
        <v>4.1208270837137331</v>
      </c>
      <c r="AC107" s="17">
        <f t="shared" si="26"/>
        <v>0.20257863655265851</v>
      </c>
    </row>
    <row r="108" spans="1:29" s="17" customFormat="1" x14ac:dyDescent="0.25">
      <c r="A108" s="17">
        <v>23</v>
      </c>
      <c r="B108" s="17">
        <v>-629</v>
      </c>
      <c r="C108" s="17">
        <v>11541</v>
      </c>
      <c r="D108" s="17">
        <v>14241</v>
      </c>
      <c r="E108" s="17">
        <v>14883</v>
      </c>
      <c r="F108" s="17">
        <v>12177</v>
      </c>
      <c r="G108" s="24"/>
      <c r="H108" s="7"/>
      <c r="I108" s="25">
        <f t="shared" si="17"/>
        <v>-3342</v>
      </c>
      <c r="J108" s="24">
        <f t="shared" si="17"/>
        <v>2064</v>
      </c>
      <c r="K108" s="7"/>
      <c r="L108" s="25">
        <f t="shared" si="27"/>
        <v>-3342.3390124976677</v>
      </c>
      <c r="M108" s="17">
        <f t="shared" si="18"/>
        <v>0.11492947357487983</v>
      </c>
      <c r="N108" s="17">
        <f t="shared" si="28"/>
        <v>2071.866229637697</v>
      </c>
      <c r="O108" s="24">
        <f t="shared" si="19"/>
        <v>61.877568712982061</v>
      </c>
      <c r="P108" s="7"/>
      <c r="Q108" s="25">
        <f t="shared" si="20"/>
        <v>-3299.449826243298</v>
      </c>
      <c r="R108" s="24">
        <f t="shared" si="21"/>
        <v>2027.2914849731105</v>
      </c>
      <c r="S108" s="7"/>
      <c r="T108" s="25">
        <f t="shared" si="22"/>
        <v>0.85083084639462159</v>
      </c>
      <c r="U108" s="24">
        <f t="shared" si="23"/>
        <v>0.52686622276945072</v>
      </c>
      <c r="V108" s="7"/>
      <c r="W108" s="25">
        <f t="shared" si="24"/>
        <v>0.84693963470637912</v>
      </c>
      <c r="X108" s="24">
        <f t="shared" si="29"/>
        <v>230.55877887640781</v>
      </c>
      <c r="Y108" s="7"/>
      <c r="Z108" s="25">
        <f t="shared" si="30"/>
        <v>-629</v>
      </c>
      <c r="AA108" s="17">
        <f t="shared" si="31"/>
        <v>230.44500000000008</v>
      </c>
      <c r="AB108" s="24">
        <f t="shared" si="25"/>
        <v>4.0220239947583343</v>
      </c>
      <c r="AC108" s="17">
        <f t="shared" si="26"/>
        <v>0.11377887640773565</v>
      </c>
    </row>
    <row r="109" spans="1:29" s="17" customFormat="1" x14ac:dyDescent="0.25">
      <c r="A109" s="17">
        <v>24</v>
      </c>
      <c r="B109" s="17">
        <v>-638</v>
      </c>
      <c r="C109" s="17">
        <v>11647</v>
      </c>
      <c r="D109" s="17">
        <v>14393</v>
      </c>
      <c r="E109" s="17">
        <v>14768</v>
      </c>
      <c r="F109" s="17">
        <v>12014</v>
      </c>
      <c r="G109" s="24"/>
      <c r="H109" s="7"/>
      <c r="I109" s="25">
        <f t="shared" si="17"/>
        <v>-3121</v>
      </c>
      <c r="J109" s="24">
        <f t="shared" si="17"/>
        <v>2379</v>
      </c>
      <c r="K109" s="7"/>
      <c r="L109" s="25">
        <f t="shared" si="27"/>
        <v>-3123.1469838819899</v>
      </c>
      <c r="M109" s="17">
        <f t="shared" si="18"/>
        <v>4.6095397895242236</v>
      </c>
      <c r="N109" s="17">
        <f t="shared" si="28"/>
        <v>2387.5281830345839</v>
      </c>
      <c r="O109" s="24">
        <f t="shared" si="19"/>
        <v>72.72990587136448</v>
      </c>
      <c r="P109" s="7"/>
      <c r="Q109" s="25">
        <f t="shared" si="20"/>
        <v>-3078.449826243298</v>
      </c>
      <c r="R109" s="24">
        <f t="shared" si="21"/>
        <v>2342.2914849731105</v>
      </c>
      <c r="S109" s="7"/>
      <c r="T109" s="25">
        <f t="shared" si="22"/>
        <v>0.79384146120754528</v>
      </c>
      <c r="U109" s="24">
        <f t="shared" si="23"/>
        <v>0.60873055328262216</v>
      </c>
      <c r="V109" s="7"/>
      <c r="W109" s="25">
        <f t="shared" si="24"/>
        <v>0.78934041181772208</v>
      </c>
      <c r="X109" s="24">
        <f t="shared" si="29"/>
        <v>224.80478397453419</v>
      </c>
      <c r="Y109" s="7"/>
      <c r="Z109" s="25">
        <f t="shared" si="30"/>
        <v>-638</v>
      </c>
      <c r="AA109" s="17">
        <f t="shared" si="31"/>
        <v>224.70300000000009</v>
      </c>
      <c r="AB109" s="24">
        <f t="shared" si="25"/>
        <v>3.92180718910882</v>
      </c>
      <c r="AC109" s="17">
        <f t="shared" si="26"/>
        <v>0.10178397453410071</v>
      </c>
    </row>
    <row r="110" spans="1:29" s="17" customFormat="1" x14ac:dyDescent="0.25">
      <c r="A110" s="17">
        <v>25</v>
      </c>
      <c r="B110" s="17">
        <v>-619</v>
      </c>
      <c r="C110" s="17">
        <v>11765</v>
      </c>
      <c r="D110" s="17">
        <v>14531</v>
      </c>
      <c r="E110" s="17">
        <v>14644</v>
      </c>
      <c r="F110" s="17">
        <v>11870</v>
      </c>
      <c r="G110" s="24"/>
      <c r="H110" s="7"/>
      <c r="I110" s="25">
        <f t="shared" si="17"/>
        <v>-2879</v>
      </c>
      <c r="J110" s="24">
        <f t="shared" si="17"/>
        <v>2661</v>
      </c>
      <c r="K110" s="7"/>
      <c r="L110" s="25">
        <f t="shared" si="27"/>
        <v>-2880.9057914170944</v>
      </c>
      <c r="M110" s="17">
        <f t="shared" si="18"/>
        <v>3.632040925470704</v>
      </c>
      <c r="N110" s="17">
        <f t="shared" si="28"/>
        <v>2671.2791440412489</v>
      </c>
      <c r="O110" s="24">
        <f t="shared" si="19"/>
        <v>105.66080222074186</v>
      </c>
      <c r="P110" s="7"/>
      <c r="Q110" s="25">
        <f t="shared" si="20"/>
        <v>-2836.449826243298</v>
      </c>
      <c r="R110" s="24">
        <f t="shared" si="21"/>
        <v>2624.2914849731105</v>
      </c>
      <c r="S110" s="7"/>
      <c r="T110" s="25">
        <f t="shared" si="22"/>
        <v>0.73143679507509063</v>
      </c>
      <c r="U110" s="24">
        <f t="shared" si="23"/>
        <v>0.68201862059917573</v>
      </c>
      <c r="V110" s="7"/>
      <c r="W110" s="25">
        <f t="shared" si="24"/>
        <v>0.72638948146379501</v>
      </c>
      <c r="X110" s="24">
        <f t="shared" si="29"/>
        <v>219.24825871956773</v>
      </c>
      <c r="Y110" s="7"/>
      <c r="Z110" s="25">
        <f t="shared" si="30"/>
        <v>-619</v>
      </c>
      <c r="AA110" s="17">
        <f t="shared" si="31"/>
        <v>219.13200000000009</v>
      </c>
      <c r="AB110" s="24">
        <f t="shared" si="25"/>
        <v>3.824574896480216</v>
      </c>
      <c r="AC110" s="17">
        <f t="shared" si="26"/>
        <v>0.11625871956763945</v>
      </c>
    </row>
    <row r="111" spans="1:29" s="17" customFormat="1" x14ac:dyDescent="0.25">
      <c r="A111" s="17">
        <v>26</v>
      </c>
      <c r="B111" s="17">
        <v>-611</v>
      </c>
      <c r="C111" s="17">
        <v>11911</v>
      </c>
      <c r="D111" s="17">
        <v>14679</v>
      </c>
      <c r="E111" s="17">
        <v>14530</v>
      </c>
      <c r="F111" s="17">
        <v>11755</v>
      </c>
      <c r="G111" s="24"/>
      <c r="H111" s="7"/>
      <c r="I111" s="25">
        <f t="shared" si="17"/>
        <v>-2619</v>
      </c>
      <c r="J111" s="24">
        <f t="shared" si="17"/>
        <v>2924</v>
      </c>
      <c r="K111" s="7"/>
      <c r="L111" s="25">
        <f t="shared" si="27"/>
        <v>-2615.4832467008218</v>
      </c>
      <c r="M111" s="17">
        <f t="shared" si="18"/>
        <v>12.367553767280492</v>
      </c>
      <c r="N111" s="17">
        <f t="shared" si="28"/>
        <v>2926.9748524203387</v>
      </c>
      <c r="O111" s="24">
        <f t="shared" si="19"/>
        <v>8.8497469227951431</v>
      </c>
      <c r="P111" s="7"/>
      <c r="Q111" s="25">
        <f t="shared" si="20"/>
        <v>-2576.449826243298</v>
      </c>
      <c r="R111" s="24">
        <f t="shared" si="21"/>
        <v>2887.2914849731105</v>
      </c>
      <c r="S111" s="7"/>
      <c r="T111" s="25">
        <f t="shared" si="22"/>
        <v>0.66439045956088327</v>
      </c>
      <c r="U111" s="24">
        <f t="shared" si="23"/>
        <v>0.75036883940858556</v>
      </c>
      <c r="V111" s="7"/>
      <c r="W111" s="25">
        <f t="shared" si="24"/>
        <v>0.65883344257966658</v>
      </c>
      <c r="X111" s="24">
        <f t="shared" si="29"/>
        <v>213.72734084775118</v>
      </c>
      <c r="Y111" s="7"/>
      <c r="Z111" s="25">
        <f t="shared" si="30"/>
        <v>-611</v>
      </c>
      <c r="AA111" s="17">
        <f t="shared" si="31"/>
        <v>213.6330000000001</v>
      </c>
      <c r="AB111" s="24">
        <f t="shared" si="25"/>
        <v>3.7285992409130477</v>
      </c>
      <c r="AC111" s="17">
        <f t="shared" si="26"/>
        <v>9.4340847751084311E-2</v>
      </c>
    </row>
    <row r="112" spans="1:29" s="17" customFormat="1" x14ac:dyDescent="0.25">
      <c r="A112" s="17">
        <v>27</v>
      </c>
      <c r="B112" s="17">
        <v>-613</v>
      </c>
      <c r="C112" s="17">
        <v>12046</v>
      </c>
      <c r="D112" s="17">
        <v>14785</v>
      </c>
      <c r="E112" s="17">
        <v>14376</v>
      </c>
      <c r="F112" s="17">
        <v>11632</v>
      </c>
      <c r="G112" s="24"/>
      <c r="H112" s="7"/>
      <c r="I112" s="25">
        <f t="shared" si="17"/>
        <v>-2330</v>
      </c>
      <c r="J112" s="24">
        <f t="shared" si="17"/>
        <v>3153</v>
      </c>
      <c r="K112" s="7"/>
      <c r="L112" s="25">
        <f t="shared" si="27"/>
        <v>-2325.3910995136243</v>
      </c>
      <c r="M112" s="17">
        <f t="shared" si="18"/>
        <v>21.241963693313796</v>
      </c>
      <c r="N112" s="17">
        <f t="shared" si="28"/>
        <v>3156.7812895656616</v>
      </c>
      <c r="O112" s="24">
        <f t="shared" si="19"/>
        <v>14.298150779381361</v>
      </c>
      <c r="P112" s="7"/>
      <c r="Q112" s="25">
        <f t="shared" si="20"/>
        <v>-2287.449826243298</v>
      </c>
      <c r="R112" s="24">
        <f t="shared" si="21"/>
        <v>3116.2914849731105</v>
      </c>
      <c r="S112" s="7"/>
      <c r="T112" s="25">
        <f t="shared" si="22"/>
        <v>0.58986587893162956</v>
      </c>
      <c r="U112" s="24">
        <f t="shared" si="23"/>
        <v>0.80988290825784359</v>
      </c>
      <c r="V112" s="7"/>
      <c r="W112" s="25">
        <f t="shared" si="24"/>
        <v>0.58386460611492086</v>
      </c>
      <c r="X112" s="24">
        <f t="shared" si="29"/>
        <v>208.23255967931595</v>
      </c>
      <c r="Y112" s="7"/>
      <c r="Z112" s="25">
        <f t="shared" si="30"/>
        <v>-613</v>
      </c>
      <c r="AA112" s="17">
        <f t="shared" si="31"/>
        <v>208.1160000000001</v>
      </c>
      <c r="AB112" s="24">
        <f t="shared" si="25"/>
        <v>3.6323094260805204</v>
      </c>
      <c r="AC112" s="17">
        <f t="shared" si="26"/>
        <v>0.11655967931585565</v>
      </c>
    </row>
    <row r="113" spans="1:29" s="17" customFormat="1" x14ac:dyDescent="0.25">
      <c r="A113" s="17">
        <v>28</v>
      </c>
      <c r="B113" s="17">
        <v>-624</v>
      </c>
      <c r="C113" s="17">
        <v>12208</v>
      </c>
      <c r="D113" s="17">
        <v>14886</v>
      </c>
      <c r="E113" s="17">
        <v>14217</v>
      </c>
      <c r="F113" s="17">
        <v>11530</v>
      </c>
      <c r="G113" s="24"/>
      <c r="H113" s="7"/>
      <c r="I113" s="25">
        <f t="shared" si="17"/>
        <v>-2009</v>
      </c>
      <c r="J113" s="24">
        <f t="shared" si="17"/>
        <v>3356</v>
      </c>
      <c r="K113" s="7"/>
      <c r="L113" s="25">
        <f t="shared" si="27"/>
        <v>-2008.3840969585785</v>
      </c>
      <c r="M113" s="17">
        <f t="shared" si="18"/>
        <v>0.37933655643220621</v>
      </c>
      <c r="N113" s="17">
        <f t="shared" si="28"/>
        <v>3361.0214544018836</v>
      </c>
      <c r="O113" s="24">
        <f t="shared" si="19"/>
        <v>25.215004310196207</v>
      </c>
      <c r="P113" s="7"/>
      <c r="Q113" s="25">
        <f t="shared" si="20"/>
        <v>-1966.4498262432978</v>
      </c>
      <c r="R113" s="24">
        <f t="shared" si="21"/>
        <v>3319.2914849731105</v>
      </c>
      <c r="S113" s="7"/>
      <c r="T113" s="25">
        <f t="shared" si="22"/>
        <v>0.50708944162370417</v>
      </c>
      <c r="U113" s="24">
        <f t="shared" si="23"/>
        <v>0.86263992125522071</v>
      </c>
      <c r="V113" s="7"/>
      <c r="W113" s="25">
        <f t="shared" si="24"/>
        <v>0.50069389116163765</v>
      </c>
      <c r="X113" s="24">
        <f t="shared" si="29"/>
        <v>202.57555206886423</v>
      </c>
      <c r="Y113" s="7"/>
      <c r="Z113" s="25">
        <f t="shared" si="30"/>
        <v>-624</v>
      </c>
      <c r="AA113" s="17">
        <f t="shared" si="31"/>
        <v>202.50000000000011</v>
      </c>
      <c r="AB113" s="24">
        <f t="shared" si="25"/>
        <v>3.5342917352885195</v>
      </c>
      <c r="AC113" s="17">
        <f t="shared" si="26"/>
        <v>7.5552068864112698E-2</v>
      </c>
    </row>
    <row r="114" spans="1:29" s="17" customFormat="1" x14ac:dyDescent="0.25">
      <c r="A114" s="17">
        <v>29</v>
      </c>
      <c r="B114" s="17">
        <v>-620</v>
      </c>
      <c r="C114" s="17">
        <v>12374</v>
      </c>
      <c r="D114" s="17">
        <v>14977</v>
      </c>
      <c r="E114" s="17">
        <v>14054</v>
      </c>
      <c r="F114" s="17">
        <v>11442</v>
      </c>
      <c r="G114" s="24"/>
      <c r="H114" s="7"/>
      <c r="I114" s="25">
        <f t="shared" si="17"/>
        <v>-1680</v>
      </c>
      <c r="J114" s="24">
        <f t="shared" si="17"/>
        <v>3535</v>
      </c>
      <c r="K114" s="7"/>
      <c r="L114" s="25">
        <f t="shared" si="27"/>
        <v>-1674.7084607936358</v>
      </c>
      <c r="M114" s="17">
        <f t="shared" si="18"/>
        <v>28.00038717248923</v>
      </c>
      <c r="N114" s="17">
        <f t="shared" si="28"/>
        <v>3532.3608587630652</v>
      </c>
      <c r="O114" s="24">
        <f t="shared" si="19"/>
        <v>6.9650664684899954</v>
      </c>
      <c r="P114" s="7"/>
      <c r="Q114" s="25">
        <f t="shared" si="20"/>
        <v>-1637.4498262432978</v>
      </c>
      <c r="R114" s="24">
        <f t="shared" si="21"/>
        <v>3498.2914849731105</v>
      </c>
      <c r="S114" s="7"/>
      <c r="T114" s="25">
        <f t="shared" si="22"/>
        <v>0.42225004014611089</v>
      </c>
      <c r="U114" s="24">
        <f t="shared" si="23"/>
        <v>0.90915965192778492</v>
      </c>
      <c r="V114" s="7"/>
      <c r="W114" s="25">
        <f t="shared" si="24"/>
        <v>0.41550649906462456</v>
      </c>
      <c r="X114" s="24">
        <f t="shared" si="29"/>
        <v>197.00526556831596</v>
      </c>
      <c r="Y114" s="7"/>
      <c r="Z114" s="25">
        <f t="shared" si="30"/>
        <v>-620</v>
      </c>
      <c r="AA114" s="17">
        <f t="shared" si="31"/>
        <v>196.9200000000001</v>
      </c>
      <c r="AB114" s="24">
        <f t="shared" si="25"/>
        <v>3.4369023630272353</v>
      </c>
      <c r="AC114" s="17">
        <f t="shared" si="26"/>
        <v>8.5265568315861628E-2</v>
      </c>
    </row>
    <row r="115" spans="1:29" s="17" customFormat="1" x14ac:dyDescent="0.25">
      <c r="A115" s="17">
        <v>30</v>
      </c>
      <c r="B115" s="17">
        <v>-632</v>
      </c>
      <c r="C115" s="17">
        <v>12554</v>
      </c>
      <c r="D115" s="17">
        <v>15052</v>
      </c>
      <c r="E115" s="17">
        <v>13879</v>
      </c>
      <c r="F115" s="17">
        <v>11376</v>
      </c>
      <c r="G115" s="24"/>
      <c r="H115" s="7"/>
      <c r="I115" s="25">
        <f t="shared" si="17"/>
        <v>-1325</v>
      </c>
      <c r="J115" s="24">
        <f t="shared" si="17"/>
        <v>3676</v>
      </c>
      <c r="K115" s="7"/>
      <c r="L115" s="25">
        <f t="shared" si="27"/>
        <v>-1318.6736243015837</v>
      </c>
      <c r="M115" s="17">
        <f t="shared" si="18"/>
        <v>40.023029477512502</v>
      </c>
      <c r="N115" s="17">
        <f t="shared" si="28"/>
        <v>3672.922406806174</v>
      </c>
      <c r="O115" s="24">
        <f t="shared" si="19"/>
        <v>9.4715798666843209</v>
      </c>
      <c r="P115" s="7"/>
      <c r="Q115" s="25">
        <f t="shared" si="20"/>
        <v>-1282.4498262432978</v>
      </c>
      <c r="R115" s="24">
        <f t="shared" si="21"/>
        <v>3639.2914849731105</v>
      </c>
      <c r="S115" s="7"/>
      <c r="T115" s="25">
        <f t="shared" si="22"/>
        <v>0.33070600511709686</v>
      </c>
      <c r="U115" s="24">
        <f t="shared" si="23"/>
        <v>0.94580368558606165</v>
      </c>
      <c r="V115" s="7"/>
      <c r="W115" s="25">
        <f t="shared" si="24"/>
        <v>0.32368766629985041</v>
      </c>
      <c r="X115" s="24">
        <f t="shared" si="29"/>
        <v>191.3365652239562</v>
      </c>
      <c r="Y115" s="7"/>
      <c r="Z115" s="25">
        <f t="shared" si="30"/>
        <v>-632</v>
      </c>
      <c r="AA115" s="17">
        <f t="shared" si="31"/>
        <v>191.23200000000011</v>
      </c>
      <c r="AB115" s="24">
        <f t="shared" si="25"/>
        <v>3.3376280351737981</v>
      </c>
      <c r="AC115" s="17">
        <f t="shared" si="26"/>
        <v>0.10456522395608658</v>
      </c>
    </row>
    <row r="116" spans="1:29" s="17" customFormat="1" x14ac:dyDescent="0.25">
      <c r="A116" s="17">
        <v>31</v>
      </c>
      <c r="B116" s="17">
        <v>-634</v>
      </c>
      <c r="C116" s="17">
        <v>12727</v>
      </c>
      <c r="D116" s="17">
        <v>15089</v>
      </c>
      <c r="E116" s="17">
        <v>13680</v>
      </c>
      <c r="F116" s="17">
        <v>11309</v>
      </c>
      <c r="G116" s="24"/>
      <c r="H116" s="7"/>
      <c r="I116" s="25">
        <f t="shared" ref="I116:J149" si="32">C116-E116</f>
        <v>-953</v>
      </c>
      <c r="J116" s="24">
        <f t="shared" si="32"/>
        <v>3780</v>
      </c>
      <c r="K116" s="7"/>
      <c r="L116" s="25">
        <f t="shared" si="27"/>
        <v>-948.8885221592684</v>
      </c>
      <c r="M116" s="17">
        <f t="shared" si="18"/>
        <v>16.904250034826941</v>
      </c>
      <c r="N116" s="17">
        <f t="shared" si="28"/>
        <v>3777.9632814776364</v>
      </c>
      <c r="O116" s="24">
        <f t="shared" si="19"/>
        <v>4.14822233933885</v>
      </c>
      <c r="P116" s="7"/>
      <c r="Q116" s="25">
        <f t="shared" si="20"/>
        <v>-910.44982624329793</v>
      </c>
      <c r="R116" s="24">
        <f t="shared" si="21"/>
        <v>3743.2914849731105</v>
      </c>
      <c r="S116" s="7"/>
      <c r="T116" s="25">
        <f t="shared" si="22"/>
        <v>0.23477817122753855</v>
      </c>
      <c r="U116" s="24">
        <f t="shared" si="23"/>
        <v>0.97283190899358496</v>
      </c>
      <c r="V116" s="7"/>
      <c r="W116" s="25">
        <f t="shared" si="24"/>
        <v>0.22755636062192672</v>
      </c>
      <c r="X116" s="24">
        <f t="shared" si="29"/>
        <v>185.60921678914065</v>
      </c>
      <c r="Y116" s="7"/>
      <c r="Z116" s="25">
        <f t="shared" si="30"/>
        <v>-634</v>
      </c>
      <c r="AA116" s="17">
        <f t="shared" si="31"/>
        <v>185.52600000000012</v>
      </c>
      <c r="AB116" s="24">
        <f t="shared" si="25"/>
        <v>3.2380395480550019</v>
      </c>
      <c r="AC116" s="17">
        <f t="shared" si="26"/>
        <v>8.3216789140521996E-2</v>
      </c>
    </row>
    <row r="117" spans="1:29" s="17" customFormat="1" x14ac:dyDescent="0.25">
      <c r="A117" s="17">
        <v>32</v>
      </c>
      <c r="B117" s="17">
        <v>-640</v>
      </c>
      <c r="C117" s="17">
        <v>12922</v>
      </c>
      <c r="D117" s="17">
        <v>15131</v>
      </c>
      <c r="E117" s="17">
        <v>13495</v>
      </c>
      <c r="F117" s="17">
        <v>11279</v>
      </c>
      <c r="G117" s="24"/>
      <c r="H117" s="7"/>
      <c r="I117" s="25">
        <f t="shared" si="32"/>
        <v>-573</v>
      </c>
      <c r="J117" s="24">
        <f t="shared" si="32"/>
        <v>3852</v>
      </c>
      <c r="K117" s="7"/>
      <c r="L117" s="25">
        <f t="shared" si="27"/>
        <v>-566.50635540015821</v>
      </c>
      <c r="M117" s="17">
        <f t="shared" si="18"/>
        <v>42.167420189054397</v>
      </c>
      <c r="N117" s="17">
        <f t="shared" si="28"/>
        <v>3846.4065062659538</v>
      </c>
      <c r="O117" s="24">
        <f t="shared" si="19"/>
        <v>31.287172152814165</v>
      </c>
      <c r="P117" s="7"/>
      <c r="Q117" s="25">
        <f t="shared" si="20"/>
        <v>-530.44982624329793</v>
      </c>
      <c r="R117" s="24">
        <f t="shared" si="21"/>
        <v>3815.2914849731105</v>
      </c>
      <c r="S117" s="7"/>
      <c r="T117" s="25">
        <f t="shared" si="22"/>
        <v>0.1367873731683123</v>
      </c>
      <c r="U117" s="24">
        <f t="shared" si="23"/>
        <v>0.99154375596802413</v>
      </c>
      <c r="V117" s="7"/>
      <c r="W117" s="25">
        <f t="shared" si="24"/>
        <v>0.12942382579040088</v>
      </c>
      <c r="X117" s="24">
        <f t="shared" si="29"/>
        <v>179.88043111293632</v>
      </c>
      <c r="Y117" s="7"/>
      <c r="Z117" s="25">
        <f t="shared" si="30"/>
        <v>-640</v>
      </c>
      <c r="AA117" s="17">
        <f t="shared" si="31"/>
        <v>179.76600000000013</v>
      </c>
      <c r="AB117" s="24">
        <f t="shared" si="25"/>
        <v>3.1375085831401286</v>
      </c>
      <c r="AC117" s="17">
        <f t="shared" si="26"/>
        <v>0.11443111293618813</v>
      </c>
    </row>
    <row r="118" spans="1:29" s="17" customFormat="1" x14ac:dyDescent="0.25">
      <c r="A118" s="17">
        <v>33</v>
      </c>
      <c r="B118" s="17">
        <v>-615</v>
      </c>
      <c r="C118" s="17">
        <v>13104</v>
      </c>
      <c r="D118" s="17">
        <v>15145</v>
      </c>
      <c r="E118" s="17">
        <v>13308</v>
      </c>
      <c r="F118" s="17">
        <v>11262</v>
      </c>
      <c r="G118" s="24"/>
      <c r="H118" s="7"/>
      <c r="I118" s="25">
        <f t="shared" si="32"/>
        <v>-204</v>
      </c>
      <c r="J118" s="24">
        <f t="shared" si="32"/>
        <v>3883</v>
      </c>
      <c r="K118" s="7"/>
      <c r="L118" s="25">
        <f t="shared" si="27"/>
        <v>-194.02930816954421</v>
      </c>
      <c r="M118" s="17">
        <f t="shared" si="18"/>
        <v>99.414695577917868</v>
      </c>
      <c r="N118" s="17">
        <f t="shared" si="28"/>
        <v>3875.9484786751846</v>
      </c>
      <c r="O118" s="24">
        <f t="shared" si="19"/>
        <v>49.723952994326893</v>
      </c>
      <c r="P118" s="7"/>
      <c r="Q118" s="25">
        <f t="shared" si="20"/>
        <v>-161.44982624329791</v>
      </c>
      <c r="R118" s="24">
        <f t="shared" si="21"/>
        <v>3846.2914849731105</v>
      </c>
      <c r="S118" s="7"/>
      <c r="T118" s="25">
        <f t="shared" si="22"/>
        <v>4.163315084237941E-2</v>
      </c>
      <c r="U118" s="24">
        <f t="shared" si="23"/>
        <v>0.99960024563757433</v>
      </c>
      <c r="V118" s="7"/>
      <c r="W118" s="25">
        <f t="shared" si="24"/>
        <v>3.4207115940185384E-2</v>
      </c>
      <c r="X118" s="24">
        <f t="shared" si="29"/>
        <v>174.40373651879258</v>
      </c>
      <c r="Y118" s="7"/>
      <c r="Z118" s="25">
        <f t="shared" si="30"/>
        <v>-615</v>
      </c>
      <c r="AA118" s="17">
        <f t="shared" si="31"/>
        <v>174.23100000000014</v>
      </c>
      <c r="AB118" s="24">
        <f t="shared" si="25"/>
        <v>3.0409046090422427</v>
      </c>
      <c r="AC118" s="17">
        <f t="shared" si="26"/>
        <v>0.17273651879244767</v>
      </c>
    </row>
    <row r="119" spans="1:29" s="17" customFormat="1" x14ac:dyDescent="0.25">
      <c r="A119" s="17">
        <v>34</v>
      </c>
      <c r="B119" s="17">
        <v>-620</v>
      </c>
      <c r="C119" s="17">
        <v>13299</v>
      </c>
      <c r="D119" s="17">
        <v>15143</v>
      </c>
      <c r="E119" s="17">
        <v>13121</v>
      </c>
      <c r="F119" s="17">
        <v>11267</v>
      </c>
      <c r="G119" s="24"/>
      <c r="H119" s="7"/>
      <c r="I119" s="25">
        <f t="shared" si="32"/>
        <v>178</v>
      </c>
      <c r="J119" s="24">
        <f t="shared" si="32"/>
        <v>3876</v>
      </c>
      <c r="K119" s="7"/>
      <c r="L119" s="25">
        <f t="shared" si="27"/>
        <v>182.89389874550221</v>
      </c>
      <c r="M119" s="17">
        <f t="shared" si="18"/>
        <v>23.950244931228134</v>
      </c>
      <c r="N119" s="17">
        <f t="shared" si="28"/>
        <v>3869.5043701602817</v>
      </c>
      <c r="O119" s="24">
        <f t="shared" si="19"/>
        <v>42.193207014638482</v>
      </c>
      <c r="P119" s="7"/>
      <c r="Q119" s="25">
        <f t="shared" si="20"/>
        <v>220.55017375670209</v>
      </c>
      <c r="R119" s="24">
        <f t="shared" si="21"/>
        <v>3839.2914849731105</v>
      </c>
      <c r="S119" s="7"/>
      <c r="T119" s="25">
        <f t="shared" si="22"/>
        <v>-5.6873388259263843E-2</v>
      </c>
      <c r="U119" s="24">
        <f t="shared" si="23"/>
        <v>0.99778103829283715</v>
      </c>
      <c r="V119" s="7"/>
      <c r="W119" s="25">
        <f t="shared" si="24"/>
        <v>-6.4288625267357166E-2</v>
      </c>
      <c r="X119" s="24">
        <f t="shared" si="29"/>
        <v>168.75723149822943</v>
      </c>
      <c r="Y119" s="7"/>
      <c r="Z119" s="25">
        <f t="shared" si="30"/>
        <v>-620</v>
      </c>
      <c r="AA119" s="17">
        <f t="shared" si="31"/>
        <v>168.65100000000012</v>
      </c>
      <c r="AB119" s="24">
        <f t="shared" si="25"/>
        <v>2.9435152367809589</v>
      </c>
      <c r="AC119" s="17">
        <f t="shared" si="26"/>
        <v>0.106231498229306</v>
      </c>
    </row>
    <row r="120" spans="1:29" s="17" customFormat="1" x14ac:dyDescent="0.25">
      <c r="A120" s="17">
        <v>35</v>
      </c>
      <c r="B120" s="17">
        <v>-610</v>
      </c>
      <c r="C120" s="17">
        <v>13489</v>
      </c>
      <c r="D120" s="17">
        <v>15131</v>
      </c>
      <c r="E120" s="17">
        <v>12941</v>
      </c>
      <c r="F120" s="17">
        <v>11293</v>
      </c>
      <c r="G120" s="24"/>
      <c r="H120" s="7"/>
      <c r="I120" s="25">
        <f t="shared" si="32"/>
        <v>548</v>
      </c>
      <c r="J120" s="24">
        <f t="shared" si="32"/>
        <v>3838</v>
      </c>
      <c r="K120" s="7"/>
      <c r="L120" s="25">
        <f t="shared" si="27"/>
        <v>551.66772874822868</v>
      </c>
      <c r="M120" s="17">
        <f t="shared" si="18"/>
        <v>13.452234170583141</v>
      </c>
      <c r="N120" s="17">
        <f t="shared" si="28"/>
        <v>3827.724963898725</v>
      </c>
      <c r="O120" s="24">
        <f t="shared" si="19"/>
        <v>105.57636688250381</v>
      </c>
      <c r="P120" s="7"/>
      <c r="Q120" s="25">
        <f t="shared" si="20"/>
        <v>590.55017375670207</v>
      </c>
      <c r="R120" s="24">
        <f t="shared" si="21"/>
        <v>3801.2914849731105</v>
      </c>
      <c r="S120" s="7"/>
      <c r="T120" s="25">
        <f t="shared" si="22"/>
        <v>-0.15228548110640519</v>
      </c>
      <c r="U120" s="24">
        <f t="shared" si="23"/>
        <v>0.98790534127854979</v>
      </c>
      <c r="V120" s="7"/>
      <c r="W120" s="25">
        <f t="shared" si="24"/>
        <v>-0.15962997384198485</v>
      </c>
      <c r="X120" s="24">
        <f t="shared" si="29"/>
        <v>163.26503238148644</v>
      </c>
      <c r="Y120" s="7"/>
      <c r="Z120" s="25">
        <f t="shared" si="30"/>
        <v>-610</v>
      </c>
      <c r="AA120" s="17">
        <f t="shared" si="31"/>
        <v>163.16100000000012</v>
      </c>
      <c r="AB120" s="24">
        <f t="shared" si="25"/>
        <v>2.84769666084647</v>
      </c>
      <c r="AC120" s="17">
        <f t="shared" si="26"/>
        <v>0.10403238148631999</v>
      </c>
    </row>
    <row r="121" spans="1:29" s="17" customFormat="1" x14ac:dyDescent="0.25">
      <c r="A121" s="17">
        <v>36</v>
      </c>
      <c r="B121" s="17">
        <v>-607</v>
      </c>
      <c r="C121" s="17">
        <v>13664</v>
      </c>
      <c r="D121" s="17">
        <v>15090</v>
      </c>
      <c r="E121" s="17">
        <v>12758</v>
      </c>
      <c r="F121" s="17">
        <v>11328</v>
      </c>
      <c r="G121" s="24"/>
      <c r="H121" s="7"/>
      <c r="I121" s="25">
        <f t="shared" si="32"/>
        <v>906</v>
      </c>
      <c r="J121" s="24">
        <f t="shared" si="32"/>
        <v>3762</v>
      </c>
      <c r="K121" s="7"/>
      <c r="L121" s="25">
        <f t="shared" si="27"/>
        <v>913.21746780106548</v>
      </c>
      <c r="M121" s="17">
        <f t="shared" si="18"/>
        <v>52.091841459416997</v>
      </c>
      <c r="N121" s="17">
        <f t="shared" si="28"/>
        <v>3751.6388973343501</v>
      </c>
      <c r="O121" s="24">
        <f t="shared" si="19"/>
        <v>107.35244844813795</v>
      </c>
      <c r="P121" s="7"/>
      <c r="Q121" s="25">
        <f t="shared" si="20"/>
        <v>948.55017375670207</v>
      </c>
      <c r="R121" s="24">
        <f t="shared" si="21"/>
        <v>3725.2914849731105</v>
      </c>
      <c r="S121" s="7"/>
      <c r="T121" s="25">
        <f t="shared" si="22"/>
        <v>-0.24460312769904469</v>
      </c>
      <c r="U121" s="24">
        <f t="shared" si="23"/>
        <v>0.96815394724997517</v>
      </c>
      <c r="V121" s="7"/>
      <c r="W121" s="25">
        <f t="shared" si="24"/>
        <v>-0.25180341279233598</v>
      </c>
      <c r="X121" s="24">
        <f t="shared" si="29"/>
        <v>157.86495569919987</v>
      </c>
      <c r="Y121" s="7"/>
      <c r="Z121" s="25">
        <f t="shared" si="30"/>
        <v>-607</v>
      </c>
      <c r="AA121" s="17">
        <f t="shared" si="31"/>
        <v>157.69800000000012</v>
      </c>
      <c r="AB121" s="24">
        <f t="shared" si="25"/>
        <v>2.7523493238100198</v>
      </c>
      <c r="AC121" s="17">
        <f t="shared" si="26"/>
        <v>0.16695569919974673</v>
      </c>
    </row>
    <row r="122" spans="1:29" s="17" customFormat="1" x14ac:dyDescent="0.25">
      <c r="A122" s="17">
        <v>37</v>
      </c>
      <c r="B122" s="17">
        <v>-636</v>
      </c>
      <c r="C122" s="17">
        <v>13854</v>
      </c>
      <c r="D122" s="17">
        <v>15025</v>
      </c>
      <c r="E122" s="17">
        <v>12569</v>
      </c>
      <c r="F122" s="17">
        <v>11385</v>
      </c>
      <c r="G122" s="24"/>
      <c r="H122" s="7"/>
      <c r="I122" s="25">
        <f t="shared" si="32"/>
        <v>1285</v>
      </c>
      <c r="J122" s="24">
        <f t="shared" si="32"/>
        <v>3640</v>
      </c>
      <c r="K122" s="7"/>
      <c r="L122" s="25">
        <f t="shared" si="27"/>
        <v>1282.6647592932679</v>
      </c>
      <c r="M122" s="17">
        <f t="shared" si="18"/>
        <v>5.4533491583784768</v>
      </c>
      <c r="N122" s="17">
        <f t="shared" si="28"/>
        <v>3635.7421035753755</v>
      </c>
      <c r="O122" s="24">
        <f t="shared" si="19"/>
        <v>18.129681962830144</v>
      </c>
      <c r="P122" s="7"/>
      <c r="Q122" s="25">
        <f t="shared" si="20"/>
        <v>1327.5501737567022</v>
      </c>
      <c r="R122" s="24">
        <f t="shared" si="21"/>
        <v>3603.2914849731105</v>
      </c>
      <c r="S122" s="7"/>
      <c r="T122" s="25">
        <f t="shared" si="22"/>
        <v>-0.34233605523706251</v>
      </c>
      <c r="U122" s="24">
        <f t="shared" si="23"/>
        <v>0.93644776209884206</v>
      </c>
      <c r="V122" s="7"/>
      <c r="W122" s="25">
        <f t="shared" si="24"/>
        <v>-0.34930345622399955</v>
      </c>
      <c r="X122" s="24">
        <f t="shared" si="29"/>
        <v>151.98782541550298</v>
      </c>
      <c r="Y122" s="7"/>
      <c r="Z122" s="25">
        <f t="shared" si="30"/>
        <v>-636</v>
      </c>
      <c r="AA122" s="17">
        <f t="shared" si="31"/>
        <v>151.97400000000013</v>
      </c>
      <c r="AB122" s="24">
        <f t="shared" si="25"/>
        <v>2.6524466774258646</v>
      </c>
      <c r="AC122" s="17">
        <f t="shared" si="26"/>
        <v>1.3825415502850547E-2</v>
      </c>
    </row>
    <row r="123" spans="1:29" s="17" customFormat="1" x14ac:dyDescent="0.25">
      <c r="A123" s="17">
        <v>38</v>
      </c>
      <c r="B123" s="17">
        <v>-634</v>
      </c>
      <c r="C123" s="17">
        <v>14026</v>
      </c>
      <c r="D123" s="17">
        <v>14949</v>
      </c>
      <c r="E123" s="17">
        <v>12389</v>
      </c>
      <c r="F123" s="17">
        <v>11462</v>
      </c>
      <c r="G123" s="24"/>
      <c r="H123" s="7"/>
      <c r="I123" s="25">
        <f t="shared" si="32"/>
        <v>1637</v>
      </c>
      <c r="J123" s="24">
        <f t="shared" si="32"/>
        <v>3487</v>
      </c>
      <c r="K123" s="7"/>
      <c r="L123" s="25">
        <f t="shared" si="27"/>
        <v>1637.7934487561831</v>
      </c>
      <c r="M123" s="17">
        <f t="shared" si="18"/>
        <v>0.62956092868854774</v>
      </c>
      <c r="N123" s="17">
        <f t="shared" si="28"/>
        <v>3484.4996256431741</v>
      </c>
      <c r="O123" s="24">
        <f t="shared" si="19"/>
        <v>6.2518719242724679</v>
      </c>
      <c r="P123" s="7"/>
      <c r="Q123" s="25">
        <f t="shared" si="20"/>
        <v>1679.5501737567022</v>
      </c>
      <c r="R123" s="24">
        <f t="shared" si="21"/>
        <v>3450.2914849731105</v>
      </c>
      <c r="S123" s="7"/>
      <c r="T123" s="25">
        <f t="shared" si="22"/>
        <v>-0.43310647870245106</v>
      </c>
      <c r="U123" s="24">
        <f t="shared" si="23"/>
        <v>0.89668508727815877</v>
      </c>
      <c r="V123" s="7"/>
      <c r="W123" s="25">
        <f t="shared" si="24"/>
        <v>-0.43978094243378613</v>
      </c>
      <c r="X123" s="24">
        <f t="shared" si="29"/>
        <v>146.31806302529378</v>
      </c>
      <c r="Y123" s="7"/>
      <c r="Z123" s="25">
        <f t="shared" si="30"/>
        <v>-634</v>
      </c>
      <c r="AA123" s="17">
        <f t="shared" si="31"/>
        <v>146.26800000000014</v>
      </c>
      <c r="AB123" s="24">
        <f t="shared" si="25"/>
        <v>2.5528581903070684</v>
      </c>
      <c r="AC123" s="17">
        <f t="shared" si="26"/>
        <v>5.006302529363893E-2</v>
      </c>
    </row>
    <row r="124" spans="1:29" s="17" customFormat="1" x14ac:dyDescent="0.25">
      <c r="A124" s="17">
        <v>39</v>
      </c>
      <c r="B124" s="17">
        <v>-626</v>
      </c>
      <c r="C124" s="17">
        <v>14190</v>
      </c>
      <c r="D124" s="17">
        <v>14852</v>
      </c>
      <c r="E124" s="17">
        <v>12220</v>
      </c>
      <c r="F124" s="17">
        <v>11547</v>
      </c>
      <c r="G124" s="24"/>
      <c r="H124" s="7"/>
      <c r="I124" s="25">
        <f t="shared" si="32"/>
        <v>1970</v>
      </c>
      <c r="J124" s="24">
        <f t="shared" si="32"/>
        <v>3305</v>
      </c>
      <c r="K124" s="7"/>
      <c r="L124" s="25">
        <f t="shared" si="27"/>
        <v>1972.1087543470644</v>
      </c>
      <c r="M124" s="17">
        <f t="shared" si="18"/>
        <v>4.4468448962630251</v>
      </c>
      <c r="N124" s="17">
        <f t="shared" si="28"/>
        <v>3301.6477375624013</v>
      </c>
      <c r="O124" s="24">
        <f t="shared" si="19"/>
        <v>11.23766345053525</v>
      </c>
      <c r="P124" s="7"/>
      <c r="Q124" s="25">
        <f t="shared" si="20"/>
        <v>2012.5501737567022</v>
      </c>
      <c r="R124" s="24">
        <f t="shared" si="21"/>
        <v>3268.2914849731105</v>
      </c>
      <c r="S124" s="7"/>
      <c r="T124" s="25">
        <f t="shared" si="22"/>
        <v>-0.51897736226487823</v>
      </c>
      <c r="U124" s="24">
        <f t="shared" si="23"/>
        <v>0.84938569631499294</v>
      </c>
      <c r="V124" s="7"/>
      <c r="W124" s="25">
        <f t="shared" si="24"/>
        <v>-0.52530275453334063</v>
      </c>
      <c r="X124" s="24">
        <f t="shared" si="29"/>
        <v>140.70906698240037</v>
      </c>
      <c r="Y124" s="7"/>
      <c r="Z124" s="25">
        <f t="shared" si="30"/>
        <v>-626</v>
      </c>
      <c r="AA124" s="17">
        <f t="shared" si="31"/>
        <v>140.63400000000016</v>
      </c>
      <c r="AB124" s="24">
        <f t="shared" si="25"/>
        <v>2.4545263402497079</v>
      </c>
      <c r="AC124" s="17">
        <f t="shared" si="26"/>
        <v>7.506698240021592E-2</v>
      </c>
    </row>
    <row r="125" spans="1:29" s="17" customFormat="1" x14ac:dyDescent="0.25">
      <c r="A125" s="17">
        <v>40</v>
      </c>
      <c r="B125" s="17">
        <v>-638</v>
      </c>
      <c r="C125" s="17">
        <v>14360</v>
      </c>
      <c r="D125" s="17">
        <v>14751</v>
      </c>
      <c r="E125" s="17">
        <v>12068</v>
      </c>
      <c r="F125" s="17">
        <v>11666</v>
      </c>
      <c r="G125" s="24"/>
      <c r="H125" s="7"/>
      <c r="I125" s="25">
        <f t="shared" si="32"/>
        <v>2292</v>
      </c>
      <c r="J125" s="24">
        <f t="shared" si="32"/>
        <v>3085</v>
      </c>
      <c r="K125" s="7"/>
      <c r="L125" s="25">
        <f t="shared" si="27"/>
        <v>2292.7748943039287</v>
      </c>
      <c r="M125" s="17">
        <f t="shared" si="18"/>
        <v>0.60046118226115097</v>
      </c>
      <c r="N125" s="17">
        <f t="shared" si="28"/>
        <v>3082.8588642230011</v>
      </c>
      <c r="O125" s="24">
        <f t="shared" si="19"/>
        <v>4.584462415544718</v>
      </c>
      <c r="P125" s="7"/>
      <c r="Q125" s="25">
        <f t="shared" si="20"/>
        <v>2334.550173756702</v>
      </c>
      <c r="R125" s="24">
        <f t="shared" si="21"/>
        <v>3048.2914849731105</v>
      </c>
      <c r="S125" s="7"/>
      <c r="T125" s="25">
        <f t="shared" si="22"/>
        <v>-0.60201167009401202</v>
      </c>
      <c r="U125" s="24">
        <f t="shared" si="23"/>
        <v>0.79221060833753987</v>
      </c>
      <c r="V125" s="7"/>
      <c r="W125" s="25">
        <f t="shared" si="24"/>
        <v>-0.60791453464788281</v>
      </c>
      <c r="X125" s="24">
        <f t="shared" si="29"/>
        <v>134.94243062368798</v>
      </c>
      <c r="Y125" s="7"/>
      <c r="Z125" s="25">
        <f t="shared" si="30"/>
        <v>-638</v>
      </c>
      <c r="AA125" s="17">
        <f t="shared" si="31"/>
        <v>134.89200000000017</v>
      </c>
      <c r="AB125" s="24">
        <f t="shared" si="25"/>
        <v>2.3543095346001941</v>
      </c>
      <c r="AC125" s="17">
        <f t="shared" si="26"/>
        <v>5.0430623687816478E-2</v>
      </c>
    </row>
    <row r="126" spans="1:29" s="17" customFormat="1" x14ac:dyDescent="0.25">
      <c r="A126" s="17">
        <v>41</v>
      </c>
      <c r="B126" s="17">
        <v>-627</v>
      </c>
      <c r="C126" s="17">
        <v>14510</v>
      </c>
      <c r="D126" s="17">
        <v>14635</v>
      </c>
      <c r="E126" s="17">
        <v>11924</v>
      </c>
      <c r="F126" s="17">
        <v>11790</v>
      </c>
      <c r="G126" s="24"/>
      <c r="H126" s="7"/>
      <c r="I126" s="25">
        <f t="shared" si="32"/>
        <v>2586</v>
      </c>
      <c r="J126" s="24">
        <f t="shared" si="32"/>
        <v>2845</v>
      </c>
      <c r="K126" s="7"/>
      <c r="L126" s="25">
        <f t="shared" si="27"/>
        <v>2585.0862461244064</v>
      </c>
      <c r="M126" s="17">
        <f t="shared" si="18"/>
        <v>0.83494614516224486</v>
      </c>
      <c r="N126" s="17">
        <f t="shared" si="28"/>
        <v>2838.0572028568899</v>
      </c>
      <c r="O126" s="24">
        <f t="shared" si="19"/>
        <v>48.202432170377158</v>
      </c>
      <c r="P126" s="7"/>
      <c r="Q126" s="25">
        <f t="shared" si="20"/>
        <v>2628.550173756702</v>
      </c>
      <c r="R126" s="24">
        <f t="shared" si="21"/>
        <v>2808.2914849731105</v>
      </c>
      <c r="S126" s="7"/>
      <c r="T126" s="25">
        <f t="shared" si="22"/>
        <v>-0.67782560332930819</v>
      </c>
      <c r="U126" s="24">
        <f t="shared" si="23"/>
        <v>0.72983778508940922</v>
      </c>
      <c r="V126" s="7"/>
      <c r="W126" s="25">
        <f t="shared" si="24"/>
        <v>-0.68326712088770947</v>
      </c>
      <c r="X126" s="24">
        <f t="shared" si="29"/>
        <v>129.33136607537608</v>
      </c>
      <c r="Y126" s="7"/>
      <c r="Z126" s="25">
        <f t="shared" si="30"/>
        <v>-627</v>
      </c>
      <c r="AA126" s="17">
        <f t="shared" si="31"/>
        <v>129.24900000000017</v>
      </c>
      <c r="AB126" s="24">
        <f t="shared" si="25"/>
        <v>2.2558206049101539</v>
      </c>
      <c r="AC126" s="17">
        <f t="shared" si="26"/>
        <v>8.2366075375915671E-2</v>
      </c>
    </row>
    <row r="127" spans="1:29" s="17" customFormat="1" x14ac:dyDescent="0.25">
      <c r="A127" s="17">
        <v>42</v>
      </c>
      <c r="B127" s="17">
        <v>-605</v>
      </c>
      <c r="C127" s="17">
        <v>14640</v>
      </c>
      <c r="D127" s="17">
        <v>14501</v>
      </c>
      <c r="E127" s="17">
        <v>11795</v>
      </c>
      <c r="F127" s="17">
        <v>11922</v>
      </c>
      <c r="G127" s="24"/>
      <c r="H127" s="7"/>
      <c r="I127" s="25">
        <f t="shared" si="32"/>
        <v>2845</v>
      </c>
      <c r="J127" s="24">
        <f t="shared" si="32"/>
        <v>2579</v>
      </c>
      <c r="K127" s="7"/>
      <c r="L127" s="25">
        <f t="shared" si="27"/>
        <v>2843.0165705323798</v>
      </c>
      <c r="M127" s="17">
        <f t="shared" si="18"/>
        <v>3.933992453024254</v>
      </c>
      <c r="N127" s="17">
        <f t="shared" si="28"/>
        <v>2576.0868792372562</v>
      </c>
      <c r="O127" s="24">
        <f t="shared" si="19"/>
        <v>8.4862725783290287</v>
      </c>
      <c r="P127" s="7"/>
      <c r="Q127" s="25">
        <f t="shared" si="20"/>
        <v>2887.550173756702</v>
      </c>
      <c r="R127" s="24">
        <f t="shared" si="21"/>
        <v>2542.2914849731105</v>
      </c>
      <c r="S127" s="7"/>
      <c r="T127" s="25">
        <f t="shared" si="22"/>
        <v>-0.74461406832230714</v>
      </c>
      <c r="U127" s="24">
        <f t="shared" si="23"/>
        <v>0.66070790598939777</v>
      </c>
      <c r="V127" s="7"/>
      <c r="W127" s="25">
        <f t="shared" si="24"/>
        <v>-0.74954378378537567</v>
      </c>
      <c r="X127" s="24">
        <f t="shared" si="29"/>
        <v>123.83932808521411</v>
      </c>
      <c r="Y127" s="7"/>
      <c r="Z127" s="25">
        <f t="shared" si="30"/>
        <v>-605</v>
      </c>
      <c r="AA127" s="17">
        <f t="shared" si="31"/>
        <v>123.80400000000017</v>
      </c>
      <c r="AB127" s="24">
        <f t="shared" si="25"/>
        <v>2.1607874271390628</v>
      </c>
      <c r="AC127" s="17">
        <f t="shared" si="26"/>
        <v>3.5328085213933491E-2</v>
      </c>
    </row>
    <row r="128" spans="1:29" s="17" customFormat="1" x14ac:dyDescent="0.25">
      <c r="A128" s="17">
        <v>43</v>
      </c>
      <c r="B128" s="17">
        <v>-608</v>
      </c>
      <c r="C128" s="17">
        <v>14754</v>
      </c>
      <c r="D128" s="17">
        <v>14354</v>
      </c>
      <c r="E128" s="17">
        <v>11679</v>
      </c>
      <c r="F128" s="17">
        <v>12068</v>
      </c>
      <c r="G128" s="24"/>
      <c r="H128" s="7"/>
      <c r="I128" s="25">
        <f t="shared" si="32"/>
        <v>3075</v>
      </c>
      <c r="J128" s="24">
        <f t="shared" si="32"/>
        <v>2286</v>
      </c>
      <c r="K128" s="7"/>
      <c r="L128" s="25">
        <f t="shared" si="27"/>
        <v>3075.9757858257649</v>
      </c>
      <c r="M128" s="17">
        <f t="shared" si="18"/>
        <v>0.95215797776366373</v>
      </c>
      <c r="N128" s="17">
        <f t="shared" si="28"/>
        <v>2289.7427940646662</v>
      </c>
      <c r="O128" s="24">
        <f t="shared" si="19"/>
        <v>14.008507410500638</v>
      </c>
      <c r="P128" s="7"/>
      <c r="Q128" s="25">
        <f t="shared" si="20"/>
        <v>3117.550173756702</v>
      </c>
      <c r="R128" s="24">
        <f t="shared" si="21"/>
        <v>2249.2914849731105</v>
      </c>
      <c r="S128" s="7"/>
      <c r="T128" s="25">
        <f t="shared" si="22"/>
        <v>-0.80392428820025985</v>
      </c>
      <c r="U128" s="24">
        <f t="shared" si="23"/>
        <v>0.58456108427397158</v>
      </c>
      <c r="V128" s="7"/>
      <c r="W128" s="25">
        <f t="shared" si="24"/>
        <v>-0.80828985817770038</v>
      </c>
      <c r="X128" s="24">
        <f t="shared" si="29"/>
        <v>118.31852079123723</v>
      </c>
      <c r="Y128" s="7"/>
      <c r="Z128" s="25">
        <f t="shared" si="30"/>
        <v>-608</v>
      </c>
      <c r="AA128" s="17">
        <f t="shared" si="31"/>
        <v>118.33200000000018</v>
      </c>
      <c r="AB128" s="24">
        <f t="shared" si="25"/>
        <v>2.0652830104699333</v>
      </c>
      <c r="AC128" s="17">
        <f t="shared" si="26"/>
        <v>-1.347920876294495E-2</v>
      </c>
    </row>
    <row r="129" spans="1:29" s="17" customFormat="1" x14ac:dyDescent="0.25">
      <c r="A129" s="17">
        <v>44</v>
      </c>
      <c r="B129" s="17">
        <v>-621</v>
      </c>
      <c r="C129" s="17">
        <v>14860</v>
      </c>
      <c r="D129" s="17">
        <v>14189</v>
      </c>
      <c r="E129" s="17">
        <v>11569</v>
      </c>
      <c r="F129" s="17">
        <v>12221</v>
      </c>
      <c r="G129" s="24"/>
      <c r="H129" s="7"/>
      <c r="I129" s="25">
        <f t="shared" si="32"/>
        <v>3291</v>
      </c>
      <c r="J129" s="24">
        <f t="shared" si="32"/>
        <v>1968</v>
      </c>
      <c r="K129" s="7"/>
      <c r="L129" s="25">
        <f t="shared" si="27"/>
        <v>3284.5481666283563</v>
      </c>
      <c r="M129" s="17">
        <f t="shared" si="18"/>
        <v>41.626153855455513</v>
      </c>
      <c r="N129" s="17">
        <f t="shared" si="28"/>
        <v>1976.1065354141715</v>
      </c>
      <c r="O129" s="24">
        <f t="shared" si="19"/>
        <v>65.715916421216747</v>
      </c>
      <c r="P129" s="7"/>
      <c r="Q129" s="25">
        <f t="shared" si="20"/>
        <v>3333.550173756702</v>
      </c>
      <c r="R129" s="24">
        <f t="shared" si="21"/>
        <v>1931.2914849731105</v>
      </c>
      <c r="S129" s="7"/>
      <c r="T129" s="25">
        <f t="shared" si="22"/>
        <v>-0.85962432078129369</v>
      </c>
      <c r="U129" s="24">
        <f t="shared" si="23"/>
        <v>0.50191709347019842</v>
      </c>
      <c r="V129" s="7"/>
      <c r="W129" s="25">
        <f t="shared" si="24"/>
        <v>-0.86337737065117781</v>
      </c>
      <c r="X129" s="24">
        <f t="shared" si="29"/>
        <v>112.61500816485153</v>
      </c>
      <c r="Y129" s="7"/>
      <c r="Z129" s="25">
        <f t="shared" si="30"/>
        <v>-621</v>
      </c>
      <c r="AA129" s="17">
        <f t="shared" si="31"/>
        <v>112.74300000000018</v>
      </c>
      <c r="AB129" s="24">
        <f t="shared" si="25"/>
        <v>1.9677365585759703</v>
      </c>
      <c r="AC129" s="17">
        <f t="shared" si="26"/>
        <v>-0.12799183514864865</v>
      </c>
    </row>
    <row r="130" spans="1:29" s="17" customFormat="1" x14ac:dyDescent="0.25">
      <c r="A130" s="17">
        <v>45</v>
      </c>
      <c r="B130" s="17">
        <v>-633</v>
      </c>
      <c r="C130" s="17">
        <v>14949</v>
      </c>
      <c r="D130" s="17">
        <v>14020</v>
      </c>
      <c r="E130" s="17">
        <v>11479</v>
      </c>
      <c r="F130" s="17">
        <v>12390</v>
      </c>
      <c r="G130" s="24"/>
      <c r="H130" s="7"/>
      <c r="I130" s="25">
        <f t="shared" si="32"/>
        <v>3470</v>
      </c>
      <c r="J130" s="24">
        <f t="shared" si="32"/>
        <v>1630</v>
      </c>
      <c r="K130" s="7"/>
      <c r="L130" s="25">
        <f t="shared" si="27"/>
        <v>3464.5691430114575</v>
      </c>
      <c r="M130" s="17">
        <f t="shared" si="18"/>
        <v>29.49420763000062</v>
      </c>
      <c r="N130" s="17">
        <f t="shared" si="28"/>
        <v>1637.4602480928781</v>
      </c>
      <c r="O130" s="24">
        <f t="shared" si="19"/>
        <v>55.655301607292017</v>
      </c>
      <c r="P130" s="7"/>
      <c r="Q130" s="25">
        <f t="shared" si="20"/>
        <v>3512.550173756702</v>
      </c>
      <c r="R130" s="24">
        <f t="shared" si="21"/>
        <v>1593.2914849731105</v>
      </c>
      <c r="S130" s="7"/>
      <c r="T130" s="25">
        <f t="shared" si="22"/>
        <v>-0.90578314407761351</v>
      </c>
      <c r="U130" s="24">
        <f t="shared" si="23"/>
        <v>0.41407536739574774</v>
      </c>
      <c r="V130" s="7"/>
      <c r="W130" s="25">
        <f t="shared" si="24"/>
        <v>-0.90888479049656257</v>
      </c>
      <c r="X130" s="24">
        <f t="shared" si="29"/>
        <v>106.93714920028856</v>
      </c>
      <c r="Y130" s="7"/>
      <c r="Z130" s="25">
        <f t="shared" si="30"/>
        <v>-633</v>
      </c>
      <c r="AA130" s="17">
        <f t="shared" si="31"/>
        <v>107.04600000000018</v>
      </c>
      <c r="AB130" s="24">
        <f t="shared" si="25"/>
        <v>1.868305151089853</v>
      </c>
      <c r="AC130" s="17">
        <f t="shared" si="26"/>
        <v>-0.10885079971161815</v>
      </c>
    </row>
    <row r="131" spans="1:29" s="17" customFormat="1" x14ac:dyDescent="0.25">
      <c r="A131" s="17">
        <v>46</v>
      </c>
      <c r="B131" s="17">
        <v>-625</v>
      </c>
      <c r="C131" s="17">
        <v>15024</v>
      </c>
      <c r="D131" s="17">
        <v>13854</v>
      </c>
      <c r="E131" s="17">
        <v>11410</v>
      </c>
      <c r="F131" s="17">
        <v>12568</v>
      </c>
      <c r="G131" s="24"/>
      <c r="H131" s="7"/>
      <c r="I131" s="25">
        <f t="shared" si="32"/>
        <v>3614</v>
      </c>
      <c r="J131" s="24">
        <f t="shared" si="32"/>
        <v>1286</v>
      </c>
      <c r="K131" s="7"/>
      <c r="L131" s="25">
        <f t="shared" si="27"/>
        <v>3608.3158448603021</v>
      </c>
      <c r="M131" s="17">
        <f t="shared" si="18"/>
        <v>32.309619652153486</v>
      </c>
      <c r="N131" s="17">
        <f t="shared" si="28"/>
        <v>1287.5710974559756</v>
      </c>
      <c r="O131" s="24">
        <f t="shared" si="19"/>
        <v>2.4683472161731039</v>
      </c>
      <c r="P131" s="7"/>
      <c r="Q131" s="25">
        <f t="shared" si="20"/>
        <v>3656.550173756702</v>
      </c>
      <c r="R131" s="24">
        <f t="shared" si="21"/>
        <v>1249.2914849731105</v>
      </c>
      <c r="S131" s="7"/>
      <c r="T131" s="25">
        <f t="shared" si="22"/>
        <v>-0.94291649913163611</v>
      </c>
      <c r="U131" s="24">
        <f t="shared" si="23"/>
        <v>0.32467432074009378</v>
      </c>
      <c r="V131" s="7"/>
      <c r="W131" s="25">
        <f t="shared" si="24"/>
        <v>-0.94535490697510616</v>
      </c>
      <c r="X131" s="24">
        <f t="shared" si="29"/>
        <v>101.3984042291371</v>
      </c>
      <c r="Y131" s="7"/>
      <c r="Z131" s="25">
        <f t="shared" si="30"/>
        <v>-625</v>
      </c>
      <c r="AA131" s="17">
        <f t="shared" si="31"/>
        <v>101.42100000000018</v>
      </c>
      <c r="AB131" s="24">
        <f t="shared" si="25"/>
        <v>1.770130380665172</v>
      </c>
      <c r="AC131" s="17">
        <f t="shared" si="26"/>
        <v>-2.2595770863077291E-2</v>
      </c>
    </row>
    <row r="132" spans="1:29" s="17" customFormat="1" x14ac:dyDescent="0.25">
      <c r="A132" s="17">
        <v>47</v>
      </c>
      <c r="B132" s="17">
        <v>-644</v>
      </c>
      <c r="C132" s="17">
        <v>15081</v>
      </c>
      <c r="D132" s="17">
        <v>13664</v>
      </c>
      <c r="E132" s="17">
        <v>11353</v>
      </c>
      <c r="F132" s="17">
        <v>12748</v>
      </c>
      <c r="G132" s="24"/>
      <c r="H132" s="7"/>
      <c r="I132" s="25">
        <f t="shared" si="32"/>
        <v>3728</v>
      </c>
      <c r="J132" s="24">
        <f t="shared" si="32"/>
        <v>916</v>
      </c>
      <c r="K132" s="7"/>
      <c r="L132" s="25">
        <f t="shared" si="27"/>
        <v>3719.6255382783065</v>
      </c>
      <c r="M132" s="17">
        <f t="shared" si="18"/>
        <v>70.131609128109304</v>
      </c>
      <c r="N132" s="17">
        <f t="shared" si="28"/>
        <v>914.48574290629028</v>
      </c>
      <c r="O132" s="24">
        <f t="shared" si="19"/>
        <v>2.2929745458501962</v>
      </c>
      <c r="P132" s="7"/>
      <c r="Q132" s="25">
        <f t="shared" si="20"/>
        <v>3770.550173756702</v>
      </c>
      <c r="R132" s="24">
        <f t="shared" si="21"/>
        <v>879.29148497311041</v>
      </c>
      <c r="S132" s="7"/>
      <c r="T132" s="25">
        <f t="shared" si="22"/>
        <v>-0.97231373854940395</v>
      </c>
      <c r="U132" s="24">
        <f t="shared" si="23"/>
        <v>0.22851621823255899</v>
      </c>
      <c r="V132" s="7"/>
      <c r="W132" s="25">
        <f t="shared" si="24"/>
        <v>-0.97403848830781015</v>
      </c>
      <c r="X132" s="24">
        <f t="shared" si="29"/>
        <v>95.647003058786879</v>
      </c>
      <c r="Y132" s="7"/>
      <c r="Z132" s="25">
        <f t="shared" si="30"/>
        <v>-644</v>
      </c>
      <c r="AA132" s="17">
        <f t="shared" si="31"/>
        <v>95.625000000000171</v>
      </c>
      <c r="AB132" s="24">
        <f t="shared" si="25"/>
        <v>1.6689710972195806</v>
      </c>
      <c r="AC132" s="17">
        <f t="shared" si="26"/>
        <v>2.2003058786708607E-2</v>
      </c>
    </row>
    <row r="133" spans="1:29" s="17" customFormat="1" x14ac:dyDescent="0.25">
      <c r="A133" s="17">
        <v>48</v>
      </c>
      <c r="B133" s="17">
        <v>-628</v>
      </c>
      <c r="C133" s="17">
        <v>15110</v>
      </c>
      <c r="D133" s="17">
        <v>13470</v>
      </c>
      <c r="E133" s="17">
        <v>11309</v>
      </c>
      <c r="F133" s="17">
        <v>12931</v>
      </c>
      <c r="G133" s="24"/>
      <c r="H133" s="7"/>
      <c r="I133" s="25">
        <f t="shared" si="32"/>
        <v>3801</v>
      </c>
      <c r="J133" s="24">
        <f t="shared" si="32"/>
        <v>539</v>
      </c>
      <c r="K133" s="7"/>
      <c r="L133" s="25">
        <f t="shared" si="27"/>
        <v>3791.1163212065244</v>
      </c>
      <c r="M133" s="17">
        <f t="shared" si="18"/>
        <v>97.687106492599497</v>
      </c>
      <c r="N133" s="17">
        <f t="shared" si="28"/>
        <v>541.99926290910139</v>
      </c>
      <c r="O133" s="24">
        <f t="shared" si="19"/>
        <v>8.9955779979113295</v>
      </c>
      <c r="P133" s="7"/>
      <c r="Q133" s="25">
        <f t="shared" si="20"/>
        <v>3843.550173756702</v>
      </c>
      <c r="R133" s="24">
        <f t="shared" si="21"/>
        <v>502.29148497311047</v>
      </c>
      <c r="S133" s="7"/>
      <c r="T133" s="25">
        <f t="shared" si="22"/>
        <v>-0.99113828659762371</v>
      </c>
      <c r="U133" s="24">
        <f t="shared" si="23"/>
        <v>0.13053890838028709</v>
      </c>
      <c r="V133" s="7"/>
      <c r="W133" s="25">
        <f t="shared" si="24"/>
        <v>-0.99213556943932235</v>
      </c>
      <c r="X133" s="24">
        <f t="shared" si="29"/>
        <v>89.939354045862729</v>
      </c>
      <c r="Y133" s="7"/>
      <c r="Z133" s="25">
        <f t="shared" si="30"/>
        <v>-628</v>
      </c>
      <c r="AA133" s="17">
        <f t="shared" si="31"/>
        <v>89.97300000000017</v>
      </c>
      <c r="AB133" s="24">
        <f t="shared" si="25"/>
        <v>1.5703250878968611</v>
      </c>
      <c r="AC133" s="17">
        <f t="shared" si="26"/>
        <v>-3.3645954137440981E-2</v>
      </c>
    </row>
    <row r="134" spans="1:29" s="17" customFormat="1" x14ac:dyDescent="0.25">
      <c r="A134" s="17">
        <v>49</v>
      </c>
      <c r="B134" s="17">
        <v>-615</v>
      </c>
      <c r="C134" s="17">
        <v>15119</v>
      </c>
      <c r="D134" s="17">
        <v>13284</v>
      </c>
      <c r="E134" s="17">
        <v>11288</v>
      </c>
      <c r="F134" s="17">
        <v>13108</v>
      </c>
      <c r="G134" s="24"/>
      <c r="H134" s="7"/>
      <c r="I134" s="25">
        <f t="shared" si="32"/>
        <v>3831</v>
      </c>
      <c r="J134" s="24">
        <f t="shared" si="32"/>
        <v>176</v>
      </c>
      <c r="K134" s="7"/>
      <c r="L134" s="25">
        <f t="shared" si="27"/>
        <v>3824.9890501553509</v>
      </c>
      <c r="M134" s="17">
        <f t="shared" si="18"/>
        <v>36.131518034886753</v>
      </c>
      <c r="N134" s="17">
        <f t="shared" si="28"/>
        <v>172.4399751057442</v>
      </c>
      <c r="O134" s="24">
        <f t="shared" si="19"/>
        <v>12.673777247721048</v>
      </c>
      <c r="P134" s="7"/>
      <c r="Q134" s="25">
        <f t="shared" si="20"/>
        <v>3873.550173756702</v>
      </c>
      <c r="R134" s="24">
        <f t="shared" si="21"/>
        <v>139.29148497311047</v>
      </c>
      <c r="S134" s="7"/>
      <c r="T134" s="25">
        <f t="shared" si="22"/>
        <v>-0.99887440223387847</v>
      </c>
      <c r="U134" s="24">
        <f t="shared" si="23"/>
        <v>3.6200013217489446E-2</v>
      </c>
      <c r="V134" s="7"/>
      <c r="W134" s="25">
        <f t="shared" si="24"/>
        <v>-0.99917094606519974</v>
      </c>
      <c r="X134" s="24">
        <f t="shared" si="29"/>
        <v>84.518715586683072</v>
      </c>
      <c r="Y134" s="7"/>
      <c r="Z134" s="25">
        <f t="shared" si="30"/>
        <v>-615</v>
      </c>
      <c r="AA134" s="17">
        <f t="shared" si="31"/>
        <v>84.438000000000173</v>
      </c>
      <c r="AB134" s="24">
        <f t="shared" si="25"/>
        <v>1.4737211137989752</v>
      </c>
      <c r="AC134" s="17">
        <f t="shared" si="26"/>
        <v>8.0715586682899243E-2</v>
      </c>
    </row>
    <row r="135" spans="1:29" s="17" customFormat="1" x14ac:dyDescent="0.25">
      <c r="A135" s="17">
        <v>50</v>
      </c>
      <c r="B135" s="17">
        <v>-625</v>
      </c>
      <c r="C135" s="17">
        <v>15127</v>
      </c>
      <c r="D135" s="17">
        <v>13103</v>
      </c>
      <c r="E135" s="17">
        <v>11301</v>
      </c>
      <c r="F135" s="17">
        <v>13311</v>
      </c>
      <c r="G135" s="24"/>
      <c r="H135" s="7"/>
      <c r="I135" s="25">
        <f t="shared" si="32"/>
        <v>3826</v>
      </c>
      <c r="J135" s="24">
        <f t="shared" si="32"/>
        <v>-208</v>
      </c>
      <c r="K135" s="7"/>
      <c r="L135" s="25">
        <f t="shared" si="27"/>
        <v>3822.4472590469068</v>
      </c>
      <c r="M135" s="17">
        <f t="shared" si="18"/>
        <v>12.621968279785825</v>
      </c>
      <c r="N135" s="17">
        <f t="shared" si="28"/>
        <v>-204.40457897552452</v>
      </c>
      <c r="O135" s="24">
        <f t="shared" si="19"/>
        <v>12.927052343240344</v>
      </c>
      <c r="P135" s="7"/>
      <c r="Q135" s="25">
        <f t="shared" si="20"/>
        <v>3868.550173756702</v>
      </c>
      <c r="R135" s="24">
        <f t="shared" si="21"/>
        <v>-244.70851502688953</v>
      </c>
      <c r="S135" s="7"/>
      <c r="T135" s="25">
        <f t="shared" si="22"/>
        <v>-0.99758504962783601</v>
      </c>
      <c r="U135" s="24">
        <f t="shared" si="23"/>
        <v>-6.3596503979519617E-2</v>
      </c>
      <c r="V135" s="7"/>
      <c r="W135" s="25">
        <f t="shared" si="24"/>
        <v>-0.99714005434274666</v>
      </c>
      <c r="X135" s="24">
        <f t="shared" si="29"/>
        <v>78.794474732648439</v>
      </c>
      <c r="Y135" s="7"/>
      <c r="Z135" s="25">
        <f t="shared" si="30"/>
        <v>-625</v>
      </c>
      <c r="AA135" s="17">
        <f t="shared" si="31"/>
        <v>78.813000000000173</v>
      </c>
      <c r="AB135" s="24">
        <f t="shared" si="25"/>
        <v>1.375546343374294</v>
      </c>
      <c r="AC135" s="17">
        <f t="shared" si="26"/>
        <v>-1.8525267351733987E-2</v>
      </c>
    </row>
    <row r="136" spans="1:29" s="17" customFormat="1" x14ac:dyDescent="0.25">
      <c r="A136" s="17">
        <v>51</v>
      </c>
      <c r="B136" s="17">
        <v>-607</v>
      </c>
      <c r="C136" s="17">
        <v>15102</v>
      </c>
      <c r="D136" s="17">
        <v>12914</v>
      </c>
      <c r="E136" s="17">
        <v>11315</v>
      </c>
      <c r="F136" s="17">
        <v>13482</v>
      </c>
      <c r="G136" s="24"/>
      <c r="H136" s="7"/>
      <c r="I136" s="25">
        <f t="shared" si="32"/>
        <v>3787</v>
      </c>
      <c r="J136" s="24">
        <f t="shared" si="32"/>
        <v>-568</v>
      </c>
      <c r="K136" s="7"/>
      <c r="L136" s="25">
        <f t="shared" si="27"/>
        <v>3784.3315992558519</v>
      </c>
      <c r="M136" s="17">
        <f t="shared" si="18"/>
        <v>7.1203625313702936</v>
      </c>
      <c r="N136" s="17">
        <f t="shared" si="28"/>
        <v>-568.20636225581325</v>
      </c>
      <c r="O136" s="24">
        <f t="shared" si="19"/>
        <v>4.2585380624331801E-2</v>
      </c>
      <c r="P136" s="7"/>
      <c r="Q136" s="25">
        <f t="shared" si="20"/>
        <v>3829.550173756702</v>
      </c>
      <c r="R136" s="24">
        <f t="shared" si="21"/>
        <v>-604.70851502688959</v>
      </c>
      <c r="S136" s="7"/>
      <c r="T136" s="25">
        <f t="shared" si="22"/>
        <v>-0.98752809930070484</v>
      </c>
      <c r="U136" s="24">
        <f t="shared" si="23"/>
        <v>-0.15715573885171563</v>
      </c>
      <c r="V136" s="7"/>
      <c r="W136" s="25">
        <f t="shared" si="24"/>
        <v>-0.98638766685569568</v>
      </c>
      <c r="X136" s="24">
        <f t="shared" si="29"/>
        <v>73.391257490660053</v>
      </c>
      <c r="Y136" s="7"/>
      <c r="Z136" s="25">
        <f t="shared" si="30"/>
        <v>-607</v>
      </c>
      <c r="AA136" s="17">
        <f t="shared" si="31"/>
        <v>73.350000000000179</v>
      </c>
      <c r="AB136" s="24">
        <f t="shared" si="25"/>
        <v>1.2801990063378439</v>
      </c>
      <c r="AC136" s="17">
        <f t="shared" si="26"/>
        <v>4.1257490659873497E-2</v>
      </c>
    </row>
    <row r="137" spans="1:29" s="17" customFormat="1" x14ac:dyDescent="0.25">
      <c r="A137" s="17">
        <v>52</v>
      </c>
      <c r="B137" s="17">
        <v>-608</v>
      </c>
      <c r="C137" s="17">
        <v>15062</v>
      </c>
      <c r="D137" s="17">
        <v>12732</v>
      </c>
      <c r="E137" s="17">
        <v>11348</v>
      </c>
      <c r="F137" s="17">
        <v>13658</v>
      </c>
      <c r="G137" s="24"/>
      <c r="H137" s="7"/>
      <c r="I137" s="25">
        <f t="shared" si="32"/>
        <v>3714</v>
      </c>
      <c r="J137" s="24">
        <f t="shared" si="32"/>
        <v>-926</v>
      </c>
      <c r="K137" s="7"/>
      <c r="L137" s="25">
        <f t="shared" si="27"/>
        <v>3711.288626346618</v>
      </c>
      <c r="M137" s="17">
        <f t="shared" si="18"/>
        <v>7.3515470882540397</v>
      </c>
      <c r="N137" s="17">
        <f t="shared" si="28"/>
        <v>-927.097820491844</v>
      </c>
      <c r="O137" s="24">
        <f t="shared" si="19"/>
        <v>1.2052098323126113</v>
      </c>
      <c r="P137" s="7"/>
      <c r="Q137" s="25">
        <f t="shared" si="20"/>
        <v>3756.550173756702</v>
      </c>
      <c r="R137" s="24">
        <f t="shared" si="21"/>
        <v>-962.70851502688959</v>
      </c>
      <c r="S137" s="7"/>
      <c r="T137" s="25">
        <f t="shared" si="22"/>
        <v>-0.96870355125248508</v>
      </c>
      <c r="U137" s="24">
        <f t="shared" si="23"/>
        <v>-0.25019520019684388</v>
      </c>
      <c r="V137" s="7"/>
      <c r="W137" s="25">
        <f t="shared" si="24"/>
        <v>-0.96687130163119583</v>
      </c>
      <c r="X137" s="24">
        <f t="shared" si="29"/>
        <v>67.935725051643203</v>
      </c>
      <c r="Y137" s="7"/>
      <c r="Z137" s="25">
        <f t="shared" si="30"/>
        <v>-608</v>
      </c>
      <c r="AA137" s="17">
        <f t="shared" si="31"/>
        <v>67.878000000000185</v>
      </c>
      <c r="AB137" s="24">
        <f t="shared" si="25"/>
        <v>1.1846945896687142</v>
      </c>
      <c r="AC137" s="17">
        <f t="shared" si="26"/>
        <v>5.7725051643018332E-2</v>
      </c>
    </row>
    <row r="138" spans="1:29" s="17" customFormat="1" x14ac:dyDescent="0.25">
      <c r="A138" s="17">
        <v>53</v>
      </c>
      <c r="B138" s="17">
        <v>-641</v>
      </c>
      <c r="C138" s="17">
        <v>15013</v>
      </c>
      <c r="D138" s="17">
        <v>12558</v>
      </c>
      <c r="E138" s="17">
        <v>11412</v>
      </c>
      <c r="F138" s="17">
        <v>13852</v>
      </c>
      <c r="G138" s="24"/>
      <c r="H138" s="7"/>
      <c r="I138" s="25">
        <f t="shared" si="32"/>
        <v>3601</v>
      </c>
      <c r="J138" s="24">
        <f t="shared" si="32"/>
        <v>-1294</v>
      </c>
      <c r="K138" s="7"/>
      <c r="L138" s="25">
        <f t="shared" si="27"/>
        <v>3597.2343614882739</v>
      </c>
      <c r="M138" s="17">
        <f t="shared" si="18"/>
        <v>14.180033400995043</v>
      </c>
      <c r="N138" s="17">
        <f t="shared" si="28"/>
        <v>-1295.8953786488805</v>
      </c>
      <c r="O138" s="24">
        <f t="shared" si="19"/>
        <v>3.5924602226321589</v>
      </c>
      <c r="P138" s="7"/>
      <c r="Q138" s="25">
        <f t="shared" si="20"/>
        <v>3643.550173756702</v>
      </c>
      <c r="R138" s="24">
        <f t="shared" si="21"/>
        <v>-1330.7085150268895</v>
      </c>
      <c r="S138" s="7"/>
      <c r="T138" s="25">
        <f t="shared" si="22"/>
        <v>-0.93956418235592565</v>
      </c>
      <c r="U138" s="24">
        <f t="shared" si="23"/>
        <v>-0.34583352917731086</v>
      </c>
      <c r="V138" s="7"/>
      <c r="W138" s="25">
        <f t="shared" si="24"/>
        <v>-0.93702052084847032</v>
      </c>
      <c r="X138" s="24">
        <f t="shared" si="29"/>
        <v>62.185807005719653</v>
      </c>
      <c r="Y138" s="7"/>
      <c r="Z138" s="25">
        <f t="shared" si="30"/>
        <v>-641</v>
      </c>
      <c r="AA138" s="17">
        <f t="shared" si="31"/>
        <v>62.109000000000187</v>
      </c>
      <c r="AB138" s="24">
        <f t="shared" si="25"/>
        <v>1.0840065451211613</v>
      </c>
      <c r="AC138" s="17">
        <f t="shared" si="26"/>
        <v>7.6807005719466304E-2</v>
      </c>
    </row>
    <row r="139" spans="1:29" s="17" customFormat="1" x14ac:dyDescent="0.25">
      <c r="A139" s="17">
        <v>54</v>
      </c>
      <c r="B139" s="17">
        <v>-630</v>
      </c>
      <c r="C139" s="17">
        <v>14925</v>
      </c>
      <c r="D139" s="17">
        <v>12366</v>
      </c>
      <c r="E139" s="17">
        <v>11476</v>
      </c>
      <c r="F139" s="17">
        <v>14010</v>
      </c>
      <c r="G139" s="24"/>
      <c r="H139" s="7"/>
      <c r="I139" s="25">
        <f t="shared" si="32"/>
        <v>3449</v>
      </c>
      <c r="J139" s="24">
        <f t="shared" si="32"/>
        <v>-1644</v>
      </c>
      <c r="K139" s="7"/>
      <c r="L139" s="25">
        <f t="shared" si="27"/>
        <v>3449.1884828680018</v>
      </c>
      <c r="M139" s="17">
        <f t="shared" si="18"/>
        <v>3.5525791530167487E-2</v>
      </c>
      <c r="N139" s="17">
        <f t="shared" si="28"/>
        <v>-1645.2345680906285</v>
      </c>
      <c r="O139" s="24">
        <f t="shared" si="19"/>
        <v>1.5241583703980994</v>
      </c>
      <c r="P139" s="7"/>
      <c r="Q139" s="25">
        <f t="shared" si="20"/>
        <v>3491.550173756702</v>
      </c>
      <c r="R139" s="24">
        <f t="shared" si="21"/>
        <v>-1680.7085150268895</v>
      </c>
      <c r="S139" s="7"/>
      <c r="T139" s="25">
        <f t="shared" si="22"/>
        <v>-0.90036786313223516</v>
      </c>
      <c r="U139" s="24">
        <f t="shared" si="23"/>
        <v>-0.43679389641416805</v>
      </c>
      <c r="V139" s="7"/>
      <c r="W139" s="25">
        <f t="shared" si="24"/>
        <v>-0.8971472701122305</v>
      </c>
      <c r="X139" s="24">
        <f t="shared" si="29"/>
        <v>56.483742975228097</v>
      </c>
      <c r="Y139" s="7"/>
      <c r="Z139" s="25">
        <f t="shared" si="30"/>
        <v>-630</v>
      </c>
      <c r="AA139" s="17">
        <f t="shared" si="31"/>
        <v>56.439000000000185</v>
      </c>
      <c r="AB139" s="24">
        <f t="shared" si="25"/>
        <v>0.98504637653308291</v>
      </c>
      <c r="AC139" s="17">
        <f t="shared" si="26"/>
        <v>4.4742975227912041E-2</v>
      </c>
    </row>
    <row r="140" spans="1:29" s="17" customFormat="1" x14ac:dyDescent="0.25">
      <c r="A140" s="17">
        <v>55</v>
      </c>
      <c r="B140" s="17">
        <v>-638</v>
      </c>
      <c r="C140" s="17">
        <v>14842</v>
      </c>
      <c r="D140" s="17">
        <v>12209</v>
      </c>
      <c r="E140" s="17">
        <v>11575</v>
      </c>
      <c r="F140" s="17">
        <v>14187</v>
      </c>
      <c r="G140" s="24"/>
      <c r="H140" s="7"/>
      <c r="I140" s="25">
        <f t="shared" si="32"/>
        <v>3267</v>
      </c>
      <c r="J140" s="24">
        <f t="shared" si="32"/>
        <v>-1978</v>
      </c>
      <c r="K140" s="7"/>
      <c r="L140" s="25">
        <f t="shared" si="27"/>
        <v>3264.4344834708468</v>
      </c>
      <c r="M140" s="17">
        <f t="shared" si="18"/>
        <v>6.5818750613584278</v>
      </c>
      <c r="N140" s="17">
        <f t="shared" si="28"/>
        <v>-1982.2272367890341</v>
      </c>
      <c r="O140" s="24">
        <f t="shared" si="19"/>
        <v>17.869530870563523</v>
      </c>
      <c r="P140" s="7"/>
      <c r="Q140" s="25">
        <f t="shared" si="20"/>
        <v>3309.550173756702</v>
      </c>
      <c r="R140" s="24">
        <f t="shared" si="21"/>
        <v>-2014.7085150268895</v>
      </c>
      <c r="S140" s="7"/>
      <c r="T140" s="25">
        <f t="shared" si="22"/>
        <v>-0.85343542827229002</v>
      </c>
      <c r="U140" s="24">
        <f t="shared" si="23"/>
        <v>-0.52359607543448328</v>
      </c>
      <c r="V140" s="7"/>
      <c r="W140" s="25">
        <f t="shared" si="24"/>
        <v>-0.84956858617832176</v>
      </c>
      <c r="X140" s="24">
        <f t="shared" si="29"/>
        <v>50.797926054869265</v>
      </c>
      <c r="Y140" s="7"/>
      <c r="Z140" s="25">
        <f t="shared" si="30"/>
        <v>-638</v>
      </c>
      <c r="AA140" s="17">
        <f t="shared" si="31"/>
        <v>50.697000000000187</v>
      </c>
      <c r="AB140" s="24">
        <f t="shared" si="25"/>
        <v>0.88482957088356851</v>
      </c>
      <c r="AC140" s="17">
        <f t="shared" si="26"/>
        <v>0.10092605486907757</v>
      </c>
    </row>
    <row r="141" spans="1:29" s="17" customFormat="1" x14ac:dyDescent="0.25">
      <c r="A141" s="17">
        <v>56</v>
      </c>
      <c r="B141" s="17">
        <v>-634</v>
      </c>
      <c r="C141" s="17">
        <v>14719</v>
      </c>
      <c r="D141" s="17">
        <v>12040</v>
      </c>
      <c r="E141" s="17">
        <v>11675</v>
      </c>
      <c r="F141" s="17">
        <v>14337</v>
      </c>
      <c r="G141" s="24"/>
      <c r="H141" s="7"/>
      <c r="I141" s="25">
        <f t="shared" si="32"/>
        <v>3044</v>
      </c>
      <c r="J141" s="24">
        <f t="shared" si="32"/>
        <v>-2297</v>
      </c>
      <c r="K141" s="7"/>
      <c r="L141" s="25">
        <f t="shared" si="27"/>
        <v>3047.9460919594585</v>
      </c>
      <c r="M141" s="17">
        <f t="shared" si="18"/>
        <v>15.57164175250302</v>
      </c>
      <c r="N141" s="17">
        <f t="shared" si="28"/>
        <v>-2297.0494806700367</v>
      </c>
      <c r="O141" s="24">
        <f t="shared" si="19"/>
        <v>2.448336707280856E-3</v>
      </c>
      <c r="P141" s="7"/>
      <c r="Q141" s="25">
        <f t="shared" si="20"/>
        <v>3086.550173756702</v>
      </c>
      <c r="R141" s="24">
        <f t="shared" si="21"/>
        <v>-2333.7085150268895</v>
      </c>
      <c r="S141" s="7"/>
      <c r="T141" s="25">
        <f t="shared" si="22"/>
        <v>-0.79593030204279669</v>
      </c>
      <c r="U141" s="24">
        <f t="shared" si="23"/>
        <v>-0.60649995300179027</v>
      </c>
      <c r="V141" s="7"/>
      <c r="W141" s="25">
        <f t="shared" si="24"/>
        <v>-0.79144588401607252</v>
      </c>
      <c r="X141" s="24">
        <f t="shared" si="29"/>
        <v>44.980165436220148</v>
      </c>
      <c r="Y141" s="7"/>
      <c r="Z141" s="25">
        <f t="shared" si="30"/>
        <v>-634</v>
      </c>
      <c r="AA141" s="17">
        <f t="shared" si="31"/>
        <v>44.991000000000184</v>
      </c>
      <c r="AB141" s="24">
        <f t="shared" si="25"/>
        <v>0.78524108376477197</v>
      </c>
      <c r="AC141" s="17">
        <f t="shared" si="26"/>
        <v>-1.0834563780036888E-2</v>
      </c>
    </row>
    <row r="142" spans="1:29" s="17" customFormat="1" x14ac:dyDescent="0.25">
      <c r="A142" s="17">
        <v>57</v>
      </c>
      <c r="B142" s="17">
        <v>-625</v>
      </c>
      <c r="C142" s="17">
        <v>14617</v>
      </c>
      <c r="D142" s="17">
        <v>11910</v>
      </c>
      <c r="E142" s="17">
        <v>11810</v>
      </c>
      <c r="F142" s="17">
        <v>14497</v>
      </c>
      <c r="G142" s="24"/>
      <c r="H142" s="7"/>
      <c r="I142" s="25">
        <f t="shared" si="32"/>
        <v>2807</v>
      </c>
      <c r="J142" s="24">
        <f t="shared" si="32"/>
        <v>-2587</v>
      </c>
      <c r="K142" s="7"/>
      <c r="L142" s="25">
        <f t="shared" si="27"/>
        <v>2804.5299755249425</v>
      </c>
      <c r="M142" s="17">
        <f t="shared" si="18"/>
        <v>6.101020907382936</v>
      </c>
      <c r="N142" s="17">
        <f t="shared" si="28"/>
        <v>-2584.7860988739317</v>
      </c>
      <c r="O142" s="24">
        <f t="shared" si="19"/>
        <v>4.9013581960065835</v>
      </c>
      <c r="P142" s="7"/>
      <c r="Q142" s="25">
        <f t="shared" si="20"/>
        <v>2849.550173756702</v>
      </c>
      <c r="R142" s="24">
        <f t="shared" si="21"/>
        <v>-2623.7085150268895</v>
      </c>
      <c r="S142" s="7"/>
      <c r="T142" s="25">
        <f t="shared" si="22"/>
        <v>-0.73481498851638449</v>
      </c>
      <c r="U142" s="24">
        <f t="shared" si="23"/>
        <v>-0.68186711442661485</v>
      </c>
      <c r="V142" s="7"/>
      <c r="W142" s="25">
        <f t="shared" si="24"/>
        <v>-0.72976889386833832</v>
      </c>
      <c r="X142" s="24">
        <f t="shared" si="29"/>
        <v>39.387295945939627</v>
      </c>
      <c r="Y142" s="7"/>
      <c r="Z142" s="25">
        <f t="shared" si="30"/>
        <v>-625</v>
      </c>
      <c r="AA142" s="17">
        <f t="shared" si="31"/>
        <v>39.366000000000184</v>
      </c>
      <c r="AB142" s="24">
        <f t="shared" si="25"/>
        <v>0.68706631334009094</v>
      </c>
      <c r="AC142" s="17">
        <f t="shared" si="26"/>
        <v>2.1295945939442618E-2</v>
      </c>
    </row>
    <row r="143" spans="1:29" s="17" customFormat="1" x14ac:dyDescent="0.25">
      <c r="A143" s="17">
        <v>58</v>
      </c>
      <c r="B143" s="17">
        <v>-605</v>
      </c>
      <c r="C143" s="17">
        <v>14488</v>
      </c>
      <c r="D143" s="17">
        <v>11784</v>
      </c>
      <c r="E143" s="17">
        <v>11944</v>
      </c>
      <c r="F143" s="17">
        <v>14627</v>
      </c>
      <c r="G143" s="24"/>
      <c r="H143" s="7"/>
      <c r="I143" s="25">
        <f t="shared" si="32"/>
        <v>2544</v>
      </c>
      <c r="J143" s="24">
        <f t="shared" si="32"/>
        <v>-2843</v>
      </c>
      <c r="K143" s="7"/>
      <c r="L143" s="25">
        <f t="shared" si="27"/>
        <v>2542.7487907339432</v>
      </c>
      <c r="M143" s="17">
        <f t="shared" si="18"/>
        <v>1.5655246274663359</v>
      </c>
      <c r="N143" s="17">
        <f t="shared" si="28"/>
        <v>-2839.3009338737784</v>
      </c>
      <c r="O143" s="24">
        <f t="shared" si="19"/>
        <v>13.683090206160248</v>
      </c>
      <c r="P143" s="7"/>
      <c r="Q143" s="25">
        <f t="shared" si="20"/>
        <v>2586.550173756702</v>
      </c>
      <c r="R143" s="24">
        <f t="shared" si="21"/>
        <v>-2879.7085150268895</v>
      </c>
      <c r="S143" s="7"/>
      <c r="T143" s="25">
        <f t="shared" si="22"/>
        <v>-0.66699504143855159</v>
      </c>
      <c r="U143" s="24">
        <f t="shared" si="23"/>
        <v>-0.74839812589128751</v>
      </c>
      <c r="V143" s="7"/>
      <c r="W143" s="25">
        <f t="shared" si="24"/>
        <v>-0.66145273905777924</v>
      </c>
      <c r="X143" s="24">
        <f t="shared" si="29"/>
        <v>33.914837392905497</v>
      </c>
      <c r="Y143" s="7"/>
      <c r="Z143" s="25">
        <f t="shared" si="30"/>
        <v>-605</v>
      </c>
      <c r="AA143" s="17">
        <f t="shared" si="31"/>
        <v>33.921000000000184</v>
      </c>
      <c r="AB143" s="24">
        <f t="shared" si="25"/>
        <v>0.59203313556899972</v>
      </c>
      <c r="AC143" s="17">
        <f t="shared" si="26"/>
        <v>-6.1626070946871891E-3</v>
      </c>
    </row>
    <row r="144" spans="1:29" s="17" customFormat="1" x14ac:dyDescent="0.25">
      <c r="A144" s="17">
        <v>59</v>
      </c>
      <c r="B144" s="17">
        <v>-614</v>
      </c>
      <c r="C144" s="17">
        <v>14325</v>
      </c>
      <c r="D144" s="17">
        <v>11654</v>
      </c>
      <c r="E144" s="17">
        <v>12078</v>
      </c>
      <c r="F144" s="17">
        <v>14732</v>
      </c>
      <c r="G144" s="24"/>
      <c r="H144" s="7"/>
      <c r="I144" s="25">
        <f t="shared" si="32"/>
        <v>2247</v>
      </c>
      <c r="J144" s="24">
        <f t="shared" si="32"/>
        <v>-3078</v>
      </c>
      <c r="K144" s="7"/>
      <c r="L144" s="25">
        <f t="shared" si="27"/>
        <v>2253.2209891358661</v>
      </c>
      <c r="M144" s="17">
        <f t="shared" si="18"/>
        <v>38.700705828564644</v>
      </c>
      <c r="N144" s="17">
        <f t="shared" si="28"/>
        <v>-3071.0623488008596</v>
      </c>
      <c r="O144" s="24">
        <f t="shared" si="19"/>
        <v>48.131004160934488</v>
      </c>
      <c r="P144" s="7"/>
      <c r="Q144" s="25">
        <f t="shared" si="20"/>
        <v>2289.550173756702</v>
      </c>
      <c r="R144" s="24">
        <f t="shared" si="21"/>
        <v>-3114.7085150268895</v>
      </c>
      <c r="S144" s="7"/>
      <c r="T144" s="25">
        <f t="shared" si="22"/>
        <v>-0.59040749663962999</v>
      </c>
      <c r="U144" s="24">
        <f t="shared" si="23"/>
        <v>-0.80947151532174877</v>
      </c>
      <c r="V144" s="7"/>
      <c r="W144" s="25">
        <f t="shared" si="24"/>
        <v>-0.58440929548632459</v>
      </c>
      <c r="X144" s="24">
        <f t="shared" si="29"/>
        <v>28.27172273748954</v>
      </c>
      <c r="Y144" s="7"/>
      <c r="Z144" s="25">
        <f t="shared" si="30"/>
        <v>-614</v>
      </c>
      <c r="AA144" s="17">
        <f t="shared" si="31"/>
        <v>28.395000000000184</v>
      </c>
      <c r="AB144" s="24">
        <f t="shared" si="25"/>
        <v>0.49558624110379312</v>
      </c>
      <c r="AC144" s="17">
        <f t="shared" si="26"/>
        <v>-0.12327726251064419</v>
      </c>
    </row>
    <row r="145" spans="1:29" s="17" customFormat="1" x14ac:dyDescent="0.25">
      <c r="A145" s="17">
        <v>60</v>
      </c>
      <c r="B145" s="17">
        <v>-630</v>
      </c>
      <c r="C145" s="17">
        <v>14177</v>
      </c>
      <c r="D145" s="17">
        <v>11560</v>
      </c>
      <c r="E145" s="17">
        <v>12250</v>
      </c>
      <c r="F145" s="17">
        <v>14851</v>
      </c>
      <c r="G145" s="24"/>
      <c r="H145" s="7"/>
      <c r="I145" s="25">
        <f t="shared" si="32"/>
        <v>1927</v>
      </c>
      <c r="J145" s="24">
        <f t="shared" si="32"/>
        <v>-3291</v>
      </c>
      <c r="K145" s="7"/>
      <c r="L145" s="25">
        <f t="shared" si="27"/>
        <v>1933.9836628321027</v>
      </c>
      <c r="M145" s="17">
        <f t="shared" si="18"/>
        <v>48.771546552492836</v>
      </c>
      <c r="N145" s="17">
        <f t="shared" si="28"/>
        <v>-3278.8293823484814</v>
      </c>
      <c r="O145" s="24">
        <f t="shared" si="19"/>
        <v>148.12393401945536</v>
      </c>
      <c r="P145" s="7"/>
      <c r="Q145" s="25">
        <f t="shared" si="20"/>
        <v>1969.5501737567022</v>
      </c>
      <c r="R145" s="24">
        <f t="shared" si="21"/>
        <v>-3327.7085150268895</v>
      </c>
      <c r="S145" s="7"/>
      <c r="T145" s="25">
        <f t="shared" si="22"/>
        <v>-0.50788892985291323</v>
      </c>
      <c r="U145" s="24">
        <f t="shared" si="23"/>
        <v>-0.86482739595446478</v>
      </c>
      <c r="V145" s="7"/>
      <c r="W145" s="25">
        <f t="shared" si="24"/>
        <v>-0.50147714818464595</v>
      </c>
      <c r="X145" s="24">
        <f t="shared" si="29"/>
        <v>22.551442129855673</v>
      </c>
      <c r="Y145" s="7"/>
      <c r="Z145" s="25">
        <f t="shared" si="30"/>
        <v>-630</v>
      </c>
      <c r="AA145" s="17">
        <f t="shared" si="31"/>
        <v>22.725000000000186</v>
      </c>
      <c r="AB145" s="24">
        <f t="shared" si="25"/>
        <v>0.39662607251571463</v>
      </c>
      <c r="AC145" s="17">
        <f t="shared" si="26"/>
        <v>-0.17355787014451352</v>
      </c>
    </row>
    <row r="146" spans="1:29" s="17" customFormat="1" x14ac:dyDescent="0.25">
      <c r="A146" s="17">
        <v>61</v>
      </c>
      <c r="B146" s="17">
        <v>-618</v>
      </c>
      <c r="C146" s="17">
        <v>14001</v>
      </c>
      <c r="D146" s="17">
        <v>11469</v>
      </c>
      <c r="E146" s="17">
        <v>12404</v>
      </c>
      <c r="F146" s="17">
        <v>14921</v>
      </c>
      <c r="G146" s="24"/>
      <c r="H146" s="7"/>
      <c r="I146" s="25">
        <f t="shared" si="32"/>
        <v>1597</v>
      </c>
      <c r="J146" s="24">
        <f t="shared" si="32"/>
        <v>-3452</v>
      </c>
      <c r="K146" s="7"/>
      <c r="L146" s="25">
        <f t="shared" si="27"/>
        <v>1602.0060513733686</v>
      </c>
      <c r="M146" s="17">
        <f t="shared" si="18"/>
        <v>25.060550352805283</v>
      </c>
      <c r="N146" s="17">
        <f t="shared" si="28"/>
        <v>-3451.1375173886508</v>
      </c>
      <c r="O146" s="24">
        <f t="shared" si="19"/>
        <v>0.74387625487965037</v>
      </c>
      <c r="P146" s="7"/>
      <c r="Q146" s="25">
        <f t="shared" si="20"/>
        <v>1639.5501737567022</v>
      </c>
      <c r="R146" s="24">
        <f t="shared" si="21"/>
        <v>-3488.7085150268895</v>
      </c>
      <c r="S146" s="7"/>
      <c r="T146" s="25">
        <f t="shared" si="22"/>
        <v>-0.42279165785411144</v>
      </c>
      <c r="U146" s="24">
        <f t="shared" si="23"/>
        <v>-0.90666916488341909</v>
      </c>
      <c r="V146" s="7"/>
      <c r="W146" s="25">
        <f t="shared" si="24"/>
        <v>-0.41606663642615604</v>
      </c>
      <c r="X146" s="24">
        <f t="shared" si="29"/>
        <v>17.093983773237994</v>
      </c>
      <c r="Y146" s="7"/>
      <c r="Z146" s="25">
        <f t="shared" si="30"/>
        <v>-618</v>
      </c>
      <c r="AA146" s="17">
        <f t="shared" si="31"/>
        <v>17.163000000000189</v>
      </c>
      <c r="AB146" s="24">
        <f t="shared" si="25"/>
        <v>0.2995508595197901</v>
      </c>
      <c r="AC146" s="17">
        <f t="shared" si="26"/>
        <v>-6.9016226762194322E-2</v>
      </c>
    </row>
    <row r="147" spans="1:29" s="17" customFormat="1" x14ac:dyDescent="0.25">
      <c r="A147" s="17">
        <v>62</v>
      </c>
      <c r="B147" s="17">
        <v>-640</v>
      </c>
      <c r="C147" s="17">
        <v>13824</v>
      </c>
      <c r="D147" s="17">
        <v>11392</v>
      </c>
      <c r="E147" s="17">
        <v>12586</v>
      </c>
      <c r="F147" s="17">
        <v>14994</v>
      </c>
      <c r="G147" s="24"/>
      <c r="H147" s="7"/>
      <c r="I147" s="25">
        <f t="shared" si="32"/>
        <v>1238</v>
      </c>
      <c r="J147" s="24">
        <f t="shared" si="32"/>
        <v>-3602</v>
      </c>
      <c r="K147" s="7"/>
      <c r="L147" s="25">
        <f t="shared" si="27"/>
        <v>1241.9202903526225</v>
      </c>
      <c r="M147" s="17">
        <f t="shared" si="18"/>
        <v>15.368676448864946</v>
      </c>
      <c r="N147" s="17">
        <f t="shared" si="28"/>
        <v>-3594.9557895203011</v>
      </c>
      <c r="O147" s="24">
        <f t="shared" si="19"/>
        <v>49.620901282299869</v>
      </c>
      <c r="P147" s="7"/>
      <c r="Q147" s="25">
        <f t="shared" si="20"/>
        <v>1280.5501737567022</v>
      </c>
      <c r="R147" s="24">
        <f t="shared" si="21"/>
        <v>-3638.7085150268895</v>
      </c>
      <c r="S147" s="7"/>
      <c r="T147" s="25">
        <f t="shared" si="22"/>
        <v>-0.33021614074026345</v>
      </c>
      <c r="U147" s="24">
        <f t="shared" si="23"/>
        <v>-0.94565217941350077</v>
      </c>
      <c r="V147" s="7"/>
      <c r="W147" s="25">
        <f t="shared" si="24"/>
        <v>-0.32319891411543161</v>
      </c>
      <c r="X147" s="24">
        <f t="shared" si="29"/>
        <v>11.31286599432849</v>
      </c>
      <c r="Y147" s="7"/>
      <c r="Z147" s="25">
        <f t="shared" si="30"/>
        <v>-640</v>
      </c>
      <c r="AA147" s="17">
        <f t="shared" si="31"/>
        <v>11.403000000000189</v>
      </c>
      <c r="AB147" s="24">
        <f t="shared" si="25"/>
        <v>0.19901989460491668</v>
      </c>
      <c r="AC147" s="17">
        <f t="shared" si="26"/>
        <v>-9.0134005671698603E-2</v>
      </c>
    </row>
    <row r="148" spans="1:29" s="17" customFormat="1" x14ac:dyDescent="0.25">
      <c r="A148" s="17">
        <v>63</v>
      </c>
      <c r="B148" s="17">
        <v>-640</v>
      </c>
      <c r="C148" s="17">
        <v>13640</v>
      </c>
      <c r="D148" s="17">
        <v>11343</v>
      </c>
      <c r="E148" s="17">
        <v>12771</v>
      </c>
      <c r="F148" s="17">
        <v>15049</v>
      </c>
      <c r="G148" s="24"/>
      <c r="H148" s="7"/>
      <c r="I148" s="25">
        <f t="shared" si="32"/>
        <v>869</v>
      </c>
      <c r="J148" s="24">
        <f t="shared" si="32"/>
        <v>-3706</v>
      </c>
      <c r="K148" s="7"/>
      <c r="L148" s="25">
        <f t="shared" si="27"/>
        <v>868.85652549584302</v>
      </c>
      <c r="M148" s="17">
        <f t="shared" ref="M148:M149" si="33">(I148-L148)^2</f>
        <v>2.0584933343092429E-2</v>
      </c>
      <c r="N148" s="17">
        <f t="shared" si="28"/>
        <v>-3702.1126358729653</v>
      </c>
      <c r="O148" s="24">
        <f t="shared" ref="O148:O149" si="34">(J148-N148)^2</f>
        <v>15.111599856156593</v>
      </c>
      <c r="P148" s="7"/>
      <c r="Q148" s="25">
        <f t="shared" si="20"/>
        <v>911.55017375670207</v>
      </c>
      <c r="R148" s="24">
        <f t="shared" si="21"/>
        <v>-3742.7085150268895</v>
      </c>
      <c r="S148" s="7"/>
      <c r="T148" s="25">
        <f t="shared" si="22"/>
        <v>-0.23506191841433055</v>
      </c>
      <c r="U148" s="24">
        <f t="shared" si="23"/>
        <v>-0.97268040282102397</v>
      </c>
      <c r="V148" s="7"/>
      <c r="W148" s="25">
        <f t="shared" si="24"/>
        <v>-0.22784124135530034</v>
      </c>
      <c r="X148" s="24">
        <f t="shared" si="29"/>
        <v>5.6271051077582115</v>
      </c>
      <c r="Y148" s="7"/>
      <c r="Z148" s="25">
        <f t="shared" si="30"/>
        <v>-640</v>
      </c>
      <c r="AA148" s="17">
        <f t="shared" si="31"/>
        <v>5.643000000000189</v>
      </c>
      <c r="AB148" s="24">
        <f t="shared" si="25"/>
        <v>9.8488929690043317E-2</v>
      </c>
      <c r="AC148" s="17">
        <f t="shared" si="26"/>
        <v>-1.5894892241977487E-2</v>
      </c>
    </row>
    <row r="149" spans="1:29" s="17" customFormat="1" x14ac:dyDescent="0.25">
      <c r="A149" s="17">
        <v>64</v>
      </c>
      <c r="B149" s="17">
        <v>-626</v>
      </c>
      <c r="C149" s="17">
        <v>13460</v>
      </c>
      <c r="D149" s="17">
        <v>11322</v>
      </c>
      <c r="E149" s="17">
        <v>12969</v>
      </c>
      <c r="F149" s="17">
        <v>15101</v>
      </c>
      <c r="G149" s="24"/>
      <c r="H149" s="7"/>
      <c r="I149" s="25">
        <f t="shared" si="32"/>
        <v>491</v>
      </c>
      <c r="J149" s="24">
        <f t="shared" si="32"/>
        <v>-3779</v>
      </c>
      <c r="K149" s="7"/>
      <c r="L149" s="25">
        <f t="shared" si="27"/>
        <v>495.01686506968986</v>
      </c>
      <c r="M149" s="17">
        <f t="shared" si="33"/>
        <v>16.135204988094497</v>
      </c>
      <c r="N149" s="17">
        <f t="shared" si="28"/>
        <v>-3770.4173429787857</v>
      </c>
      <c r="O149" s="24">
        <f t="shared" si="34"/>
        <v>73.662001543799903</v>
      </c>
      <c r="P149" s="7"/>
      <c r="Q149" s="25">
        <f t="shared" ref="Q149" si="35">I149-$J$4</f>
        <v>533.55017375670207</v>
      </c>
      <c r="R149" s="24">
        <f t="shared" ref="R149" si="36">J149-$J$3</f>
        <v>-3815.7085150268895</v>
      </c>
      <c r="S149" s="7"/>
      <c r="T149" s="25">
        <f t="shared" ref="T149" si="37">Q149/$J$7</f>
        <v>-0.13758686139752127</v>
      </c>
      <c r="U149" s="24">
        <f t="shared" ref="U149" si="38">R149/$J$6</f>
        <v>-0.99165213655899709</v>
      </c>
      <c r="V149" s="7"/>
      <c r="W149" s="25">
        <f t="shared" ref="W149" si="39">(T149-U149*SIN(-$J$11*PI()/180))/(COS(-$J$11*PI()/180))</f>
        <v>-0.1302225308035368</v>
      </c>
      <c r="X149" s="24">
        <f>IF(MOD(ATAN2(U149,W149)*180/PI()-$J$9+360,360)&gt;5,MOD(ATAN2(U149,W149)*180/PI()-$J$9+360,360)-360,MOD(ATAN2(U149,W149)*180/PI()-$J$9+360,360))</f>
        <v>-7.5002502629217815E-2</v>
      </c>
      <c r="Y149" s="7"/>
      <c r="Z149" s="25">
        <f t="shared" si="30"/>
        <v>-626</v>
      </c>
      <c r="AA149" s="17">
        <f t="shared" si="31"/>
        <v>9.0000000001895231E-3</v>
      </c>
      <c r="AB149" s="24">
        <f t="shared" ref="AB149" si="40">AA149*PI()/180</f>
        <v>1.5707963268279745E-4</v>
      </c>
      <c r="AC149" s="17">
        <f t="shared" ref="AC149" si="41">X149-AA149</f>
        <v>-8.4002502629407338E-2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174</v>
      </c>
      <c r="B156" s="31">
        <v>9983</v>
      </c>
      <c r="G156" s="2"/>
      <c r="I156" s="1"/>
      <c r="J156" s="3"/>
    </row>
    <row r="157" spans="1:29" x14ac:dyDescent="0.25">
      <c r="A157" t="s">
        <v>175</v>
      </c>
      <c r="B157">
        <v>9983</v>
      </c>
      <c r="G157" s="2"/>
      <c r="I157" s="43">
        <f>J155</f>
        <v>-9986</v>
      </c>
      <c r="J157" s="39">
        <f>I157+B157</f>
        <v>-3</v>
      </c>
    </row>
    <row r="158" spans="1:29" x14ac:dyDescent="0.25">
      <c r="A158" s="31" t="s">
        <v>176</v>
      </c>
      <c r="B158" s="31">
        <v>40005</v>
      </c>
      <c r="G158" s="2"/>
      <c r="I158" s="1"/>
      <c r="J158" s="3"/>
    </row>
    <row r="159" spans="1:29" x14ac:dyDescent="0.25">
      <c r="A159" t="s">
        <v>177</v>
      </c>
      <c r="B159">
        <v>40005</v>
      </c>
      <c r="G159" s="2"/>
      <c r="I159" s="43">
        <f>J157</f>
        <v>-3</v>
      </c>
      <c r="J159" s="39">
        <f>I159+B159</f>
        <v>40002</v>
      </c>
    </row>
    <row r="160" spans="1:29" x14ac:dyDescent="0.25">
      <c r="A160" s="31" t="s">
        <v>178</v>
      </c>
      <c r="B160" s="31">
        <v>9997</v>
      </c>
      <c r="G160" s="2"/>
      <c r="I160" s="1"/>
      <c r="J160" s="3"/>
    </row>
    <row r="161" spans="1:10" x14ac:dyDescent="0.25">
      <c r="A161" t="s">
        <v>179</v>
      </c>
      <c r="B161">
        <v>9997</v>
      </c>
      <c r="G161" s="2"/>
      <c r="I161" s="43">
        <f>J159</f>
        <v>40002</v>
      </c>
      <c r="J161" s="39">
        <f>I161+B161</f>
        <v>49999</v>
      </c>
    </row>
    <row r="162" spans="1:10" x14ac:dyDescent="0.25">
      <c r="A162" s="31" t="s">
        <v>180</v>
      </c>
      <c r="B162" s="31">
        <v>-9975</v>
      </c>
      <c r="G162" s="2"/>
      <c r="I162" s="1"/>
      <c r="J162" s="3"/>
    </row>
    <row r="163" spans="1:10" x14ac:dyDescent="0.25">
      <c r="A163" t="s">
        <v>181</v>
      </c>
      <c r="B163">
        <v>-9988</v>
      </c>
      <c r="G163" s="2"/>
      <c r="I163" s="43">
        <f>J161</f>
        <v>49999</v>
      </c>
      <c r="J163" s="39">
        <f>I163+B163</f>
        <v>40011</v>
      </c>
    </row>
    <row r="164" spans="1:10" x14ac:dyDescent="0.25">
      <c r="A164" s="31" t="s">
        <v>182</v>
      </c>
      <c r="B164" s="31">
        <v>-40010</v>
      </c>
      <c r="G164" s="2"/>
      <c r="I164" s="1"/>
      <c r="J164" s="3"/>
    </row>
    <row r="165" spans="1:10" ht="15.75" thickBot="1" x14ac:dyDescent="0.3">
      <c r="A165" t="s">
        <v>183</v>
      </c>
      <c r="B165">
        <v>-40010</v>
      </c>
      <c r="G165" s="2"/>
      <c r="I165" s="4">
        <f>J163</f>
        <v>40011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37.261276099658893</v>
      </c>
      <c r="L3" s="35" t="s">
        <v>1</v>
      </c>
      <c r="M3" s="11">
        <v>-3885.8909129136127</v>
      </c>
      <c r="N3" s="10" t="s">
        <v>2</v>
      </c>
      <c r="O3" s="35">
        <v>3854.7905556483356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-42.593931040856596</v>
      </c>
      <c r="L4" s="9" t="s">
        <v>5</v>
      </c>
      <c r="M4" s="13">
        <v>359.92616036301672</v>
      </c>
      <c r="N4" s="12" t="s">
        <v>6</v>
      </c>
      <c r="O4" s="9">
        <v>360.0827903802022</v>
      </c>
      <c r="Q4" s="2" t="s">
        <v>7</v>
      </c>
      <c r="R4" s="2">
        <f>MAX(AC20:AC149)</f>
        <v>0.1649658594588459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-172.03364554650739</v>
      </c>
      <c r="N5" s="14" t="s">
        <v>9</v>
      </c>
      <c r="O5" s="9">
        <v>-172.46253968851286</v>
      </c>
      <c r="Q5" s="5" t="s">
        <v>10</v>
      </c>
      <c r="R5" s="5">
        <f>MIN(AC20:AC149)</f>
        <v>-0.16240026274991592</v>
      </c>
      <c r="T5" s="45" t="s">
        <v>55</v>
      </c>
      <c r="U5" s="47">
        <v>5</v>
      </c>
    </row>
    <row r="6" spans="1:21" ht="15.75" thickBot="1" x14ac:dyDescent="0.3">
      <c r="A6" t="s">
        <v>161</v>
      </c>
      <c r="I6" s="32" t="s">
        <v>11</v>
      </c>
      <c r="J6" s="32">
        <f>(O3+O9)/2</f>
        <v>3848.2429873355768</v>
      </c>
      <c r="L6" s="37" t="s">
        <v>12</v>
      </c>
      <c r="M6" s="13">
        <v>-42.83628449722633</v>
      </c>
      <c r="N6" s="14" t="s">
        <v>13</v>
      </c>
      <c r="O6" s="9">
        <v>36.694378879085711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-3879.1809614668864</v>
      </c>
      <c r="L7" s="38" t="s">
        <v>15</v>
      </c>
      <c r="M7" s="16">
        <f>SUM(M20:M84)</f>
        <v>1354.2482649389353</v>
      </c>
      <c r="N7" s="15" t="s">
        <v>15</v>
      </c>
      <c r="O7" s="36">
        <f>SUM(O20:O84)</f>
        <v>2142.1000727909432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-172.44290633272703</v>
      </c>
      <c r="L9" s="35" t="s">
        <v>18</v>
      </c>
      <c r="M9" s="11">
        <v>-3872.4710100201605</v>
      </c>
      <c r="N9" s="10" t="s">
        <v>19</v>
      </c>
      <c r="O9" s="35">
        <v>3841.695419022818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-172.01698955415233</v>
      </c>
      <c r="L10" s="9" t="s">
        <v>21</v>
      </c>
      <c r="M10" s="13">
        <v>359.93533696680987</v>
      </c>
      <c r="N10" s="12" t="s">
        <v>22</v>
      </c>
      <c r="O10" s="9">
        <v>360.04355936397116</v>
      </c>
      <c r="T10" s="48"/>
    </row>
    <row r="11" spans="1:21" ht="15.75" thickBot="1" x14ac:dyDescent="0.3">
      <c r="I11" s="33" t="s">
        <v>23</v>
      </c>
      <c r="J11" s="33">
        <f>J9-J10</f>
        <v>-0.42591677857470245</v>
      </c>
      <c r="L11" s="37" t="s">
        <v>24</v>
      </c>
      <c r="M11" s="13">
        <v>-172.00033356179728</v>
      </c>
      <c r="N11" s="14" t="s">
        <v>25</v>
      </c>
      <c r="O11" s="9">
        <v>-172.42327297694123</v>
      </c>
    </row>
    <row r="12" spans="1:21" x14ac:dyDescent="0.25">
      <c r="I12" s="9"/>
      <c r="J12" s="9"/>
      <c r="L12" s="37" t="s">
        <v>26</v>
      </c>
      <c r="M12" s="13">
        <v>-42.351577584486861</v>
      </c>
      <c r="N12" s="14" t="s">
        <v>27</v>
      </c>
      <c r="O12" s="9">
        <v>37.828173320232075</v>
      </c>
    </row>
    <row r="13" spans="1:21" ht="15.75" thickBot="1" x14ac:dyDescent="0.3">
      <c r="I13" s="9"/>
      <c r="J13" s="9"/>
      <c r="L13" s="38" t="s">
        <v>15</v>
      </c>
      <c r="M13" s="16">
        <f>SUM(M85:M149)</f>
        <v>1442.5454322232222</v>
      </c>
      <c r="N13" s="15" t="s">
        <v>15</v>
      </c>
      <c r="O13" s="36">
        <f>SUM(O85:O149)</f>
        <v>2043.6717021207967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13510</v>
      </c>
      <c r="D20" s="17">
        <v>11359</v>
      </c>
      <c r="E20" s="17">
        <v>13011</v>
      </c>
      <c r="F20" s="17">
        <v>15142</v>
      </c>
      <c r="G20" s="24"/>
      <c r="H20" s="7"/>
      <c r="I20" s="25">
        <f t="shared" ref="I20:J51" si="0">C20-E20</f>
        <v>499</v>
      </c>
      <c r="J20" s="24">
        <f t="shared" si="0"/>
        <v>-3783</v>
      </c>
      <c r="K20" s="7"/>
      <c r="L20" s="25">
        <f>$M$3*SIN(2*PI()/$M$4*(AA20+$M$5))+$M$6</f>
        <v>495.76340141530875</v>
      </c>
      <c r="M20" s="17">
        <f t="shared" ref="M20:M83" si="1">(I20-L20)^2</f>
        <v>10.475570398425408</v>
      </c>
      <c r="N20" s="17">
        <f>$O$3*COS(2*PI()/$O$4*(AA20+$O$5))+$O$6</f>
        <v>-3784.117218164507</v>
      </c>
      <c r="O20" s="24">
        <f t="shared" ref="O20:O83" si="2">(J20-N20)^2</f>
        <v>1.2481764271043769</v>
      </c>
      <c r="P20" s="7"/>
      <c r="Q20" s="25">
        <f>I20-$J$4</f>
        <v>541.59393104085655</v>
      </c>
      <c r="R20" s="24">
        <f>J20-$J$3</f>
        <v>-3820.261276099659</v>
      </c>
      <c r="S20" s="7"/>
      <c r="T20" s="25">
        <f>Q20/$J$7</f>
        <v>-0.13961553648068442</v>
      </c>
      <c r="U20" s="24">
        <f>R20/$J$6</f>
        <v>-0.99272870467691243</v>
      </c>
      <c r="V20" s="7"/>
      <c r="W20" s="25">
        <f>(T20-U20*SIN(-$J$11*PI()/180))/(COS(-$J$11*PI()/180))</f>
        <v>-0.1322396602943923</v>
      </c>
      <c r="X20" s="24">
        <f>IF(MOD(ATAN2(U20,W20)*180/PI()-$J$9+360,360)&gt;5,MOD(ATAN2(U20,W20)*180/PI()-$J$9+360,360)-360,MOD(ATAN2(U20,W20)*180/PI()-$J$9+360,360))</f>
        <v>3.0508408968216827E-2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-5.4915910317831704E-3</v>
      </c>
      <c r="AD20" s="17">
        <f ca="1">INDIRECT("AC"&amp;AE20)-AC20</f>
        <v>-8.9065392955651329E-2</v>
      </c>
      <c r="AE20" s="17">
        <v>149</v>
      </c>
    </row>
    <row r="21" spans="1:31" s="17" customFormat="1" x14ac:dyDescent="0.25">
      <c r="A21" s="17">
        <v>1</v>
      </c>
      <c r="B21" s="17">
        <v>635</v>
      </c>
      <c r="C21" s="17">
        <v>13687</v>
      </c>
      <c r="D21" s="17">
        <v>11382</v>
      </c>
      <c r="E21" s="17">
        <v>12814</v>
      </c>
      <c r="F21" s="17">
        <v>15100</v>
      </c>
      <c r="G21" s="24"/>
      <c r="H21" s="7"/>
      <c r="I21" s="25">
        <f t="shared" si="0"/>
        <v>873</v>
      </c>
      <c r="J21" s="24">
        <f t="shared" si="0"/>
        <v>-3718</v>
      </c>
      <c r="K21" s="7"/>
      <c r="L21" s="25">
        <f t="shared" ref="L21:L84" si="3">$M$3*SIN(2*PI()/$M$4*(AA21+$M$5))+$M$6</f>
        <v>876.38660520882183</v>
      </c>
      <c r="M21" s="17">
        <f t="shared" si="1"/>
        <v>11.469094840419178</v>
      </c>
      <c r="N21" s="17">
        <f t="shared" ref="N21:N84" si="4">$O$3*COS(2*PI()/$O$4*(AA21+$O$5))+$O$6</f>
        <v>-3714.2912866579995</v>
      </c>
      <c r="O21" s="24">
        <f t="shared" si="2"/>
        <v>13.754554653132256</v>
      </c>
      <c r="P21" s="7"/>
      <c r="Q21" s="25">
        <f t="shared" ref="Q21:Q84" si="5">I21-$J$4</f>
        <v>915.59393104085655</v>
      </c>
      <c r="R21" s="24">
        <f t="shared" ref="R21:R84" si="6">J21-$J$3</f>
        <v>-3755.261276099659</v>
      </c>
      <c r="S21" s="7"/>
      <c r="T21" s="25">
        <f t="shared" ref="T21:T84" si="7">Q21/$J$7</f>
        <v>-0.23602764092104403</v>
      </c>
      <c r="U21" s="24">
        <f t="shared" ref="U21:U84" si="8">R21/$J$6</f>
        <v>-0.97583787937978006</v>
      </c>
      <c r="V21" s="7"/>
      <c r="W21" s="25">
        <f t="shared" ref="W21:W84" si="9">(T21-U21*SIN(-$J$11*PI()/180))/(COS(-$J$11*PI()/180))</f>
        <v>-0.22877999142019112</v>
      </c>
      <c r="X21" s="24">
        <f t="shared" ref="X21:X83" si="10">MOD(ATAN2(U21,W21)*180/PI()-$J$9+360,360)</f>
        <v>5.6373010263837386</v>
      </c>
      <c r="Y21" s="7"/>
      <c r="Z21" s="25">
        <f t="shared" ref="Z21:Z84" si="11">B21</f>
        <v>635</v>
      </c>
      <c r="AA21" s="17">
        <f>360/40000*Z21+AA20</f>
        <v>5.7509999999999994</v>
      </c>
      <c r="AB21" s="24">
        <f t="shared" ref="AB21:AB84" si="12">AA21*PI()/180</f>
        <v>0.10037388528219388</v>
      </c>
      <c r="AC21" s="17">
        <f t="shared" ref="AC21:AC84" si="13">X21-AA21</f>
        <v>-0.1136989736162608</v>
      </c>
      <c r="AD21" s="17">
        <f t="shared" ref="AD21:AD83" ca="1" si="14">INDIRECT("AC"&amp;AE21)-AC21</f>
        <v>9.0917199736899157E-2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13878</v>
      </c>
      <c r="D22" s="17">
        <v>11443</v>
      </c>
      <c r="E22" s="17">
        <v>12631</v>
      </c>
      <c r="F22" s="17">
        <v>15050</v>
      </c>
      <c r="G22" s="24"/>
      <c r="H22" s="7"/>
      <c r="I22" s="25">
        <f t="shared" si="0"/>
        <v>1247</v>
      </c>
      <c r="J22" s="24">
        <f t="shared" si="0"/>
        <v>-3607</v>
      </c>
      <c r="K22" s="7"/>
      <c r="L22" s="25">
        <f t="shared" si="3"/>
        <v>1253.0495595784043</v>
      </c>
      <c r="M22" s="17">
        <f t="shared" si="1"/>
        <v>36.597171092663714</v>
      </c>
      <c r="N22" s="17">
        <f>$O$3*COS(2*PI()/$O$4*(AA22+$O$5))+$O$6</f>
        <v>-3605.4131120519155</v>
      </c>
      <c r="O22" s="24">
        <f>(J22-N22)^2</f>
        <v>2.5182133597758196</v>
      </c>
      <c r="P22" s="7"/>
      <c r="Q22" s="25">
        <f t="shared" si="5"/>
        <v>1289.5939310408567</v>
      </c>
      <c r="R22" s="24">
        <f t="shared" si="6"/>
        <v>-3644.261276099659</v>
      </c>
      <c r="S22" s="7"/>
      <c r="T22" s="25">
        <f t="shared" si="7"/>
        <v>-0.33243974536140364</v>
      </c>
      <c r="U22" s="24">
        <f t="shared" si="8"/>
        <v>-0.9469935469492925</v>
      </c>
      <c r="V22" s="7"/>
      <c r="W22" s="25">
        <f t="shared" si="9"/>
        <v>-0.32540918237257233</v>
      </c>
      <c r="X22" s="24">
        <f t="shared" si="10"/>
        <v>11.406828949625492</v>
      </c>
      <c r="Y22" s="7"/>
      <c r="Z22" s="25">
        <f t="shared" si="11"/>
        <v>644</v>
      </c>
      <c r="AA22" s="17">
        <f t="shared" ref="AA22:AA85" si="15">360/40000*Z22+AA21</f>
        <v>11.546999999999999</v>
      </c>
      <c r="AB22" s="24">
        <f t="shared" si="12"/>
        <v>0.20153316872778521</v>
      </c>
      <c r="AC22" s="17">
        <f t="shared" si="13"/>
        <v>-0.14017105037450683</v>
      </c>
      <c r="AD22" s="17">
        <f t="shared" ca="1" si="14"/>
        <v>4.5699454662084804E-3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14055</v>
      </c>
      <c r="D23" s="17">
        <v>11515</v>
      </c>
      <c r="E23" s="17">
        <v>12452</v>
      </c>
      <c r="F23" s="17">
        <v>14982</v>
      </c>
      <c r="G23" s="24"/>
      <c r="H23" s="7"/>
      <c r="I23" s="25">
        <f t="shared" si="0"/>
        <v>1603</v>
      </c>
      <c r="J23" s="24">
        <f t="shared" si="0"/>
        <v>-3467</v>
      </c>
      <c r="K23" s="7"/>
      <c r="L23" s="25">
        <f t="shared" si="3"/>
        <v>1609.2770653389487</v>
      </c>
      <c r="M23" s="17">
        <f t="shared" si="1"/>
        <v>39.401549269430653</v>
      </c>
      <c r="N23" s="17">
        <f t="shared" si="4"/>
        <v>-3462.6215922324373</v>
      </c>
      <c r="O23" s="24">
        <f t="shared" si="2"/>
        <v>19.170454579053811</v>
      </c>
      <c r="P23" s="7"/>
      <c r="Q23" s="25">
        <f t="shared" si="5"/>
        <v>1645.5939310408567</v>
      </c>
      <c r="R23" s="24">
        <f t="shared" si="6"/>
        <v>-3504.261276099659</v>
      </c>
      <c r="S23" s="7"/>
      <c r="T23" s="25">
        <f t="shared" si="7"/>
        <v>-0.42421169504260153</v>
      </c>
      <c r="U23" s="24">
        <f t="shared" si="8"/>
        <v>-0.91061330784777661</v>
      </c>
      <c r="V23" s="7"/>
      <c r="W23" s="25">
        <f t="shared" si="9"/>
        <v>-0.41745411068278038</v>
      </c>
      <c r="X23" s="24">
        <f t="shared" si="10"/>
        <v>17.071133928333893</v>
      </c>
      <c r="Y23" s="7"/>
      <c r="Z23" s="25">
        <f t="shared" si="11"/>
        <v>631</v>
      </c>
      <c r="AA23" s="17">
        <f t="shared" si="15"/>
        <v>17.225999999999999</v>
      </c>
      <c r="AB23" s="24">
        <f t="shared" si="12"/>
        <v>0.30065041694854322</v>
      </c>
      <c r="AC23" s="17">
        <f t="shared" si="13"/>
        <v>-0.15486607166610611</v>
      </c>
      <c r="AD23" s="17">
        <f t="shared" ca="1" si="14"/>
        <v>5.9022032211949238E-2</v>
      </c>
      <c r="AE23" s="17">
        <v>146</v>
      </c>
    </row>
    <row r="24" spans="1:31" s="17" customFormat="1" x14ac:dyDescent="0.25">
      <c r="A24" s="17">
        <v>4</v>
      </c>
      <c r="B24" s="17">
        <v>611</v>
      </c>
      <c r="C24" s="17">
        <v>14231</v>
      </c>
      <c r="D24" s="17">
        <v>11602</v>
      </c>
      <c r="E24" s="17">
        <v>12297</v>
      </c>
      <c r="F24" s="17">
        <v>14902</v>
      </c>
      <c r="G24" s="24"/>
      <c r="H24" s="7"/>
      <c r="I24" s="25">
        <f t="shared" si="0"/>
        <v>1934</v>
      </c>
      <c r="J24" s="24">
        <f t="shared" si="0"/>
        <v>-3300</v>
      </c>
      <c r="K24" s="7"/>
      <c r="L24" s="25">
        <f t="shared" si="3"/>
        <v>1938.7868625934298</v>
      </c>
      <c r="M24" s="17">
        <f t="shared" si="1"/>
        <v>22.914053488377085</v>
      </c>
      <c r="N24" s="17">
        <f t="shared" si="4"/>
        <v>-3291.6202633141488</v>
      </c>
      <c r="O24" s="24">
        <f t="shared" si="2"/>
        <v>70.219986924200199</v>
      </c>
      <c r="P24" s="7"/>
      <c r="Q24" s="25">
        <f t="shared" si="5"/>
        <v>1976.5939310408567</v>
      </c>
      <c r="R24" s="24">
        <f t="shared" si="6"/>
        <v>-3337.261276099659</v>
      </c>
      <c r="S24" s="7"/>
      <c r="T24" s="25">
        <f t="shared" si="7"/>
        <v>-0.50953898533607489</v>
      </c>
      <c r="U24" s="24">
        <f t="shared" si="8"/>
        <v>-0.8672168797766826</v>
      </c>
      <c r="V24" s="7"/>
      <c r="W24" s="25">
        <f t="shared" si="9"/>
        <v>-0.50310635839268369</v>
      </c>
      <c r="X24" s="24">
        <f t="shared" si="10"/>
        <v>22.562599737250082</v>
      </c>
      <c r="Y24" s="7"/>
      <c r="Z24" s="25">
        <f t="shared" si="11"/>
        <v>611</v>
      </c>
      <c r="AA24" s="17">
        <f t="shared" si="15"/>
        <v>22.724999999999998</v>
      </c>
      <c r="AB24" s="24">
        <f t="shared" si="12"/>
        <v>0.3966260725157113</v>
      </c>
      <c r="AC24" s="17">
        <f t="shared" si="13"/>
        <v>-0.16240026274991592</v>
      </c>
      <c r="AD24" s="17">
        <f t="shared" ca="1" si="14"/>
        <v>6.4858989431183289E-2</v>
      </c>
      <c r="AE24" s="17">
        <v>145</v>
      </c>
    </row>
    <row r="25" spans="1:31" s="17" customFormat="1" x14ac:dyDescent="0.25">
      <c r="A25" s="17">
        <v>5</v>
      </c>
      <c r="B25" s="17">
        <v>611</v>
      </c>
      <c r="C25" s="17">
        <v>14382</v>
      </c>
      <c r="D25" s="17">
        <v>11705</v>
      </c>
      <c r="E25" s="17">
        <v>12138</v>
      </c>
      <c r="F25" s="17">
        <v>14797</v>
      </c>
      <c r="G25" s="24"/>
      <c r="H25" s="7"/>
      <c r="I25" s="25">
        <f t="shared" si="0"/>
        <v>2244</v>
      </c>
      <c r="J25" s="24">
        <f t="shared" si="0"/>
        <v>-3092</v>
      </c>
      <c r="K25" s="7"/>
      <c r="L25" s="25">
        <f t="shared" si="3"/>
        <v>2250.0498105873999</v>
      </c>
      <c r="M25" s="17">
        <f t="shared" si="1"/>
        <v>36.60020814341545</v>
      </c>
      <c r="N25" s="17">
        <f t="shared" si="4"/>
        <v>-3089.998342628448</v>
      </c>
      <c r="O25" s="24">
        <f t="shared" si="2"/>
        <v>4.006632233088574</v>
      </c>
      <c r="P25" s="7"/>
      <c r="Q25" s="25">
        <f t="shared" si="5"/>
        <v>2286.5939310408567</v>
      </c>
      <c r="R25" s="24">
        <f t="shared" si="6"/>
        <v>-3129.261276099659</v>
      </c>
      <c r="S25" s="7"/>
      <c r="T25" s="25">
        <f t="shared" si="7"/>
        <v>-0.58945276174385952</v>
      </c>
      <c r="U25" s="24">
        <f t="shared" si="8"/>
        <v>-0.81316623882585903</v>
      </c>
      <c r="V25" s="7"/>
      <c r="W25" s="25">
        <f t="shared" si="9"/>
        <v>-0.58342414379013507</v>
      </c>
      <c r="X25" s="24">
        <f t="shared" si="10"/>
        <v>28.101293177339187</v>
      </c>
      <c r="Y25" s="7"/>
      <c r="Z25" s="25">
        <f t="shared" si="11"/>
        <v>611</v>
      </c>
      <c r="AA25" s="17">
        <f t="shared" si="15"/>
        <v>28.223999999999997</v>
      </c>
      <c r="AB25" s="24">
        <f t="shared" si="12"/>
        <v>0.4926017280828795</v>
      </c>
      <c r="AC25" s="17">
        <f t="shared" si="13"/>
        <v>-0.12270682266080968</v>
      </c>
      <c r="AD25" s="17">
        <f t="shared" ca="1" si="14"/>
        <v>8.9427158704825871E-2</v>
      </c>
      <c r="AE25" s="17">
        <v>144</v>
      </c>
    </row>
    <row r="26" spans="1:31" s="17" customFormat="1" x14ac:dyDescent="0.25">
      <c r="A26" s="17">
        <v>6</v>
      </c>
      <c r="B26" s="17">
        <v>629</v>
      </c>
      <c r="C26" s="17">
        <v>14543</v>
      </c>
      <c r="D26" s="17">
        <v>11830</v>
      </c>
      <c r="E26" s="17">
        <v>11991</v>
      </c>
      <c r="F26" s="17">
        <v>14685</v>
      </c>
      <c r="G26" s="24"/>
      <c r="H26" s="7"/>
      <c r="I26" s="25">
        <f t="shared" si="0"/>
        <v>2552</v>
      </c>
      <c r="J26" s="24">
        <f t="shared" si="0"/>
        <v>-2855</v>
      </c>
      <c r="K26" s="7"/>
      <c r="L26" s="25">
        <f t="shared" si="3"/>
        <v>2548.3994964459462</v>
      </c>
      <c r="M26" s="17">
        <f t="shared" si="1"/>
        <v>12.963625842754261</v>
      </c>
      <c r="N26" s="17">
        <f t="shared" si="4"/>
        <v>-2852.4084751099626</v>
      </c>
      <c r="O26" s="24">
        <f t="shared" si="2"/>
        <v>6.7160012556831648</v>
      </c>
      <c r="P26" s="7"/>
      <c r="Q26" s="25">
        <f t="shared" si="5"/>
        <v>2594.5939310408567</v>
      </c>
      <c r="R26" s="24">
        <f t="shared" si="6"/>
        <v>-2892.261276099659</v>
      </c>
      <c r="S26" s="7"/>
      <c r="T26" s="25">
        <f t="shared" si="7"/>
        <v>-0.66885096540062627</v>
      </c>
      <c r="U26" s="24">
        <f t="shared" si="8"/>
        <v>-0.75157969120400714</v>
      </c>
      <c r="V26" s="7"/>
      <c r="W26" s="25">
        <f t="shared" si="9"/>
        <v>-0.66328236251663752</v>
      </c>
      <c r="X26" s="24">
        <f t="shared" si="10"/>
        <v>33.871878451412044</v>
      </c>
      <c r="Y26" s="7"/>
      <c r="Z26" s="25">
        <f t="shared" si="11"/>
        <v>629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-1.3121548587953669E-2</v>
      </c>
      <c r="AD26" s="17">
        <f t="shared" ca="1" si="14"/>
        <v>2.3606854065150173E-3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14661</v>
      </c>
      <c r="D27" s="17">
        <v>11949</v>
      </c>
      <c r="E27" s="17">
        <v>11850</v>
      </c>
      <c r="F27" s="17">
        <v>14547</v>
      </c>
      <c r="G27" s="24"/>
      <c r="H27" s="7"/>
      <c r="I27" s="25">
        <f t="shared" si="0"/>
        <v>2811</v>
      </c>
      <c r="J27" s="24">
        <f t="shared" si="0"/>
        <v>-2598</v>
      </c>
      <c r="K27" s="7"/>
      <c r="L27" s="25">
        <f t="shared" si="3"/>
        <v>2815.6806074653919</v>
      </c>
      <c r="M27" s="17">
        <f t="shared" si="1"/>
        <v>21.908086245082</v>
      </c>
      <c r="N27" s="17">
        <f t="shared" si="4"/>
        <v>-2592.8544204362561</v>
      </c>
      <c r="O27" s="24">
        <f t="shared" si="2"/>
        <v>26.476989046819096</v>
      </c>
      <c r="P27" s="7"/>
      <c r="Q27" s="25">
        <f t="shared" si="5"/>
        <v>2853.5939310408567</v>
      </c>
      <c r="R27" s="24">
        <f t="shared" si="6"/>
        <v>-2635.261276099659</v>
      </c>
      <c r="S27" s="7"/>
      <c r="T27" s="25">
        <f t="shared" si="7"/>
        <v>-0.73561763665745283</v>
      </c>
      <c r="U27" s="24">
        <f t="shared" si="8"/>
        <v>-0.68479596656765307</v>
      </c>
      <c r="V27" s="7"/>
      <c r="W27" s="25">
        <f t="shared" si="9"/>
        <v>-0.73054733453847542</v>
      </c>
      <c r="X27" s="24">
        <f t="shared" si="10"/>
        <v>39.294363729061331</v>
      </c>
      <c r="Y27" s="7"/>
      <c r="Z27" s="25">
        <f t="shared" si="11"/>
        <v>615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-0.12563627093866359</v>
      </c>
      <c r="AD27" s="17">
        <f t="shared" ca="1" si="14"/>
        <v>0.1320599696937208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14792</v>
      </c>
      <c r="D28" s="17">
        <v>12098</v>
      </c>
      <c r="E28" s="17">
        <v>11730</v>
      </c>
      <c r="F28" s="17">
        <v>14405</v>
      </c>
      <c r="G28" s="24"/>
      <c r="H28" s="7"/>
      <c r="I28" s="25">
        <f t="shared" si="0"/>
        <v>3062</v>
      </c>
      <c r="J28" s="24">
        <f t="shared" si="0"/>
        <v>-2307</v>
      </c>
      <c r="K28" s="7"/>
      <c r="L28" s="25">
        <f t="shared" si="3"/>
        <v>3059.9741888951289</v>
      </c>
      <c r="M28" s="17">
        <f t="shared" si="1"/>
        <v>4.1039106326189927</v>
      </c>
      <c r="N28" s="17">
        <f t="shared" si="4"/>
        <v>-2303.9838857593318</v>
      </c>
      <c r="O28" s="24">
        <f t="shared" si="2"/>
        <v>9.0969451127616949</v>
      </c>
      <c r="P28" s="7"/>
      <c r="Q28" s="25">
        <f t="shared" si="5"/>
        <v>3104.5939310408567</v>
      </c>
      <c r="R28" s="24">
        <f t="shared" si="6"/>
        <v>-2344.261276099659</v>
      </c>
      <c r="S28" s="7"/>
      <c r="T28" s="25">
        <f t="shared" si="7"/>
        <v>-0.80032201691020755</v>
      </c>
      <c r="U28" s="24">
        <f t="shared" si="8"/>
        <v>-0.60917704100664505</v>
      </c>
      <c r="V28" s="7"/>
      <c r="W28" s="25">
        <f t="shared" si="9"/>
        <v>-0.79581563757695772</v>
      </c>
      <c r="X28" s="24">
        <f t="shared" si="10"/>
        <v>45.009750438273727</v>
      </c>
      <c r="Y28" s="7"/>
      <c r="Z28" s="25">
        <f t="shared" si="11"/>
        <v>625</v>
      </c>
      <c r="AA28" s="17">
        <f t="shared" si="15"/>
        <v>45.044999999999995</v>
      </c>
      <c r="AB28" s="24">
        <f t="shared" si="12"/>
        <v>0.78618356156084557</v>
      </c>
      <c r="AC28" s="17">
        <f t="shared" si="13"/>
        <v>-3.5249561726267586E-2</v>
      </c>
      <c r="AD28" s="17">
        <f t="shared" ca="1" si="14"/>
        <v>8.8623608107639029E-2</v>
      </c>
      <c r="AE28" s="17">
        <v>141</v>
      </c>
    </row>
    <row r="29" spans="1:31" s="17" customFormat="1" x14ac:dyDescent="0.25">
      <c r="A29" s="17">
        <v>9</v>
      </c>
      <c r="B29" s="17">
        <v>634</v>
      </c>
      <c r="C29" s="17">
        <v>14902</v>
      </c>
      <c r="D29" s="17">
        <v>12258</v>
      </c>
      <c r="E29" s="17">
        <v>11623</v>
      </c>
      <c r="F29" s="17">
        <v>14247</v>
      </c>
      <c r="G29" s="24"/>
      <c r="H29" s="7"/>
      <c r="I29" s="25">
        <f t="shared" si="0"/>
        <v>3279</v>
      </c>
      <c r="J29" s="24">
        <f t="shared" si="0"/>
        <v>-1989</v>
      </c>
      <c r="K29" s="7"/>
      <c r="L29" s="25">
        <f t="shared" si="3"/>
        <v>3277.2322813038959</v>
      </c>
      <c r="M29" s="17">
        <f t="shared" si="1"/>
        <v>3.1248293885560203</v>
      </c>
      <c r="N29" s="17">
        <f t="shared" si="4"/>
        <v>-1987.947399748233</v>
      </c>
      <c r="O29" s="24">
        <f t="shared" si="2"/>
        <v>1.1079672900199296</v>
      </c>
      <c r="P29" s="7"/>
      <c r="Q29" s="25">
        <f t="shared" si="5"/>
        <v>3321.5939310408567</v>
      </c>
      <c r="R29" s="24">
        <f t="shared" si="6"/>
        <v>-2026.261276099659</v>
      </c>
      <c r="S29" s="7"/>
      <c r="T29" s="25">
        <f t="shared" si="7"/>
        <v>-0.85626166039565688</v>
      </c>
      <c r="U29" s="24">
        <f t="shared" si="8"/>
        <v>-0.52654192647605902</v>
      </c>
      <c r="V29" s="7"/>
      <c r="W29" s="25">
        <f t="shared" si="9"/>
        <v>-0.85237111853132186</v>
      </c>
      <c r="X29" s="24">
        <f t="shared" si="10"/>
        <v>50.737710163170505</v>
      </c>
      <c r="Y29" s="7"/>
      <c r="Z29" s="25">
        <f t="shared" si="11"/>
        <v>634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-1.3289836829486035E-2</v>
      </c>
      <c r="AD29" s="17">
        <f t="shared" ca="1" si="14"/>
        <v>1.0386644733067385E-2</v>
      </c>
      <c r="AE29" s="17">
        <v>140</v>
      </c>
    </row>
    <row r="30" spans="1:31" s="17" customFormat="1" x14ac:dyDescent="0.25">
      <c r="A30" s="17">
        <v>10</v>
      </c>
      <c r="B30" s="17">
        <v>644</v>
      </c>
      <c r="C30" s="17">
        <v>14990</v>
      </c>
      <c r="D30" s="17">
        <v>12425</v>
      </c>
      <c r="E30" s="17">
        <v>11522</v>
      </c>
      <c r="F30" s="17">
        <v>14067</v>
      </c>
      <c r="G30" s="24"/>
      <c r="H30" s="7"/>
      <c r="I30" s="25">
        <f t="shared" si="0"/>
        <v>3468</v>
      </c>
      <c r="J30" s="24">
        <f t="shared" si="0"/>
        <v>-1642</v>
      </c>
      <c r="K30" s="7"/>
      <c r="L30" s="25">
        <f t="shared" si="3"/>
        <v>3464.2097680109728</v>
      </c>
      <c r="M30" s="17">
        <f t="shared" si="1"/>
        <v>14.36585853064534</v>
      </c>
      <c r="N30" s="17">
        <f t="shared" si="4"/>
        <v>-1646.4125074956157</v>
      </c>
      <c r="O30" s="24">
        <f t="shared" si="2"/>
        <v>19.470222398864983</v>
      </c>
      <c r="P30" s="7"/>
      <c r="Q30" s="25">
        <f t="shared" si="5"/>
        <v>3510.5939310408567</v>
      </c>
      <c r="R30" s="24">
        <f t="shared" si="6"/>
        <v>-1679.261276099659</v>
      </c>
      <c r="S30" s="7"/>
      <c r="T30" s="25">
        <f t="shared" si="7"/>
        <v>-0.90498328536685457</v>
      </c>
      <c r="U30" s="24">
        <f t="shared" si="8"/>
        <v>-0.43637090527444466</v>
      </c>
      <c r="V30" s="7"/>
      <c r="W30" s="25">
        <f t="shared" si="9"/>
        <v>-0.90176440186149731</v>
      </c>
      <c r="X30" s="24">
        <f t="shared" si="10"/>
        <v>56.620200421214804</v>
      </c>
      <c r="Y30" s="7"/>
      <c r="Z30" s="25">
        <f t="shared" si="11"/>
        <v>644</v>
      </c>
      <c r="AA30" s="17">
        <f t="shared" si="15"/>
        <v>56.54699999999999</v>
      </c>
      <c r="AB30" s="24">
        <f t="shared" si="12"/>
        <v>0.98693133212523332</v>
      </c>
      <c r="AC30" s="17">
        <f t="shared" si="13"/>
        <v>7.3200421214814071E-2</v>
      </c>
      <c r="AD30" s="17">
        <f t="shared" ca="1" si="14"/>
        <v>-7.4547311166220709E-2</v>
      </c>
      <c r="AE30" s="17">
        <v>139</v>
      </c>
    </row>
    <row r="31" spans="1:31" s="17" customFormat="1" x14ac:dyDescent="0.25">
      <c r="A31" s="17">
        <v>11</v>
      </c>
      <c r="B31" s="17">
        <v>625</v>
      </c>
      <c r="C31" s="17">
        <v>15068</v>
      </c>
      <c r="D31" s="17">
        <v>12599</v>
      </c>
      <c r="E31" s="17">
        <v>11454</v>
      </c>
      <c r="F31" s="17">
        <v>13897</v>
      </c>
      <c r="G31" s="24"/>
      <c r="H31" s="7"/>
      <c r="I31" s="25">
        <f t="shared" si="0"/>
        <v>3614</v>
      </c>
      <c r="J31" s="24">
        <f t="shared" si="0"/>
        <v>-1298</v>
      </c>
      <c r="K31" s="7"/>
      <c r="L31" s="25">
        <f t="shared" si="3"/>
        <v>3611.3857804678851</v>
      </c>
      <c r="M31" s="17">
        <f t="shared" si="1"/>
        <v>6.8341437620912044</v>
      </c>
      <c r="N31" s="17">
        <f t="shared" si="4"/>
        <v>-1298.4726080595358</v>
      </c>
      <c r="O31" s="24">
        <f t="shared" si="2"/>
        <v>0.22335837793818208</v>
      </c>
      <c r="P31" s="7"/>
      <c r="Q31" s="25">
        <f t="shared" si="5"/>
        <v>3656.5939310408567</v>
      </c>
      <c r="R31" s="24">
        <f t="shared" si="6"/>
        <v>-1335.261276099659</v>
      </c>
      <c r="S31" s="7"/>
      <c r="T31" s="25">
        <f t="shared" si="7"/>
        <v>-0.94262009619116605</v>
      </c>
      <c r="U31" s="24">
        <f t="shared" si="8"/>
        <v>-0.34697946062500568</v>
      </c>
      <c r="V31" s="7"/>
      <c r="W31" s="25">
        <f t="shared" si="9"/>
        <v>-0.94006676956292623</v>
      </c>
      <c r="X31" s="24">
        <f t="shared" si="10"/>
        <v>62.183758981386518</v>
      </c>
      <c r="Y31" s="7"/>
      <c r="Z31" s="25">
        <f t="shared" si="11"/>
        <v>625</v>
      </c>
      <c r="AA31" s="17">
        <f t="shared" si="15"/>
        <v>62.17199999999999</v>
      </c>
      <c r="AB31" s="24">
        <f t="shared" si="12"/>
        <v>1.0851061025499145</v>
      </c>
      <c r="AC31" s="17">
        <f t="shared" si="13"/>
        <v>1.1758981386527978E-2</v>
      </c>
      <c r="AD31" s="17">
        <f t="shared" ca="1" si="14"/>
        <v>4.2081859995981574E-2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15121</v>
      </c>
      <c r="D32" s="17">
        <v>12783</v>
      </c>
      <c r="E32" s="17">
        <v>11397</v>
      </c>
      <c r="F32" s="17">
        <v>13717</v>
      </c>
      <c r="G32" s="24"/>
      <c r="H32" s="7"/>
      <c r="I32" s="25">
        <f t="shared" si="0"/>
        <v>3724</v>
      </c>
      <c r="J32" s="24">
        <f t="shared" si="0"/>
        <v>-934</v>
      </c>
      <c r="K32" s="7"/>
      <c r="L32" s="25">
        <f t="shared" si="3"/>
        <v>3723.805882081499</v>
      </c>
      <c r="M32" s="17">
        <f t="shared" si="1"/>
        <v>3.7681766283152611E-2</v>
      </c>
      <c r="N32" s="17">
        <f t="shared" si="4"/>
        <v>-935.92298590238647</v>
      </c>
      <c r="O32" s="24">
        <f t="shared" si="2"/>
        <v>3.6978747807771137</v>
      </c>
      <c r="P32" s="7"/>
      <c r="Q32" s="25">
        <f t="shared" si="5"/>
        <v>3766.5939310408567</v>
      </c>
      <c r="R32" s="24">
        <f t="shared" si="6"/>
        <v>-971.26127609965886</v>
      </c>
      <c r="S32" s="7"/>
      <c r="T32" s="25">
        <f t="shared" si="7"/>
        <v>-0.97097659749715426</v>
      </c>
      <c r="U32" s="24">
        <f t="shared" si="8"/>
        <v>-0.2523908389610644</v>
      </c>
      <c r="V32" s="7"/>
      <c r="W32" s="25">
        <f t="shared" si="9"/>
        <v>-0.96912720603631042</v>
      </c>
      <c r="X32" s="24">
        <f t="shared" si="10"/>
        <v>67.845557764873433</v>
      </c>
      <c r="Y32" s="7"/>
      <c r="Z32" s="25">
        <f t="shared" si="11"/>
        <v>628</v>
      </c>
      <c r="AA32" s="17">
        <f t="shared" si="15"/>
        <v>67.823999999999984</v>
      </c>
      <c r="AB32" s="24">
        <f t="shared" si="12"/>
        <v>1.1837521118726337</v>
      </c>
      <c r="AC32" s="17">
        <f t="shared" si="13"/>
        <v>2.1557764873449514E-2</v>
      </c>
      <c r="AD32" s="17">
        <f t="shared" ca="1" si="14"/>
        <v>8.0861811452493271E-2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15162</v>
      </c>
      <c r="D33" s="17">
        <v>12966</v>
      </c>
      <c r="E33" s="17">
        <v>11362</v>
      </c>
      <c r="F33" s="17">
        <v>13544</v>
      </c>
      <c r="G33" s="24"/>
      <c r="H33" s="7"/>
      <c r="I33" s="25">
        <f t="shared" si="0"/>
        <v>3800</v>
      </c>
      <c r="J33" s="24">
        <f t="shared" si="0"/>
        <v>-578</v>
      </c>
      <c r="K33" s="7"/>
      <c r="L33" s="25">
        <f t="shared" si="3"/>
        <v>3797.3745779806322</v>
      </c>
      <c r="M33" s="17">
        <f t="shared" si="1"/>
        <v>6.8928407797810927</v>
      </c>
      <c r="N33" s="17">
        <f t="shared" si="4"/>
        <v>-578.26794316697828</v>
      </c>
      <c r="O33" s="24">
        <f t="shared" si="2"/>
        <v>7.1793540730352767E-2</v>
      </c>
      <c r="P33" s="7"/>
      <c r="Q33" s="25">
        <f t="shared" si="5"/>
        <v>3842.5939310408567</v>
      </c>
      <c r="R33" s="24">
        <f t="shared" si="6"/>
        <v>-615.26127609965886</v>
      </c>
      <c r="S33" s="7"/>
      <c r="T33" s="25">
        <f t="shared" si="7"/>
        <v>-0.99056836203583687</v>
      </c>
      <c r="U33" s="24">
        <f t="shared" si="8"/>
        <v>-0.15988108810292401</v>
      </c>
      <c r="V33" s="7"/>
      <c r="W33" s="25">
        <f t="shared" si="9"/>
        <v>-0.98940720968795892</v>
      </c>
      <c r="X33" s="24">
        <f t="shared" si="10"/>
        <v>73.263668449057661</v>
      </c>
      <c r="Y33" s="7"/>
      <c r="Z33" s="25">
        <f t="shared" si="11"/>
        <v>604</v>
      </c>
      <c r="AA33" s="17">
        <f t="shared" si="15"/>
        <v>73.259999999999991</v>
      </c>
      <c r="AB33" s="24">
        <f t="shared" si="12"/>
        <v>1.2786282100110458</v>
      </c>
      <c r="AC33" s="17">
        <f t="shared" si="13"/>
        <v>3.6684490576703865E-3</v>
      </c>
      <c r="AD33" s="17">
        <f t="shared" ca="1" si="14"/>
        <v>4.9222364590491452E-2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15187</v>
      </c>
      <c r="D34" s="17">
        <v>13148</v>
      </c>
      <c r="E34" s="17">
        <v>11345</v>
      </c>
      <c r="F34" s="17">
        <v>13359</v>
      </c>
      <c r="G34" s="24"/>
      <c r="H34" s="7"/>
      <c r="I34" s="25">
        <f t="shared" si="0"/>
        <v>3842</v>
      </c>
      <c r="J34" s="24">
        <f t="shared" si="0"/>
        <v>-211</v>
      </c>
      <c r="K34" s="7"/>
      <c r="L34" s="25">
        <f t="shared" si="3"/>
        <v>3836.7053292291976</v>
      </c>
      <c r="M34" s="17">
        <f t="shared" si="1"/>
        <v>28.033538571189709</v>
      </c>
      <c r="N34" s="17">
        <f t="shared" si="4"/>
        <v>-209.64708119011252</v>
      </c>
      <c r="O34" s="24">
        <f t="shared" si="2"/>
        <v>1.8303893061473662</v>
      </c>
      <c r="P34" s="7"/>
      <c r="Q34" s="25">
        <f t="shared" si="5"/>
        <v>3884.5939310408567</v>
      </c>
      <c r="R34" s="24">
        <f t="shared" si="6"/>
        <v>-248.26127609965889</v>
      </c>
      <c r="S34" s="7"/>
      <c r="T34" s="25">
        <f t="shared" si="7"/>
        <v>-1.0013953898072141</v>
      </c>
      <c r="U34" s="24">
        <f t="shared" si="8"/>
        <v>-6.4512889886807409E-2</v>
      </c>
      <c r="V34" s="7"/>
      <c r="W34" s="25">
        <f t="shared" si="9"/>
        <v>-1.0009434834897213</v>
      </c>
      <c r="X34" s="24">
        <f t="shared" si="10"/>
        <v>78.755174865616766</v>
      </c>
      <c r="Y34" s="7"/>
      <c r="Z34" s="25">
        <f t="shared" si="11"/>
        <v>613</v>
      </c>
      <c r="AA34" s="17">
        <f t="shared" si="15"/>
        <v>78.776999999999987</v>
      </c>
      <c r="AB34" s="24">
        <f t="shared" si="12"/>
        <v>1.3749180248435726</v>
      </c>
      <c r="AC34" s="17">
        <f t="shared" si="13"/>
        <v>-2.1825134383220757E-2</v>
      </c>
      <c r="AD34" s="17">
        <f t="shared" ca="1" si="14"/>
        <v>2.7817619311605313E-2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15180</v>
      </c>
      <c r="D35" s="17">
        <v>13336</v>
      </c>
      <c r="E35" s="17">
        <v>11337</v>
      </c>
      <c r="F35" s="17">
        <v>13166</v>
      </c>
      <c r="G35" s="24"/>
      <c r="H35" s="7"/>
      <c r="I35" s="25">
        <f t="shared" si="0"/>
        <v>3843</v>
      </c>
      <c r="J35" s="24">
        <f t="shared" si="0"/>
        <v>170</v>
      </c>
      <c r="K35" s="7"/>
      <c r="L35" s="25">
        <f t="shared" si="3"/>
        <v>3839.7855197139111</v>
      </c>
      <c r="M35" s="17">
        <f t="shared" si="1"/>
        <v>10.33288350965436</v>
      </c>
      <c r="N35" s="17">
        <f t="shared" si="4"/>
        <v>168.51539854795968</v>
      </c>
      <c r="O35" s="24">
        <f t="shared" si="2"/>
        <v>2.2040414714002354</v>
      </c>
      <c r="P35" s="7"/>
      <c r="Q35" s="25">
        <f t="shared" si="5"/>
        <v>3885.5939310408567</v>
      </c>
      <c r="R35" s="24">
        <f t="shared" si="6"/>
        <v>132.73872390034111</v>
      </c>
      <c r="S35" s="7"/>
      <c r="T35" s="25">
        <f t="shared" si="7"/>
        <v>-1.0016531761827232</v>
      </c>
      <c r="U35" s="24">
        <f t="shared" si="8"/>
        <v>3.4493332239460779E-2</v>
      </c>
      <c r="V35" s="7"/>
      <c r="W35" s="25">
        <f t="shared" si="9"/>
        <v>-1.0019372681602685</v>
      </c>
      <c r="X35" s="24">
        <f t="shared" si="10"/>
        <v>84.414628716379013</v>
      </c>
      <c r="Y35" s="7"/>
      <c r="Z35" s="25">
        <f t="shared" si="11"/>
        <v>625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1.2628716379026628E-2</v>
      </c>
      <c r="AD35" s="17">
        <f t="shared" ca="1" si="14"/>
        <v>4.8804828902007102E-2</v>
      </c>
      <c r="AE35" s="17">
        <v>134</v>
      </c>
    </row>
    <row r="36" spans="1:31" s="17" customFormat="1" x14ac:dyDescent="0.25">
      <c r="A36" s="17">
        <v>16</v>
      </c>
      <c r="B36" s="17">
        <v>637</v>
      </c>
      <c r="C36" s="17">
        <v>15164</v>
      </c>
      <c r="D36" s="17">
        <v>13525</v>
      </c>
      <c r="E36" s="17">
        <v>11354</v>
      </c>
      <c r="F36" s="17">
        <v>12974</v>
      </c>
      <c r="G36" s="24"/>
      <c r="H36" s="7"/>
      <c r="I36" s="25">
        <f t="shared" si="0"/>
        <v>3810</v>
      </c>
      <c r="J36" s="24">
        <f t="shared" si="0"/>
        <v>551</v>
      </c>
      <c r="K36" s="7"/>
      <c r="L36" s="25">
        <f t="shared" si="3"/>
        <v>3804.4351267760212</v>
      </c>
      <c r="M36" s="17">
        <f t="shared" si="1"/>
        <v>30.967813998956128</v>
      </c>
      <c r="N36" s="17">
        <f t="shared" si="4"/>
        <v>552.60894749362319</v>
      </c>
      <c r="O36" s="24">
        <f t="shared" si="2"/>
        <v>2.5887120372363479</v>
      </c>
      <c r="P36" s="7"/>
      <c r="Q36" s="25">
        <f t="shared" si="5"/>
        <v>3852.5939310408567</v>
      </c>
      <c r="R36" s="24">
        <f t="shared" si="6"/>
        <v>513.73872390034114</v>
      </c>
      <c r="S36" s="7"/>
      <c r="T36" s="25">
        <f t="shared" si="7"/>
        <v>-0.99314622579092671</v>
      </c>
      <c r="U36" s="24">
        <f t="shared" si="8"/>
        <v>0.133499554365729</v>
      </c>
      <c r="V36" s="7"/>
      <c r="W36" s="25">
        <f t="shared" si="9"/>
        <v>-0.99416607389196399</v>
      </c>
      <c r="X36" s="24">
        <f t="shared" si="10"/>
        <v>90.091001753746411</v>
      </c>
      <c r="Y36" s="7"/>
      <c r="Z36" s="25">
        <f t="shared" si="11"/>
        <v>637</v>
      </c>
      <c r="AA36" s="17">
        <f t="shared" si="15"/>
        <v>90.134999999999991</v>
      </c>
      <c r="AB36" s="24">
        <f t="shared" si="12"/>
        <v>1.5731525212850888</v>
      </c>
      <c r="AC36" s="17">
        <f t="shared" si="13"/>
        <v>-4.3998246253579509E-2</v>
      </c>
      <c r="AD36" s="17">
        <f t="shared" ca="1" si="14"/>
        <v>2.5310779186341392E-2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15128</v>
      </c>
      <c r="D37" s="17">
        <v>13711</v>
      </c>
      <c r="E37" s="17">
        <v>11390</v>
      </c>
      <c r="F37" s="17">
        <v>12790</v>
      </c>
      <c r="G37" s="24"/>
      <c r="H37" s="7"/>
      <c r="I37" s="25">
        <f t="shared" si="0"/>
        <v>3738</v>
      </c>
      <c r="J37" s="24">
        <f t="shared" si="0"/>
        <v>921</v>
      </c>
      <c r="K37" s="7"/>
      <c r="L37" s="25">
        <f t="shared" si="3"/>
        <v>3732.0359700388531</v>
      </c>
      <c r="M37" s="17">
        <f t="shared" si="1"/>
        <v>35.569653377458302</v>
      </c>
      <c r="N37" s="17">
        <f t="shared" si="4"/>
        <v>925.65443763888356</v>
      </c>
      <c r="O37" s="24">
        <f t="shared" si="2"/>
        <v>21.66378973425601</v>
      </c>
      <c r="P37" s="7"/>
      <c r="Q37" s="25">
        <f t="shared" si="5"/>
        <v>3780.5939310408567</v>
      </c>
      <c r="R37" s="24">
        <f t="shared" si="6"/>
        <v>883.73872390034114</v>
      </c>
      <c r="S37" s="7"/>
      <c r="T37" s="25">
        <f t="shared" si="7"/>
        <v>-0.97458560675427997</v>
      </c>
      <c r="U37" s="24">
        <f t="shared" si="8"/>
        <v>0.22964732913402092</v>
      </c>
      <c r="V37" s="7"/>
      <c r="W37" s="25">
        <f t="shared" si="9"/>
        <v>-0.97631968410483494</v>
      </c>
      <c r="X37" s="24">
        <f t="shared" si="10"/>
        <v>95.679258469314618</v>
      </c>
      <c r="Y37" s="7"/>
      <c r="Z37" s="25">
        <f t="shared" si="11"/>
        <v>627</v>
      </c>
      <c r="AA37" s="17">
        <f t="shared" si="15"/>
        <v>95.777999999999992</v>
      </c>
      <c r="AB37" s="24">
        <f t="shared" si="12"/>
        <v>1.6716414509751287</v>
      </c>
      <c r="AC37" s="17">
        <f t="shared" si="13"/>
        <v>-9.8741530685373391E-2</v>
      </c>
      <c r="AD37" s="17">
        <f t="shared" ca="1" si="14"/>
        <v>8.6556741110740631E-2</v>
      </c>
      <c r="AE37" s="17">
        <v>132</v>
      </c>
    </row>
    <row r="38" spans="1:31" s="17" customFormat="1" x14ac:dyDescent="0.25">
      <c r="A38" s="17">
        <v>18</v>
      </c>
      <c r="B38" s="17">
        <v>635</v>
      </c>
      <c r="C38" s="17">
        <v>15080</v>
      </c>
      <c r="D38" s="17">
        <v>13903</v>
      </c>
      <c r="E38" s="17">
        <v>11451</v>
      </c>
      <c r="F38" s="17">
        <v>12616</v>
      </c>
      <c r="G38" s="24"/>
      <c r="H38" s="7"/>
      <c r="I38" s="25">
        <f t="shared" si="0"/>
        <v>3629</v>
      </c>
      <c r="J38" s="24">
        <f t="shared" si="0"/>
        <v>1287</v>
      </c>
      <c r="K38" s="7"/>
      <c r="L38" s="25">
        <f t="shared" si="3"/>
        <v>3621.4118383652594</v>
      </c>
      <c r="M38" s="17">
        <f t="shared" si="1"/>
        <v>57.580196994948714</v>
      </c>
      <c r="N38" s="17">
        <f t="shared" si="4"/>
        <v>1294.666690428844</v>
      </c>
      <c r="O38" s="24">
        <f t="shared" si="2"/>
        <v>58.778142131728949</v>
      </c>
      <c r="P38" s="7"/>
      <c r="Q38" s="25">
        <f t="shared" si="5"/>
        <v>3671.5939310408567</v>
      </c>
      <c r="R38" s="24">
        <f t="shared" si="6"/>
        <v>1249.738723900341</v>
      </c>
      <c r="S38" s="7"/>
      <c r="T38" s="25">
        <f t="shared" si="7"/>
        <v>-0.94648689182380086</v>
      </c>
      <c r="U38" s="24">
        <f t="shared" si="8"/>
        <v>0.3247556684994124</v>
      </c>
      <c r="V38" s="7"/>
      <c r="W38" s="25">
        <f t="shared" si="9"/>
        <v>-0.94892720794280794</v>
      </c>
      <c r="X38" s="24">
        <f t="shared" si="10"/>
        <v>101.3356245044597</v>
      </c>
      <c r="Y38" s="7"/>
      <c r="Z38" s="25">
        <f t="shared" si="11"/>
        <v>635</v>
      </c>
      <c r="AA38" s="17">
        <f t="shared" si="15"/>
        <v>101.49299999999999</v>
      </c>
      <c r="AB38" s="24">
        <f t="shared" si="12"/>
        <v>1.7713870177266049</v>
      </c>
      <c r="AC38" s="17">
        <f t="shared" si="13"/>
        <v>-0.15737549554029329</v>
      </c>
      <c r="AD38" s="17">
        <f t="shared" ca="1" si="14"/>
        <v>0.11534308373170177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15000</v>
      </c>
      <c r="D39" s="17">
        <v>14078</v>
      </c>
      <c r="E39" s="17">
        <v>11526</v>
      </c>
      <c r="F39" s="17">
        <v>12433</v>
      </c>
      <c r="G39" s="24"/>
      <c r="H39" s="7"/>
      <c r="I39" s="25">
        <f t="shared" si="0"/>
        <v>3474</v>
      </c>
      <c r="J39" s="24">
        <f t="shared" si="0"/>
        <v>1645</v>
      </c>
      <c r="K39" s="7"/>
      <c r="L39" s="25">
        <f t="shared" si="3"/>
        <v>3474.6062580850089</v>
      </c>
      <c r="M39" s="17">
        <f t="shared" si="1"/>
        <v>0.36754886563866279</v>
      </c>
      <c r="N39" s="17">
        <f t="shared" si="4"/>
        <v>1650.6295349926593</v>
      </c>
      <c r="O39" s="24">
        <f t="shared" si="2"/>
        <v>31.691664233575246</v>
      </c>
      <c r="P39" s="7"/>
      <c r="Q39" s="25">
        <f t="shared" si="5"/>
        <v>3516.5939310408567</v>
      </c>
      <c r="R39" s="24">
        <f t="shared" si="6"/>
        <v>1607.738723900341</v>
      </c>
      <c r="S39" s="7"/>
      <c r="T39" s="25">
        <f t="shared" si="7"/>
        <v>-0.90653000361990854</v>
      </c>
      <c r="U39" s="24">
        <f t="shared" si="8"/>
        <v>0.417785137059003</v>
      </c>
      <c r="V39" s="7"/>
      <c r="W39" s="25">
        <f t="shared" si="9"/>
        <v>-0.90966077698062731</v>
      </c>
      <c r="X39" s="24">
        <f t="shared" si="10"/>
        <v>107.11107790709076</v>
      </c>
      <c r="Y39" s="7"/>
      <c r="Z39" s="25">
        <f t="shared" si="11"/>
        <v>634</v>
      </c>
      <c r="AA39" s="17">
        <f t="shared" si="15"/>
        <v>107.199</v>
      </c>
      <c r="AB39" s="24">
        <f t="shared" si="12"/>
        <v>1.8709755048454013</v>
      </c>
      <c r="AC39" s="17">
        <f t="shared" si="13"/>
        <v>-8.7922092909238359E-2</v>
      </c>
      <c r="AD39" s="17">
        <f t="shared" ca="1" si="14"/>
        <v>8.704273412359953E-2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14917</v>
      </c>
      <c r="D40" s="17">
        <v>14248</v>
      </c>
      <c r="E40" s="17">
        <v>11612</v>
      </c>
      <c r="F40" s="17">
        <v>12267</v>
      </c>
      <c r="G40" s="24"/>
      <c r="H40" s="7"/>
      <c r="I40" s="25">
        <f t="shared" si="0"/>
        <v>3305</v>
      </c>
      <c r="J40" s="24">
        <f t="shared" si="0"/>
        <v>1981</v>
      </c>
      <c r="K40" s="7"/>
      <c r="L40" s="25">
        <f t="shared" si="3"/>
        <v>3298.8647388018871</v>
      </c>
      <c r="M40" s="17">
        <f t="shared" si="1"/>
        <v>37.641429969069215</v>
      </c>
      <c r="N40" s="17">
        <f t="shared" si="4"/>
        <v>1980.6825282833292</v>
      </c>
      <c r="O40" s="24">
        <f t="shared" si="2"/>
        <v>0.10078829088587446</v>
      </c>
      <c r="P40" s="7"/>
      <c r="Q40" s="25">
        <f t="shared" si="5"/>
        <v>3347.5939310408567</v>
      </c>
      <c r="R40" s="24">
        <f t="shared" si="6"/>
        <v>1943.738723900341</v>
      </c>
      <c r="S40" s="7"/>
      <c r="T40" s="25">
        <f t="shared" si="7"/>
        <v>-0.86296410615889041</v>
      </c>
      <c r="U40" s="24">
        <f t="shared" si="8"/>
        <v>0.50509771090264111</v>
      </c>
      <c r="V40" s="7"/>
      <c r="W40" s="25">
        <f t="shared" si="9"/>
        <v>-0.86674273886569464</v>
      </c>
      <c r="X40" s="24">
        <f t="shared" si="10"/>
        <v>112.67456692494642</v>
      </c>
      <c r="Y40" s="7"/>
      <c r="Z40" s="25">
        <f t="shared" si="11"/>
        <v>615</v>
      </c>
      <c r="AA40" s="17">
        <f t="shared" si="15"/>
        <v>112.73399999999999</v>
      </c>
      <c r="AB40" s="24">
        <f t="shared" si="12"/>
        <v>1.9675794789432874</v>
      </c>
      <c r="AC40" s="17">
        <f t="shared" si="13"/>
        <v>-5.943307505357609E-2</v>
      </c>
      <c r="AD40" s="17">
        <f t="shared" ca="1" si="14"/>
        <v>9.0459861430929323E-3</v>
      </c>
      <c r="AE40" s="17">
        <v>129</v>
      </c>
    </row>
    <row r="41" spans="1:31" s="17" customFormat="1" x14ac:dyDescent="0.25">
      <c r="A41" s="17">
        <v>21</v>
      </c>
      <c r="B41" s="17">
        <v>603</v>
      </c>
      <c r="C41" s="17">
        <v>14820</v>
      </c>
      <c r="D41" s="17">
        <v>14403</v>
      </c>
      <c r="E41" s="17">
        <v>11718</v>
      </c>
      <c r="F41" s="17">
        <v>12117</v>
      </c>
      <c r="G41" s="24"/>
      <c r="H41" s="7"/>
      <c r="I41" s="25">
        <f t="shared" si="0"/>
        <v>3102</v>
      </c>
      <c r="J41" s="24">
        <f t="shared" si="0"/>
        <v>2286</v>
      </c>
      <c r="K41" s="7"/>
      <c r="L41" s="25">
        <f t="shared" si="3"/>
        <v>3096.2726897500993</v>
      </c>
      <c r="M41" s="17">
        <f t="shared" si="1"/>
        <v>32.802082698617745</v>
      </c>
      <c r="N41" s="17">
        <f t="shared" si="4"/>
        <v>2286.7214979208429</v>
      </c>
      <c r="O41" s="24">
        <f t="shared" si="2"/>
        <v>0.52055924978065837</v>
      </c>
      <c r="P41" s="7"/>
      <c r="Q41" s="25">
        <f t="shared" si="5"/>
        <v>3144.5939310408567</v>
      </c>
      <c r="R41" s="24">
        <f t="shared" si="6"/>
        <v>2248.738723900341</v>
      </c>
      <c r="S41" s="7"/>
      <c r="T41" s="25">
        <f t="shared" si="7"/>
        <v>-0.8106334719305669</v>
      </c>
      <c r="U41" s="24">
        <f t="shared" si="8"/>
        <v>0.58435466037380068</v>
      </c>
      <c r="V41" s="7"/>
      <c r="W41" s="25">
        <f t="shared" si="9"/>
        <v>-0.81499983801573539</v>
      </c>
      <c r="X41" s="24">
        <f t="shared" si="10"/>
        <v>118.08341915580405</v>
      </c>
      <c r="Y41" s="7"/>
      <c r="Z41" s="25">
        <f t="shared" si="11"/>
        <v>603</v>
      </c>
      <c r="AA41" s="17">
        <f t="shared" si="15"/>
        <v>118.161</v>
      </c>
      <c r="AB41" s="24">
        <f t="shared" si="12"/>
        <v>2.0622984974490195</v>
      </c>
      <c r="AC41" s="17">
        <f t="shared" si="13"/>
        <v>-7.7580844195949794E-2</v>
      </c>
      <c r="AD41" s="17">
        <f t="shared" ca="1" si="14"/>
        <v>6.3748209903423003E-2</v>
      </c>
      <c r="AE41" s="17">
        <v>128</v>
      </c>
    </row>
    <row r="42" spans="1:31" s="17" customFormat="1" x14ac:dyDescent="0.25">
      <c r="A42" s="17">
        <v>22</v>
      </c>
      <c r="B42" s="17">
        <v>626</v>
      </c>
      <c r="C42" s="17">
        <v>14687</v>
      </c>
      <c r="D42" s="17">
        <v>14547</v>
      </c>
      <c r="E42" s="17">
        <v>11830</v>
      </c>
      <c r="F42" s="17">
        <v>11962</v>
      </c>
      <c r="G42" s="24"/>
      <c r="H42" s="7"/>
      <c r="I42" s="25">
        <f t="shared" si="0"/>
        <v>2857</v>
      </c>
      <c r="J42" s="24">
        <f t="shared" si="0"/>
        <v>2585</v>
      </c>
      <c r="K42" s="7"/>
      <c r="L42" s="25">
        <f t="shared" si="3"/>
        <v>2856.1954352796988</v>
      </c>
      <c r="M42" s="17">
        <f t="shared" si="1"/>
        <v>0.64732438915332691</v>
      </c>
      <c r="N42" s="17">
        <f t="shared" si="4"/>
        <v>2583.0680869994912</v>
      </c>
      <c r="O42" s="24">
        <f t="shared" si="2"/>
        <v>3.7322878415347494</v>
      </c>
      <c r="P42" s="7"/>
      <c r="Q42" s="25">
        <f t="shared" si="5"/>
        <v>2899.5939310408567</v>
      </c>
      <c r="R42" s="24">
        <f t="shared" si="6"/>
        <v>2547.738723900341</v>
      </c>
      <c r="S42" s="7"/>
      <c r="T42" s="25">
        <f t="shared" si="7"/>
        <v>-0.74747580993086604</v>
      </c>
      <c r="U42" s="24">
        <f t="shared" si="8"/>
        <v>0.66205245674060953</v>
      </c>
      <c r="V42" s="7"/>
      <c r="W42" s="25">
        <f t="shared" si="9"/>
        <v>-0.75241801982914946</v>
      </c>
      <c r="X42" s="24">
        <f t="shared" si="10"/>
        <v>123.78744754931688</v>
      </c>
      <c r="Y42" s="7"/>
      <c r="Z42" s="25">
        <f t="shared" si="11"/>
        <v>626</v>
      </c>
      <c r="AA42" s="17">
        <f t="shared" si="15"/>
        <v>123.795</v>
      </c>
      <c r="AB42" s="24">
        <f t="shared" si="12"/>
        <v>2.1606303475063799</v>
      </c>
      <c r="AC42" s="17">
        <f t="shared" si="13"/>
        <v>-7.5524506831214921E-3</v>
      </c>
      <c r="AD42" s="17">
        <f t="shared" ca="1" si="14"/>
        <v>2.6174571135570091E-2</v>
      </c>
      <c r="AE42" s="17">
        <v>127</v>
      </c>
    </row>
    <row r="43" spans="1:31" s="17" customFormat="1" x14ac:dyDescent="0.25">
      <c r="A43" s="17">
        <v>23</v>
      </c>
      <c r="B43" s="17">
        <v>612</v>
      </c>
      <c r="C43" s="17">
        <v>14563</v>
      </c>
      <c r="D43" s="17">
        <v>14682</v>
      </c>
      <c r="E43" s="17">
        <v>11966</v>
      </c>
      <c r="F43" s="17">
        <v>11833</v>
      </c>
      <c r="G43" s="24"/>
      <c r="H43" s="7"/>
      <c r="I43" s="25">
        <f t="shared" si="0"/>
        <v>2597</v>
      </c>
      <c r="J43" s="24">
        <f t="shared" si="0"/>
        <v>2849</v>
      </c>
      <c r="K43" s="7"/>
      <c r="L43" s="25">
        <f t="shared" si="3"/>
        <v>2594.3819975023084</v>
      </c>
      <c r="M43" s="17">
        <f t="shared" si="1"/>
        <v>6.8539370779193378</v>
      </c>
      <c r="N43" s="17">
        <f t="shared" si="4"/>
        <v>2849.0351129429164</v>
      </c>
      <c r="O43" s="24">
        <f t="shared" si="2"/>
        <v>1.2329187602492962E-3</v>
      </c>
      <c r="P43" s="7"/>
      <c r="Q43" s="25">
        <f t="shared" si="5"/>
        <v>2639.5939310408567</v>
      </c>
      <c r="R43" s="24">
        <f t="shared" si="6"/>
        <v>2811.738723900341</v>
      </c>
      <c r="S43" s="7"/>
      <c r="T43" s="25">
        <f t="shared" si="7"/>
        <v>-0.68045135229853049</v>
      </c>
      <c r="U43" s="24">
        <f t="shared" si="8"/>
        <v>0.73065519333203943</v>
      </c>
      <c r="V43" s="7"/>
      <c r="W43" s="25">
        <f t="shared" si="9"/>
        <v>-0.68590168843192367</v>
      </c>
      <c r="X43" s="24">
        <f t="shared" si="10"/>
        <v>129.25245903346968</v>
      </c>
      <c r="Y43" s="7"/>
      <c r="Z43" s="25">
        <f t="shared" si="11"/>
        <v>612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-5.0540966530320475E-2</v>
      </c>
      <c r="AD43" s="17">
        <f t="shared" ca="1" si="14"/>
        <v>7.1173045422909809E-2</v>
      </c>
      <c r="AE43" s="17">
        <v>126</v>
      </c>
    </row>
    <row r="44" spans="1:31" s="17" customFormat="1" x14ac:dyDescent="0.25">
      <c r="A44" s="17">
        <v>24</v>
      </c>
      <c r="B44" s="17">
        <v>626</v>
      </c>
      <c r="C44" s="17">
        <v>14416</v>
      </c>
      <c r="D44" s="17">
        <v>14810</v>
      </c>
      <c r="E44" s="17">
        <v>12116</v>
      </c>
      <c r="F44" s="17">
        <v>11711</v>
      </c>
      <c r="G44" s="24"/>
      <c r="H44" s="7"/>
      <c r="I44" s="25">
        <f t="shared" si="0"/>
        <v>2300</v>
      </c>
      <c r="J44" s="24">
        <f t="shared" si="0"/>
        <v>3099</v>
      </c>
      <c r="K44" s="7"/>
      <c r="L44" s="25">
        <f t="shared" si="3"/>
        <v>2301.3943689995735</v>
      </c>
      <c r="M44" s="17">
        <f t="shared" si="1"/>
        <v>1.9442649069717259</v>
      </c>
      <c r="N44" s="17">
        <f t="shared" si="4"/>
        <v>3094.212557024428</v>
      </c>
      <c r="O44" s="24">
        <f t="shared" si="2"/>
        <v>22.91961024435415</v>
      </c>
      <c r="P44" s="7"/>
      <c r="Q44" s="25">
        <f t="shared" si="5"/>
        <v>2342.5939310408567</v>
      </c>
      <c r="R44" s="24">
        <f t="shared" si="6"/>
        <v>3061.738723900341</v>
      </c>
      <c r="S44" s="7"/>
      <c r="T44" s="25">
        <f t="shared" si="7"/>
        <v>-0.60388879877236257</v>
      </c>
      <c r="U44" s="24">
        <f t="shared" si="8"/>
        <v>0.79561990601331778</v>
      </c>
      <c r="V44" s="7"/>
      <c r="W44" s="25">
        <f t="shared" si="9"/>
        <v>-0.60981995330619509</v>
      </c>
      <c r="X44" s="24">
        <f t="shared" si="10"/>
        <v>134.9737714624215</v>
      </c>
      <c r="Y44" s="7"/>
      <c r="Z44" s="25">
        <f t="shared" si="11"/>
        <v>626</v>
      </c>
      <c r="AA44" s="17">
        <f t="shared" si="15"/>
        <v>134.93699999999998</v>
      </c>
      <c r="AB44" s="24">
        <f t="shared" si="12"/>
        <v>2.3550949327635879</v>
      </c>
      <c r="AC44" s="17">
        <f t="shared" si="13"/>
        <v>3.6771462421512524E-2</v>
      </c>
      <c r="AD44" s="17">
        <f t="shared" ca="1" si="14"/>
        <v>3.3885099846969524E-2</v>
      </c>
      <c r="AE44" s="17">
        <v>125</v>
      </c>
    </row>
    <row r="45" spans="1:31" s="17" customFormat="1" x14ac:dyDescent="0.25">
      <c r="A45" s="17">
        <v>25</v>
      </c>
      <c r="B45" s="17">
        <v>644</v>
      </c>
      <c r="C45" s="17">
        <v>14251</v>
      </c>
      <c r="D45" s="17">
        <v>14927</v>
      </c>
      <c r="E45" s="17">
        <v>12277</v>
      </c>
      <c r="F45" s="17">
        <v>11601</v>
      </c>
      <c r="G45" s="24"/>
      <c r="H45" s="7"/>
      <c r="I45" s="25">
        <f t="shared" si="0"/>
        <v>1974</v>
      </c>
      <c r="J45" s="24">
        <f t="shared" si="0"/>
        <v>3326</v>
      </c>
      <c r="K45" s="7"/>
      <c r="L45" s="25">
        <f t="shared" si="3"/>
        <v>1976.3678307357302</v>
      </c>
      <c r="M45" s="17">
        <f t="shared" si="1"/>
        <v>5.6066223930685952</v>
      </c>
      <c r="N45" s="17">
        <f t="shared" si="4"/>
        <v>3315.6063518737551</v>
      </c>
      <c r="O45" s="24">
        <f t="shared" si="2"/>
        <v>108.02792137219407</v>
      </c>
      <c r="P45" s="7"/>
      <c r="Q45" s="25">
        <f t="shared" si="5"/>
        <v>2016.5939310408567</v>
      </c>
      <c r="R45" s="24">
        <f t="shared" si="6"/>
        <v>3288.738723900341</v>
      </c>
      <c r="S45" s="7"/>
      <c r="T45" s="25">
        <f t="shared" si="7"/>
        <v>-0.51985044035643424</v>
      </c>
      <c r="U45" s="24">
        <f t="shared" si="8"/>
        <v>0.85460786512791853</v>
      </c>
      <c r="V45" s="7"/>
      <c r="W45" s="25">
        <f t="shared" si="9"/>
        <v>-0.52621777681933135</v>
      </c>
      <c r="X45" s="24">
        <f t="shared" si="10"/>
        <v>140.82056302238357</v>
      </c>
      <c r="Y45" s="7"/>
      <c r="Z45" s="25">
        <f t="shared" si="11"/>
        <v>644</v>
      </c>
      <c r="AA45" s="17">
        <f t="shared" si="15"/>
        <v>140.73299999999998</v>
      </c>
      <c r="AB45" s="24">
        <f t="shared" si="12"/>
        <v>2.4562542162091794</v>
      </c>
      <c r="AC45" s="17">
        <f t="shared" si="13"/>
        <v>8.756302238359126E-2</v>
      </c>
      <c r="AD45" s="17">
        <f t="shared" ca="1" si="14"/>
        <v>-2.7307292504076486E-2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14090</v>
      </c>
      <c r="D46" s="17">
        <v>15017</v>
      </c>
      <c r="E46" s="17">
        <v>12453</v>
      </c>
      <c r="F46" s="17">
        <v>11511</v>
      </c>
      <c r="G46" s="24"/>
      <c r="H46" s="7"/>
      <c r="I46" s="25">
        <f t="shared" si="0"/>
        <v>1637</v>
      </c>
      <c r="J46" s="24">
        <f t="shared" si="0"/>
        <v>3506</v>
      </c>
      <c r="K46" s="7"/>
      <c r="L46" s="25">
        <f t="shared" si="3"/>
        <v>1637.8470343815495</v>
      </c>
      <c r="M46" s="17">
        <f t="shared" si="1"/>
        <v>0.71746724352697755</v>
      </c>
      <c r="N46" s="17">
        <f t="shared" si="4"/>
        <v>3500.0422120864196</v>
      </c>
      <c r="O46" s="24">
        <f t="shared" si="2"/>
        <v>35.495236823205083</v>
      </c>
      <c r="P46" s="7"/>
      <c r="Q46" s="25">
        <f t="shared" si="5"/>
        <v>1679.5939310408567</v>
      </c>
      <c r="R46" s="24">
        <f t="shared" si="6"/>
        <v>3468.738723900341</v>
      </c>
      <c r="S46" s="7"/>
      <c r="T46" s="25">
        <f t="shared" si="7"/>
        <v>-0.43297643180990697</v>
      </c>
      <c r="U46" s="24">
        <f t="shared" si="8"/>
        <v>0.90138245825843899</v>
      </c>
      <c r="V46" s="7"/>
      <c r="W46" s="25">
        <f t="shared" si="9"/>
        <v>-0.43968908029030795</v>
      </c>
      <c r="X46" s="24">
        <f t="shared" si="10"/>
        <v>146.44005751408071</v>
      </c>
      <c r="Y46" s="7"/>
      <c r="Z46" s="25">
        <f t="shared" si="11"/>
        <v>631</v>
      </c>
      <c r="AA46" s="17">
        <f t="shared" si="15"/>
        <v>146.41199999999998</v>
      </c>
      <c r="AB46" s="24">
        <f t="shared" si="12"/>
        <v>2.5553714644299372</v>
      </c>
      <c r="AC46" s="17">
        <f t="shared" si="13"/>
        <v>2.8057514080728652E-2</v>
      </c>
      <c r="AD46" s="17">
        <f t="shared" ca="1" si="14"/>
        <v>8.6579356428103438E-2</v>
      </c>
      <c r="AE46" s="17">
        <v>123</v>
      </c>
    </row>
    <row r="47" spans="1:31" s="17" customFormat="1" x14ac:dyDescent="0.25">
      <c r="A47" s="17">
        <v>27</v>
      </c>
      <c r="B47" s="17">
        <v>617</v>
      </c>
      <c r="C47" s="17">
        <v>13913</v>
      </c>
      <c r="D47" s="17">
        <v>15092</v>
      </c>
      <c r="E47" s="17">
        <v>12621</v>
      </c>
      <c r="F47" s="17">
        <v>11434</v>
      </c>
      <c r="G47" s="24"/>
      <c r="H47" s="7"/>
      <c r="I47" s="25">
        <f t="shared" si="0"/>
        <v>1292</v>
      </c>
      <c r="J47" s="24">
        <f t="shared" si="0"/>
        <v>3658</v>
      </c>
      <c r="K47" s="7"/>
      <c r="L47" s="25">
        <f t="shared" si="3"/>
        <v>1290.8528800470399</v>
      </c>
      <c r="M47" s="17">
        <f t="shared" si="1"/>
        <v>1.3158841864792068</v>
      </c>
      <c r="N47" s="17">
        <f t="shared" si="4"/>
        <v>3647.5384689626203</v>
      </c>
      <c r="O47" s="24">
        <f t="shared" si="2"/>
        <v>109.44363164605879</v>
      </c>
      <c r="P47" s="7"/>
      <c r="Q47" s="25">
        <f t="shared" si="5"/>
        <v>1334.5939310408567</v>
      </c>
      <c r="R47" s="24">
        <f t="shared" si="6"/>
        <v>3620.738723900341</v>
      </c>
      <c r="S47" s="7"/>
      <c r="T47" s="25">
        <f t="shared" si="7"/>
        <v>-0.34404013225930785</v>
      </c>
      <c r="U47" s="24">
        <f t="shared" si="8"/>
        <v>0.94088100356865623</v>
      </c>
      <c r="V47" s="7"/>
      <c r="W47" s="25">
        <f t="shared" si="9"/>
        <v>-0.35104394718557874</v>
      </c>
      <c r="X47" s="24">
        <f t="shared" si="10"/>
        <v>151.98229478259213</v>
      </c>
      <c r="Y47" s="7"/>
      <c r="Z47" s="25">
        <f t="shared" si="11"/>
        <v>617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1.7294782592159663E-2</v>
      </c>
      <c r="AD47" s="17">
        <f t="shared" ca="1" si="14"/>
        <v>2.4426652594513598E-3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13714</v>
      </c>
      <c r="D48" s="17">
        <v>15138</v>
      </c>
      <c r="E48" s="17">
        <v>12800</v>
      </c>
      <c r="F48" s="17">
        <v>11374</v>
      </c>
      <c r="G48" s="24"/>
      <c r="H48" s="7"/>
      <c r="I48" s="25">
        <f t="shared" si="0"/>
        <v>914</v>
      </c>
      <c r="J48" s="24">
        <f t="shared" si="0"/>
        <v>3764</v>
      </c>
      <c r="K48" s="7"/>
      <c r="L48" s="25">
        <f t="shared" si="3"/>
        <v>923.65055768530203</v>
      </c>
      <c r="M48" s="17">
        <f t="shared" si="1"/>
        <v>93.133263637342125</v>
      </c>
      <c r="N48" s="17">
        <f t="shared" si="4"/>
        <v>3763.1810064198226</v>
      </c>
      <c r="O48" s="24">
        <f t="shared" si="2"/>
        <v>0.67075048437187423</v>
      </c>
      <c r="P48" s="7"/>
      <c r="Q48" s="25">
        <f t="shared" si="5"/>
        <v>956.59393104085655</v>
      </c>
      <c r="R48" s="24">
        <f t="shared" si="6"/>
        <v>3726.738723900341</v>
      </c>
      <c r="S48" s="7"/>
      <c r="T48" s="25">
        <f t="shared" si="7"/>
        <v>-0.24659688231691232</v>
      </c>
      <c r="U48" s="24">
        <f t="shared" si="8"/>
        <v>0.96842604174551816</v>
      </c>
      <c r="V48" s="7"/>
      <c r="W48" s="25">
        <f t="shared" si="9"/>
        <v>-0.25380276881361713</v>
      </c>
      <c r="X48" s="24">
        <f t="shared" si="10"/>
        <v>157.7572465915531</v>
      </c>
      <c r="Y48" s="7"/>
      <c r="Z48" s="25">
        <f t="shared" si="11"/>
        <v>630</v>
      </c>
      <c r="AA48" s="17">
        <f t="shared" si="15"/>
        <v>157.63499999999996</v>
      </c>
      <c r="AB48" s="24">
        <f t="shared" si="12"/>
        <v>2.7512497663812607</v>
      </c>
      <c r="AC48" s="17">
        <f t="shared" si="13"/>
        <v>0.12224659155313589</v>
      </c>
      <c r="AD48" s="17">
        <f t="shared" ca="1" si="14"/>
        <v>-5.7696399940141418E-3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13544</v>
      </c>
      <c r="D49" s="17">
        <v>15184</v>
      </c>
      <c r="E49" s="17">
        <v>12989</v>
      </c>
      <c r="F49" s="17">
        <v>11336</v>
      </c>
      <c r="G49" s="24"/>
      <c r="H49" s="7"/>
      <c r="I49" s="25">
        <f t="shared" si="0"/>
        <v>555</v>
      </c>
      <c r="J49" s="24">
        <f t="shared" si="0"/>
        <v>3848</v>
      </c>
      <c r="K49" s="7"/>
      <c r="L49" s="25">
        <f t="shared" si="3"/>
        <v>560.2594181967703</v>
      </c>
      <c r="M49" s="17">
        <f t="shared" si="1"/>
        <v>27.661479768518532</v>
      </c>
      <c r="N49" s="17">
        <f t="shared" si="4"/>
        <v>3840.2343541802165</v>
      </c>
      <c r="O49" s="24">
        <f t="shared" si="2"/>
        <v>60.305254998320301</v>
      </c>
      <c r="P49" s="7"/>
      <c r="Q49" s="25">
        <f t="shared" si="5"/>
        <v>597.59393104085655</v>
      </c>
      <c r="R49" s="24">
        <f t="shared" si="6"/>
        <v>3810.738723900341</v>
      </c>
      <c r="S49" s="7"/>
      <c r="T49" s="25">
        <f t="shared" si="7"/>
        <v>-0.15405157350918747</v>
      </c>
      <c r="U49" s="24">
        <f t="shared" si="8"/>
        <v>0.99025418520642772</v>
      </c>
      <c r="V49" s="7"/>
      <c r="W49" s="25">
        <f t="shared" si="9"/>
        <v>-0.16141716872955367</v>
      </c>
      <c r="X49" s="24">
        <f t="shared" si="10"/>
        <v>163.18478810839224</v>
      </c>
      <c r="Y49" s="7"/>
      <c r="Z49" s="25">
        <f t="shared" si="11"/>
        <v>608</v>
      </c>
      <c r="AA49" s="17">
        <f t="shared" si="15"/>
        <v>163.10699999999997</v>
      </c>
      <c r="AB49" s="24">
        <f t="shared" si="12"/>
        <v>2.8467541830503906</v>
      </c>
      <c r="AC49" s="17">
        <f t="shared" si="13"/>
        <v>7.7788108392269351E-2</v>
      </c>
      <c r="AD49" s="17">
        <f t="shared" ca="1" si="14"/>
        <v>5.2041964116995132E-2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13353</v>
      </c>
      <c r="D50" s="17">
        <v>15203</v>
      </c>
      <c r="E50" s="17">
        <v>13166</v>
      </c>
      <c r="F50" s="17">
        <v>11312</v>
      </c>
      <c r="G50" s="24"/>
      <c r="H50" s="7"/>
      <c r="I50" s="25">
        <f t="shared" si="0"/>
        <v>187</v>
      </c>
      <c r="J50" s="24">
        <f t="shared" si="0"/>
        <v>3891</v>
      </c>
      <c r="K50" s="7"/>
      <c r="L50" s="25">
        <f t="shared" si="3"/>
        <v>189.5410575031558</v>
      </c>
      <c r="M50" s="17">
        <f t="shared" si="1"/>
        <v>6.45697323434438</v>
      </c>
      <c r="N50" s="17">
        <f t="shared" si="4"/>
        <v>3882.7600937493476</v>
      </c>
      <c r="O50" s="24">
        <f t="shared" si="2"/>
        <v>67.896055019541137</v>
      </c>
      <c r="P50" s="7"/>
      <c r="Q50" s="25">
        <f t="shared" si="5"/>
        <v>229.5939310408566</v>
      </c>
      <c r="R50" s="24">
        <f t="shared" si="6"/>
        <v>3853.738723900341</v>
      </c>
      <c r="S50" s="7"/>
      <c r="T50" s="25">
        <f t="shared" si="7"/>
        <v>-5.9186187321881779E-2</v>
      </c>
      <c r="U50" s="24">
        <f t="shared" si="8"/>
        <v>1.0014281157876077</v>
      </c>
      <c r="V50" s="7"/>
      <c r="W50" s="25">
        <f t="shared" si="9"/>
        <v>-6.6632226011896556E-2</v>
      </c>
      <c r="X50" s="24">
        <f t="shared" si="10"/>
        <v>168.63621645141825</v>
      </c>
      <c r="Y50" s="7"/>
      <c r="Z50" s="25">
        <f t="shared" si="11"/>
        <v>611</v>
      </c>
      <c r="AA50" s="17">
        <f t="shared" si="15"/>
        <v>168.60599999999997</v>
      </c>
      <c r="AB50" s="24">
        <f t="shared" si="12"/>
        <v>2.9427298386175589</v>
      </c>
      <c r="AC50" s="17">
        <f t="shared" si="13"/>
        <v>3.0216451418283441E-2</v>
      </c>
      <c r="AD50" s="17">
        <f t="shared" ca="1" si="14"/>
        <v>4.417255582760049E-2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13156</v>
      </c>
      <c r="D51" s="17">
        <v>15200</v>
      </c>
      <c r="E51" s="17">
        <v>13354</v>
      </c>
      <c r="F51" s="17">
        <v>11302</v>
      </c>
      <c r="G51" s="24"/>
      <c r="H51" s="7"/>
      <c r="I51" s="25">
        <f t="shared" si="0"/>
        <v>-198</v>
      </c>
      <c r="J51" s="24">
        <f t="shared" si="0"/>
        <v>3898</v>
      </c>
      <c r="K51" s="7"/>
      <c r="L51" s="25">
        <f t="shared" si="3"/>
        <v>-192.46844945835994</v>
      </c>
      <c r="M51" s="17">
        <f t="shared" si="1"/>
        <v>30.598051394718421</v>
      </c>
      <c r="N51" s="17">
        <f t="shared" si="4"/>
        <v>3889.6310153095355</v>
      </c>
      <c r="O51" s="24">
        <f t="shared" si="2"/>
        <v>70.039904749228484</v>
      </c>
      <c r="P51" s="7"/>
      <c r="Q51" s="25">
        <f t="shared" si="5"/>
        <v>-155.4060689591434</v>
      </c>
      <c r="R51" s="24">
        <f t="shared" si="6"/>
        <v>3860.738723900341</v>
      </c>
      <c r="S51" s="7"/>
      <c r="T51" s="25">
        <f t="shared" si="7"/>
        <v>4.0061567249076627E-2</v>
      </c>
      <c r="U51" s="24">
        <f t="shared" si="8"/>
        <v>1.0032471277426833</v>
      </c>
      <c r="V51" s="7"/>
      <c r="W51" s="25">
        <f t="shared" si="9"/>
        <v>3.2604748648163866E-2</v>
      </c>
      <c r="X51" s="24">
        <f t="shared" si="10"/>
        <v>174.30431929278507</v>
      </c>
      <c r="Y51" s="7"/>
      <c r="Z51" s="25">
        <f t="shared" si="11"/>
        <v>626</v>
      </c>
      <c r="AA51" s="17">
        <f t="shared" si="15"/>
        <v>174.23999999999995</v>
      </c>
      <c r="AB51" s="24">
        <f t="shared" si="12"/>
        <v>3.0410616886749193</v>
      </c>
      <c r="AC51" s="17">
        <f t="shared" si="13"/>
        <v>6.4319292785114612E-2</v>
      </c>
      <c r="AD51" s="17">
        <f t="shared" ca="1" si="14"/>
        <v>7.3234940395877857E-2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12966</v>
      </c>
      <c r="D52" s="17">
        <v>15178</v>
      </c>
      <c r="E52" s="17">
        <v>13543</v>
      </c>
      <c r="F52" s="17">
        <v>11319</v>
      </c>
      <c r="G52" s="24"/>
      <c r="H52" s="7"/>
      <c r="I52" s="25">
        <f t="shared" ref="I52:J83" si="16">C52-E52</f>
        <v>-577</v>
      </c>
      <c r="J52" s="24">
        <f t="shared" si="16"/>
        <v>3859</v>
      </c>
      <c r="K52" s="7"/>
      <c r="L52" s="25">
        <f t="shared" si="3"/>
        <v>-574.24130678509653</v>
      </c>
      <c r="M52" s="17">
        <f t="shared" si="1"/>
        <v>7.6103882539544632</v>
      </c>
      <c r="N52" s="17">
        <f t="shared" si="4"/>
        <v>3859.1380834801271</v>
      </c>
      <c r="O52" s="24">
        <f t="shared" si="2"/>
        <v>1.9067047484005527E-2</v>
      </c>
      <c r="P52" s="7"/>
      <c r="Q52" s="25">
        <f t="shared" si="5"/>
        <v>-534.40606895914345</v>
      </c>
      <c r="R52" s="24">
        <f t="shared" si="6"/>
        <v>3821.738723900341</v>
      </c>
      <c r="S52" s="7"/>
      <c r="T52" s="25">
        <f t="shared" si="7"/>
        <v>0.13776260356698114</v>
      </c>
      <c r="U52" s="24">
        <f t="shared" si="8"/>
        <v>0.99311263256440396</v>
      </c>
      <c r="V52" s="7"/>
      <c r="W52" s="25">
        <f t="shared" si="9"/>
        <v>0.13038382214559757</v>
      </c>
      <c r="X52" s="24">
        <f t="shared" si="10"/>
        <v>179.92237988082627</v>
      </c>
      <c r="Y52" s="7"/>
      <c r="Z52" s="25">
        <f t="shared" si="11"/>
        <v>628</v>
      </c>
      <c r="AA52" s="17">
        <f t="shared" si="15"/>
        <v>179.89199999999994</v>
      </c>
      <c r="AB52" s="24">
        <f t="shared" si="12"/>
        <v>3.1397076979976379</v>
      </c>
      <c r="AC52" s="17">
        <f t="shared" si="13"/>
        <v>3.0379880826330918E-2</v>
      </c>
      <c r="AD52" s="17">
        <f t="shared" ca="1" si="14"/>
        <v>5.7808284547320454E-3</v>
      </c>
      <c r="AE52" s="17">
        <v>117</v>
      </c>
    </row>
    <row r="53" spans="1:31" s="17" customFormat="1" x14ac:dyDescent="0.25">
      <c r="A53" s="17">
        <v>33</v>
      </c>
      <c r="B53" s="17">
        <v>633</v>
      </c>
      <c r="C53" s="17">
        <v>12782</v>
      </c>
      <c r="D53" s="17">
        <v>15154</v>
      </c>
      <c r="E53" s="17">
        <v>13738</v>
      </c>
      <c r="F53" s="17">
        <v>11362</v>
      </c>
      <c r="G53" s="24"/>
      <c r="H53" s="7"/>
      <c r="I53" s="25">
        <f t="shared" si="16"/>
        <v>-956</v>
      </c>
      <c r="J53" s="24">
        <f t="shared" si="16"/>
        <v>3792</v>
      </c>
      <c r="K53" s="7"/>
      <c r="L53" s="25">
        <f t="shared" si="3"/>
        <v>-953.81292703144675</v>
      </c>
      <c r="M53" s="17">
        <f t="shared" si="1"/>
        <v>4.7832881697763359</v>
      </c>
      <c r="N53" s="17">
        <f t="shared" si="4"/>
        <v>3790.8099576550003</v>
      </c>
      <c r="O53" s="24">
        <f t="shared" si="2"/>
        <v>1.4162007828924104</v>
      </c>
      <c r="P53" s="7"/>
      <c r="Q53" s="25">
        <f t="shared" si="5"/>
        <v>-913.40606895914345</v>
      </c>
      <c r="R53" s="24">
        <f t="shared" si="6"/>
        <v>3754.738723900341</v>
      </c>
      <c r="S53" s="7"/>
      <c r="T53" s="25">
        <f t="shared" si="7"/>
        <v>0.23546363988488567</v>
      </c>
      <c r="U53" s="24">
        <f t="shared" si="8"/>
        <v>0.97570208956582138</v>
      </c>
      <c r="V53" s="7"/>
      <c r="W53" s="25">
        <f t="shared" si="9"/>
        <v>0.22821698423312498</v>
      </c>
      <c r="X53" s="24">
        <f t="shared" si="10"/>
        <v>185.60773075548798</v>
      </c>
      <c r="Y53" s="7"/>
      <c r="Z53" s="25">
        <f t="shared" si="11"/>
        <v>633</v>
      </c>
      <c r="AA53" s="17">
        <f t="shared" si="15"/>
        <v>185.58899999999994</v>
      </c>
      <c r="AB53" s="24">
        <f t="shared" si="12"/>
        <v>3.2391391054837553</v>
      </c>
      <c r="AC53" s="17">
        <f t="shared" si="13"/>
        <v>1.8730755488036266E-2</v>
      </c>
      <c r="AD53" s="17">
        <f t="shared" ca="1" si="14"/>
        <v>6.7555799429982244E-2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12587</v>
      </c>
      <c r="D54" s="17">
        <v>15094</v>
      </c>
      <c r="E54" s="17">
        <v>13921</v>
      </c>
      <c r="F54" s="17">
        <v>11408</v>
      </c>
      <c r="G54" s="24"/>
      <c r="H54" s="7"/>
      <c r="I54" s="25">
        <f t="shared" si="16"/>
        <v>-1334</v>
      </c>
      <c r="J54" s="24">
        <f t="shared" si="16"/>
        <v>3686</v>
      </c>
      <c r="K54" s="7"/>
      <c r="L54" s="25">
        <f t="shared" si="3"/>
        <v>-1327.8394153385004</v>
      </c>
      <c r="M54" s="17">
        <f t="shared" si="1"/>
        <v>37.952803371503769</v>
      </c>
      <c r="N54" s="17">
        <f t="shared" si="4"/>
        <v>3684.2406732859481</v>
      </c>
      <c r="O54" s="24">
        <f t="shared" si="2"/>
        <v>3.0952304867766371</v>
      </c>
      <c r="P54" s="7"/>
      <c r="Q54" s="25">
        <f t="shared" si="5"/>
        <v>-1291.4060689591433</v>
      </c>
      <c r="R54" s="24">
        <f t="shared" si="6"/>
        <v>3648.738723900341</v>
      </c>
      <c r="S54" s="7"/>
      <c r="T54" s="25">
        <f t="shared" si="7"/>
        <v>0.33290688982728117</v>
      </c>
      <c r="U54" s="24">
        <f t="shared" si="8"/>
        <v>0.94815705138895934</v>
      </c>
      <c r="V54" s="7"/>
      <c r="W54" s="25">
        <f t="shared" si="9"/>
        <v>0.32586769050150982</v>
      </c>
      <c r="X54" s="24">
        <f t="shared" si="10"/>
        <v>191.41000148036164</v>
      </c>
      <c r="Y54" s="7"/>
      <c r="Z54" s="25">
        <f t="shared" si="11"/>
        <v>639</v>
      </c>
      <c r="AA54" s="17">
        <f t="shared" si="15"/>
        <v>191.33999999999995</v>
      </c>
      <c r="AB54" s="24">
        <f t="shared" si="12"/>
        <v>3.3395129907659489</v>
      </c>
      <c r="AC54" s="17">
        <f t="shared" si="13"/>
        <v>7.0001480361696622E-2</v>
      </c>
      <c r="AD54" s="17">
        <f t="shared" ca="1" si="14"/>
        <v>-3.4031808569693567E-2</v>
      </c>
      <c r="AE54" s="17">
        <v>115</v>
      </c>
    </row>
    <row r="55" spans="1:31" s="17" customFormat="1" x14ac:dyDescent="0.25">
      <c r="A55" s="17">
        <v>35</v>
      </c>
      <c r="B55" s="17">
        <v>623</v>
      </c>
      <c r="C55" s="17">
        <v>12411</v>
      </c>
      <c r="D55" s="17">
        <v>15018</v>
      </c>
      <c r="E55" s="17">
        <v>14091</v>
      </c>
      <c r="F55" s="17">
        <v>11475</v>
      </c>
      <c r="G55" s="24"/>
      <c r="H55" s="7"/>
      <c r="I55" s="25">
        <f t="shared" si="16"/>
        <v>-1680</v>
      </c>
      <c r="J55" s="24">
        <f t="shared" si="16"/>
        <v>3543</v>
      </c>
      <c r="K55" s="7"/>
      <c r="L55" s="25">
        <f t="shared" si="3"/>
        <v>-1680.071384874645</v>
      </c>
      <c r="M55" s="17">
        <f t="shared" si="1"/>
        <v>5.0958003280811093E-3</v>
      </c>
      <c r="N55" s="17">
        <f t="shared" si="4"/>
        <v>3544.9948733825354</v>
      </c>
      <c r="O55" s="24">
        <f t="shared" si="2"/>
        <v>3.9795198123481819</v>
      </c>
      <c r="P55" s="7"/>
      <c r="Q55" s="25">
        <f t="shared" si="5"/>
        <v>-1637.4060689591433</v>
      </c>
      <c r="R55" s="24">
        <f t="shared" si="6"/>
        <v>3505.738723900341</v>
      </c>
      <c r="S55" s="7"/>
      <c r="T55" s="25">
        <f t="shared" si="7"/>
        <v>0.42210097575338923</v>
      </c>
      <c r="U55" s="24">
        <f t="shared" si="8"/>
        <v>0.91099723573526814</v>
      </c>
      <c r="V55" s="7"/>
      <c r="W55" s="25">
        <f t="shared" si="9"/>
        <v>0.41534047903578414</v>
      </c>
      <c r="X55" s="24">
        <f t="shared" si="10"/>
        <v>196.95202550914394</v>
      </c>
      <c r="Y55" s="7"/>
      <c r="Z55" s="25">
        <f t="shared" si="11"/>
        <v>623</v>
      </c>
      <c r="AA55" s="17">
        <f t="shared" si="15"/>
        <v>196.94699999999995</v>
      </c>
      <c r="AB55" s="24">
        <f t="shared" si="12"/>
        <v>3.437373601925271</v>
      </c>
      <c r="AC55" s="17">
        <f t="shared" si="13"/>
        <v>5.0255091439908028E-3</v>
      </c>
      <c r="AD55" s="17">
        <f t="shared" ca="1" si="14"/>
        <v>8.5635024691413264E-2</v>
      </c>
      <c r="AE55" s="17">
        <v>114</v>
      </c>
    </row>
    <row r="56" spans="1:31" s="17" customFormat="1" x14ac:dyDescent="0.25">
      <c r="A56" s="17">
        <v>36</v>
      </c>
      <c r="B56" s="17">
        <v>618</v>
      </c>
      <c r="C56" s="17">
        <v>12251</v>
      </c>
      <c r="D56" s="17">
        <v>14940</v>
      </c>
      <c r="E56" s="17">
        <v>14266</v>
      </c>
      <c r="F56" s="17">
        <v>11568</v>
      </c>
      <c r="G56" s="24"/>
      <c r="H56" s="7"/>
      <c r="I56" s="25">
        <f t="shared" si="16"/>
        <v>-2015</v>
      </c>
      <c r="J56" s="24">
        <f t="shared" si="16"/>
        <v>3372</v>
      </c>
      <c r="K56" s="7"/>
      <c r="L56" s="25">
        <f t="shared" si="3"/>
        <v>-2014.0000356784378</v>
      </c>
      <c r="M56" s="17">
        <f t="shared" si="1"/>
        <v>0.9999286443973</v>
      </c>
      <c r="N56" s="17">
        <f t="shared" si="4"/>
        <v>3373.7096251555149</v>
      </c>
      <c r="O56" s="24">
        <f t="shared" si="2"/>
        <v>2.9228181723693933</v>
      </c>
      <c r="P56" s="7"/>
      <c r="Q56" s="25">
        <f t="shared" si="5"/>
        <v>-1972.4060689591433</v>
      </c>
      <c r="R56" s="24">
        <f t="shared" si="6"/>
        <v>3334.738723900341</v>
      </c>
      <c r="S56" s="7"/>
      <c r="T56" s="25">
        <f t="shared" si="7"/>
        <v>0.50845941154889851</v>
      </c>
      <c r="U56" s="24">
        <f t="shared" si="8"/>
        <v>0.86656137226127372</v>
      </c>
      <c r="V56" s="7"/>
      <c r="W56" s="25">
        <f t="shared" si="9"/>
        <v>0.50203162767993548</v>
      </c>
      <c r="X56" s="24">
        <f t="shared" si="10"/>
        <v>202.52823417456466</v>
      </c>
      <c r="Y56" s="7"/>
      <c r="Z56" s="25">
        <f t="shared" si="11"/>
        <v>618</v>
      </c>
      <c r="AA56" s="17">
        <f t="shared" si="15"/>
        <v>202.50899999999996</v>
      </c>
      <c r="AB56" s="24">
        <f t="shared" si="12"/>
        <v>3.5344488149211961</v>
      </c>
      <c r="AC56" s="17">
        <f t="shared" si="13"/>
        <v>1.9234174564701334E-2</v>
      </c>
      <c r="AD56" s="17">
        <f t="shared" ca="1" si="14"/>
        <v>8.9868853617332434E-2</v>
      </c>
      <c r="AE56" s="17">
        <v>113</v>
      </c>
    </row>
    <row r="57" spans="1:31" s="17" customFormat="1" x14ac:dyDescent="0.25">
      <c r="A57" s="17">
        <v>37</v>
      </c>
      <c r="B57" s="17">
        <v>603</v>
      </c>
      <c r="C57" s="17">
        <v>12092</v>
      </c>
      <c r="D57" s="17">
        <v>14839</v>
      </c>
      <c r="E57" s="17">
        <v>14415</v>
      </c>
      <c r="F57" s="17">
        <v>11666</v>
      </c>
      <c r="G57" s="24"/>
      <c r="H57" s="7"/>
      <c r="I57" s="25">
        <f t="shared" si="16"/>
        <v>-2323</v>
      </c>
      <c r="J57" s="24">
        <f t="shared" si="16"/>
        <v>3173</v>
      </c>
      <c r="K57" s="7"/>
      <c r="L57" s="25">
        <f t="shared" si="3"/>
        <v>-2321.9492592262159</v>
      </c>
      <c r="M57" s="17">
        <f t="shared" si="1"/>
        <v>1.1040561736924674</v>
      </c>
      <c r="N57" s="17">
        <f t="shared" si="4"/>
        <v>3176.2941431214426</v>
      </c>
      <c r="O57" s="24">
        <f t="shared" si="2"/>
        <v>10.851378904547795</v>
      </c>
      <c r="P57" s="7"/>
      <c r="Q57" s="25">
        <f t="shared" si="5"/>
        <v>-2280.4060689591433</v>
      </c>
      <c r="R57" s="24">
        <f t="shared" si="6"/>
        <v>3135.738723900341</v>
      </c>
      <c r="S57" s="7"/>
      <c r="T57" s="25">
        <f t="shared" si="7"/>
        <v>0.58785761520566526</v>
      </c>
      <c r="U57" s="24">
        <f t="shared" si="8"/>
        <v>0.81484946096697619</v>
      </c>
      <c r="V57" s="7"/>
      <c r="W57" s="25">
        <f t="shared" si="9"/>
        <v>0.5818164404627395</v>
      </c>
      <c r="X57" s="24">
        <f t="shared" si="10"/>
        <v>207.97039144619009</v>
      </c>
      <c r="Y57" s="7"/>
      <c r="Z57" s="25">
        <f t="shared" si="11"/>
        <v>603</v>
      </c>
      <c r="AA57" s="17">
        <f t="shared" si="15"/>
        <v>207.93599999999995</v>
      </c>
      <c r="AB57" s="24">
        <f t="shared" si="12"/>
        <v>3.6291678334269282</v>
      </c>
      <c r="AC57" s="17">
        <f t="shared" si="13"/>
        <v>3.4391446190142005E-2</v>
      </c>
      <c r="AD57" s="17">
        <f t="shared" ca="1" si="14"/>
        <v>3.2052016292169583E-2</v>
      </c>
      <c r="AE57" s="17">
        <v>112</v>
      </c>
    </row>
    <row r="58" spans="1:31" s="17" customFormat="1" x14ac:dyDescent="0.25">
      <c r="A58" s="17">
        <v>38</v>
      </c>
      <c r="B58" s="17">
        <v>632</v>
      </c>
      <c r="C58" s="17">
        <v>11944</v>
      </c>
      <c r="D58" s="17">
        <v>14723</v>
      </c>
      <c r="E58" s="17">
        <v>14573</v>
      </c>
      <c r="F58" s="17">
        <v>11789</v>
      </c>
      <c r="G58" s="24"/>
      <c r="H58" s="7"/>
      <c r="I58" s="25">
        <f t="shared" si="16"/>
        <v>-2629</v>
      </c>
      <c r="J58" s="24">
        <f t="shared" si="16"/>
        <v>2934</v>
      </c>
      <c r="K58" s="7"/>
      <c r="L58" s="25">
        <f t="shared" si="3"/>
        <v>-2622.7246628724115</v>
      </c>
      <c r="M58" s="17">
        <f t="shared" si="1"/>
        <v>39.379856064890689</v>
      </c>
      <c r="N58" s="17">
        <f t="shared" si="4"/>
        <v>2939.2225623917338</v>
      </c>
      <c r="O58" s="24">
        <f t="shared" si="2"/>
        <v>27.275157935552741</v>
      </c>
      <c r="P58" s="7"/>
      <c r="Q58" s="25">
        <f t="shared" si="5"/>
        <v>-2586.4060689591433</v>
      </c>
      <c r="R58" s="24">
        <f t="shared" si="6"/>
        <v>2896.738723900341</v>
      </c>
      <c r="S58" s="7"/>
      <c r="T58" s="25">
        <f t="shared" si="7"/>
        <v>0.66674024611141403</v>
      </c>
      <c r="U58" s="24">
        <f t="shared" si="8"/>
        <v>0.75274319564367409</v>
      </c>
      <c r="V58" s="7"/>
      <c r="W58" s="25">
        <f t="shared" si="9"/>
        <v>0.66116293566355988</v>
      </c>
      <c r="X58" s="24">
        <f t="shared" si="10"/>
        <v>213.7369721950472</v>
      </c>
      <c r="Y58" s="7"/>
      <c r="Z58" s="25">
        <f t="shared" si="11"/>
        <v>632</v>
      </c>
      <c r="AA58" s="17">
        <f t="shared" si="15"/>
        <v>213.62399999999994</v>
      </c>
      <c r="AB58" s="24">
        <f t="shared" si="12"/>
        <v>3.7284421612803658</v>
      </c>
      <c r="AC58" s="17">
        <f t="shared" si="13"/>
        <v>0.11297219504726286</v>
      </c>
      <c r="AD58" s="17">
        <f t="shared" ca="1" si="14"/>
        <v>-1.5759014508205382E-2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11810</v>
      </c>
      <c r="D59" s="17">
        <v>14586</v>
      </c>
      <c r="E59" s="17">
        <v>14702</v>
      </c>
      <c r="F59" s="17">
        <v>11916</v>
      </c>
      <c r="G59" s="24"/>
      <c r="H59" s="7"/>
      <c r="I59" s="25">
        <f t="shared" si="16"/>
        <v>-2892</v>
      </c>
      <c r="J59" s="24">
        <f t="shared" si="16"/>
        <v>2670</v>
      </c>
      <c r="K59" s="7"/>
      <c r="L59" s="25">
        <f t="shared" si="3"/>
        <v>-2891.8649412020068</v>
      </c>
      <c r="M59" s="17">
        <f t="shared" si="1"/>
        <v>1.8240878915374566E-2</v>
      </c>
      <c r="N59" s="17">
        <f t="shared" si="4"/>
        <v>2680.1983527114094</v>
      </c>
      <c r="O59" s="24">
        <f t="shared" si="2"/>
        <v>104.00639802631086</v>
      </c>
      <c r="P59" s="7"/>
      <c r="Q59" s="25">
        <f t="shared" si="5"/>
        <v>-2849.4060689591433</v>
      </c>
      <c r="R59" s="24">
        <f t="shared" si="6"/>
        <v>2632.738723900341</v>
      </c>
      <c r="S59" s="7"/>
      <c r="T59" s="25">
        <f t="shared" si="7"/>
        <v>0.73453806287027645</v>
      </c>
      <c r="U59" s="24">
        <f t="shared" si="8"/>
        <v>0.68414045905224419</v>
      </c>
      <c r="V59" s="7"/>
      <c r="W59" s="25">
        <f t="shared" si="9"/>
        <v>0.7294726038257271</v>
      </c>
      <c r="X59" s="24">
        <f t="shared" si="10"/>
        <v>219.27965419704356</v>
      </c>
      <c r="Y59" s="7"/>
      <c r="Z59" s="25">
        <f t="shared" si="11"/>
        <v>617</v>
      </c>
      <c r="AA59" s="17">
        <f t="shared" si="15"/>
        <v>219.17699999999994</v>
      </c>
      <c r="AB59" s="24">
        <f t="shared" si="12"/>
        <v>3.8253602946436103</v>
      </c>
      <c r="AC59" s="17">
        <f t="shared" si="13"/>
        <v>0.10265419704361989</v>
      </c>
      <c r="AD59" s="17">
        <f t="shared" ca="1" si="14"/>
        <v>2.3835192703927532E-2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11691</v>
      </c>
      <c r="D60" s="17">
        <v>14450</v>
      </c>
      <c r="E60" s="17">
        <v>14834</v>
      </c>
      <c r="F60" s="17">
        <v>12066</v>
      </c>
      <c r="G60" s="24"/>
      <c r="H60" s="7"/>
      <c r="I60" s="25">
        <f t="shared" si="16"/>
        <v>-3143</v>
      </c>
      <c r="J60" s="24">
        <f t="shared" si="16"/>
        <v>2384</v>
      </c>
      <c r="K60" s="7"/>
      <c r="L60" s="25">
        <f t="shared" si="3"/>
        <v>-3136.8413944149688</v>
      </c>
      <c r="M60" s="17">
        <f t="shared" si="1"/>
        <v>37.928422751977273</v>
      </c>
      <c r="N60" s="17">
        <f t="shared" si="4"/>
        <v>2393.0219213144137</v>
      </c>
      <c r="O60" s="24">
        <f t="shared" si="2"/>
        <v>81.395064203472273</v>
      </c>
      <c r="P60" s="7"/>
      <c r="Q60" s="25">
        <f t="shared" si="5"/>
        <v>-3100.4060689591433</v>
      </c>
      <c r="R60" s="24">
        <f t="shared" si="6"/>
        <v>2346.738723900341</v>
      </c>
      <c r="S60" s="7"/>
      <c r="T60" s="25">
        <f t="shared" si="7"/>
        <v>0.79924244312303117</v>
      </c>
      <c r="U60" s="24">
        <f t="shared" si="8"/>
        <v>0.60982082774486179</v>
      </c>
      <c r="V60" s="7"/>
      <c r="W60" s="25">
        <f t="shared" si="9"/>
        <v>0.79473124818740715</v>
      </c>
      <c r="X60" s="24">
        <f t="shared" si="10"/>
        <v>224.94281136696179</v>
      </c>
      <c r="Y60" s="7"/>
      <c r="Z60" s="25">
        <f t="shared" si="11"/>
        <v>624</v>
      </c>
      <c r="AA60" s="17">
        <f t="shared" si="15"/>
        <v>224.79299999999995</v>
      </c>
      <c r="AB60" s="24">
        <f t="shared" si="12"/>
        <v>3.9233779854356121</v>
      </c>
      <c r="AC60" s="17">
        <f t="shared" si="13"/>
        <v>0.14981136696184194</v>
      </c>
      <c r="AD60" s="17">
        <f t="shared" ca="1" si="14"/>
        <v>-1.2862335521077739E-2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11570</v>
      </c>
      <c r="D61" s="17">
        <v>14277</v>
      </c>
      <c r="E61" s="17">
        <v>14925</v>
      </c>
      <c r="F61" s="17">
        <v>12212</v>
      </c>
      <c r="G61" s="24"/>
      <c r="H61" s="7"/>
      <c r="I61" s="25">
        <f t="shared" si="16"/>
        <v>-3355</v>
      </c>
      <c r="J61" s="24">
        <f t="shared" si="16"/>
        <v>2065</v>
      </c>
      <c r="K61" s="7"/>
      <c r="L61" s="25">
        <f t="shared" si="3"/>
        <v>-3355.3000070087264</v>
      </c>
      <c r="M61" s="17">
        <f t="shared" si="1"/>
        <v>9.0004205284977143E-2</v>
      </c>
      <c r="N61" s="17">
        <f t="shared" si="4"/>
        <v>2078.1030582308413</v>
      </c>
      <c r="O61" s="24">
        <f t="shared" si="2"/>
        <v>171.69013500081715</v>
      </c>
      <c r="P61" s="7"/>
      <c r="Q61" s="25">
        <f t="shared" si="5"/>
        <v>-3312.4060689591433</v>
      </c>
      <c r="R61" s="24">
        <f t="shared" si="6"/>
        <v>2027.738723900341</v>
      </c>
      <c r="S61" s="7"/>
      <c r="T61" s="25">
        <f t="shared" si="7"/>
        <v>0.85389315473093552</v>
      </c>
      <c r="U61" s="24">
        <f t="shared" si="8"/>
        <v>0.52692585436355055</v>
      </c>
      <c r="V61" s="7"/>
      <c r="W61" s="25">
        <f t="shared" si="9"/>
        <v>0.84999969338612402</v>
      </c>
      <c r="X61" s="24">
        <f t="shared" si="10"/>
        <v>230.64759456449917</v>
      </c>
      <c r="Y61" s="7"/>
      <c r="Z61" s="25">
        <f t="shared" si="11"/>
        <v>634</v>
      </c>
      <c r="AA61" s="17">
        <f t="shared" si="15"/>
        <v>230.49899999999994</v>
      </c>
      <c r="AB61" s="24">
        <f t="shared" si="12"/>
        <v>4.0229664725544092</v>
      </c>
      <c r="AC61" s="17">
        <f t="shared" si="13"/>
        <v>0.14859456449923414</v>
      </c>
      <c r="AD61" s="17">
        <f t="shared" ca="1" si="14"/>
        <v>1.637129495961176E-2</v>
      </c>
      <c r="AE61" s="17">
        <v>108</v>
      </c>
    </row>
    <row r="62" spans="1:31" s="17" customFormat="1" x14ac:dyDescent="0.25">
      <c r="A62" s="17">
        <v>42</v>
      </c>
      <c r="B62" s="17">
        <v>639</v>
      </c>
      <c r="C62" s="17">
        <v>11481</v>
      </c>
      <c r="D62" s="17">
        <v>14113</v>
      </c>
      <c r="E62" s="17">
        <v>15020</v>
      </c>
      <c r="F62" s="17">
        <v>12383</v>
      </c>
      <c r="G62" s="24"/>
      <c r="H62" s="7"/>
      <c r="I62" s="25">
        <f t="shared" si="16"/>
        <v>-3539</v>
      </c>
      <c r="J62" s="24">
        <f t="shared" si="16"/>
        <v>1730</v>
      </c>
      <c r="K62" s="7"/>
      <c r="L62" s="25">
        <f t="shared" si="3"/>
        <v>-3542.247978878137</v>
      </c>
      <c r="M62" s="17">
        <f t="shared" si="1"/>
        <v>10.549366792824207</v>
      </c>
      <c r="N62" s="17">
        <f t="shared" si="4"/>
        <v>1740.2490918598282</v>
      </c>
      <c r="O62" s="24">
        <f t="shared" si="2"/>
        <v>105.0438839511975</v>
      </c>
      <c r="P62" s="7"/>
      <c r="Q62" s="25">
        <f t="shared" si="5"/>
        <v>-3496.4060689591433</v>
      </c>
      <c r="R62" s="24">
        <f t="shared" si="6"/>
        <v>1692.738723900341</v>
      </c>
      <c r="S62" s="7"/>
      <c r="T62" s="25">
        <f t="shared" si="7"/>
        <v>0.90132584782458836</v>
      </c>
      <c r="U62" s="24">
        <f t="shared" si="8"/>
        <v>0.4398731393706376</v>
      </c>
      <c r="V62" s="7"/>
      <c r="W62" s="25">
        <f t="shared" si="9"/>
        <v>0.89808082840096615</v>
      </c>
      <c r="X62" s="24">
        <f t="shared" si="10"/>
        <v>236.34764604391682</v>
      </c>
      <c r="Y62" s="7"/>
      <c r="Z62" s="25">
        <f t="shared" si="11"/>
        <v>639</v>
      </c>
      <c r="AA62" s="17">
        <f t="shared" si="15"/>
        <v>236.24999999999994</v>
      </c>
      <c r="AB62" s="24">
        <f t="shared" si="12"/>
        <v>4.1233403578366028</v>
      </c>
      <c r="AC62" s="17">
        <f t="shared" si="13"/>
        <v>9.7646043916881808E-2</v>
      </c>
      <c r="AD62" s="17">
        <f t="shared" ca="1" si="14"/>
        <v>1.0712981164999746E-3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11416</v>
      </c>
      <c r="D63" s="17">
        <v>13952</v>
      </c>
      <c r="E63" s="17">
        <v>15107</v>
      </c>
      <c r="F63" s="17">
        <v>12567</v>
      </c>
      <c r="G63" s="24"/>
      <c r="H63" s="7"/>
      <c r="I63" s="25">
        <f t="shared" si="16"/>
        <v>-3691</v>
      </c>
      <c r="J63" s="24">
        <f t="shared" si="16"/>
        <v>1385</v>
      </c>
      <c r="K63" s="7"/>
      <c r="L63" s="25">
        <f t="shared" si="3"/>
        <v>-3691.4404113420405</v>
      </c>
      <c r="M63" s="17">
        <f t="shared" si="1"/>
        <v>0.19396215019794405</v>
      </c>
      <c r="N63" s="17">
        <f t="shared" si="4"/>
        <v>1392.0572325565156</v>
      </c>
      <c r="O63" s="24">
        <f t="shared" si="2"/>
        <v>49.804531356743723</v>
      </c>
      <c r="P63" s="7"/>
      <c r="Q63" s="25">
        <f t="shared" si="5"/>
        <v>-3648.4060689591433</v>
      </c>
      <c r="R63" s="24">
        <f t="shared" si="6"/>
        <v>1347.738723900341</v>
      </c>
      <c r="S63" s="7"/>
      <c r="T63" s="25">
        <f t="shared" si="7"/>
        <v>0.9405093769019538</v>
      </c>
      <c r="U63" s="24">
        <f t="shared" si="8"/>
        <v>0.35022183587047351</v>
      </c>
      <c r="V63" s="7"/>
      <c r="W63" s="25">
        <f t="shared" si="9"/>
        <v>0.93793188882696465</v>
      </c>
      <c r="X63" s="24">
        <f t="shared" si="10"/>
        <v>241.96737797388187</v>
      </c>
      <c r="Y63" s="7"/>
      <c r="Z63" s="25">
        <f t="shared" si="11"/>
        <v>627</v>
      </c>
      <c r="AA63" s="17">
        <f t="shared" si="15"/>
        <v>241.89299999999994</v>
      </c>
      <c r="AB63" s="24">
        <f t="shared" si="12"/>
        <v>4.2218292875266421</v>
      </c>
      <c r="AC63" s="17">
        <f t="shared" si="13"/>
        <v>7.4377973881922799E-2</v>
      </c>
      <c r="AD63" s="17">
        <f t="shared" ca="1" si="14"/>
        <v>8.4848106271124379E-2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11355</v>
      </c>
      <c r="D64" s="17">
        <v>13762</v>
      </c>
      <c r="E64" s="17">
        <v>15159</v>
      </c>
      <c r="F64" s="17">
        <v>12742</v>
      </c>
      <c r="G64" s="24"/>
      <c r="H64" s="7"/>
      <c r="I64" s="25">
        <f t="shared" si="16"/>
        <v>-3804</v>
      </c>
      <c r="J64" s="24">
        <f t="shared" si="16"/>
        <v>1020</v>
      </c>
      <c r="K64" s="7"/>
      <c r="L64" s="25">
        <f t="shared" si="3"/>
        <v>-3805.1025066645943</v>
      </c>
      <c r="M64" s="17">
        <f t="shared" si="1"/>
        <v>1.2155209454749141</v>
      </c>
      <c r="N64" s="17">
        <f t="shared" si="4"/>
        <v>1031.3198022227868</v>
      </c>
      <c r="O64" s="24">
        <f t="shared" si="2"/>
        <v>128.13792236301006</v>
      </c>
      <c r="P64" s="7"/>
      <c r="Q64" s="25">
        <f t="shared" si="5"/>
        <v>-3761.4060689591433</v>
      </c>
      <c r="R64" s="24">
        <f t="shared" si="6"/>
        <v>982.73872390034114</v>
      </c>
      <c r="S64" s="7"/>
      <c r="T64" s="25">
        <f t="shared" si="7"/>
        <v>0.96963923733446888</v>
      </c>
      <c r="U64" s="24">
        <f t="shared" si="8"/>
        <v>0.25537335535580713</v>
      </c>
      <c r="V64" s="7"/>
      <c r="W64" s="25">
        <f t="shared" si="9"/>
        <v>0.96776763753031381</v>
      </c>
      <c r="X64" s="24">
        <f t="shared" si="10"/>
        <v>247.66072112489724</v>
      </c>
      <c r="Y64" s="7"/>
      <c r="Z64" s="25">
        <f t="shared" si="11"/>
        <v>626</v>
      </c>
      <c r="AA64" s="17">
        <f t="shared" si="15"/>
        <v>247.52699999999993</v>
      </c>
      <c r="AB64" s="24">
        <f t="shared" si="12"/>
        <v>4.3201611375840026</v>
      </c>
      <c r="AC64" s="17">
        <f t="shared" si="13"/>
        <v>0.13372112489730625</v>
      </c>
      <c r="AD64" s="17">
        <f t="shared" ca="1" si="14"/>
        <v>-5.501890318845426E-2</v>
      </c>
      <c r="AE64" s="17">
        <v>105</v>
      </c>
    </row>
    <row r="65" spans="1:31" s="17" customFormat="1" x14ac:dyDescent="0.25">
      <c r="A65" s="17">
        <v>45</v>
      </c>
      <c r="B65" s="17">
        <v>602</v>
      </c>
      <c r="C65" s="17">
        <v>11324</v>
      </c>
      <c r="D65" s="17">
        <v>13597</v>
      </c>
      <c r="E65" s="17">
        <v>15205</v>
      </c>
      <c r="F65" s="17">
        <v>12927</v>
      </c>
      <c r="G65" s="24"/>
      <c r="H65" s="7"/>
      <c r="I65" s="25">
        <f t="shared" si="16"/>
        <v>-3881</v>
      </c>
      <c r="J65" s="24">
        <f t="shared" si="16"/>
        <v>670</v>
      </c>
      <c r="K65" s="7"/>
      <c r="L65" s="25">
        <f t="shared" si="3"/>
        <v>-3880.1180118840875</v>
      </c>
      <c r="M65" s="17">
        <f t="shared" si="1"/>
        <v>0.77790303661081694</v>
      </c>
      <c r="N65" s="17">
        <f t="shared" si="4"/>
        <v>675.30996083597188</v>
      </c>
      <c r="O65" s="24">
        <f t="shared" si="2"/>
        <v>28.195684079555171</v>
      </c>
      <c r="P65" s="7"/>
      <c r="Q65" s="25">
        <f t="shared" si="5"/>
        <v>-3838.4060689591433</v>
      </c>
      <c r="R65" s="24">
        <f t="shared" si="6"/>
        <v>632.73872390034114</v>
      </c>
      <c r="S65" s="7"/>
      <c r="T65" s="25">
        <f t="shared" si="7"/>
        <v>0.98948878824866049</v>
      </c>
      <c r="U65" s="24">
        <f t="shared" si="8"/>
        <v>0.16442275760201747</v>
      </c>
      <c r="V65" s="7"/>
      <c r="W65" s="25">
        <f t="shared" si="9"/>
        <v>0.98829384426800104</v>
      </c>
      <c r="X65" s="24">
        <f t="shared" si="10"/>
        <v>252.99710573996833</v>
      </c>
      <c r="Y65" s="7"/>
      <c r="Z65" s="25">
        <f t="shared" si="11"/>
        <v>602</v>
      </c>
      <c r="AA65" s="17">
        <f t="shared" si="15"/>
        <v>252.94499999999994</v>
      </c>
      <c r="AB65" s="24">
        <f t="shared" si="12"/>
        <v>4.4147230764570562</v>
      </c>
      <c r="AC65" s="17">
        <f t="shared" si="13"/>
        <v>5.2105739968396847E-2</v>
      </c>
      <c r="AD65" s="17">
        <f t="shared" ca="1" si="14"/>
        <v>4.9143438224547253E-2</v>
      </c>
      <c r="AE65" s="17">
        <v>104</v>
      </c>
    </row>
    <row r="66" spans="1:31" s="17" customFormat="1" x14ac:dyDescent="0.25">
      <c r="A66" s="17">
        <v>46</v>
      </c>
      <c r="B66" s="17">
        <v>618</v>
      </c>
      <c r="C66" s="17">
        <v>11299</v>
      </c>
      <c r="D66" s="17">
        <v>13403</v>
      </c>
      <c r="E66" s="17">
        <v>15216</v>
      </c>
      <c r="F66" s="17">
        <v>13101</v>
      </c>
      <c r="G66" s="24"/>
      <c r="H66" s="7"/>
      <c r="I66" s="25">
        <f t="shared" si="16"/>
        <v>-3917</v>
      </c>
      <c r="J66" s="24">
        <f t="shared" si="16"/>
        <v>302</v>
      </c>
      <c r="K66" s="7"/>
      <c r="L66" s="25">
        <f t="shared" si="3"/>
        <v>-3921.442308909538</v>
      </c>
      <c r="M66" s="17">
        <f t="shared" si="1"/>
        <v>19.734108447761066</v>
      </c>
      <c r="N66" s="17">
        <f t="shared" si="4"/>
        <v>303.93476019661244</v>
      </c>
      <c r="O66" s="24">
        <f t="shared" si="2"/>
        <v>3.7432970183958245</v>
      </c>
      <c r="P66" s="7"/>
      <c r="Q66" s="25">
        <f t="shared" si="5"/>
        <v>-3874.4060689591433</v>
      </c>
      <c r="R66" s="24">
        <f t="shared" si="6"/>
        <v>264.73872390034109</v>
      </c>
      <c r="S66" s="7"/>
      <c r="T66" s="25">
        <f t="shared" si="7"/>
        <v>0.99876909776698397</v>
      </c>
      <c r="U66" s="24">
        <f t="shared" si="8"/>
        <v>6.8794700535175737E-2</v>
      </c>
      <c r="V66" s="7"/>
      <c r="W66" s="25">
        <f t="shared" si="9"/>
        <v>0.99828528881591483</v>
      </c>
      <c r="X66" s="24">
        <f t="shared" si="10"/>
        <v>258.50072251697998</v>
      </c>
      <c r="Y66" s="7"/>
      <c r="Z66" s="25">
        <f t="shared" si="11"/>
        <v>618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-6.2774830199714415E-3</v>
      </c>
      <c r="AD66" s="17">
        <f t="shared" ca="1" si="14"/>
        <v>7.4763303546717452E-2</v>
      </c>
      <c r="AE66" s="17">
        <v>103</v>
      </c>
    </row>
    <row r="67" spans="1:31" s="17" customFormat="1" x14ac:dyDescent="0.25">
      <c r="A67" s="17">
        <v>47</v>
      </c>
      <c r="B67" s="17">
        <v>633</v>
      </c>
      <c r="C67" s="17">
        <v>11290</v>
      </c>
      <c r="D67" s="17">
        <v>13210</v>
      </c>
      <c r="E67" s="17">
        <v>15217</v>
      </c>
      <c r="F67" s="17">
        <v>13289</v>
      </c>
      <c r="G67" s="24"/>
      <c r="H67" s="7"/>
      <c r="I67" s="25">
        <f t="shared" si="16"/>
        <v>-3927</v>
      </c>
      <c r="J67" s="24">
        <f t="shared" si="16"/>
        <v>-79</v>
      </c>
      <c r="K67" s="7"/>
      <c r="L67" s="25">
        <f t="shared" si="3"/>
        <v>-3925.890855783206</v>
      </c>
      <c r="M67" s="17">
        <f t="shared" si="1"/>
        <v>1.2302008936475604</v>
      </c>
      <c r="N67" s="17">
        <f t="shared" si="4"/>
        <v>-79.032440580981273</v>
      </c>
      <c r="O67" s="24">
        <f t="shared" si="2"/>
        <v>1.052391294402539E-3</v>
      </c>
      <c r="P67" s="7"/>
      <c r="Q67" s="25">
        <f t="shared" si="5"/>
        <v>-3884.4060689591433</v>
      </c>
      <c r="R67" s="24">
        <f t="shared" si="6"/>
        <v>-116.26127609965889</v>
      </c>
      <c r="S67" s="7"/>
      <c r="T67" s="25">
        <f t="shared" si="7"/>
        <v>1.0013469615220738</v>
      </c>
      <c r="U67" s="24">
        <f t="shared" si="8"/>
        <v>-3.0211521591092451E-2</v>
      </c>
      <c r="V67" s="7"/>
      <c r="W67" s="25">
        <f t="shared" si="9"/>
        <v>1.0015992149702757</v>
      </c>
      <c r="X67" s="24">
        <f t="shared" si="10"/>
        <v>264.17061136115274</v>
      </c>
      <c r="Y67" s="7"/>
      <c r="Z67" s="25">
        <f t="shared" si="11"/>
        <v>633</v>
      </c>
      <c r="AA67" s="17">
        <f t="shared" si="15"/>
        <v>264.20399999999995</v>
      </c>
      <c r="AB67" s="24">
        <f t="shared" si="12"/>
        <v>4.6112296969390973</v>
      </c>
      <c r="AC67" s="17">
        <f t="shared" si="13"/>
        <v>-3.338863884721377E-2</v>
      </c>
      <c r="AD67" s="17">
        <f t="shared" ca="1" si="14"/>
        <v>9.4725846629216903E-2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11311</v>
      </c>
      <c r="D68" s="17">
        <v>13017</v>
      </c>
      <c r="E68" s="17">
        <v>15193</v>
      </c>
      <c r="F68" s="17">
        <v>13474</v>
      </c>
      <c r="G68" s="24"/>
      <c r="H68" s="7"/>
      <c r="I68" s="25">
        <f t="shared" si="16"/>
        <v>-3882</v>
      </c>
      <c r="J68" s="24">
        <f t="shared" si="16"/>
        <v>-457</v>
      </c>
      <c r="K68" s="7"/>
      <c r="L68" s="25">
        <f t="shared" si="3"/>
        <v>-3892.3827799967867</v>
      </c>
      <c r="M68" s="17">
        <f t="shared" si="1"/>
        <v>107.80212046167334</v>
      </c>
      <c r="N68" s="17">
        <f t="shared" si="4"/>
        <v>-457.85528066300066</v>
      </c>
      <c r="O68" s="24">
        <f t="shared" si="2"/>
        <v>0.73150501250284128</v>
      </c>
      <c r="P68" s="7"/>
      <c r="Q68" s="25">
        <f t="shared" si="5"/>
        <v>-3839.4060689591433</v>
      </c>
      <c r="R68" s="24">
        <f t="shared" si="6"/>
        <v>-494.26127609965891</v>
      </c>
      <c r="S68" s="7"/>
      <c r="T68" s="25">
        <f t="shared" si="7"/>
        <v>0.98974657462416948</v>
      </c>
      <c r="U68" s="24">
        <f t="shared" si="8"/>
        <v>-0.1284381671651853</v>
      </c>
      <c r="V68" s="7"/>
      <c r="W68" s="25">
        <f t="shared" si="9"/>
        <v>0.99072870351747133</v>
      </c>
      <c r="X68" s="24">
        <f t="shared" si="10"/>
        <v>269.8295394183973</v>
      </c>
      <c r="Y68" s="7"/>
      <c r="Z68" s="25">
        <f t="shared" si="11"/>
        <v>628</v>
      </c>
      <c r="AA68" s="17">
        <f t="shared" si="15"/>
        <v>269.85599999999994</v>
      </c>
      <c r="AB68" s="24">
        <f t="shared" si="12"/>
        <v>4.7098757062618173</v>
      </c>
      <c r="AC68" s="17">
        <f t="shared" si="13"/>
        <v>-2.6460581602634647E-2</v>
      </c>
      <c r="AD68" s="17">
        <f t="shared" ca="1" si="14"/>
        <v>-3.563786123686441E-2</v>
      </c>
      <c r="AE68" s="17">
        <v>101</v>
      </c>
    </row>
    <row r="69" spans="1:31" s="17" customFormat="1" x14ac:dyDescent="0.25">
      <c r="A69" s="17">
        <v>49</v>
      </c>
      <c r="B69" s="17">
        <v>626</v>
      </c>
      <c r="C69" s="17">
        <v>11342</v>
      </c>
      <c r="D69" s="17">
        <v>12830</v>
      </c>
      <c r="E69" s="17">
        <v>15154</v>
      </c>
      <c r="F69" s="17">
        <v>13654</v>
      </c>
      <c r="G69" s="24"/>
      <c r="H69" s="7"/>
      <c r="I69" s="25">
        <f t="shared" si="16"/>
        <v>-3812</v>
      </c>
      <c r="J69" s="24">
        <f t="shared" si="16"/>
        <v>-824</v>
      </c>
      <c r="K69" s="7"/>
      <c r="L69" s="25">
        <f t="shared" si="3"/>
        <v>-3821.714420323874</v>
      </c>
      <c r="M69" s="17">
        <f t="shared" si="1"/>
        <v>94.369962228896952</v>
      </c>
      <c r="N69" s="17">
        <f t="shared" si="4"/>
        <v>-830.69210321191451</v>
      </c>
      <c r="O69" s="24">
        <f t="shared" si="2"/>
        <v>44.784245398916553</v>
      </c>
      <c r="P69" s="7"/>
      <c r="Q69" s="25">
        <f t="shared" si="5"/>
        <v>-3769.4060689591433</v>
      </c>
      <c r="R69" s="24">
        <f t="shared" si="6"/>
        <v>-861.26127609965886</v>
      </c>
      <c r="S69" s="7"/>
      <c r="T69" s="25">
        <f t="shared" si="7"/>
        <v>0.97170152833854073</v>
      </c>
      <c r="U69" s="24">
        <f t="shared" si="8"/>
        <v>-0.22380636538130191</v>
      </c>
      <c r="V69" s="7"/>
      <c r="W69" s="25">
        <f t="shared" si="9"/>
        <v>0.97339210552066402</v>
      </c>
      <c r="X69" s="24">
        <f t="shared" si="10"/>
        <v>275.39154396095671</v>
      </c>
      <c r="Y69" s="7"/>
      <c r="Z69" s="25">
        <f t="shared" si="11"/>
        <v>626</v>
      </c>
      <c r="AA69" s="17">
        <f t="shared" si="15"/>
        <v>275.48999999999995</v>
      </c>
      <c r="AB69" s="24">
        <f t="shared" si="12"/>
        <v>4.8082075563191768</v>
      </c>
      <c r="AC69" s="17">
        <f t="shared" si="13"/>
        <v>-9.8456039043242072E-2</v>
      </c>
      <c r="AD69" s="17">
        <f t="shared" ca="1" si="14"/>
        <v>5.009310659016819E-2</v>
      </c>
      <c r="AE69" s="17">
        <v>100</v>
      </c>
    </row>
    <row r="70" spans="1:31" s="17" customFormat="1" x14ac:dyDescent="0.25">
      <c r="A70" s="17">
        <v>50</v>
      </c>
      <c r="B70" s="17">
        <v>645</v>
      </c>
      <c r="C70" s="17">
        <v>11396</v>
      </c>
      <c r="D70" s="17">
        <v>12646</v>
      </c>
      <c r="E70" s="17">
        <v>15104</v>
      </c>
      <c r="F70" s="17">
        <v>13845</v>
      </c>
      <c r="G70" s="24"/>
      <c r="H70" s="7"/>
      <c r="I70" s="25">
        <f t="shared" si="16"/>
        <v>-3708</v>
      </c>
      <c r="J70" s="24">
        <f t="shared" si="16"/>
        <v>-1199</v>
      </c>
      <c r="K70" s="7"/>
      <c r="L70" s="25">
        <f t="shared" si="3"/>
        <v>-3710.7074982253343</v>
      </c>
      <c r="M70" s="17">
        <f t="shared" si="1"/>
        <v>7.3305466401886425</v>
      </c>
      <c r="N70" s="17">
        <f t="shared" si="4"/>
        <v>-1206.0460595880504</v>
      </c>
      <c r="O70" s="24">
        <f t="shared" si="2"/>
        <v>49.646955718357134</v>
      </c>
      <c r="P70" s="7"/>
      <c r="Q70" s="25">
        <f t="shared" si="5"/>
        <v>-3665.4060689591433</v>
      </c>
      <c r="R70" s="24">
        <f t="shared" si="6"/>
        <v>-1236.261276099659</v>
      </c>
      <c r="S70" s="7"/>
      <c r="T70" s="25">
        <f t="shared" si="7"/>
        <v>0.94489174528560649</v>
      </c>
      <c r="U70" s="24">
        <f t="shared" si="8"/>
        <v>-0.32125343440321946</v>
      </c>
      <c r="V70" s="7"/>
      <c r="W70" s="25">
        <f t="shared" si="9"/>
        <v>0.94730598246788889</v>
      </c>
      <c r="X70" s="24">
        <f t="shared" si="10"/>
        <v>281.17589611395931</v>
      </c>
      <c r="Y70" s="7"/>
      <c r="Z70" s="25">
        <f t="shared" si="11"/>
        <v>645</v>
      </c>
      <c r="AA70" s="17">
        <f t="shared" si="15"/>
        <v>281.29499999999996</v>
      </c>
      <c r="AB70" s="24">
        <f t="shared" si="12"/>
        <v>4.909523919397448</v>
      </c>
      <c r="AC70" s="17">
        <f t="shared" si="13"/>
        <v>-0.11910388604064792</v>
      </c>
      <c r="AD70" s="17">
        <f t="shared" ca="1" si="14"/>
        <v>4.9560112859467154E-2</v>
      </c>
      <c r="AE70" s="17">
        <v>99</v>
      </c>
    </row>
    <row r="71" spans="1:31" s="17" customFormat="1" x14ac:dyDescent="0.25">
      <c r="A71" s="17">
        <v>51</v>
      </c>
      <c r="B71" s="17">
        <v>625</v>
      </c>
      <c r="C71" s="17">
        <v>11473</v>
      </c>
      <c r="D71" s="17">
        <v>12471</v>
      </c>
      <c r="E71" s="17">
        <v>15034</v>
      </c>
      <c r="F71" s="17">
        <v>14022</v>
      </c>
      <c r="G71" s="24"/>
      <c r="H71" s="7"/>
      <c r="I71" s="25">
        <f t="shared" si="16"/>
        <v>-3561</v>
      </c>
      <c r="J71" s="24">
        <f t="shared" si="16"/>
        <v>-1551</v>
      </c>
      <c r="K71" s="7"/>
      <c r="L71" s="25">
        <f t="shared" si="3"/>
        <v>-3567.2269516846231</v>
      </c>
      <c r="M71" s="17">
        <f t="shared" si="1"/>
        <v>38.774927282631026</v>
      </c>
      <c r="N71" s="17">
        <f t="shared" si="4"/>
        <v>-1557.6446362775407</v>
      </c>
      <c r="O71" s="24">
        <f t="shared" si="2"/>
        <v>44.151191260810094</v>
      </c>
      <c r="P71" s="7"/>
      <c r="Q71" s="25">
        <f t="shared" si="5"/>
        <v>-3518.4060689591433</v>
      </c>
      <c r="R71" s="24">
        <f t="shared" si="6"/>
        <v>-1588.261276099659</v>
      </c>
      <c r="S71" s="7"/>
      <c r="T71" s="25">
        <f t="shared" si="7"/>
        <v>0.90699714808578602</v>
      </c>
      <c r="U71" s="24">
        <f t="shared" si="8"/>
        <v>-0.41272374985845933</v>
      </c>
      <c r="V71" s="7"/>
      <c r="W71" s="25">
        <f t="shared" si="9"/>
        <v>0.91009030907915744</v>
      </c>
      <c r="X71" s="24">
        <f t="shared" si="10"/>
        <v>286.83708315070612</v>
      </c>
      <c r="Y71" s="7"/>
      <c r="Z71" s="25">
        <f t="shared" si="11"/>
        <v>625</v>
      </c>
      <c r="AA71" s="17">
        <f t="shared" si="15"/>
        <v>286.91999999999996</v>
      </c>
      <c r="AB71" s="24">
        <f t="shared" si="12"/>
        <v>5.0076986898221296</v>
      </c>
      <c r="AC71" s="17">
        <f t="shared" si="13"/>
        <v>-8.2916849293837913E-2</v>
      </c>
      <c r="AD71" s="17">
        <f t="shared" ca="1" si="14"/>
        <v>2.5059903395572292E-2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11556</v>
      </c>
      <c r="D72" s="17">
        <v>12300</v>
      </c>
      <c r="E72" s="17">
        <v>14938</v>
      </c>
      <c r="F72" s="17">
        <v>14186</v>
      </c>
      <c r="G72" s="24"/>
      <c r="H72" s="7"/>
      <c r="I72" s="25">
        <f t="shared" si="16"/>
        <v>-3382</v>
      </c>
      <c r="J72" s="24">
        <f t="shared" si="16"/>
        <v>-1886</v>
      </c>
      <c r="K72" s="7"/>
      <c r="L72" s="25">
        <f t="shared" si="3"/>
        <v>-3389.4804451151626</v>
      </c>
      <c r="M72" s="17">
        <f t="shared" si="1"/>
        <v>55.957059120960572</v>
      </c>
      <c r="N72" s="17">
        <f t="shared" si="4"/>
        <v>-1894.4198626401676</v>
      </c>
      <c r="O72" s="24">
        <f t="shared" si="2"/>
        <v>70.894086879290001</v>
      </c>
      <c r="P72" s="7"/>
      <c r="Q72" s="25">
        <f t="shared" si="5"/>
        <v>-3339.4060689591433</v>
      </c>
      <c r="R72" s="24">
        <f t="shared" si="6"/>
        <v>-1923.261276099659</v>
      </c>
      <c r="S72" s="7"/>
      <c r="T72" s="25">
        <f t="shared" si="7"/>
        <v>0.86085338686967805</v>
      </c>
      <c r="U72" s="24">
        <f t="shared" si="8"/>
        <v>-0.49977646485137234</v>
      </c>
      <c r="V72" s="7"/>
      <c r="W72" s="25">
        <f t="shared" si="9"/>
        <v>0.86459240424684913</v>
      </c>
      <c r="X72" s="24">
        <f t="shared" si="10"/>
        <v>292.47290760313649</v>
      </c>
      <c r="Y72" s="7"/>
      <c r="Z72" s="25">
        <f t="shared" si="11"/>
        <v>626</v>
      </c>
      <c r="AA72" s="17">
        <f t="shared" si="15"/>
        <v>292.55399999999997</v>
      </c>
      <c r="AB72" s="24">
        <f t="shared" si="12"/>
        <v>5.1060305398794901</v>
      </c>
      <c r="AC72" s="17">
        <f t="shared" si="13"/>
        <v>-8.1092396863482463E-2</v>
      </c>
      <c r="AD72" s="17">
        <f t="shared" ca="1" si="14"/>
        <v>6.6102573940099774E-2</v>
      </c>
      <c r="AE72" s="17">
        <v>97</v>
      </c>
    </row>
    <row r="73" spans="1:31" s="17" customFormat="1" x14ac:dyDescent="0.25">
      <c r="A73" s="17">
        <v>53</v>
      </c>
      <c r="B73" s="17">
        <v>612</v>
      </c>
      <c r="C73" s="17">
        <v>11656</v>
      </c>
      <c r="D73" s="17">
        <v>12146</v>
      </c>
      <c r="E73" s="17">
        <v>14839</v>
      </c>
      <c r="F73" s="17">
        <v>14343</v>
      </c>
      <c r="G73" s="24"/>
      <c r="H73" s="7"/>
      <c r="I73" s="25">
        <f t="shared" si="16"/>
        <v>-3183</v>
      </c>
      <c r="J73" s="24">
        <f t="shared" si="16"/>
        <v>-2197</v>
      </c>
      <c r="K73" s="7"/>
      <c r="L73" s="25">
        <f t="shared" si="3"/>
        <v>-3184.4256304538685</v>
      </c>
      <c r="M73" s="17">
        <f t="shared" si="1"/>
        <v>2.0324221909973259</v>
      </c>
      <c r="N73" s="17">
        <f t="shared" si="4"/>
        <v>-2205.6581816846851</v>
      </c>
      <c r="O73" s="24">
        <f t="shared" si="2"/>
        <v>74.964110085017083</v>
      </c>
      <c r="P73" s="7"/>
      <c r="Q73" s="25">
        <f t="shared" si="5"/>
        <v>-3140.4060689591433</v>
      </c>
      <c r="R73" s="24">
        <f t="shared" si="6"/>
        <v>-2234.261276099659</v>
      </c>
      <c r="S73" s="7"/>
      <c r="T73" s="25">
        <f t="shared" si="7"/>
        <v>0.80955389814339052</v>
      </c>
      <c r="U73" s="24">
        <f t="shared" si="8"/>
        <v>-0.58059256742688259</v>
      </c>
      <c r="V73" s="7"/>
      <c r="W73" s="25">
        <f t="shared" si="9"/>
        <v>0.81389226780185886</v>
      </c>
      <c r="X73" s="24">
        <f t="shared" si="10"/>
        <v>297.94518574347796</v>
      </c>
      <c r="Y73" s="7"/>
      <c r="Z73" s="25">
        <f t="shared" si="11"/>
        <v>612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-0.11681425652199096</v>
      </c>
      <c r="AD73" s="17">
        <f t="shared" ca="1" si="14"/>
        <v>4.9057269215381893E-2</v>
      </c>
      <c r="AE73" s="17">
        <v>96</v>
      </c>
    </row>
    <row r="74" spans="1:31" s="17" customFormat="1" x14ac:dyDescent="0.25">
      <c r="A74" s="17">
        <v>54</v>
      </c>
      <c r="B74" s="17">
        <v>629</v>
      </c>
      <c r="C74" s="17">
        <v>11789</v>
      </c>
      <c r="D74" s="17">
        <v>12001</v>
      </c>
      <c r="E74" s="17">
        <v>14728</v>
      </c>
      <c r="F74" s="17">
        <v>14495</v>
      </c>
      <c r="G74" s="24"/>
      <c r="H74" s="7"/>
      <c r="I74" s="25">
        <f t="shared" si="16"/>
        <v>-2939</v>
      </c>
      <c r="J74" s="24">
        <f t="shared" si="16"/>
        <v>-2494</v>
      </c>
      <c r="K74" s="7"/>
      <c r="L74" s="25">
        <f t="shared" si="3"/>
        <v>-2943.4520922480451</v>
      </c>
      <c r="M74" s="17">
        <f t="shared" si="1"/>
        <v>19.821125385103443</v>
      </c>
      <c r="N74" s="17">
        <f t="shared" si="4"/>
        <v>-2503.9480405398472</v>
      </c>
      <c r="O74" s="24">
        <f t="shared" si="2"/>
        <v>98.96351058244278</v>
      </c>
      <c r="P74" s="7"/>
      <c r="Q74" s="25">
        <f t="shared" si="5"/>
        <v>-2896.4060689591433</v>
      </c>
      <c r="R74" s="24">
        <f t="shared" si="6"/>
        <v>-2531.261276099659</v>
      </c>
      <c r="S74" s="7"/>
      <c r="T74" s="25">
        <f t="shared" si="7"/>
        <v>0.74665402251919866</v>
      </c>
      <c r="U74" s="24">
        <f t="shared" si="8"/>
        <v>-0.65777064609224123</v>
      </c>
      <c r="V74" s="7"/>
      <c r="W74" s="25">
        <f t="shared" si="9"/>
        <v>0.75156437964275336</v>
      </c>
      <c r="X74" s="24">
        <f t="shared" si="10"/>
        <v>303.63538579443502</v>
      </c>
      <c r="Y74" s="7"/>
      <c r="Z74" s="25">
        <f t="shared" si="11"/>
        <v>629</v>
      </c>
      <c r="AA74" s="17">
        <f t="shared" si="15"/>
        <v>303.72299999999996</v>
      </c>
      <c r="AB74" s="24">
        <f t="shared" si="12"/>
        <v>5.3009663640347364</v>
      </c>
      <c r="AC74" s="17">
        <f t="shared" si="13"/>
        <v>-8.761420556493249E-2</v>
      </c>
      <c r="AD74" s="17">
        <f t="shared" ca="1" si="14"/>
        <v>2.3451683348696406E-2</v>
      </c>
      <c r="AE74" s="17">
        <v>95</v>
      </c>
    </row>
    <row r="75" spans="1:31" s="17" customFormat="1" x14ac:dyDescent="0.25">
      <c r="A75" s="17">
        <v>55</v>
      </c>
      <c r="B75" s="17">
        <v>612</v>
      </c>
      <c r="C75" s="17">
        <v>11919</v>
      </c>
      <c r="D75" s="17">
        <v>11870</v>
      </c>
      <c r="E75" s="17">
        <v>14597</v>
      </c>
      <c r="F75" s="17">
        <v>14634</v>
      </c>
      <c r="G75" s="24"/>
      <c r="H75" s="7"/>
      <c r="I75" s="25">
        <f t="shared" si="16"/>
        <v>-2678</v>
      </c>
      <c r="J75" s="24">
        <f t="shared" si="16"/>
        <v>-2764</v>
      </c>
      <c r="K75" s="7"/>
      <c r="L75" s="25">
        <f t="shared" si="3"/>
        <v>-2681.8018242809271</v>
      </c>
      <c r="M75" s="17">
        <f t="shared" si="1"/>
        <v>14.453867863047025</v>
      </c>
      <c r="N75" s="17">
        <f t="shared" si="4"/>
        <v>-2770.4244732915668</v>
      </c>
      <c r="O75" s="24">
        <f t="shared" si="2"/>
        <v>41.273857074054582</v>
      </c>
      <c r="P75" s="7"/>
      <c r="Q75" s="25">
        <f t="shared" si="5"/>
        <v>-2635.4060689591433</v>
      </c>
      <c r="R75" s="24">
        <f t="shared" si="6"/>
        <v>-2801.261276099659</v>
      </c>
      <c r="S75" s="7"/>
      <c r="T75" s="25">
        <f t="shared" si="7"/>
        <v>0.67937177851135411</v>
      </c>
      <c r="U75" s="24">
        <f t="shared" si="8"/>
        <v>-0.72793253578802186</v>
      </c>
      <c r="V75" s="7"/>
      <c r="W75" s="25">
        <f t="shared" si="9"/>
        <v>0.68480184515948905</v>
      </c>
      <c r="X75" s="24">
        <f t="shared" si="10"/>
        <v>309.19159965963809</v>
      </c>
      <c r="Y75" s="7"/>
      <c r="Z75" s="25">
        <f t="shared" si="11"/>
        <v>612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-3.9400340361851249E-2</v>
      </c>
      <c r="AD75" s="17">
        <f t="shared" ca="1" si="14"/>
        <v>3.1472827137008608E-2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12068</v>
      </c>
      <c r="D76" s="17">
        <v>11744</v>
      </c>
      <c r="E76" s="17">
        <v>14452</v>
      </c>
      <c r="F76" s="17">
        <v>14755</v>
      </c>
      <c r="G76" s="24"/>
      <c r="H76" s="7"/>
      <c r="I76" s="25">
        <f t="shared" si="16"/>
        <v>-2384</v>
      </c>
      <c r="J76" s="24">
        <f t="shared" si="16"/>
        <v>-3011</v>
      </c>
      <c r="K76" s="7"/>
      <c r="L76" s="25">
        <f t="shared" si="3"/>
        <v>-2383.6073232604676</v>
      </c>
      <c r="M76" s="17">
        <f t="shared" si="1"/>
        <v>0.15419502176976668</v>
      </c>
      <c r="N76" s="17">
        <f t="shared" si="4"/>
        <v>-3020.2340317347262</v>
      </c>
      <c r="O76" s="24">
        <f t="shared" si="2"/>
        <v>85.267342077929797</v>
      </c>
      <c r="P76" s="7"/>
      <c r="Q76" s="25">
        <f t="shared" si="5"/>
        <v>-2341.4060689591433</v>
      </c>
      <c r="R76" s="24">
        <f t="shared" si="6"/>
        <v>-3048.261276099659</v>
      </c>
      <c r="S76" s="7"/>
      <c r="T76" s="25">
        <f t="shared" si="7"/>
        <v>0.60358258411171317</v>
      </c>
      <c r="U76" s="24">
        <f t="shared" si="8"/>
        <v>-0.7921176719171249</v>
      </c>
      <c r="V76" s="7"/>
      <c r="W76" s="25">
        <f t="shared" si="9"/>
        <v>0.60948769532228353</v>
      </c>
      <c r="X76" s="24">
        <f t="shared" si="10"/>
        <v>314.86675293061057</v>
      </c>
      <c r="Y76" s="7"/>
      <c r="Z76" s="25">
        <f t="shared" si="11"/>
        <v>637</v>
      </c>
      <c r="AA76" s="17">
        <f t="shared" si="15"/>
        <v>314.96399999999994</v>
      </c>
      <c r="AB76" s="24">
        <f t="shared" si="12"/>
        <v>5.497158825251419</v>
      </c>
      <c r="AC76" s="17">
        <f t="shared" si="13"/>
        <v>-9.7247069389368335E-2</v>
      </c>
      <c r="AD76" s="17">
        <f t="shared" ca="1" si="14"/>
        <v>7.8543616199567623E-2</v>
      </c>
      <c r="AE76" s="17">
        <v>93</v>
      </c>
    </row>
    <row r="77" spans="1:31" s="17" customFormat="1" x14ac:dyDescent="0.25">
      <c r="A77" s="17">
        <v>57</v>
      </c>
      <c r="B77" s="17">
        <v>642</v>
      </c>
      <c r="C77" s="17">
        <v>12227</v>
      </c>
      <c r="D77" s="17">
        <v>11627</v>
      </c>
      <c r="E77" s="17">
        <v>14284</v>
      </c>
      <c r="F77" s="17">
        <v>14865</v>
      </c>
      <c r="G77" s="24"/>
      <c r="H77" s="7"/>
      <c r="I77" s="25">
        <f t="shared" si="16"/>
        <v>-2057</v>
      </c>
      <c r="J77" s="24">
        <f t="shared" si="16"/>
        <v>-3238</v>
      </c>
      <c r="K77" s="7"/>
      <c r="L77" s="25">
        <f t="shared" si="3"/>
        <v>-2059.3783167024826</v>
      </c>
      <c r="M77" s="17">
        <f t="shared" si="1"/>
        <v>5.6563903373077418</v>
      </c>
      <c r="N77" s="17">
        <f t="shared" si="4"/>
        <v>-3241.0713437133004</v>
      </c>
      <c r="O77" s="24">
        <f t="shared" si="2"/>
        <v>9.4331522052298507</v>
      </c>
      <c r="P77" s="7"/>
      <c r="Q77" s="25">
        <f t="shared" si="5"/>
        <v>-2014.4060689591433</v>
      </c>
      <c r="R77" s="24">
        <f t="shared" si="6"/>
        <v>-3275.261276099659</v>
      </c>
      <c r="S77" s="7"/>
      <c r="T77" s="25">
        <f t="shared" si="7"/>
        <v>0.51928643932027574</v>
      </c>
      <c r="U77" s="24">
        <f t="shared" si="8"/>
        <v>-0.85110563103172565</v>
      </c>
      <c r="V77" s="7"/>
      <c r="W77" s="25">
        <f t="shared" si="9"/>
        <v>0.52562772533721824</v>
      </c>
      <c r="X77" s="24">
        <f t="shared" si="10"/>
        <v>320.74416487642179</v>
      </c>
      <c r="Y77" s="7"/>
      <c r="Z77" s="25">
        <f t="shared" si="11"/>
        <v>642</v>
      </c>
      <c r="AA77" s="17">
        <f t="shared" si="15"/>
        <v>320.74199999999996</v>
      </c>
      <c r="AB77" s="24">
        <f t="shared" si="12"/>
        <v>5.5980039494316518</v>
      </c>
      <c r="AC77" s="17">
        <f t="shared" si="13"/>
        <v>2.1648764218298311E-3</v>
      </c>
      <c r="AD77" s="17">
        <f t="shared" ca="1" si="14"/>
        <v>-8.5565382598929318E-2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12383</v>
      </c>
      <c r="D78" s="17">
        <v>11527</v>
      </c>
      <c r="E78" s="17">
        <v>14107</v>
      </c>
      <c r="F78" s="17">
        <v>14950</v>
      </c>
      <c r="G78" s="24"/>
      <c r="H78" s="7"/>
      <c r="I78" s="25">
        <f t="shared" si="16"/>
        <v>-1724</v>
      </c>
      <c r="J78" s="24">
        <f t="shared" si="16"/>
        <v>-3423</v>
      </c>
      <c r="K78" s="7"/>
      <c r="L78" s="25">
        <f t="shared" si="3"/>
        <v>-1722.3623284140276</v>
      </c>
      <c r="M78" s="17">
        <f t="shared" si="1"/>
        <v>2.6819682235013049</v>
      </c>
      <c r="N78" s="17">
        <f t="shared" si="4"/>
        <v>-3424.8974588446622</v>
      </c>
      <c r="O78" s="24">
        <f t="shared" si="2"/>
        <v>3.6003500671867976</v>
      </c>
      <c r="P78" s="7"/>
      <c r="Q78" s="25">
        <f t="shared" si="5"/>
        <v>-1681.4060689591433</v>
      </c>
      <c r="R78" s="24">
        <f t="shared" si="6"/>
        <v>-3460.261276099659</v>
      </c>
      <c r="S78" s="7"/>
      <c r="T78" s="25">
        <f t="shared" si="7"/>
        <v>0.4334435762757845</v>
      </c>
      <c r="U78" s="24">
        <f t="shared" si="8"/>
        <v>-0.89917951841587163</v>
      </c>
      <c r="V78" s="7"/>
      <c r="W78" s="25">
        <f t="shared" si="9"/>
        <v>0.44013986147780343</v>
      </c>
      <c r="X78" s="24">
        <f t="shared" si="10"/>
        <v>326.3615957482034</v>
      </c>
      <c r="Y78" s="7"/>
      <c r="Z78" s="25">
        <f t="shared" si="11"/>
        <v>628</v>
      </c>
      <c r="AA78" s="17">
        <f t="shared" si="15"/>
        <v>326.39399999999995</v>
      </c>
      <c r="AB78" s="24">
        <f t="shared" si="12"/>
        <v>5.6966499587543709</v>
      </c>
      <c r="AC78" s="17">
        <f t="shared" si="13"/>
        <v>-3.2404251796549488E-2</v>
      </c>
      <c r="AD78" s="17">
        <f t="shared" ca="1" si="14"/>
        <v>4.4425257267846519E-2</v>
      </c>
      <c r="AE78" s="17">
        <v>91</v>
      </c>
    </row>
    <row r="79" spans="1:31" s="17" customFormat="1" x14ac:dyDescent="0.25">
      <c r="A79" s="17">
        <v>59</v>
      </c>
      <c r="B79" s="17">
        <v>626</v>
      </c>
      <c r="C79" s="17">
        <v>12566</v>
      </c>
      <c r="D79" s="17">
        <v>11463</v>
      </c>
      <c r="E79" s="17">
        <v>13942</v>
      </c>
      <c r="F79" s="17">
        <v>15034</v>
      </c>
      <c r="G79" s="24"/>
      <c r="H79" s="7"/>
      <c r="I79" s="25">
        <f t="shared" si="16"/>
        <v>-1376</v>
      </c>
      <c r="J79" s="24">
        <f t="shared" si="16"/>
        <v>-3571</v>
      </c>
      <c r="K79" s="7"/>
      <c r="L79" s="25">
        <f t="shared" si="3"/>
        <v>-1370.1570313897357</v>
      </c>
      <c r="M79" s="17">
        <f t="shared" si="1"/>
        <v>34.140282180533681</v>
      </c>
      <c r="N79" s="17">
        <f t="shared" si="4"/>
        <v>-3574.6582094802352</v>
      </c>
      <c r="O79" s="24">
        <f t="shared" si="2"/>
        <v>13.382496601282694</v>
      </c>
      <c r="P79" s="7"/>
      <c r="Q79" s="25">
        <f t="shared" si="5"/>
        <v>-1333.4060689591433</v>
      </c>
      <c r="R79" s="24">
        <f t="shared" si="6"/>
        <v>-3608.261276099659</v>
      </c>
      <c r="S79" s="7"/>
      <c r="T79" s="25">
        <f t="shared" si="7"/>
        <v>0.34373391759865846</v>
      </c>
      <c r="U79" s="24">
        <f t="shared" si="8"/>
        <v>-0.93763862832318834</v>
      </c>
      <c r="V79" s="7"/>
      <c r="W79" s="25">
        <f t="shared" si="9"/>
        <v>0.35071362093702774</v>
      </c>
      <c r="X79" s="24">
        <f t="shared" si="10"/>
        <v>331.9351381846825</v>
      </c>
      <c r="Y79" s="7"/>
      <c r="Z79" s="25">
        <f t="shared" si="11"/>
        <v>626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-9.2861815317462515E-2</v>
      </c>
      <c r="AD79" s="17">
        <f t="shared" ca="1" si="14"/>
        <v>7.1827516708140138E-2</v>
      </c>
      <c r="AE79" s="17">
        <v>90</v>
      </c>
    </row>
    <row r="80" spans="1:31" s="17" customFormat="1" x14ac:dyDescent="0.25">
      <c r="A80" s="17">
        <v>60</v>
      </c>
      <c r="B80" s="17">
        <v>632</v>
      </c>
      <c r="C80" s="17">
        <v>12758</v>
      </c>
      <c r="D80" s="17">
        <v>11406</v>
      </c>
      <c r="E80" s="17">
        <v>13761</v>
      </c>
      <c r="F80" s="17">
        <v>15106</v>
      </c>
      <c r="G80" s="24"/>
      <c r="H80" s="7"/>
      <c r="I80" s="25">
        <f t="shared" si="16"/>
        <v>-1003</v>
      </c>
      <c r="J80" s="24">
        <f t="shared" si="16"/>
        <v>-3700</v>
      </c>
      <c r="K80" s="7"/>
      <c r="L80" s="25">
        <f t="shared" si="3"/>
        <v>-1001.5732975943965</v>
      </c>
      <c r="M80" s="17">
        <f t="shared" si="1"/>
        <v>2.0354797541547121</v>
      </c>
      <c r="N80" s="17">
        <f t="shared" si="4"/>
        <v>-3690.4729383762942</v>
      </c>
      <c r="O80" s="24">
        <f t="shared" si="2"/>
        <v>90.764903181887348</v>
      </c>
      <c r="P80" s="7"/>
      <c r="Q80" s="25">
        <f t="shared" si="5"/>
        <v>-960.40606895914345</v>
      </c>
      <c r="R80" s="24">
        <f t="shared" si="6"/>
        <v>-3737.261276099659</v>
      </c>
      <c r="S80" s="7"/>
      <c r="T80" s="25">
        <f t="shared" si="7"/>
        <v>0.24757959953380784</v>
      </c>
      <c r="U80" s="24">
        <f t="shared" si="8"/>
        <v>-0.97116042006672798</v>
      </c>
      <c r="V80" s="7"/>
      <c r="W80" s="25">
        <f t="shared" si="9"/>
        <v>0.25480583996936496</v>
      </c>
      <c r="X80" s="24">
        <f t="shared" si="10"/>
        <v>337.74143402737502</v>
      </c>
      <c r="Y80" s="7"/>
      <c r="Z80" s="25">
        <f t="shared" si="11"/>
        <v>632</v>
      </c>
      <c r="AA80" s="17">
        <f t="shared" si="15"/>
        <v>337.71599999999995</v>
      </c>
      <c r="AB80" s="24">
        <f t="shared" si="12"/>
        <v>5.8942561366651693</v>
      </c>
      <c r="AC80" s="17">
        <f t="shared" si="13"/>
        <v>2.5434027375069945E-2</v>
      </c>
      <c r="AD80" s="17">
        <f t="shared" ca="1" si="14"/>
        <v>-7.8081400958524227E-2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12937</v>
      </c>
      <c r="D81" s="17">
        <v>11365</v>
      </c>
      <c r="E81" s="17">
        <v>13579</v>
      </c>
      <c r="F81" s="17">
        <v>15131</v>
      </c>
      <c r="G81" s="24"/>
      <c r="H81" s="7"/>
      <c r="I81" s="25">
        <f t="shared" si="16"/>
        <v>-642</v>
      </c>
      <c r="J81" s="24">
        <f t="shared" si="16"/>
        <v>-3766</v>
      </c>
      <c r="K81" s="7"/>
      <c r="L81" s="25">
        <f t="shared" si="3"/>
        <v>-636.21847877284802</v>
      </c>
      <c r="M81" s="17">
        <f t="shared" si="1"/>
        <v>33.425987700008982</v>
      </c>
      <c r="N81" s="17">
        <f t="shared" si="4"/>
        <v>-3767.5711417651596</v>
      </c>
      <c r="O81" s="24">
        <f t="shared" si="2"/>
        <v>2.4684864462288529</v>
      </c>
      <c r="P81" s="7"/>
      <c r="Q81" s="25">
        <f t="shared" si="5"/>
        <v>-599.40606895914345</v>
      </c>
      <c r="R81" s="24">
        <f t="shared" si="6"/>
        <v>-3803.261276099659</v>
      </c>
      <c r="S81" s="7"/>
      <c r="T81" s="25">
        <f t="shared" si="7"/>
        <v>0.15451871797506503</v>
      </c>
      <c r="U81" s="24">
        <f t="shared" si="8"/>
        <v>-0.98831110421458546</v>
      </c>
      <c r="V81" s="7"/>
      <c r="W81" s="25">
        <f t="shared" si="9"/>
        <v>0.16186988165240965</v>
      </c>
      <c r="X81" s="24">
        <f t="shared" si="10"/>
        <v>343.14134062702351</v>
      </c>
      <c r="Y81" s="7"/>
      <c r="Z81" s="25">
        <f t="shared" si="11"/>
        <v>611</v>
      </c>
      <c r="AA81" s="17">
        <f t="shared" si="15"/>
        <v>343.21499999999997</v>
      </c>
      <c r="AB81" s="24">
        <f t="shared" si="12"/>
        <v>5.990231792232338</v>
      </c>
      <c r="AC81" s="17">
        <f t="shared" si="13"/>
        <v>-7.3659372976464965E-2</v>
      </c>
      <c r="AD81" s="17">
        <f t="shared" ca="1" si="14"/>
        <v>5.0936164628183178E-2</v>
      </c>
      <c r="AE81" s="17">
        <v>88</v>
      </c>
    </row>
    <row r="82" spans="1:31" s="17" customFormat="1" x14ac:dyDescent="0.25">
      <c r="A82" s="17">
        <v>62</v>
      </c>
      <c r="B82" s="17">
        <v>619</v>
      </c>
      <c r="C82" s="17">
        <v>13111</v>
      </c>
      <c r="D82" s="17">
        <v>11335</v>
      </c>
      <c r="E82" s="17">
        <v>13379</v>
      </c>
      <c r="F82" s="17">
        <v>15143</v>
      </c>
      <c r="G82" s="24"/>
      <c r="H82" s="7"/>
      <c r="I82" s="25">
        <f t="shared" si="16"/>
        <v>-268</v>
      </c>
      <c r="J82" s="24">
        <f t="shared" si="16"/>
        <v>-3808</v>
      </c>
      <c r="K82" s="7"/>
      <c r="L82" s="25">
        <f t="shared" si="3"/>
        <v>-260.52346447108016</v>
      </c>
      <c r="M82" s="17">
        <f t="shared" si="1"/>
        <v>55.898583515200663</v>
      </c>
      <c r="N82" s="17">
        <f t="shared" si="4"/>
        <v>-3809.9869951598967</v>
      </c>
      <c r="O82" s="24">
        <f t="shared" si="2"/>
        <v>3.9481497654527171</v>
      </c>
      <c r="P82" s="7"/>
      <c r="Q82" s="25">
        <f t="shared" si="5"/>
        <v>-225.4060689591434</v>
      </c>
      <c r="R82" s="24">
        <f t="shared" si="6"/>
        <v>-3845.261276099659</v>
      </c>
      <c r="S82" s="7"/>
      <c r="T82" s="25">
        <f t="shared" si="7"/>
        <v>5.8106613534705427E-2</v>
      </c>
      <c r="U82" s="24">
        <f t="shared" si="8"/>
        <v>-0.99922517594504023</v>
      </c>
      <c r="V82" s="7"/>
      <c r="W82" s="25">
        <f t="shared" si="9"/>
        <v>6.5536246210182961E-2</v>
      </c>
      <c r="X82" s="24">
        <f t="shared" si="10"/>
        <v>348.69041882517763</v>
      </c>
      <c r="Y82" s="7"/>
      <c r="Z82" s="25">
        <f t="shared" si="11"/>
        <v>619</v>
      </c>
      <c r="AA82" s="17">
        <f t="shared" si="15"/>
        <v>348.786</v>
      </c>
      <c r="AB82" s="24">
        <f t="shared" si="12"/>
        <v>6.087464084860942</v>
      </c>
      <c r="AC82" s="17">
        <f t="shared" si="13"/>
        <v>-9.558117482237094E-2</v>
      </c>
      <c r="AD82" s="17">
        <f t="shared" ca="1" si="14"/>
        <v>4.3898797575934623E-2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13303</v>
      </c>
      <c r="D83" s="17">
        <v>11328</v>
      </c>
      <c r="E83" s="17">
        <v>13190</v>
      </c>
      <c r="F83" s="17">
        <v>15147</v>
      </c>
      <c r="G83" s="24"/>
      <c r="H83" s="7"/>
      <c r="I83" s="25">
        <f t="shared" si="16"/>
        <v>113</v>
      </c>
      <c r="J83" s="24">
        <f t="shared" si="16"/>
        <v>-3819</v>
      </c>
      <c r="K83" s="7"/>
      <c r="L83" s="25">
        <f t="shared" si="3"/>
        <v>117.83881195344512</v>
      </c>
      <c r="M83" s="17">
        <f t="shared" si="1"/>
        <v>23.414101120803345</v>
      </c>
      <c r="N83" s="17">
        <f t="shared" si="4"/>
        <v>-3816.0615848305306</v>
      </c>
      <c r="O83" s="24">
        <f t="shared" si="2"/>
        <v>8.6342837081679313</v>
      </c>
      <c r="P83" s="7"/>
      <c r="Q83" s="25">
        <f t="shared" si="5"/>
        <v>155.5939310408566</v>
      </c>
      <c r="R83" s="24">
        <f t="shared" si="6"/>
        <v>-3856.261276099659</v>
      </c>
      <c r="S83" s="7"/>
      <c r="T83" s="25">
        <f t="shared" si="7"/>
        <v>-4.0109995534217048E-2</v>
      </c>
      <c r="U83" s="24">
        <f t="shared" si="8"/>
        <v>-1.0020836233030166</v>
      </c>
      <c r="V83" s="7"/>
      <c r="W83" s="25">
        <f t="shared" si="9"/>
        <v>-3.2661827515629446E-2</v>
      </c>
      <c r="X83" s="24">
        <f t="shared" si="10"/>
        <v>354.30973914946435</v>
      </c>
      <c r="Y83" s="7"/>
      <c r="Z83" s="25">
        <f t="shared" si="11"/>
        <v>620</v>
      </c>
      <c r="AA83" s="17">
        <f t="shared" si="15"/>
        <v>354.36599999999999</v>
      </c>
      <c r="AB83" s="24">
        <f t="shared" si="12"/>
        <v>6.1848534571222258</v>
      </c>
      <c r="AC83" s="17">
        <f t="shared" si="13"/>
        <v>-5.6260850535636564E-2</v>
      </c>
      <c r="AD83" s="17">
        <f t="shared" ca="1" si="14"/>
        <v>1.3456112278504406E-2</v>
      </c>
      <c r="AE83" s="17">
        <v>86</v>
      </c>
    </row>
    <row r="84" spans="1:31" s="17" customFormat="1" x14ac:dyDescent="0.25">
      <c r="A84" s="17">
        <v>64</v>
      </c>
      <c r="B84" s="17">
        <v>633</v>
      </c>
      <c r="C84" s="17">
        <v>13494</v>
      </c>
      <c r="D84" s="17">
        <v>11345</v>
      </c>
      <c r="E84" s="17">
        <v>12999</v>
      </c>
      <c r="F84" s="17">
        <v>15131</v>
      </c>
      <c r="G84" s="24"/>
      <c r="H84" s="7"/>
      <c r="I84" s="25">
        <f t="shared" ref="I84:J115" si="17">C84-E84</f>
        <v>495</v>
      </c>
      <c r="J84" s="24">
        <f t="shared" si="17"/>
        <v>-3786</v>
      </c>
      <c r="K84" s="7"/>
      <c r="L84" s="25">
        <f t="shared" si="3"/>
        <v>502.53704576958376</v>
      </c>
      <c r="M84" s="17">
        <f t="shared" ref="M84:M147" si="18">(I84-L84)^2</f>
        <v>56.807058932800388</v>
      </c>
      <c r="N84" s="17">
        <f t="shared" si="4"/>
        <v>-3784.6125697635957</v>
      </c>
      <c r="O84" s="24">
        <f t="shared" ref="O84:O147" si="19">(J84-N84)^2</f>
        <v>1.92496266088881</v>
      </c>
      <c r="P84" s="7"/>
      <c r="Q84" s="25">
        <f t="shared" si="5"/>
        <v>537.59393104085655</v>
      </c>
      <c r="R84" s="24">
        <f t="shared" si="6"/>
        <v>-3823.261276099659</v>
      </c>
      <c r="S84" s="7"/>
      <c r="T84" s="25">
        <f t="shared" si="7"/>
        <v>-0.1385843909786485</v>
      </c>
      <c r="U84" s="24">
        <f t="shared" si="8"/>
        <v>-0.99350828122908774</v>
      </c>
      <c r="V84" s="7"/>
      <c r="W84" s="25">
        <f t="shared" si="9"/>
        <v>-0.13120269109550481</v>
      </c>
      <c r="X84" s="24">
        <f>IF(MOD(ATAN2(U84,W84)*180/PI()-$J$9+360,360)&lt;355,MOD(ATAN2(U84,W84)*180/PI()-$J$9+360,360)+360,MOD(ATAN2(U84,W84)*180/PI()-$J$9+360,360))</f>
        <v>359.96585479503449</v>
      </c>
      <c r="Y84" s="7"/>
      <c r="Z84" s="25">
        <f t="shared" si="11"/>
        <v>633</v>
      </c>
      <c r="AA84" s="17">
        <f t="shared" si="15"/>
        <v>360.06299999999999</v>
      </c>
      <c r="AB84" s="24">
        <f t="shared" si="12"/>
        <v>6.2842848646083427</v>
      </c>
      <c r="AC84" s="17">
        <f t="shared" si="13"/>
        <v>-9.7145204965499943E-2</v>
      </c>
    </row>
    <row r="85" spans="1:31" s="17" customFormat="1" x14ac:dyDescent="0.25">
      <c r="A85" s="17">
        <v>0</v>
      </c>
      <c r="B85" s="17">
        <v>0</v>
      </c>
      <c r="C85" s="17">
        <v>13454</v>
      </c>
      <c r="D85" s="17">
        <v>11307</v>
      </c>
      <c r="E85" s="17">
        <v>12954</v>
      </c>
      <c r="F85" s="17">
        <v>15080</v>
      </c>
      <c r="G85" s="24"/>
      <c r="H85" s="7"/>
      <c r="I85" s="25">
        <f t="shared" si="17"/>
        <v>500</v>
      </c>
      <c r="J85" s="24">
        <f t="shared" si="17"/>
        <v>-3773</v>
      </c>
      <c r="K85" s="7"/>
      <c r="L85" s="25">
        <f>$M$9*SIN(2*PI()/$M$10*(AA85+$M$11))+$M$12</f>
        <v>504.85389883936836</v>
      </c>
      <c r="M85" s="17">
        <f t="shared" si="18"/>
        <v>23.560333942821465</v>
      </c>
      <c r="N85" s="17">
        <f>$O$9*COS(2*PI()/$O$10*(AA85+$O$11))+$O$12</f>
        <v>-3769.7285199233361</v>
      </c>
      <c r="O85" s="24">
        <f t="shared" si="19"/>
        <v>10.702581892008968</v>
      </c>
      <c r="P85" s="7"/>
      <c r="Q85" s="25">
        <f t="shared" ref="Q85:Q148" si="20">I85-$J$4</f>
        <v>542.59393104085655</v>
      </c>
      <c r="R85" s="24">
        <f t="shared" ref="R85:R148" si="21">J85-$J$3</f>
        <v>-3810.261276099659</v>
      </c>
      <c r="S85" s="7"/>
      <c r="T85" s="25">
        <f t="shared" ref="T85:T148" si="22">Q85/$J$7</f>
        <v>-0.13987332285619342</v>
      </c>
      <c r="U85" s="24">
        <f t="shared" ref="U85:U148" si="23">R85/$J$6</f>
        <v>-0.99013011616966129</v>
      </c>
      <c r="V85" s="7"/>
      <c r="W85" s="25">
        <f t="shared" ref="W85:W148" si="24">(T85-U85*SIN(-$J$11*PI()/180))/(COS(-$J$11*PI()/180))</f>
        <v>-0.1325167711461987</v>
      </c>
      <c r="X85" s="24">
        <f>IF(MOD(ATAN2(U85,W85)*180/PI()-$J$9+360,360)&lt;355,MOD(ATAN2(U85,W85)*180/PI()-$J$9+360,360)+360,MOD(ATAN2(U85,W85)*180/PI()-$J$9+360,360))</f>
        <v>360.0659430500458</v>
      </c>
      <c r="Y85" s="7"/>
      <c r="Z85" s="25">
        <f>I165-J159</f>
        <v>3</v>
      </c>
      <c r="AA85" s="17">
        <f t="shared" si="15"/>
        <v>360.09</v>
      </c>
      <c r="AB85" s="24">
        <f t="shared" ref="AB85:AB148" si="25">AA85*PI()/180</f>
        <v>6.2847561035063801</v>
      </c>
      <c r="AC85" s="17">
        <f t="shared" ref="AC85:AC148" si="26">X85-AA85</f>
        <v>-2.4056949954172069E-2</v>
      </c>
    </row>
    <row r="86" spans="1:31" s="17" customFormat="1" x14ac:dyDescent="0.25">
      <c r="A86" s="17">
        <v>1</v>
      </c>
      <c r="B86" s="17">
        <v>-630</v>
      </c>
      <c r="C86" s="17">
        <v>13258</v>
      </c>
      <c r="D86" s="17">
        <v>11289</v>
      </c>
      <c r="E86" s="17">
        <v>13141</v>
      </c>
      <c r="F86" s="17">
        <v>15094</v>
      </c>
      <c r="G86" s="24"/>
      <c r="H86" s="7"/>
      <c r="I86" s="25">
        <f t="shared" si="17"/>
        <v>117</v>
      </c>
      <c r="J86" s="24">
        <f t="shared" si="17"/>
        <v>-3805</v>
      </c>
      <c r="K86" s="7"/>
      <c r="L86" s="25">
        <f t="shared" ref="L86:L149" si="27">$M$9*SIN(2*PI()/$M$10*(AA86+$M$11))+$M$12</f>
        <v>123.35167785752294</v>
      </c>
      <c r="M86" s="17">
        <f t="shared" si="18"/>
        <v>40.343811605747256</v>
      </c>
      <c r="N86" s="17">
        <f t="shared" ref="N86:N149" si="28">$O$9*COS(2*PI()/$O$10*(AA86+$O$11))+$O$12</f>
        <v>-3801.5857974192973</v>
      </c>
      <c r="O86" s="24">
        <f t="shared" si="19"/>
        <v>11.656779262077315</v>
      </c>
      <c r="P86" s="7"/>
      <c r="Q86" s="25">
        <f t="shared" si="20"/>
        <v>159.5939310408566</v>
      </c>
      <c r="R86" s="24">
        <f t="shared" si="21"/>
        <v>-3842.261276099659</v>
      </c>
      <c r="S86" s="7"/>
      <c r="T86" s="25">
        <f t="shared" si="22"/>
        <v>-4.1141141036252979E-2</v>
      </c>
      <c r="U86" s="24">
        <f t="shared" si="23"/>
        <v>-0.99844559939286492</v>
      </c>
      <c r="V86" s="7"/>
      <c r="W86" s="25">
        <f t="shared" si="24"/>
        <v>-3.3720045803482333E-2</v>
      </c>
      <c r="X86" s="24">
        <f t="shared" ref="X86:X148" si="29">MOD(ATAN2(U86,W86)*180/PI()-$J$9+360,360)</f>
        <v>354.37719526174283</v>
      </c>
      <c r="Y86" s="7"/>
      <c r="Z86" s="25">
        <f t="shared" ref="Z86:Z149" si="30">B86</f>
        <v>-630</v>
      </c>
      <c r="AA86" s="17">
        <f t="shared" ref="AA86:AA149" si="31">360/40000*Z86+AA85</f>
        <v>354.41999999999996</v>
      </c>
      <c r="AB86" s="24">
        <f t="shared" si="25"/>
        <v>6.1857959349183025</v>
      </c>
      <c r="AC86" s="17">
        <f t="shared" si="26"/>
        <v>-4.2804738257132158E-2</v>
      </c>
    </row>
    <row r="87" spans="1:31" s="17" customFormat="1" x14ac:dyDescent="0.25">
      <c r="A87" s="17">
        <v>2</v>
      </c>
      <c r="B87" s="17">
        <v>-622</v>
      </c>
      <c r="C87" s="17">
        <v>13072</v>
      </c>
      <c r="D87" s="17">
        <v>11297</v>
      </c>
      <c r="E87" s="17">
        <v>13334</v>
      </c>
      <c r="F87" s="17">
        <v>15095</v>
      </c>
      <c r="G87" s="24"/>
      <c r="H87" s="7"/>
      <c r="I87" s="25">
        <f t="shared" si="17"/>
        <v>-262</v>
      </c>
      <c r="J87" s="24">
        <f t="shared" si="17"/>
        <v>-3798</v>
      </c>
      <c r="K87" s="7"/>
      <c r="L87" s="25">
        <f t="shared" si="27"/>
        <v>-254.9128945727835</v>
      </c>
      <c r="M87" s="17">
        <f t="shared" si="18"/>
        <v>50.227063336481564</v>
      </c>
      <c r="N87" s="17">
        <f t="shared" si="28"/>
        <v>-3796.1910296844112</v>
      </c>
      <c r="O87" s="24">
        <f t="shared" si="19"/>
        <v>3.2723736026814234</v>
      </c>
      <c r="P87" s="7"/>
      <c r="Q87" s="25">
        <f t="shared" si="20"/>
        <v>-219.4060689591434</v>
      </c>
      <c r="R87" s="24">
        <f t="shared" si="21"/>
        <v>-3835.261276099659</v>
      </c>
      <c r="S87" s="7"/>
      <c r="T87" s="25">
        <f t="shared" si="22"/>
        <v>5.6559895281651527E-2</v>
      </c>
      <c r="U87" s="24">
        <f t="shared" si="23"/>
        <v>-0.99662658743778909</v>
      </c>
      <c r="V87" s="7"/>
      <c r="W87" s="25">
        <f t="shared" si="24"/>
        <v>6.3970167867368991E-2</v>
      </c>
      <c r="X87" s="24">
        <f t="shared" si="29"/>
        <v>348.77031762275351</v>
      </c>
      <c r="Y87" s="7"/>
      <c r="Z87" s="25">
        <f t="shared" si="30"/>
        <v>-622</v>
      </c>
      <c r="AA87" s="17">
        <f t="shared" si="31"/>
        <v>348.82199999999995</v>
      </c>
      <c r="AB87" s="24">
        <f t="shared" si="25"/>
        <v>6.0880924033916584</v>
      </c>
      <c r="AC87" s="17">
        <f t="shared" si="26"/>
        <v>-5.1682377246436317E-2</v>
      </c>
    </row>
    <row r="88" spans="1:31" s="17" customFormat="1" x14ac:dyDescent="0.25">
      <c r="A88" s="17">
        <v>3</v>
      </c>
      <c r="B88" s="17">
        <v>-619</v>
      </c>
      <c r="C88" s="17">
        <v>12883</v>
      </c>
      <c r="D88" s="17">
        <v>11313</v>
      </c>
      <c r="E88" s="17">
        <v>13517</v>
      </c>
      <c r="F88" s="17">
        <v>15066</v>
      </c>
      <c r="G88" s="24"/>
      <c r="H88" s="7"/>
      <c r="I88" s="25">
        <f t="shared" si="17"/>
        <v>-634</v>
      </c>
      <c r="J88" s="24">
        <f t="shared" si="17"/>
        <v>-3753</v>
      </c>
      <c r="K88" s="7"/>
      <c r="L88" s="25">
        <f t="shared" si="27"/>
        <v>-629.34521539906541</v>
      </c>
      <c r="M88" s="17">
        <f t="shared" si="18"/>
        <v>21.667019681097795</v>
      </c>
      <c r="N88" s="17">
        <f t="shared" si="28"/>
        <v>-3754.5243455453833</v>
      </c>
      <c r="O88" s="24">
        <f t="shared" si="19"/>
        <v>2.3236293417299474</v>
      </c>
      <c r="P88" s="7"/>
      <c r="Q88" s="25">
        <f t="shared" si="20"/>
        <v>-591.40606895914345</v>
      </c>
      <c r="R88" s="24">
        <f t="shared" si="21"/>
        <v>-3790.261276099659</v>
      </c>
      <c r="S88" s="7"/>
      <c r="T88" s="25">
        <f t="shared" si="22"/>
        <v>0.15245642697099318</v>
      </c>
      <c r="U88" s="24">
        <f t="shared" si="23"/>
        <v>-0.984932939155159</v>
      </c>
      <c r="V88" s="7"/>
      <c r="W88" s="25">
        <f t="shared" si="24"/>
        <v>0.15978242110711122</v>
      </c>
      <c r="X88" s="24">
        <f t="shared" si="29"/>
        <v>343.22827679165164</v>
      </c>
      <c r="Y88" s="7"/>
      <c r="Z88" s="25">
        <f t="shared" si="30"/>
        <v>-619</v>
      </c>
      <c r="AA88" s="17">
        <f t="shared" si="31"/>
        <v>343.25099999999992</v>
      </c>
      <c r="AB88" s="24">
        <f t="shared" si="25"/>
        <v>5.9908601107630552</v>
      </c>
      <c r="AC88" s="17">
        <f t="shared" si="26"/>
        <v>-2.2723208348281787E-2</v>
      </c>
    </row>
    <row r="89" spans="1:31" s="17" customFormat="1" x14ac:dyDescent="0.25">
      <c r="A89" s="17">
        <v>4</v>
      </c>
      <c r="B89" s="17">
        <v>-607</v>
      </c>
      <c r="C89" s="17">
        <v>12706</v>
      </c>
      <c r="D89" s="17">
        <v>11361</v>
      </c>
      <c r="E89" s="17">
        <v>13703</v>
      </c>
      <c r="F89" s="17">
        <v>15036</v>
      </c>
      <c r="G89" s="24"/>
      <c r="H89" s="7"/>
      <c r="I89" s="25">
        <f t="shared" si="17"/>
        <v>-997</v>
      </c>
      <c r="J89" s="24">
        <f t="shared" si="17"/>
        <v>-3675</v>
      </c>
      <c r="K89" s="7"/>
      <c r="L89" s="25">
        <f t="shared" si="27"/>
        <v>-991.15387822406547</v>
      </c>
      <c r="M89" s="17">
        <f t="shared" si="18"/>
        <v>34.177139819055959</v>
      </c>
      <c r="N89" s="17">
        <f t="shared" si="28"/>
        <v>-3678.8796895436367</v>
      </c>
      <c r="O89" s="24">
        <f t="shared" si="19"/>
        <v>15.051990955003843</v>
      </c>
      <c r="P89" s="7"/>
      <c r="Q89" s="25">
        <f t="shared" si="20"/>
        <v>-954.40606895914345</v>
      </c>
      <c r="R89" s="24">
        <f t="shared" si="21"/>
        <v>-3712.261276099659</v>
      </c>
      <c r="S89" s="7"/>
      <c r="T89" s="25">
        <f t="shared" si="22"/>
        <v>0.24603288128075396</v>
      </c>
      <c r="U89" s="24">
        <f t="shared" si="23"/>
        <v>-0.96466394879860018</v>
      </c>
      <c r="V89" s="7"/>
      <c r="W89" s="25">
        <f t="shared" si="24"/>
        <v>0.25321078559614368</v>
      </c>
      <c r="X89" s="24">
        <f t="shared" si="29"/>
        <v>337.73535262641644</v>
      </c>
      <c r="Y89" s="7"/>
      <c r="Z89" s="25">
        <f t="shared" si="30"/>
        <v>-607</v>
      </c>
      <c r="AA89" s="17">
        <f t="shared" si="31"/>
        <v>337.7879999999999</v>
      </c>
      <c r="AB89" s="24">
        <f t="shared" si="25"/>
        <v>5.8955127737266038</v>
      </c>
      <c r="AC89" s="17">
        <f t="shared" si="26"/>
        <v>-5.2647373583454282E-2</v>
      </c>
    </row>
    <row r="90" spans="1:31" s="17" customFormat="1" x14ac:dyDescent="0.25">
      <c r="A90" s="17">
        <v>5</v>
      </c>
      <c r="B90" s="17">
        <v>-645</v>
      </c>
      <c r="C90" s="17">
        <v>12507</v>
      </c>
      <c r="D90" s="17">
        <v>11405</v>
      </c>
      <c r="E90" s="17">
        <v>13877</v>
      </c>
      <c r="F90" s="17">
        <v>14965</v>
      </c>
      <c r="G90" s="24"/>
      <c r="H90" s="7"/>
      <c r="I90" s="25">
        <f t="shared" si="17"/>
        <v>-1370</v>
      </c>
      <c r="J90" s="24">
        <f t="shared" si="17"/>
        <v>-3560</v>
      </c>
      <c r="K90" s="7"/>
      <c r="L90" s="25">
        <f t="shared" si="27"/>
        <v>-1366.0901282763036</v>
      </c>
      <c r="M90" s="17">
        <f t="shared" si="18"/>
        <v>15.287096895760419</v>
      </c>
      <c r="N90" s="17">
        <f t="shared" si="28"/>
        <v>-3561.5293797283953</v>
      </c>
      <c r="O90" s="24">
        <f t="shared" si="19"/>
        <v>2.3390023536263898</v>
      </c>
      <c r="P90" s="7"/>
      <c r="Q90" s="25">
        <f t="shared" si="20"/>
        <v>-1327.4060689591433</v>
      </c>
      <c r="R90" s="24">
        <f t="shared" si="21"/>
        <v>-3597.261276099659</v>
      </c>
      <c r="S90" s="7"/>
      <c r="T90" s="25">
        <f t="shared" si="22"/>
        <v>0.34218719934560454</v>
      </c>
      <c r="U90" s="24">
        <f t="shared" si="23"/>
        <v>-0.93478018096521209</v>
      </c>
      <c r="V90" s="7"/>
      <c r="W90" s="25">
        <f t="shared" si="24"/>
        <v>0.34914561085885326</v>
      </c>
      <c r="X90" s="24">
        <f t="shared" si="29"/>
        <v>331.96196570139057</v>
      </c>
      <c r="Y90" s="7"/>
      <c r="Z90" s="25">
        <f t="shared" si="30"/>
        <v>-645</v>
      </c>
      <c r="AA90" s="17">
        <f t="shared" si="31"/>
        <v>331.98299999999989</v>
      </c>
      <c r="AB90" s="24">
        <f t="shared" si="25"/>
        <v>5.7941964106483335</v>
      </c>
      <c r="AC90" s="17">
        <f t="shared" si="26"/>
        <v>-2.1034298609322377E-2</v>
      </c>
    </row>
    <row r="91" spans="1:31" s="17" customFormat="1" x14ac:dyDescent="0.25">
      <c r="A91" s="17">
        <v>6</v>
      </c>
      <c r="B91" s="17">
        <v>-630</v>
      </c>
      <c r="C91" s="17">
        <v>12335</v>
      </c>
      <c r="D91" s="17">
        <v>11485</v>
      </c>
      <c r="E91" s="17">
        <v>14053</v>
      </c>
      <c r="F91" s="17">
        <v>14890</v>
      </c>
      <c r="G91" s="24"/>
      <c r="H91" s="7"/>
      <c r="I91" s="25">
        <f t="shared" si="17"/>
        <v>-1718</v>
      </c>
      <c r="J91" s="24">
        <f t="shared" si="17"/>
        <v>-3405</v>
      </c>
      <c r="K91" s="7"/>
      <c r="L91" s="25">
        <f t="shared" si="27"/>
        <v>-1719.2236469427585</v>
      </c>
      <c r="M91" s="17">
        <f t="shared" si="18"/>
        <v>1.4973118405221699</v>
      </c>
      <c r="N91" s="17">
        <f t="shared" si="28"/>
        <v>-3411.2675814327704</v>
      </c>
      <c r="O91" s="24">
        <f t="shared" si="19"/>
        <v>39.282577016408069</v>
      </c>
      <c r="P91" s="7"/>
      <c r="Q91" s="25">
        <f t="shared" si="20"/>
        <v>-1675.4060689591433</v>
      </c>
      <c r="R91" s="24">
        <f t="shared" si="21"/>
        <v>-3442.261276099659</v>
      </c>
      <c r="S91" s="7"/>
      <c r="T91" s="25">
        <f t="shared" si="22"/>
        <v>0.43189685802273059</v>
      </c>
      <c r="U91" s="24">
        <f t="shared" si="23"/>
        <v>-0.89450205910281955</v>
      </c>
      <c r="V91" s="7"/>
      <c r="W91" s="25">
        <f t="shared" si="24"/>
        <v>0.43855832925210553</v>
      </c>
      <c r="X91" s="24">
        <f t="shared" si="29"/>
        <v>326.32502100547117</v>
      </c>
      <c r="Y91" s="7"/>
      <c r="Z91" s="25">
        <f t="shared" si="30"/>
        <v>-630</v>
      </c>
      <c r="AA91" s="17">
        <f t="shared" si="31"/>
        <v>326.31299999999987</v>
      </c>
      <c r="AB91" s="24">
        <f t="shared" si="25"/>
        <v>5.695236242060254</v>
      </c>
      <c r="AC91" s="17">
        <f t="shared" si="26"/>
        <v>1.202100547129703E-2</v>
      </c>
    </row>
    <row r="92" spans="1:31" s="17" customFormat="1" x14ac:dyDescent="0.25">
      <c r="A92" s="17">
        <v>7</v>
      </c>
      <c r="B92" s="17">
        <v>-632</v>
      </c>
      <c r="C92" s="17">
        <v>12179</v>
      </c>
      <c r="D92" s="17">
        <v>11595</v>
      </c>
      <c r="E92" s="17">
        <v>14241</v>
      </c>
      <c r="F92" s="17">
        <v>14815</v>
      </c>
      <c r="G92" s="24"/>
      <c r="H92" s="7"/>
      <c r="I92" s="25">
        <f t="shared" si="17"/>
        <v>-2062</v>
      </c>
      <c r="J92" s="24">
        <f t="shared" si="17"/>
        <v>-3220</v>
      </c>
      <c r="K92" s="7"/>
      <c r="L92" s="25">
        <f t="shared" si="27"/>
        <v>-2056.982131161853</v>
      </c>
      <c r="M92" s="17">
        <f t="shared" si="18"/>
        <v>25.179007676846961</v>
      </c>
      <c r="N92" s="17">
        <f t="shared" si="28"/>
        <v>-3226.6280703947109</v>
      </c>
      <c r="O92" s="24">
        <f t="shared" si="19"/>
        <v>43.93131715724315</v>
      </c>
      <c r="P92" s="7"/>
      <c r="Q92" s="25">
        <f t="shared" si="20"/>
        <v>-2019.4060689591433</v>
      </c>
      <c r="R92" s="24">
        <f t="shared" si="21"/>
        <v>-3257.261276099659</v>
      </c>
      <c r="S92" s="7"/>
      <c r="T92" s="25">
        <f t="shared" si="22"/>
        <v>0.52057537119782071</v>
      </c>
      <c r="U92" s="24">
        <f t="shared" si="23"/>
        <v>-0.84642817171867357</v>
      </c>
      <c r="V92" s="7"/>
      <c r="W92" s="25">
        <f t="shared" si="24"/>
        <v>0.52688192159173708</v>
      </c>
      <c r="X92" s="24">
        <f t="shared" si="29"/>
        <v>320.54159949382279</v>
      </c>
      <c r="Y92" s="7"/>
      <c r="Z92" s="25">
        <f t="shared" si="30"/>
        <v>-632</v>
      </c>
      <c r="AA92" s="17">
        <f t="shared" si="31"/>
        <v>320.62499999999989</v>
      </c>
      <c r="AB92" s="24">
        <f t="shared" si="25"/>
        <v>5.5959619142068169</v>
      </c>
      <c r="AC92" s="17">
        <f t="shared" si="26"/>
        <v>-8.3400506177099487E-2</v>
      </c>
    </row>
    <row r="93" spans="1:31" s="17" customFormat="1" x14ac:dyDescent="0.25">
      <c r="A93" s="17">
        <v>8</v>
      </c>
      <c r="B93" s="17">
        <v>-634</v>
      </c>
      <c r="C93" s="17">
        <v>12009</v>
      </c>
      <c r="D93" s="17">
        <v>11687</v>
      </c>
      <c r="E93" s="17">
        <v>14384</v>
      </c>
      <c r="F93" s="17">
        <v>14690</v>
      </c>
      <c r="G93" s="24"/>
      <c r="H93" s="7"/>
      <c r="I93" s="25">
        <f t="shared" si="17"/>
        <v>-2375</v>
      </c>
      <c r="J93" s="24">
        <f t="shared" si="17"/>
        <v>-3003</v>
      </c>
      <c r="K93" s="7"/>
      <c r="L93" s="25">
        <f t="shared" si="27"/>
        <v>-2375.8659955342705</v>
      </c>
      <c r="M93" s="17">
        <f t="shared" si="18"/>
        <v>0.7499482653764421</v>
      </c>
      <c r="N93" s="17">
        <f t="shared" si="28"/>
        <v>-3009.1154114045285</v>
      </c>
      <c r="O93" s="24">
        <f t="shared" si="19"/>
        <v>37.398256646636739</v>
      </c>
      <c r="P93" s="7"/>
      <c r="Q93" s="25">
        <f t="shared" si="20"/>
        <v>-2332.4060689591433</v>
      </c>
      <c r="R93" s="24">
        <f t="shared" si="21"/>
        <v>-3040.261276099659</v>
      </c>
      <c r="S93" s="7"/>
      <c r="T93" s="25">
        <f t="shared" si="22"/>
        <v>0.60126250673213233</v>
      </c>
      <c r="U93" s="24">
        <f t="shared" si="23"/>
        <v>-0.79003880111132396</v>
      </c>
      <c r="V93" s="7"/>
      <c r="W93" s="25">
        <f t="shared" si="24"/>
        <v>0.60715209995558606</v>
      </c>
      <c r="X93" s="24">
        <f t="shared" si="29"/>
        <v>314.90029654681007</v>
      </c>
      <c r="Y93" s="7"/>
      <c r="Z93" s="25">
        <f t="shared" si="30"/>
        <v>-634</v>
      </c>
      <c r="AA93" s="17">
        <f t="shared" si="31"/>
        <v>314.91899999999987</v>
      </c>
      <c r="AB93" s="24">
        <f t="shared" si="25"/>
        <v>5.4963734270880202</v>
      </c>
      <c r="AC93" s="17">
        <f t="shared" si="26"/>
        <v>-1.8703453189800712E-2</v>
      </c>
    </row>
    <row r="94" spans="1:31" s="17" customFormat="1" x14ac:dyDescent="0.25">
      <c r="A94" s="17">
        <v>9</v>
      </c>
      <c r="B94" s="17">
        <v>-635</v>
      </c>
      <c r="C94" s="17">
        <v>11875</v>
      </c>
      <c r="D94" s="17">
        <v>11825</v>
      </c>
      <c r="E94" s="17">
        <v>14546</v>
      </c>
      <c r="F94" s="17">
        <v>14582</v>
      </c>
      <c r="G94" s="24"/>
      <c r="H94" s="7"/>
      <c r="I94" s="25">
        <f t="shared" si="17"/>
        <v>-2671</v>
      </c>
      <c r="J94" s="24">
        <f t="shared" si="17"/>
        <v>-2757</v>
      </c>
      <c r="K94" s="7"/>
      <c r="L94" s="25">
        <f t="shared" si="27"/>
        <v>-2672.0638284871197</v>
      </c>
      <c r="M94" s="17">
        <f t="shared" si="18"/>
        <v>1.1317310500074655</v>
      </c>
      <c r="N94" s="17">
        <f t="shared" si="28"/>
        <v>-2761.0025571852902</v>
      </c>
      <c r="O94" s="24">
        <f t="shared" si="19"/>
        <v>16.020464021518553</v>
      </c>
      <c r="P94" s="7"/>
      <c r="Q94" s="25">
        <f t="shared" si="20"/>
        <v>-2628.4060689591433</v>
      </c>
      <c r="R94" s="24">
        <f t="shared" si="21"/>
        <v>-2794.261276099659</v>
      </c>
      <c r="S94" s="7"/>
      <c r="T94" s="25">
        <f t="shared" si="22"/>
        <v>0.67756727388279125</v>
      </c>
      <c r="U94" s="24">
        <f t="shared" si="23"/>
        <v>-0.72611352383294603</v>
      </c>
      <c r="V94" s="7"/>
      <c r="W94" s="25">
        <f t="shared" si="24"/>
        <v>0.68298376852455511</v>
      </c>
      <c r="X94" s="24">
        <f t="shared" si="29"/>
        <v>309.19607248677505</v>
      </c>
      <c r="Y94" s="7"/>
      <c r="Z94" s="25">
        <f t="shared" si="30"/>
        <v>-635</v>
      </c>
      <c r="AA94" s="17">
        <f t="shared" si="31"/>
        <v>309.20399999999989</v>
      </c>
      <c r="AB94" s="24">
        <f t="shared" si="25"/>
        <v>5.3966278603365447</v>
      </c>
      <c r="AC94" s="17">
        <f t="shared" si="26"/>
        <v>-7.9275132248426416E-3</v>
      </c>
    </row>
    <row r="95" spans="1:31" s="17" customFormat="1" x14ac:dyDescent="0.25">
      <c r="A95" s="17">
        <v>10</v>
      </c>
      <c r="B95" s="17">
        <v>-611</v>
      </c>
      <c r="C95" s="17">
        <v>11742</v>
      </c>
      <c r="D95" s="17">
        <v>11957</v>
      </c>
      <c r="E95" s="17">
        <v>14669</v>
      </c>
      <c r="F95" s="17">
        <v>14441</v>
      </c>
      <c r="G95" s="24"/>
      <c r="H95" s="7"/>
      <c r="I95" s="25">
        <f t="shared" si="17"/>
        <v>-2927</v>
      </c>
      <c r="J95" s="24">
        <f t="shared" si="17"/>
        <v>-2484</v>
      </c>
      <c r="K95" s="7"/>
      <c r="L95" s="25">
        <f t="shared" si="27"/>
        <v>-2932.4123062279004</v>
      </c>
      <c r="M95" s="17">
        <f t="shared" si="18"/>
        <v>29.293058704569937</v>
      </c>
      <c r="N95" s="17">
        <f t="shared" si="28"/>
        <v>-2495.9762441082539</v>
      </c>
      <c r="O95" s="24">
        <f t="shared" si="19"/>
        <v>143.43042294048681</v>
      </c>
      <c r="P95" s="7"/>
      <c r="Q95" s="25">
        <f t="shared" si="20"/>
        <v>-2884.4060689591433</v>
      </c>
      <c r="R95" s="24">
        <f t="shared" si="21"/>
        <v>-2521.261276099659</v>
      </c>
      <c r="S95" s="7"/>
      <c r="T95" s="25">
        <f t="shared" si="22"/>
        <v>0.74356058601309083</v>
      </c>
      <c r="U95" s="24">
        <f t="shared" si="23"/>
        <v>-0.65517205758499009</v>
      </c>
      <c r="V95" s="7"/>
      <c r="W95" s="25">
        <f t="shared" si="24"/>
        <v>0.74845154031073036</v>
      </c>
      <c r="X95" s="24">
        <f t="shared" si="29"/>
        <v>303.64083747778363</v>
      </c>
      <c r="Y95" s="7"/>
      <c r="Z95" s="25">
        <f t="shared" si="30"/>
        <v>-611</v>
      </c>
      <c r="AA95" s="17">
        <f t="shared" si="31"/>
        <v>303.70499999999987</v>
      </c>
      <c r="AB95" s="24">
        <f t="shared" si="25"/>
        <v>5.300652204769376</v>
      </c>
      <c r="AC95" s="17">
        <f t="shared" si="26"/>
        <v>-6.4162522216236084E-2</v>
      </c>
    </row>
    <row r="96" spans="1:31" s="17" customFormat="1" x14ac:dyDescent="0.25">
      <c r="A96" s="17">
        <v>11</v>
      </c>
      <c r="B96" s="17">
        <v>-611</v>
      </c>
      <c r="C96" s="17">
        <v>11615</v>
      </c>
      <c r="D96" s="17">
        <v>12092</v>
      </c>
      <c r="E96" s="17">
        <v>14777</v>
      </c>
      <c r="F96" s="17">
        <v>14290</v>
      </c>
      <c r="G96" s="24"/>
      <c r="H96" s="7"/>
      <c r="I96" s="25">
        <f t="shared" si="17"/>
        <v>-3162</v>
      </c>
      <c r="J96" s="24">
        <f t="shared" si="17"/>
        <v>-2198</v>
      </c>
      <c r="K96" s="7"/>
      <c r="L96" s="25">
        <f t="shared" si="27"/>
        <v>-3166.1503683109663</v>
      </c>
      <c r="M96" s="17">
        <f t="shared" si="18"/>
        <v>17.225557116673375</v>
      </c>
      <c r="N96" s="17">
        <f t="shared" si="28"/>
        <v>-2207.6337800873625</v>
      </c>
      <c r="O96" s="24">
        <f t="shared" si="19"/>
        <v>92.809718771662958</v>
      </c>
      <c r="P96" s="7"/>
      <c r="Q96" s="25">
        <f t="shared" si="20"/>
        <v>-3119.4060689591433</v>
      </c>
      <c r="R96" s="24">
        <f t="shared" si="21"/>
        <v>-2235.261276099659</v>
      </c>
      <c r="S96" s="7"/>
      <c r="T96" s="25">
        <f t="shared" si="22"/>
        <v>0.80414038425770185</v>
      </c>
      <c r="U96" s="24">
        <f t="shared" si="23"/>
        <v>-0.58085242627760769</v>
      </c>
      <c r="V96" s="7"/>
      <c r="W96" s="25">
        <f t="shared" si="24"/>
        <v>0.80848053607498738</v>
      </c>
      <c r="X96" s="24">
        <f t="shared" si="29"/>
        <v>298.13824301269324</v>
      </c>
      <c r="Y96" s="7"/>
      <c r="Z96" s="25">
        <f t="shared" si="30"/>
        <v>-611</v>
      </c>
      <c r="AA96" s="17">
        <f t="shared" si="31"/>
        <v>298.20599999999985</v>
      </c>
      <c r="AB96" s="24">
        <f t="shared" si="25"/>
        <v>5.2046765492022073</v>
      </c>
      <c r="AC96" s="17">
        <f t="shared" si="26"/>
        <v>-6.7756987306609062E-2</v>
      </c>
    </row>
    <row r="97" spans="1:29" s="17" customFormat="1" x14ac:dyDescent="0.25">
      <c r="A97" s="17">
        <v>12</v>
      </c>
      <c r="B97" s="17">
        <v>-632</v>
      </c>
      <c r="C97" s="17">
        <v>11514</v>
      </c>
      <c r="D97" s="17">
        <v>12255</v>
      </c>
      <c r="E97" s="17">
        <v>14885</v>
      </c>
      <c r="F97" s="17">
        <v>14137</v>
      </c>
      <c r="G97" s="24"/>
      <c r="H97" s="7"/>
      <c r="I97" s="25">
        <f t="shared" si="17"/>
        <v>-3371</v>
      </c>
      <c r="J97" s="24">
        <f t="shared" si="17"/>
        <v>-1882</v>
      </c>
      <c r="K97" s="7"/>
      <c r="L97" s="25">
        <f t="shared" si="27"/>
        <v>-3377.636016583785</v>
      </c>
      <c r="M97" s="17">
        <f t="shared" si="18"/>
        <v>44.036716100269828</v>
      </c>
      <c r="N97" s="17">
        <f t="shared" si="28"/>
        <v>-1887.674499580861</v>
      </c>
      <c r="O97" s="24">
        <f t="shared" si="19"/>
        <v>32.199945493192097</v>
      </c>
      <c r="P97" s="7"/>
      <c r="Q97" s="25">
        <f t="shared" si="20"/>
        <v>-3328.4060689591433</v>
      </c>
      <c r="R97" s="24">
        <f t="shared" si="21"/>
        <v>-1919.261276099659</v>
      </c>
      <c r="S97" s="7"/>
      <c r="T97" s="25">
        <f t="shared" si="22"/>
        <v>0.85801773673907922</v>
      </c>
      <c r="U97" s="24">
        <f t="shared" si="23"/>
        <v>-0.49873702944847187</v>
      </c>
      <c r="V97" s="7"/>
      <c r="W97" s="25">
        <f t="shared" si="24"/>
        <v>0.86174894882519049</v>
      </c>
      <c r="X97" s="24">
        <f t="shared" si="29"/>
        <v>292.50301017707648</v>
      </c>
      <c r="Y97" s="7"/>
      <c r="Z97" s="25">
        <f t="shared" si="30"/>
        <v>-632</v>
      </c>
      <c r="AA97" s="17">
        <f t="shared" si="31"/>
        <v>292.51799999999986</v>
      </c>
      <c r="AB97" s="24">
        <f t="shared" si="25"/>
        <v>5.1054022213487702</v>
      </c>
      <c r="AC97" s="17">
        <f t="shared" si="26"/>
        <v>-1.498982292338269E-2</v>
      </c>
    </row>
    <row r="98" spans="1:29" s="17" customFormat="1" x14ac:dyDescent="0.25">
      <c r="A98" s="17">
        <v>13</v>
      </c>
      <c r="B98" s="17">
        <v>-628</v>
      </c>
      <c r="C98" s="17">
        <v>11437</v>
      </c>
      <c r="D98" s="17">
        <v>12431</v>
      </c>
      <c r="E98" s="17">
        <v>14985</v>
      </c>
      <c r="F98" s="17">
        <v>13974</v>
      </c>
      <c r="G98" s="24"/>
      <c r="H98" s="7"/>
      <c r="I98" s="25">
        <f t="shared" si="17"/>
        <v>-3548</v>
      </c>
      <c r="J98" s="24">
        <f t="shared" si="17"/>
        <v>-1543</v>
      </c>
      <c r="K98" s="7"/>
      <c r="L98" s="25">
        <f t="shared" si="27"/>
        <v>-3555.2429198043533</v>
      </c>
      <c r="M98" s="17">
        <f t="shared" si="18"/>
        <v>52.459887292292926</v>
      </c>
      <c r="N98" s="17">
        <f t="shared" si="28"/>
        <v>-1550.9565594995252</v>
      </c>
      <c r="O98" s="24">
        <f t="shared" si="19"/>
        <v>63.306839069483999</v>
      </c>
      <c r="P98" s="7"/>
      <c r="Q98" s="25">
        <f t="shared" si="20"/>
        <v>-3505.4060689591433</v>
      </c>
      <c r="R98" s="24">
        <f t="shared" si="21"/>
        <v>-1580.261276099659</v>
      </c>
      <c r="S98" s="7"/>
      <c r="T98" s="25">
        <f t="shared" si="22"/>
        <v>0.9036459252041692</v>
      </c>
      <c r="U98" s="24">
        <f t="shared" si="23"/>
        <v>-0.41064487905265845</v>
      </c>
      <c r="V98" s="7"/>
      <c r="W98" s="25">
        <f t="shared" si="24"/>
        <v>0.9067235397196538</v>
      </c>
      <c r="X98" s="24">
        <f t="shared" si="29"/>
        <v>286.80814305410161</v>
      </c>
      <c r="Y98" s="7"/>
      <c r="Z98" s="25">
        <f t="shared" si="30"/>
        <v>-628</v>
      </c>
      <c r="AA98" s="17">
        <f t="shared" si="31"/>
        <v>286.86599999999987</v>
      </c>
      <c r="AB98" s="24">
        <f t="shared" si="25"/>
        <v>5.0067562120260511</v>
      </c>
      <c r="AC98" s="17">
        <f t="shared" si="26"/>
        <v>-5.7856945898265622E-2</v>
      </c>
    </row>
    <row r="99" spans="1:29" s="17" customFormat="1" x14ac:dyDescent="0.25">
      <c r="A99" s="17">
        <v>14</v>
      </c>
      <c r="B99" s="17">
        <v>-626</v>
      </c>
      <c r="C99" s="17">
        <v>11361</v>
      </c>
      <c r="D99" s="17">
        <v>12606</v>
      </c>
      <c r="E99" s="17">
        <v>15057</v>
      </c>
      <c r="F99" s="17">
        <v>13800</v>
      </c>
      <c r="G99" s="24"/>
      <c r="H99" s="7"/>
      <c r="I99" s="25">
        <f t="shared" si="17"/>
        <v>-3696</v>
      </c>
      <c r="J99" s="24">
        <f t="shared" si="17"/>
        <v>-1194</v>
      </c>
      <c r="K99" s="7"/>
      <c r="L99" s="25">
        <f t="shared" si="27"/>
        <v>-3698.280191711619</v>
      </c>
      <c r="M99" s="17">
        <f t="shared" si="18"/>
        <v>5.1992742417357762</v>
      </c>
      <c r="N99" s="17">
        <f t="shared" si="28"/>
        <v>-1199.9368350640502</v>
      </c>
      <c r="O99" s="24">
        <f t="shared" si="19"/>
        <v>35.246010577736278</v>
      </c>
      <c r="P99" s="7"/>
      <c r="Q99" s="25">
        <f t="shared" si="20"/>
        <v>-3653.4060689591433</v>
      </c>
      <c r="R99" s="24">
        <f t="shared" si="21"/>
        <v>-1231.261276099659</v>
      </c>
      <c r="S99" s="7"/>
      <c r="T99" s="25">
        <f t="shared" si="22"/>
        <v>0.94179830877949866</v>
      </c>
      <c r="U99" s="24">
        <f t="shared" si="23"/>
        <v>-0.31995414014959389</v>
      </c>
      <c r="V99" s="7"/>
      <c r="W99" s="25">
        <f t="shared" si="24"/>
        <v>0.94420280181266814</v>
      </c>
      <c r="X99" s="24">
        <f t="shared" si="29"/>
        <v>281.16245622681868</v>
      </c>
      <c r="Y99" s="7"/>
      <c r="Z99" s="25">
        <f t="shared" si="30"/>
        <v>-626</v>
      </c>
      <c r="AA99" s="17">
        <f t="shared" si="31"/>
        <v>281.23199999999986</v>
      </c>
      <c r="AB99" s="24">
        <f t="shared" si="25"/>
        <v>4.9084243619686898</v>
      </c>
      <c r="AC99" s="17">
        <f t="shared" si="26"/>
        <v>-6.9543773181180768E-2</v>
      </c>
    </row>
    <row r="100" spans="1:29" s="17" customFormat="1" x14ac:dyDescent="0.25">
      <c r="A100" s="17">
        <v>15</v>
      </c>
      <c r="B100" s="17">
        <v>-639</v>
      </c>
      <c r="C100" s="17">
        <v>11308</v>
      </c>
      <c r="D100" s="17">
        <v>12794</v>
      </c>
      <c r="E100" s="17">
        <v>15112</v>
      </c>
      <c r="F100" s="17">
        <v>13619</v>
      </c>
      <c r="G100" s="24"/>
      <c r="H100" s="7"/>
      <c r="I100" s="25">
        <f t="shared" si="17"/>
        <v>-3804</v>
      </c>
      <c r="J100" s="24">
        <f t="shared" si="17"/>
        <v>-825</v>
      </c>
      <c r="K100" s="7"/>
      <c r="L100" s="25">
        <f t="shared" si="27"/>
        <v>-3807.8376292015914</v>
      </c>
      <c r="M100" s="17">
        <f t="shared" si="18"/>
        <v>14.727397888907245</v>
      </c>
      <c r="N100" s="17">
        <f t="shared" si="28"/>
        <v>-829.32182327471605</v>
      </c>
      <c r="O100" s="24">
        <f t="shared" si="19"/>
        <v>18.678156417877386</v>
      </c>
      <c r="P100" s="7"/>
      <c r="Q100" s="25">
        <f t="shared" si="20"/>
        <v>-3761.4060689591433</v>
      </c>
      <c r="R100" s="24">
        <f t="shared" si="21"/>
        <v>-862.26127609965886</v>
      </c>
      <c r="S100" s="7"/>
      <c r="T100" s="25">
        <f t="shared" si="22"/>
        <v>0.96963923733446888</v>
      </c>
      <c r="U100" s="24">
        <f t="shared" si="23"/>
        <v>-0.22406622423202702</v>
      </c>
      <c r="V100" s="7"/>
      <c r="W100" s="25">
        <f t="shared" si="24"/>
        <v>0.97133168927041236</v>
      </c>
      <c r="X100" s="24">
        <f t="shared" si="29"/>
        <v>275.43263706754681</v>
      </c>
      <c r="Y100" s="7"/>
      <c r="Z100" s="25">
        <f t="shared" si="30"/>
        <v>-639</v>
      </c>
      <c r="AA100" s="17">
        <f t="shared" si="31"/>
        <v>275.48099999999988</v>
      </c>
      <c r="AB100" s="24">
        <f t="shared" si="25"/>
        <v>4.8080504766864971</v>
      </c>
      <c r="AC100" s="17">
        <f t="shared" si="26"/>
        <v>-4.8362932453073881E-2</v>
      </c>
    </row>
    <row r="101" spans="1:29" s="17" customFormat="1" x14ac:dyDescent="0.25">
      <c r="A101" s="17">
        <v>16</v>
      </c>
      <c r="B101" s="17">
        <v>-636</v>
      </c>
      <c r="C101" s="17">
        <v>11275</v>
      </c>
      <c r="D101" s="17">
        <v>12984</v>
      </c>
      <c r="E101" s="17">
        <v>15150</v>
      </c>
      <c r="F101" s="17">
        <v>13431</v>
      </c>
      <c r="G101" s="24"/>
      <c r="H101" s="7"/>
      <c r="I101" s="25">
        <f t="shared" si="17"/>
        <v>-3875</v>
      </c>
      <c r="J101" s="24">
        <f t="shared" si="17"/>
        <v>-447</v>
      </c>
      <c r="K101" s="7"/>
      <c r="L101" s="25">
        <f t="shared" si="27"/>
        <v>-3879.2298721878751</v>
      </c>
      <c r="M101" s="17">
        <f t="shared" si="18"/>
        <v>17.891818725759425</v>
      </c>
      <c r="N101" s="17">
        <f t="shared" si="28"/>
        <v>-451.77522125688557</v>
      </c>
      <c r="O101" s="24">
        <f t="shared" si="19"/>
        <v>22.802738052211826</v>
      </c>
      <c r="P101" s="7"/>
      <c r="Q101" s="25">
        <f t="shared" si="20"/>
        <v>-3832.4060689591433</v>
      </c>
      <c r="R101" s="24">
        <f t="shared" si="21"/>
        <v>-484.26127609965891</v>
      </c>
      <c r="S101" s="7"/>
      <c r="T101" s="25">
        <f t="shared" si="22"/>
        <v>0.98794206999560663</v>
      </c>
      <c r="U101" s="24">
        <f t="shared" si="23"/>
        <v>-0.12583957865793419</v>
      </c>
      <c r="V101" s="7"/>
      <c r="W101" s="25">
        <f t="shared" si="24"/>
        <v>0.98890483167645593</v>
      </c>
      <c r="X101" s="24">
        <f t="shared" si="29"/>
        <v>269.69490155716039</v>
      </c>
      <c r="Y101" s="7"/>
      <c r="Z101" s="25">
        <f t="shared" si="30"/>
        <v>-636</v>
      </c>
      <c r="AA101" s="17">
        <f t="shared" si="31"/>
        <v>269.75699999999989</v>
      </c>
      <c r="AB101" s="24">
        <f t="shared" si="25"/>
        <v>4.7081478303023419</v>
      </c>
      <c r="AC101" s="17">
        <f t="shared" si="26"/>
        <v>-6.2098442839499057E-2</v>
      </c>
    </row>
    <row r="102" spans="1:29" s="17" customFormat="1" x14ac:dyDescent="0.25">
      <c r="A102" s="17">
        <v>17</v>
      </c>
      <c r="B102" s="17">
        <v>-613</v>
      </c>
      <c r="C102" s="17">
        <v>11247</v>
      </c>
      <c r="D102" s="17">
        <v>13149</v>
      </c>
      <c r="E102" s="17">
        <v>15149</v>
      </c>
      <c r="F102" s="17">
        <v>13236</v>
      </c>
      <c r="G102" s="24"/>
      <c r="H102" s="7"/>
      <c r="I102" s="25">
        <f t="shared" si="17"/>
        <v>-3902</v>
      </c>
      <c r="J102" s="24">
        <f t="shared" si="17"/>
        <v>-87</v>
      </c>
      <c r="K102" s="7"/>
      <c r="L102" s="25">
        <f t="shared" si="27"/>
        <v>-3911.8204789670253</v>
      </c>
      <c r="M102" s="17">
        <f t="shared" si="18"/>
        <v>96.441807141787038</v>
      </c>
      <c r="N102" s="17">
        <f t="shared" si="28"/>
        <v>-83.21894497208342</v>
      </c>
      <c r="O102" s="24">
        <f t="shared" si="19"/>
        <v>14.296377124133246</v>
      </c>
      <c r="P102" s="7"/>
      <c r="Q102" s="25">
        <f t="shared" si="20"/>
        <v>-3859.4060689591433</v>
      </c>
      <c r="R102" s="24">
        <f t="shared" si="21"/>
        <v>-124.26127609965889</v>
      </c>
      <c r="S102" s="7"/>
      <c r="T102" s="25">
        <f t="shared" si="22"/>
        <v>0.99490230213434916</v>
      </c>
      <c r="U102" s="24">
        <f t="shared" si="23"/>
        <v>-3.229039239689336E-2</v>
      </c>
      <c r="V102" s="7"/>
      <c r="W102" s="25">
        <f t="shared" si="24"/>
        <v>0.99516983139812143</v>
      </c>
      <c r="X102" s="24">
        <f t="shared" si="29"/>
        <v>264.3013372077819</v>
      </c>
      <c r="Y102" s="7"/>
      <c r="Z102" s="25">
        <f t="shared" si="30"/>
        <v>-613</v>
      </c>
      <c r="AA102" s="17">
        <f t="shared" si="31"/>
        <v>264.2399999999999</v>
      </c>
      <c r="AB102" s="24">
        <f t="shared" si="25"/>
        <v>4.6118580154698146</v>
      </c>
      <c r="AC102" s="17">
        <f t="shared" si="26"/>
        <v>6.1337207782003134E-2</v>
      </c>
    </row>
    <row r="103" spans="1:29" s="17" customFormat="1" x14ac:dyDescent="0.25">
      <c r="A103" s="17">
        <v>18</v>
      </c>
      <c r="B103" s="17">
        <v>-630</v>
      </c>
      <c r="C103" s="17">
        <v>11261</v>
      </c>
      <c r="D103" s="17">
        <v>13356</v>
      </c>
      <c r="E103" s="17">
        <v>15167</v>
      </c>
      <c r="F103" s="17">
        <v>13064</v>
      </c>
      <c r="G103" s="24"/>
      <c r="H103" s="7"/>
      <c r="I103" s="25">
        <f t="shared" si="17"/>
        <v>-3906</v>
      </c>
      <c r="J103" s="24">
        <f t="shared" si="17"/>
        <v>292</v>
      </c>
      <c r="K103" s="7"/>
      <c r="L103" s="25">
        <f t="shared" si="27"/>
        <v>-3907.9469953742728</v>
      </c>
      <c r="M103" s="17">
        <f t="shared" si="18"/>
        <v>3.7907909874395789</v>
      </c>
      <c r="N103" s="17">
        <f t="shared" si="28"/>
        <v>296.69355117046251</v>
      </c>
      <c r="O103" s="24">
        <f t="shared" si="19"/>
        <v>22.029422589750023</v>
      </c>
      <c r="P103" s="7"/>
      <c r="Q103" s="25">
        <f t="shared" si="20"/>
        <v>-3863.4060689591433</v>
      </c>
      <c r="R103" s="24">
        <f t="shared" si="21"/>
        <v>254.73872390034111</v>
      </c>
      <c r="S103" s="7"/>
      <c r="T103" s="25">
        <f t="shared" si="22"/>
        <v>0.99593344763638514</v>
      </c>
      <c r="U103" s="24">
        <f t="shared" si="23"/>
        <v>6.6196112027924608E-2</v>
      </c>
      <c r="V103" s="7"/>
      <c r="W103" s="25">
        <f t="shared" si="24"/>
        <v>0.99546887768930303</v>
      </c>
      <c r="X103" s="24">
        <f t="shared" si="29"/>
        <v>258.63848582052663</v>
      </c>
      <c r="Y103" s="7"/>
      <c r="Z103" s="25">
        <f t="shared" si="30"/>
        <v>-630</v>
      </c>
      <c r="AA103" s="17">
        <f t="shared" si="31"/>
        <v>258.56999999999988</v>
      </c>
      <c r="AB103" s="24">
        <f t="shared" si="25"/>
        <v>4.512897846881736</v>
      </c>
      <c r="AC103" s="17">
        <f t="shared" si="26"/>
        <v>6.8485820526746011E-2</v>
      </c>
    </row>
    <row r="104" spans="1:29" s="17" customFormat="1" x14ac:dyDescent="0.25">
      <c r="A104" s="17">
        <v>19</v>
      </c>
      <c r="B104" s="17">
        <v>-611</v>
      </c>
      <c r="C104" s="17">
        <v>11272</v>
      </c>
      <c r="D104" s="17">
        <v>13531</v>
      </c>
      <c r="E104" s="17">
        <v>15134</v>
      </c>
      <c r="F104" s="17">
        <v>12876</v>
      </c>
      <c r="G104" s="24"/>
      <c r="H104" s="7"/>
      <c r="I104" s="25">
        <f t="shared" si="17"/>
        <v>-3862</v>
      </c>
      <c r="J104" s="24">
        <f t="shared" si="17"/>
        <v>655</v>
      </c>
      <c r="K104" s="7"/>
      <c r="L104" s="25">
        <f t="shared" si="27"/>
        <v>-3868.0429574277155</v>
      </c>
      <c r="M104" s="17">
        <f t="shared" si="18"/>
        <v>36.517334473181499</v>
      </c>
      <c r="N104" s="17">
        <f t="shared" si="28"/>
        <v>662.76492710055766</v>
      </c>
      <c r="O104" s="24">
        <f t="shared" si="19"/>
        <v>60.294092876974737</v>
      </c>
      <c r="P104" s="7"/>
      <c r="Q104" s="25">
        <f t="shared" si="20"/>
        <v>-3819.4060689591433</v>
      </c>
      <c r="R104" s="24">
        <f t="shared" si="21"/>
        <v>617.73872390034114</v>
      </c>
      <c r="S104" s="7"/>
      <c r="T104" s="25">
        <f t="shared" si="22"/>
        <v>0.98459084711398981</v>
      </c>
      <c r="U104" s="24">
        <f t="shared" si="23"/>
        <v>0.16052487484114078</v>
      </c>
      <c r="V104" s="7"/>
      <c r="W104" s="25">
        <f t="shared" si="24"/>
        <v>0.9834247438325795</v>
      </c>
      <c r="X104" s="24">
        <f t="shared" si="29"/>
        <v>253.17224917819283</v>
      </c>
      <c r="Y104" s="7"/>
      <c r="Z104" s="25">
        <f t="shared" si="30"/>
        <v>-611</v>
      </c>
      <c r="AA104" s="17">
        <f t="shared" si="31"/>
        <v>253.07099999999988</v>
      </c>
      <c r="AB104" s="24">
        <f t="shared" si="25"/>
        <v>4.4169221913145682</v>
      </c>
      <c r="AC104" s="17">
        <f t="shared" si="26"/>
        <v>0.1012491781929441</v>
      </c>
    </row>
    <row r="105" spans="1:29" s="17" customFormat="1" x14ac:dyDescent="0.25">
      <c r="A105" s="17">
        <v>20</v>
      </c>
      <c r="B105" s="17">
        <v>-615</v>
      </c>
      <c r="C105" s="17">
        <v>11317</v>
      </c>
      <c r="D105" s="17">
        <v>13715</v>
      </c>
      <c r="E105" s="17">
        <v>15105</v>
      </c>
      <c r="F105" s="17">
        <v>12696</v>
      </c>
      <c r="G105" s="24"/>
      <c r="H105" s="7"/>
      <c r="I105" s="25">
        <f t="shared" si="17"/>
        <v>-3788</v>
      </c>
      <c r="J105" s="24">
        <f t="shared" si="17"/>
        <v>1019</v>
      </c>
      <c r="K105" s="7"/>
      <c r="L105" s="25">
        <f t="shared" si="27"/>
        <v>-3792.3070708742021</v>
      </c>
      <c r="M105" s="17">
        <f t="shared" si="18"/>
        <v>18.550859515399647</v>
      </c>
      <c r="N105" s="17">
        <f t="shared" si="28"/>
        <v>1025.4182132921783</v>
      </c>
      <c r="O105" s="24">
        <f t="shared" si="19"/>
        <v>41.193461863893951</v>
      </c>
      <c r="P105" s="7"/>
      <c r="Q105" s="25">
        <f t="shared" si="20"/>
        <v>-3745.4060689591433</v>
      </c>
      <c r="R105" s="24">
        <f t="shared" si="21"/>
        <v>981.73872390034114</v>
      </c>
      <c r="S105" s="7"/>
      <c r="T105" s="25">
        <f t="shared" si="22"/>
        <v>0.96551465532632508</v>
      </c>
      <c r="U105" s="24">
        <f t="shared" si="23"/>
        <v>0.25511349650508203</v>
      </c>
      <c r="V105" s="7"/>
      <c r="W105" s="25">
        <f t="shared" si="24"/>
        <v>0.96364487329444992</v>
      </c>
      <c r="X105" s="24">
        <f t="shared" si="29"/>
        <v>247.61470222170874</v>
      </c>
      <c r="Y105" s="7"/>
      <c r="Z105" s="25">
        <f t="shared" si="30"/>
        <v>-615</v>
      </c>
      <c r="AA105" s="17">
        <f t="shared" si="31"/>
        <v>247.53599999999989</v>
      </c>
      <c r="AB105" s="24">
        <f t="shared" si="25"/>
        <v>4.3203182172166814</v>
      </c>
      <c r="AC105" s="17">
        <f t="shared" si="26"/>
        <v>7.8702221708851994E-2</v>
      </c>
    </row>
    <row r="106" spans="1:29" s="17" customFormat="1" x14ac:dyDescent="0.25">
      <c r="A106" s="17">
        <v>21</v>
      </c>
      <c r="B106" s="17">
        <v>-639</v>
      </c>
      <c r="C106" s="17">
        <v>11373</v>
      </c>
      <c r="D106" s="17">
        <v>13896</v>
      </c>
      <c r="E106" s="17">
        <v>15046</v>
      </c>
      <c r="F106" s="17">
        <v>12516</v>
      </c>
      <c r="G106" s="24"/>
      <c r="H106" s="7"/>
      <c r="I106" s="25">
        <f t="shared" si="17"/>
        <v>-3673</v>
      </c>
      <c r="J106" s="24">
        <f t="shared" si="17"/>
        <v>1380</v>
      </c>
      <c r="K106" s="7"/>
      <c r="L106" s="25">
        <f t="shared" si="27"/>
        <v>-3676.5733300373731</v>
      </c>
      <c r="M106" s="17">
        <f t="shared" si="18"/>
        <v>12.768687555993022</v>
      </c>
      <c r="N106" s="17">
        <f t="shared" si="28"/>
        <v>1392.4249848899146</v>
      </c>
      <c r="O106" s="24">
        <f t="shared" si="19"/>
        <v>154.38024951460713</v>
      </c>
      <c r="P106" s="7"/>
      <c r="Q106" s="25">
        <f t="shared" si="20"/>
        <v>-3630.4060689591433</v>
      </c>
      <c r="R106" s="24">
        <f t="shared" si="21"/>
        <v>1342.738723900341</v>
      </c>
      <c r="S106" s="7"/>
      <c r="T106" s="25">
        <f t="shared" si="22"/>
        <v>0.93586922214279211</v>
      </c>
      <c r="U106" s="24">
        <f t="shared" si="23"/>
        <v>0.34892254161684794</v>
      </c>
      <c r="V106" s="7"/>
      <c r="W106" s="25">
        <f t="shared" si="24"/>
        <v>0.93330126453613982</v>
      </c>
      <c r="X106" s="24">
        <f t="shared" si="29"/>
        <v>241.94422608015293</v>
      </c>
      <c r="Y106" s="7"/>
      <c r="Z106" s="25">
        <f t="shared" si="30"/>
        <v>-639</v>
      </c>
      <c r="AA106" s="17">
        <f t="shared" si="31"/>
        <v>241.78499999999988</v>
      </c>
      <c r="AB106" s="24">
        <f t="shared" si="25"/>
        <v>4.2199443319344869</v>
      </c>
      <c r="AC106" s="17">
        <f t="shared" si="26"/>
        <v>0.15922608015304718</v>
      </c>
    </row>
    <row r="107" spans="1:29" s="17" customFormat="1" x14ac:dyDescent="0.25">
      <c r="A107" s="17">
        <v>22</v>
      </c>
      <c r="B107" s="17">
        <v>-632</v>
      </c>
      <c r="C107" s="17">
        <v>11447</v>
      </c>
      <c r="D107" s="17">
        <v>14077</v>
      </c>
      <c r="E107" s="17">
        <v>14973</v>
      </c>
      <c r="F107" s="17">
        <v>12342</v>
      </c>
      <c r="G107" s="24"/>
      <c r="H107" s="7"/>
      <c r="I107" s="25">
        <f t="shared" si="17"/>
        <v>-3526</v>
      </c>
      <c r="J107" s="24">
        <f t="shared" si="17"/>
        <v>1735</v>
      </c>
      <c r="K107" s="7"/>
      <c r="L107" s="25">
        <f t="shared" si="27"/>
        <v>-3526.1045000679555</v>
      </c>
      <c r="M107" s="17">
        <f t="shared" si="18"/>
        <v>1.0920264202712781E-2</v>
      </c>
      <c r="N107" s="17">
        <f t="shared" si="28"/>
        <v>1742.0147498736728</v>
      </c>
      <c r="O107" s="24">
        <f t="shared" si="19"/>
        <v>49.206715790192938</v>
      </c>
      <c r="P107" s="7"/>
      <c r="Q107" s="25">
        <f t="shared" si="20"/>
        <v>-3483.4060689591433</v>
      </c>
      <c r="R107" s="24">
        <f t="shared" si="21"/>
        <v>1697.738723900341</v>
      </c>
      <c r="S107" s="7"/>
      <c r="T107" s="25">
        <f t="shared" si="22"/>
        <v>0.89797462494297164</v>
      </c>
      <c r="U107" s="24">
        <f t="shared" si="23"/>
        <v>0.44117243362426317</v>
      </c>
      <c r="V107" s="7"/>
      <c r="W107" s="25">
        <f t="shared" si="24"/>
        <v>0.89471985424754397</v>
      </c>
      <c r="X107" s="24">
        <f t="shared" si="29"/>
        <v>236.19571734203328</v>
      </c>
      <c r="Y107" s="7"/>
      <c r="Z107" s="25">
        <f t="shared" si="30"/>
        <v>-632</v>
      </c>
      <c r="AA107" s="17">
        <f t="shared" si="31"/>
        <v>236.09699999999989</v>
      </c>
      <c r="AB107" s="24">
        <f t="shared" si="25"/>
        <v>4.1206700040810507</v>
      </c>
      <c r="AC107" s="17">
        <f t="shared" si="26"/>
        <v>9.8717342033381783E-2</v>
      </c>
    </row>
    <row r="108" spans="1:29" s="17" customFormat="1" x14ac:dyDescent="0.25">
      <c r="A108" s="17">
        <v>23</v>
      </c>
      <c r="B108" s="17">
        <v>-634</v>
      </c>
      <c r="C108" s="17">
        <v>11535</v>
      </c>
      <c r="D108" s="17">
        <v>14230</v>
      </c>
      <c r="E108" s="17">
        <v>14875</v>
      </c>
      <c r="F108" s="17">
        <v>12167</v>
      </c>
      <c r="G108" s="24"/>
      <c r="H108" s="7"/>
      <c r="I108" s="25">
        <f t="shared" si="17"/>
        <v>-3340</v>
      </c>
      <c r="J108" s="24">
        <f t="shared" si="17"/>
        <v>2063</v>
      </c>
      <c r="K108" s="7"/>
      <c r="L108" s="25">
        <f t="shared" si="27"/>
        <v>-3340.6803924943738</v>
      </c>
      <c r="M108" s="17">
        <f t="shared" si="18"/>
        <v>0.46293394640018937</v>
      </c>
      <c r="N108" s="17">
        <f t="shared" si="28"/>
        <v>2075.8499849054633</v>
      </c>
      <c r="O108" s="24">
        <f t="shared" si="19"/>
        <v>165.12211207063507</v>
      </c>
      <c r="P108" s="7"/>
      <c r="Q108" s="25">
        <f t="shared" si="20"/>
        <v>-3297.4060689591433</v>
      </c>
      <c r="R108" s="24">
        <f t="shared" si="21"/>
        <v>2025.738723900341</v>
      </c>
      <c r="S108" s="7"/>
      <c r="T108" s="25">
        <f t="shared" si="22"/>
        <v>0.85002635909830082</v>
      </c>
      <c r="U108" s="24">
        <f t="shared" si="23"/>
        <v>0.52640613666210034</v>
      </c>
      <c r="V108" s="7"/>
      <c r="W108" s="25">
        <f t="shared" si="24"/>
        <v>0.84613665438382224</v>
      </c>
      <c r="X108" s="24">
        <f t="shared" si="29"/>
        <v>230.55596585945875</v>
      </c>
      <c r="Y108" s="7"/>
      <c r="Z108" s="25">
        <f t="shared" si="30"/>
        <v>-634</v>
      </c>
      <c r="AA108" s="17">
        <f t="shared" si="31"/>
        <v>230.39099999999991</v>
      </c>
      <c r="AB108" s="24">
        <f t="shared" si="25"/>
        <v>4.021081516962254</v>
      </c>
      <c r="AC108" s="17">
        <f t="shared" si="26"/>
        <v>0.1649658594588459</v>
      </c>
    </row>
    <row r="109" spans="1:29" s="17" customFormat="1" x14ac:dyDescent="0.25">
      <c r="A109" s="17">
        <v>24</v>
      </c>
      <c r="B109" s="17">
        <v>-635</v>
      </c>
      <c r="C109" s="17">
        <v>11652</v>
      </c>
      <c r="D109" s="17">
        <v>14400</v>
      </c>
      <c r="E109" s="17">
        <v>14774</v>
      </c>
      <c r="F109" s="17">
        <v>12021</v>
      </c>
      <c r="G109" s="24"/>
      <c r="H109" s="7"/>
      <c r="I109" s="25">
        <f t="shared" si="17"/>
        <v>-3122</v>
      </c>
      <c r="J109" s="24">
        <f t="shared" si="17"/>
        <v>2379</v>
      </c>
      <c r="K109" s="7"/>
      <c r="L109" s="25">
        <f t="shared" si="27"/>
        <v>-3122.1904230988066</v>
      </c>
      <c r="M109" s="17">
        <f t="shared" si="18"/>
        <v>3.6260956559109929E-2</v>
      </c>
      <c r="N109" s="17">
        <f t="shared" si="28"/>
        <v>2389.9710651597838</v>
      </c>
      <c r="O109" s="24">
        <f t="shared" si="19"/>
        <v>120.36427074022299</v>
      </c>
      <c r="P109" s="7"/>
      <c r="Q109" s="25">
        <f t="shared" si="20"/>
        <v>-3079.4060689591433</v>
      </c>
      <c r="R109" s="24">
        <f t="shared" si="21"/>
        <v>2341.738723900341</v>
      </c>
      <c r="S109" s="7"/>
      <c r="T109" s="25">
        <f t="shared" si="22"/>
        <v>0.7938289292373425</v>
      </c>
      <c r="U109" s="24">
        <f t="shared" si="23"/>
        <v>0.60852153349123617</v>
      </c>
      <c r="V109" s="7"/>
      <c r="W109" s="25">
        <f t="shared" si="24"/>
        <v>0.78932724340197769</v>
      </c>
      <c r="X109" s="24">
        <f t="shared" si="29"/>
        <v>224.81294903144067</v>
      </c>
      <c r="Y109" s="7"/>
      <c r="Z109" s="25">
        <f t="shared" si="30"/>
        <v>-635</v>
      </c>
      <c r="AA109" s="17">
        <f t="shared" si="31"/>
        <v>224.6759999999999</v>
      </c>
      <c r="AB109" s="24">
        <f t="shared" si="25"/>
        <v>3.9213359502107776</v>
      </c>
      <c r="AC109" s="17">
        <f t="shared" si="26"/>
        <v>0.1369490314407642</v>
      </c>
    </row>
    <row r="110" spans="1:29" s="17" customFormat="1" x14ac:dyDescent="0.25">
      <c r="A110" s="17">
        <v>25</v>
      </c>
      <c r="B110" s="17">
        <v>-613</v>
      </c>
      <c r="C110" s="17">
        <v>11758</v>
      </c>
      <c r="D110" s="17">
        <v>14530</v>
      </c>
      <c r="E110" s="17">
        <v>14643</v>
      </c>
      <c r="F110" s="17">
        <v>11867</v>
      </c>
      <c r="G110" s="24"/>
      <c r="H110" s="7"/>
      <c r="I110" s="25">
        <f t="shared" si="17"/>
        <v>-2885</v>
      </c>
      <c r="J110" s="24">
        <f t="shared" si="17"/>
        <v>2663</v>
      </c>
      <c r="K110" s="7"/>
      <c r="L110" s="25">
        <f t="shared" si="27"/>
        <v>-2882.1896890711168</v>
      </c>
      <c r="M110" s="17">
        <f t="shared" si="18"/>
        <v>7.8978475170001001</v>
      </c>
      <c r="N110" s="17">
        <f t="shared" si="28"/>
        <v>2671.0655643608748</v>
      </c>
      <c r="O110" s="24">
        <f t="shared" si="19"/>
        <v>65.053328459413066</v>
      </c>
      <c r="P110" s="7"/>
      <c r="Q110" s="25">
        <f t="shared" si="20"/>
        <v>-2842.4060689591433</v>
      </c>
      <c r="R110" s="24">
        <f t="shared" si="21"/>
        <v>2625.738723900341</v>
      </c>
      <c r="S110" s="7"/>
      <c r="T110" s="25">
        <f t="shared" si="22"/>
        <v>0.7327335582417136</v>
      </c>
      <c r="U110" s="24">
        <f t="shared" si="23"/>
        <v>0.68232144709716835</v>
      </c>
      <c r="V110" s="7"/>
      <c r="W110" s="25">
        <f t="shared" si="24"/>
        <v>0.72768157148584001</v>
      </c>
      <c r="X110" s="24">
        <f t="shared" si="29"/>
        <v>219.28548938974745</v>
      </c>
      <c r="Y110" s="7"/>
      <c r="Z110" s="25">
        <f t="shared" si="30"/>
        <v>-613</v>
      </c>
      <c r="AA110" s="17">
        <f t="shared" si="31"/>
        <v>219.15899999999991</v>
      </c>
      <c r="AB110" s="24">
        <f t="shared" si="25"/>
        <v>3.8250461353782512</v>
      </c>
      <c r="AC110" s="17">
        <f t="shared" si="26"/>
        <v>0.12648938974754742</v>
      </c>
    </row>
    <row r="111" spans="1:29" s="17" customFormat="1" x14ac:dyDescent="0.25">
      <c r="A111" s="17">
        <v>26</v>
      </c>
      <c r="B111" s="17">
        <v>-614</v>
      </c>
      <c r="C111" s="17">
        <v>11908</v>
      </c>
      <c r="D111" s="17">
        <v>14671</v>
      </c>
      <c r="E111" s="17">
        <v>14523</v>
      </c>
      <c r="F111" s="17">
        <v>11752</v>
      </c>
      <c r="G111" s="24"/>
      <c r="H111" s="7"/>
      <c r="I111" s="25">
        <f t="shared" si="17"/>
        <v>-2615</v>
      </c>
      <c r="J111" s="24">
        <f t="shared" si="17"/>
        <v>2919</v>
      </c>
      <c r="K111" s="7"/>
      <c r="L111" s="25">
        <f t="shared" si="27"/>
        <v>-2615.4149959007545</v>
      </c>
      <c r="M111" s="17">
        <f t="shared" si="18"/>
        <v>0.17222159764307834</v>
      </c>
      <c r="N111" s="17">
        <f t="shared" si="28"/>
        <v>2928.1676703007074</v>
      </c>
      <c r="O111" s="24">
        <f t="shared" si="19"/>
        <v>84.046178742472762</v>
      </c>
      <c r="P111" s="7"/>
      <c r="Q111" s="25">
        <f t="shared" si="20"/>
        <v>-2572.4060689591433</v>
      </c>
      <c r="R111" s="24">
        <f t="shared" si="21"/>
        <v>2881.738723900341</v>
      </c>
      <c r="S111" s="7"/>
      <c r="T111" s="25">
        <f t="shared" si="22"/>
        <v>0.66313123685428821</v>
      </c>
      <c r="U111" s="24">
        <f t="shared" si="23"/>
        <v>0.74884531288279743</v>
      </c>
      <c r="V111" s="7"/>
      <c r="W111" s="25">
        <f t="shared" si="24"/>
        <v>0.65758280271914582</v>
      </c>
      <c r="X111" s="24">
        <f t="shared" si="29"/>
        <v>213.73021318053895</v>
      </c>
      <c r="Y111" s="7"/>
      <c r="Z111" s="25">
        <f t="shared" si="30"/>
        <v>-614</v>
      </c>
      <c r="AA111" s="17">
        <f t="shared" si="31"/>
        <v>213.6329999999999</v>
      </c>
      <c r="AB111" s="24">
        <f t="shared" si="25"/>
        <v>3.7285992409130442</v>
      </c>
      <c r="AC111" s="17">
        <f t="shared" si="26"/>
        <v>9.7213180539057475E-2</v>
      </c>
    </row>
    <row r="112" spans="1:29" s="17" customFormat="1" x14ac:dyDescent="0.25">
      <c r="A112" s="17">
        <v>27</v>
      </c>
      <c r="B112" s="17">
        <v>-612</v>
      </c>
      <c r="C112" s="17">
        <v>12052</v>
      </c>
      <c r="D112" s="17">
        <v>14791</v>
      </c>
      <c r="E112" s="17">
        <v>14381</v>
      </c>
      <c r="F112" s="17">
        <v>11635</v>
      </c>
      <c r="G112" s="24"/>
      <c r="H112" s="7"/>
      <c r="I112" s="25">
        <f t="shared" si="17"/>
        <v>-2329</v>
      </c>
      <c r="J112" s="24">
        <f t="shared" si="17"/>
        <v>3156</v>
      </c>
      <c r="K112" s="7"/>
      <c r="L112" s="25">
        <f t="shared" si="27"/>
        <v>-2325.6984959702563</v>
      </c>
      <c r="M112" s="17">
        <f t="shared" si="18"/>
        <v>10.899928858413775</v>
      </c>
      <c r="N112" s="17">
        <f t="shared" si="28"/>
        <v>3157.7071630788632</v>
      </c>
      <c r="O112" s="24">
        <f t="shared" si="19"/>
        <v>2.9144057778337893</v>
      </c>
      <c r="P112" s="7"/>
      <c r="Q112" s="25">
        <f t="shared" si="20"/>
        <v>-2286.4060689591433</v>
      </c>
      <c r="R112" s="24">
        <f t="shared" si="21"/>
        <v>3118.738723900341</v>
      </c>
      <c r="S112" s="7"/>
      <c r="T112" s="25">
        <f t="shared" si="22"/>
        <v>0.58940433345871912</v>
      </c>
      <c r="U112" s="24">
        <f t="shared" si="23"/>
        <v>0.81043186050464933</v>
      </c>
      <c r="V112" s="7"/>
      <c r="W112" s="25">
        <f t="shared" si="24"/>
        <v>0.58339604095307673</v>
      </c>
      <c r="X112" s="24">
        <f t="shared" si="29"/>
        <v>208.1914434624822</v>
      </c>
      <c r="Y112" s="7"/>
      <c r="Z112" s="25">
        <f t="shared" si="30"/>
        <v>-612</v>
      </c>
      <c r="AA112" s="17">
        <f t="shared" si="31"/>
        <v>208.12499999999989</v>
      </c>
      <c r="AB112" s="24">
        <f t="shared" si="25"/>
        <v>3.6324665057131962</v>
      </c>
      <c r="AC112" s="17">
        <f t="shared" si="26"/>
        <v>6.6443462482311588E-2</v>
      </c>
    </row>
    <row r="113" spans="1:29" s="17" customFormat="1" x14ac:dyDescent="0.25">
      <c r="A113" s="17">
        <v>28</v>
      </c>
      <c r="B113" s="17">
        <v>-627</v>
      </c>
      <c r="C113" s="17">
        <v>12203</v>
      </c>
      <c r="D113" s="17">
        <v>14889</v>
      </c>
      <c r="E113" s="17">
        <v>14217</v>
      </c>
      <c r="F113" s="17">
        <v>11527</v>
      </c>
      <c r="G113" s="24"/>
      <c r="H113" s="7"/>
      <c r="I113" s="25">
        <f t="shared" si="17"/>
        <v>-2014</v>
      </c>
      <c r="J113" s="24">
        <f t="shared" si="17"/>
        <v>3362</v>
      </c>
      <c r="K113" s="7"/>
      <c r="L113" s="25">
        <f t="shared" si="27"/>
        <v>-2007.0303668707631</v>
      </c>
      <c r="M113" s="17">
        <f t="shared" si="18"/>
        <v>48.575785956155904</v>
      </c>
      <c r="N113" s="17">
        <f t="shared" si="28"/>
        <v>3362.9855497271656</v>
      </c>
      <c r="O113" s="24">
        <f t="shared" si="19"/>
        <v>0.97130826471611409</v>
      </c>
      <c r="P113" s="7"/>
      <c r="Q113" s="25">
        <f t="shared" si="20"/>
        <v>-1971.4060689591433</v>
      </c>
      <c r="R113" s="24">
        <f t="shared" si="21"/>
        <v>3324.738723900341</v>
      </c>
      <c r="S113" s="7"/>
      <c r="T113" s="25">
        <f t="shared" si="22"/>
        <v>0.50820162517338952</v>
      </c>
      <c r="U113" s="24">
        <f t="shared" si="23"/>
        <v>0.86396278375402269</v>
      </c>
      <c r="V113" s="7"/>
      <c r="W113" s="25">
        <f t="shared" si="24"/>
        <v>0.50179315153533877</v>
      </c>
      <c r="X113" s="24">
        <f t="shared" si="29"/>
        <v>202.59110302818192</v>
      </c>
      <c r="Y113" s="7"/>
      <c r="Z113" s="25">
        <f t="shared" si="30"/>
        <v>-627</v>
      </c>
      <c r="AA113" s="17">
        <f t="shared" si="31"/>
        <v>202.48199999999989</v>
      </c>
      <c r="AB113" s="24">
        <f t="shared" si="25"/>
        <v>3.5339775760231564</v>
      </c>
      <c r="AC113" s="17">
        <f t="shared" si="26"/>
        <v>0.10910302818203377</v>
      </c>
    </row>
    <row r="114" spans="1:29" s="17" customFormat="1" x14ac:dyDescent="0.25">
      <c r="A114" s="17">
        <v>29</v>
      </c>
      <c r="B114" s="17">
        <v>-628</v>
      </c>
      <c r="C114" s="17">
        <v>12377</v>
      </c>
      <c r="D114" s="17">
        <v>14973</v>
      </c>
      <c r="E114" s="17">
        <v>14050</v>
      </c>
      <c r="F114" s="17">
        <v>11440</v>
      </c>
      <c r="G114" s="24"/>
      <c r="H114" s="7"/>
      <c r="I114" s="25">
        <f t="shared" si="17"/>
        <v>-1673</v>
      </c>
      <c r="J114" s="24">
        <f t="shared" si="17"/>
        <v>3533</v>
      </c>
      <c r="K114" s="7"/>
      <c r="L114" s="25">
        <f t="shared" si="27"/>
        <v>-1668.7611647408032</v>
      </c>
      <c r="M114" s="17">
        <f t="shared" si="18"/>
        <v>17.9677243546098</v>
      </c>
      <c r="N114" s="17">
        <f t="shared" si="28"/>
        <v>3536.292872747727</v>
      </c>
      <c r="O114" s="24">
        <f t="shared" si="19"/>
        <v>10.843010932722901</v>
      </c>
      <c r="P114" s="7"/>
      <c r="Q114" s="25">
        <f t="shared" si="20"/>
        <v>-1630.4060689591433</v>
      </c>
      <c r="R114" s="24">
        <f t="shared" si="21"/>
        <v>3495.738723900341</v>
      </c>
      <c r="S114" s="7"/>
      <c r="T114" s="25">
        <f t="shared" si="22"/>
        <v>0.42029647112482638</v>
      </c>
      <c r="U114" s="24">
        <f t="shared" si="23"/>
        <v>0.908398647228017</v>
      </c>
      <c r="V114" s="7"/>
      <c r="W114" s="25">
        <f t="shared" si="24"/>
        <v>0.4135552419019784</v>
      </c>
      <c r="X114" s="24">
        <f t="shared" si="29"/>
        <v>196.9206605338353</v>
      </c>
      <c r="Y114" s="7"/>
      <c r="Z114" s="25">
        <f t="shared" si="30"/>
        <v>-628</v>
      </c>
      <c r="AA114" s="17">
        <f t="shared" si="31"/>
        <v>196.8299999999999</v>
      </c>
      <c r="AB114" s="24">
        <f t="shared" si="25"/>
        <v>3.4353315667004369</v>
      </c>
      <c r="AC114" s="17">
        <f t="shared" si="26"/>
        <v>9.0660533835404067E-2</v>
      </c>
    </row>
    <row r="115" spans="1:29" s="17" customFormat="1" x14ac:dyDescent="0.25">
      <c r="A115" s="17">
        <v>30</v>
      </c>
      <c r="B115" s="17">
        <v>-621</v>
      </c>
      <c r="C115" s="17">
        <v>12553</v>
      </c>
      <c r="D115" s="17">
        <v>15054</v>
      </c>
      <c r="E115" s="17">
        <v>13875</v>
      </c>
      <c r="F115" s="17">
        <v>11375</v>
      </c>
      <c r="G115" s="24"/>
      <c r="H115" s="7"/>
      <c r="I115" s="25">
        <f t="shared" si="17"/>
        <v>-1322</v>
      </c>
      <c r="J115" s="24">
        <f t="shared" si="17"/>
        <v>3679</v>
      </c>
      <c r="K115" s="7"/>
      <c r="L115" s="25">
        <f t="shared" si="27"/>
        <v>-1318.6940381525199</v>
      </c>
      <c r="M115" s="17">
        <f t="shared" si="18"/>
        <v>10.929383736994355</v>
      </c>
      <c r="N115" s="17">
        <f t="shared" si="28"/>
        <v>3674.2323152990921</v>
      </c>
      <c r="O115" s="24">
        <f t="shared" si="19"/>
        <v>22.730817407271452</v>
      </c>
      <c r="P115" s="7"/>
      <c r="Q115" s="25">
        <f t="shared" si="20"/>
        <v>-1279.4060689591433</v>
      </c>
      <c r="R115" s="24">
        <f t="shared" si="21"/>
        <v>3641.738723900341</v>
      </c>
      <c r="S115" s="7"/>
      <c r="T115" s="25">
        <f t="shared" si="22"/>
        <v>0.32981345332117334</v>
      </c>
      <c r="U115" s="24">
        <f t="shared" si="23"/>
        <v>0.94633803943388362</v>
      </c>
      <c r="V115" s="7"/>
      <c r="W115" s="25">
        <f t="shared" si="24"/>
        <v>0.32278769067061497</v>
      </c>
      <c r="X115" s="24">
        <f t="shared" si="29"/>
        <v>191.2769696717919</v>
      </c>
      <c r="Y115" s="7"/>
      <c r="Z115" s="25">
        <f t="shared" si="30"/>
        <v>-621</v>
      </c>
      <c r="AA115" s="17">
        <f t="shared" si="31"/>
        <v>191.2409999999999</v>
      </c>
      <c r="AB115" s="24">
        <f t="shared" si="25"/>
        <v>3.3377851148064743</v>
      </c>
      <c r="AC115" s="17">
        <f t="shared" si="26"/>
        <v>3.5969671792003055E-2</v>
      </c>
    </row>
    <row r="116" spans="1:29" s="17" customFormat="1" x14ac:dyDescent="0.25">
      <c r="A116" s="17">
        <v>31</v>
      </c>
      <c r="B116" s="17">
        <v>-640</v>
      </c>
      <c r="C116" s="17">
        <v>12744</v>
      </c>
      <c r="D116" s="17">
        <v>15107</v>
      </c>
      <c r="E116" s="17">
        <v>13695</v>
      </c>
      <c r="F116" s="17">
        <v>11324</v>
      </c>
      <c r="G116" s="24"/>
      <c r="H116" s="7"/>
      <c r="I116" s="25">
        <f t="shared" ref="I116:J149" si="32">C116-E116</f>
        <v>-951</v>
      </c>
      <c r="J116" s="24">
        <f t="shared" si="32"/>
        <v>3783</v>
      </c>
      <c r="K116" s="7"/>
      <c r="L116" s="25">
        <f t="shared" si="27"/>
        <v>-945.25050417385717</v>
      </c>
      <c r="M116" s="17">
        <f t="shared" si="18"/>
        <v>33.056702254833866</v>
      </c>
      <c r="N116" s="17">
        <f t="shared" si="28"/>
        <v>3780.2125202657971</v>
      </c>
      <c r="O116" s="24">
        <f t="shared" si="19"/>
        <v>7.770043268591655</v>
      </c>
      <c r="P116" s="7"/>
      <c r="Q116" s="25">
        <f t="shared" si="20"/>
        <v>-908.40606895914345</v>
      </c>
      <c r="R116" s="24">
        <f t="shared" si="21"/>
        <v>3745.738723900341</v>
      </c>
      <c r="S116" s="7"/>
      <c r="T116" s="25">
        <f t="shared" si="22"/>
        <v>0.23417470800734075</v>
      </c>
      <c r="U116" s="24">
        <f t="shared" si="23"/>
        <v>0.97336335990929534</v>
      </c>
      <c r="V116" s="7"/>
      <c r="W116" s="25">
        <f t="shared" si="24"/>
        <v>0.22694540236036176</v>
      </c>
      <c r="X116" s="24">
        <f t="shared" si="29"/>
        <v>185.56728655491793</v>
      </c>
      <c r="Y116" s="7"/>
      <c r="Z116" s="25">
        <f t="shared" si="30"/>
        <v>-640</v>
      </c>
      <c r="AA116" s="17">
        <f t="shared" si="31"/>
        <v>185.48099999999991</v>
      </c>
      <c r="AB116" s="24">
        <f t="shared" si="25"/>
        <v>3.2372541498916005</v>
      </c>
      <c r="AC116" s="17">
        <f t="shared" si="26"/>
        <v>8.628655491801851E-2</v>
      </c>
    </row>
    <row r="117" spans="1:29" s="17" customFormat="1" x14ac:dyDescent="0.25">
      <c r="A117" s="17">
        <v>32</v>
      </c>
      <c r="B117" s="17">
        <v>-637</v>
      </c>
      <c r="C117" s="17">
        <v>12933</v>
      </c>
      <c r="D117" s="17">
        <v>15138</v>
      </c>
      <c r="E117" s="17">
        <v>13500</v>
      </c>
      <c r="F117" s="17">
        <v>11283</v>
      </c>
      <c r="G117" s="24"/>
      <c r="H117" s="7"/>
      <c r="I117" s="25">
        <f t="shared" si="32"/>
        <v>-567</v>
      </c>
      <c r="J117" s="24">
        <f t="shared" si="32"/>
        <v>3855</v>
      </c>
      <c r="K117" s="7"/>
      <c r="L117" s="25">
        <f t="shared" si="27"/>
        <v>-564.49483137669552</v>
      </c>
      <c r="M117" s="17">
        <f t="shared" si="18"/>
        <v>6.2758698311892873</v>
      </c>
      <c r="N117" s="17">
        <f t="shared" si="28"/>
        <v>3848.1810625178223</v>
      </c>
      <c r="O117" s="24">
        <f t="shared" si="19"/>
        <v>46.497908385848177</v>
      </c>
      <c r="P117" s="7"/>
      <c r="Q117" s="25">
        <f t="shared" si="20"/>
        <v>-524.40606895914345</v>
      </c>
      <c r="R117" s="24">
        <f t="shared" si="21"/>
        <v>3817.738723900341</v>
      </c>
      <c r="S117" s="7"/>
      <c r="T117" s="25">
        <f t="shared" si="22"/>
        <v>0.13518473981189133</v>
      </c>
      <c r="U117" s="24">
        <f t="shared" si="23"/>
        <v>0.99207319716150355</v>
      </c>
      <c r="V117" s="7"/>
      <c r="W117" s="25">
        <f t="shared" si="24"/>
        <v>0.1278136141050244</v>
      </c>
      <c r="X117" s="24">
        <f t="shared" si="29"/>
        <v>179.78416070928097</v>
      </c>
      <c r="Y117" s="7"/>
      <c r="Z117" s="25">
        <f t="shared" si="30"/>
        <v>-637</v>
      </c>
      <c r="AA117" s="17">
        <f t="shared" si="31"/>
        <v>179.74799999999991</v>
      </c>
      <c r="AB117" s="24">
        <f t="shared" si="25"/>
        <v>3.1371944238747655</v>
      </c>
      <c r="AC117" s="17">
        <f t="shared" si="26"/>
        <v>3.6160709281062964E-2</v>
      </c>
    </row>
    <row r="118" spans="1:29" s="17" customFormat="1" x14ac:dyDescent="0.25">
      <c r="A118" s="17">
        <v>33</v>
      </c>
      <c r="B118" s="17">
        <v>-616</v>
      </c>
      <c r="C118" s="17">
        <v>13112</v>
      </c>
      <c r="D118" s="17">
        <v>15152</v>
      </c>
      <c r="E118" s="17">
        <v>13312</v>
      </c>
      <c r="F118" s="17">
        <v>11267</v>
      </c>
      <c r="G118" s="24"/>
      <c r="H118" s="7"/>
      <c r="I118" s="25">
        <f t="shared" si="32"/>
        <v>-200</v>
      </c>
      <c r="J118" s="24">
        <f t="shared" si="32"/>
        <v>3885</v>
      </c>
      <c r="K118" s="7"/>
      <c r="L118" s="25">
        <f t="shared" si="27"/>
        <v>-191.28161492080773</v>
      </c>
      <c r="M118" s="17">
        <f t="shared" si="18"/>
        <v>76.010238389082474</v>
      </c>
      <c r="N118" s="17">
        <f t="shared" si="28"/>
        <v>3877.6687699681997</v>
      </c>
      <c r="O118" s="24">
        <f t="shared" si="19"/>
        <v>53.746933779170043</v>
      </c>
      <c r="P118" s="7"/>
      <c r="Q118" s="25">
        <f t="shared" si="20"/>
        <v>-157.4060689591434</v>
      </c>
      <c r="R118" s="24">
        <f t="shared" si="21"/>
        <v>3847.738723900341</v>
      </c>
      <c r="S118" s="7"/>
      <c r="T118" s="25">
        <f t="shared" si="22"/>
        <v>4.0577140000094596E-2</v>
      </c>
      <c r="U118" s="24">
        <f t="shared" si="23"/>
        <v>0.99986896268325698</v>
      </c>
      <c r="V118" s="7"/>
      <c r="W118" s="25">
        <f t="shared" si="24"/>
        <v>3.3145448204253226E-2</v>
      </c>
      <c r="X118" s="24">
        <f t="shared" si="29"/>
        <v>174.34155423318089</v>
      </c>
      <c r="Y118" s="7"/>
      <c r="Z118" s="25">
        <f t="shared" si="30"/>
        <v>-616</v>
      </c>
      <c r="AA118" s="17">
        <f t="shared" si="31"/>
        <v>174.20399999999989</v>
      </c>
      <c r="AB118" s="24">
        <f t="shared" si="25"/>
        <v>3.0404333701441999</v>
      </c>
      <c r="AC118" s="17">
        <f t="shared" si="26"/>
        <v>0.13755423318099247</v>
      </c>
    </row>
    <row r="119" spans="1:29" s="17" customFormat="1" x14ac:dyDescent="0.25">
      <c r="A119" s="17">
        <v>34</v>
      </c>
      <c r="B119" s="17">
        <v>-617</v>
      </c>
      <c r="C119" s="17">
        <v>13301</v>
      </c>
      <c r="D119" s="17">
        <v>15142</v>
      </c>
      <c r="E119" s="17">
        <v>13121</v>
      </c>
      <c r="F119" s="17">
        <v>11267</v>
      </c>
      <c r="G119" s="24"/>
      <c r="H119" s="7"/>
      <c r="I119" s="25">
        <f t="shared" si="32"/>
        <v>180</v>
      </c>
      <c r="J119" s="24">
        <f t="shared" si="32"/>
        <v>3875</v>
      </c>
      <c r="K119" s="7"/>
      <c r="L119" s="25">
        <f t="shared" si="27"/>
        <v>183.93276050595898</v>
      </c>
      <c r="M119" s="17">
        <f t="shared" si="18"/>
        <v>15.466605197230743</v>
      </c>
      <c r="N119" s="17">
        <f t="shared" si="28"/>
        <v>3871.2022774557663</v>
      </c>
      <c r="O119" s="24">
        <f t="shared" si="19"/>
        <v>14.422696522980834</v>
      </c>
      <c r="P119" s="7"/>
      <c r="Q119" s="25">
        <f t="shared" si="20"/>
        <v>222.5939310408566</v>
      </c>
      <c r="R119" s="24">
        <f t="shared" si="21"/>
        <v>3837.738723900341</v>
      </c>
      <c r="S119" s="7"/>
      <c r="T119" s="25">
        <f t="shared" si="22"/>
        <v>-5.7381682693318899E-2</v>
      </c>
      <c r="U119" s="24">
        <f t="shared" si="23"/>
        <v>0.99727037417600584</v>
      </c>
      <c r="V119" s="7"/>
      <c r="W119" s="25">
        <f t="shared" si="24"/>
        <v>-6.4796763758718151E-2</v>
      </c>
      <c r="X119" s="24">
        <f t="shared" si="29"/>
        <v>168.72538900724578</v>
      </c>
      <c r="Y119" s="7"/>
      <c r="Z119" s="25">
        <f t="shared" si="30"/>
        <v>-617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7.4389007245883931E-2</v>
      </c>
    </row>
    <row r="120" spans="1:29" s="17" customFormat="1" x14ac:dyDescent="0.25">
      <c r="A120" s="17">
        <v>35</v>
      </c>
      <c r="B120" s="17">
        <v>-610</v>
      </c>
      <c r="C120" s="17">
        <v>13490</v>
      </c>
      <c r="D120" s="17">
        <v>15130</v>
      </c>
      <c r="E120" s="17">
        <v>12944</v>
      </c>
      <c r="F120" s="17">
        <v>11293</v>
      </c>
      <c r="G120" s="24"/>
      <c r="H120" s="7"/>
      <c r="I120" s="25">
        <f t="shared" si="32"/>
        <v>546</v>
      </c>
      <c r="J120" s="24">
        <f t="shared" si="32"/>
        <v>3837</v>
      </c>
      <c r="K120" s="7"/>
      <c r="L120" s="25">
        <f t="shared" si="27"/>
        <v>552.81471017914566</v>
      </c>
      <c r="M120" s="17">
        <f t="shared" si="18"/>
        <v>46.440274825751523</v>
      </c>
      <c r="N120" s="17">
        <f t="shared" si="28"/>
        <v>3829.4473229311511</v>
      </c>
      <c r="O120" s="24">
        <f t="shared" si="19"/>
        <v>57.042930906315704</v>
      </c>
      <c r="P120" s="7"/>
      <c r="Q120" s="25">
        <f t="shared" si="20"/>
        <v>588.59393104085655</v>
      </c>
      <c r="R120" s="24">
        <f t="shared" si="21"/>
        <v>3799.738723900341</v>
      </c>
      <c r="S120" s="7"/>
      <c r="T120" s="25">
        <f t="shared" si="22"/>
        <v>-0.15173149612960662</v>
      </c>
      <c r="U120" s="24">
        <f t="shared" si="23"/>
        <v>0.98739573784845147</v>
      </c>
      <c r="V120" s="7"/>
      <c r="W120" s="25">
        <f t="shared" si="24"/>
        <v>-0.15907577815677468</v>
      </c>
      <c r="X120" s="24">
        <f t="shared" si="29"/>
        <v>163.29083007250915</v>
      </c>
      <c r="Y120" s="7"/>
      <c r="Z120" s="25">
        <f t="shared" si="30"/>
        <v>-610</v>
      </c>
      <c r="AA120" s="17">
        <f t="shared" si="31"/>
        <v>163.16099999999989</v>
      </c>
      <c r="AB120" s="24">
        <f t="shared" si="25"/>
        <v>2.847696660846466</v>
      </c>
      <c r="AC120" s="17">
        <f t="shared" si="26"/>
        <v>0.12983007250926448</v>
      </c>
    </row>
    <row r="121" spans="1:29" s="17" customFormat="1" x14ac:dyDescent="0.25">
      <c r="A121" s="17">
        <v>36</v>
      </c>
      <c r="B121" s="17">
        <v>-611</v>
      </c>
      <c r="C121" s="17">
        <v>13667</v>
      </c>
      <c r="D121" s="17">
        <v>15089</v>
      </c>
      <c r="E121" s="17">
        <v>12755</v>
      </c>
      <c r="F121" s="17">
        <v>11327</v>
      </c>
      <c r="G121" s="24"/>
      <c r="H121" s="7"/>
      <c r="I121" s="25">
        <f t="shared" si="32"/>
        <v>912</v>
      </c>
      <c r="J121" s="24">
        <f t="shared" si="32"/>
        <v>3762</v>
      </c>
      <c r="K121" s="7"/>
      <c r="L121" s="25">
        <f t="shared" si="27"/>
        <v>916.82398768963981</v>
      </c>
      <c r="M121" s="17">
        <f t="shared" si="18"/>
        <v>23.270857229796405</v>
      </c>
      <c r="N121" s="17">
        <f t="shared" si="28"/>
        <v>3752.7621203916519</v>
      </c>
      <c r="O121" s="24">
        <f t="shared" si="19"/>
        <v>85.338419658333024</v>
      </c>
      <c r="P121" s="7"/>
      <c r="Q121" s="25">
        <f t="shared" si="20"/>
        <v>954.59393104085655</v>
      </c>
      <c r="R121" s="24">
        <f t="shared" si="21"/>
        <v>3724.738723900341</v>
      </c>
      <c r="S121" s="7"/>
      <c r="T121" s="25">
        <f t="shared" si="22"/>
        <v>-0.24608130956589436</v>
      </c>
      <c r="U121" s="24">
        <f t="shared" si="23"/>
        <v>0.96790632404406796</v>
      </c>
      <c r="V121" s="7"/>
      <c r="W121" s="25">
        <f t="shared" si="24"/>
        <v>-0.25328331834649315</v>
      </c>
      <c r="X121" s="24">
        <f t="shared" si="29"/>
        <v>157.77847695155901</v>
      </c>
      <c r="Y121" s="7"/>
      <c r="Z121" s="25">
        <f t="shared" si="30"/>
        <v>-611</v>
      </c>
      <c r="AA121" s="17">
        <f t="shared" si="31"/>
        <v>157.66199999999989</v>
      </c>
      <c r="AB121" s="24">
        <f t="shared" si="25"/>
        <v>2.7517210052792982</v>
      </c>
      <c r="AC121" s="17">
        <f t="shared" si="26"/>
        <v>0.11647695155912174</v>
      </c>
    </row>
    <row r="122" spans="1:29" s="17" customFormat="1" x14ac:dyDescent="0.25">
      <c r="A122" s="17">
        <v>37</v>
      </c>
      <c r="B122" s="17">
        <v>-640</v>
      </c>
      <c r="C122" s="17">
        <v>13859</v>
      </c>
      <c r="D122" s="17">
        <v>15027</v>
      </c>
      <c r="E122" s="17">
        <v>12570</v>
      </c>
      <c r="F122" s="17">
        <v>11389</v>
      </c>
      <c r="G122" s="24"/>
      <c r="H122" s="7"/>
      <c r="I122" s="25">
        <f t="shared" si="32"/>
        <v>1289</v>
      </c>
      <c r="J122" s="24">
        <f t="shared" si="32"/>
        <v>3638</v>
      </c>
      <c r="K122" s="7"/>
      <c r="L122" s="25">
        <f t="shared" si="27"/>
        <v>1288.5840304315759</v>
      </c>
      <c r="M122" s="17">
        <f t="shared" si="18"/>
        <v>0.17303068185492262</v>
      </c>
      <c r="N122" s="17">
        <f t="shared" si="28"/>
        <v>3635.796015618173</v>
      </c>
      <c r="O122" s="24">
        <f t="shared" si="19"/>
        <v>4.8575471553374001</v>
      </c>
      <c r="P122" s="7"/>
      <c r="Q122" s="25">
        <f t="shared" si="20"/>
        <v>1331.5939310408567</v>
      </c>
      <c r="R122" s="24">
        <f t="shared" si="21"/>
        <v>3600.738723900341</v>
      </c>
      <c r="S122" s="7"/>
      <c r="T122" s="25">
        <f t="shared" si="22"/>
        <v>-0.34326677313278092</v>
      </c>
      <c r="U122" s="24">
        <f t="shared" si="23"/>
        <v>0.93568382655415394</v>
      </c>
      <c r="V122" s="7"/>
      <c r="W122" s="25">
        <f t="shared" si="24"/>
        <v>-0.35023193198376446</v>
      </c>
      <c r="X122" s="24">
        <f t="shared" si="29"/>
        <v>151.92173744785151</v>
      </c>
      <c r="Y122" s="7"/>
      <c r="Z122" s="25">
        <f t="shared" si="30"/>
        <v>-640</v>
      </c>
      <c r="AA122" s="17">
        <f t="shared" si="31"/>
        <v>151.9019999999999</v>
      </c>
      <c r="AB122" s="24">
        <f t="shared" si="25"/>
        <v>2.6511900403644244</v>
      </c>
      <c r="AC122" s="17">
        <f t="shared" si="26"/>
        <v>1.9737447851611023E-2</v>
      </c>
    </row>
    <row r="123" spans="1:29" s="17" customFormat="1" x14ac:dyDescent="0.25">
      <c r="A123" s="17">
        <v>38</v>
      </c>
      <c r="B123" s="17">
        <v>-626</v>
      </c>
      <c r="C123" s="17">
        <v>14040</v>
      </c>
      <c r="D123" s="17">
        <v>14965</v>
      </c>
      <c r="E123" s="17">
        <v>12404</v>
      </c>
      <c r="F123" s="17">
        <v>11470</v>
      </c>
      <c r="G123" s="24"/>
      <c r="H123" s="7"/>
      <c r="I123" s="25">
        <f t="shared" si="32"/>
        <v>1636</v>
      </c>
      <c r="J123" s="24">
        <f t="shared" si="32"/>
        <v>3495</v>
      </c>
      <c r="K123" s="7"/>
      <c r="L123" s="25">
        <f t="shared" si="27"/>
        <v>1639.2310049995845</v>
      </c>
      <c r="M123" s="17">
        <f t="shared" si="18"/>
        <v>10.439393307339754</v>
      </c>
      <c r="N123" s="17">
        <f t="shared" si="28"/>
        <v>3486.2380694323292</v>
      </c>
      <c r="O123" s="24">
        <f t="shared" si="19"/>
        <v>76.771427272683738</v>
      </c>
      <c r="P123" s="7"/>
      <c r="Q123" s="25">
        <f t="shared" si="20"/>
        <v>1678.5939310408567</v>
      </c>
      <c r="R123" s="24">
        <f t="shared" si="21"/>
        <v>3457.738723900341</v>
      </c>
      <c r="S123" s="7"/>
      <c r="T123" s="25">
        <f t="shared" si="22"/>
        <v>-0.43271864543439797</v>
      </c>
      <c r="U123" s="24">
        <f t="shared" si="23"/>
        <v>0.89852401090046274</v>
      </c>
      <c r="V123" s="7"/>
      <c r="W123" s="25">
        <f t="shared" si="24"/>
        <v>-0.43941003770314102</v>
      </c>
      <c r="X123" s="24">
        <f t="shared" si="29"/>
        <v>146.38263687050875</v>
      </c>
      <c r="Y123" s="7"/>
      <c r="Z123" s="25">
        <f t="shared" si="30"/>
        <v>-626</v>
      </c>
      <c r="AA123" s="17">
        <f t="shared" si="31"/>
        <v>146.26799999999992</v>
      </c>
      <c r="AB123" s="24">
        <f t="shared" si="25"/>
        <v>2.5528581903070644</v>
      </c>
      <c r="AC123" s="17">
        <f t="shared" si="26"/>
        <v>0.11463687050883209</v>
      </c>
    </row>
    <row r="124" spans="1:29" s="17" customFormat="1" x14ac:dyDescent="0.25">
      <c r="A124" s="17">
        <v>39</v>
      </c>
      <c r="B124" s="17">
        <v>-626</v>
      </c>
      <c r="C124" s="17">
        <v>14202</v>
      </c>
      <c r="D124" s="17">
        <v>14866</v>
      </c>
      <c r="E124" s="17">
        <v>12229</v>
      </c>
      <c r="F124" s="17">
        <v>11558</v>
      </c>
      <c r="G124" s="24"/>
      <c r="H124" s="7"/>
      <c r="I124" s="25">
        <f t="shared" si="32"/>
        <v>1973</v>
      </c>
      <c r="J124" s="24">
        <f t="shared" si="32"/>
        <v>3308</v>
      </c>
      <c r="K124" s="7"/>
      <c r="L124" s="25">
        <f t="shared" si="27"/>
        <v>1973.6257645974549</v>
      </c>
      <c r="M124" s="17">
        <f t="shared" si="18"/>
        <v>0.39158133142791524</v>
      </c>
      <c r="N124" s="17">
        <f t="shared" si="28"/>
        <v>3303.3718337969972</v>
      </c>
      <c r="O124" s="24">
        <f t="shared" si="19"/>
        <v>21.419922402617541</v>
      </c>
      <c r="P124" s="7"/>
      <c r="Q124" s="25">
        <f t="shared" si="20"/>
        <v>2015.5939310408567</v>
      </c>
      <c r="R124" s="24">
        <f t="shared" si="21"/>
        <v>3270.738723900341</v>
      </c>
      <c r="S124" s="7"/>
      <c r="T124" s="25">
        <f t="shared" si="22"/>
        <v>-0.51959265398092525</v>
      </c>
      <c r="U124" s="24">
        <f t="shared" si="23"/>
        <v>0.84993040581486656</v>
      </c>
      <c r="V124" s="7"/>
      <c r="W124" s="25">
        <f t="shared" si="24"/>
        <v>-0.52592521208464105</v>
      </c>
      <c r="X124" s="24">
        <f t="shared" si="29"/>
        <v>140.69425572987944</v>
      </c>
      <c r="Y124" s="7"/>
      <c r="Z124" s="25">
        <f t="shared" si="30"/>
        <v>-626</v>
      </c>
      <c r="AA124" s="17">
        <f t="shared" si="31"/>
        <v>140.63399999999993</v>
      </c>
      <c r="AB124" s="24">
        <f t="shared" si="25"/>
        <v>2.454526340249704</v>
      </c>
      <c r="AC124" s="17">
        <f t="shared" si="26"/>
        <v>6.0255729879514774E-2</v>
      </c>
    </row>
    <row r="125" spans="1:29" s="17" customFormat="1" x14ac:dyDescent="0.25">
      <c r="A125" s="17">
        <v>40</v>
      </c>
      <c r="B125" s="17">
        <v>-638</v>
      </c>
      <c r="C125" s="17">
        <v>14359</v>
      </c>
      <c r="D125" s="17">
        <v>14749</v>
      </c>
      <c r="E125" s="17">
        <v>12068</v>
      </c>
      <c r="F125" s="17">
        <v>11663</v>
      </c>
      <c r="G125" s="24"/>
      <c r="H125" s="7"/>
      <c r="I125" s="25">
        <f t="shared" si="32"/>
        <v>2291</v>
      </c>
      <c r="J125" s="24">
        <f t="shared" si="32"/>
        <v>3086</v>
      </c>
      <c r="K125" s="7"/>
      <c r="L125" s="25">
        <f t="shared" si="27"/>
        <v>2294.3623945008785</v>
      </c>
      <c r="M125" s="17">
        <f t="shared" si="18"/>
        <v>11.305696779538035</v>
      </c>
      <c r="N125" s="17">
        <f t="shared" si="28"/>
        <v>3084.5585861115032</v>
      </c>
      <c r="O125" s="24">
        <f t="shared" si="19"/>
        <v>2.0776739979513335</v>
      </c>
      <c r="P125" s="7"/>
      <c r="Q125" s="25">
        <f t="shared" si="20"/>
        <v>2333.5939310408567</v>
      </c>
      <c r="R125" s="24">
        <f t="shared" si="21"/>
        <v>3048.738723900341</v>
      </c>
      <c r="S125" s="7"/>
      <c r="T125" s="25">
        <f t="shared" si="22"/>
        <v>-0.60156872139278172</v>
      </c>
      <c r="U125" s="24">
        <f t="shared" si="23"/>
        <v>0.79224174095389133</v>
      </c>
      <c r="V125" s="7"/>
      <c r="W125" s="25">
        <f t="shared" si="24"/>
        <v>-0.60747469926269504</v>
      </c>
      <c r="X125" s="24">
        <f t="shared" si="29"/>
        <v>134.96265656226842</v>
      </c>
      <c r="Y125" s="7"/>
      <c r="Z125" s="25">
        <f t="shared" si="30"/>
        <v>-638</v>
      </c>
      <c r="AA125" s="17">
        <f t="shared" si="31"/>
        <v>134.89199999999994</v>
      </c>
      <c r="AB125" s="24">
        <f t="shared" si="25"/>
        <v>2.3543095346001901</v>
      </c>
      <c r="AC125" s="17">
        <f t="shared" si="26"/>
        <v>7.0656562268482048E-2</v>
      </c>
    </row>
    <row r="126" spans="1:29" s="17" customFormat="1" x14ac:dyDescent="0.25">
      <c r="A126" s="17">
        <v>41</v>
      </c>
      <c r="B126" s="17">
        <v>-626</v>
      </c>
      <c r="C126" s="17">
        <v>14505</v>
      </c>
      <c r="D126" s="17">
        <v>14626</v>
      </c>
      <c r="E126" s="17">
        <v>11917</v>
      </c>
      <c r="F126" s="17">
        <v>11784</v>
      </c>
      <c r="G126" s="24"/>
      <c r="H126" s="7"/>
      <c r="I126" s="25">
        <f t="shared" si="32"/>
        <v>2588</v>
      </c>
      <c r="J126" s="24">
        <f t="shared" si="32"/>
        <v>2842</v>
      </c>
      <c r="K126" s="7"/>
      <c r="L126" s="25">
        <f t="shared" si="27"/>
        <v>2586.2852414924268</v>
      </c>
      <c r="M126" s="17">
        <f t="shared" si="18"/>
        <v>2.940396739294501</v>
      </c>
      <c r="N126" s="17">
        <f t="shared" si="28"/>
        <v>2840.1365642731589</v>
      </c>
      <c r="O126" s="24">
        <f t="shared" si="19"/>
        <v>3.4723927080677797</v>
      </c>
      <c r="P126" s="7"/>
      <c r="Q126" s="25">
        <f t="shared" si="20"/>
        <v>2630.5939310408567</v>
      </c>
      <c r="R126" s="24">
        <f t="shared" si="21"/>
        <v>2804.738723900341</v>
      </c>
      <c r="S126" s="7"/>
      <c r="T126" s="25">
        <f t="shared" si="22"/>
        <v>-0.67813127491894964</v>
      </c>
      <c r="U126" s="24">
        <f t="shared" si="23"/>
        <v>0.72883618137696371</v>
      </c>
      <c r="V126" s="7"/>
      <c r="W126" s="25">
        <f t="shared" si="24"/>
        <v>-0.68356802480058665</v>
      </c>
      <c r="X126" s="24">
        <f t="shared" si="29"/>
        <v>129.27863207889254</v>
      </c>
      <c r="Y126" s="7"/>
      <c r="Z126" s="25">
        <f t="shared" si="30"/>
        <v>-626</v>
      </c>
      <c r="AA126" s="17">
        <f t="shared" si="31"/>
        <v>129.25799999999995</v>
      </c>
      <c r="AB126" s="24">
        <f t="shared" si="25"/>
        <v>2.2559776845428297</v>
      </c>
      <c r="AC126" s="17">
        <f t="shared" si="26"/>
        <v>2.0632078892589334E-2</v>
      </c>
    </row>
    <row r="127" spans="1:29" s="17" customFormat="1" x14ac:dyDescent="0.25">
      <c r="A127" s="17">
        <v>42</v>
      </c>
      <c r="B127" s="17">
        <v>-604</v>
      </c>
      <c r="C127" s="17">
        <v>14638</v>
      </c>
      <c r="D127" s="17">
        <v>14497</v>
      </c>
      <c r="E127" s="17">
        <v>11791</v>
      </c>
      <c r="F127" s="17">
        <v>11916</v>
      </c>
      <c r="G127" s="24"/>
      <c r="H127" s="7"/>
      <c r="I127" s="25">
        <f t="shared" si="32"/>
        <v>2847</v>
      </c>
      <c r="J127" s="24">
        <f t="shared" si="32"/>
        <v>2581</v>
      </c>
      <c r="K127" s="7"/>
      <c r="L127" s="25">
        <f t="shared" si="27"/>
        <v>2843.8964054746525</v>
      </c>
      <c r="M127" s="17">
        <f t="shared" si="18"/>
        <v>9.6322989777669079</v>
      </c>
      <c r="N127" s="17">
        <f t="shared" si="28"/>
        <v>2578.6186372787361</v>
      </c>
      <c r="O127" s="24">
        <f t="shared" si="19"/>
        <v>5.670888410225599</v>
      </c>
      <c r="P127" s="7"/>
      <c r="Q127" s="25">
        <f t="shared" si="20"/>
        <v>2889.5939310408567</v>
      </c>
      <c r="R127" s="24">
        <f t="shared" si="21"/>
        <v>2543.738723900341</v>
      </c>
      <c r="S127" s="7"/>
      <c r="T127" s="25">
        <f t="shared" si="22"/>
        <v>-0.7448979461757762</v>
      </c>
      <c r="U127" s="24">
        <f t="shared" si="23"/>
        <v>0.66101302133770912</v>
      </c>
      <c r="V127" s="7"/>
      <c r="W127" s="25">
        <f t="shared" si="24"/>
        <v>-0.74983235790569236</v>
      </c>
      <c r="X127" s="24">
        <f t="shared" si="29"/>
        <v>123.84062212045239</v>
      </c>
      <c r="Y127" s="7"/>
      <c r="Z127" s="25">
        <f t="shared" si="30"/>
        <v>-604</v>
      </c>
      <c r="AA127" s="17">
        <f t="shared" si="31"/>
        <v>123.82199999999995</v>
      </c>
      <c r="AB127" s="24">
        <f t="shared" si="25"/>
        <v>2.1611015864044179</v>
      </c>
      <c r="AC127" s="17">
        <f t="shared" si="26"/>
        <v>1.8622120452448598E-2</v>
      </c>
    </row>
    <row r="128" spans="1:29" s="17" customFormat="1" x14ac:dyDescent="0.25">
      <c r="A128" s="17">
        <v>43</v>
      </c>
      <c r="B128" s="17">
        <v>-611</v>
      </c>
      <c r="C128" s="17">
        <v>14749</v>
      </c>
      <c r="D128" s="17">
        <v>14346</v>
      </c>
      <c r="E128" s="17">
        <v>11669</v>
      </c>
      <c r="F128" s="17">
        <v>12057</v>
      </c>
      <c r="G128" s="24"/>
      <c r="H128" s="7"/>
      <c r="I128" s="25">
        <f t="shared" si="32"/>
        <v>3080</v>
      </c>
      <c r="J128" s="24">
        <f t="shared" si="32"/>
        <v>2289</v>
      </c>
      <c r="K128" s="7"/>
      <c r="L128" s="25">
        <f t="shared" si="27"/>
        <v>3078.0611583636182</v>
      </c>
      <c r="M128" s="17">
        <f t="shared" si="18"/>
        <v>3.7591068909675274</v>
      </c>
      <c r="N128" s="17">
        <f t="shared" si="28"/>
        <v>2290.8328252764177</v>
      </c>
      <c r="O128" s="24">
        <f t="shared" si="19"/>
        <v>3.3592484938755436</v>
      </c>
      <c r="P128" s="7"/>
      <c r="Q128" s="25">
        <f t="shared" si="20"/>
        <v>3122.5939310408567</v>
      </c>
      <c r="R128" s="24">
        <f t="shared" si="21"/>
        <v>2251.738723900341</v>
      </c>
      <c r="S128" s="7"/>
      <c r="T128" s="25">
        <f t="shared" si="22"/>
        <v>-0.80496217166936923</v>
      </c>
      <c r="U128" s="24">
        <f t="shared" si="23"/>
        <v>0.58513423692597599</v>
      </c>
      <c r="V128" s="7"/>
      <c r="W128" s="25">
        <f t="shared" si="24"/>
        <v>-0.80933417626138349</v>
      </c>
      <c r="X128" s="24">
        <f t="shared" si="29"/>
        <v>118.30916736570742</v>
      </c>
      <c r="Y128" s="7"/>
      <c r="Z128" s="25">
        <f t="shared" si="30"/>
        <v>-611</v>
      </c>
      <c r="AA128" s="17">
        <f t="shared" si="31"/>
        <v>118.32299999999995</v>
      </c>
      <c r="AB128" s="24">
        <f t="shared" si="25"/>
        <v>2.0651259308372496</v>
      </c>
      <c r="AC128" s="17">
        <f t="shared" si="26"/>
        <v>-1.3832634292526791E-2</v>
      </c>
    </row>
    <row r="129" spans="1:29" s="17" customFormat="1" x14ac:dyDescent="0.25">
      <c r="A129" s="17">
        <v>44</v>
      </c>
      <c r="B129" s="17">
        <v>-630</v>
      </c>
      <c r="C129" s="17">
        <v>14864</v>
      </c>
      <c r="D129" s="17">
        <v>14193</v>
      </c>
      <c r="E129" s="17">
        <v>11570</v>
      </c>
      <c r="F129" s="17">
        <v>12224</v>
      </c>
      <c r="G129" s="24"/>
      <c r="H129" s="7"/>
      <c r="I129" s="25">
        <f t="shared" si="32"/>
        <v>3294</v>
      </c>
      <c r="J129" s="24">
        <f t="shared" si="32"/>
        <v>1969</v>
      </c>
      <c r="K129" s="7"/>
      <c r="L129" s="25">
        <f t="shared" si="27"/>
        <v>3289.4009154802698</v>
      </c>
      <c r="M129" s="17">
        <f t="shared" si="18"/>
        <v>21.151578419622339</v>
      </c>
      <c r="N129" s="17">
        <f t="shared" si="28"/>
        <v>1972.4189197490232</v>
      </c>
      <c r="O129" s="24">
        <f t="shared" si="19"/>
        <v>11.689012250260786</v>
      </c>
      <c r="P129" s="7"/>
      <c r="Q129" s="25">
        <f t="shared" si="20"/>
        <v>3336.5939310408567</v>
      </c>
      <c r="R129" s="24">
        <f t="shared" si="21"/>
        <v>1931.738723900341</v>
      </c>
      <c r="S129" s="7"/>
      <c r="T129" s="25">
        <f t="shared" si="22"/>
        <v>-0.86012845602829158</v>
      </c>
      <c r="U129" s="24">
        <f t="shared" si="23"/>
        <v>0.50197940469393976</v>
      </c>
      <c r="V129" s="7"/>
      <c r="W129" s="25">
        <f t="shared" si="24"/>
        <v>-0.86388382956115206</v>
      </c>
      <c r="X129" s="24">
        <f t="shared" si="29"/>
        <v>112.60261291108947</v>
      </c>
      <c r="Y129" s="7"/>
      <c r="Z129" s="25">
        <f t="shared" si="30"/>
        <v>-630</v>
      </c>
      <c r="AA129" s="17">
        <f t="shared" si="31"/>
        <v>112.65299999999995</v>
      </c>
      <c r="AB129" s="24">
        <f t="shared" si="25"/>
        <v>1.9661657622491713</v>
      </c>
      <c r="AC129" s="17">
        <f t="shared" si="26"/>
        <v>-5.0387088910483158E-2</v>
      </c>
    </row>
    <row r="130" spans="1:29" s="17" customFormat="1" x14ac:dyDescent="0.25">
      <c r="A130" s="17">
        <v>45</v>
      </c>
      <c r="B130" s="17">
        <v>-617</v>
      </c>
      <c r="C130" s="17">
        <v>14955</v>
      </c>
      <c r="D130" s="17">
        <v>14037</v>
      </c>
      <c r="E130" s="17">
        <v>11490</v>
      </c>
      <c r="F130" s="17">
        <v>12397</v>
      </c>
      <c r="G130" s="24"/>
      <c r="H130" s="7"/>
      <c r="I130" s="25">
        <f t="shared" si="32"/>
        <v>3465</v>
      </c>
      <c r="J130" s="24">
        <f t="shared" si="32"/>
        <v>1640</v>
      </c>
      <c r="K130" s="7"/>
      <c r="L130" s="25">
        <f t="shared" si="27"/>
        <v>3464.7811136076475</v>
      </c>
      <c r="M130" s="17">
        <f t="shared" si="18"/>
        <v>4.7911252757087207E-2</v>
      </c>
      <c r="N130" s="17">
        <f t="shared" si="28"/>
        <v>1642.2098687693326</v>
      </c>
      <c r="O130" s="24">
        <f t="shared" si="19"/>
        <v>4.8835199776716491</v>
      </c>
      <c r="P130" s="7"/>
      <c r="Q130" s="25">
        <f t="shared" si="20"/>
        <v>3507.5939310408567</v>
      </c>
      <c r="R130" s="24">
        <f t="shared" si="21"/>
        <v>1602.738723900341</v>
      </c>
      <c r="S130" s="7"/>
      <c r="T130" s="25">
        <f t="shared" si="22"/>
        <v>-0.9042099262403277</v>
      </c>
      <c r="U130" s="24">
        <f t="shared" si="23"/>
        <v>0.41648584280537743</v>
      </c>
      <c r="V130" s="7"/>
      <c r="W130" s="25">
        <f t="shared" si="24"/>
        <v>-0.90733097682001118</v>
      </c>
      <c r="X130" s="24">
        <f t="shared" si="29"/>
        <v>107.09912064121431</v>
      </c>
      <c r="Y130" s="7"/>
      <c r="Z130" s="25">
        <f t="shared" si="30"/>
        <v>-617</v>
      </c>
      <c r="AA130" s="17">
        <f t="shared" si="31"/>
        <v>107.09999999999995</v>
      </c>
      <c r="AB130" s="24">
        <f t="shared" si="25"/>
        <v>1.8692476288859261</v>
      </c>
      <c r="AC130" s="17">
        <f t="shared" si="26"/>
        <v>-8.7935878563882852E-4</v>
      </c>
    </row>
    <row r="131" spans="1:29" s="17" customFormat="1" x14ac:dyDescent="0.25">
      <c r="A131" s="17">
        <v>46</v>
      </c>
      <c r="B131" s="17">
        <v>-631</v>
      </c>
      <c r="C131" s="17">
        <v>15027</v>
      </c>
      <c r="D131" s="17">
        <v>13852</v>
      </c>
      <c r="E131" s="17">
        <v>11410</v>
      </c>
      <c r="F131" s="17">
        <v>12566</v>
      </c>
      <c r="G131" s="24"/>
      <c r="H131" s="7"/>
      <c r="I131" s="25">
        <f t="shared" si="32"/>
        <v>3617</v>
      </c>
      <c r="J131" s="24">
        <f t="shared" si="32"/>
        <v>1286</v>
      </c>
      <c r="K131" s="7"/>
      <c r="L131" s="25">
        <f t="shared" si="27"/>
        <v>3610.0714844807117</v>
      </c>
      <c r="M131" s="17">
        <f t="shared" si="18"/>
        <v>48.004327301019366</v>
      </c>
      <c r="N131" s="17">
        <f t="shared" si="28"/>
        <v>1288.9623420989651</v>
      </c>
      <c r="O131" s="24">
        <f t="shared" si="19"/>
        <v>8.7754707113010113</v>
      </c>
      <c r="P131" s="7"/>
      <c r="Q131" s="25">
        <f t="shared" si="20"/>
        <v>3659.5939310408567</v>
      </c>
      <c r="R131" s="24">
        <f t="shared" si="21"/>
        <v>1248.738723900341</v>
      </c>
      <c r="S131" s="7"/>
      <c r="T131" s="25">
        <f t="shared" si="22"/>
        <v>-0.94339345531769303</v>
      </c>
      <c r="U131" s="24">
        <f t="shared" si="23"/>
        <v>0.32449580964868729</v>
      </c>
      <c r="V131" s="7"/>
      <c r="W131" s="25">
        <f t="shared" si="24"/>
        <v>-0.94583175422902932</v>
      </c>
      <c r="X131" s="24">
        <f t="shared" si="29"/>
        <v>101.37896758819136</v>
      </c>
      <c r="Y131" s="7"/>
      <c r="Z131" s="25">
        <f t="shared" si="30"/>
        <v>-631</v>
      </c>
      <c r="AA131" s="17">
        <f t="shared" si="31"/>
        <v>101.42099999999995</v>
      </c>
      <c r="AB131" s="24">
        <f t="shared" si="25"/>
        <v>1.770130380665168</v>
      </c>
      <c r="AC131" s="17">
        <f t="shared" si="26"/>
        <v>-4.2032411808591519E-2</v>
      </c>
    </row>
    <row r="132" spans="1:29" s="17" customFormat="1" x14ac:dyDescent="0.25">
      <c r="A132" s="17">
        <v>47</v>
      </c>
      <c r="B132" s="17">
        <v>-644</v>
      </c>
      <c r="C132" s="17">
        <v>15082</v>
      </c>
      <c r="D132" s="17">
        <v>13663</v>
      </c>
      <c r="E132" s="17">
        <v>11350</v>
      </c>
      <c r="F132" s="17">
        <v>12748</v>
      </c>
      <c r="G132" s="24"/>
      <c r="H132" s="7"/>
      <c r="I132" s="25">
        <f t="shared" si="32"/>
        <v>3732</v>
      </c>
      <c r="J132" s="24">
        <f t="shared" si="32"/>
        <v>915</v>
      </c>
      <c r="K132" s="7"/>
      <c r="L132" s="25">
        <f t="shared" si="27"/>
        <v>3721.3651989415584</v>
      </c>
      <c r="M132" s="17">
        <f t="shared" si="18"/>
        <v>113.09899355262958</v>
      </c>
      <c r="N132" s="17">
        <f t="shared" si="28"/>
        <v>915.80191248981407</v>
      </c>
      <c r="O132" s="24">
        <f t="shared" si="19"/>
        <v>0.64306364131980365</v>
      </c>
      <c r="P132" s="7"/>
      <c r="Q132" s="25">
        <f t="shared" si="20"/>
        <v>3774.5939310408567</v>
      </c>
      <c r="R132" s="24">
        <f t="shared" si="21"/>
        <v>877.73872390034114</v>
      </c>
      <c r="S132" s="7"/>
      <c r="T132" s="25">
        <f t="shared" si="22"/>
        <v>-0.97303888850122611</v>
      </c>
      <c r="U132" s="24">
        <f t="shared" si="23"/>
        <v>0.22808817602967024</v>
      </c>
      <c r="V132" s="7"/>
      <c r="W132" s="25">
        <f t="shared" si="24"/>
        <v>-0.97476133270346299</v>
      </c>
      <c r="X132" s="24">
        <f t="shared" si="29"/>
        <v>95.61281521042531</v>
      </c>
      <c r="Y132" s="7"/>
      <c r="Z132" s="25">
        <f t="shared" si="30"/>
        <v>-644</v>
      </c>
      <c r="AA132" s="17">
        <f t="shared" si="31"/>
        <v>95.624999999999943</v>
      </c>
      <c r="AB132" s="24">
        <f t="shared" si="25"/>
        <v>1.6689710972195766</v>
      </c>
      <c r="AC132" s="17">
        <f t="shared" si="26"/>
        <v>-1.2184789574632759E-2</v>
      </c>
    </row>
    <row r="133" spans="1:29" s="17" customFormat="1" x14ac:dyDescent="0.25">
      <c r="A133" s="17">
        <v>48</v>
      </c>
      <c r="B133" s="17">
        <v>-628</v>
      </c>
      <c r="C133" s="17">
        <v>15117</v>
      </c>
      <c r="D133" s="17">
        <v>13481</v>
      </c>
      <c r="E133" s="17">
        <v>11320</v>
      </c>
      <c r="F133" s="17">
        <v>12941</v>
      </c>
      <c r="G133" s="24"/>
      <c r="H133" s="7"/>
      <c r="I133" s="25">
        <f t="shared" si="32"/>
        <v>3797</v>
      </c>
      <c r="J133" s="24">
        <f t="shared" si="32"/>
        <v>540</v>
      </c>
      <c r="K133" s="7"/>
      <c r="L133" s="25">
        <f t="shared" si="27"/>
        <v>3792.8275011293522</v>
      </c>
      <c r="M133" s="17">
        <f t="shared" si="18"/>
        <v>17.409746825557285</v>
      </c>
      <c r="N133" s="17">
        <f t="shared" si="28"/>
        <v>543.23857185637496</v>
      </c>
      <c r="O133" s="24">
        <f t="shared" si="19"/>
        <v>10.488347668903959</v>
      </c>
      <c r="P133" s="7"/>
      <c r="Q133" s="25">
        <f t="shared" si="20"/>
        <v>3839.5939310408567</v>
      </c>
      <c r="R133" s="24">
        <f t="shared" si="21"/>
        <v>502.73872390034109</v>
      </c>
      <c r="S133" s="7"/>
      <c r="T133" s="25">
        <f t="shared" si="22"/>
        <v>-0.98979500290931</v>
      </c>
      <c r="U133" s="24">
        <f t="shared" si="23"/>
        <v>0.13064110700775272</v>
      </c>
      <c r="V133" s="7"/>
      <c r="W133" s="25">
        <f t="shared" si="24"/>
        <v>-0.99079350932637889</v>
      </c>
      <c r="X133" s="24">
        <f t="shared" si="29"/>
        <v>89.954312532932704</v>
      </c>
      <c r="Y133" s="7"/>
      <c r="Z133" s="25">
        <f t="shared" si="30"/>
        <v>-628</v>
      </c>
      <c r="AA133" s="17">
        <f t="shared" si="31"/>
        <v>89.972999999999942</v>
      </c>
      <c r="AB133" s="24">
        <f t="shared" si="25"/>
        <v>1.5703250878968571</v>
      </c>
      <c r="AC133" s="17">
        <f t="shared" si="26"/>
        <v>-1.8687467067238117E-2</v>
      </c>
    </row>
    <row r="134" spans="1:29" s="17" customFormat="1" x14ac:dyDescent="0.25">
      <c r="A134" s="17">
        <v>49</v>
      </c>
      <c r="B134" s="17">
        <v>-614</v>
      </c>
      <c r="C134" s="17">
        <v>15131</v>
      </c>
      <c r="D134" s="17">
        <v>13292</v>
      </c>
      <c r="E134" s="17">
        <v>11297</v>
      </c>
      <c r="F134" s="17">
        <v>13116</v>
      </c>
      <c r="G134" s="24"/>
      <c r="H134" s="7"/>
      <c r="I134" s="25">
        <f t="shared" si="32"/>
        <v>3834</v>
      </c>
      <c r="J134" s="24">
        <f t="shared" si="32"/>
        <v>176</v>
      </c>
      <c r="K134" s="7"/>
      <c r="L134" s="25">
        <f t="shared" si="27"/>
        <v>3826.6344925702538</v>
      </c>
      <c r="M134" s="17">
        <f t="shared" si="18"/>
        <v>54.250699697646922</v>
      </c>
      <c r="N134" s="17">
        <f t="shared" si="28"/>
        <v>174.20454585283028</v>
      </c>
      <c r="O134" s="24">
        <f t="shared" si="19"/>
        <v>3.2236555945889509</v>
      </c>
      <c r="P134" s="7"/>
      <c r="Q134" s="25">
        <f t="shared" si="20"/>
        <v>3876.5939310408567</v>
      </c>
      <c r="R134" s="24">
        <f t="shared" si="21"/>
        <v>138.73872390034111</v>
      </c>
      <c r="S134" s="7"/>
      <c r="T134" s="25">
        <f t="shared" si="22"/>
        <v>-0.99933309880314236</v>
      </c>
      <c r="U134" s="24">
        <f t="shared" si="23"/>
        <v>3.6052485343811461E-2</v>
      </c>
      <c r="V134" s="7"/>
      <c r="W134" s="25">
        <f t="shared" si="24"/>
        <v>-0.99962871708861778</v>
      </c>
      <c r="X134" s="24">
        <f t="shared" si="29"/>
        <v>84.50843354528098</v>
      </c>
      <c r="Y134" s="7"/>
      <c r="Z134" s="25">
        <f t="shared" si="30"/>
        <v>-614</v>
      </c>
      <c r="AA134" s="17">
        <f t="shared" si="31"/>
        <v>84.446999999999946</v>
      </c>
      <c r="AB134" s="24">
        <f t="shared" si="25"/>
        <v>1.4738781934316507</v>
      </c>
      <c r="AC134" s="17">
        <f t="shared" si="26"/>
        <v>6.143354528103373E-2</v>
      </c>
    </row>
    <row r="135" spans="1:29" s="17" customFormat="1" x14ac:dyDescent="0.25">
      <c r="A135" s="17">
        <v>50</v>
      </c>
      <c r="B135" s="17">
        <v>-623</v>
      </c>
      <c r="C135" s="17">
        <v>15128</v>
      </c>
      <c r="D135" s="17">
        <v>13103</v>
      </c>
      <c r="E135" s="17">
        <v>11300</v>
      </c>
      <c r="F135" s="17">
        <v>13307</v>
      </c>
      <c r="G135" s="24"/>
      <c r="H135" s="7"/>
      <c r="I135" s="25">
        <f t="shared" si="32"/>
        <v>3828</v>
      </c>
      <c r="J135" s="24">
        <f t="shared" si="32"/>
        <v>-204</v>
      </c>
      <c r="K135" s="7"/>
      <c r="L135" s="25">
        <f t="shared" si="27"/>
        <v>3824.1675383217625</v>
      </c>
      <c r="M135" s="17">
        <f t="shared" si="18"/>
        <v>14.687762515158616</v>
      </c>
      <c r="N135" s="17">
        <f t="shared" si="28"/>
        <v>-201.51686391840406</v>
      </c>
      <c r="O135" s="24">
        <f t="shared" si="19"/>
        <v>6.1659647997236595</v>
      </c>
      <c r="P135" s="7"/>
      <c r="Q135" s="25">
        <f t="shared" si="20"/>
        <v>3870.5939310408567</v>
      </c>
      <c r="R135" s="24">
        <f t="shared" si="21"/>
        <v>-241.26127609965889</v>
      </c>
      <c r="S135" s="7"/>
      <c r="T135" s="25">
        <f t="shared" si="22"/>
        <v>-0.99778638055008839</v>
      </c>
      <c r="U135" s="24">
        <f t="shared" si="23"/>
        <v>-6.2693877931731617E-2</v>
      </c>
      <c r="V135" s="7"/>
      <c r="W135" s="25">
        <f t="shared" si="24"/>
        <v>-0.99734789666242363</v>
      </c>
      <c r="X135" s="24">
        <f t="shared" si="29"/>
        <v>78.845992484928331</v>
      </c>
      <c r="Y135" s="7"/>
      <c r="Z135" s="25">
        <f t="shared" si="30"/>
        <v>-623</v>
      </c>
      <c r="AA135" s="17">
        <f t="shared" si="31"/>
        <v>78.839999999999947</v>
      </c>
      <c r="AB135" s="24">
        <f t="shared" si="25"/>
        <v>1.3760175822723286</v>
      </c>
      <c r="AC135" s="17">
        <f t="shared" si="26"/>
        <v>5.992484928384556E-3</v>
      </c>
    </row>
    <row r="136" spans="1:29" s="17" customFormat="1" x14ac:dyDescent="0.25">
      <c r="A136" s="17">
        <v>51</v>
      </c>
      <c r="B136" s="17">
        <v>-615</v>
      </c>
      <c r="C136" s="17">
        <v>15107</v>
      </c>
      <c r="D136" s="17">
        <v>12918</v>
      </c>
      <c r="E136" s="17">
        <v>11317</v>
      </c>
      <c r="F136" s="17">
        <v>13488</v>
      </c>
      <c r="G136" s="24"/>
      <c r="H136" s="7"/>
      <c r="I136" s="25">
        <f t="shared" si="32"/>
        <v>3790</v>
      </c>
      <c r="J136" s="24">
        <f t="shared" si="32"/>
        <v>-570</v>
      </c>
      <c r="K136" s="7"/>
      <c r="L136" s="25">
        <f t="shared" si="27"/>
        <v>3785.4286820453776</v>
      </c>
      <c r="M136" s="17">
        <f t="shared" si="18"/>
        <v>20.896947842252874</v>
      </c>
      <c r="N136" s="17">
        <f t="shared" si="28"/>
        <v>-570.18280675119013</v>
      </c>
      <c r="O136" s="24">
        <f t="shared" si="19"/>
        <v>3.341830828068941E-2</v>
      </c>
      <c r="P136" s="7"/>
      <c r="Q136" s="25">
        <f t="shared" si="20"/>
        <v>3832.5939310408567</v>
      </c>
      <c r="R136" s="24">
        <f t="shared" si="21"/>
        <v>-607.26127609965886</v>
      </c>
      <c r="S136" s="7"/>
      <c r="T136" s="25">
        <f t="shared" si="22"/>
        <v>-0.98799049828074703</v>
      </c>
      <c r="U136" s="24">
        <f t="shared" si="23"/>
        <v>-0.1578022172971231</v>
      </c>
      <c r="V136" s="7"/>
      <c r="W136" s="25">
        <f t="shared" si="24"/>
        <v>-0.98684472858882766</v>
      </c>
      <c r="X136" s="24">
        <f t="shared" si="29"/>
        <v>73.357890813648112</v>
      </c>
      <c r="Y136" s="7"/>
      <c r="Z136" s="25">
        <f t="shared" si="30"/>
        <v>-615</v>
      </c>
      <c r="AA136" s="17">
        <f t="shared" si="31"/>
        <v>73.30499999999995</v>
      </c>
      <c r="AB136" s="24">
        <f t="shared" si="25"/>
        <v>1.2794136081744423</v>
      </c>
      <c r="AC136" s="17">
        <f t="shared" si="26"/>
        <v>5.2890813648161839E-2</v>
      </c>
    </row>
    <row r="137" spans="1:29" s="17" customFormat="1" x14ac:dyDescent="0.25">
      <c r="A137" s="17">
        <v>52</v>
      </c>
      <c r="B137" s="17">
        <v>-608</v>
      </c>
      <c r="C137" s="17">
        <v>15081</v>
      </c>
      <c r="D137" s="17">
        <v>12744</v>
      </c>
      <c r="E137" s="17">
        <v>11360</v>
      </c>
      <c r="F137" s="17">
        <v>13671</v>
      </c>
      <c r="G137" s="24"/>
      <c r="H137" s="7"/>
      <c r="I137" s="25">
        <f t="shared" si="32"/>
        <v>3721</v>
      </c>
      <c r="J137" s="24">
        <f t="shared" si="32"/>
        <v>-927</v>
      </c>
      <c r="K137" s="7"/>
      <c r="L137" s="25">
        <f t="shared" si="27"/>
        <v>3712.0286538352238</v>
      </c>
      <c r="M137" s="17">
        <f t="shared" si="18"/>
        <v>80.485052008243741</v>
      </c>
      <c r="N137" s="17">
        <f t="shared" si="28"/>
        <v>-929.09327517072234</v>
      </c>
      <c r="O137" s="24">
        <f t="shared" si="19"/>
        <v>4.3818009403626252</v>
      </c>
      <c r="P137" s="7"/>
      <c r="Q137" s="25">
        <f t="shared" si="20"/>
        <v>3763.5939310408567</v>
      </c>
      <c r="R137" s="24">
        <f t="shared" si="21"/>
        <v>-964.26127609965886</v>
      </c>
      <c r="S137" s="7"/>
      <c r="T137" s="25">
        <f t="shared" si="22"/>
        <v>-0.97020323837062727</v>
      </c>
      <c r="U137" s="24">
        <f t="shared" si="23"/>
        <v>-0.25057182700598857</v>
      </c>
      <c r="V137" s="7"/>
      <c r="W137" s="25">
        <f t="shared" si="24"/>
        <v>-0.96836734768922927</v>
      </c>
      <c r="X137" s="24">
        <f t="shared" si="29"/>
        <v>67.935419576325899</v>
      </c>
      <c r="Y137" s="7"/>
      <c r="Z137" s="25">
        <f t="shared" si="30"/>
        <v>-608</v>
      </c>
      <c r="AA137" s="17">
        <f t="shared" si="31"/>
        <v>67.832999999999956</v>
      </c>
      <c r="AB137" s="24">
        <f t="shared" si="25"/>
        <v>1.1839091915053126</v>
      </c>
      <c r="AC137" s="17">
        <f t="shared" si="26"/>
        <v>0.10241957632594278</v>
      </c>
    </row>
    <row r="138" spans="1:29" s="17" customFormat="1" x14ac:dyDescent="0.25">
      <c r="A138" s="17">
        <v>53</v>
      </c>
      <c r="B138" s="17">
        <v>-634</v>
      </c>
      <c r="C138" s="17">
        <v>15004</v>
      </c>
      <c r="D138" s="17">
        <v>12552</v>
      </c>
      <c r="E138" s="17">
        <v>11407</v>
      </c>
      <c r="F138" s="17">
        <v>13844</v>
      </c>
      <c r="G138" s="24"/>
      <c r="H138" s="7"/>
      <c r="I138" s="25">
        <f t="shared" si="32"/>
        <v>3597</v>
      </c>
      <c r="J138" s="24">
        <f t="shared" si="32"/>
        <v>-1292</v>
      </c>
      <c r="K138" s="7"/>
      <c r="L138" s="25">
        <f t="shared" si="27"/>
        <v>3599.0462782293048</v>
      </c>
      <c r="M138" s="17">
        <f t="shared" si="18"/>
        <v>4.1872545917267443</v>
      </c>
      <c r="N138" s="17">
        <f t="shared" si="28"/>
        <v>-1293.9193456294461</v>
      </c>
      <c r="O138" s="24">
        <f t="shared" si="19"/>
        <v>3.6838876452737317</v>
      </c>
      <c r="P138" s="7"/>
      <c r="Q138" s="25">
        <f t="shared" si="20"/>
        <v>3639.5939310408567</v>
      </c>
      <c r="R138" s="24">
        <f t="shared" si="21"/>
        <v>-1329.261276099659</v>
      </c>
      <c r="S138" s="7"/>
      <c r="T138" s="25">
        <f t="shared" si="22"/>
        <v>-0.93823772780751336</v>
      </c>
      <c r="U138" s="24">
        <f t="shared" si="23"/>
        <v>-0.345420307520655</v>
      </c>
      <c r="V138" s="7"/>
      <c r="W138" s="25">
        <f t="shared" si="24"/>
        <v>-0.93569587050566339</v>
      </c>
      <c r="X138" s="24">
        <f t="shared" si="29"/>
        <v>62.180840841382462</v>
      </c>
      <c r="Y138" s="7"/>
      <c r="Z138" s="25">
        <f t="shared" si="30"/>
        <v>-634</v>
      </c>
      <c r="AA138" s="17">
        <f t="shared" si="31"/>
        <v>62.126999999999953</v>
      </c>
      <c r="AB138" s="24">
        <f t="shared" si="25"/>
        <v>1.0843207043865162</v>
      </c>
      <c r="AC138" s="17">
        <f t="shared" si="26"/>
        <v>5.3840841382509552E-2</v>
      </c>
    </row>
    <row r="139" spans="1:29" s="17" customFormat="1" x14ac:dyDescent="0.25">
      <c r="A139" s="17">
        <v>54</v>
      </c>
      <c r="B139" s="17">
        <v>-627</v>
      </c>
      <c r="C139" s="17">
        <v>14941</v>
      </c>
      <c r="D139" s="17">
        <v>12379</v>
      </c>
      <c r="E139" s="17">
        <v>11486</v>
      </c>
      <c r="F139" s="17">
        <v>14025</v>
      </c>
      <c r="G139" s="24"/>
      <c r="H139" s="7"/>
      <c r="I139" s="25">
        <f t="shared" si="32"/>
        <v>3455</v>
      </c>
      <c r="J139" s="24">
        <f t="shared" si="32"/>
        <v>-1646</v>
      </c>
      <c r="K139" s="7"/>
      <c r="L139" s="25">
        <f t="shared" si="27"/>
        <v>3451.8039343575647</v>
      </c>
      <c r="M139" s="17">
        <f t="shared" si="18"/>
        <v>10.214835590755461</v>
      </c>
      <c r="N139" s="17">
        <f t="shared" si="28"/>
        <v>-1641.753833426551</v>
      </c>
      <c r="O139" s="24">
        <f t="shared" si="19"/>
        <v>18.029930569476008</v>
      </c>
      <c r="P139" s="7"/>
      <c r="Q139" s="25">
        <f t="shared" si="20"/>
        <v>3497.5939310408567</v>
      </c>
      <c r="R139" s="24">
        <f t="shared" si="21"/>
        <v>-1683.261276099659</v>
      </c>
      <c r="S139" s="7"/>
      <c r="T139" s="25">
        <f t="shared" si="22"/>
        <v>-0.90163206248523786</v>
      </c>
      <c r="U139" s="24">
        <f t="shared" si="23"/>
        <v>-0.43741034067734513</v>
      </c>
      <c r="V139" s="7"/>
      <c r="W139" s="25">
        <f t="shared" si="24"/>
        <v>-0.89840535944343569</v>
      </c>
      <c r="X139" s="24">
        <f t="shared" si="29"/>
        <v>56.482653110048545</v>
      </c>
      <c r="Y139" s="7"/>
      <c r="Z139" s="25">
        <f t="shared" si="30"/>
        <v>-627</v>
      </c>
      <c r="AA139" s="17">
        <f t="shared" si="31"/>
        <v>56.483999999999952</v>
      </c>
      <c r="AB139" s="24">
        <f t="shared" si="25"/>
        <v>0.98583177469647632</v>
      </c>
      <c r="AC139" s="17">
        <f t="shared" si="26"/>
        <v>-1.3468899514066379E-3</v>
      </c>
    </row>
    <row r="140" spans="1:29" s="17" customFormat="1" x14ac:dyDescent="0.25">
      <c r="A140" s="17">
        <v>55</v>
      </c>
      <c r="B140" s="17">
        <v>-646</v>
      </c>
      <c r="C140" s="17">
        <v>14842</v>
      </c>
      <c r="D140" s="17">
        <v>12206</v>
      </c>
      <c r="E140" s="17">
        <v>11577</v>
      </c>
      <c r="F140" s="17">
        <v>14192</v>
      </c>
      <c r="G140" s="24"/>
      <c r="H140" s="7"/>
      <c r="I140" s="25">
        <f t="shared" si="32"/>
        <v>3265</v>
      </c>
      <c r="J140" s="24">
        <f t="shared" si="32"/>
        <v>-1986</v>
      </c>
      <c r="K140" s="7"/>
      <c r="L140" s="25">
        <f t="shared" si="27"/>
        <v>3264.6836377493528</v>
      </c>
      <c r="M140" s="17">
        <f t="shared" si="18"/>
        <v>0.10008507363457228</v>
      </c>
      <c r="N140" s="17">
        <f t="shared" si="28"/>
        <v>-1983.0721604712116</v>
      </c>
      <c r="O140" s="24">
        <f t="shared" si="19"/>
        <v>8.5722443063356106</v>
      </c>
      <c r="P140" s="7"/>
      <c r="Q140" s="25">
        <f t="shared" si="20"/>
        <v>3307.5939310408567</v>
      </c>
      <c r="R140" s="24">
        <f t="shared" si="21"/>
        <v>-2023.261276099659</v>
      </c>
      <c r="S140" s="7"/>
      <c r="T140" s="25">
        <f t="shared" si="22"/>
        <v>-0.85265265113853106</v>
      </c>
      <c r="U140" s="24">
        <f t="shared" si="23"/>
        <v>-0.52576234992388371</v>
      </c>
      <c r="V140" s="7"/>
      <c r="W140" s="25">
        <f t="shared" si="24"/>
        <v>-0.84876780476258196</v>
      </c>
      <c r="X140" s="24">
        <f t="shared" si="29"/>
        <v>50.667096807903533</v>
      </c>
      <c r="Y140" s="7"/>
      <c r="Z140" s="25">
        <f t="shared" si="30"/>
        <v>-646</v>
      </c>
      <c r="AA140" s="17">
        <f t="shared" si="31"/>
        <v>50.669999999999952</v>
      </c>
      <c r="AB140" s="24">
        <f t="shared" si="25"/>
        <v>0.88435833198552594</v>
      </c>
      <c r="AC140" s="17">
        <f t="shared" si="26"/>
        <v>-2.9031920964186497E-3</v>
      </c>
    </row>
    <row r="141" spans="1:29" s="17" customFormat="1" x14ac:dyDescent="0.25">
      <c r="A141" s="17">
        <v>56</v>
      </c>
      <c r="B141" s="17">
        <v>-624</v>
      </c>
      <c r="C141" s="17">
        <v>14731</v>
      </c>
      <c r="D141" s="17">
        <v>12053</v>
      </c>
      <c r="E141" s="17">
        <v>11682</v>
      </c>
      <c r="F141" s="17">
        <v>14342</v>
      </c>
      <c r="G141" s="24"/>
      <c r="H141" s="7"/>
      <c r="I141" s="25">
        <f t="shared" si="32"/>
        <v>3049</v>
      </c>
      <c r="J141" s="24">
        <f t="shared" si="32"/>
        <v>-2289</v>
      </c>
      <c r="K141" s="7"/>
      <c r="L141" s="25">
        <f t="shared" si="27"/>
        <v>3051.5960796000008</v>
      </c>
      <c r="M141" s="17">
        <f t="shared" si="18"/>
        <v>6.7396292895405656</v>
      </c>
      <c r="N141" s="17">
        <f t="shared" si="28"/>
        <v>-2293.066553074832</v>
      </c>
      <c r="O141" s="24">
        <f t="shared" si="19"/>
        <v>16.536853910425371</v>
      </c>
      <c r="P141" s="7"/>
      <c r="Q141" s="25">
        <f t="shared" si="20"/>
        <v>3091.5939310408567</v>
      </c>
      <c r="R141" s="24">
        <f t="shared" si="21"/>
        <v>-2326.261276099659</v>
      </c>
      <c r="S141" s="7"/>
      <c r="T141" s="25">
        <f t="shared" si="22"/>
        <v>-0.79697079402859072</v>
      </c>
      <c r="U141" s="24">
        <f t="shared" si="23"/>
        <v>-0.60449958169359297</v>
      </c>
      <c r="V141" s="7"/>
      <c r="W141" s="25">
        <f t="shared" si="24"/>
        <v>-0.79249909333682689</v>
      </c>
      <c r="X141" s="24">
        <f t="shared" si="29"/>
        <v>45.107374046381324</v>
      </c>
      <c r="Y141" s="7"/>
      <c r="Z141" s="25">
        <f t="shared" si="30"/>
        <v>-624</v>
      </c>
      <c r="AA141" s="17">
        <f t="shared" si="31"/>
        <v>45.053999999999952</v>
      </c>
      <c r="AB141" s="24">
        <f t="shared" si="25"/>
        <v>0.78634064119352443</v>
      </c>
      <c r="AC141" s="17">
        <f t="shared" si="26"/>
        <v>5.3374046381371443E-2</v>
      </c>
    </row>
    <row r="142" spans="1:29" s="17" customFormat="1" x14ac:dyDescent="0.25">
      <c r="A142" s="17">
        <v>57</v>
      </c>
      <c r="B142" s="17">
        <v>-633</v>
      </c>
      <c r="C142" s="17">
        <v>14618</v>
      </c>
      <c r="D142" s="17">
        <v>11908</v>
      </c>
      <c r="E142" s="17">
        <v>11811</v>
      </c>
      <c r="F142" s="17">
        <v>14496</v>
      </c>
      <c r="G142" s="24"/>
      <c r="H142" s="7"/>
      <c r="I142" s="25">
        <f t="shared" si="32"/>
        <v>2807</v>
      </c>
      <c r="J142" s="24">
        <f t="shared" si="32"/>
        <v>-2588</v>
      </c>
      <c r="K142" s="7"/>
      <c r="L142" s="25">
        <f t="shared" si="27"/>
        <v>2805.0884962514301</v>
      </c>
      <c r="M142" s="17">
        <f t="shared" si="18"/>
        <v>3.653846580796722</v>
      </c>
      <c r="N142" s="17">
        <f t="shared" si="28"/>
        <v>-2584.6612086675896</v>
      </c>
      <c r="O142" s="24">
        <f t="shared" si="19"/>
        <v>11.147527561379064</v>
      </c>
      <c r="P142" s="7"/>
      <c r="Q142" s="25">
        <f t="shared" si="20"/>
        <v>2849.5939310408567</v>
      </c>
      <c r="R142" s="24">
        <f t="shared" si="21"/>
        <v>-2625.261276099659</v>
      </c>
      <c r="S142" s="7"/>
      <c r="T142" s="25">
        <f t="shared" si="22"/>
        <v>-0.73458649115541697</v>
      </c>
      <c r="U142" s="24">
        <f t="shared" si="23"/>
        <v>-0.68219737806040193</v>
      </c>
      <c r="V142" s="7"/>
      <c r="W142" s="25">
        <f t="shared" si="24"/>
        <v>-0.72953547789927431</v>
      </c>
      <c r="X142" s="24">
        <f t="shared" si="29"/>
        <v>39.363423698755014</v>
      </c>
      <c r="Y142" s="7"/>
      <c r="Z142" s="25">
        <f t="shared" si="30"/>
        <v>-633</v>
      </c>
      <c r="AA142" s="17">
        <f t="shared" si="31"/>
        <v>39.356999999999957</v>
      </c>
      <c r="AB142" s="24">
        <f t="shared" si="25"/>
        <v>0.68690923370740753</v>
      </c>
      <c r="AC142" s="17">
        <f t="shared" si="26"/>
        <v>6.4236987550572167E-3</v>
      </c>
    </row>
    <row r="143" spans="1:29" s="17" customFormat="1" x14ac:dyDescent="0.25">
      <c r="A143" s="17">
        <v>58</v>
      </c>
      <c r="B143" s="17">
        <v>-604</v>
      </c>
      <c r="C143" s="17">
        <v>14483</v>
      </c>
      <c r="D143" s="17">
        <v>11783</v>
      </c>
      <c r="E143" s="17">
        <v>11941</v>
      </c>
      <c r="F143" s="17">
        <v>14623</v>
      </c>
      <c r="G143" s="24"/>
      <c r="H143" s="7"/>
      <c r="I143" s="25">
        <f t="shared" si="32"/>
        <v>2542</v>
      </c>
      <c r="J143" s="24">
        <f t="shared" si="32"/>
        <v>-2840</v>
      </c>
      <c r="K143" s="7"/>
      <c r="L143" s="25">
        <f t="shared" si="27"/>
        <v>2543.6023710917643</v>
      </c>
      <c r="M143" s="17">
        <f t="shared" si="18"/>
        <v>2.5675931157219969</v>
      </c>
      <c r="N143" s="17">
        <f t="shared" si="28"/>
        <v>-2838.7880102655254</v>
      </c>
      <c r="O143" s="24">
        <f t="shared" si="19"/>
        <v>1.4689191164718787</v>
      </c>
      <c r="P143" s="7"/>
      <c r="Q143" s="25">
        <f t="shared" si="20"/>
        <v>2584.5939310408567</v>
      </c>
      <c r="R143" s="24">
        <f t="shared" si="21"/>
        <v>-2877.261276099659</v>
      </c>
      <c r="S143" s="7"/>
      <c r="T143" s="25">
        <f t="shared" si="22"/>
        <v>-0.66627310164553644</v>
      </c>
      <c r="U143" s="24">
        <f t="shared" si="23"/>
        <v>-0.74768180844313048</v>
      </c>
      <c r="V143" s="7"/>
      <c r="W143" s="25">
        <f t="shared" si="24"/>
        <v>-0.66073340356502974</v>
      </c>
      <c r="X143" s="24">
        <f t="shared" si="29"/>
        <v>33.910239136818518</v>
      </c>
      <c r="Y143" s="7"/>
      <c r="Z143" s="25">
        <f t="shared" si="30"/>
        <v>-604</v>
      </c>
      <c r="AA143" s="17">
        <f t="shared" si="31"/>
        <v>33.920999999999957</v>
      </c>
      <c r="AB143" s="24">
        <f t="shared" si="25"/>
        <v>0.59203313556899573</v>
      </c>
      <c r="AC143" s="17">
        <f t="shared" si="26"/>
        <v>-1.0760863181438651E-2</v>
      </c>
    </row>
    <row r="144" spans="1:29" s="17" customFormat="1" x14ac:dyDescent="0.25">
      <c r="A144" s="17">
        <v>59</v>
      </c>
      <c r="B144" s="17">
        <v>-613</v>
      </c>
      <c r="C144" s="17">
        <v>14340</v>
      </c>
      <c r="D144" s="17">
        <v>11667</v>
      </c>
      <c r="E144" s="17">
        <v>12086</v>
      </c>
      <c r="F144" s="17">
        <v>14742</v>
      </c>
      <c r="G144" s="24"/>
      <c r="H144" s="7"/>
      <c r="I144" s="25">
        <f t="shared" si="32"/>
        <v>2254</v>
      </c>
      <c r="J144" s="24">
        <f t="shared" si="32"/>
        <v>-3075</v>
      </c>
      <c r="K144" s="7"/>
      <c r="L144" s="25">
        <f t="shared" si="27"/>
        <v>2254.441750620625</v>
      </c>
      <c r="M144" s="17">
        <f t="shared" si="18"/>
        <v>0.19514361082261125</v>
      </c>
      <c r="N144" s="17">
        <f t="shared" si="28"/>
        <v>-3070.2415777591518</v>
      </c>
      <c r="O144" s="24">
        <f t="shared" si="19"/>
        <v>22.64258222219858</v>
      </c>
      <c r="P144" s="7"/>
      <c r="Q144" s="25">
        <f t="shared" si="20"/>
        <v>2296.5939310408567</v>
      </c>
      <c r="R144" s="24">
        <f t="shared" si="21"/>
        <v>-3112.261276099659</v>
      </c>
      <c r="S144" s="7"/>
      <c r="T144" s="25">
        <f t="shared" si="22"/>
        <v>-0.59203062549894936</v>
      </c>
      <c r="U144" s="24">
        <f t="shared" si="23"/>
        <v>-0.80874863836353217</v>
      </c>
      <c r="V144" s="7"/>
      <c r="W144" s="25">
        <f t="shared" si="24"/>
        <v>-0.58603491827327847</v>
      </c>
      <c r="X144" s="24">
        <f t="shared" si="29"/>
        <v>28.370720336043973</v>
      </c>
      <c r="Y144" s="7"/>
      <c r="Z144" s="25">
        <f t="shared" si="30"/>
        <v>-613</v>
      </c>
      <c r="AA144" s="17">
        <f t="shared" si="31"/>
        <v>28.403999999999957</v>
      </c>
      <c r="AB144" s="24">
        <f t="shared" si="25"/>
        <v>0.49574332073646865</v>
      </c>
      <c r="AC144" s="17">
        <f t="shared" si="26"/>
        <v>-3.3279663955983807E-2</v>
      </c>
    </row>
    <row r="145" spans="1:29" s="17" customFormat="1" x14ac:dyDescent="0.25">
      <c r="A145" s="17">
        <v>60</v>
      </c>
      <c r="B145" s="17">
        <v>-629</v>
      </c>
      <c r="C145" s="17">
        <v>14169</v>
      </c>
      <c r="D145" s="17">
        <v>11551</v>
      </c>
      <c r="E145" s="17">
        <v>12238</v>
      </c>
      <c r="F145" s="17">
        <v>14835</v>
      </c>
      <c r="G145" s="24"/>
      <c r="H145" s="7"/>
      <c r="I145" s="25">
        <f t="shared" si="32"/>
        <v>1931</v>
      </c>
      <c r="J145" s="24">
        <f t="shared" si="32"/>
        <v>-3284</v>
      </c>
      <c r="K145" s="7"/>
      <c r="L145" s="25">
        <f t="shared" si="27"/>
        <v>1935.6322422808373</v>
      </c>
      <c r="M145" s="17">
        <f t="shared" si="18"/>
        <v>21.457668548376915</v>
      </c>
      <c r="N145" s="17">
        <f t="shared" si="28"/>
        <v>-3277.7938966633137</v>
      </c>
      <c r="O145" s="24">
        <f t="shared" si="19"/>
        <v>38.515718625628615</v>
      </c>
      <c r="P145" s="7"/>
      <c r="Q145" s="25">
        <f t="shared" si="20"/>
        <v>1973.5939310408567</v>
      </c>
      <c r="R145" s="24">
        <f t="shared" si="21"/>
        <v>-3321.261276099659</v>
      </c>
      <c r="S145" s="7"/>
      <c r="T145" s="25">
        <f t="shared" si="22"/>
        <v>-0.50876562620954791</v>
      </c>
      <c r="U145" s="24">
        <f t="shared" si="23"/>
        <v>-0.86305913816508084</v>
      </c>
      <c r="V145" s="7"/>
      <c r="W145" s="25">
        <f t="shared" si="24"/>
        <v>-0.50236388566384682</v>
      </c>
      <c r="X145" s="24">
        <f t="shared" si="29"/>
        <v>22.645458726681227</v>
      </c>
      <c r="Y145" s="7"/>
      <c r="Z145" s="25">
        <f t="shared" si="30"/>
        <v>-629</v>
      </c>
      <c r="AA145" s="17">
        <f t="shared" si="31"/>
        <v>22.742999999999959</v>
      </c>
      <c r="AB145" s="24">
        <f t="shared" si="25"/>
        <v>0.39694023178106969</v>
      </c>
      <c r="AC145" s="17">
        <f t="shared" si="26"/>
        <v>-9.7541273318732635E-2</v>
      </c>
    </row>
    <row r="146" spans="1:29" s="17" customFormat="1" x14ac:dyDescent="0.25">
      <c r="A146" s="17">
        <v>61</v>
      </c>
      <c r="B146" s="17">
        <v>-623</v>
      </c>
      <c r="C146" s="17">
        <v>14005</v>
      </c>
      <c r="D146" s="17">
        <v>11469</v>
      </c>
      <c r="E146" s="17">
        <v>12409</v>
      </c>
      <c r="F146" s="17">
        <v>14926</v>
      </c>
      <c r="G146" s="24"/>
      <c r="H146" s="7"/>
      <c r="I146" s="25">
        <f t="shared" si="32"/>
        <v>1596</v>
      </c>
      <c r="J146" s="24">
        <f t="shared" si="32"/>
        <v>-3457</v>
      </c>
      <c r="K146" s="7"/>
      <c r="L146" s="25">
        <f t="shared" si="27"/>
        <v>1600.8285139907427</v>
      </c>
      <c r="M146" s="17">
        <f t="shared" si="18"/>
        <v>23.314547358798471</v>
      </c>
      <c r="N146" s="17">
        <f t="shared" si="28"/>
        <v>-3451.5000339959442</v>
      </c>
      <c r="O146" s="24">
        <f t="shared" si="19"/>
        <v>30.249626045768974</v>
      </c>
      <c r="P146" s="7"/>
      <c r="Q146" s="25">
        <f t="shared" si="20"/>
        <v>1638.5939310408567</v>
      </c>
      <c r="R146" s="24">
        <f t="shared" si="21"/>
        <v>-3494.261276099659</v>
      </c>
      <c r="S146" s="7"/>
      <c r="T146" s="25">
        <f t="shared" si="22"/>
        <v>-0.42240719041403868</v>
      </c>
      <c r="U146" s="24">
        <f t="shared" si="23"/>
        <v>-0.90801471934052547</v>
      </c>
      <c r="V146" s="7"/>
      <c r="W146" s="25">
        <f t="shared" si="24"/>
        <v>-0.41566887354897464</v>
      </c>
      <c r="X146" s="24">
        <f t="shared" si="29"/>
        <v>17.040155960545803</v>
      </c>
      <c r="Y146" s="7"/>
      <c r="Z146" s="25">
        <f t="shared" si="30"/>
        <v>-623</v>
      </c>
      <c r="AA146" s="17">
        <f t="shared" si="31"/>
        <v>17.13599999999996</v>
      </c>
      <c r="AB146" s="24">
        <f t="shared" si="25"/>
        <v>0.29907962062174764</v>
      </c>
      <c r="AC146" s="17">
        <f t="shared" si="26"/>
        <v>-9.5844039454156871E-2</v>
      </c>
    </row>
    <row r="147" spans="1:29" s="17" customFormat="1" x14ac:dyDescent="0.25">
      <c r="A147" s="17">
        <v>62</v>
      </c>
      <c r="B147" s="17">
        <v>-630</v>
      </c>
      <c r="C147" s="17">
        <v>13829</v>
      </c>
      <c r="D147" s="17">
        <v>11401</v>
      </c>
      <c r="E147" s="17">
        <v>12591</v>
      </c>
      <c r="F147" s="17">
        <v>14998</v>
      </c>
      <c r="G147" s="24"/>
      <c r="H147" s="7"/>
      <c r="I147" s="25">
        <f t="shared" si="32"/>
        <v>1238</v>
      </c>
      <c r="J147" s="24">
        <f t="shared" si="32"/>
        <v>-3597</v>
      </c>
      <c r="K147" s="7"/>
      <c r="L147" s="25">
        <f t="shared" si="27"/>
        <v>1246.2801755622563</v>
      </c>
      <c r="M147" s="17">
        <f t="shared" si="18"/>
        <v>68.56130734178673</v>
      </c>
      <c r="N147" s="17">
        <f t="shared" si="28"/>
        <v>-3593.2062723758754</v>
      </c>
      <c r="O147" s="24">
        <f t="shared" si="19"/>
        <v>14.392369286045971</v>
      </c>
      <c r="P147" s="7"/>
      <c r="Q147" s="25">
        <f t="shared" si="20"/>
        <v>1280.5939310408567</v>
      </c>
      <c r="R147" s="24">
        <f t="shared" si="21"/>
        <v>-3634.261276099659</v>
      </c>
      <c r="S147" s="7"/>
      <c r="T147" s="25">
        <f t="shared" si="22"/>
        <v>-0.3301196679818228</v>
      </c>
      <c r="U147" s="24">
        <f t="shared" si="23"/>
        <v>-0.94439495844204135</v>
      </c>
      <c r="V147" s="7"/>
      <c r="W147" s="25">
        <f t="shared" si="24"/>
        <v>-0.32310835824236361</v>
      </c>
      <c r="X147" s="24">
        <f t="shared" si="29"/>
        <v>11.330398895091662</v>
      </c>
      <c r="Y147" s="7"/>
      <c r="Z147" s="25">
        <f t="shared" si="30"/>
        <v>-630</v>
      </c>
      <c r="AA147" s="17">
        <f t="shared" si="31"/>
        <v>11.46599999999996</v>
      </c>
      <c r="AB147" s="24">
        <f t="shared" si="25"/>
        <v>0.20011945203366913</v>
      </c>
      <c r="AC147" s="17">
        <f t="shared" si="26"/>
        <v>-0.13560110490829835</v>
      </c>
    </row>
    <row r="148" spans="1:29" s="17" customFormat="1" x14ac:dyDescent="0.25">
      <c r="A148" s="17">
        <v>63</v>
      </c>
      <c r="B148" s="17">
        <v>-646</v>
      </c>
      <c r="C148" s="17">
        <v>13644</v>
      </c>
      <c r="D148" s="17">
        <v>11345</v>
      </c>
      <c r="E148" s="17">
        <v>12774</v>
      </c>
      <c r="F148" s="17">
        <v>15053</v>
      </c>
      <c r="G148" s="24"/>
      <c r="H148" s="7"/>
      <c r="I148" s="25">
        <f t="shared" si="32"/>
        <v>870</v>
      </c>
      <c r="J148" s="24">
        <f t="shared" si="32"/>
        <v>-3708</v>
      </c>
      <c r="K148" s="7"/>
      <c r="L148" s="25">
        <f t="shared" si="27"/>
        <v>869.66025984956639</v>
      </c>
      <c r="M148" s="17">
        <f t="shared" ref="M148:M149" si="33">(I148-L148)^2</f>
        <v>0.11542336981665403</v>
      </c>
      <c r="N148" s="17">
        <f t="shared" si="28"/>
        <v>-3701.6153134328779</v>
      </c>
      <c r="O148" s="24">
        <f t="shared" ref="O148:O149" si="34">(J148-N148)^2</f>
        <v>40.764222560389598</v>
      </c>
      <c r="P148" s="7"/>
      <c r="Q148" s="25">
        <f t="shared" si="20"/>
        <v>912.59393104085655</v>
      </c>
      <c r="R148" s="24">
        <f t="shared" si="21"/>
        <v>-3745.261276099659</v>
      </c>
      <c r="S148" s="7"/>
      <c r="T148" s="25">
        <f t="shared" si="22"/>
        <v>-0.23525428179451707</v>
      </c>
      <c r="U148" s="24">
        <f t="shared" si="23"/>
        <v>-0.97323929087252892</v>
      </c>
      <c r="V148" s="7"/>
      <c r="W148" s="25">
        <f t="shared" si="24"/>
        <v>-0.22802592827919144</v>
      </c>
      <c r="X148" s="24">
        <f t="shared" si="29"/>
        <v>5.6292182261205994</v>
      </c>
      <c r="Y148" s="7"/>
      <c r="Z148" s="25">
        <f t="shared" si="30"/>
        <v>-646</v>
      </c>
      <c r="AA148" s="17">
        <f t="shared" si="31"/>
        <v>5.6519999999999611</v>
      </c>
      <c r="AB148" s="24">
        <f t="shared" si="25"/>
        <v>9.8646009322718817E-2</v>
      </c>
      <c r="AC148" s="17">
        <f t="shared" si="26"/>
        <v>-2.2781773879361644E-2</v>
      </c>
    </row>
    <row r="149" spans="1:29" s="17" customFormat="1" x14ac:dyDescent="0.25">
      <c r="A149" s="17">
        <v>64</v>
      </c>
      <c r="B149" s="17">
        <v>-626</v>
      </c>
      <c r="C149" s="17">
        <v>13448</v>
      </c>
      <c r="D149" s="17">
        <v>11311</v>
      </c>
      <c r="E149" s="17">
        <v>12958</v>
      </c>
      <c r="F149" s="17">
        <v>15082</v>
      </c>
      <c r="G149" s="24"/>
      <c r="H149" s="7"/>
      <c r="I149" s="25">
        <f t="shared" si="32"/>
        <v>490</v>
      </c>
      <c r="J149" s="24">
        <f t="shared" si="32"/>
        <v>-3771</v>
      </c>
      <c r="K149" s="7"/>
      <c r="L149" s="25">
        <f t="shared" si="27"/>
        <v>495.70669473993286</v>
      </c>
      <c r="M149" s="17">
        <f t="shared" si="33"/>
        <v>32.566364854777341</v>
      </c>
      <c r="N149" s="17">
        <f t="shared" si="28"/>
        <v>-3769.9816789845208</v>
      </c>
      <c r="O149" s="24">
        <f t="shared" si="34"/>
        <v>1.0369776905665067</v>
      </c>
      <c r="P149" s="7"/>
      <c r="Q149" s="25">
        <f t="shared" ref="Q149" si="35">I149-$J$4</f>
        <v>532.59393104085655</v>
      </c>
      <c r="R149" s="24">
        <f t="shared" ref="R149" si="36">J149-$J$3</f>
        <v>-3808.261276099659</v>
      </c>
      <c r="S149" s="7"/>
      <c r="T149" s="25">
        <f t="shared" ref="T149" si="37">Q149/$J$7</f>
        <v>-0.13729545910110358</v>
      </c>
      <c r="U149" s="24">
        <f t="shared" ref="U149" si="38">R149/$J$6</f>
        <v>-0.98961039846821108</v>
      </c>
      <c r="V149" s="7"/>
      <c r="W149" s="25">
        <f t="shared" ref="W149" si="39">(T149-U149*SIN(-$J$11*PI()/180))/(COS(-$J$11*PI()/180))</f>
        <v>-0.12994269963490451</v>
      </c>
      <c r="X149" s="24">
        <f>IF(MOD(ATAN2(U149,W149)*180/PI()-$J$9+360,360)&gt;5,MOD(ATAN2(U149,W149)*180/PI()-$J$9+360,360)-360,MOD(ATAN2(U149,W149)*180/PI()-$J$9+360,360))</f>
        <v>-7.6556983987472904E-2</v>
      </c>
      <c r="Y149" s="7"/>
      <c r="Z149" s="25">
        <f t="shared" si="30"/>
        <v>-626</v>
      </c>
      <c r="AA149" s="17">
        <f t="shared" si="31"/>
        <v>1.7999999999961602E-2</v>
      </c>
      <c r="AB149" s="24">
        <f t="shared" ref="AB149" si="40">AA149*PI()/180</f>
        <v>3.1415926535830911E-4</v>
      </c>
      <c r="AC149" s="17">
        <f t="shared" ref="AC149" si="41">X149-AA149</f>
        <v>-9.4556983987434506E-2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-9984</v>
      </c>
      <c r="G154" s="2"/>
      <c r="I154" s="1"/>
      <c r="J154" s="3"/>
    </row>
    <row r="155" spans="1:29" x14ac:dyDescent="0.25">
      <c r="A155" t="s">
        <v>173</v>
      </c>
      <c r="B155">
        <v>-9987</v>
      </c>
      <c r="G155" s="2"/>
      <c r="I155" s="43">
        <v>0</v>
      </c>
      <c r="J155" s="39">
        <f>B155</f>
        <v>-9987</v>
      </c>
    </row>
    <row r="156" spans="1:29" x14ac:dyDescent="0.25">
      <c r="A156" s="31" t="s">
        <v>174</v>
      </c>
      <c r="B156" s="31">
        <v>9991</v>
      </c>
      <c r="G156" s="2"/>
      <c r="I156" s="1"/>
      <c r="J156" s="3"/>
    </row>
    <row r="157" spans="1:29" x14ac:dyDescent="0.25">
      <c r="A157" t="s">
        <v>175</v>
      </c>
      <c r="B157">
        <v>9991</v>
      </c>
      <c r="G157" s="2"/>
      <c r="I157" s="43">
        <f>J155</f>
        <v>-9987</v>
      </c>
      <c r="J157" s="39">
        <f>I157+B157</f>
        <v>4</v>
      </c>
    </row>
    <row r="158" spans="1:29" x14ac:dyDescent="0.25">
      <c r="A158" s="31" t="s">
        <v>176</v>
      </c>
      <c r="B158" s="31">
        <v>40003</v>
      </c>
      <c r="G158" s="2"/>
      <c r="I158" s="1"/>
      <c r="J158" s="3"/>
    </row>
    <row r="159" spans="1:29" x14ac:dyDescent="0.25">
      <c r="A159" t="s">
        <v>177</v>
      </c>
      <c r="B159">
        <v>40003</v>
      </c>
      <c r="G159" s="2"/>
      <c r="I159" s="43">
        <f>J157</f>
        <v>4</v>
      </c>
      <c r="J159" s="39">
        <f>I159+B159</f>
        <v>40007</v>
      </c>
    </row>
    <row r="160" spans="1:29" x14ac:dyDescent="0.25">
      <c r="A160" s="31" t="s">
        <v>178</v>
      </c>
      <c r="B160" s="31">
        <v>10005</v>
      </c>
      <c r="G160" s="2"/>
      <c r="I160" s="1"/>
      <c r="J160" s="3"/>
    </row>
    <row r="161" spans="1:10" x14ac:dyDescent="0.25">
      <c r="A161" t="s">
        <v>179</v>
      </c>
      <c r="B161">
        <v>10005</v>
      </c>
      <c r="G161" s="2"/>
      <c r="I161" s="43">
        <f>J159</f>
        <v>40007</v>
      </c>
      <c r="J161" s="39">
        <f>I161+B161</f>
        <v>50012</v>
      </c>
    </row>
    <row r="162" spans="1:10" x14ac:dyDescent="0.25">
      <c r="A162" s="31" t="s">
        <v>180</v>
      </c>
      <c r="B162" s="31">
        <v>-9979</v>
      </c>
      <c r="G162" s="2"/>
      <c r="I162" s="1"/>
      <c r="J162" s="3"/>
    </row>
    <row r="163" spans="1:10" x14ac:dyDescent="0.25">
      <c r="A163" t="s">
        <v>181</v>
      </c>
      <c r="B163">
        <v>-10002</v>
      </c>
      <c r="G163" s="2"/>
      <c r="I163" s="43">
        <f>J161</f>
        <v>50012</v>
      </c>
      <c r="J163" s="39">
        <f>I163+B163</f>
        <v>40010</v>
      </c>
    </row>
    <row r="164" spans="1:10" x14ac:dyDescent="0.25">
      <c r="A164" s="31" t="s">
        <v>182</v>
      </c>
      <c r="B164" s="31">
        <v>-40008</v>
      </c>
      <c r="G164" s="2"/>
      <c r="I164" s="1"/>
      <c r="J164" s="3"/>
    </row>
    <row r="165" spans="1:10" ht="15.75" thickBot="1" x14ac:dyDescent="0.3">
      <c r="A165" t="s">
        <v>183</v>
      </c>
      <c r="B165">
        <v>-40008</v>
      </c>
      <c r="G165" s="2"/>
      <c r="I165" s="4">
        <f>J163</f>
        <v>40010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-3.8167184533250826</v>
      </c>
      <c r="L3" s="35" t="s">
        <v>1</v>
      </c>
      <c r="M3" s="11">
        <v>-4110.9962732463773</v>
      </c>
      <c r="N3" s="10" t="s">
        <v>2</v>
      </c>
      <c r="O3" s="35">
        <v>4091.3483837169479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6.8269450597559267</v>
      </c>
      <c r="L4" s="9" t="s">
        <v>5</v>
      </c>
      <c r="M4" s="13">
        <v>359.97002284270764</v>
      </c>
      <c r="N4" s="12" t="s">
        <v>6</v>
      </c>
      <c r="O4" s="9">
        <v>359.65748075987437</v>
      </c>
      <c r="Q4" s="2" t="s">
        <v>7</v>
      </c>
      <c r="R4" s="2">
        <f>MAX(AC20:AC149)</f>
        <v>0.27096318656367657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-171.27432276156915</v>
      </c>
      <c r="N5" s="14" t="s">
        <v>9</v>
      </c>
      <c r="O5" s="9">
        <v>-172.05345904140145</v>
      </c>
      <c r="Q5" s="5" t="s">
        <v>10</v>
      </c>
      <c r="R5" s="5">
        <f>MIN(AC20:AC149)</f>
        <v>-0.23509425419442209</v>
      </c>
      <c r="T5" s="45" t="s">
        <v>55</v>
      </c>
      <c r="U5" s="47">
        <v>17</v>
      </c>
    </row>
    <row r="6" spans="1:21" ht="15.75" thickBot="1" x14ac:dyDescent="0.3">
      <c r="A6" t="s">
        <v>161</v>
      </c>
      <c r="I6" s="32" t="s">
        <v>11</v>
      </c>
      <c r="J6" s="32">
        <f>(O3+O9)/2</f>
        <v>4085.381457693401</v>
      </c>
      <c r="L6" s="37" t="s">
        <v>12</v>
      </c>
      <c r="M6" s="13">
        <v>6.6817850030804697</v>
      </c>
      <c r="N6" s="14" t="s">
        <v>13</v>
      </c>
      <c r="O6" s="9">
        <v>-4.0615074144339198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-4105.0860615423244</v>
      </c>
      <c r="L7" s="38" t="s">
        <v>15</v>
      </c>
      <c r="M7" s="16">
        <f>SUM(M20:M84)</f>
        <v>1384.2808029783869</v>
      </c>
      <c r="N7" s="15" t="s">
        <v>15</v>
      </c>
      <c r="O7" s="36">
        <f>SUM(O20:O84)</f>
        <v>4758.0892679904955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-172.03514637296107</v>
      </c>
      <c r="L9" s="35" t="s">
        <v>18</v>
      </c>
      <c r="M9" s="11">
        <v>-4099.1758498382706</v>
      </c>
      <c r="N9" s="10" t="s">
        <v>19</v>
      </c>
      <c r="O9" s="35">
        <v>4079.4145316698546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-171.25005968235678</v>
      </c>
      <c r="L10" s="9" t="s">
        <v>21</v>
      </c>
      <c r="M10" s="13">
        <v>359.93526958535091</v>
      </c>
      <c r="N10" s="12" t="s">
        <v>22</v>
      </c>
      <c r="O10" s="9">
        <v>359.65134974927122</v>
      </c>
      <c r="T10" s="48"/>
    </row>
    <row r="11" spans="1:21" ht="15.75" thickBot="1" x14ac:dyDescent="0.3">
      <c r="I11" s="33" t="s">
        <v>23</v>
      </c>
      <c r="J11" s="33">
        <f>J9-J10</f>
        <v>-0.78508669060428815</v>
      </c>
      <c r="L11" s="37" t="s">
        <v>24</v>
      </c>
      <c r="M11" s="13">
        <v>-171.22579660314437</v>
      </c>
      <c r="N11" s="14" t="s">
        <v>25</v>
      </c>
      <c r="O11" s="9">
        <v>-172.01683370452068</v>
      </c>
    </row>
    <row r="12" spans="1:21" x14ac:dyDescent="0.25">
      <c r="I12" s="9"/>
      <c r="J12" s="9"/>
      <c r="L12" s="37" t="s">
        <v>26</v>
      </c>
      <c r="M12" s="13">
        <v>6.9721051164313836</v>
      </c>
      <c r="N12" s="14" t="s">
        <v>27</v>
      </c>
      <c r="O12" s="9">
        <v>-3.5719294922162454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1493.9618202623744</v>
      </c>
      <c r="N13" s="15" t="s">
        <v>15</v>
      </c>
      <c r="O13" s="36">
        <f>SUM(O85:O149)</f>
        <v>4942.831544812796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13570</v>
      </c>
      <c r="D20" s="17">
        <v>11223</v>
      </c>
      <c r="E20" s="17">
        <v>12939</v>
      </c>
      <c r="F20" s="17">
        <v>15284</v>
      </c>
      <c r="G20" s="24"/>
      <c r="H20" s="7"/>
      <c r="I20" s="25">
        <f t="shared" ref="I20:J51" si="0">C20-E20</f>
        <v>631</v>
      </c>
      <c r="J20" s="24">
        <f t="shared" si="0"/>
        <v>-4061</v>
      </c>
      <c r="K20" s="7"/>
      <c r="L20" s="25">
        <f>$M$3*SIN(2*PI()/$M$4*(AA20+$M$5))+$M$6</f>
        <v>625.49356123927441</v>
      </c>
      <c r="M20" s="17">
        <f t="shared" ref="M20:M83" si="1">(I20-L20)^2</f>
        <v>30.320867825621136</v>
      </c>
      <c r="N20" s="17">
        <f>$O$3*COS(2*PI()/$O$4*(AA20+$O$5))+$O$6</f>
        <v>-4058.2445477500942</v>
      </c>
      <c r="O20" s="24">
        <f t="shared" ref="O20:O83" si="2">(J20-N20)^2</f>
        <v>7.5925171015110973</v>
      </c>
      <c r="P20" s="7"/>
      <c r="Q20" s="25">
        <f>I20-$J$4</f>
        <v>624.17305494024413</v>
      </c>
      <c r="R20" s="24">
        <f>J20-$J$3</f>
        <v>-4057.1832815466751</v>
      </c>
      <c r="S20" s="7"/>
      <c r="T20" s="25">
        <f>Q20/$J$7</f>
        <v>-0.15204871361594199</v>
      </c>
      <c r="U20" s="24">
        <f>R20/$J$6</f>
        <v>-0.99309778623153433</v>
      </c>
      <c r="V20" s="7"/>
      <c r="W20" s="25">
        <f>(T20-U20*SIN(-$J$11*PI()/180))/(COS(-$J$11*PI()/180))</f>
        <v>-0.13845436579977211</v>
      </c>
      <c r="X20" s="24">
        <f>IF(MOD(ATAN2(U20,W20)*180/PI()-$J$9+360,360)&gt;5,MOD(ATAN2(U20,W20)*180/PI()-$J$9+360,360)-360,MOD(ATAN2(U20,W20)*180/PI()-$J$9+360,360))</f>
        <v>-2.8026879166134222E-2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2.597312083386577E-2</v>
      </c>
      <c r="AD20" s="17">
        <f ca="1">INDIRECT("AC"&amp;AE20)-AC20</f>
        <v>-6.2429347268778634E-2</v>
      </c>
      <c r="AE20" s="17">
        <v>149</v>
      </c>
    </row>
    <row r="21" spans="1:31" s="17" customFormat="1" x14ac:dyDescent="0.25">
      <c r="A21" s="17">
        <v>1</v>
      </c>
      <c r="B21" s="17">
        <v>643</v>
      </c>
      <c r="C21" s="17">
        <v>13773</v>
      </c>
      <c r="D21" s="17">
        <v>11262</v>
      </c>
      <c r="E21" s="17">
        <v>12742</v>
      </c>
      <c r="F21" s="17">
        <v>15249</v>
      </c>
      <c r="G21" s="24"/>
      <c r="H21" s="7"/>
      <c r="I21" s="25">
        <f t="shared" si="0"/>
        <v>1031</v>
      </c>
      <c r="J21" s="24">
        <f t="shared" si="0"/>
        <v>-3987</v>
      </c>
      <c r="K21" s="7"/>
      <c r="L21" s="25">
        <f t="shared" ref="L21:L84" si="3">$M$3*SIN(2*PI()/$M$4*(AA21+$M$5))+$M$6</f>
        <v>1032.1644599767403</v>
      </c>
      <c r="M21" s="17">
        <f t="shared" si="1"/>
        <v>1.3559670374300616</v>
      </c>
      <c r="N21" s="17">
        <f t="shared" ref="N21:N84" si="4">$O$3*COS(2*PI()/$O$4*(AA21+$O$5))+$O$6</f>
        <v>-3982.012841324783</v>
      </c>
      <c r="O21" s="24">
        <f t="shared" si="2"/>
        <v>24.87175165179179</v>
      </c>
      <c r="P21" s="7"/>
      <c r="Q21" s="25">
        <f t="shared" ref="Q21:Q84" si="5">I21-$J$4</f>
        <v>1024.1730549402441</v>
      </c>
      <c r="R21" s="24">
        <f t="shared" ref="R21:R84" si="6">J21-$J$3</f>
        <v>-3983.1832815466751</v>
      </c>
      <c r="S21" s="7"/>
      <c r="T21" s="25">
        <f t="shared" ref="T21:T84" si="7">Q21/$J$7</f>
        <v>-0.24948881450623023</v>
      </c>
      <c r="U21" s="24">
        <f t="shared" ref="U21:U84" si="8">R21/$J$6</f>
        <v>-0.97498442257961715</v>
      </c>
      <c r="V21" s="7"/>
      <c r="W21" s="25">
        <f t="shared" ref="W21:W84" si="9">(T21-U21*SIN(-$J$11*PI()/180))/(COS(-$J$11*PI()/180))</f>
        <v>-0.2361518259467959</v>
      </c>
      <c r="X21" s="24">
        <f t="shared" ref="X21:X83" si="10">MOD(ATAN2(U21,W21)*180/PI()-$J$9+360,360)</f>
        <v>5.6505939657669728</v>
      </c>
      <c r="Y21" s="7"/>
      <c r="Z21" s="25">
        <f t="shared" ref="Z21:Z84" si="11">B21</f>
        <v>643</v>
      </c>
      <c r="AA21" s="17">
        <f>360/40000*Z21+AA20</f>
        <v>5.7329999999999997</v>
      </c>
      <c r="AB21" s="24">
        <f t="shared" ref="AB21:AB84" si="12">AA21*PI()/180</f>
        <v>0.10005972601683491</v>
      </c>
      <c r="AC21" s="17">
        <f t="shared" ref="AC21:AC84" si="13">X21-AA21</f>
        <v>-8.2406034233026837E-2</v>
      </c>
      <c r="AD21" s="17">
        <f t="shared" ref="AD21:AD83" ca="1" si="14">INDIRECT("AC"&amp;AE21)-AC21</f>
        <v>2.1567920252515194E-2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13963</v>
      </c>
      <c r="D22" s="17">
        <v>11316</v>
      </c>
      <c r="E22" s="17">
        <v>12537</v>
      </c>
      <c r="F22" s="17">
        <v>15182</v>
      </c>
      <c r="G22" s="24"/>
      <c r="H22" s="7"/>
      <c r="I22" s="25">
        <f t="shared" si="0"/>
        <v>1426</v>
      </c>
      <c r="J22" s="24">
        <f t="shared" si="0"/>
        <v>-3866</v>
      </c>
      <c r="K22" s="7"/>
      <c r="L22" s="25">
        <f t="shared" si="3"/>
        <v>1430.1988257986702</v>
      </c>
      <c r="M22" s="17">
        <f t="shared" si="1"/>
        <v>17.630138087578558</v>
      </c>
      <c r="N22" s="17">
        <f>$O$3*COS(2*PI()/$O$4*(AA22+$O$5))+$O$6</f>
        <v>-3864.5188667730499</v>
      </c>
      <c r="O22" s="24">
        <f>(J22-N22)^2</f>
        <v>2.1937556359755517</v>
      </c>
      <c r="P22" s="7"/>
      <c r="Q22" s="25">
        <f t="shared" si="5"/>
        <v>1419.1730549402441</v>
      </c>
      <c r="R22" s="24">
        <f t="shared" si="6"/>
        <v>-3862.1832815466751</v>
      </c>
      <c r="S22" s="7"/>
      <c r="T22" s="25">
        <f t="shared" si="7"/>
        <v>-0.34571091413538985</v>
      </c>
      <c r="U22" s="24">
        <f t="shared" si="8"/>
        <v>-0.94536662525688775</v>
      </c>
      <c r="V22" s="7"/>
      <c r="W22" s="25">
        <f t="shared" si="9"/>
        <v>-0.33278881809754557</v>
      </c>
      <c r="X22" s="24">
        <f t="shared" si="10"/>
        <v>11.428280766048999</v>
      </c>
      <c r="Y22" s="7"/>
      <c r="Z22" s="25">
        <f t="shared" si="11"/>
        <v>646</v>
      </c>
      <c r="AA22" s="17">
        <f t="shared" ref="AA22:AA85" si="15">360/40000*Z22+AA21</f>
        <v>11.546999999999999</v>
      </c>
      <c r="AB22" s="24">
        <f t="shared" si="12"/>
        <v>0.20153316872778521</v>
      </c>
      <c r="AC22" s="17">
        <f t="shared" si="13"/>
        <v>-0.11871923395099948</v>
      </c>
      <c r="AD22" s="17">
        <f t="shared" ca="1" si="14"/>
        <v>1.653526189132748E-2</v>
      </c>
      <c r="AE22" s="17">
        <v>147</v>
      </c>
    </row>
    <row r="23" spans="1:31" s="17" customFormat="1" x14ac:dyDescent="0.25">
      <c r="A23" s="17">
        <v>3</v>
      </c>
      <c r="B23" s="17">
        <v>634</v>
      </c>
      <c r="C23" s="17">
        <v>14161</v>
      </c>
      <c r="D23" s="17">
        <v>11394</v>
      </c>
      <c r="E23" s="17">
        <v>12357</v>
      </c>
      <c r="F23" s="17">
        <v>15111</v>
      </c>
      <c r="G23" s="24"/>
      <c r="H23" s="7"/>
      <c r="I23" s="25">
        <f t="shared" si="0"/>
        <v>1804</v>
      </c>
      <c r="J23" s="24">
        <f t="shared" si="0"/>
        <v>-3717</v>
      </c>
      <c r="K23" s="7"/>
      <c r="L23" s="25">
        <f t="shared" si="3"/>
        <v>1806.6213752627909</v>
      </c>
      <c r="M23" s="17">
        <f t="shared" si="1"/>
        <v>6.8716082683722401</v>
      </c>
      <c r="N23" s="17">
        <f t="shared" si="4"/>
        <v>-3710.5080810354057</v>
      </c>
      <c r="O23" s="24">
        <f t="shared" si="2"/>
        <v>42.14501184285956</v>
      </c>
      <c r="P23" s="7"/>
      <c r="Q23" s="25">
        <f t="shared" si="5"/>
        <v>1797.1730549402441</v>
      </c>
      <c r="R23" s="24">
        <f t="shared" si="6"/>
        <v>-3713.1832815466751</v>
      </c>
      <c r="S23" s="7"/>
      <c r="T23" s="25">
        <f t="shared" si="7"/>
        <v>-0.4377918094767122</v>
      </c>
      <c r="U23" s="24">
        <f t="shared" si="8"/>
        <v>-0.90889512276856799</v>
      </c>
      <c r="V23" s="7"/>
      <c r="W23" s="25">
        <f t="shared" si="9"/>
        <v>-0.42537813489438436</v>
      </c>
      <c r="X23" s="24">
        <f t="shared" si="10"/>
        <v>17.115527323229458</v>
      </c>
      <c r="Y23" s="7"/>
      <c r="Z23" s="25">
        <f t="shared" si="11"/>
        <v>634</v>
      </c>
      <c r="AA23" s="17">
        <f t="shared" si="15"/>
        <v>17.253</v>
      </c>
      <c r="AB23" s="24">
        <f t="shared" si="12"/>
        <v>0.30112165584658168</v>
      </c>
      <c r="AC23" s="17">
        <f t="shared" si="13"/>
        <v>-0.13747267677054253</v>
      </c>
      <c r="AD23" s="17">
        <f t="shared" ca="1" si="14"/>
        <v>6.5481406752120108E-2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14333</v>
      </c>
      <c r="D24" s="17">
        <v>11488</v>
      </c>
      <c r="E24" s="17">
        <v>12187</v>
      </c>
      <c r="F24" s="17">
        <v>15022</v>
      </c>
      <c r="G24" s="24"/>
      <c r="H24" s="7"/>
      <c r="I24" s="25">
        <f t="shared" si="0"/>
        <v>2146</v>
      </c>
      <c r="J24" s="24">
        <f t="shared" si="0"/>
        <v>-3534</v>
      </c>
      <c r="K24" s="7"/>
      <c r="L24" s="25">
        <f t="shared" si="3"/>
        <v>2151.4469311829957</v>
      </c>
      <c r="M24" s="17">
        <f t="shared" si="1"/>
        <v>29.669059312291377</v>
      </c>
      <c r="N24" s="17">
        <f t="shared" si="4"/>
        <v>-3527.8963870945286</v>
      </c>
      <c r="O24" s="24">
        <f t="shared" si="2"/>
        <v>37.254090499837474</v>
      </c>
      <c r="P24" s="7"/>
      <c r="Q24" s="25">
        <f t="shared" si="5"/>
        <v>2139.1730549402441</v>
      </c>
      <c r="R24" s="24">
        <f t="shared" si="6"/>
        <v>-3530.1832815466751</v>
      </c>
      <c r="S24" s="7"/>
      <c r="T24" s="25">
        <f t="shared" si="7"/>
        <v>-0.52110309573790858</v>
      </c>
      <c r="U24" s="24">
        <f t="shared" si="8"/>
        <v>-0.8641012640077459</v>
      </c>
      <c r="V24" s="7"/>
      <c r="W24" s="25">
        <f t="shared" si="9"/>
        <v>-0.50931106223711919</v>
      </c>
      <c r="X24" s="24">
        <f t="shared" si="10"/>
        <v>22.550724992395544</v>
      </c>
      <c r="Y24" s="7"/>
      <c r="Z24" s="25">
        <f t="shared" si="11"/>
        <v>609</v>
      </c>
      <c r="AA24" s="17">
        <f t="shared" si="15"/>
        <v>22.734000000000002</v>
      </c>
      <c r="AB24" s="24">
        <f t="shared" si="12"/>
        <v>0.39678315214839088</v>
      </c>
      <c r="AC24" s="17">
        <f t="shared" si="13"/>
        <v>-0.18327500760445758</v>
      </c>
      <c r="AD24" s="17">
        <f t="shared" ca="1" si="14"/>
        <v>0.10130603854899789</v>
      </c>
      <c r="AE24" s="17">
        <v>145</v>
      </c>
    </row>
    <row r="25" spans="1:31" s="17" customFormat="1" x14ac:dyDescent="0.25">
      <c r="A25" s="17">
        <v>5</v>
      </c>
      <c r="B25" s="17">
        <v>614</v>
      </c>
      <c r="C25" s="17">
        <v>14493</v>
      </c>
      <c r="D25" s="17">
        <v>11597</v>
      </c>
      <c r="E25" s="17">
        <v>12021</v>
      </c>
      <c r="F25" s="17">
        <v>14908</v>
      </c>
      <c r="G25" s="24"/>
      <c r="H25" s="7"/>
      <c r="I25" s="25">
        <f t="shared" si="0"/>
        <v>2472</v>
      </c>
      <c r="J25" s="24">
        <f t="shared" si="0"/>
        <v>-3311</v>
      </c>
      <c r="K25" s="7"/>
      <c r="L25" s="25">
        <f t="shared" si="3"/>
        <v>2479.2376547842409</v>
      </c>
      <c r="M25" s="17">
        <f t="shared" si="1"/>
        <v>52.383646775845634</v>
      </c>
      <c r="N25" s="17">
        <f t="shared" si="4"/>
        <v>-3311.1081897323529</v>
      </c>
      <c r="O25" s="24">
        <f t="shared" si="2"/>
        <v>1.1705018186594725E-2</v>
      </c>
      <c r="P25" s="7"/>
      <c r="Q25" s="25">
        <f t="shared" si="5"/>
        <v>2465.1730549402441</v>
      </c>
      <c r="R25" s="24">
        <f t="shared" si="6"/>
        <v>-3307.1832815466751</v>
      </c>
      <c r="S25" s="7"/>
      <c r="T25" s="25">
        <f t="shared" si="7"/>
        <v>-0.60051677796349356</v>
      </c>
      <c r="U25" s="24">
        <f t="shared" si="8"/>
        <v>-0.80951639786750895</v>
      </c>
      <c r="V25" s="7"/>
      <c r="W25" s="25">
        <f t="shared" si="9"/>
        <v>-0.58948018780368661</v>
      </c>
      <c r="X25" s="24">
        <f t="shared" si="10"/>
        <v>28.096807073771402</v>
      </c>
      <c r="Y25" s="7"/>
      <c r="Z25" s="25">
        <f t="shared" si="11"/>
        <v>614</v>
      </c>
      <c r="AA25" s="17">
        <f t="shared" si="15"/>
        <v>28.26</v>
      </c>
      <c r="AB25" s="24">
        <f t="shared" si="12"/>
        <v>0.49323004661359754</v>
      </c>
      <c r="AC25" s="17">
        <f t="shared" si="13"/>
        <v>-0.16319292622860004</v>
      </c>
      <c r="AD25" s="17">
        <f t="shared" ca="1" si="14"/>
        <v>8.216277017493212E-2</v>
      </c>
      <c r="AE25" s="17">
        <v>144</v>
      </c>
    </row>
    <row r="26" spans="1:31" s="17" customFormat="1" x14ac:dyDescent="0.25">
      <c r="A26" s="17">
        <v>6</v>
      </c>
      <c r="B26" s="17">
        <v>624</v>
      </c>
      <c r="C26" s="17">
        <v>14649</v>
      </c>
      <c r="D26" s="17">
        <v>11720</v>
      </c>
      <c r="E26" s="17">
        <v>11865</v>
      </c>
      <c r="F26" s="17">
        <v>14782</v>
      </c>
      <c r="G26" s="24"/>
      <c r="H26" s="7"/>
      <c r="I26" s="25">
        <f t="shared" si="0"/>
        <v>2784</v>
      </c>
      <c r="J26" s="24">
        <f t="shared" si="0"/>
        <v>-3062</v>
      </c>
      <c r="K26" s="7"/>
      <c r="L26" s="25">
        <f t="shared" si="3"/>
        <v>2788.8005998281574</v>
      </c>
      <c r="M26" s="17">
        <f t="shared" si="1"/>
        <v>23.045758710104607</v>
      </c>
      <c r="N26" s="17">
        <f t="shared" si="4"/>
        <v>-3059.2483877743657</v>
      </c>
      <c r="O26" s="24">
        <f t="shared" si="2"/>
        <v>7.5713698402600889</v>
      </c>
      <c r="P26" s="7"/>
      <c r="Q26" s="25">
        <f t="shared" si="5"/>
        <v>2777.1730549402441</v>
      </c>
      <c r="R26" s="24">
        <f t="shared" si="6"/>
        <v>-3058.1832815466751</v>
      </c>
      <c r="S26" s="7"/>
      <c r="T26" s="25">
        <f t="shared" si="7"/>
        <v>-0.67652005665791837</v>
      </c>
      <c r="U26" s="24">
        <f t="shared" si="8"/>
        <v>-0.74856737693065256</v>
      </c>
      <c r="V26" s="7"/>
      <c r="W26" s="25">
        <f t="shared" si="9"/>
        <v>-0.66632579897468702</v>
      </c>
      <c r="X26" s="24">
        <f t="shared" si="10"/>
        <v>33.708535302739847</v>
      </c>
      <c r="Y26" s="7"/>
      <c r="Z26" s="25">
        <f t="shared" si="11"/>
        <v>624</v>
      </c>
      <c r="AA26" s="17">
        <f t="shared" si="15"/>
        <v>33.876000000000005</v>
      </c>
      <c r="AB26" s="24">
        <f t="shared" si="12"/>
        <v>0.59124773740559911</v>
      </c>
      <c r="AC26" s="17">
        <f t="shared" si="13"/>
        <v>-0.16746469726015789</v>
      </c>
      <c r="AD26" s="17">
        <f t="shared" ca="1" si="14"/>
        <v>6.7775955229819829E-2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14800</v>
      </c>
      <c r="D27" s="17">
        <v>11863</v>
      </c>
      <c r="E27" s="17">
        <v>11728</v>
      </c>
      <c r="F27" s="17">
        <v>14641</v>
      </c>
      <c r="G27" s="24"/>
      <c r="H27" s="7"/>
      <c r="I27" s="25">
        <f t="shared" si="0"/>
        <v>3072</v>
      </c>
      <c r="J27" s="24">
        <f t="shared" si="0"/>
        <v>-2778</v>
      </c>
      <c r="K27" s="7"/>
      <c r="L27" s="25">
        <f t="shared" si="3"/>
        <v>3068.2057938055664</v>
      </c>
      <c r="M27" s="17">
        <f t="shared" si="1"/>
        <v>14.396000645878509</v>
      </c>
      <c r="N27" s="17">
        <f t="shared" si="4"/>
        <v>-2781.7842222292861</v>
      </c>
      <c r="O27" s="24">
        <f t="shared" si="2"/>
        <v>14.320337880623175</v>
      </c>
      <c r="P27" s="7"/>
      <c r="Q27" s="25">
        <f t="shared" si="5"/>
        <v>3065.1730549402441</v>
      </c>
      <c r="R27" s="24">
        <f t="shared" si="6"/>
        <v>-2774.1832815466751</v>
      </c>
      <c r="S27" s="7"/>
      <c r="T27" s="25">
        <f t="shared" si="7"/>
        <v>-0.74667692929892582</v>
      </c>
      <c r="U27" s="24">
        <f t="shared" si="8"/>
        <v>-0.67905122453680833</v>
      </c>
      <c r="V27" s="7"/>
      <c r="W27" s="25">
        <f t="shared" si="9"/>
        <v>-0.73744185236637927</v>
      </c>
      <c r="X27" s="24">
        <f t="shared" si="10"/>
        <v>39.395654556066461</v>
      </c>
      <c r="Y27" s="7"/>
      <c r="Z27" s="25">
        <f t="shared" si="11"/>
        <v>616</v>
      </c>
      <c r="AA27" s="17">
        <f t="shared" si="15"/>
        <v>39.42</v>
      </c>
      <c r="AB27" s="24">
        <f t="shared" si="12"/>
        <v>0.68800879113616475</v>
      </c>
      <c r="AC27" s="17">
        <f t="shared" si="13"/>
        <v>-2.4345443933540878E-2</v>
      </c>
      <c r="AD27" s="17">
        <f t="shared" ca="1" si="14"/>
        <v>-5.0346014788296145E-2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14915</v>
      </c>
      <c r="D28" s="17">
        <v>12011</v>
      </c>
      <c r="E28" s="17">
        <v>11596</v>
      </c>
      <c r="F28" s="17">
        <v>14484</v>
      </c>
      <c r="G28" s="24"/>
      <c r="H28" s="7"/>
      <c r="I28" s="25">
        <f t="shared" si="0"/>
        <v>3319</v>
      </c>
      <c r="J28" s="24">
        <f t="shared" si="0"/>
        <v>-2473</v>
      </c>
      <c r="K28" s="7"/>
      <c r="L28" s="25">
        <f t="shared" si="3"/>
        <v>3322.0219534986109</v>
      </c>
      <c r="M28" s="17">
        <f t="shared" si="1"/>
        <v>9.1322029477663911</v>
      </c>
      <c r="N28" s="17">
        <f t="shared" si="4"/>
        <v>-2474.183353754559</v>
      </c>
      <c r="O28" s="24">
        <f t="shared" si="2"/>
        <v>1.4003261084288663</v>
      </c>
      <c r="P28" s="7"/>
      <c r="Q28" s="25">
        <f t="shared" si="5"/>
        <v>3312.1730549402441</v>
      </c>
      <c r="R28" s="24">
        <f t="shared" si="6"/>
        <v>-2469.1832815466751</v>
      </c>
      <c r="S28" s="7"/>
      <c r="T28" s="25">
        <f t="shared" si="7"/>
        <v>-0.80684619159867887</v>
      </c>
      <c r="U28" s="24">
        <f t="shared" si="8"/>
        <v>-0.60439479326877144</v>
      </c>
      <c r="V28" s="7"/>
      <c r="W28" s="25">
        <f t="shared" si="9"/>
        <v>-0.79863979603155766</v>
      </c>
      <c r="X28" s="24">
        <f t="shared" si="10"/>
        <v>44.917431220115247</v>
      </c>
      <c r="Y28" s="7"/>
      <c r="Z28" s="25">
        <f t="shared" si="11"/>
        <v>624</v>
      </c>
      <c r="AA28" s="17">
        <f t="shared" si="15"/>
        <v>45.036000000000001</v>
      </c>
      <c r="AB28" s="24">
        <f t="shared" si="12"/>
        <v>0.78602648192816627</v>
      </c>
      <c r="AC28" s="17">
        <f t="shared" si="13"/>
        <v>-0.11856877988475389</v>
      </c>
      <c r="AD28" s="17">
        <f t="shared" ca="1" si="14"/>
        <v>0.1055658554606751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15030</v>
      </c>
      <c r="D29" s="17">
        <v>12183</v>
      </c>
      <c r="E29" s="17">
        <v>11486</v>
      </c>
      <c r="F29" s="17">
        <v>14314</v>
      </c>
      <c r="G29" s="24"/>
      <c r="H29" s="7"/>
      <c r="I29" s="25">
        <f t="shared" si="0"/>
        <v>3544</v>
      </c>
      <c r="J29" s="24">
        <f t="shared" si="0"/>
        <v>-2131</v>
      </c>
      <c r="K29" s="7"/>
      <c r="L29" s="25">
        <f t="shared" si="3"/>
        <v>3548.6045222557063</v>
      </c>
      <c r="M29" s="17">
        <f t="shared" si="1"/>
        <v>21.201625203295023</v>
      </c>
      <c r="N29" s="17">
        <f t="shared" si="4"/>
        <v>-2135.1421365193473</v>
      </c>
      <c r="O29" s="24">
        <f t="shared" si="2"/>
        <v>17.157294944910831</v>
      </c>
      <c r="P29" s="7"/>
      <c r="Q29" s="25">
        <f t="shared" si="5"/>
        <v>3537.1730549402441</v>
      </c>
      <c r="R29" s="24">
        <f t="shared" si="6"/>
        <v>-2127.1832815466751</v>
      </c>
      <c r="S29" s="7"/>
      <c r="T29" s="25">
        <f t="shared" si="7"/>
        <v>-0.86165624834946597</v>
      </c>
      <c r="U29" s="24">
        <f t="shared" si="8"/>
        <v>-0.5206816801747759</v>
      </c>
      <c r="V29" s="7"/>
      <c r="W29" s="25">
        <f t="shared" si="9"/>
        <v>-0.85460213657166473</v>
      </c>
      <c r="X29" s="24">
        <f t="shared" si="10"/>
        <v>50.682534579942967</v>
      </c>
      <c r="Y29" s="7"/>
      <c r="Z29" s="25">
        <f t="shared" si="11"/>
        <v>638</v>
      </c>
      <c r="AA29" s="17">
        <f t="shared" si="15"/>
        <v>50.777999999999999</v>
      </c>
      <c r="AB29" s="24">
        <f t="shared" si="12"/>
        <v>0.88624328757768056</v>
      </c>
      <c r="AC29" s="17">
        <f t="shared" si="13"/>
        <v>-9.5465420057031736E-2</v>
      </c>
      <c r="AD29" s="17">
        <f t="shared" ca="1" si="14"/>
        <v>7.0109555826732617E-2</v>
      </c>
      <c r="AE29" s="17">
        <v>140</v>
      </c>
    </row>
    <row r="30" spans="1:31" s="17" customFormat="1" x14ac:dyDescent="0.25">
      <c r="A30" s="17">
        <v>10</v>
      </c>
      <c r="B30" s="17">
        <v>645</v>
      </c>
      <c r="C30" s="17">
        <v>15123</v>
      </c>
      <c r="D30" s="17">
        <v>12358</v>
      </c>
      <c r="E30" s="17">
        <v>11381</v>
      </c>
      <c r="F30" s="17">
        <v>14125</v>
      </c>
      <c r="G30" s="24"/>
      <c r="H30" s="7"/>
      <c r="I30" s="25">
        <f t="shared" si="0"/>
        <v>3742</v>
      </c>
      <c r="J30" s="24">
        <f t="shared" si="0"/>
        <v>-1767</v>
      </c>
      <c r="K30" s="7"/>
      <c r="L30" s="25">
        <f t="shared" si="3"/>
        <v>3741.5293155121385</v>
      </c>
      <c r="M30" s="17">
        <f t="shared" si="1"/>
        <v>0.22154388711343331</v>
      </c>
      <c r="N30" s="17">
        <f t="shared" si="4"/>
        <v>-1770.614289765879</v>
      </c>
      <c r="O30" s="24">
        <f t="shared" si="2"/>
        <v>13.063090511737629</v>
      </c>
      <c r="P30" s="7"/>
      <c r="Q30" s="25">
        <f t="shared" si="5"/>
        <v>3735.1730549402441</v>
      </c>
      <c r="R30" s="24">
        <f t="shared" si="6"/>
        <v>-1763.1832815466748</v>
      </c>
      <c r="S30" s="7"/>
      <c r="T30" s="25">
        <f t="shared" si="7"/>
        <v>-0.90988909829015863</v>
      </c>
      <c r="U30" s="24">
        <f t="shared" si="8"/>
        <v>-0.43158351302210218</v>
      </c>
      <c r="V30" s="7"/>
      <c r="W30" s="25">
        <f t="shared" si="9"/>
        <v>-0.904060445305086</v>
      </c>
      <c r="X30" s="24">
        <f t="shared" si="10"/>
        <v>56.516108240366748</v>
      </c>
      <c r="Y30" s="7"/>
      <c r="Z30" s="25">
        <f t="shared" si="11"/>
        <v>645</v>
      </c>
      <c r="AA30" s="17">
        <f t="shared" si="15"/>
        <v>56.582999999999998</v>
      </c>
      <c r="AB30" s="24">
        <f t="shared" si="12"/>
        <v>0.98755965065595142</v>
      </c>
      <c r="AC30" s="17">
        <f t="shared" si="13"/>
        <v>-6.6891759633250558E-2</v>
      </c>
      <c r="AD30" s="17">
        <f t="shared" ca="1" si="14"/>
        <v>-1.2964304858940068E-2</v>
      </c>
      <c r="AE30" s="17">
        <v>139</v>
      </c>
    </row>
    <row r="31" spans="1:31" s="17" customFormat="1" x14ac:dyDescent="0.25">
      <c r="A31" s="17">
        <v>11</v>
      </c>
      <c r="B31" s="17">
        <v>617</v>
      </c>
      <c r="C31" s="17">
        <v>15203</v>
      </c>
      <c r="D31" s="17">
        <v>12547</v>
      </c>
      <c r="E31" s="17">
        <v>11312</v>
      </c>
      <c r="F31" s="17">
        <v>13947</v>
      </c>
      <c r="G31" s="24"/>
      <c r="H31" s="7"/>
      <c r="I31" s="25">
        <f t="shared" si="0"/>
        <v>3891</v>
      </c>
      <c r="J31" s="24">
        <f t="shared" si="0"/>
        <v>-1400</v>
      </c>
      <c r="K31" s="7"/>
      <c r="L31" s="25">
        <f t="shared" si="3"/>
        <v>3890.2487842903197</v>
      </c>
      <c r="M31" s="17">
        <f t="shared" si="1"/>
        <v>0.56432504247049087</v>
      </c>
      <c r="N31" s="17">
        <f t="shared" si="4"/>
        <v>-1404.8704988063419</v>
      </c>
      <c r="O31" s="24">
        <f t="shared" si="2"/>
        <v>23.721758622577454</v>
      </c>
      <c r="P31" s="7"/>
      <c r="Q31" s="25">
        <f t="shared" si="5"/>
        <v>3884.1730549402441</v>
      </c>
      <c r="R31" s="24">
        <f t="shared" si="6"/>
        <v>-1396.1832815466748</v>
      </c>
      <c r="S31" s="7"/>
      <c r="T31" s="25">
        <f t="shared" si="7"/>
        <v>-0.94618553587179099</v>
      </c>
      <c r="U31" s="24">
        <f t="shared" si="8"/>
        <v>-0.34175102031597249</v>
      </c>
      <c r="V31" s="7"/>
      <c r="W31" s="25">
        <f t="shared" si="9"/>
        <v>-0.94159128364902311</v>
      </c>
      <c r="X31" s="24">
        <f t="shared" si="10"/>
        <v>62.086755514049628</v>
      </c>
      <c r="Y31" s="7"/>
      <c r="Z31" s="25">
        <f t="shared" si="11"/>
        <v>617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-4.9244485950367789E-2</v>
      </c>
      <c r="AD31" s="17">
        <f t="shared" ca="1" si="14"/>
        <v>-0.12917211052834432</v>
      </c>
      <c r="AE31" s="17">
        <v>138</v>
      </c>
    </row>
    <row r="32" spans="1:31" s="17" customFormat="1" x14ac:dyDescent="0.25">
      <c r="A32" s="17">
        <v>12</v>
      </c>
      <c r="B32" s="17">
        <v>633</v>
      </c>
      <c r="C32" s="17">
        <v>15262</v>
      </c>
      <c r="D32" s="17">
        <v>12739</v>
      </c>
      <c r="E32" s="17">
        <v>11253</v>
      </c>
      <c r="F32" s="17">
        <v>13755</v>
      </c>
      <c r="G32" s="24"/>
      <c r="H32" s="7"/>
      <c r="I32" s="25">
        <f t="shared" si="0"/>
        <v>4009</v>
      </c>
      <c r="J32" s="24">
        <f t="shared" si="0"/>
        <v>-1016</v>
      </c>
      <c r="K32" s="7"/>
      <c r="L32" s="25">
        <f t="shared" si="3"/>
        <v>4004.9279228917576</v>
      </c>
      <c r="M32" s="17">
        <f t="shared" si="1"/>
        <v>16.581811975471876</v>
      </c>
      <c r="N32" s="17">
        <f t="shared" si="4"/>
        <v>-1015.9845160228475</v>
      </c>
      <c r="O32" s="24">
        <f t="shared" si="2"/>
        <v>2.3975354845867254E-4</v>
      </c>
      <c r="P32" s="7"/>
      <c r="Q32" s="25">
        <f t="shared" si="5"/>
        <v>4002.1730549402441</v>
      </c>
      <c r="R32" s="24">
        <f t="shared" si="6"/>
        <v>-1012.1832815466749</v>
      </c>
      <c r="S32" s="7"/>
      <c r="T32" s="25">
        <f t="shared" si="7"/>
        <v>-0.97493036563442603</v>
      </c>
      <c r="U32" s="24">
        <f t="shared" si="8"/>
        <v>-0.24775734947359157</v>
      </c>
      <c r="V32" s="7"/>
      <c r="W32" s="25">
        <f t="shared" si="9"/>
        <v>-0.97162682667319855</v>
      </c>
      <c r="X32" s="24">
        <f t="shared" si="10"/>
        <v>67.730009311252218</v>
      </c>
      <c r="Y32" s="7"/>
      <c r="Z32" s="25">
        <f t="shared" si="11"/>
        <v>633</v>
      </c>
      <c r="AA32" s="17">
        <f t="shared" si="15"/>
        <v>67.832999999999998</v>
      </c>
      <c r="AB32" s="24">
        <f t="shared" si="12"/>
        <v>1.1839091915053135</v>
      </c>
      <c r="AC32" s="17">
        <f t="shared" si="13"/>
        <v>-0.10299068874778072</v>
      </c>
      <c r="AD32" s="17">
        <f t="shared" ca="1" si="14"/>
        <v>4.8500543414036201E-2</v>
      </c>
      <c r="AE32" s="17">
        <v>137</v>
      </c>
    </row>
    <row r="33" spans="1:31" s="17" customFormat="1" x14ac:dyDescent="0.25">
      <c r="A33" s="17">
        <v>13</v>
      </c>
      <c r="B33" s="17">
        <v>599</v>
      </c>
      <c r="C33" s="17">
        <v>15296</v>
      </c>
      <c r="D33" s="17">
        <v>12925</v>
      </c>
      <c r="E33" s="17">
        <v>11215</v>
      </c>
      <c r="F33" s="17">
        <v>13568</v>
      </c>
      <c r="G33" s="24"/>
      <c r="H33" s="7"/>
      <c r="I33" s="25">
        <f t="shared" si="0"/>
        <v>4081</v>
      </c>
      <c r="J33" s="24">
        <f t="shared" si="0"/>
        <v>-643</v>
      </c>
      <c r="K33" s="7"/>
      <c r="L33" s="25">
        <f t="shared" si="3"/>
        <v>4077.0839580342954</v>
      </c>
      <c r="M33" s="17">
        <f t="shared" si="1"/>
        <v>15.335384677159608</v>
      </c>
      <c r="N33" s="17">
        <f t="shared" si="4"/>
        <v>-638.69899659316729</v>
      </c>
      <c r="O33" s="24">
        <f t="shared" si="2"/>
        <v>18.498630305586541</v>
      </c>
      <c r="P33" s="7"/>
      <c r="Q33" s="25">
        <f t="shared" si="5"/>
        <v>4074.1730549402441</v>
      </c>
      <c r="R33" s="24">
        <f t="shared" si="6"/>
        <v>-639.18328154667495</v>
      </c>
      <c r="S33" s="7"/>
      <c r="T33" s="25">
        <f t="shared" si="7"/>
        <v>-0.99246958379467787</v>
      </c>
      <c r="U33" s="24">
        <f t="shared" si="8"/>
        <v>-0.15645620566054966</v>
      </c>
      <c r="V33" s="7"/>
      <c r="W33" s="25">
        <f t="shared" si="9"/>
        <v>-0.9904188098110065</v>
      </c>
      <c r="X33" s="24">
        <f t="shared" si="10"/>
        <v>73.058326759053557</v>
      </c>
      <c r="Y33" s="7"/>
      <c r="Z33" s="25">
        <f t="shared" si="11"/>
        <v>599</v>
      </c>
      <c r="AA33" s="17">
        <f t="shared" si="15"/>
        <v>73.224000000000004</v>
      </c>
      <c r="AB33" s="24">
        <f t="shared" si="12"/>
        <v>1.2779998914803279</v>
      </c>
      <c r="AC33" s="17">
        <f t="shared" si="13"/>
        <v>-0.16567324094644675</v>
      </c>
      <c r="AD33" s="17">
        <f t="shared" ca="1" si="14"/>
        <v>6.2782951409928955E-2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15318</v>
      </c>
      <c r="D34" s="17">
        <v>13123</v>
      </c>
      <c r="E34" s="17">
        <v>11200</v>
      </c>
      <c r="F34" s="17">
        <v>13374</v>
      </c>
      <c r="G34" s="24"/>
      <c r="H34" s="7"/>
      <c r="I34" s="25">
        <f t="shared" si="0"/>
        <v>4118</v>
      </c>
      <c r="J34" s="24">
        <f t="shared" si="0"/>
        <v>-251</v>
      </c>
      <c r="K34" s="7"/>
      <c r="L34" s="25">
        <f t="shared" si="3"/>
        <v>4113.7212791148831</v>
      </c>
      <c r="M34" s="17">
        <f t="shared" si="1"/>
        <v>18.307452412735156</v>
      </c>
      <c r="N34" s="17">
        <f t="shared" si="4"/>
        <v>-244.87252649598341</v>
      </c>
      <c r="O34" s="24">
        <f t="shared" si="2"/>
        <v>37.545931542425372</v>
      </c>
      <c r="P34" s="7"/>
      <c r="Q34" s="25">
        <f t="shared" si="5"/>
        <v>4111.1730549402437</v>
      </c>
      <c r="R34" s="24">
        <f t="shared" si="6"/>
        <v>-247.18328154667492</v>
      </c>
      <c r="S34" s="7"/>
      <c r="T34" s="25">
        <f t="shared" si="7"/>
        <v>-1.0014827931270294</v>
      </c>
      <c r="U34" s="24">
        <f t="shared" si="8"/>
        <v>-6.0504333342285777E-2</v>
      </c>
      <c r="V34" s="7"/>
      <c r="W34" s="25">
        <f t="shared" si="9"/>
        <v>-1.0007477135481926</v>
      </c>
      <c r="X34" s="24">
        <f t="shared" si="10"/>
        <v>78.575305041132708</v>
      </c>
      <c r="Y34" s="7"/>
      <c r="Z34" s="25">
        <f t="shared" si="11"/>
        <v>616</v>
      </c>
      <c r="AA34" s="17">
        <f t="shared" si="15"/>
        <v>78.768000000000001</v>
      </c>
      <c r="AB34" s="24">
        <f t="shared" si="12"/>
        <v>1.3747609452108935</v>
      </c>
      <c r="AC34" s="17">
        <f t="shared" si="13"/>
        <v>-0.1926949588672926</v>
      </c>
      <c r="AD34" s="17">
        <f t="shared" ca="1" si="14"/>
        <v>0.1257687721788443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15309</v>
      </c>
      <c r="D35" s="17">
        <v>13323</v>
      </c>
      <c r="E35" s="17">
        <v>11196</v>
      </c>
      <c r="F35" s="17">
        <v>13166</v>
      </c>
      <c r="G35" s="24"/>
      <c r="H35" s="7"/>
      <c r="I35" s="25">
        <f t="shared" si="0"/>
        <v>4113</v>
      </c>
      <c r="J35" s="24">
        <f t="shared" si="0"/>
        <v>157</v>
      </c>
      <c r="K35" s="7"/>
      <c r="L35" s="25">
        <f t="shared" si="3"/>
        <v>4111.5827324821566</v>
      </c>
      <c r="M35" s="17">
        <f t="shared" si="1"/>
        <v>2.008647217133869</v>
      </c>
      <c r="N35" s="17">
        <f t="shared" si="4"/>
        <v>157.63908304712041</v>
      </c>
      <c r="O35" s="24">
        <f t="shared" si="2"/>
        <v>0.40842714111670603</v>
      </c>
      <c r="P35" s="7"/>
      <c r="Q35" s="25">
        <f t="shared" si="5"/>
        <v>4106.1730549402437</v>
      </c>
      <c r="R35" s="24">
        <f t="shared" si="6"/>
        <v>160.81671845332508</v>
      </c>
      <c r="S35" s="7"/>
      <c r="T35" s="25">
        <f t="shared" si="7"/>
        <v>-1.0002647918659009</v>
      </c>
      <c r="U35" s="24">
        <f t="shared" si="8"/>
        <v>3.9363941927743978E-2</v>
      </c>
      <c r="V35" s="7"/>
      <c r="W35" s="25">
        <f t="shared" si="9"/>
        <v>-1.0008981134133375</v>
      </c>
      <c r="X35" s="24">
        <f t="shared" si="10"/>
        <v>84.287349621346323</v>
      </c>
      <c r="Y35" s="7"/>
      <c r="Z35" s="25">
        <f t="shared" si="11"/>
        <v>626</v>
      </c>
      <c r="AA35" s="17">
        <f t="shared" si="15"/>
        <v>84.402000000000001</v>
      </c>
      <c r="AB35" s="24">
        <f t="shared" si="12"/>
        <v>1.473092795268254</v>
      </c>
      <c r="AC35" s="17">
        <f t="shared" si="13"/>
        <v>-0.11465037865367833</v>
      </c>
      <c r="AD35" s="17">
        <f t="shared" ca="1" si="14"/>
        <v>-1.0557004619570876E-2</v>
      </c>
      <c r="AE35" s="17">
        <v>134</v>
      </c>
    </row>
    <row r="36" spans="1:31" s="17" customFormat="1" x14ac:dyDescent="0.25">
      <c r="A36" s="17">
        <v>16</v>
      </c>
      <c r="B36" s="17">
        <v>636</v>
      </c>
      <c r="C36" s="17">
        <v>15291</v>
      </c>
      <c r="D36" s="17">
        <v>13522</v>
      </c>
      <c r="E36" s="17">
        <v>11213</v>
      </c>
      <c r="F36" s="17">
        <v>12963</v>
      </c>
      <c r="G36" s="24"/>
      <c r="H36" s="7"/>
      <c r="I36" s="25">
        <f t="shared" si="0"/>
        <v>4078</v>
      </c>
      <c r="J36" s="24">
        <f t="shared" si="0"/>
        <v>559</v>
      </c>
      <c r="K36" s="7"/>
      <c r="L36" s="25">
        <f t="shared" si="3"/>
        <v>4068.7906578768193</v>
      </c>
      <c r="M36" s="17">
        <f t="shared" si="1"/>
        <v>84.811982341790483</v>
      </c>
      <c r="N36" s="17">
        <f t="shared" si="4"/>
        <v>564.95644794332145</v>
      </c>
      <c r="O36" s="24">
        <f t="shared" si="2"/>
        <v>35.479272101498331</v>
      </c>
      <c r="P36" s="7"/>
      <c r="Q36" s="25">
        <f t="shared" si="5"/>
        <v>4071.1730549402441</v>
      </c>
      <c r="R36" s="24">
        <f t="shared" si="6"/>
        <v>562.81671845332505</v>
      </c>
      <c r="S36" s="7"/>
      <c r="T36" s="25">
        <f t="shared" si="7"/>
        <v>-0.99173878303800067</v>
      </c>
      <c r="U36" s="24">
        <f t="shared" si="8"/>
        <v>0.13776356609086152</v>
      </c>
      <c r="V36" s="7"/>
      <c r="W36" s="25">
        <f t="shared" si="9"/>
        <v>-0.9937196943753841</v>
      </c>
      <c r="X36" s="24">
        <f t="shared" si="10"/>
        <v>89.927993913784405</v>
      </c>
      <c r="Y36" s="7"/>
      <c r="Z36" s="25">
        <f t="shared" si="11"/>
        <v>636</v>
      </c>
      <c r="AA36" s="17">
        <f t="shared" si="15"/>
        <v>90.126000000000005</v>
      </c>
      <c r="AB36" s="24">
        <f t="shared" si="12"/>
        <v>1.5729954416524095</v>
      </c>
      <c r="AC36" s="17">
        <f t="shared" si="13"/>
        <v>-0.19800608621559945</v>
      </c>
      <c r="AD36" s="17">
        <f t="shared" ca="1" si="14"/>
        <v>3.6587434434281363E-2</v>
      </c>
      <c r="AE36" s="17">
        <v>133</v>
      </c>
    </row>
    <row r="37" spans="1:31" s="17" customFormat="1" x14ac:dyDescent="0.25">
      <c r="A37" s="17">
        <v>17</v>
      </c>
      <c r="B37" s="17">
        <v>619</v>
      </c>
      <c r="C37" s="17">
        <v>15260</v>
      </c>
      <c r="D37" s="17">
        <v>13728</v>
      </c>
      <c r="E37" s="17">
        <v>11262</v>
      </c>
      <c r="F37" s="17">
        <v>12780</v>
      </c>
      <c r="G37" s="24"/>
      <c r="H37" s="7"/>
      <c r="I37" s="25">
        <f t="shared" si="0"/>
        <v>3998</v>
      </c>
      <c r="J37" s="24">
        <f t="shared" si="0"/>
        <v>948</v>
      </c>
      <c r="K37" s="7"/>
      <c r="L37" s="25">
        <f t="shared" si="3"/>
        <v>3988.2310490550913</v>
      </c>
      <c r="M37" s="17">
        <f t="shared" si="1"/>
        <v>95.432402564033325</v>
      </c>
      <c r="N37" s="17">
        <f t="shared" si="4"/>
        <v>955.96163401056504</v>
      </c>
      <c r="O37" s="24">
        <f t="shared" si="2"/>
        <v>63.387616118185889</v>
      </c>
      <c r="P37" s="7"/>
      <c r="Q37" s="25">
        <f t="shared" si="5"/>
        <v>3991.1730549402441</v>
      </c>
      <c r="R37" s="24">
        <f t="shared" si="6"/>
        <v>951.81671845332505</v>
      </c>
      <c r="S37" s="7"/>
      <c r="T37" s="25">
        <f t="shared" si="7"/>
        <v>-0.97225076285994305</v>
      </c>
      <c r="U37" s="24">
        <f t="shared" si="8"/>
        <v>0.2329811128556693</v>
      </c>
      <c r="V37" s="7"/>
      <c r="W37" s="25">
        <f t="shared" si="9"/>
        <v>-0.97553463016437514</v>
      </c>
      <c r="X37" s="24">
        <f t="shared" si="10"/>
        <v>95.467154226102195</v>
      </c>
      <c r="Y37" s="7"/>
      <c r="Z37" s="25">
        <f t="shared" si="11"/>
        <v>619</v>
      </c>
      <c r="AA37" s="17">
        <f t="shared" si="15"/>
        <v>95.697000000000003</v>
      </c>
      <c r="AB37" s="24">
        <f t="shared" si="12"/>
        <v>1.6702277342810135</v>
      </c>
      <c r="AC37" s="17">
        <f t="shared" si="13"/>
        <v>-0.22984577389780725</v>
      </c>
      <c r="AD37" s="17">
        <f t="shared" ca="1" si="14"/>
        <v>9.3864673578735847E-2</v>
      </c>
      <c r="AE37" s="17">
        <v>132</v>
      </c>
    </row>
    <row r="38" spans="1:31" s="17" customFormat="1" x14ac:dyDescent="0.25">
      <c r="A38" s="17">
        <v>18</v>
      </c>
      <c r="B38" s="17">
        <v>646</v>
      </c>
      <c r="C38" s="17">
        <v>15181</v>
      </c>
      <c r="D38" s="17">
        <v>13916</v>
      </c>
      <c r="E38" s="17">
        <v>11315</v>
      </c>
      <c r="F38" s="17">
        <v>12570</v>
      </c>
      <c r="G38" s="24"/>
      <c r="H38" s="7"/>
      <c r="I38" s="25">
        <f t="shared" si="0"/>
        <v>3866</v>
      </c>
      <c r="J38" s="24">
        <f t="shared" si="0"/>
        <v>1346</v>
      </c>
      <c r="K38" s="7"/>
      <c r="L38" s="25">
        <f t="shared" si="3"/>
        <v>3864.0577911212567</v>
      </c>
      <c r="M38" s="17">
        <f t="shared" si="1"/>
        <v>3.7721753286691455</v>
      </c>
      <c r="N38" s="17">
        <f t="shared" si="4"/>
        <v>1354.2760960046855</v>
      </c>
      <c r="O38" s="24">
        <f t="shared" si="2"/>
        <v>68.493765078771986</v>
      </c>
      <c r="P38" s="7"/>
      <c r="Q38" s="25">
        <f t="shared" si="5"/>
        <v>3859.1730549402441</v>
      </c>
      <c r="R38" s="24">
        <f t="shared" si="6"/>
        <v>1349.8167184533252</v>
      </c>
      <c r="S38" s="7"/>
      <c r="T38" s="25">
        <f t="shared" si="7"/>
        <v>-0.94009552956614795</v>
      </c>
      <c r="U38" s="24">
        <f t="shared" si="8"/>
        <v>0.3304016362808454</v>
      </c>
      <c r="V38" s="7"/>
      <c r="W38" s="25">
        <f t="shared" si="9"/>
        <v>-0.94471135142394735</v>
      </c>
      <c r="X38" s="24">
        <f t="shared" si="10"/>
        <v>101.31182783140002</v>
      </c>
      <c r="Y38" s="7"/>
      <c r="Z38" s="25">
        <f t="shared" si="11"/>
        <v>646</v>
      </c>
      <c r="AA38" s="17">
        <f t="shared" si="15"/>
        <v>101.511</v>
      </c>
      <c r="AB38" s="24">
        <f t="shared" si="12"/>
        <v>1.7717011769919639</v>
      </c>
      <c r="AC38" s="17">
        <f t="shared" si="13"/>
        <v>-0.19917216859997211</v>
      </c>
      <c r="AD38" s="17">
        <f t="shared" ca="1" si="14"/>
        <v>5.5764292541539362E-2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15119</v>
      </c>
      <c r="D39" s="17">
        <v>14109</v>
      </c>
      <c r="E39" s="17">
        <v>11405</v>
      </c>
      <c r="F39" s="17">
        <v>12389</v>
      </c>
      <c r="G39" s="24"/>
      <c r="H39" s="7"/>
      <c r="I39" s="25">
        <f t="shared" si="0"/>
        <v>3714</v>
      </c>
      <c r="J39" s="24">
        <f t="shared" si="0"/>
        <v>1720</v>
      </c>
      <c r="K39" s="7"/>
      <c r="L39" s="25">
        <f t="shared" si="3"/>
        <v>3705.0005299592276</v>
      </c>
      <c r="M39" s="17">
        <f t="shared" si="1"/>
        <v>80.990461014759873</v>
      </c>
      <c r="N39" s="17">
        <f t="shared" si="4"/>
        <v>1728.688963312635</v>
      </c>
      <c r="O39" s="24">
        <f t="shared" si="2"/>
        <v>75.498083448316933</v>
      </c>
      <c r="P39" s="7"/>
      <c r="Q39" s="25">
        <f t="shared" si="5"/>
        <v>3707.1730549402441</v>
      </c>
      <c r="R39" s="24">
        <f t="shared" si="6"/>
        <v>1723.8167184533252</v>
      </c>
      <c r="S39" s="7"/>
      <c r="T39" s="25">
        <f t="shared" si="7"/>
        <v>-0.90306829122783849</v>
      </c>
      <c r="U39" s="24">
        <f t="shared" si="8"/>
        <v>0.42194755527837269</v>
      </c>
      <c r="V39" s="7"/>
      <c r="W39" s="25">
        <f t="shared" si="9"/>
        <v>-0.90893510932274224</v>
      </c>
      <c r="X39" s="24">
        <f t="shared" si="10"/>
        <v>106.93690574580557</v>
      </c>
      <c r="Y39" s="7"/>
      <c r="Z39" s="25">
        <f t="shared" si="11"/>
        <v>629</v>
      </c>
      <c r="AA39" s="17">
        <f t="shared" si="15"/>
        <v>107.172</v>
      </c>
      <c r="AB39" s="24">
        <f t="shared" si="12"/>
        <v>1.8705042659473627</v>
      </c>
      <c r="AC39" s="17">
        <f t="shared" si="13"/>
        <v>-0.23509425419442209</v>
      </c>
      <c r="AD39" s="17">
        <f t="shared" ca="1" si="14"/>
        <v>5.2568347221011891E-2</v>
      </c>
      <c r="AE39" s="17">
        <v>130</v>
      </c>
    </row>
    <row r="40" spans="1:31" s="17" customFormat="1" x14ac:dyDescent="0.25">
      <c r="A40" s="17">
        <v>20</v>
      </c>
      <c r="B40" s="17">
        <v>619</v>
      </c>
      <c r="C40" s="17">
        <v>15009</v>
      </c>
      <c r="D40" s="17">
        <v>14280</v>
      </c>
      <c r="E40" s="17">
        <v>11490</v>
      </c>
      <c r="F40" s="17">
        <v>12206</v>
      </c>
      <c r="G40" s="24"/>
      <c r="H40" s="7"/>
      <c r="I40" s="25">
        <f t="shared" si="0"/>
        <v>3519</v>
      </c>
      <c r="J40" s="24">
        <f t="shared" si="0"/>
        <v>2074</v>
      </c>
      <c r="K40" s="7"/>
      <c r="L40" s="25">
        <f t="shared" si="3"/>
        <v>3513.2386330205386</v>
      </c>
      <c r="M40" s="17">
        <f t="shared" si="1"/>
        <v>33.193349472028174</v>
      </c>
      <c r="N40" s="17">
        <f t="shared" si="4"/>
        <v>2080.6356999835575</v>
      </c>
      <c r="O40" s="24">
        <f t="shared" si="2"/>
        <v>44.03251427178521</v>
      </c>
      <c r="P40" s="7"/>
      <c r="Q40" s="25">
        <f t="shared" si="5"/>
        <v>3512.1730549402441</v>
      </c>
      <c r="R40" s="24">
        <f t="shared" si="6"/>
        <v>2077.8167184533249</v>
      </c>
      <c r="S40" s="7"/>
      <c r="T40" s="25">
        <f t="shared" si="7"/>
        <v>-0.85556624204382292</v>
      </c>
      <c r="U40" s="24">
        <f t="shared" si="8"/>
        <v>0.5085979705861926</v>
      </c>
      <c r="V40" s="7"/>
      <c r="W40" s="25">
        <f t="shared" si="9"/>
        <v>-0.86261598886129776</v>
      </c>
      <c r="X40" s="24">
        <f t="shared" si="10"/>
        <v>112.55872726714756</v>
      </c>
      <c r="Y40" s="7"/>
      <c r="Z40" s="25">
        <f t="shared" si="11"/>
        <v>619</v>
      </c>
      <c r="AA40" s="17">
        <f t="shared" si="15"/>
        <v>112.74299999999999</v>
      </c>
      <c r="AB40" s="24">
        <f t="shared" si="12"/>
        <v>1.9677365585759667</v>
      </c>
      <c r="AC40" s="17">
        <f t="shared" si="13"/>
        <v>-0.18427273285243473</v>
      </c>
      <c r="AD40" s="17">
        <f t="shared" ca="1" si="14"/>
        <v>0.10157961903803425</v>
      </c>
      <c r="AE40" s="17">
        <v>129</v>
      </c>
    </row>
    <row r="41" spans="1:31" s="17" customFormat="1" x14ac:dyDescent="0.25">
      <c r="A41" s="17">
        <v>21</v>
      </c>
      <c r="B41" s="17">
        <v>600</v>
      </c>
      <c r="C41" s="17">
        <v>14902</v>
      </c>
      <c r="D41" s="17">
        <v>14450</v>
      </c>
      <c r="E41" s="17">
        <v>11603</v>
      </c>
      <c r="F41" s="17">
        <v>12048</v>
      </c>
      <c r="G41" s="24"/>
      <c r="H41" s="7"/>
      <c r="I41" s="25">
        <f t="shared" si="0"/>
        <v>3299</v>
      </c>
      <c r="J41" s="24">
        <f t="shared" si="0"/>
        <v>2402</v>
      </c>
      <c r="K41" s="7"/>
      <c r="L41" s="25">
        <f t="shared" si="3"/>
        <v>3295.7218069487103</v>
      </c>
      <c r="M41" s="17">
        <f t="shared" si="1"/>
        <v>10.746549681524012</v>
      </c>
      <c r="N41" s="17">
        <f t="shared" si="4"/>
        <v>2402.9789756783371</v>
      </c>
      <c r="O41" s="24">
        <f t="shared" si="2"/>
        <v>0.95839337877551634</v>
      </c>
      <c r="P41" s="7"/>
      <c r="Q41" s="25">
        <f t="shared" si="5"/>
        <v>3292.1730549402441</v>
      </c>
      <c r="R41" s="24">
        <f t="shared" si="6"/>
        <v>2405.8167184533249</v>
      </c>
      <c r="S41" s="7"/>
      <c r="T41" s="25">
        <f t="shared" si="7"/>
        <v>-0.80197418655416441</v>
      </c>
      <c r="U41" s="24">
        <f t="shared" si="8"/>
        <v>0.58888423109739296</v>
      </c>
      <c r="V41" s="7"/>
      <c r="W41" s="25">
        <f t="shared" si="9"/>
        <v>-0.81011908101729091</v>
      </c>
      <c r="X41" s="24">
        <f t="shared" si="10"/>
        <v>118.04895074826629</v>
      </c>
      <c r="Y41" s="7"/>
      <c r="Z41" s="25">
        <f t="shared" si="11"/>
        <v>600</v>
      </c>
      <c r="AA41" s="17">
        <f t="shared" si="15"/>
        <v>118.143</v>
      </c>
      <c r="AB41" s="24">
        <f t="shared" si="12"/>
        <v>2.0619843381836604</v>
      </c>
      <c r="AC41" s="17">
        <f t="shared" si="13"/>
        <v>-9.4049251733707706E-2</v>
      </c>
      <c r="AD41" s="17">
        <f t="shared" ca="1" si="14"/>
        <v>-2.4648376726304377E-2</v>
      </c>
      <c r="AE41" s="17">
        <v>128</v>
      </c>
    </row>
    <row r="42" spans="1:31" s="17" customFormat="1" x14ac:dyDescent="0.25">
      <c r="A42" s="17">
        <v>22</v>
      </c>
      <c r="B42" s="17">
        <v>623</v>
      </c>
      <c r="C42" s="17">
        <v>14778</v>
      </c>
      <c r="D42" s="17">
        <v>14602</v>
      </c>
      <c r="E42" s="17">
        <v>11734</v>
      </c>
      <c r="F42" s="17">
        <v>11892</v>
      </c>
      <c r="G42" s="24"/>
      <c r="H42" s="7"/>
      <c r="I42" s="25">
        <f t="shared" si="0"/>
        <v>3044</v>
      </c>
      <c r="J42" s="24">
        <f t="shared" si="0"/>
        <v>2710</v>
      </c>
      <c r="K42" s="7"/>
      <c r="L42" s="25">
        <f t="shared" si="3"/>
        <v>3038.9966622070292</v>
      </c>
      <c r="M42" s="17">
        <f t="shared" si="1"/>
        <v>25.033389070569882</v>
      </c>
      <c r="N42" s="17">
        <f t="shared" si="4"/>
        <v>2714.9895864221512</v>
      </c>
      <c r="O42" s="24">
        <f t="shared" si="2"/>
        <v>24.895972664115668</v>
      </c>
      <c r="P42" s="7"/>
      <c r="Q42" s="25">
        <f t="shared" si="5"/>
        <v>3037.1730549402441</v>
      </c>
      <c r="R42" s="24">
        <f t="shared" si="6"/>
        <v>2713.8167184533249</v>
      </c>
      <c r="S42" s="7"/>
      <c r="T42" s="25">
        <f t="shared" si="7"/>
        <v>-0.73985612223660568</v>
      </c>
      <c r="U42" s="24">
        <f t="shared" si="8"/>
        <v>0.66427498791888606</v>
      </c>
      <c r="V42" s="7"/>
      <c r="W42" s="25">
        <f t="shared" si="9"/>
        <v>-0.74902827979317377</v>
      </c>
      <c r="X42" s="24">
        <f t="shared" si="10"/>
        <v>123.6033299144882</v>
      </c>
      <c r="Y42" s="7"/>
      <c r="Z42" s="25">
        <f t="shared" si="11"/>
        <v>623</v>
      </c>
      <c r="AA42" s="17">
        <f t="shared" si="15"/>
        <v>123.75</v>
      </c>
      <c r="AB42" s="24">
        <f t="shared" si="12"/>
        <v>2.159844949342983</v>
      </c>
      <c r="AC42" s="17">
        <f t="shared" si="13"/>
        <v>-0.14667008551180061</v>
      </c>
      <c r="AD42" s="17">
        <f t="shared" ca="1" si="14"/>
        <v>8.7112655078016132E-2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14627</v>
      </c>
      <c r="D43" s="17">
        <v>14742</v>
      </c>
      <c r="E43" s="17">
        <v>11871</v>
      </c>
      <c r="F43" s="17">
        <v>11745</v>
      </c>
      <c r="G43" s="24"/>
      <c r="H43" s="7"/>
      <c r="I43" s="25">
        <f t="shared" si="0"/>
        <v>2756</v>
      </c>
      <c r="J43" s="24">
        <f t="shared" si="0"/>
        <v>2997</v>
      </c>
      <c r="K43" s="7"/>
      <c r="L43" s="25">
        <f t="shared" si="3"/>
        <v>2754.211203760663</v>
      </c>
      <c r="M43" s="17">
        <f t="shared" si="1"/>
        <v>3.1997919858661543</v>
      </c>
      <c r="N43" s="17">
        <f t="shared" si="4"/>
        <v>3000.0586418774997</v>
      </c>
      <c r="O43" s="24">
        <f t="shared" si="2"/>
        <v>9.3552901347946893</v>
      </c>
      <c r="P43" s="7"/>
      <c r="Q43" s="25">
        <f t="shared" si="5"/>
        <v>2749.1730549402441</v>
      </c>
      <c r="R43" s="24">
        <f t="shared" si="6"/>
        <v>3000.8167184533249</v>
      </c>
      <c r="S43" s="7"/>
      <c r="T43" s="25">
        <f t="shared" si="7"/>
        <v>-0.66969924959559812</v>
      </c>
      <c r="U43" s="24">
        <f t="shared" si="8"/>
        <v>0.73452546586618639</v>
      </c>
      <c r="V43" s="7"/>
      <c r="W43" s="25">
        <f t="shared" si="9"/>
        <v>-0.67982747722937631</v>
      </c>
      <c r="X43" s="24">
        <f t="shared" si="10"/>
        <v>129.2498714069219</v>
      </c>
      <c r="Y43" s="7"/>
      <c r="Z43" s="25">
        <f t="shared" si="11"/>
        <v>621</v>
      </c>
      <c r="AA43" s="17">
        <f t="shared" si="15"/>
        <v>129.339</v>
      </c>
      <c r="AB43" s="24">
        <f t="shared" si="12"/>
        <v>2.257391401236946</v>
      </c>
      <c r="AC43" s="17">
        <f t="shared" si="13"/>
        <v>-8.9128593078100948E-2</v>
      </c>
      <c r="AD43" s="17">
        <f t="shared" ca="1" si="14"/>
        <v>0.11088498681976944</v>
      </c>
      <c r="AE43" s="17">
        <v>126</v>
      </c>
    </row>
    <row r="44" spans="1:31" s="17" customFormat="1" x14ac:dyDescent="0.25">
      <c r="A44" s="17">
        <v>24</v>
      </c>
      <c r="B44" s="17">
        <v>629</v>
      </c>
      <c r="C44" s="17">
        <v>14472</v>
      </c>
      <c r="D44" s="17">
        <v>14881</v>
      </c>
      <c r="E44" s="17">
        <v>12037</v>
      </c>
      <c r="F44" s="17">
        <v>11616</v>
      </c>
      <c r="G44" s="24"/>
      <c r="H44" s="7"/>
      <c r="I44" s="25">
        <f t="shared" si="0"/>
        <v>2435</v>
      </c>
      <c r="J44" s="24">
        <f t="shared" si="0"/>
        <v>3265</v>
      </c>
      <c r="K44" s="7"/>
      <c r="L44" s="25">
        <f t="shared" si="3"/>
        <v>2439.1354428438904</v>
      </c>
      <c r="M44" s="17">
        <f t="shared" si="1"/>
        <v>17.101887515083984</v>
      </c>
      <c r="N44" s="17">
        <f t="shared" si="4"/>
        <v>3259.6168613207055</v>
      </c>
      <c r="O44" s="24">
        <f t="shared" si="2"/>
        <v>28.978182040516117</v>
      </c>
      <c r="P44" s="7"/>
      <c r="Q44" s="25">
        <f t="shared" si="5"/>
        <v>2428.1730549402441</v>
      </c>
      <c r="R44" s="24">
        <f t="shared" si="6"/>
        <v>3268.8167184533249</v>
      </c>
      <c r="S44" s="7"/>
      <c r="T44" s="25">
        <f t="shared" si="7"/>
        <v>-0.59150356863114184</v>
      </c>
      <c r="U44" s="24">
        <f t="shared" si="8"/>
        <v>0.80012521530826475</v>
      </c>
      <c r="V44" s="7"/>
      <c r="W44" s="25">
        <f t="shared" si="9"/>
        <v>-0.60252338173510334</v>
      </c>
      <c r="X44" s="24">
        <f t="shared" si="10"/>
        <v>135.05406961874274</v>
      </c>
      <c r="Y44" s="7"/>
      <c r="Z44" s="25">
        <f t="shared" si="11"/>
        <v>629</v>
      </c>
      <c r="AA44" s="17">
        <f t="shared" si="15"/>
        <v>135</v>
      </c>
      <c r="AB44" s="24">
        <f t="shared" si="12"/>
        <v>2.3561944901923448</v>
      </c>
      <c r="AC44" s="17">
        <f t="shared" si="13"/>
        <v>5.4069618742744296E-2</v>
      </c>
      <c r="AD44" s="17">
        <f t="shared" ca="1" si="14"/>
        <v>1.7305462841363806E-3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14299</v>
      </c>
      <c r="D45" s="17">
        <v>14996</v>
      </c>
      <c r="E45" s="17">
        <v>12205</v>
      </c>
      <c r="F45" s="17">
        <v>11502</v>
      </c>
      <c r="G45" s="24"/>
      <c r="H45" s="7"/>
      <c r="I45" s="25">
        <f t="shared" si="0"/>
        <v>2094</v>
      </c>
      <c r="J45" s="24">
        <f t="shared" si="0"/>
        <v>3494</v>
      </c>
      <c r="K45" s="7"/>
      <c r="L45" s="25">
        <f t="shared" si="3"/>
        <v>2099.7735006043695</v>
      </c>
      <c r="M45" s="17">
        <f t="shared" si="1"/>
        <v>33.333309228654677</v>
      </c>
      <c r="N45" s="17">
        <f t="shared" si="4"/>
        <v>3487.6155098628628</v>
      </c>
      <c r="O45" s="24">
        <f t="shared" si="2"/>
        <v>40.761714311201715</v>
      </c>
      <c r="P45" s="7"/>
      <c r="Q45" s="25">
        <f t="shared" si="5"/>
        <v>2087.1730549402441</v>
      </c>
      <c r="R45" s="24">
        <f t="shared" si="6"/>
        <v>3497.8167184533249</v>
      </c>
      <c r="S45" s="7"/>
      <c r="T45" s="25">
        <f t="shared" si="7"/>
        <v>-0.50843588262217121</v>
      </c>
      <c r="U45" s="24">
        <f t="shared" si="8"/>
        <v>0.85617873255541377</v>
      </c>
      <c r="V45" s="7"/>
      <c r="W45" s="25">
        <f t="shared" si="9"/>
        <v>-0.52021600981101901</v>
      </c>
      <c r="X45" s="24">
        <f t="shared" si="10"/>
        <v>140.7521922486502</v>
      </c>
      <c r="Y45" s="7"/>
      <c r="Z45" s="25">
        <f t="shared" si="11"/>
        <v>630</v>
      </c>
      <c r="AA45" s="17">
        <f t="shared" si="15"/>
        <v>140.66999999999999</v>
      </c>
      <c r="AB45" s="24">
        <f t="shared" si="12"/>
        <v>2.4551546587804229</v>
      </c>
      <c r="AC45" s="17">
        <f t="shared" si="13"/>
        <v>8.2192248650216015E-2</v>
      </c>
      <c r="AD45" s="17">
        <f t="shared" ca="1" si="14"/>
        <v>-1.6356723287373143E-2</v>
      </c>
      <c r="AE45" s="17">
        <v>124</v>
      </c>
    </row>
    <row r="46" spans="1:31" s="17" customFormat="1" x14ac:dyDescent="0.25">
      <c r="A46" s="17">
        <v>26</v>
      </c>
      <c r="B46" s="17">
        <v>630</v>
      </c>
      <c r="C46" s="17">
        <v>14124</v>
      </c>
      <c r="D46" s="17">
        <v>15098</v>
      </c>
      <c r="E46" s="17">
        <v>12389</v>
      </c>
      <c r="F46" s="17">
        <v>11411</v>
      </c>
      <c r="G46" s="24"/>
      <c r="H46" s="7"/>
      <c r="I46" s="25">
        <f t="shared" si="0"/>
        <v>1735</v>
      </c>
      <c r="J46" s="24">
        <f t="shared" si="0"/>
        <v>3687</v>
      </c>
      <c r="K46" s="7"/>
      <c r="L46" s="25">
        <f t="shared" si="3"/>
        <v>1739.9269847092125</v>
      </c>
      <c r="M46" s="17">
        <f t="shared" si="1"/>
        <v>24.275178324814249</v>
      </c>
      <c r="N46" s="17">
        <f t="shared" si="4"/>
        <v>3681.3826060768283</v>
      </c>
      <c r="O46" s="24">
        <f t="shared" si="2"/>
        <v>31.555114488086073</v>
      </c>
      <c r="P46" s="7"/>
      <c r="Q46" s="25">
        <f t="shared" si="5"/>
        <v>1728.1730549402441</v>
      </c>
      <c r="R46" s="24">
        <f t="shared" si="6"/>
        <v>3690.8167184533249</v>
      </c>
      <c r="S46" s="7"/>
      <c r="T46" s="25">
        <f t="shared" si="7"/>
        <v>-0.42098339207313751</v>
      </c>
      <c r="U46" s="24">
        <f t="shared" si="8"/>
        <v>0.90342034316108966</v>
      </c>
      <c r="V46" s="7"/>
      <c r="W46" s="25">
        <f t="shared" si="9"/>
        <v>-0.43340267031596241</v>
      </c>
      <c r="X46" s="24">
        <f t="shared" si="10"/>
        <v>146.40646593910378</v>
      </c>
      <c r="Y46" s="7"/>
      <c r="Z46" s="25">
        <f t="shared" si="11"/>
        <v>630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6.6465939103807159E-2</v>
      </c>
      <c r="AD46" s="17">
        <f t="shared" ca="1" si="14"/>
        <v>5.1915202156777696E-2</v>
      </c>
      <c r="AE46" s="17">
        <v>123</v>
      </c>
    </row>
    <row r="47" spans="1:31" s="17" customFormat="1" x14ac:dyDescent="0.25">
      <c r="A47" s="17">
        <v>27</v>
      </c>
      <c r="B47" s="17">
        <v>626</v>
      </c>
      <c r="C47" s="17">
        <v>13946</v>
      </c>
      <c r="D47" s="17">
        <v>15185</v>
      </c>
      <c r="E47" s="17">
        <v>12580</v>
      </c>
      <c r="F47" s="17">
        <v>11332</v>
      </c>
      <c r="G47" s="24"/>
      <c r="H47" s="7"/>
      <c r="I47" s="25">
        <f t="shared" si="0"/>
        <v>1366</v>
      </c>
      <c r="J47" s="24">
        <f t="shared" si="0"/>
        <v>3853</v>
      </c>
      <c r="K47" s="7"/>
      <c r="L47" s="25">
        <f t="shared" si="3"/>
        <v>1365.5559189915466</v>
      </c>
      <c r="M47" s="17">
        <f t="shared" si="1"/>
        <v>0.19720794206898432</v>
      </c>
      <c r="N47" s="17">
        <f t="shared" si="4"/>
        <v>3838.1350472058753</v>
      </c>
      <c r="O47" s="24">
        <f t="shared" si="2"/>
        <v>220.96682157155712</v>
      </c>
      <c r="P47" s="7"/>
      <c r="Q47" s="25">
        <f t="shared" si="5"/>
        <v>1359.1730549402441</v>
      </c>
      <c r="R47" s="24">
        <f t="shared" si="6"/>
        <v>3856.8167184533249</v>
      </c>
      <c r="S47" s="7"/>
      <c r="T47" s="25">
        <f t="shared" si="7"/>
        <v>-0.33109489900184658</v>
      </c>
      <c r="U47" s="24">
        <f t="shared" si="8"/>
        <v>0.94405302378566058</v>
      </c>
      <c r="V47" s="7"/>
      <c r="W47" s="25">
        <f t="shared" si="9"/>
        <v>-0.34406253607148324</v>
      </c>
      <c r="X47" s="24">
        <f t="shared" si="10"/>
        <v>152.01074791524866</v>
      </c>
      <c r="Y47" s="7"/>
      <c r="Z47" s="25">
        <f t="shared" si="11"/>
        <v>626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3.6747915248696472E-2</v>
      </c>
      <c r="AD47" s="17">
        <f t="shared" ca="1" si="14"/>
        <v>7.8007620544440215E-2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13738</v>
      </c>
      <c r="D48" s="17">
        <v>15238</v>
      </c>
      <c r="E48" s="17">
        <v>12770</v>
      </c>
      <c r="F48" s="17">
        <v>11266</v>
      </c>
      <c r="G48" s="24"/>
      <c r="H48" s="7"/>
      <c r="I48" s="25">
        <f t="shared" si="0"/>
        <v>968</v>
      </c>
      <c r="J48" s="24">
        <f t="shared" si="0"/>
        <v>3972</v>
      </c>
      <c r="K48" s="7"/>
      <c r="L48" s="25">
        <f t="shared" si="3"/>
        <v>976.17142102528953</v>
      </c>
      <c r="M48" s="17">
        <f t="shared" si="1"/>
        <v>66.772121572543838</v>
      </c>
      <c r="N48" s="17">
        <f t="shared" si="4"/>
        <v>3958.1773697534441</v>
      </c>
      <c r="O48" s="24">
        <f t="shared" si="2"/>
        <v>191.06510693300328</v>
      </c>
      <c r="P48" s="7"/>
      <c r="Q48" s="25">
        <f t="shared" si="5"/>
        <v>961.17305494024413</v>
      </c>
      <c r="R48" s="24">
        <f t="shared" si="6"/>
        <v>3975.8167184533249</v>
      </c>
      <c r="S48" s="7"/>
      <c r="T48" s="25">
        <f t="shared" si="7"/>
        <v>-0.23414199861600982</v>
      </c>
      <c r="U48" s="24">
        <f t="shared" si="8"/>
        <v>0.97318127073941929</v>
      </c>
      <c r="V48" s="7"/>
      <c r="W48" s="25">
        <f t="shared" si="9"/>
        <v>-0.24749968365772942</v>
      </c>
      <c r="X48" s="24">
        <f t="shared" si="10"/>
        <v>157.76617051537869</v>
      </c>
      <c r="Y48" s="7"/>
      <c r="Z48" s="25">
        <f t="shared" si="11"/>
        <v>629</v>
      </c>
      <c r="AA48" s="17">
        <f t="shared" si="15"/>
        <v>157.63499999999996</v>
      </c>
      <c r="AB48" s="24">
        <f t="shared" si="12"/>
        <v>2.7512497663812607</v>
      </c>
      <c r="AC48" s="17">
        <f t="shared" si="13"/>
        <v>0.13117051537872726</v>
      </c>
      <c r="AD48" s="17">
        <f t="shared" ca="1" si="14"/>
        <v>7.6908484834177671E-2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13547</v>
      </c>
      <c r="D49" s="17">
        <v>15275</v>
      </c>
      <c r="E49" s="17">
        <v>12961</v>
      </c>
      <c r="F49" s="17">
        <v>11224</v>
      </c>
      <c r="G49" s="24"/>
      <c r="H49" s="7"/>
      <c r="I49" s="25">
        <f t="shared" si="0"/>
        <v>586</v>
      </c>
      <c r="J49" s="24">
        <f t="shared" si="0"/>
        <v>4051</v>
      </c>
      <c r="K49" s="7"/>
      <c r="L49" s="25">
        <f t="shared" si="3"/>
        <v>590.75637573788003</v>
      </c>
      <c r="M49" s="17">
        <f t="shared" si="1"/>
        <v>22.623110159893844</v>
      </c>
      <c r="N49" s="17">
        <f t="shared" si="4"/>
        <v>4037.4172501714193</v>
      </c>
      <c r="O49" s="24">
        <f t="shared" si="2"/>
        <v>184.49109290581026</v>
      </c>
      <c r="P49" s="7"/>
      <c r="Q49" s="25">
        <f t="shared" si="5"/>
        <v>579.17305494024413</v>
      </c>
      <c r="R49" s="24">
        <f t="shared" si="6"/>
        <v>4054.8167184533249</v>
      </c>
      <c r="S49" s="7"/>
      <c r="T49" s="25">
        <f t="shared" si="7"/>
        <v>-0.14108670226578457</v>
      </c>
      <c r="U49" s="24">
        <f t="shared" si="8"/>
        <v>0.99251851031376326</v>
      </c>
      <c r="V49" s="7"/>
      <c r="W49" s="25">
        <f t="shared" si="9"/>
        <v>-0.15470063302014317</v>
      </c>
      <c r="X49" s="24">
        <f t="shared" si="10"/>
        <v>163.17592384402167</v>
      </c>
      <c r="Y49" s="7"/>
      <c r="Z49" s="25">
        <f t="shared" si="11"/>
        <v>608</v>
      </c>
      <c r="AA49" s="17">
        <f t="shared" si="15"/>
        <v>163.10699999999997</v>
      </c>
      <c r="AB49" s="24">
        <f t="shared" si="12"/>
        <v>2.8467541830503906</v>
      </c>
      <c r="AC49" s="17">
        <f t="shared" si="13"/>
        <v>6.8923844021696823E-2</v>
      </c>
      <c r="AD49" s="17">
        <f t="shared" ca="1" si="14"/>
        <v>8.8461831291255066E-2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13359</v>
      </c>
      <c r="D50" s="17">
        <v>15313</v>
      </c>
      <c r="E50" s="17">
        <v>13166</v>
      </c>
      <c r="F50" s="17">
        <v>11217</v>
      </c>
      <c r="G50" s="24"/>
      <c r="H50" s="7"/>
      <c r="I50" s="25">
        <f t="shared" si="0"/>
        <v>193</v>
      </c>
      <c r="J50" s="24">
        <f t="shared" si="0"/>
        <v>4096</v>
      </c>
      <c r="K50" s="7"/>
      <c r="L50" s="25">
        <f t="shared" si="3"/>
        <v>199.37199814974912</v>
      </c>
      <c r="M50" s="17">
        <f t="shared" si="1"/>
        <v>40.602360420406178</v>
      </c>
      <c r="N50" s="17">
        <f t="shared" si="4"/>
        <v>4079.7912678232469</v>
      </c>
      <c r="O50" s="24">
        <f t="shared" si="2"/>
        <v>262.72299877771042</v>
      </c>
      <c r="P50" s="7"/>
      <c r="Q50" s="25">
        <f t="shared" si="5"/>
        <v>186.17305494024407</v>
      </c>
      <c r="R50" s="24">
        <f t="shared" si="6"/>
        <v>4099.8167184533249</v>
      </c>
      <c r="S50" s="7"/>
      <c r="T50" s="25">
        <f t="shared" si="7"/>
        <v>-4.5351803141076383E-2</v>
      </c>
      <c r="U50" s="24">
        <f t="shared" si="8"/>
        <v>1.0035333936156048</v>
      </c>
      <c r="V50" s="7"/>
      <c r="W50" s="25">
        <f t="shared" si="9"/>
        <v>-5.9107685078402229E-2</v>
      </c>
      <c r="X50" s="24">
        <f t="shared" si="10"/>
        <v>168.6643439638641</v>
      </c>
      <c r="Y50" s="7"/>
      <c r="Z50" s="25">
        <f t="shared" si="11"/>
        <v>609</v>
      </c>
      <c r="AA50" s="17">
        <f t="shared" si="15"/>
        <v>168.58799999999997</v>
      </c>
      <c r="AB50" s="24">
        <f t="shared" si="12"/>
        <v>2.9424156793521994</v>
      </c>
      <c r="AC50" s="17">
        <f t="shared" si="13"/>
        <v>7.6343963864133002E-2</v>
      </c>
      <c r="AD50" s="17">
        <f t="shared" ca="1" si="14"/>
        <v>-3.7061428066181179E-2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13160</v>
      </c>
      <c r="D51" s="17">
        <v>15317</v>
      </c>
      <c r="E51" s="17">
        <v>13373</v>
      </c>
      <c r="F51" s="17">
        <v>11216</v>
      </c>
      <c r="G51" s="24"/>
      <c r="H51" s="7"/>
      <c r="I51" s="25">
        <f t="shared" si="0"/>
        <v>-213</v>
      </c>
      <c r="J51" s="24">
        <f t="shared" si="0"/>
        <v>4101</v>
      </c>
      <c r="K51" s="7"/>
      <c r="L51" s="25">
        <f t="shared" si="3"/>
        <v>-204.09464563975314</v>
      </c>
      <c r="M51" s="17">
        <f t="shared" si="1"/>
        <v>79.305336281567776</v>
      </c>
      <c r="N51" s="17">
        <f t="shared" si="4"/>
        <v>4084.3755600461695</v>
      </c>
      <c r="O51" s="24">
        <f t="shared" si="2"/>
        <v>276.37200377851451</v>
      </c>
      <c r="P51" s="7"/>
      <c r="Q51" s="25">
        <f t="shared" si="5"/>
        <v>-219.82694505975593</v>
      </c>
      <c r="R51" s="24">
        <f t="shared" si="6"/>
        <v>4104.8167184533249</v>
      </c>
      <c r="S51" s="7"/>
      <c r="T51" s="25">
        <f t="shared" si="7"/>
        <v>5.3549899262566154E-2</v>
      </c>
      <c r="U51" s="24">
        <f t="shared" si="8"/>
        <v>1.0047572695380316</v>
      </c>
      <c r="V51" s="7"/>
      <c r="W51" s="25">
        <f t="shared" si="9"/>
        <v>3.9786531640139233E-2</v>
      </c>
      <c r="X51" s="24">
        <f t="shared" si="10"/>
        <v>174.3027686651393</v>
      </c>
      <c r="Y51" s="7"/>
      <c r="Z51" s="25">
        <f t="shared" si="11"/>
        <v>625</v>
      </c>
      <c r="AA51" s="17">
        <f t="shared" si="15"/>
        <v>174.21299999999997</v>
      </c>
      <c r="AB51" s="24">
        <f t="shared" si="12"/>
        <v>3.040590449776881</v>
      </c>
      <c r="AC51" s="17">
        <f t="shared" si="13"/>
        <v>8.9768665139331461E-2</v>
      </c>
      <c r="AD51" s="17">
        <f t="shared" ca="1" si="14"/>
        <v>3.2601827981068254E-2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12963</v>
      </c>
      <c r="D52" s="17">
        <v>15289</v>
      </c>
      <c r="E52" s="17">
        <v>13567</v>
      </c>
      <c r="F52" s="17">
        <v>11229</v>
      </c>
      <c r="G52" s="24"/>
      <c r="H52" s="7"/>
      <c r="I52" s="25">
        <f t="shared" ref="I52:J83" si="16">C52-E52</f>
        <v>-604</v>
      </c>
      <c r="J52" s="24">
        <f t="shared" si="16"/>
        <v>4060</v>
      </c>
      <c r="K52" s="7"/>
      <c r="L52" s="25">
        <f t="shared" si="3"/>
        <v>-607.44681002195637</v>
      </c>
      <c r="M52" s="17">
        <f t="shared" si="1"/>
        <v>11.880499327458848</v>
      </c>
      <c r="N52" s="17">
        <f t="shared" si="4"/>
        <v>4049.2489061055235</v>
      </c>
      <c r="O52" s="24">
        <f t="shared" si="2"/>
        <v>115.58601992785043</v>
      </c>
      <c r="P52" s="7"/>
      <c r="Q52" s="25">
        <f t="shared" si="5"/>
        <v>-610.82694505975587</v>
      </c>
      <c r="R52" s="24">
        <f t="shared" si="6"/>
        <v>4063.8167184533249</v>
      </c>
      <c r="S52" s="7"/>
      <c r="T52" s="25">
        <f t="shared" si="7"/>
        <v>0.14879759788282287</v>
      </c>
      <c r="U52" s="24">
        <f t="shared" si="8"/>
        <v>0.99472148697413154</v>
      </c>
      <c r="V52" s="7"/>
      <c r="W52" s="25">
        <f t="shared" si="9"/>
        <v>0.1351806949326429</v>
      </c>
      <c r="X52" s="24">
        <f t="shared" si="10"/>
        <v>179.77412074211634</v>
      </c>
      <c r="Y52" s="7"/>
      <c r="Z52" s="25">
        <f t="shared" si="11"/>
        <v>628</v>
      </c>
      <c r="AA52" s="17">
        <f t="shared" si="15"/>
        <v>179.86499999999995</v>
      </c>
      <c r="AB52" s="24">
        <f t="shared" si="12"/>
        <v>3.1392364590995996</v>
      </c>
      <c r="AC52" s="17">
        <f t="shared" si="13"/>
        <v>-9.0879257883614173E-2</v>
      </c>
      <c r="AD52" s="17">
        <f t="shared" ca="1" si="14"/>
        <v>0.19072531200603748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12743</v>
      </c>
      <c r="D53" s="17">
        <v>15242</v>
      </c>
      <c r="E53" s="17">
        <v>13756</v>
      </c>
      <c r="F53" s="17">
        <v>11263</v>
      </c>
      <c r="G53" s="24"/>
      <c r="H53" s="7"/>
      <c r="I53" s="25">
        <f t="shared" si="16"/>
        <v>-1013</v>
      </c>
      <c r="J53" s="24">
        <f t="shared" si="16"/>
        <v>3979</v>
      </c>
      <c r="K53" s="7"/>
      <c r="L53" s="25">
        <f t="shared" si="3"/>
        <v>-1008.5819904165584</v>
      </c>
      <c r="M53" s="17">
        <f t="shared" si="1"/>
        <v>19.51880867938209</v>
      </c>
      <c r="N53" s="17">
        <f t="shared" si="4"/>
        <v>3973.7350343972034</v>
      </c>
      <c r="O53" s="24">
        <f t="shared" si="2"/>
        <v>27.719862798630995</v>
      </c>
      <c r="P53" s="7"/>
      <c r="Q53" s="25">
        <f t="shared" si="5"/>
        <v>-1019.8269450597559</v>
      </c>
      <c r="R53" s="24">
        <f t="shared" si="6"/>
        <v>3982.8167184533249</v>
      </c>
      <c r="S53" s="7"/>
      <c r="T53" s="25">
        <f t="shared" si="7"/>
        <v>0.24843010104314259</v>
      </c>
      <c r="U53" s="24">
        <f t="shared" si="8"/>
        <v>0.97489469703081677</v>
      </c>
      <c r="V53" s="7"/>
      <c r="W53" s="25">
        <f t="shared" si="9"/>
        <v>0.23509424261452785</v>
      </c>
      <c r="X53" s="24">
        <f t="shared" si="10"/>
        <v>185.59307533029732</v>
      </c>
      <c r="Y53" s="7"/>
      <c r="Z53" s="25">
        <f t="shared" si="11"/>
        <v>634</v>
      </c>
      <c r="AA53" s="17">
        <f t="shared" si="15"/>
        <v>185.57099999999994</v>
      </c>
      <c r="AB53" s="24">
        <f t="shared" si="12"/>
        <v>3.2388249462183958</v>
      </c>
      <c r="AC53" s="17">
        <f t="shared" si="13"/>
        <v>2.2075330297383289E-2</v>
      </c>
      <c r="AD53" s="17">
        <f t="shared" ca="1" si="14"/>
        <v>4.2511808656371386E-2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12562</v>
      </c>
      <c r="D54" s="17">
        <v>15195</v>
      </c>
      <c r="E54" s="17">
        <v>13965</v>
      </c>
      <c r="F54" s="17">
        <v>11335</v>
      </c>
      <c r="G54" s="24"/>
      <c r="H54" s="7"/>
      <c r="I54" s="25">
        <f t="shared" si="16"/>
        <v>-1403</v>
      </c>
      <c r="J54" s="24">
        <f t="shared" si="16"/>
        <v>3860</v>
      </c>
      <c r="K54" s="7"/>
      <c r="L54" s="25">
        <f t="shared" si="3"/>
        <v>-1400.2613914575829</v>
      </c>
      <c r="M54" s="17">
        <f t="shared" si="1"/>
        <v>7.4999767485997415</v>
      </c>
      <c r="N54" s="17">
        <f t="shared" si="4"/>
        <v>3858.5154030817498</v>
      </c>
      <c r="O54" s="24">
        <f t="shared" si="2"/>
        <v>2.2040280096779625</v>
      </c>
      <c r="P54" s="7"/>
      <c r="Q54" s="25">
        <f t="shared" si="5"/>
        <v>-1409.8269450597559</v>
      </c>
      <c r="R54" s="24">
        <f t="shared" si="6"/>
        <v>3863.8167184533249</v>
      </c>
      <c r="S54" s="7"/>
      <c r="T54" s="25">
        <f t="shared" si="7"/>
        <v>0.34343419941117359</v>
      </c>
      <c r="U54" s="24">
        <f t="shared" si="8"/>
        <v>0.94576645007705817</v>
      </c>
      <c r="V54" s="7"/>
      <c r="W54" s="25">
        <f t="shared" si="9"/>
        <v>0.3305064107434923</v>
      </c>
      <c r="X54" s="24">
        <f t="shared" si="10"/>
        <v>191.29756356354687</v>
      </c>
      <c r="Y54" s="7"/>
      <c r="Z54" s="25">
        <f t="shared" si="11"/>
        <v>635</v>
      </c>
      <c r="AA54" s="17">
        <f t="shared" si="15"/>
        <v>191.28599999999994</v>
      </c>
      <c r="AB54" s="24">
        <f t="shared" si="12"/>
        <v>3.3385705129698726</v>
      </c>
      <c r="AC54" s="17">
        <f t="shared" si="13"/>
        <v>1.156356354692889E-2</v>
      </c>
      <c r="AD54" s="17">
        <f t="shared" ca="1" si="14"/>
        <v>8.7630069390172594E-2</v>
      </c>
      <c r="AE54" s="17">
        <v>115</v>
      </c>
    </row>
    <row r="55" spans="1:31" s="17" customFormat="1" x14ac:dyDescent="0.25">
      <c r="A55" s="17">
        <v>35</v>
      </c>
      <c r="B55" s="17">
        <v>632</v>
      </c>
      <c r="C55" s="17">
        <v>12370</v>
      </c>
      <c r="D55" s="17">
        <v>15116</v>
      </c>
      <c r="E55" s="17">
        <v>14150</v>
      </c>
      <c r="F55" s="17">
        <v>11411</v>
      </c>
      <c r="G55" s="24"/>
      <c r="H55" s="7"/>
      <c r="I55" s="25">
        <f t="shared" si="16"/>
        <v>-1780</v>
      </c>
      <c r="J55" s="24">
        <f t="shared" si="16"/>
        <v>3705</v>
      </c>
      <c r="K55" s="7"/>
      <c r="L55" s="25">
        <f t="shared" si="3"/>
        <v>-1776.2065960971754</v>
      </c>
      <c r="M55" s="17">
        <f t="shared" si="1"/>
        <v>14.389913169964856</v>
      </c>
      <c r="N55" s="17">
        <f t="shared" si="4"/>
        <v>3705.6393438047494</v>
      </c>
      <c r="O55" s="24">
        <f t="shared" si="2"/>
        <v>0.40876050067142272</v>
      </c>
      <c r="P55" s="7"/>
      <c r="Q55" s="25">
        <f t="shared" si="5"/>
        <v>-1786.8269450597559</v>
      </c>
      <c r="R55" s="24">
        <f t="shared" si="6"/>
        <v>3708.8167184533249</v>
      </c>
      <c r="S55" s="7"/>
      <c r="T55" s="25">
        <f t="shared" si="7"/>
        <v>0.43527149450027025</v>
      </c>
      <c r="U55" s="24">
        <f t="shared" si="8"/>
        <v>0.90782629648182622</v>
      </c>
      <c r="V55" s="7"/>
      <c r="W55" s="25">
        <f t="shared" si="9"/>
        <v>0.42287222964542859</v>
      </c>
      <c r="X55" s="24">
        <f t="shared" si="10"/>
        <v>197.01159969767741</v>
      </c>
      <c r="Y55" s="7"/>
      <c r="Z55" s="25">
        <f t="shared" si="11"/>
        <v>632</v>
      </c>
      <c r="AA55" s="17">
        <f t="shared" si="15"/>
        <v>196.97399999999993</v>
      </c>
      <c r="AB55" s="24">
        <f t="shared" si="12"/>
        <v>3.4378448408233093</v>
      </c>
      <c r="AC55" s="17">
        <f t="shared" si="13"/>
        <v>3.7599697677478616E-2</v>
      </c>
      <c r="AD55" s="17">
        <f t="shared" ca="1" si="14"/>
        <v>4.9714381364509563E-2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12193</v>
      </c>
      <c r="D56" s="17">
        <v>15016</v>
      </c>
      <c r="E56" s="17">
        <v>14318</v>
      </c>
      <c r="F56" s="17">
        <v>11497</v>
      </c>
      <c r="G56" s="24"/>
      <c r="H56" s="7"/>
      <c r="I56" s="25">
        <f t="shared" si="16"/>
        <v>-2125</v>
      </c>
      <c r="J56" s="24">
        <f t="shared" si="16"/>
        <v>3519</v>
      </c>
      <c r="K56" s="7"/>
      <c r="L56" s="25">
        <f t="shared" si="3"/>
        <v>-2124.1082734780248</v>
      </c>
      <c r="M56" s="17">
        <f t="shared" si="1"/>
        <v>0.79517618999401407</v>
      </c>
      <c r="N56" s="17">
        <f t="shared" si="4"/>
        <v>3522.3760539161804</v>
      </c>
      <c r="O56" s="24">
        <f t="shared" si="2"/>
        <v>11.397740044956702</v>
      </c>
      <c r="P56" s="7"/>
      <c r="Q56" s="25">
        <f t="shared" si="5"/>
        <v>-2131.8269450597559</v>
      </c>
      <c r="R56" s="24">
        <f t="shared" si="6"/>
        <v>3522.8167184533249</v>
      </c>
      <c r="S56" s="7"/>
      <c r="T56" s="25">
        <f t="shared" si="7"/>
        <v>0.51931358151814377</v>
      </c>
      <c r="U56" s="24">
        <f t="shared" si="8"/>
        <v>0.86229811216754793</v>
      </c>
      <c r="V56" s="7"/>
      <c r="W56" s="25">
        <f t="shared" si="9"/>
        <v>0.50754608896951858</v>
      </c>
      <c r="X56" s="24">
        <f t="shared" si="10"/>
        <v>202.51608586354814</v>
      </c>
      <c r="Y56" s="7"/>
      <c r="Z56" s="25">
        <f t="shared" si="11"/>
        <v>613</v>
      </c>
      <c r="AA56" s="17">
        <f t="shared" si="15"/>
        <v>202.49099999999993</v>
      </c>
      <c r="AB56" s="24">
        <f t="shared" si="12"/>
        <v>3.5341346556558366</v>
      </c>
      <c r="AC56" s="17">
        <f t="shared" si="13"/>
        <v>2.5085863548213183E-2</v>
      </c>
      <c r="AD56" s="17">
        <f t="shared" ca="1" si="14"/>
        <v>2.4959439243758652E-2</v>
      </c>
      <c r="AE56" s="17">
        <v>113</v>
      </c>
    </row>
    <row r="57" spans="1:31" s="17" customFormat="1" x14ac:dyDescent="0.25">
      <c r="A57" s="17">
        <v>37</v>
      </c>
      <c r="B57" s="17">
        <v>609</v>
      </c>
      <c r="C57" s="17">
        <v>12032</v>
      </c>
      <c r="D57" s="17">
        <v>14914</v>
      </c>
      <c r="E57" s="17">
        <v>14486</v>
      </c>
      <c r="F57" s="17">
        <v>11613</v>
      </c>
      <c r="G57" s="24"/>
      <c r="H57" s="7"/>
      <c r="I57" s="25">
        <f t="shared" si="16"/>
        <v>-2454</v>
      </c>
      <c r="J57" s="24">
        <f t="shared" si="16"/>
        <v>3301</v>
      </c>
      <c r="K57" s="7"/>
      <c r="L57" s="25">
        <f t="shared" si="3"/>
        <v>-2450.195152139966</v>
      </c>
      <c r="M57" s="17">
        <f t="shared" si="1"/>
        <v>14.476867238005216</v>
      </c>
      <c r="N57" s="17">
        <f t="shared" si="4"/>
        <v>3307.8910161891472</v>
      </c>
      <c r="O57" s="24">
        <f t="shared" si="2"/>
        <v>47.486104119088722</v>
      </c>
      <c r="P57" s="7"/>
      <c r="Q57" s="25">
        <f t="shared" si="5"/>
        <v>-2460.8269450597559</v>
      </c>
      <c r="R57" s="24">
        <f t="shared" si="6"/>
        <v>3304.8167184533249</v>
      </c>
      <c r="S57" s="7"/>
      <c r="T57" s="25">
        <f t="shared" si="7"/>
        <v>0.59945806450040584</v>
      </c>
      <c r="U57" s="24">
        <f t="shared" si="8"/>
        <v>0.80893712194973799</v>
      </c>
      <c r="V57" s="7"/>
      <c r="W57" s="25">
        <f t="shared" si="9"/>
        <v>0.58842931288062306</v>
      </c>
      <c r="X57" s="24">
        <f t="shared" si="10"/>
        <v>208.06768037556617</v>
      </c>
      <c r="Y57" s="7"/>
      <c r="Z57" s="25">
        <f t="shared" si="11"/>
        <v>609</v>
      </c>
      <c r="AA57" s="17">
        <f t="shared" si="15"/>
        <v>207.97199999999992</v>
      </c>
      <c r="AB57" s="24">
        <f t="shared" si="12"/>
        <v>3.6297961519576454</v>
      </c>
      <c r="AC57" s="17">
        <f t="shared" si="13"/>
        <v>9.5680375566246312E-2</v>
      </c>
      <c r="AD57" s="17">
        <f t="shared" ca="1" si="14"/>
        <v>6.2671146594510674E-2</v>
      </c>
      <c r="AE57" s="17">
        <v>112</v>
      </c>
    </row>
    <row r="58" spans="1:31" s="17" customFormat="1" x14ac:dyDescent="0.25">
      <c r="A58" s="17">
        <v>38</v>
      </c>
      <c r="B58" s="17">
        <v>626</v>
      </c>
      <c r="C58" s="17">
        <v>11878</v>
      </c>
      <c r="D58" s="17">
        <v>14785</v>
      </c>
      <c r="E58" s="17">
        <v>14639</v>
      </c>
      <c r="F58" s="17">
        <v>11739</v>
      </c>
      <c r="G58" s="24"/>
      <c r="H58" s="7"/>
      <c r="I58" s="25">
        <f t="shared" si="16"/>
        <v>-2761</v>
      </c>
      <c r="J58" s="24">
        <f t="shared" si="16"/>
        <v>3046</v>
      </c>
      <c r="K58" s="7"/>
      <c r="L58" s="25">
        <f t="shared" si="3"/>
        <v>-2761.9377827161306</v>
      </c>
      <c r="M58" s="17">
        <f t="shared" si="1"/>
        <v>0.87943642267336308</v>
      </c>
      <c r="N58" s="17">
        <f t="shared" si="4"/>
        <v>3055.8148681228195</v>
      </c>
      <c r="O58" s="24">
        <f t="shared" si="2"/>
        <v>96.331636268337633</v>
      </c>
      <c r="P58" s="7"/>
      <c r="Q58" s="25">
        <f t="shared" si="5"/>
        <v>-2767.8269450597559</v>
      </c>
      <c r="R58" s="24">
        <f t="shared" si="6"/>
        <v>3049.8167184533249</v>
      </c>
      <c r="S58" s="7"/>
      <c r="T58" s="25">
        <f t="shared" si="7"/>
        <v>0.67424334193370206</v>
      </c>
      <c r="U58" s="24">
        <f t="shared" si="8"/>
        <v>0.74651944990596941</v>
      </c>
      <c r="V58" s="7"/>
      <c r="W58" s="25">
        <f t="shared" si="9"/>
        <v>0.66407693366665632</v>
      </c>
      <c r="X58" s="24">
        <f t="shared" si="10"/>
        <v>213.6902910140293</v>
      </c>
      <c r="Y58" s="7"/>
      <c r="Z58" s="25">
        <f t="shared" si="11"/>
        <v>626</v>
      </c>
      <c r="AA58" s="17">
        <f t="shared" si="15"/>
        <v>213.60599999999991</v>
      </c>
      <c r="AB58" s="24">
        <f t="shared" si="12"/>
        <v>3.7281280020150058</v>
      </c>
      <c r="AC58" s="17">
        <f t="shared" si="13"/>
        <v>8.4291014029389544E-2</v>
      </c>
      <c r="AD58" s="17">
        <f t="shared" ca="1" si="14"/>
        <v>4.6160008601390246E-2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11733</v>
      </c>
      <c r="D59" s="17">
        <v>14641</v>
      </c>
      <c r="E59" s="17">
        <v>14776</v>
      </c>
      <c r="F59" s="17">
        <v>11878</v>
      </c>
      <c r="G59" s="24"/>
      <c r="H59" s="7"/>
      <c r="I59" s="25">
        <f t="shared" si="16"/>
        <v>-3043</v>
      </c>
      <c r="J59" s="24">
        <f t="shared" si="16"/>
        <v>2763</v>
      </c>
      <c r="K59" s="7"/>
      <c r="L59" s="25">
        <f t="shared" si="3"/>
        <v>-3042.5997176975884</v>
      </c>
      <c r="M59" s="17">
        <f t="shared" si="1"/>
        <v>0.16022592162392912</v>
      </c>
      <c r="N59" s="17">
        <f t="shared" si="4"/>
        <v>2778.8387497121662</v>
      </c>
      <c r="O59" s="24">
        <f t="shared" si="2"/>
        <v>250.8659924446446</v>
      </c>
      <c r="P59" s="7"/>
      <c r="Q59" s="25">
        <f t="shared" si="5"/>
        <v>-3049.8269450597559</v>
      </c>
      <c r="R59" s="24">
        <f t="shared" si="6"/>
        <v>2766.8167184533249</v>
      </c>
      <c r="S59" s="7"/>
      <c r="T59" s="25">
        <f t="shared" si="7"/>
        <v>0.74293861306135534</v>
      </c>
      <c r="U59" s="24">
        <f t="shared" si="8"/>
        <v>0.67724807269661047</v>
      </c>
      <c r="V59" s="7"/>
      <c r="W59" s="25">
        <f t="shared" si="9"/>
        <v>0.73372789411864969</v>
      </c>
      <c r="X59" s="24">
        <f t="shared" si="10"/>
        <v>219.32740984136001</v>
      </c>
      <c r="Y59" s="7"/>
      <c r="Z59" s="25">
        <f t="shared" si="11"/>
        <v>616</v>
      </c>
      <c r="AA59" s="17">
        <f t="shared" si="15"/>
        <v>219.14999999999992</v>
      </c>
      <c r="AB59" s="24">
        <f t="shared" si="12"/>
        <v>3.8248890557455715</v>
      </c>
      <c r="AC59" s="17">
        <f t="shared" si="13"/>
        <v>0.17740984136008819</v>
      </c>
      <c r="AD59" s="17">
        <f t="shared" ca="1" si="14"/>
        <v>2.4245722241914791E-2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11606</v>
      </c>
      <c r="D60" s="17">
        <v>14494</v>
      </c>
      <c r="E60" s="17">
        <v>14908</v>
      </c>
      <c r="F60" s="17">
        <v>12034</v>
      </c>
      <c r="G60" s="24"/>
      <c r="H60" s="7"/>
      <c r="I60" s="25">
        <f t="shared" si="16"/>
        <v>-3302</v>
      </c>
      <c r="J60" s="24">
        <f t="shared" si="16"/>
        <v>2460</v>
      </c>
      <c r="K60" s="7"/>
      <c r="L60" s="25">
        <f t="shared" si="3"/>
        <v>-3298.5738670475598</v>
      </c>
      <c r="M60" s="17">
        <f t="shared" si="1"/>
        <v>11.738387007796495</v>
      </c>
      <c r="N60" s="17">
        <f t="shared" si="4"/>
        <v>2470.6583690949401</v>
      </c>
      <c r="O60" s="24">
        <f t="shared" si="2"/>
        <v>113.60083176397423</v>
      </c>
      <c r="P60" s="7"/>
      <c r="Q60" s="25">
        <f t="shared" si="5"/>
        <v>-3308.8269450597559</v>
      </c>
      <c r="R60" s="24">
        <f t="shared" si="6"/>
        <v>2463.8167184533249</v>
      </c>
      <c r="S60" s="7"/>
      <c r="T60" s="25">
        <f t="shared" si="7"/>
        <v>0.80603107838781696</v>
      </c>
      <c r="U60" s="24">
        <f t="shared" si="8"/>
        <v>0.60308119179754427</v>
      </c>
      <c r="V60" s="7"/>
      <c r="W60" s="25">
        <f t="shared" si="9"/>
        <v>0.797842606844817</v>
      </c>
      <c r="X60" s="24">
        <f t="shared" si="10"/>
        <v>224.94987904689083</v>
      </c>
      <c r="Y60" s="7"/>
      <c r="Z60" s="25">
        <f t="shared" si="11"/>
        <v>626</v>
      </c>
      <c r="AA60" s="17">
        <f t="shared" si="15"/>
        <v>224.78399999999991</v>
      </c>
      <c r="AB60" s="24">
        <f t="shared" si="12"/>
        <v>3.9232209058029324</v>
      </c>
      <c r="AC60" s="17">
        <f t="shared" si="13"/>
        <v>0.1658790468909217</v>
      </c>
      <c r="AD60" s="17">
        <f t="shared" ca="1" si="14"/>
        <v>7.3802289820861233E-2</v>
      </c>
      <c r="AE60" s="17">
        <v>109</v>
      </c>
    </row>
    <row r="61" spans="1:31" s="17" customFormat="1" x14ac:dyDescent="0.25">
      <c r="A61" s="17">
        <v>41</v>
      </c>
      <c r="B61" s="17">
        <v>639</v>
      </c>
      <c r="C61" s="17">
        <v>11501</v>
      </c>
      <c r="D61" s="17">
        <v>14324</v>
      </c>
      <c r="E61" s="17">
        <v>15021</v>
      </c>
      <c r="F61" s="17">
        <v>12208</v>
      </c>
      <c r="G61" s="24"/>
      <c r="H61" s="7"/>
      <c r="I61" s="25">
        <f t="shared" si="16"/>
        <v>-3520</v>
      </c>
      <c r="J61" s="24">
        <f t="shared" si="16"/>
        <v>2116</v>
      </c>
      <c r="K61" s="7"/>
      <c r="L61" s="25">
        <f t="shared" si="3"/>
        <v>-3526.9073828799046</v>
      </c>
      <c r="M61" s="17">
        <f t="shared" si="1"/>
        <v>47.711938249599399</v>
      </c>
      <c r="N61" s="17">
        <f t="shared" si="4"/>
        <v>2131.3946037601013</v>
      </c>
      <c r="O61" s="24">
        <f t="shared" si="2"/>
        <v>236.9938249305248</v>
      </c>
      <c r="P61" s="7"/>
      <c r="Q61" s="25">
        <f t="shared" si="5"/>
        <v>-3526.8269450597559</v>
      </c>
      <c r="R61" s="24">
        <f t="shared" si="6"/>
        <v>2119.8167184533249</v>
      </c>
      <c r="S61" s="7"/>
      <c r="T61" s="25">
        <f t="shared" si="7"/>
        <v>0.85913593337302396</v>
      </c>
      <c r="U61" s="24">
        <f t="shared" si="8"/>
        <v>0.51887852833457804</v>
      </c>
      <c r="V61" s="7"/>
      <c r="W61" s="25">
        <f t="shared" si="9"/>
        <v>0.85210629393651571</v>
      </c>
      <c r="X61" s="24">
        <f t="shared" si="10"/>
        <v>230.69639036419505</v>
      </c>
      <c r="Y61" s="7"/>
      <c r="Z61" s="25">
        <f t="shared" si="11"/>
        <v>639</v>
      </c>
      <c r="AA61" s="17">
        <f t="shared" si="15"/>
        <v>230.53499999999991</v>
      </c>
      <c r="AB61" s="24">
        <f t="shared" si="12"/>
        <v>4.0235947910851264</v>
      </c>
      <c r="AC61" s="17">
        <f t="shared" si="13"/>
        <v>0.16139036419514241</v>
      </c>
      <c r="AD61" s="17">
        <f t="shared" ca="1" si="14"/>
        <v>0.10957282236853416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11401</v>
      </c>
      <c r="D62" s="17">
        <v>14148</v>
      </c>
      <c r="E62" s="17">
        <v>15119</v>
      </c>
      <c r="F62" s="17">
        <v>12388</v>
      </c>
      <c r="G62" s="24"/>
      <c r="H62" s="7"/>
      <c r="I62" s="25">
        <f t="shared" si="16"/>
        <v>-3718</v>
      </c>
      <c r="J62" s="24">
        <f t="shared" si="16"/>
        <v>1760</v>
      </c>
      <c r="K62" s="7"/>
      <c r="L62" s="25">
        <f t="shared" si="3"/>
        <v>-3716.9320899049317</v>
      </c>
      <c r="M62" s="17">
        <f t="shared" si="1"/>
        <v>1.1404319711488449</v>
      </c>
      <c r="N62" s="17">
        <f t="shared" si="4"/>
        <v>1776.3873654453669</v>
      </c>
      <c r="O62" s="24">
        <f t="shared" si="2"/>
        <v>268.54574624000406</v>
      </c>
      <c r="P62" s="7"/>
      <c r="Q62" s="25">
        <f t="shared" si="5"/>
        <v>-3724.8269450597559</v>
      </c>
      <c r="R62" s="24">
        <f t="shared" si="6"/>
        <v>1763.8167184533252</v>
      </c>
      <c r="S62" s="7"/>
      <c r="T62" s="25">
        <f t="shared" si="7"/>
        <v>0.90736878331371662</v>
      </c>
      <c r="U62" s="24">
        <f t="shared" si="8"/>
        <v>0.43173856265778737</v>
      </c>
      <c r="V62" s="7"/>
      <c r="W62" s="25">
        <f t="shared" si="9"/>
        <v>0.90153776903311877</v>
      </c>
      <c r="X62" s="24">
        <f t="shared" si="10"/>
        <v>236.44579310716802</v>
      </c>
      <c r="Y62" s="7"/>
      <c r="Z62" s="25">
        <f t="shared" si="11"/>
        <v>629</v>
      </c>
      <c r="AA62" s="17">
        <f t="shared" si="15"/>
        <v>236.19599999999991</v>
      </c>
      <c r="AB62" s="24">
        <f t="shared" si="12"/>
        <v>4.1223978800405243</v>
      </c>
      <c r="AC62" s="17">
        <f t="shared" si="13"/>
        <v>0.24979310716810232</v>
      </c>
      <c r="AD62" s="17">
        <f t="shared" ca="1" si="14"/>
        <v>-1.3113589654523139E-2</v>
      </c>
      <c r="AE62" s="17">
        <v>107</v>
      </c>
    </row>
    <row r="63" spans="1:31" s="17" customFormat="1" x14ac:dyDescent="0.25">
      <c r="A63" s="17">
        <v>43</v>
      </c>
      <c r="B63" s="17">
        <v>633</v>
      </c>
      <c r="C63" s="17">
        <v>11320</v>
      </c>
      <c r="D63" s="17">
        <v>13957</v>
      </c>
      <c r="E63" s="17">
        <v>15189</v>
      </c>
      <c r="F63" s="17">
        <v>12569</v>
      </c>
      <c r="G63" s="24"/>
      <c r="H63" s="7"/>
      <c r="I63" s="25">
        <f t="shared" si="16"/>
        <v>-3869</v>
      </c>
      <c r="J63" s="24">
        <f t="shared" si="16"/>
        <v>1388</v>
      </c>
      <c r="K63" s="7"/>
      <c r="L63" s="25">
        <f t="shared" si="3"/>
        <v>-3871.4879771907972</v>
      </c>
      <c r="M63" s="17">
        <f t="shared" si="1"/>
        <v>6.1900305019271764</v>
      </c>
      <c r="N63" s="17">
        <f t="shared" si="4"/>
        <v>1401.5641474922045</v>
      </c>
      <c r="O63" s="24">
        <f t="shared" si="2"/>
        <v>183.98609719027718</v>
      </c>
      <c r="P63" s="7"/>
      <c r="Q63" s="25">
        <f t="shared" si="5"/>
        <v>-3875.8269450597559</v>
      </c>
      <c r="R63" s="24">
        <f t="shared" si="6"/>
        <v>1391.8167184533252</v>
      </c>
      <c r="S63" s="7"/>
      <c r="T63" s="25">
        <f t="shared" si="7"/>
        <v>0.94415242139980049</v>
      </c>
      <c r="U63" s="24">
        <f t="shared" si="8"/>
        <v>0.34068219402923083</v>
      </c>
      <c r="V63" s="7"/>
      <c r="W63" s="25">
        <f t="shared" si="9"/>
        <v>0.93957262464509961</v>
      </c>
      <c r="X63" s="24">
        <f t="shared" si="10"/>
        <v>242.10487037872053</v>
      </c>
      <c r="Y63" s="7"/>
      <c r="Z63" s="25">
        <f t="shared" si="11"/>
        <v>633</v>
      </c>
      <c r="AA63" s="17">
        <f t="shared" si="15"/>
        <v>241.89299999999992</v>
      </c>
      <c r="AB63" s="24">
        <f t="shared" si="12"/>
        <v>4.2218292875266421</v>
      </c>
      <c r="AC63" s="17">
        <f t="shared" si="13"/>
        <v>0.21187037872061865</v>
      </c>
      <c r="AD63" s="17">
        <f t="shared" ca="1" si="14"/>
        <v>2.2330455228001256E-2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11269</v>
      </c>
      <c r="D64" s="17">
        <v>13769</v>
      </c>
      <c r="E64" s="17">
        <v>15256</v>
      </c>
      <c r="F64" s="17">
        <v>12766</v>
      </c>
      <c r="G64" s="24"/>
      <c r="H64" s="7"/>
      <c r="I64" s="25">
        <f t="shared" si="16"/>
        <v>-3987</v>
      </c>
      <c r="J64" s="24">
        <f t="shared" si="16"/>
        <v>1003</v>
      </c>
      <c r="K64" s="7"/>
      <c r="L64" s="25">
        <f t="shared" si="3"/>
        <v>-3986.5022971572844</v>
      </c>
      <c r="M64" s="17">
        <f t="shared" si="1"/>
        <v>0.24770811964721476</v>
      </c>
      <c r="N64" s="17">
        <f t="shared" si="4"/>
        <v>1017.8130130146014</v>
      </c>
      <c r="O64" s="24">
        <f t="shared" si="2"/>
        <v>219.42535457075158</v>
      </c>
      <c r="P64" s="7"/>
      <c r="Q64" s="25">
        <f t="shared" si="5"/>
        <v>-3993.8269450597559</v>
      </c>
      <c r="R64" s="24">
        <f t="shared" si="6"/>
        <v>1006.8167184533251</v>
      </c>
      <c r="S64" s="7"/>
      <c r="T64" s="25">
        <f t="shared" si="7"/>
        <v>0.97289725116243553</v>
      </c>
      <c r="U64" s="24">
        <f t="shared" si="8"/>
        <v>0.24644374800236449</v>
      </c>
      <c r="V64" s="7"/>
      <c r="W64" s="25">
        <f t="shared" si="9"/>
        <v>0.96961152187387722</v>
      </c>
      <c r="X64" s="24">
        <f t="shared" si="10"/>
        <v>247.77438930151845</v>
      </c>
      <c r="Y64" s="7"/>
      <c r="Z64" s="25">
        <f t="shared" si="11"/>
        <v>625</v>
      </c>
      <c r="AA64" s="17">
        <f t="shared" si="15"/>
        <v>247.51799999999992</v>
      </c>
      <c r="AB64" s="24">
        <f t="shared" si="12"/>
        <v>4.3200040579513228</v>
      </c>
      <c r="AC64" s="17">
        <f t="shared" si="13"/>
        <v>0.25638930151853856</v>
      </c>
      <c r="AD64" s="17">
        <f t="shared" ca="1" si="14"/>
        <v>8.3425898829148082E-3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11228</v>
      </c>
      <c r="D65" s="17">
        <v>13576</v>
      </c>
      <c r="E65" s="17">
        <v>15285</v>
      </c>
      <c r="F65" s="17">
        <v>12951</v>
      </c>
      <c r="G65" s="24"/>
      <c r="H65" s="7"/>
      <c r="I65" s="25">
        <f t="shared" si="16"/>
        <v>-4057</v>
      </c>
      <c r="J65" s="24">
        <f t="shared" si="16"/>
        <v>625</v>
      </c>
      <c r="K65" s="7"/>
      <c r="L65" s="25">
        <f t="shared" si="3"/>
        <v>-4061.3014437108995</v>
      </c>
      <c r="M65" s="17">
        <f t="shared" si="1"/>
        <v>18.502417998037274</v>
      </c>
      <c r="N65" s="17">
        <f t="shared" si="4"/>
        <v>636.27645693021418</v>
      </c>
      <c r="O65" s="24">
        <f t="shared" si="2"/>
        <v>127.15848089897543</v>
      </c>
      <c r="P65" s="7"/>
      <c r="Q65" s="25">
        <f t="shared" si="5"/>
        <v>-4063.8269450597559</v>
      </c>
      <c r="R65" s="24">
        <f t="shared" si="6"/>
        <v>628.81671845332505</v>
      </c>
      <c r="S65" s="7"/>
      <c r="T65" s="25">
        <f t="shared" si="7"/>
        <v>0.98994926881823597</v>
      </c>
      <c r="U65" s="24">
        <f t="shared" si="8"/>
        <v>0.15391872826689576</v>
      </c>
      <c r="V65" s="7"/>
      <c r="W65" s="25">
        <f t="shared" si="9"/>
        <v>0.98793302978966435</v>
      </c>
      <c r="X65" s="24">
        <f t="shared" si="10"/>
        <v>253.17972766494665</v>
      </c>
      <c r="Y65" s="7"/>
      <c r="Z65" s="25">
        <f t="shared" si="11"/>
        <v>606</v>
      </c>
      <c r="AA65" s="17">
        <f t="shared" si="15"/>
        <v>252.97199999999992</v>
      </c>
      <c r="AB65" s="24">
        <f t="shared" si="12"/>
        <v>4.4151943153550937</v>
      </c>
      <c r="AC65" s="17">
        <f t="shared" si="13"/>
        <v>0.20772766494673078</v>
      </c>
      <c r="AD65" s="17">
        <f t="shared" ca="1" si="14"/>
        <v>-2.8222250221148215E-2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11214</v>
      </c>
      <c r="D66" s="17">
        <v>13392</v>
      </c>
      <c r="E66" s="17">
        <v>15312</v>
      </c>
      <c r="F66" s="17">
        <v>13149</v>
      </c>
      <c r="G66" s="24"/>
      <c r="H66" s="7"/>
      <c r="I66" s="25">
        <f t="shared" si="16"/>
        <v>-4098</v>
      </c>
      <c r="J66" s="24">
        <f t="shared" si="16"/>
        <v>243</v>
      </c>
      <c r="K66" s="7"/>
      <c r="L66" s="25">
        <f t="shared" si="3"/>
        <v>-4099.5143723450983</v>
      </c>
      <c r="M66" s="17">
        <f t="shared" si="1"/>
        <v>2.2933235995985517</v>
      </c>
      <c r="N66" s="17">
        <f t="shared" si="4"/>
        <v>243.79443300606999</v>
      </c>
      <c r="O66" s="24">
        <f t="shared" si="2"/>
        <v>0.63112380113340716</v>
      </c>
      <c r="P66" s="7"/>
      <c r="Q66" s="25">
        <f t="shared" si="5"/>
        <v>-4104.8269450597563</v>
      </c>
      <c r="R66" s="24">
        <f t="shared" si="6"/>
        <v>246.81671845332508</v>
      </c>
      <c r="S66" s="7"/>
      <c r="T66" s="25">
        <f t="shared" si="7"/>
        <v>0.99993687915949059</v>
      </c>
      <c r="U66" s="24">
        <f t="shared" si="8"/>
        <v>6.0414607793485543E-2</v>
      </c>
      <c r="V66" s="7"/>
      <c r="W66" s="25">
        <f t="shared" si="9"/>
        <v>0.99920288397089252</v>
      </c>
      <c r="X66" s="24">
        <f t="shared" si="10"/>
        <v>258.5750951644369</v>
      </c>
      <c r="Y66" s="7"/>
      <c r="Z66" s="25">
        <f t="shared" si="11"/>
        <v>614</v>
      </c>
      <c r="AA66" s="17">
        <f t="shared" si="15"/>
        <v>258.49799999999993</v>
      </c>
      <c r="AB66" s="24">
        <f t="shared" si="12"/>
        <v>4.5116412098203007</v>
      </c>
      <c r="AC66" s="17">
        <f t="shared" si="13"/>
        <v>7.7095164436968844E-2</v>
      </c>
      <c r="AD66" s="17">
        <f t="shared" ca="1" si="14"/>
        <v>1.8033432773677305E-2</v>
      </c>
      <c r="AE66" s="17">
        <v>103</v>
      </c>
    </row>
    <row r="67" spans="1:31" s="17" customFormat="1" x14ac:dyDescent="0.25">
      <c r="A67" s="17">
        <v>47</v>
      </c>
      <c r="B67" s="17">
        <v>636</v>
      </c>
      <c r="C67" s="17">
        <v>11205</v>
      </c>
      <c r="D67" s="17">
        <v>13170</v>
      </c>
      <c r="E67" s="17">
        <v>15295</v>
      </c>
      <c r="F67" s="17">
        <v>13338</v>
      </c>
      <c r="G67" s="24"/>
      <c r="H67" s="7"/>
      <c r="I67" s="25">
        <f t="shared" si="16"/>
        <v>-4090</v>
      </c>
      <c r="J67" s="24">
        <f t="shared" si="16"/>
        <v>-168</v>
      </c>
      <c r="K67" s="7"/>
      <c r="L67" s="25">
        <f t="shared" si="3"/>
        <v>-4098.8466803800347</v>
      </c>
      <c r="M67" s="17">
        <f t="shared" si="1"/>
        <v>78.263753746491616</v>
      </c>
      <c r="N67" s="17">
        <f t="shared" si="4"/>
        <v>-165.13786103357802</v>
      </c>
      <c r="O67" s="24">
        <f t="shared" si="2"/>
        <v>8.1918394631110836</v>
      </c>
      <c r="P67" s="7"/>
      <c r="Q67" s="25">
        <f t="shared" si="5"/>
        <v>-4096.8269450597563</v>
      </c>
      <c r="R67" s="24">
        <f t="shared" si="6"/>
        <v>-164.18328154667492</v>
      </c>
      <c r="S67" s="7"/>
      <c r="T67" s="25">
        <f t="shared" si="7"/>
        <v>0.9979880771416848</v>
      </c>
      <c r="U67" s="24">
        <f t="shared" si="8"/>
        <v>-4.0187993030000313E-2</v>
      </c>
      <c r="V67" s="7"/>
      <c r="W67" s="25">
        <f t="shared" si="9"/>
        <v>0.99863247708229541</v>
      </c>
      <c r="X67" s="24">
        <f t="shared" si="10"/>
        <v>264.33965841775034</v>
      </c>
      <c r="Y67" s="7"/>
      <c r="Z67" s="25">
        <f t="shared" si="11"/>
        <v>636</v>
      </c>
      <c r="AA67" s="17">
        <f t="shared" si="15"/>
        <v>264.22199999999992</v>
      </c>
      <c r="AB67" s="24">
        <f t="shared" si="12"/>
        <v>4.6115438562044559</v>
      </c>
      <c r="AC67" s="17">
        <f t="shared" si="13"/>
        <v>0.11765841775041963</v>
      </c>
      <c r="AD67" s="17">
        <f t="shared" ca="1" si="14"/>
        <v>8.5495535039399329E-2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11228</v>
      </c>
      <c r="D68" s="17">
        <v>12976</v>
      </c>
      <c r="E68" s="17">
        <v>15278</v>
      </c>
      <c r="F68" s="17">
        <v>13543</v>
      </c>
      <c r="G68" s="24"/>
      <c r="H68" s="7"/>
      <c r="I68" s="25">
        <f t="shared" si="16"/>
        <v>-4050</v>
      </c>
      <c r="J68" s="24">
        <f t="shared" si="16"/>
        <v>-567</v>
      </c>
      <c r="K68" s="7"/>
      <c r="L68" s="25">
        <f t="shared" si="3"/>
        <v>-4058.2968642123901</v>
      </c>
      <c r="M68" s="17">
        <f t="shared" si="1"/>
        <v>68.837955758839911</v>
      </c>
      <c r="N68" s="17">
        <f t="shared" si="4"/>
        <v>-565.45250239374059</v>
      </c>
      <c r="O68" s="24">
        <f t="shared" si="2"/>
        <v>2.3947488413786111</v>
      </c>
      <c r="P68" s="7"/>
      <c r="Q68" s="25">
        <f t="shared" si="5"/>
        <v>-4056.8269450597559</v>
      </c>
      <c r="R68" s="24">
        <f t="shared" si="6"/>
        <v>-563.18328154667495</v>
      </c>
      <c r="S68" s="7"/>
      <c r="T68" s="25">
        <f t="shared" si="7"/>
        <v>0.98824406705265588</v>
      </c>
      <c r="U68" s="24">
        <f t="shared" si="8"/>
        <v>-0.13785329163966178</v>
      </c>
      <c r="V68" s="7"/>
      <c r="W68" s="25">
        <f t="shared" si="9"/>
        <v>0.99022587981795462</v>
      </c>
      <c r="X68" s="24">
        <f t="shared" si="10"/>
        <v>269.9605824396283</v>
      </c>
      <c r="Y68" s="7"/>
      <c r="Z68" s="25">
        <f t="shared" si="11"/>
        <v>625</v>
      </c>
      <c r="AA68" s="17">
        <f t="shared" si="15"/>
        <v>269.84699999999992</v>
      </c>
      <c r="AB68" s="24">
        <f t="shared" si="12"/>
        <v>4.7097186266291367</v>
      </c>
      <c r="AC68" s="17">
        <f t="shared" si="13"/>
        <v>0.11358243962837378</v>
      </c>
      <c r="AD68" s="17">
        <f t="shared" ca="1" si="14"/>
        <v>-1.9022251345120367E-2</v>
      </c>
      <c r="AE68" s="17">
        <v>101</v>
      </c>
    </row>
    <row r="69" spans="1:31" s="17" customFormat="1" x14ac:dyDescent="0.25">
      <c r="A69" s="17">
        <v>49</v>
      </c>
      <c r="B69" s="17">
        <v>627</v>
      </c>
      <c r="C69" s="17">
        <v>11261</v>
      </c>
      <c r="D69" s="17">
        <v>12777</v>
      </c>
      <c r="E69" s="17">
        <v>15236</v>
      </c>
      <c r="F69" s="17">
        <v>13734</v>
      </c>
      <c r="G69" s="24"/>
      <c r="H69" s="7"/>
      <c r="I69" s="25">
        <f t="shared" si="16"/>
        <v>-3975</v>
      </c>
      <c r="J69" s="24">
        <f t="shared" si="16"/>
        <v>-957</v>
      </c>
      <c r="K69" s="7"/>
      <c r="L69" s="25">
        <f t="shared" si="3"/>
        <v>-3978.275387948866</v>
      </c>
      <c r="M69" s="17">
        <f t="shared" si="1"/>
        <v>10.728166215576328</v>
      </c>
      <c r="N69" s="17">
        <f t="shared" si="4"/>
        <v>-961.60122195012411</v>
      </c>
      <c r="O69" s="24">
        <f t="shared" si="2"/>
        <v>21.17124343430395</v>
      </c>
      <c r="P69" s="7"/>
      <c r="Q69" s="25">
        <f t="shared" si="5"/>
        <v>-3981.8269450597559</v>
      </c>
      <c r="R69" s="24">
        <f t="shared" si="6"/>
        <v>-953.18328154667495</v>
      </c>
      <c r="S69" s="7"/>
      <c r="T69" s="25">
        <f t="shared" si="7"/>
        <v>0.96997404813572685</v>
      </c>
      <c r="U69" s="24">
        <f t="shared" si="8"/>
        <v>-0.23331561358895492</v>
      </c>
      <c r="V69" s="7"/>
      <c r="W69" s="25">
        <f t="shared" si="9"/>
        <v>0.97326228542412863</v>
      </c>
      <c r="X69" s="24">
        <f t="shared" si="10"/>
        <v>275.51599790263992</v>
      </c>
      <c r="Y69" s="7"/>
      <c r="Z69" s="25">
        <f t="shared" si="11"/>
        <v>627</v>
      </c>
      <c r="AA69" s="17">
        <f t="shared" si="15"/>
        <v>275.4899999999999</v>
      </c>
      <c r="AB69" s="24">
        <f t="shared" si="12"/>
        <v>4.8082075563191768</v>
      </c>
      <c r="AC69" s="17">
        <f t="shared" si="13"/>
        <v>2.5997902640028769E-2</v>
      </c>
      <c r="AD69" s="17">
        <f t="shared" ca="1" si="14"/>
        <v>2.6569959777077656E-2</v>
      </c>
      <c r="AE69" s="17">
        <v>100</v>
      </c>
    </row>
    <row r="70" spans="1:31" s="17" customFormat="1" x14ac:dyDescent="0.25">
      <c r="A70" s="17">
        <v>50</v>
      </c>
      <c r="B70" s="17">
        <v>645</v>
      </c>
      <c r="C70" s="17">
        <v>11326</v>
      </c>
      <c r="D70" s="17">
        <v>12579</v>
      </c>
      <c r="E70" s="17">
        <v>15177</v>
      </c>
      <c r="F70" s="17">
        <v>13931</v>
      </c>
      <c r="G70" s="24"/>
      <c r="H70" s="7"/>
      <c r="I70" s="25">
        <f t="shared" si="16"/>
        <v>-3851</v>
      </c>
      <c r="J70" s="24">
        <f t="shared" si="16"/>
        <v>-1352</v>
      </c>
      <c r="K70" s="7"/>
      <c r="L70" s="25">
        <f t="shared" si="3"/>
        <v>-3855.6582914076162</v>
      </c>
      <c r="M70" s="17">
        <f t="shared" si="1"/>
        <v>21.699678838270557</v>
      </c>
      <c r="N70" s="17">
        <f t="shared" si="4"/>
        <v>-1359.3822412316124</v>
      </c>
      <c r="O70" s="24">
        <f t="shared" si="2"/>
        <v>54.497485601718125</v>
      </c>
      <c r="P70" s="7"/>
      <c r="Q70" s="25">
        <f t="shared" si="5"/>
        <v>-3857.8269450597559</v>
      </c>
      <c r="R70" s="24">
        <f t="shared" si="6"/>
        <v>-1348.1832815466748</v>
      </c>
      <c r="S70" s="7"/>
      <c r="T70" s="25">
        <f t="shared" si="7"/>
        <v>0.93976761685973753</v>
      </c>
      <c r="U70" s="24">
        <f t="shared" si="8"/>
        <v>-0.33000181146067487</v>
      </c>
      <c r="V70" s="7"/>
      <c r="W70" s="25">
        <f t="shared" si="9"/>
        <v>0.94437792905002316</v>
      </c>
      <c r="X70" s="24">
        <f t="shared" si="10"/>
        <v>281.29651635497703</v>
      </c>
      <c r="Y70" s="7"/>
      <c r="Z70" s="25">
        <f t="shared" si="11"/>
        <v>645</v>
      </c>
      <c r="AA70" s="17">
        <f t="shared" si="15"/>
        <v>281.2949999999999</v>
      </c>
      <c r="AB70" s="24">
        <f t="shared" si="12"/>
        <v>4.909523919397448</v>
      </c>
      <c r="AC70" s="17">
        <f t="shared" si="13"/>
        <v>1.516354977127321E-3</v>
      </c>
      <c r="AD70" s="17">
        <f t="shared" ca="1" si="14"/>
        <v>1.2523174795830982E-2</v>
      </c>
      <c r="AE70" s="17">
        <v>99</v>
      </c>
    </row>
    <row r="71" spans="1:31" s="17" customFormat="1" x14ac:dyDescent="0.25">
      <c r="A71" s="17">
        <v>51</v>
      </c>
      <c r="B71" s="17">
        <v>637</v>
      </c>
      <c r="C71" s="17">
        <v>11408</v>
      </c>
      <c r="D71" s="17">
        <v>12398</v>
      </c>
      <c r="E71" s="17">
        <v>15102</v>
      </c>
      <c r="F71" s="17">
        <v>14128</v>
      </c>
      <c r="G71" s="24"/>
      <c r="H71" s="7"/>
      <c r="I71" s="25">
        <f t="shared" si="16"/>
        <v>-3694</v>
      </c>
      <c r="J71" s="24">
        <f t="shared" si="16"/>
        <v>-1730</v>
      </c>
      <c r="K71" s="7"/>
      <c r="L71" s="25">
        <f t="shared" si="3"/>
        <v>-3695.6701126770081</v>
      </c>
      <c r="M71" s="17">
        <f t="shared" si="1"/>
        <v>2.7892763539031349</v>
      </c>
      <c r="N71" s="17">
        <f t="shared" si="4"/>
        <v>-1738.5768107833544</v>
      </c>
      <c r="O71" s="24">
        <f t="shared" si="2"/>
        <v>73.561683213464377</v>
      </c>
      <c r="P71" s="7"/>
      <c r="Q71" s="25">
        <f t="shared" si="5"/>
        <v>-3700.8269450597559</v>
      </c>
      <c r="R71" s="24">
        <f t="shared" si="6"/>
        <v>-1726.1832815466748</v>
      </c>
      <c r="S71" s="7"/>
      <c r="T71" s="25">
        <f t="shared" si="7"/>
        <v>0.90152237726029938</v>
      </c>
      <c r="U71" s="24">
        <f t="shared" si="8"/>
        <v>-0.42252683119614365</v>
      </c>
      <c r="V71" s="7"/>
      <c r="W71" s="25">
        <f t="shared" si="9"/>
        <v>0.90739698815464642</v>
      </c>
      <c r="X71" s="24">
        <f t="shared" si="10"/>
        <v>287.00405391752861</v>
      </c>
      <c r="Y71" s="7"/>
      <c r="Z71" s="25">
        <f t="shared" si="11"/>
        <v>637</v>
      </c>
      <c r="AA71" s="17">
        <f t="shared" si="15"/>
        <v>287.02799999999991</v>
      </c>
      <c r="AB71" s="24">
        <f t="shared" si="12"/>
        <v>5.0095836454142821</v>
      </c>
      <c r="AC71" s="17">
        <f t="shared" si="13"/>
        <v>-2.3946082471297814E-2</v>
      </c>
      <c r="AD71" s="17">
        <f t="shared" ca="1" si="14"/>
        <v>-5.7326491024696224E-2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11487</v>
      </c>
      <c r="D72" s="17">
        <v>12207</v>
      </c>
      <c r="E72" s="17">
        <v>14990</v>
      </c>
      <c r="F72" s="17">
        <v>14282</v>
      </c>
      <c r="G72" s="24"/>
      <c r="H72" s="7"/>
      <c r="I72" s="25">
        <f t="shared" si="16"/>
        <v>-3503</v>
      </c>
      <c r="J72" s="24">
        <f t="shared" si="16"/>
        <v>-2075</v>
      </c>
      <c r="K72" s="7"/>
      <c r="L72" s="25">
        <f t="shared" si="3"/>
        <v>-3506.0408398912077</v>
      </c>
      <c r="M72" s="17">
        <f t="shared" si="1"/>
        <v>9.2467072439602056</v>
      </c>
      <c r="N72" s="17">
        <f t="shared" si="4"/>
        <v>-2088.2211486754973</v>
      </c>
      <c r="O72" s="24">
        <f t="shared" si="2"/>
        <v>174.79877229960297</v>
      </c>
      <c r="P72" s="7"/>
      <c r="Q72" s="25">
        <f t="shared" si="5"/>
        <v>-3509.8269450597559</v>
      </c>
      <c r="R72" s="24">
        <f t="shared" si="6"/>
        <v>-2071.1832815466751</v>
      </c>
      <c r="S72" s="7"/>
      <c r="T72" s="25">
        <f t="shared" si="7"/>
        <v>0.8549947290851867</v>
      </c>
      <c r="U72" s="24">
        <f t="shared" si="8"/>
        <v>-0.50697426984359528</v>
      </c>
      <c r="V72" s="7"/>
      <c r="W72" s="25">
        <f t="shared" si="9"/>
        <v>0.86202217234184608</v>
      </c>
      <c r="X72" s="24">
        <f t="shared" si="10"/>
        <v>292.49587173664668</v>
      </c>
      <c r="Y72" s="7"/>
      <c r="Z72" s="25">
        <f t="shared" si="11"/>
        <v>615</v>
      </c>
      <c r="AA72" s="17">
        <f t="shared" si="15"/>
        <v>292.56299999999993</v>
      </c>
      <c r="AB72" s="24">
        <f t="shared" si="12"/>
        <v>5.1061876195121689</v>
      </c>
      <c r="AC72" s="17">
        <f t="shared" si="13"/>
        <v>-6.7128263353254169E-2</v>
      </c>
      <c r="AD72" s="17">
        <f t="shared" ca="1" si="14"/>
        <v>2.9111994297238653E-2</v>
      </c>
      <c r="AE72" s="17">
        <v>97</v>
      </c>
    </row>
    <row r="73" spans="1:31" s="17" customFormat="1" x14ac:dyDescent="0.25">
      <c r="A73" s="17">
        <v>53</v>
      </c>
      <c r="B73" s="17">
        <v>614</v>
      </c>
      <c r="C73" s="17">
        <v>11604</v>
      </c>
      <c r="D73" s="17">
        <v>12047</v>
      </c>
      <c r="E73" s="17">
        <v>14887</v>
      </c>
      <c r="F73" s="17">
        <v>14456</v>
      </c>
      <c r="G73" s="24"/>
      <c r="H73" s="7"/>
      <c r="I73" s="25">
        <f t="shared" si="16"/>
        <v>-3283</v>
      </c>
      <c r="J73" s="24">
        <f t="shared" si="16"/>
        <v>-2409</v>
      </c>
      <c r="K73" s="7"/>
      <c r="L73" s="25">
        <f t="shared" si="3"/>
        <v>-3284.0368450382907</v>
      </c>
      <c r="M73" s="17">
        <f t="shared" si="1"/>
        <v>1.0750476334280872</v>
      </c>
      <c r="N73" s="17">
        <f t="shared" si="4"/>
        <v>-2417.8741749650808</v>
      </c>
      <c r="O73" s="24">
        <f t="shared" si="2"/>
        <v>78.750981310866521</v>
      </c>
      <c r="P73" s="7"/>
      <c r="Q73" s="25">
        <f t="shared" si="5"/>
        <v>-3289.8269450597559</v>
      </c>
      <c r="R73" s="24">
        <f t="shared" si="6"/>
        <v>-2405.1832815466751</v>
      </c>
      <c r="S73" s="7"/>
      <c r="T73" s="25">
        <f t="shared" si="7"/>
        <v>0.80140267359552819</v>
      </c>
      <c r="U73" s="24">
        <f t="shared" si="8"/>
        <v>-0.58872918146170794</v>
      </c>
      <c r="V73" s="7"/>
      <c r="W73" s="25">
        <f t="shared" si="9"/>
        <v>0.80954538972545287</v>
      </c>
      <c r="X73" s="24">
        <f t="shared" si="10"/>
        <v>298.06107999517621</v>
      </c>
      <c r="Y73" s="7"/>
      <c r="Z73" s="25">
        <f t="shared" si="11"/>
        <v>614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-2.792000482372714E-2</v>
      </c>
      <c r="AD73" s="17">
        <f t="shared" ca="1" si="14"/>
        <v>-2.5353034325235058E-3</v>
      </c>
      <c r="AE73" s="17">
        <v>96</v>
      </c>
    </row>
    <row r="74" spans="1:31" s="17" customFormat="1" x14ac:dyDescent="0.25">
      <c r="A74" s="17">
        <v>54</v>
      </c>
      <c r="B74" s="17">
        <v>611</v>
      </c>
      <c r="C74" s="17">
        <v>11744</v>
      </c>
      <c r="D74" s="17">
        <v>11912</v>
      </c>
      <c r="E74" s="17">
        <v>14782</v>
      </c>
      <c r="F74" s="17">
        <v>14625</v>
      </c>
      <c r="G74" s="24"/>
      <c r="H74" s="7"/>
      <c r="I74" s="25">
        <f t="shared" si="16"/>
        <v>-3038</v>
      </c>
      <c r="J74" s="24">
        <f t="shared" si="16"/>
        <v>-2713</v>
      </c>
      <c r="K74" s="7"/>
      <c r="L74" s="25">
        <f t="shared" si="3"/>
        <v>-3032.7460690061025</v>
      </c>
      <c r="M74" s="17">
        <f t="shared" si="1"/>
        <v>27.603790888636603</v>
      </c>
      <c r="N74" s="17">
        <f t="shared" si="4"/>
        <v>-2723.6070975990383</v>
      </c>
      <c r="O74" s="24">
        <f t="shared" si="2"/>
        <v>112.51051947552402</v>
      </c>
      <c r="P74" s="7"/>
      <c r="Q74" s="25">
        <f t="shared" si="5"/>
        <v>-3044.8269450597559</v>
      </c>
      <c r="R74" s="24">
        <f t="shared" si="6"/>
        <v>-2709.1832815466751</v>
      </c>
      <c r="S74" s="7"/>
      <c r="T74" s="25">
        <f t="shared" si="7"/>
        <v>0.74172061180022664</v>
      </c>
      <c r="U74" s="24">
        <f t="shared" si="8"/>
        <v>-0.66314083754525954</v>
      </c>
      <c r="V74" s="7"/>
      <c r="W74" s="25">
        <f t="shared" si="9"/>
        <v>0.75087740290808791</v>
      </c>
      <c r="X74" s="24">
        <f t="shared" si="10"/>
        <v>303.48462734188388</v>
      </c>
      <c r="Y74" s="7"/>
      <c r="Z74" s="25">
        <f t="shared" si="11"/>
        <v>611</v>
      </c>
      <c r="AA74" s="17">
        <f t="shared" si="15"/>
        <v>303.58799999999997</v>
      </c>
      <c r="AB74" s="24">
        <f t="shared" si="12"/>
        <v>5.2986101695445447</v>
      </c>
      <c r="AC74" s="17">
        <f t="shared" si="13"/>
        <v>-0.10337265811608631</v>
      </c>
      <c r="AD74" s="17">
        <f t="shared" ca="1" si="14"/>
        <v>8.350161788865762E-2</v>
      </c>
      <c r="AE74" s="17">
        <v>95</v>
      </c>
    </row>
    <row r="75" spans="1:31" s="17" customFormat="1" x14ac:dyDescent="0.25">
      <c r="A75" s="17">
        <v>55</v>
      </c>
      <c r="B75" s="17">
        <v>627</v>
      </c>
      <c r="C75" s="17">
        <v>11876</v>
      </c>
      <c r="D75" s="17">
        <v>11755</v>
      </c>
      <c r="E75" s="17">
        <v>14622</v>
      </c>
      <c r="F75" s="17">
        <v>14753</v>
      </c>
      <c r="G75" s="24"/>
      <c r="H75" s="7"/>
      <c r="I75" s="25">
        <f t="shared" si="16"/>
        <v>-2746</v>
      </c>
      <c r="J75" s="24">
        <f t="shared" si="16"/>
        <v>-2998</v>
      </c>
      <c r="K75" s="7"/>
      <c r="L75" s="25">
        <f t="shared" si="3"/>
        <v>-2745.808647615695</v>
      </c>
      <c r="M75" s="17">
        <f t="shared" si="1"/>
        <v>3.6615734979205186E-2</v>
      </c>
      <c r="N75" s="17">
        <f t="shared" si="4"/>
        <v>-3011.2493258905542</v>
      </c>
      <c r="O75" s="24">
        <f t="shared" si="2"/>
        <v>175.54463655411107</v>
      </c>
      <c r="P75" s="7"/>
      <c r="Q75" s="25">
        <f t="shared" si="5"/>
        <v>-2752.8269450597559</v>
      </c>
      <c r="R75" s="24">
        <f t="shared" si="6"/>
        <v>-2994.1832815466751</v>
      </c>
      <c r="S75" s="7"/>
      <c r="T75" s="25">
        <f t="shared" si="7"/>
        <v>0.67058933815031629</v>
      </c>
      <c r="U75" s="24">
        <f t="shared" si="8"/>
        <v>-0.73290176512358907</v>
      </c>
      <c r="V75" s="7"/>
      <c r="W75" s="25">
        <f t="shared" si="9"/>
        <v>0.68069539944502155</v>
      </c>
      <c r="X75" s="24">
        <f t="shared" si="10"/>
        <v>309.15020833102608</v>
      </c>
      <c r="Y75" s="7"/>
      <c r="Z75" s="25">
        <f t="shared" si="11"/>
        <v>627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-8.0791668973859032E-2</v>
      </c>
      <c r="AD75" s="17">
        <f t="shared" ca="1" si="14"/>
        <v>6.818704570355294E-2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12034</v>
      </c>
      <c r="D76" s="17">
        <v>11627</v>
      </c>
      <c r="E76" s="17">
        <v>14464</v>
      </c>
      <c r="F76" s="17">
        <v>14888</v>
      </c>
      <c r="G76" s="24"/>
      <c r="H76" s="7"/>
      <c r="I76" s="25">
        <f t="shared" si="16"/>
        <v>-2430</v>
      </c>
      <c r="J76" s="24">
        <f t="shared" si="16"/>
        <v>-3261</v>
      </c>
      <c r="K76" s="7"/>
      <c r="L76" s="25">
        <f t="shared" si="3"/>
        <v>-2426.9871632647078</v>
      </c>
      <c r="M76" s="17">
        <f t="shared" si="1"/>
        <v>9.0771851935264003</v>
      </c>
      <c r="N76" s="17">
        <f t="shared" si="4"/>
        <v>-3273.560908368283</v>
      </c>
      <c r="O76" s="24">
        <f t="shared" si="2"/>
        <v>157.77641903640142</v>
      </c>
      <c r="P76" s="7"/>
      <c r="Q76" s="25">
        <f t="shared" si="5"/>
        <v>-2436.8269450597559</v>
      </c>
      <c r="R76" s="24">
        <f t="shared" si="6"/>
        <v>-3257.1832815466751</v>
      </c>
      <c r="S76" s="7"/>
      <c r="T76" s="25">
        <f t="shared" si="7"/>
        <v>0.5936116584469886</v>
      </c>
      <c r="U76" s="24">
        <f t="shared" si="8"/>
        <v>-0.79727763864324064</v>
      </c>
      <c r="V76" s="7"/>
      <c r="W76" s="25">
        <f t="shared" si="9"/>
        <v>0.6045926485403178</v>
      </c>
      <c r="X76" s="24">
        <f t="shared" si="10"/>
        <v>314.8613277622635</v>
      </c>
      <c r="Y76" s="7"/>
      <c r="Z76" s="25">
        <f t="shared" si="11"/>
        <v>637</v>
      </c>
      <c r="AA76" s="17">
        <f t="shared" si="15"/>
        <v>314.96399999999994</v>
      </c>
      <c r="AB76" s="24">
        <f t="shared" si="12"/>
        <v>5.497158825251419</v>
      </c>
      <c r="AC76" s="17">
        <f t="shared" si="13"/>
        <v>-0.10267223773644218</v>
      </c>
      <c r="AD76" s="17">
        <f t="shared" ca="1" si="14"/>
        <v>0.16006693579743114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12206</v>
      </c>
      <c r="D77" s="17">
        <v>11500</v>
      </c>
      <c r="E77" s="17">
        <v>14285</v>
      </c>
      <c r="F77" s="17">
        <v>14997</v>
      </c>
      <c r="G77" s="24"/>
      <c r="H77" s="7"/>
      <c r="I77" s="25">
        <f t="shared" si="16"/>
        <v>-2079</v>
      </c>
      <c r="J77" s="24">
        <f t="shared" si="16"/>
        <v>-3497</v>
      </c>
      <c r="K77" s="7"/>
      <c r="L77" s="25">
        <f t="shared" si="3"/>
        <v>-2080.4788019527532</v>
      </c>
      <c r="M77" s="17">
        <f t="shared" si="1"/>
        <v>2.1868552154666818</v>
      </c>
      <c r="N77" s="17">
        <f t="shared" si="4"/>
        <v>-3505.1021763656736</v>
      </c>
      <c r="O77" s="24">
        <f t="shared" si="2"/>
        <v>65.645261860479636</v>
      </c>
      <c r="P77" s="7"/>
      <c r="Q77" s="25">
        <f t="shared" si="5"/>
        <v>-2085.8269450597559</v>
      </c>
      <c r="R77" s="24">
        <f t="shared" si="6"/>
        <v>-3493.1832815466751</v>
      </c>
      <c r="S77" s="7"/>
      <c r="T77" s="25">
        <f t="shared" si="7"/>
        <v>0.50810796991576068</v>
      </c>
      <c r="U77" s="24">
        <f t="shared" si="8"/>
        <v>-0.85504458218178725</v>
      </c>
      <c r="V77" s="7"/>
      <c r="W77" s="25">
        <f t="shared" si="9"/>
        <v>0.51987252482328794</v>
      </c>
      <c r="X77" s="24">
        <f t="shared" si="10"/>
        <v>320.73527992822767</v>
      </c>
      <c r="Y77" s="7"/>
      <c r="Z77" s="25">
        <f t="shared" si="11"/>
        <v>643</v>
      </c>
      <c r="AA77" s="17">
        <f t="shared" si="15"/>
        <v>320.75099999999992</v>
      </c>
      <c r="AB77" s="24">
        <f t="shared" si="12"/>
        <v>5.5981610290643298</v>
      </c>
      <c r="AC77" s="17">
        <f t="shared" si="13"/>
        <v>-1.5720071772250321E-2</v>
      </c>
      <c r="AD77" s="17">
        <f t="shared" ca="1" si="14"/>
        <v>-2.2420674628619963E-2</v>
      </c>
      <c r="AE77" s="17">
        <v>92</v>
      </c>
    </row>
    <row r="78" spans="1:31" s="17" customFormat="1" x14ac:dyDescent="0.25">
      <c r="A78" s="17">
        <v>58</v>
      </c>
      <c r="B78" s="17">
        <v>627</v>
      </c>
      <c r="C78" s="17">
        <v>12384</v>
      </c>
      <c r="D78" s="17">
        <v>11404</v>
      </c>
      <c r="E78" s="17">
        <v>14106</v>
      </c>
      <c r="F78" s="17">
        <v>15094</v>
      </c>
      <c r="G78" s="24"/>
      <c r="H78" s="7"/>
      <c r="I78" s="25">
        <f t="shared" si="16"/>
        <v>-1722</v>
      </c>
      <c r="J78" s="24">
        <f t="shared" si="16"/>
        <v>-3690</v>
      </c>
      <c r="K78" s="7"/>
      <c r="L78" s="25">
        <f t="shared" si="3"/>
        <v>-1722.0732791092482</v>
      </c>
      <c r="M78" s="17">
        <f t="shared" si="1"/>
        <v>5.3698278522144672E-3</v>
      </c>
      <c r="N78" s="17">
        <f t="shared" si="4"/>
        <v>-3696.4688206185247</v>
      </c>
      <c r="O78" s="24">
        <f t="shared" si="2"/>
        <v>41.845640194649761</v>
      </c>
      <c r="P78" s="7"/>
      <c r="Q78" s="25">
        <f t="shared" si="5"/>
        <v>-1728.8269450597559</v>
      </c>
      <c r="R78" s="24">
        <f t="shared" si="6"/>
        <v>-3686.1832815466751</v>
      </c>
      <c r="S78" s="7"/>
      <c r="T78" s="25">
        <f t="shared" si="7"/>
        <v>0.42114267987117843</v>
      </c>
      <c r="U78" s="24">
        <f t="shared" si="8"/>
        <v>-0.90228619278746314</v>
      </c>
      <c r="V78" s="7"/>
      <c r="W78" s="25">
        <f t="shared" si="9"/>
        <v>0.43354643157326367</v>
      </c>
      <c r="X78" s="24">
        <f t="shared" si="10"/>
        <v>326.37096921129421</v>
      </c>
      <c r="Y78" s="7"/>
      <c r="Z78" s="25">
        <f t="shared" si="11"/>
        <v>627</v>
      </c>
      <c r="AA78" s="17">
        <f t="shared" si="15"/>
        <v>326.39399999999989</v>
      </c>
      <c r="AB78" s="24">
        <f t="shared" si="12"/>
        <v>5.6966499587543691</v>
      </c>
      <c r="AC78" s="17">
        <f t="shared" si="13"/>
        <v>-2.3030788705682426E-2</v>
      </c>
      <c r="AD78" s="17">
        <f t="shared" ca="1" si="14"/>
        <v>0.12147101405065541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12566</v>
      </c>
      <c r="D79" s="17">
        <v>11323</v>
      </c>
      <c r="E79" s="17">
        <v>13916</v>
      </c>
      <c r="F79" s="17">
        <v>15167</v>
      </c>
      <c r="G79" s="24"/>
      <c r="H79" s="7"/>
      <c r="I79" s="25">
        <f t="shared" si="16"/>
        <v>-1350</v>
      </c>
      <c r="J79" s="24">
        <f t="shared" si="16"/>
        <v>-3844</v>
      </c>
      <c r="K79" s="7"/>
      <c r="L79" s="25">
        <f t="shared" si="3"/>
        <v>-1348.1290009555451</v>
      </c>
      <c r="M79" s="17">
        <f t="shared" si="1"/>
        <v>3.5006374243513267</v>
      </c>
      <c r="N79" s="17">
        <f t="shared" si="4"/>
        <v>-3851.5423083391561</v>
      </c>
      <c r="O79" s="24">
        <f t="shared" si="2"/>
        <v>56.886415082903341</v>
      </c>
      <c r="P79" s="7"/>
      <c r="Q79" s="25">
        <f t="shared" si="5"/>
        <v>-1356.8269450597559</v>
      </c>
      <c r="R79" s="24">
        <f t="shared" si="6"/>
        <v>-3840.1832815466751</v>
      </c>
      <c r="S79" s="7"/>
      <c r="T79" s="25">
        <f t="shared" si="7"/>
        <v>0.33052338604321041</v>
      </c>
      <c r="U79" s="24">
        <f t="shared" si="8"/>
        <v>-0.93998157119820969</v>
      </c>
      <c r="V79" s="7"/>
      <c r="W79" s="25">
        <f t="shared" si="9"/>
        <v>0.34343517750600894</v>
      </c>
      <c r="X79" s="24">
        <f t="shared" si="10"/>
        <v>331.96467597430535</v>
      </c>
      <c r="Y79" s="7"/>
      <c r="Z79" s="25">
        <f t="shared" si="11"/>
        <v>625</v>
      </c>
      <c r="AA79" s="17">
        <f t="shared" si="15"/>
        <v>332.01899999999989</v>
      </c>
      <c r="AB79" s="24">
        <f t="shared" si="12"/>
        <v>5.7948247291790507</v>
      </c>
      <c r="AC79" s="17">
        <f t="shared" si="13"/>
        <v>-5.4324025694540978E-2</v>
      </c>
      <c r="AD79" s="17">
        <f t="shared" ca="1" si="14"/>
        <v>0.12368001055801869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12778</v>
      </c>
      <c r="D80" s="17">
        <v>11268</v>
      </c>
      <c r="E80" s="17">
        <v>13732</v>
      </c>
      <c r="F80" s="17">
        <v>15238</v>
      </c>
      <c r="G80" s="24"/>
      <c r="H80" s="7"/>
      <c r="I80" s="25">
        <f t="shared" si="16"/>
        <v>-954</v>
      </c>
      <c r="J80" s="24">
        <f t="shared" si="16"/>
        <v>-3970</v>
      </c>
      <c r="K80" s="7"/>
      <c r="L80" s="25">
        <f t="shared" si="3"/>
        <v>-955.48511262520412</v>
      </c>
      <c r="M80" s="17">
        <f t="shared" si="1"/>
        <v>2.2055595095406848</v>
      </c>
      <c r="N80" s="17">
        <f t="shared" si="4"/>
        <v>-3970.9132105547242</v>
      </c>
      <c r="O80" s="24">
        <f t="shared" si="2"/>
        <v>0.83395351725963285</v>
      </c>
      <c r="P80" s="7"/>
      <c r="Q80" s="25">
        <f t="shared" si="5"/>
        <v>-960.82694505975587</v>
      </c>
      <c r="R80" s="24">
        <f t="shared" si="6"/>
        <v>-3966.1832815466751</v>
      </c>
      <c r="S80" s="7"/>
      <c r="T80" s="25">
        <f t="shared" si="7"/>
        <v>0.23405768616182507</v>
      </c>
      <c r="U80" s="24">
        <f t="shared" si="8"/>
        <v>-0.97082324444336587</v>
      </c>
      <c r="V80" s="7"/>
      <c r="W80" s="25">
        <f t="shared" si="9"/>
        <v>0.24738305076950326</v>
      </c>
      <c r="X80" s="24">
        <f t="shared" si="10"/>
        <v>337.73939646311896</v>
      </c>
      <c r="Y80" s="7"/>
      <c r="Z80" s="25">
        <f t="shared" si="11"/>
        <v>634</v>
      </c>
      <c r="AA80" s="17">
        <f t="shared" si="15"/>
        <v>337.72499999999991</v>
      </c>
      <c r="AB80" s="24">
        <f t="shared" si="12"/>
        <v>5.8944132162978473</v>
      </c>
      <c r="AC80" s="17">
        <f t="shared" si="13"/>
        <v>1.4396463119055625E-2</v>
      </c>
      <c r="AD80" s="17">
        <f t="shared" ca="1" si="14"/>
        <v>-3.5645296663687986E-2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12968</v>
      </c>
      <c r="D81" s="17">
        <v>11229</v>
      </c>
      <c r="E81" s="17">
        <v>13537</v>
      </c>
      <c r="F81" s="17">
        <v>15280</v>
      </c>
      <c r="G81" s="24"/>
      <c r="H81" s="7"/>
      <c r="I81" s="25">
        <f t="shared" si="16"/>
        <v>-569</v>
      </c>
      <c r="J81" s="24">
        <f t="shared" si="16"/>
        <v>-4051</v>
      </c>
      <c r="K81" s="7"/>
      <c r="L81" s="25">
        <f t="shared" si="3"/>
        <v>-568.65577488703786</v>
      </c>
      <c r="M81" s="17">
        <f t="shared" si="1"/>
        <v>0.11849092839379489</v>
      </c>
      <c r="N81" s="17">
        <f t="shared" si="4"/>
        <v>-4048.5991317303524</v>
      </c>
      <c r="O81" s="24">
        <f t="shared" si="2"/>
        <v>5.7641684482007429</v>
      </c>
      <c r="P81" s="7"/>
      <c r="Q81" s="25">
        <f t="shared" si="5"/>
        <v>-575.82694505975587</v>
      </c>
      <c r="R81" s="24">
        <f t="shared" si="6"/>
        <v>-4047.1832815466751</v>
      </c>
      <c r="S81" s="7"/>
      <c r="T81" s="25">
        <f t="shared" si="7"/>
        <v>0.14027158905492265</v>
      </c>
      <c r="U81" s="24">
        <f t="shared" si="8"/>
        <v>-0.99065003438668064</v>
      </c>
      <c r="V81" s="7"/>
      <c r="W81" s="25">
        <f t="shared" si="9"/>
        <v>0.1538598391735731</v>
      </c>
      <c r="X81" s="24">
        <f t="shared" si="10"/>
        <v>343.20695727192583</v>
      </c>
      <c r="Y81" s="7"/>
      <c r="Z81" s="25">
        <f t="shared" si="11"/>
        <v>610</v>
      </c>
      <c r="AA81" s="17">
        <f t="shared" si="15"/>
        <v>343.21499999999992</v>
      </c>
      <c r="AB81" s="24">
        <f t="shared" si="12"/>
        <v>5.9902317922323363</v>
      </c>
      <c r="AC81" s="17">
        <f t="shared" si="13"/>
        <v>-8.0427280740877904E-3</v>
      </c>
      <c r="AD81" s="17">
        <f t="shared" ca="1" si="14"/>
        <v>5.6896902680989569E-2</v>
      </c>
      <c r="AE81" s="17">
        <v>88</v>
      </c>
    </row>
    <row r="82" spans="1:31" s="17" customFormat="1" x14ac:dyDescent="0.25">
      <c r="A82" s="17">
        <v>62</v>
      </c>
      <c r="B82" s="17">
        <v>611</v>
      </c>
      <c r="C82" s="17">
        <v>13168</v>
      </c>
      <c r="D82" s="17">
        <v>11212</v>
      </c>
      <c r="E82" s="17">
        <v>13347</v>
      </c>
      <c r="F82" s="17">
        <v>15302</v>
      </c>
      <c r="G82" s="24"/>
      <c r="H82" s="7"/>
      <c r="I82" s="25">
        <f t="shared" si="16"/>
        <v>-179</v>
      </c>
      <c r="J82" s="24">
        <f t="shared" si="16"/>
        <v>-4090</v>
      </c>
      <c r="K82" s="7"/>
      <c r="L82" s="25">
        <f t="shared" si="3"/>
        <v>-175.90214195941917</v>
      </c>
      <c r="M82" s="17">
        <f t="shared" si="1"/>
        <v>9.5967244395913092</v>
      </c>
      <c r="N82" s="17">
        <f t="shared" si="4"/>
        <v>-4089.1447312835439</v>
      </c>
      <c r="O82" s="24">
        <f t="shared" si="2"/>
        <v>0.73148457734840766</v>
      </c>
      <c r="P82" s="7"/>
      <c r="Q82" s="25">
        <f t="shared" si="5"/>
        <v>-185.82694505975593</v>
      </c>
      <c r="R82" s="24">
        <f t="shared" si="6"/>
        <v>-4086.1832815466751</v>
      </c>
      <c r="S82" s="7"/>
      <c r="T82" s="25">
        <f t="shared" si="7"/>
        <v>4.5267490686891662E-2</v>
      </c>
      <c r="U82" s="24">
        <f t="shared" si="8"/>
        <v>-1.00019626658161</v>
      </c>
      <c r="V82" s="7"/>
      <c r="W82" s="25">
        <f t="shared" si="9"/>
        <v>5.8977635371767007E-2</v>
      </c>
      <c r="X82" s="24">
        <f t="shared" si="10"/>
        <v>348.66054740486049</v>
      </c>
      <c r="Y82" s="7"/>
      <c r="Z82" s="25">
        <f t="shared" si="11"/>
        <v>611</v>
      </c>
      <c r="AA82" s="17">
        <f t="shared" si="15"/>
        <v>348.71399999999994</v>
      </c>
      <c r="AB82" s="24">
        <f t="shared" si="12"/>
        <v>6.086207447799505</v>
      </c>
      <c r="AC82" s="17">
        <f t="shared" si="13"/>
        <v>-5.3452595139447112E-2</v>
      </c>
      <c r="AD82" s="17">
        <f t="shared" ca="1" si="14"/>
        <v>6.8113601750610542E-2</v>
      </c>
      <c r="AE82" s="17">
        <v>87</v>
      </c>
    </row>
    <row r="83" spans="1:31" s="17" customFormat="1" x14ac:dyDescent="0.25">
      <c r="A83" s="17">
        <v>63</v>
      </c>
      <c r="B83" s="17">
        <v>636</v>
      </c>
      <c r="C83" s="17">
        <v>13368</v>
      </c>
      <c r="D83" s="17">
        <v>11201</v>
      </c>
      <c r="E83" s="17">
        <v>13137</v>
      </c>
      <c r="F83" s="17">
        <v>15303</v>
      </c>
      <c r="G83" s="24"/>
      <c r="H83" s="7"/>
      <c r="I83" s="25">
        <f t="shared" si="16"/>
        <v>231</v>
      </c>
      <c r="J83" s="24">
        <f t="shared" si="16"/>
        <v>-4102</v>
      </c>
      <c r="K83" s="7"/>
      <c r="L83" s="25">
        <f t="shared" si="3"/>
        <v>234.65438207797004</v>
      </c>
      <c r="M83" s="17">
        <f t="shared" si="1"/>
        <v>13.354508371788636</v>
      </c>
      <c r="N83" s="17">
        <f t="shared" si="4"/>
        <v>-4091.3323365443152</v>
      </c>
      <c r="O83" s="24">
        <f t="shared" si="2"/>
        <v>113.79904360375212</v>
      </c>
      <c r="P83" s="7"/>
      <c r="Q83" s="25">
        <f t="shared" si="5"/>
        <v>224.17305494024407</v>
      </c>
      <c r="R83" s="24">
        <f t="shared" si="6"/>
        <v>-4098.1832815466751</v>
      </c>
      <c r="S83" s="7"/>
      <c r="T83" s="25">
        <f t="shared" si="7"/>
        <v>-5.4608612725653767E-2</v>
      </c>
      <c r="U83" s="24">
        <f t="shared" si="8"/>
        <v>-1.0031335687954344</v>
      </c>
      <c r="V83" s="7"/>
      <c r="W83" s="25">
        <f t="shared" si="9"/>
        <v>-4.0867594404623141E-2</v>
      </c>
      <c r="X83" s="24">
        <f t="shared" si="10"/>
        <v>354.36808247272859</v>
      </c>
      <c r="Y83" s="7"/>
      <c r="Z83" s="25">
        <f t="shared" si="11"/>
        <v>636</v>
      </c>
      <c r="AA83" s="17">
        <f t="shared" si="15"/>
        <v>354.43799999999993</v>
      </c>
      <c r="AB83" s="24">
        <f t="shared" si="12"/>
        <v>6.1861100941836602</v>
      </c>
      <c r="AC83" s="17">
        <f t="shared" si="13"/>
        <v>-6.9917527271343261E-2</v>
      </c>
      <c r="AD83" s="17">
        <f t="shared" ca="1" si="14"/>
        <v>-3.7279990741353686E-2</v>
      </c>
      <c r="AE83" s="17">
        <v>86</v>
      </c>
    </row>
    <row r="84" spans="1:31" s="17" customFormat="1" x14ac:dyDescent="0.25">
      <c r="A84" s="17">
        <v>64</v>
      </c>
      <c r="B84" s="17">
        <v>624</v>
      </c>
      <c r="C84" s="17">
        <v>13568</v>
      </c>
      <c r="D84" s="17">
        <v>11221</v>
      </c>
      <c r="E84" s="17">
        <v>12942</v>
      </c>
      <c r="F84" s="17">
        <v>15285</v>
      </c>
      <c r="G84" s="24"/>
      <c r="H84" s="7"/>
      <c r="I84" s="25">
        <f t="shared" ref="I84:J115" si="17">C84-E84</f>
        <v>626</v>
      </c>
      <c r="J84" s="24">
        <f t="shared" si="17"/>
        <v>-4064</v>
      </c>
      <c r="K84" s="7"/>
      <c r="L84" s="25">
        <f t="shared" si="3"/>
        <v>635.27969210576464</v>
      </c>
      <c r="M84" s="17">
        <f t="shared" ref="M84:M147" si="18">(I84-L84)^2</f>
        <v>86.112685577790558</v>
      </c>
      <c r="N84" s="17">
        <f t="shared" si="4"/>
        <v>-4053.7885756350106</v>
      </c>
      <c r="O84" s="24">
        <f t="shared" ref="O84:O147" si="19">(J84-N84)^2</f>
        <v>104.27318756189912</v>
      </c>
      <c r="P84" s="7"/>
      <c r="Q84" s="25">
        <f t="shared" si="5"/>
        <v>619.17305494024413</v>
      </c>
      <c r="R84" s="24">
        <f t="shared" si="6"/>
        <v>-4060.1832815466751</v>
      </c>
      <c r="S84" s="7"/>
      <c r="T84" s="25">
        <f t="shared" si="7"/>
        <v>-0.15083071235481341</v>
      </c>
      <c r="U84" s="24">
        <f t="shared" si="8"/>
        <v>-0.99383211178499042</v>
      </c>
      <c r="V84" s="7"/>
      <c r="W84" s="25">
        <f t="shared" si="9"/>
        <v>-0.13722618757338462</v>
      </c>
      <c r="X84" s="24">
        <f>IF(MOD(ATAN2(U84,W84)*180/PI()-$J$9+360,360)&lt;355,MOD(ATAN2(U84,W84)*180/PI()-$J$9+360,360)+360,MOD(ATAN2(U84,W84)*180/PI()-$J$9+360,360))</f>
        <v>359.89671359778481</v>
      </c>
      <c r="Y84" s="7"/>
      <c r="Z84" s="25">
        <f t="shared" si="11"/>
        <v>624</v>
      </c>
      <c r="AA84" s="17">
        <f t="shared" si="15"/>
        <v>360.05399999999992</v>
      </c>
      <c r="AB84" s="24">
        <f t="shared" si="12"/>
        <v>6.284127784975662</v>
      </c>
      <c r="AC84" s="17">
        <f t="shared" si="13"/>
        <v>-0.15728640221510659</v>
      </c>
    </row>
    <row r="85" spans="1:31" s="17" customFormat="1" x14ac:dyDescent="0.25">
      <c r="A85" s="17">
        <v>0</v>
      </c>
      <c r="B85" s="17">
        <v>0</v>
      </c>
      <c r="C85" s="17">
        <v>13531</v>
      </c>
      <c r="D85" s="17">
        <v>11185</v>
      </c>
      <c r="E85" s="17">
        <v>12896</v>
      </c>
      <c r="F85" s="17">
        <v>15236</v>
      </c>
      <c r="G85" s="24"/>
      <c r="H85" s="7"/>
      <c r="I85" s="25">
        <f t="shared" si="17"/>
        <v>635</v>
      </c>
      <c r="J85" s="24">
        <f t="shared" si="17"/>
        <v>-4051</v>
      </c>
      <c r="K85" s="7"/>
      <c r="L85" s="25">
        <f>$M$9*SIN(2*PI()/$M$10*(AA85+$M$11))+$M$12</f>
        <v>637.84622710349333</v>
      </c>
      <c r="M85" s="17">
        <f t="shared" si="18"/>
        <v>8.1010087246600531</v>
      </c>
      <c r="N85" s="17">
        <f>$O$9*COS(2*PI()/$O$10*(AA85+$O$11))+$O$12</f>
        <v>-4041.1733523881016</v>
      </c>
      <c r="O85" s="24">
        <f t="shared" si="19"/>
        <v>96.563003288427581</v>
      </c>
      <c r="P85" s="7"/>
      <c r="Q85" s="25">
        <f t="shared" ref="Q85:Q148" si="20">I85-$J$4</f>
        <v>628.17305494024413</v>
      </c>
      <c r="R85" s="24">
        <f t="shared" ref="R85:R148" si="21">J85-$J$3</f>
        <v>-4047.1832815466751</v>
      </c>
      <c r="S85" s="7"/>
      <c r="T85" s="25">
        <f t="shared" ref="T85:T148" si="22">Q85/$J$7</f>
        <v>-0.15302311462484489</v>
      </c>
      <c r="U85" s="24">
        <f t="shared" ref="U85:U148" si="23">R85/$J$6</f>
        <v>-0.99065003438668064</v>
      </c>
      <c r="V85" s="7"/>
      <c r="W85" s="25">
        <f t="shared" ref="W85:W148" si="24">(T85-U85*SIN(-$J$11*PI()/180))/(COS(-$J$11*PI()/180))</f>
        <v>-0.13946240033585935</v>
      </c>
      <c r="X85" s="24">
        <f>IF(MOD(ATAN2(U85,W85)*180/PI()-$J$9+360,360)&lt;355,MOD(ATAN2(U85,W85)*180/PI()-$J$9+360,360)+360,MOD(ATAN2(U85,W85)*180/PI()-$J$9+360,360))</f>
        <v>360.04850929450123</v>
      </c>
      <c r="Y85" s="7"/>
      <c r="Z85" s="25">
        <f>I165-J159</f>
        <v>-1</v>
      </c>
      <c r="AA85" s="17">
        <f t="shared" si="15"/>
        <v>360.0449999999999</v>
      </c>
      <c r="AB85" s="24">
        <f t="shared" ref="AB85:AB148" si="25">AA85*PI()/180</f>
        <v>6.2839707053429823</v>
      </c>
      <c r="AC85" s="17">
        <f t="shared" ref="AC85:AC148" si="26">X85-AA85</f>
        <v>3.5092945013275312E-3</v>
      </c>
    </row>
    <row r="86" spans="1:31" s="17" customFormat="1" x14ac:dyDescent="0.25">
      <c r="A86" s="17">
        <v>1</v>
      </c>
      <c r="B86" s="17">
        <v>-625</v>
      </c>
      <c r="C86" s="17">
        <v>13325</v>
      </c>
      <c r="D86" s="17">
        <v>11172</v>
      </c>
      <c r="E86" s="17">
        <v>13099</v>
      </c>
      <c r="F86" s="17">
        <v>15255</v>
      </c>
      <c r="G86" s="24"/>
      <c r="H86" s="7"/>
      <c r="I86" s="25">
        <f t="shared" si="17"/>
        <v>226</v>
      </c>
      <c r="J86" s="24">
        <f t="shared" si="17"/>
        <v>-4083</v>
      </c>
      <c r="K86" s="7"/>
      <c r="L86" s="25">
        <f t="shared" ref="L86:L149" si="27">$M$9*SIN(2*PI()/$M$10*(AA86+$M$11))+$M$12</f>
        <v>237.73355763886352</v>
      </c>
      <c r="M86" s="17">
        <f t="shared" si="18"/>
        <v>137.67637486453236</v>
      </c>
      <c r="N86" s="17">
        <f t="shared" ref="N86:N149" si="28">$O$9*COS(2*PI()/$O$10*(AA86+$O$11))+$O$12</f>
        <v>-4078.8513683334309</v>
      </c>
      <c r="O86" s="24">
        <f t="shared" si="19"/>
        <v>17.211144704860278</v>
      </c>
      <c r="P86" s="7"/>
      <c r="Q86" s="25">
        <f t="shared" si="20"/>
        <v>219.17305494024407</v>
      </c>
      <c r="R86" s="24">
        <f t="shared" si="21"/>
        <v>-4079.1832815466751</v>
      </c>
      <c r="S86" s="7"/>
      <c r="T86" s="25">
        <f t="shared" si="22"/>
        <v>-5.3390611464525166E-2</v>
      </c>
      <c r="U86" s="24">
        <f t="shared" si="23"/>
        <v>-0.99848284029021239</v>
      </c>
      <c r="V86" s="7"/>
      <c r="W86" s="25">
        <f t="shared" si="24"/>
        <v>-3.971320867948553E-2</v>
      </c>
      <c r="X86" s="24">
        <f t="shared" ref="X86:X148" si="29">MOD(ATAN2(U86,W86)*180/PI()-$J$9+360,360)</f>
        <v>354.31280248198721</v>
      </c>
      <c r="Y86" s="7"/>
      <c r="Z86" s="25">
        <f t="shared" ref="Z86:Z149" si="30">B86</f>
        <v>-625</v>
      </c>
      <c r="AA86" s="17">
        <f t="shared" ref="AA86:AA149" si="31">360/40000*Z86+AA85</f>
        <v>354.4199999999999</v>
      </c>
      <c r="AB86" s="24">
        <f t="shared" si="25"/>
        <v>6.1857959349183007</v>
      </c>
      <c r="AC86" s="17">
        <f t="shared" si="26"/>
        <v>-0.10719751801269695</v>
      </c>
    </row>
    <row r="87" spans="1:31" s="17" customFormat="1" x14ac:dyDescent="0.25">
      <c r="A87" s="17">
        <v>2</v>
      </c>
      <c r="B87" s="17">
        <v>-622</v>
      </c>
      <c r="C87" s="17">
        <v>13128</v>
      </c>
      <c r="D87" s="17">
        <v>11168</v>
      </c>
      <c r="E87" s="17">
        <v>13294</v>
      </c>
      <c r="F87" s="17">
        <v>15250</v>
      </c>
      <c r="G87" s="24"/>
      <c r="H87" s="7"/>
      <c r="I87" s="25">
        <f t="shared" si="17"/>
        <v>-166</v>
      </c>
      <c r="J87" s="24">
        <f t="shared" si="17"/>
        <v>-4082</v>
      </c>
      <c r="K87" s="7"/>
      <c r="L87" s="25">
        <f t="shared" si="27"/>
        <v>-162.67190515474311</v>
      </c>
      <c r="M87" s="17">
        <f t="shared" si="18"/>
        <v>11.076215299025449</v>
      </c>
      <c r="N87" s="17">
        <f t="shared" si="28"/>
        <v>-4077.3080928440891</v>
      </c>
      <c r="O87" s="24">
        <f t="shared" si="19"/>
        <v>22.013992759688282</v>
      </c>
      <c r="P87" s="7"/>
      <c r="Q87" s="25">
        <f t="shared" si="20"/>
        <v>-172.82694505975593</v>
      </c>
      <c r="R87" s="24">
        <f t="shared" si="21"/>
        <v>-4078.1832815466751</v>
      </c>
      <c r="S87" s="7"/>
      <c r="T87" s="25">
        <f t="shared" si="22"/>
        <v>4.2100687407957291E-2</v>
      </c>
      <c r="U87" s="24">
        <f t="shared" si="23"/>
        <v>-0.99823806510572699</v>
      </c>
      <c r="V87" s="7"/>
      <c r="W87" s="25">
        <f t="shared" si="24"/>
        <v>5.5783701142239038E-2</v>
      </c>
      <c r="X87" s="24">
        <f t="shared" si="29"/>
        <v>348.83666100661105</v>
      </c>
      <c r="Y87" s="7"/>
      <c r="Z87" s="25">
        <f t="shared" si="30"/>
        <v>-622</v>
      </c>
      <c r="AA87" s="17">
        <f t="shared" si="31"/>
        <v>348.82199999999989</v>
      </c>
      <c r="AB87" s="24">
        <f t="shared" si="25"/>
        <v>6.0880924033916584</v>
      </c>
      <c r="AC87" s="17">
        <f t="shared" si="26"/>
        <v>1.466100661116343E-2</v>
      </c>
    </row>
    <row r="88" spans="1:31" s="17" customFormat="1" x14ac:dyDescent="0.25">
      <c r="A88" s="17">
        <v>3</v>
      </c>
      <c r="B88" s="17">
        <v>-612</v>
      </c>
      <c r="C88" s="17">
        <v>12923</v>
      </c>
      <c r="D88" s="17">
        <v>11182</v>
      </c>
      <c r="E88" s="17">
        <v>13479</v>
      </c>
      <c r="F88" s="17">
        <v>15221</v>
      </c>
      <c r="G88" s="24"/>
      <c r="H88" s="7"/>
      <c r="I88" s="25">
        <f t="shared" si="17"/>
        <v>-556</v>
      </c>
      <c r="J88" s="24">
        <f t="shared" si="17"/>
        <v>-4039</v>
      </c>
      <c r="K88" s="7"/>
      <c r="L88" s="25">
        <f t="shared" si="27"/>
        <v>-555.08004853717227</v>
      </c>
      <c r="M88" s="17">
        <f t="shared" si="18"/>
        <v>0.84631069395887226</v>
      </c>
      <c r="N88" s="17">
        <f t="shared" si="28"/>
        <v>-4037.7897537228505</v>
      </c>
      <c r="O88" s="24">
        <f t="shared" si="19"/>
        <v>1.4646960513542446</v>
      </c>
      <c r="P88" s="7"/>
      <c r="Q88" s="25">
        <f t="shared" si="20"/>
        <v>-562.82694505975587</v>
      </c>
      <c r="R88" s="24">
        <f t="shared" si="21"/>
        <v>-4035.1832815466751</v>
      </c>
      <c r="S88" s="7"/>
      <c r="T88" s="25">
        <f t="shared" si="22"/>
        <v>0.13710478577598828</v>
      </c>
      <c r="U88" s="24">
        <f t="shared" si="23"/>
        <v>-0.98771273217285616</v>
      </c>
      <c r="V88" s="7"/>
      <c r="W88" s="25">
        <f t="shared" si="24"/>
        <v>0.15065248812563606</v>
      </c>
      <c r="X88" s="24">
        <f t="shared" si="29"/>
        <v>343.36285417460681</v>
      </c>
      <c r="Y88" s="7"/>
      <c r="Z88" s="25">
        <f t="shared" si="30"/>
        <v>-612</v>
      </c>
      <c r="AA88" s="17">
        <f t="shared" si="31"/>
        <v>343.31399999999991</v>
      </c>
      <c r="AB88" s="24">
        <f t="shared" si="25"/>
        <v>5.9919596681918099</v>
      </c>
      <c r="AC88" s="17">
        <f t="shared" si="26"/>
        <v>4.8854174606901779E-2</v>
      </c>
    </row>
    <row r="89" spans="1:31" s="17" customFormat="1" x14ac:dyDescent="0.25">
      <c r="A89" s="17">
        <v>4</v>
      </c>
      <c r="B89" s="17">
        <v>-606</v>
      </c>
      <c r="C89" s="17">
        <v>12735</v>
      </c>
      <c r="D89" s="17">
        <v>11228</v>
      </c>
      <c r="E89" s="17">
        <v>13679</v>
      </c>
      <c r="F89" s="17">
        <v>15187</v>
      </c>
      <c r="G89" s="24"/>
      <c r="H89" s="7"/>
      <c r="I89" s="25">
        <f t="shared" si="17"/>
        <v>-944</v>
      </c>
      <c r="J89" s="24">
        <f t="shared" si="17"/>
        <v>-3959</v>
      </c>
      <c r="K89" s="7"/>
      <c r="L89" s="25">
        <f t="shared" si="27"/>
        <v>-938.5366579545755</v>
      </c>
      <c r="M89" s="17">
        <f t="shared" si="18"/>
        <v>29.848106305303126</v>
      </c>
      <c r="N89" s="17">
        <f t="shared" si="28"/>
        <v>-3961.8782127055742</v>
      </c>
      <c r="O89" s="24">
        <f t="shared" si="19"/>
        <v>8.2841083785289982</v>
      </c>
      <c r="P89" s="7"/>
      <c r="Q89" s="25">
        <f t="shared" si="20"/>
        <v>-950.82694505975587</v>
      </c>
      <c r="R89" s="24">
        <f t="shared" si="21"/>
        <v>-3955.1832815466751</v>
      </c>
      <c r="S89" s="7"/>
      <c r="T89" s="25">
        <f t="shared" si="22"/>
        <v>0.23162168363956787</v>
      </c>
      <c r="U89" s="24">
        <f t="shared" si="23"/>
        <v>-0.9681307174140269</v>
      </c>
      <c r="V89" s="7"/>
      <c r="W89" s="25">
        <f t="shared" si="24"/>
        <v>0.24490992329371691</v>
      </c>
      <c r="X89" s="24">
        <f t="shared" si="29"/>
        <v>337.83875116645527</v>
      </c>
      <c r="Y89" s="7"/>
      <c r="Z89" s="25">
        <f t="shared" si="30"/>
        <v>-606</v>
      </c>
      <c r="AA89" s="17">
        <f t="shared" si="31"/>
        <v>337.8599999999999</v>
      </c>
      <c r="AB89" s="24">
        <f t="shared" si="25"/>
        <v>5.89676941078804</v>
      </c>
      <c r="AC89" s="17">
        <f t="shared" si="26"/>
        <v>-2.1248833544632362E-2</v>
      </c>
    </row>
    <row r="90" spans="1:31" s="17" customFormat="1" x14ac:dyDescent="0.25">
      <c r="A90" s="17">
        <v>5</v>
      </c>
      <c r="B90" s="17">
        <v>-640</v>
      </c>
      <c r="C90" s="17">
        <v>12534</v>
      </c>
      <c r="D90" s="17">
        <v>11281</v>
      </c>
      <c r="E90" s="17">
        <v>13867</v>
      </c>
      <c r="F90" s="17">
        <v>15121</v>
      </c>
      <c r="G90" s="24"/>
      <c r="H90" s="7"/>
      <c r="I90" s="25">
        <f t="shared" si="17"/>
        <v>-1333</v>
      </c>
      <c r="J90" s="24">
        <f t="shared" si="17"/>
        <v>-3840</v>
      </c>
      <c r="K90" s="7"/>
      <c r="L90" s="25">
        <f t="shared" si="27"/>
        <v>-1334.1396681398705</v>
      </c>
      <c r="M90" s="17">
        <f t="shared" si="18"/>
        <v>1.2988434690359696</v>
      </c>
      <c r="N90" s="17">
        <f t="shared" si="28"/>
        <v>-3842.738738974097</v>
      </c>
      <c r="O90" s="24">
        <f t="shared" si="19"/>
        <v>7.5006911682380633</v>
      </c>
      <c r="P90" s="7"/>
      <c r="Q90" s="25">
        <f t="shared" si="20"/>
        <v>-1339.8269450597559</v>
      </c>
      <c r="R90" s="24">
        <f t="shared" si="21"/>
        <v>-3836.1832815466751</v>
      </c>
      <c r="S90" s="7"/>
      <c r="T90" s="25">
        <f t="shared" si="22"/>
        <v>0.32638218175537315</v>
      </c>
      <c r="U90" s="24">
        <f t="shared" si="23"/>
        <v>-0.93900247046026819</v>
      </c>
      <c r="V90" s="7"/>
      <c r="W90" s="25">
        <f t="shared" si="24"/>
        <v>0.33928016760482549</v>
      </c>
      <c r="X90" s="24">
        <f t="shared" si="29"/>
        <v>332.16935598486339</v>
      </c>
      <c r="Y90" s="7"/>
      <c r="Z90" s="25">
        <f t="shared" si="30"/>
        <v>-640</v>
      </c>
      <c r="AA90" s="17">
        <f t="shared" si="31"/>
        <v>332.09999999999991</v>
      </c>
      <c r="AB90" s="24">
        <f t="shared" si="25"/>
        <v>5.7962384458731666</v>
      </c>
      <c r="AC90" s="17">
        <f t="shared" si="26"/>
        <v>6.9355984863477715E-2</v>
      </c>
    </row>
    <row r="91" spans="1:31" s="17" customFormat="1" x14ac:dyDescent="0.25">
      <c r="A91" s="17">
        <v>6</v>
      </c>
      <c r="B91" s="17">
        <v>-638</v>
      </c>
      <c r="C91" s="17">
        <v>12344</v>
      </c>
      <c r="D91" s="17">
        <v>11361</v>
      </c>
      <c r="E91" s="17">
        <v>14055</v>
      </c>
      <c r="F91" s="17">
        <v>15042</v>
      </c>
      <c r="G91" s="24"/>
      <c r="H91" s="7"/>
      <c r="I91" s="25">
        <f t="shared" si="17"/>
        <v>-1711</v>
      </c>
      <c r="J91" s="24">
        <f t="shared" si="17"/>
        <v>-3681</v>
      </c>
      <c r="K91" s="7"/>
      <c r="L91" s="25">
        <f t="shared" si="27"/>
        <v>-1715.0265307408802</v>
      </c>
      <c r="M91" s="17">
        <f t="shared" si="18"/>
        <v>16.212949807252944</v>
      </c>
      <c r="N91" s="17">
        <f t="shared" si="28"/>
        <v>-3685.3089923619814</v>
      </c>
      <c r="O91" s="24">
        <f t="shared" si="19"/>
        <v>18.567415175613888</v>
      </c>
      <c r="P91" s="7"/>
      <c r="Q91" s="25">
        <f t="shared" si="20"/>
        <v>-1717.8269450597559</v>
      </c>
      <c r="R91" s="24">
        <f t="shared" si="21"/>
        <v>-3677.1832815466751</v>
      </c>
      <c r="S91" s="7"/>
      <c r="T91" s="25">
        <f t="shared" si="22"/>
        <v>0.4184630770966955</v>
      </c>
      <c r="U91" s="24">
        <f t="shared" si="23"/>
        <v>-0.90008321612709485</v>
      </c>
      <c r="V91" s="7"/>
      <c r="W91" s="25">
        <f t="shared" si="24"/>
        <v>0.43083638938416574</v>
      </c>
      <c r="X91" s="24">
        <f t="shared" si="29"/>
        <v>326.45644022534486</v>
      </c>
      <c r="Y91" s="7"/>
      <c r="Z91" s="25">
        <f t="shared" si="30"/>
        <v>-638</v>
      </c>
      <c r="AA91" s="17">
        <f t="shared" si="31"/>
        <v>326.35799999999989</v>
      </c>
      <c r="AB91" s="24">
        <f t="shared" si="25"/>
        <v>5.6960216402236519</v>
      </c>
      <c r="AC91" s="17">
        <f t="shared" si="26"/>
        <v>9.8440225344972987E-2</v>
      </c>
    </row>
    <row r="92" spans="1:31" s="17" customFormat="1" x14ac:dyDescent="0.25">
      <c r="A92" s="17">
        <v>7</v>
      </c>
      <c r="B92" s="17">
        <v>-634</v>
      </c>
      <c r="C92" s="17">
        <v>12164</v>
      </c>
      <c r="D92" s="17">
        <v>11467</v>
      </c>
      <c r="E92" s="17">
        <v>14246</v>
      </c>
      <c r="F92" s="17">
        <v>14952</v>
      </c>
      <c r="G92" s="24"/>
      <c r="H92" s="7"/>
      <c r="I92" s="25">
        <f t="shared" si="17"/>
        <v>-2082</v>
      </c>
      <c r="J92" s="24">
        <f t="shared" si="17"/>
        <v>-3485</v>
      </c>
      <c r="K92" s="7"/>
      <c r="L92" s="25">
        <f t="shared" si="27"/>
        <v>-2076.4087996402341</v>
      </c>
      <c r="M92" s="17">
        <f t="shared" si="18"/>
        <v>31.261521463046719</v>
      </c>
      <c r="N92" s="17">
        <f t="shared" si="28"/>
        <v>-3492.1919523786119</v>
      </c>
      <c r="O92" s="24">
        <f t="shared" si="19"/>
        <v>51.724179016220774</v>
      </c>
      <c r="P92" s="7"/>
      <c r="Q92" s="25">
        <f t="shared" si="20"/>
        <v>-2088.8269450597559</v>
      </c>
      <c r="R92" s="24">
        <f t="shared" si="21"/>
        <v>-3481.1832815466751</v>
      </c>
      <c r="S92" s="7"/>
      <c r="T92" s="25">
        <f t="shared" si="22"/>
        <v>0.50883877067243788</v>
      </c>
      <c r="U92" s="24">
        <f t="shared" si="23"/>
        <v>-0.85210727996796287</v>
      </c>
      <c r="V92" s="7"/>
      <c r="W92" s="25">
        <f t="shared" si="24"/>
        <v>0.52056314373560919</v>
      </c>
      <c r="X92" s="24">
        <f t="shared" si="29"/>
        <v>320.613859253599</v>
      </c>
      <c r="Y92" s="7"/>
      <c r="Z92" s="25">
        <f t="shared" si="30"/>
        <v>-634</v>
      </c>
      <c r="AA92" s="17">
        <f t="shared" si="31"/>
        <v>320.65199999999987</v>
      </c>
      <c r="AB92" s="24">
        <f t="shared" si="25"/>
        <v>5.5964331531048552</v>
      </c>
      <c r="AC92" s="17">
        <f t="shared" si="26"/>
        <v>-3.8140746400870285E-2</v>
      </c>
    </row>
    <row r="93" spans="1:31" s="17" customFormat="1" x14ac:dyDescent="0.25">
      <c r="A93" s="17">
        <v>8</v>
      </c>
      <c r="B93" s="17">
        <v>-638</v>
      </c>
      <c r="C93" s="17">
        <v>11996</v>
      </c>
      <c r="D93" s="17">
        <v>11580</v>
      </c>
      <c r="E93" s="17">
        <v>14412</v>
      </c>
      <c r="F93" s="17">
        <v>14835</v>
      </c>
      <c r="G93" s="24"/>
      <c r="H93" s="7"/>
      <c r="I93" s="25">
        <f t="shared" si="17"/>
        <v>-2416</v>
      </c>
      <c r="J93" s="24">
        <f t="shared" si="17"/>
        <v>-3255</v>
      </c>
      <c r="K93" s="7"/>
      <c r="L93" s="25">
        <f t="shared" si="27"/>
        <v>-2419.2148847125559</v>
      </c>
      <c r="M93" s="17">
        <f t="shared" si="18"/>
        <v>10.335483715025541</v>
      </c>
      <c r="N93" s="17">
        <f t="shared" si="28"/>
        <v>-3262.8945539953238</v>
      </c>
      <c r="O93" s="24">
        <f t="shared" si="19"/>
        <v>62.323982785083039</v>
      </c>
      <c r="P93" s="7"/>
      <c r="Q93" s="25">
        <f t="shared" si="20"/>
        <v>-2422.8269450597559</v>
      </c>
      <c r="R93" s="24">
        <f t="shared" si="21"/>
        <v>-3251.1832815466751</v>
      </c>
      <c r="S93" s="7"/>
      <c r="T93" s="25">
        <f t="shared" si="22"/>
        <v>0.59020125491582853</v>
      </c>
      <c r="U93" s="24">
        <f t="shared" si="23"/>
        <v>-0.79580898753632845</v>
      </c>
      <c r="V93" s="7"/>
      <c r="W93" s="25">
        <f t="shared" si="24"/>
        <v>0.60116179959747817</v>
      </c>
      <c r="X93" s="24">
        <f t="shared" si="29"/>
        <v>314.96739469806084</v>
      </c>
      <c r="Y93" s="7"/>
      <c r="Z93" s="25">
        <f t="shared" si="30"/>
        <v>-638</v>
      </c>
      <c r="AA93" s="17">
        <f t="shared" si="31"/>
        <v>314.90999999999985</v>
      </c>
      <c r="AB93" s="24">
        <f t="shared" si="25"/>
        <v>5.4962163474553405</v>
      </c>
      <c r="AC93" s="17">
        <f t="shared" si="26"/>
        <v>5.7394698060988958E-2</v>
      </c>
    </row>
    <row r="94" spans="1:31" s="17" customFormat="1" x14ac:dyDescent="0.25">
      <c r="A94" s="17">
        <v>9</v>
      </c>
      <c r="B94" s="17">
        <v>-629</v>
      </c>
      <c r="C94" s="17">
        <v>11841</v>
      </c>
      <c r="D94" s="17">
        <v>11713</v>
      </c>
      <c r="E94" s="17">
        <v>14574</v>
      </c>
      <c r="F94" s="17">
        <v>14706</v>
      </c>
      <c r="G94" s="24"/>
      <c r="H94" s="7"/>
      <c r="I94" s="25">
        <f t="shared" si="17"/>
        <v>-2733</v>
      </c>
      <c r="J94" s="24">
        <f t="shared" si="17"/>
        <v>-2993</v>
      </c>
      <c r="K94" s="7"/>
      <c r="L94" s="25">
        <f t="shared" si="27"/>
        <v>-2733.3575587244286</v>
      </c>
      <c r="M94" s="17">
        <f t="shared" si="18"/>
        <v>0.12784824141500739</v>
      </c>
      <c r="N94" s="17">
        <f t="shared" si="28"/>
        <v>-3004.7394491647688</v>
      </c>
      <c r="O94" s="24">
        <f t="shared" si="19"/>
        <v>137.81466669218986</v>
      </c>
      <c r="P94" s="7"/>
      <c r="Q94" s="25">
        <f t="shared" si="20"/>
        <v>-2739.8269450597559</v>
      </c>
      <c r="R94" s="24">
        <f t="shared" si="21"/>
        <v>-2989.1832815466751</v>
      </c>
      <c r="S94" s="7"/>
      <c r="T94" s="25">
        <f t="shared" si="22"/>
        <v>0.66742253487138192</v>
      </c>
      <c r="U94" s="24">
        <f t="shared" si="23"/>
        <v>-0.73167788920116228</v>
      </c>
      <c r="V94" s="7"/>
      <c r="W94" s="25">
        <f t="shared" si="24"/>
        <v>0.67751152782930046</v>
      </c>
      <c r="X94" s="24">
        <f t="shared" si="29"/>
        <v>309.23639537672955</v>
      </c>
      <c r="Y94" s="7"/>
      <c r="Z94" s="25">
        <f t="shared" si="30"/>
        <v>-629</v>
      </c>
      <c r="AA94" s="17">
        <f t="shared" si="31"/>
        <v>309.24899999999985</v>
      </c>
      <c r="AB94" s="24">
        <f t="shared" si="25"/>
        <v>5.3974132584999417</v>
      </c>
      <c r="AC94" s="17">
        <f t="shared" si="26"/>
        <v>-1.2604623270306092E-2</v>
      </c>
    </row>
    <row r="95" spans="1:31" s="17" customFormat="1" x14ac:dyDescent="0.25">
      <c r="A95" s="17">
        <v>10</v>
      </c>
      <c r="B95" s="17">
        <v>-616</v>
      </c>
      <c r="C95" s="17">
        <v>11698</v>
      </c>
      <c r="D95" s="17">
        <v>11855</v>
      </c>
      <c r="E95" s="17">
        <v>14711</v>
      </c>
      <c r="F95" s="17">
        <v>14565</v>
      </c>
      <c r="G95" s="24"/>
      <c r="H95" s="7"/>
      <c r="I95" s="25">
        <f t="shared" si="17"/>
        <v>-3013</v>
      </c>
      <c r="J95" s="24">
        <f t="shared" si="17"/>
        <v>-2710</v>
      </c>
      <c r="K95" s="7"/>
      <c r="L95" s="25">
        <f t="shared" si="27"/>
        <v>-3015.1109715153721</v>
      </c>
      <c r="M95" s="17">
        <f t="shared" si="18"/>
        <v>4.4562007387121998</v>
      </c>
      <c r="N95" s="17">
        <f t="shared" si="28"/>
        <v>-2723.4740909285088</v>
      </c>
      <c r="O95" s="24">
        <f t="shared" si="19"/>
        <v>181.55112634972201</v>
      </c>
      <c r="P95" s="7"/>
      <c r="Q95" s="25">
        <f t="shared" si="20"/>
        <v>-3019.8269450597559</v>
      </c>
      <c r="R95" s="24">
        <f t="shared" si="21"/>
        <v>-2706.1832815466751</v>
      </c>
      <c r="S95" s="7"/>
      <c r="T95" s="25">
        <f t="shared" si="22"/>
        <v>0.7356306054945837</v>
      </c>
      <c r="U95" s="24">
        <f t="shared" si="23"/>
        <v>-0.66240651199180345</v>
      </c>
      <c r="V95" s="7"/>
      <c r="W95" s="25">
        <f t="shared" si="24"/>
        <v>0.74477676223137779</v>
      </c>
      <c r="X95" s="24">
        <f t="shared" si="29"/>
        <v>303.68512895977244</v>
      </c>
      <c r="Y95" s="7"/>
      <c r="Z95" s="25">
        <f t="shared" si="30"/>
        <v>-616</v>
      </c>
      <c r="AA95" s="17">
        <f t="shared" si="31"/>
        <v>303.70499999999987</v>
      </c>
      <c r="AB95" s="24">
        <f t="shared" si="25"/>
        <v>5.300652204769376</v>
      </c>
      <c r="AC95" s="17">
        <f t="shared" si="26"/>
        <v>-1.9871040227428693E-2</v>
      </c>
    </row>
    <row r="96" spans="1:31" s="17" customFormat="1" x14ac:dyDescent="0.25">
      <c r="A96" s="17">
        <v>11</v>
      </c>
      <c r="B96" s="17">
        <v>-607</v>
      </c>
      <c r="C96" s="17">
        <v>11570</v>
      </c>
      <c r="D96" s="17">
        <v>12003</v>
      </c>
      <c r="E96" s="17">
        <v>14832</v>
      </c>
      <c r="F96" s="17">
        <v>14410</v>
      </c>
      <c r="G96" s="24"/>
      <c r="H96" s="7"/>
      <c r="I96" s="25">
        <f t="shared" si="17"/>
        <v>-3262</v>
      </c>
      <c r="J96" s="24">
        <f t="shared" si="17"/>
        <v>-2407</v>
      </c>
      <c r="K96" s="7"/>
      <c r="L96" s="25">
        <f t="shared" si="27"/>
        <v>-3265.0933588583398</v>
      </c>
      <c r="M96" s="17">
        <f t="shared" si="18"/>
        <v>9.5688690264692973</v>
      </c>
      <c r="N96" s="17">
        <f t="shared" si="28"/>
        <v>-2421.3656297946973</v>
      </c>
      <c r="O96" s="24">
        <f t="shared" si="19"/>
        <v>206.37131939829393</v>
      </c>
      <c r="P96" s="7"/>
      <c r="Q96" s="25">
        <f t="shared" si="20"/>
        <v>-3268.8269450597559</v>
      </c>
      <c r="R96" s="24">
        <f t="shared" si="21"/>
        <v>-2403.1832815466751</v>
      </c>
      <c r="S96" s="7"/>
      <c r="T96" s="25">
        <f t="shared" si="22"/>
        <v>0.79628706829878804</v>
      </c>
      <c r="U96" s="24">
        <f t="shared" si="23"/>
        <v>-0.58823963109273714</v>
      </c>
      <c r="V96" s="7"/>
      <c r="W96" s="25">
        <f t="shared" si="24"/>
        <v>0.80442259574340935</v>
      </c>
      <c r="X96" s="24">
        <f t="shared" si="29"/>
        <v>298.2115446917436</v>
      </c>
      <c r="Y96" s="7"/>
      <c r="Z96" s="25">
        <f t="shared" si="30"/>
        <v>-607</v>
      </c>
      <c r="AA96" s="17">
        <f t="shared" si="31"/>
        <v>298.24199999999985</v>
      </c>
      <c r="AB96" s="24">
        <f t="shared" si="25"/>
        <v>5.2053048677329254</v>
      </c>
      <c r="AC96" s="17">
        <f t="shared" si="26"/>
        <v>-3.0455308256250646E-2</v>
      </c>
    </row>
    <row r="97" spans="1:29" s="17" customFormat="1" x14ac:dyDescent="0.25">
      <c r="A97" s="17">
        <v>12</v>
      </c>
      <c r="B97" s="17">
        <v>-632</v>
      </c>
      <c r="C97" s="17">
        <v>11448</v>
      </c>
      <c r="D97" s="17">
        <v>12165</v>
      </c>
      <c r="E97" s="17">
        <v>14938</v>
      </c>
      <c r="F97" s="17">
        <v>14234</v>
      </c>
      <c r="G97" s="24"/>
      <c r="H97" s="7"/>
      <c r="I97" s="25">
        <f t="shared" si="17"/>
        <v>-3490</v>
      </c>
      <c r="J97" s="24">
        <f t="shared" si="17"/>
        <v>-2069</v>
      </c>
      <c r="K97" s="7"/>
      <c r="L97" s="25">
        <f t="shared" si="27"/>
        <v>-3493.744281786107</v>
      </c>
      <c r="M97" s="17">
        <f t="shared" si="18"/>
        <v>14.01964609377238</v>
      </c>
      <c r="N97" s="17">
        <f t="shared" si="28"/>
        <v>-2083.472306949222</v>
      </c>
      <c r="O97" s="24">
        <f t="shared" si="19"/>
        <v>209.44766843249946</v>
      </c>
      <c r="P97" s="7"/>
      <c r="Q97" s="25">
        <f t="shared" si="20"/>
        <v>-3496.8269450597559</v>
      </c>
      <c r="R97" s="24">
        <f t="shared" si="21"/>
        <v>-2065.1832815466751</v>
      </c>
      <c r="S97" s="7"/>
      <c r="T97" s="25">
        <f t="shared" si="22"/>
        <v>0.85182792580625233</v>
      </c>
      <c r="U97" s="24">
        <f t="shared" si="23"/>
        <v>-0.50550561873668309</v>
      </c>
      <c r="V97" s="7"/>
      <c r="W97" s="25">
        <f t="shared" si="24"/>
        <v>0.8588349465215227</v>
      </c>
      <c r="X97" s="24">
        <f t="shared" si="29"/>
        <v>292.51598373094384</v>
      </c>
      <c r="Y97" s="7"/>
      <c r="Z97" s="25">
        <f t="shared" si="30"/>
        <v>-632</v>
      </c>
      <c r="AA97" s="17">
        <f t="shared" si="31"/>
        <v>292.55399999999986</v>
      </c>
      <c r="AB97" s="24">
        <f t="shared" si="25"/>
        <v>5.1060305398794883</v>
      </c>
      <c r="AC97" s="17">
        <f t="shared" si="26"/>
        <v>-3.8016269056015517E-2</v>
      </c>
    </row>
    <row r="98" spans="1:29" s="17" customFormat="1" x14ac:dyDescent="0.25">
      <c r="A98" s="17">
        <v>13</v>
      </c>
      <c r="B98" s="17">
        <v>-617</v>
      </c>
      <c r="C98" s="17">
        <v>11363</v>
      </c>
      <c r="D98" s="17">
        <v>12357</v>
      </c>
      <c r="E98" s="17">
        <v>15052</v>
      </c>
      <c r="F98" s="17">
        <v>14078</v>
      </c>
      <c r="G98" s="24"/>
      <c r="H98" s="7"/>
      <c r="I98" s="25">
        <f t="shared" si="17"/>
        <v>-3689</v>
      </c>
      <c r="J98" s="24">
        <f t="shared" si="17"/>
        <v>-1721</v>
      </c>
      <c r="K98" s="7"/>
      <c r="L98" s="25">
        <f t="shared" si="27"/>
        <v>-3683.7166471636328</v>
      </c>
      <c r="M98" s="17">
        <f t="shared" si="18"/>
        <v>27.913817193548891</v>
      </c>
      <c r="N98" s="17">
        <f t="shared" si="28"/>
        <v>-1733.7756674785717</v>
      </c>
      <c r="O98" s="24">
        <f t="shared" si="19"/>
        <v>163.21767952303398</v>
      </c>
      <c r="P98" s="7"/>
      <c r="Q98" s="25">
        <f t="shared" si="20"/>
        <v>-3695.8269450597559</v>
      </c>
      <c r="R98" s="24">
        <f t="shared" si="21"/>
        <v>-1717.1832815466748</v>
      </c>
      <c r="S98" s="7"/>
      <c r="T98" s="25">
        <f t="shared" si="22"/>
        <v>0.90030437599917079</v>
      </c>
      <c r="U98" s="24">
        <f t="shared" si="23"/>
        <v>-0.42032385453577531</v>
      </c>
      <c r="V98" s="7"/>
      <c r="W98" s="25">
        <f t="shared" si="24"/>
        <v>0.90614868470064536</v>
      </c>
      <c r="X98" s="24">
        <f t="shared" si="29"/>
        <v>286.91972742650387</v>
      </c>
      <c r="Y98" s="7"/>
      <c r="Z98" s="25">
        <f t="shared" si="30"/>
        <v>-617</v>
      </c>
      <c r="AA98" s="17">
        <f t="shared" si="31"/>
        <v>287.00099999999986</v>
      </c>
      <c r="AB98" s="24">
        <f t="shared" si="25"/>
        <v>5.0091124065162429</v>
      </c>
      <c r="AC98" s="17">
        <f t="shared" si="26"/>
        <v>-8.1272573495994038E-2</v>
      </c>
    </row>
    <row r="99" spans="1:29" s="17" customFormat="1" x14ac:dyDescent="0.25">
      <c r="A99" s="17">
        <v>14</v>
      </c>
      <c r="B99" s="17">
        <v>-639</v>
      </c>
      <c r="C99" s="17">
        <v>11287</v>
      </c>
      <c r="D99" s="17">
        <v>12537</v>
      </c>
      <c r="E99" s="17">
        <v>15125</v>
      </c>
      <c r="F99" s="17">
        <v>13882</v>
      </c>
      <c r="G99" s="24"/>
      <c r="H99" s="7"/>
      <c r="I99" s="25">
        <f t="shared" si="17"/>
        <v>-3838</v>
      </c>
      <c r="J99" s="24">
        <f t="shared" si="17"/>
        <v>-1345</v>
      </c>
      <c r="K99" s="7"/>
      <c r="L99" s="25">
        <f t="shared" si="27"/>
        <v>-3843.9156414265067</v>
      </c>
      <c r="M99" s="17">
        <f t="shared" si="18"/>
        <v>34.994813487002006</v>
      </c>
      <c r="N99" s="17">
        <f t="shared" si="28"/>
        <v>-1354.50146190285</v>
      </c>
      <c r="O99" s="24">
        <f t="shared" si="19"/>
        <v>90.277778291309872</v>
      </c>
      <c r="P99" s="7"/>
      <c r="Q99" s="25">
        <f t="shared" si="20"/>
        <v>-3844.8269450597559</v>
      </c>
      <c r="R99" s="24">
        <f t="shared" si="21"/>
        <v>-1341.1832815466748</v>
      </c>
      <c r="S99" s="7"/>
      <c r="T99" s="25">
        <f t="shared" si="22"/>
        <v>0.93660081358080316</v>
      </c>
      <c r="U99" s="24">
        <f t="shared" si="23"/>
        <v>-0.32828838516927733</v>
      </c>
      <c r="V99" s="7"/>
      <c r="W99" s="25">
        <f t="shared" si="24"/>
        <v>0.94118734902509749</v>
      </c>
      <c r="X99" s="24">
        <f t="shared" si="29"/>
        <v>281.26403952977284</v>
      </c>
      <c r="Y99" s="7"/>
      <c r="Z99" s="25">
        <f t="shared" si="30"/>
        <v>-639</v>
      </c>
      <c r="AA99" s="17">
        <f t="shared" si="31"/>
        <v>281.24999999999989</v>
      </c>
      <c r="AB99" s="24">
        <f t="shared" si="25"/>
        <v>4.9087385212340493</v>
      </c>
      <c r="AC99" s="17">
        <f t="shared" si="26"/>
        <v>1.4039529772958304E-2</v>
      </c>
    </row>
    <row r="100" spans="1:29" s="17" customFormat="1" x14ac:dyDescent="0.25">
      <c r="A100" s="17">
        <v>15</v>
      </c>
      <c r="B100" s="17">
        <v>-636</v>
      </c>
      <c r="C100" s="17">
        <v>11218</v>
      </c>
      <c r="D100" s="17">
        <v>12727</v>
      </c>
      <c r="E100" s="17">
        <v>15178</v>
      </c>
      <c r="F100" s="17">
        <v>13685</v>
      </c>
      <c r="G100" s="24"/>
      <c r="H100" s="7"/>
      <c r="I100" s="25">
        <f t="shared" si="17"/>
        <v>-3960</v>
      </c>
      <c r="J100" s="24">
        <f t="shared" si="17"/>
        <v>-958</v>
      </c>
      <c r="K100" s="7"/>
      <c r="L100" s="25">
        <f t="shared" si="27"/>
        <v>-3964.8585019388993</v>
      </c>
      <c r="M100" s="17">
        <f t="shared" si="18"/>
        <v>23.605041090288069</v>
      </c>
      <c r="N100" s="17">
        <f t="shared" si="28"/>
        <v>-963.47214019155717</v>
      </c>
      <c r="O100" s="24">
        <f t="shared" si="19"/>
        <v>29.944318276055377</v>
      </c>
      <c r="P100" s="7"/>
      <c r="Q100" s="25">
        <f t="shared" si="20"/>
        <v>-3966.8269450597559</v>
      </c>
      <c r="R100" s="24">
        <f t="shared" si="21"/>
        <v>-954.18328154667495</v>
      </c>
      <c r="S100" s="7"/>
      <c r="T100" s="25">
        <f t="shared" si="22"/>
        <v>0.96632004435234098</v>
      </c>
      <c r="U100" s="24">
        <f t="shared" si="23"/>
        <v>-0.23356038877344029</v>
      </c>
      <c r="V100" s="7"/>
      <c r="W100" s="25">
        <f t="shared" si="24"/>
        <v>0.96961129279098879</v>
      </c>
      <c r="X100" s="24">
        <f t="shared" si="29"/>
        <v>275.578567862417</v>
      </c>
      <c r="Y100" s="7"/>
      <c r="Z100" s="25">
        <f t="shared" si="30"/>
        <v>-636</v>
      </c>
      <c r="AA100" s="17">
        <f t="shared" si="31"/>
        <v>275.5259999999999</v>
      </c>
      <c r="AB100" s="24">
        <f t="shared" si="25"/>
        <v>4.8088358748498949</v>
      </c>
      <c r="AC100" s="17">
        <f t="shared" si="26"/>
        <v>5.2567862417106426E-2</v>
      </c>
    </row>
    <row r="101" spans="1:29" s="17" customFormat="1" x14ac:dyDescent="0.25">
      <c r="A101" s="17">
        <v>16</v>
      </c>
      <c r="B101" s="17">
        <v>-630</v>
      </c>
      <c r="C101" s="17">
        <v>11183</v>
      </c>
      <c r="D101" s="17">
        <v>12931</v>
      </c>
      <c r="E101" s="17">
        <v>15231</v>
      </c>
      <c r="F101" s="17">
        <v>13497</v>
      </c>
      <c r="G101" s="24"/>
      <c r="H101" s="7"/>
      <c r="I101" s="25">
        <f t="shared" si="17"/>
        <v>-4048</v>
      </c>
      <c r="J101" s="24">
        <f t="shared" si="17"/>
        <v>-566</v>
      </c>
      <c r="K101" s="7"/>
      <c r="L101" s="25">
        <f t="shared" si="27"/>
        <v>-4045.599864401529</v>
      </c>
      <c r="M101" s="17">
        <f t="shared" si="18"/>
        <v>5.7606508910478622</v>
      </c>
      <c r="N101" s="17">
        <f t="shared" si="28"/>
        <v>-566.66380592650728</v>
      </c>
      <c r="O101" s="24">
        <f t="shared" si="19"/>
        <v>0.44063830806618809</v>
      </c>
      <c r="P101" s="7"/>
      <c r="Q101" s="25">
        <f t="shared" si="20"/>
        <v>-4054.8269450597559</v>
      </c>
      <c r="R101" s="24">
        <f t="shared" si="21"/>
        <v>-562.18328154667495</v>
      </c>
      <c r="S101" s="7"/>
      <c r="T101" s="25">
        <f t="shared" si="22"/>
        <v>0.98775686654820449</v>
      </c>
      <c r="U101" s="24">
        <f t="shared" si="23"/>
        <v>-0.13760851645517641</v>
      </c>
      <c r="V101" s="7"/>
      <c r="W101" s="25">
        <f t="shared" si="24"/>
        <v>0.98973527936832018</v>
      </c>
      <c r="X101" s="24">
        <f t="shared" si="29"/>
        <v>269.95056018828313</v>
      </c>
      <c r="Y101" s="7"/>
      <c r="Z101" s="25">
        <f t="shared" si="30"/>
        <v>-630</v>
      </c>
      <c r="AA101" s="17">
        <f t="shared" si="31"/>
        <v>269.85599999999988</v>
      </c>
      <c r="AB101" s="24">
        <f t="shared" si="25"/>
        <v>4.7098757062618155</v>
      </c>
      <c r="AC101" s="17">
        <f t="shared" si="26"/>
        <v>9.456018828325341E-2</v>
      </c>
    </row>
    <row r="102" spans="1:29" s="17" customFormat="1" x14ac:dyDescent="0.25">
      <c r="A102" s="17">
        <v>17</v>
      </c>
      <c r="B102" s="17">
        <v>-630</v>
      </c>
      <c r="C102" s="17">
        <v>11155</v>
      </c>
      <c r="D102" s="17">
        <v>13111</v>
      </c>
      <c r="E102" s="17">
        <v>15232</v>
      </c>
      <c r="F102" s="17">
        <v>13282</v>
      </c>
      <c r="G102" s="24"/>
      <c r="H102" s="7"/>
      <c r="I102" s="25">
        <f t="shared" si="17"/>
        <v>-4077</v>
      </c>
      <c r="J102" s="24">
        <f t="shared" si="17"/>
        <v>-171</v>
      </c>
      <c r="K102" s="7"/>
      <c r="L102" s="25">
        <f t="shared" si="27"/>
        <v>-4086.6720489675413</v>
      </c>
      <c r="M102" s="17">
        <f t="shared" si="18"/>
        <v>93.54853123051646</v>
      </c>
      <c r="N102" s="17">
        <f t="shared" si="28"/>
        <v>-164.33486778275952</v>
      </c>
      <c r="O102" s="24">
        <f t="shared" si="19"/>
        <v>44.423987473297039</v>
      </c>
      <c r="P102" s="7"/>
      <c r="Q102" s="25">
        <f t="shared" si="20"/>
        <v>-4083.8269450597559</v>
      </c>
      <c r="R102" s="24">
        <f t="shared" si="21"/>
        <v>-167.18328154667492</v>
      </c>
      <c r="S102" s="7"/>
      <c r="T102" s="25">
        <f t="shared" si="22"/>
        <v>0.99482127386275032</v>
      </c>
      <c r="U102" s="24">
        <f t="shared" si="23"/>
        <v>-4.0922318583456414E-2</v>
      </c>
      <c r="V102" s="7"/>
      <c r="W102" s="25">
        <f t="shared" si="24"/>
        <v>0.99547543910339231</v>
      </c>
      <c r="X102" s="24">
        <f t="shared" si="29"/>
        <v>264.38915395278968</v>
      </c>
      <c r="Y102" s="7"/>
      <c r="Z102" s="25">
        <f t="shared" si="30"/>
        <v>-630</v>
      </c>
      <c r="AA102" s="17">
        <f t="shared" si="31"/>
        <v>264.18599999999986</v>
      </c>
      <c r="AB102" s="24">
        <f t="shared" si="25"/>
        <v>4.610915537673737</v>
      </c>
      <c r="AC102" s="17">
        <f t="shared" si="26"/>
        <v>0.20315395278981896</v>
      </c>
    </row>
    <row r="103" spans="1:29" s="17" customFormat="1" x14ac:dyDescent="0.25">
      <c r="A103" s="17">
        <v>18</v>
      </c>
      <c r="B103" s="17">
        <v>-621</v>
      </c>
      <c r="C103" s="17">
        <v>11173</v>
      </c>
      <c r="D103" s="17">
        <v>13339</v>
      </c>
      <c r="E103" s="17">
        <v>15260</v>
      </c>
      <c r="F103" s="17">
        <v>13105</v>
      </c>
      <c r="G103" s="24"/>
      <c r="H103" s="7"/>
      <c r="I103" s="25">
        <f t="shared" si="17"/>
        <v>-4087</v>
      </c>
      <c r="J103" s="24">
        <f t="shared" si="17"/>
        <v>234</v>
      </c>
      <c r="K103" s="7"/>
      <c r="L103" s="25">
        <f t="shared" si="27"/>
        <v>-4087.9413594574917</v>
      </c>
      <c r="M103" s="17">
        <f t="shared" si="18"/>
        <v>0.88615762820901411</v>
      </c>
      <c r="N103" s="17">
        <f t="shared" si="28"/>
        <v>233.80749883761015</v>
      </c>
      <c r="O103" s="24">
        <f t="shared" si="19"/>
        <v>3.7056697521441709E-2</v>
      </c>
      <c r="P103" s="7"/>
      <c r="Q103" s="25">
        <f t="shared" si="20"/>
        <v>-4093.8269450597559</v>
      </c>
      <c r="R103" s="24">
        <f t="shared" si="21"/>
        <v>237.81671845332508</v>
      </c>
      <c r="S103" s="7"/>
      <c r="T103" s="25">
        <f t="shared" si="22"/>
        <v>0.9972572763850075</v>
      </c>
      <c r="U103" s="24">
        <f t="shared" si="23"/>
        <v>5.8211631133117239E-2</v>
      </c>
      <c r="V103" s="7"/>
      <c r="W103" s="25">
        <f t="shared" si="24"/>
        <v>0.99655321746463521</v>
      </c>
      <c r="X103" s="24">
        <f t="shared" si="29"/>
        <v>258.69212859721051</v>
      </c>
      <c r="Y103" s="7"/>
      <c r="Z103" s="25">
        <f t="shared" si="30"/>
        <v>-621</v>
      </c>
      <c r="AA103" s="17">
        <f t="shared" si="31"/>
        <v>258.59699999999987</v>
      </c>
      <c r="AB103" s="24">
        <f t="shared" si="25"/>
        <v>4.5133690857797744</v>
      </c>
      <c r="AC103" s="17">
        <f t="shared" si="26"/>
        <v>9.5128597210646149E-2</v>
      </c>
    </row>
    <row r="104" spans="1:29" s="17" customFormat="1" x14ac:dyDescent="0.25">
      <c r="A104" s="17">
        <v>19</v>
      </c>
      <c r="B104" s="17">
        <v>-607</v>
      </c>
      <c r="C104" s="17">
        <v>11179</v>
      </c>
      <c r="D104" s="17">
        <v>13518</v>
      </c>
      <c r="E104" s="17">
        <v>15227</v>
      </c>
      <c r="F104" s="17">
        <v>12904</v>
      </c>
      <c r="G104" s="24"/>
      <c r="H104" s="7"/>
      <c r="I104" s="25">
        <f t="shared" si="17"/>
        <v>-4048</v>
      </c>
      <c r="J104" s="24">
        <f t="shared" si="17"/>
        <v>614</v>
      </c>
      <c r="K104" s="7"/>
      <c r="L104" s="25">
        <f t="shared" si="27"/>
        <v>-4051.5398248506472</v>
      </c>
      <c r="M104" s="17">
        <f t="shared" si="18"/>
        <v>12.530359973259221</v>
      </c>
      <c r="N104" s="17">
        <f t="shared" si="28"/>
        <v>620.81607208765445</v>
      </c>
      <c r="O104" s="24">
        <f t="shared" si="19"/>
        <v>46.458838704102057</v>
      </c>
      <c r="P104" s="7"/>
      <c r="Q104" s="25">
        <f t="shared" si="20"/>
        <v>-4054.8269450597559</v>
      </c>
      <c r="R104" s="24">
        <f t="shared" si="21"/>
        <v>617.81671845332505</v>
      </c>
      <c r="S104" s="7"/>
      <c r="T104" s="25">
        <f t="shared" si="22"/>
        <v>0.98775686654820449</v>
      </c>
      <c r="U104" s="24">
        <f t="shared" si="23"/>
        <v>0.1512262012375567</v>
      </c>
      <c r="V104" s="7"/>
      <c r="W104" s="25">
        <f t="shared" si="24"/>
        <v>0.985777317937644</v>
      </c>
      <c r="X104" s="24">
        <f t="shared" si="29"/>
        <v>253.31350541472546</v>
      </c>
      <c r="Y104" s="7"/>
      <c r="Z104" s="25">
        <f t="shared" si="30"/>
        <v>-607</v>
      </c>
      <c r="AA104" s="17">
        <f t="shared" si="31"/>
        <v>253.13399999999987</v>
      </c>
      <c r="AB104" s="24">
        <f t="shared" si="25"/>
        <v>4.4180217487433238</v>
      </c>
      <c r="AC104" s="17">
        <f t="shared" si="26"/>
        <v>0.17950541472558257</v>
      </c>
    </row>
    <row r="105" spans="1:29" s="17" customFormat="1" x14ac:dyDescent="0.25">
      <c r="A105" s="17">
        <v>20</v>
      </c>
      <c r="B105" s="17">
        <v>-609</v>
      </c>
      <c r="C105" s="17">
        <v>11221</v>
      </c>
      <c r="D105" s="17">
        <v>13708</v>
      </c>
      <c r="E105" s="17">
        <v>15194</v>
      </c>
      <c r="F105" s="17">
        <v>12719</v>
      </c>
      <c r="G105" s="24"/>
      <c r="H105" s="7"/>
      <c r="I105" s="25">
        <f t="shared" si="17"/>
        <v>-3973</v>
      </c>
      <c r="J105" s="24">
        <f t="shared" si="17"/>
        <v>989</v>
      </c>
      <c r="K105" s="7"/>
      <c r="L105" s="25">
        <f t="shared" si="27"/>
        <v>-3977.9548073585279</v>
      </c>
      <c r="M105" s="17">
        <f t="shared" si="18"/>
        <v>24.550115960122099</v>
      </c>
      <c r="N105" s="17">
        <f t="shared" si="28"/>
        <v>1003.3847503349014</v>
      </c>
      <c r="O105" s="24">
        <f t="shared" si="19"/>
        <v>206.92104219744465</v>
      </c>
      <c r="P105" s="7"/>
      <c r="Q105" s="25">
        <f t="shared" si="20"/>
        <v>-3979.8269450597559</v>
      </c>
      <c r="R105" s="24">
        <f t="shared" si="21"/>
        <v>992.81671845332505</v>
      </c>
      <c r="S105" s="7"/>
      <c r="T105" s="25">
        <f t="shared" si="22"/>
        <v>0.96948684763127535</v>
      </c>
      <c r="U105" s="24">
        <f t="shared" si="23"/>
        <v>0.24301689541956936</v>
      </c>
      <c r="V105" s="7"/>
      <c r="W105" s="25">
        <f t="shared" si="24"/>
        <v>0.96624775702308296</v>
      </c>
      <c r="X105" s="24">
        <f t="shared" si="29"/>
        <v>247.91773189140133</v>
      </c>
      <c r="Y105" s="7"/>
      <c r="Z105" s="25">
        <f t="shared" si="30"/>
        <v>-609</v>
      </c>
      <c r="AA105" s="17">
        <f t="shared" si="31"/>
        <v>247.65299999999988</v>
      </c>
      <c r="AB105" s="24">
        <f t="shared" si="25"/>
        <v>4.3223602524415146</v>
      </c>
      <c r="AC105" s="17">
        <f t="shared" si="26"/>
        <v>0.26473189140145337</v>
      </c>
    </row>
    <row r="106" spans="1:29" s="17" customFormat="1" x14ac:dyDescent="0.25">
      <c r="A106" s="17">
        <v>21</v>
      </c>
      <c r="B106" s="17">
        <v>-644</v>
      </c>
      <c r="C106" s="17">
        <v>11274</v>
      </c>
      <c r="D106" s="17">
        <v>13902</v>
      </c>
      <c r="E106" s="17">
        <v>15129</v>
      </c>
      <c r="F106" s="17">
        <v>12518</v>
      </c>
      <c r="G106" s="24"/>
      <c r="H106" s="7"/>
      <c r="I106" s="25">
        <f t="shared" si="17"/>
        <v>-3855</v>
      </c>
      <c r="J106" s="24">
        <f t="shared" si="17"/>
        <v>1384</v>
      </c>
      <c r="K106" s="7"/>
      <c r="L106" s="25">
        <f t="shared" si="27"/>
        <v>-3860.5056814485342</v>
      </c>
      <c r="M106" s="17">
        <f t="shared" si="18"/>
        <v>30.312528212734009</v>
      </c>
      <c r="N106" s="17">
        <f t="shared" si="28"/>
        <v>1397.8321876259272</v>
      </c>
      <c r="O106" s="24">
        <f t="shared" si="19"/>
        <v>191.32941451885327</v>
      </c>
      <c r="P106" s="7"/>
      <c r="Q106" s="25">
        <f t="shared" si="20"/>
        <v>-3861.8269450597559</v>
      </c>
      <c r="R106" s="24">
        <f t="shared" si="21"/>
        <v>1387.8167184533252</v>
      </c>
      <c r="S106" s="7"/>
      <c r="T106" s="25">
        <f t="shared" si="22"/>
        <v>0.94074201786864042</v>
      </c>
      <c r="U106" s="24">
        <f t="shared" si="23"/>
        <v>0.33970309329128939</v>
      </c>
      <c r="V106" s="7"/>
      <c r="W106" s="25">
        <f t="shared" si="24"/>
        <v>0.93617531774828266</v>
      </c>
      <c r="X106" s="24">
        <f t="shared" si="29"/>
        <v>242.09120083394851</v>
      </c>
      <c r="Y106" s="7"/>
      <c r="Z106" s="25">
        <f t="shared" si="30"/>
        <v>-644</v>
      </c>
      <c r="AA106" s="17">
        <f t="shared" si="31"/>
        <v>241.85699999999989</v>
      </c>
      <c r="AB106" s="24">
        <f t="shared" si="25"/>
        <v>4.2212009689959231</v>
      </c>
      <c r="AC106" s="17">
        <f t="shared" si="26"/>
        <v>0.2342008339486199</v>
      </c>
    </row>
    <row r="107" spans="1:29" s="17" customFormat="1" x14ac:dyDescent="0.25">
      <c r="A107" s="17">
        <v>22</v>
      </c>
      <c r="B107" s="17">
        <v>-625</v>
      </c>
      <c r="C107" s="17">
        <v>11361</v>
      </c>
      <c r="D107" s="17">
        <v>14091</v>
      </c>
      <c r="E107" s="17">
        <v>15068</v>
      </c>
      <c r="F107" s="17">
        <v>12338</v>
      </c>
      <c r="G107" s="24"/>
      <c r="H107" s="7"/>
      <c r="I107" s="25">
        <f t="shared" si="17"/>
        <v>-3707</v>
      </c>
      <c r="J107" s="24">
        <f t="shared" si="17"/>
        <v>1753</v>
      </c>
      <c r="K107" s="7"/>
      <c r="L107" s="25">
        <f t="shared" si="27"/>
        <v>-3708.6837486478635</v>
      </c>
      <c r="M107" s="17">
        <f t="shared" si="18"/>
        <v>2.8350095091820546</v>
      </c>
      <c r="N107" s="17">
        <f t="shared" si="28"/>
        <v>1766.9519239657561</v>
      </c>
      <c r="O107" s="24">
        <f t="shared" si="19"/>
        <v>194.65618234624006</v>
      </c>
      <c r="P107" s="7"/>
      <c r="Q107" s="25">
        <f t="shared" si="20"/>
        <v>-3713.8269450597559</v>
      </c>
      <c r="R107" s="24">
        <f t="shared" si="21"/>
        <v>1756.8167184533252</v>
      </c>
      <c r="S107" s="7"/>
      <c r="T107" s="25">
        <f t="shared" si="22"/>
        <v>0.90468918053923375</v>
      </c>
      <c r="U107" s="24">
        <f t="shared" si="23"/>
        <v>0.43002513636638984</v>
      </c>
      <c r="V107" s="7"/>
      <c r="W107" s="25">
        <f t="shared" si="24"/>
        <v>0.89888139411765711</v>
      </c>
      <c r="X107" s="24">
        <f t="shared" si="29"/>
        <v>236.46867951751346</v>
      </c>
      <c r="Y107" s="7"/>
      <c r="Z107" s="25">
        <f t="shared" si="30"/>
        <v>-625</v>
      </c>
      <c r="AA107" s="17">
        <f t="shared" si="31"/>
        <v>236.23199999999989</v>
      </c>
      <c r="AB107" s="24">
        <f t="shared" si="25"/>
        <v>4.1230261985712424</v>
      </c>
      <c r="AC107" s="17">
        <f t="shared" si="26"/>
        <v>0.23667951751357919</v>
      </c>
    </row>
    <row r="108" spans="1:29" s="17" customFormat="1" x14ac:dyDescent="0.25">
      <c r="A108" s="17">
        <v>23</v>
      </c>
      <c r="B108" s="17">
        <v>-646</v>
      </c>
      <c r="C108" s="17">
        <v>11448</v>
      </c>
      <c r="D108" s="17">
        <v>14265</v>
      </c>
      <c r="E108" s="17">
        <v>14957</v>
      </c>
      <c r="F108" s="17">
        <v>12155</v>
      </c>
      <c r="G108" s="24"/>
      <c r="H108" s="7"/>
      <c r="I108" s="25">
        <f t="shared" si="17"/>
        <v>-3509</v>
      </c>
      <c r="J108" s="24">
        <f t="shared" si="17"/>
        <v>2110</v>
      </c>
      <c r="K108" s="7"/>
      <c r="L108" s="25">
        <f t="shared" si="27"/>
        <v>-3514.1599057308795</v>
      </c>
      <c r="M108" s="17">
        <f t="shared" si="18"/>
        <v>26.624627151562827</v>
      </c>
      <c r="N108" s="17">
        <f t="shared" si="28"/>
        <v>2130.4787267862712</v>
      </c>
      <c r="O108" s="24">
        <f t="shared" si="19"/>
        <v>419.37825078674081</v>
      </c>
      <c r="P108" s="7"/>
      <c r="Q108" s="25">
        <f t="shared" si="20"/>
        <v>-3515.8269450597559</v>
      </c>
      <c r="R108" s="24">
        <f t="shared" si="21"/>
        <v>2113.8167184533249</v>
      </c>
      <c r="S108" s="7"/>
      <c r="T108" s="25">
        <f t="shared" si="22"/>
        <v>0.85645633059854109</v>
      </c>
      <c r="U108" s="24">
        <f t="shared" si="23"/>
        <v>0.51740987722766585</v>
      </c>
      <c r="V108" s="7"/>
      <c r="W108" s="25">
        <f t="shared" si="24"/>
        <v>0.84944656481645175</v>
      </c>
      <c r="X108" s="24">
        <f t="shared" si="29"/>
        <v>230.68896318656357</v>
      </c>
      <c r="Y108" s="7"/>
      <c r="Z108" s="25">
        <f t="shared" si="30"/>
        <v>-646</v>
      </c>
      <c r="AA108" s="17">
        <f t="shared" si="31"/>
        <v>230.41799999999989</v>
      </c>
      <c r="AB108" s="24">
        <f t="shared" si="25"/>
        <v>4.0215527558602924</v>
      </c>
      <c r="AC108" s="17">
        <f t="shared" si="26"/>
        <v>0.27096318656367657</v>
      </c>
    </row>
    <row r="109" spans="1:29" s="17" customFormat="1" x14ac:dyDescent="0.25">
      <c r="A109" s="17">
        <v>24</v>
      </c>
      <c r="B109" s="17">
        <v>-625</v>
      </c>
      <c r="C109" s="17">
        <v>11560</v>
      </c>
      <c r="D109" s="17">
        <v>14437</v>
      </c>
      <c r="E109" s="17">
        <v>14853</v>
      </c>
      <c r="F109" s="17">
        <v>11991</v>
      </c>
      <c r="G109" s="24"/>
      <c r="H109" s="7"/>
      <c r="I109" s="25">
        <f t="shared" si="17"/>
        <v>-3293</v>
      </c>
      <c r="J109" s="24">
        <f t="shared" si="17"/>
        <v>2446</v>
      </c>
      <c r="K109" s="7"/>
      <c r="L109" s="25">
        <f t="shared" si="27"/>
        <v>-3291.4454358999678</v>
      </c>
      <c r="M109" s="17">
        <f t="shared" si="18"/>
        <v>2.4166695411088202</v>
      </c>
      <c r="N109" s="17">
        <f t="shared" si="28"/>
        <v>2461.2883636561464</v>
      </c>
      <c r="O109" s="24">
        <f t="shared" si="19"/>
        <v>233.73406328257903</v>
      </c>
      <c r="P109" s="7"/>
      <c r="Q109" s="25">
        <f t="shared" si="20"/>
        <v>-3299.8269450597559</v>
      </c>
      <c r="R109" s="24">
        <f t="shared" si="21"/>
        <v>2449.8167184533249</v>
      </c>
      <c r="S109" s="7"/>
      <c r="T109" s="25">
        <f t="shared" si="22"/>
        <v>0.80383867611778548</v>
      </c>
      <c r="U109" s="24">
        <f t="shared" si="23"/>
        <v>0.59965433921474909</v>
      </c>
      <c r="V109" s="7"/>
      <c r="W109" s="25">
        <f t="shared" si="24"/>
        <v>0.79569695760660364</v>
      </c>
      <c r="X109" s="24">
        <f t="shared" si="29"/>
        <v>225.03268133671168</v>
      </c>
      <c r="Y109" s="7"/>
      <c r="Z109" s="25">
        <f t="shared" si="30"/>
        <v>-625</v>
      </c>
      <c r="AA109" s="17">
        <f t="shared" si="31"/>
        <v>224.79299999999989</v>
      </c>
      <c r="AB109" s="24">
        <f t="shared" si="25"/>
        <v>3.9233779854356112</v>
      </c>
      <c r="AC109" s="17">
        <f t="shared" si="26"/>
        <v>0.23968133671178293</v>
      </c>
    </row>
    <row r="110" spans="1:29" s="17" customFormat="1" x14ac:dyDescent="0.25">
      <c r="A110" s="17">
        <v>25</v>
      </c>
      <c r="B110" s="17">
        <v>-632</v>
      </c>
      <c r="C110" s="17">
        <v>11696</v>
      </c>
      <c r="D110" s="17">
        <v>14593</v>
      </c>
      <c r="E110" s="17">
        <v>14728</v>
      </c>
      <c r="F110" s="17">
        <v>11838</v>
      </c>
      <c r="G110" s="24"/>
      <c r="H110" s="7"/>
      <c r="I110" s="25">
        <f t="shared" si="17"/>
        <v>-3032</v>
      </c>
      <c r="J110" s="24">
        <f t="shared" si="17"/>
        <v>2755</v>
      </c>
      <c r="K110" s="7"/>
      <c r="L110" s="25">
        <f t="shared" si="27"/>
        <v>-3033.9327695889783</v>
      </c>
      <c r="M110" s="17">
        <f t="shared" si="18"/>
        <v>3.7355982840794133</v>
      </c>
      <c r="N110" s="17">
        <f t="shared" si="28"/>
        <v>2771.6065664997232</v>
      </c>
      <c r="O110" s="24">
        <f t="shared" si="19"/>
        <v>275.77805090972748</v>
      </c>
      <c r="P110" s="7"/>
      <c r="Q110" s="25">
        <f t="shared" si="20"/>
        <v>-3038.8269450597559</v>
      </c>
      <c r="R110" s="24">
        <f t="shared" si="21"/>
        <v>2758.8167184533249</v>
      </c>
      <c r="S110" s="7"/>
      <c r="T110" s="25">
        <f t="shared" si="22"/>
        <v>0.74025901028687235</v>
      </c>
      <c r="U110" s="24">
        <f t="shared" si="23"/>
        <v>0.67528987122072759</v>
      </c>
      <c r="V110" s="7"/>
      <c r="W110" s="25">
        <f t="shared" si="24"/>
        <v>0.7310748734077902</v>
      </c>
      <c r="X110" s="24">
        <f t="shared" si="29"/>
        <v>219.30665556360191</v>
      </c>
      <c r="Y110" s="7"/>
      <c r="Z110" s="25">
        <f t="shared" si="30"/>
        <v>-632</v>
      </c>
      <c r="AA110" s="17">
        <f t="shared" si="31"/>
        <v>219.1049999999999</v>
      </c>
      <c r="AB110" s="24">
        <f t="shared" si="25"/>
        <v>3.8241036575821736</v>
      </c>
      <c r="AC110" s="17">
        <f t="shared" si="26"/>
        <v>0.20165556360200299</v>
      </c>
    </row>
    <row r="111" spans="1:29" s="17" customFormat="1" x14ac:dyDescent="0.25">
      <c r="A111" s="17">
        <v>26</v>
      </c>
      <c r="B111" s="17">
        <v>-606</v>
      </c>
      <c r="C111" s="17">
        <v>11826</v>
      </c>
      <c r="D111" s="17">
        <v>14726</v>
      </c>
      <c r="E111" s="17">
        <v>14583</v>
      </c>
      <c r="F111" s="17">
        <v>11694</v>
      </c>
      <c r="G111" s="24"/>
      <c r="H111" s="7"/>
      <c r="I111" s="25">
        <f t="shared" si="17"/>
        <v>-2757</v>
      </c>
      <c r="J111" s="24">
        <f t="shared" si="17"/>
        <v>3032</v>
      </c>
      <c r="K111" s="7"/>
      <c r="L111" s="25">
        <f t="shared" si="27"/>
        <v>-2758.846146617363</v>
      </c>
      <c r="M111" s="17">
        <f t="shared" si="18"/>
        <v>3.4082573328010204</v>
      </c>
      <c r="N111" s="17">
        <f t="shared" si="28"/>
        <v>3043.4809228031208</v>
      </c>
      <c r="O111" s="24">
        <f t="shared" si="19"/>
        <v>131.81158841122027</v>
      </c>
      <c r="P111" s="7"/>
      <c r="Q111" s="25">
        <f t="shared" si="20"/>
        <v>-2763.8269450597559</v>
      </c>
      <c r="R111" s="24">
        <f t="shared" si="21"/>
        <v>3035.8167184533249</v>
      </c>
      <c r="S111" s="7"/>
      <c r="T111" s="25">
        <f t="shared" si="22"/>
        <v>0.67326894092479916</v>
      </c>
      <c r="U111" s="24">
        <f t="shared" si="23"/>
        <v>0.74309259732317423</v>
      </c>
      <c r="V111" s="7"/>
      <c r="W111" s="25">
        <f t="shared" si="24"/>
        <v>0.66314940004102352</v>
      </c>
      <c r="X111" s="24">
        <f t="shared" si="29"/>
        <v>213.78145102263068</v>
      </c>
      <c r="Y111" s="7"/>
      <c r="Z111" s="25">
        <f t="shared" si="30"/>
        <v>-606</v>
      </c>
      <c r="AA111" s="17">
        <f t="shared" si="31"/>
        <v>213.6509999999999</v>
      </c>
      <c r="AB111" s="24">
        <f t="shared" si="25"/>
        <v>3.7289134001784032</v>
      </c>
      <c r="AC111" s="17">
        <f t="shared" si="26"/>
        <v>0.13045102263077979</v>
      </c>
    </row>
    <row r="112" spans="1:29" s="17" customFormat="1" x14ac:dyDescent="0.25">
      <c r="A112" s="17">
        <v>27</v>
      </c>
      <c r="B112" s="17">
        <v>-612</v>
      </c>
      <c r="C112" s="17">
        <v>11973</v>
      </c>
      <c r="D112" s="17">
        <v>14846</v>
      </c>
      <c r="E112" s="17">
        <v>14432</v>
      </c>
      <c r="F112" s="17">
        <v>11566</v>
      </c>
      <c r="G112" s="24"/>
      <c r="H112" s="7"/>
      <c r="I112" s="25">
        <f t="shared" si="17"/>
        <v>-2459</v>
      </c>
      <c r="J112" s="24">
        <f t="shared" si="17"/>
        <v>3280</v>
      </c>
      <c r="K112" s="7"/>
      <c r="L112" s="25">
        <f t="shared" si="27"/>
        <v>-2455.6198666430846</v>
      </c>
      <c r="M112" s="17">
        <f t="shared" si="18"/>
        <v>11.42530151053213</v>
      </c>
      <c r="N112" s="17">
        <f t="shared" si="28"/>
        <v>3289.9850332666706</v>
      </c>
      <c r="O112" s="24">
        <f t="shared" si="19"/>
        <v>99.700889336518514</v>
      </c>
      <c r="P112" s="7"/>
      <c r="Q112" s="25">
        <f t="shared" si="20"/>
        <v>-2465.8269450597559</v>
      </c>
      <c r="R112" s="24">
        <f t="shared" si="21"/>
        <v>3283.8167184533249</v>
      </c>
      <c r="S112" s="7"/>
      <c r="T112" s="25">
        <f t="shared" si="22"/>
        <v>0.60067606576153454</v>
      </c>
      <c r="U112" s="24">
        <f t="shared" si="23"/>
        <v>0.80379684307554522</v>
      </c>
      <c r="V112" s="7"/>
      <c r="W112" s="25">
        <f t="shared" si="24"/>
        <v>0.5897178667898515</v>
      </c>
      <c r="X112" s="24">
        <f t="shared" si="29"/>
        <v>208.30135152216064</v>
      </c>
      <c r="Y112" s="7"/>
      <c r="Z112" s="25">
        <f t="shared" si="30"/>
        <v>-612</v>
      </c>
      <c r="AA112" s="17">
        <f t="shared" si="31"/>
        <v>208.14299999999989</v>
      </c>
      <c r="AB112" s="24">
        <f t="shared" si="25"/>
        <v>3.6327806649785557</v>
      </c>
      <c r="AC112" s="17">
        <f t="shared" si="26"/>
        <v>0.15835152216075699</v>
      </c>
    </row>
    <row r="113" spans="1:29" s="17" customFormat="1" x14ac:dyDescent="0.25">
      <c r="A113" s="17">
        <v>28</v>
      </c>
      <c r="B113" s="17">
        <v>-621</v>
      </c>
      <c r="C113" s="17">
        <v>12148</v>
      </c>
      <c r="D113" s="17">
        <v>14962</v>
      </c>
      <c r="E113" s="17">
        <v>14270</v>
      </c>
      <c r="F113" s="17">
        <v>11460</v>
      </c>
      <c r="G113" s="24"/>
      <c r="H113" s="7"/>
      <c r="I113" s="25">
        <f t="shared" si="17"/>
        <v>-2122</v>
      </c>
      <c r="J113" s="24">
        <f t="shared" si="17"/>
        <v>3502</v>
      </c>
      <c r="K113" s="7"/>
      <c r="L113" s="25">
        <f t="shared" si="27"/>
        <v>-2124.6962532757707</v>
      </c>
      <c r="M113" s="17">
        <f t="shared" si="18"/>
        <v>7.2697817271041592</v>
      </c>
      <c r="N113" s="17">
        <f t="shared" si="28"/>
        <v>3508.9554016757756</v>
      </c>
      <c r="O113" s="24">
        <f t="shared" si="19"/>
        <v>48.377612471382683</v>
      </c>
      <c r="P113" s="7"/>
      <c r="Q113" s="25">
        <f t="shared" si="20"/>
        <v>-2128.8269450597559</v>
      </c>
      <c r="R113" s="24">
        <f t="shared" si="21"/>
        <v>3505.8167184533249</v>
      </c>
      <c r="S113" s="7"/>
      <c r="T113" s="25">
        <f t="shared" si="22"/>
        <v>0.51858278076146669</v>
      </c>
      <c r="U113" s="24">
        <f t="shared" si="23"/>
        <v>0.85813693403129676</v>
      </c>
      <c r="V113" s="7"/>
      <c r="W113" s="25">
        <f t="shared" si="24"/>
        <v>0.50687224108020879</v>
      </c>
      <c r="X113" s="24">
        <f t="shared" si="29"/>
        <v>202.60404530279186</v>
      </c>
      <c r="Y113" s="7"/>
      <c r="Z113" s="25">
        <f t="shared" si="30"/>
        <v>-621</v>
      </c>
      <c r="AA113" s="17">
        <f t="shared" si="31"/>
        <v>202.55399999999989</v>
      </c>
      <c r="AB113" s="24">
        <f t="shared" si="25"/>
        <v>3.5352342130845922</v>
      </c>
      <c r="AC113" s="17">
        <f t="shared" si="26"/>
        <v>5.0045302791971835E-2</v>
      </c>
    </row>
    <row r="114" spans="1:29" s="17" customFormat="1" x14ac:dyDescent="0.25">
      <c r="A114" s="17">
        <v>29</v>
      </c>
      <c r="B114" s="17">
        <v>-625</v>
      </c>
      <c r="C114" s="17">
        <v>12326</v>
      </c>
      <c r="D114" s="17">
        <v>15066</v>
      </c>
      <c r="E114" s="17">
        <v>14103</v>
      </c>
      <c r="F114" s="17">
        <v>11368</v>
      </c>
      <c r="G114" s="24"/>
      <c r="H114" s="7"/>
      <c r="I114" s="25">
        <f t="shared" si="17"/>
        <v>-1777</v>
      </c>
      <c r="J114" s="24">
        <f t="shared" si="17"/>
        <v>3698</v>
      </c>
      <c r="K114" s="7"/>
      <c r="L114" s="25">
        <f t="shared" si="27"/>
        <v>-1771.1772312057103</v>
      </c>
      <c r="M114" s="17">
        <f t="shared" si="18"/>
        <v>33.904636431753765</v>
      </c>
      <c r="N114" s="17">
        <f t="shared" si="28"/>
        <v>3695.5471868224781</v>
      </c>
      <c r="O114" s="24">
        <f t="shared" si="19"/>
        <v>6.0162924838249587</v>
      </c>
      <c r="P114" s="7"/>
      <c r="Q114" s="25">
        <f t="shared" si="20"/>
        <v>-1783.8269450597559</v>
      </c>
      <c r="R114" s="24">
        <f t="shared" si="21"/>
        <v>3701.8167184533249</v>
      </c>
      <c r="S114" s="7"/>
      <c r="T114" s="25">
        <f t="shared" si="22"/>
        <v>0.43454069374359305</v>
      </c>
      <c r="U114" s="24">
        <f t="shared" si="23"/>
        <v>0.90611287019042863</v>
      </c>
      <c r="V114" s="7"/>
      <c r="W114" s="25">
        <f t="shared" si="24"/>
        <v>0.42216483971009594</v>
      </c>
      <c r="X114" s="24">
        <f t="shared" si="29"/>
        <v>197.01631407904188</v>
      </c>
      <c r="Y114" s="7"/>
      <c r="Z114" s="25">
        <f t="shared" si="30"/>
        <v>-625</v>
      </c>
      <c r="AA114" s="17">
        <f t="shared" si="31"/>
        <v>196.92899999999989</v>
      </c>
      <c r="AB114" s="24">
        <f t="shared" si="25"/>
        <v>3.437059442659911</v>
      </c>
      <c r="AC114" s="17">
        <f t="shared" si="26"/>
        <v>8.731407904198818E-2</v>
      </c>
    </row>
    <row r="115" spans="1:29" s="17" customFormat="1" x14ac:dyDescent="0.25">
      <c r="A115" s="17">
        <v>30</v>
      </c>
      <c r="B115" s="17">
        <v>-627</v>
      </c>
      <c r="C115" s="17">
        <v>12512</v>
      </c>
      <c r="D115" s="17">
        <v>15142</v>
      </c>
      <c r="E115" s="17">
        <v>13918</v>
      </c>
      <c r="F115" s="17">
        <v>11292</v>
      </c>
      <c r="G115" s="24"/>
      <c r="H115" s="7"/>
      <c r="I115" s="25">
        <f t="shared" si="17"/>
        <v>-1406</v>
      </c>
      <c r="J115" s="24">
        <f t="shared" si="17"/>
        <v>3850</v>
      </c>
      <c r="K115" s="7"/>
      <c r="L115" s="25">
        <f t="shared" si="27"/>
        <v>-1399.3177166630965</v>
      </c>
      <c r="M115" s="17">
        <f t="shared" si="18"/>
        <v>44.652910594658685</v>
      </c>
      <c r="N115" s="17">
        <f t="shared" si="28"/>
        <v>3846.8693119180393</v>
      </c>
      <c r="O115" s="24">
        <f t="shared" si="19"/>
        <v>9.8012078665305804</v>
      </c>
      <c r="P115" s="7"/>
      <c r="Q115" s="25">
        <f t="shared" si="20"/>
        <v>-1412.8269450597559</v>
      </c>
      <c r="R115" s="24">
        <f t="shared" si="21"/>
        <v>3853.8167184533249</v>
      </c>
      <c r="S115" s="7"/>
      <c r="T115" s="25">
        <f t="shared" si="22"/>
        <v>0.34416500016785073</v>
      </c>
      <c r="U115" s="24">
        <f t="shared" si="23"/>
        <v>0.94331869823220449</v>
      </c>
      <c r="V115" s="7"/>
      <c r="W115" s="25">
        <f t="shared" si="24"/>
        <v>0.33127082215706333</v>
      </c>
      <c r="X115" s="24">
        <f t="shared" si="29"/>
        <v>191.38519363293699</v>
      </c>
      <c r="Y115" s="7"/>
      <c r="Z115" s="25">
        <f t="shared" si="30"/>
        <v>-627</v>
      </c>
      <c r="AA115" s="17">
        <f t="shared" si="31"/>
        <v>191.28599999999989</v>
      </c>
      <c r="AB115" s="24">
        <f t="shared" si="25"/>
        <v>3.3385705129698713</v>
      </c>
      <c r="AC115" s="17">
        <f t="shared" si="26"/>
        <v>9.9193632937101484E-2</v>
      </c>
    </row>
    <row r="116" spans="1:29" s="17" customFormat="1" x14ac:dyDescent="0.25">
      <c r="A116" s="17">
        <v>31</v>
      </c>
      <c r="B116" s="17">
        <v>-640</v>
      </c>
      <c r="C116" s="17">
        <v>12703</v>
      </c>
      <c r="D116" s="17">
        <v>15192</v>
      </c>
      <c r="E116" s="17">
        <v>13713</v>
      </c>
      <c r="F116" s="17">
        <v>11224</v>
      </c>
      <c r="G116" s="24"/>
      <c r="H116" s="7"/>
      <c r="I116" s="25">
        <f t="shared" ref="I116:J149" si="32">C116-E116</f>
        <v>-1010</v>
      </c>
      <c r="J116" s="24">
        <f t="shared" si="32"/>
        <v>3968</v>
      </c>
      <c r="K116" s="7"/>
      <c r="L116" s="25">
        <f t="shared" si="27"/>
        <v>-1005.7126741776575</v>
      </c>
      <c r="M116" s="17">
        <f t="shared" si="18"/>
        <v>18.381162706924755</v>
      </c>
      <c r="N116" s="17">
        <f t="shared" si="28"/>
        <v>3962.7577310028705</v>
      </c>
      <c r="O116" s="24">
        <f t="shared" si="19"/>
        <v>27.481384238264983</v>
      </c>
      <c r="P116" s="7"/>
      <c r="Q116" s="25">
        <f t="shared" si="20"/>
        <v>-1016.8269450597559</v>
      </c>
      <c r="R116" s="24">
        <f t="shared" si="21"/>
        <v>3971.8167184533249</v>
      </c>
      <c r="S116" s="7"/>
      <c r="T116" s="25">
        <f t="shared" si="22"/>
        <v>0.24769930028646542</v>
      </c>
      <c r="U116" s="24">
        <f t="shared" si="23"/>
        <v>0.97220217000147779</v>
      </c>
      <c r="V116" s="7"/>
      <c r="W116" s="25">
        <f t="shared" si="24"/>
        <v>0.23440026949760437</v>
      </c>
      <c r="X116" s="24">
        <f t="shared" si="29"/>
        <v>185.59058713895365</v>
      </c>
      <c r="Y116" s="7"/>
      <c r="Z116" s="25">
        <f t="shared" si="30"/>
        <v>-640</v>
      </c>
      <c r="AA116" s="17">
        <f t="shared" si="31"/>
        <v>185.5259999999999</v>
      </c>
      <c r="AB116" s="24">
        <f t="shared" si="25"/>
        <v>3.2380395480549975</v>
      </c>
      <c r="AC116" s="17">
        <f t="shared" si="26"/>
        <v>6.4587138953754675E-2</v>
      </c>
    </row>
    <row r="117" spans="1:29" s="17" customFormat="1" x14ac:dyDescent="0.25">
      <c r="A117" s="17">
        <v>32</v>
      </c>
      <c r="B117" s="17">
        <v>-627</v>
      </c>
      <c r="C117" s="17">
        <v>12896</v>
      </c>
      <c r="D117" s="17">
        <v>15225</v>
      </c>
      <c r="E117" s="17">
        <v>13513</v>
      </c>
      <c r="F117" s="17">
        <v>11179</v>
      </c>
      <c r="G117" s="24"/>
      <c r="H117" s="7"/>
      <c r="I117" s="25">
        <f t="shared" si="32"/>
        <v>-617</v>
      </c>
      <c r="J117" s="24">
        <f t="shared" si="32"/>
        <v>4046</v>
      </c>
      <c r="K117" s="7"/>
      <c r="L117" s="25">
        <f t="shared" si="27"/>
        <v>-610.15592636415261</v>
      </c>
      <c r="M117" s="17">
        <f t="shared" si="18"/>
        <v>46.841343932901367</v>
      </c>
      <c r="N117" s="17">
        <f t="shared" si="28"/>
        <v>4037.3828173550364</v>
      </c>
      <c r="O117" s="24">
        <f t="shared" si="19"/>
        <v>74.255836736661479</v>
      </c>
      <c r="P117" s="7"/>
      <c r="Q117" s="25">
        <f t="shared" si="20"/>
        <v>-623.82694505975587</v>
      </c>
      <c r="R117" s="24">
        <f t="shared" si="21"/>
        <v>4049.8167184533249</v>
      </c>
      <c r="S117" s="7"/>
      <c r="T117" s="25">
        <f t="shared" si="22"/>
        <v>0.15196440116175725</v>
      </c>
      <c r="U117" s="24">
        <f t="shared" si="23"/>
        <v>0.99129463439133636</v>
      </c>
      <c r="V117" s="7"/>
      <c r="W117" s="25">
        <f t="shared" si="24"/>
        <v>0.13839475438978446</v>
      </c>
      <c r="X117" s="24">
        <f t="shared" si="29"/>
        <v>179.98284605412232</v>
      </c>
      <c r="Y117" s="7"/>
      <c r="Z117" s="25">
        <f t="shared" si="30"/>
        <v>-627</v>
      </c>
      <c r="AA117" s="17">
        <f t="shared" si="31"/>
        <v>179.8829999999999</v>
      </c>
      <c r="AB117" s="24">
        <f t="shared" si="25"/>
        <v>3.1395506183649577</v>
      </c>
      <c r="AC117" s="17">
        <f t="shared" si="26"/>
        <v>9.9846054122423311E-2</v>
      </c>
    </row>
    <row r="118" spans="1:29" s="17" customFormat="1" x14ac:dyDescent="0.25">
      <c r="A118" s="17">
        <v>33</v>
      </c>
      <c r="B118" s="17">
        <v>-631</v>
      </c>
      <c r="C118" s="17">
        <v>13106</v>
      </c>
      <c r="D118" s="17">
        <v>15259</v>
      </c>
      <c r="E118" s="17">
        <v>13320</v>
      </c>
      <c r="F118" s="17">
        <v>11171</v>
      </c>
      <c r="G118" s="24"/>
      <c r="H118" s="7"/>
      <c r="I118" s="25">
        <f t="shared" si="32"/>
        <v>-214</v>
      </c>
      <c r="J118" s="24">
        <f t="shared" si="32"/>
        <v>4088</v>
      </c>
      <c r="K118" s="7"/>
      <c r="L118" s="25">
        <f t="shared" si="27"/>
        <v>-206.04315281699698</v>
      </c>
      <c r="M118" s="17">
        <f t="shared" si="18"/>
        <v>63.311417093663103</v>
      </c>
      <c r="N118" s="17">
        <f t="shared" si="28"/>
        <v>4072.8649431889812</v>
      </c>
      <c r="O118" s="24">
        <f t="shared" si="19"/>
        <v>229.06994467276613</v>
      </c>
      <c r="P118" s="7"/>
      <c r="Q118" s="25">
        <f t="shared" si="20"/>
        <v>-220.82694505975593</v>
      </c>
      <c r="R118" s="24">
        <f t="shared" si="21"/>
        <v>4091.8167184533249</v>
      </c>
      <c r="S118" s="7"/>
      <c r="T118" s="25">
        <f t="shared" si="22"/>
        <v>5.3793499514791877E-2</v>
      </c>
      <c r="U118" s="24">
        <f t="shared" si="23"/>
        <v>1.0015751921397218</v>
      </c>
      <c r="V118" s="7"/>
      <c r="W118" s="25">
        <f t="shared" si="24"/>
        <v>4.0073759422484853E-2</v>
      </c>
      <c r="X118" s="24">
        <f t="shared" si="29"/>
        <v>174.32637049312029</v>
      </c>
      <c r="Y118" s="7"/>
      <c r="Z118" s="25">
        <f t="shared" si="30"/>
        <v>-631</v>
      </c>
      <c r="AA118" s="17">
        <f t="shared" si="31"/>
        <v>174.20399999999989</v>
      </c>
      <c r="AB118" s="24">
        <f t="shared" si="25"/>
        <v>3.0404333701441999</v>
      </c>
      <c r="AC118" s="17">
        <f t="shared" si="26"/>
        <v>0.12237049312039971</v>
      </c>
    </row>
    <row r="119" spans="1:29" s="17" customFormat="1" x14ac:dyDescent="0.25">
      <c r="A119" s="17">
        <v>34</v>
      </c>
      <c r="B119" s="17">
        <v>-613</v>
      </c>
      <c r="C119" s="17">
        <v>13304</v>
      </c>
      <c r="D119" s="17">
        <v>15250</v>
      </c>
      <c r="E119" s="17">
        <v>13116</v>
      </c>
      <c r="F119" s="17">
        <v>11166</v>
      </c>
      <c r="G119" s="24"/>
      <c r="H119" s="7"/>
      <c r="I119" s="25">
        <f t="shared" si="32"/>
        <v>188</v>
      </c>
      <c r="J119" s="24">
        <f t="shared" si="32"/>
        <v>4084</v>
      </c>
      <c r="K119" s="7"/>
      <c r="L119" s="25">
        <f t="shared" si="27"/>
        <v>188.58126317803834</v>
      </c>
      <c r="M119" s="17">
        <f t="shared" si="18"/>
        <v>0.33786688214323241</v>
      </c>
      <c r="N119" s="17">
        <f t="shared" si="28"/>
        <v>4068.9420029882167</v>
      </c>
      <c r="O119" s="24">
        <f t="shared" si="19"/>
        <v>226.7432740068748</v>
      </c>
      <c r="P119" s="7"/>
      <c r="Q119" s="25">
        <f t="shared" si="20"/>
        <v>181.17305494024407</v>
      </c>
      <c r="R119" s="24">
        <f t="shared" si="21"/>
        <v>4087.8167184533249</v>
      </c>
      <c r="S119" s="7"/>
      <c r="T119" s="25">
        <f t="shared" si="22"/>
        <v>-4.4133801879947782E-2</v>
      </c>
      <c r="U119" s="24">
        <f t="shared" si="23"/>
        <v>1.0005960914017804</v>
      </c>
      <c r="V119" s="7"/>
      <c r="W119" s="25">
        <f t="shared" si="24"/>
        <v>-5.7849319010594313E-2</v>
      </c>
      <c r="X119" s="24">
        <f t="shared" si="29"/>
        <v>168.72628253579785</v>
      </c>
      <c r="Y119" s="7"/>
      <c r="Z119" s="25">
        <f t="shared" si="30"/>
        <v>-613</v>
      </c>
      <c r="AA119" s="17">
        <f t="shared" si="31"/>
        <v>168.6869999999999</v>
      </c>
      <c r="AB119" s="24">
        <f t="shared" si="25"/>
        <v>2.944143555311673</v>
      </c>
      <c r="AC119" s="17">
        <f t="shared" si="26"/>
        <v>3.9282535797951823E-2</v>
      </c>
    </row>
    <row r="120" spans="1:29" s="17" customFormat="1" x14ac:dyDescent="0.25">
      <c r="A120" s="17">
        <v>35</v>
      </c>
      <c r="B120" s="17">
        <v>-604</v>
      </c>
      <c r="C120" s="17">
        <v>13486</v>
      </c>
      <c r="D120" s="17">
        <v>15220</v>
      </c>
      <c r="E120" s="17">
        <v>12919</v>
      </c>
      <c r="F120" s="17">
        <v>11184</v>
      </c>
      <c r="G120" s="24"/>
      <c r="H120" s="7"/>
      <c r="I120" s="25">
        <f t="shared" si="32"/>
        <v>567</v>
      </c>
      <c r="J120" s="24">
        <f t="shared" si="32"/>
        <v>4036</v>
      </c>
      <c r="K120" s="7"/>
      <c r="L120" s="25">
        <f t="shared" si="27"/>
        <v>575.78307248461556</v>
      </c>
      <c r="M120" s="17">
        <f t="shared" si="18"/>
        <v>77.142362270010935</v>
      </c>
      <c r="N120" s="17">
        <f t="shared" si="28"/>
        <v>4028.1004802374241</v>
      </c>
      <c r="O120" s="24">
        <f t="shared" si="19"/>
        <v>62.402412479327076</v>
      </c>
      <c r="P120" s="7"/>
      <c r="Q120" s="25">
        <f t="shared" si="20"/>
        <v>560.17305494024413</v>
      </c>
      <c r="R120" s="24">
        <f t="shared" si="21"/>
        <v>4039.8167184533249</v>
      </c>
      <c r="S120" s="7"/>
      <c r="T120" s="25">
        <f t="shared" si="22"/>
        <v>-0.13645829747349589</v>
      </c>
      <c r="U120" s="24">
        <f t="shared" si="23"/>
        <v>0.98884688254648279</v>
      </c>
      <c r="V120" s="7"/>
      <c r="W120" s="25">
        <f t="shared" si="24"/>
        <v>-0.15002148062330251</v>
      </c>
      <c r="X120" s="24">
        <f t="shared" si="29"/>
        <v>163.40838567531284</v>
      </c>
      <c r="Y120" s="7"/>
      <c r="Z120" s="25">
        <f t="shared" si="30"/>
        <v>-604</v>
      </c>
      <c r="AA120" s="17">
        <f t="shared" si="31"/>
        <v>163.25099999999989</v>
      </c>
      <c r="AB120" s="24">
        <f t="shared" si="25"/>
        <v>2.8492674571732608</v>
      </c>
      <c r="AC120" s="17">
        <f t="shared" si="26"/>
        <v>0.15738567531295189</v>
      </c>
    </row>
    <row r="121" spans="1:29" s="17" customFormat="1" x14ac:dyDescent="0.25">
      <c r="A121" s="17">
        <v>36</v>
      </c>
      <c r="B121" s="17">
        <v>-610</v>
      </c>
      <c r="C121" s="17">
        <v>13688</v>
      </c>
      <c r="D121" s="17">
        <v>15196</v>
      </c>
      <c r="E121" s="17">
        <v>12736</v>
      </c>
      <c r="F121" s="17">
        <v>11228</v>
      </c>
      <c r="G121" s="24"/>
      <c r="H121" s="7"/>
      <c r="I121" s="25">
        <f t="shared" si="32"/>
        <v>952</v>
      </c>
      <c r="J121" s="24">
        <f t="shared" si="32"/>
        <v>3968</v>
      </c>
      <c r="K121" s="7"/>
      <c r="L121" s="25">
        <f t="shared" si="27"/>
        <v>961.62499656950968</v>
      </c>
      <c r="M121" s="17">
        <f t="shared" si="18"/>
        <v>92.640558963073033</v>
      </c>
      <c r="N121" s="17">
        <f t="shared" si="28"/>
        <v>3949.9780502069407</v>
      </c>
      <c r="O121" s="24">
        <f t="shared" si="19"/>
        <v>324.7906743435509</v>
      </c>
      <c r="P121" s="7"/>
      <c r="Q121" s="25">
        <f t="shared" si="20"/>
        <v>945.17305494024413</v>
      </c>
      <c r="R121" s="24">
        <f t="shared" si="21"/>
        <v>3971.8167184533249</v>
      </c>
      <c r="S121" s="7"/>
      <c r="T121" s="25">
        <f t="shared" si="22"/>
        <v>-0.2302443945803983</v>
      </c>
      <c r="U121" s="24">
        <f t="shared" si="23"/>
        <v>0.97220217000147779</v>
      </c>
      <c r="V121" s="7"/>
      <c r="W121" s="25">
        <f t="shared" si="24"/>
        <v>-0.24358829687906214</v>
      </c>
      <c r="X121" s="24">
        <f t="shared" si="29"/>
        <v>157.96907900021279</v>
      </c>
      <c r="Y121" s="7"/>
      <c r="Z121" s="25">
        <f t="shared" si="30"/>
        <v>-610</v>
      </c>
      <c r="AA121" s="17">
        <f t="shared" si="31"/>
        <v>157.76099999999988</v>
      </c>
      <c r="AB121" s="24">
        <f t="shared" si="25"/>
        <v>2.7534488812387723</v>
      </c>
      <c r="AC121" s="17">
        <f t="shared" si="26"/>
        <v>0.20807900021290493</v>
      </c>
    </row>
    <row r="122" spans="1:29" s="17" customFormat="1" x14ac:dyDescent="0.25">
      <c r="A122" s="17">
        <v>37</v>
      </c>
      <c r="B122" s="17">
        <v>-633</v>
      </c>
      <c r="C122" s="17">
        <v>13886</v>
      </c>
      <c r="D122" s="17">
        <v>15129</v>
      </c>
      <c r="E122" s="17">
        <v>12536</v>
      </c>
      <c r="F122" s="17">
        <v>11285</v>
      </c>
      <c r="G122" s="24"/>
      <c r="H122" s="7"/>
      <c r="I122" s="25">
        <f t="shared" si="32"/>
        <v>1350</v>
      </c>
      <c r="J122" s="24">
        <f t="shared" si="32"/>
        <v>3844</v>
      </c>
      <c r="K122" s="7"/>
      <c r="L122" s="25">
        <f t="shared" si="27"/>
        <v>1352.7057073518504</v>
      </c>
      <c r="M122" s="17">
        <f t="shared" si="18"/>
        <v>7.320852273857188</v>
      </c>
      <c r="N122" s="17">
        <f t="shared" si="28"/>
        <v>3830.5009037139343</v>
      </c>
      <c r="O122" s="24">
        <f t="shared" si="19"/>
        <v>182.22560054047145</v>
      </c>
      <c r="P122" s="7"/>
      <c r="Q122" s="25">
        <f t="shared" si="20"/>
        <v>1343.1730549402441</v>
      </c>
      <c r="R122" s="24">
        <f t="shared" si="21"/>
        <v>3847.8167184533249</v>
      </c>
      <c r="S122" s="7"/>
      <c r="T122" s="25">
        <f t="shared" si="22"/>
        <v>-0.32719729496623506</v>
      </c>
      <c r="U122" s="24">
        <f t="shared" si="23"/>
        <v>0.9418500471252923</v>
      </c>
      <c r="V122" s="7"/>
      <c r="W122" s="25">
        <f t="shared" si="24"/>
        <v>-0.34013437826980458</v>
      </c>
      <c r="X122" s="24">
        <f t="shared" si="29"/>
        <v>152.17875553579302</v>
      </c>
      <c r="Y122" s="7"/>
      <c r="Z122" s="25">
        <f t="shared" si="30"/>
        <v>-633</v>
      </c>
      <c r="AA122" s="17">
        <f t="shared" si="31"/>
        <v>152.06399999999988</v>
      </c>
      <c r="AB122" s="24">
        <f t="shared" si="25"/>
        <v>2.654017473752655</v>
      </c>
      <c r="AC122" s="17">
        <f t="shared" si="26"/>
        <v>0.11475553579313669</v>
      </c>
    </row>
    <row r="123" spans="1:29" s="17" customFormat="1" x14ac:dyDescent="0.25">
      <c r="A123" s="17">
        <v>38</v>
      </c>
      <c r="B123" s="17">
        <v>-636</v>
      </c>
      <c r="C123" s="17">
        <v>14076</v>
      </c>
      <c r="D123" s="17">
        <v>15046</v>
      </c>
      <c r="E123" s="17">
        <v>12347</v>
      </c>
      <c r="F123" s="17">
        <v>11363</v>
      </c>
      <c r="G123" s="24"/>
      <c r="H123" s="7"/>
      <c r="I123" s="25">
        <f t="shared" si="32"/>
        <v>1729</v>
      </c>
      <c r="J123" s="24">
        <f t="shared" si="32"/>
        <v>3683</v>
      </c>
      <c r="K123" s="7"/>
      <c r="L123" s="25">
        <f t="shared" si="27"/>
        <v>1732.2406354387376</v>
      </c>
      <c r="M123" s="17">
        <f t="shared" si="18"/>
        <v>10.50171804680221</v>
      </c>
      <c r="N123" s="17">
        <f t="shared" si="28"/>
        <v>3672.2414983636477</v>
      </c>
      <c r="O123" s="24">
        <f t="shared" si="19"/>
        <v>115.74535745939556</v>
      </c>
      <c r="P123" s="7"/>
      <c r="Q123" s="25">
        <f t="shared" si="20"/>
        <v>1722.1730549402441</v>
      </c>
      <c r="R123" s="24">
        <f t="shared" si="21"/>
        <v>3686.8167184533249</v>
      </c>
      <c r="S123" s="7"/>
      <c r="T123" s="25">
        <f t="shared" si="22"/>
        <v>-0.41952179055978317</v>
      </c>
      <c r="U123" s="24">
        <f t="shared" si="23"/>
        <v>0.90244124242314816</v>
      </c>
      <c r="V123" s="7"/>
      <c r="W123" s="25">
        <f t="shared" si="24"/>
        <v>-0.4319275147624565</v>
      </c>
      <c r="X123" s="24">
        <f t="shared" si="29"/>
        <v>146.45838114126047</v>
      </c>
      <c r="Y123" s="7"/>
      <c r="Z123" s="25">
        <f t="shared" si="30"/>
        <v>-636</v>
      </c>
      <c r="AA123" s="17">
        <f t="shared" si="31"/>
        <v>146.33999999999989</v>
      </c>
      <c r="AB123" s="24">
        <f t="shared" si="25"/>
        <v>2.5541148273685002</v>
      </c>
      <c r="AC123" s="17">
        <f t="shared" si="26"/>
        <v>0.11838114126058485</v>
      </c>
    </row>
    <row r="124" spans="1:29" s="17" customFormat="1" x14ac:dyDescent="0.25">
      <c r="A124" s="17">
        <v>39</v>
      </c>
      <c r="B124" s="17">
        <v>-630</v>
      </c>
      <c r="C124" s="17">
        <v>14251</v>
      </c>
      <c r="D124" s="17">
        <v>14944</v>
      </c>
      <c r="E124" s="17">
        <v>12161</v>
      </c>
      <c r="F124" s="17">
        <v>11459</v>
      </c>
      <c r="G124" s="24"/>
      <c r="H124" s="7"/>
      <c r="I124" s="25">
        <f t="shared" si="32"/>
        <v>2090</v>
      </c>
      <c r="J124" s="24">
        <f t="shared" si="32"/>
        <v>3485</v>
      </c>
      <c r="K124" s="7"/>
      <c r="L124" s="25">
        <f t="shared" si="27"/>
        <v>2091.2382120079706</v>
      </c>
      <c r="M124" s="17">
        <f t="shared" si="18"/>
        <v>1.5331689766824863</v>
      </c>
      <c r="N124" s="17">
        <f t="shared" si="28"/>
        <v>3479.260293366252</v>
      </c>
      <c r="O124" s="24">
        <f t="shared" si="19"/>
        <v>32.944232241491122</v>
      </c>
      <c r="P124" s="7"/>
      <c r="Q124" s="25">
        <f t="shared" si="20"/>
        <v>2083.1730549402441</v>
      </c>
      <c r="R124" s="24">
        <f t="shared" si="21"/>
        <v>3488.8167184533249</v>
      </c>
      <c r="S124" s="7"/>
      <c r="T124" s="25">
        <f t="shared" si="22"/>
        <v>-0.50746148161326832</v>
      </c>
      <c r="U124" s="24">
        <f t="shared" si="23"/>
        <v>0.85397575589504549</v>
      </c>
      <c r="V124" s="7"/>
      <c r="W124" s="25">
        <f t="shared" si="24"/>
        <v>-0.51921132947953397</v>
      </c>
      <c r="X124" s="24">
        <f t="shared" si="29"/>
        <v>140.73583552536275</v>
      </c>
      <c r="Y124" s="7"/>
      <c r="Z124" s="25">
        <f t="shared" si="30"/>
        <v>-630</v>
      </c>
      <c r="AA124" s="17">
        <f t="shared" si="31"/>
        <v>140.6699999999999</v>
      </c>
      <c r="AB124" s="24">
        <f t="shared" si="25"/>
        <v>2.4551546587804216</v>
      </c>
      <c r="AC124" s="17">
        <f t="shared" si="26"/>
        <v>6.5835525362842873E-2</v>
      </c>
    </row>
    <row r="125" spans="1:29" s="17" customFormat="1" x14ac:dyDescent="0.25">
      <c r="A125" s="17">
        <v>40</v>
      </c>
      <c r="B125" s="17">
        <v>-636</v>
      </c>
      <c r="C125" s="17">
        <v>14427</v>
      </c>
      <c r="D125" s="17">
        <v>14831</v>
      </c>
      <c r="E125" s="17">
        <v>11994</v>
      </c>
      <c r="F125" s="17">
        <v>11575</v>
      </c>
      <c r="G125" s="24"/>
      <c r="H125" s="7"/>
      <c r="I125" s="25">
        <f t="shared" si="32"/>
        <v>2433</v>
      </c>
      <c r="J125" s="24">
        <f t="shared" si="32"/>
        <v>3256</v>
      </c>
      <c r="K125" s="7"/>
      <c r="L125" s="25">
        <f t="shared" si="27"/>
        <v>2432.9494453242082</v>
      </c>
      <c r="M125" s="17">
        <f t="shared" si="18"/>
        <v>2.555775244411254E-3</v>
      </c>
      <c r="N125" s="17">
        <f t="shared" si="28"/>
        <v>3249.8127336779548</v>
      </c>
      <c r="O125" s="24">
        <f t="shared" si="19"/>
        <v>38.282264539914259</v>
      </c>
      <c r="P125" s="7"/>
      <c r="Q125" s="25">
        <f t="shared" si="20"/>
        <v>2426.1730549402441</v>
      </c>
      <c r="R125" s="24">
        <f t="shared" si="21"/>
        <v>3259.8167184533249</v>
      </c>
      <c r="S125" s="7"/>
      <c r="T125" s="25">
        <f t="shared" si="22"/>
        <v>-0.59101636812669045</v>
      </c>
      <c r="U125" s="24">
        <f t="shared" si="23"/>
        <v>0.79792223864789646</v>
      </c>
      <c r="V125" s="7"/>
      <c r="W125" s="25">
        <f t="shared" si="24"/>
        <v>-0.60200594764865056</v>
      </c>
      <c r="X125" s="24">
        <f t="shared" si="29"/>
        <v>135.00180016502679</v>
      </c>
      <c r="Y125" s="7"/>
      <c r="Z125" s="25">
        <f t="shared" si="30"/>
        <v>-636</v>
      </c>
      <c r="AA125" s="17">
        <f t="shared" si="31"/>
        <v>134.94599999999991</v>
      </c>
      <c r="AB125" s="24">
        <f t="shared" si="25"/>
        <v>2.3552520123962664</v>
      </c>
      <c r="AC125" s="17">
        <f t="shared" si="26"/>
        <v>5.5800165026880677E-2</v>
      </c>
    </row>
    <row r="126" spans="1:29" s="17" customFormat="1" x14ac:dyDescent="0.25">
      <c r="A126" s="17">
        <v>41</v>
      </c>
      <c r="B126" s="17">
        <v>-628</v>
      </c>
      <c r="C126" s="17">
        <v>14577</v>
      </c>
      <c r="D126" s="17">
        <v>14695</v>
      </c>
      <c r="E126" s="17">
        <v>11832</v>
      </c>
      <c r="F126" s="17">
        <v>11703</v>
      </c>
      <c r="G126" s="24"/>
      <c r="H126" s="7"/>
      <c r="I126" s="25">
        <f t="shared" si="32"/>
        <v>2745</v>
      </c>
      <c r="J126" s="24">
        <f t="shared" si="32"/>
        <v>2992</v>
      </c>
      <c r="K126" s="7"/>
      <c r="L126" s="25">
        <f t="shared" si="27"/>
        <v>2746.6293125579414</v>
      </c>
      <c r="M126" s="17">
        <f t="shared" si="18"/>
        <v>2.654659411465468</v>
      </c>
      <c r="N126" s="17">
        <f t="shared" si="28"/>
        <v>2991.3452035725495</v>
      </c>
      <c r="O126" s="24">
        <f t="shared" si="19"/>
        <v>0.42875836140192747</v>
      </c>
      <c r="P126" s="7"/>
      <c r="Q126" s="25">
        <f t="shared" si="20"/>
        <v>2738.1730549402441</v>
      </c>
      <c r="R126" s="24">
        <f t="shared" si="21"/>
        <v>2995.8167184533249</v>
      </c>
      <c r="S126" s="7"/>
      <c r="T126" s="25">
        <f t="shared" si="22"/>
        <v>-0.66701964682111525</v>
      </c>
      <c r="U126" s="24">
        <f t="shared" si="23"/>
        <v>0.73330158994375949</v>
      </c>
      <c r="V126" s="7"/>
      <c r="W126" s="25">
        <f t="shared" si="24"/>
        <v>-0.67713085185868749</v>
      </c>
      <c r="X126" s="24">
        <f t="shared" si="29"/>
        <v>129.31575639374159</v>
      </c>
      <c r="Y126" s="7"/>
      <c r="Z126" s="25">
        <f t="shared" si="30"/>
        <v>-628</v>
      </c>
      <c r="AA126" s="17">
        <f t="shared" si="31"/>
        <v>129.29399999999993</v>
      </c>
      <c r="AB126" s="24">
        <f t="shared" si="25"/>
        <v>2.2566060030735469</v>
      </c>
      <c r="AC126" s="17">
        <f t="shared" si="26"/>
        <v>2.1756393741668489E-2</v>
      </c>
    </row>
    <row r="127" spans="1:29" s="17" customFormat="1" x14ac:dyDescent="0.25">
      <c r="A127" s="17">
        <v>42</v>
      </c>
      <c r="B127" s="17">
        <v>-607</v>
      </c>
      <c r="C127" s="17">
        <v>14715</v>
      </c>
      <c r="D127" s="17">
        <v>14550</v>
      </c>
      <c r="E127" s="17">
        <v>11688</v>
      </c>
      <c r="F127" s="17">
        <v>11839</v>
      </c>
      <c r="G127" s="24"/>
      <c r="H127" s="7"/>
      <c r="I127" s="25">
        <f t="shared" si="32"/>
        <v>3027</v>
      </c>
      <c r="J127" s="24">
        <f t="shared" si="32"/>
        <v>2711</v>
      </c>
      <c r="K127" s="7"/>
      <c r="L127" s="25">
        <f t="shared" si="27"/>
        <v>3024.5242805047833</v>
      </c>
      <c r="M127" s="17">
        <f t="shared" si="18"/>
        <v>6.1291870189960731</v>
      </c>
      <c r="N127" s="17">
        <f t="shared" si="28"/>
        <v>2713.7624431372251</v>
      </c>
      <c r="O127" s="24">
        <f t="shared" si="19"/>
        <v>7.6310920864020035</v>
      </c>
      <c r="P127" s="7"/>
      <c r="Q127" s="25">
        <f t="shared" si="20"/>
        <v>3020.1730549402441</v>
      </c>
      <c r="R127" s="24">
        <f t="shared" si="21"/>
        <v>2714.8167184533249</v>
      </c>
      <c r="S127" s="7"/>
      <c r="T127" s="25">
        <f t="shared" si="22"/>
        <v>-0.73571491794876842</v>
      </c>
      <c r="U127" s="24">
        <f t="shared" si="23"/>
        <v>0.66451976310337135</v>
      </c>
      <c r="V127" s="7"/>
      <c r="W127" s="25">
        <f t="shared" si="24"/>
        <v>-0.74489004091500166</v>
      </c>
      <c r="X127" s="24">
        <f t="shared" si="29"/>
        <v>123.77144256956615</v>
      </c>
      <c r="Y127" s="7"/>
      <c r="Z127" s="25">
        <f t="shared" si="30"/>
        <v>-607</v>
      </c>
      <c r="AA127" s="17">
        <f t="shared" si="31"/>
        <v>123.83099999999993</v>
      </c>
      <c r="AB127" s="24">
        <f t="shared" si="25"/>
        <v>2.1612586660370967</v>
      </c>
      <c r="AC127" s="17">
        <f t="shared" si="26"/>
        <v>-5.9557430433784475E-2</v>
      </c>
    </row>
    <row r="128" spans="1:29" s="17" customFormat="1" x14ac:dyDescent="0.25">
      <c r="A128" s="17">
        <v>43</v>
      </c>
      <c r="B128" s="17">
        <v>-609</v>
      </c>
      <c r="C128" s="17">
        <v>14849</v>
      </c>
      <c r="D128" s="17">
        <v>14401</v>
      </c>
      <c r="E128" s="17">
        <v>11564</v>
      </c>
      <c r="F128" s="17">
        <v>11993</v>
      </c>
      <c r="G128" s="24"/>
      <c r="H128" s="7"/>
      <c r="I128" s="25">
        <f t="shared" si="32"/>
        <v>3285</v>
      </c>
      <c r="J128" s="24">
        <f t="shared" si="32"/>
        <v>2408</v>
      </c>
      <c r="K128" s="7"/>
      <c r="L128" s="25">
        <f t="shared" si="27"/>
        <v>3275.7746314655974</v>
      </c>
      <c r="M128" s="17">
        <f t="shared" si="18"/>
        <v>85.10742459554568</v>
      </c>
      <c r="N128" s="17">
        <f t="shared" si="28"/>
        <v>2410.4129492888392</v>
      </c>
      <c r="O128" s="24">
        <f t="shared" si="19"/>
        <v>5.8223242705094673</v>
      </c>
      <c r="P128" s="7"/>
      <c r="Q128" s="25">
        <f t="shared" si="20"/>
        <v>3278.1730549402441</v>
      </c>
      <c r="R128" s="24">
        <f t="shared" si="21"/>
        <v>2411.8167184533249</v>
      </c>
      <c r="S128" s="7"/>
      <c r="T128" s="25">
        <f t="shared" si="22"/>
        <v>-0.79856378302300435</v>
      </c>
      <c r="U128" s="24">
        <f t="shared" si="23"/>
        <v>0.59035288220430515</v>
      </c>
      <c r="V128" s="7"/>
      <c r="W128" s="25">
        <f t="shared" si="24"/>
        <v>-0.80672848252967855</v>
      </c>
      <c r="X128" s="24">
        <f t="shared" si="29"/>
        <v>118.23130237153993</v>
      </c>
      <c r="Y128" s="7"/>
      <c r="Z128" s="25">
        <f t="shared" si="30"/>
        <v>-609</v>
      </c>
      <c r="AA128" s="17">
        <f t="shared" si="31"/>
        <v>118.34999999999994</v>
      </c>
      <c r="AB128" s="24">
        <f t="shared" si="25"/>
        <v>2.065597169735288</v>
      </c>
      <c r="AC128" s="17">
        <f t="shared" si="26"/>
        <v>-0.11869762846001208</v>
      </c>
    </row>
    <row r="129" spans="1:29" s="17" customFormat="1" x14ac:dyDescent="0.25">
      <c r="A129" s="17">
        <v>44</v>
      </c>
      <c r="B129" s="17">
        <v>-615</v>
      </c>
      <c r="C129" s="17">
        <v>14948</v>
      </c>
      <c r="D129" s="17">
        <v>14229</v>
      </c>
      <c r="E129" s="17">
        <v>11445</v>
      </c>
      <c r="F129" s="17">
        <v>12150</v>
      </c>
      <c r="G129" s="24"/>
      <c r="H129" s="7"/>
      <c r="I129" s="25">
        <f t="shared" si="32"/>
        <v>3503</v>
      </c>
      <c r="J129" s="24">
        <f t="shared" si="32"/>
        <v>2079</v>
      </c>
      <c r="K129" s="7"/>
      <c r="L129" s="25">
        <f t="shared" si="27"/>
        <v>3499.148882533088</v>
      </c>
      <c r="M129" s="17">
        <f t="shared" si="18"/>
        <v>14.831105743954707</v>
      </c>
      <c r="N129" s="17">
        <f t="shared" si="28"/>
        <v>2081.6400405442014</v>
      </c>
      <c r="O129" s="24">
        <f t="shared" si="19"/>
        <v>6.9698140750271369</v>
      </c>
      <c r="P129" s="7"/>
      <c r="Q129" s="25">
        <f t="shared" si="20"/>
        <v>3496.1730549402441</v>
      </c>
      <c r="R129" s="24">
        <f t="shared" si="21"/>
        <v>2082.8167184533249</v>
      </c>
      <c r="S129" s="7"/>
      <c r="T129" s="25">
        <f t="shared" si="22"/>
        <v>-0.85166863800821135</v>
      </c>
      <c r="U129" s="24">
        <f t="shared" si="23"/>
        <v>0.50982184650861939</v>
      </c>
      <c r="V129" s="7"/>
      <c r="W129" s="25">
        <f t="shared" si="24"/>
        <v>-0.85873478992405095</v>
      </c>
      <c r="X129" s="24">
        <f t="shared" si="29"/>
        <v>112.73230688618554</v>
      </c>
      <c r="Y129" s="7"/>
      <c r="Z129" s="25">
        <f t="shared" si="30"/>
        <v>-615</v>
      </c>
      <c r="AA129" s="17">
        <f t="shared" si="31"/>
        <v>112.81499999999994</v>
      </c>
      <c r="AB129" s="24">
        <f t="shared" si="25"/>
        <v>1.9689931956374016</v>
      </c>
      <c r="AC129" s="17">
        <f t="shared" si="26"/>
        <v>-8.2693113814400476E-2</v>
      </c>
    </row>
    <row r="130" spans="1:29" s="17" customFormat="1" x14ac:dyDescent="0.25">
      <c r="A130" s="17">
        <v>45</v>
      </c>
      <c r="B130" s="17">
        <v>-625</v>
      </c>
      <c r="C130" s="17">
        <v>15053</v>
      </c>
      <c r="D130" s="17">
        <v>14052</v>
      </c>
      <c r="E130" s="17">
        <v>11351</v>
      </c>
      <c r="F130" s="17">
        <v>12332</v>
      </c>
      <c r="G130" s="24"/>
      <c r="H130" s="7"/>
      <c r="I130" s="25">
        <f t="shared" si="32"/>
        <v>3702</v>
      </c>
      <c r="J130" s="24">
        <f t="shared" si="32"/>
        <v>1720</v>
      </c>
      <c r="K130" s="7"/>
      <c r="L130" s="25">
        <f t="shared" si="27"/>
        <v>3692.7695609528032</v>
      </c>
      <c r="M130" s="17">
        <f t="shared" si="18"/>
        <v>85.2010050040153</v>
      </c>
      <c r="N130" s="17">
        <f t="shared" si="28"/>
        <v>1727.5788767667084</v>
      </c>
      <c r="O130" s="24">
        <f t="shared" si="19"/>
        <v>57.439373044952227</v>
      </c>
      <c r="P130" s="7"/>
      <c r="Q130" s="25">
        <f t="shared" si="20"/>
        <v>3695.1730549402441</v>
      </c>
      <c r="R130" s="24">
        <f t="shared" si="21"/>
        <v>1723.8167184533252</v>
      </c>
      <c r="S130" s="7"/>
      <c r="T130" s="25">
        <f t="shared" si="22"/>
        <v>-0.90014508820112982</v>
      </c>
      <c r="U130" s="24">
        <f t="shared" si="23"/>
        <v>0.42194755527837269</v>
      </c>
      <c r="V130" s="7"/>
      <c r="W130" s="25">
        <f t="shared" si="24"/>
        <v>-0.90601163185254863</v>
      </c>
      <c r="X130" s="24">
        <f t="shared" si="29"/>
        <v>107.00747409302653</v>
      </c>
      <c r="Y130" s="7"/>
      <c r="Z130" s="25">
        <f t="shared" si="30"/>
        <v>-625</v>
      </c>
      <c r="AA130" s="17">
        <f t="shared" si="31"/>
        <v>107.18999999999994</v>
      </c>
      <c r="AB130" s="24">
        <f t="shared" si="25"/>
        <v>1.8708184252127207</v>
      </c>
      <c r="AC130" s="17">
        <f t="shared" si="26"/>
        <v>-0.1825259069734102</v>
      </c>
    </row>
    <row r="131" spans="1:29" s="17" customFormat="1" x14ac:dyDescent="0.25">
      <c r="A131" s="17">
        <v>46</v>
      </c>
      <c r="B131" s="17">
        <v>-635</v>
      </c>
      <c r="C131" s="17">
        <v>15124</v>
      </c>
      <c r="D131" s="17">
        <v>13860</v>
      </c>
      <c r="E131" s="17">
        <v>11268</v>
      </c>
      <c r="F131" s="17">
        <v>12516</v>
      </c>
      <c r="G131" s="24"/>
      <c r="H131" s="7"/>
      <c r="I131" s="25">
        <f t="shared" si="32"/>
        <v>3856</v>
      </c>
      <c r="J131" s="24">
        <f t="shared" si="32"/>
        <v>1344</v>
      </c>
      <c r="K131" s="7"/>
      <c r="L131" s="25">
        <f t="shared" si="27"/>
        <v>3853.1136140767408</v>
      </c>
      <c r="M131" s="17">
        <f t="shared" si="18"/>
        <v>8.3312236979890972</v>
      </c>
      <c r="N131" s="17">
        <f t="shared" si="28"/>
        <v>1350.7648041556431</v>
      </c>
      <c r="O131" s="24">
        <f t="shared" si="19"/>
        <v>45.762575264206227</v>
      </c>
      <c r="P131" s="7"/>
      <c r="Q131" s="25">
        <f t="shared" si="20"/>
        <v>3849.1730549402441</v>
      </c>
      <c r="R131" s="24">
        <f t="shared" si="21"/>
        <v>1347.8167184533252</v>
      </c>
      <c r="S131" s="7"/>
      <c r="T131" s="25">
        <f t="shared" si="22"/>
        <v>-0.93765952704389077</v>
      </c>
      <c r="U131" s="24">
        <f t="shared" si="23"/>
        <v>0.32991208591187471</v>
      </c>
      <c r="V131" s="7"/>
      <c r="W131" s="25">
        <f t="shared" si="24"/>
        <v>-0.94226841178958143</v>
      </c>
      <c r="X131" s="24">
        <f t="shared" si="29"/>
        <v>101.3315921239415</v>
      </c>
      <c r="Y131" s="7"/>
      <c r="Z131" s="25">
        <f t="shared" si="30"/>
        <v>-635</v>
      </c>
      <c r="AA131" s="17">
        <f t="shared" si="31"/>
        <v>101.47499999999994</v>
      </c>
      <c r="AB131" s="24">
        <f t="shared" si="25"/>
        <v>1.771072858461245</v>
      </c>
      <c r="AC131" s="17">
        <f t="shared" si="26"/>
        <v>-0.14340787605843275</v>
      </c>
    </row>
    <row r="132" spans="1:29" s="17" customFormat="1" x14ac:dyDescent="0.25">
      <c r="A132" s="17">
        <v>47</v>
      </c>
      <c r="B132" s="17">
        <v>-644</v>
      </c>
      <c r="C132" s="17">
        <v>15196</v>
      </c>
      <c r="D132" s="17">
        <v>13671</v>
      </c>
      <c r="E132" s="17">
        <v>11213</v>
      </c>
      <c r="F132" s="17">
        <v>12721</v>
      </c>
      <c r="G132" s="24"/>
      <c r="H132" s="7"/>
      <c r="I132" s="25">
        <f t="shared" si="32"/>
        <v>3983</v>
      </c>
      <c r="J132" s="24">
        <f t="shared" si="32"/>
        <v>950</v>
      </c>
      <c r="K132" s="7"/>
      <c r="L132" s="25">
        <f t="shared" si="27"/>
        <v>3976.6589788668457</v>
      </c>
      <c r="M132" s="17">
        <f t="shared" si="18"/>
        <v>40.20854901110944</v>
      </c>
      <c r="N132" s="17">
        <f t="shared" si="28"/>
        <v>954.85108366631755</v>
      </c>
      <c r="O132" s="24">
        <f t="shared" si="19"/>
        <v>23.533012737612918</v>
      </c>
      <c r="P132" s="7"/>
      <c r="Q132" s="25">
        <f t="shared" si="20"/>
        <v>3976.1730549402441</v>
      </c>
      <c r="R132" s="24">
        <f t="shared" si="21"/>
        <v>953.81671845332505</v>
      </c>
      <c r="S132" s="7"/>
      <c r="T132" s="25">
        <f t="shared" si="22"/>
        <v>-0.96859675907655729</v>
      </c>
      <c r="U132" s="24">
        <f t="shared" si="23"/>
        <v>0.23347066322464005</v>
      </c>
      <c r="V132" s="7"/>
      <c r="W132" s="25">
        <f t="shared" si="24"/>
        <v>-0.97188699173583759</v>
      </c>
      <c r="X132" s="24">
        <f t="shared" si="29"/>
        <v>95.543018899680874</v>
      </c>
      <c r="Y132" s="7"/>
      <c r="Z132" s="25">
        <f t="shared" si="30"/>
        <v>-644</v>
      </c>
      <c r="AA132" s="17">
        <f t="shared" si="31"/>
        <v>95.678999999999945</v>
      </c>
      <c r="AB132" s="24">
        <f t="shared" si="25"/>
        <v>1.6699135750156535</v>
      </c>
      <c r="AC132" s="17">
        <f t="shared" si="26"/>
        <v>-0.1359811003190714</v>
      </c>
    </row>
    <row r="133" spans="1:29" s="17" customFormat="1" x14ac:dyDescent="0.25">
      <c r="A133" s="17">
        <v>48</v>
      </c>
      <c r="B133" s="17">
        <v>-626</v>
      </c>
      <c r="C133" s="17">
        <v>15242</v>
      </c>
      <c r="D133" s="17">
        <v>13475</v>
      </c>
      <c r="E133" s="17">
        <v>11177</v>
      </c>
      <c r="F133" s="17">
        <v>12921</v>
      </c>
      <c r="G133" s="24"/>
      <c r="H133" s="7"/>
      <c r="I133" s="25">
        <f t="shared" si="32"/>
        <v>4065</v>
      </c>
      <c r="J133" s="24">
        <f t="shared" si="32"/>
        <v>554</v>
      </c>
      <c r="K133" s="7"/>
      <c r="L133" s="25">
        <f t="shared" si="27"/>
        <v>4057.8436163965221</v>
      </c>
      <c r="M133" s="17">
        <f t="shared" si="18"/>
        <v>51.213826280127826</v>
      </c>
      <c r="N133" s="17">
        <f t="shared" si="28"/>
        <v>560.5557696449913</v>
      </c>
      <c r="O133" s="24">
        <f t="shared" si="19"/>
        <v>42.978115638189365</v>
      </c>
      <c r="P133" s="7"/>
      <c r="Q133" s="25">
        <f t="shared" si="20"/>
        <v>4058.1730549402441</v>
      </c>
      <c r="R133" s="24">
        <f t="shared" si="21"/>
        <v>557.81671845332505</v>
      </c>
      <c r="S133" s="7"/>
      <c r="T133" s="25">
        <f t="shared" si="22"/>
        <v>-0.98857197975906641</v>
      </c>
      <c r="U133" s="24">
        <f t="shared" si="23"/>
        <v>0.1365396901684347</v>
      </c>
      <c r="V133" s="7"/>
      <c r="W133" s="25">
        <f t="shared" si="24"/>
        <v>-0.99053582275966301</v>
      </c>
      <c r="X133" s="24">
        <f t="shared" si="29"/>
        <v>89.883581348218627</v>
      </c>
      <c r="Y133" s="7"/>
      <c r="Z133" s="25">
        <f t="shared" si="30"/>
        <v>-626</v>
      </c>
      <c r="AA133" s="17">
        <f t="shared" si="31"/>
        <v>90.044999999999945</v>
      </c>
      <c r="AB133" s="24">
        <f t="shared" si="25"/>
        <v>1.5715817249582928</v>
      </c>
      <c r="AC133" s="17">
        <f t="shared" si="26"/>
        <v>-0.16141865178131809</v>
      </c>
    </row>
    <row r="134" spans="1:29" s="17" customFormat="1" x14ac:dyDescent="0.25">
      <c r="A134" s="17">
        <v>49</v>
      </c>
      <c r="B134" s="17">
        <v>-616</v>
      </c>
      <c r="C134" s="17">
        <v>15262</v>
      </c>
      <c r="D134" s="17">
        <v>13282</v>
      </c>
      <c r="E134" s="17">
        <v>11157</v>
      </c>
      <c r="F134" s="17">
        <v>13119</v>
      </c>
      <c r="G134" s="24"/>
      <c r="H134" s="7"/>
      <c r="I134" s="25">
        <f t="shared" si="32"/>
        <v>4105</v>
      </c>
      <c r="J134" s="24">
        <f t="shared" si="32"/>
        <v>163</v>
      </c>
      <c r="K134" s="7"/>
      <c r="L134" s="25">
        <f t="shared" si="27"/>
        <v>4099.5161063209835</v>
      </c>
      <c r="M134" s="17">
        <f t="shared" si="18"/>
        <v>30.073089882757632</v>
      </c>
      <c r="N134" s="17">
        <f t="shared" si="28"/>
        <v>167.20837542469778</v>
      </c>
      <c r="O134" s="24">
        <f t="shared" si="19"/>
        <v>17.7104237152002</v>
      </c>
      <c r="P134" s="7"/>
      <c r="Q134" s="25">
        <f t="shared" si="20"/>
        <v>4098.1730549402437</v>
      </c>
      <c r="R134" s="24">
        <f t="shared" si="21"/>
        <v>166.81671845332508</v>
      </c>
      <c r="S134" s="7"/>
      <c r="T134" s="25">
        <f t="shared" si="22"/>
        <v>-0.99831598984809511</v>
      </c>
      <c r="U134" s="24">
        <f t="shared" si="23"/>
        <v>4.0832593034656181E-2</v>
      </c>
      <c r="V134" s="7"/>
      <c r="W134" s="25">
        <f t="shared" si="24"/>
        <v>-0.99896925366082179</v>
      </c>
      <c r="X134" s="24">
        <f t="shared" si="29"/>
        <v>84.375792616726699</v>
      </c>
      <c r="Y134" s="7"/>
      <c r="Z134" s="25">
        <f t="shared" si="30"/>
        <v>-616</v>
      </c>
      <c r="AA134" s="17">
        <f t="shared" si="31"/>
        <v>84.500999999999948</v>
      </c>
      <c r="AB134" s="24">
        <f t="shared" si="25"/>
        <v>1.4748206712277276</v>
      </c>
      <c r="AC134" s="17">
        <f t="shared" si="26"/>
        <v>-0.12520738327324921</v>
      </c>
    </row>
    <row r="135" spans="1:29" s="17" customFormat="1" x14ac:dyDescent="0.25">
      <c r="A135" s="17">
        <v>50</v>
      </c>
      <c r="B135" s="17">
        <v>-629</v>
      </c>
      <c r="C135" s="17">
        <v>15255</v>
      </c>
      <c r="D135" s="17">
        <v>13079</v>
      </c>
      <c r="E135" s="17">
        <v>11152</v>
      </c>
      <c r="F135" s="17">
        <v>13315</v>
      </c>
      <c r="G135" s="24"/>
      <c r="H135" s="7"/>
      <c r="I135" s="25">
        <f t="shared" si="32"/>
        <v>4103</v>
      </c>
      <c r="J135" s="24">
        <f t="shared" si="32"/>
        <v>-236</v>
      </c>
      <c r="K135" s="7"/>
      <c r="L135" s="25">
        <f t="shared" si="27"/>
        <v>4102.5450538731657</v>
      </c>
      <c r="M135" s="17">
        <f t="shared" si="18"/>
        <v>0.20697597832155767</v>
      </c>
      <c r="N135" s="17">
        <f t="shared" si="28"/>
        <v>-236.06514414818091</v>
      </c>
      <c r="O135" s="24">
        <f t="shared" si="19"/>
        <v>4.2437600422158203E-3</v>
      </c>
      <c r="P135" s="7"/>
      <c r="Q135" s="25">
        <f t="shared" si="20"/>
        <v>4096.1730549402437</v>
      </c>
      <c r="R135" s="24">
        <f t="shared" si="21"/>
        <v>-232.18328154667492</v>
      </c>
      <c r="S135" s="7"/>
      <c r="T135" s="25">
        <f t="shared" si="22"/>
        <v>-0.99782878934364361</v>
      </c>
      <c r="U135" s="24">
        <f t="shared" si="23"/>
        <v>-5.683270557500527E-2</v>
      </c>
      <c r="V135" s="7"/>
      <c r="W135" s="25">
        <f t="shared" si="24"/>
        <v>-0.99714367977948448</v>
      </c>
      <c r="X135" s="24">
        <f t="shared" si="29"/>
        <v>78.773073813311498</v>
      </c>
      <c r="Y135" s="7"/>
      <c r="Z135" s="25">
        <f t="shared" si="30"/>
        <v>-629</v>
      </c>
      <c r="AA135" s="17">
        <f t="shared" si="31"/>
        <v>78.839999999999947</v>
      </c>
      <c r="AB135" s="24">
        <f t="shared" si="25"/>
        <v>1.3760175822723286</v>
      </c>
      <c r="AC135" s="17">
        <f t="shared" si="26"/>
        <v>-6.6926186688448297E-2</v>
      </c>
    </row>
    <row r="136" spans="1:29" s="17" customFormat="1" x14ac:dyDescent="0.25">
      <c r="A136" s="17">
        <v>51</v>
      </c>
      <c r="B136" s="17">
        <v>-608</v>
      </c>
      <c r="C136" s="17">
        <v>15251</v>
      </c>
      <c r="D136" s="17">
        <v>12890</v>
      </c>
      <c r="E136" s="17">
        <v>11177</v>
      </c>
      <c r="F136" s="17">
        <v>13517</v>
      </c>
      <c r="G136" s="24"/>
      <c r="H136" s="7"/>
      <c r="I136" s="25">
        <f t="shared" si="32"/>
        <v>4074</v>
      </c>
      <c r="J136" s="24">
        <f t="shared" si="32"/>
        <v>-627</v>
      </c>
      <c r="K136" s="7"/>
      <c r="L136" s="25">
        <f t="shared" si="27"/>
        <v>4067.4861484913308</v>
      </c>
      <c r="M136" s="17">
        <f t="shared" si="18"/>
        <v>42.43026147699171</v>
      </c>
      <c r="N136" s="17">
        <f t="shared" si="28"/>
        <v>-623.75678090814563</v>
      </c>
      <c r="O136" s="24">
        <f t="shared" si="19"/>
        <v>10.518470077768692</v>
      </c>
      <c r="P136" s="7"/>
      <c r="Q136" s="25">
        <f t="shared" si="20"/>
        <v>4067.1730549402441</v>
      </c>
      <c r="R136" s="24">
        <f t="shared" si="21"/>
        <v>-623.18328154667495</v>
      </c>
      <c r="S136" s="7"/>
      <c r="T136" s="25">
        <f t="shared" si="22"/>
        <v>-0.99076438202909789</v>
      </c>
      <c r="U136" s="24">
        <f t="shared" si="23"/>
        <v>-0.15253980270878378</v>
      </c>
      <c r="V136" s="7"/>
      <c r="W136" s="25">
        <f t="shared" si="24"/>
        <v>-0.98876711522702987</v>
      </c>
      <c r="X136" s="24">
        <f t="shared" si="29"/>
        <v>73.265109710463435</v>
      </c>
      <c r="Y136" s="7"/>
      <c r="Z136" s="25">
        <f t="shared" si="30"/>
        <v>-608</v>
      </c>
      <c r="AA136" s="17">
        <f t="shared" si="31"/>
        <v>73.367999999999952</v>
      </c>
      <c r="AB136" s="24">
        <f t="shared" si="25"/>
        <v>1.2805131656031989</v>
      </c>
      <c r="AC136" s="17">
        <f t="shared" si="26"/>
        <v>-0.1028902895365178</v>
      </c>
    </row>
    <row r="137" spans="1:29" s="17" customFormat="1" x14ac:dyDescent="0.25">
      <c r="A137" s="17">
        <v>52</v>
      </c>
      <c r="B137" s="17">
        <v>-603</v>
      </c>
      <c r="C137" s="17">
        <v>15209</v>
      </c>
      <c r="D137" s="17">
        <v>12699</v>
      </c>
      <c r="E137" s="17">
        <v>11210</v>
      </c>
      <c r="F137" s="17">
        <v>13701</v>
      </c>
      <c r="G137" s="24"/>
      <c r="H137" s="7"/>
      <c r="I137" s="25">
        <f t="shared" si="32"/>
        <v>3999</v>
      </c>
      <c r="J137" s="24">
        <f t="shared" si="32"/>
        <v>-1002</v>
      </c>
      <c r="K137" s="7"/>
      <c r="L137" s="25">
        <f t="shared" si="27"/>
        <v>3996.1479447913644</v>
      </c>
      <c r="M137" s="17">
        <f t="shared" si="18"/>
        <v>8.1342189131057268</v>
      </c>
      <c r="N137" s="17">
        <f t="shared" si="28"/>
        <v>-1002.6759058741372</v>
      </c>
      <c r="O137" s="24">
        <f t="shared" si="19"/>
        <v>0.45684875069323028</v>
      </c>
      <c r="P137" s="7"/>
      <c r="Q137" s="25">
        <f t="shared" si="20"/>
        <v>3992.1730549402441</v>
      </c>
      <c r="R137" s="24">
        <f t="shared" si="21"/>
        <v>-998.18328154667495</v>
      </c>
      <c r="S137" s="7"/>
      <c r="T137" s="25">
        <f t="shared" si="22"/>
        <v>-0.97249436311216875</v>
      </c>
      <c r="U137" s="24">
        <f t="shared" si="23"/>
        <v>-0.24433049689079644</v>
      </c>
      <c r="V137" s="7"/>
      <c r="W137" s="25">
        <f t="shared" si="24"/>
        <v>-0.96923755431246883</v>
      </c>
      <c r="X137" s="24">
        <f t="shared" si="29"/>
        <v>67.886509854666201</v>
      </c>
      <c r="Y137" s="7"/>
      <c r="Z137" s="25">
        <f t="shared" si="30"/>
        <v>-603</v>
      </c>
      <c r="AA137" s="17">
        <f t="shared" si="31"/>
        <v>67.940999999999946</v>
      </c>
      <c r="AB137" s="24">
        <f t="shared" si="25"/>
        <v>1.1857941470974664</v>
      </c>
      <c r="AC137" s="17">
        <f t="shared" si="26"/>
        <v>-5.4490145333744522E-2</v>
      </c>
    </row>
    <row r="138" spans="1:29" s="17" customFormat="1" x14ac:dyDescent="0.25">
      <c r="A138" s="17">
        <v>53</v>
      </c>
      <c r="B138" s="17">
        <v>-635</v>
      </c>
      <c r="C138" s="17">
        <v>15147</v>
      </c>
      <c r="D138" s="17">
        <v>12501</v>
      </c>
      <c r="E138" s="17">
        <v>11267</v>
      </c>
      <c r="F138" s="17">
        <v>13900</v>
      </c>
      <c r="G138" s="24"/>
      <c r="H138" s="7"/>
      <c r="I138" s="25">
        <f t="shared" si="32"/>
        <v>3880</v>
      </c>
      <c r="J138" s="24">
        <f t="shared" si="32"/>
        <v>-1399</v>
      </c>
      <c r="K138" s="7"/>
      <c r="L138" s="25">
        <f t="shared" si="27"/>
        <v>3882.366942195812</v>
      </c>
      <c r="M138" s="17">
        <f t="shared" si="18"/>
        <v>5.6024153583155396</v>
      </c>
      <c r="N138" s="17">
        <f t="shared" si="28"/>
        <v>-1391.938191557836</v>
      </c>
      <c r="O138" s="24">
        <f t="shared" si="19"/>
        <v>49.869138473818246</v>
      </c>
      <c r="P138" s="7"/>
      <c r="Q138" s="25">
        <f t="shared" si="20"/>
        <v>3873.1730549402441</v>
      </c>
      <c r="R138" s="24">
        <f t="shared" si="21"/>
        <v>-1395.1832815466748</v>
      </c>
      <c r="S138" s="7"/>
      <c r="T138" s="25">
        <f t="shared" si="22"/>
        <v>-0.94350593309730801</v>
      </c>
      <c r="U138" s="24">
        <f t="shared" si="23"/>
        <v>-0.34150624513148714</v>
      </c>
      <c r="V138" s="7"/>
      <c r="W138" s="25">
        <f t="shared" si="24"/>
        <v>-0.93891478350594781</v>
      </c>
      <c r="X138" s="24">
        <f t="shared" si="29"/>
        <v>62.04758340352123</v>
      </c>
      <c r="Y138" s="7"/>
      <c r="Z138" s="25">
        <f t="shared" si="30"/>
        <v>-635</v>
      </c>
      <c r="AA138" s="17">
        <f t="shared" si="31"/>
        <v>62.225999999999942</v>
      </c>
      <c r="AB138" s="24">
        <f t="shared" si="25"/>
        <v>1.0860485803459905</v>
      </c>
      <c r="AC138" s="17">
        <f t="shared" si="26"/>
        <v>-0.17841659647871211</v>
      </c>
    </row>
    <row r="139" spans="1:29" s="17" customFormat="1" x14ac:dyDescent="0.25">
      <c r="A139" s="17">
        <v>54</v>
      </c>
      <c r="B139" s="17">
        <v>-635</v>
      </c>
      <c r="C139" s="17">
        <v>15071</v>
      </c>
      <c r="D139" s="17">
        <v>12313</v>
      </c>
      <c r="E139" s="17">
        <v>11341</v>
      </c>
      <c r="F139" s="17">
        <v>14081</v>
      </c>
      <c r="G139" s="24"/>
      <c r="H139" s="7"/>
      <c r="I139" s="25">
        <f t="shared" si="32"/>
        <v>3730</v>
      </c>
      <c r="J139" s="24">
        <f t="shared" si="32"/>
        <v>-1768</v>
      </c>
      <c r="K139" s="7"/>
      <c r="L139" s="25">
        <f t="shared" si="27"/>
        <v>3730.0470567815332</v>
      </c>
      <c r="M139" s="17">
        <f t="shared" si="18"/>
        <v>2.2143406882660218E-3</v>
      </c>
      <c r="N139" s="17">
        <f t="shared" si="28"/>
        <v>-1767.3720729724494</v>
      </c>
      <c r="O139" s="24">
        <f t="shared" si="19"/>
        <v>0.39429235192858292</v>
      </c>
      <c r="P139" s="7"/>
      <c r="Q139" s="25">
        <f t="shared" si="20"/>
        <v>3723.1730549402441</v>
      </c>
      <c r="R139" s="24">
        <f t="shared" si="21"/>
        <v>-1764.1832815466748</v>
      </c>
      <c r="S139" s="7"/>
      <c r="T139" s="25">
        <f t="shared" si="22"/>
        <v>-0.90696589526344995</v>
      </c>
      <c r="U139" s="24">
        <f t="shared" si="23"/>
        <v>-0.43182828820658758</v>
      </c>
      <c r="V139" s="7"/>
      <c r="W139" s="25">
        <f t="shared" si="24"/>
        <v>-0.90113361363028999</v>
      </c>
      <c r="X139" s="24">
        <f t="shared" si="29"/>
        <v>56.431143935507748</v>
      </c>
      <c r="Y139" s="7"/>
      <c r="Z139" s="25">
        <f t="shared" si="30"/>
        <v>-635</v>
      </c>
      <c r="AA139" s="17">
        <f t="shared" si="31"/>
        <v>56.510999999999939</v>
      </c>
      <c r="AB139" s="24">
        <f t="shared" si="25"/>
        <v>0.98630301359451444</v>
      </c>
      <c r="AC139" s="17">
        <f t="shared" si="26"/>
        <v>-7.9856064492190626E-2</v>
      </c>
    </row>
    <row r="140" spans="1:29" s="17" customFormat="1" x14ac:dyDescent="0.25">
      <c r="A140" s="17">
        <v>55</v>
      </c>
      <c r="B140" s="17">
        <v>-644</v>
      </c>
      <c r="C140" s="17">
        <v>14971</v>
      </c>
      <c r="D140" s="17">
        <v>12133</v>
      </c>
      <c r="E140" s="17">
        <v>11436</v>
      </c>
      <c r="F140" s="17">
        <v>14258</v>
      </c>
      <c r="G140" s="24"/>
      <c r="H140" s="7"/>
      <c r="I140" s="25">
        <f t="shared" si="32"/>
        <v>3535</v>
      </c>
      <c r="J140" s="24">
        <f t="shared" si="32"/>
        <v>-2125</v>
      </c>
      <c r="K140" s="7"/>
      <c r="L140" s="25">
        <f t="shared" si="27"/>
        <v>3537.7619843181819</v>
      </c>
      <c r="M140" s="17">
        <f t="shared" si="18"/>
        <v>7.628557373882904</v>
      </c>
      <c r="N140" s="17">
        <f t="shared" si="28"/>
        <v>-2130.1665774153757</v>
      </c>
      <c r="O140" s="24">
        <f t="shared" si="19"/>
        <v>26.693522189070674</v>
      </c>
      <c r="P140" s="7"/>
      <c r="Q140" s="25">
        <f t="shared" si="20"/>
        <v>3528.1730549402441</v>
      </c>
      <c r="R140" s="24">
        <f t="shared" si="21"/>
        <v>-2121.1832815466751</v>
      </c>
      <c r="S140" s="7"/>
      <c r="T140" s="25">
        <f t="shared" si="22"/>
        <v>-0.85946384607943449</v>
      </c>
      <c r="U140" s="24">
        <f t="shared" si="23"/>
        <v>-0.51921302906786371</v>
      </c>
      <c r="V140" s="7"/>
      <c r="W140" s="25">
        <f t="shared" si="24"/>
        <v>-0.85242965369663304</v>
      </c>
      <c r="X140" s="24">
        <f t="shared" si="29"/>
        <v>50.68964413576964</v>
      </c>
      <c r="Y140" s="7"/>
      <c r="Z140" s="25">
        <f t="shared" si="30"/>
        <v>-644</v>
      </c>
      <c r="AA140" s="17">
        <f t="shared" si="31"/>
        <v>50.714999999999939</v>
      </c>
      <c r="AB140" s="24">
        <f t="shared" si="25"/>
        <v>0.88514373014892322</v>
      </c>
      <c r="AC140" s="17">
        <f t="shared" si="26"/>
        <v>-2.5355864230299119E-2</v>
      </c>
    </row>
    <row r="141" spans="1:29" s="17" customFormat="1" x14ac:dyDescent="0.25">
      <c r="A141" s="17">
        <v>56</v>
      </c>
      <c r="B141" s="17">
        <v>-623</v>
      </c>
      <c r="C141" s="17">
        <v>14871</v>
      </c>
      <c r="D141" s="17">
        <v>11964</v>
      </c>
      <c r="E141" s="17">
        <v>11547</v>
      </c>
      <c r="F141" s="17">
        <v>14425</v>
      </c>
      <c r="G141" s="24"/>
      <c r="H141" s="7"/>
      <c r="I141" s="25">
        <f t="shared" si="32"/>
        <v>3324</v>
      </c>
      <c r="J141" s="24">
        <f t="shared" si="32"/>
        <v>-2461</v>
      </c>
      <c r="K141" s="7"/>
      <c r="L141" s="25">
        <f t="shared" si="27"/>
        <v>3317.357627832087</v>
      </c>
      <c r="M141" s="17">
        <f t="shared" si="18"/>
        <v>44.121108017064998</v>
      </c>
      <c r="N141" s="17">
        <f t="shared" si="28"/>
        <v>-2460.4361663583113</v>
      </c>
      <c r="O141" s="24">
        <f t="shared" si="19"/>
        <v>0.31790837549992856</v>
      </c>
      <c r="P141" s="7"/>
      <c r="Q141" s="25">
        <f t="shared" si="20"/>
        <v>3317.1730549402441</v>
      </c>
      <c r="R141" s="24">
        <f t="shared" si="21"/>
        <v>-2457.1832815466751</v>
      </c>
      <c r="S141" s="7"/>
      <c r="T141" s="25">
        <f t="shared" si="22"/>
        <v>-0.80806419285980746</v>
      </c>
      <c r="U141" s="24">
        <f t="shared" si="23"/>
        <v>-0.60145749105494695</v>
      </c>
      <c r="V141" s="7"/>
      <c r="W141" s="25">
        <f t="shared" si="24"/>
        <v>-0.79989816209936559</v>
      </c>
      <c r="X141" s="24">
        <f t="shared" si="29"/>
        <v>45.094997075575861</v>
      </c>
      <c r="Y141" s="7"/>
      <c r="Z141" s="25">
        <f t="shared" si="30"/>
        <v>-623</v>
      </c>
      <c r="AA141" s="17">
        <f t="shared" si="31"/>
        <v>45.10799999999994</v>
      </c>
      <c r="AB141" s="24">
        <f t="shared" si="25"/>
        <v>0.78728311898960102</v>
      </c>
      <c r="AC141" s="17">
        <f t="shared" si="26"/>
        <v>-1.3002924424078799E-2</v>
      </c>
    </row>
    <row r="142" spans="1:29" s="17" customFormat="1" x14ac:dyDescent="0.25">
      <c r="A142" s="17">
        <v>57</v>
      </c>
      <c r="B142" s="17">
        <v>-631</v>
      </c>
      <c r="C142" s="17">
        <v>14739</v>
      </c>
      <c r="D142" s="17">
        <v>11816</v>
      </c>
      <c r="E142" s="17">
        <v>11678</v>
      </c>
      <c r="F142" s="17">
        <v>14588</v>
      </c>
      <c r="G142" s="24"/>
      <c r="H142" s="7"/>
      <c r="I142" s="25">
        <f t="shared" si="32"/>
        <v>3061</v>
      </c>
      <c r="J142" s="24">
        <f t="shared" si="32"/>
        <v>-2772</v>
      </c>
      <c r="K142" s="7"/>
      <c r="L142" s="25">
        <f t="shared" si="27"/>
        <v>3061.8316079460624</v>
      </c>
      <c r="M142" s="17">
        <f t="shared" si="18"/>
        <v>0.69157177595408514</v>
      </c>
      <c r="N142" s="17">
        <f t="shared" si="28"/>
        <v>-2770.9225805584019</v>
      </c>
      <c r="O142" s="24">
        <f t="shared" si="19"/>
        <v>1.1608326531334912</v>
      </c>
      <c r="P142" s="7"/>
      <c r="Q142" s="25">
        <f t="shared" si="20"/>
        <v>3054.1730549402441</v>
      </c>
      <c r="R142" s="24">
        <f t="shared" si="21"/>
        <v>-2768.1832815466751</v>
      </c>
      <c r="S142" s="7"/>
      <c r="T142" s="25">
        <f t="shared" si="22"/>
        <v>-0.74399732652444295</v>
      </c>
      <c r="U142" s="24">
        <f t="shared" si="23"/>
        <v>-0.67758257342989614</v>
      </c>
      <c r="V142" s="7"/>
      <c r="W142" s="25">
        <f t="shared" si="24"/>
        <v>-0.73478212324631542</v>
      </c>
      <c r="X142" s="24">
        <f t="shared" si="29"/>
        <v>39.354308541278101</v>
      </c>
      <c r="Y142" s="7"/>
      <c r="Z142" s="25">
        <f t="shared" si="30"/>
        <v>-631</v>
      </c>
      <c r="AA142" s="17">
        <f t="shared" si="31"/>
        <v>39.428999999999938</v>
      </c>
      <c r="AB142" s="24">
        <f t="shared" si="25"/>
        <v>0.68816587076884317</v>
      </c>
      <c r="AC142" s="17">
        <f t="shared" si="26"/>
        <v>-7.4691458721837023E-2</v>
      </c>
    </row>
    <row r="143" spans="1:29" s="17" customFormat="1" x14ac:dyDescent="0.25">
      <c r="A143" s="17">
        <v>58</v>
      </c>
      <c r="B143" s="17">
        <v>-610</v>
      </c>
      <c r="C143" s="17">
        <v>14593</v>
      </c>
      <c r="D143" s="17">
        <v>11673</v>
      </c>
      <c r="E143" s="17">
        <v>11811</v>
      </c>
      <c r="F143" s="17">
        <v>14719</v>
      </c>
      <c r="G143" s="24"/>
      <c r="H143" s="7"/>
      <c r="I143" s="25">
        <f t="shared" si="32"/>
        <v>2782</v>
      </c>
      <c r="J143" s="24">
        <f t="shared" si="32"/>
        <v>-3046</v>
      </c>
      <c r="K143" s="7"/>
      <c r="L143" s="25">
        <f t="shared" si="27"/>
        <v>2786.2638632542025</v>
      </c>
      <c r="M143" s="17">
        <f t="shared" si="18"/>
        <v>18.180529850538619</v>
      </c>
      <c r="N143" s="17">
        <f t="shared" si="28"/>
        <v>-3045.2321640557338</v>
      </c>
      <c r="O143" s="24">
        <f t="shared" si="19"/>
        <v>0.58957203730709495</v>
      </c>
      <c r="P143" s="7"/>
      <c r="Q143" s="25">
        <f t="shared" si="20"/>
        <v>2775.1730549402441</v>
      </c>
      <c r="R143" s="24">
        <f t="shared" si="21"/>
        <v>-3042.1832815466751</v>
      </c>
      <c r="S143" s="7"/>
      <c r="T143" s="25">
        <f t="shared" si="22"/>
        <v>-0.67603285615346687</v>
      </c>
      <c r="U143" s="24">
        <f t="shared" si="23"/>
        <v>-0.74465097397888669</v>
      </c>
      <c r="V143" s="7"/>
      <c r="W143" s="25">
        <f t="shared" si="24"/>
        <v>-0.66589222000329096</v>
      </c>
      <c r="X143" s="24">
        <f t="shared" si="29"/>
        <v>33.839311257969598</v>
      </c>
      <c r="Y143" s="7"/>
      <c r="Z143" s="25">
        <f t="shared" si="30"/>
        <v>-610</v>
      </c>
      <c r="AA143" s="17">
        <f t="shared" si="31"/>
        <v>33.938999999999936</v>
      </c>
      <c r="AB143" s="24">
        <f t="shared" si="25"/>
        <v>0.59234729483435433</v>
      </c>
      <c r="AC143" s="17">
        <f t="shared" si="26"/>
        <v>-9.9688742030338062E-2</v>
      </c>
    </row>
    <row r="144" spans="1:29" s="17" customFormat="1" x14ac:dyDescent="0.25">
      <c r="A144" s="17">
        <v>59</v>
      </c>
      <c r="B144" s="17">
        <v>-612</v>
      </c>
      <c r="C144" s="17">
        <v>14443</v>
      </c>
      <c r="D144" s="17">
        <v>11548</v>
      </c>
      <c r="E144" s="17">
        <v>11962</v>
      </c>
      <c r="F144" s="17">
        <v>14841</v>
      </c>
      <c r="G144" s="24"/>
      <c r="H144" s="7"/>
      <c r="I144" s="25">
        <f t="shared" si="32"/>
        <v>2481</v>
      </c>
      <c r="J144" s="24">
        <f t="shared" si="32"/>
        <v>-3293</v>
      </c>
      <c r="K144" s="7"/>
      <c r="L144" s="25">
        <f t="shared" si="27"/>
        <v>2484.1631320448332</v>
      </c>
      <c r="M144" s="17">
        <f t="shared" si="18"/>
        <v>10.005404333050782</v>
      </c>
      <c r="N144" s="17">
        <f t="shared" si="28"/>
        <v>-3292.342092940461</v>
      </c>
      <c r="O144" s="24">
        <f t="shared" si="19"/>
        <v>0.43284169899119629</v>
      </c>
      <c r="P144" s="7"/>
      <c r="Q144" s="25">
        <f t="shared" si="20"/>
        <v>2474.1730549402441</v>
      </c>
      <c r="R144" s="24">
        <f t="shared" si="21"/>
        <v>-3289.1832815466751</v>
      </c>
      <c r="S144" s="7"/>
      <c r="T144" s="25">
        <f t="shared" si="22"/>
        <v>-0.60270918023352504</v>
      </c>
      <c r="U144" s="24">
        <f t="shared" si="23"/>
        <v>-0.80511044454677239</v>
      </c>
      <c r="V144" s="7"/>
      <c r="W144" s="25">
        <f t="shared" si="24"/>
        <v>-0.59173317158917271</v>
      </c>
      <c r="X144" s="24">
        <f t="shared" si="29"/>
        <v>28.349969843946269</v>
      </c>
      <c r="Y144" s="7"/>
      <c r="Z144" s="25">
        <f t="shared" si="30"/>
        <v>-612</v>
      </c>
      <c r="AA144" s="17">
        <f t="shared" si="31"/>
        <v>28.430999999999937</v>
      </c>
      <c r="AB144" s="24">
        <f t="shared" si="25"/>
        <v>0.49621455963450672</v>
      </c>
      <c r="AC144" s="17">
        <f t="shared" si="26"/>
        <v>-8.1030156053667923E-2</v>
      </c>
    </row>
    <row r="145" spans="1:29" s="17" customFormat="1" x14ac:dyDescent="0.25">
      <c r="A145" s="17">
        <v>60</v>
      </c>
      <c r="B145" s="17">
        <v>-619</v>
      </c>
      <c r="C145" s="17">
        <v>14284</v>
      </c>
      <c r="D145" s="17">
        <v>11443</v>
      </c>
      <c r="E145" s="17">
        <v>12130</v>
      </c>
      <c r="F145" s="17">
        <v>14959</v>
      </c>
      <c r="G145" s="24"/>
      <c r="H145" s="7"/>
      <c r="I145" s="25">
        <f t="shared" si="32"/>
        <v>2154</v>
      </c>
      <c r="J145" s="24">
        <f t="shared" si="32"/>
        <v>-3516</v>
      </c>
      <c r="K145" s="7"/>
      <c r="L145" s="25">
        <f t="shared" si="27"/>
        <v>2155.3407844866861</v>
      </c>
      <c r="M145" s="17">
        <f t="shared" si="18"/>
        <v>1.7977030397380052</v>
      </c>
      <c r="N145" s="17">
        <f t="shared" si="28"/>
        <v>-3511.3176918381737</v>
      </c>
      <c r="O145" s="24">
        <f t="shared" si="19"/>
        <v>21.924009722305307</v>
      </c>
      <c r="P145" s="7"/>
      <c r="Q145" s="25">
        <f t="shared" si="20"/>
        <v>2147.1730549402441</v>
      </c>
      <c r="R145" s="24">
        <f t="shared" si="21"/>
        <v>-3512.1832815466751</v>
      </c>
      <c r="S145" s="7"/>
      <c r="T145" s="25">
        <f t="shared" si="22"/>
        <v>-0.52305189775571437</v>
      </c>
      <c r="U145" s="24">
        <f t="shared" si="23"/>
        <v>-0.85969531068700922</v>
      </c>
      <c r="V145" s="7"/>
      <c r="W145" s="25">
        <f t="shared" si="24"/>
        <v>-0.51132042290008917</v>
      </c>
      <c r="X145" s="24">
        <f t="shared" si="29"/>
        <v>22.778031030944476</v>
      </c>
      <c r="Y145" s="7"/>
      <c r="Z145" s="25">
        <f t="shared" si="30"/>
        <v>-619</v>
      </c>
      <c r="AA145" s="17">
        <f t="shared" si="31"/>
        <v>22.859999999999935</v>
      </c>
      <c r="AB145" s="24">
        <f t="shared" si="25"/>
        <v>0.39898226700590261</v>
      </c>
      <c r="AC145" s="17">
        <f t="shared" si="26"/>
        <v>-8.1968969055459695E-2</v>
      </c>
    </row>
    <row r="146" spans="1:29" s="17" customFormat="1" x14ac:dyDescent="0.25">
      <c r="A146" s="17">
        <v>61</v>
      </c>
      <c r="B146" s="17">
        <v>-630</v>
      </c>
      <c r="C146" s="17">
        <v>14101</v>
      </c>
      <c r="D146" s="17">
        <v>11349</v>
      </c>
      <c r="E146" s="17">
        <v>12306</v>
      </c>
      <c r="F146" s="17">
        <v>15047</v>
      </c>
      <c r="G146" s="24"/>
      <c r="H146" s="7"/>
      <c r="I146" s="25">
        <f t="shared" si="32"/>
        <v>1795</v>
      </c>
      <c r="J146" s="24">
        <f t="shared" si="32"/>
        <v>-3698</v>
      </c>
      <c r="K146" s="7"/>
      <c r="L146" s="25">
        <f t="shared" si="27"/>
        <v>1799.8482654318907</v>
      </c>
      <c r="M146" s="17">
        <f t="shared" si="18"/>
        <v>23.505677698066268</v>
      </c>
      <c r="N146" s="17">
        <f t="shared" si="28"/>
        <v>-3700.0824472189825</v>
      </c>
      <c r="O146" s="24">
        <f t="shared" si="19"/>
        <v>4.3365864198477482</v>
      </c>
      <c r="P146" s="7"/>
      <c r="Q146" s="25">
        <f t="shared" si="20"/>
        <v>1788.1730549402441</v>
      </c>
      <c r="R146" s="24">
        <f t="shared" si="21"/>
        <v>-3694.1832815466751</v>
      </c>
      <c r="S146" s="7"/>
      <c r="T146" s="25">
        <f t="shared" si="22"/>
        <v>-0.43559940720668072</v>
      </c>
      <c r="U146" s="24">
        <f t="shared" si="23"/>
        <v>-0.90424439426334602</v>
      </c>
      <c r="V146" s="7"/>
      <c r="W146" s="25">
        <f t="shared" si="24"/>
        <v>-0.42324925667918223</v>
      </c>
      <c r="X146" s="24">
        <f t="shared" si="29"/>
        <v>17.118008729981511</v>
      </c>
      <c r="Y146" s="7"/>
      <c r="Z146" s="25">
        <f t="shared" si="30"/>
        <v>-630</v>
      </c>
      <c r="AA146" s="17">
        <f t="shared" si="31"/>
        <v>17.189999999999934</v>
      </c>
      <c r="AB146" s="24">
        <f t="shared" si="25"/>
        <v>0.30002209841782407</v>
      </c>
      <c r="AC146" s="17">
        <f t="shared" si="26"/>
        <v>-7.1991270018422426E-2</v>
      </c>
    </row>
    <row r="147" spans="1:29" s="17" customFormat="1" x14ac:dyDescent="0.25">
      <c r="A147" s="17">
        <v>62</v>
      </c>
      <c r="B147" s="17">
        <v>-630</v>
      </c>
      <c r="C147" s="17">
        <v>13921</v>
      </c>
      <c r="D147" s="17">
        <v>11276</v>
      </c>
      <c r="E147" s="17">
        <v>12498</v>
      </c>
      <c r="F147" s="17">
        <v>15136</v>
      </c>
      <c r="G147" s="24"/>
      <c r="H147" s="7"/>
      <c r="I147" s="25">
        <f t="shared" si="32"/>
        <v>1423</v>
      </c>
      <c r="J147" s="24">
        <f t="shared" si="32"/>
        <v>-3860</v>
      </c>
      <c r="K147" s="7"/>
      <c r="L147" s="25">
        <f t="shared" si="27"/>
        <v>1426.805922737906</v>
      </c>
      <c r="M147" s="17">
        <f t="shared" si="18"/>
        <v>14.485047886910134</v>
      </c>
      <c r="N147" s="17">
        <f t="shared" si="28"/>
        <v>-3852.6062778842124</v>
      </c>
      <c r="O147" s="24">
        <f t="shared" si="19"/>
        <v>54.667126725486199</v>
      </c>
      <c r="P147" s="7"/>
      <c r="Q147" s="25">
        <f t="shared" si="20"/>
        <v>1416.1730549402441</v>
      </c>
      <c r="R147" s="24">
        <f t="shared" si="21"/>
        <v>-3856.1832815466751</v>
      </c>
      <c r="S147" s="7"/>
      <c r="T147" s="25">
        <f t="shared" si="22"/>
        <v>-0.34498011337871265</v>
      </c>
      <c r="U147" s="24">
        <f t="shared" si="23"/>
        <v>-0.94389797414997556</v>
      </c>
      <c r="V147" s="7"/>
      <c r="W147" s="25">
        <f t="shared" si="24"/>
        <v>-0.33207807395761074</v>
      </c>
      <c r="X147" s="24">
        <f t="shared" si="29"/>
        <v>11.417816027940262</v>
      </c>
      <c r="Y147" s="7"/>
      <c r="Z147" s="25">
        <f t="shared" si="30"/>
        <v>-630</v>
      </c>
      <c r="AA147" s="17">
        <f t="shared" si="31"/>
        <v>11.519999999999934</v>
      </c>
      <c r="AB147" s="24">
        <f t="shared" si="25"/>
        <v>0.20106192982974563</v>
      </c>
      <c r="AC147" s="17">
        <f t="shared" si="26"/>
        <v>-0.102183972059672</v>
      </c>
    </row>
    <row r="148" spans="1:29" s="17" customFormat="1" x14ac:dyDescent="0.25">
      <c r="A148" s="17">
        <v>63</v>
      </c>
      <c r="B148" s="17">
        <v>-646</v>
      </c>
      <c r="C148" s="17">
        <v>13718</v>
      </c>
      <c r="D148" s="17">
        <v>11217</v>
      </c>
      <c r="E148" s="17">
        <v>12691</v>
      </c>
      <c r="F148" s="17">
        <v>15190</v>
      </c>
      <c r="G148" s="24"/>
      <c r="H148" s="7"/>
      <c r="I148" s="25">
        <f t="shared" si="32"/>
        <v>1027</v>
      </c>
      <c r="J148" s="24">
        <f t="shared" si="32"/>
        <v>-3973</v>
      </c>
      <c r="K148" s="7"/>
      <c r="L148" s="25">
        <f t="shared" si="27"/>
        <v>1029.8903566714528</v>
      </c>
      <c r="M148" s="17">
        <f t="shared" ref="M148:M149" si="33">(I148-L148)^2</f>
        <v>8.3541616882115015</v>
      </c>
      <c r="N148" s="17">
        <f t="shared" si="28"/>
        <v>-3969.8070034518623</v>
      </c>
      <c r="O148" s="24">
        <f t="shared" ref="O148:O149" si="34">(J148-N148)^2</f>
        <v>10.195226956419084</v>
      </c>
      <c r="P148" s="7"/>
      <c r="Q148" s="25">
        <f t="shared" si="20"/>
        <v>1020.1730549402441</v>
      </c>
      <c r="R148" s="24">
        <f t="shared" si="21"/>
        <v>-3969.1832815466751</v>
      </c>
      <c r="S148" s="7"/>
      <c r="T148" s="25">
        <f t="shared" si="22"/>
        <v>-0.24851441349732734</v>
      </c>
      <c r="U148" s="24">
        <f t="shared" si="23"/>
        <v>-0.97155756999682197</v>
      </c>
      <c r="V148" s="7"/>
      <c r="W148" s="25">
        <f t="shared" si="24"/>
        <v>-0.23522429232116307</v>
      </c>
      <c r="X148" s="24">
        <f t="shared" si="29"/>
        <v>5.645161886019423</v>
      </c>
      <c r="Y148" s="7"/>
      <c r="Z148" s="25">
        <f t="shared" si="30"/>
        <v>-646</v>
      </c>
      <c r="AA148" s="17">
        <f t="shared" si="31"/>
        <v>5.7059999999999347</v>
      </c>
      <c r="AB148" s="24">
        <f t="shared" si="25"/>
        <v>9.9588487118795296E-2</v>
      </c>
      <c r="AC148" s="17">
        <f t="shared" si="26"/>
        <v>-6.0838113980511643E-2</v>
      </c>
    </row>
    <row r="149" spans="1:29" s="17" customFormat="1" x14ac:dyDescent="0.25">
      <c r="A149" s="17">
        <v>64</v>
      </c>
      <c r="B149" s="17">
        <v>-632</v>
      </c>
      <c r="C149" s="17">
        <v>13520</v>
      </c>
      <c r="D149" s="17">
        <v>11179</v>
      </c>
      <c r="E149" s="17">
        <v>12890</v>
      </c>
      <c r="F149" s="17">
        <v>15229</v>
      </c>
      <c r="G149" s="24"/>
      <c r="H149" s="7"/>
      <c r="I149" s="25">
        <f t="shared" si="32"/>
        <v>630</v>
      </c>
      <c r="J149" s="24">
        <f t="shared" si="32"/>
        <v>-4050</v>
      </c>
      <c r="K149" s="7"/>
      <c r="L149" s="25">
        <f t="shared" si="27"/>
        <v>631.35967230336973</v>
      </c>
      <c r="M149" s="17">
        <f t="shared" si="33"/>
        <v>1.8487087725507592</v>
      </c>
      <c r="N149" s="17">
        <f t="shared" si="28"/>
        <v>-4044.909659335261</v>
      </c>
      <c r="O149" s="24">
        <f t="shared" si="34"/>
        <v>25.91156808309508</v>
      </c>
      <c r="P149" s="7"/>
      <c r="Q149" s="25">
        <f t="shared" ref="Q149" si="35">I149-$J$4</f>
        <v>623.17305494024413</v>
      </c>
      <c r="R149" s="24">
        <f t="shared" ref="R149" si="36">J149-$J$3</f>
        <v>-4046.1832815466751</v>
      </c>
      <c r="S149" s="7"/>
      <c r="T149" s="25">
        <f t="shared" ref="T149" si="37">Q149/$J$7</f>
        <v>-0.15180511336371627</v>
      </c>
      <c r="U149" s="24">
        <f t="shared" ref="U149" si="38">R149/$J$6</f>
        <v>-0.99040525920219524</v>
      </c>
      <c r="V149" s="7"/>
      <c r="W149" s="25">
        <f t="shared" ref="W149" si="39">(T149-U149*SIN(-$J$11*PI()/180))/(COS(-$J$11*PI()/180))</f>
        <v>-0.13824763892788089</v>
      </c>
      <c r="X149" s="24">
        <f>IF(MOD(ATAN2(U149,W149)*180/PI()-$J$9+360,360)&gt;5,MOD(ATAN2(U149,W149)*180/PI()-$J$9+360,360)-360,MOD(ATAN2(U149,W149)*180/PI()-$J$9+360,360))</f>
        <v>-1.8456226434977907E-2</v>
      </c>
      <c r="Y149" s="7"/>
      <c r="Z149" s="25">
        <f t="shared" si="30"/>
        <v>-632</v>
      </c>
      <c r="AA149" s="17">
        <f t="shared" si="31"/>
        <v>1.7999999999934957E-2</v>
      </c>
      <c r="AB149" s="24">
        <f t="shared" ref="AB149" si="40">AA149*PI()/180</f>
        <v>3.141592653578441E-4</v>
      </c>
      <c r="AC149" s="17">
        <f t="shared" ref="AC149" si="41">X149-AA149</f>
        <v>-3.6456226434912864E-2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-9974</v>
      </c>
      <c r="G154" s="2"/>
      <c r="I154" s="1"/>
      <c r="J154" s="3"/>
    </row>
    <row r="155" spans="1:29" x14ac:dyDescent="0.25">
      <c r="A155" t="s">
        <v>173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174</v>
      </c>
      <c r="B156" s="31">
        <v>9980</v>
      </c>
      <c r="G156" s="2"/>
      <c r="I156" s="1"/>
      <c r="J156" s="3"/>
    </row>
    <row r="157" spans="1:29" x14ac:dyDescent="0.25">
      <c r="A157" t="s">
        <v>175</v>
      </c>
      <c r="B157">
        <v>9986</v>
      </c>
      <c r="G157" s="2"/>
      <c r="I157" s="43">
        <f>J155</f>
        <v>-9992</v>
      </c>
      <c r="J157" s="39">
        <f>I157+B157</f>
        <v>-6</v>
      </c>
    </row>
    <row r="158" spans="1:29" x14ac:dyDescent="0.25">
      <c r="A158" s="31" t="s">
        <v>176</v>
      </c>
      <c r="B158" s="31">
        <v>40012</v>
      </c>
      <c r="G158" s="2"/>
      <c r="I158" s="1"/>
      <c r="J158" s="3"/>
    </row>
    <row r="159" spans="1:29" x14ac:dyDescent="0.25">
      <c r="A159" t="s">
        <v>177</v>
      </c>
      <c r="B159">
        <v>40012</v>
      </c>
      <c r="G159" s="2"/>
      <c r="I159" s="43">
        <f>J157</f>
        <v>-6</v>
      </c>
      <c r="J159" s="39">
        <f>I159+B159</f>
        <v>40006</v>
      </c>
    </row>
    <row r="160" spans="1:29" x14ac:dyDescent="0.25">
      <c r="A160" s="31" t="s">
        <v>178</v>
      </c>
      <c r="B160" s="31">
        <v>10003</v>
      </c>
      <c r="G160" s="2"/>
      <c r="I160" s="1"/>
      <c r="J160" s="3"/>
    </row>
    <row r="161" spans="1:10" x14ac:dyDescent="0.25">
      <c r="A161" t="s">
        <v>179</v>
      </c>
      <c r="B161">
        <v>10003</v>
      </c>
      <c r="G161" s="2"/>
      <c r="I161" s="43">
        <f>J159</f>
        <v>40006</v>
      </c>
      <c r="J161" s="39">
        <f>I161+B161</f>
        <v>50009</v>
      </c>
    </row>
    <row r="162" spans="1:10" x14ac:dyDescent="0.25">
      <c r="A162" s="31" t="s">
        <v>180</v>
      </c>
      <c r="B162" s="31">
        <v>-9981</v>
      </c>
      <c r="G162" s="2"/>
      <c r="I162" s="1"/>
      <c r="J162" s="3"/>
    </row>
    <row r="163" spans="1:10" x14ac:dyDescent="0.25">
      <c r="A163" t="s">
        <v>181</v>
      </c>
      <c r="B163">
        <v>-10004</v>
      </c>
      <c r="G163" s="2"/>
      <c r="I163" s="43">
        <f>J161</f>
        <v>50009</v>
      </c>
      <c r="J163" s="39">
        <f>I163+B163</f>
        <v>40005</v>
      </c>
    </row>
    <row r="164" spans="1:10" x14ac:dyDescent="0.25">
      <c r="A164" s="31" t="s">
        <v>182</v>
      </c>
      <c r="B164" s="31">
        <v>-40003</v>
      </c>
      <c r="G164" s="2"/>
      <c r="I164" s="1"/>
      <c r="J164" s="3"/>
    </row>
    <row r="165" spans="1:10" ht="15.75" thickBot="1" x14ac:dyDescent="0.3">
      <c r="A165" t="s">
        <v>183</v>
      </c>
      <c r="B165">
        <v>-40003</v>
      </c>
      <c r="G165" s="2"/>
      <c r="I165" s="4">
        <f>J163</f>
        <v>40005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-3.5654034542402209</v>
      </c>
      <c r="L3" s="35" t="s">
        <v>1</v>
      </c>
      <c r="M3" s="11">
        <v>-4117.2235737689343</v>
      </c>
      <c r="N3" s="10" t="s">
        <v>2</v>
      </c>
      <c r="O3" s="35">
        <v>4096.5715209576692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6.3864895268068862</v>
      </c>
      <c r="L4" s="9" t="s">
        <v>5</v>
      </c>
      <c r="M4" s="13">
        <v>359.94488965337337</v>
      </c>
      <c r="N4" s="12" t="s">
        <v>6</v>
      </c>
      <c r="O4" s="9">
        <v>359.57536562798515</v>
      </c>
      <c r="Q4" s="2" t="s">
        <v>7</v>
      </c>
      <c r="R4" s="2">
        <f>MAX(AC20:AC149)</f>
        <v>0.346587585853257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-171.27766311023649</v>
      </c>
      <c r="N5" s="14" t="s">
        <v>9</v>
      </c>
      <c r="O5" s="9">
        <v>-172.05179245800721</v>
      </c>
      <c r="Q5" s="5" t="s">
        <v>10</v>
      </c>
      <c r="R5" s="5">
        <f>MIN(AC20:AC149)</f>
        <v>-0.31882830534162565</v>
      </c>
      <c r="T5" s="45" t="s">
        <v>55</v>
      </c>
      <c r="U5" s="47">
        <v>17</v>
      </c>
    </row>
    <row r="6" spans="1:21" ht="15.75" thickBot="1" x14ac:dyDescent="0.3">
      <c r="A6" t="s">
        <v>161</v>
      </c>
      <c r="I6" s="32" t="s">
        <v>11</v>
      </c>
      <c r="J6" s="32">
        <f>(O3+O9)/2</f>
        <v>4089.8024385523995</v>
      </c>
      <c r="L6" s="37" t="s">
        <v>12</v>
      </c>
      <c r="M6" s="13">
        <v>6.6868002263935233</v>
      </c>
      <c r="N6" s="14" t="s">
        <v>13</v>
      </c>
      <c r="O6" s="9">
        <v>-3.5430138751831111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-4110.0428284849286</v>
      </c>
      <c r="L7" s="38" t="s">
        <v>15</v>
      </c>
      <c r="M7" s="16">
        <f>SUM(M20:M84)</f>
        <v>1560.1952672877105</v>
      </c>
      <c r="N7" s="15" t="s">
        <v>15</v>
      </c>
      <c r="O7" s="36">
        <f>SUM(O20:O84)</f>
        <v>5042.1399066502336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-172.03008142634815</v>
      </c>
      <c r="L9" s="35" t="s">
        <v>18</v>
      </c>
      <c r="M9" s="11">
        <v>-4102.8620832009228</v>
      </c>
      <c r="N9" s="10" t="s">
        <v>19</v>
      </c>
      <c r="O9" s="35">
        <v>4083.0333561471293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-171.25592655593204</v>
      </c>
      <c r="L10" s="9" t="s">
        <v>21</v>
      </c>
      <c r="M10" s="13">
        <v>359.90027626811974</v>
      </c>
      <c r="N10" s="12" t="s">
        <v>22</v>
      </c>
      <c r="O10" s="9">
        <v>359.61902642068225</v>
      </c>
      <c r="T10" s="48"/>
    </row>
    <row r="11" spans="1:21" ht="15.75" thickBot="1" x14ac:dyDescent="0.3">
      <c r="I11" s="33" t="s">
        <v>23</v>
      </c>
      <c r="J11" s="33">
        <f>J9-J10</f>
        <v>-0.77415487041611186</v>
      </c>
      <c r="L11" s="37" t="s">
        <v>24</v>
      </c>
      <c r="M11" s="13">
        <v>-171.23419000162755</v>
      </c>
      <c r="N11" s="14" t="s">
        <v>25</v>
      </c>
      <c r="O11" s="9">
        <v>-172.00837039468911</v>
      </c>
    </row>
    <row r="12" spans="1:21" x14ac:dyDescent="0.25">
      <c r="I12" s="9"/>
      <c r="J12" s="9"/>
      <c r="L12" s="37" t="s">
        <v>26</v>
      </c>
      <c r="M12" s="13">
        <v>6.0861788272202491</v>
      </c>
      <c r="N12" s="14" t="s">
        <v>27</v>
      </c>
      <c r="O12" s="9">
        <v>-3.5877930332973307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1573.3516732306673</v>
      </c>
      <c r="N13" s="15" t="s">
        <v>15</v>
      </c>
      <c r="O13" s="36">
        <f>SUM(O85:O149)</f>
        <v>4796.6336166048286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13581</v>
      </c>
      <c r="D20" s="17">
        <v>11227</v>
      </c>
      <c r="E20" s="17">
        <v>12946</v>
      </c>
      <c r="F20" s="17">
        <v>15294</v>
      </c>
      <c r="G20" s="24"/>
      <c r="H20" s="7"/>
      <c r="I20" s="25">
        <f t="shared" ref="I20:J51" si="0">C20-E20</f>
        <v>635</v>
      </c>
      <c r="J20" s="24">
        <f t="shared" si="0"/>
        <v>-4067</v>
      </c>
      <c r="K20" s="7"/>
      <c r="L20" s="25">
        <f>$M$3*SIN(2*PI()/$M$4*(AA20+$M$5))+$M$6</f>
        <v>629.8246954131871</v>
      </c>
      <c r="M20" s="17">
        <f t="shared" ref="M20:M83" si="1">(I20-L20)^2</f>
        <v>26.783777566286634</v>
      </c>
      <c r="N20" s="17">
        <f>$O$3*COS(2*PI()/$O$4*(AA20+$O$5))+$O$6</f>
        <v>-4062.6571010624389</v>
      </c>
      <c r="O20" s="24">
        <f t="shared" ref="O20:O83" si="2">(J20-N20)^2</f>
        <v>18.860771181869598</v>
      </c>
      <c r="P20" s="7"/>
      <c r="Q20" s="25">
        <f>I20-$J$4</f>
        <v>628.61351047319306</v>
      </c>
      <c r="R20" s="24">
        <f>J20-$J$3</f>
        <v>-4063.4345965457596</v>
      </c>
      <c r="S20" s="7"/>
      <c r="T20" s="25">
        <f>Q20/$J$7</f>
        <v>-0.15294573236963488</v>
      </c>
      <c r="U20" s="24">
        <f>R20/$J$6</f>
        <v>-0.99355278344056808</v>
      </c>
      <c r="V20" s="7"/>
      <c r="W20" s="25">
        <f>(T20-U20*SIN(-$J$11*PI()/180))/(COS(-$J$11*PI()/180))</f>
        <v>-0.13953443797101295</v>
      </c>
      <c r="X20" s="24">
        <f>IF(MOD(ATAN2(U20,W20)*180/PI()-$J$9+360,360)&gt;5,MOD(ATAN2(U20,W20)*180/PI()-$J$9+360,360)-360,MOD(ATAN2(U20,W20)*180/PI()-$J$9+360,360))</f>
        <v>2.4409348305994172E-2</v>
      </c>
      <c r="Y20" s="7"/>
      <c r="Z20" s="25">
        <f>I159</f>
        <v>1</v>
      </c>
      <c r="AA20" s="17">
        <f>360/40000*Z20</f>
        <v>8.9999999999999993E-3</v>
      </c>
      <c r="AB20" s="24">
        <f>AA20*PI()/180</f>
        <v>1.5707963267948963E-4</v>
      </c>
      <c r="AC20" s="17">
        <f>X20-AA20</f>
        <v>1.5409348305994173E-2</v>
      </c>
      <c r="AD20" s="17">
        <f ca="1">INDIRECT("AC"&amp;AE20)-AC20</f>
        <v>-3.6205858895098315E-2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13776</v>
      </c>
      <c r="D21" s="17">
        <v>11260</v>
      </c>
      <c r="E21" s="17">
        <v>12747</v>
      </c>
      <c r="F21" s="17">
        <v>15253</v>
      </c>
      <c r="G21" s="24"/>
      <c r="H21" s="7"/>
      <c r="I21" s="25">
        <f t="shared" si="0"/>
        <v>1029</v>
      </c>
      <c r="J21" s="24">
        <f t="shared" si="0"/>
        <v>-3993</v>
      </c>
      <c r="K21" s="7"/>
      <c r="L21" s="25">
        <f t="shared" ref="L21:L84" si="3">$M$3*SIN(2*PI()/$M$4*(AA21+$M$5))+$M$6</f>
        <v>1032.6859256944374</v>
      </c>
      <c r="M21" s="17">
        <f t="shared" si="1"/>
        <v>13.586048224913837</v>
      </c>
      <c r="N21" s="17">
        <f t="shared" ref="N21:N84" si="4">$O$3*COS(2*PI()/$O$4*(AA21+$O$5))+$O$6</f>
        <v>-3987.1795642715497</v>
      </c>
      <c r="O21" s="24">
        <f t="shared" si="2"/>
        <v>33.87747206902101</v>
      </c>
      <c r="P21" s="7"/>
      <c r="Q21" s="25">
        <f t="shared" ref="Q21:Q84" si="5">I21-$J$4</f>
        <v>1022.6135104731931</v>
      </c>
      <c r="R21" s="24">
        <f t="shared" ref="R21:R84" si="6">J21-$J$3</f>
        <v>-3989.4345965457596</v>
      </c>
      <c r="S21" s="7"/>
      <c r="T21" s="25">
        <f t="shared" ref="T21:T84" si="7">Q21/$J$7</f>
        <v>-0.24880848038514375</v>
      </c>
      <c r="U21" s="24">
        <f t="shared" ref="U21:U84" si="8">R21/$J$6</f>
        <v>-0.97545899991145646</v>
      </c>
      <c r="V21" s="7"/>
      <c r="W21" s="25">
        <f t="shared" ref="W21:W84" si="9">(T21-U21*SIN(-$J$11*PI()/180))/(COS(-$J$11*PI()/180))</f>
        <v>-0.23565042706544137</v>
      </c>
      <c r="X21" s="24">
        <f t="shared" ref="X21:X83" si="10">MOD(ATAN2(U21,W21)*180/PI()-$J$9+360,360)</f>
        <v>5.6113277366122816</v>
      </c>
      <c r="Y21" s="7"/>
      <c r="Z21" s="25">
        <f t="shared" ref="Z21:Z84" si="11">B21</f>
        <v>636</v>
      </c>
      <c r="AA21" s="17">
        <f>360/40000*Z21+AA20</f>
        <v>5.7329999999999997</v>
      </c>
      <c r="AB21" s="24">
        <f t="shared" ref="AB21:AB84" si="12">AA21*PI()/180</f>
        <v>0.10005972601683491</v>
      </c>
      <c r="AC21" s="17">
        <f t="shared" ref="AC21:AC84" si="13">X21-AA21</f>
        <v>-0.12167226338771808</v>
      </c>
      <c r="AD21" s="17">
        <f t="shared" ref="AD21:AD83" ca="1" si="14">INDIRECT("AC"&amp;AE21)-AC21</f>
        <v>6.0784131393577745E-2</v>
      </c>
      <c r="AE21" s="17">
        <v>148</v>
      </c>
    </row>
    <row r="22" spans="1:31" s="17" customFormat="1" x14ac:dyDescent="0.25">
      <c r="A22" s="17">
        <v>2</v>
      </c>
      <c r="B22" s="17">
        <v>636</v>
      </c>
      <c r="C22" s="17">
        <v>13974</v>
      </c>
      <c r="D22" s="17">
        <v>11321</v>
      </c>
      <c r="E22" s="17">
        <v>12553</v>
      </c>
      <c r="F22" s="17">
        <v>15198</v>
      </c>
      <c r="G22" s="24"/>
      <c r="H22" s="7"/>
      <c r="I22" s="25">
        <f t="shared" si="0"/>
        <v>1421</v>
      </c>
      <c r="J22" s="24">
        <f t="shared" si="0"/>
        <v>-3877</v>
      </c>
      <c r="K22" s="7"/>
      <c r="L22" s="25">
        <f t="shared" si="3"/>
        <v>1425.312515176023</v>
      </c>
      <c r="M22" s="17">
        <f t="shared" si="1"/>
        <v>18.597787143428672</v>
      </c>
      <c r="N22" s="17">
        <f>$O$3*COS(2*PI()/$O$4*(AA22+$O$5))+$O$6</f>
        <v>-3871.8824413066272</v>
      </c>
      <c r="O22" s="24">
        <f>(J22-N22)^2</f>
        <v>26.189406980115084</v>
      </c>
      <c r="P22" s="7"/>
      <c r="Q22" s="25">
        <f t="shared" si="5"/>
        <v>1414.6135104731932</v>
      </c>
      <c r="R22" s="24">
        <f t="shared" si="6"/>
        <v>-3873.4345965457596</v>
      </c>
      <c r="S22" s="7"/>
      <c r="T22" s="25">
        <f t="shared" si="7"/>
        <v>-0.34418461546656376</v>
      </c>
      <c r="U22" s="24">
        <f t="shared" si="8"/>
        <v>-0.94709577167663284</v>
      </c>
      <c r="V22" s="7"/>
      <c r="W22" s="25">
        <f t="shared" si="9"/>
        <v>-0.33141852337844879</v>
      </c>
      <c r="X22" s="24">
        <f t="shared" si="10"/>
        <v>11.316624622116024</v>
      </c>
      <c r="Y22" s="7"/>
      <c r="Z22" s="25">
        <f t="shared" si="11"/>
        <v>636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-0.14037537788397536</v>
      </c>
      <c r="AD22" s="17">
        <f t="shared" ca="1" si="14"/>
        <v>4.7086766420312287E-2</v>
      </c>
      <c r="AE22" s="17">
        <v>147</v>
      </c>
    </row>
    <row r="23" spans="1:31" s="17" customFormat="1" x14ac:dyDescent="0.25">
      <c r="A23" s="17">
        <v>3</v>
      </c>
      <c r="B23" s="17">
        <v>634</v>
      </c>
      <c r="C23" s="17">
        <v>14145</v>
      </c>
      <c r="D23" s="17">
        <v>11390</v>
      </c>
      <c r="E23" s="17">
        <v>12352</v>
      </c>
      <c r="F23" s="17">
        <v>15107</v>
      </c>
      <c r="G23" s="24"/>
      <c r="H23" s="7"/>
      <c r="I23" s="25">
        <f t="shared" si="0"/>
        <v>1793</v>
      </c>
      <c r="J23" s="24">
        <f t="shared" si="0"/>
        <v>-3717</v>
      </c>
      <c r="K23" s="7"/>
      <c r="L23" s="25">
        <f t="shared" si="3"/>
        <v>1802.6238869200176</v>
      </c>
      <c r="M23" s="17">
        <f t="shared" si="1"/>
        <v>92.619199449286612</v>
      </c>
      <c r="N23" s="17">
        <f t="shared" si="4"/>
        <v>-3718.461481437022</v>
      </c>
      <c r="O23" s="24">
        <f t="shared" si="2"/>
        <v>2.1359279907599782</v>
      </c>
      <c r="P23" s="7"/>
      <c r="Q23" s="25">
        <f t="shared" si="5"/>
        <v>1786.6135104731932</v>
      </c>
      <c r="R23" s="24">
        <f t="shared" si="6"/>
        <v>-3713.4345965457596</v>
      </c>
      <c r="S23" s="7"/>
      <c r="T23" s="25">
        <f t="shared" si="7"/>
        <v>-0.43469462120709496</v>
      </c>
      <c r="U23" s="24">
        <f t="shared" si="8"/>
        <v>-0.90797407755963477</v>
      </c>
      <c r="V23" s="7"/>
      <c r="W23" s="25">
        <f t="shared" si="9"/>
        <v>-0.42246541854302389</v>
      </c>
      <c r="X23" s="24">
        <f t="shared" si="10"/>
        <v>16.981866390990376</v>
      </c>
      <c r="Y23" s="7"/>
      <c r="Z23" s="25">
        <f t="shared" si="11"/>
        <v>634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-0.1811336090096205</v>
      </c>
      <c r="AD23" s="17">
        <f t="shared" ca="1" si="14"/>
        <v>5.1120748128500537E-2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14332</v>
      </c>
      <c r="D24" s="17">
        <v>11484</v>
      </c>
      <c r="E24" s="17">
        <v>12187</v>
      </c>
      <c r="F24" s="17">
        <v>15022</v>
      </c>
      <c r="G24" s="24"/>
      <c r="H24" s="7"/>
      <c r="I24" s="25">
        <f t="shared" si="0"/>
        <v>2145</v>
      </c>
      <c r="J24" s="24">
        <f t="shared" si="0"/>
        <v>-3538</v>
      </c>
      <c r="K24" s="7"/>
      <c r="L24" s="25">
        <f t="shared" si="3"/>
        <v>2150.5476671844713</v>
      </c>
      <c r="M24" s="17">
        <f t="shared" si="1"/>
        <v>30.776611189659338</v>
      </c>
      <c r="N24" s="17">
        <f t="shared" si="4"/>
        <v>-3535.0159981169163</v>
      </c>
      <c r="O24" s="24">
        <f t="shared" si="2"/>
        <v>8.9042672382470229</v>
      </c>
      <c r="P24" s="7"/>
      <c r="Q24" s="25">
        <f t="shared" si="5"/>
        <v>2138.6135104731929</v>
      </c>
      <c r="R24" s="24">
        <f t="shared" si="6"/>
        <v>-3534.4345965457596</v>
      </c>
      <c r="S24" s="7"/>
      <c r="T24" s="25">
        <f t="shared" si="7"/>
        <v>-0.52033849760673734</v>
      </c>
      <c r="U24" s="24">
        <f t="shared" si="8"/>
        <v>-0.86420668226624309</v>
      </c>
      <c r="V24" s="7"/>
      <c r="W24" s="25">
        <f t="shared" si="9"/>
        <v>-0.5087085145981145</v>
      </c>
      <c r="X24" s="24">
        <f t="shared" si="10"/>
        <v>22.512943542830158</v>
      </c>
      <c r="Y24" s="7"/>
      <c r="Z24" s="25">
        <f t="shared" si="11"/>
        <v>613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-0.16705645716983852</v>
      </c>
      <c r="AD24" s="17">
        <f t="shared" ca="1" si="14"/>
        <v>0.1053087462565756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14507</v>
      </c>
      <c r="D25" s="17">
        <v>11603</v>
      </c>
      <c r="E25" s="17">
        <v>12027</v>
      </c>
      <c r="F25" s="17">
        <v>14921</v>
      </c>
      <c r="G25" s="24"/>
      <c r="H25" s="7"/>
      <c r="I25" s="25">
        <f t="shared" si="0"/>
        <v>2480</v>
      </c>
      <c r="J25" s="24">
        <f t="shared" si="0"/>
        <v>-3318</v>
      </c>
      <c r="K25" s="7"/>
      <c r="L25" s="25">
        <f t="shared" si="3"/>
        <v>2482.2228793600357</v>
      </c>
      <c r="M25" s="17">
        <f t="shared" si="1"/>
        <v>4.9411926492726197</v>
      </c>
      <c r="N25" s="17">
        <f t="shared" si="4"/>
        <v>-3316.1244942538274</v>
      </c>
      <c r="O25" s="24">
        <f t="shared" si="2"/>
        <v>3.5175218039265199</v>
      </c>
      <c r="P25" s="7"/>
      <c r="Q25" s="25">
        <f t="shared" si="5"/>
        <v>2473.6135104731929</v>
      </c>
      <c r="R25" s="24">
        <f t="shared" si="6"/>
        <v>-3314.4345965457596</v>
      </c>
      <c r="S25" s="7"/>
      <c r="T25" s="25">
        <f t="shared" si="7"/>
        <v>-0.60184616406662428</v>
      </c>
      <c r="U25" s="24">
        <f t="shared" si="8"/>
        <v>-0.81041435285537067</v>
      </c>
      <c r="V25" s="7"/>
      <c r="W25" s="25">
        <f t="shared" si="9"/>
        <v>-0.59095048378342907</v>
      </c>
      <c r="X25" s="24">
        <f t="shared" si="10"/>
        <v>28.129443235254371</v>
      </c>
      <c r="Y25" s="7"/>
      <c r="Z25" s="25">
        <f t="shared" si="11"/>
        <v>620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-0.13055676474562361</v>
      </c>
      <c r="AD25" s="17">
        <f t="shared" ca="1" si="14"/>
        <v>-8.3770015154911448E-3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14649</v>
      </c>
      <c r="D26" s="17">
        <v>11719</v>
      </c>
      <c r="E26" s="17">
        <v>11866</v>
      </c>
      <c r="F26" s="17">
        <v>14787</v>
      </c>
      <c r="G26" s="24"/>
      <c r="H26" s="7"/>
      <c r="I26" s="25">
        <f t="shared" si="0"/>
        <v>2783</v>
      </c>
      <c r="J26" s="24">
        <f t="shared" si="0"/>
        <v>-3068</v>
      </c>
      <c r="K26" s="7"/>
      <c r="L26" s="25">
        <f t="shared" si="3"/>
        <v>2788.0460205311106</v>
      </c>
      <c r="M26" s="17">
        <f t="shared" si="1"/>
        <v>25.46232320038941</v>
      </c>
      <c r="N26" s="17">
        <f t="shared" si="4"/>
        <v>-3067.90364311962</v>
      </c>
      <c r="O26" s="24">
        <f t="shared" si="2"/>
        <v>9.2846483965601748E-3</v>
      </c>
      <c r="P26" s="7"/>
      <c r="Q26" s="25">
        <f t="shared" si="5"/>
        <v>2776.6135104731929</v>
      </c>
      <c r="R26" s="24">
        <f t="shared" si="6"/>
        <v>-3064.4345965457596</v>
      </c>
      <c r="S26" s="7"/>
      <c r="T26" s="25">
        <f t="shared" si="7"/>
        <v>-0.67556802358108925</v>
      </c>
      <c r="U26" s="24">
        <f t="shared" si="8"/>
        <v>-0.74928670579756107</v>
      </c>
      <c r="V26" s="7"/>
      <c r="W26" s="25">
        <f t="shared" si="9"/>
        <v>-0.66550505282619177</v>
      </c>
      <c r="X26" s="24">
        <f t="shared" si="10"/>
        <v>33.641076953614174</v>
      </c>
      <c r="Y26" s="7"/>
      <c r="Z26" s="25">
        <f t="shared" si="11"/>
        <v>615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-0.15392304638582033</v>
      </c>
      <c r="AD26" s="17">
        <f t="shared" ca="1" si="14"/>
        <v>-2.2584113046306697E-3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14804</v>
      </c>
      <c r="D27" s="17">
        <v>11863</v>
      </c>
      <c r="E27" s="17">
        <v>11733</v>
      </c>
      <c r="F27" s="17">
        <v>14653</v>
      </c>
      <c r="G27" s="24"/>
      <c r="H27" s="7"/>
      <c r="I27" s="25">
        <f t="shared" si="0"/>
        <v>3071</v>
      </c>
      <c r="J27" s="24">
        <f t="shared" si="0"/>
        <v>-2790</v>
      </c>
      <c r="K27" s="7"/>
      <c r="L27" s="25">
        <f t="shared" si="3"/>
        <v>3070.950810604721</v>
      </c>
      <c r="M27" s="17">
        <f t="shared" si="1"/>
        <v>2.4195966079109893E-3</v>
      </c>
      <c r="N27" s="17">
        <f t="shared" si="4"/>
        <v>-2787.7335159034033</v>
      </c>
      <c r="O27" s="24">
        <f t="shared" si="2"/>
        <v>5.1369501601259469</v>
      </c>
      <c r="P27" s="7"/>
      <c r="Q27" s="25">
        <f t="shared" si="5"/>
        <v>3064.6135104731929</v>
      </c>
      <c r="R27" s="24">
        <f t="shared" si="6"/>
        <v>-2786.4345965457596</v>
      </c>
      <c r="S27" s="7"/>
      <c r="T27" s="25">
        <f t="shared" si="7"/>
        <v>-0.74564028608988764</v>
      </c>
      <c r="U27" s="24">
        <f t="shared" si="8"/>
        <v>-0.68131276226927684</v>
      </c>
      <c r="V27" s="7"/>
      <c r="W27" s="25">
        <f t="shared" si="9"/>
        <v>-0.73650220141541989</v>
      </c>
      <c r="X27" s="24">
        <f t="shared" si="10"/>
        <v>39.259234295447129</v>
      </c>
      <c r="Y27" s="7"/>
      <c r="Z27" s="25">
        <f t="shared" si="11"/>
        <v>622</v>
      </c>
      <c r="AA27" s="17">
        <f t="shared" si="15"/>
        <v>39.392999999999994</v>
      </c>
      <c r="AB27" s="24">
        <f t="shared" si="12"/>
        <v>0.68753755223812607</v>
      </c>
      <c r="AC27" s="17">
        <f t="shared" si="13"/>
        <v>-0.13376570455286441</v>
      </c>
      <c r="AD27" s="17">
        <f t="shared" ca="1" si="14"/>
        <v>0.13029483034306821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14932</v>
      </c>
      <c r="D28" s="17">
        <v>12021</v>
      </c>
      <c r="E28" s="17">
        <v>11607</v>
      </c>
      <c r="F28" s="17">
        <v>14499</v>
      </c>
      <c r="G28" s="24"/>
      <c r="H28" s="7"/>
      <c r="I28" s="25">
        <f t="shared" si="0"/>
        <v>3325</v>
      </c>
      <c r="J28" s="24">
        <f t="shared" si="0"/>
        <v>-2478</v>
      </c>
      <c r="K28" s="7"/>
      <c r="L28" s="25">
        <f t="shared" si="3"/>
        <v>3325.3843261577977</v>
      </c>
      <c r="M28" s="17">
        <f t="shared" si="1"/>
        <v>0.14770659556751117</v>
      </c>
      <c r="N28" s="17">
        <f t="shared" si="4"/>
        <v>-2479.917686718381</v>
      </c>
      <c r="O28" s="24">
        <f t="shared" si="2"/>
        <v>3.6775223498548573</v>
      </c>
      <c r="P28" s="7"/>
      <c r="Q28" s="25">
        <f t="shared" si="5"/>
        <v>3318.6135104731929</v>
      </c>
      <c r="R28" s="24">
        <f t="shared" si="6"/>
        <v>-2474.4345965457596</v>
      </c>
      <c r="S28" s="7"/>
      <c r="T28" s="25">
        <f t="shared" si="7"/>
        <v>-0.80744012871917503</v>
      </c>
      <c r="U28" s="24">
        <f t="shared" si="8"/>
        <v>-0.60502545874113045</v>
      </c>
      <c r="V28" s="7"/>
      <c r="W28" s="25">
        <f t="shared" si="9"/>
        <v>-0.79933850817987595</v>
      </c>
      <c r="X28" s="24">
        <f t="shared" si="10"/>
        <v>44.907722583160989</v>
      </c>
      <c r="Y28" s="7"/>
      <c r="Z28" s="25">
        <f t="shared" si="11"/>
        <v>624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-0.10127741683900382</v>
      </c>
      <c r="AD28" s="17">
        <f t="shared" ca="1" si="14"/>
        <v>3.5078588470653926E-2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15044</v>
      </c>
      <c r="D29" s="17">
        <v>12192</v>
      </c>
      <c r="E29" s="17">
        <v>11493</v>
      </c>
      <c r="F29" s="17">
        <v>14330</v>
      </c>
      <c r="G29" s="24"/>
      <c r="H29" s="7"/>
      <c r="I29" s="25">
        <f t="shared" si="0"/>
        <v>3551</v>
      </c>
      <c r="J29" s="24">
        <f t="shared" si="0"/>
        <v>-2138</v>
      </c>
      <c r="K29" s="7"/>
      <c r="L29" s="25">
        <f t="shared" si="3"/>
        <v>3550.5861732884305</v>
      </c>
      <c r="M29" s="17">
        <f t="shared" si="1"/>
        <v>0.17125254720844857</v>
      </c>
      <c r="N29" s="17">
        <f t="shared" si="4"/>
        <v>-2143.8801871761107</v>
      </c>
      <c r="O29" s="24">
        <f t="shared" si="2"/>
        <v>34.576601226096336</v>
      </c>
      <c r="P29" s="7"/>
      <c r="Q29" s="25">
        <f t="shared" si="5"/>
        <v>3544.6135104731929</v>
      </c>
      <c r="R29" s="24">
        <f t="shared" si="6"/>
        <v>-2134.4345965457596</v>
      </c>
      <c r="S29" s="7"/>
      <c r="T29" s="25">
        <f t="shared" si="7"/>
        <v>-0.86242739027121817</v>
      </c>
      <c r="U29" s="24">
        <f t="shared" si="8"/>
        <v>-0.52189185874250943</v>
      </c>
      <c r="V29" s="7"/>
      <c r="W29" s="25">
        <f t="shared" si="9"/>
        <v>-0.85545412167687274</v>
      </c>
      <c r="X29" s="24">
        <f t="shared" si="10"/>
        <v>50.643725187265375</v>
      </c>
      <c r="Y29" s="7"/>
      <c r="Z29" s="25">
        <f t="shared" si="11"/>
        <v>632</v>
      </c>
      <c r="AA29" s="17">
        <f t="shared" si="15"/>
        <v>50.696999999999996</v>
      </c>
      <c r="AB29" s="24">
        <f t="shared" si="12"/>
        <v>0.88482957088356518</v>
      </c>
      <c r="AC29" s="17">
        <f t="shared" si="13"/>
        <v>-5.327481273462098E-2</v>
      </c>
      <c r="AD29" s="17">
        <f t="shared" ca="1" si="14"/>
        <v>-3.6276320930724637E-2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15135</v>
      </c>
      <c r="D30" s="17">
        <v>12363</v>
      </c>
      <c r="E30" s="17">
        <v>11389</v>
      </c>
      <c r="F30" s="17">
        <v>14140</v>
      </c>
      <c r="G30" s="24"/>
      <c r="H30" s="7"/>
      <c r="I30" s="25">
        <f t="shared" si="0"/>
        <v>3746</v>
      </c>
      <c r="J30" s="24">
        <f t="shared" si="0"/>
        <v>-1777</v>
      </c>
      <c r="K30" s="7"/>
      <c r="L30" s="25">
        <f t="shared" si="3"/>
        <v>3743.5993297730461</v>
      </c>
      <c r="M30" s="17">
        <f t="shared" si="1"/>
        <v>5.7632175385830555</v>
      </c>
      <c r="N30" s="17">
        <f t="shared" si="4"/>
        <v>-1780.9140539903265</v>
      </c>
      <c r="O30" s="24">
        <f t="shared" si="2"/>
        <v>15.319818639190526</v>
      </c>
      <c r="P30" s="7"/>
      <c r="Q30" s="25">
        <f t="shared" si="5"/>
        <v>3739.6135104731929</v>
      </c>
      <c r="R30" s="24">
        <f t="shared" si="6"/>
        <v>-1773.4345965457599</v>
      </c>
      <c r="S30" s="7"/>
      <c r="T30" s="25">
        <f t="shared" si="7"/>
        <v>-0.90987215134488375</v>
      </c>
      <c r="U30" s="24">
        <f t="shared" si="8"/>
        <v>-0.43362353639103252</v>
      </c>
      <c r="V30" s="7"/>
      <c r="W30" s="25">
        <f t="shared" si="9"/>
        <v>-0.90409592844333309</v>
      </c>
      <c r="X30" s="24">
        <f t="shared" si="10"/>
        <v>56.406719652569109</v>
      </c>
      <c r="Y30" s="7"/>
      <c r="Z30" s="25">
        <f t="shared" si="11"/>
        <v>642</v>
      </c>
      <c r="AA30" s="17">
        <f t="shared" si="15"/>
        <v>56.474999999999994</v>
      </c>
      <c r="AB30" s="24">
        <f t="shared" si="12"/>
        <v>0.98567469506379746</v>
      </c>
      <c r="AC30" s="17">
        <f t="shared" si="13"/>
        <v>-6.8280347430885513E-2</v>
      </c>
      <c r="AD30" s="17">
        <f t="shared" ca="1" si="14"/>
        <v>-2.9398368439188971E-2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15214</v>
      </c>
      <c r="D31" s="17">
        <v>12555</v>
      </c>
      <c r="E31" s="17">
        <v>11317</v>
      </c>
      <c r="F31" s="17">
        <v>13962</v>
      </c>
      <c r="G31" s="24"/>
      <c r="H31" s="7"/>
      <c r="I31" s="25">
        <f t="shared" si="0"/>
        <v>3897</v>
      </c>
      <c r="J31" s="24">
        <f t="shared" si="0"/>
        <v>-1407</v>
      </c>
      <c r="K31" s="7"/>
      <c r="L31" s="25">
        <f t="shared" si="3"/>
        <v>3895.8781471188854</v>
      </c>
      <c r="M31" s="17">
        <f t="shared" si="1"/>
        <v>1.25855388686511</v>
      </c>
      <c r="N31" s="17">
        <f t="shared" si="4"/>
        <v>-1407.7159715717116</v>
      </c>
      <c r="O31" s="24">
        <f t="shared" si="2"/>
        <v>0.51261529149922769</v>
      </c>
      <c r="P31" s="7"/>
      <c r="Q31" s="25">
        <f t="shared" si="5"/>
        <v>3890.6135104731929</v>
      </c>
      <c r="R31" s="24">
        <f t="shared" si="6"/>
        <v>-1403.4345965457599</v>
      </c>
      <c r="S31" s="7"/>
      <c r="T31" s="25">
        <f t="shared" si="7"/>
        <v>-0.94661142786859398</v>
      </c>
      <c r="U31" s="24">
        <f t="shared" si="8"/>
        <v>-0.34315461874547432</v>
      </c>
      <c r="V31" s="7"/>
      <c r="W31" s="25">
        <f t="shared" si="9"/>
        <v>-0.94206100864402742</v>
      </c>
      <c r="X31" s="24">
        <f t="shared" si="10"/>
        <v>62.015450695028164</v>
      </c>
      <c r="Y31" s="7"/>
      <c r="Z31" s="25">
        <f t="shared" si="11"/>
        <v>629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-0.12054930497183136</v>
      </c>
      <c r="AD31" s="17">
        <f t="shared" ca="1" si="14"/>
        <v>2.949923725861936E-2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15272</v>
      </c>
      <c r="D32" s="17">
        <v>12746</v>
      </c>
      <c r="E32" s="17">
        <v>11259</v>
      </c>
      <c r="F32" s="17">
        <v>13767</v>
      </c>
      <c r="G32" s="24"/>
      <c r="H32" s="7"/>
      <c r="I32" s="25">
        <f t="shared" si="0"/>
        <v>4013</v>
      </c>
      <c r="J32" s="24">
        <f t="shared" si="0"/>
        <v>-1021</v>
      </c>
      <c r="K32" s="7"/>
      <c r="L32" s="25">
        <f t="shared" si="3"/>
        <v>4010.0587397571712</v>
      </c>
      <c r="M32" s="17">
        <f t="shared" si="1"/>
        <v>8.6510118160451874</v>
      </c>
      <c r="N32" s="17">
        <f t="shared" si="4"/>
        <v>-1021.4131444299711</v>
      </c>
      <c r="O32" s="24">
        <f t="shared" si="2"/>
        <v>0.17068832001615508</v>
      </c>
      <c r="P32" s="7"/>
      <c r="Q32" s="25">
        <f t="shared" si="5"/>
        <v>4006.6135104731929</v>
      </c>
      <c r="R32" s="24">
        <f t="shared" si="6"/>
        <v>-1017.4345965457597</v>
      </c>
      <c r="S32" s="7"/>
      <c r="T32" s="25">
        <f t="shared" si="7"/>
        <v>-0.97483497804574892</v>
      </c>
      <c r="U32" s="24">
        <f t="shared" si="8"/>
        <v>-0.24877353168821631</v>
      </c>
      <c r="V32" s="7"/>
      <c r="W32" s="25">
        <f t="shared" si="9"/>
        <v>-0.97156244780999812</v>
      </c>
      <c r="X32" s="24">
        <f t="shared" si="10"/>
        <v>67.667781433816685</v>
      </c>
      <c r="Y32" s="7"/>
      <c r="Z32" s="25">
        <f t="shared" si="11"/>
        <v>628</v>
      </c>
      <c r="AA32" s="17">
        <f t="shared" si="15"/>
        <v>67.787999999999997</v>
      </c>
      <c r="AB32" s="24">
        <f t="shared" si="12"/>
        <v>1.1831237933419161</v>
      </c>
      <c r="AC32" s="17">
        <f t="shared" si="13"/>
        <v>-0.12021856618331128</v>
      </c>
      <c r="AD32" s="17">
        <f t="shared" ca="1" si="14"/>
        <v>3.610309936981082E-2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15302</v>
      </c>
      <c r="D33" s="17">
        <v>12928</v>
      </c>
      <c r="E33" s="17">
        <v>11218</v>
      </c>
      <c r="F33" s="17">
        <v>13573</v>
      </c>
      <c r="G33" s="24"/>
      <c r="H33" s="7"/>
      <c r="I33" s="25">
        <f t="shared" si="0"/>
        <v>4084</v>
      </c>
      <c r="J33" s="24">
        <f t="shared" si="0"/>
        <v>-645</v>
      </c>
      <c r="K33" s="7"/>
      <c r="L33" s="25">
        <f t="shared" si="3"/>
        <v>4083.0612515347525</v>
      </c>
      <c r="M33" s="17">
        <f t="shared" si="1"/>
        <v>0.88124868100453591</v>
      </c>
      <c r="N33" s="17">
        <f t="shared" si="4"/>
        <v>-641.10487514269062</v>
      </c>
      <c r="O33" s="24">
        <f t="shared" si="2"/>
        <v>15.171997654029445</v>
      </c>
      <c r="P33" s="7"/>
      <c r="Q33" s="25">
        <f t="shared" si="5"/>
        <v>4077.6135104731929</v>
      </c>
      <c r="R33" s="24">
        <f t="shared" si="6"/>
        <v>-641.43459654575975</v>
      </c>
      <c r="S33" s="7"/>
      <c r="T33" s="25">
        <f t="shared" si="7"/>
        <v>-0.99210973720590401</v>
      </c>
      <c r="U33" s="24">
        <f t="shared" si="8"/>
        <v>-0.15683755051327072</v>
      </c>
      <c r="V33" s="7"/>
      <c r="W33" s="25">
        <f t="shared" si="9"/>
        <v>-0.99008105728180906</v>
      </c>
      <c r="X33" s="24">
        <f t="shared" si="10"/>
        <v>73.02871997472289</v>
      </c>
      <c r="Y33" s="7"/>
      <c r="Z33" s="25">
        <f t="shared" si="11"/>
        <v>603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-0.18628002527711374</v>
      </c>
      <c r="AD33" s="17">
        <f t="shared" ca="1" si="14"/>
        <v>7.0333570214927477E-2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15326</v>
      </c>
      <c r="D34" s="17">
        <v>13127</v>
      </c>
      <c r="E34" s="17">
        <v>11199</v>
      </c>
      <c r="F34" s="17">
        <v>13377</v>
      </c>
      <c r="G34" s="24"/>
      <c r="H34" s="7"/>
      <c r="I34" s="25">
        <f t="shared" si="0"/>
        <v>4127</v>
      </c>
      <c r="J34" s="24">
        <f t="shared" si="0"/>
        <v>-250</v>
      </c>
      <c r="K34" s="7"/>
      <c r="L34" s="25">
        <f t="shared" si="3"/>
        <v>4119.8594798112026</v>
      </c>
      <c r="M34" s="17">
        <f t="shared" si="1"/>
        <v>50.987028566622996</v>
      </c>
      <c r="N34" s="17">
        <f t="shared" si="4"/>
        <v>-247.35054269093996</v>
      </c>
      <c r="O34" s="24">
        <f t="shared" si="2"/>
        <v>7.0196240325316666</v>
      </c>
      <c r="P34" s="7"/>
      <c r="Q34" s="25">
        <f t="shared" si="5"/>
        <v>4120.6135104731929</v>
      </c>
      <c r="R34" s="24">
        <f t="shared" si="6"/>
        <v>-246.43459654575977</v>
      </c>
      <c r="S34" s="7"/>
      <c r="T34" s="25">
        <f t="shared" si="7"/>
        <v>-1.0025719152888148</v>
      </c>
      <c r="U34" s="24">
        <f t="shared" si="8"/>
        <v>-6.0255868161931604E-2</v>
      </c>
      <c r="V34" s="7"/>
      <c r="W34" s="25">
        <f t="shared" si="9"/>
        <v>-1.001849238220182</v>
      </c>
      <c r="X34" s="24">
        <f t="shared" si="10"/>
        <v>78.5881932365279</v>
      </c>
      <c r="Y34" s="7"/>
      <c r="Z34" s="25">
        <f t="shared" si="11"/>
        <v>615</v>
      </c>
      <c r="AA34" s="17">
        <f t="shared" si="15"/>
        <v>78.75</v>
      </c>
      <c r="AB34" s="24">
        <f t="shared" si="12"/>
        <v>1.3744467859455345</v>
      </c>
      <c r="AC34" s="17">
        <f t="shared" si="13"/>
        <v>-0.1618067634721001</v>
      </c>
      <c r="AD34" s="17">
        <f t="shared" ca="1" si="14"/>
        <v>6.7805750669165832E-2</v>
      </c>
      <c r="AE34" s="17">
        <v>135</v>
      </c>
    </row>
    <row r="35" spans="1:31" s="17" customFormat="1" x14ac:dyDescent="0.25">
      <c r="A35" s="17">
        <v>15</v>
      </c>
      <c r="B35" s="17">
        <v>631</v>
      </c>
      <c r="C35" s="17">
        <v>15331</v>
      </c>
      <c r="D35" s="17">
        <v>13333</v>
      </c>
      <c r="E35" s="17">
        <v>11204</v>
      </c>
      <c r="F35" s="17">
        <v>13179</v>
      </c>
      <c r="G35" s="24"/>
      <c r="H35" s="7"/>
      <c r="I35" s="25">
        <f t="shared" si="0"/>
        <v>4127</v>
      </c>
      <c r="J35" s="24">
        <f t="shared" si="0"/>
        <v>154</v>
      </c>
      <c r="K35" s="7"/>
      <c r="L35" s="25">
        <f t="shared" si="3"/>
        <v>4117.7367881685886</v>
      </c>
      <c r="M35" s="17">
        <f t="shared" si="1"/>
        <v>85.807093433599292</v>
      </c>
      <c r="N35" s="17">
        <f t="shared" si="4"/>
        <v>158.98303528208061</v>
      </c>
      <c r="O35" s="24">
        <f t="shared" si="2"/>
        <v>24.830640622460155</v>
      </c>
      <c r="P35" s="7"/>
      <c r="Q35" s="25">
        <f t="shared" si="5"/>
        <v>4120.6135104731929</v>
      </c>
      <c r="R35" s="24">
        <f t="shared" si="6"/>
        <v>157.56540345424023</v>
      </c>
      <c r="S35" s="7"/>
      <c r="T35" s="25">
        <f t="shared" si="7"/>
        <v>-1.0025719152888148</v>
      </c>
      <c r="U35" s="24">
        <f t="shared" si="8"/>
        <v>3.8526409483488663E-2</v>
      </c>
      <c r="V35" s="7"/>
      <c r="W35" s="25">
        <f t="shared" si="9"/>
        <v>-1.0031840212707832</v>
      </c>
      <c r="X35" s="24">
        <f t="shared" si="10"/>
        <v>84.229395172155932</v>
      </c>
      <c r="Y35" s="7"/>
      <c r="Z35" s="25">
        <f t="shared" si="11"/>
        <v>631</v>
      </c>
      <c r="AA35" s="17">
        <f t="shared" si="15"/>
        <v>84.429000000000002</v>
      </c>
      <c r="AB35" s="24">
        <f t="shared" si="12"/>
        <v>1.4735640341662926</v>
      </c>
      <c r="AC35" s="17">
        <f t="shared" si="13"/>
        <v>-0.19960482784406963</v>
      </c>
      <c r="AD35" s="17">
        <f t="shared" ca="1" si="14"/>
        <v>4.3256906017361985E-2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15298</v>
      </c>
      <c r="D36" s="17">
        <v>13526</v>
      </c>
      <c r="E36" s="17">
        <v>11220</v>
      </c>
      <c r="F36" s="17">
        <v>12973</v>
      </c>
      <c r="G36" s="24"/>
      <c r="H36" s="7"/>
      <c r="I36" s="25">
        <f t="shared" si="0"/>
        <v>4078</v>
      </c>
      <c r="J36" s="24">
        <f t="shared" si="0"/>
        <v>553</v>
      </c>
      <c r="K36" s="7"/>
      <c r="L36" s="25">
        <f t="shared" si="3"/>
        <v>4075.840033557819</v>
      </c>
      <c r="M36" s="17">
        <f t="shared" si="1"/>
        <v>4.665455031348178</v>
      </c>
      <c r="N36" s="17">
        <f t="shared" si="4"/>
        <v>559.88895928643842</v>
      </c>
      <c r="O36" s="24">
        <f t="shared" si="2"/>
        <v>47.457760050206161</v>
      </c>
      <c r="P36" s="7"/>
      <c r="Q36" s="25">
        <f t="shared" si="5"/>
        <v>4071.6135104731929</v>
      </c>
      <c r="R36" s="24">
        <f t="shared" si="6"/>
        <v>556.56540345424025</v>
      </c>
      <c r="S36" s="7"/>
      <c r="T36" s="25">
        <f t="shared" si="7"/>
        <v>-0.99064989840363737</v>
      </c>
      <c r="U36" s="24">
        <f t="shared" si="8"/>
        <v>0.13608613418775276</v>
      </c>
      <c r="V36" s="7"/>
      <c r="W36" s="25">
        <f t="shared" si="9"/>
        <v>-0.99257917950745811</v>
      </c>
      <c r="X36" s="24">
        <f t="shared" si="10"/>
        <v>89.83686360256894</v>
      </c>
      <c r="Y36" s="7"/>
      <c r="Z36" s="25">
        <f t="shared" si="11"/>
        <v>625</v>
      </c>
      <c r="AA36" s="17">
        <f t="shared" si="15"/>
        <v>90.054000000000002</v>
      </c>
      <c r="AB36" s="24">
        <f t="shared" si="12"/>
        <v>1.5717388045909735</v>
      </c>
      <c r="AC36" s="17">
        <f t="shared" si="13"/>
        <v>-0.21713639743106228</v>
      </c>
      <c r="AD36" s="17">
        <f t="shared" ca="1" si="14"/>
        <v>2.3514816724500065E-2</v>
      </c>
      <c r="AE36" s="17">
        <v>133</v>
      </c>
    </row>
    <row r="37" spans="1:31" s="17" customFormat="1" x14ac:dyDescent="0.25">
      <c r="A37" s="17">
        <v>17</v>
      </c>
      <c r="B37" s="17">
        <v>619</v>
      </c>
      <c r="C37" s="17">
        <v>15262</v>
      </c>
      <c r="D37" s="17">
        <v>13722</v>
      </c>
      <c r="E37" s="17">
        <v>11259</v>
      </c>
      <c r="F37" s="17">
        <v>12780</v>
      </c>
      <c r="G37" s="24"/>
      <c r="H37" s="7"/>
      <c r="I37" s="25">
        <f t="shared" si="0"/>
        <v>4003</v>
      </c>
      <c r="J37" s="24">
        <f t="shared" si="0"/>
        <v>942</v>
      </c>
      <c r="K37" s="7"/>
      <c r="L37" s="25">
        <f t="shared" si="3"/>
        <v>3995.7058359267048</v>
      </c>
      <c r="M37" s="17">
        <f t="shared" si="1"/>
        <v>53.204829528150107</v>
      </c>
      <c r="N37" s="17">
        <f t="shared" si="4"/>
        <v>951.59738625930061</v>
      </c>
      <c r="O37" s="24">
        <f t="shared" si="2"/>
        <v>92.109823010212082</v>
      </c>
      <c r="P37" s="7"/>
      <c r="Q37" s="25">
        <f t="shared" si="5"/>
        <v>3996.6135104731929</v>
      </c>
      <c r="R37" s="24">
        <f t="shared" si="6"/>
        <v>945.56540345424025</v>
      </c>
      <c r="S37" s="7"/>
      <c r="T37" s="25">
        <f t="shared" si="7"/>
        <v>-0.97240191337530446</v>
      </c>
      <c r="U37" s="24">
        <f t="shared" si="8"/>
        <v>0.23120075300970444</v>
      </c>
      <c r="V37" s="7"/>
      <c r="W37" s="25">
        <f t="shared" si="9"/>
        <v>-0.97561475293186306</v>
      </c>
      <c r="X37" s="24">
        <f t="shared" si="10"/>
        <v>95.362069621364469</v>
      </c>
      <c r="Y37" s="7"/>
      <c r="Z37" s="25">
        <f t="shared" si="11"/>
        <v>619</v>
      </c>
      <c r="AA37" s="17">
        <f t="shared" si="15"/>
        <v>95.625</v>
      </c>
      <c r="AB37" s="24">
        <f t="shared" si="12"/>
        <v>1.6689710972195775</v>
      </c>
      <c r="AC37" s="17">
        <f t="shared" si="13"/>
        <v>-0.26293037863553081</v>
      </c>
      <c r="AD37" s="17">
        <f t="shared" ca="1" si="14"/>
        <v>6.9497118134236757E-2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15210</v>
      </c>
      <c r="D38" s="17">
        <v>13933</v>
      </c>
      <c r="E38" s="17">
        <v>11328</v>
      </c>
      <c r="F38" s="17">
        <v>12590</v>
      </c>
      <c r="G38" s="24"/>
      <c r="H38" s="7"/>
      <c r="I38" s="25">
        <f t="shared" si="0"/>
        <v>3882</v>
      </c>
      <c r="J38" s="24">
        <f t="shared" si="0"/>
        <v>1343</v>
      </c>
      <c r="K38" s="7"/>
      <c r="L38" s="25">
        <f t="shared" si="3"/>
        <v>3872.3410862049573</v>
      </c>
      <c r="M38" s="17">
        <f t="shared" si="1"/>
        <v>93.294615700066871</v>
      </c>
      <c r="N38" s="17">
        <f t="shared" si="4"/>
        <v>1349.4743887699863</v>
      </c>
      <c r="O38" s="24">
        <f t="shared" si="2"/>
        <v>41.917709944924226</v>
      </c>
      <c r="P38" s="7"/>
      <c r="Q38" s="25">
        <f t="shared" si="5"/>
        <v>3875.6135104731929</v>
      </c>
      <c r="R38" s="24">
        <f t="shared" si="6"/>
        <v>1346.5654034542401</v>
      </c>
      <c r="S38" s="7"/>
      <c r="T38" s="25">
        <f t="shared" si="7"/>
        <v>-0.9429618308629274</v>
      </c>
      <c r="U38" s="24">
        <f t="shared" si="8"/>
        <v>0.32924949889043098</v>
      </c>
      <c r="V38" s="7"/>
      <c r="W38" s="25">
        <f t="shared" si="9"/>
        <v>-0.94749685418983987</v>
      </c>
      <c r="X38" s="24">
        <f t="shared" si="10"/>
        <v>101.19211550517468</v>
      </c>
      <c r="Y38" s="7"/>
      <c r="Z38" s="25">
        <f t="shared" si="11"/>
        <v>644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-0.22888449482530859</v>
      </c>
      <c r="AD38" s="17">
        <f t="shared" ca="1" si="14"/>
        <v>3.9186866366335948E-2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15125</v>
      </c>
      <c r="D39" s="17">
        <v>14119</v>
      </c>
      <c r="E39" s="17">
        <v>11406</v>
      </c>
      <c r="F39" s="17">
        <v>12398</v>
      </c>
      <c r="G39" s="24"/>
      <c r="H39" s="7"/>
      <c r="I39" s="25">
        <f t="shared" si="0"/>
        <v>3719</v>
      </c>
      <c r="J39" s="24">
        <f t="shared" si="0"/>
        <v>1721</v>
      </c>
      <c r="K39" s="7"/>
      <c r="L39" s="25">
        <f t="shared" si="3"/>
        <v>3712.8274084937816</v>
      </c>
      <c r="M39" s="17">
        <f t="shared" si="1"/>
        <v>38.100885902639483</v>
      </c>
      <c r="N39" s="17">
        <f t="shared" si="4"/>
        <v>1726.4801625483117</v>
      </c>
      <c r="O39" s="24">
        <f t="shared" si="2"/>
        <v>30.03218155591799</v>
      </c>
      <c r="P39" s="7"/>
      <c r="Q39" s="25">
        <f t="shared" si="5"/>
        <v>3712.6135104731929</v>
      </c>
      <c r="R39" s="24">
        <f t="shared" si="6"/>
        <v>1724.5654034542401</v>
      </c>
      <c r="S39" s="7"/>
      <c r="T39" s="25">
        <f t="shared" si="7"/>
        <v>-0.9033028767346839</v>
      </c>
      <c r="U39" s="24">
        <f t="shared" si="8"/>
        <v>0.42167450124183903</v>
      </c>
      <c r="V39" s="7"/>
      <c r="W39" s="25">
        <f t="shared" si="9"/>
        <v>-0.90908316084789254</v>
      </c>
      <c r="X39" s="24">
        <f t="shared" si="10"/>
        <v>106.91411622115822</v>
      </c>
      <c r="Y39" s="7"/>
      <c r="Z39" s="25">
        <f t="shared" si="11"/>
        <v>632</v>
      </c>
      <c r="AA39" s="17">
        <f t="shared" si="15"/>
        <v>107.10899999999999</v>
      </c>
      <c r="AB39" s="24">
        <f t="shared" si="12"/>
        <v>1.8694047085186061</v>
      </c>
      <c r="AC39" s="17">
        <f t="shared" si="13"/>
        <v>-0.19488377884177055</v>
      </c>
      <c r="AD39" s="17">
        <f t="shared" ca="1" si="14"/>
        <v>5.6417229038913774E-2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15024</v>
      </c>
      <c r="D40" s="17">
        <v>14282</v>
      </c>
      <c r="E40" s="17">
        <v>11493</v>
      </c>
      <c r="F40" s="17">
        <v>12220</v>
      </c>
      <c r="G40" s="24"/>
      <c r="H40" s="7"/>
      <c r="I40" s="25">
        <f t="shared" si="0"/>
        <v>3531</v>
      </c>
      <c r="J40" s="24">
        <f t="shared" si="0"/>
        <v>2062</v>
      </c>
      <c r="K40" s="7"/>
      <c r="L40" s="25">
        <f t="shared" si="3"/>
        <v>3522.5417161709706</v>
      </c>
      <c r="M40" s="17">
        <f t="shared" si="1"/>
        <v>71.542565332419727</v>
      </c>
      <c r="N40" s="17">
        <f t="shared" si="4"/>
        <v>2076.9824902454193</v>
      </c>
      <c r="O40" s="24">
        <f t="shared" si="2"/>
        <v>224.47501395408403</v>
      </c>
      <c r="P40" s="7"/>
      <c r="Q40" s="25">
        <f t="shared" si="5"/>
        <v>3524.6135104731929</v>
      </c>
      <c r="R40" s="24">
        <f t="shared" si="6"/>
        <v>2065.5654034542404</v>
      </c>
      <c r="S40" s="7"/>
      <c r="T40" s="25">
        <f t="shared" si="7"/>
        <v>-0.85756126093032936</v>
      </c>
      <c r="U40" s="24">
        <f t="shared" si="8"/>
        <v>0.50505261182869132</v>
      </c>
      <c r="V40" s="7"/>
      <c r="W40" s="25">
        <f t="shared" si="9"/>
        <v>-0.86446400557373304</v>
      </c>
      <c r="X40" s="24">
        <f t="shared" si="10"/>
        <v>112.32517169465837</v>
      </c>
      <c r="Y40" s="7"/>
      <c r="Z40" s="25">
        <f t="shared" si="11"/>
        <v>615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-0.31882830534162565</v>
      </c>
      <c r="AD40" s="17">
        <f t="shared" ca="1" si="14"/>
        <v>0.19102399856809882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14908</v>
      </c>
      <c r="D41" s="17">
        <v>14456</v>
      </c>
      <c r="E41" s="17">
        <v>11606</v>
      </c>
      <c r="F41" s="17">
        <v>12049</v>
      </c>
      <c r="G41" s="24"/>
      <c r="H41" s="7"/>
      <c r="I41" s="25">
        <f t="shared" si="0"/>
        <v>3302</v>
      </c>
      <c r="J41" s="24">
        <f t="shared" si="0"/>
        <v>2407</v>
      </c>
      <c r="K41" s="7"/>
      <c r="L41" s="25">
        <f t="shared" si="3"/>
        <v>3299.4603898866808</v>
      </c>
      <c r="M41" s="17">
        <f t="shared" si="1"/>
        <v>6.4496195276732271</v>
      </c>
      <c r="N41" s="17">
        <f t="shared" si="4"/>
        <v>2408.0379530536943</v>
      </c>
      <c r="O41" s="24">
        <f t="shared" si="2"/>
        <v>1.0773465416733419</v>
      </c>
      <c r="P41" s="7"/>
      <c r="Q41" s="25">
        <f t="shared" si="5"/>
        <v>3295.6135104731929</v>
      </c>
      <c r="R41" s="24">
        <f t="shared" si="6"/>
        <v>2410.5654034542404</v>
      </c>
      <c r="S41" s="7"/>
      <c r="T41" s="25">
        <f t="shared" si="7"/>
        <v>-0.8018440799771529</v>
      </c>
      <c r="U41" s="24">
        <f t="shared" si="8"/>
        <v>0.5894087647684686</v>
      </c>
      <c r="V41" s="7"/>
      <c r="W41" s="25">
        <f t="shared" si="9"/>
        <v>-0.80988159017557981</v>
      </c>
      <c r="X41" s="24">
        <f t="shared" si="10"/>
        <v>118.07614281341989</v>
      </c>
      <c r="Y41" s="7"/>
      <c r="Z41" s="25">
        <f t="shared" si="11"/>
        <v>615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-0.10285718658009557</v>
      </c>
      <c r="AD41" s="17">
        <f t="shared" ca="1" si="14"/>
        <v>-1.6214622035718662E-2</v>
      </c>
      <c r="AE41" s="17">
        <v>128</v>
      </c>
    </row>
    <row r="42" spans="1:31" s="17" customFormat="1" x14ac:dyDescent="0.25">
      <c r="A42" s="17">
        <v>22</v>
      </c>
      <c r="B42" s="17">
        <v>614</v>
      </c>
      <c r="C42" s="17">
        <v>14785</v>
      </c>
      <c r="D42" s="17">
        <v>14614</v>
      </c>
      <c r="E42" s="17">
        <v>11739</v>
      </c>
      <c r="F42" s="17">
        <v>11901</v>
      </c>
      <c r="G42" s="24"/>
      <c r="H42" s="7"/>
      <c r="I42" s="25">
        <f t="shared" si="0"/>
        <v>3046</v>
      </c>
      <c r="J42" s="24">
        <f t="shared" si="0"/>
        <v>2713</v>
      </c>
      <c r="K42" s="7"/>
      <c r="L42" s="25">
        <f t="shared" si="3"/>
        <v>3046.1006800464588</v>
      </c>
      <c r="M42" s="17">
        <f t="shared" si="1"/>
        <v>1.0136471754950065E-2</v>
      </c>
      <c r="N42" s="17">
        <f t="shared" si="4"/>
        <v>2716.0703821458687</v>
      </c>
      <c r="O42" s="24">
        <f t="shared" si="2"/>
        <v>9.4272465216694936</v>
      </c>
      <c r="P42" s="7"/>
      <c r="Q42" s="25">
        <f t="shared" si="5"/>
        <v>3039.6135104731929</v>
      </c>
      <c r="R42" s="24">
        <f t="shared" si="6"/>
        <v>2716.5654034542404</v>
      </c>
      <c r="S42" s="7"/>
      <c r="T42" s="25">
        <f t="shared" si="7"/>
        <v>-0.73955762441377659</v>
      </c>
      <c r="U42" s="24">
        <f t="shared" si="8"/>
        <v>0.66422900476722746</v>
      </c>
      <c r="V42" s="7"/>
      <c r="W42" s="25">
        <f t="shared" si="9"/>
        <v>-0.74860044765234202</v>
      </c>
      <c r="X42" s="24">
        <f t="shared" si="10"/>
        <v>123.6125470025022</v>
      </c>
      <c r="Y42" s="7"/>
      <c r="Z42" s="25">
        <f t="shared" si="11"/>
        <v>614</v>
      </c>
      <c r="AA42" s="17">
        <f t="shared" si="15"/>
        <v>123.70499999999998</v>
      </c>
      <c r="AB42" s="24">
        <f t="shared" si="12"/>
        <v>2.1590595511795851</v>
      </c>
      <c r="AC42" s="17">
        <f t="shared" si="13"/>
        <v>-9.2452997497787237E-2</v>
      </c>
      <c r="AD42" s="17">
        <f t="shared" ca="1" si="14"/>
        <v>4.4398929688512112E-2</v>
      </c>
      <c r="AE42" s="17">
        <v>127</v>
      </c>
    </row>
    <row r="43" spans="1:31" s="17" customFormat="1" x14ac:dyDescent="0.25">
      <c r="A43" s="17">
        <v>23</v>
      </c>
      <c r="B43" s="17">
        <v>613</v>
      </c>
      <c r="C43" s="17">
        <v>14646</v>
      </c>
      <c r="D43" s="17">
        <v>14755</v>
      </c>
      <c r="E43" s="17">
        <v>11882</v>
      </c>
      <c r="F43" s="17">
        <v>11756</v>
      </c>
      <c r="G43" s="24"/>
      <c r="H43" s="7"/>
      <c r="I43" s="25">
        <f t="shared" si="0"/>
        <v>2764</v>
      </c>
      <c r="J43" s="24">
        <f t="shared" si="0"/>
        <v>2999</v>
      </c>
      <c r="K43" s="7"/>
      <c r="L43" s="25">
        <f t="shared" si="3"/>
        <v>2764.9618499952239</v>
      </c>
      <c r="M43" s="17">
        <f t="shared" si="1"/>
        <v>0.92515541331227225</v>
      </c>
      <c r="N43" s="17">
        <f t="shared" si="4"/>
        <v>2998.3265152199383</v>
      </c>
      <c r="O43" s="24">
        <f t="shared" si="2"/>
        <v>0.45358174897475506</v>
      </c>
      <c r="P43" s="7"/>
      <c r="Q43" s="25">
        <f t="shared" si="5"/>
        <v>2757.6135104731929</v>
      </c>
      <c r="R43" s="24">
        <f t="shared" si="6"/>
        <v>3002.5654034542404</v>
      </c>
      <c r="S43" s="7"/>
      <c r="T43" s="25">
        <f t="shared" si="7"/>
        <v>-0.67094520070724495</v>
      </c>
      <c r="U43" s="24">
        <f t="shared" si="8"/>
        <v>0.73415903300136165</v>
      </c>
      <c r="V43" s="7"/>
      <c r="W43" s="25">
        <f t="shared" si="9"/>
        <v>-0.6809266811324135</v>
      </c>
      <c r="X43" s="24">
        <f t="shared" si="10"/>
        <v>129.18440438359676</v>
      </c>
      <c r="Y43" s="7"/>
      <c r="Z43" s="25">
        <f t="shared" si="11"/>
        <v>613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-3.7595616403223175E-2</v>
      </c>
      <c r="AD43" s="17">
        <f t="shared" ca="1" si="14"/>
        <v>3.7452654253229412E-3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14487</v>
      </c>
      <c r="D44" s="17">
        <v>14889</v>
      </c>
      <c r="E44" s="17">
        <v>12034</v>
      </c>
      <c r="F44" s="17">
        <v>11622</v>
      </c>
      <c r="G44" s="24"/>
      <c r="H44" s="7"/>
      <c r="I44" s="25">
        <f t="shared" si="0"/>
        <v>2453</v>
      </c>
      <c r="J44" s="24">
        <f t="shared" si="0"/>
        <v>3267</v>
      </c>
      <c r="K44" s="7"/>
      <c r="L44" s="25">
        <f t="shared" si="3"/>
        <v>2448.89726745391</v>
      </c>
      <c r="M44" s="17">
        <f t="shared" si="1"/>
        <v>16.832414344746216</v>
      </c>
      <c r="N44" s="17">
        <f t="shared" si="4"/>
        <v>3259.7293690974911</v>
      </c>
      <c r="O44" s="24">
        <f t="shared" si="2"/>
        <v>52.86207372051674</v>
      </c>
      <c r="P44" s="7"/>
      <c r="Q44" s="25">
        <f t="shared" si="5"/>
        <v>2446.6135104731929</v>
      </c>
      <c r="R44" s="24">
        <f t="shared" si="6"/>
        <v>3270.5654034542404</v>
      </c>
      <c r="S44" s="7"/>
      <c r="T44" s="25">
        <f t="shared" si="7"/>
        <v>-0.59527688945642443</v>
      </c>
      <c r="U44" s="24">
        <f t="shared" si="8"/>
        <v>0.79968787064733349</v>
      </c>
      <c r="V44" s="7"/>
      <c r="W44" s="25">
        <f t="shared" si="9"/>
        <v>-0.60613691241869561</v>
      </c>
      <c r="X44" s="24">
        <f t="shared" si="10"/>
        <v>134.869159654486</v>
      </c>
      <c r="Y44" s="7"/>
      <c r="Z44" s="25">
        <f t="shared" si="11"/>
        <v>631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-3.1840345513984403E-2</v>
      </c>
      <c r="AD44" s="17">
        <f t="shared" ca="1" si="14"/>
        <v>1.3490725071704901E-2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14308</v>
      </c>
      <c r="D45" s="17">
        <v>15006</v>
      </c>
      <c r="E45" s="17">
        <v>12205</v>
      </c>
      <c r="F45" s="17">
        <v>11503</v>
      </c>
      <c r="G45" s="24"/>
      <c r="H45" s="7"/>
      <c r="I45" s="25">
        <f t="shared" si="0"/>
        <v>2103</v>
      </c>
      <c r="J45" s="24">
        <f t="shared" si="0"/>
        <v>3503</v>
      </c>
      <c r="K45" s="7"/>
      <c r="L45" s="25">
        <f t="shared" si="3"/>
        <v>2107.1834210851894</v>
      </c>
      <c r="M45" s="17">
        <f t="shared" si="1"/>
        <v>17.501011976006971</v>
      </c>
      <c r="N45" s="17">
        <f t="shared" si="4"/>
        <v>3490.0334106217779</v>
      </c>
      <c r="O45" s="24">
        <f t="shared" si="2"/>
        <v>168.13244010342282</v>
      </c>
      <c r="P45" s="7"/>
      <c r="Q45" s="25">
        <f t="shared" si="5"/>
        <v>2096.6135104731929</v>
      </c>
      <c r="R45" s="24">
        <f t="shared" si="6"/>
        <v>3506.5654034542404</v>
      </c>
      <c r="S45" s="7"/>
      <c r="T45" s="25">
        <f t="shared" si="7"/>
        <v>-0.51011962599087091</v>
      </c>
      <c r="U45" s="24">
        <f t="shared" si="8"/>
        <v>0.85739236946990571</v>
      </c>
      <c r="V45" s="7"/>
      <c r="W45" s="25">
        <f t="shared" si="9"/>
        <v>-0.52175159987305741</v>
      </c>
      <c r="X45" s="24">
        <f t="shared" si="10"/>
        <v>140.70818651831866</v>
      </c>
      <c r="Y45" s="7"/>
      <c r="Z45" s="25">
        <f t="shared" si="11"/>
        <v>634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0.10118651831868419</v>
      </c>
      <c r="AD45" s="17">
        <f t="shared" ca="1" si="14"/>
        <v>1.1705652588716475E-2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14139</v>
      </c>
      <c r="D46" s="17">
        <v>15112</v>
      </c>
      <c r="E46" s="17">
        <v>12397</v>
      </c>
      <c r="F46" s="17">
        <v>11417</v>
      </c>
      <c r="G46" s="24"/>
      <c r="H46" s="7"/>
      <c r="I46" s="25">
        <f t="shared" si="0"/>
        <v>1742</v>
      </c>
      <c r="J46" s="24">
        <f t="shared" si="0"/>
        <v>3695</v>
      </c>
      <c r="K46" s="7"/>
      <c r="L46" s="25">
        <f t="shared" si="3"/>
        <v>1744.6479720174057</v>
      </c>
      <c r="M46" s="17">
        <f t="shared" si="1"/>
        <v>7.0117558049634212</v>
      </c>
      <c r="N46" s="17">
        <f t="shared" si="4"/>
        <v>3685.6355052824761</v>
      </c>
      <c r="O46" s="24">
        <f t="shared" si="2"/>
        <v>87.693761314533774</v>
      </c>
      <c r="P46" s="7"/>
      <c r="Q46" s="25">
        <f t="shared" si="5"/>
        <v>1735.6135104731932</v>
      </c>
      <c r="R46" s="24">
        <f t="shared" si="6"/>
        <v>3698.5654034542404</v>
      </c>
      <c r="S46" s="7"/>
      <c r="T46" s="25">
        <f t="shared" si="7"/>
        <v>-0.42228599138782857</v>
      </c>
      <c r="U46" s="24">
        <f t="shared" si="8"/>
        <v>0.9043384024103035</v>
      </c>
      <c r="V46" s="7"/>
      <c r="W46" s="25">
        <f t="shared" si="9"/>
        <v>-0.43454429945803141</v>
      </c>
      <c r="X46" s="24">
        <f t="shared" si="10"/>
        <v>146.3652976160505</v>
      </c>
      <c r="Y46" s="7"/>
      <c r="Z46" s="25">
        <f t="shared" si="11"/>
        <v>634</v>
      </c>
      <c r="AA46" s="17">
        <f t="shared" si="15"/>
        <v>146.31299999999996</v>
      </c>
      <c r="AB46" s="24">
        <f t="shared" si="12"/>
        <v>2.5536435884704627</v>
      </c>
      <c r="AC46" s="17">
        <f t="shared" si="13"/>
        <v>5.2297616050537954E-2</v>
      </c>
      <c r="AD46" s="17">
        <f t="shared" ca="1" si="14"/>
        <v>8.920202026268953E-2</v>
      </c>
      <c r="AE46" s="17">
        <v>123</v>
      </c>
    </row>
    <row r="47" spans="1:31" s="17" customFormat="1" x14ac:dyDescent="0.25">
      <c r="A47" s="17">
        <v>27</v>
      </c>
      <c r="B47" s="17">
        <v>630</v>
      </c>
      <c r="C47" s="17">
        <v>13939</v>
      </c>
      <c r="D47" s="17">
        <v>15181</v>
      </c>
      <c r="E47" s="17">
        <v>12578</v>
      </c>
      <c r="F47" s="17">
        <v>11328</v>
      </c>
      <c r="G47" s="24"/>
      <c r="H47" s="7"/>
      <c r="I47" s="25">
        <f t="shared" si="0"/>
        <v>1361</v>
      </c>
      <c r="J47" s="24">
        <f t="shared" si="0"/>
        <v>3853</v>
      </c>
      <c r="K47" s="7"/>
      <c r="L47" s="25">
        <f t="shared" si="3"/>
        <v>1367.3268499588628</v>
      </c>
      <c r="M47" s="17">
        <f t="shared" si="1"/>
        <v>40.029030401962146</v>
      </c>
      <c r="N47" s="17">
        <f t="shared" si="4"/>
        <v>3843.708193634192</v>
      </c>
      <c r="O47" s="24">
        <f t="shared" si="2"/>
        <v>86.337665539670866</v>
      </c>
      <c r="P47" s="7"/>
      <c r="Q47" s="25">
        <f t="shared" si="5"/>
        <v>1354.6135104731932</v>
      </c>
      <c r="R47" s="24">
        <f t="shared" si="6"/>
        <v>3856.5654034542404</v>
      </c>
      <c r="S47" s="7"/>
      <c r="T47" s="25">
        <f t="shared" si="7"/>
        <v>-0.32958622744389743</v>
      </c>
      <c r="U47" s="24">
        <f t="shared" si="8"/>
        <v>0.94297107535083913</v>
      </c>
      <c r="V47" s="7"/>
      <c r="W47" s="25">
        <f t="shared" si="9"/>
        <v>-0.34235809225609071</v>
      </c>
      <c r="X47" s="24">
        <f t="shared" si="10"/>
        <v>152.07598499535209</v>
      </c>
      <c r="Y47" s="7"/>
      <c r="Z47" s="25">
        <f t="shared" si="11"/>
        <v>630</v>
      </c>
      <c r="AA47" s="17">
        <f t="shared" si="15"/>
        <v>151.98299999999995</v>
      </c>
      <c r="AB47" s="24">
        <f t="shared" si="12"/>
        <v>2.6526037570585408</v>
      </c>
      <c r="AC47" s="17">
        <f t="shared" si="13"/>
        <v>9.2984995352139777E-2</v>
      </c>
      <c r="AD47" s="17">
        <f t="shared" ca="1" si="14"/>
        <v>4.147595518506364E-2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13747</v>
      </c>
      <c r="D48" s="17">
        <v>15247</v>
      </c>
      <c r="E48" s="17">
        <v>12773</v>
      </c>
      <c r="F48" s="17">
        <v>11269</v>
      </c>
      <c r="G48" s="24"/>
      <c r="H48" s="7"/>
      <c r="I48" s="25">
        <f t="shared" si="0"/>
        <v>974</v>
      </c>
      <c r="J48" s="24">
        <f t="shared" si="0"/>
        <v>3978</v>
      </c>
      <c r="K48" s="7"/>
      <c r="L48" s="25">
        <f t="shared" si="3"/>
        <v>980.45892932579079</v>
      </c>
      <c r="M48" s="17">
        <f t="shared" si="1"/>
        <v>41.717768035560283</v>
      </c>
      <c r="N48" s="17">
        <f t="shared" si="4"/>
        <v>3963.082046102099</v>
      </c>
      <c r="O48" s="24">
        <f t="shared" si="2"/>
        <v>222.54534849990094</v>
      </c>
      <c r="P48" s="7"/>
      <c r="Q48" s="25">
        <f t="shared" si="5"/>
        <v>967.61351047319306</v>
      </c>
      <c r="R48" s="24">
        <f t="shared" si="6"/>
        <v>3981.5654034542404</v>
      </c>
      <c r="S48" s="7"/>
      <c r="T48" s="25">
        <f t="shared" si="7"/>
        <v>-0.23542662469769962</v>
      </c>
      <c r="U48" s="24">
        <f t="shared" si="8"/>
        <v>0.97353489887974387</v>
      </c>
      <c r="V48" s="7"/>
      <c r="W48" s="25">
        <f t="shared" si="9"/>
        <v>-0.24860288367759598</v>
      </c>
      <c r="X48" s="24">
        <f t="shared" si="10"/>
        <v>157.70510820888785</v>
      </c>
      <c r="Y48" s="7"/>
      <c r="Z48" s="25">
        <f t="shared" si="11"/>
        <v>624</v>
      </c>
      <c r="AA48" s="17">
        <f t="shared" si="15"/>
        <v>157.59899999999993</v>
      </c>
      <c r="AB48" s="24">
        <f t="shared" si="12"/>
        <v>2.7506214478505422</v>
      </c>
      <c r="AC48" s="17">
        <f t="shared" si="13"/>
        <v>0.1061082088879175</v>
      </c>
      <c r="AD48" s="17">
        <f t="shared" ca="1" si="14"/>
        <v>5.707070925654989E-2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13562</v>
      </c>
      <c r="D49" s="17">
        <v>15293</v>
      </c>
      <c r="E49" s="17">
        <v>12970</v>
      </c>
      <c r="F49" s="17">
        <v>11235</v>
      </c>
      <c r="G49" s="24"/>
      <c r="H49" s="7"/>
      <c r="I49" s="25">
        <f t="shared" si="0"/>
        <v>592</v>
      </c>
      <c r="J49" s="24">
        <f t="shared" si="0"/>
        <v>4058</v>
      </c>
      <c r="K49" s="7"/>
      <c r="L49" s="25">
        <f t="shared" si="3"/>
        <v>595.1254787607329</v>
      </c>
      <c r="M49" s="17">
        <f t="shared" si="1"/>
        <v>9.768617483792486</v>
      </c>
      <c r="N49" s="17">
        <f t="shared" si="4"/>
        <v>4042.5883413227266</v>
      </c>
      <c r="O49" s="24">
        <f t="shared" si="2"/>
        <v>237.51922318477673</v>
      </c>
      <c r="P49" s="7"/>
      <c r="Q49" s="25">
        <f t="shared" si="5"/>
        <v>585.61351047319306</v>
      </c>
      <c r="R49" s="24">
        <f t="shared" si="6"/>
        <v>4061.5654034542404</v>
      </c>
      <c r="S49" s="7"/>
      <c r="T49" s="25">
        <f t="shared" si="7"/>
        <v>-0.14248355428672402</v>
      </c>
      <c r="U49" s="24">
        <f t="shared" si="8"/>
        <v>0.99309574593824301</v>
      </c>
      <c r="V49" s="7"/>
      <c r="W49" s="25">
        <f t="shared" si="9"/>
        <v>-0.15591564215917858</v>
      </c>
      <c r="X49" s="24">
        <f t="shared" si="10"/>
        <v>163.10750131778718</v>
      </c>
      <c r="Y49" s="7"/>
      <c r="Z49" s="25">
        <f t="shared" si="11"/>
        <v>607</v>
      </c>
      <c r="AA49" s="17">
        <f t="shared" si="15"/>
        <v>163.06199999999993</v>
      </c>
      <c r="AB49" s="24">
        <f t="shared" si="12"/>
        <v>2.8459687848869923</v>
      </c>
      <c r="AC49" s="17">
        <f t="shared" si="13"/>
        <v>4.5501317787255857E-2</v>
      </c>
      <c r="AD49" s="17">
        <f t="shared" ca="1" si="14"/>
        <v>8.9225897161384182E-2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13362</v>
      </c>
      <c r="D50" s="17">
        <v>15312</v>
      </c>
      <c r="E50" s="17">
        <v>13168</v>
      </c>
      <c r="F50" s="17">
        <v>11213</v>
      </c>
      <c r="G50" s="24"/>
      <c r="H50" s="7"/>
      <c r="I50" s="25">
        <f t="shared" si="0"/>
        <v>194</v>
      </c>
      <c r="J50" s="24">
        <f t="shared" si="0"/>
        <v>4099</v>
      </c>
      <c r="K50" s="7"/>
      <c r="L50" s="25">
        <f t="shared" si="3"/>
        <v>201.86050394829141</v>
      </c>
      <c r="M50" s="17">
        <f t="shared" si="1"/>
        <v>61.787522321104838</v>
      </c>
      <c r="N50" s="17">
        <f t="shared" si="4"/>
        <v>4085.4097554285549</v>
      </c>
      <c r="O50" s="24">
        <f t="shared" si="2"/>
        <v>184.69474751169179</v>
      </c>
      <c r="P50" s="7"/>
      <c r="Q50" s="25">
        <f t="shared" si="5"/>
        <v>187.61351047319312</v>
      </c>
      <c r="R50" s="24">
        <f t="shared" si="6"/>
        <v>4102.5654034542404</v>
      </c>
      <c r="S50" s="7"/>
      <c r="T50" s="25">
        <f t="shared" si="7"/>
        <v>-4.5647580403037423E-2</v>
      </c>
      <c r="U50" s="24">
        <f t="shared" si="8"/>
        <v>1.0031206800557237</v>
      </c>
      <c r="V50" s="7"/>
      <c r="W50" s="25">
        <f t="shared" si="9"/>
        <v>-5.920628897361286E-2</v>
      </c>
      <c r="X50" s="24">
        <f t="shared" si="10"/>
        <v>168.65228287696414</v>
      </c>
      <c r="Y50" s="7"/>
      <c r="Z50" s="25">
        <f t="shared" si="11"/>
        <v>611</v>
      </c>
      <c r="AA50" s="17">
        <f t="shared" si="15"/>
        <v>168.56099999999992</v>
      </c>
      <c r="AB50" s="24">
        <f t="shared" si="12"/>
        <v>2.9419444404541606</v>
      </c>
      <c r="AC50" s="17">
        <f t="shared" si="13"/>
        <v>9.1282876964214665E-2</v>
      </c>
      <c r="AD50" s="17">
        <f t="shared" ca="1" si="14"/>
        <v>6.4796253401510739E-2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13152</v>
      </c>
      <c r="D51" s="17">
        <v>15305</v>
      </c>
      <c r="E51" s="17">
        <v>13356</v>
      </c>
      <c r="F51" s="17">
        <v>11205</v>
      </c>
      <c r="G51" s="24"/>
      <c r="H51" s="7"/>
      <c r="I51" s="25">
        <f t="shared" si="0"/>
        <v>-204</v>
      </c>
      <c r="J51" s="24">
        <f t="shared" si="0"/>
        <v>4100</v>
      </c>
      <c r="K51" s="7"/>
      <c r="L51" s="25">
        <f t="shared" si="3"/>
        <v>-197.72380555240801</v>
      </c>
      <c r="M51" s="17">
        <f t="shared" si="1"/>
        <v>39.390616743984531</v>
      </c>
      <c r="N51" s="17">
        <f t="shared" si="4"/>
        <v>4090.3458185512868</v>
      </c>
      <c r="O51" s="24">
        <f t="shared" si="2"/>
        <v>93.203219444677885</v>
      </c>
      <c r="P51" s="7"/>
      <c r="Q51" s="25">
        <f t="shared" si="5"/>
        <v>-210.38648952680688</v>
      </c>
      <c r="R51" s="24">
        <f t="shared" si="6"/>
        <v>4103.5654034542404</v>
      </c>
      <c r="S51" s="7"/>
      <c r="T51" s="25">
        <f t="shared" si="7"/>
        <v>5.1188393480649193E-2</v>
      </c>
      <c r="U51" s="24">
        <f t="shared" si="8"/>
        <v>1.0033651906439549</v>
      </c>
      <c r="V51" s="7"/>
      <c r="W51" s="25">
        <f t="shared" si="9"/>
        <v>3.7635220949636179E-2</v>
      </c>
      <c r="X51" s="24">
        <f t="shared" si="10"/>
        <v>174.17818156504904</v>
      </c>
      <c r="Y51" s="7"/>
      <c r="Z51" s="25">
        <f t="shared" si="11"/>
        <v>618</v>
      </c>
      <c r="AA51" s="17">
        <f t="shared" si="15"/>
        <v>174.12299999999993</v>
      </c>
      <c r="AB51" s="24">
        <f t="shared" si="12"/>
        <v>3.0390196534500848</v>
      </c>
      <c r="AC51" s="17">
        <f t="shared" si="13"/>
        <v>5.5181565049110759E-2</v>
      </c>
      <c r="AD51" s="17">
        <f t="shared" ca="1" si="14"/>
        <v>0.10504746400957288</v>
      </c>
      <c r="AE51" s="17">
        <v>118</v>
      </c>
    </row>
    <row r="52" spans="1:31" s="17" customFormat="1" x14ac:dyDescent="0.25">
      <c r="A52" s="17">
        <v>32</v>
      </c>
      <c r="B52" s="17">
        <v>635</v>
      </c>
      <c r="C52" s="17">
        <v>12950</v>
      </c>
      <c r="D52" s="17">
        <v>15290</v>
      </c>
      <c r="E52" s="17">
        <v>13569</v>
      </c>
      <c r="F52" s="17">
        <v>11229</v>
      </c>
      <c r="G52" s="24"/>
      <c r="H52" s="7"/>
      <c r="I52" s="25">
        <f t="shared" ref="I52:J83" si="16">C52-E52</f>
        <v>-619</v>
      </c>
      <c r="J52" s="24">
        <f t="shared" si="16"/>
        <v>4061</v>
      </c>
      <c r="K52" s="7"/>
      <c r="L52" s="25">
        <f t="shared" si="3"/>
        <v>-606.25851701137378</v>
      </c>
      <c r="M52" s="17">
        <f t="shared" si="1"/>
        <v>162.34538874945127</v>
      </c>
      <c r="N52" s="17">
        <f t="shared" si="4"/>
        <v>4055.1709722456526</v>
      </c>
      <c r="O52" s="24">
        <f t="shared" si="2"/>
        <v>33.977564560952381</v>
      </c>
      <c r="P52" s="7"/>
      <c r="Q52" s="25">
        <f t="shared" si="5"/>
        <v>-625.38648952680694</v>
      </c>
      <c r="R52" s="24">
        <f t="shared" si="6"/>
        <v>4064.5654034542404</v>
      </c>
      <c r="S52" s="7"/>
      <c r="T52" s="25">
        <f t="shared" si="7"/>
        <v>0.15216057730409127</v>
      </c>
      <c r="U52" s="24">
        <f t="shared" si="8"/>
        <v>0.99382927770293672</v>
      </c>
      <c r="V52" s="7"/>
      <c r="W52" s="25">
        <f t="shared" si="9"/>
        <v>0.13874547513646987</v>
      </c>
      <c r="X52" s="24">
        <f t="shared" si="10"/>
        <v>179.97760348098313</v>
      </c>
      <c r="Y52" s="7"/>
      <c r="Z52" s="25">
        <f t="shared" si="11"/>
        <v>635</v>
      </c>
      <c r="AA52" s="17">
        <f t="shared" si="15"/>
        <v>179.83799999999994</v>
      </c>
      <c r="AB52" s="24">
        <f t="shared" si="12"/>
        <v>3.1387652202015612</v>
      </c>
      <c r="AC52" s="17">
        <f t="shared" si="13"/>
        <v>0.13960348098319741</v>
      </c>
      <c r="AD52" s="17">
        <f t="shared" ca="1" si="14"/>
        <v>-6.0628278237118138E-2</v>
      </c>
      <c r="AE52" s="17">
        <v>117</v>
      </c>
    </row>
    <row r="53" spans="1:31" s="17" customFormat="1" x14ac:dyDescent="0.25">
      <c r="A53" s="17">
        <v>33</v>
      </c>
      <c r="B53" s="17">
        <v>628</v>
      </c>
      <c r="C53" s="17">
        <v>12758</v>
      </c>
      <c r="D53" s="17">
        <v>15255</v>
      </c>
      <c r="E53" s="17">
        <v>13768</v>
      </c>
      <c r="F53" s="17">
        <v>11269</v>
      </c>
      <c r="G53" s="24"/>
      <c r="H53" s="7"/>
      <c r="I53" s="25">
        <f t="shared" si="16"/>
        <v>-1010</v>
      </c>
      <c r="J53" s="24">
        <f t="shared" si="16"/>
        <v>3986</v>
      </c>
      <c r="K53" s="7"/>
      <c r="L53" s="25">
        <f t="shared" si="3"/>
        <v>-1004.3095389951342</v>
      </c>
      <c r="M53" s="17">
        <f t="shared" si="1"/>
        <v>32.381346447898565</v>
      </c>
      <c r="N53" s="17">
        <f t="shared" si="4"/>
        <v>3980.6051297894201</v>
      </c>
      <c r="O53" s="24">
        <f t="shared" si="2"/>
        <v>29.104624589002828</v>
      </c>
      <c r="P53" s="7"/>
      <c r="Q53" s="25">
        <f t="shared" si="5"/>
        <v>-1016.3864895268069</v>
      </c>
      <c r="R53" s="24">
        <f t="shared" si="6"/>
        <v>3989.5654034542404</v>
      </c>
      <c r="S53" s="7"/>
      <c r="T53" s="25">
        <f t="shared" si="7"/>
        <v>0.24729340591846682</v>
      </c>
      <c r="U53" s="24">
        <f t="shared" si="8"/>
        <v>0.97549098358559383</v>
      </c>
      <c r="V53" s="7"/>
      <c r="W53" s="25">
        <f t="shared" si="9"/>
        <v>0.23413478211535776</v>
      </c>
      <c r="X53" s="24">
        <f t="shared" si="10"/>
        <v>185.52675582675965</v>
      </c>
      <c r="Y53" s="7"/>
      <c r="Z53" s="25">
        <f t="shared" si="11"/>
        <v>628</v>
      </c>
      <c r="AA53" s="17">
        <f t="shared" si="15"/>
        <v>185.48999999999992</v>
      </c>
      <c r="AB53" s="24">
        <f t="shared" si="12"/>
        <v>3.2374112295242803</v>
      </c>
      <c r="AC53" s="17">
        <f t="shared" si="13"/>
        <v>3.6755826759730326E-2</v>
      </c>
      <c r="AD53" s="17">
        <f t="shared" ca="1" si="14"/>
        <v>0.10879123126633772</v>
      </c>
      <c r="AE53" s="17">
        <v>116</v>
      </c>
    </row>
    <row r="54" spans="1:31" s="17" customFormat="1" x14ac:dyDescent="0.25">
      <c r="A54" s="17">
        <v>34</v>
      </c>
      <c r="B54" s="17">
        <v>636</v>
      </c>
      <c r="C54" s="17">
        <v>12561</v>
      </c>
      <c r="D54" s="17">
        <v>15204</v>
      </c>
      <c r="E54" s="17">
        <v>13965</v>
      </c>
      <c r="F54" s="17">
        <v>11331</v>
      </c>
      <c r="G54" s="24"/>
      <c r="H54" s="7"/>
      <c r="I54" s="25">
        <f t="shared" si="16"/>
        <v>-1404</v>
      </c>
      <c r="J54" s="24">
        <f t="shared" si="16"/>
        <v>3873</v>
      </c>
      <c r="K54" s="7"/>
      <c r="L54" s="25">
        <f t="shared" si="3"/>
        <v>-1397.3930430488183</v>
      </c>
      <c r="M54" s="17">
        <f t="shared" si="1"/>
        <v>43.651880154768193</v>
      </c>
      <c r="N54" s="17">
        <f t="shared" si="4"/>
        <v>3865.5187337641805</v>
      </c>
      <c r="O54" s="24">
        <f t="shared" si="2"/>
        <v>55.96934449121251</v>
      </c>
      <c r="P54" s="7"/>
      <c r="Q54" s="25">
        <f t="shared" si="5"/>
        <v>-1410.3864895268068</v>
      </c>
      <c r="R54" s="24">
        <f t="shared" si="6"/>
        <v>3876.5654034542404</v>
      </c>
      <c r="S54" s="7"/>
      <c r="T54" s="25">
        <f t="shared" si="7"/>
        <v>0.34315615393397564</v>
      </c>
      <c r="U54" s="24">
        <f t="shared" si="8"/>
        <v>0.94786128711546391</v>
      </c>
      <c r="V54" s="7"/>
      <c r="W54" s="25">
        <f t="shared" si="9"/>
        <v>0.33037962402902732</v>
      </c>
      <c r="X54" s="24">
        <f t="shared" si="10"/>
        <v>191.24622049479308</v>
      </c>
      <c r="Y54" s="7"/>
      <c r="Z54" s="25">
        <f t="shared" si="11"/>
        <v>636</v>
      </c>
      <c r="AA54" s="17">
        <f t="shared" si="15"/>
        <v>191.21399999999991</v>
      </c>
      <c r="AB54" s="24">
        <f t="shared" si="12"/>
        <v>3.337313875908436</v>
      </c>
      <c r="AC54" s="17">
        <f t="shared" si="13"/>
        <v>3.2220494793165244E-2</v>
      </c>
      <c r="AD54" s="17">
        <f t="shared" ca="1" si="14"/>
        <v>3.7722403033797036E-2</v>
      </c>
      <c r="AE54" s="17">
        <v>115</v>
      </c>
    </row>
    <row r="55" spans="1:31" s="17" customFormat="1" x14ac:dyDescent="0.25">
      <c r="A55" s="17">
        <v>35</v>
      </c>
      <c r="B55" s="17">
        <v>626</v>
      </c>
      <c r="C55" s="17">
        <v>12380</v>
      </c>
      <c r="D55" s="17">
        <v>15121</v>
      </c>
      <c r="E55" s="17">
        <v>14151</v>
      </c>
      <c r="F55" s="17">
        <v>11408</v>
      </c>
      <c r="G55" s="24"/>
      <c r="H55" s="7"/>
      <c r="I55" s="25">
        <f t="shared" si="16"/>
        <v>-1771</v>
      </c>
      <c r="J55" s="24">
        <f t="shared" si="16"/>
        <v>3713</v>
      </c>
      <c r="K55" s="7"/>
      <c r="L55" s="25">
        <f t="shared" si="3"/>
        <v>-1770.638048908618</v>
      </c>
      <c r="M55" s="17">
        <f t="shared" si="1"/>
        <v>0.131008592552639</v>
      </c>
      <c r="N55" s="17">
        <f t="shared" si="4"/>
        <v>3714.4675263081267</v>
      </c>
      <c r="O55" s="24">
        <f t="shared" si="2"/>
        <v>2.1536334650440043</v>
      </c>
      <c r="P55" s="7"/>
      <c r="Q55" s="25">
        <f t="shared" si="5"/>
        <v>-1777.3864895268068</v>
      </c>
      <c r="R55" s="24">
        <f t="shared" si="6"/>
        <v>3716.5654034542404</v>
      </c>
      <c r="S55" s="7"/>
      <c r="T55" s="25">
        <f t="shared" si="7"/>
        <v>0.43244962733928466</v>
      </c>
      <c r="U55" s="24">
        <f t="shared" si="8"/>
        <v>0.90873959299846574</v>
      </c>
      <c r="V55" s="7"/>
      <c r="W55" s="25">
        <f t="shared" si="9"/>
        <v>0.42020987580363139</v>
      </c>
      <c r="X55" s="24">
        <f t="shared" si="10"/>
        <v>196.8463539145223</v>
      </c>
      <c r="Y55" s="7"/>
      <c r="Z55" s="25">
        <f t="shared" si="11"/>
        <v>626</v>
      </c>
      <c r="AA55" s="17">
        <f t="shared" si="15"/>
        <v>196.8479999999999</v>
      </c>
      <c r="AB55" s="24">
        <f t="shared" si="12"/>
        <v>3.435645725965796</v>
      </c>
      <c r="AC55" s="17">
        <f t="shared" si="13"/>
        <v>-1.64608547760281E-3</v>
      </c>
      <c r="AD55" s="17">
        <f t="shared" ca="1" si="14"/>
        <v>4.5213973905958937E-2</v>
      </c>
      <c r="AE55" s="17">
        <v>114</v>
      </c>
    </row>
    <row r="56" spans="1:31" s="17" customFormat="1" x14ac:dyDescent="0.25">
      <c r="A56" s="17">
        <v>36</v>
      </c>
      <c r="B56" s="17">
        <v>620</v>
      </c>
      <c r="C56" s="17">
        <v>12205</v>
      </c>
      <c r="D56" s="17">
        <v>15033</v>
      </c>
      <c r="E56" s="17">
        <v>14329</v>
      </c>
      <c r="F56" s="17">
        <v>11506</v>
      </c>
      <c r="G56" s="24"/>
      <c r="H56" s="7"/>
      <c r="I56" s="25">
        <f t="shared" si="16"/>
        <v>-2124</v>
      </c>
      <c r="J56" s="24">
        <f t="shared" si="16"/>
        <v>3527</v>
      </c>
      <c r="K56" s="7"/>
      <c r="L56" s="25">
        <f t="shared" si="3"/>
        <v>-2123.3861336930772</v>
      </c>
      <c r="M56" s="17">
        <f t="shared" si="1"/>
        <v>0.37683184277500442</v>
      </c>
      <c r="N56" s="17">
        <f t="shared" si="4"/>
        <v>3529.3687850946358</v>
      </c>
      <c r="O56" s="24">
        <f t="shared" si="2"/>
        <v>5.6111428245685868</v>
      </c>
      <c r="P56" s="7"/>
      <c r="Q56" s="25">
        <f t="shared" si="5"/>
        <v>-2130.3864895268071</v>
      </c>
      <c r="R56" s="24">
        <f t="shared" si="6"/>
        <v>3530.5654034542404</v>
      </c>
      <c r="S56" s="7"/>
      <c r="T56" s="25">
        <f t="shared" si="7"/>
        <v>0.51833681020597155</v>
      </c>
      <c r="U56" s="24">
        <f t="shared" si="8"/>
        <v>0.86326062358745548</v>
      </c>
      <c r="V56" s="7"/>
      <c r="W56" s="25">
        <f t="shared" si="9"/>
        <v>0.50671942796581082</v>
      </c>
      <c r="X56" s="24">
        <f t="shared" si="10"/>
        <v>202.44229682752302</v>
      </c>
      <c r="Y56" s="7"/>
      <c r="Z56" s="25">
        <f t="shared" si="11"/>
        <v>620</v>
      </c>
      <c r="AA56" s="17">
        <f t="shared" si="15"/>
        <v>202.42799999999991</v>
      </c>
      <c r="AB56" s="24">
        <f t="shared" si="12"/>
        <v>3.5330350982270797</v>
      </c>
      <c r="AC56" s="17">
        <f t="shared" si="13"/>
        <v>1.4296827523111233E-2</v>
      </c>
      <c r="AD56" s="17">
        <f t="shared" ca="1" si="14"/>
        <v>7.2700289688981456E-2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12040</v>
      </c>
      <c r="D57" s="17">
        <v>14927</v>
      </c>
      <c r="E57" s="17">
        <v>14494</v>
      </c>
      <c r="F57" s="17">
        <v>11616</v>
      </c>
      <c r="G57" s="24"/>
      <c r="H57" s="7"/>
      <c r="I57" s="25">
        <f t="shared" si="16"/>
        <v>-2454</v>
      </c>
      <c r="J57" s="24">
        <f t="shared" si="16"/>
        <v>3311</v>
      </c>
      <c r="K57" s="7"/>
      <c r="L57" s="25">
        <f t="shared" si="3"/>
        <v>-2454.3855381852245</v>
      </c>
      <c r="M57" s="17">
        <f t="shared" si="1"/>
        <v>0.14863969226620438</v>
      </c>
      <c r="N57" s="17">
        <f t="shared" si="4"/>
        <v>3311.8445165247986</v>
      </c>
      <c r="O57" s="24">
        <f t="shared" si="2"/>
        <v>0.71320816065784387</v>
      </c>
      <c r="P57" s="7"/>
      <c r="Q57" s="25">
        <f t="shared" si="5"/>
        <v>-2460.3864895268071</v>
      </c>
      <c r="R57" s="24">
        <f t="shared" si="6"/>
        <v>3314.5654034542404</v>
      </c>
      <c r="S57" s="7"/>
      <c r="T57" s="25">
        <f t="shared" si="7"/>
        <v>0.59862794433063637</v>
      </c>
      <c r="U57" s="24">
        <f t="shared" si="8"/>
        <v>0.81044633652950804</v>
      </c>
      <c r="V57" s="7"/>
      <c r="W57" s="25">
        <f t="shared" si="9"/>
        <v>0.5877315380873861</v>
      </c>
      <c r="X57" s="24">
        <f t="shared" si="10"/>
        <v>207.97951165770519</v>
      </c>
      <c r="Y57" s="7"/>
      <c r="Z57" s="25">
        <f t="shared" si="11"/>
        <v>617</v>
      </c>
      <c r="AA57" s="17">
        <f t="shared" si="15"/>
        <v>207.98099999999991</v>
      </c>
      <c r="AB57" s="24">
        <f t="shared" si="12"/>
        <v>3.6299532315903251</v>
      </c>
      <c r="AC57" s="17">
        <f t="shared" si="13"/>
        <v>-1.4883422947207237E-3</v>
      </c>
      <c r="AD57" s="17">
        <f t="shared" ca="1" si="14"/>
        <v>0.14296019242161151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11881</v>
      </c>
      <c r="D58" s="17">
        <v>14793</v>
      </c>
      <c r="E58" s="17">
        <v>14644</v>
      </c>
      <c r="F58" s="17">
        <v>11740</v>
      </c>
      <c r="G58" s="24"/>
      <c r="H58" s="7"/>
      <c r="I58" s="25">
        <f t="shared" si="16"/>
        <v>-2763</v>
      </c>
      <c r="J58" s="24">
        <f t="shared" si="16"/>
        <v>3053</v>
      </c>
      <c r="K58" s="7"/>
      <c r="L58" s="25">
        <f t="shared" si="3"/>
        <v>-2761.3212705844744</v>
      </c>
      <c r="M58" s="17">
        <f t="shared" si="1"/>
        <v>2.8181324505509058</v>
      </c>
      <c r="N58" s="17">
        <f t="shared" si="4"/>
        <v>3063.9834445350616</v>
      </c>
      <c r="O58" s="24">
        <f t="shared" si="2"/>
        <v>120.6360538547747</v>
      </c>
      <c r="P58" s="7"/>
      <c r="Q58" s="25">
        <f t="shared" si="5"/>
        <v>-2769.3864895268071</v>
      </c>
      <c r="R58" s="24">
        <f t="shared" si="6"/>
        <v>3056.5654034542404</v>
      </c>
      <c r="S58" s="7"/>
      <c r="T58" s="25">
        <f t="shared" si="7"/>
        <v>0.67380964264736798</v>
      </c>
      <c r="U58" s="24">
        <f t="shared" si="8"/>
        <v>0.74736260476584848</v>
      </c>
      <c r="V58" s="7"/>
      <c r="W58" s="25">
        <f t="shared" si="9"/>
        <v>0.66377251054565078</v>
      </c>
      <c r="X58" s="24">
        <f t="shared" si="10"/>
        <v>213.640066177574</v>
      </c>
      <c r="Y58" s="7"/>
      <c r="Z58" s="25">
        <f t="shared" si="11"/>
        <v>615</v>
      </c>
      <c r="AA58" s="17">
        <f t="shared" si="15"/>
        <v>213.51599999999991</v>
      </c>
      <c r="AB58" s="24">
        <f t="shared" si="12"/>
        <v>3.726557205688211</v>
      </c>
      <c r="AC58" s="17">
        <f t="shared" si="13"/>
        <v>0.12406617757409322</v>
      </c>
      <c r="AD58" s="17">
        <f t="shared" ca="1" si="14"/>
        <v>5.1779745293856649E-2</v>
      </c>
      <c r="AE58" s="17">
        <v>111</v>
      </c>
    </row>
    <row r="59" spans="1:31" s="17" customFormat="1" x14ac:dyDescent="0.25">
      <c r="A59" s="17">
        <v>39</v>
      </c>
      <c r="B59" s="17">
        <v>612</v>
      </c>
      <c r="C59" s="17">
        <v>11746</v>
      </c>
      <c r="D59" s="17">
        <v>14658</v>
      </c>
      <c r="E59" s="17">
        <v>14788</v>
      </c>
      <c r="F59" s="17">
        <v>11884</v>
      </c>
      <c r="G59" s="24"/>
      <c r="H59" s="7"/>
      <c r="I59" s="25">
        <f t="shared" si="16"/>
        <v>-3042</v>
      </c>
      <c r="J59" s="24">
        <f t="shared" si="16"/>
        <v>2774</v>
      </c>
      <c r="K59" s="7"/>
      <c r="L59" s="25">
        <f t="shared" si="3"/>
        <v>-3041.1329358846028</v>
      </c>
      <c r="M59" s="17">
        <f t="shared" si="1"/>
        <v>0.75180018020947714</v>
      </c>
      <c r="N59" s="17">
        <f t="shared" si="4"/>
        <v>2788.8643846898826</v>
      </c>
      <c r="O59" s="24">
        <f t="shared" si="2"/>
        <v>220.94993220881705</v>
      </c>
      <c r="P59" s="7"/>
      <c r="Q59" s="25">
        <f t="shared" si="5"/>
        <v>-3048.3864895268071</v>
      </c>
      <c r="R59" s="24">
        <f t="shared" si="6"/>
        <v>2777.5654034542404</v>
      </c>
      <c r="S59" s="7"/>
      <c r="T59" s="25">
        <f t="shared" si="7"/>
        <v>0.74169214695276631</v>
      </c>
      <c r="U59" s="24">
        <f t="shared" si="8"/>
        <v>0.67914415064933298</v>
      </c>
      <c r="V59" s="7"/>
      <c r="W59" s="25">
        <f t="shared" si="9"/>
        <v>0.73258300495137307</v>
      </c>
      <c r="X59" s="24">
        <f t="shared" si="10"/>
        <v>219.19789383987779</v>
      </c>
      <c r="Y59" s="7"/>
      <c r="Z59" s="25">
        <f t="shared" si="11"/>
        <v>612</v>
      </c>
      <c r="AA59" s="17">
        <f t="shared" si="15"/>
        <v>219.02399999999992</v>
      </c>
      <c r="AB59" s="24">
        <f t="shared" si="12"/>
        <v>3.822689940888059</v>
      </c>
      <c r="AC59" s="17">
        <f t="shared" si="13"/>
        <v>0.1738938398778771</v>
      </c>
      <c r="AD59" s="17">
        <f t="shared" ca="1" si="14"/>
        <v>-2.3723278376849066E-2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11609</v>
      </c>
      <c r="D60" s="17">
        <v>14499</v>
      </c>
      <c r="E60" s="17">
        <v>14908</v>
      </c>
      <c r="F60" s="17">
        <v>12036</v>
      </c>
      <c r="G60" s="24"/>
      <c r="H60" s="7"/>
      <c r="I60" s="25">
        <f t="shared" si="16"/>
        <v>-3299</v>
      </c>
      <c r="J60" s="24">
        <f t="shared" si="16"/>
        <v>2463</v>
      </c>
      <c r="K60" s="7"/>
      <c r="L60" s="25">
        <f t="shared" si="3"/>
        <v>-3301.6684236602582</v>
      </c>
      <c r="M60" s="17">
        <f t="shared" si="1"/>
        <v>7.1204848306258404</v>
      </c>
      <c r="N60" s="17">
        <f t="shared" si="4"/>
        <v>2476.1196763997114</v>
      </c>
      <c r="O60" s="24">
        <f t="shared" si="2"/>
        <v>172.12590883314303</v>
      </c>
      <c r="P60" s="7"/>
      <c r="Q60" s="25">
        <f t="shared" si="5"/>
        <v>-3305.3864895268071</v>
      </c>
      <c r="R60" s="24">
        <f t="shared" si="6"/>
        <v>2466.5654034542404</v>
      </c>
      <c r="S60" s="7"/>
      <c r="T60" s="25">
        <f t="shared" si="7"/>
        <v>0.80422190898318713</v>
      </c>
      <c r="U60" s="24">
        <f t="shared" si="8"/>
        <v>0.60310135770941786</v>
      </c>
      <c r="V60" s="7"/>
      <c r="W60" s="25">
        <f t="shared" si="9"/>
        <v>0.79614599383136975</v>
      </c>
      <c r="X60" s="24">
        <f t="shared" si="10"/>
        <v>224.88520301675976</v>
      </c>
      <c r="Y60" s="7"/>
      <c r="Z60" s="25">
        <f t="shared" si="11"/>
        <v>635</v>
      </c>
      <c r="AA60" s="17">
        <f t="shared" si="15"/>
        <v>224.73899999999992</v>
      </c>
      <c r="AB60" s="24">
        <f t="shared" si="12"/>
        <v>3.9224355076395345</v>
      </c>
      <c r="AC60" s="17">
        <f t="shared" si="13"/>
        <v>0.14620301675984138</v>
      </c>
      <c r="AD60" s="17">
        <f t="shared" ca="1" si="14"/>
        <v>1.865844088808899E-2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11497</v>
      </c>
      <c r="D61" s="17">
        <v>14325</v>
      </c>
      <c r="E61" s="17">
        <v>15023</v>
      </c>
      <c r="F61" s="17">
        <v>12206</v>
      </c>
      <c r="G61" s="24"/>
      <c r="H61" s="7"/>
      <c r="I61" s="25">
        <f t="shared" si="16"/>
        <v>-3526</v>
      </c>
      <c r="J61" s="24">
        <f t="shared" si="16"/>
        <v>2119</v>
      </c>
      <c r="K61" s="7"/>
      <c r="L61" s="25">
        <f t="shared" si="3"/>
        <v>-3528.6428458234595</v>
      </c>
      <c r="M61" s="17">
        <f t="shared" si="1"/>
        <v>6.9846340465775247</v>
      </c>
      <c r="N61" s="17">
        <f t="shared" si="4"/>
        <v>2139.7647820718016</v>
      </c>
      <c r="O61" s="24">
        <f t="shared" si="2"/>
        <v>431.17617448941394</v>
      </c>
      <c r="P61" s="7"/>
      <c r="Q61" s="25">
        <f t="shared" si="5"/>
        <v>-3532.3864895268071</v>
      </c>
      <c r="R61" s="24">
        <f t="shared" si="6"/>
        <v>2122.5654034542404</v>
      </c>
      <c r="S61" s="7"/>
      <c r="T61" s="25">
        <f t="shared" si="7"/>
        <v>0.85945247700227467</v>
      </c>
      <c r="U61" s="24">
        <f t="shared" si="8"/>
        <v>0.51898971535787197</v>
      </c>
      <c r="V61" s="7"/>
      <c r="W61" s="25">
        <f t="shared" si="9"/>
        <v>0.8525181516801289</v>
      </c>
      <c r="X61" s="24">
        <f t="shared" si="10"/>
        <v>230.69817061737422</v>
      </c>
      <c r="Y61" s="7"/>
      <c r="Z61" s="25">
        <f t="shared" si="11"/>
        <v>633</v>
      </c>
      <c r="AA61" s="17">
        <f t="shared" si="15"/>
        <v>230.43599999999992</v>
      </c>
      <c r="AB61" s="24">
        <f t="shared" si="12"/>
        <v>4.0218669151256519</v>
      </c>
      <c r="AC61" s="17">
        <f t="shared" si="13"/>
        <v>0.26217061737429503</v>
      </c>
      <c r="AD61" s="17">
        <f t="shared" ca="1" si="14"/>
        <v>-3.3045844491141452E-2</v>
      </c>
      <c r="AE61" s="17">
        <v>108</v>
      </c>
    </row>
    <row r="62" spans="1:31" s="17" customFormat="1" x14ac:dyDescent="0.25">
      <c r="A62" s="17">
        <v>42</v>
      </c>
      <c r="B62" s="17">
        <v>632</v>
      </c>
      <c r="C62" s="17">
        <v>11402</v>
      </c>
      <c r="D62" s="17">
        <v>14151</v>
      </c>
      <c r="E62" s="17">
        <v>15118</v>
      </c>
      <c r="F62" s="17">
        <v>12384</v>
      </c>
      <c r="G62" s="24"/>
      <c r="H62" s="7"/>
      <c r="I62" s="25">
        <f t="shared" si="16"/>
        <v>-3716</v>
      </c>
      <c r="J62" s="24">
        <f t="shared" si="16"/>
        <v>1767</v>
      </c>
      <c r="K62" s="7"/>
      <c r="L62" s="25">
        <f t="shared" si="3"/>
        <v>-3720.4081756673463</v>
      </c>
      <c r="M62" s="17">
        <f t="shared" si="1"/>
        <v>19.432012714184115</v>
      </c>
      <c r="N62" s="17">
        <f t="shared" si="4"/>
        <v>1782.7671031751372</v>
      </c>
      <c r="O62" s="24">
        <f t="shared" si="2"/>
        <v>248.60154253542183</v>
      </c>
      <c r="P62" s="7"/>
      <c r="Q62" s="25">
        <f t="shared" si="5"/>
        <v>-3722.3864895268071</v>
      </c>
      <c r="R62" s="24">
        <f t="shared" si="6"/>
        <v>1770.5654034542401</v>
      </c>
      <c r="S62" s="7"/>
      <c r="T62" s="25">
        <f t="shared" si="7"/>
        <v>0.90568070574071802</v>
      </c>
      <c r="U62" s="24">
        <f t="shared" si="8"/>
        <v>0.43292198830047601</v>
      </c>
      <c r="V62" s="7"/>
      <c r="W62" s="25">
        <f t="shared" si="9"/>
        <v>0.89991357979063957</v>
      </c>
      <c r="X62" s="24">
        <f t="shared" si="10"/>
        <v>236.33924085727449</v>
      </c>
      <c r="Y62" s="7"/>
      <c r="Z62" s="25">
        <f t="shared" si="11"/>
        <v>632</v>
      </c>
      <c r="AA62" s="17">
        <f t="shared" si="15"/>
        <v>236.12399999999991</v>
      </c>
      <c r="AB62" s="24">
        <f t="shared" si="12"/>
        <v>4.121141242979089</v>
      </c>
      <c r="AC62" s="17">
        <f t="shared" si="13"/>
        <v>0.21524085727457987</v>
      </c>
      <c r="AD62" s="17">
        <f t="shared" ca="1" si="14"/>
        <v>4.9093109287156267E-2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11324</v>
      </c>
      <c r="D63" s="17">
        <v>13970</v>
      </c>
      <c r="E63" s="17">
        <v>15199</v>
      </c>
      <c r="F63" s="17">
        <v>12572</v>
      </c>
      <c r="G63" s="24"/>
      <c r="H63" s="7"/>
      <c r="I63" s="25">
        <f t="shared" si="16"/>
        <v>-3875</v>
      </c>
      <c r="J63" s="24">
        <f t="shared" si="16"/>
        <v>1398</v>
      </c>
      <c r="K63" s="7"/>
      <c r="L63" s="25">
        <f t="shared" si="3"/>
        <v>-3874.8137101844709</v>
      </c>
      <c r="M63" s="17">
        <f t="shared" si="1"/>
        <v>3.4703895369868988E-2</v>
      </c>
      <c r="N63" s="17">
        <f t="shared" si="4"/>
        <v>1409.9517597617387</v>
      </c>
      <c r="O63" s="24">
        <f t="shared" si="2"/>
        <v>142.84456140231595</v>
      </c>
      <c r="P63" s="7"/>
      <c r="Q63" s="25">
        <f t="shared" si="5"/>
        <v>-3881.3864895268071</v>
      </c>
      <c r="R63" s="24">
        <f t="shared" si="6"/>
        <v>1401.5654034542401</v>
      </c>
      <c r="S63" s="7"/>
      <c r="T63" s="25">
        <f t="shared" si="7"/>
        <v>0.94436643400078379</v>
      </c>
      <c r="U63" s="24">
        <f t="shared" si="8"/>
        <v>0.34269758124314909</v>
      </c>
      <c r="V63" s="7"/>
      <c r="W63" s="25">
        <f t="shared" si="9"/>
        <v>0.93982198549684548</v>
      </c>
      <c r="X63" s="24">
        <f t="shared" si="10"/>
        <v>241.99615494345085</v>
      </c>
      <c r="Y63" s="7"/>
      <c r="Z63" s="25">
        <f t="shared" si="11"/>
        <v>629</v>
      </c>
      <c r="AA63" s="17">
        <f t="shared" si="15"/>
        <v>241.78499999999991</v>
      </c>
      <c r="AB63" s="24">
        <f t="shared" si="12"/>
        <v>4.2199443319344878</v>
      </c>
      <c r="AC63" s="17">
        <f t="shared" si="13"/>
        <v>0.21115494345093566</v>
      </c>
      <c r="AD63" s="17">
        <f t="shared" ca="1" si="14"/>
        <v>0.13543264240232133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11258</v>
      </c>
      <c r="D64" s="17">
        <v>13762</v>
      </c>
      <c r="E64" s="17">
        <v>15242</v>
      </c>
      <c r="F64" s="17">
        <v>12758</v>
      </c>
      <c r="G64" s="24"/>
      <c r="H64" s="7"/>
      <c r="I64" s="25">
        <f t="shared" si="16"/>
        <v>-3984</v>
      </c>
      <c r="J64" s="24">
        <f t="shared" si="16"/>
        <v>1004</v>
      </c>
      <c r="K64" s="7"/>
      <c r="L64" s="25">
        <f t="shared" si="3"/>
        <v>-3992.1183879480363</v>
      </c>
      <c r="M64" s="17">
        <f t="shared" si="1"/>
        <v>65.908222874821746</v>
      </c>
      <c r="N64" s="17">
        <f t="shared" si="4"/>
        <v>1020.1977577341227</v>
      </c>
      <c r="O64" s="24">
        <f t="shared" si="2"/>
        <v>262.36735561333046</v>
      </c>
      <c r="P64" s="7"/>
      <c r="Q64" s="25">
        <f t="shared" si="5"/>
        <v>-3990.3864895268071</v>
      </c>
      <c r="R64" s="24">
        <f t="shared" si="6"/>
        <v>1007.5654034542403</v>
      </c>
      <c r="S64" s="7"/>
      <c r="T64" s="25">
        <f t="shared" si="7"/>
        <v>0.97088683890862759</v>
      </c>
      <c r="U64" s="24">
        <f t="shared" si="8"/>
        <v>0.24636040948004123</v>
      </c>
      <c r="V64" s="7"/>
      <c r="W64" s="25">
        <f t="shared" si="9"/>
        <v>0.96764655526439336</v>
      </c>
      <c r="X64" s="24">
        <f t="shared" si="10"/>
        <v>247.74618432718341</v>
      </c>
      <c r="Y64" s="7"/>
      <c r="Z64" s="25">
        <f t="shared" si="11"/>
        <v>634</v>
      </c>
      <c r="AA64" s="17">
        <f t="shared" si="15"/>
        <v>247.4909999999999</v>
      </c>
      <c r="AB64" s="24">
        <f t="shared" si="12"/>
        <v>4.3195328190532845</v>
      </c>
      <c r="AC64" s="17">
        <f t="shared" si="13"/>
        <v>0.25518432718351391</v>
      </c>
      <c r="AD64" s="17">
        <f t="shared" ca="1" si="14"/>
        <v>3.0443315756372158E-3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11228</v>
      </c>
      <c r="D65" s="17">
        <v>13576</v>
      </c>
      <c r="E65" s="17">
        <v>15288</v>
      </c>
      <c r="F65" s="17">
        <v>12951</v>
      </c>
      <c r="G65" s="24"/>
      <c r="H65" s="7"/>
      <c r="I65" s="25">
        <f t="shared" si="16"/>
        <v>-4060</v>
      </c>
      <c r="J65" s="24">
        <f t="shared" si="16"/>
        <v>625</v>
      </c>
      <c r="K65" s="7"/>
      <c r="L65" s="25">
        <f t="shared" si="3"/>
        <v>-4067.2962845101092</v>
      </c>
      <c r="M65" s="17">
        <f t="shared" si="1"/>
        <v>53.2357676524597</v>
      </c>
      <c r="N65" s="17">
        <f t="shared" si="4"/>
        <v>637.46101954383869</v>
      </c>
      <c r="O65" s="24">
        <f t="shared" si="2"/>
        <v>155.27700807192974</v>
      </c>
      <c r="P65" s="7"/>
      <c r="Q65" s="25">
        <f t="shared" si="5"/>
        <v>-4066.3864895268071</v>
      </c>
      <c r="R65" s="24">
        <f t="shared" si="6"/>
        <v>628.56540345424025</v>
      </c>
      <c r="S65" s="7"/>
      <c r="T65" s="25">
        <f t="shared" si="7"/>
        <v>0.98937813040400491</v>
      </c>
      <c r="U65" s="24">
        <f t="shared" si="8"/>
        <v>0.15369089654040191</v>
      </c>
      <c r="V65" s="7"/>
      <c r="W65" s="25">
        <f t="shared" si="9"/>
        <v>0.98739171988150154</v>
      </c>
      <c r="X65" s="24">
        <f t="shared" si="10"/>
        <v>253.18279229039331</v>
      </c>
      <c r="Y65" s="7"/>
      <c r="Z65" s="25">
        <f t="shared" si="11"/>
        <v>607</v>
      </c>
      <c r="AA65" s="17">
        <f t="shared" si="15"/>
        <v>252.95399999999989</v>
      </c>
      <c r="AB65" s="24">
        <f t="shared" si="12"/>
        <v>4.4148801560897342</v>
      </c>
      <c r="AC65" s="17">
        <f t="shared" si="13"/>
        <v>0.22879229039341453</v>
      </c>
      <c r="AD65" s="17">
        <f t="shared" ca="1" si="14"/>
        <v>1.334634878830343E-2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11206</v>
      </c>
      <c r="D66" s="17">
        <v>13384</v>
      </c>
      <c r="E66" s="17">
        <v>15306</v>
      </c>
      <c r="F66" s="17">
        <v>13146</v>
      </c>
      <c r="G66" s="24"/>
      <c r="H66" s="7"/>
      <c r="I66" s="25">
        <f t="shared" si="16"/>
        <v>-4100</v>
      </c>
      <c r="J66" s="24">
        <f t="shared" si="16"/>
        <v>238</v>
      </c>
      <c r="K66" s="7"/>
      <c r="L66" s="25">
        <f t="shared" si="3"/>
        <v>-4105.7389286444541</v>
      </c>
      <c r="M66" s="17">
        <f t="shared" si="1"/>
        <v>32.93530198613535</v>
      </c>
      <c r="N66" s="17">
        <f t="shared" si="4"/>
        <v>243.10003953941066</v>
      </c>
      <c r="O66" s="24">
        <f t="shared" si="2"/>
        <v>26.010403303552089</v>
      </c>
      <c r="P66" s="7"/>
      <c r="Q66" s="25">
        <f t="shared" si="5"/>
        <v>-4106.3864895268071</v>
      </c>
      <c r="R66" s="24">
        <f t="shared" si="6"/>
        <v>241.56540345424023</v>
      </c>
      <c r="S66" s="7"/>
      <c r="T66" s="25">
        <f t="shared" si="7"/>
        <v>0.99911038908578254</v>
      </c>
      <c r="U66" s="24">
        <f t="shared" si="8"/>
        <v>5.9065298894912681E-2</v>
      </c>
      <c r="V66" s="7"/>
      <c r="W66" s="25">
        <f t="shared" si="9"/>
        <v>0.99840348343835539</v>
      </c>
      <c r="X66" s="24">
        <f t="shared" si="10"/>
        <v>258.64442363957937</v>
      </c>
      <c r="Y66" s="7"/>
      <c r="Z66" s="25">
        <f t="shared" si="11"/>
        <v>616</v>
      </c>
      <c r="AA66" s="17">
        <f t="shared" si="15"/>
        <v>258.49799999999988</v>
      </c>
      <c r="AB66" s="24">
        <f t="shared" si="12"/>
        <v>4.5116412098202998</v>
      </c>
      <c r="AC66" s="17">
        <f t="shared" si="13"/>
        <v>0.14642363957949556</v>
      </c>
      <c r="AD66" s="17">
        <f t="shared" ca="1" si="14"/>
        <v>3.3270612836304281E-2</v>
      </c>
      <c r="AE66" s="17">
        <v>103</v>
      </c>
    </row>
    <row r="67" spans="1:31" s="17" customFormat="1" x14ac:dyDescent="0.25">
      <c r="A67" s="17">
        <v>47</v>
      </c>
      <c r="B67" s="17">
        <v>622</v>
      </c>
      <c r="C67" s="17">
        <v>11203</v>
      </c>
      <c r="D67" s="17">
        <v>13184</v>
      </c>
      <c r="E67" s="17">
        <v>15306</v>
      </c>
      <c r="F67" s="17">
        <v>13345</v>
      </c>
      <c r="G67" s="24"/>
      <c r="H67" s="7"/>
      <c r="I67" s="25">
        <f t="shared" si="16"/>
        <v>-4103</v>
      </c>
      <c r="J67" s="24">
        <f t="shared" si="16"/>
        <v>-161</v>
      </c>
      <c r="K67" s="7"/>
      <c r="L67" s="25">
        <f t="shared" si="3"/>
        <v>-4105.5064569296483</v>
      </c>
      <c r="M67" s="17">
        <f t="shared" si="1"/>
        <v>6.2823263401818128</v>
      </c>
      <c r="N67" s="17">
        <f t="shared" si="4"/>
        <v>-157.43666002080485</v>
      </c>
      <c r="O67" s="24">
        <f t="shared" si="2"/>
        <v>12.697391807330485</v>
      </c>
      <c r="P67" s="7"/>
      <c r="Q67" s="25">
        <f t="shared" si="5"/>
        <v>-4109.3864895268071</v>
      </c>
      <c r="R67" s="24">
        <f t="shared" si="6"/>
        <v>-157.43459654575977</v>
      </c>
      <c r="S67" s="7"/>
      <c r="T67" s="25">
        <f t="shared" si="7"/>
        <v>0.99984030848691585</v>
      </c>
      <c r="U67" s="24">
        <f t="shared" si="8"/>
        <v>-3.8494425809351397E-2</v>
      </c>
      <c r="V67" s="7"/>
      <c r="W67" s="25">
        <f t="shared" si="9"/>
        <v>1.0004517329307285</v>
      </c>
      <c r="X67" s="24">
        <f t="shared" si="10"/>
        <v>264.23356670362671</v>
      </c>
      <c r="Y67" s="7"/>
      <c r="Z67" s="25">
        <f t="shared" si="11"/>
        <v>622</v>
      </c>
      <c r="AA67" s="17">
        <f t="shared" si="15"/>
        <v>264.09599999999989</v>
      </c>
      <c r="AB67" s="24">
        <f t="shared" si="12"/>
        <v>4.6093447413469422</v>
      </c>
      <c r="AC67" s="17">
        <f t="shared" si="13"/>
        <v>0.13756670362681689</v>
      </c>
      <c r="AD67" s="17">
        <f t="shared" ca="1" si="14"/>
        <v>-1.0047742186429787E-2</v>
      </c>
      <c r="AE67" s="17">
        <v>102</v>
      </c>
    </row>
    <row r="68" spans="1:31" s="17" customFormat="1" x14ac:dyDescent="0.25">
      <c r="A68" s="17">
        <v>48</v>
      </c>
      <c r="B68" s="17">
        <v>627</v>
      </c>
      <c r="C68" s="17">
        <v>11227</v>
      </c>
      <c r="D68" s="17">
        <v>12984</v>
      </c>
      <c r="E68" s="17">
        <v>15286</v>
      </c>
      <c r="F68" s="17">
        <v>13538</v>
      </c>
      <c r="G68" s="24"/>
      <c r="H68" s="7"/>
      <c r="I68" s="25">
        <f t="shared" si="16"/>
        <v>-4059</v>
      </c>
      <c r="J68" s="24">
        <f t="shared" si="16"/>
        <v>-554</v>
      </c>
      <c r="K68" s="7"/>
      <c r="L68" s="25">
        <f t="shared" si="3"/>
        <v>-4065.5628201051932</v>
      </c>
      <c r="M68" s="17">
        <f t="shared" si="1"/>
        <v>43.070607733127666</v>
      </c>
      <c r="N68" s="17">
        <f t="shared" si="4"/>
        <v>-559.69358381887764</v>
      </c>
      <c r="O68" s="24">
        <f t="shared" si="2"/>
        <v>32.416896702585305</v>
      </c>
      <c r="P68" s="7"/>
      <c r="Q68" s="25">
        <f t="shared" si="5"/>
        <v>-4065.3864895268071</v>
      </c>
      <c r="R68" s="24">
        <f t="shared" si="6"/>
        <v>-550.43459654575975</v>
      </c>
      <c r="S68" s="7"/>
      <c r="T68" s="25">
        <f t="shared" si="7"/>
        <v>0.98913482393696051</v>
      </c>
      <c r="U68" s="24">
        <f t="shared" si="8"/>
        <v>-0.13458708698422803</v>
      </c>
      <c r="V68" s="7"/>
      <c r="W68" s="25">
        <f t="shared" si="9"/>
        <v>0.99104371104672206</v>
      </c>
      <c r="X68" s="24">
        <f t="shared" si="10"/>
        <v>269.76373084257705</v>
      </c>
      <c r="Y68" s="7"/>
      <c r="Z68" s="25">
        <f t="shared" si="11"/>
        <v>627</v>
      </c>
      <c r="AA68" s="17">
        <f t="shared" si="15"/>
        <v>269.73899999999986</v>
      </c>
      <c r="AB68" s="24">
        <f t="shared" si="12"/>
        <v>4.7078336710369824</v>
      </c>
      <c r="AC68" s="17">
        <f t="shared" si="13"/>
        <v>2.4730842577184831E-2</v>
      </c>
      <c r="AD68" s="17">
        <f t="shared" ca="1" si="14"/>
        <v>0.11025266622283425</v>
      </c>
      <c r="AE68" s="17">
        <v>101</v>
      </c>
    </row>
    <row r="69" spans="1:31" s="17" customFormat="1" x14ac:dyDescent="0.25">
      <c r="A69" s="17">
        <v>49</v>
      </c>
      <c r="B69" s="17">
        <v>630</v>
      </c>
      <c r="C69" s="17">
        <v>11269</v>
      </c>
      <c r="D69" s="17">
        <v>12788</v>
      </c>
      <c r="E69" s="17">
        <v>15246</v>
      </c>
      <c r="F69" s="17">
        <v>13739</v>
      </c>
      <c r="G69" s="24"/>
      <c r="H69" s="7"/>
      <c r="I69" s="25">
        <f t="shared" si="16"/>
        <v>-3977</v>
      </c>
      <c r="J69" s="24">
        <f t="shared" si="16"/>
        <v>-951</v>
      </c>
      <c r="K69" s="7"/>
      <c r="L69" s="25">
        <f t="shared" si="3"/>
        <v>-3985.6640799524143</v>
      </c>
      <c r="M69" s="17">
        <f t="shared" si="1"/>
        <v>75.06628142182808</v>
      </c>
      <c r="N69" s="17">
        <f t="shared" si="4"/>
        <v>-958.42705054545479</v>
      </c>
      <c r="O69" s="24">
        <f t="shared" si="2"/>
        <v>55.161079804740297</v>
      </c>
      <c r="P69" s="7"/>
      <c r="Q69" s="25">
        <f t="shared" si="5"/>
        <v>-3983.3864895268071</v>
      </c>
      <c r="R69" s="24">
        <f t="shared" si="6"/>
        <v>-947.43459654575975</v>
      </c>
      <c r="S69" s="7"/>
      <c r="T69" s="25">
        <f t="shared" si="7"/>
        <v>0.96918369363931656</v>
      </c>
      <c r="U69" s="24">
        <f t="shared" si="8"/>
        <v>-0.23165779051202964</v>
      </c>
      <c r="V69" s="7"/>
      <c r="W69" s="25">
        <f t="shared" si="9"/>
        <v>0.97240241507270431</v>
      </c>
      <c r="X69" s="24">
        <f t="shared" si="10"/>
        <v>275.43001777857876</v>
      </c>
      <c r="Y69" s="7"/>
      <c r="Z69" s="25">
        <f t="shared" si="11"/>
        <v>630</v>
      </c>
      <c r="AA69" s="17">
        <f t="shared" si="15"/>
        <v>275.40899999999988</v>
      </c>
      <c r="AB69" s="24">
        <f t="shared" si="12"/>
        <v>4.8067938396250609</v>
      </c>
      <c r="AC69" s="17">
        <f t="shared" si="13"/>
        <v>2.1017778578880097E-2</v>
      </c>
      <c r="AD69" s="17">
        <f t="shared" ca="1" si="14"/>
        <v>2.8250283843192392E-2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11329</v>
      </c>
      <c r="D70" s="17">
        <v>12597</v>
      </c>
      <c r="E70" s="17">
        <v>15195</v>
      </c>
      <c r="F70" s="17">
        <v>13944</v>
      </c>
      <c r="G70" s="24"/>
      <c r="H70" s="7"/>
      <c r="I70" s="25">
        <f t="shared" si="16"/>
        <v>-3866</v>
      </c>
      <c r="J70" s="24">
        <f t="shared" si="16"/>
        <v>-1347</v>
      </c>
      <c r="K70" s="7"/>
      <c r="L70" s="25">
        <f t="shared" si="3"/>
        <v>-3864.7101701482889</v>
      </c>
      <c r="M70" s="17">
        <f t="shared" si="1"/>
        <v>1.6636610463651995</v>
      </c>
      <c r="N70" s="17">
        <f t="shared" si="4"/>
        <v>-1353.27062157456</v>
      </c>
      <c r="O70" s="24">
        <f t="shared" si="2"/>
        <v>39.320694931337108</v>
      </c>
      <c r="P70" s="7"/>
      <c r="Q70" s="25">
        <f t="shared" si="5"/>
        <v>-3872.3864895268071</v>
      </c>
      <c r="R70" s="24">
        <f t="shared" si="6"/>
        <v>-1343.4345965457599</v>
      </c>
      <c r="S70" s="7"/>
      <c r="T70" s="25">
        <f t="shared" si="7"/>
        <v>0.94217667579738384</v>
      </c>
      <c r="U70" s="24">
        <f t="shared" si="8"/>
        <v>-0.32848398345160001</v>
      </c>
      <c r="V70" s="7"/>
      <c r="W70" s="25">
        <f t="shared" si="9"/>
        <v>0.94670128351841276</v>
      </c>
      <c r="X70" s="24">
        <f t="shared" si="10"/>
        <v>281.16570168384237</v>
      </c>
      <c r="Y70" s="7"/>
      <c r="Z70" s="25">
        <f t="shared" si="11"/>
        <v>639</v>
      </c>
      <c r="AA70" s="17">
        <f t="shared" si="15"/>
        <v>281.15999999999985</v>
      </c>
      <c r="AB70" s="24">
        <f t="shared" si="12"/>
        <v>4.9071677249072545</v>
      </c>
      <c r="AC70" s="17">
        <f t="shared" si="13"/>
        <v>5.7016838425170135E-3</v>
      </c>
      <c r="AD70" s="17">
        <f t="shared" ca="1" si="14"/>
        <v>5.5844760613069866E-2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11409</v>
      </c>
      <c r="D71" s="17">
        <v>12402</v>
      </c>
      <c r="E71" s="17">
        <v>15111</v>
      </c>
      <c r="F71" s="17">
        <v>14130</v>
      </c>
      <c r="G71" s="24"/>
      <c r="H71" s="7"/>
      <c r="I71" s="25">
        <f t="shared" si="16"/>
        <v>-3702</v>
      </c>
      <c r="J71" s="24">
        <f t="shared" si="16"/>
        <v>-1728</v>
      </c>
      <c r="K71" s="7"/>
      <c r="L71" s="25">
        <f t="shared" si="3"/>
        <v>-3704.7730691384932</v>
      </c>
      <c r="M71" s="17">
        <f t="shared" si="1"/>
        <v>7.6899124468631745</v>
      </c>
      <c r="N71" s="17">
        <f t="shared" si="4"/>
        <v>-1734.4951297018151</v>
      </c>
      <c r="O71" s="24">
        <f t="shared" si="2"/>
        <v>42.186709843401111</v>
      </c>
      <c r="P71" s="7"/>
      <c r="Q71" s="25">
        <f t="shared" si="5"/>
        <v>-3708.3864895268071</v>
      </c>
      <c r="R71" s="24">
        <f t="shared" si="6"/>
        <v>-1724.4345965457599</v>
      </c>
      <c r="S71" s="7"/>
      <c r="T71" s="25">
        <f t="shared" si="7"/>
        <v>0.90227441520209595</v>
      </c>
      <c r="U71" s="24">
        <f t="shared" si="8"/>
        <v>-0.42164251756770182</v>
      </c>
      <c r="V71" s="7"/>
      <c r="W71" s="25">
        <f t="shared" si="9"/>
        <v>0.90805417325379745</v>
      </c>
      <c r="X71" s="24">
        <f t="shared" si="10"/>
        <v>286.93723469140286</v>
      </c>
      <c r="Y71" s="7"/>
      <c r="Z71" s="25">
        <f t="shared" si="11"/>
        <v>639</v>
      </c>
      <c r="AA71" s="17">
        <f t="shared" si="15"/>
        <v>286.91099999999983</v>
      </c>
      <c r="AB71" s="24">
        <f t="shared" si="12"/>
        <v>5.0075416101894481</v>
      </c>
      <c r="AC71" s="17">
        <f t="shared" si="13"/>
        <v>2.6234691403033139E-2</v>
      </c>
      <c r="AD71" s="17">
        <f t="shared" ca="1" si="14"/>
        <v>-6.2355191917674802E-2</v>
      </c>
      <c r="AE71" s="17">
        <v>98</v>
      </c>
    </row>
    <row r="72" spans="1:31" s="17" customFormat="1" x14ac:dyDescent="0.25">
      <c r="A72" s="17">
        <v>52</v>
      </c>
      <c r="B72" s="17">
        <v>614</v>
      </c>
      <c r="C72" s="17">
        <v>11495</v>
      </c>
      <c r="D72" s="17">
        <v>12222</v>
      </c>
      <c r="E72" s="17">
        <v>15008</v>
      </c>
      <c r="F72" s="17">
        <v>14294</v>
      </c>
      <c r="G72" s="24"/>
      <c r="H72" s="7"/>
      <c r="I72" s="25">
        <f t="shared" si="16"/>
        <v>-3513</v>
      </c>
      <c r="J72" s="24">
        <f t="shared" si="16"/>
        <v>-2072</v>
      </c>
      <c r="K72" s="7"/>
      <c r="L72" s="25">
        <f t="shared" si="3"/>
        <v>-3515.8619771116473</v>
      </c>
      <c r="M72" s="17">
        <f t="shared" si="1"/>
        <v>8.1909129875931388</v>
      </c>
      <c r="N72" s="17">
        <f t="shared" si="4"/>
        <v>-2084.3963884838058</v>
      </c>
      <c r="O72" s="24">
        <f t="shared" si="2"/>
        <v>153.67044744143359</v>
      </c>
      <c r="P72" s="7"/>
      <c r="Q72" s="25">
        <f t="shared" si="5"/>
        <v>-3519.3864895268071</v>
      </c>
      <c r="R72" s="24">
        <f t="shared" si="6"/>
        <v>-2068.4345965457596</v>
      </c>
      <c r="S72" s="7"/>
      <c r="T72" s="25">
        <f t="shared" si="7"/>
        <v>0.856289492930697</v>
      </c>
      <c r="U72" s="24">
        <f t="shared" si="8"/>
        <v>-0.50575415991924777</v>
      </c>
      <c r="V72" s="7"/>
      <c r="W72" s="25">
        <f t="shared" si="9"/>
        <v>0.86320160105697008</v>
      </c>
      <c r="X72" s="24">
        <f t="shared" si="10"/>
        <v>292.39633346914115</v>
      </c>
      <c r="Y72" s="7"/>
      <c r="Z72" s="25">
        <f t="shared" si="11"/>
        <v>614</v>
      </c>
      <c r="AA72" s="17">
        <f t="shared" si="15"/>
        <v>292.43699999999984</v>
      </c>
      <c r="AB72" s="24">
        <f t="shared" si="12"/>
        <v>5.1039885046546543</v>
      </c>
      <c r="AC72" s="17">
        <f t="shared" si="13"/>
        <v>-4.0666530858686656E-2</v>
      </c>
      <c r="AD72" s="17">
        <f t="shared" ca="1" si="14"/>
        <v>-3.7426422575322249E-2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11606</v>
      </c>
      <c r="D73" s="17">
        <v>12054</v>
      </c>
      <c r="E73" s="17">
        <v>14897</v>
      </c>
      <c r="F73" s="17">
        <v>14460</v>
      </c>
      <c r="G73" s="24"/>
      <c r="H73" s="7"/>
      <c r="I73" s="25">
        <f t="shared" si="16"/>
        <v>-3291</v>
      </c>
      <c r="J73" s="24">
        <f t="shared" si="16"/>
        <v>-2406</v>
      </c>
      <c r="K73" s="7"/>
      <c r="L73" s="25">
        <f t="shared" si="3"/>
        <v>-3289.1667473398716</v>
      </c>
      <c r="M73" s="17">
        <f t="shared" si="1"/>
        <v>3.360815315867991</v>
      </c>
      <c r="N73" s="17">
        <f t="shared" si="4"/>
        <v>-2421.6763716481487</v>
      </c>
      <c r="O73" s="24">
        <f t="shared" si="2"/>
        <v>245.74862805088003</v>
      </c>
      <c r="P73" s="7"/>
      <c r="Q73" s="25">
        <f t="shared" si="5"/>
        <v>-3297.3864895268071</v>
      </c>
      <c r="R73" s="24">
        <f t="shared" si="6"/>
        <v>-2402.4345965457596</v>
      </c>
      <c r="S73" s="7"/>
      <c r="T73" s="25">
        <f t="shared" si="7"/>
        <v>0.80227545724683158</v>
      </c>
      <c r="U73" s="24">
        <f t="shared" si="8"/>
        <v>-0.58742069638848138</v>
      </c>
      <c r="V73" s="7"/>
      <c r="W73" s="25">
        <f t="shared" si="9"/>
        <v>0.81028614330191329</v>
      </c>
      <c r="X73" s="24">
        <f t="shared" si="10"/>
        <v>297.97048960286088</v>
      </c>
      <c r="Y73" s="7"/>
      <c r="Z73" s="25">
        <f t="shared" si="11"/>
        <v>627</v>
      </c>
      <c r="AA73" s="17">
        <f t="shared" si="15"/>
        <v>298.07999999999981</v>
      </c>
      <c r="AB73" s="24">
        <f t="shared" si="12"/>
        <v>5.2024774343446945</v>
      </c>
      <c r="AC73" s="17">
        <f t="shared" si="13"/>
        <v>-0.10951039713893351</v>
      </c>
      <c r="AD73" s="17">
        <f t="shared" ca="1" si="14"/>
        <v>0.1191158425605181</v>
      </c>
      <c r="AE73" s="17">
        <v>96</v>
      </c>
    </row>
    <row r="74" spans="1:31" s="17" customFormat="1" x14ac:dyDescent="0.25">
      <c r="A74" s="17">
        <v>54</v>
      </c>
      <c r="B74" s="17">
        <v>610</v>
      </c>
      <c r="C74" s="17">
        <v>11743</v>
      </c>
      <c r="D74" s="17">
        <v>11906</v>
      </c>
      <c r="E74" s="17">
        <v>14782</v>
      </c>
      <c r="F74" s="17">
        <v>14626</v>
      </c>
      <c r="G74" s="24"/>
      <c r="H74" s="7"/>
      <c r="I74" s="25">
        <f t="shared" si="16"/>
        <v>-3039</v>
      </c>
      <c r="J74" s="24">
        <f t="shared" si="16"/>
        <v>-2720</v>
      </c>
      <c r="K74" s="7"/>
      <c r="L74" s="25">
        <f t="shared" si="3"/>
        <v>-3037.9307373827824</v>
      </c>
      <c r="M74" s="17">
        <f t="shared" si="1"/>
        <v>1.1433225445791302</v>
      </c>
      <c r="N74" s="17">
        <f t="shared" si="4"/>
        <v>-2727.292941834633</v>
      </c>
      <c r="O74" s="24">
        <f t="shared" si="2"/>
        <v>53.187000603339911</v>
      </c>
      <c r="P74" s="7"/>
      <c r="Q74" s="25">
        <f t="shared" si="5"/>
        <v>-3045.3864895268071</v>
      </c>
      <c r="R74" s="24">
        <f t="shared" si="6"/>
        <v>-2716.4345965457596</v>
      </c>
      <c r="S74" s="7"/>
      <c r="T74" s="25">
        <f t="shared" si="7"/>
        <v>0.74096222755163299</v>
      </c>
      <c r="U74" s="24">
        <f t="shared" si="8"/>
        <v>-0.6641970210930902</v>
      </c>
      <c r="V74" s="7"/>
      <c r="W74" s="25">
        <f t="shared" si="9"/>
        <v>0.75000474683818885</v>
      </c>
      <c r="X74" s="24">
        <f t="shared" si="10"/>
        <v>303.55787498564814</v>
      </c>
      <c r="Y74" s="7"/>
      <c r="Z74" s="25">
        <f t="shared" si="11"/>
        <v>610</v>
      </c>
      <c r="AA74" s="17">
        <f t="shared" si="15"/>
        <v>303.56999999999982</v>
      </c>
      <c r="AB74" s="24">
        <f t="shared" si="12"/>
        <v>5.2982960102791825</v>
      </c>
      <c r="AC74" s="17">
        <f t="shared" si="13"/>
        <v>-1.2125014351681784E-2</v>
      </c>
      <c r="AD74" s="17">
        <f t="shared" ca="1" si="14"/>
        <v>-3.0257729527875199E-2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11888</v>
      </c>
      <c r="D75" s="17">
        <v>11770</v>
      </c>
      <c r="E75" s="17">
        <v>14643</v>
      </c>
      <c r="F75" s="17">
        <v>14769</v>
      </c>
      <c r="G75" s="24"/>
      <c r="H75" s="7"/>
      <c r="I75" s="25">
        <f t="shared" si="16"/>
        <v>-2755</v>
      </c>
      <c r="J75" s="24">
        <f t="shared" si="16"/>
        <v>-2999</v>
      </c>
      <c r="K75" s="7"/>
      <c r="L75" s="25">
        <f t="shared" si="3"/>
        <v>-2752.5189382372514</v>
      </c>
      <c r="M75" s="17">
        <f t="shared" si="1"/>
        <v>6.1556674705731673</v>
      </c>
      <c r="N75" s="17">
        <f t="shared" si="4"/>
        <v>-3013.5497451123047</v>
      </c>
      <c r="O75" s="24">
        <f t="shared" si="2"/>
        <v>211.69508283303344</v>
      </c>
      <c r="P75" s="7"/>
      <c r="Q75" s="25">
        <f t="shared" si="5"/>
        <v>-2761.3864895268071</v>
      </c>
      <c r="R75" s="24">
        <f t="shared" si="6"/>
        <v>-2995.4345965457596</v>
      </c>
      <c r="S75" s="7"/>
      <c r="T75" s="25">
        <f t="shared" si="7"/>
        <v>0.67186319091101243</v>
      </c>
      <c r="U75" s="24">
        <f t="shared" si="8"/>
        <v>-0.73241547520960559</v>
      </c>
      <c r="V75" s="7"/>
      <c r="W75" s="25">
        <f t="shared" si="9"/>
        <v>0.68182119553317733</v>
      </c>
      <c r="X75" s="24">
        <f t="shared" si="10"/>
        <v>309.07896264264195</v>
      </c>
      <c r="Y75" s="7"/>
      <c r="Z75" s="25">
        <f t="shared" si="11"/>
        <v>623</v>
      </c>
      <c r="AA75" s="17">
        <f t="shared" si="15"/>
        <v>309.17699999999979</v>
      </c>
      <c r="AB75" s="24">
        <f t="shared" si="12"/>
        <v>5.3961566214385046</v>
      </c>
      <c r="AC75" s="17">
        <f t="shared" si="13"/>
        <v>-9.8037357357839028E-2</v>
      </c>
      <c r="AD75" s="17">
        <f t="shared" ca="1" si="14"/>
        <v>0.13143186966573239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12041</v>
      </c>
      <c r="D76" s="17">
        <v>11631</v>
      </c>
      <c r="E76" s="17">
        <v>14478</v>
      </c>
      <c r="F76" s="17">
        <v>14896</v>
      </c>
      <c r="G76" s="24"/>
      <c r="H76" s="7"/>
      <c r="I76" s="25">
        <f t="shared" si="16"/>
        <v>-2437</v>
      </c>
      <c r="J76" s="24">
        <f t="shared" si="16"/>
        <v>-3265</v>
      </c>
      <c r="K76" s="7"/>
      <c r="L76" s="25">
        <f t="shared" si="3"/>
        <v>-2436.012266818062</v>
      </c>
      <c r="M76" s="17">
        <f t="shared" si="1"/>
        <v>0.9756168387013332</v>
      </c>
      <c r="N76" s="17">
        <f t="shared" si="4"/>
        <v>-3274.4298057731967</v>
      </c>
      <c r="O76" s="24">
        <f t="shared" si="2"/>
        <v>88.921236920213374</v>
      </c>
      <c r="P76" s="7"/>
      <c r="Q76" s="25">
        <f t="shared" si="5"/>
        <v>-2443.3864895268071</v>
      </c>
      <c r="R76" s="24">
        <f t="shared" si="6"/>
        <v>-3261.4345965457596</v>
      </c>
      <c r="S76" s="7"/>
      <c r="T76" s="25">
        <f t="shared" si="7"/>
        <v>0.59449173439088088</v>
      </c>
      <c r="U76" s="24">
        <f t="shared" si="8"/>
        <v>-0.797455291679115</v>
      </c>
      <c r="V76" s="7"/>
      <c r="W76" s="25">
        <f t="shared" si="9"/>
        <v>0.60532151823661584</v>
      </c>
      <c r="X76" s="24">
        <f t="shared" si="10"/>
        <v>314.82916944235353</v>
      </c>
      <c r="Y76" s="7"/>
      <c r="Z76" s="25">
        <f t="shared" si="11"/>
        <v>632</v>
      </c>
      <c r="AA76" s="17">
        <f t="shared" si="15"/>
        <v>314.86499999999978</v>
      </c>
      <c r="AB76" s="24">
        <f t="shared" si="12"/>
        <v>5.4954309492919418</v>
      </c>
      <c r="AC76" s="17">
        <f t="shared" si="13"/>
        <v>-3.5830557646249872E-2</v>
      </c>
      <c r="AD76" s="17">
        <f t="shared" ca="1" si="14"/>
        <v>5.4479884736679196E-2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12217</v>
      </c>
      <c r="D77" s="17">
        <v>11514</v>
      </c>
      <c r="E77" s="17">
        <v>14305</v>
      </c>
      <c r="F77" s="17">
        <v>15012</v>
      </c>
      <c r="G77" s="24"/>
      <c r="H77" s="7"/>
      <c r="I77" s="25">
        <f t="shared" si="16"/>
        <v>-2088</v>
      </c>
      <c r="J77" s="24">
        <f t="shared" si="16"/>
        <v>-3498</v>
      </c>
      <c r="K77" s="7"/>
      <c r="L77" s="25">
        <f t="shared" si="3"/>
        <v>-2089.323251461858</v>
      </c>
      <c r="M77" s="17">
        <f t="shared" si="1"/>
        <v>1.7509944313094274</v>
      </c>
      <c r="N77" s="17">
        <f t="shared" si="4"/>
        <v>-3506.7033307267398</v>
      </c>
      <c r="O77" s="24">
        <f t="shared" si="2"/>
        <v>75.747965739012272</v>
      </c>
      <c r="P77" s="7"/>
      <c r="Q77" s="25">
        <f t="shared" si="5"/>
        <v>-2094.3864895268071</v>
      </c>
      <c r="R77" s="24">
        <f t="shared" si="6"/>
        <v>-3494.4345965457596</v>
      </c>
      <c r="S77" s="7"/>
      <c r="T77" s="25">
        <f t="shared" si="7"/>
        <v>0.50957777739237176</v>
      </c>
      <c r="U77" s="24">
        <f t="shared" si="8"/>
        <v>-0.85442625873699352</v>
      </c>
      <c r="V77" s="7"/>
      <c r="W77" s="25">
        <f t="shared" si="9"/>
        <v>0.52116962261364563</v>
      </c>
      <c r="X77" s="24">
        <f t="shared" si="10"/>
        <v>320.64837587589398</v>
      </c>
      <c r="Y77" s="7"/>
      <c r="Z77" s="25">
        <f t="shared" si="11"/>
        <v>643</v>
      </c>
      <c r="AA77" s="17">
        <f t="shared" si="15"/>
        <v>320.65199999999976</v>
      </c>
      <c r="AB77" s="24">
        <f t="shared" si="12"/>
        <v>5.5964331531048535</v>
      </c>
      <c r="AC77" s="17">
        <f t="shared" si="13"/>
        <v>-3.6241241057837215E-3</v>
      </c>
      <c r="AD77" s="17">
        <f t="shared" ca="1" si="14"/>
        <v>1.0805199363517204E-3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12382</v>
      </c>
      <c r="D78" s="17">
        <v>11405</v>
      </c>
      <c r="E78" s="17">
        <v>14114</v>
      </c>
      <c r="F78" s="17">
        <v>15093</v>
      </c>
      <c r="G78" s="24"/>
      <c r="H78" s="7"/>
      <c r="I78" s="25">
        <f t="shared" si="16"/>
        <v>-1732</v>
      </c>
      <c r="J78" s="24">
        <f t="shared" si="16"/>
        <v>-3688</v>
      </c>
      <c r="K78" s="7"/>
      <c r="L78" s="25">
        <f t="shared" si="3"/>
        <v>-1728.30575993923</v>
      </c>
      <c r="M78" s="17">
        <f t="shared" si="1"/>
        <v>13.647409626597719</v>
      </c>
      <c r="N78" s="17">
        <f t="shared" si="4"/>
        <v>-3699.8592293452466</v>
      </c>
      <c r="O78" s="24">
        <f t="shared" si="2"/>
        <v>140.64132066315818</v>
      </c>
      <c r="P78" s="7"/>
      <c r="Q78" s="25">
        <f t="shared" si="5"/>
        <v>-1738.3864895268068</v>
      </c>
      <c r="R78" s="24">
        <f t="shared" si="6"/>
        <v>-3684.4345965457596</v>
      </c>
      <c r="S78" s="7"/>
      <c r="T78" s="25">
        <f t="shared" si="7"/>
        <v>0.42296067512455154</v>
      </c>
      <c r="U78" s="24">
        <f t="shared" si="8"/>
        <v>-0.90088327050092887</v>
      </c>
      <c r="V78" s="7"/>
      <c r="W78" s="25">
        <f t="shared" si="9"/>
        <v>0.43517235775170643</v>
      </c>
      <c r="X78" s="24">
        <f t="shared" si="10"/>
        <v>326.24718018848034</v>
      </c>
      <c r="Y78" s="7"/>
      <c r="Z78" s="25">
        <f t="shared" si="11"/>
        <v>631</v>
      </c>
      <c r="AA78" s="17">
        <f t="shared" si="15"/>
        <v>326.33099999999973</v>
      </c>
      <c r="AB78" s="24">
        <f t="shared" si="12"/>
        <v>5.6955504013256109</v>
      </c>
      <c r="AC78" s="17">
        <f t="shared" si="13"/>
        <v>-8.3819811519390441E-2</v>
      </c>
      <c r="AD78" s="17">
        <f t="shared" ca="1" si="14"/>
        <v>0.1554457271317915</v>
      </c>
      <c r="AE78" s="17">
        <v>91</v>
      </c>
    </row>
    <row r="79" spans="1:31" s="17" customFormat="1" x14ac:dyDescent="0.25">
      <c r="A79" s="17">
        <v>59</v>
      </c>
      <c r="B79" s="17">
        <v>626</v>
      </c>
      <c r="C79" s="17">
        <v>12585</v>
      </c>
      <c r="D79" s="17">
        <v>11340</v>
      </c>
      <c r="E79" s="17">
        <v>13940</v>
      </c>
      <c r="F79" s="17">
        <v>15191</v>
      </c>
      <c r="G79" s="24"/>
      <c r="H79" s="7"/>
      <c r="I79" s="25">
        <f t="shared" si="16"/>
        <v>-1355</v>
      </c>
      <c r="J79" s="24">
        <f t="shared" si="16"/>
        <v>-3851</v>
      </c>
      <c r="K79" s="7"/>
      <c r="L79" s="25">
        <f t="shared" si="3"/>
        <v>-1353.3050834391531</v>
      </c>
      <c r="M79" s="17">
        <f t="shared" si="1"/>
        <v>2.8727421482330069</v>
      </c>
      <c r="N79" s="17">
        <f t="shared" si="4"/>
        <v>-3855.5505690134582</v>
      </c>
      <c r="O79" s="24">
        <f t="shared" si="2"/>
        <v>20.707678346246333</v>
      </c>
      <c r="P79" s="7"/>
      <c r="Q79" s="25">
        <f t="shared" si="5"/>
        <v>-1361.3864895268068</v>
      </c>
      <c r="R79" s="24">
        <f t="shared" si="6"/>
        <v>-3847.4345965457596</v>
      </c>
      <c r="S79" s="7"/>
      <c r="T79" s="25">
        <f t="shared" si="7"/>
        <v>0.33123413704879817</v>
      </c>
      <c r="U79" s="24">
        <f t="shared" si="8"/>
        <v>-0.94073849638262064</v>
      </c>
      <c r="V79" s="7"/>
      <c r="W79" s="25">
        <f t="shared" si="9"/>
        <v>0.34397598485395292</v>
      </c>
      <c r="X79" s="24">
        <f t="shared" si="10"/>
        <v>331.9454133091574</v>
      </c>
      <c r="Y79" s="7"/>
      <c r="Z79" s="25">
        <f t="shared" si="11"/>
        <v>626</v>
      </c>
      <c r="AA79" s="17">
        <f t="shared" si="15"/>
        <v>331.96499999999975</v>
      </c>
      <c r="AB79" s="24">
        <f t="shared" si="12"/>
        <v>5.7938822513829713</v>
      </c>
      <c r="AC79" s="17">
        <f t="shared" si="13"/>
        <v>-1.9586690842345433E-2</v>
      </c>
      <c r="AD79" s="17">
        <f t="shared" ca="1" si="14"/>
        <v>5.3869750342698808E-2</v>
      </c>
      <c r="AE79" s="17">
        <v>90</v>
      </c>
    </row>
    <row r="80" spans="1:31" s="17" customFormat="1" x14ac:dyDescent="0.25">
      <c r="A80" s="17">
        <v>60</v>
      </c>
      <c r="B80" s="17">
        <v>636</v>
      </c>
      <c r="C80" s="17">
        <v>12783</v>
      </c>
      <c r="D80" s="17">
        <v>11271</v>
      </c>
      <c r="E80" s="17">
        <v>13740</v>
      </c>
      <c r="F80" s="17">
        <v>15247</v>
      </c>
      <c r="G80" s="24"/>
      <c r="H80" s="7"/>
      <c r="I80" s="25">
        <f t="shared" si="16"/>
        <v>-957</v>
      </c>
      <c r="J80" s="24">
        <f t="shared" si="16"/>
        <v>-3976</v>
      </c>
      <c r="K80" s="7"/>
      <c r="L80" s="25">
        <f t="shared" si="3"/>
        <v>-958.87428271849979</v>
      </c>
      <c r="M80" s="17">
        <f t="shared" si="1"/>
        <v>3.5129357088669444</v>
      </c>
      <c r="N80" s="17">
        <f t="shared" si="4"/>
        <v>-3975.5201031101628</v>
      </c>
      <c r="O80" s="24">
        <f t="shared" si="2"/>
        <v>0.23030102487538318</v>
      </c>
      <c r="P80" s="7"/>
      <c r="Q80" s="25">
        <f t="shared" si="5"/>
        <v>-963.38648952680694</v>
      </c>
      <c r="R80" s="24">
        <f t="shared" si="6"/>
        <v>-3972.4345965457596</v>
      </c>
      <c r="S80" s="7"/>
      <c r="T80" s="25">
        <f t="shared" si="7"/>
        <v>0.23439816316511156</v>
      </c>
      <c r="U80" s="24">
        <f t="shared" si="8"/>
        <v>-0.97130231991152549</v>
      </c>
      <c r="V80" s="7"/>
      <c r="W80" s="25">
        <f t="shared" si="9"/>
        <v>0.24754416081752201</v>
      </c>
      <c r="X80" s="24">
        <f t="shared" si="10"/>
        <v>337.73216942031729</v>
      </c>
      <c r="Y80" s="7"/>
      <c r="Z80" s="25">
        <f t="shared" si="11"/>
        <v>636</v>
      </c>
      <c r="AA80" s="17">
        <f t="shared" si="15"/>
        <v>337.68899999999974</v>
      </c>
      <c r="AB80" s="24">
        <f t="shared" si="12"/>
        <v>5.8937848977671266</v>
      </c>
      <c r="AC80" s="17">
        <f t="shared" si="13"/>
        <v>4.3169420317553886E-2</v>
      </c>
      <c r="AD80" s="17">
        <f t="shared" ca="1" si="14"/>
        <v>5.7907659353645613E-2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12974</v>
      </c>
      <c r="D81" s="17">
        <v>11230</v>
      </c>
      <c r="E81" s="17">
        <v>13546</v>
      </c>
      <c r="F81" s="17">
        <v>15289</v>
      </c>
      <c r="G81" s="24"/>
      <c r="H81" s="7"/>
      <c r="I81" s="25">
        <f t="shared" si="16"/>
        <v>-572</v>
      </c>
      <c r="J81" s="24">
        <f t="shared" si="16"/>
        <v>-4059</v>
      </c>
      <c r="K81" s="7"/>
      <c r="L81" s="25">
        <f t="shared" si="3"/>
        <v>-570.82704546945945</v>
      </c>
      <c r="M81" s="17">
        <f t="shared" si="1"/>
        <v>1.3758223307156041</v>
      </c>
      <c r="N81" s="17">
        <f t="shared" si="4"/>
        <v>-4053.3923121378871</v>
      </c>
      <c r="O81" s="24">
        <f t="shared" si="2"/>
        <v>31.446163158888631</v>
      </c>
      <c r="P81" s="7"/>
      <c r="Q81" s="25">
        <f t="shared" si="5"/>
        <v>-578.38648952680694</v>
      </c>
      <c r="R81" s="24">
        <f t="shared" si="6"/>
        <v>-4055.4345965457596</v>
      </c>
      <c r="S81" s="7"/>
      <c r="T81" s="25">
        <f t="shared" si="7"/>
        <v>0.14072517335300266</v>
      </c>
      <c r="U81" s="24">
        <f t="shared" si="8"/>
        <v>-0.99159669873471823</v>
      </c>
      <c r="V81" s="7"/>
      <c r="W81" s="25">
        <f t="shared" si="9"/>
        <v>0.1541368450204483</v>
      </c>
      <c r="X81" s="24">
        <f t="shared" si="10"/>
        <v>343.19455909156989</v>
      </c>
      <c r="Y81" s="7"/>
      <c r="Z81" s="25">
        <f t="shared" si="11"/>
        <v>611</v>
      </c>
      <c r="AA81" s="17">
        <f t="shared" si="15"/>
        <v>343.18799999999976</v>
      </c>
      <c r="AB81" s="24">
        <f t="shared" si="12"/>
        <v>5.9897605533342952</v>
      </c>
      <c r="AC81" s="17">
        <f t="shared" si="13"/>
        <v>6.5590915701250196E-3</v>
      </c>
      <c r="AD81" s="17">
        <f t="shared" ca="1" si="14"/>
        <v>7.4674963390350513E-2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13170</v>
      </c>
      <c r="D82" s="17">
        <v>11211</v>
      </c>
      <c r="E82" s="17">
        <v>13350</v>
      </c>
      <c r="F82" s="17">
        <v>15310</v>
      </c>
      <c r="G82" s="24"/>
      <c r="H82" s="7"/>
      <c r="I82" s="25">
        <f t="shared" si="16"/>
        <v>-180</v>
      </c>
      <c r="J82" s="24">
        <f t="shared" si="16"/>
        <v>-4099</v>
      </c>
      <c r="K82" s="7"/>
      <c r="L82" s="25">
        <f t="shared" si="3"/>
        <v>-173.58541192530592</v>
      </c>
      <c r="M82" s="17">
        <f t="shared" si="1"/>
        <v>41.146940168007511</v>
      </c>
      <c r="N82" s="17">
        <f t="shared" si="4"/>
        <v>-4094.1116446775518</v>
      </c>
      <c r="O82" s="24">
        <f t="shared" si="2"/>
        <v>23.8960177585077</v>
      </c>
      <c r="P82" s="7"/>
      <c r="Q82" s="25">
        <f t="shared" si="5"/>
        <v>-186.38648952680688</v>
      </c>
      <c r="R82" s="24">
        <f t="shared" si="6"/>
        <v>-4095.4345965457596</v>
      </c>
      <c r="S82" s="7"/>
      <c r="T82" s="25">
        <f t="shared" si="7"/>
        <v>4.534903827158266E-2</v>
      </c>
      <c r="U82" s="24">
        <f t="shared" si="8"/>
        <v>-1.0013771222639678</v>
      </c>
      <c r="V82" s="7"/>
      <c r="W82" s="25">
        <f t="shared" si="9"/>
        <v>5.8884159984405646E-2</v>
      </c>
      <c r="X82" s="24">
        <f t="shared" si="10"/>
        <v>348.66478263271676</v>
      </c>
      <c r="Y82" s="7"/>
      <c r="Z82" s="25">
        <f t="shared" si="11"/>
        <v>617</v>
      </c>
      <c r="AA82" s="17">
        <f t="shared" si="15"/>
        <v>348.74099999999976</v>
      </c>
      <c r="AB82" s="24">
        <f t="shared" si="12"/>
        <v>6.0866786866975406</v>
      </c>
      <c r="AC82" s="17">
        <f t="shared" si="13"/>
        <v>-7.6217367282993109E-2</v>
      </c>
      <c r="AD82" s="17">
        <f t="shared" ca="1" si="14"/>
        <v>2.2512935594022565E-2</v>
      </c>
      <c r="AE82" s="17">
        <v>87</v>
      </c>
    </row>
    <row r="83" spans="1:31" s="17" customFormat="1" x14ac:dyDescent="0.25">
      <c r="A83" s="17">
        <v>63</v>
      </c>
      <c r="B83" s="17">
        <v>616</v>
      </c>
      <c r="C83" s="17">
        <v>13369</v>
      </c>
      <c r="D83" s="17">
        <v>11206</v>
      </c>
      <c r="E83" s="17">
        <v>13149</v>
      </c>
      <c r="F83" s="17">
        <v>15307</v>
      </c>
      <c r="G83" s="24"/>
      <c r="H83" s="7"/>
      <c r="I83" s="25">
        <f t="shared" si="16"/>
        <v>220</v>
      </c>
      <c r="J83" s="24">
        <f t="shared" si="16"/>
        <v>-4101</v>
      </c>
      <c r="K83" s="7"/>
      <c r="L83" s="25">
        <f t="shared" si="3"/>
        <v>224.70281284460415</v>
      </c>
      <c r="M83" s="17">
        <f t="shared" si="1"/>
        <v>22.116448651373808</v>
      </c>
      <c r="N83" s="17">
        <f t="shared" si="4"/>
        <v>-4096.374734219291</v>
      </c>
      <c r="O83" s="24">
        <f t="shared" si="2"/>
        <v>21.393083542197768</v>
      </c>
      <c r="P83" s="7"/>
      <c r="Q83" s="25">
        <f t="shared" si="5"/>
        <v>213.61351047319312</v>
      </c>
      <c r="R83" s="24">
        <f t="shared" si="6"/>
        <v>-4097.4345965457596</v>
      </c>
      <c r="S83" s="7"/>
      <c r="T83" s="25">
        <f t="shared" si="7"/>
        <v>-5.1973548546192828E-2</v>
      </c>
      <c r="U83" s="24">
        <f t="shared" si="8"/>
        <v>-1.0018661434404301</v>
      </c>
      <c r="V83" s="7"/>
      <c r="W83" s="25">
        <f t="shared" si="9"/>
        <v>-3.8440703376389704E-2</v>
      </c>
      <c r="X83" s="24">
        <f t="shared" si="10"/>
        <v>354.22739112353287</v>
      </c>
      <c r="Y83" s="7"/>
      <c r="Z83" s="25">
        <f t="shared" si="11"/>
        <v>616</v>
      </c>
      <c r="AA83" s="17">
        <f t="shared" si="15"/>
        <v>354.28499999999974</v>
      </c>
      <c r="AB83" s="24">
        <f t="shared" si="12"/>
        <v>6.1834397404281063</v>
      </c>
      <c r="AC83" s="17">
        <f t="shared" si="13"/>
        <v>-5.7608876466872516E-2</v>
      </c>
      <c r="AD83" s="17">
        <f t="shared" ca="1" si="14"/>
        <v>2.5398762580266521E-3</v>
      </c>
      <c r="AE83" s="17">
        <v>86</v>
      </c>
    </row>
    <row r="84" spans="1:31" s="17" customFormat="1" x14ac:dyDescent="0.25">
      <c r="A84" s="17">
        <v>64</v>
      </c>
      <c r="B84" s="17">
        <v>633</v>
      </c>
      <c r="C84" s="17">
        <v>13577</v>
      </c>
      <c r="D84" s="17">
        <v>11227</v>
      </c>
      <c r="E84" s="17">
        <v>12950</v>
      </c>
      <c r="F84" s="17">
        <v>15296</v>
      </c>
      <c r="G84" s="24"/>
      <c r="H84" s="7"/>
      <c r="I84" s="25">
        <f t="shared" ref="I84:J115" si="17">C84-E84</f>
        <v>627</v>
      </c>
      <c r="J84" s="24">
        <f t="shared" si="17"/>
        <v>-4069</v>
      </c>
      <c r="K84" s="7"/>
      <c r="L84" s="25">
        <f t="shared" si="3"/>
        <v>631.82164099259296</v>
      </c>
      <c r="M84" s="17">
        <f t="shared" ref="M84:M147" si="18">(I84-L84)^2</f>
        <v>23.248221861452834</v>
      </c>
      <c r="N84" s="17">
        <f t="shared" si="4"/>
        <v>-4058.7187794391948</v>
      </c>
      <c r="O84" s="24">
        <f t="shared" ref="O84:O147" si="19">(J84-N84)^2</f>
        <v>105.70349621992349</v>
      </c>
      <c r="P84" s="7"/>
      <c r="Q84" s="25">
        <f t="shared" si="5"/>
        <v>620.61351047319306</v>
      </c>
      <c r="R84" s="24">
        <f t="shared" si="6"/>
        <v>-4065.4345965457596</v>
      </c>
      <c r="S84" s="7"/>
      <c r="T84" s="25">
        <f t="shared" si="7"/>
        <v>-0.15099928063327939</v>
      </c>
      <c r="U84" s="24">
        <f t="shared" si="8"/>
        <v>-0.99404180461703062</v>
      </c>
      <c r="V84" s="7"/>
      <c r="W84" s="25">
        <f t="shared" si="9"/>
        <v>-0.13758120071017521</v>
      </c>
      <c r="X84" s="24">
        <f>IF(MOD(ATAN2(U84,W84)*180/PI()-$J$9+360,360)&lt;355,MOD(ATAN2(U84,W84)*180/PI()-$J$9+360,360)+360,MOD(ATAN2(U84,W84)*180/PI()-$J$9+360,360))</f>
        <v>359.91009001503915</v>
      </c>
      <c r="Y84" s="7"/>
      <c r="Z84" s="25">
        <f t="shared" si="11"/>
        <v>633</v>
      </c>
      <c r="AA84" s="17">
        <f t="shared" si="15"/>
        <v>359.98199999999974</v>
      </c>
      <c r="AB84" s="24">
        <f t="shared" si="12"/>
        <v>6.2828711479142232</v>
      </c>
      <c r="AC84" s="17">
        <f t="shared" si="13"/>
        <v>-7.1909984960598194E-2</v>
      </c>
    </row>
    <row r="85" spans="1:31" s="17" customFormat="1" x14ac:dyDescent="0.25">
      <c r="A85" s="17">
        <v>0</v>
      </c>
      <c r="B85" s="17">
        <v>0</v>
      </c>
      <c r="C85" s="17">
        <v>13538</v>
      </c>
      <c r="D85" s="17">
        <v>11190</v>
      </c>
      <c r="E85" s="17">
        <v>12901</v>
      </c>
      <c r="F85" s="17">
        <v>15242</v>
      </c>
      <c r="G85" s="24"/>
      <c r="H85" s="7"/>
      <c r="I85" s="25">
        <f t="shared" si="17"/>
        <v>637</v>
      </c>
      <c r="J85" s="24">
        <f t="shared" si="17"/>
        <v>-4052</v>
      </c>
      <c r="K85" s="7"/>
      <c r="L85" s="25">
        <f>$M$9*SIN(2*PI()/$M$10*(AA85+$M$11))+$M$12</f>
        <v>638.23280092321875</v>
      </c>
      <c r="M85" s="17">
        <f t="shared" si="18"/>
        <v>1.5197981162889946</v>
      </c>
      <c r="N85" s="17">
        <f>$O$9*COS(2*PI()/$O$10*(AA85+$O$11))+$O$12</f>
        <v>-4044.5121690198184</v>
      </c>
      <c r="O85" s="24">
        <f t="shared" si="19"/>
        <v>56.067612787766897</v>
      </c>
      <c r="P85" s="7"/>
      <c r="Q85" s="25">
        <f t="shared" ref="Q85:Q148" si="20">I85-$J$4</f>
        <v>630.61351047319306</v>
      </c>
      <c r="R85" s="24">
        <f t="shared" ref="R85:R148" si="21">J85-$J$3</f>
        <v>-4048.4345965457596</v>
      </c>
      <c r="S85" s="7"/>
      <c r="T85" s="25">
        <f t="shared" ref="T85:T148" si="22">Q85/$J$7</f>
        <v>-0.15343234530372377</v>
      </c>
      <c r="U85" s="24">
        <f t="shared" ref="U85:U148" si="23">R85/$J$6</f>
        <v>-0.98988512461709954</v>
      </c>
      <c r="V85" s="7"/>
      <c r="W85" s="25">
        <f t="shared" ref="W85:W148" si="24">(T85-U85*SIN(-$J$11*PI()/180))/(COS(-$J$11*PI()/180))</f>
        <v>-0.14007065410363259</v>
      </c>
      <c r="X85" s="24">
        <f>IF(MOD(ATAN2(U85,W85)*180/PI()-$J$9+360,360)&lt;355,MOD(ATAN2(U85,W85)*180/PI()-$J$9+360,360)+360,MOD(ATAN2(U85,W85)*180/PI()-$J$9+360,360))</f>
        <v>360.08407428195272</v>
      </c>
      <c r="Y85" s="7"/>
      <c r="Z85" s="25">
        <f>I165-J159</f>
        <v>7</v>
      </c>
      <c r="AA85" s="17">
        <f t="shared" si="15"/>
        <v>360.04499999999973</v>
      </c>
      <c r="AB85" s="24">
        <f t="shared" ref="AB85:AB148" si="25">AA85*PI()/180</f>
        <v>6.2839707053429796</v>
      </c>
      <c r="AC85" s="17">
        <f t="shared" ref="AC85:AC148" si="26">X85-AA85</f>
        <v>3.9074281952991896E-2</v>
      </c>
    </row>
    <row r="86" spans="1:31" s="17" customFormat="1" x14ac:dyDescent="0.25">
      <c r="A86" s="17">
        <v>1</v>
      </c>
      <c r="B86" s="17">
        <v>-624</v>
      </c>
      <c r="C86" s="17">
        <v>13322</v>
      </c>
      <c r="D86" s="17">
        <v>11163</v>
      </c>
      <c r="E86" s="17">
        <v>13092</v>
      </c>
      <c r="F86" s="17">
        <v>15254</v>
      </c>
      <c r="G86" s="24"/>
      <c r="H86" s="7"/>
      <c r="I86" s="25">
        <f t="shared" si="17"/>
        <v>230</v>
      </c>
      <c r="J86" s="24">
        <f t="shared" si="17"/>
        <v>-4091</v>
      </c>
      <c r="K86" s="7"/>
      <c r="L86" s="25">
        <f t="shared" ref="L86:L149" si="27">$M$9*SIN(2*PI()/$M$10*(AA86+$M$11))+$M$12</f>
        <v>238.37221723010956</v>
      </c>
      <c r="M86" s="17">
        <f t="shared" si="18"/>
        <v>70.094021348143315</v>
      </c>
      <c r="N86" s="17">
        <f t="shared" ref="N86:N149" si="28">$O$9*COS(2*PI()/$O$10*(AA86+$O$11))+$O$12</f>
        <v>-4082.3729537675445</v>
      </c>
      <c r="O86" s="24">
        <f t="shared" si="19"/>
        <v>74.425926696925345</v>
      </c>
      <c r="P86" s="7"/>
      <c r="Q86" s="25">
        <f t="shared" si="20"/>
        <v>223.61351047319312</v>
      </c>
      <c r="R86" s="24">
        <f t="shared" si="21"/>
        <v>-4087.4345965457596</v>
      </c>
      <c r="S86" s="7"/>
      <c r="T86" s="25">
        <f t="shared" si="22"/>
        <v>-5.4406613216637215E-2</v>
      </c>
      <c r="U86" s="24">
        <f t="shared" si="23"/>
        <v>-0.99942103755811784</v>
      </c>
      <c r="V86" s="7"/>
      <c r="W86" s="25">
        <f t="shared" si="24"/>
        <v>-4.0907029340752507E-2</v>
      </c>
      <c r="X86" s="24">
        <f t="shared" ref="X86:X148" si="29">MOD(ATAN2(U86,W86)*180/PI()-$J$9+360,360)</f>
        <v>354.3739309997909</v>
      </c>
      <c r="Y86" s="7"/>
      <c r="Z86" s="25">
        <f t="shared" ref="Z86:Z149" si="30">B86</f>
        <v>-624</v>
      </c>
      <c r="AA86" s="17">
        <f t="shared" ref="AA86:AA149" si="31">360/40000*Z86+AA85</f>
        <v>354.42899999999975</v>
      </c>
      <c r="AB86" s="24">
        <f t="shared" si="25"/>
        <v>6.1859530145509778</v>
      </c>
      <c r="AC86" s="17">
        <f t="shared" si="26"/>
        <v>-5.5069000208845864E-2</v>
      </c>
    </row>
    <row r="87" spans="1:31" s="17" customFormat="1" x14ac:dyDescent="0.25">
      <c r="A87" s="17">
        <v>2</v>
      </c>
      <c r="B87" s="17">
        <v>-626</v>
      </c>
      <c r="C87" s="17">
        <v>13121</v>
      </c>
      <c r="D87" s="17">
        <v>11164</v>
      </c>
      <c r="E87" s="17">
        <v>13295</v>
      </c>
      <c r="F87" s="17">
        <v>15252</v>
      </c>
      <c r="G87" s="24"/>
      <c r="H87" s="7"/>
      <c r="I87" s="25">
        <f t="shared" si="17"/>
        <v>-174</v>
      </c>
      <c r="J87" s="24">
        <f t="shared" si="17"/>
        <v>-4088</v>
      </c>
      <c r="K87" s="7"/>
      <c r="L87" s="25">
        <f t="shared" si="27"/>
        <v>-165.00769203192505</v>
      </c>
      <c r="M87" s="17">
        <f t="shared" si="18"/>
        <v>80.861602592704301</v>
      </c>
      <c r="N87" s="17">
        <f t="shared" si="28"/>
        <v>-4080.9277813679191</v>
      </c>
      <c r="O87" s="24">
        <f t="shared" si="19"/>
        <v>50.016276379951897</v>
      </c>
      <c r="P87" s="7"/>
      <c r="Q87" s="25">
        <f t="shared" si="20"/>
        <v>-180.38648952680688</v>
      </c>
      <c r="R87" s="24">
        <f t="shared" si="21"/>
        <v>-4084.4345965457596</v>
      </c>
      <c r="S87" s="7"/>
      <c r="T87" s="25">
        <f t="shared" si="22"/>
        <v>4.3889199469316027E-2</v>
      </c>
      <c r="U87" s="24">
        <f t="shared" si="23"/>
        <v>-0.99868750579342414</v>
      </c>
      <c r="V87" s="7"/>
      <c r="W87" s="25">
        <f t="shared" si="24"/>
        <v>5.7387844813577539E-2</v>
      </c>
      <c r="X87" s="24">
        <f t="shared" si="29"/>
        <v>348.74129556831076</v>
      </c>
      <c r="Y87" s="7"/>
      <c r="Z87" s="25">
        <f t="shared" si="30"/>
        <v>-626</v>
      </c>
      <c r="AA87" s="17">
        <f t="shared" si="31"/>
        <v>348.79499999999973</v>
      </c>
      <c r="AB87" s="24">
        <f t="shared" si="25"/>
        <v>6.0876211644936173</v>
      </c>
      <c r="AC87" s="17">
        <f t="shared" si="26"/>
        <v>-5.3704431688970544E-2</v>
      </c>
    </row>
    <row r="88" spans="1:31" s="17" customFormat="1" x14ac:dyDescent="0.25">
      <c r="A88" s="17">
        <v>3</v>
      </c>
      <c r="B88" s="17">
        <v>-607</v>
      </c>
      <c r="C88" s="17">
        <v>12934</v>
      </c>
      <c r="D88" s="17">
        <v>11187</v>
      </c>
      <c r="E88" s="17">
        <v>13488</v>
      </c>
      <c r="F88" s="17">
        <v>15231</v>
      </c>
      <c r="G88" s="24"/>
      <c r="H88" s="7"/>
      <c r="I88" s="25">
        <f t="shared" si="17"/>
        <v>-554</v>
      </c>
      <c r="J88" s="24">
        <f t="shared" si="17"/>
        <v>-4044</v>
      </c>
      <c r="K88" s="7"/>
      <c r="L88" s="25">
        <f t="shared" si="27"/>
        <v>-554.6026752230589</v>
      </c>
      <c r="M88" s="17">
        <f t="shared" si="18"/>
        <v>0.36321742448908934</v>
      </c>
      <c r="N88" s="17">
        <f t="shared" si="28"/>
        <v>-4041.8265366051478</v>
      </c>
      <c r="O88" s="24">
        <f t="shared" si="19"/>
        <v>4.7239431287624765</v>
      </c>
      <c r="P88" s="7"/>
      <c r="Q88" s="25">
        <f t="shared" si="20"/>
        <v>-560.38648952680694</v>
      </c>
      <c r="R88" s="24">
        <f t="shared" si="21"/>
        <v>-4040.4345965457596</v>
      </c>
      <c r="S88" s="7"/>
      <c r="T88" s="25">
        <f t="shared" si="22"/>
        <v>0.13634565694620276</v>
      </c>
      <c r="U88" s="24">
        <f t="shared" si="23"/>
        <v>-0.9879290399112497</v>
      </c>
      <c r="V88" s="7"/>
      <c r="W88" s="25">
        <f t="shared" si="24"/>
        <v>0.14970737003992152</v>
      </c>
      <c r="X88" s="24">
        <f t="shared" si="29"/>
        <v>343.41323405496018</v>
      </c>
      <c r="Y88" s="7"/>
      <c r="Z88" s="25">
        <f t="shared" si="30"/>
        <v>-607</v>
      </c>
      <c r="AA88" s="17">
        <f t="shared" si="31"/>
        <v>343.33199999999971</v>
      </c>
      <c r="AB88" s="24">
        <f t="shared" si="25"/>
        <v>5.9922738274571667</v>
      </c>
      <c r="AC88" s="17">
        <f t="shared" si="26"/>
        <v>8.1234054960475532E-2</v>
      </c>
    </row>
    <row r="89" spans="1:31" s="17" customFormat="1" x14ac:dyDescent="0.25">
      <c r="A89" s="17">
        <v>4</v>
      </c>
      <c r="B89" s="17">
        <v>-622</v>
      </c>
      <c r="C89" s="17">
        <v>12737</v>
      </c>
      <c r="D89" s="17">
        <v>11231</v>
      </c>
      <c r="E89" s="17">
        <v>13683</v>
      </c>
      <c r="F89" s="17">
        <v>15193</v>
      </c>
      <c r="G89" s="24"/>
      <c r="H89" s="7"/>
      <c r="I89" s="25">
        <f t="shared" si="17"/>
        <v>-946</v>
      </c>
      <c r="J89" s="24">
        <f t="shared" si="17"/>
        <v>-3962</v>
      </c>
      <c r="K89" s="7"/>
      <c r="L89" s="25">
        <f t="shared" si="27"/>
        <v>-948.50850282552312</v>
      </c>
      <c r="M89" s="17">
        <f t="shared" si="18"/>
        <v>6.292586425657495</v>
      </c>
      <c r="N89" s="17">
        <f t="shared" si="28"/>
        <v>-3963.6283484273999</v>
      </c>
      <c r="O89" s="24">
        <f t="shared" si="19"/>
        <v>2.651518601015864</v>
      </c>
      <c r="P89" s="7"/>
      <c r="Q89" s="25">
        <f t="shared" si="20"/>
        <v>-952.38648952680694</v>
      </c>
      <c r="R89" s="24">
        <f t="shared" si="21"/>
        <v>-3958.4345965457596</v>
      </c>
      <c r="S89" s="7"/>
      <c r="T89" s="25">
        <f t="shared" si="22"/>
        <v>0.23172179202762275</v>
      </c>
      <c r="U89" s="24">
        <f t="shared" si="23"/>
        <v>-0.96787917167628812</v>
      </c>
      <c r="V89" s="7"/>
      <c r="W89" s="25">
        <f t="shared" si="24"/>
        <v>0.2448212905013967</v>
      </c>
      <c r="X89" s="24">
        <f t="shared" si="29"/>
        <v>337.8350770796709</v>
      </c>
      <c r="Y89" s="7"/>
      <c r="Z89" s="25">
        <f t="shared" si="30"/>
        <v>-622</v>
      </c>
      <c r="AA89" s="17">
        <f t="shared" si="31"/>
        <v>337.7339999999997</v>
      </c>
      <c r="AB89" s="24">
        <f t="shared" si="25"/>
        <v>5.8945702959305235</v>
      </c>
      <c r="AC89" s="17">
        <f t="shared" si="26"/>
        <v>0.1010770796711995</v>
      </c>
    </row>
    <row r="90" spans="1:31" s="17" customFormat="1" x14ac:dyDescent="0.25">
      <c r="A90" s="17">
        <v>5</v>
      </c>
      <c r="B90" s="17">
        <v>-641</v>
      </c>
      <c r="C90" s="17">
        <v>12534</v>
      </c>
      <c r="D90" s="17">
        <v>11291</v>
      </c>
      <c r="E90" s="17">
        <v>13881</v>
      </c>
      <c r="F90" s="17">
        <v>15131</v>
      </c>
      <c r="G90" s="24"/>
      <c r="H90" s="7"/>
      <c r="I90" s="25">
        <f t="shared" si="17"/>
        <v>-1347</v>
      </c>
      <c r="J90" s="24">
        <f t="shared" si="17"/>
        <v>-3840</v>
      </c>
      <c r="K90" s="7"/>
      <c r="L90" s="25">
        <f t="shared" si="27"/>
        <v>-1344.8753969503989</v>
      </c>
      <c r="M90" s="17">
        <f t="shared" si="18"/>
        <v>4.5139381183742593</v>
      </c>
      <c r="N90" s="17">
        <f t="shared" si="28"/>
        <v>-3843.4478974760054</v>
      </c>
      <c r="O90" s="24">
        <f t="shared" si="19"/>
        <v>11.887997005044664</v>
      </c>
      <c r="P90" s="7"/>
      <c r="Q90" s="25">
        <f t="shared" si="20"/>
        <v>-1353.3864895268068</v>
      </c>
      <c r="R90" s="24">
        <f t="shared" si="21"/>
        <v>-3836.4345965457596</v>
      </c>
      <c r="S90" s="7"/>
      <c r="T90" s="25">
        <f t="shared" si="22"/>
        <v>0.32928768531244262</v>
      </c>
      <c r="U90" s="24">
        <f t="shared" si="23"/>
        <v>-0.93804887991207708</v>
      </c>
      <c r="V90" s="7"/>
      <c r="W90" s="25">
        <f t="shared" si="24"/>
        <v>0.34199301232713636</v>
      </c>
      <c r="X90" s="24">
        <f t="shared" si="29"/>
        <v>331.99928305950004</v>
      </c>
      <c r="Y90" s="7"/>
      <c r="Z90" s="25">
        <f t="shared" si="30"/>
        <v>-641</v>
      </c>
      <c r="AA90" s="17">
        <f t="shared" si="31"/>
        <v>331.96499999999969</v>
      </c>
      <c r="AB90" s="24">
        <f t="shared" si="25"/>
        <v>5.7938822513829704</v>
      </c>
      <c r="AC90" s="17">
        <f t="shared" si="26"/>
        <v>3.4283059500353374E-2</v>
      </c>
    </row>
    <row r="91" spans="1:31" s="17" customFormat="1" x14ac:dyDescent="0.25">
      <c r="A91" s="17">
        <v>6</v>
      </c>
      <c r="B91" s="17">
        <v>-627</v>
      </c>
      <c r="C91" s="17">
        <v>12343</v>
      </c>
      <c r="D91" s="17">
        <v>11362</v>
      </c>
      <c r="E91" s="17">
        <v>14061</v>
      </c>
      <c r="F91" s="17">
        <v>15045</v>
      </c>
      <c r="G91" s="24"/>
      <c r="H91" s="7"/>
      <c r="I91" s="25">
        <f t="shared" si="17"/>
        <v>-1718</v>
      </c>
      <c r="J91" s="24">
        <f t="shared" si="17"/>
        <v>-3683</v>
      </c>
      <c r="K91" s="7"/>
      <c r="L91" s="25">
        <f t="shared" si="27"/>
        <v>-1719.3660391477038</v>
      </c>
      <c r="M91" s="17">
        <f t="shared" si="18"/>
        <v>1.866062953059213</v>
      </c>
      <c r="N91" s="17">
        <f t="shared" si="28"/>
        <v>-3688.170967578887</v>
      </c>
      <c r="O91" s="24">
        <f t="shared" si="19"/>
        <v>26.738905701900791</v>
      </c>
      <c r="P91" s="7"/>
      <c r="Q91" s="25">
        <f t="shared" si="20"/>
        <v>-1724.3864895268068</v>
      </c>
      <c r="R91" s="24">
        <f t="shared" si="21"/>
        <v>-3679.4345965457596</v>
      </c>
      <c r="S91" s="7"/>
      <c r="T91" s="25">
        <f t="shared" si="22"/>
        <v>0.41955438458592942</v>
      </c>
      <c r="U91" s="24">
        <f t="shared" si="23"/>
        <v>-0.89966071755977262</v>
      </c>
      <c r="V91" s="7"/>
      <c r="W91" s="25">
        <f t="shared" si="24"/>
        <v>0.43174923666757725</v>
      </c>
      <c r="X91" s="24">
        <f t="shared" si="29"/>
        <v>326.39362591561212</v>
      </c>
      <c r="Y91" s="7"/>
      <c r="Z91" s="25">
        <f t="shared" si="30"/>
        <v>-627</v>
      </c>
      <c r="AA91" s="17">
        <f t="shared" si="31"/>
        <v>326.32199999999972</v>
      </c>
      <c r="AB91" s="24">
        <f t="shared" si="25"/>
        <v>5.6953933216929311</v>
      </c>
      <c r="AC91" s="17">
        <f t="shared" si="26"/>
        <v>7.1625915612401059E-2</v>
      </c>
    </row>
    <row r="92" spans="1:31" s="17" customFormat="1" x14ac:dyDescent="0.25">
      <c r="A92" s="17">
        <v>7</v>
      </c>
      <c r="B92" s="17">
        <v>-637</v>
      </c>
      <c r="C92" s="17">
        <v>12172</v>
      </c>
      <c r="D92" s="17">
        <v>11477</v>
      </c>
      <c r="E92" s="17">
        <v>14258</v>
      </c>
      <c r="F92" s="17">
        <v>14963</v>
      </c>
      <c r="G92" s="24"/>
      <c r="H92" s="7"/>
      <c r="I92" s="25">
        <f t="shared" si="17"/>
        <v>-2086</v>
      </c>
      <c r="J92" s="24">
        <f t="shared" si="17"/>
        <v>-3486</v>
      </c>
      <c r="K92" s="7"/>
      <c r="L92" s="25">
        <f t="shared" si="27"/>
        <v>-2082.6751101287891</v>
      </c>
      <c r="M92" s="17">
        <f t="shared" si="18"/>
        <v>11.054892655680643</v>
      </c>
      <c r="N92" s="17">
        <f t="shared" si="28"/>
        <v>-3493.7789972055011</v>
      </c>
      <c r="O92" s="24">
        <f t="shared" si="19"/>
        <v>60.512797523194351</v>
      </c>
      <c r="P92" s="7"/>
      <c r="Q92" s="25">
        <f t="shared" si="20"/>
        <v>-2092.3864895268071</v>
      </c>
      <c r="R92" s="24">
        <f t="shared" si="21"/>
        <v>-3482.4345965457596</v>
      </c>
      <c r="S92" s="7"/>
      <c r="T92" s="25">
        <f t="shared" si="22"/>
        <v>0.50909116445828295</v>
      </c>
      <c r="U92" s="24">
        <f t="shared" si="23"/>
        <v>-0.85149213167821869</v>
      </c>
      <c r="V92" s="7"/>
      <c r="W92" s="25">
        <f t="shared" si="24"/>
        <v>0.52064331823635235</v>
      </c>
      <c r="X92" s="24">
        <f t="shared" si="29"/>
        <v>320.58645639583028</v>
      </c>
      <c r="Y92" s="7"/>
      <c r="Z92" s="25">
        <f t="shared" si="30"/>
        <v>-637</v>
      </c>
      <c r="AA92" s="17">
        <f t="shared" si="31"/>
        <v>320.58899999999971</v>
      </c>
      <c r="AB92" s="24">
        <f t="shared" si="25"/>
        <v>5.5953335956760961</v>
      </c>
      <c r="AC92" s="17">
        <f t="shared" si="26"/>
        <v>-2.5436041694320011E-3</v>
      </c>
    </row>
    <row r="93" spans="1:31" s="17" customFormat="1" x14ac:dyDescent="0.25">
      <c r="A93" s="17">
        <v>8</v>
      </c>
      <c r="B93" s="17">
        <v>-634</v>
      </c>
      <c r="C93" s="17">
        <v>11989</v>
      </c>
      <c r="D93" s="17">
        <v>11577</v>
      </c>
      <c r="E93" s="17">
        <v>14412</v>
      </c>
      <c r="F93" s="17">
        <v>14832</v>
      </c>
      <c r="G93" s="24"/>
      <c r="H93" s="7"/>
      <c r="I93" s="25">
        <f t="shared" si="17"/>
        <v>-2423</v>
      </c>
      <c r="J93" s="24">
        <f t="shared" si="17"/>
        <v>-3255</v>
      </c>
      <c r="K93" s="7"/>
      <c r="L93" s="25">
        <f t="shared" si="27"/>
        <v>-2423.5193420701071</v>
      </c>
      <c r="M93" s="17">
        <f t="shared" si="18"/>
        <v>0.26971618578311379</v>
      </c>
      <c r="N93" s="17">
        <f t="shared" si="28"/>
        <v>-3265.5574378006909</v>
      </c>
      <c r="O93" s="24">
        <f t="shared" si="19"/>
        <v>111.45949291545664</v>
      </c>
      <c r="P93" s="7"/>
      <c r="Q93" s="25">
        <f t="shared" si="20"/>
        <v>-2429.3864895268071</v>
      </c>
      <c r="R93" s="24">
        <f t="shared" si="21"/>
        <v>-3251.4345965457596</v>
      </c>
      <c r="S93" s="7"/>
      <c r="T93" s="25">
        <f t="shared" si="22"/>
        <v>0.59108544385225881</v>
      </c>
      <c r="U93" s="24">
        <f t="shared" si="23"/>
        <v>-0.7950101857968026</v>
      </c>
      <c r="V93" s="7"/>
      <c r="W93" s="25">
        <f t="shared" si="24"/>
        <v>0.60188187756027645</v>
      </c>
      <c r="X93" s="24">
        <f t="shared" si="29"/>
        <v>314.90164932709013</v>
      </c>
      <c r="Y93" s="7"/>
      <c r="Z93" s="25">
        <f t="shared" si="30"/>
        <v>-634</v>
      </c>
      <c r="AA93" s="17">
        <f t="shared" si="31"/>
        <v>314.8829999999997</v>
      </c>
      <c r="AB93" s="24">
        <f t="shared" si="25"/>
        <v>5.4957451085572995</v>
      </c>
      <c r="AC93" s="17">
        <f t="shared" si="26"/>
        <v>1.8649327090429324E-2</v>
      </c>
    </row>
    <row r="94" spans="1:31" s="17" customFormat="1" x14ac:dyDescent="0.25">
      <c r="A94" s="17">
        <v>9</v>
      </c>
      <c r="B94" s="17">
        <v>-629</v>
      </c>
      <c r="C94" s="17">
        <v>11845</v>
      </c>
      <c r="D94" s="17">
        <v>11718</v>
      </c>
      <c r="E94" s="17">
        <v>14580</v>
      </c>
      <c r="F94" s="17">
        <v>14714</v>
      </c>
      <c r="G94" s="24"/>
      <c r="H94" s="7"/>
      <c r="I94" s="25">
        <f t="shared" si="17"/>
        <v>-2735</v>
      </c>
      <c r="J94" s="24">
        <f t="shared" si="17"/>
        <v>-2996</v>
      </c>
      <c r="K94" s="7"/>
      <c r="L94" s="25">
        <f t="shared" si="27"/>
        <v>-2737.8781536807628</v>
      </c>
      <c r="M94" s="17">
        <f t="shared" si="18"/>
        <v>8.2837686100884955</v>
      </c>
      <c r="N94" s="17">
        <f t="shared" si="28"/>
        <v>-3007.1178878956475</v>
      </c>
      <c r="O94" s="24">
        <f t="shared" si="19"/>
        <v>123.60743126018581</v>
      </c>
      <c r="P94" s="7"/>
      <c r="Q94" s="25">
        <f t="shared" si="20"/>
        <v>-2741.3864895268071</v>
      </c>
      <c r="R94" s="24">
        <f t="shared" si="21"/>
        <v>-2992.4345965457596</v>
      </c>
      <c r="S94" s="7"/>
      <c r="T94" s="25">
        <f t="shared" si="22"/>
        <v>0.66699706157012362</v>
      </c>
      <c r="U94" s="24">
        <f t="shared" si="23"/>
        <v>-0.73168194344491189</v>
      </c>
      <c r="V94" s="7"/>
      <c r="W94" s="25">
        <f t="shared" si="24"/>
        <v>0.67694471021796709</v>
      </c>
      <c r="X94" s="24">
        <f t="shared" si="29"/>
        <v>309.25539451230759</v>
      </c>
      <c r="Y94" s="7"/>
      <c r="Z94" s="25">
        <f t="shared" si="30"/>
        <v>-629</v>
      </c>
      <c r="AA94" s="17">
        <f t="shared" si="31"/>
        <v>309.2219999999997</v>
      </c>
      <c r="AB94" s="24">
        <f t="shared" si="25"/>
        <v>5.3969420196019007</v>
      </c>
      <c r="AC94" s="17">
        <f t="shared" si="26"/>
        <v>3.3394512307893365E-2</v>
      </c>
    </row>
    <row r="95" spans="1:31" s="17" customFormat="1" x14ac:dyDescent="0.25">
      <c r="A95" s="17">
        <v>10</v>
      </c>
      <c r="B95" s="17">
        <v>-612</v>
      </c>
      <c r="C95" s="17">
        <v>11697</v>
      </c>
      <c r="D95" s="17">
        <v>11856</v>
      </c>
      <c r="E95" s="17">
        <v>14717</v>
      </c>
      <c r="F95" s="17">
        <v>14570</v>
      </c>
      <c r="G95" s="24"/>
      <c r="H95" s="7"/>
      <c r="I95" s="25">
        <f t="shared" si="17"/>
        <v>-3020</v>
      </c>
      <c r="J95" s="24">
        <f t="shared" si="17"/>
        <v>-2714</v>
      </c>
      <c r="K95" s="7"/>
      <c r="L95" s="25">
        <f t="shared" si="27"/>
        <v>-3018.0617965213942</v>
      </c>
      <c r="M95" s="17">
        <f t="shared" si="18"/>
        <v>3.7566327244797342</v>
      </c>
      <c r="N95" s="17">
        <f t="shared" si="28"/>
        <v>-2727.4601443429369</v>
      </c>
      <c r="O95" s="24">
        <f t="shared" si="19"/>
        <v>181.17548573269698</v>
      </c>
      <c r="P95" s="7"/>
      <c r="Q95" s="25">
        <f t="shared" si="20"/>
        <v>-3026.3864895268071</v>
      </c>
      <c r="R95" s="24">
        <f t="shared" si="21"/>
        <v>-2710.4345965457596</v>
      </c>
      <c r="S95" s="7"/>
      <c r="T95" s="25">
        <f t="shared" si="22"/>
        <v>0.73633940467778869</v>
      </c>
      <c r="U95" s="24">
        <f t="shared" si="23"/>
        <v>-0.66272995756370268</v>
      </c>
      <c r="V95" s="7"/>
      <c r="W95" s="25">
        <f t="shared" si="24"/>
        <v>0.74536167844564671</v>
      </c>
      <c r="X95" s="24">
        <f t="shared" si="29"/>
        <v>303.67161725612016</v>
      </c>
      <c r="Y95" s="7"/>
      <c r="Z95" s="25">
        <f t="shared" si="30"/>
        <v>-612</v>
      </c>
      <c r="AA95" s="17">
        <f t="shared" si="31"/>
        <v>303.71399999999971</v>
      </c>
      <c r="AB95" s="24">
        <f t="shared" si="25"/>
        <v>5.3008092844020531</v>
      </c>
      <c r="AC95" s="17">
        <f t="shared" si="26"/>
        <v>-4.2382743879556983E-2</v>
      </c>
    </row>
    <row r="96" spans="1:31" s="17" customFormat="1" x14ac:dyDescent="0.25">
      <c r="A96" s="17">
        <v>11</v>
      </c>
      <c r="B96" s="17">
        <v>-616</v>
      </c>
      <c r="C96" s="17">
        <v>11568</v>
      </c>
      <c r="D96" s="17">
        <v>12004</v>
      </c>
      <c r="E96" s="17">
        <v>14839</v>
      </c>
      <c r="F96" s="17">
        <v>14414</v>
      </c>
      <c r="G96" s="24"/>
      <c r="H96" s="7"/>
      <c r="I96" s="25">
        <f t="shared" si="17"/>
        <v>-3271</v>
      </c>
      <c r="J96" s="24">
        <f t="shared" si="17"/>
        <v>-2410</v>
      </c>
      <c r="K96" s="7"/>
      <c r="L96" s="25">
        <f t="shared" si="27"/>
        <v>-3271.8552733728675</v>
      </c>
      <c r="M96" s="17">
        <f t="shared" si="18"/>
        <v>0.73149254233612682</v>
      </c>
      <c r="N96" s="17">
        <f t="shared" si="28"/>
        <v>-2420.5264237418019</v>
      </c>
      <c r="O96" s="24">
        <f t="shared" si="19"/>
        <v>110.80559679196995</v>
      </c>
      <c r="P96" s="7"/>
      <c r="Q96" s="25">
        <f t="shared" si="20"/>
        <v>-3277.3864895268071</v>
      </c>
      <c r="R96" s="24">
        <f t="shared" si="21"/>
        <v>-2406.4345965457596</v>
      </c>
      <c r="S96" s="7"/>
      <c r="T96" s="25">
        <f t="shared" si="22"/>
        <v>0.79740932790594277</v>
      </c>
      <c r="U96" s="24">
        <f t="shared" si="23"/>
        <v>-0.58839873874140625</v>
      </c>
      <c r="V96" s="7"/>
      <c r="W96" s="25">
        <f t="shared" si="24"/>
        <v>0.80543278541579755</v>
      </c>
      <c r="X96" s="24">
        <f t="shared" si="29"/>
        <v>298.17960544542132</v>
      </c>
      <c r="Y96" s="7"/>
      <c r="Z96" s="25">
        <f t="shared" si="30"/>
        <v>-616</v>
      </c>
      <c r="AA96" s="17">
        <f t="shared" si="31"/>
        <v>298.16999999999973</v>
      </c>
      <c r="AB96" s="24">
        <f t="shared" si="25"/>
        <v>5.2040482306714875</v>
      </c>
      <c r="AC96" s="17">
        <f t="shared" si="26"/>
        <v>9.6054454215845908E-3</v>
      </c>
    </row>
    <row r="97" spans="1:29" s="17" customFormat="1" x14ac:dyDescent="0.25">
      <c r="A97" s="17">
        <v>12</v>
      </c>
      <c r="B97" s="17">
        <v>-629</v>
      </c>
      <c r="C97" s="17">
        <v>11456</v>
      </c>
      <c r="D97" s="17">
        <v>12181</v>
      </c>
      <c r="E97" s="17">
        <v>14959</v>
      </c>
      <c r="F97" s="17">
        <v>14250</v>
      </c>
      <c r="G97" s="24"/>
      <c r="H97" s="7"/>
      <c r="I97" s="25">
        <f t="shared" si="17"/>
        <v>-3503</v>
      </c>
      <c r="J97" s="24">
        <f t="shared" si="17"/>
        <v>-2069</v>
      </c>
      <c r="K97" s="7"/>
      <c r="L97" s="25">
        <f t="shared" si="27"/>
        <v>-3499.3275135600011</v>
      </c>
      <c r="M97" s="17">
        <f t="shared" si="18"/>
        <v>13.487156651975942</v>
      </c>
      <c r="N97" s="17">
        <f t="shared" si="28"/>
        <v>-2083.7556221387517</v>
      </c>
      <c r="O97" s="24">
        <f t="shared" si="19"/>
        <v>217.72838470162026</v>
      </c>
      <c r="P97" s="7"/>
      <c r="Q97" s="25">
        <f t="shared" si="20"/>
        <v>-3509.3864895268071</v>
      </c>
      <c r="R97" s="24">
        <f t="shared" si="21"/>
        <v>-2065.4345965457596</v>
      </c>
      <c r="S97" s="7"/>
      <c r="T97" s="25">
        <f t="shared" si="22"/>
        <v>0.85385642826025254</v>
      </c>
      <c r="U97" s="24">
        <f t="shared" si="23"/>
        <v>-0.50502062815455406</v>
      </c>
      <c r="V97" s="7"/>
      <c r="W97" s="25">
        <f t="shared" si="24"/>
        <v>0.86075840252170166</v>
      </c>
      <c r="X97" s="24">
        <f t="shared" si="29"/>
        <v>292.43090704656572</v>
      </c>
      <c r="Y97" s="7"/>
      <c r="Z97" s="25">
        <f t="shared" si="30"/>
        <v>-629</v>
      </c>
      <c r="AA97" s="17">
        <f t="shared" si="31"/>
        <v>292.50899999999973</v>
      </c>
      <c r="AB97" s="24">
        <f t="shared" si="25"/>
        <v>5.1052451417160887</v>
      </c>
      <c r="AC97" s="17">
        <f t="shared" si="26"/>
        <v>-7.8092953434008905E-2</v>
      </c>
    </row>
    <row r="98" spans="1:29" s="17" customFormat="1" x14ac:dyDescent="0.25">
      <c r="A98" s="17">
        <v>13</v>
      </c>
      <c r="B98" s="17">
        <v>-624</v>
      </c>
      <c r="C98" s="17">
        <v>11372</v>
      </c>
      <c r="D98" s="17">
        <v>12366</v>
      </c>
      <c r="E98" s="17">
        <v>15064</v>
      </c>
      <c r="F98" s="17">
        <v>14083</v>
      </c>
      <c r="G98" s="24"/>
      <c r="H98" s="7"/>
      <c r="I98" s="25">
        <f t="shared" si="17"/>
        <v>-3692</v>
      </c>
      <c r="J98" s="24">
        <f t="shared" si="17"/>
        <v>-1717</v>
      </c>
      <c r="K98" s="7"/>
      <c r="L98" s="25">
        <f t="shared" si="27"/>
        <v>-3691.1924249558092</v>
      </c>
      <c r="M98" s="17">
        <f t="shared" si="18"/>
        <v>0.65217745199977017</v>
      </c>
      <c r="N98" s="17">
        <f t="shared" si="28"/>
        <v>-1729.5614699163891</v>
      </c>
      <c r="O98" s="24">
        <f t="shared" si="19"/>
        <v>157.79052646034876</v>
      </c>
      <c r="P98" s="7"/>
      <c r="Q98" s="25">
        <f t="shared" si="20"/>
        <v>-3698.3864895268071</v>
      </c>
      <c r="R98" s="24">
        <f t="shared" si="21"/>
        <v>-1713.4345965457599</v>
      </c>
      <c r="S98" s="7"/>
      <c r="T98" s="25">
        <f t="shared" si="22"/>
        <v>0.89984135053165148</v>
      </c>
      <c r="U98" s="24">
        <f t="shared" si="23"/>
        <v>-0.41895290109715821</v>
      </c>
      <c r="V98" s="7"/>
      <c r="W98" s="25">
        <f t="shared" si="24"/>
        <v>0.90558454337099248</v>
      </c>
      <c r="X98" s="24">
        <f t="shared" si="29"/>
        <v>286.8568794994851</v>
      </c>
      <c r="Y98" s="7"/>
      <c r="Z98" s="25">
        <f t="shared" si="30"/>
        <v>-624</v>
      </c>
      <c r="AA98" s="17">
        <f t="shared" si="31"/>
        <v>286.89299999999974</v>
      </c>
      <c r="AB98" s="24">
        <f t="shared" si="25"/>
        <v>5.0072274509240877</v>
      </c>
      <c r="AC98" s="17">
        <f t="shared" si="26"/>
        <v>-3.6120500514641662E-2</v>
      </c>
    </row>
    <row r="99" spans="1:29" s="17" customFormat="1" x14ac:dyDescent="0.25">
      <c r="A99" s="17">
        <v>14</v>
      </c>
      <c r="B99" s="17">
        <v>-632</v>
      </c>
      <c r="C99" s="17">
        <v>11287</v>
      </c>
      <c r="D99" s="17">
        <v>12542</v>
      </c>
      <c r="E99" s="17">
        <v>15131</v>
      </c>
      <c r="F99" s="17">
        <v>13889</v>
      </c>
      <c r="G99" s="24"/>
      <c r="H99" s="7"/>
      <c r="I99" s="25">
        <f t="shared" si="17"/>
        <v>-3844</v>
      </c>
      <c r="J99" s="24">
        <f t="shared" si="17"/>
        <v>-1347</v>
      </c>
      <c r="K99" s="7"/>
      <c r="L99" s="25">
        <f t="shared" si="27"/>
        <v>-3849.311658150416</v>
      </c>
      <c r="M99" s="17">
        <f t="shared" si="18"/>
        <v>28.213712306880204</v>
      </c>
      <c r="N99" s="17">
        <f t="shared" si="28"/>
        <v>-1353.9170217192286</v>
      </c>
      <c r="O99" s="24">
        <f t="shared" si="19"/>
        <v>47.845189464280381</v>
      </c>
      <c r="P99" s="7"/>
      <c r="Q99" s="25">
        <f t="shared" si="20"/>
        <v>-3850.3864895268071</v>
      </c>
      <c r="R99" s="24">
        <f t="shared" si="21"/>
        <v>-1343.4345965457599</v>
      </c>
      <c r="S99" s="7"/>
      <c r="T99" s="25">
        <f t="shared" si="22"/>
        <v>0.93682393352240623</v>
      </c>
      <c r="U99" s="24">
        <f t="shared" si="23"/>
        <v>-0.32848398345160001</v>
      </c>
      <c r="V99" s="7"/>
      <c r="W99" s="25">
        <f t="shared" si="24"/>
        <v>0.9413480526025404</v>
      </c>
      <c r="X99" s="24">
        <f t="shared" si="29"/>
        <v>281.26654644445534</v>
      </c>
      <c r="Y99" s="7"/>
      <c r="Z99" s="25">
        <f t="shared" si="30"/>
        <v>-632</v>
      </c>
      <c r="AA99" s="17">
        <f t="shared" si="31"/>
        <v>281.20499999999976</v>
      </c>
      <c r="AB99" s="24">
        <f t="shared" si="25"/>
        <v>4.9079531230706497</v>
      </c>
      <c r="AC99" s="17">
        <f t="shared" si="26"/>
        <v>6.1546444455586879E-2</v>
      </c>
    </row>
    <row r="100" spans="1:29" s="17" customFormat="1" x14ac:dyDescent="0.25">
      <c r="A100" s="17">
        <v>15</v>
      </c>
      <c r="B100" s="17">
        <v>-639</v>
      </c>
      <c r="C100" s="17">
        <v>11219</v>
      </c>
      <c r="D100" s="17">
        <v>12732</v>
      </c>
      <c r="E100" s="17">
        <v>15186</v>
      </c>
      <c r="F100" s="17">
        <v>13686</v>
      </c>
      <c r="G100" s="24"/>
      <c r="H100" s="7"/>
      <c r="I100" s="25">
        <f t="shared" si="17"/>
        <v>-3967</v>
      </c>
      <c r="J100" s="24">
        <f t="shared" si="17"/>
        <v>-954</v>
      </c>
      <c r="K100" s="7"/>
      <c r="L100" s="25">
        <f t="shared" si="27"/>
        <v>-3970.5576962114737</v>
      </c>
      <c r="M100" s="17">
        <f t="shared" si="18"/>
        <v>12.657202333134601</v>
      </c>
      <c r="N100" s="17">
        <f t="shared" si="28"/>
        <v>-960.57879583287342</v>
      </c>
      <c r="O100" s="24">
        <f t="shared" si="19"/>
        <v>43.280554610632741</v>
      </c>
      <c r="P100" s="7"/>
      <c r="Q100" s="25">
        <f t="shared" si="20"/>
        <v>-3973.3864895268071</v>
      </c>
      <c r="R100" s="24">
        <f t="shared" si="21"/>
        <v>-950.43459654575975</v>
      </c>
      <c r="S100" s="7"/>
      <c r="T100" s="25">
        <f t="shared" si="22"/>
        <v>0.96675062896887221</v>
      </c>
      <c r="U100" s="24">
        <f t="shared" si="23"/>
        <v>-0.23239132227672335</v>
      </c>
      <c r="V100" s="7"/>
      <c r="W100" s="25">
        <f t="shared" si="24"/>
        <v>0.96997904004808866</v>
      </c>
      <c r="X100" s="24">
        <f t="shared" si="29"/>
        <v>275.50326806242185</v>
      </c>
      <c r="Y100" s="7"/>
      <c r="Z100" s="25">
        <f t="shared" si="30"/>
        <v>-639</v>
      </c>
      <c r="AA100" s="17">
        <f t="shared" si="31"/>
        <v>275.45399999999978</v>
      </c>
      <c r="AB100" s="24">
        <f t="shared" si="25"/>
        <v>4.807579237788457</v>
      </c>
      <c r="AC100" s="17">
        <f t="shared" si="26"/>
        <v>4.9268062422072489E-2</v>
      </c>
    </row>
    <row r="101" spans="1:29" s="17" customFormat="1" x14ac:dyDescent="0.25">
      <c r="A101" s="17">
        <v>16</v>
      </c>
      <c r="B101" s="17">
        <v>-630</v>
      </c>
      <c r="C101" s="17">
        <v>11186</v>
      </c>
      <c r="D101" s="17">
        <v>12935</v>
      </c>
      <c r="E101" s="17">
        <v>15229</v>
      </c>
      <c r="F101" s="17">
        <v>13498</v>
      </c>
      <c r="G101" s="24"/>
      <c r="H101" s="7"/>
      <c r="I101" s="25">
        <f t="shared" si="17"/>
        <v>-4043</v>
      </c>
      <c r="J101" s="24">
        <f t="shared" si="17"/>
        <v>-563</v>
      </c>
      <c r="K101" s="7"/>
      <c r="L101" s="25">
        <f t="shared" si="27"/>
        <v>-4050.8895952496246</v>
      </c>
      <c r="M101" s="17">
        <f t="shared" si="18"/>
        <v>62.245713202898465</v>
      </c>
      <c r="N101" s="17">
        <f t="shared" si="28"/>
        <v>-563.31102658403881</v>
      </c>
      <c r="O101" s="24">
        <f t="shared" si="19"/>
        <v>9.673753597885329E-2</v>
      </c>
      <c r="P101" s="7"/>
      <c r="Q101" s="25">
        <f t="shared" si="20"/>
        <v>-4049.3864895268071</v>
      </c>
      <c r="R101" s="24">
        <f t="shared" si="21"/>
        <v>-559.43459654575975</v>
      </c>
      <c r="S101" s="7"/>
      <c r="T101" s="25">
        <f t="shared" si="22"/>
        <v>0.98524192046424952</v>
      </c>
      <c r="U101" s="24">
        <f t="shared" si="23"/>
        <v>-0.13678768227830918</v>
      </c>
      <c r="V101" s="7"/>
      <c r="W101" s="25">
        <f t="shared" si="24"/>
        <v>0.98718018746479363</v>
      </c>
      <c r="X101" s="24">
        <f t="shared" si="29"/>
        <v>269.91898350879978</v>
      </c>
      <c r="Y101" s="7"/>
      <c r="Z101" s="25">
        <f t="shared" si="30"/>
        <v>-630</v>
      </c>
      <c r="AA101" s="17">
        <f t="shared" si="31"/>
        <v>269.78399999999976</v>
      </c>
      <c r="AB101" s="24">
        <f t="shared" si="25"/>
        <v>4.7086190692003775</v>
      </c>
      <c r="AC101" s="17">
        <f t="shared" si="26"/>
        <v>0.13498350880001908</v>
      </c>
    </row>
    <row r="102" spans="1:29" s="17" customFormat="1" x14ac:dyDescent="0.25">
      <c r="A102" s="17">
        <v>17</v>
      </c>
      <c r="B102" s="17">
        <v>-624</v>
      </c>
      <c r="C102" s="17">
        <v>11159</v>
      </c>
      <c r="D102" s="17">
        <v>13133</v>
      </c>
      <c r="E102" s="17">
        <v>15251</v>
      </c>
      <c r="F102" s="17">
        <v>13298</v>
      </c>
      <c r="G102" s="24"/>
      <c r="H102" s="7"/>
      <c r="I102" s="25">
        <f t="shared" si="17"/>
        <v>-4092</v>
      </c>
      <c r="J102" s="24">
        <f t="shared" si="17"/>
        <v>-165</v>
      </c>
      <c r="K102" s="7"/>
      <c r="L102" s="25">
        <f t="shared" si="27"/>
        <v>-4091.3036079578405</v>
      </c>
      <c r="M102" s="17">
        <f t="shared" si="18"/>
        <v>0.48496187638302224</v>
      </c>
      <c r="N102" s="17">
        <f t="shared" si="28"/>
        <v>-164.40402104827592</v>
      </c>
      <c r="O102" s="24">
        <f t="shared" si="19"/>
        <v>0.35519091089813076</v>
      </c>
      <c r="P102" s="7"/>
      <c r="Q102" s="25">
        <f t="shared" si="20"/>
        <v>-4098.3864895268071</v>
      </c>
      <c r="R102" s="24">
        <f t="shared" si="21"/>
        <v>-161.43459654575977</v>
      </c>
      <c r="S102" s="7"/>
      <c r="T102" s="25">
        <f t="shared" si="22"/>
        <v>0.99716393734942699</v>
      </c>
      <c r="U102" s="24">
        <f t="shared" si="23"/>
        <v>-3.9472468162276349E-2</v>
      </c>
      <c r="V102" s="7"/>
      <c r="W102" s="25">
        <f t="shared" si="24"/>
        <v>0.99778833314656068</v>
      </c>
      <c r="X102" s="24">
        <f t="shared" si="29"/>
        <v>264.29551896144017</v>
      </c>
      <c r="Y102" s="7"/>
      <c r="Z102" s="25">
        <f t="shared" si="30"/>
        <v>-624</v>
      </c>
      <c r="AA102" s="17">
        <f t="shared" si="31"/>
        <v>264.16799999999978</v>
      </c>
      <c r="AB102" s="24">
        <f t="shared" si="25"/>
        <v>4.6106013784083766</v>
      </c>
      <c r="AC102" s="17">
        <f t="shared" si="26"/>
        <v>0.1275189614403871</v>
      </c>
    </row>
    <row r="103" spans="1:29" s="17" customFormat="1" x14ac:dyDescent="0.25">
      <c r="A103" s="17">
        <v>18</v>
      </c>
      <c r="B103" s="17">
        <v>-627</v>
      </c>
      <c r="C103" s="17">
        <v>11173</v>
      </c>
      <c r="D103" s="17">
        <v>13341</v>
      </c>
      <c r="E103" s="17">
        <v>15261</v>
      </c>
      <c r="F103" s="17">
        <v>13108</v>
      </c>
      <c r="G103" s="24"/>
      <c r="H103" s="7"/>
      <c r="I103" s="25">
        <f t="shared" si="17"/>
        <v>-4088</v>
      </c>
      <c r="J103" s="24">
        <f t="shared" si="17"/>
        <v>233</v>
      </c>
      <c r="K103" s="7"/>
      <c r="L103" s="25">
        <f t="shared" si="27"/>
        <v>-4092.271662766083</v>
      </c>
      <c r="M103" s="17">
        <f t="shared" si="18"/>
        <v>18.247102787139479</v>
      </c>
      <c r="N103" s="17">
        <f t="shared" si="28"/>
        <v>237.97283013452642</v>
      </c>
      <c r="O103" s="24">
        <f t="shared" si="19"/>
        <v>24.72903954685404</v>
      </c>
      <c r="P103" s="7"/>
      <c r="Q103" s="25">
        <f t="shared" si="20"/>
        <v>-4094.3864895268071</v>
      </c>
      <c r="R103" s="24">
        <f t="shared" si="21"/>
        <v>236.56540345424023</v>
      </c>
      <c r="S103" s="7"/>
      <c r="T103" s="25">
        <f t="shared" si="22"/>
        <v>0.99619071148124927</v>
      </c>
      <c r="U103" s="24">
        <f t="shared" si="23"/>
        <v>5.7842745953756491E-2</v>
      </c>
      <c r="V103" s="7"/>
      <c r="W103" s="25">
        <f t="shared" si="24"/>
        <v>0.99550005889463533</v>
      </c>
      <c r="X103" s="24">
        <f t="shared" si="29"/>
        <v>258.70469425241561</v>
      </c>
      <c r="Y103" s="7"/>
      <c r="Z103" s="25">
        <f t="shared" si="30"/>
        <v>-627</v>
      </c>
      <c r="AA103" s="17">
        <f t="shared" si="31"/>
        <v>258.52499999999981</v>
      </c>
      <c r="AB103" s="24">
        <f t="shared" si="25"/>
        <v>4.5121124487183373</v>
      </c>
      <c r="AC103" s="17">
        <f t="shared" si="26"/>
        <v>0.17969425241579984</v>
      </c>
    </row>
    <row r="104" spans="1:29" s="17" customFormat="1" x14ac:dyDescent="0.25">
      <c r="A104" s="17">
        <v>19</v>
      </c>
      <c r="B104" s="17">
        <v>-603</v>
      </c>
      <c r="C104" s="17">
        <v>11182</v>
      </c>
      <c r="D104" s="17">
        <v>13520</v>
      </c>
      <c r="E104" s="17">
        <v>15231</v>
      </c>
      <c r="F104" s="17">
        <v>12908</v>
      </c>
      <c r="G104" s="24"/>
      <c r="H104" s="7"/>
      <c r="I104" s="25">
        <f t="shared" si="17"/>
        <v>-4049</v>
      </c>
      <c r="J104" s="24">
        <f t="shared" si="17"/>
        <v>612</v>
      </c>
      <c r="K104" s="7"/>
      <c r="L104" s="25">
        <f t="shared" si="27"/>
        <v>-4055.7079572882481</v>
      </c>
      <c r="M104" s="17">
        <f t="shared" si="18"/>
        <v>44.996690980960174</v>
      </c>
      <c r="N104" s="17">
        <f t="shared" si="28"/>
        <v>622.78137423607984</v>
      </c>
      <c r="O104" s="24">
        <f t="shared" si="19"/>
        <v>116.23803041840618</v>
      </c>
      <c r="P104" s="7"/>
      <c r="Q104" s="25">
        <f t="shared" si="20"/>
        <v>-4055.3864895268071</v>
      </c>
      <c r="R104" s="24">
        <f t="shared" si="21"/>
        <v>615.56540345424025</v>
      </c>
      <c r="S104" s="7"/>
      <c r="T104" s="25">
        <f t="shared" si="22"/>
        <v>0.98670175926651615</v>
      </c>
      <c r="U104" s="24">
        <f t="shared" si="23"/>
        <v>0.15051225889339581</v>
      </c>
      <c r="V104" s="7"/>
      <c r="W104" s="25">
        <f t="shared" si="24"/>
        <v>0.98475805536331251</v>
      </c>
      <c r="X104" s="24">
        <f t="shared" si="29"/>
        <v>253.34013863918153</v>
      </c>
      <c r="Y104" s="7"/>
      <c r="Z104" s="25">
        <f t="shared" si="30"/>
        <v>-603</v>
      </c>
      <c r="AA104" s="17">
        <f t="shared" si="31"/>
        <v>253.09799999999981</v>
      </c>
      <c r="AB104" s="24">
        <f t="shared" si="25"/>
        <v>4.4173934302126048</v>
      </c>
      <c r="AC104" s="17">
        <f t="shared" si="26"/>
        <v>0.24213863918171796</v>
      </c>
    </row>
    <row r="105" spans="1:29" s="17" customFormat="1" x14ac:dyDescent="0.25">
      <c r="A105" s="17">
        <v>20</v>
      </c>
      <c r="B105" s="17">
        <v>-623</v>
      </c>
      <c r="C105" s="17">
        <v>11214</v>
      </c>
      <c r="D105" s="17">
        <v>13710</v>
      </c>
      <c r="E105" s="17">
        <v>15187</v>
      </c>
      <c r="F105" s="17">
        <v>12709</v>
      </c>
      <c r="G105" s="24"/>
      <c r="H105" s="7"/>
      <c r="I105" s="25">
        <f t="shared" si="17"/>
        <v>-3973</v>
      </c>
      <c r="J105" s="24">
        <f t="shared" si="17"/>
        <v>1001</v>
      </c>
      <c r="K105" s="7"/>
      <c r="L105" s="25">
        <f t="shared" si="27"/>
        <v>-3979.6714393076381</v>
      </c>
      <c r="M105" s="17">
        <f t="shared" si="18"/>
        <v>44.508102435499246</v>
      </c>
      <c r="N105" s="17">
        <f t="shared" si="28"/>
        <v>1014.4029568548334</v>
      </c>
      <c r="O105" s="24">
        <f t="shared" si="19"/>
        <v>179.63925245252577</v>
      </c>
      <c r="P105" s="7"/>
      <c r="Q105" s="25">
        <f t="shared" si="20"/>
        <v>-3979.3864895268071</v>
      </c>
      <c r="R105" s="24">
        <f t="shared" si="21"/>
        <v>1004.5654034542403</v>
      </c>
      <c r="S105" s="7"/>
      <c r="T105" s="25">
        <f t="shared" si="22"/>
        <v>0.96821046777113884</v>
      </c>
      <c r="U105" s="24">
        <f t="shared" si="23"/>
        <v>0.2456268777153475</v>
      </c>
      <c r="V105" s="7"/>
      <c r="W105" s="25">
        <f t="shared" si="24"/>
        <v>0.96497985156178356</v>
      </c>
      <c r="X105" s="24">
        <f t="shared" si="29"/>
        <v>247.74922865875897</v>
      </c>
      <c r="Y105" s="7"/>
      <c r="Z105" s="25">
        <f t="shared" si="30"/>
        <v>-623</v>
      </c>
      <c r="AA105" s="17">
        <f t="shared" si="31"/>
        <v>247.49099999999981</v>
      </c>
      <c r="AB105" s="24">
        <f t="shared" si="25"/>
        <v>4.3195328190532827</v>
      </c>
      <c r="AC105" s="17">
        <f t="shared" si="26"/>
        <v>0.25822865875915113</v>
      </c>
    </row>
    <row r="106" spans="1:29" s="17" customFormat="1" x14ac:dyDescent="0.25">
      <c r="A106" s="17">
        <v>21</v>
      </c>
      <c r="B106" s="17">
        <v>-631</v>
      </c>
      <c r="C106" s="17">
        <v>11284</v>
      </c>
      <c r="D106" s="17">
        <v>13909</v>
      </c>
      <c r="E106" s="17">
        <v>15143</v>
      </c>
      <c r="F106" s="17">
        <v>12529</v>
      </c>
      <c r="G106" s="24"/>
      <c r="H106" s="7"/>
      <c r="I106" s="25">
        <f t="shared" si="17"/>
        <v>-3859</v>
      </c>
      <c r="J106" s="24">
        <f t="shared" si="17"/>
        <v>1380</v>
      </c>
      <c r="K106" s="7"/>
      <c r="L106" s="25">
        <f t="shared" si="27"/>
        <v>-3863.7636500414937</v>
      </c>
      <c r="M106" s="17">
        <f t="shared" si="18"/>
        <v>22.692361717823381</v>
      </c>
      <c r="N106" s="17">
        <f t="shared" si="28"/>
        <v>1401.0866061362728</v>
      </c>
      <c r="O106" s="24">
        <f t="shared" si="19"/>
        <v>444.64495834629975</v>
      </c>
      <c r="P106" s="7"/>
      <c r="Q106" s="25">
        <f t="shared" si="20"/>
        <v>-3865.3864895268071</v>
      </c>
      <c r="R106" s="24">
        <f t="shared" si="21"/>
        <v>1383.5654034542401</v>
      </c>
      <c r="S106" s="7"/>
      <c r="T106" s="25">
        <f t="shared" si="22"/>
        <v>0.94047353052807281</v>
      </c>
      <c r="U106" s="24">
        <f t="shared" si="23"/>
        <v>0.33829639065498679</v>
      </c>
      <c r="V106" s="7"/>
      <c r="W106" s="25">
        <f t="shared" si="24"/>
        <v>0.93598819718089576</v>
      </c>
      <c r="X106" s="24">
        <f t="shared" si="29"/>
        <v>242.15858758585307</v>
      </c>
      <c r="Y106" s="7"/>
      <c r="Z106" s="25">
        <f t="shared" si="30"/>
        <v>-631</v>
      </c>
      <c r="AA106" s="17">
        <f t="shared" si="31"/>
        <v>241.81199999999981</v>
      </c>
      <c r="AB106" s="24">
        <f t="shared" si="25"/>
        <v>4.2204155708325253</v>
      </c>
      <c r="AC106" s="17">
        <f t="shared" si="26"/>
        <v>0.346587585853257</v>
      </c>
    </row>
    <row r="107" spans="1:29" s="17" customFormat="1" x14ac:dyDescent="0.25">
      <c r="A107" s="17">
        <v>22</v>
      </c>
      <c r="B107" s="17">
        <v>-628</v>
      </c>
      <c r="C107" s="17">
        <v>11359</v>
      </c>
      <c r="D107" s="17">
        <v>14099</v>
      </c>
      <c r="E107" s="17">
        <v>15068</v>
      </c>
      <c r="F107" s="17">
        <v>12342</v>
      </c>
      <c r="G107" s="24"/>
      <c r="H107" s="7"/>
      <c r="I107" s="25">
        <f t="shared" si="17"/>
        <v>-3709</v>
      </c>
      <c r="J107" s="24">
        <f t="shared" si="17"/>
        <v>1757</v>
      </c>
      <c r="K107" s="7"/>
      <c r="L107" s="25">
        <f t="shared" si="27"/>
        <v>-3710.6671081333529</v>
      </c>
      <c r="M107" s="17">
        <f t="shared" si="18"/>
        <v>2.7792495282915244</v>
      </c>
      <c r="N107" s="17">
        <f t="shared" si="28"/>
        <v>1772.2182873878262</v>
      </c>
      <c r="O107" s="24">
        <f t="shared" si="19"/>
        <v>231.59627101846982</v>
      </c>
      <c r="P107" s="7"/>
      <c r="Q107" s="25">
        <f t="shared" si="20"/>
        <v>-3715.3864895268071</v>
      </c>
      <c r="R107" s="24">
        <f t="shared" si="21"/>
        <v>1760.5654034542401</v>
      </c>
      <c r="S107" s="7"/>
      <c r="T107" s="25">
        <f t="shared" si="22"/>
        <v>0.90397756047140698</v>
      </c>
      <c r="U107" s="24">
        <f t="shared" si="23"/>
        <v>0.43047688241816362</v>
      </c>
      <c r="V107" s="7"/>
      <c r="W107" s="25">
        <f t="shared" si="24"/>
        <v>0.89824331822910108</v>
      </c>
      <c r="X107" s="24">
        <f t="shared" si="29"/>
        <v>236.42433396656156</v>
      </c>
      <c r="Y107" s="7"/>
      <c r="Z107" s="25">
        <f t="shared" si="30"/>
        <v>-628</v>
      </c>
      <c r="AA107" s="17">
        <f t="shared" si="31"/>
        <v>236.15999999999983</v>
      </c>
      <c r="AB107" s="24">
        <f t="shared" si="25"/>
        <v>4.1217695615098053</v>
      </c>
      <c r="AC107" s="17">
        <f t="shared" si="26"/>
        <v>0.26433396656173613</v>
      </c>
    </row>
    <row r="108" spans="1:29" s="17" customFormat="1" x14ac:dyDescent="0.25">
      <c r="A108" s="17">
        <v>23</v>
      </c>
      <c r="B108" s="17">
        <v>-638</v>
      </c>
      <c r="C108" s="17">
        <v>11453</v>
      </c>
      <c r="D108" s="17">
        <v>14272</v>
      </c>
      <c r="E108" s="17">
        <v>14967</v>
      </c>
      <c r="F108" s="17">
        <v>12156</v>
      </c>
      <c r="G108" s="24"/>
      <c r="H108" s="7"/>
      <c r="I108" s="25">
        <f t="shared" si="17"/>
        <v>-3514</v>
      </c>
      <c r="J108" s="24">
        <f t="shared" si="17"/>
        <v>2116</v>
      </c>
      <c r="K108" s="7"/>
      <c r="L108" s="25">
        <f t="shared" si="27"/>
        <v>-3518.1154791407798</v>
      </c>
      <c r="M108" s="17">
        <f t="shared" si="18"/>
        <v>16.937168558193854</v>
      </c>
      <c r="N108" s="17">
        <f t="shared" si="28"/>
        <v>2131.522239138375</v>
      </c>
      <c r="O108" s="24">
        <f t="shared" si="19"/>
        <v>240.93990786889975</v>
      </c>
      <c r="P108" s="7"/>
      <c r="Q108" s="25">
        <f t="shared" si="20"/>
        <v>-3520.3864895268071</v>
      </c>
      <c r="R108" s="24">
        <f t="shared" si="21"/>
        <v>2119.5654034542404</v>
      </c>
      <c r="S108" s="7"/>
      <c r="T108" s="25">
        <f t="shared" si="22"/>
        <v>0.85653279939774141</v>
      </c>
      <c r="U108" s="24">
        <f t="shared" si="23"/>
        <v>0.51825618359317827</v>
      </c>
      <c r="V108" s="7"/>
      <c r="W108" s="25">
        <f t="shared" si="24"/>
        <v>0.84960811929952484</v>
      </c>
      <c r="X108" s="24">
        <f t="shared" si="29"/>
        <v>230.64712477288299</v>
      </c>
      <c r="Y108" s="7"/>
      <c r="Z108" s="25">
        <f t="shared" si="30"/>
        <v>-638</v>
      </c>
      <c r="AA108" s="17">
        <f t="shared" si="31"/>
        <v>230.41799999999984</v>
      </c>
      <c r="AB108" s="24">
        <f t="shared" si="25"/>
        <v>4.0215527558602915</v>
      </c>
      <c r="AC108" s="17">
        <f t="shared" si="26"/>
        <v>0.22912477288315358</v>
      </c>
    </row>
    <row r="109" spans="1:29" s="17" customFormat="1" x14ac:dyDescent="0.25">
      <c r="A109" s="17">
        <v>24</v>
      </c>
      <c r="B109" s="17">
        <v>-628</v>
      </c>
      <c r="C109" s="17">
        <v>11571</v>
      </c>
      <c r="D109" s="17">
        <v>14448</v>
      </c>
      <c r="E109" s="17">
        <v>14862</v>
      </c>
      <c r="F109" s="17">
        <v>11995</v>
      </c>
      <c r="G109" s="24"/>
      <c r="H109" s="7"/>
      <c r="I109" s="25">
        <f t="shared" si="17"/>
        <v>-3291</v>
      </c>
      <c r="J109" s="24">
        <f t="shared" si="17"/>
        <v>2453</v>
      </c>
      <c r="K109" s="7"/>
      <c r="L109" s="25">
        <f t="shared" si="27"/>
        <v>-3294.0132884744175</v>
      </c>
      <c r="M109" s="17">
        <f t="shared" si="18"/>
        <v>9.079907430057645</v>
      </c>
      <c r="N109" s="17">
        <f t="shared" si="28"/>
        <v>2464.2430586266373</v>
      </c>
      <c r="O109" s="24">
        <f t="shared" si="19"/>
        <v>126.40636728200388</v>
      </c>
      <c r="P109" s="7"/>
      <c r="Q109" s="25">
        <f t="shared" si="20"/>
        <v>-3297.3864895268071</v>
      </c>
      <c r="R109" s="24">
        <f t="shared" si="21"/>
        <v>2456.5654034542404</v>
      </c>
      <c r="S109" s="7"/>
      <c r="T109" s="25">
        <f t="shared" si="22"/>
        <v>0.80227545724683158</v>
      </c>
      <c r="U109" s="24">
        <f t="shared" si="23"/>
        <v>0.60065625182710558</v>
      </c>
      <c r="V109" s="7"/>
      <c r="W109" s="25">
        <f t="shared" si="24"/>
        <v>0.79423240359183689</v>
      </c>
      <c r="X109" s="24">
        <f t="shared" si="29"/>
        <v>224.93086145764778</v>
      </c>
      <c r="Y109" s="7"/>
      <c r="Z109" s="25">
        <f t="shared" si="30"/>
        <v>-628</v>
      </c>
      <c r="AA109" s="17">
        <f t="shared" si="31"/>
        <v>224.76599999999985</v>
      </c>
      <c r="AB109" s="24">
        <f t="shared" si="25"/>
        <v>3.9229067465375715</v>
      </c>
      <c r="AC109" s="17">
        <f t="shared" si="26"/>
        <v>0.16486145764793037</v>
      </c>
    </row>
    <row r="110" spans="1:29" s="17" customFormat="1" x14ac:dyDescent="0.25">
      <c r="A110" s="17">
        <v>25</v>
      </c>
      <c r="B110" s="17">
        <v>-630</v>
      </c>
      <c r="C110" s="17">
        <v>11697</v>
      </c>
      <c r="D110" s="17">
        <v>14601</v>
      </c>
      <c r="E110" s="17">
        <v>14732</v>
      </c>
      <c r="F110" s="17">
        <v>11838</v>
      </c>
      <c r="G110" s="24"/>
      <c r="H110" s="7"/>
      <c r="I110" s="25">
        <f t="shared" si="17"/>
        <v>-3035</v>
      </c>
      <c r="J110" s="24">
        <f t="shared" si="17"/>
        <v>2763</v>
      </c>
      <c r="K110" s="7"/>
      <c r="L110" s="25">
        <f t="shared" si="27"/>
        <v>-3036.9413236551436</v>
      </c>
      <c r="M110" s="17">
        <f t="shared" si="18"/>
        <v>3.7687375340201292</v>
      </c>
      <c r="N110" s="17">
        <f t="shared" si="28"/>
        <v>2773.8593257698135</v>
      </c>
      <c r="O110" s="24">
        <f t="shared" si="19"/>
        <v>117.92495617493545</v>
      </c>
      <c r="P110" s="7"/>
      <c r="Q110" s="25">
        <f t="shared" si="20"/>
        <v>-3041.3864895268071</v>
      </c>
      <c r="R110" s="24">
        <f t="shared" si="21"/>
        <v>2766.5654034542404</v>
      </c>
      <c r="S110" s="7"/>
      <c r="T110" s="25">
        <f t="shared" si="22"/>
        <v>0.73998900168345527</v>
      </c>
      <c r="U110" s="24">
        <f t="shared" si="23"/>
        <v>0.67645453417878942</v>
      </c>
      <c r="V110" s="7"/>
      <c r="W110" s="25">
        <f t="shared" si="24"/>
        <v>0.73091604730827653</v>
      </c>
      <c r="X110" s="24">
        <f t="shared" si="29"/>
        <v>219.24617056150089</v>
      </c>
      <c r="Y110" s="7"/>
      <c r="Z110" s="25">
        <f t="shared" si="30"/>
        <v>-630</v>
      </c>
      <c r="AA110" s="17">
        <f t="shared" si="31"/>
        <v>219.09599999999986</v>
      </c>
      <c r="AB110" s="24">
        <f t="shared" si="25"/>
        <v>3.8239465779494934</v>
      </c>
      <c r="AC110" s="17">
        <f t="shared" si="26"/>
        <v>0.15017056150102803</v>
      </c>
    </row>
    <row r="111" spans="1:29" s="17" customFormat="1" x14ac:dyDescent="0.25">
      <c r="A111" s="17">
        <v>26</v>
      </c>
      <c r="B111" s="17">
        <v>-607</v>
      </c>
      <c r="C111" s="17">
        <v>11835</v>
      </c>
      <c r="D111" s="17">
        <v>14735</v>
      </c>
      <c r="E111" s="17">
        <v>14596</v>
      </c>
      <c r="F111" s="17">
        <v>11702</v>
      </c>
      <c r="G111" s="24"/>
      <c r="H111" s="7"/>
      <c r="I111" s="25">
        <f t="shared" si="17"/>
        <v>-2761</v>
      </c>
      <c r="J111" s="24">
        <f t="shared" si="17"/>
        <v>3033</v>
      </c>
      <c r="K111" s="7"/>
      <c r="L111" s="25">
        <f t="shared" si="27"/>
        <v>-2761.0417847060867</v>
      </c>
      <c r="M111" s="17">
        <f t="shared" si="18"/>
        <v>1.7459616627496807E-3</v>
      </c>
      <c r="N111" s="17">
        <f t="shared" si="28"/>
        <v>3046.4429303976581</v>
      </c>
      <c r="O111" s="24">
        <f t="shared" si="19"/>
        <v>180.71237767627946</v>
      </c>
      <c r="P111" s="7"/>
      <c r="Q111" s="25">
        <f t="shared" si="20"/>
        <v>-2767.3864895268071</v>
      </c>
      <c r="R111" s="24">
        <f t="shared" si="21"/>
        <v>3036.5654034542404</v>
      </c>
      <c r="S111" s="7"/>
      <c r="T111" s="25">
        <f t="shared" si="22"/>
        <v>0.67332302971327906</v>
      </c>
      <c r="U111" s="24">
        <f t="shared" si="23"/>
        <v>0.7424723930012237</v>
      </c>
      <c r="V111" s="7"/>
      <c r="W111" s="25">
        <f t="shared" si="24"/>
        <v>0.66335193155850392</v>
      </c>
      <c r="X111" s="24">
        <f t="shared" si="29"/>
        <v>213.80884592286782</v>
      </c>
      <c r="Y111" s="7"/>
      <c r="Z111" s="25">
        <f t="shared" si="30"/>
        <v>-607</v>
      </c>
      <c r="AA111" s="17">
        <f t="shared" si="31"/>
        <v>213.63299999999987</v>
      </c>
      <c r="AB111" s="24">
        <f t="shared" si="25"/>
        <v>3.7285992409130433</v>
      </c>
      <c r="AC111" s="17">
        <f t="shared" si="26"/>
        <v>0.17584592286794987</v>
      </c>
    </row>
    <row r="112" spans="1:29" s="17" customFormat="1" x14ac:dyDescent="0.25">
      <c r="A112" s="17">
        <v>27</v>
      </c>
      <c r="B112" s="17">
        <v>-613</v>
      </c>
      <c r="C112" s="17">
        <v>11982</v>
      </c>
      <c r="D112" s="17">
        <v>14856</v>
      </c>
      <c r="E112" s="17">
        <v>14439</v>
      </c>
      <c r="F112" s="17">
        <v>11574</v>
      </c>
      <c r="G112" s="24"/>
      <c r="H112" s="7"/>
      <c r="I112" s="25">
        <f t="shared" si="17"/>
        <v>-2457</v>
      </c>
      <c r="J112" s="24">
        <f t="shared" si="17"/>
        <v>3282</v>
      </c>
      <c r="K112" s="7"/>
      <c r="L112" s="25">
        <f t="shared" si="27"/>
        <v>-2456.8987481153681</v>
      </c>
      <c r="M112" s="17">
        <f t="shared" si="18"/>
        <v>1.0251944141510091E-2</v>
      </c>
      <c r="N112" s="17">
        <f t="shared" si="28"/>
        <v>3293.5343524135492</v>
      </c>
      <c r="O112" s="24">
        <f t="shared" si="19"/>
        <v>133.04128559994794</v>
      </c>
      <c r="P112" s="7"/>
      <c r="Q112" s="25">
        <f t="shared" si="20"/>
        <v>-2463.3864895268071</v>
      </c>
      <c r="R112" s="24">
        <f t="shared" si="21"/>
        <v>3285.5654034542404</v>
      </c>
      <c r="S112" s="7"/>
      <c r="T112" s="25">
        <f t="shared" si="22"/>
        <v>0.59935786373176969</v>
      </c>
      <c r="U112" s="24">
        <f t="shared" si="23"/>
        <v>0.80335552947080202</v>
      </c>
      <c r="V112" s="7"/>
      <c r="W112" s="25">
        <f t="shared" si="24"/>
        <v>0.58855733775618913</v>
      </c>
      <c r="X112" s="24">
        <f t="shared" si="29"/>
        <v>208.25747185012676</v>
      </c>
      <c r="Y112" s="7"/>
      <c r="Z112" s="25">
        <f t="shared" si="30"/>
        <v>-613</v>
      </c>
      <c r="AA112" s="17">
        <f t="shared" si="31"/>
        <v>208.11599999999987</v>
      </c>
      <c r="AB112" s="24">
        <f t="shared" si="25"/>
        <v>3.6323094260805169</v>
      </c>
      <c r="AC112" s="17">
        <f t="shared" si="26"/>
        <v>0.14147185012689079</v>
      </c>
    </row>
    <row r="113" spans="1:29" s="17" customFormat="1" x14ac:dyDescent="0.25">
      <c r="A113" s="17">
        <v>28</v>
      </c>
      <c r="B113" s="17">
        <v>-628</v>
      </c>
      <c r="C113" s="17">
        <v>12153</v>
      </c>
      <c r="D113" s="17">
        <v>14979</v>
      </c>
      <c r="E113" s="17">
        <v>14280</v>
      </c>
      <c r="F113" s="17">
        <v>11462</v>
      </c>
      <c r="G113" s="24"/>
      <c r="H113" s="7"/>
      <c r="I113" s="25">
        <f t="shared" si="17"/>
        <v>-2127</v>
      </c>
      <c r="J113" s="24">
        <f t="shared" si="17"/>
        <v>3517</v>
      </c>
      <c r="K113" s="7"/>
      <c r="L113" s="25">
        <f t="shared" si="27"/>
        <v>-2121.6626491377269</v>
      </c>
      <c r="M113" s="17">
        <f t="shared" si="18"/>
        <v>28.487314227007079</v>
      </c>
      <c r="N113" s="17">
        <f t="shared" si="28"/>
        <v>3514.9105957209795</v>
      </c>
      <c r="O113" s="24">
        <f t="shared" si="19"/>
        <v>4.365610241189291</v>
      </c>
      <c r="P113" s="7"/>
      <c r="Q113" s="25">
        <f t="shared" si="20"/>
        <v>-2133.3864895268071</v>
      </c>
      <c r="R113" s="24">
        <f t="shared" si="21"/>
        <v>3520.5654034542404</v>
      </c>
      <c r="S113" s="7"/>
      <c r="T113" s="25">
        <f t="shared" si="22"/>
        <v>0.51906672960710487</v>
      </c>
      <c r="U113" s="24">
        <f t="shared" si="23"/>
        <v>0.86081551770514309</v>
      </c>
      <c r="V113" s="7"/>
      <c r="W113" s="25">
        <f t="shared" si="24"/>
        <v>0.50748245318421425</v>
      </c>
      <c r="X113" s="24">
        <f t="shared" si="29"/>
        <v>202.55099711721198</v>
      </c>
      <c r="Y113" s="7"/>
      <c r="Z113" s="25">
        <f t="shared" si="30"/>
        <v>-628</v>
      </c>
      <c r="AA113" s="17">
        <f t="shared" si="31"/>
        <v>202.46399999999988</v>
      </c>
      <c r="AB113" s="24">
        <f t="shared" si="25"/>
        <v>3.5336634167577969</v>
      </c>
      <c r="AC113" s="17">
        <f t="shared" si="26"/>
        <v>8.6997117212092689E-2</v>
      </c>
    </row>
    <row r="114" spans="1:29" s="17" customFormat="1" x14ac:dyDescent="0.25">
      <c r="A114" s="17">
        <v>29</v>
      </c>
      <c r="B114" s="17">
        <v>-621</v>
      </c>
      <c r="C114" s="17">
        <v>12328</v>
      </c>
      <c r="D114" s="17">
        <v>15062</v>
      </c>
      <c r="E114" s="17">
        <v>14098</v>
      </c>
      <c r="F114" s="17">
        <v>11363</v>
      </c>
      <c r="G114" s="24"/>
      <c r="H114" s="7"/>
      <c r="I114" s="25">
        <f t="shared" si="17"/>
        <v>-1770</v>
      </c>
      <c r="J114" s="24">
        <f t="shared" si="17"/>
        <v>3699</v>
      </c>
      <c r="K114" s="7"/>
      <c r="L114" s="25">
        <f t="shared" si="27"/>
        <v>-1769.7957140582887</v>
      </c>
      <c r="M114" s="17">
        <f t="shared" si="18"/>
        <v>4.1732745980874696E-2</v>
      </c>
      <c r="N114" s="17">
        <f t="shared" si="28"/>
        <v>3700.1139879123998</v>
      </c>
      <c r="O114" s="24">
        <f t="shared" si="19"/>
        <v>1.2409690689728803</v>
      </c>
      <c r="P114" s="7"/>
      <c r="Q114" s="25">
        <f t="shared" si="20"/>
        <v>-1776.3864895268068</v>
      </c>
      <c r="R114" s="24">
        <f t="shared" si="21"/>
        <v>3702.5654034542404</v>
      </c>
      <c r="S114" s="7"/>
      <c r="T114" s="25">
        <f t="shared" si="22"/>
        <v>0.4322063208722402</v>
      </c>
      <c r="U114" s="24">
        <f t="shared" si="23"/>
        <v>0.90531644476322848</v>
      </c>
      <c r="V114" s="7"/>
      <c r="W114" s="25">
        <f t="shared" si="24"/>
        <v>0.42001280198382634</v>
      </c>
      <c r="X114" s="24">
        <f t="shared" si="29"/>
        <v>196.91856788842824</v>
      </c>
      <c r="Y114" s="7"/>
      <c r="Z114" s="25">
        <f t="shared" si="30"/>
        <v>-621</v>
      </c>
      <c r="AA114" s="17">
        <f t="shared" si="31"/>
        <v>196.87499999999989</v>
      </c>
      <c r="AB114" s="24">
        <f t="shared" si="25"/>
        <v>3.4361169648638343</v>
      </c>
      <c r="AC114" s="17">
        <f t="shared" si="26"/>
        <v>4.3567888428356127E-2</v>
      </c>
    </row>
    <row r="115" spans="1:29" s="17" customFormat="1" x14ac:dyDescent="0.25">
      <c r="A115" s="17">
        <v>30</v>
      </c>
      <c r="B115" s="17">
        <v>-626</v>
      </c>
      <c r="C115" s="17">
        <v>12511</v>
      </c>
      <c r="D115" s="17">
        <v>15142</v>
      </c>
      <c r="E115" s="17">
        <v>13913</v>
      </c>
      <c r="F115" s="17">
        <v>11288</v>
      </c>
      <c r="G115" s="24"/>
      <c r="H115" s="7"/>
      <c r="I115" s="25">
        <f t="shared" si="17"/>
        <v>-1402</v>
      </c>
      <c r="J115" s="24">
        <f t="shared" si="17"/>
        <v>3854</v>
      </c>
      <c r="K115" s="7"/>
      <c r="L115" s="25">
        <f t="shared" si="27"/>
        <v>-1398.0065410890354</v>
      </c>
      <c r="M115" s="17">
        <f t="shared" si="18"/>
        <v>15.9477140735625</v>
      </c>
      <c r="N115" s="17">
        <f t="shared" si="28"/>
        <v>3851.0885787310308</v>
      </c>
      <c r="O115" s="24">
        <f t="shared" si="19"/>
        <v>8.4763738054062667</v>
      </c>
      <c r="P115" s="7"/>
      <c r="Q115" s="25">
        <f t="shared" si="20"/>
        <v>-1408.3864895268068</v>
      </c>
      <c r="R115" s="24">
        <f t="shared" si="21"/>
        <v>3857.5654034542404</v>
      </c>
      <c r="S115" s="7"/>
      <c r="T115" s="25">
        <f t="shared" si="22"/>
        <v>0.34266954099988678</v>
      </c>
      <c r="U115" s="24">
        <f t="shared" si="23"/>
        <v>0.9432155859390704</v>
      </c>
      <c r="V115" s="7"/>
      <c r="W115" s="25">
        <f t="shared" si="24"/>
        <v>0.32995574112343851</v>
      </c>
      <c r="X115" s="24">
        <f t="shared" si="29"/>
        <v>191.31094289782686</v>
      </c>
      <c r="Y115" s="7"/>
      <c r="Z115" s="25">
        <f t="shared" si="30"/>
        <v>-626</v>
      </c>
      <c r="AA115" s="17">
        <f t="shared" si="31"/>
        <v>191.2409999999999</v>
      </c>
      <c r="AB115" s="24">
        <f t="shared" si="25"/>
        <v>3.3377851148064743</v>
      </c>
      <c r="AC115" s="17">
        <f t="shared" si="26"/>
        <v>6.994289782696228E-2</v>
      </c>
    </row>
    <row r="116" spans="1:29" s="17" customFormat="1" x14ac:dyDescent="0.25">
      <c r="A116" s="17">
        <v>31</v>
      </c>
      <c r="B116" s="17">
        <v>-639</v>
      </c>
      <c r="C116" s="17">
        <v>12707</v>
      </c>
      <c r="D116" s="17">
        <v>15204</v>
      </c>
      <c r="E116" s="17">
        <v>13723</v>
      </c>
      <c r="F116" s="17">
        <v>11226</v>
      </c>
      <c r="G116" s="24"/>
      <c r="H116" s="7"/>
      <c r="I116" s="25">
        <f t="shared" ref="I116:J149" si="32">C116-E116</f>
        <v>-1016</v>
      </c>
      <c r="J116" s="24">
        <f t="shared" si="32"/>
        <v>3978</v>
      </c>
      <c r="K116" s="7"/>
      <c r="L116" s="25">
        <f t="shared" si="27"/>
        <v>-1004.5242200845364</v>
      </c>
      <c r="M116" s="17">
        <f t="shared" si="18"/>
        <v>131.69352466815752</v>
      </c>
      <c r="N116" s="17">
        <f t="shared" si="28"/>
        <v>3966.699027323677</v>
      </c>
      <c r="O116" s="24">
        <f t="shared" si="19"/>
        <v>127.71198343099901</v>
      </c>
      <c r="P116" s="7"/>
      <c r="Q116" s="25">
        <f t="shared" si="20"/>
        <v>-1022.3864895268069</v>
      </c>
      <c r="R116" s="24">
        <f t="shared" si="21"/>
        <v>3981.5654034542404</v>
      </c>
      <c r="S116" s="7"/>
      <c r="T116" s="25">
        <f t="shared" si="22"/>
        <v>0.24875324472073346</v>
      </c>
      <c r="U116" s="24">
        <f t="shared" si="23"/>
        <v>0.97353489887974387</v>
      </c>
      <c r="V116" s="7"/>
      <c r="W116" s="25">
        <f t="shared" si="24"/>
        <v>0.23562118553085962</v>
      </c>
      <c r="X116" s="24">
        <f t="shared" si="29"/>
        <v>185.63554705802596</v>
      </c>
      <c r="Y116" s="7"/>
      <c r="Z116" s="25">
        <f t="shared" si="30"/>
        <v>-639</v>
      </c>
      <c r="AA116" s="17">
        <f t="shared" si="31"/>
        <v>185.4899999999999</v>
      </c>
      <c r="AB116" s="24">
        <f t="shared" si="25"/>
        <v>3.2374112295242798</v>
      </c>
      <c r="AC116" s="17">
        <f t="shared" si="26"/>
        <v>0.14554705802606804</v>
      </c>
    </row>
    <row r="117" spans="1:29" s="17" customFormat="1" x14ac:dyDescent="0.25">
      <c r="A117" s="17">
        <v>32</v>
      </c>
      <c r="B117" s="17">
        <v>-630</v>
      </c>
      <c r="C117" s="17">
        <v>12903</v>
      </c>
      <c r="D117" s="17">
        <v>15231</v>
      </c>
      <c r="E117" s="17">
        <v>13514</v>
      </c>
      <c r="F117" s="17">
        <v>11185</v>
      </c>
      <c r="G117" s="24"/>
      <c r="H117" s="7"/>
      <c r="I117" s="25">
        <f t="shared" si="32"/>
        <v>-611</v>
      </c>
      <c r="J117" s="24">
        <f t="shared" si="32"/>
        <v>4046</v>
      </c>
      <c r="K117" s="7"/>
      <c r="L117" s="25">
        <f t="shared" si="27"/>
        <v>-606.60044203137193</v>
      </c>
      <c r="M117" s="17">
        <f t="shared" si="18"/>
        <v>19.35611031931878</v>
      </c>
      <c r="N117" s="17">
        <f t="shared" si="28"/>
        <v>4041.4759325867744</v>
      </c>
      <c r="O117" s="24">
        <f t="shared" si="19"/>
        <v>20.467185959409466</v>
      </c>
      <c r="P117" s="7"/>
      <c r="Q117" s="25">
        <f t="shared" si="20"/>
        <v>-617.38648952680694</v>
      </c>
      <c r="R117" s="24">
        <f t="shared" si="21"/>
        <v>4049.5654034542404</v>
      </c>
      <c r="S117" s="7"/>
      <c r="T117" s="25">
        <f t="shared" si="22"/>
        <v>0.15021412556773578</v>
      </c>
      <c r="U117" s="24">
        <f t="shared" si="23"/>
        <v>0.99016161887946808</v>
      </c>
      <c r="V117" s="7"/>
      <c r="W117" s="25">
        <f t="shared" si="24"/>
        <v>0.13684840448914753</v>
      </c>
      <c r="X117" s="24">
        <f t="shared" si="29"/>
        <v>179.89897520274599</v>
      </c>
      <c r="Y117" s="7"/>
      <c r="Z117" s="25">
        <f t="shared" si="30"/>
        <v>-630</v>
      </c>
      <c r="AA117" s="17">
        <f t="shared" si="31"/>
        <v>179.81999999999991</v>
      </c>
      <c r="AB117" s="24">
        <f t="shared" si="25"/>
        <v>3.1384510609362013</v>
      </c>
      <c r="AC117" s="17">
        <f t="shared" si="26"/>
        <v>7.8975202746079276E-2</v>
      </c>
    </row>
    <row r="118" spans="1:29" s="17" customFormat="1" x14ac:dyDescent="0.25">
      <c r="A118" s="17">
        <v>33</v>
      </c>
      <c r="B118" s="17">
        <v>-625</v>
      </c>
      <c r="C118" s="17">
        <v>13096</v>
      </c>
      <c r="D118" s="17">
        <v>15248</v>
      </c>
      <c r="E118" s="17">
        <v>13312</v>
      </c>
      <c r="F118" s="17">
        <v>11162</v>
      </c>
      <c r="G118" s="24"/>
      <c r="H118" s="7"/>
      <c r="I118" s="25">
        <f t="shared" si="32"/>
        <v>-216</v>
      </c>
      <c r="J118" s="24">
        <f t="shared" si="32"/>
        <v>4086</v>
      </c>
      <c r="K118" s="7"/>
      <c r="L118" s="25">
        <f t="shared" si="27"/>
        <v>-205.89716154531061</v>
      </c>
      <c r="M118" s="17">
        <f t="shared" si="18"/>
        <v>102.06734484155071</v>
      </c>
      <c r="N118" s="17">
        <f t="shared" si="28"/>
        <v>4076.466189477821</v>
      </c>
      <c r="O118" s="24">
        <f t="shared" si="19"/>
        <v>90.893543072811212</v>
      </c>
      <c r="P118" s="7"/>
      <c r="Q118" s="25">
        <f t="shared" si="20"/>
        <v>-222.38648952680688</v>
      </c>
      <c r="R118" s="24">
        <f t="shared" si="21"/>
        <v>4089.5654034542404</v>
      </c>
      <c r="S118" s="7"/>
      <c r="T118" s="25">
        <f t="shared" si="22"/>
        <v>5.4108071085182459E-2</v>
      </c>
      <c r="U118" s="24">
        <f t="shared" si="23"/>
        <v>0.99994204240871765</v>
      </c>
      <c r="V118" s="7"/>
      <c r="W118" s="25">
        <f t="shared" si="24"/>
        <v>4.0601419943755719E-2</v>
      </c>
      <c r="X118" s="24">
        <f t="shared" si="29"/>
        <v>174.35522902905859</v>
      </c>
      <c r="Y118" s="7"/>
      <c r="Z118" s="25">
        <f t="shared" si="30"/>
        <v>-625</v>
      </c>
      <c r="AA118" s="17">
        <f t="shared" si="31"/>
        <v>174.19499999999991</v>
      </c>
      <c r="AB118" s="24">
        <f t="shared" si="25"/>
        <v>3.040276290511521</v>
      </c>
      <c r="AC118" s="17">
        <f t="shared" si="26"/>
        <v>0.16022902905868364</v>
      </c>
    </row>
    <row r="119" spans="1:29" s="17" customFormat="1" x14ac:dyDescent="0.25">
      <c r="A119" s="17">
        <v>34</v>
      </c>
      <c r="B119" s="17">
        <v>-617</v>
      </c>
      <c r="C119" s="17">
        <v>13304</v>
      </c>
      <c r="D119" s="17">
        <v>15256</v>
      </c>
      <c r="E119" s="17">
        <v>13121</v>
      </c>
      <c r="F119" s="17">
        <v>11168</v>
      </c>
      <c r="G119" s="24"/>
      <c r="H119" s="7"/>
      <c r="I119" s="25">
        <f t="shared" si="32"/>
        <v>183</v>
      </c>
      <c r="J119" s="24">
        <f t="shared" si="32"/>
        <v>4088</v>
      </c>
      <c r="K119" s="7"/>
      <c r="L119" s="25">
        <f t="shared" si="27"/>
        <v>191.69695592192272</v>
      </c>
      <c r="M119" s="17">
        <f t="shared" si="18"/>
        <v>75.637042307866707</v>
      </c>
      <c r="N119" s="17">
        <f t="shared" si="28"/>
        <v>4072.3852178094867</v>
      </c>
      <c r="O119" s="24">
        <f t="shared" si="19"/>
        <v>243.82142285717208</v>
      </c>
      <c r="P119" s="7"/>
      <c r="Q119" s="25">
        <f t="shared" si="20"/>
        <v>176.61351047319312</v>
      </c>
      <c r="R119" s="24">
        <f t="shared" si="21"/>
        <v>4091.5654034542404</v>
      </c>
      <c r="S119" s="7"/>
      <c r="T119" s="25">
        <f t="shared" si="22"/>
        <v>-4.2971209265548593E-2</v>
      </c>
      <c r="U119" s="24">
        <f t="shared" si="23"/>
        <v>1.0004310635851801</v>
      </c>
      <c r="V119" s="7"/>
      <c r="W119" s="25">
        <f t="shared" si="24"/>
        <v>-5.6493330412813757E-2</v>
      </c>
      <c r="X119" s="24">
        <f t="shared" si="29"/>
        <v>168.79807913036564</v>
      </c>
      <c r="Y119" s="7"/>
      <c r="Z119" s="25">
        <f t="shared" si="30"/>
        <v>-617</v>
      </c>
      <c r="AA119" s="17">
        <f t="shared" si="31"/>
        <v>168.64199999999991</v>
      </c>
      <c r="AB119" s="24">
        <f t="shared" si="25"/>
        <v>2.9433581571482756</v>
      </c>
      <c r="AC119" s="17">
        <f t="shared" si="26"/>
        <v>0.1560791303657254</v>
      </c>
    </row>
    <row r="120" spans="1:29" s="17" customFormat="1" x14ac:dyDescent="0.25">
      <c r="A120" s="17">
        <v>35</v>
      </c>
      <c r="B120" s="17">
        <v>-602</v>
      </c>
      <c r="C120" s="17">
        <v>13501</v>
      </c>
      <c r="D120" s="17">
        <v>15235</v>
      </c>
      <c r="E120" s="17">
        <v>12929</v>
      </c>
      <c r="F120" s="17">
        <v>11189</v>
      </c>
      <c r="G120" s="24"/>
      <c r="H120" s="7"/>
      <c r="I120" s="25">
        <f t="shared" si="32"/>
        <v>572</v>
      </c>
      <c r="J120" s="24">
        <f t="shared" si="32"/>
        <v>4046</v>
      </c>
      <c r="K120" s="7"/>
      <c r="L120" s="25">
        <f t="shared" si="27"/>
        <v>577.97418297496779</v>
      </c>
      <c r="M120" s="17">
        <f t="shared" si="18"/>
        <v>35.690862218394983</v>
      </c>
      <c r="N120" s="17">
        <f t="shared" si="28"/>
        <v>4031.4505681716059</v>
      </c>
      <c r="O120" s="24">
        <f t="shared" si="19"/>
        <v>211.68596652908622</v>
      </c>
      <c r="P120" s="7"/>
      <c r="Q120" s="25">
        <f t="shared" si="20"/>
        <v>565.61351047319306</v>
      </c>
      <c r="R120" s="24">
        <f t="shared" si="21"/>
        <v>4049.5654034542404</v>
      </c>
      <c r="S120" s="7"/>
      <c r="T120" s="25">
        <f t="shared" si="22"/>
        <v>-0.13761742494583523</v>
      </c>
      <c r="U120" s="24">
        <f t="shared" si="23"/>
        <v>0.99016161887946808</v>
      </c>
      <c r="V120" s="7"/>
      <c r="W120" s="25">
        <f t="shared" si="24"/>
        <v>-0.15100942157798963</v>
      </c>
      <c r="X120" s="24">
        <f t="shared" si="29"/>
        <v>163.35872721494854</v>
      </c>
      <c r="Y120" s="7"/>
      <c r="Z120" s="25">
        <f t="shared" si="30"/>
        <v>-602</v>
      </c>
      <c r="AA120" s="17">
        <f t="shared" si="31"/>
        <v>163.2239999999999</v>
      </c>
      <c r="AB120" s="24">
        <f t="shared" si="25"/>
        <v>2.8487962182752229</v>
      </c>
      <c r="AC120" s="17">
        <f t="shared" si="26"/>
        <v>0.13472721494864004</v>
      </c>
    </row>
    <row r="121" spans="1:29" s="17" customFormat="1" x14ac:dyDescent="0.25">
      <c r="A121" s="17">
        <v>36</v>
      </c>
      <c r="B121" s="17">
        <v>-620</v>
      </c>
      <c r="C121" s="17">
        <v>13694</v>
      </c>
      <c r="D121" s="17">
        <v>15193</v>
      </c>
      <c r="E121" s="17">
        <v>12730</v>
      </c>
      <c r="F121" s="17">
        <v>11225</v>
      </c>
      <c r="G121" s="24"/>
      <c r="H121" s="7"/>
      <c r="I121" s="25">
        <f t="shared" si="32"/>
        <v>964</v>
      </c>
      <c r="J121" s="24">
        <f t="shared" si="32"/>
        <v>3968</v>
      </c>
      <c r="K121" s="7"/>
      <c r="L121" s="25">
        <f t="shared" si="27"/>
        <v>970.42114421927033</v>
      </c>
      <c r="M121" s="17">
        <f t="shared" si="18"/>
        <v>41.2310930846688</v>
      </c>
      <c r="N121" s="17">
        <f t="shared" si="28"/>
        <v>3951.5310619508969</v>
      </c>
      <c r="O121" s="24">
        <f t="shared" si="19"/>
        <v>271.22592046519731</v>
      </c>
      <c r="P121" s="7"/>
      <c r="Q121" s="25">
        <f t="shared" si="20"/>
        <v>957.61351047319306</v>
      </c>
      <c r="R121" s="24">
        <f t="shared" si="21"/>
        <v>3971.5654034542404</v>
      </c>
      <c r="S121" s="7"/>
      <c r="T121" s="25">
        <f t="shared" si="22"/>
        <v>-0.23299356002725521</v>
      </c>
      <c r="U121" s="24">
        <f t="shared" si="23"/>
        <v>0.97108979299743159</v>
      </c>
      <c r="V121" s="7"/>
      <c r="W121" s="25">
        <f t="shared" si="24"/>
        <v>-0.24613655771323315</v>
      </c>
      <c r="X121" s="24">
        <f t="shared" si="29"/>
        <v>157.80717891814436</v>
      </c>
      <c r="Y121" s="7"/>
      <c r="Z121" s="25">
        <f t="shared" si="30"/>
        <v>-620</v>
      </c>
      <c r="AA121" s="17">
        <f t="shared" si="31"/>
        <v>157.64399999999989</v>
      </c>
      <c r="AB121" s="24">
        <f t="shared" si="25"/>
        <v>2.7514068460139391</v>
      </c>
      <c r="AC121" s="17">
        <f t="shared" si="26"/>
        <v>0.16317891814446739</v>
      </c>
    </row>
    <row r="122" spans="1:29" s="17" customFormat="1" x14ac:dyDescent="0.25">
      <c r="A122" s="17">
        <v>37</v>
      </c>
      <c r="B122" s="17">
        <v>-634</v>
      </c>
      <c r="C122" s="17">
        <v>13889</v>
      </c>
      <c r="D122" s="17">
        <v>15127</v>
      </c>
      <c r="E122" s="17">
        <v>12533</v>
      </c>
      <c r="F122" s="17">
        <v>11289</v>
      </c>
      <c r="G122" s="24"/>
      <c r="H122" s="7"/>
      <c r="I122" s="25">
        <f t="shared" si="32"/>
        <v>1356</v>
      </c>
      <c r="J122" s="24">
        <f t="shared" si="32"/>
        <v>3838</v>
      </c>
      <c r="K122" s="7"/>
      <c r="L122" s="25">
        <f t="shared" si="27"/>
        <v>1362.2450065309256</v>
      </c>
      <c r="M122" s="17">
        <f t="shared" si="18"/>
        <v>39.000106571303313</v>
      </c>
      <c r="N122" s="17">
        <f t="shared" si="28"/>
        <v>3830.9702404907812</v>
      </c>
      <c r="O122" s="24">
        <f t="shared" si="19"/>
        <v>49.417518757452427</v>
      </c>
      <c r="P122" s="7"/>
      <c r="Q122" s="25">
        <f t="shared" si="20"/>
        <v>1349.6135104731932</v>
      </c>
      <c r="R122" s="24">
        <f t="shared" si="21"/>
        <v>3841.5654034542404</v>
      </c>
      <c r="S122" s="7"/>
      <c r="T122" s="25">
        <f t="shared" si="22"/>
        <v>-0.32836969510867525</v>
      </c>
      <c r="U122" s="24">
        <f t="shared" si="23"/>
        <v>0.93930341652737059</v>
      </c>
      <c r="V122" s="7"/>
      <c r="W122" s="25">
        <f t="shared" si="24"/>
        <v>-0.34109189008948848</v>
      </c>
      <c r="X122" s="24">
        <f t="shared" si="29"/>
        <v>152.07246095053711</v>
      </c>
      <c r="Y122" s="7"/>
      <c r="Z122" s="25">
        <f t="shared" si="30"/>
        <v>-634</v>
      </c>
      <c r="AA122" s="17">
        <f t="shared" si="31"/>
        <v>151.9379999999999</v>
      </c>
      <c r="AB122" s="24">
        <f t="shared" si="25"/>
        <v>2.6518183588951425</v>
      </c>
      <c r="AC122" s="17">
        <f t="shared" si="26"/>
        <v>0.13446095053720342</v>
      </c>
    </row>
    <row r="123" spans="1:29" s="17" customFormat="1" x14ac:dyDescent="0.25">
      <c r="A123" s="17">
        <v>38</v>
      </c>
      <c r="B123" s="17">
        <v>-633</v>
      </c>
      <c r="C123" s="17">
        <v>14084</v>
      </c>
      <c r="D123" s="17">
        <v>15055</v>
      </c>
      <c r="E123" s="17">
        <v>12349</v>
      </c>
      <c r="F123" s="17">
        <v>11372</v>
      </c>
      <c r="G123" s="24"/>
      <c r="H123" s="7"/>
      <c r="I123" s="25">
        <f t="shared" si="32"/>
        <v>1735</v>
      </c>
      <c r="J123" s="24">
        <f t="shared" si="32"/>
        <v>3683</v>
      </c>
      <c r="K123" s="7"/>
      <c r="L123" s="25">
        <f t="shared" si="27"/>
        <v>1740.0381030046869</v>
      </c>
      <c r="M123" s="17">
        <f t="shared" si="18"/>
        <v>25.382481885835627</v>
      </c>
      <c r="N123" s="17">
        <f t="shared" si="28"/>
        <v>3672.6091454297889</v>
      </c>
      <c r="O123" s="24">
        <f t="shared" si="19"/>
        <v>107.96985869927698</v>
      </c>
      <c r="P123" s="7"/>
      <c r="Q123" s="25">
        <f t="shared" si="20"/>
        <v>1728.6135104731932</v>
      </c>
      <c r="R123" s="24">
        <f t="shared" si="21"/>
        <v>3686.5654034542404</v>
      </c>
      <c r="S123" s="7"/>
      <c r="T123" s="25">
        <f t="shared" si="22"/>
        <v>-0.42058284611851748</v>
      </c>
      <c r="U123" s="24">
        <f t="shared" si="23"/>
        <v>0.90140427535152867</v>
      </c>
      <c r="V123" s="7"/>
      <c r="W123" s="25">
        <f t="shared" si="24"/>
        <v>-0.43280135169076706</v>
      </c>
      <c r="X123" s="24">
        <f t="shared" si="29"/>
        <v>146.38249963631313</v>
      </c>
      <c r="Y123" s="7"/>
      <c r="Z123" s="25">
        <f t="shared" si="30"/>
        <v>-633</v>
      </c>
      <c r="AA123" s="17">
        <f t="shared" si="31"/>
        <v>146.2409999999999</v>
      </c>
      <c r="AB123" s="24">
        <f t="shared" si="25"/>
        <v>2.5523869514090256</v>
      </c>
      <c r="AC123" s="17">
        <f t="shared" si="26"/>
        <v>0.14149963631322748</v>
      </c>
    </row>
    <row r="124" spans="1:29" s="17" customFormat="1" x14ac:dyDescent="0.25">
      <c r="A124" s="17">
        <v>39</v>
      </c>
      <c r="B124" s="17">
        <v>-627</v>
      </c>
      <c r="C124" s="17">
        <v>14256</v>
      </c>
      <c r="D124" s="17">
        <v>14950</v>
      </c>
      <c r="E124" s="17">
        <v>12161</v>
      </c>
      <c r="F124" s="17">
        <v>11460</v>
      </c>
      <c r="G124" s="24"/>
      <c r="H124" s="7"/>
      <c r="I124" s="25">
        <f t="shared" si="32"/>
        <v>2095</v>
      </c>
      <c r="J124" s="24">
        <f t="shared" si="32"/>
        <v>3490</v>
      </c>
      <c r="K124" s="7"/>
      <c r="L124" s="25">
        <f t="shared" si="27"/>
        <v>2097.366113469323</v>
      </c>
      <c r="M124" s="17">
        <f t="shared" si="18"/>
        <v>5.5984929497115061</v>
      </c>
      <c r="N124" s="17">
        <f t="shared" si="28"/>
        <v>3479.867068961446</v>
      </c>
      <c r="O124" s="24">
        <f t="shared" si="19"/>
        <v>102.67629143209173</v>
      </c>
      <c r="P124" s="7"/>
      <c r="Q124" s="25">
        <f t="shared" si="20"/>
        <v>2088.6135104731929</v>
      </c>
      <c r="R124" s="24">
        <f t="shared" si="21"/>
        <v>3493.5654034542404</v>
      </c>
      <c r="S124" s="7"/>
      <c r="T124" s="25">
        <f t="shared" si="22"/>
        <v>-0.50817317425451536</v>
      </c>
      <c r="U124" s="24">
        <f t="shared" si="23"/>
        <v>0.85421373182289961</v>
      </c>
      <c r="V124" s="7"/>
      <c r="W124" s="25">
        <f t="shared" si="24"/>
        <v>-0.51976201950935674</v>
      </c>
      <c r="X124" s="24">
        <f t="shared" si="29"/>
        <v>140.7108921709073</v>
      </c>
      <c r="Y124" s="7"/>
      <c r="Z124" s="25">
        <f t="shared" si="30"/>
        <v>-627</v>
      </c>
      <c r="AA124" s="17">
        <f t="shared" si="31"/>
        <v>140.5979999999999</v>
      </c>
      <c r="AB124" s="24">
        <f t="shared" si="25"/>
        <v>2.4538980217189859</v>
      </c>
      <c r="AC124" s="17">
        <f t="shared" si="26"/>
        <v>0.11289217090740067</v>
      </c>
    </row>
    <row r="125" spans="1:29" s="17" customFormat="1" x14ac:dyDescent="0.25">
      <c r="A125" s="17">
        <v>40</v>
      </c>
      <c r="B125" s="17">
        <v>-632</v>
      </c>
      <c r="C125" s="17">
        <v>14431</v>
      </c>
      <c r="D125" s="17">
        <v>14832</v>
      </c>
      <c r="E125" s="17">
        <v>11989</v>
      </c>
      <c r="F125" s="17">
        <v>11577</v>
      </c>
      <c r="G125" s="24"/>
      <c r="H125" s="7"/>
      <c r="I125" s="25">
        <f t="shared" si="32"/>
        <v>2442</v>
      </c>
      <c r="J125" s="24">
        <f t="shared" si="32"/>
        <v>3255</v>
      </c>
      <c r="K125" s="7"/>
      <c r="L125" s="25">
        <f t="shared" si="27"/>
        <v>2437.0110665366333</v>
      </c>
      <c r="M125" s="17">
        <f t="shared" si="18"/>
        <v>24.889457101900259</v>
      </c>
      <c r="N125" s="17">
        <f t="shared" si="28"/>
        <v>3251.3539316996385</v>
      </c>
      <c r="O125" s="24">
        <f t="shared" si="19"/>
        <v>13.293814050901352</v>
      </c>
      <c r="P125" s="7"/>
      <c r="Q125" s="25">
        <f t="shared" si="20"/>
        <v>2435.6135104731929</v>
      </c>
      <c r="R125" s="24">
        <f t="shared" si="21"/>
        <v>3258.5654034542404</v>
      </c>
      <c r="S125" s="7"/>
      <c r="T125" s="25">
        <f t="shared" si="22"/>
        <v>-0.59260051831893568</v>
      </c>
      <c r="U125" s="24">
        <f t="shared" si="23"/>
        <v>0.79675374358855866</v>
      </c>
      <c r="V125" s="7"/>
      <c r="W125" s="25">
        <f t="shared" si="24"/>
        <v>-0.60342064993945443</v>
      </c>
      <c r="X125" s="24">
        <f t="shared" si="29"/>
        <v>134.89165037955763</v>
      </c>
      <c r="Y125" s="7"/>
      <c r="Z125" s="25">
        <f t="shared" si="30"/>
        <v>-632</v>
      </c>
      <c r="AA125" s="17">
        <f t="shared" si="31"/>
        <v>134.90999999999991</v>
      </c>
      <c r="AB125" s="24">
        <f t="shared" si="25"/>
        <v>2.3546236938655483</v>
      </c>
      <c r="AC125" s="17">
        <f t="shared" si="26"/>
        <v>-1.8349620442279502E-2</v>
      </c>
    </row>
    <row r="126" spans="1:29" s="17" customFormat="1" x14ac:dyDescent="0.25">
      <c r="A126" s="17">
        <v>41</v>
      </c>
      <c r="B126" s="17">
        <v>-622</v>
      </c>
      <c r="C126" s="17">
        <v>14590</v>
      </c>
      <c r="D126" s="17">
        <v>14705</v>
      </c>
      <c r="E126" s="17">
        <v>11837</v>
      </c>
      <c r="F126" s="17">
        <v>11708</v>
      </c>
      <c r="G126" s="24"/>
      <c r="H126" s="7"/>
      <c r="I126" s="25">
        <f t="shared" si="32"/>
        <v>2753</v>
      </c>
      <c r="J126" s="24">
        <f t="shared" si="32"/>
        <v>2997</v>
      </c>
      <c r="K126" s="7"/>
      <c r="L126" s="25">
        <f t="shared" si="27"/>
        <v>2747.9124028252354</v>
      </c>
      <c r="M126" s="17">
        <f t="shared" si="18"/>
        <v>25.883645012672702</v>
      </c>
      <c r="N126" s="17">
        <f t="shared" si="28"/>
        <v>2995.0817052104435</v>
      </c>
      <c r="O126" s="24">
        <f t="shared" si="19"/>
        <v>3.6798548996396629</v>
      </c>
      <c r="P126" s="7"/>
      <c r="Q126" s="25">
        <f t="shared" si="20"/>
        <v>2746.6135104731929</v>
      </c>
      <c r="R126" s="24">
        <f t="shared" si="21"/>
        <v>3000.5654034542404</v>
      </c>
      <c r="S126" s="7"/>
      <c r="T126" s="25">
        <f t="shared" si="22"/>
        <v>-0.66826882956975608</v>
      </c>
      <c r="U126" s="24">
        <f t="shared" si="23"/>
        <v>0.73367001182489922</v>
      </c>
      <c r="V126" s="7"/>
      <c r="W126" s="25">
        <f t="shared" si="24"/>
        <v>-0.6782434578375931</v>
      </c>
      <c r="X126" s="24">
        <f t="shared" si="29"/>
        <v>129.278149649022</v>
      </c>
      <c r="Y126" s="7"/>
      <c r="Z126" s="25">
        <f t="shared" si="30"/>
        <v>-622</v>
      </c>
      <c r="AA126" s="17">
        <f t="shared" si="31"/>
        <v>129.3119999999999</v>
      </c>
      <c r="AB126" s="24">
        <f t="shared" si="25"/>
        <v>2.2569201623389055</v>
      </c>
      <c r="AC126" s="17">
        <f t="shared" si="26"/>
        <v>-3.3850350977900234E-2</v>
      </c>
    </row>
    <row r="127" spans="1:29" s="17" customFormat="1" x14ac:dyDescent="0.25">
      <c r="A127" s="17">
        <v>42</v>
      </c>
      <c r="B127" s="17">
        <v>-608</v>
      </c>
      <c r="C127" s="17">
        <v>14724</v>
      </c>
      <c r="D127" s="17">
        <v>14561</v>
      </c>
      <c r="E127" s="17">
        <v>11694</v>
      </c>
      <c r="F127" s="17">
        <v>11845</v>
      </c>
      <c r="G127" s="24"/>
      <c r="H127" s="7"/>
      <c r="I127" s="25">
        <f t="shared" si="32"/>
        <v>3030</v>
      </c>
      <c r="J127" s="24">
        <f t="shared" si="32"/>
        <v>2716</v>
      </c>
      <c r="K127" s="7"/>
      <c r="L127" s="25">
        <f t="shared" si="27"/>
        <v>3026.5458956736638</v>
      </c>
      <c r="M127" s="17">
        <f t="shared" si="18"/>
        <v>11.930836697214207</v>
      </c>
      <c r="N127" s="17">
        <f t="shared" si="28"/>
        <v>2716.8557971042824</v>
      </c>
      <c r="O127" s="24">
        <f t="shared" si="19"/>
        <v>0.73238868369809607</v>
      </c>
      <c r="P127" s="7"/>
      <c r="Q127" s="25">
        <f t="shared" si="20"/>
        <v>3023.6135104731929</v>
      </c>
      <c r="R127" s="24">
        <f t="shared" si="21"/>
        <v>2719.5654034542404</v>
      </c>
      <c r="S127" s="7"/>
      <c r="T127" s="25">
        <f t="shared" si="22"/>
        <v>-0.73566472094106561</v>
      </c>
      <c r="U127" s="24">
        <f t="shared" si="23"/>
        <v>0.66496253653192117</v>
      </c>
      <c r="V127" s="7"/>
      <c r="W127" s="25">
        <f t="shared" si="24"/>
        <v>-0.74471710055976115</v>
      </c>
      <c r="X127" s="24">
        <f t="shared" si="29"/>
        <v>123.79194593219063</v>
      </c>
      <c r="Y127" s="7"/>
      <c r="Z127" s="25">
        <f t="shared" si="30"/>
        <v>-608</v>
      </c>
      <c r="AA127" s="17">
        <f t="shared" si="31"/>
        <v>123.8399999999999</v>
      </c>
      <c r="AB127" s="24">
        <f t="shared" si="25"/>
        <v>2.161415745669776</v>
      </c>
      <c r="AC127" s="17">
        <f t="shared" si="26"/>
        <v>-4.8054067809275125E-2</v>
      </c>
    </row>
    <row r="128" spans="1:29" s="17" customFormat="1" x14ac:dyDescent="0.25">
      <c r="A128" s="17">
        <v>43</v>
      </c>
      <c r="B128" s="17">
        <v>-616</v>
      </c>
      <c r="C128" s="17">
        <v>14852</v>
      </c>
      <c r="D128" s="17">
        <v>14403</v>
      </c>
      <c r="E128" s="17">
        <v>11565</v>
      </c>
      <c r="F128" s="17">
        <v>11998</v>
      </c>
      <c r="G128" s="24"/>
      <c r="H128" s="7"/>
      <c r="I128" s="25">
        <f t="shared" si="32"/>
        <v>3287</v>
      </c>
      <c r="J128" s="24">
        <f t="shared" si="32"/>
        <v>2405</v>
      </c>
      <c r="K128" s="7"/>
      <c r="L128" s="25">
        <f t="shared" si="27"/>
        <v>3280.7448571720897</v>
      </c>
      <c r="M128" s="17">
        <f t="shared" si="18"/>
        <v>39.126811797557373</v>
      </c>
      <c r="N128" s="17">
        <f t="shared" si="28"/>
        <v>2409.6415278323202</v>
      </c>
      <c r="O128" s="24">
        <f t="shared" si="19"/>
        <v>21.543780618203122</v>
      </c>
      <c r="P128" s="7"/>
      <c r="Q128" s="25">
        <f t="shared" si="20"/>
        <v>3280.6135104731929</v>
      </c>
      <c r="R128" s="24">
        <f t="shared" si="21"/>
        <v>2408.5654034542404</v>
      </c>
      <c r="S128" s="7"/>
      <c r="T128" s="25">
        <f t="shared" si="22"/>
        <v>-0.79819448297148632</v>
      </c>
      <c r="U128" s="24">
        <f t="shared" si="23"/>
        <v>0.58891974359200605</v>
      </c>
      <c r="V128" s="7"/>
      <c r="W128" s="25">
        <f t="shared" si="24"/>
        <v>-0.8062250521687826</v>
      </c>
      <c r="X128" s="24">
        <f t="shared" si="29"/>
        <v>118.17692819138409</v>
      </c>
      <c r="Y128" s="7"/>
      <c r="Z128" s="25">
        <f t="shared" si="30"/>
        <v>-616</v>
      </c>
      <c r="AA128" s="17">
        <f t="shared" si="31"/>
        <v>118.29599999999991</v>
      </c>
      <c r="AB128" s="24">
        <f t="shared" si="25"/>
        <v>2.0646546919392104</v>
      </c>
      <c r="AC128" s="17">
        <f t="shared" si="26"/>
        <v>-0.11907180861581423</v>
      </c>
    </row>
    <row r="129" spans="1:29" s="17" customFormat="1" x14ac:dyDescent="0.25">
      <c r="A129" s="17">
        <v>44</v>
      </c>
      <c r="B129" s="17">
        <v>-621</v>
      </c>
      <c r="C129" s="17">
        <v>14960</v>
      </c>
      <c r="D129" s="17">
        <v>14230</v>
      </c>
      <c r="E129" s="17">
        <v>11448</v>
      </c>
      <c r="F129" s="17">
        <v>12158</v>
      </c>
      <c r="G129" s="24"/>
      <c r="H129" s="7"/>
      <c r="I129" s="25">
        <f t="shared" si="32"/>
        <v>3512</v>
      </c>
      <c r="J129" s="24">
        <f t="shared" si="32"/>
        <v>2072</v>
      </c>
      <c r="K129" s="7"/>
      <c r="L129" s="25">
        <f t="shared" si="27"/>
        <v>3505.9742671535514</v>
      </c>
      <c r="M129" s="17">
        <f t="shared" si="18"/>
        <v>36.309456336769436</v>
      </c>
      <c r="N129" s="17">
        <f t="shared" si="28"/>
        <v>2077.0412208294392</v>
      </c>
      <c r="O129" s="24">
        <f t="shared" si="19"/>
        <v>25.413907451171916</v>
      </c>
      <c r="P129" s="7"/>
      <c r="Q129" s="25">
        <f t="shared" si="20"/>
        <v>3505.6135104731929</v>
      </c>
      <c r="R129" s="24">
        <f t="shared" si="21"/>
        <v>2075.5654034542404</v>
      </c>
      <c r="S129" s="7"/>
      <c r="T129" s="25">
        <f t="shared" si="22"/>
        <v>-0.85293843805648506</v>
      </c>
      <c r="U129" s="24">
        <f t="shared" si="23"/>
        <v>0.50749771771100372</v>
      </c>
      <c r="V129" s="7"/>
      <c r="W129" s="25">
        <f t="shared" si="24"/>
        <v>-0.85987379987626422</v>
      </c>
      <c r="X129" s="24">
        <f t="shared" si="29"/>
        <v>112.57919569322638</v>
      </c>
      <c r="Y129" s="7"/>
      <c r="Z129" s="25">
        <f t="shared" si="30"/>
        <v>-621</v>
      </c>
      <c r="AA129" s="17">
        <f t="shared" si="31"/>
        <v>112.70699999999991</v>
      </c>
      <c r="AB129" s="24">
        <f t="shared" si="25"/>
        <v>1.9671082400452475</v>
      </c>
      <c r="AC129" s="17">
        <f t="shared" si="26"/>
        <v>-0.12780430677352683</v>
      </c>
    </row>
    <row r="130" spans="1:29" s="17" customFormat="1" x14ac:dyDescent="0.25">
      <c r="A130" s="17">
        <v>45</v>
      </c>
      <c r="B130" s="17">
        <v>-624</v>
      </c>
      <c r="C130" s="17">
        <v>15062</v>
      </c>
      <c r="D130" s="17">
        <v>14062</v>
      </c>
      <c r="E130" s="17">
        <v>11356</v>
      </c>
      <c r="F130" s="17">
        <v>12344</v>
      </c>
      <c r="G130" s="24"/>
      <c r="H130" s="7"/>
      <c r="I130" s="25">
        <f t="shared" si="32"/>
        <v>3706</v>
      </c>
      <c r="J130" s="24">
        <f t="shared" si="32"/>
        <v>1718</v>
      </c>
      <c r="K130" s="7"/>
      <c r="L130" s="25">
        <f t="shared" si="27"/>
        <v>3698.7524435215232</v>
      </c>
      <c r="M130" s="17">
        <f t="shared" si="18"/>
        <v>52.527074908710759</v>
      </c>
      <c r="N130" s="17">
        <f t="shared" si="28"/>
        <v>1722.8716035275756</v>
      </c>
      <c r="O130" s="24">
        <f t="shared" si="19"/>
        <v>23.732520929887457</v>
      </c>
      <c r="P130" s="7"/>
      <c r="Q130" s="25">
        <f t="shared" si="20"/>
        <v>3699.6135104731929</v>
      </c>
      <c r="R130" s="24">
        <f t="shared" si="21"/>
        <v>1721.5654034542401</v>
      </c>
      <c r="S130" s="7"/>
      <c r="T130" s="25">
        <f t="shared" si="22"/>
        <v>-0.90013989266310623</v>
      </c>
      <c r="U130" s="24">
        <f t="shared" si="23"/>
        <v>0.42094096947714532</v>
      </c>
      <c r="V130" s="7"/>
      <c r="W130" s="25">
        <f t="shared" si="24"/>
        <v>-0.90590997627864178</v>
      </c>
      <c r="X130" s="24">
        <f t="shared" si="29"/>
        <v>106.95253345019705</v>
      </c>
      <c r="Y130" s="7"/>
      <c r="Z130" s="25">
        <f t="shared" si="30"/>
        <v>-624</v>
      </c>
      <c r="AA130" s="17">
        <f t="shared" si="31"/>
        <v>107.09099999999991</v>
      </c>
      <c r="AB130" s="24">
        <f t="shared" si="25"/>
        <v>1.8690905492532459</v>
      </c>
      <c r="AC130" s="17">
        <f t="shared" si="26"/>
        <v>-0.13846654980285678</v>
      </c>
    </row>
    <row r="131" spans="1:29" s="17" customFormat="1" x14ac:dyDescent="0.25">
      <c r="A131" s="17">
        <v>46</v>
      </c>
      <c r="B131" s="17">
        <v>-635</v>
      </c>
      <c r="C131" s="17">
        <v>15144</v>
      </c>
      <c r="D131" s="17">
        <v>13871</v>
      </c>
      <c r="E131" s="17">
        <v>11278</v>
      </c>
      <c r="F131" s="17">
        <v>12534</v>
      </c>
      <c r="G131" s="24"/>
      <c r="H131" s="7"/>
      <c r="I131" s="25">
        <f t="shared" si="32"/>
        <v>3866</v>
      </c>
      <c r="J131" s="24">
        <f t="shared" si="32"/>
        <v>1337</v>
      </c>
      <c r="K131" s="7"/>
      <c r="L131" s="25">
        <f t="shared" si="27"/>
        <v>3858.5075331938388</v>
      </c>
      <c r="M131" s="17">
        <f t="shared" si="18"/>
        <v>56.137058841428107</v>
      </c>
      <c r="N131" s="17">
        <f t="shared" si="28"/>
        <v>1345.4294349902093</v>
      </c>
      <c r="O131" s="24">
        <f t="shared" si="19"/>
        <v>71.055374254164889</v>
      </c>
      <c r="P131" s="7"/>
      <c r="Q131" s="25">
        <f t="shared" si="20"/>
        <v>3859.6135104731929</v>
      </c>
      <c r="R131" s="24">
        <f t="shared" si="21"/>
        <v>1340.5654034542401</v>
      </c>
      <c r="S131" s="7"/>
      <c r="T131" s="25">
        <f t="shared" si="22"/>
        <v>-0.93906892739021641</v>
      </c>
      <c r="U131" s="24">
        <f t="shared" si="23"/>
        <v>0.32778243536104357</v>
      </c>
      <c r="V131" s="7"/>
      <c r="W131" s="25">
        <f t="shared" si="24"/>
        <v>-0.94358377183128028</v>
      </c>
      <c r="X131" s="24">
        <f t="shared" si="29"/>
        <v>101.18630237154093</v>
      </c>
      <c r="Y131" s="7"/>
      <c r="Z131" s="25">
        <f t="shared" si="30"/>
        <v>-635</v>
      </c>
      <c r="AA131" s="17">
        <f t="shared" si="31"/>
        <v>101.37599999999991</v>
      </c>
      <c r="AB131" s="24">
        <f t="shared" si="25"/>
        <v>1.7693449825017697</v>
      </c>
      <c r="AC131" s="17">
        <f t="shared" si="26"/>
        <v>-0.18969762845897264</v>
      </c>
    </row>
    <row r="132" spans="1:29" s="17" customFormat="1" x14ac:dyDescent="0.25">
      <c r="A132" s="17">
        <v>47</v>
      </c>
      <c r="B132" s="17">
        <v>-641</v>
      </c>
      <c r="C132" s="17">
        <v>15194</v>
      </c>
      <c r="D132" s="17">
        <v>13663</v>
      </c>
      <c r="E132" s="17">
        <v>11207</v>
      </c>
      <c r="F132" s="17">
        <v>12721</v>
      </c>
      <c r="G132" s="24"/>
      <c r="H132" s="7"/>
      <c r="I132" s="25">
        <f t="shared" si="32"/>
        <v>3987</v>
      </c>
      <c r="J132" s="24">
        <f t="shared" si="32"/>
        <v>942</v>
      </c>
      <c r="K132" s="7"/>
      <c r="L132" s="25">
        <f t="shared" si="27"/>
        <v>3980.9052881876732</v>
      </c>
      <c r="M132" s="17">
        <f t="shared" si="18"/>
        <v>37.145512075315217</v>
      </c>
      <c r="N132" s="17">
        <f t="shared" si="28"/>
        <v>950.80326895806184</v>
      </c>
      <c r="O132" s="24">
        <f t="shared" si="19"/>
        <v>77.497544347975108</v>
      </c>
      <c r="P132" s="7"/>
      <c r="Q132" s="25">
        <f t="shared" si="20"/>
        <v>3980.6135104731929</v>
      </c>
      <c r="R132" s="24">
        <f t="shared" si="21"/>
        <v>945.56540345424025</v>
      </c>
      <c r="S132" s="7"/>
      <c r="T132" s="25">
        <f t="shared" si="22"/>
        <v>-0.96850900990259348</v>
      </c>
      <c r="U132" s="24">
        <f t="shared" si="23"/>
        <v>0.23120075300970444</v>
      </c>
      <c r="V132" s="7"/>
      <c r="W132" s="25">
        <f t="shared" si="24"/>
        <v>-0.97172149408395592</v>
      </c>
      <c r="X132" s="24">
        <f t="shared" si="29"/>
        <v>95.413566739498606</v>
      </c>
      <c r="Y132" s="7"/>
      <c r="Z132" s="25">
        <f t="shared" si="30"/>
        <v>-641</v>
      </c>
      <c r="AA132" s="17">
        <f t="shared" si="31"/>
        <v>95.6069999999999</v>
      </c>
      <c r="AB132" s="24">
        <f t="shared" si="25"/>
        <v>1.6686569379542169</v>
      </c>
      <c r="AC132" s="17">
        <f t="shared" si="26"/>
        <v>-0.19343326050129406</v>
      </c>
    </row>
    <row r="133" spans="1:29" s="17" customFormat="1" x14ac:dyDescent="0.25">
      <c r="A133" s="17">
        <v>48</v>
      </c>
      <c r="B133" s="17">
        <v>-625</v>
      </c>
      <c r="C133" s="17">
        <v>15244</v>
      </c>
      <c r="D133" s="17">
        <v>13476</v>
      </c>
      <c r="E133" s="17">
        <v>11177</v>
      </c>
      <c r="F133" s="17">
        <v>12928</v>
      </c>
      <c r="G133" s="24"/>
      <c r="H133" s="7"/>
      <c r="I133" s="25">
        <f t="shared" si="32"/>
        <v>4067</v>
      </c>
      <c r="J133" s="24">
        <f t="shared" si="32"/>
        <v>548</v>
      </c>
      <c r="K133" s="7"/>
      <c r="L133" s="25">
        <f t="shared" si="27"/>
        <v>4061.465875580825</v>
      </c>
      <c r="M133" s="17">
        <f t="shared" si="18"/>
        <v>30.626533086908882</v>
      </c>
      <c r="N133" s="17">
        <f t="shared" si="28"/>
        <v>556.66635210253935</v>
      </c>
      <c r="O133" s="24">
        <f t="shared" si="19"/>
        <v>75.105658765188196</v>
      </c>
      <c r="P133" s="7"/>
      <c r="Q133" s="25">
        <f t="shared" si="20"/>
        <v>4060.6135104731929</v>
      </c>
      <c r="R133" s="24">
        <f t="shared" si="21"/>
        <v>551.56540345424025</v>
      </c>
      <c r="S133" s="7"/>
      <c r="T133" s="25">
        <f t="shared" si="22"/>
        <v>-0.98797352726614851</v>
      </c>
      <c r="U133" s="24">
        <f t="shared" si="23"/>
        <v>0.13486358124659656</v>
      </c>
      <c r="V133" s="7"/>
      <c r="W133" s="25">
        <f t="shared" si="24"/>
        <v>-0.98988604445731143</v>
      </c>
      <c r="X133" s="24">
        <f t="shared" si="29"/>
        <v>89.788378419293338</v>
      </c>
      <c r="Y133" s="7"/>
      <c r="Z133" s="25">
        <f t="shared" si="30"/>
        <v>-625</v>
      </c>
      <c r="AA133" s="17">
        <f t="shared" si="31"/>
        <v>89.9819999999999</v>
      </c>
      <c r="AB133" s="24">
        <f t="shared" si="25"/>
        <v>1.5704821675295357</v>
      </c>
      <c r="AC133" s="17">
        <f t="shared" si="26"/>
        <v>-0.19362158070656221</v>
      </c>
    </row>
    <row r="134" spans="1:29" s="17" customFormat="1" x14ac:dyDescent="0.25">
      <c r="A134" s="17">
        <v>49</v>
      </c>
      <c r="B134" s="17">
        <v>-619</v>
      </c>
      <c r="C134" s="17">
        <v>15257</v>
      </c>
      <c r="D134" s="17">
        <v>13271</v>
      </c>
      <c r="E134" s="17">
        <v>11151</v>
      </c>
      <c r="F134" s="17">
        <v>13116</v>
      </c>
      <c r="G134" s="24"/>
      <c r="H134" s="7"/>
      <c r="I134" s="25">
        <f t="shared" si="32"/>
        <v>4106</v>
      </c>
      <c r="J134" s="24">
        <f t="shared" si="32"/>
        <v>155</v>
      </c>
      <c r="K134" s="7"/>
      <c r="L134" s="25">
        <f t="shared" si="27"/>
        <v>4102.738402066866</v>
      </c>
      <c r="M134" s="17">
        <f t="shared" si="18"/>
        <v>10.638021077423971</v>
      </c>
      <c r="N134" s="17">
        <f t="shared" si="28"/>
        <v>160.97164047718854</v>
      </c>
      <c r="O134" s="24">
        <f t="shared" si="19"/>
        <v>35.66048998879662</v>
      </c>
      <c r="P134" s="7"/>
      <c r="Q134" s="25">
        <f t="shared" si="20"/>
        <v>4099.6135104731929</v>
      </c>
      <c r="R134" s="24">
        <f t="shared" si="21"/>
        <v>158.56540345424023</v>
      </c>
      <c r="S134" s="7"/>
      <c r="T134" s="25">
        <f t="shared" si="22"/>
        <v>-0.99746247948088163</v>
      </c>
      <c r="U134" s="24">
        <f t="shared" si="23"/>
        <v>3.8770920071719901E-2</v>
      </c>
      <c r="V134" s="7"/>
      <c r="W134" s="25">
        <f t="shared" si="24"/>
        <v>-0.99807742295134694</v>
      </c>
      <c r="X134" s="24">
        <f t="shared" si="29"/>
        <v>84.254652078173194</v>
      </c>
      <c r="Y134" s="7"/>
      <c r="Z134" s="25">
        <f t="shared" si="30"/>
        <v>-619</v>
      </c>
      <c r="AA134" s="17">
        <f t="shared" si="31"/>
        <v>84.410999999999902</v>
      </c>
      <c r="AB134" s="24">
        <f t="shared" si="25"/>
        <v>1.4732498749009317</v>
      </c>
      <c r="AC134" s="17">
        <f t="shared" si="26"/>
        <v>-0.15634792182670765</v>
      </c>
    </row>
    <row r="135" spans="1:29" s="17" customFormat="1" x14ac:dyDescent="0.25">
      <c r="A135" s="17">
        <v>50</v>
      </c>
      <c r="B135" s="17">
        <v>-619</v>
      </c>
      <c r="C135" s="17">
        <v>15274</v>
      </c>
      <c r="D135" s="17">
        <v>13089</v>
      </c>
      <c r="E135" s="17">
        <v>11159</v>
      </c>
      <c r="F135" s="17">
        <v>13327</v>
      </c>
      <c r="G135" s="24"/>
      <c r="H135" s="7"/>
      <c r="I135" s="25">
        <f t="shared" si="32"/>
        <v>4115</v>
      </c>
      <c r="J135" s="24">
        <f t="shared" si="32"/>
        <v>-238</v>
      </c>
      <c r="K135" s="7"/>
      <c r="L135" s="25">
        <f t="shared" si="27"/>
        <v>4105.289763324231</v>
      </c>
      <c r="M135" s="17">
        <f t="shared" si="18"/>
        <v>94.288696299449612</v>
      </c>
      <c r="N135" s="17">
        <f t="shared" si="28"/>
        <v>-236.28090309937909</v>
      </c>
      <c r="O135" s="24">
        <f t="shared" si="19"/>
        <v>2.9552941537244242</v>
      </c>
      <c r="P135" s="7"/>
      <c r="Q135" s="25">
        <f t="shared" si="20"/>
        <v>4108.6135104731929</v>
      </c>
      <c r="R135" s="24">
        <f t="shared" si="21"/>
        <v>-234.43459654575977</v>
      </c>
      <c r="S135" s="7"/>
      <c r="T135" s="25">
        <f t="shared" si="22"/>
        <v>-0.99965223768428157</v>
      </c>
      <c r="U135" s="24">
        <f t="shared" si="23"/>
        <v>-5.7321741103156749E-2</v>
      </c>
      <c r="V135" s="7"/>
      <c r="W135" s="25">
        <f t="shared" si="24"/>
        <v>-0.99896894110555656</v>
      </c>
      <c r="X135" s="24">
        <f t="shared" si="29"/>
        <v>78.74599898719697</v>
      </c>
      <c r="Y135" s="7"/>
      <c r="Z135" s="25">
        <f t="shared" si="30"/>
        <v>-619</v>
      </c>
      <c r="AA135" s="17">
        <f t="shared" si="31"/>
        <v>78.839999999999904</v>
      </c>
      <c r="AB135" s="24">
        <f t="shared" si="25"/>
        <v>1.3760175822723277</v>
      </c>
      <c r="AC135" s="17">
        <f t="shared" si="26"/>
        <v>-9.400101280293427E-2</v>
      </c>
    </row>
    <row r="136" spans="1:29" s="17" customFormat="1" x14ac:dyDescent="0.25">
      <c r="A136" s="17">
        <v>51</v>
      </c>
      <c r="B136" s="17">
        <v>-612</v>
      </c>
      <c r="C136" s="17">
        <v>15236</v>
      </c>
      <c r="D136" s="17">
        <v>12878</v>
      </c>
      <c r="E136" s="17">
        <v>11168</v>
      </c>
      <c r="F136" s="17">
        <v>13507</v>
      </c>
      <c r="G136" s="24"/>
      <c r="H136" s="7"/>
      <c r="I136" s="25">
        <f t="shared" si="32"/>
        <v>4068</v>
      </c>
      <c r="J136" s="24">
        <f t="shared" si="32"/>
        <v>-629</v>
      </c>
      <c r="K136" s="7"/>
      <c r="L136" s="25">
        <f t="shared" si="27"/>
        <v>4069.7208187715332</v>
      </c>
      <c r="M136" s="17">
        <f t="shared" si="18"/>
        <v>2.9612172444611398</v>
      </c>
      <c r="N136" s="17">
        <f t="shared" si="28"/>
        <v>-626.88938366791831</v>
      </c>
      <c r="O136" s="24">
        <f t="shared" si="19"/>
        <v>4.4547013012499681</v>
      </c>
      <c r="P136" s="7"/>
      <c r="Q136" s="25">
        <f t="shared" si="20"/>
        <v>4061.6135104731929</v>
      </c>
      <c r="R136" s="24">
        <f t="shared" si="21"/>
        <v>-625.43459654575975</v>
      </c>
      <c r="S136" s="7"/>
      <c r="T136" s="25">
        <f t="shared" si="22"/>
        <v>-0.98821683373319302</v>
      </c>
      <c r="U136" s="24">
        <f t="shared" si="23"/>
        <v>-0.15292538110157092</v>
      </c>
      <c r="V136" s="7"/>
      <c r="W136" s="25">
        <f t="shared" si="24"/>
        <v>-0.98624066112897524</v>
      </c>
      <c r="X136" s="24">
        <f t="shared" si="29"/>
        <v>73.216053544937722</v>
      </c>
      <c r="Y136" s="7"/>
      <c r="Z136" s="25">
        <f t="shared" si="30"/>
        <v>-612</v>
      </c>
      <c r="AA136" s="17">
        <f t="shared" si="31"/>
        <v>73.331999999999908</v>
      </c>
      <c r="AB136" s="24">
        <f t="shared" si="25"/>
        <v>1.2798848470724802</v>
      </c>
      <c r="AC136" s="17">
        <f t="shared" si="26"/>
        <v>-0.11594645506218626</v>
      </c>
    </row>
    <row r="137" spans="1:29" s="17" customFormat="1" x14ac:dyDescent="0.25">
      <c r="A137" s="17">
        <v>52</v>
      </c>
      <c r="B137" s="17">
        <v>-611</v>
      </c>
      <c r="C137" s="17">
        <v>15218</v>
      </c>
      <c r="D137" s="17">
        <v>12698</v>
      </c>
      <c r="E137" s="17">
        <v>11217</v>
      </c>
      <c r="F137" s="17">
        <v>13710</v>
      </c>
      <c r="G137" s="24"/>
      <c r="H137" s="7"/>
      <c r="I137" s="25">
        <f t="shared" si="32"/>
        <v>4001</v>
      </c>
      <c r="J137" s="24">
        <f t="shared" si="32"/>
        <v>-1012</v>
      </c>
      <c r="K137" s="7"/>
      <c r="L137" s="25">
        <f t="shared" si="27"/>
        <v>3996.7556867285844</v>
      </c>
      <c r="M137" s="17">
        <f t="shared" si="18"/>
        <v>18.014195145915011</v>
      </c>
      <c r="N137" s="17">
        <f t="shared" si="28"/>
        <v>-1011.107688693454</v>
      </c>
      <c r="O137" s="24">
        <f t="shared" si="19"/>
        <v>0.79621946778991592</v>
      </c>
      <c r="P137" s="7"/>
      <c r="Q137" s="25">
        <f t="shared" si="20"/>
        <v>3994.6135104731929</v>
      </c>
      <c r="R137" s="24">
        <f t="shared" si="21"/>
        <v>-1008.4345965457597</v>
      </c>
      <c r="S137" s="7"/>
      <c r="T137" s="25">
        <f t="shared" si="22"/>
        <v>-0.97191530044121566</v>
      </c>
      <c r="U137" s="24">
        <f t="shared" si="23"/>
        <v>-0.24657293639413519</v>
      </c>
      <c r="V137" s="7"/>
      <c r="W137" s="25">
        <f t="shared" si="24"/>
        <v>-0.96867223894004661</v>
      </c>
      <c r="X137" s="24">
        <f t="shared" si="29"/>
        <v>67.748884533186413</v>
      </c>
      <c r="Y137" s="7"/>
      <c r="Z137" s="25">
        <f t="shared" si="30"/>
        <v>-611</v>
      </c>
      <c r="AA137" s="17">
        <f t="shared" si="31"/>
        <v>67.832999999999913</v>
      </c>
      <c r="AB137" s="24">
        <f t="shared" si="25"/>
        <v>1.1839091915053122</v>
      </c>
      <c r="AC137" s="17">
        <f t="shared" si="26"/>
        <v>-8.4115466813500461E-2</v>
      </c>
    </row>
    <row r="138" spans="1:29" s="17" customFormat="1" x14ac:dyDescent="0.25">
      <c r="A138" s="17">
        <v>53</v>
      </c>
      <c r="B138" s="17">
        <v>-635</v>
      </c>
      <c r="C138" s="17">
        <v>15148</v>
      </c>
      <c r="D138" s="17">
        <v>12499</v>
      </c>
      <c r="E138" s="17">
        <v>11268</v>
      </c>
      <c r="F138" s="17">
        <v>13899</v>
      </c>
      <c r="G138" s="24"/>
      <c r="H138" s="7"/>
      <c r="I138" s="25">
        <f t="shared" si="32"/>
        <v>3880</v>
      </c>
      <c r="J138" s="24">
        <f t="shared" si="32"/>
        <v>-1400</v>
      </c>
      <c r="K138" s="7"/>
      <c r="L138" s="25">
        <f t="shared" si="27"/>
        <v>3881.992165213479</v>
      </c>
      <c r="M138" s="17">
        <f t="shared" si="18"/>
        <v>3.9687222377957649</v>
      </c>
      <c r="N138" s="17">
        <f t="shared" si="28"/>
        <v>-1400.5218709345809</v>
      </c>
      <c r="O138" s="24">
        <f t="shared" si="19"/>
        <v>0.27234927236031564</v>
      </c>
      <c r="P138" s="7"/>
      <c r="Q138" s="25">
        <f t="shared" si="20"/>
        <v>3873.6135104731929</v>
      </c>
      <c r="R138" s="24">
        <f t="shared" si="21"/>
        <v>-1396.4345965457599</v>
      </c>
      <c r="S138" s="7"/>
      <c r="T138" s="25">
        <f t="shared" si="22"/>
        <v>-0.94247521792883848</v>
      </c>
      <c r="U138" s="24">
        <f t="shared" si="23"/>
        <v>-0.34144304462785569</v>
      </c>
      <c r="V138" s="7"/>
      <c r="W138" s="25">
        <f t="shared" si="24"/>
        <v>-0.93794754854722062</v>
      </c>
      <c r="X138" s="24">
        <f t="shared" si="29"/>
        <v>62.026949932286698</v>
      </c>
      <c r="Y138" s="7"/>
      <c r="Z138" s="25">
        <f t="shared" si="30"/>
        <v>-635</v>
      </c>
      <c r="AA138" s="17">
        <f t="shared" si="31"/>
        <v>62.11799999999991</v>
      </c>
      <c r="AB138" s="24">
        <f t="shared" si="25"/>
        <v>1.084163624753836</v>
      </c>
      <c r="AC138" s="17">
        <f t="shared" si="26"/>
        <v>-9.1050067713212002E-2</v>
      </c>
    </row>
    <row r="139" spans="1:29" s="17" customFormat="1" x14ac:dyDescent="0.25">
      <c r="A139" s="17">
        <v>54</v>
      </c>
      <c r="B139" s="17">
        <v>-635</v>
      </c>
      <c r="C139" s="17">
        <v>15066</v>
      </c>
      <c r="D139" s="17">
        <v>12306</v>
      </c>
      <c r="E139" s="17">
        <v>11341</v>
      </c>
      <c r="F139" s="17">
        <v>14081</v>
      </c>
      <c r="G139" s="24"/>
      <c r="H139" s="7"/>
      <c r="I139" s="25">
        <f t="shared" si="32"/>
        <v>3725</v>
      </c>
      <c r="J139" s="24">
        <f t="shared" si="32"/>
        <v>-1775</v>
      </c>
      <c r="K139" s="7"/>
      <c r="L139" s="25">
        <f t="shared" si="27"/>
        <v>3728.6771883022925</v>
      </c>
      <c r="M139" s="17">
        <f t="shared" si="18"/>
        <v>13.521713810516848</v>
      </c>
      <c r="N139" s="17">
        <f t="shared" si="28"/>
        <v>-1776.0198125282018</v>
      </c>
      <c r="O139" s="24">
        <f t="shared" si="19"/>
        <v>1.0400175926773119</v>
      </c>
      <c r="P139" s="7"/>
      <c r="Q139" s="25">
        <f t="shared" si="20"/>
        <v>3718.6135104731929</v>
      </c>
      <c r="R139" s="24">
        <f t="shared" si="21"/>
        <v>-1771.4345965457599</v>
      </c>
      <c r="S139" s="7"/>
      <c r="T139" s="25">
        <f t="shared" si="22"/>
        <v>-0.90476271553695053</v>
      </c>
      <c r="U139" s="24">
        <f t="shared" si="23"/>
        <v>-0.43313451521457003</v>
      </c>
      <c r="V139" s="7"/>
      <c r="W139" s="25">
        <f t="shared" si="24"/>
        <v>-0.8989926340423392</v>
      </c>
      <c r="X139" s="24">
        <f t="shared" si="29"/>
        <v>56.305321284129832</v>
      </c>
      <c r="Y139" s="7"/>
      <c r="Z139" s="25">
        <f t="shared" si="30"/>
        <v>-635</v>
      </c>
      <c r="AA139" s="17">
        <f t="shared" si="31"/>
        <v>56.402999999999906</v>
      </c>
      <c r="AB139" s="24">
        <f t="shared" si="25"/>
        <v>0.98441805800236004</v>
      </c>
      <c r="AC139" s="17">
        <f t="shared" si="26"/>
        <v>-9.7678715870074484E-2</v>
      </c>
    </row>
    <row r="140" spans="1:29" s="17" customFormat="1" x14ac:dyDescent="0.25">
      <c r="A140" s="17">
        <v>55</v>
      </c>
      <c r="B140" s="17">
        <v>-637</v>
      </c>
      <c r="C140" s="17">
        <v>14975</v>
      </c>
      <c r="D140" s="17">
        <v>12131</v>
      </c>
      <c r="E140" s="17">
        <v>11441</v>
      </c>
      <c r="F140" s="17">
        <v>14264</v>
      </c>
      <c r="G140" s="24"/>
      <c r="H140" s="7"/>
      <c r="I140" s="25">
        <f t="shared" si="32"/>
        <v>3534</v>
      </c>
      <c r="J140" s="24">
        <f t="shared" si="32"/>
        <v>-2133</v>
      </c>
      <c r="K140" s="7"/>
      <c r="L140" s="25">
        <f t="shared" si="27"/>
        <v>3537.6796028878034</v>
      </c>
      <c r="M140" s="17">
        <f t="shared" si="18"/>
        <v>13.539477411931211</v>
      </c>
      <c r="N140" s="17">
        <f t="shared" si="28"/>
        <v>-2134.956159679748</v>
      </c>
      <c r="O140" s="24">
        <f t="shared" si="19"/>
        <v>3.8265606926717894</v>
      </c>
      <c r="P140" s="7"/>
      <c r="Q140" s="25">
        <f t="shared" si="20"/>
        <v>3527.6135104731929</v>
      </c>
      <c r="R140" s="24">
        <f t="shared" si="21"/>
        <v>-2129.4345965457596</v>
      </c>
      <c r="S140" s="7"/>
      <c r="T140" s="25">
        <f t="shared" si="22"/>
        <v>-0.85829118033146268</v>
      </c>
      <c r="U140" s="24">
        <f t="shared" si="23"/>
        <v>-0.52066930580135329</v>
      </c>
      <c r="V140" s="7"/>
      <c r="W140" s="25">
        <f t="shared" si="24"/>
        <v>-0.85133405374318183</v>
      </c>
      <c r="X140" s="24">
        <f t="shared" si="29"/>
        <v>50.580448866334564</v>
      </c>
      <c r="Y140" s="7"/>
      <c r="Z140" s="25">
        <f t="shared" si="30"/>
        <v>-637</v>
      </c>
      <c r="AA140" s="17">
        <f t="shared" si="31"/>
        <v>50.669999999999909</v>
      </c>
      <c r="AB140" s="24">
        <f t="shared" si="25"/>
        <v>0.88435833198552516</v>
      </c>
      <c r="AC140" s="17">
        <f t="shared" si="26"/>
        <v>-8.9551133665345617E-2</v>
      </c>
    </row>
    <row r="141" spans="1:29" s="17" customFormat="1" x14ac:dyDescent="0.25">
      <c r="A141" s="17">
        <v>56</v>
      </c>
      <c r="B141" s="17">
        <v>-630</v>
      </c>
      <c r="C141" s="17">
        <v>14862</v>
      </c>
      <c r="D141" s="17">
        <v>11970</v>
      </c>
      <c r="E141" s="17">
        <v>11550</v>
      </c>
      <c r="F141" s="17">
        <v>14436</v>
      </c>
      <c r="G141" s="24"/>
      <c r="H141" s="7"/>
      <c r="I141" s="25">
        <f t="shared" si="32"/>
        <v>3312</v>
      </c>
      <c r="J141" s="24">
        <f t="shared" si="32"/>
        <v>-2466</v>
      </c>
      <c r="K141" s="7"/>
      <c r="L141" s="25">
        <f t="shared" si="27"/>
        <v>3314.0053620511817</v>
      </c>
      <c r="M141" s="17">
        <f t="shared" si="18"/>
        <v>4.021476956319642</v>
      </c>
      <c r="N141" s="17">
        <f t="shared" si="28"/>
        <v>-2468.9449487991378</v>
      </c>
      <c r="O141" s="24">
        <f t="shared" si="19"/>
        <v>8.6727234295432822</v>
      </c>
      <c r="P141" s="7"/>
      <c r="Q141" s="25">
        <f t="shared" si="20"/>
        <v>3305.6135104731929</v>
      </c>
      <c r="R141" s="24">
        <f t="shared" si="21"/>
        <v>-2462.4345965457596</v>
      </c>
      <c r="S141" s="7"/>
      <c r="T141" s="25">
        <f t="shared" si="22"/>
        <v>-0.80427714464759736</v>
      </c>
      <c r="U141" s="24">
        <f t="shared" si="23"/>
        <v>-0.60209133168235562</v>
      </c>
      <c r="V141" s="7"/>
      <c r="W141" s="25">
        <f t="shared" si="24"/>
        <v>-0.79621488238725646</v>
      </c>
      <c r="X141" s="24">
        <f t="shared" si="29"/>
        <v>44.933801171631558</v>
      </c>
      <c r="Y141" s="7"/>
      <c r="Z141" s="25">
        <f t="shared" si="30"/>
        <v>-630</v>
      </c>
      <c r="AA141" s="17">
        <f t="shared" si="31"/>
        <v>44.999999999999908</v>
      </c>
      <c r="AB141" s="24">
        <f t="shared" si="25"/>
        <v>0.78539816339744672</v>
      </c>
      <c r="AC141" s="17">
        <f t="shared" si="26"/>
        <v>-6.6198828368349893E-2</v>
      </c>
    </row>
    <row r="142" spans="1:29" s="17" customFormat="1" x14ac:dyDescent="0.25">
      <c r="A142" s="17">
        <v>57</v>
      </c>
      <c r="B142" s="17">
        <v>-614</v>
      </c>
      <c r="C142" s="17">
        <v>14747</v>
      </c>
      <c r="D142" s="17">
        <v>11818</v>
      </c>
      <c r="E142" s="17">
        <v>11679</v>
      </c>
      <c r="F142" s="17">
        <v>14585</v>
      </c>
      <c r="G142" s="24"/>
      <c r="H142" s="7"/>
      <c r="I142" s="25">
        <f t="shared" si="32"/>
        <v>3068</v>
      </c>
      <c r="J142" s="24">
        <f t="shared" si="32"/>
        <v>-2767</v>
      </c>
      <c r="K142" s="7"/>
      <c r="L142" s="25">
        <f t="shared" si="27"/>
        <v>3064.8289388443732</v>
      </c>
      <c r="M142" s="17">
        <f t="shared" si="18"/>
        <v>10.05562885272537</v>
      </c>
      <c r="N142" s="17">
        <f t="shared" si="28"/>
        <v>-2771.214989167866</v>
      </c>
      <c r="O142" s="24">
        <f t="shared" si="19"/>
        <v>17.766133685227306</v>
      </c>
      <c r="P142" s="7"/>
      <c r="Q142" s="25">
        <f t="shared" si="20"/>
        <v>3061.6135104731929</v>
      </c>
      <c r="R142" s="24">
        <f t="shared" si="21"/>
        <v>-2763.4345965457596</v>
      </c>
      <c r="S142" s="7"/>
      <c r="T142" s="25">
        <f t="shared" si="22"/>
        <v>-0.74491036668875432</v>
      </c>
      <c r="U142" s="24">
        <f t="shared" si="23"/>
        <v>-0.67568901873995835</v>
      </c>
      <c r="V142" s="7"/>
      <c r="W142" s="25">
        <f t="shared" si="24"/>
        <v>-0.73584820550560526</v>
      </c>
      <c r="X142" s="24">
        <f t="shared" si="29"/>
        <v>39.470529125790108</v>
      </c>
      <c r="Y142" s="7"/>
      <c r="Z142" s="25">
        <f t="shared" si="30"/>
        <v>-614</v>
      </c>
      <c r="AA142" s="17">
        <f t="shared" si="31"/>
        <v>39.473999999999904</v>
      </c>
      <c r="AB142" s="24">
        <f t="shared" si="25"/>
        <v>0.6889512689322399</v>
      </c>
      <c r="AC142" s="17">
        <f t="shared" si="26"/>
        <v>-3.4708742097961931E-3</v>
      </c>
    </row>
    <row r="143" spans="1:29" s="17" customFormat="1" x14ac:dyDescent="0.25">
      <c r="A143" s="17">
        <v>58</v>
      </c>
      <c r="B143" s="17">
        <v>-617</v>
      </c>
      <c r="C143" s="17">
        <v>14598</v>
      </c>
      <c r="D143" s="17">
        <v>11675</v>
      </c>
      <c r="E143" s="17">
        <v>11814</v>
      </c>
      <c r="F143" s="17">
        <v>14731</v>
      </c>
      <c r="G143" s="24"/>
      <c r="H143" s="7"/>
      <c r="I143" s="25">
        <f t="shared" si="32"/>
        <v>2784</v>
      </c>
      <c r="J143" s="24">
        <f t="shared" si="32"/>
        <v>-3056</v>
      </c>
      <c r="K143" s="7"/>
      <c r="L143" s="25">
        <f t="shared" si="27"/>
        <v>2785.7842213726049</v>
      </c>
      <c r="M143" s="17">
        <f t="shared" si="18"/>
        <v>3.1834459064599749</v>
      </c>
      <c r="N143" s="17">
        <f t="shared" si="28"/>
        <v>-3048.9893295063566</v>
      </c>
      <c r="O143" s="24">
        <f t="shared" si="19"/>
        <v>49.149500770441833</v>
      </c>
      <c r="P143" s="7"/>
      <c r="Q143" s="25">
        <f t="shared" si="20"/>
        <v>2777.6135104731929</v>
      </c>
      <c r="R143" s="24">
        <f t="shared" si="21"/>
        <v>-3052.4345965457596</v>
      </c>
      <c r="S143" s="7"/>
      <c r="T143" s="25">
        <f t="shared" si="22"/>
        <v>-0.67581133004813365</v>
      </c>
      <c r="U143" s="24">
        <f t="shared" si="23"/>
        <v>-0.74635257873878624</v>
      </c>
      <c r="V143" s="7"/>
      <c r="W143" s="25">
        <f t="shared" si="24"/>
        <v>-0.6657880285254909</v>
      </c>
      <c r="X143" s="24">
        <f t="shared" si="29"/>
        <v>33.764818542309456</v>
      </c>
      <c r="Y143" s="7"/>
      <c r="Z143" s="25">
        <f t="shared" si="30"/>
        <v>-617</v>
      </c>
      <c r="AA143" s="17">
        <f t="shared" si="31"/>
        <v>33.920999999999907</v>
      </c>
      <c r="AB143" s="24">
        <f t="shared" si="25"/>
        <v>0.59203313556899495</v>
      </c>
      <c r="AC143" s="17">
        <f t="shared" si="26"/>
        <v>-0.156181457690451</v>
      </c>
    </row>
    <row r="144" spans="1:29" s="17" customFormat="1" x14ac:dyDescent="0.25">
      <c r="A144" s="17">
        <v>59</v>
      </c>
      <c r="B144" s="17">
        <v>-615</v>
      </c>
      <c r="C144" s="17">
        <v>14438</v>
      </c>
      <c r="D144" s="17">
        <v>11550</v>
      </c>
      <c r="E144" s="17">
        <v>11964</v>
      </c>
      <c r="F144" s="17">
        <v>14846</v>
      </c>
      <c r="G144" s="24"/>
      <c r="H144" s="7"/>
      <c r="I144" s="25">
        <f t="shared" si="32"/>
        <v>2474</v>
      </c>
      <c r="J144" s="24">
        <f t="shared" si="32"/>
        <v>-3296</v>
      </c>
      <c r="K144" s="7"/>
      <c r="L144" s="25">
        <f t="shared" si="27"/>
        <v>2481.6637251236752</v>
      </c>
      <c r="M144" s="17">
        <f t="shared" si="18"/>
        <v>58.732682771251213</v>
      </c>
      <c r="N144" s="17">
        <f t="shared" si="28"/>
        <v>-3297.3609885487067</v>
      </c>
      <c r="O144" s="24">
        <f t="shared" si="19"/>
        <v>1.8522898297107706</v>
      </c>
      <c r="P144" s="7"/>
      <c r="Q144" s="25">
        <f t="shared" si="20"/>
        <v>2467.6135104731929</v>
      </c>
      <c r="R144" s="24">
        <f t="shared" si="21"/>
        <v>-3292.4345965457596</v>
      </c>
      <c r="S144" s="7"/>
      <c r="T144" s="25">
        <f t="shared" si="22"/>
        <v>-0.60038632526435765</v>
      </c>
      <c r="U144" s="24">
        <f t="shared" si="23"/>
        <v>-0.80503511991428345</v>
      </c>
      <c r="V144" s="7"/>
      <c r="W144" s="25">
        <f t="shared" si="24"/>
        <v>-0.58956319792118972</v>
      </c>
      <c r="X144" s="24">
        <f t="shared" si="29"/>
        <v>28.247066233738792</v>
      </c>
      <c r="Y144" s="7"/>
      <c r="Z144" s="25">
        <f t="shared" si="30"/>
        <v>-615</v>
      </c>
      <c r="AA144" s="17">
        <f t="shared" si="31"/>
        <v>28.385999999999907</v>
      </c>
      <c r="AB144" s="24">
        <f t="shared" si="25"/>
        <v>0.49542916147110871</v>
      </c>
      <c r="AC144" s="17">
        <f t="shared" si="26"/>
        <v>-0.13893376626111476</v>
      </c>
    </row>
    <row r="145" spans="1:29" s="17" customFormat="1" x14ac:dyDescent="0.25">
      <c r="A145" s="17">
        <v>60</v>
      </c>
      <c r="B145" s="17">
        <v>-625</v>
      </c>
      <c r="C145" s="17">
        <v>14287</v>
      </c>
      <c r="D145" s="17">
        <v>11446</v>
      </c>
      <c r="E145" s="17">
        <v>12138</v>
      </c>
      <c r="F145" s="17">
        <v>14965</v>
      </c>
      <c r="G145" s="24"/>
      <c r="H145" s="7"/>
      <c r="I145" s="25">
        <f t="shared" si="32"/>
        <v>2149</v>
      </c>
      <c r="J145" s="24">
        <f t="shared" si="32"/>
        <v>-3519</v>
      </c>
      <c r="K145" s="7"/>
      <c r="L145" s="25">
        <f t="shared" si="27"/>
        <v>2148.9507248879186</v>
      </c>
      <c r="M145" s="17">
        <f t="shared" si="18"/>
        <v>2.4280366706376732E-3</v>
      </c>
      <c r="N145" s="17">
        <f t="shared" si="28"/>
        <v>-3518.2249823240404</v>
      </c>
      <c r="O145" s="24">
        <f t="shared" si="19"/>
        <v>0.60065239804980219</v>
      </c>
      <c r="P145" s="7"/>
      <c r="Q145" s="25">
        <f t="shared" si="20"/>
        <v>2142.6135104731929</v>
      </c>
      <c r="R145" s="24">
        <f t="shared" si="21"/>
        <v>-3515.4345965457596</v>
      </c>
      <c r="S145" s="7"/>
      <c r="T145" s="25">
        <f t="shared" si="22"/>
        <v>-0.52131172347491506</v>
      </c>
      <c r="U145" s="24">
        <f t="shared" si="23"/>
        <v>-0.85956098108984957</v>
      </c>
      <c r="V145" s="7"/>
      <c r="W145" s="25">
        <f t="shared" si="24"/>
        <v>-0.5097446037604908</v>
      </c>
      <c r="X145" s="24">
        <f t="shared" si="29"/>
        <v>22.699252289086644</v>
      </c>
      <c r="Y145" s="7"/>
      <c r="Z145" s="25">
        <f t="shared" si="30"/>
        <v>-625</v>
      </c>
      <c r="AA145" s="17">
        <f t="shared" si="31"/>
        <v>22.760999999999907</v>
      </c>
      <c r="AB145" s="24">
        <f t="shared" si="25"/>
        <v>0.39725439104642768</v>
      </c>
      <c r="AC145" s="17">
        <f t="shared" si="26"/>
        <v>-6.1747710913262921E-2</v>
      </c>
    </row>
    <row r="146" spans="1:29" s="17" customFormat="1" x14ac:dyDescent="0.25">
      <c r="A146" s="17">
        <v>61</v>
      </c>
      <c r="B146" s="17">
        <v>-623</v>
      </c>
      <c r="C146" s="17">
        <v>14094</v>
      </c>
      <c r="D146" s="17">
        <v>11340</v>
      </c>
      <c r="E146" s="17">
        <v>12302</v>
      </c>
      <c r="F146" s="17">
        <v>15048</v>
      </c>
      <c r="G146" s="24"/>
      <c r="H146" s="7"/>
      <c r="I146" s="25">
        <f t="shared" si="32"/>
        <v>1792</v>
      </c>
      <c r="J146" s="24">
        <f t="shared" si="32"/>
        <v>-3708</v>
      </c>
      <c r="K146" s="7"/>
      <c r="L146" s="25">
        <f t="shared" si="27"/>
        <v>1796.7494602362419</v>
      </c>
      <c r="M146" s="17">
        <f t="shared" si="18"/>
        <v>22.55737253564325</v>
      </c>
      <c r="N146" s="17">
        <f t="shared" si="28"/>
        <v>-3704.6272836993194</v>
      </c>
      <c r="O146" s="24">
        <f t="shared" si="19"/>
        <v>11.375215244876781</v>
      </c>
      <c r="P146" s="7"/>
      <c r="Q146" s="25">
        <f t="shared" si="20"/>
        <v>1785.6135104731932</v>
      </c>
      <c r="R146" s="24">
        <f t="shared" si="21"/>
        <v>-3704.4345965457596</v>
      </c>
      <c r="S146" s="7"/>
      <c r="T146" s="25">
        <f t="shared" si="22"/>
        <v>-0.4344513147400505</v>
      </c>
      <c r="U146" s="24">
        <f t="shared" si="23"/>
        <v>-0.90577348226555354</v>
      </c>
      <c r="V146" s="7"/>
      <c r="W146" s="25">
        <f t="shared" si="24"/>
        <v>-0.4222518251310084</v>
      </c>
      <c r="X146" s="24">
        <f t="shared" si="29"/>
        <v>17.023987139118788</v>
      </c>
      <c r="Y146" s="7"/>
      <c r="Z146" s="25">
        <f t="shared" si="30"/>
        <v>-623</v>
      </c>
      <c r="AA146" s="17">
        <f t="shared" si="31"/>
        <v>17.153999999999908</v>
      </c>
      <c r="AB146" s="24">
        <f t="shared" si="25"/>
        <v>0.29939377988710564</v>
      </c>
      <c r="AC146" s="17">
        <f t="shared" si="26"/>
        <v>-0.13001286088111996</v>
      </c>
    </row>
    <row r="147" spans="1:29" s="17" customFormat="1" x14ac:dyDescent="0.25">
      <c r="A147" s="17">
        <v>62</v>
      </c>
      <c r="B147" s="17">
        <v>-635</v>
      </c>
      <c r="C147" s="17">
        <v>13913</v>
      </c>
      <c r="D147" s="17">
        <v>11273</v>
      </c>
      <c r="E147" s="17">
        <v>12496</v>
      </c>
      <c r="F147" s="17">
        <v>15133</v>
      </c>
      <c r="G147" s="24"/>
      <c r="H147" s="7"/>
      <c r="I147" s="25">
        <f t="shared" si="32"/>
        <v>1417</v>
      </c>
      <c r="J147" s="24">
        <f t="shared" si="32"/>
        <v>-3860</v>
      </c>
      <c r="K147" s="7"/>
      <c r="L147" s="25">
        <f t="shared" si="27"/>
        <v>1420.1443766052532</v>
      </c>
      <c r="M147" s="17">
        <f t="shared" si="18"/>
        <v>9.8871042356638164</v>
      </c>
      <c r="N147" s="17">
        <f t="shared" si="28"/>
        <v>-3858.0873986433144</v>
      </c>
      <c r="O147" s="24">
        <f t="shared" si="19"/>
        <v>3.6580439495957018</v>
      </c>
      <c r="P147" s="7"/>
      <c r="Q147" s="25">
        <f t="shared" si="20"/>
        <v>1410.6135104731932</v>
      </c>
      <c r="R147" s="24">
        <f t="shared" si="21"/>
        <v>-3856.4345965457596</v>
      </c>
      <c r="S147" s="7"/>
      <c r="T147" s="25">
        <f t="shared" si="22"/>
        <v>-0.34321138959838599</v>
      </c>
      <c r="U147" s="24">
        <f t="shared" si="23"/>
        <v>-0.94293909167670176</v>
      </c>
      <c r="V147" s="7"/>
      <c r="W147" s="25">
        <f t="shared" si="24"/>
        <v>-0.33050137527998741</v>
      </c>
      <c r="X147" s="24">
        <f t="shared" si="29"/>
        <v>11.345711388536245</v>
      </c>
      <c r="Y147" s="7"/>
      <c r="Z147" s="25">
        <f t="shared" si="30"/>
        <v>-635</v>
      </c>
      <c r="AA147" s="17">
        <f t="shared" si="31"/>
        <v>11.438999999999908</v>
      </c>
      <c r="AB147" s="24">
        <f t="shared" si="25"/>
        <v>0.19964821313562975</v>
      </c>
      <c r="AC147" s="17">
        <f t="shared" si="26"/>
        <v>-9.3288611463663074E-2</v>
      </c>
    </row>
    <row r="148" spans="1:29" s="17" customFormat="1" x14ac:dyDescent="0.25">
      <c r="A148" s="17">
        <v>63</v>
      </c>
      <c r="B148" s="17">
        <v>-644</v>
      </c>
      <c r="C148" s="17">
        <v>13715</v>
      </c>
      <c r="D148" s="17">
        <v>11211</v>
      </c>
      <c r="E148" s="17">
        <v>12692</v>
      </c>
      <c r="F148" s="17">
        <v>15189</v>
      </c>
      <c r="G148" s="24"/>
      <c r="H148" s="7"/>
      <c r="I148" s="25">
        <f t="shared" si="32"/>
        <v>1023</v>
      </c>
      <c r="J148" s="24">
        <f t="shared" si="32"/>
        <v>-3978</v>
      </c>
      <c r="K148" s="7"/>
      <c r="L148" s="25">
        <f t="shared" si="27"/>
        <v>1023.8549242990006</v>
      </c>
      <c r="M148" s="17">
        <f t="shared" ref="M148:M149" si="33">(I148-L148)^2</f>
        <v>0.73089555702162001</v>
      </c>
      <c r="N148" s="17">
        <f t="shared" si="28"/>
        <v>-3974.4978622888261</v>
      </c>
      <c r="O148" s="24">
        <f t="shared" ref="O148:O149" si="34">(J148-N148)^2</f>
        <v>12.264968548026173</v>
      </c>
      <c r="P148" s="7"/>
      <c r="Q148" s="25">
        <f t="shared" si="20"/>
        <v>1016.6135104731931</v>
      </c>
      <c r="R148" s="24">
        <f t="shared" si="21"/>
        <v>-3974.4345965457596</v>
      </c>
      <c r="S148" s="7"/>
      <c r="T148" s="25">
        <f t="shared" si="22"/>
        <v>-0.24734864158287712</v>
      </c>
      <c r="U148" s="24">
        <f t="shared" si="23"/>
        <v>-0.97179134108798793</v>
      </c>
      <c r="V148" s="7"/>
      <c r="W148" s="25">
        <f t="shared" si="24"/>
        <v>-0.23424001377410741</v>
      </c>
      <c r="X148" s="24">
        <f t="shared" si="29"/>
        <v>5.582111868005768</v>
      </c>
      <c r="Y148" s="7"/>
      <c r="Z148" s="25">
        <f t="shared" si="30"/>
        <v>-644</v>
      </c>
      <c r="AA148" s="17">
        <f t="shared" si="31"/>
        <v>5.6429999999999083</v>
      </c>
      <c r="AB148" s="24">
        <f t="shared" si="25"/>
        <v>9.8488929690038418E-2</v>
      </c>
      <c r="AC148" s="17">
        <f t="shared" si="26"/>
        <v>-6.0888131994140338E-2</v>
      </c>
    </row>
    <row r="149" spans="1:29" s="17" customFormat="1" x14ac:dyDescent="0.25">
      <c r="A149" s="17">
        <v>64</v>
      </c>
      <c r="B149" s="17">
        <v>-634</v>
      </c>
      <c r="C149" s="17">
        <v>13524</v>
      </c>
      <c r="D149" s="17">
        <v>11185</v>
      </c>
      <c r="E149" s="17">
        <v>12899</v>
      </c>
      <c r="F149" s="17">
        <v>15238</v>
      </c>
      <c r="G149" s="24"/>
      <c r="H149" s="7"/>
      <c r="I149" s="25">
        <f t="shared" si="32"/>
        <v>625</v>
      </c>
      <c r="J149" s="24">
        <f t="shared" si="32"/>
        <v>-4053</v>
      </c>
      <c r="K149" s="7"/>
      <c r="L149" s="25">
        <f t="shared" si="27"/>
        <v>623.52744541648326</v>
      </c>
      <c r="M149" s="17">
        <f t="shared" si="33"/>
        <v>2.1684170014361581</v>
      </c>
      <c r="N149" s="17">
        <f t="shared" si="28"/>
        <v>-4049.3614627434999</v>
      </c>
      <c r="O149" s="24">
        <f t="shared" si="34"/>
        <v>13.238953366938969</v>
      </c>
      <c r="P149" s="7"/>
      <c r="Q149" s="25">
        <f t="shared" ref="Q149" si="35">I149-$J$4</f>
        <v>618.61351047319306</v>
      </c>
      <c r="R149" s="24">
        <f t="shared" ref="R149" si="36">J149-$J$3</f>
        <v>-4049.4345965457596</v>
      </c>
      <c r="S149" s="7"/>
      <c r="T149" s="25">
        <f t="shared" ref="T149" si="37">Q149/$J$7</f>
        <v>-0.1505126676991905</v>
      </c>
      <c r="U149" s="24">
        <f t="shared" ref="U149" si="38">R149/$J$6</f>
        <v>-0.99012963520533082</v>
      </c>
      <c r="V149" s="7"/>
      <c r="W149" s="25">
        <f t="shared" ref="W149" si="39">(T149-U149*SIN(-$J$11*PI()/180))/(COS(-$J$11*PI()/180))</f>
        <v>-0.13714740604926012</v>
      </c>
      <c r="X149" s="24">
        <f>IF(MOD(ATAN2(U149,W149)*180/PI()-$J$9+360,360)&gt;5,MOD(ATAN2(U149,W149)*180/PI()-$J$9+360,360)-360,MOD(ATAN2(U149,W149)*180/PI()-$J$9+360,360))</f>
        <v>-8.379651058919535E-2</v>
      </c>
      <c r="Y149" s="7"/>
      <c r="Z149" s="25">
        <f t="shared" si="30"/>
        <v>-634</v>
      </c>
      <c r="AA149" s="17">
        <f t="shared" si="31"/>
        <v>-6.3000000000091205E-2</v>
      </c>
      <c r="AB149" s="24">
        <f t="shared" ref="AB149" si="40">AA149*PI()/180</f>
        <v>-1.0995574287580195E-3</v>
      </c>
      <c r="AC149" s="17">
        <f t="shared" ref="AC149" si="41">X149-AA149</f>
        <v>-2.0796510589104145E-2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-9973</v>
      </c>
      <c r="G154" s="2"/>
      <c r="I154" s="1"/>
      <c r="J154" s="3"/>
    </row>
    <row r="155" spans="1:29" x14ac:dyDescent="0.25">
      <c r="A155" t="s">
        <v>173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174</v>
      </c>
      <c r="B156" s="31">
        <v>9987</v>
      </c>
      <c r="G156" s="2"/>
      <c r="I156" s="1"/>
      <c r="J156" s="3"/>
    </row>
    <row r="157" spans="1:29" x14ac:dyDescent="0.25">
      <c r="A157" t="s">
        <v>175</v>
      </c>
      <c r="B157">
        <v>9987</v>
      </c>
      <c r="G157" s="2"/>
      <c r="I157" s="43">
        <f>J155</f>
        <v>-9986</v>
      </c>
      <c r="J157" s="39">
        <f>I157+B157</f>
        <v>1</v>
      </c>
    </row>
    <row r="158" spans="1:29" x14ac:dyDescent="0.25">
      <c r="A158" s="31" t="s">
        <v>176</v>
      </c>
      <c r="B158" s="31">
        <v>39997</v>
      </c>
      <c r="G158" s="2"/>
      <c r="I158" s="1"/>
      <c r="J158" s="3"/>
    </row>
    <row r="159" spans="1:29" x14ac:dyDescent="0.25">
      <c r="A159" t="s">
        <v>177</v>
      </c>
      <c r="B159">
        <v>39997</v>
      </c>
      <c r="G159" s="2"/>
      <c r="I159" s="43">
        <f>J157</f>
        <v>1</v>
      </c>
      <c r="J159" s="39">
        <f>I159+B159</f>
        <v>39998</v>
      </c>
    </row>
    <row r="160" spans="1:29" x14ac:dyDescent="0.25">
      <c r="A160" s="31" t="s">
        <v>178</v>
      </c>
      <c r="B160" s="31">
        <v>10001</v>
      </c>
      <c r="G160" s="2"/>
      <c r="I160" s="1"/>
      <c r="J160" s="3"/>
    </row>
    <row r="161" spans="1:10" x14ac:dyDescent="0.25">
      <c r="A161" t="s">
        <v>179</v>
      </c>
      <c r="B161">
        <v>10001</v>
      </c>
      <c r="G161" s="2"/>
      <c r="I161" s="43">
        <f>J159</f>
        <v>39998</v>
      </c>
      <c r="J161" s="39">
        <f>I161+B161</f>
        <v>49999</v>
      </c>
    </row>
    <row r="162" spans="1:10" x14ac:dyDescent="0.25">
      <c r="A162" s="31" t="s">
        <v>180</v>
      </c>
      <c r="B162" s="31">
        <v>-9980</v>
      </c>
      <c r="G162" s="2"/>
      <c r="I162" s="1"/>
      <c r="J162" s="3"/>
    </row>
    <row r="163" spans="1:10" x14ac:dyDescent="0.25">
      <c r="A163" t="s">
        <v>181</v>
      </c>
      <c r="B163">
        <v>-9994</v>
      </c>
      <c r="G163" s="2"/>
      <c r="I163" s="43">
        <f>J161</f>
        <v>49999</v>
      </c>
      <c r="J163" s="39">
        <f>I163+B163</f>
        <v>40005</v>
      </c>
    </row>
    <row r="164" spans="1:10" x14ac:dyDescent="0.25">
      <c r="A164" s="31" t="s">
        <v>182</v>
      </c>
      <c r="B164" s="31">
        <v>-40012</v>
      </c>
      <c r="G164" s="2"/>
      <c r="I164" s="1"/>
      <c r="J164" s="3"/>
    </row>
    <row r="165" spans="1:10" ht="15.75" thickBot="1" x14ac:dyDescent="0.3">
      <c r="A165" t="s">
        <v>183</v>
      </c>
      <c r="B165">
        <v>-40012</v>
      </c>
      <c r="G165" s="2"/>
      <c r="I165" s="4">
        <f>J163</f>
        <v>40005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-3.4484333963493876</v>
      </c>
      <c r="L3" s="35" t="s">
        <v>1</v>
      </c>
      <c r="M3" s="11">
        <v>-4117.71231072507</v>
      </c>
      <c r="N3" s="10" t="s">
        <v>2</v>
      </c>
      <c r="O3" s="35">
        <v>4097.0195747902862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6.6318272245723122</v>
      </c>
      <c r="L4" s="9" t="s">
        <v>5</v>
      </c>
      <c r="M4" s="13">
        <v>359.92795349635884</v>
      </c>
      <c r="N4" s="12" t="s">
        <v>6</v>
      </c>
      <c r="O4" s="9">
        <v>359.6223576484827</v>
      </c>
      <c r="Q4" s="2" t="s">
        <v>7</v>
      </c>
      <c r="R4" s="2">
        <f>MAX(AC20:AC149)</f>
        <v>0.2811205420725571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-171.2779107655017</v>
      </c>
      <c r="N5" s="14" t="s">
        <v>9</v>
      </c>
      <c r="O5" s="9">
        <v>-172.05332768981481</v>
      </c>
      <c r="Q5" s="5" t="s">
        <v>10</v>
      </c>
      <c r="R5" s="5">
        <f>MIN(AC20:AC149)</f>
        <v>-0.21989830653106424</v>
      </c>
      <c r="T5" s="45" t="s">
        <v>55</v>
      </c>
      <c r="U5" s="47">
        <v>17</v>
      </c>
    </row>
    <row r="6" spans="1:21" ht="15.75" thickBot="1" x14ac:dyDescent="0.3">
      <c r="A6" t="s">
        <v>161</v>
      </c>
      <c r="I6" s="32" t="s">
        <v>11</v>
      </c>
      <c r="J6" s="32">
        <f>(O3+O9)/2</f>
        <v>4089.6956206982081</v>
      </c>
      <c r="L6" s="37" t="s">
        <v>12</v>
      </c>
      <c r="M6" s="13">
        <v>6.9007762675340096</v>
      </c>
      <c r="N6" s="14" t="s">
        <v>13</v>
      </c>
      <c r="O6" s="9">
        <v>-3.1646131841521039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-4109.7234027271425</v>
      </c>
      <c r="L7" s="38" t="s">
        <v>15</v>
      </c>
      <c r="M7" s="16">
        <f>SUM(M20:M84)</f>
        <v>1687.6120734097212</v>
      </c>
      <c r="N7" s="15" t="s">
        <v>15</v>
      </c>
      <c r="O7" s="36">
        <f>SUM(O20:O84)</f>
        <v>4699.6881645692283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-172.03744522235189</v>
      </c>
      <c r="L9" s="35" t="s">
        <v>18</v>
      </c>
      <c r="M9" s="11">
        <v>-4101.734494729214</v>
      </c>
      <c r="N9" s="10" t="s">
        <v>19</v>
      </c>
      <c r="O9" s="35">
        <v>4082.37166660613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-171.25549705862943</v>
      </c>
      <c r="L10" s="9" t="s">
        <v>21</v>
      </c>
      <c r="M10" s="13">
        <v>359.91561850322904</v>
      </c>
      <c r="N10" s="12" t="s">
        <v>22</v>
      </c>
      <c r="O10" s="9">
        <v>359.61307688431071</v>
      </c>
      <c r="T10" s="48"/>
    </row>
    <row r="11" spans="1:21" ht="15.75" thickBot="1" x14ac:dyDescent="0.3">
      <c r="I11" s="33" t="s">
        <v>23</v>
      </c>
      <c r="J11" s="33">
        <f>J9-J10</f>
        <v>-0.78194816372246123</v>
      </c>
      <c r="L11" s="37" t="s">
        <v>24</v>
      </c>
      <c r="M11" s="13">
        <v>-171.23308335175719</v>
      </c>
      <c r="N11" s="14" t="s">
        <v>25</v>
      </c>
      <c r="O11" s="9">
        <v>-172.02156275488895</v>
      </c>
    </row>
    <row r="12" spans="1:21" x14ac:dyDescent="0.25">
      <c r="I12" s="9"/>
      <c r="J12" s="9"/>
      <c r="L12" s="37" t="s">
        <v>26</v>
      </c>
      <c r="M12" s="13">
        <v>6.3628781816106148</v>
      </c>
      <c r="N12" s="14" t="s">
        <v>27</v>
      </c>
      <c r="O12" s="9">
        <v>-3.7322536085466718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1535.1978627576759</v>
      </c>
      <c r="N13" s="15" t="s">
        <v>15</v>
      </c>
      <c r="O13" s="36">
        <f>SUM(O85:O149)</f>
        <v>5276.1597472069088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13585</v>
      </c>
      <c r="D20" s="17">
        <v>11231</v>
      </c>
      <c r="E20" s="17">
        <v>12951</v>
      </c>
      <c r="F20" s="17">
        <v>15298</v>
      </c>
      <c r="G20" s="24"/>
      <c r="H20" s="7"/>
      <c r="I20" s="25">
        <f t="shared" ref="I20:J51" si="0">C20-E20</f>
        <v>634</v>
      </c>
      <c r="J20" s="24">
        <f t="shared" si="0"/>
        <v>-4067</v>
      </c>
      <c r="K20" s="7"/>
      <c r="L20" s="25">
        <f>$M$3*SIN(2*PI()/$M$4*(AA20+$M$5))+$M$6</f>
        <v>629.52244610605499</v>
      </c>
      <c r="M20" s="17">
        <f t="shared" ref="M20:M83" si="1">(I20-L20)^2</f>
        <v>20.048488873182162</v>
      </c>
      <c r="N20" s="17">
        <f>$O$3*COS(2*PI()/$O$4*(AA20+$O$5))+$O$6</f>
        <v>-4062.5200671075836</v>
      </c>
      <c r="O20" s="24">
        <f t="shared" ref="O20:O83" si="2">(J20-N20)^2</f>
        <v>20.069798720554374</v>
      </c>
      <c r="P20" s="7"/>
      <c r="Q20" s="25">
        <f>I20-$J$4</f>
        <v>627.36817277542764</v>
      </c>
      <c r="R20" s="24">
        <f>J20-$J$3</f>
        <v>-4063.5515666036508</v>
      </c>
      <c r="S20" s="7"/>
      <c r="T20" s="25">
        <f>Q20/$J$7</f>
        <v>-0.1526545977179673</v>
      </c>
      <c r="U20" s="24">
        <f>R20/$J$6</f>
        <v>-0.9936073349903497</v>
      </c>
      <c r="V20" s="7"/>
      <c r="W20" s="25">
        <f>(T20-U20*SIN(-$J$11*PI()/180))/(COS(-$J$11*PI()/180))</f>
        <v>-0.13910764759726704</v>
      </c>
      <c r="X20" s="24">
        <f>IF(MOD(ATAN2(U20,W20)*180/PI()-$J$9+360,360)&gt;5,MOD(ATAN2(U20,W20)*180/PI()-$J$9+360,360)-360,MOD(ATAN2(U20,W20)*180/PI()-$J$9+360,360))</f>
        <v>7.2038326222809701E-3</v>
      </c>
      <c r="Y20" s="7"/>
      <c r="Z20" s="25">
        <f>I159</f>
        <v>1</v>
      </c>
      <c r="AA20" s="17">
        <f>360/40000*Z20</f>
        <v>8.9999999999999993E-3</v>
      </c>
      <c r="AB20" s="24">
        <f>AA20*PI()/180</f>
        <v>1.5707963267948963E-4</v>
      </c>
      <c r="AC20" s="17">
        <f>X20-AA20</f>
        <v>-1.7961673777190292E-3</v>
      </c>
      <c r="AD20" s="17">
        <f ca="1">INDIRECT("AC"&amp;AE20)-AC20</f>
        <v>-6.1488866778608105E-2</v>
      </c>
      <c r="AE20" s="17">
        <v>149</v>
      </c>
    </row>
    <row r="21" spans="1:31" s="17" customFormat="1" x14ac:dyDescent="0.25">
      <c r="A21" s="17">
        <v>1</v>
      </c>
      <c r="B21" s="17">
        <v>628</v>
      </c>
      <c r="C21" s="17">
        <v>13767</v>
      </c>
      <c r="D21" s="17">
        <v>11256</v>
      </c>
      <c r="E21" s="17">
        <v>12741</v>
      </c>
      <c r="F21" s="17">
        <v>15252</v>
      </c>
      <c r="G21" s="24"/>
      <c r="H21" s="7"/>
      <c r="I21" s="25">
        <f t="shared" si="0"/>
        <v>1026</v>
      </c>
      <c r="J21" s="24">
        <f t="shared" si="0"/>
        <v>-3996</v>
      </c>
      <c r="K21" s="7"/>
      <c r="L21" s="25">
        <f t="shared" ref="L21:L84" si="3">$M$3*SIN(2*PI()/$M$4*(AA21+$M$5))+$M$6</f>
        <v>1027.4489785114856</v>
      </c>
      <c r="M21" s="17">
        <f t="shared" si="1"/>
        <v>2.0995387267470842</v>
      </c>
      <c r="N21" s="17">
        <f t="shared" ref="N21:N84" si="4">$O$3*COS(2*PI()/$O$4*(AA21+$O$5))+$O$6</f>
        <v>-3988.0998655057178</v>
      </c>
      <c r="O21" s="24">
        <f t="shared" si="2"/>
        <v>62.412125027746775</v>
      </c>
      <c r="P21" s="7"/>
      <c r="Q21" s="25">
        <f t="shared" ref="Q21:Q84" si="5">I21-$J$4</f>
        <v>1019.3681727754276</v>
      </c>
      <c r="R21" s="24">
        <f t="shared" ref="R21:R84" si="6">J21-$J$3</f>
        <v>-3992.5515666036508</v>
      </c>
      <c r="S21" s="7"/>
      <c r="T21" s="25">
        <f t="shared" ref="T21:T84" si="7">Q21/$J$7</f>
        <v>-0.24803814585161432</v>
      </c>
      <c r="U21" s="24">
        <f t="shared" ref="U21:U84" si="8">R21/$J$6</f>
        <v>-0.97624662979736065</v>
      </c>
      <c r="V21" s="7"/>
      <c r="W21" s="25">
        <f t="shared" ref="W21:W84" si="9">(T21-U21*SIN(-$J$11*PI()/180))/(COS(-$J$11*PI()/180))</f>
        <v>-0.23473702545850442</v>
      </c>
      <c r="X21" s="24">
        <f t="shared" ref="X21:X83" si="10">MOD(ATAN2(U21,W21)*180/PI()-$J$9+360,360)</f>
        <v>5.5574729607243967</v>
      </c>
      <c r="Y21" s="7"/>
      <c r="Z21" s="25">
        <f t="shared" ref="Z21:Z84" si="11">B21</f>
        <v>628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-0.10352703927560292</v>
      </c>
      <c r="AD21" s="17">
        <f t="shared" ref="AD21:AD83" ca="1" si="14">INDIRECT("AC"&amp;AE21)-AC21</f>
        <v>-1.2403117816949027E-2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13963</v>
      </c>
      <c r="D22" s="17">
        <v>11314</v>
      </c>
      <c r="E22" s="17">
        <v>12544</v>
      </c>
      <c r="F22" s="17">
        <v>15193</v>
      </c>
      <c r="G22" s="24"/>
      <c r="H22" s="7"/>
      <c r="I22" s="25">
        <f t="shared" si="0"/>
        <v>1419</v>
      </c>
      <c r="J22" s="24">
        <f t="shared" si="0"/>
        <v>-3879</v>
      </c>
      <c r="K22" s="7"/>
      <c r="L22" s="25">
        <f t="shared" si="3"/>
        <v>1423.9559441287734</v>
      </c>
      <c r="M22" s="17">
        <f t="shared" si="1"/>
        <v>24.561382207523074</v>
      </c>
      <c r="N22" s="17">
        <f>$O$3*COS(2*PI()/$O$4*(AA22+$O$5))+$O$6</f>
        <v>-3871.8929109845194</v>
      </c>
      <c r="O22" s="24">
        <f>(J22-N22)^2</f>
        <v>50.510714273964957</v>
      </c>
      <c r="P22" s="7"/>
      <c r="Q22" s="25">
        <f t="shared" si="5"/>
        <v>1412.3681727754276</v>
      </c>
      <c r="R22" s="24">
        <f t="shared" si="6"/>
        <v>-3875.5515666036508</v>
      </c>
      <c r="S22" s="7"/>
      <c r="T22" s="25">
        <f t="shared" si="7"/>
        <v>-0.3436650193631533</v>
      </c>
      <c r="U22" s="24">
        <f t="shared" si="8"/>
        <v>-0.94763814377511113</v>
      </c>
      <c r="V22" s="7"/>
      <c r="W22" s="25">
        <f t="shared" si="9"/>
        <v>-0.33076326576756565</v>
      </c>
      <c r="X22" s="24">
        <f t="shared" si="10"/>
        <v>11.278456523391014</v>
      </c>
      <c r="Y22" s="7"/>
      <c r="Z22" s="25">
        <f t="shared" si="11"/>
        <v>642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-0.16054347660898571</v>
      </c>
      <c r="AD22" s="17">
        <f t="shared" ca="1" si="14"/>
        <v>6.1659575822357482E-2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14143</v>
      </c>
      <c r="D23" s="17">
        <v>11379</v>
      </c>
      <c r="E23" s="17">
        <v>12347</v>
      </c>
      <c r="F23" s="17">
        <v>15097</v>
      </c>
      <c r="G23" s="24"/>
      <c r="H23" s="7"/>
      <c r="I23" s="25">
        <f t="shared" si="0"/>
        <v>1796</v>
      </c>
      <c r="J23" s="24">
        <f t="shared" si="0"/>
        <v>-3718</v>
      </c>
      <c r="K23" s="7"/>
      <c r="L23" s="25">
        <f t="shared" si="3"/>
        <v>1802.5659728134349</v>
      </c>
      <c r="M23" s="17">
        <f t="shared" si="1"/>
        <v>43.11199898676599</v>
      </c>
      <c r="N23" s="17">
        <f t="shared" si="4"/>
        <v>-3717.9248007016381</v>
      </c>
      <c r="O23" s="24">
        <f t="shared" si="2"/>
        <v>5.6549344741212686E-3</v>
      </c>
      <c r="P23" s="7"/>
      <c r="Q23" s="25">
        <f t="shared" si="5"/>
        <v>1789.3681727754276</v>
      </c>
      <c r="R23" s="24">
        <f t="shared" si="6"/>
        <v>-3714.5515666036508</v>
      </c>
      <c r="S23" s="7"/>
      <c r="T23" s="25">
        <f t="shared" si="7"/>
        <v>-0.43539868682842098</v>
      </c>
      <c r="U23" s="24">
        <f t="shared" si="8"/>
        <v>-0.90827091087269929</v>
      </c>
      <c r="V23" s="7"/>
      <c r="W23" s="25">
        <f t="shared" si="9"/>
        <v>-0.42304277730367595</v>
      </c>
      <c r="X23" s="24">
        <f t="shared" si="10"/>
        <v>17.012003576073425</v>
      </c>
      <c r="Y23" s="7"/>
      <c r="Z23" s="25">
        <f t="shared" si="11"/>
        <v>636</v>
      </c>
      <c r="AA23" s="17">
        <f t="shared" si="15"/>
        <v>17.163</v>
      </c>
      <c r="AB23" s="24">
        <f t="shared" si="12"/>
        <v>0.29955085951978677</v>
      </c>
      <c r="AC23" s="17">
        <f t="shared" si="13"/>
        <v>-0.15099642392657486</v>
      </c>
      <c r="AD23" s="17">
        <f t="shared" ca="1" si="14"/>
        <v>3.7791806418947971E-2</v>
      </c>
      <c r="AE23" s="17">
        <v>146</v>
      </c>
    </row>
    <row r="24" spans="1:31" s="17" customFormat="1" x14ac:dyDescent="0.25">
      <c r="A24" s="17">
        <v>4</v>
      </c>
      <c r="B24" s="17">
        <v>614</v>
      </c>
      <c r="C24" s="17">
        <v>14331</v>
      </c>
      <c r="D24" s="17">
        <v>11486</v>
      </c>
      <c r="E24" s="17">
        <v>12184</v>
      </c>
      <c r="F24" s="17">
        <v>15021</v>
      </c>
      <c r="G24" s="24"/>
      <c r="H24" s="7"/>
      <c r="I24" s="25">
        <f t="shared" si="0"/>
        <v>2147</v>
      </c>
      <c r="J24" s="24">
        <f t="shared" si="0"/>
        <v>-3535</v>
      </c>
      <c r="K24" s="7"/>
      <c r="L24" s="25">
        <f t="shared" si="3"/>
        <v>2151.1241700374185</v>
      </c>
      <c r="M24" s="17">
        <f t="shared" si="1"/>
        <v>17.008778497540348</v>
      </c>
      <c r="N24" s="17">
        <f t="shared" si="4"/>
        <v>-3534.0444477756851</v>
      </c>
      <c r="O24" s="24">
        <f t="shared" si="2"/>
        <v>0.91308005339323439</v>
      </c>
      <c r="P24" s="7"/>
      <c r="Q24" s="25">
        <f t="shared" si="5"/>
        <v>2140.3681727754279</v>
      </c>
      <c r="R24" s="24">
        <f t="shared" si="6"/>
        <v>-3531.5515666036508</v>
      </c>
      <c r="S24" s="7"/>
      <c r="T24" s="25">
        <f t="shared" si="7"/>
        <v>-0.52080589446849779</v>
      </c>
      <c r="U24" s="24">
        <f t="shared" si="8"/>
        <v>-0.86352430453020634</v>
      </c>
      <c r="V24" s="7"/>
      <c r="W24" s="25">
        <f t="shared" si="9"/>
        <v>-0.50906865973192628</v>
      </c>
      <c r="X24" s="24">
        <f t="shared" si="10"/>
        <v>22.557832926607603</v>
      </c>
      <c r="Y24" s="7"/>
      <c r="Z24" s="25">
        <f t="shared" si="11"/>
        <v>614</v>
      </c>
      <c r="AA24" s="17">
        <f t="shared" si="15"/>
        <v>22.689</v>
      </c>
      <c r="AB24" s="24">
        <f t="shared" si="12"/>
        <v>0.39599775398499343</v>
      </c>
      <c r="AC24" s="17">
        <f t="shared" si="13"/>
        <v>-0.13116707339239753</v>
      </c>
      <c r="AD24" s="17">
        <f t="shared" ca="1" si="14"/>
        <v>2.0559479930540192E-2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14491</v>
      </c>
      <c r="D25" s="17">
        <v>11591</v>
      </c>
      <c r="E25" s="17">
        <v>12016</v>
      </c>
      <c r="F25" s="17">
        <v>14905</v>
      </c>
      <c r="G25" s="24"/>
      <c r="H25" s="7"/>
      <c r="I25" s="25">
        <f t="shared" si="0"/>
        <v>2475</v>
      </c>
      <c r="J25" s="24">
        <f t="shared" si="0"/>
        <v>-3314</v>
      </c>
      <c r="K25" s="7"/>
      <c r="L25" s="25">
        <f t="shared" si="3"/>
        <v>2482.3299598044164</v>
      </c>
      <c r="M25" s="17">
        <f t="shared" si="1"/>
        <v>53.728310734359752</v>
      </c>
      <c r="N25" s="17">
        <f t="shared" si="4"/>
        <v>-3315.3815171111819</v>
      </c>
      <c r="O25" s="24">
        <f t="shared" si="2"/>
        <v>1.9085895284883621</v>
      </c>
      <c r="P25" s="7"/>
      <c r="Q25" s="25">
        <f t="shared" si="5"/>
        <v>2468.3681727754279</v>
      </c>
      <c r="R25" s="24">
        <f t="shared" si="6"/>
        <v>-3310.5515666036508</v>
      </c>
      <c r="S25" s="7"/>
      <c r="T25" s="25">
        <f t="shared" si="7"/>
        <v>-0.6006166184170596</v>
      </c>
      <c r="U25" s="24">
        <f t="shared" si="8"/>
        <v>-0.80948605315484601</v>
      </c>
      <c r="V25" s="7"/>
      <c r="W25" s="25">
        <f t="shared" si="9"/>
        <v>-0.58962435348828568</v>
      </c>
      <c r="X25" s="24">
        <f t="shared" si="10"/>
        <v>28.106795458315446</v>
      </c>
      <c r="Y25" s="7"/>
      <c r="Z25" s="25">
        <f t="shared" si="11"/>
        <v>619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-0.153204541684552</v>
      </c>
      <c r="AD25" s="17">
        <f t="shared" ca="1" si="14"/>
        <v>9.7081936608418573E-2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14640</v>
      </c>
      <c r="D26" s="17">
        <v>11708</v>
      </c>
      <c r="E26" s="17">
        <v>11857</v>
      </c>
      <c r="F26" s="17">
        <v>14774</v>
      </c>
      <c r="G26" s="24"/>
      <c r="H26" s="7"/>
      <c r="I26" s="25">
        <f t="shared" si="0"/>
        <v>2783</v>
      </c>
      <c r="J26" s="24">
        <f t="shared" si="0"/>
        <v>-3066</v>
      </c>
      <c r="K26" s="7"/>
      <c r="L26" s="25">
        <f t="shared" si="3"/>
        <v>2788.2341645546303</v>
      </c>
      <c r="M26" s="17">
        <f t="shared" si="1"/>
        <v>27.396478584948177</v>
      </c>
      <c r="N26" s="17">
        <f t="shared" si="4"/>
        <v>-3067.0748437305865</v>
      </c>
      <c r="O26" s="24">
        <f t="shared" si="2"/>
        <v>1.1552890451811222</v>
      </c>
      <c r="P26" s="7"/>
      <c r="Q26" s="25">
        <f t="shared" si="5"/>
        <v>2776.3681727754279</v>
      </c>
      <c r="R26" s="24">
        <f t="shared" si="6"/>
        <v>-3062.5515666036508</v>
      </c>
      <c r="S26" s="7"/>
      <c r="T26" s="25">
        <f t="shared" si="7"/>
        <v>-0.67556083480778228</v>
      </c>
      <c r="U26" s="24">
        <f t="shared" si="8"/>
        <v>-0.74884584346665894</v>
      </c>
      <c r="V26" s="7"/>
      <c r="W26" s="25">
        <f t="shared" si="9"/>
        <v>-0.66540319272591475</v>
      </c>
      <c r="X26" s="24">
        <f t="shared" si="10"/>
        <v>33.660829475162188</v>
      </c>
      <c r="Y26" s="7"/>
      <c r="Z26" s="25">
        <f t="shared" si="11"/>
        <v>615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-0.13417052483780623</v>
      </c>
      <c r="AD26" s="17">
        <f t="shared" ca="1" si="14"/>
        <v>-5.233725626194996E-2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14786</v>
      </c>
      <c r="D27" s="17">
        <v>11854</v>
      </c>
      <c r="E27" s="17">
        <v>11721</v>
      </c>
      <c r="F27" s="17">
        <v>14644</v>
      </c>
      <c r="G27" s="24"/>
      <c r="H27" s="7"/>
      <c r="I27" s="25">
        <f t="shared" si="0"/>
        <v>3065</v>
      </c>
      <c r="J27" s="24">
        <f t="shared" si="0"/>
        <v>-2790</v>
      </c>
      <c r="K27" s="7"/>
      <c r="L27" s="25">
        <f t="shared" si="3"/>
        <v>3068.6244908420026</v>
      </c>
      <c r="M27" s="17">
        <f t="shared" si="1"/>
        <v>13.136933863760826</v>
      </c>
      <c r="N27" s="17">
        <f t="shared" si="4"/>
        <v>-2789.6647463504846</v>
      </c>
      <c r="O27" s="24">
        <f t="shared" si="2"/>
        <v>0.11239500951338122</v>
      </c>
      <c r="P27" s="7"/>
      <c r="Q27" s="25">
        <f t="shared" si="5"/>
        <v>3058.3681727754279</v>
      </c>
      <c r="R27" s="24">
        <f t="shared" si="6"/>
        <v>-2786.5515666036508</v>
      </c>
      <c r="S27" s="7"/>
      <c r="T27" s="25">
        <f t="shared" si="7"/>
        <v>-0.74417859137331399</v>
      </c>
      <c r="U27" s="24">
        <f t="shared" si="8"/>
        <v>-0.68135915849109585</v>
      </c>
      <c r="V27" s="7"/>
      <c r="W27" s="25">
        <f t="shared" si="9"/>
        <v>-0.73494842647408565</v>
      </c>
      <c r="X27" s="24">
        <f t="shared" si="10"/>
        <v>39.204329658845097</v>
      </c>
      <c r="Y27" s="7"/>
      <c r="Z27" s="25">
        <f t="shared" si="11"/>
        <v>616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-0.1346703411548944</v>
      </c>
      <c r="AD27" s="17">
        <f t="shared" ca="1" si="14"/>
        <v>4.1571936061721715E-2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14923</v>
      </c>
      <c r="D28" s="17">
        <v>12014</v>
      </c>
      <c r="E28" s="17">
        <v>11602</v>
      </c>
      <c r="F28" s="17">
        <v>14492</v>
      </c>
      <c r="G28" s="24"/>
      <c r="H28" s="7"/>
      <c r="I28" s="25">
        <f t="shared" si="0"/>
        <v>3321</v>
      </c>
      <c r="J28" s="24">
        <f t="shared" si="0"/>
        <v>-2478</v>
      </c>
      <c r="K28" s="7"/>
      <c r="L28" s="25">
        <f t="shared" si="3"/>
        <v>3324.5797402441617</v>
      </c>
      <c r="M28" s="17">
        <f t="shared" si="1"/>
        <v>12.814540215670956</v>
      </c>
      <c r="N28" s="17">
        <f t="shared" si="4"/>
        <v>-2480.4904886721588</v>
      </c>
      <c r="O28" s="24">
        <f t="shared" si="2"/>
        <v>6.202533826151253</v>
      </c>
      <c r="P28" s="7"/>
      <c r="Q28" s="25">
        <f t="shared" si="5"/>
        <v>3314.3681727754279</v>
      </c>
      <c r="R28" s="24">
        <f t="shared" si="6"/>
        <v>-2474.5515666036508</v>
      </c>
      <c r="S28" s="7"/>
      <c r="T28" s="25">
        <f t="shared" si="7"/>
        <v>-0.80646988811365494</v>
      </c>
      <c r="U28" s="24">
        <f t="shared" si="8"/>
        <v>-0.60506986243176364</v>
      </c>
      <c r="V28" s="7"/>
      <c r="W28" s="25">
        <f t="shared" si="9"/>
        <v>-0.79828675289066753</v>
      </c>
      <c r="X28" s="24">
        <f t="shared" si="10"/>
        <v>44.87675361402114</v>
      </c>
      <c r="Y28" s="7"/>
      <c r="Z28" s="25">
        <f t="shared" si="11"/>
        <v>627</v>
      </c>
      <c r="AA28" s="17">
        <f t="shared" si="15"/>
        <v>44.981999999999992</v>
      </c>
      <c r="AB28" s="24">
        <f t="shared" si="12"/>
        <v>0.78508400413208912</v>
      </c>
      <c r="AC28" s="17">
        <f t="shared" si="13"/>
        <v>-0.10524638597885172</v>
      </c>
      <c r="AD28" s="17">
        <f t="shared" ca="1" si="14"/>
        <v>1.9632180826512524E-2</v>
      </c>
      <c r="AE28" s="17">
        <v>141</v>
      </c>
    </row>
    <row r="29" spans="1:31" s="17" customFormat="1" x14ac:dyDescent="0.25">
      <c r="A29" s="17">
        <v>9</v>
      </c>
      <c r="B29" s="17">
        <v>640</v>
      </c>
      <c r="C29" s="17">
        <v>15043</v>
      </c>
      <c r="D29" s="17">
        <v>12186</v>
      </c>
      <c r="E29" s="17">
        <v>11489</v>
      </c>
      <c r="F29" s="17">
        <v>14326</v>
      </c>
      <c r="G29" s="24"/>
      <c r="H29" s="7"/>
      <c r="I29" s="25">
        <f t="shared" si="0"/>
        <v>3554</v>
      </c>
      <c r="J29" s="24">
        <f t="shared" si="0"/>
        <v>-2140</v>
      </c>
      <c r="K29" s="7"/>
      <c r="L29" s="25">
        <f t="shared" si="3"/>
        <v>3552.6498963308595</v>
      </c>
      <c r="M29" s="17">
        <f t="shared" si="1"/>
        <v>1.8227799174265884</v>
      </c>
      <c r="N29" s="17">
        <f t="shared" si="4"/>
        <v>-2140.1138979427251</v>
      </c>
      <c r="O29" s="24">
        <f t="shared" si="2"/>
        <v>1.2972741357007609E-2</v>
      </c>
      <c r="P29" s="7"/>
      <c r="Q29" s="25">
        <f t="shared" si="5"/>
        <v>3547.3681727754279</v>
      </c>
      <c r="R29" s="24">
        <f t="shared" si="6"/>
        <v>-2136.5515666036508</v>
      </c>
      <c r="S29" s="7"/>
      <c r="T29" s="25">
        <f t="shared" si="7"/>
        <v>-0.8631647011624809</v>
      </c>
      <c r="U29" s="24">
        <f t="shared" si="8"/>
        <v>-0.52242312503415367</v>
      </c>
      <c r="V29" s="7"/>
      <c r="W29" s="25">
        <f t="shared" si="9"/>
        <v>-0.8561148433985547</v>
      </c>
      <c r="X29" s="24">
        <f t="shared" si="10"/>
        <v>50.644837929541097</v>
      </c>
      <c r="Y29" s="7"/>
      <c r="Z29" s="25">
        <f t="shared" si="11"/>
        <v>640</v>
      </c>
      <c r="AA29" s="17">
        <f t="shared" si="15"/>
        <v>50.74199999999999</v>
      </c>
      <c r="AB29" s="24">
        <f t="shared" si="12"/>
        <v>0.88561496904696246</v>
      </c>
      <c r="AC29" s="17">
        <f t="shared" si="13"/>
        <v>-9.7162070458892913E-2</v>
      </c>
      <c r="AD29" s="17">
        <f t="shared" ca="1" si="14"/>
        <v>9.1342793337076955E-3</v>
      </c>
      <c r="AE29" s="17">
        <v>140</v>
      </c>
    </row>
    <row r="30" spans="1:31" s="17" customFormat="1" x14ac:dyDescent="0.25">
      <c r="A30" s="17">
        <v>10</v>
      </c>
      <c r="B30" s="17">
        <v>633</v>
      </c>
      <c r="C30" s="17">
        <v>15132</v>
      </c>
      <c r="D30" s="17">
        <v>12361</v>
      </c>
      <c r="E30" s="17">
        <v>11385</v>
      </c>
      <c r="F30" s="17">
        <v>14137</v>
      </c>
      <c r="G30" s="24"/>
      <c r="H30" s="7"/>
      <c r="I30" s="25">
        <f t="shared" si="0"/>
        <v>3747</v>
      </c>
      <c r="J30" s="24">
        <f t="shared" si="0"/>
        <v>-1776</v>
      </c>
      <c r="K30" s="7"/>
      <c r="L30" s="25">
        <f t="shared" si="3"/>
        <v>3742.999177541667</v>
      </c>
      <c r="M30" s="17">
        <f t="shared" si="1"/>
        <v>16.006580343101749</v>
      </c>
      <c r="N30" s="17">
        <f t="shared" si="4"/>
        <v>-1782.1765485464468</v>
      </c>
      <c r="O30" s="24">
        <f t="shared" si="2"/>
        <v>38.14975194661455</v>
      </c>
      <c r="P30" s="7"/>
      <c r="Q30" s="25">
        <f t="shared" si="5"/>
        <v>3740.3681727754279</v>
      </c>
      <c r="R30" s="24">
        <f t="shared" si="6"/>
        <v>-1772.5515666036506</v>
      </c>
      <c r="S30" s="7"/>
      <c r="T30" s="25">
        <f t="shared" si="7"/>
        <v>-0.91012649909562848</v>
      </c>
      <c r="U30" s="24">
        <f t="shared" si="8"/>
        <v>-0.43341894629826605</v>
      </c>
      <c r="V30" s="7"/>
      <c r="W30" s="25">
        <f t="shared" si="9"/>
        <v>-0.90429578131643984</v>
      </c>
      <c r="X30" s="24">
        <f t="shared" si="10"/>
        <v>56.429561403842172</v>
      </c>
      <c r="Y30" s="7"/>
      <c r="Z30" s="25">
        <f t="shared" si="11"/>
        <v>633</v>
      </c>
      <c r="AA30" s="17">
        <f t="shared" si="15"/>
        <v>56.438999999999993</v>
      </c>
      <c r="AB30" s="24">
        <f t="shared" si="12"/>
        <v>0.98504637653307947</v>
      </c>
      <c r="AC30" s="17">
        <f t="shared" si="13"/>
        <v>-9.4385961578211663E-3</v>
      </c>
      <c r="AD30" s="17">
        <f t="shared" ca="1" si="14"/>
        <v>-0.14166402999960326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15214</v>
      </c>
      <c r="D31" s="17">
        <v>12551</v>
      </c>
      <c r="E31" s="17">
        <v>11314</v>
      </c>
      <c r="F31" s="17">
        <v>13958</v>
      </c>
      <c r="G31" s="24"/>
      <c r="H31" s="7"/>
      <c r="I31" s="25">
        <f t="shared" si="0"/>
        <v>3900</v>
      </c>
      <c r="J31" s="24">
        <f t="shared" si="0"/>
        <v>-1407</v>
      </c>
      <c r="K31" s="7"/>
      <c r="L31" s="25">
        <f t="shared" si="3"/>
        <v>3896.8513356434455</v>
      </c>
      <c r="M31" s="17">
        <f t="shared" si="1"/>
        <v>9.9140872302367065</v>
      </c>
      <c r="N31" s="17">
        <f t="shared" si="4"/>
        <v>-1405.4178179535329</v>
      </c>
      <c r="O31" s="24">
        <f t="shared" si="2"/>
        <v>2.5033000281628093</v>
      </c>
      <c r="P31" s="7"/>
      <c r="Q31" s="25">
        <f t="shared" si="5"/>
        <v>3893.3681727754279</v>
      </c>
      <c r="R31" s="24">
        <f t="shared" si="6"/>
        <v>-1403.5515666036506</v>
      </c>
      <c r="S31" s="7"/>
      <c r="T31" s="25">
        <f t="shared" si="7"/>
        <v>-0.94735528191309781</v>
      </c>
      <c r="U31" s="24">
        <f t="shared" si="8"/>
        <v>-0.34319218268963281</v>
      </c>
      <c r="V31" s="7"/>
      <c r="W31" s="25">
        <f t="shared" si="9"/>
        <v>-0.94275948397991638</v>
      </c>
      <c r="X31" s="24">
        <f t="shared" si="10"/>
        <v>62.034451162222126</v>
      </c>
      <c r="Y31" s="7"/>
      <c r="Z31" s="25">
        <f t="shared" si="11"/>
        <v>635</v>
      </c>
      <c r="AA31" s="17">
        <f t="shared" si="15"/>
        <v>62.153999999999996</v>
      </c>
      <c r="AB31" s="24">
        <f t="shared" si="12"/>
        <v>1.0847919432845554</v>
      </c>
      <c r="AC31" s="17">
        <f t="shared" si="13"/>
        <v>-0.11954883777787018</v>
      </c>
      <c r="AD31" s="17">
        <f t="shared" ca="1" si="14"/>
        <v>3.5905089555171799E-2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15268</v>
      </c>
      <c r="D32" s="17">
        <v>12736</v>
      </c>
      <c r="E32" s="17">
        <v>11252</v>
      </c>
      <c r="F32" s="17">
        <v>13761</v>
      </c>
      <c r="G32" s="24"/>
      <c r="H32" s="7"/>
      <c r="I32" s="25">
        <f t="shared" si="0"/>
        <v>4016</v>
      </c>
      <c r="J32" s="24">
        <f t="shared" si="0"/>
        <v>-1025</v>
      </c>
      <c r="K32" s="7"/>
      <c r="L32" s="25">
        <f t="shared" si="3"/>
        <v>4010.5108298347332</v>
      </c>
      <c r="M32" s="17">
        <f t="shared" si="1"/>
        <v>30.130989103255605</v>
      </c>
      <c r="N32" s="17">
        <f t="shared" si="4"/>
        <v>-1020.9317672510959</v>
      </c>
      <c r="O32" s="24">
        <f t="shared" si="2"/>
        <v>16.550517699255415</v>
      </c>
      <c r="P32" s="7"/>
      <c r="Q32" s="25">
        <f t="shared" si="5"/>
        <v>4009.3681727754279</v>
      </c>
      <c r="R32" s="24">
        <f t="shared" si="6"/>
        <v>-1021.5515666036506</v>
      </c>
      <c r="S32" s="7"/>
      <c r="T32" s="25">
        <f t="shared" si="7"/>
        <v>-0.97558102574856487</v>
      </c>
      <c r="U32" s="24">
        <f t="shared" si="8"/>
        <v>-0.24978669841186066</v>
      </c>
      <c r="V32" s="7"/>
      <c r="W32" s="25">
        <f t="shared" si="9"/>
        <v>-0.97226269366708473</v>
      </c>
      <c r="X32" s="24">
        <f t="shared" si="10"/>
        <v>67.629038360278173</v>
      </c>
      <c r="Y32" s="7"/>
      <c r="Z32" s="25">
        <f t="shared" si="11"/>
        <v>625</v>
      </c>
      <c r="AA32" s="17">
        <f t="shared" si="15"/>
        <v>67.778999999999996</v>
      </c>
      <c r="AB32" s="24">
        <f t="shared" si="12"/>
        <v>1.1829667137092366</v>
      </c>
      <c r="AC32" s="17">
        <f t="shared" si="13"/>
        <v>-0.1499616397218233</v>
      </c>
      <c r="AD32" s="17">
        <f t="shared" ca="1" si="14"/>
        <v>2.132699202513777E-2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15307</v>
      </c>
      <c r="D33" s="17">
        <v>12929</v>
      </c>
      <c r="E33" s="17">
        <v>11221</v>
      </c>
      <c r="F33" s="17">
        <v>13572</v>
      </c>
      <c r="G33" s="24"/>
      <c r="H33" s="7"/>
      <c r="I33" s="25">
        <f t="shared" si="0"/>
        <v>4086</v>
      </c>
      <c r="J33" s="24">
        <f t="shared" si="0"/>
        <v>-643</v>
      </c>
      <c r="K33" s="7"/>
      <c r="L33" s="25">
        <f t="shared" si="3"/>
        <v>4083.7099949670214</v>
      </c>
      <c r="M33" s="17">
        <f t="shared" si="1"/>
        <v>5.2441230510671808</v>
      </c>
      <c r="N33" s="17">
        <f t="shared" si="4"/>
        <v>-639.99141502199632</v>
      </c>
      <c r="O33" s="24">
        <f t="shared" si="2"/>
        <v>9.0515835698694183</v>
      </c>
      <c r="P33" s="7"/>
      <c r="Q33" s="25">
        <f t="shared" si="5"/>
        <v>4079.3681727754279</v>
      </c>
      <c r="R33" s="24">
        <f t="shared" si="6"/>
        <v>-639.5515666036506</v>
      </c>
      <c r="S33" s="7"/>
      <c r="T33" s="25">
        <f t="shared" si="7"/>
        <v>-0.99261380220100182</v>
      </c>
      <c r="U33" s="24">
        <f t="shared" si="8"/>
        <v>-0.15638121413408854</v>
      </c>
      <c r="V33" s="7"/>
      <c r="W33" s="25">
        <f t="shared" si="9"/>
        <v>-0.99057189351071484</v>
      </c>
      <c r="X33" s="24">
        <f t="shared" si="10"/>
        <v>73.066222374098743</v>
      </c>
      <c r="Y33" s="7"/>
      <c r="Z33" s="25">
        <f t="shared" si="11"/>
        <v>604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-0.14877762590126054</v>
      </c>
      <c r="AD33" s="17">
        <f t="shared" ca="1" si="14"/>
        <v>-3.2146560504628496E-2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15327</v>
      </c>
      <c r="D34" s="17">
        <v>13134</v>
      </c>
      <c r="E34" s="17">
        <v>11203</v>
      </c>
      <c r="F34" s="17">
        <v>13379</v>
      </c>
      <c r="G34" s="24"/>
      <c r="H34" s="7"/>
      <c r="I34" s="25">
        <f t="shared" si="0"/>
        <v>4124</v>
      </c>
      <c r="J34" s="24">
        <f t="shared" si="0"/>
        <v>-245</v>
      </c>
      <c r="K34" s="7"/>
      <c r="L34" s="25">
        <f t="shared" si="3"/>
        <v>4120.6043129175359</v>
      </c>
      <c r="M34" s="17">
        <f t="shared" si="1"/>
        <v>11.530690762013311</v>
      </c>
      <c r="N34" s="17">
        <f t="shared" si="4"/>
        <v>-244.95101834188159</v>
      </c>
      <c r="O34" s="24">
        <f t="shared" si="2"/>
        <v>2.3992028320285325E-3</v>
      </c>
      <c r="P34" s="7"/>
      <c r="Q34" s="25">
        <f t="shared" si="5"/>
        <v>4117.3681727754274</v>
      </c>
      <c r="R34" s="24">
        <f t="shared" si="6"/>
        <v>-241.5515666036506</v>
      </c>
      <c r="S34" s="7"/>
      <c r="T34" s="25">
        <f t="shared" si="7"/>
        <v>-1.0018601665608962</v>
      </c>
      <c r="U34" s="24">
        <f t="shared" si="8"/>
        <v>-5.9063458263530141E-2</v>
      </c>
      <c r="V34" s="7"/>
      <c r="W34" s="25">
        <f t="shared" si="9"/>
        <v>-1.0011473523876218</v>
      </c>
      <c r="X34" s="24">
        <f t="shared" si="10"/>
        <v>78.661150067849178</v>
      </c>
      <c r="Y34" s="7"/>
      <c r="Z34" s="25">
        <f t="shared" si="11"/>
        <v>617</v>
      </c>
      <c r="AA34" s="17">
        <f t="shared" si="15"/>
        <v>78.768000000000001</v>
      </c>
      <c r="AB34" s="24">
        <f t="shared" si="12"/>
        <v>1.3747609452108935</v>
      </c>
      <c r="AC34" s="17">
        <f t="shared" si="13"/>
        <v>-0.10684993215082272</v>
      </c>
      <c r="AD34" s="17">
        <f t="shared" ca="1" si="14"/>
        <v>2.7557363804646684E-3</v>
      </c>
      <c r="AE34" s="17">
        <v>135</v>
      </c>
    </row>
    <row r="35" spans="1:31" s="17" customFormat="1" x14ac:dyDescent="0.25">
      <c r="A35" s="17">
        <v>15</v>
      </c>
      <c r="B35" s="17">
        <v>627</v>
      </c>
      <c r="C35" s="17">
        <v>15326</v>
      </c>
      <c r="D35" s="17">
        <v>13324</v>
      </c>
      <c r="E35" s="17">
        <v>11199</v>
      </c>
      <c r="F35" s="17">
        <v>13173</v>
      </c>
      <c r="G35" s="24"/>
      <c r="H35" s="7"/>
      <c r="I35" s="25">
        <f t="shared" si="0"/>
        <v>4127</v>
      </c>
      <c r="J35" s="24">
        <f t="shared" si="0"/>
        <v>151</v>
      </c>
      <c r="K35" s="7"/>
      <c r="L35" s="25">
        <f t="shared" si="3"/>
        <v>4118.5263392110264</v>
      </c>
      <c r="M35" s="17">
        <f t="shared" si="1"/>
        <v>71.802927166588276</v>
      </c>
      <c r="N35" s="17">
        <f t="shared" si="4"/>
        <v>158.80099871684635</v>
      </c>
      <c r="O35" s="24">
        <f t="shared" si="2"/>
        <v>60.855580980238415</v>
      </c>
      <c r="P35" s="7"/>
      <c r="Q35" s="25">
        <f t="shared" si="5"/>
        <v>4120.3681727754274</v>
      </c>
      <c r="R35" s="24">
        <f t="shared" si="6"/>
        <v>154.4484333963494</v>
      </c>
      <c r="S35" s="7"/>
      <c r="T35" s="25">
        <f t="shared" si="7"/>
        <v>-1.002590142694572</v>
      </c>
      <c r="U35" s="24">
        <f t="shared" si="8"/>
        <v>3.7765263657929975E-2</v>
      </c>
      <c r="V35" s="7"/>
      <c r="W35" s="25">
        <f t="shared" si="9"/>
        <v>-1.0031989553223697</v>
      </c>
      <c r="X35" s="24">
        <f t="shared" si="10"/>
        <v>84.193317643954458</v>
      </c>
      <c r="Y35" s="7"/>
      <c r="Z35" s="25">
        <f t="shared" si="11"/>
        <v>627</v>
      </c>
      <c r="AA35" s="17">
        <f t="shared" si="15"/>
        <v>84.411000000000001</v>
      </c>
      <c r="AB35" s="24">
        <f t="shared" si="12"/>
        <v>1.4732498749009335</v>
      </c>
      <c r="AC35" s="17">
        <f t="shared" si="13"/>
        <v>-0.2176823560455432</v>
      </c>
      <c r="AD35" s="17">
        <f t="shared" ca="1" si="14"/>
        <v>0.10908423225551189</v>
      </c>
      <c r="AE35" s="17">
        <v>134</v>
      </c>
    </row>
    <row r="36" spans="1:31" s="17" customFormat="1" x14ac:dyDescent="0.25">
      <c r="A36" s="17">
        <v>16</v>
      </c>
      <c r="B36" s="17">
        <v>618</v>
      </c>
      <c r="C36" s="17">
        <v>15305</v>
      </c>
      <c r="D36" s="17">
        <v>13528</v>
      </c>
      <c r="E36" s="17">
        <v>11222</v>
      </c>
      <c r="F36" s="17">
        <v>12979</v>
      </c>
      <c r="G36" s="24"/>
      <c r="H36" s="7"/>
      <c r="I36" s="25">
        <f t="shared" si="0"/>
        <v>4083</v>
      </c>
      <c r="J36" s="24">
        <f t="shared" si="0"/>
        <v>549</v>
      </c>
      <c r="K36" s="7"/>
      <c r="L36" s="25">
        <f t="shared" si="3"/>
        <v>4077.4642473224171</v>
      </c>
      <c r="M36" s="17">
        <f t="shared" si="1"/>
        <v>30.644557707365998</v>
      </c>
      <c r="N36" s="17">
        <f t="shared" si="4"/>
        <v>555.23647134722216</v>
      </c>
      <c r="O36" s="24">
        <f t="shared" si="2"/>
        <v>38.893574864723028</v>
      </c>
      <c r="P36" s="7"/>
      <c r="Q36" s="25">
        <f t="shared" si="5"/>
        <v>4076.3681727754279</v>
      </c>
      <c r="R36" s="24">
        <f t="shared" si="6"/>
        <v>552.4484333963494</v>
      </c>
      <c r="S36" s="7"/>
      <c r="T36" s="25">
        <f t="shared" si="7"/>
        <v>-0.99188382606732595</v>
      </c>
      <c r="U36" s="24">
        <f t="shared" si="8"/>
        <v>0.13508301952848836</v>
      </c>
      <c r="V36" s="7"/>
      <c r="W36" s="25">
        <f t="shared" si="9"/>
        <v>-0.99381987491296986</v>
      </c>
      <c r="X36" s="24">
        <f t="shared" si="10"/>
        <v>89.777826369761328</v>
      </c>
      <c r="Y36" s="7"/>
      <c r="Z36" s="25">
        <f t="shared" si="11"/>
        <v>618</v>
      </c>
      <c r="AA36" s="17">
        <f t="shared" si="15"/>
        <v>89.972999999999999</v>
      </c>
      <c r="AB36" s="24">
        <f t="shared" si="12"/>
        <v>1.570325087896858</v>
      </c>
      <c r="AC36" s="17">
        <f t="shared" si="13"/>
        <v>-0.19517363023867063</v>
      </c>
      <c r="AD36" s="17">
        <f t="shared" ca="1" si="14"/>
        <v>8.6700538602116239E-2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15266</v>
      </c>
      <c r="D37" s="17">
        <v>13733</v>
      </c>
      <c r="E37" s="17">
        <v>11264</v>
      </c>
      <c r="F37" s="17">
        <v>12785</v>
      </c>
      <c r="G37" s="24"/>
      <c r="H37" s="7"/>
      <c r="I37" s="25">
        <f t="shared" si="0"/>
        <v>4002</v>
      </c>
      <c r="J37" s="24">
        <f t="shared" si="0"/>
        <v>948</v>
      </c>
      <c r="K37" s="7"/>
      <c r="L37" s="25">
        <f t="shared" si="3"/>
        <v>3995.8197260943498</v>
      </c>
      <c r="M37" s="17">
        <f t="shared" si="1"/>
        <v>38.195785548860904</v>
      </c>
      <c r="N37" s="17">
        <f t="shared" si="4"/>
        <v>955.17426801289071</v>
      </c>
      <c r="O37" s="24">
        <f t="shared" si="2"/>
        <v>51.470121520786769</v>
      </c>
      <c r="P37" s="7"/>
      <c r="Q37" s="25">
        <f t="shared" si="5"/>
        <v>3995.3681727754279</v>
      </c>
      <c r="R37" s="24">
        <f t="shared" si="6"/>
        <v>951.4484333963494</v>
      </c>
      <c r="S37" s="7"/>
      <c r="T37" s="25">
        <f t="shared" si="7"/>
        <v>-0.97217447045807748</v>
      </c>
      <c r="U37" s="24">
        <f t="shared" si="8"/>
        <v>0.23264529237359591</v>
      </c>
      <c r="V37" s="7"/>
      <c r="W37" s="25">
        <f t="shared" si="9"/>
        <v>-0.97544025429045789</v>
      </c>
      <c r="X37" s="24">
        <f t="shared" si="10"/>
        <v>95.452043117822654</v>
      </c>
      <c r="Y37" s="7"/>
      <c r="Z37" s="25">
        <f t="shared" si="11"/>
        <v>632</v>
      </c>
      <c r="AA37" s="17">
        <f t="shared" si="15"/>
        <v>95.661000000000001</v>
      </c>
      <c r="AB37" s="24">
        <f t="shared" si="12"/>
        <v>1.6695994157502956</v>
      </c>
      <c r="AC37" s="17">
        <f t="shared" si="13"/>
        <v>-0.20895688217734687</v>
      </c>
      <c r="AD37" s="17">
        <f t="shared" ca="1" si="14"/>
        <v>4.8181549467628315E-2</v>
      </c>
      <c r="AE37" s="17">
        <v>132</v>
      </c>
    </row>
    <row r="38" spans="1:31" s="17" customFormat="1" x14ac:dyDescent="0.25">
      <c r="A38" s="17">
        <v>18</v>
      </c>
      <c r="B38" s="17">
        <v>643</v>
      </c>
      <c r="C38" s="17">
        <v>15210</v>
      </c>
      <c r="D38" s="17">
        <v>13928</v>
      </c>
      <c r="E38" s="17">
        <v>11329</v>
      </c>
      <c r="F38" s="17">
        <v>12583</v>
      </c>
      <c r="G38" s="24"/>
      <c r="H38" s="7"/>
      <c r="I38" s="25">
        <f t="shared" si="0"/>
        <v>3881</v>
      </c>
      <c r="J38" s="24">
        <f t="shared" si="0"/>
        <v>1345</v>
      </c>
      <c r="K38" s="7"/>
      <c r="L38" s="25">
        <f t="shared" si="3"/>
        <v>3872.4330441250481</v>
      </c>
      <c r="M38" s="17">
        <f t="shared" si="1"/>
        <v>73.39273296337241</v>
      </c>
      <c r="N38" s="17">
        <f t="shared" si="4"/>
        <v>1352.3447009872341</v>
      </c>
      <c r="O38" s="24">
        <f t="shared" si="2"/>
        <v>53.944632591877436</v>
      </c>
      <c r="P38" s="7"/>
      <c r="Q38" s="25">
        <f t="shared" si="5"/>
        <v>3874.3681727754279</v>
      </c>
      <c r="R38" s="24">
        <f t="shared" si="6"/>
        <v>1348.4484333963494</v>
      </c>
      <c r="S38" s="7"/>
      <c r="T38" s="25">
        <f t="shared" si="7"/>
        <v>-0.94273209973315064</v>
      </c>
      <c r="U38" s="24">
        <f t="shared" si="8"/>
        <v>0.32971853126960515</v>
      </c>
      <c r="V38" s="7"/>
      <c r="W38" s="25">
        <f t="shared" si="9"/>
        <v>-0.94732003752540217</v>
      </c>
      <c r="X38" s="24">
        <f t="shared" si="10"/>
        <v>101.22810169346894</v>
      </c>
      <c r="Y38" s="7"/>
      <c r="Z38" s="25">
        <f t="shared" si="11"/>
        <v>643</v>
      </c>
      <c r="AA38" s="17">
        <f t="shared" si="15"/>
        <v>101.44800000000001</v>
      </c>
      <c r="AB38" s="24">
        <f t="shared" si="12"/>
        <v>1.7706016195632075</v>
      </c>
      <c r="AC38" s="17">
        <f t="shared" si="13"/>
        <v>-0.21989830653106424</v>
      </c>
      <c r="AD38" s="17">
        <f t="shared" ca="1" si="14"/>
        <v>6.2696967947999838E-2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15131</v>
      </c>
      <c r="D39" s="17">
        <v>14121</v>
      </c>
      <c r="E39" s="17">
        <v>11405</v>
      </c>
      <c r="F39" s="17">
        <v>12398</v>
      </c>
      <c r="G39" s="24"/>
      <c r="H39" s="7"/>
      <c r="I39" s="25">
        <f t="shared" si="0"/>
        <v>3726</v>
      </c>
      <c r="J39" s="24">
        <f t="shared" si="0"/>
        <v>1723</v>
      </c>
      <c r="K39" s="7"/>
      <c r="L39" s="25">
        <f t="shared" si="3"/>
        <v>3713.5836037297026</v>
      </c>
      <c r="M39" s="17">
        <f t="shared" si="1"/>
        <v>154.16689634105407</v>
      </c>
      <c r="N39" s="17">
        <f t="shared" si="4"/>
        <v>1727.498848977071</v>
      </c>
      <c r="O39" s="24">
        <f t="shared" si="2"/>
        <v>20.239642118492966</v>
      </c>
      <c r="P39" s="7"/>
      <c r="Q39" s="25">
        <f t="shared" si="5"/>
        <v>3719.3681727754279</v>
      </c>
      <c r="R39" s="24">
        <f t="shared" si="6"/>
        <v>1726.4484333963494</v>
      </c>
      <c r="S39" s="7"/>
      <c r="T39" s="25">
        <f t="shared" si="7"/>
        <v>-0.9050166661598974</v>
      </c>
      <c r="U39" s="24">
        <f t="shared" si="8"/>
        <v>0.42214594764918073</v>
      </c>
      <c r="V39" s="7"/>
      <c r="W39" s="25">
        <f t="shared" si="9"/>
        <v>-0.91086257927279246</v>
      </c>
      <c r="X39" s="24">
        <f t="shared" si="10"/>
        <v>106.90315602827417</v>
      </c>
      <c r="Y39" s="7"/>
      <c r="Z39" s="25">
        <f t="shared" si="11"/>
        <v>629</v>
      </c>
      <c r="AA39" s="17">
        <f t="shared" si="15"/>
        <v>107.10900000000001</v>
      </c>
      <c r="AB39" s="24">
        <f t="shared" si="12"/>
        <v>1.8694047085186065</v>
      </c>
      <c r="AC39" s="17">
        <f t="shared" si="13"/>
        <v>-0.2058439717258409</v>
      </c>
      <c r="AD39" s="17">
        <f t="shared" ca="1" si="14"/>
        <v>6.2642551375944322E-2</v>
      </c>
      <c r="AE39" s="17">
        <v>130</v>
      </c>
    </row>
    <row r="40" spans="1:31" s="17" customFormat="1" x14ac:dyDescent="0.25">
      <c r="A40" s="17">
        <v>20</v>
      </c>
      <c r="B40" s="17">
        <v>609</v>
      </c>
      <c r="C40" s="17">
        <v>15022</v>
      </c>
      <c r="D40" s="17">
        <v>14286</v>
      </c>
      <c r="E40" s="17">
        <v>11491</v>
      </c>
      <c r="F40" s="17">
        <v>12217</v>
      </c>
      <c r="G40" s="24"/>
      <c r="H40" s="7"/>
      <c r="I40" s="25">
        <f t="shared" si="0"/>
        <v>3531</v>
      </c>
      <c r="J40" s="24">
        <f t="shared" si="0"/>
        <v>2069</v>
      </c>
      <c r="K40" s="7"/>
      <c r="L40" s="25">
        <f t="shared" si="3"/>
        <v>3525.3036613759632</v>
      </c>
      <c r="M40" s="17">
        <f t="shared" si="1"/>
        <v>32.448273719693439</v>
      </c>
      <c r="N40" s="17">
        <f t="shared" si="4"/>
        <v>2074.642003809272</v>
      </c>
      <c r="O40" s="24">
        <f t="shared" si="2"/>
        <v>31.832206983839253</v>
      </c>
      <c r="P40" s="7"/>
      <c r="Q40" s="25">
        <f t="shared" si="5"/>
        <v>3524.3681727754279</v>
      </c>
      <c r="R40" s="24">
        <f t="shared" si="6"/>
        <v>2072.4484333963492</v>
      </c>
      <c r="S40" s="7"/>
      <c r="T40" s="25">
        <f t="shared" si="7"/>
        <v>-0.8575682174709659</v>
      </c>
      <c r="U40" s="24">
        <f t="shared" si="8"/>
        <v>0.50674882084318373</v>
      </c>
      <c r="V40" s="7"/>
      <c r="W40" s="25">
        <f t="shared" si="9"/>
        <v>-0.86456440678563018</v>
      </c>
      <c r="X40" s="24">
        <f t="shared" si="10"/>
        <v>112.41337519930119</v>
      </c>
      <c r="Y40" s="7"/>
      <c r="Z40" s="25">
        <f t="shared" si="11"/>
        <v>609</v>
      </c>
      <c r="AA40" s="17">
        <f t="shared" si="15"/>
        <v>112.59</v>
      </c>
      <c r="AB40" s="24">
        <f t="shared" si="12"/>
        <v>1.9650662048204155</v>
      </c>
      <c r="AC40" s="17">
        <f t="shared" si="13"/>
        <v>-0.17662480069881781</v>
      </c>
      <c r="AD40" s="17">
        <f t="shared" ca="1" si="14"/>
        <v>5.7979258531588584E-3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14914</v>
      </c>
      <c r="D41" s="17">
        <v>14457</v>
      </c>
      <c r="E41" s="17">
        <v>11611</v>
      </c>
      <c r="F41" s="17">
        <v>12053</v>
      </c>
      <c r="G41" s="24"/>
      <c r="H41" s="7"/>
      <c r="I41" s="25">
        <f t="shared" si="0"/>
        <v>3303</v>
      </c>
      <c r="J41" s="24">
        <f t="shared" si="0"/>
        <v>2404</v>
      </c>
      <c r="K41" s="7"/>
      <c r="L41" s="25">
        <f t="shared" si="3"/>
        <v>3299.7953426471317</v>
      </c>
      <c r="M41" s="17">
        <f t="shared" si="1"/>
        <v>10.269828749292557</v>
      </c>
      <c r="N41" s="17">
        <f t="shared" si="4"/>
        <v>2409.5193705054062</v>
      </c>
      <c r="O41" s="24">
        <f t="shared" si="2"/>
        <v>30.463450775947745</v>
      </c>
      <c r="P41" s="7"/>
      <c r="Q41" s="25">
        <f t="shared" si="5"/>
        <v>3296.3681727754279</v>
      </c>
      <c r="R41" s="24">
        <f t="shared" si="6"/>
        <v>2407.4484333963492</v>
      </c>
      <c r="S41" s="7"/>
      <c r="T41" s="25">
        <f t="shared" si="7"/>
        <v>-0.80209003131159973</v>
      </c>
      <c r="U41" s="24">
        <f t="shared" si="8"/>
        <v>0.58866200731714613</v>
      </c>
      <c r="V41" s="7"/>
      <c r="W41" s="25">
        <f t="shared" si="9"/>
        <v>-0.81019903900885992</v>
      </c>
      <c r="X41" s="24">
        <f t="shared" si="10"/>
        <v>118.03827600959573</v>
      </c>
      <c r="Y41" s="7"/>
      <c r="Z41" s="25">
        <f t="shared" si="11"/>
        <v>622</v>
      </c>
      <c r="AA41" s="17">
        <f t="shared" si="15"/>
        <v>118.188</v>
      </c>
      <c r="AB41" s="24">
        <f t="shared" si="12"/>
        <v>2.0627697363470583</v>
      </c>
      <c r="AC41" s="17">
        <f t="shared" si="13"/>
        <v>-0.14972399040426865</v>
      </c>
      <c r="AD41" s="17">
        <f t="shared" ca="1" si="14"/>
        <v>8.6148639720349252E-2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14787</v>
      </c>
      <c r="D42" s="17">
        <v>14612</v>
      </c>
      <c r="E42" s="17">
        <v>11734</v>
      </c>
      <c r="F42" s="17">
        <v>11899</v>
      </c>
      <c r="G42" s="24"/>
      <c r="H42" s="7"/>
      <c r="I42" s="25">
        <f t="shared" si="0"/>
        <v>3053</v>
      </c>
      <c r="J42" s="24">
        <f t="shared" si="0"/>
        <v>2713</v>
      </c>
      <c r="K42" s="7"/>
      <c r="L42" s="25">
        <f t="shared" si="3"/>
        <v>3048.1047913319831</v>
      </c>
      <c r="M42" s="17">
        <f t="shared" si="1"/>
        <v>23.963067903428268</v>
      </c>
      <c r="N42" s="17">
        <f t="shared" si="4"/>
        <v>2715.5567191369255</v>
      </c>
      <c r="O42" s="24">
        <f t="shared" si="2"/>
        <v>6.5368127451210443</v>
      </c>
      <c r="P42" s="7"/>
      <c r="Q42" s="25">
        <f t="shared" si="5"/>
        <v>3046.3681727754279</v>
      </c>
      <c r="R42" s="24">
        <f t="shared" si="6"/>
        <v>2716.4484333963492</v>
      </c>
      <c r="S42" s="7"/>
      <c r="T42" s="25">
        <f t="shared" si="7"/>
        <v>-0.74125868683861051</v>
      </c>
      <c r="U42" s="24">
        <f t="shared" si="8"/>
        <v>0.66421775245283099</v>
      </c>
      <c r="V42" s="7"/>
      <c r="W42" s="25">
        <f t="shared" si="9"/>
        <v>-0.7503932453373231</v>
      </c>
      <c r="X42" s="24">
        <f t="shared" si="10"/>
        <v>123.55140001439361</v>
      </c>
      <c r="Y42" s="7"/>
      <c r="Z42" s="25">
        <f t="shared" si="11"/>
        <v>610</v>
      </c>
      <c r="AA42" s="17">
        <f t="shared" si="15"/>
        <v>123.678</v>
      </c>
      <c r="AB42" s="24">
        <f t="shared" si="12"/>
        <v>2.1585883122815468</v>
      </c>
      <c r="AC42" s="17">
        <f t="shared" si="13"/>
        <v>-0.12659998560638996</v>
      </c>
      <c r="AD42" s="17">
        <f t="shared" ca="1" si="14"/>
        <v>7.42224565389904E-2</v>
      </c>
      <c r="AE42" s="17">
        <v>127</v>
      </c>
    </row>
    <row r="43" spans="1:31" s="17" customFormat="1" x14ac:dyDescent="0.25">
      <c r="A43" s="17">
        <v>23</v>
      </c>
      <c r="B43" s="17">
        <v>615</v>
      </c>
      <c r="C43" s="17">
        <v>14645</v>
      </c>
      <c r="D43" s="17">
        <v>14757</v>
      </c>
      <c r="E43" s="17">
        <v>11880</v>
      </c>
      <c r="F43" s="17">
        <v>11756</v>
      </c>
      <c r="G43" s="24"/>
      <c r="H43" s="7"/>
      <c r="I43" s="25">
        <f t="shared" si="0"/>
        <v>2765</v>
      </c>
      <c r="J43" s="24">
        <f t="shared" si="0"/>
        <v>3001</v>
      </c>
      <c r="K43" s="7"/>
      <c r="L43" s="25">
        <f t="shared" si="3"/>
        <v>2766.10231336479</v>
      </c>
      <c r="M43" s="17">
        <f t="shared" si="1"/>
        <v>1.2150947541946664</v>
      </c>
      <c r="N43" s="17">
        <f t="shared" si="4"/>
        <v>2998.7927066214361</v>
      </c>
      <c r="O43" s="24">
        <f t="shared" si="2"/>
        <v>4.8721440590521157</v>
      </c>
      <c r="P43" s="7"/>
      <c r="Q43" s="25">
        <f t="shared" si="5"/>
        <v>2758.3681727754279</v>
      </c>
      <c r="R43" s="24">
        <f t="shared" si="6"/>
        <v>3004.4484333963492</v>
      </c>
      <c r="S43" s="7"/>
      <c r="T43" s="25">
        <f t="shared" si="7"/>
        <v>-0.67118097800572707</v>
      </c>
      <c r="U43" s="24">
        <f t="shared" si="8"/>
        <v>0.73463864112298372</v>
      </c>
      <c r="V43" s="7"/>
      <c r="W43" s="25">
        <f t="shared" si="9"/>
        <v>-0.68127014347845749</v>
      </c>
      <c r="X43" s="24">
        <f t="shared" si="10"/>
        <v>129.1960184885005</v>
      </c>
      <c r="Y43" s="7"/>
      <c r="Z43" s="25">
        <f t="shared" si="11"/>
        <v>615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-1.6981511499494673E-2</v>
      </c>
      <c r="AD43" s="17">
        <f t="shared" ca="1" si="14"/>
        <v>-5.4583009508490932E-2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14478</v>
      </c>
      <c r="D44" s="17">
        <v>14881</v>
      </c>
      <c r="E44" s="17">
        <v>12031</v>
      </c>
      <c r="F44" s="17">
        <v>11618</v>
      </c>
      <c r="G44" s="24"/>
      <c r="H44" s="7"/>
      <c r="I44" s="25">
        <f t="shared" si="0"/>
        <v>2447</v>
      </c>
      <c r="J44" s="24">
        <f t="shared" si="0"/>
        <v>3263</v>
      </c>
      <c r="K44" s="7"/>
      <c r="L44" s="25">
        <f t="shared" si="3"/>
        <v>2448.9936763998003</v>
      </c>
      <c r="M44" s="17">
        <f t="shared" si="1"/>
        <v>3.9747455871206014</v>
      </c>
      <c r="N44" s="17">
        <f t="shared" si="4"/>
        <v>3260.9977254100836</v>
      </c>
      <c r="O44" s="24">
        <f t="shared" si="2"/>
        <v>4.0091035334248737</v>
      </c>
      <c r="P44" s="7"/>
      <c r="Q44" s="25">
        <f t="shared" si="5"/>
        <v>2440.3681727754279</v>
      </c>
      <c r="R44" s="24">
        <f t="shared" si="6"/>
        <v>3266.4484333963492</v>
      </c>
      <c r="S44" s="7"/>
      <c r="T44" s="25">
        <f t="shared" si="7"/>
        <v>-0.59380350783608482</v>
      </c>
      <c r="U44" s="24">
        <f t="shared" si="8"/>
        <v>0.79870208845485891</v>
      </c>
      <c r="V44" s="7"/>
      <c r="W44" s="25">
        <f t="shared" si="9"/>
        <v>-0.60475983140421008</v>
      </c>
      <c r="X44" s="24">
        <f t="shared" si="10"/>
        <v>134.90523267543745</v>
      </c>
      <c r="Y44" s="7"/>
      <c r="Z44" s="25">
        <f t="shared" si="11"/>
        <v>633</v>
      </c>
      <c r="AA44" s="17">
        <f t="shared" si="15"/>
        <v>134.91</v>
      </c>
      <c r="AB44" s="24">
        <f t="shared" si="12"/>
        <v>2.35462369386555</v>
      </c>
      <c r="AC44" s="17">
        <f t="shared" si="13"/>
        <v>-4.7673245625503569E-3</v>
      </c>
      <c r="AD44" s="17">
        <f t="shared" ca="1" si="14"/>
        <v>8.1516522311630979E-2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14322</v>
      </c>
      <c r="D45" s="17">
        <v>15012</v>
      </c>
      <c r="E45" s="17">
        <v>12217</v>
      </c>
      <c r="F45" s="17">
        <v>11509</v>
      </c>
      <c r="G45" s="24"/>
      <c r="H45" s="7"/>
      <c r="I45" s="25">
        <f t="shared" si="0"/>
        <v>2105</v>
      </c>
      <c r="J45" s="24">
        <f t="shared" si="0"/>
        <v>3503</v>
      </c>
      <c r="K45" s="7"/>
      <c r="L45" s="25">
        <f t="shared" si="3"/>
        <v>2104.4119123594137</v>
      </c>
      <c r="M45" s="17">
        <f t="shared" si="1"/>
        <v>0.34584707301037193</v>
      </c>
      <c r="N45" s="17">
        <f t="shared" si="4"/>
        <v>3492.9070645819384</v>
      </c>
      <c r="O45" s="24">
        <f t="shared" si="2"/>
        <v>101.86734535316315</v>
      </c>
      <c r="P45" s="7"/>
      <c r="Q45" s="25">
        <f t="shared" si="5"/>
        <v>2098.3681727754279</v>
      </c>
      <c r="R45" s="24">
        <f t="shared" si="6"/>
        <v>3506.4484333963492</v>
      </c>
      <c r="S45" s="7"/>
      <c r="T45" s="25">
        <f t="shared" si="7"/>
        <v>-0.51058622859703562</v>
      </c>
      <c r="U45" s="24">
        <f t="shared" si="8"/>
        <v>0.85738616234665288</v>
      </c>
      <c r="V45" s="7"/>
      <c r="W45" s="25">
        <f t="shared" si="9"/>
        <v>-0.52233574643397696</v>
      </c>
      <c r="X45" s="24">
        <f t="shared" si="10"/>
        <v>140.68688773132982</v>
      </c>
      <c r="Y45" s="7"/>
      <c r="Z45" s="25">
        <f t="shared" si="11"/>
        <v>639</v>
      </c>
      <c r="AA45" s="17">
        <f t="shared" si="15"/>
        <v>140.661</v>
      </c>
      <c r="AB45" s="24">
        <f t="shared" si="12"/>
        <v>2.4549975791477441</v>
      </c>
      <c r="AC45" s="17">
        <f t="shared" si="13"/>
        <v>2.5887731329817143E-2</v>
      </c>
      <c r="AD45" s="17">
        <f t="shared" ca="1" si="14"/>
        <v>3.9463994826149928E-2</v>
      </c>
      <c r="AE45" s="17">
        <v>124</v>
      </c>
    </row>
    <row r="46" spans="1:31" s="17" customFormat="1" x14ac:dyDescent="0.25">
      <c r="A46" s="17">
        <v>26</v>
      </c>
      <c r="B46" s="17">
        <v>624</v>
      </c>
      <c r="C46" s="17">
        <v>14137</v>
      </c>
      <c r="D46" s="17">
        <v>15110</v>
      </c>
      <c r="E46" s="17">
        <v>12394</v>
      </c>
      <c r="F46" s="17">
        <v>11415</v>
      </c>
      <c r="G46" s="24"/>
      <c r="H46" s="7"/>
      <c r="I46" s="25">
        <f t="shared" si="0"/>
        <v>1743</v>
      </c>
      <c r="J46" s="24">
        <f t="shared" si="0"/>
        <v>3695</v>
      </c>
      <c r="K46" s="7"/>
      <c r="L46" s="25">
        <f t="shared" si="3"/>
        <v>1747.5064665305683</v>
      </c>
      <c r="M46" s="17">
        <f t="shared" si="1"/>
        <v>20.308240591132581</v>
      </c>
      <c r="N46" s="17">
        <f t="shared" si="4"/>
        <v>3685.3533323553656</v>
      </c>
      <c r="O46" s="24">
        <f t="shared" si="2"/>
        <v>93.058196646035483</v>
      </c>
      <c r="P46" s="7"/>
      <c r="Q46" s="25">
        <f t="shared" si="5"/>
        <v>1736.3681727754276</v>
      </c>
      <c r="R46" s="24">
        <f t="shared" si="6"/>
        <v>3698.4484333963492</v>
      </c>
      <c r="S46" s="7"/>
      <c r="T46" s="25">
        <f t="shared" si="7"/>
        <v>-0.42250244180014723</v>
      </c>
      <c r="U46" s="24">
        <f t="shared" si="8"/>
        <v>0.9043334214600881</v>
      </c>
      <c r="V46" s="7"/>
      <c r="W46" s="25">
        <f t="shared" si="9"/>
        <v>-0.43488451171499132</v>
      </c>
      <c r="X46" s="24">
        <f t="shared" si="10"/>
        <v>146.35502927702419</v>
      </c>
      <c r="Y46" s="7"/>
      <c r="Z46" s="25">
        <f t="shared" si="11"/>
        <v>624</v>
      </c>
      <c r="AA46" s="17">
        <f t="shared" si="15"/>
        <v>146.27699999999999</v>
      </c>
      <c r="AB46" s="24">
        <f t="shared" si="12"/>
        <v>2.553015269939745</v>
      </c>
      <c r="AC46" s="17">
        <f t="shared" si="13"/>
        <v>7.8029277024199928E-2</v>
      </c>
      <c r="AD46" s="17">
        <f t="shared" ca="1" si="14"/>
        <v>9.7564418466788538E-2</v>
      </c>
      <c r="AE46" s="17">
        <v>123</v>
      </c>
    </row>
    <row r="47" spans="1:31" s="17" customFormat="1" x14ac:dyDescent="0.25">
      <c r="A47" s="17">
        <v>27</v>
      </c>
      <c r="B47" s="17">
        <v>633</v>
      </c>
      <c r="C47" s="17">
        <v>13943</v>
      </c>
      <c r="D47" s="17">
        <v>15187</v>
      </c>
      <c r="E47" s="17">
        <v>12578</v>
      </c>
      <c r="F47" s="17">
        <v>11331</v>
      </c>
      <c r="G47" s="24"/>
      <c r="H47" s="7"/>
      <c r="I47" s="25">
        <f t="shared" si="0"/>
        <v>1365</v>
      </c>
      <c r="J47" s="24">
        <f t="shared" si="0"/>
        <v>3856</v>
      </c>
      <c r="K47" s="7"/>
      <c r="L47" s="25">
        <f t="shared" si="3"/>
        <v>1368.3913033957515</v>
      </c>
      <c r="M47" s="17">
        <f t="shared" si="1"/>
        <v>11.500938722035604</v>
      </c>
      <c r="N47" s="17">
        <f t="shared" si="4"/>
        <v>3844.312767305159</v>
      </c>
      <c r="O47" s="24">
        <f t="shared" si="2"/>
        <v>136.59140806336009</v>
      </c>
      <c r="P47" s="7"/>
      <c r="Q47" s="25">
        <f t="shared" si="5"/>
        <v>1358.3681727754276</v>
      </c>
      <c r="R47" s="24">
        <f t="shared" si="6"/>
        <v>3859.4484333963492</v>
      </c>
      <c r="S47" s="7"/>
      <c r="T47" s="25">
        <f t="shared" si="7"/>
        <v>-0.33052544895698766</v>
      </c>
      <c r="U47" s="24">
        <f t="shared" si="8"/>
        <v>0.94370065436249995</v>
      </c>
      <c r="V47" s="7"/>
      <c r="W47" s="25">
        <f t="shared" si="9"/>
        <v>-0.34343625299303271</v>
      </c>
      <c r="X47" s="24">
        <f t="shared" si="10"/>
        <v>152.03973422296872</v>
      </c>
      <c r="Y47" s="7"/>
      <c r="Z47" s="25">
        <f t="shared" si="11"/>
        <v>633</v>
      </c>
      <c r="AA47" s="17">
        <f t="shared" si="15"/>
        <v>151.97399999999999</v>
      </c>
      <c r="AB47" s="24">
        <f t="shared" si="12"/>
        <v>2.6524466774258619</v>
      </c>
      <c r="AC47" s="17">
        <f t="shared" si="13"/>
        <v>6.5734222968728773E-2</v>
      </c>
      <c r="AD47" s="17">
        <f t="shared" ca="1" si="14"/>
        <v>0.13342428524126149</v>
      </c>
      <c r="AE47" s="17">
        <v>122</v>
      </c>
    </row>
    <row r="48" spans="1:31" s="17" customFormat="1" x14ac:dyDescent="0.25">
      <c r="A48" s="17">
        <v>28</v>
      </c>
      <c r="B48" s="17">
        <v>619</v>
      </c>
      <c r="C48" s="17">
        <v>13752</v>
      </c>
      <c r="D48" s="17">
        <v>15246</v>
      </c>
      <c r="E48" s="17">
        <v>12775</v>
      </c>
      <c r="F48" s="17">
        <v>11272</v>
      </c>
      <c r="G48" s="24"/>
      <c r="H48" s="7"/>
      <c r="I48" s="25">
        <f t="shared" si="0"/>
        <v>977</v>
      </c>
      <c r="J48" s="24">
        <f t="shared" si="0"/>
        <v>3974</v>
      </c>
      <c r="K48" s="7"/>
      <c r="L48" s="25">
        <f t="shared" si="3"/>
        <v>984.62180004998277</v>
      </c>
      <c r="M48" s="17">
        <f t="shared" si="1"/>
        <v>58.091836001917308</v>
      </c>
      <c r="N48" s="17">
        <f t="shared" si="4"/>
        <v>3962.9330182029476</v>
      </c>
      <c r="O48" s="24">
        <f t="shared" si="2"/>
        <v>122.47808609629026</v>
      </c>
      <c r="P48" s="7"/>
      <c r="Q48" s="25">
        <f t="shared" si="5"/>
        <v>970.36817277542764</v>
      </c>
      <c r="R48" s="24">
        <f t="shared" si="6"/>
        <v>3977.4484333963492</v>
      </c>
      <c r="S48" s="7"/>
      <c r="T48" s="25">
        <f t="shared" si="7"/>
        <v>-0.23611520233490843</v>
      </c>
      <c r="U48" s="24">
        <f t="shared" si="8"/>
        <v>0.97255365735929866</v>
      </c>
      <c r="V48" s="7"/>
      <c r="W48" s="25">
        <f t="shared" si="9"/>
        <v>-0.24941101127175885</v>
      </c>
      <c r="X48" s="24">
        <f t="shared" si="10"/>
        <v>157.65393467167223</v>
      </c>
      <c r="Y48" s="7"/>
      <c r="Z48" s="25">
        <f t="shared" si="11"/>
        <v>619</v>
      </c>
      <c r="AA48" s="17">
        <f t="shared" si="15"/>
        <v>157.54499999999999</v>
      </c>
      <c r="AB48" s="24">
        <f t="shared" si="12"/>
        <v>2.7496789700544659</v>
      </c>
      <c r="AC48" s="17">
        <f t="shared" si="13"/>
        <v>0.10893467167224458</v>
      </c>
      <c r="AD48" s="17">
        <f t="shared" ca="1" si="14"/>
        <v>4.6003136472648976E-2</v>
      </c>
      <c r="AE48" s="17">
        <v>121</v>
      </c>
    </row>
    <row r="49" spans="1:31" s="17" customFormat="1" x14ac:dyDescent="0.25">
      <c r="A49" s="17">
        <v>29</v>
      </c>
      <c r="B49" s="17">
        <v>612</v>
      </c>
      <c r="C49" s="17">
        <v>13562</v>
      </c>
      <c r="D49" s="17">
        <v>15299</v>
      </c>
      <c r="E49" s="17">
        <v>12975</v>
      </c>
      <c r="F49" s="17">
        <v>11237</v>
      </c>
      <c r="G49" s="24"/>
      <c r="H49" s="7"/>
      <c r="I49" s="25">
        <f t="shared" si="0"/>
        <v>587</v>
      </c>
      <c r="J49" s="24">
        <f t="shared" si="0"/>
        <v>4062</v>
      </c>
      <c r="K49" s="7"/>
      <c r="L49" s="25">
        <f t="shared" si="3"/>
        <v>596.09471510357139</v>
      </c>
      <c r="M49" s="17">
        <f t="shared" si="1"/>
        <v>82.713842815129539</v>
      </c>
      <c r="N49" s="17">
        <f t="shared" si="4"/>
        <v>4043.304404353391</v>
      </c>
      <c r="O49" s="24">
        <f t="shared" si="2"/>
        <v>349.52529658150672</v>
      </c>
      <c r="P49" s="7"/>
      <c r="Q49" s="25">
        <f t="shared" si="5"/>
        <v>580.36817277542764</v>
      </c>
      <c r="R49" s="24">
        <f t="shared" si="6"/>
        <v>4065.4484333963492</v>
      </c>
      <c r="S49" s="7"/>
      <c r="T49" s="25">
        <f t="shared" si="7"/>
        <v>-0.14121830495704532</v>
      </c>
      <c r="U49" s="24">
        <f t="shared" si="8"/>
        <v>0.99407115111962308</v>
      </c>
      <c r="V49" s="7"/>
      <c r="W49" s="25">
        <f t="shared" si="9"/>
        <v>-0.15479895537832233</v>
      </c>
      <c r="X49" s="24">
        <f t="shared" si="10"/>
        <v>163.18630796146772</v>
      </c>
      <c r="Y49" s="7"/>
      <c r="Z49" s="25">
        <f t="shared" si="11"/>
        <v>612</v>
      </c>
      <c r="AA49" s="17">
        <f t="shared" si="15"/>
        <v>163.053</v>
      </c>
      <c r="AB49" s="24">
        <f t="shared" si="12"/>
        <v>2.8458117052543139</v>
      </c>
      <c r="AC49" s="17">
        <f t="shared" si="13"/>
        <v>0.13330796146772173</v>
      </c>
      <c r="AD49" s="17">
        <f t="shared" ca="1" si="14"/>
        <v>6.6044096383905071E-2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13351</v>
      </c>
      <c r="D50" s="17">
        <v>15307</v>
      </c>
      <c r="E50" s="17">
        <v>13161</v>
      </c>
      <c r="F50" s="17">
        <v>11208</v>
      </c>
      <c r="G50" s="24"/>
      <c r="H50" s="7"/>
      <c r="I50" s="25">
        <f t="shared" si="0"/>
        <v>190</v>
      </c>
      <c r="J50" s="24">
        <f t="shared" si="0"/>
        <v>4099</v>
      </c>
      <c r="K50" s="7"/>
      <c r="L50" s="25">
        <f t="shared" si="3"/>
        <v>201.47839496616368</v>
      </c>
      <c r="M50" s="17">
        <f t="shared" si="1"/>
        <v>131.75355099925164</v>
      </c>
      <c r="N50" s="17">
        <f t="shared" si="4"/>
        <v>4086.2699015288981</v>
      </c>
      <c r="O50" s="24">
        <f t="shared" si="2"/>
        <v>162.05540708395048</v>
      </c>
      <c r="P50" s="7"/>
      <c r="Q50" s="25">
        <f t="shared" si="5"/>
        <v>183.36817277542769</v>
      </c>
      <c r="R50" s="24">
        <f t="shared" si="6"/>
        <v>4102.4484333963492</v>
      </c>
      <c r="S50" s="7"/>
      <c r="T50" s="25">
        <f t="shared" si="7"/>
        <v>-4.4618129933938544E-2</v>
      </c>
      <c r="U50" s="24">
        <f t="shared" si="8"/>
        <v>1.0031182791779414</v>
      </c>
      <c r="V50" s="7"/>
      <c r="W50" s="25">
        <f t="shared" si="9"/>
        <v>-5.8313262447932356E-2</v>
      </c>
      <c r="X50" s="24">
        <f t="shared" si="10"/>
        <v>168.71047177613696</v>
      </c>
      <c r="Y50" s="7"/>
      <c r="Z50" s="25">
        <f t="shared" si="11"/>
        <v>613</v>
      </c>
      <c r="AA50" s="17">
        <f t="shared" si="15"/>
        <v>168.57</v>
      </c>
      <c r="AB50" s="24">
        <f t="shared" si="12"/>
        <v>2.9421015200868408</v>
      </c>
      <c r="AC50" s="17">
        <f t="shared" si="13"/>
        <v>0.14047177613696249</v>
      </c>
      <c r="AD50" s="17">
        <f t="shared" ca="1" si="14"/>
        <v>-5.6996756099181312E-2</v>
      </c>
      <c r="AE50" s="17">
        <v>119</v>
      </c>
    </row>
    <row r="51" spans="1:31" s="17" customFormat="1" x14ac:dyDescent="0.25">
      <c r="A51" s="17">
        <v>31</v>
      </c>
      <c r="B51" s="17">
        <v>619</v>
      </c>
      <c r="C51" s="17">
        <v>13161</v>
      </c>
      <c r="D51" s="17">
        <v>15312</v>
      </c>
      <c r="E51" s="17">
        <v>13368</v>
      </c>
      <c r="F51" s="17">
        <v>11211</v>
      </c>
      <c r="G51" s="24"/>
      <c r="H51" s="7"/>
      <c r="I51" s="25">
        <f t="shared" si="0"/>
        <v>-207</v>
      </c>
      <c r="J51" s="24">
        <f t="shared" si="0"/>
        <v>4101</v>
      </c>
      <c r="K51" s="7"/>
      <c r="L51" s="25">
        <f t="shared" si="3"/>
        <v>-198.81819660170049</v>
      </c>
      <c r="M51" s="17">
        <f t="shared" si="1"/>
        <v>66.941906848425376</v>
      </c>
      <c r="N51" s="17">
        <f t="shared" si="4"/>
        <v>4091.1298711428162</v>
      </c>
      <c r="O51" s="24">
        <f t="shared" si="2"/>
        <v>97.419443657411833</v>
      </c>
      <c r="P51" s="7"/>
      <c r="Q51" s="25">
        <f t="shared" si="5"/>
        <v>-213.63182722457231</v>
      </c>
      <c r="R51" s="24">
        <f t="shared" si="6"/>
        <v>4104.4484333963492</v>
      </c>
      <c r="S51" s="7"/>
      <c r="T51" s="25">
        <f t="shared" si="7"/>
        <v>5.1982045089168254E-2</v>
      </c>
      <c r="U51" s="24">
        <f t="shared" si="8"/>
        <v>1.0036073131270395</v>
      </c>
      <c r="V51" s="7"/>
      <c r="W51" s="25">
        <f t="shared" si="9"/>
        <v>3.828923492313465E-2</v>
      </c>
      <c r="X51" s="24">
        <f t="shared" si="10"/>
        <v>174.22231181747554</v>
      </c>
      <c r="Y51" s="7"/>
      <c r="Z51" s="25">
        <f t="shared" si="11"/>
        <v>619</v>
      </c>
      <c r="AA51" s="17">
        <f t="shared" si="15"/>
        <v>174.14099999999999</v>
      </c>
      <c r="AB51" s="24">
        <f t="shared" si="12"/>
        <v>3.0393338127154448</v>
      </c>
      <c r="AC51" s="17">
        <f t="shared" si="13"/>
        <v>8.1311817475551607E-2</v>
      </c>
      <c r="AD51" s="17">
        <f t="shared" ca="1" si="14"/>
        <v>-1.7673748620950391E-2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12955</v>
      </c>
      <c r="D52" s="17">
        <v>15294</v>
      </c>
      <c r="E52" s="17">
        <v>13565</v>
      </c>
      <c r="F52" s="17">
        <v>11229</v>
      </c>
      <c r="G52" s="24"/>
      <c r="H52" s="7"/>
      <c r="I52" s="25">
        <f t="shared" ref="I52:J83" si="16">C52-E52</f>
        <v>-610</v>
      </c>
      <c r="J52" s="24">
        <f t="shared" si="16"/>
        <v>4065</v>
      </c>
      <c r="K52" s="7"/>
      <c r="L52" s="25">
        <f t="shared" si="3"/>
        <v>-601.64985720644938</v>
      </c>
      <c r="M52" s="17">
        <f t="shared" si="1"/>
        <v>69.724884672685306</v>
      </c>
      <c r="N52" s="17">
        <f t="shared" si="4"/>
        <v>4056.6270786454561</v>
      </c>
      <c r="O52" s="24">
        <f t="shared" si="2"/>
        <v>70.105812009377345</v>
      </c>
      <c r="P52" s="7"/>
      <c r="Q52" s="25">
        <f t="shared" si="5"/>
        <v>-616.63182722457236</v>
      </c>
      <c r="R52" s="24">
        <f t="shared" si="6"/>
        <v>4068.4484333963492</v>
      </c>
      <c r="S52" s="7"/>
      <c r="T52" s="25">
        <f t="shared" si="7"/>
        <v>0.1500421723796268</v>
      </c>
      <c r="U52" s="24">
        <f t="shared" si="8"/>
        <v>0.99480470204327054</v>
      </c>
      <c r="V52" s="7"/>
      <c r="W52" s="25">
        <f t="shared" si="9"/>
        <v>0.13647863678454103</v>
      </c>
      <c r="X52" s="24">
        <f t="shared" si="10"/>
        <v>179.84916688442877</v>
      </c>
      <c r="Y52" s="7"/>
      <c r="Z52" s="25">
        <f t="shared" si="11"/>
        <v>626</v>
      </c>
      <c r="AA52" s="17">
        <f t="shared" si="15"/>
        <v>179.77499999999998</v>
      </c>
      <c r="AB52" s="24">
        <f t="shared" si="12"/>
        <v>3.1376656627728057</v>
      </c>
      <c r="AC52" s="17">
        <f t="shared" si="13"/>
        <v>7.4166884428791491E-2</v>
      </c>
      <c r="AD52" s="17">
        <f t="shared" ca="1" si="14"/>
        <v>1.5499515083746473E-2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12764</v>
      </c>
      <c r="D53" s="17">
        <v>15263</v>
      </c>
      <c r="E53" s="17">
        <v>13772</v>
      </c>
      <c r="F53" s="17">
        <v>11272</v>
      </c>
      <c r="G53" s="24"/>
      <c r="H53" s="7"/>
      <c r="I53" s="25">
        <f t="shared" si="16"/>
        <v>-1008</v>
      </c>
      <c r="J53" s="24">
        <f t="shared" si="16"/>
        <v>3991</v>
      </c>
      <c r="K53" s="7"/>
      <c r="L53" s="25">
        <f t="shared" si="3"/>
        <v>-1001.1089531071389</v>
      </c>
      <c r="M53" s="17">
        <f t="shared" si="1"/>
        <v>47.486527279611181</v>
      </c>
      <c r="N53" s="17">
        <f t="shared" si="4"/>
        <v>3982.222144109051</v>
      </c>
      <c r="O53" s="24">
        <f t="shared" si="2"/>
        <v>77.050754042268295</v>
      </c>
      <c r="P53" s="7"/>
      <c r="Q53" s="25">
        <f t="shared" si="5"/>
        <v>-1014.6318272245724</v>
      </c>
      <c r="R53" s="24">
        <f t="shared" si="6"/>
        <v>3994.4484333963492</v>
      </c>
      <c r="S53" s="7"/>
      <c r="T53" s="25">
        <f t="shared" si="7"/>
        <v>0.24688567278062556</v>
      </c>
      <c r="U53" s="24">
        <f t="shared" si="8"/>
        <v>0.97671044592663403</v>
      </c>
      <c r="V53" s="7"/>
      <c r="W53" s="25">
        <f t="shared" si="9"/>
        <v>0.23357811469544076</v>
      </c>
      <c r="X53" s="24">
        <f t="shared" si="10"/>
        <v>185.48699920460876</v>
      </c>
      <c r="Y53" s="7"/>
      <c r="Z53" s="25">
        <f t="shared" si="11"/>
        <v>630</v>
      </c>
      <c r="AA53" s="17">
        <f t="shared" si="15"/>
        <v>185.44499999999996</v>
      </c>
      <c r="AB53" s="24">
        <f t="shared" si="12"/>
        <v>3.2366258313608842</v>
      </c>
      <c r="AC53" s="17">
        <f t="shared" si="13"/>
        <v>4.1999204608799801E-2</v>
      </c>
      <c r="AD53" s="17">
        <f t="shared" ca="1" si="14"/>
        <v>4.9648442272371085E-2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12565</v>
      </c>
      <c r="D54" s="17">
        <v>15198</v>
      </c>
      <c r="E54" s="17">
        <v>13964</v>
      </c>
      <c r="F54" s="17">
        <v>11329</v>
      </c>
      <c r="G54" s="24"/>
      <c r="H54" s="7"/>
      <c r="I54" s="25">
        <f t="shared" si="16"/>
        <v>-1399</v>
      </c>
      <c r="J54" s="24">
        <f t="shared" si="16"/>
        <v>3869</v>
      </c>
      <c r="K54" s="7"/>
      <c r="L54" s="25">
        <f t="shared" si="3"/>
        <v>-1396.1760130671912</v>
      </c>
      <c r="M54" s="17">
        <f t="shared" si="1"/>
        <v>7.974902196674817</v>
      </c>
      <c r="N54" s="17">
        <f t="shared" si="4"/>
        <v>3866.8384508073445</v>
      </c>
      <c r="O54" s="24">
        <f t="shared" si="2"/>
        <v>4.6722949122694573</v>
      </c>
      <c r="P54" s="7"/>
      <c r="Q54" s="25">
        <f t="shared" si="5"/>
        <v>-1405.6318272245724</v>
      </c>
      <c r="R54" s="24">
        <f t="shared" si="6"/>
        <v>3872.4484333963492</v>
      </c>
      <c r="S54" s="7"/>
      <c r="T54" s="25">
        <f t="shared" si="7"/>
        <v>0.34202589553638063</v>
      </c>
      <c r="U54" s="24">
        <f t="shared" si="8"/>
        <v>0.94687937503163877</v>
      </c>
      <c r="V54" s="7"/>
      <c r="W54" s="25">
        <f t="shared" si="9"/>
        <v>0.32913434527301633</v>
      </c>
      <c r="X54" s="24">
        <f t="shared" si="10"/>
        <v>191.20484669708753</v>
      </c>
      <c r="Y54" s="7"/>
      <c r="Z54" s="25">
        <f t="shared" si="11"/>
        <v>639</v>
      </c>
      <c r="AA54" s="17">
        <f t="shared" si="15"/>
        <v>191.19599999999997</v>
      </c>
      <c r="AB54" s="24">
        <f t="shared" si="12"/>
        <v>3.3369997166430778</v>
      </c>
      <c r="AC54" s="17">
        <f t="shared" si="13"/>
        <v>8.8466970875629158E-3</v>
      </c>
      <c r="AD54" s="17">
        <f t="shared" ca="1" si="14"/>
        <v>9.3936347853656343E-2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12378</v>
      </c>
      <c r="D55" s="17">
        <v>15129</v>
      </c>
      <c r="E55" s="17">
        <v>14153</v>
      </c>
      <c r="F55" s="17">
        <v>11410</v>
      </c>
      <c r="G55" s="24"/>
      <c r="H55" s="7"/>
      <c r="I55" s="25">
        <f t="shared" si="16"/>
        <v>-1775</v>
      </c>
      <c r="J55" s="24">
        <f t="shared" si="16"/>
        <v>3719</v>
      </c>
      <c r="K55" s="7"/>
      <c r="L55" s="25">
        <f t="shared" si="3"/>
        <v>-1770.6970037967401</v>
      </c>
      <c r="M55" s="17">
        <f t="shared" si="1"/>
        <v>18.51577632526919</v>
      </c>
      <c r="N55" s="17">
        <f t="shared" si="4"/>
        <v>3715.3960948267409</v>
      </c>
      <c r="O55" s="24">
        <f t="shared" si="2"/>
        <v>12.988132497843964</v>
      </c>
      <c r="P55" s="7"/>
      <c r="Q55" s="25">
        <f t="shared" si="5"/>
        <v>-1781.6318272245724</v>
      </c>
      <c r="R55" s="24">
        <f t="shared" si="6"/>
        <v>3722.4484333963492</v>
      </c>
      <c r="S55" s="7"/>
      <c r="T55" s="25">
        <f t="shared" si="7"/>
        <v>0.43351623762375635</v>
      </c>
      <c r="U55" s="24">
        <f t="shared" si="8"/>
        <v>0.91020182884926748</v>
      </c>
      <c r="V55" s="7"/>
      <c r="W55" s="25">
        <f t="shared" si="9"/>
        <v>0.42113379880197976</v>
      </c>
      <c r="X55" s="24">
        <f t="shared" si="10"/>
        <v>196.86656570742468</v>
      </c>
      <c r="Y55" s="7"/>
      <c r="Z55" s="25">
        <f t="shared" si="11"/>
        <v>628</v>
      </c>
      <c r="AA55" s="17">
        <f t="shared" si="15"/>
        <v>196.84799999999996</v>
      </c>
      <c r="AB55" s="24">
        <f t="shared" si="12"/>
        <v>3.4356457259657969</v>
      </c>
      <c r="AC55" s="17">
        <f t="shared" si="13"/>
        <v>1.8565707424727407E-2</v>
      </c>
      <c r="AD55" s="17">
        <f t="shared" ca="1" si="14"/>
        <v>0.10482563269303569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12208</v>
      </c>
      <c r="D56" s="17">
        <v>15039</v>
      </c>
      <c r="E56" s="17">
        <v>14330</v>
      </c>
      <c r="F56" s="17">
        <v>11509</v>
      </c>
      <c r="G56" s="24"/>
      <c r="H56" s="7"/>
      <c r="I56" s="25">
        <f t="shared" si="16"/>
        <v>-2122</v>
      </c>
      <c r="J56" s="24">
        <f t="shared" si="16"/>
        <v>3530</v>
      </c>
      <c r="K56" s="7"/>
      <c r="L56" s="25">
        <f t="shared" si="3"/>
        <v>-2119.6232856641504</v>
      </c>
      <c r="M56" s="17">
        <f t="shared" si="1"/>
        <v>5.6487710342327961</v>
      </c>
      <c r="N56" s="17">
        <f t="shared" si="4"/>
        <v>3532.613387126039</v>
      </c>
      <c r="O56" s="24">
        <f t="shared" si="2"/>
        <v>6.8297922705464629</v>
      </c>
      <c r="P56" s="7"/>
      <c r="Q56" s="25">
        <f t="shared" si="5"/>
        <v>-2128.6318272245721</v>
      </c>
      <c r="R56" s="24">
        <f t="shared" si="6"/>
        <v>3533.4484333963492</v>
      </c>
      <c r="S56" s="7"/>
      <c r="T56" s="25">
        <f t="shared" si="7"/>
        <v>0.51795014375226522</v>
      </c>
      <c r="U56" s="24">
        <f t="shared" si="8"/>
        <v>0.86398812065947972</v>
      </c>
      <c r="V56" s="7"/>
      <c r="W56" s="25">
        <f t="shared" si="9"/>
        <v>0.50620631268832417</v>
      </c>
      <c r="X56" s="24">
        <f t="shared" si="10"/>
        <v>202.40326909227031</v>
      </c>
      <c r="Y56" s="7"/>
      <c r="Z56" s="25">
        <f t="shared" si="11"/>
        <v>613</v>
      </c>
      <c r="AA56" s="17">
        <f t="shared" si="15"/>
        <v>202.36499999999995</v>
      </c>
      <c r="AB56" s="24">
        <f t="shared" si="12"/>
        <v>3.5319355407983242</v>
      </c>
      <c r="AC56" s="17">
        <f t="shared" si="13"/>
        <v>3.8269092270354577E-2</v>
      </c>
      <c r="AD56" s="17">
        <f t="shared" ca="1" si="14"/>
        <v>2.5672399371160282E-2</v>
      </c>
      <c r="AE56" s="17">
        <v>113</v>
      </c>
    </row>
    <row r="57" spans="1:31" s="17" customFormat="1" x14ac:dyDescent="0.25">
      <c r="A57" s="17">
        <v>37</v>
      </c>
      <c r="B57" s="17">
        <v>626</v>
      </c>
      <c r="C57" s="17">
        <v>12031</v>
      </c>
      <c r="D57" s="17">
        <v>14912</v>
      </c>
      <c r="E57" s="17">
        <v>14483</v>
      </c>
      <c r="F57" s="17">
        <v>11610</v>
      </c>
      <c r="G57" s="24"/>
      <c r="H57" s="7"/>
      <c r="I57" s="25">
        <f t="shared" si="16"/>
        <v>-2452</v>
      </c>
      <c r="J57" s="24">
        <f t="shared" si="16"/>
        <v>3302</v>
      </c>
      <c r="K57" s="7"/>
      <c r="L57" s="25">
        <f t="shared" si="3"/>
        <v>-2455.5860879750007</v>
      </c>
      <c r="M57" s="17">
        <f t="shared" si="1"/>
        <v>12.860026964444886</v>
      </c>
      <c r="N57" s="17">
        <f t="shared" si="4"/>
        <v>3312.0906108961376</v>
      </c>
      <c r="O57" s="24">
        <f t="shared" si="2"/>
        <v>101.82042825725095</v>
      </c>
      <c r="P57" s="7"/>
      <c r="Q57" s="25">
        <f t="shared" si="5"/>
        <v>-2458.6318272245721</v>
      </c>
      <c r="R57" s="24">
        <f t="shared" si="6"/>
        <v>3305.4484333963492</v>
      </c>
      <c r="S57" s="7"/>
      <c r="T57" s="25">
        <f t="shared" si="7"/>
        <v>0.59824751845661095</v>
      </c>
      <c r="U57" s="24">
        <f t="shared" si="8"/>
        <v>0.80823825046227538</v>
      </c>
      <c r="V57" s="7"/>
      <c r="W57" s="25">
        <f t="shared" si="9"/>
        <v>0.58727206341297278</v>
      </c>
      <c r="X57" s="24">
        <f t="shared" si="10"/>
        <v>208.03988575594917</v>
      </c>
      <c r="Y57" s="7"/>
      <c r="Z57" s="25">
        <f t="shared" si="11"/>
        <v>626</v>
      </c>
      <c r="AA57" s="17">
        <f t="shared" si="15"/>
        <v>207.99899999999994</v>
      </c>
      <c r="AB57" s="24">
        <f t="shared" si="12"/>
        <v>3.6302673908556846</v>
      </c>
      <c r="AC57" s="17">
        <f t="shared" si="13"/>
        <v>4.0885755949233271E-2</v>
      </c>
      <c r="AD57" s="17">
        <f t="shared" ca="1" si="14"/>
        <v>6.9690487447729765E-2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11883</v>
      </c>
      <c r="D58" s="17">
        <v>14797</v>
      </c>
      <c r="E58" s="17">
        <v>14646</v>
      </c>
      <c r="F58" s="17">
        <v>11744</v>
      </c>
      <c r="G58" s="24"/>
      <c r="H58" s="7"/>
      <c r="I58" s="25">
        <f t="shared" si="16"/>
        <v>-2763</v>
      </c>
      <c r="J58" s="24">
        <f t="shared" si="16"/>
        <v>3053</v>
      </c>
      <c r="K58" s="7"/>
      <c r="L58" s="25">
        <f t="shared" si="3"/>
        <v>-2762.007315130917</v>
      </c>
      <c r="M58" s="17">
        <f t="shared" si="1"/>
        <v>0.98542324930623393</v>
      </c>
      <c r="N58" s="17">
        <f t="shared" si="4"/>
        <v>3064.6002817801032</v>
      </c>
      <c r="O58" s="24">
        <f t="shared" si="2"/>
        <v>134.56653737779334</v>
      </c>
      <c r="P58" s="7"/>
      <c r="Q58" s="25">
        <f t="shared" si="5"/>
        <v>-2769.6318272245721</v>
      </c>
      <c r="R58" s="24">
        <f t="shared" si="6"/>
        <v>3056.4484333963492</v>
      </c>
      <c r="S58" s="7"/>
      <c r="T58" s="25">
        <f t="shared" si="7"/>
        <v>0.6739217109810095</v>
      </c>
      <c r="U58" s="24">
        <f t="shared" si="8"/>
        <v>0.74735352379953912</v>
      </c>
      <c r="V58" s="7"/>
      <c r="W58" s="25">
        <f t="shared" si="9"/>
        <v>0.66378428404056622</v>
      </c>
      <c r="X58" s="24">
        <f t="shared" si="10"/>
        <v>213.64828021091364</v>
      </c>
      <c r="Y58" s="7"/>
      <c r="Z58" s="25">
        <f t="shared" si="11"/>
        <v>614</v>
      </c>
      <c r="AA58" s="17">
        <f t="shared" si="15"/>
        <v>213.52499999999995</v>
      </c>
      <c r="AB58" s="24">
        <f t="shared" si="12"/>
        <v>3.7267142853208912</v>
      </c>
      <c r="AC58" s="17">
        <f t="shared" si="13"/>
        <v>0.12328021091369123</v>
      </c>
      <c r="AD58" s="17">
        <f t="shared" ca="1" si="14"/>
        <v>6.5015373315929992E-2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11742</v>
      </c>
      <c r="D59" s="17">
        <v>14657</v>
      </c>
      <c r="E59" s="17">
        <v>14788</v>
      </c>
      <c r="F59" s="17">
        <v>11882</v>
      </c>
      <c r="G59" s="24"/>
      <c r="H59" s="7"/>
      <c r="I59" s="25">
        <f t="shared" si="16"/>
        <v>-3046</v>
      </c>
      <c r="J59" s="24">
        <f t="shared" si="16"/>
        <v>2775</v>
      </c>
      <c r="K59" s="7"/>
      <c r="L59" s="25">
        <f t="shared" si="3"/>
        <v>-3045.7229154162992</v>
      </c>
      <c r="M59" s="17">
        <f t="shared" si="1"/>
        <v>7.6775866524644673E-2</v>
      </c>
      <c r="N59" s="17">
        <f t="shared" si="4"/>
        <v>2785.233480864159</v>
      </c>
      <c r="O59" s="24">
        <f t="shared" si="2"/>
        <v>104.72413059710826</v>
      </c>
      <c r="P59" s="7"/>
      <c r="Q59" s="25">
        <f t="shared" si="5"/>
        <v>-3052.6318272245721</v>
      </c>
      <c r="R59" s="24">
        <f t="shared" si="6"/>
        <v>2778.4484333963492</v>
      </c>
      <c r="S59" s="7"/>
      <c r="T59" s="25">
        <f t="shared" si="7"/>
        <v>0.74278279292443328</v>
      </c>
      <c r="U59" s="24">
        <f t="shared" si="8"/>
        <v>0.67937780487487776</v>
      </c>
      <c r="V59" s="7"/>
      <c r="W59" s="25">
        <f t="shared" si="9"/>
        <v>0.73357954036828132</v>
      </c>
      <c r="X59" s="24">
        <f t="shared" si="10"/>
        <v>219.23426223817785</v>
      </c>
      <c r="Y59" s="7"/>
      <c r="Z59" s="25">
        <f t="shared" si="11"/>
        <v>621</v>
      </c>
      <c r="AA59" s="17">
        <f t="shared" si="15"/>
        <v>219.11399999999995</v>
      </c>
      <c r="AB59" s="24">
        <f t="shared" si="12"/>
        <v>3.8242607372148543</v>
      </c>
      <c r="AC59" s="17">
        <f t="shared" si="13"/>
        <v>0.12026223817790083</v>
      </c>
      <c r="AD59" s="17">
        <f t="shared" ca="1" si="14"/>
        <v>7.3600588623435215E-2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11613</v>
      </c>
      <c r="D60" s="17">
        <v>14497</v>
      </c>
      <c r="E60" s="17">
        <v>14911</v>
      </c>
      <c r="F60" s="17">
        <v>12037</v>
      </c>
      <c r="G60" s="24"/>
      <c r="H60" s="7"/>
      <c r="I60" s="25">
        <f t="shared" si="16"/>
        <v>-3298</v>
      </c>
      <c r="J60" s="24">
        <f t="shared" si="16"/>
        <v>2460</v>
      </c>
      <c r="K60" s="7"/>
      <c r="L60" s="25">
        <f t="shared" si="3"/>
        <v>-3301.9441995639586</v>
      </c>
      <c r="M60" s="17">
        <f t="shared" si="1"/>
        <v>15.556710200331141</v>
      </c>
      <c r="N60" s="17">
        <f t="shared" si="4"/>
        <v>2477.249063466395</v>
      </c>
      <c r="O60" s="24">
        <f t="shared" si="2"/>
        <v>297.53019046772272</v>
      </c>
      <c r="P60" s="7"/>
      <c r="Q60" s="25">
        <f t="shared" si="5"/>
        <v>-3304.6318272245721</v>
      </c>
      <c r="R60" s="24">
        <f t="shared" si="6"/>
        <v>2463.4484333963492</v>
      </c>
      <c r="S60" s="7"/>
      <c r="T60" s="25">
        <f t="shared" si="7"/>
        <v>0.80410078815320629</v>
      </c>
      <c r="U60" s="24">
        <f t="shared" si="8"/>
        <v>0.60235495789189808</v>
      </c>
      <c r="V60" s="7"/>
      <c r="W60" s="25">
        <f t="shared" si="9"/>
        <v>0.79595448643375633</v>
      </c>
      <c r="X60" s="24">
        <f t="shared" si="10"/>
        <v>224.92008004079742</v>
      </c>
      <c r="Y60" s="7"/>
      <c r="Z60" s="25">
        <f t="shared" si="11"/>
        <v>625</v>
      </c>
      <c r="AA60" s="17">
        <f t="shared" si="15"/>
        <v>224.73899999999995</v>
      </c>
      <c r="AB60" s="24">
        <f t="shared" si="12"/>
        <v>3.9224355076395354</v>
      </c>
      <c r="AC60" s="17">
        <f t="shared" si="13"/>
        <v>0.1810800407974682</v>
      </c>
      <c r="AD60" s="17">
        <f t="shared" ca="1" si="14"/>
        <v>0.1000405012750889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11503</v>
      </c>
      <c r="D61" s="17">
        <v>14335</v>
      </c>
      <c r="E61" s="17">
        <v>15031</v>
      </c>
      <c r="F61" s="17">
        <v>12209</v>
      </c>
      <c r="G61" s="24"/>
      <c r="H61" s="7"/>
      <c r="I61" s="25">
        <f t="shared" si="16"/>
        <v>-3528</v>
      </c>
      <c r="J61" s="24">
        <f t="shared" si="16"/>
        <v>2126</v>
      </c>
      <c r="K61" s="7"/>
      <c r="L61" s="25">
        <f t="shared" si="3"/>
        <v>-3529.2734632731303</v>
      </c>
      <c r="M61" s="17">
        <f t="shared" si="1"/>
        <v>1.6217087080118551</v>
      </c>
      <c r="N61" s="17">
        <f t="shared" si="4"/>
        <v>2140.3876874955463</v>
      </c>
      <c r="O61" s="24">
        <f t="shared" si="2"/>
        <v>207.00555146949901</v>
      </c>
      <c r="P61" s="7"/>
      <c r="Q61" s="25">
        <f t="shared" si="5"/>
        <v>-3534.6318272245721</v>
      </c>
      <c r="R61" s="24">
        <f t="shared" si="6"/>
        <v>2129.4484333963492</v>
      </c>
      <c r="S61" s="7"/>
      <c r="T61" s="25">
        <f t="shared" si="7"/>
        <v>0.86006562506835638</v>
      </c>
      <c r="U61" s="24">
        <f t="shared" si="8"/>
        <v>0.52068628839248476</v>
      </c>
      <c r="V61" s="7"/>
      <c r="W61" s="25">
        <f t="shared" si="9"/>
        <v>0.85303918374247834</v>
      </c>
      <c r="X61" s="24">
        <f t="shared" si="10"/>
        <v>230.63798610552738</v>
      </c>
      <c r="Y61" s="7"/>
      <c r="Z61" s="25">
        <f t="shared" si="11"/>
        <v>634</v>
      </c>
      <c r="AA61" s="17">
        <f t="shared" si="15"/>
        <v>230.44499999999994</v>
      </c>
      <c r="AB61" s="24">
        <f t="shared" si="12"/>
        <v>4.0220239947583316</v>
      </c>
      <c r="AC61" s="17">
        <f t="shared" si="13"/>
        <v>0.19298610552743867</v>
      </c>
      <c r="AD61" s="17">
        <f t="shared" ca="1" si="14"/>
        <v>3.2500511138891852E-2</v>
      </c>
      <c r="AE61" s="17">
        <v>108</v>
      </c>
    </row>
    <row r="62" spans="1:31" s="17" customFormat="1" x14ac:dyDescent="0.25">
      <c r="A62" s="17">
        <v>42</v>
      </c>
      <c r="B62" s="17">
        <v>639</v>
      </c>
      <c r="C62" s="17">
        <v>11401</v>
      </c>
      <c r="D62" s="17">
        <v>14151</v>
      </c>
      <c r="E62" s="17">
        <v>15120</v>
      </c>
      <c r="F62" s="17">
        <v>12386</v>
      </c>
      <c r="G62" s="24"/>
      <c r="H62" s="7"/>
      <c r="I62" s="25">
        <f t="shared" si="16"/>
        <v>-3719</v>
      </c>
      <c r="J62" s="24">
        <f t="shared" si="16"/>
        <v>1765</v>
      </c>
      <c r="K62" s="7"/>
      <c r="L62" s="25">
        <f t="shared" si="3"/>
        <v>-3722.9180952856982</v>
      </c>
      <c r="M62" s="17">
        <f t="shared" si="1"/>
        <v>15.351470667810462</v>
      </c>
      <c r="N62" s="17">
        <f t="shared" si="4"/>
        <v>1779.3400367118618</v>
      </c>
      <c r="O62" s="24">
        <f t="shared" si="2"/>
        <v>205.63665289754377</v>
      </c>
      <c r="P62" s="7"/>
      <c r="Q62" s="25">
        <f t="shared" si="5"/>
        <v>-3725.6318272245721</v>
      </c>
      <c r="R62" s="24">
        <f t="shared" si="6"/>
        <v>1768.4484333963494</v>
      </c>
      <c r="S62" s="7"/>
      <c r="T62" s="25">
        <f t="shared" si="7"/>
        <v>0.90654077224572005</v>
      </c>
      <c r="U62" s="24">
        <f t="shared" si="8"/>
        <v>0.43241566058024467</v>
      </c>
      <c r="V62" s="7"/>
      <c r="W62" s="25">
        <f t="shared" si="9"/>
        <v>0.90072341377100862</v>
      </c>
      <c r="X62" s="24">
        <f t="shared" si="10"/>
        <v>236.39290213332652</v>
      </c>
      <c r="Y62" s="7"/>
      <c r="Z62" s="25">
        <f t="shared" si="11"/>
        <v>639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0.19690213332657436</v>
      </c>
      <c r="AD62" s="17">
        <f t="shared" ca="1" si="14"/>
        <v>5.5753469428452718E-2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11321</v>
      </c>
      <c r="D63" s="17">
        <v>13957</v>
      </c>
      <c r="E63" s="17">
        <v>15190</v>
      </c>
      <c r="F63" s="17">
        <v>12566</v>
      </c>
      <c r="G63" s="24"/>
      <c r="H63" s="7"/>
      <c r="I63" s="25">
        <f t="shared" si="16"/>
        <v>-3869</v>
      </c>
      <c r="J63" s="24">
        <f t="shared" si="16"/>
        <v>1391</v>
      </c>
      <c r="K63" s="7"/>
      <c r="L63" s="25">
        <f t="shared" si="3"/>
        <v>-3876.4267138648197</v>
      </c>
      <c r="M63" s="17">
        <f t="shared" si="1"/>
        <v>55.156078829905212</v>
      </c>
      <c r="N63" s="17">
        <f t="shared" si="4"/>
        <v>1407.5717599847976</v>
      </c>
      <c r="O63" s="24">
        <f t="shared" si="2"/>
        <v>274.62322899373925</v>
      </c>
      <c r="P63" s="7"/>
      <c r="Q63" s="25">
        <f t="shared" si="5"/>
        <v>-3875.6318272245721</v>
      </c>
      <c r="R63" s="24">
        <f t="shared" si="6"/>
        <v>1394.4484333963494</v>
      </c>
      <c r="S63" s="7"/>
      <c r="T63" s="25">
        <f t="shared" si="7"/>
        <v>0.94303957892951362</v>
      </c>
      <c r="U63" s="24">
        <f t="shared" si="8"/>
        <v>0.34096631209886569</v>
      </c>
      <c r="V63" s="7"/>
      <c r="W63" s="25">
        <f t="shared" si="9"/>
        <v>0.93847375866292282</v>
      </c>
      <c r="X63" s="24">
        <f t="shared" si="10"/>
        <v>242.07034827999291</v>
      </c>
      <c r="Y63" s="7"/>
      <c r="Z63" s="25">
        <f t="shared" si="11"/>
        <v>627</v>
      </c>
      <c r="AA63" s="17">
        <f t="shared" si="15"/>
        <v>241.83899999999994</v>
      </c>
      <c r="AB63" s="24">
        <f t="shared" si="12"/>
        <v>4.2208868097305654</v>
      </c>
      <c r="AC63" s="17">
        <f t="shared" si="13"/>
        <v>0.23134827999297158</v>
      </c>
      <c r="AD63" s="17">
        <f t="shared" ca="1" si="14"/>
        <v>4.8968742748684235E-2</v>
      </c>
      <c r="AE63" s="17">
        <v>106</v>
      </c>
    </row>
    <row r="64" spans="1:31" s="17" customFormat="1" x14ac:dyDescent="0.25">
      <c r="A64" s="17">
        <v>44</v>
      </c>
      <c r="B64" s="17">
        <v>623</v>
      </c>
      <c r="C64" s="17">
        <v>11263</v>
      </c>
      <c r="D64" s="17">
        <v>13768</v>
      </c>
      <c r="E64" s="17">
        <v>15252</v>
      </c>
      <c r="F64" s="17">
        <v>12757</v>
      </c>
      <c r="G64" s="24"/>
      <c r="H64" s="7"/>
      <c r="I64" s="25">
        <f t="shared" si="16"/>
        <v>-3989</v>
      </c>
      <c r="J64" s="24">
        <f t="shared" si="16"/>
        <v>1011</v>
      </c>
      <c r="K64" s="7"/>
      <c r="L64" s="25">
        <f t="shared" si="3"/>
        <v>-3991.664961723382</v>
      </c>
      <c r="M64" s="17">
        <f t="shared" si="1"/>
        <v>7.1020209870912705</v>
      </c>
      <c r="N64" s="17">
        <f t="shared" si="4"/>
        <v>1024.5963329894439</v>
      </c>
      <c r="O64" s="24">
        <f t="shared" si="2"/>
        <v>184.86027075984072</v>
      </c>
      <c r="P64" s="7"/>
      <c r="Q64" s="25">
        <f t="shared" si="5"/>
        <v>-3995.6318272245721</v>
      </c>
      <c r="R64" s="24">
        <f t="shared" si="6"/>
        <v>1014.4484333963494</v>
      </c>
      <c r="S64" s="7"/>
      <c r="T64" s="25">
        <f t="shared" si="7"/>
        <v>0.97223862427654839</v>
      </c>
      <c r="U64" s="24">
        <f t="shared" si="8"/>
        <v>0.24804986177019184</v>
      </c>
      <c r="V64" s="7"/>
      <c r="W64" s="25">
        <f t="shared" si="9"/>
        <v>0.96894368597093128</v>
      </c>
      <c r="X64" s="24">
        <f t="shared" si="10"/>
        <v>247.67809324145333</v>
      </c>
      <c r="Y64" s="7"/>
      <c r="Z64" s="25">
        <f t="shared" si="11"/>
        <v>623</v>
      </c>
      <c r="AA64" s="17">
        <f t="shared" si="15"/>
        <v>247.44599999999994</v>
      </c>
      <c r="AB64" s="24">
        <f t="shared" si="12"/>
        <v>4.3187474208898875</v>
      </c>
      <c r="AC64" s="17">
        <f t="shared" si="13"/>
        <v>0.23209324145338428</v>
      </c>
      <c r="AD64" s="17">
        <f t="shared" ca="1" si="14"/>
        <v>2.1872837780534837E-2</v>
      </c>
      <c r="AE64" s="17">
        <v>105</v>
      </c>
    </row>
    <row r="65" spans="1:31" s="17" customFormat="1" x14ac:dyDescent="0.25">
      <c r="A65" s="17">
        <v>45</v>
      </c>
      <c r="B65" s="17">
        <v>613</v>
      </c>
      <c r="C65" s="17">
        <v>11228</v>
      </c>
      <c r="D65" s="17">
        <v>13581</v>
      </c>
      <c r="E65" s="17">
        <v>15288</v>
      </c>
      <c r="F65" s="17">
        <v>12952</v>
      </c>
      <c r="G65" s="24"/>
      <c r="H65" s="7"/>
      <c r="I65" s="25">
        <f t="shared" si="16"/>
        <v>-4060</v>
      </c>
      <c r="J65" s="24">
        <f t="shared" si="16"/>
        <v>629</v>
      </c>
      <c r="K65" s="7"/>
      <c r="L65" s="25">
        <f t="shared" si="3"/>
        <v>-4067.696686004087</v>
      </c>
      <c r="M65" s="17">
        <f t="shared" si="1"/>
        <v>59.238975445509354</v>
      </c>
      <c r="N65" s="17">
        <f t="shared" si="4"/>
        <v>638.12927292649726</v>
      </c>
      <c r="O65" s="24">
        <f t="shared" si="2"/>
        <v>83.343624166475934</v>
      </c>
      <c r="P65" s="7"/>
      <c r="Q65" s="25">
        <f t="shared" si="5"/>
        <v>-4066.6318272245721</v>
      </c>
      <c r="R65" s="24">
        <f t="shared" si="6"/>
        <v>632.4484333963494</v>
      </c>
      <c r="S65" s="7"/>
      <c r="T65" s="25">
        <f t="shared" si="7"/>
        <v>0.9895147261068773</v>
      </c>
      <c r="U65" s="24">
        <f t="shared" si="8"/>
        <v>0.15464437749241972</v>
      </c>
      <c r="V65" s="7"/>
      <c r="W65" s="25">
        <f t="shared" si="9"/>
        <v>0.98749623385463847</v>
      </c>
      <c r="X65" s="24">
        <f t="shared" si="10"/>
        <v>253.1370717872278</v>
      </c>
      <c r="Y65" s="7"/>
      <c r="Z65" s="25">
        <f t="shared" si="11"/>
        <v>613</v>
      </c>
      <c r="AA65" s="17">
        <f t="shared" si="15"/>
        <v>252.96299999999994</v>
      </c>
      <c r="AB65" s="24">
        <f t="shared" si="12"/>
        <v>4.4150372357224148</v>
      </c>
      <c r="AC65" s="17">
        <f t="shared" si="13"/>
        <v>0.17407178722785943</v>
      </c>
      <c r="AD65" s="17">
        <f t="shared" ca="1" si="14"/>
        <v>7.0972380082025666E-2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11215</v>
      </c>
      <c r="D66" s="17">
        <v>13390</v>
      </c>
      <c r="E66" s="17">
        <v>15316</v>
      </c>
      <c r="F66" s="17">
        <v>13150</v>
      </c>
      <c r="G66" s="24"/>
      <c r="H66" s="7"/>
      <c r="I66" s="25">
        <f t="shared" si="16"/>
        <v>-4101</v>
      </c>
      <c r="J66" s="24">
        <f t="shared" si="16"/>
        <v>240</v>
      </c>
      <c r="K66" s="7"/>
      <c r="L66" s="25">
        <f t="shared" si="3"/>
        <v>-4105.9639271128835</v>
      </c>
      <c r="M66" s="17">
        <f t="shared" si="1"/>
        <v>24.640572382020306</v>
      </c>
      <c r="N66" s="17">
        <f t="shared" si="4"/>
        <v>245.70842782818127</v>
      </c>
      <c r="O66" s="24">
        <f t="shared" si="2"/>
        <v>32.58614826955435</v>
      </c>
      <c r="P66" s="7"/>
      <c r="Q66" s="25">
        <f t="shared" si="5"/>
        <v>-4107.6318272245726</v>
      </c>
      <c r="R66" s="24">
        <f t="shared" si="6"/>
        <v>243.4484333963494</v>
      </c>
      <c r="S66" s="7"/>
      <c r="T66" s="25">
        <f t="shared" si="7"/>
        <v>0.99949106660044762</v>
      </c>
      <c r="U66" s="24">
        <f t="shared" si="8"/>
        <v>5.9527274392803586E-2</v>
      </c>
      <c r="V66" s="7"/>
      <c r="W66" s="25">
        <f t="shared" si="9"/>
        <v>0.9987717014241736</v>
      </c>
      <c r="X66" s="24">
        <f t="shared" si="10"/>
        <v>258.62662401184116</v>
      </c>
      <c r="Y66" s="7"/>
      <c r="Z66" s="25">
        <f t="shared" si="11"/>
        <v>613</v>
      </c>
      <c r="AA66" s="17">
        <f t="shared" si="15"/>
        <v>258.47999999999996</v>
      </c>
      <c r="AB66" s="24">
        <f t="shared" si="12"/>
        <v>4.5113270505549421</v>
      </c>
      <c r="AC66" s="17">
        <f t="shared" si="13"/>
        <v>0.14662401184119744</v>
      </c>
      <c r="AD66" s="17">
        <f t="shared" ca="1" si="14"/>
        <v>8.4780725308633009E-2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11210</v>
      </c>
      <c r="D67" s="17">
        <v>13189</v>
      </c>
      <c r="E67" s="17">
        <v>15310</v>
      </c>
      <c r="F67" s="17">
        <v>13348</v>
      </c>
      <c r="G67" s="24"/>
      <c r="H67" s="7"/>
      <c r="I67" s="25">
        <f t="shared" si="16"/>
        <v>-4100</v>
      </c>
      <c r="J67" s="24">
        <f t="shared" si="16"/>
        <v>-159</v>
      </c>
      <c r="K67" s="7"/>
      <c r="L67" s="25">
        <f t="shared" si="3"/>
        <v>-4105.7339092021157</v>
      </c>
      <c r="M67" s="17">
        <f t="shared" si="1"/>
        <v>32.87771473810691</v>
      </c>
      <c r="N67" s="17">
        <f t="shared" si="4"/>
        <v>-156.7486041375308</v>
      </c>
      <c r="O67" s="24">
        <f t="shared" si="2"/>
        <v>5.068783329543411</v>
      </c>
      <c r="P67" s="7"/>
      <c r="Q67" s="25">
        <f t="shared" si="5"/>
        <v>-4106.6318272245726</v>
      </c>
      <c r="R67" s="24">
        <f t="shared" si="6"/>
        <v>-155.5515666036506</v>
      </c>
      <c r="S67" s="7"/>
      <c r="T67" s="25">
        <f t="shared" si="7"/>
        <v>0.99924774122255566</v>
      </c>
      <c r="U67" s="24">
        <f t="shared" si="8"/>
        <v>-3.8034998452303952E-2</v>
      </c>
      <c r="V67" s="7"/>
      <c r="W67" s="25">
        <f t="shared" si="9"/>
        <v>0.99985992400781465</v>
      </c>
      <c r="X67" s="24">
        <f t="shared" si="10"/>
        <v>264.2159450039602</v>
      </c>
      <c r="Y67" s="7"/>
      <c r="Z67" s="25">
        <f t="shared" si="11"/>
        <v>625</v>
      </c>
      <c r="AA67" s="17">
        <f t="shared" si="15"/>
        <v>264.10499999999996</v>
      </c>
      <c r="AB67" s="24">
        <f t="shared" si="12"/>
        <v>4.6095018209796228</v>
      </c>
      <c r="AC67" s="17">
        <f t="shared" si="13"/>
        <v>0.11094500396023932</v>
      </c>
      <c r="AD67" s="17">
        <f t="shared" ca="1" si="14"/>
        <v>-1.7515730490345049E-3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11232</v>
      </c>
      <c r="D68" s="17">
        <v>12992</v>
      </c>
      <c r="E68" s="17">
        <v>15293</v>
      </c>
      <c r="F68" s="17">
        <v>13547</v>
      </c>
      <c r="G68" s="24"/>
      <c r="H68" s="7"/>
      <c r="I68" s="25">
        <f t="shared" si="16"/>
        <v>-4061</v>
      </c>
      <c r="J68" s="24">
        <f t="shared" si="16"/>
        <v>-555</v>
      </c>
      <c r="K68" s="7"/>
      <c r="L68" s="25">
        <f t="shared" si="3"/>
        <v>-4065.5947479091874</v>
      </c>
      <c r="M68" s="17">
        <f t="shared" si="1"/>
        <v>21.111708348981892</v>
      </c>
      <c r="N68" s="17">
        <f t="shared" si="4"/>
        <v>-559.63828661734249</v>
      </c>
      <c r="O68" s="24">
        <f t="shared" si="2"/>
        <v>21.513702744618413</v>
      </c>
      <c r="P68" s="7"/>
      <c r="Q68" s="25">
        <f t="shared" si="5"/>
        <v>-4067.6318272245721</v>
      </c>
      <c r="R68" s="24">
        <f t="shared" si="6"/>
        <v>-551.5515666036506</v>
      </c>
      <c r="S68" s="7"/>
      <c r="T68" s="25">
        <f t="shared" si="7"/>
        <v>0.98975805148476925</v>
      </c>
      <c r="U68" s="24">
        <f t="shared" si="8"/>
        <v>-0.13486372037376407</v>
      </c>
      <c r="V68" s="7"/>
      <c r="W68" s="25">
        <f t="shared" si="9"/>
        <v>0.99169090925933201</v>
      </c>
      <c r="X68" s="24">
        <f t="shared" si="10"/>
        <v>269.78180160793954</v>
      </c>
      <c r="Y68" s="7"/>
      <c r="Z68" s="25">
        <f t="shared" si="11"/>
        <v>628</v>
      </c>
      <c r="AA68" s="17">
        <f t="shared" si="15"/>
        <v>269.75699999999995</v>
      </c>
      <c r="AB68" s="24">
        <f t="shared" si="12"/>
        <v>4.7081478303023427</v>
      </c>
      <c r="AC68" s="17">
        <f t="shared" si="13"/>
        <v>2.480160793959385E-2</v>
      </c>
      <c r="AD68" s="17">
        <f t="shared" ca="1" si="14"/>
        <v>0.12060790123564402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11267</v>
      </c>
      <c r="D69" s="17">
        <v>12787</v>
      </c>
      <c r="E69" s="17">
        <v>15252</v>
      </c>
      <c r="F69" s="17">
        <v>13744</v>
      </c>
      <c r="G69" s="24"/>
      <c r="H69" s="7"/>
      <c r="I69" s="25">
        <f t="shared" si="16"/>
        <v>-3985</v>
      </c>
      <c r="J69" s="24">
        <f t="shared" si="16"/>
        <v>-957</v>
      </c>
      <c r="K69" s="7"/>
      <c r="L69" s="25">
        <f t="shared" si="3"/>
        <v>-3985.842274381218</v>
      </c>
      <c r="M69" s="17">
        <f t="shared" si="1"/>
        <v>0.70942613325612447</v>
      </c>
      <c r="N69" s="17">
        <f t="shared" si="4"/>
        <v>-957.10593366268893</v>
      </c>
      <c r="O69" s="24">
        <f t="shared" si="2"/>
        <v>1.1221940890691203E-2</v>
      </c>
      <c r="P69" s="7"/>
      <c r="Q69" s="25">
        <f t="shared" si="5"/>
        <v>-3991.6318272245721</v>
      </c>
      <c r="R69" s="24">
        <f t="shared" si="6"/>
        <v>-953.5515666036506</v>
      </c>
      <c r="S69" s="7"/>
      <c r="T69" s="25">
        <f t="shared" si="7"/>
        <v>0.97126532276498057</v>
      </c>
      <c r="U69" s="24">
        <f t="shared" si="8"/>
        <v>-0.23315954414251902</v>
      </c>
      <c r="V69" s="7"/>
      <c r="W69" s="25">
        <f t="shared" si="9"/>
        <v>0.97453804064640559</v>
      </c>
      <c r="X69" s="24">
        <f t="shared" si="10"/>
        <v>275.49261341994975</v>
      </c>
      <c r="Y69" s="7"/>
      <c r="Z69" s="25">
        <f t="shared" si="11"/>
        <v>628</v>
      </c>
      <c r="AA69" s="17">
        <f t="shared" si="15"/>
        <v>275.40899999999993</v>
      </c>
      <c r="AB69" s="24">
        <f t="shared" si="12"/>
        <v>4.8067938396250618</v>
      </c>
      <c r="AC69" s="17">
        <f t="shared" si="13"/>
        <v>8.3613419949813306E-2</v>
      </c>
      <c r="AD69" s="17">
        <f t="shared" ca="1" si="14"/>
        <v>-1.1553682442013269E-2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11323</v>
      </c>
      <c r="D70" s="17">
        <v>12587</v>
      </c>
      <c r="E70" s="17">
        <v>15183</v>
      </c>
      <c r="F70" s="17">
        <v>13934</v>
      </c>
      <c r="G70" s="24"/>
      <c r="H70" s="7"/>
      <c r="I70" s="25">
        <f t="shared" si="16"/>
        <v>-3860</v>
      </c>
      <c r="J70" s="24">
        <f t="shared" si="16"/>
        <v>-1347</v>
      </c>
      <c r="K70" s="7"/>
      <c r="L70" s="25">
        <f t="shared" si="3"/>
        <v>-3864.1741263778263</v>
      </c>
      <c r="M70" s="17">
        <f t="shared" si="1"/>
        <v>17.423331018065049</v>
      </c>
      <c r="N70" s="17">
        <f t="shared" si="4"/>
        <v>-1353.7971514997603</v>
      </c>
      <c r="O70" s="24">
        <f t="shared" si="2"/>
        <v>46.20126851069336</v>
      </c>
      <c r="P70" s="7"/>
      <c r="Q70" s="25">
        <f t="shared" si="5"/>
        <v>-3866.6318272245721</v>
      </c>
      <c r="R70" s="24">
        <f t="shared" si="6"/>
        <v>-1343.5515666036506</v>
      </c>
      <c r="S70" s="7"/>
      <c r="T70" s="25">
        <f t="shared" si="7"/>
        <v>0.9408496505284859</v>
      </c>
      <c r="U70" s="24">
        <f t="shared" si="8"/>
        <v>-0.32852116421668426</v>
      </c>
      <c r="V70" s="7"/>
      <c r="W70" s="25">
        <f t="shared" si="9"/>
        <v>0.94542107083290672</v>
      </c>
      <c r="X70" s="24">
        <f t="shared" si="10"/>
        <v>281.19910011496177</v>
      </c>
      <c r="Y70" s="7"/>
      <c r="Z70" s="25">
        <f t="shared" si="11"/>
        <v>642</v>
      </c>
      <c r="AA70" s="17">
        <f t="shared" si="15"/>
        <v>281.18699999999995</v>
      </c>
      <c r="AB70" s="24">
        <f t="shared" si="12"/>
        <v>4.9076389638052946</v>
      </c>
      <c r="AC70" s="17">
        <f t="shared" si="13"/>
        <v>1.2100114961810959E-2</v>
      </c>
      <c r="AD70" s="17">
        <f t="shared" ca="1" si="14"/>
        <v>-9.9999665231962354E-3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11406</v>
      </c>
      <c r="D71" s="17">
        <v>12402</v>
      </c>
      <c r="E71" s="17">
        <v>15113</v>
      </c>
      <c r="F71" s="17">
        <v>14126</v>
      </c>
      <c r="G71" s="24"/>
      <c r="H71" s="7"/>
      <c r="I71" s="25">
        <f t="shared" si="16"/>
        <v>-3707</v>
      </c>
      <c r="J71" s="24">
        <f t="shared" si="16"/>
        <v>-1724</v>
      </c>
      <c r="K71" s="7"/>
      <c r="L71" s="25">
        <f t="shared" si="3"/>
        <v>-3705.1181134809917</v>
      </c>
      <c r="M71" s="17">
        <f t="shared" si="1"/>
        <v>3.5414968704250867</v>
      </c>
      <c r="N71" s="17">
        <f t="shared" si="4"/>
        <v>-1732.6485178311298</v>
      </c>
      <c r="O71" s="24">
        <f t="shared" si="2"/>
        <v>74.796860675369516</v>
      </c>
      <c r="P71" s="7"/>
      <c r="Q71" s="25">
        <f t="shared" si="5"/>
        <v>-3713.6318272245721</v>
      </c>
      <c r="R71" s="24">
        <f t="shared" si="6"/>
        <v>-1720.5515666036506</v>
      </c>
      <c r="S71" s="7"/>
      <c r="T71" s="25">
        <f t="shared" si="7"/>
        <v>0.90362086771101657</v>
      </c>
      <c r="U71" s="24">
        <f t="shared" si="8"/>
        <v>-0.4207040636217107</v>
      </c>
      <c r="V71" s="7"/>
      <c r="W71" s="25">
        <f t="shared" si="9"/>
        <v>0.90944697139071728</v>
      </c>
      <c r="X71" s="24">
        <f t="shared" si="10"/>
        <v>286.86238949024403</v>
      </c>
      <c r="Y71" s="7"/>
      <c r="Z71" s="25">
        <f t="shared" si="11"/>
        <v>635</v>
      </c>
      <c r="AA71" s="17">
        <f t="shared" si="15"/>
        <v>286.90199999999993</v>
      </c>
      <c r="AB71" s="24">
        <f t="shared" si="12"/>
        <v>5.0073845305567701</v>
      </c>
      <c r="AC71" s="17">
        <f t="shared" si="13"/>
        <v>-3.9610509755902967E-2</v>
      </c>
      <c r="AD71" s="17">
        <f t="shared" ca="1" si="14"/>
        <v>8.2500104997961898E-2</v>
      </c>
      <c r="AE71" s="17">
        <v>98</v>
      </c>
    </row>
    <row r="72" spans="1:31" s="17" customFormat="1" x14ac:dyDescent="0.25">
      <c r="A72" s="17">
        <v>52</v>
      </c>
      <c r="B72" s="17">
        <v>616</v>
      </c>
      <c r="C72" s="17">
        <v>11492</v>
      </c>
      <c r="D72" s="17">
        <v>12218</v>
      </c>
      <c r="E72" s="17">
        <v>15007</v>
      </c>
      <c r="F72" s="17">
        <v>14292</v>
      </c>
      <c r="G72" s="24"/>
      <c r="H72" s="7"/>
      <c r="I72" s="25">
        <f t="shared" si="16"/>
        <v>-3515</v>
      </c>
      <c r="J72" s="24">
        <f t="shared" si="16"/>
        <v>-2074</v>
      </c>
      <c r="K72" s="7"/>
      <c r="L72" s="25">
        <f t="shared" si="3"/>
        <v>-3515.5281884984661</v>
      </c>
      <c r="M72" s="17">
        <f t="shared" si="1"/>
        <v>0.27898308991185133</v>
      </c>
      <c r="N72" s="17">
        <f t="shared" si="4"/>
        <v>-2083.7357502127784</v>
      </c>
      <c r="O72" s="24">
        <f t="shared" si="2"/>
        <v>94.784832205614364</v>
      </c>
      <c r="P72" s="7"/>
      <c r="Q72" s="25">
        <f t="shared" si="5"/>
        <v>-3521.6318272245721</v>
      </c>
      <c r="R72" s="24">
        <f t="shared" si="6"/>
        <v>-2070.5515666036508</v>
      </c>
      <c r="S72" s="7"/>
      <c r="T72" s="25">
        <f t="shared" si="7"/>
        <v>0.85690239515576094</v>
      </c>
      <c r="U72" s="24">
        <f t="shared" si="8"/>
        <v>-0.50628500471391036</v>
      </c>
      <c r="V72" s="7"/>
      <c r="W72" s="25">
        <f t="shared" si="9"/>
        <v>0.86389219210272028</v>
      </c>
      <c r="X72" s="24">
        <f t="shared" si="10"/>
        <v>292.40992900576271</v>
      </c>
      <c r="Y72" s="7"/>
      <c r="Z72" s="25">
        <f t="shared" si="11"/>
        <v>616</v>
      </c>
      <c r="AA72" s="17">
        <f t="shared" si="15"/>
        <v>292.44599999999991</v>
      </c>
      <c r="AB72" s="24">
        <f t="shared" si="12"/>
        <v>5.1041455842873358</v>
      </c>
      <c r="AC72" s="17">
        <f t="shared" si="13"/>
        <v>-3.6070994237206833E-2</v>
      </c>
      <c r="AD72" s="17">
        <f t="shared" ca="1" si="14"/>
        <v>-2.9998601288866666E-2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11611</v>
      </c>
      <c r="D73" s="17">
        <v>12055</v>
      </c>
      <c r="E73" s="17">
        <v>14898</v>
      </c>
      <c r="F73" s="17">
        <v>14464</v>
      </c>
      <c r="G73" s="24"/>
      <c r="H73" s="7"/>
      <c r="I73" s="25">
        <f t="shared" si="16"/>
        <v>-3287</v>
      </c>
      <c r="J73" s="24">
        <f t="shared" si="16"/>
        <v>-2409</v>
      </c>
      <c r="K73" s="7"/>
      <c r="L73" s="25">
        <f t="shared" si="3"/>
        <v>-3288.7098056227724</v>
      </c>
      <c r="M73" s="17">
        <f t="shared" si="1"/>
        <v>2.9234352676639936</v>
      </c>
      <c r="N73" s="17">
        <f t="shared" si="4"/>
        <v>-2421.0420748283082</v>
      </c>
      <c r="O73" s="24">
        <f t="shared" si="2"/>
        <v>145.01156617057299</v>
      </c>
      <c r="P73" s="7"/>
      <c r="Q73" s="25">
        <f t="shared" si="5"/>
        <v>-3293.6318272245721</v>
      </c>
      <c r="R73" s="24">
        <f t="shared" si="6"/>
        <v>-2405.5515666036508</v>
      </c>
      <c r="S73" s="7"/>
      <c r="T73" s="25">
        <f t="shared" si="7"/>
        <v>0.80142420899639477</v>
      </c>
      <c r="U73" s="24">
        <f t="shared" si="8"/>
        <v>-0.58819819118787287</v>
      </c>
      <c r="V73" s="7"/>
      <c r="W73" s="25">
        <f t="shared" si="9"/>
        <v>0.80952682432594991</v>
      </c>
      <c r="X73" s="24">
        <f t="shared" si="10"/>
        <v>298.03941513900111</v>
      </c>
      <c r="Y73" s="7"/>
      <c r="Z73" s="25">
        <f t="shared" si="11"/>
        <v>627</v>
      </c>
      <c r="AA73" s="17">
        <f t="shared" si="15"/>
        <v>298.08899999999988</v>
      </c>
      <c r="AB73" s="24">
        <f t="shared" si="12"/>
        <v>5.2026345139773742</v>
      </c>
      <c r="AC73" s="17">
        <f t="shared" si="13"/>
        <v>-4.9584860998777458E-2</v>
      </c>
      <c r="AD73" s="17">
        <f t="shared" ca="1" si="14"/>
        <v>1.3737255689932226E-2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11745</v>
      </c>
      <c r="D74" s="17">
        <v>11911</v>
      </c>
      <c r="E74" s="17">
        <v>14781</v>
      </c>
      <c r="F74" s="17">
        <v>14620</v>
      </c>
      <c r="G74" s="24"/>
      <c r="H74" s="7"/>
      <c r="I74" s="25">
        <f t="shared" si="16"/>
        <v>-3036</v>
      </c>
      <c r="J74" s="24">
        <f t="shared" si="16"/>
        <v>-2709</v>
      </c>
      <c r="K74" s="7"/>
      <c r="L74" s="25">
        <f t="shared" si="3"/>
        <v>-3037.7889365850997</v>
      </c>
      <c r="M74" s="17">
        <f t="shared" si="1"/>
        <v>3.200294105508144</v>
      </c>
      <c r="N74" s="17">
        <f t="shared" si="4"/>
        <v>-2726.2112259221826</v>
      </c>
      <c r="O74" s="24">
        <f t="shared" si="2"/>
        <v>296.226297744411</v>
      </c>
      <c r="P74" s="7"/>
      <c r="Q74" s="25">
        <f t="shared" si="5"/>
        <v>-3042.6318272245721</v>
      </c>
      <c r="R74" s="24">
        <f t="shared" si="6"/>
        <v>-2705.5515666036508</v>
      </c>
      <c r="S74" s="7"/>
      <c r="T74" s="25">
        <f t="shared" si="7"/>
        <v>0.7403495391455136</v>
      </c>
      <c r="U74" s="24">
        <f t="shared" si="8"/>
        <v>-0.66155328355261533</v>
      </c>
      <c r="V74" s="7"/>
      <c r="W74" s="25">
        <f t="shared" si="9"/>
        <v>0.74944764718673351</v>
      </c>
      <c r="X74" s="24">
        <f t="shared" si="10"/>
        <v>303.4729702731031</v>
      </c>
      <c r="Y74" s="7"/>
      <c r="Z74" s="25">
        <f t="shared" si="11"/>
        <v>609</v>
      </c>
      <c r="AA74" s="17">
        <f t="shared" si="15"/>
        <v>303.56999999999988</v>
      </c>
      <c r="AB74" s="24">
        <f t="shared" si="12"/>
        <v>5.2982960102791843</v>
      </c>
      <c r="AC74" s="17">
        <f t="shared" si="13"/>
        <v>-9.7029726896778357E-2</v>
      </c>
      <c r="AD74" s="17">
        <f t="shared" ca="1" si="14"/>
        <v>9.1209339639988229E-2</v>
      </c>
      <c r="AE74" s="17">
        <v>95</v>
      </c>
    </row>
    <row r="75" spans="1:31" s="17" customFormat="1" x14ac:dyDescent="0.25">
      <c r="A75" s="17">
        <v>55</v>
      </c>
      <c r="B75" s="17">
        <v>629</v>
      </c>
      <c r="C75" s="17">
        <v>11882</v>
      </c>
      <c r="D75" s="17">
        <v>11764</v>
      </c>
      <c r="E75" s="17">
        <v>14633</v>
      </c>
      <c r="F75" s="17">
        <v>14767</v>
      </c>
      <c r="G75" s="24"/>
      <c r="H75" s="7"/>
      <c r="I75" s="25">
        <f t="shared" si="16"/>
        <v>-2751</v>
      </c>
      <c r="J75" s="24">
        <f t="shared" si="16"/>
        <v>-3003</v>
      </c>
      <c r="K75" s="7"/>
      <c r="L75" s="25">
        <f t="shared" si="3"/>
        <v>-2749.4170074940976</v>
      </c>
      <c r="M75" s="17">
        <f t="shared" si="1"/>
        <v>2.5058652737432836</v>
      </c>
      <c r="N75" s="17">
        <f t="shared" si="4"/>
        <v>-3015.1773219325764</v>
      </c>
      <c r="O75" s="24">
        <f t="shared" si="2"/>
        <v>148.28716944960703</v>
      </c>
      <c r="P75" s="7"/>
      <c r="Q75" s="25">
        <f t="shared" si="5"/>
        <v>-2757.6318272245721</v>
      </c>
      <c r="R75" s="24">
        <f t="shared" si="6"/>
        <v>-2999.5515666036508</v>
      </c>
      <c r="S75" s="7"/>
      <c r="T75" s="25">
        <f t="shared" si="7"/>
        <v>0.67100180644630603</v>
      </c>
      <c r="U75" s="24">
        <f t="shared" si="8"/>
        <v>-0.73344127407006299</v>
      </c>
      <c r="V75" s="7"/>
      <c r="W75" s="25">
        <f t="shared" si="9"/>
        <v>0.68107461306650052</v>
      </c>
      <c r="X75" s="24">
        <f t="shared" si="10"/>
        <v>309.15761869720882</v>
      </c>
      <c r="Y75" s="7"/>
      <c r="Z75" s="25">
        <f t="shared" si="11"/>
        <v>629</v>
      </c>
      <c r="AA75" s="17">
        <f t="shared" si="15"/>
        <v>309.23099999999988</v>
      </c>
      <c r="AB75" s="24">
        <f t="shared" si="12"/>
        <v>5.3970990992345831</v>
      </c>
      <c r="AC75" s="17">
        <f t="shared" si="13"/>
        <v>-7.3381302791062808E-2</v>
      </c>
      <c r="AD75" s="17">
        <f t="shared" ca="1" si="14"/>
        <v>1.7675523183584119E-2</v>
      </c>
      <c r="AE75" s="17">
        <v>94</v>
      </c>
    </row>
    <row r="76" spans="1:31" s="17" customFormat="1" x14ac:dyDescent="0.25">
      <c r="A76" s="17">
        <v>56</v>
      </c>
      <c r="B76" s="17">
        <v>624</v>
      </c>
      <c r="C76" s="17">
        <v>12039</v>
      </c>
      <c r="D76" s="17">
        <v>11623</v>
      </c>
      <c r="E76" s="17">
        <v>14472</v>
      </c>
      <c r="F76" s="17">
        <v>14887</v>
      </c>
      <c r="G76" s="24"/>
      <c r="H76" s="7"/>
      <c r="I76" s="25">
        <f t="shared" si="16"/>
        <v>-2433</v>
      </c>
      <c r="J76" s="24">
        <f t="shared" si="16"/>
        <v>-3264</v>
      </c>
      <c r="K76" s="7"/>
      <c r="L76" s="25">
        <f t="shared" si="3"/>
        <v>-2436.7531555022724</v>
      </c>
      <c r="M76" s="17">
        <f t="shared" si="1"/>
        <v>14.086176224237745</v>
      </c>
      <c r="N76" s="17">
        <f t="shared" si="4"/>
        <v>-3272.7621561603451</v>
      </c>
      <c r="O76" s="24">
        <f t="shared" si="2"/>
        <v>76.775380578272831</v>
      </c>
      <c r="P76" s="7"/>
      <c r="Q76" s="25">
        <f t="shared" si="5"/>
        <v>-2439.6318272245721</v>
      </c>
      <c r="R76" s="24">
        <f t="shared" si="6"/>
        <v>-3260.5515666036508</v>
      </c>
      <c r="S76" s="7"/>
      <c r="T76" s="25">
        <f t="shared" si="7"/>
        <v>0.59362433627666378</v>
      </c>
      <c r="U76" s="24">
        <f t="shared" si="8"/>
        <v>-0.79726020442738899</v>
      </c>
      <c r="V76" s="7"/>
      <c r="W76" s="25">
        <f t="shared" si="9"/>
        <v>0.60456096372251944</v>
      </c>
      <c r="X76" s="24">
        <f t="shared" si="10"/>
        <v>314.864469093141</v>
      </c>
      <c r="Y76" s="7"/>
      <c r="Z76" s="25">
        <f t="shared" si="11"/>
        <v>624</v>
      </c>
      <c r="AA76" s="17">
        <f t="shared" si="15"/>
        <v>314.84699999999987</v>
      </c>
      <c r="AB76" s="24">
        <f t="shared" si="12"/>
        <v>5.495116790026584</v>
      </c>
      <c r="AC76" s="17">
        <f t="shared" si="13"/>
        <v>1.7469093141130543E-2</v>
      </c>
      <c r="AD76" s="17">
        <f t="shared" ca="1" si="14"/>
        <v>-7.9475882063775316E-3</v>
      </c>
      <c r="AE76" s="17">
        <v>93</v>
      </c>
    </row>
    <row r="77" spans="1:31" s="17" customFormat="1" x14ac:dyDescent="0.25">
      <c r="A77" s="17">
        <v>57</v>
      </c>
      <c r="B77" s="17">
        <v>646</v>
      </c>
      <c r="C77" s="17">
        <v>12212</v>
      </c>
      <c r="D77" s="17">
        <v>11514</v>
      </c>
      <c r="E77" s="17">
        <v>14302</v>
      </c>
      <c r="F77" s="17">
        <v>15012</v>
      </c>
      <c r="G77" s="24"/>
      <c r="H77" s="7"/>
      <c r="I77" s="25">
        <f t="shared" si="16"/>
        <v>-2090</v>
      </c>
      <c r="J77" s="24">
        <f t="shared" si="16"/>
        <v>-3498</v>
      </c>
      <c r="K77" s="7"/>
      <c r="L77" s="25">
        <f t="shared" si="3"/>
        <v>-2088.3816491986663</v>
      </c>
      <c r="M77" s="17">
        <f t="shared" si="1"/>
        <v>2.6190593161773981</v>
      </c>
      <c r="N77" s="17">
        <f t="shared" si="4"/>
        <v>-3506.2643724124327</v>
      </c>
      <c r="O77" s="24">
        <f t="shared" si="2"/>
        <v>68.299851371379503</v>
      </c>
      <c r="P77" s="7"/>
      <c r="Q77" s="25">
        <f t="shared" si="5"/>
        <v>-2096.6318272245721</v>
      </c>
      <c r="R77" s="24">
        <f t="shared" si="6"/>
        <v>-3494.5515666036508</v>
      </c>
      <c r="S77" s="7"/>
      <c r="T77" s="25">
        <f t="shared" si="7"/>
        <v>0.51016373165972262</v>
      </c>
      <c r="U77" s="24">
        <f t="shared" si="8"/>
        <v>-0.85447717647188814</v>
      </c>
      <c r="V77" s="7"/>
      <c r="W77" s="25">
        <f t="shared" si="9"/>
        <v>0.52187350709380764</v>
      </c>
      <c r="X77" s="24">
        <f t="shared" si="10"/>
        <v>320.6228695616112</v>
      </c>
      <c r="Y77" s="7"/>
      <c r="Z77" s="25">
        <f t="shared" si="11"/>
        <v>646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-3.8130438388691346E-2</v>
      </c>
      <c r="AD77" s="17">
        <f t="shared" ca="1" si="14"/>
        <v>0.12616591569911861</v>
      </c>
      <c r="AE77" s="17">
        <v>92</v>
      </c>
    </row>
    <row r="78" spans="1:31" s="17" customFormat="1" x14ac:dyDescent="0.25">
      <c r="A78" s="17">
        <v>58</v>
      </c>
      <c r="B78" s="17">
        <v>635</v>
      </c>
      <c r="C78" s="17">
        <v>12380</v>
      </c>
      <c r="D78" s="17">
        <v>11404</v>
      </c>
      <c r="E78" s="17">
        <v>14107</v>
      </c>
      <c r="F78" s="17">
        <v>15094</v>
      </c>
      <c r="G78" s="24"/>
      <c r="H78" s="7"/>
      <c r="I78" s="25">
        <f t="shared" si="16"/>
        <v>-1727</v>
      </c>
      <c r="J78" s="24">
        <f t="shared" si="16"/>
        <v>-3690</v>
      </c>
      <c r="K78" s="7"/>
      <c r="L78" s="25">
        <f t="shared" si="3"/>
        <v>-1724.9041186077532</v>
      </c>
      <c r="M78" s="17">
        <f t="shared" si="1"/>
        <v>4.392718810366544</v>
      </c>
      <c r="N78" s="17">
        <f t="shared" si="4"/>
        <v>-3700.6039151838268</v>
      </c>
      <c r="O78" s="24">
        <f t="shared" si="2"/>
        <v>112.44301722579165</v>
      </c>
      <c r="P78" s="7"/>
      <c r="Q78" s="25">
        <f t="shared" si="5"/>
        <v>-1733.6318272245724</v>
      </c>
      <c r="R78" s="24">
        <f t="shared" si="6"/>
        <v>-3686.5515666036508</v>
      </c>
      <c r="S78" s="7"/>
      <c r="T78" s="25">
        <f t="shared" si="7"/>
        <v>0.42183661948494244</v>
      </c>
      <c r="U78" s="24">
        <f t="shared" si="8"/>
        <v>-0.90142443558532337</v>
      </c>
      <c r="V78" s="7"/>
      <c r="W78" s="25">
        <f t="shared" si="9"/>
        <v>0.43417892433474525</v>
      </c>
      <c r="X78" s="24">
        <f t="shared" si="10"/>
        <v>326.3192489264286</v>
      </c>
      <c r="Y78" s="7"/>
      <c r="Z78" s="25">
        <f t="shared" si="11"/>
        <v>635</v>
      </c>
      <c r="AA78" s="17">
        <f t="shared" si="15"/>
        <v>326.37599999999986</v>
      </c>
      <c r="AB78" s="24">
        <f t="shared" si="12"/>
        <v>5.6963357994890105</v>
      </c>
      <c r="AC78" s="17">
        <f t="shared" si="13"/>
        <v>-5.6751073571263078E-2</v>
      </c>
      <c r="AD78" s="17">
        <f t="shared" ca="1" si="14"/>
        <v>3.2459015198526231E-2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12586</v>
      </c>
      <c r="D79" s="17">
        <v>11333</v>
      </c>
      <c r="E79" s="17">
        <v>13932</v>
      </c>
      <c r="F79" s="17">
        <v>15187</v>
      </c>
      <c r="G79" s="24"/>
      <c r="H79" s="7"/>
      <c r="I79" s="25">
        <f t="shared" si="16"/>
        <v>-1346</v>
      </c>
      <c r="J79" s="24">
        <f t="shared" si="16"/>
        <v>-3854</v>
      </c>
      <c r="K79" s="7"/>
      <c r="L79" s="25">
        <f t="shared" si="3"/>
        <v>-1347.8700720136924</v>
      </c>
      <c r="M79" s="17">
        <f t="shared" si="1"/>
        <v>3.4971693363954701</v>
      </c>
      <c r="N79" s="17">
        <f t="shared" si="4"/>
        <v>-3856.7995824581476</v>
      </c>
      <c r="O79" s="24">
        <f t="shared" si="2"/>
        <v>7.8376619399677425</v>
      </c>
      <c r="P79" s="7"/>
      <c r="Q79" s="25">
        <f t="shared" si="5"/>
        <v>-1352.6318272245724</v>
      </c>
      <c r="R79" s="24">
        <f t="shared" si="6"/>
        <v>-3850.5515666036508</v>
      </c>
      <c r="S79" s="7"/>
      <c r="T79" s="25">
        <f t="shared" si="7"/>
        <v>0.32912965050810694</v>
      </c>
      <c r="U79" s="24">
        <f t="shared" si="8"/>
        <v>-0.94152521941138256</v>
      </c>
      <c r="V79" s="7"/>
      <c r="W79" s="25">
        <f t="shared" si="9"/>
        <v>0.34201063330175674</v>
      </c>
      <c r="X79" s="24">
        <f t="shared" si="10"/>
        <v>332.07380691379751</v>
      </c>
      <c r="Y79" s="7"/>
      <c r="Z79" s="25">
        <f t="shared" si="11"/>
        <v>629</v>
      </c>
      <c r="AA79" s="17">
        <f t="shared" si="15"/>
        <v>332.03699999999986</v>
      </c>
      <c r="AB79" s="24">
        <f t="shared" si="12"/>
        <v>5.7951388884444102</v>
      </c>
      <c r="AC79" s="17">
        <f t="shared" si="13"/>
        <v>3.6806913797647667E-2</v>
      </c>
      <c r="AD79" s="17">
        <f t="shared" ca="1" si="14"/>
        <v>-1.0547473514122885E-2</v>
      </c>
      <c r="AE79" s="17">
        <v>90</v>
      </c>
    </row>
    <row r="80" spans="1:31" s="17" customFormat="1" x14ac:dyDescent="0.25">
      <c r="A80" s="17">
        <v>60</v>
      </c>
      <c r="B80" s="17">
        <v>621</v>
      </c>
      <c r="C80" s="17">
        <v>12777</v>
      </c>
      <c r="D80" s="17">
        <v>11276</v>
      </c>
      <c r="E80" s="17">
        <v>13741</v>
      </c>
      <c r="F80" s="17">
        <v>15247</v>
      </c>
      <c r="G80" s="24"/>
      <c r="H80" s="7"/>
      <c r="I80" s="25">
        <f t="shared" si="16"/>
        <v>-964</v>
      </c>
      <c r="J80" s="24">
        <f t="shared" si="16"/>
        <v>-3971</v>
      </c>
      <c r="K80" s="7"/>
      <c r="L80" s="25">
        <f t="shared" si="3"/>
        <v>-962.64691153841818</v>
      </c>
      <c r="M80" s="17">
        <f t="shared" si="1"/>
        <v>1.830848384865855</v>
      </c>
      <c r="N80" s="17">
        <f t="shared" si="4"/>
        <v>-3974.061740791693</v>
      </c>
      <c r="O80" s="24">
        <f t="shared" si="2"/>
        <v>9.3742566755166035</v>
      </c>
      <c r="P80" s="7"/>
      <c r="Q80" s="25">
        <f t="shared" si="5"/>
        <v>-970.63182722457236</v>
      </c>
      <c r="R80" s="24">
        <f t="shared" si="6"/>
        <v>-3967.5515666036508</v>
      </c>
      <c r="S80" s="7"/>
      <c r="T80" s="25">
        <f t="shared" si="7"/>
        <v>0.23617935615337948</v>
      </c>
      <c r="U80" s="24">
        <f t="shared" si="8"/>
        <v>-0.9701337054336322</v>
      </c>
      <c r="V80" s="7"/>
      <c r="W80" s="25">
        <f t="shared" si="9"/>
        <v>0.24944214255121075</v>
      </c>
      <c r="X80" s="24">
        <f t="shared" si="10"/>
        <v>337.61782492149223</v>
      </c>
      <c r="Y80" s="7"/>
      <c r="Z80" s="25">
        <f t="shared" si="11"/>
        <v>621</v>
      </c>
      <c r="AA80" s="17">
        <f t="shared" si="15"/>
        <v>337.62599999999986</v>
      </c>
      <c r="AB80" s="24">
        <f t="shared" si="12"/>
        <v>5.8926853403383728</v>
      </c>
      <c r="AC80" s="17">
        <f t="shared" si="13"/>
        <v>-8.1750785076337706E-3</v>
      </c>
      <c r="AD80" s="17">
        <f t="shared" ca="1" si="14"/>
        <v>3.7849803837900708E-2</v>
      </c>
      <c r="AE80" s="17">
        <v>89</v>
      </c>
    </row>
    <row r="81" spans="1:31" s="17" customFormat="1" x14ac:dyDescent="0.25">
      <c r="A81" s="17">
        <v>61</v>
      </c>
      <c r="B81" s="17">
        <v>617</v>
      </c>
      <c r="C81" s="17">
        <v>12968</v>
      </c>
      <c r="D81" s="17">
        <v>11230</v>
      </c>
      <c r="E81" s="17">
        <v>13543</v>
      </c>
      <c r="F81" s="17">
        <v>15282</v>
      </c>
      <c r="G81" s="24"/>
      <c r="H81" s="7"/>
      <c r="I81" s="25">
        <f t="shared" si="16"/>
        <v>-575</v>
      </c>
      <c r="J81" s="24">
        <f t="shared" si="16"/>
        <v>-4052</v>
      </c>
      <c r="K81" s="7"/>
      <c r="L81" s="25">
        <f t="shared" si="3"/>
        <v>-570.76410498144139</v>
      </c>
      <c r="M81" s="17">
        <f t="shared" si="1"/>
        <v>17.942806608249633</v>
      </c>
      <c r="N81" s="17">
        <f t="shared" si="4"/>
        <v>-4053.1015117151364</v>
      </c>
      <c r="O81" s="24">
        <f t="shared" si="2"/>
        <v>1.2133280585828201</v>
      </c>
      <c r="P81" s="7"/>
      <c r="Q81" s="25">
        <f t="shared" si="5"/>
        <v>-581.63182722457236</v>
      </c>
      <c r="R81" s="24">
        <f t="shared" si="6"/>
        <v>-4048.5515666036508</v>
      </c>
      <c r="S81" s="7"/>
      <c r="T81" s="25">
        <f t="shared" si="7"/>
        <v>0.14152578415340833</v>
      </c>
      <c r="U81" s="24">
        <f t="shared" si="8"/>
        <v>-0.9899395803721126</v>
      </c>
      <c r="V81" s="7"/>
      <c r="W81" s="25">
        <f t="shared" si="9"/>
        <v>0.15505007380971575</v>
      </c>
      <c r="X81" s="24">
        <f t="shared" si="10"/>
        <v>343.13576895087249</v>
      </c>
      <c r="Y81" s="7"/>
      <c r="Z81" s="25">
        <f t="shared" si="11"/>
        <v>617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-4.323104912737108E-2</v>
      </c>
      <c r="AD81" s="17">
        <f t="shared" ca="1" si="14"/>
        <v>4.6204838656649372E-2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13167</v>
      </c>
      <c r="D82" s="17">
        <v>11206</v>
      </c>
      <c r="E82" s="17">
        <v>13344</v>
      </c>
      <c r="F82" s="17">
        <v>15306</v>
      </c>
      <c r="G82" s="24"/>
      <c r="H82" s="7"/>
      <c r="I82" s="25">
        <f t="shared" si="16"/>
        <v>-177</v>
      </c>
      <c r="J82" s="24">
        <f t="shared" si="16"/>
        <v>-4100</v>
      </c>
      <c r="K82" s="7"/>
      <c r="L82" s="25">
        <f t="shared" si="3"/>
        <v>-174.74992288928098</v>
      </c>
      <c r="M82" s="17">
        <f t="shared" si="1"/>
        <v>5.0628470041816485</v>
      </c>
      <c r="N82" s="17">
        <f t="shared" si="4"/>
        <v>-4093.9789917754233</v>
      </c>
      <c r="O82" s="24">
        <f t="shared" si="2"/>
        <v>36.252540040420143</v>
      </c>
      <c r="P82" s="7"/>
      <c r="Q82" s="25">
        <f t="shared" si="5"/>
        <v>-183.63182722457231</v>
      </c>
      <c r="R82" s="24">
        <f t="shared" si="6"/>
        <v>-4096.5515666036508</v>
      </c>
      <c r="S82" s="7"/>
      <c r="T82" s="25">
        <f t="shared" si="7"/>
        <v>4.4682283752409555E-2</v>
      </c>
      <c r="U82" s="24">
        <f t="shared" si="8"/>
        <v>-1.0016763951504715</v>
      </c>
      <c r="V82" s="7"/>
      <c r="W82" s="25">
        <f t="shared" si="9"/>
        <v>5.8357742806318738E-2</v>
      </c>
      <c r="X82" s="24">
        <f t="shared" si="10"/>
        <v>348.70315780409396</v>
      </c>
      <c r="Y82" s="7"/>
      <c r="Z82" s="25">
        <f t="shared" si="11"/>
        <v>615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-1.0842195905922836E-2</v>
      </c>
      <c r="AD82" s="17">
        <f t="shared" ca="1" si="14"/>
        <v>-1.2699743090990978E-2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13372</v>
      </c>
      <c r="D83" s="17">
        <v>11210</v>
      </c>
      <c r="E83" s="17">
        <v>13152</v>
      </c>
      <c r="F83" s="17">
        <v>15313</v>
      </c>
      <c r="G83" s="24"/>
      <c r="H83" s="7"/>
      <c r="I83" s="25">
        <f t="shared" si="16"/>
        <v>220</v>
      </c>
      <c r="J83" s="24">
        <f t="shared" si="16"/>
        <v>-4103</v>
      </c>
      <c r="K83" s="7"/>
      <c r="L83" s="25">
        <f t="shared" si="3"/>
        <v>227.48104048403562</v>
      </c>
      <c r="M83" s="17">
        <f t="shared" si="1"/>
        <v>55.965966723779857</v>
      </c>
      <c r="N83" s="17">
        <f t="shared" si="4"/>
        <v>-4096.438933577645</v>
      </c>
      <c r="O83" s="24">
        <f t="shared" si="2"/>
        <v>43.047592598554203</v>
      </c>
      <c r="P83" s="7"/>
      <c r="Q83" s="25">
        <f t="shared" si="5"/>
        <v>213.36817277542769</v>
      </c>
      <c r="R83" s="24">
        <f t="shared" si="6"/>
        <v>-4099.5515666036508</v>
      </c>
      <c r="S83" s="7"/>
      <c r="T83" s="25">
        <f t="shared" si="7"/>
        <v>-5.191789127069725E-2</v>
      </c>
      <c r="U83" s="24">
        <f t="shared" si="8"/>
        <v>-1.0024099460741189</v>
      </c>
      <c r="V83" s="7"/>
      <c r="W83" s="25">
        <f t="shared" si="9"/>
        <v>-3.8241417295014637E-2</v>
      </c>
      <c r="X83" s="24">
        <f t="shared" si="10"/>
        <v>354.22218989696</v>
      </c>
      <c r="Y83" s="7"/>
      <c r="Z83" s="25">
        <f t="shared" si="11"/>
        <v>622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-8.9810103039894784E-2</v>
      </c>
      <c r="AD83" s="17">
        <f t="shared" ca="1" si="14"/>
        <v>3.0640395769694351E-2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13573</v>
      </c>
      <c r="D84" s="17">
        <v>11226</v>
      </c>
      <c r="E84" s="17">
        <v>12949</v>
      </c>
      <c r="F84" s="17">
        <v>15297</v>
      </c>
      <c r="G84" s="24"/>
      <c r="H84" s="7"/>
      <c r="I84" s="25">
        <f t="shared" ref="I84:J115" si="17">C84-E84</f>
        <v>624</v>
      </c>
      <c r="J84" s="24">
        <f t="shared" si="17"/>
        <v>-4071</v>
      </c>
      <c r="K84" s="7"/>
      <c r="L84" s="25">
        <f t="shared" si="3"/>
        <v>631.44418073107465</v>
      </c>
      <c r="M84" s="17">
        <f t="shared" ref="M84:M147" si="18">(I84-L84)^2</f>
        <v>55.415826756903151</v>
      </c>
      <c r="N84" s="17">
        <f t="shared" si="4"/>
        <v>-4059.2302878090495</v>
      </c>
      <c r="O84" s="24">
        <f t="shared" ref="O84:O147" si="19">(J84-N84)^2</f>
        <v>138.52612505780849</v>
      </c>
      <c r="P84" s="7"/>
      <c r="Q84" s="25">
        <f t="shared" si="5"/>
        <v>617.36817277542764</v>
      </c>
      <c r="R84" s="24">
        <f t="shared" si="6"/>
        <v>-4067.5515666036508</v>
      </c>
      <c r="S84" s="7"/>
      <c r="T84" s="25">
        <f t="shared" si="7"/>
        <v>-0.15022134393904774</v>
      </c>
      <c r="U84" s="24">
        <f t="shared" si="8"/>
        <v>-0.99458540288854635</v>
      </c>
      <c r="V84" s="7"/>
      <c r="W84" s="25">
        <f t="shared" si="9"/>
        <v>-0.13666081811756342</v>
      </c>
      <c r="X84" s="24">
        <f>IF(MOD(ATAN2(U84,W84)*180/PI()-$J$9+360,360)&lt;355,MOD(ATAN2(U84,W84)*180/PI()-$J$9+360,360)+360,MOD(ATAN2(U84,W84)*180/PI()-$J$9+360,360))</f>
        <v>359.86116886845798</v>
      </c>
      <c r="Y84" s="7"/>
      <c r="Z84" s="25">
        <f t="shared" si="11"/>
        <v>628</v>
      </c>
      <c r="AA84" s="17">
        <f t="shared" si="15"/>
        <v>359.96399999999988</v>
      </c>
      <c r="AB84" s="24">
        <f t="shared" si="12"/>
        <v>6.2825569886488664</v>
      </c>
      <c r="AC84" s="17">
        <f t="shared" si="13"/>
        <v>-0.1028311315419046</v>
      </c>
    </row>
    <row r="85" spans="1:31" s="17" customFormat="1" x14ac:dyDescent="0.25">
      <c r="A85" s="17">
        <v>0</v>
      </c>
      <c r="B85" s="17">
        <v>0</v>
      </c>
      <c r="C85" s="17">
        <v>13532</v>
      </c>
      <c r="D85" s="17">
        <v>11185</v>
      </c>
      <c r="E85" s="17">
        <v>12895</v>
      </c>
      <c r="F85" s="17">
        <v>15240</v>
      </c>
      <c r="G85" s="24"/>
      <c r="H85" s="7"/>
      <c r="I85" s="25">
        <f t="shared" si="17"/>
        <v>637</v>
      </c>
      <c r="J85" s="24">
        <f t="shared" si="17"/>
        <v>-4055</v>
      </c>
      <c r="K85" s="7"/>
      <c r="L85" s="25">
        <f>$M$9*SIN(2*PI()/$M$10*(AA85+$M$11))+$M$12</f>
        <v>636.57103454796686</v>
      </c>
      <c r="M85" s="17">
        <f t="shared" si="18"/>
        <v>0.18401135903799581</v>
      </c>
      <c r="N85" s="17">
        <f>$O$9*COS(2*PI()/$O$10*(AA85+$O$11))+$O$12</f>
        <v>-4044.2882007588591</v>
      </c>
      <c r="O85" s="24">
        <f t="shared" si="19"/>
        <v>114.74264298250574</v>
      </c>
      <c r="P85" s="7"/>
      <c r="Q85" s="25">
        <f t="shared" ref="Q85:Q148" si="20">I85-$J$4</f>
        <v>630.36817277542764</v>
      </c>
      <c r="R85" s="24">
        <f t="shared" ref="R85:R148" si="21">J85-$J$3</f>
        <v>-4051.5515666036508</v>
      </c>
      <c r="S85" s="7"/>
      <c r="T85" s="25">
        <f t="shared" ref="T85:T148" si="22">Q85/$J$7</f>
        <v>-0.15338457385164317</v>
      </c>
      <c r="U85" s="24">
        <f t="shared" ref="U85:U148" si="23">R85/$J$6</f>
        <v>-0.99067313129576007</v>
      </c>
      <c r="V85" s="7"/>
      <c r="W85" s="25">
        <f t="shared" ref="W85:W148" si="24">(T85-U85*SIN(-$J$11*PI()/180))/(COS(-$J$11*PI()/180))</f>
        <v>-0.13987773895430133</v>
      </c>
      <c r="X85" s="24">
        <f>IF(MOD(ATAN2(U85,W85)*180/PI()-$J$9+360,360)&lt;355,MOD(ATAN2(U85,W85)*180/PI()-$J$9+360,360)+360,MOD(ATAN2(U85,W85)*180/PI()-$J$9+360,360))</f>
        <v>360.0741767779117</v>
      </c>
      <c r="Y85" s="7"/>
      <c r="Z85" s="25">
        <f>I165-J159</f>
        <v>7</v>
      </c>
      <c r="AA85" s="17">
        <f t="shared" si="15"/>
        <v>360.02699999999987</v>
      </c>
      <c r="AB85" s="24">
        <f t="shared" ref="AB85:AB148" si="25">AA85*PI()/180</f>
        <v>6.2836565460776228</v>
      </c>
      <c r="AC85" s="17">
        <f t="shared" ref="AC85:AC148" si="26">X85-AA85</f>
        <v>4.7176777911829504E-2</v>
      </c>
    </row>
    <row r="86" spans="1:31" s="17" customFormat="1" x14ac:dyDescent="0.25">
      <c r="A86" s="17">
        <v>1</v>
      </c>
      <c r="B86" s="17">
        <v>-631</v>
      </c>
      <c r="C86" s="17">
        <v>13324</v>
      </c>
      <c r="D86" s="17">
        <v>11160</v>
      </c>
      <c r="E86" s="17">
        <v>13100</v>
      </c>
      <c r="F86" s="17">
        <v>15248</v>
      </c>
      <c r="G86" s="24"/>
      <c r="H86" s="7"/>
      <c r="I86" s="25">
        <f t="shared" si="17"/>
        <v>224</v>
      </c>
      <c r="J86" s="24">
        <f t="shared" si="17"/>
        <v>-4088</v>
      </c>
      <c r="K86" s="7"/>
      <c r="L86" s="25">
        <f t="shared" ref="L86:L149" si="27">$M$9*SIN(2*PI()/$M$10*(AA86+$M$11))+$M$12</f>
        <v>232.31487387764722</v>
      </c>
      <c r="M86" s="17">
        <f t="shared" si="18"/>
        <v>69.13712760118004</v>
      </c>
      <c r="N86" s="17">
        <f t="shared" ref="N86:N149" si="28">$O$9*COS(2*PI()/$O$10*(AA86+$O$11))+$O$12</f>
        <v>-4082.147819177645</v>
      </c>
      <c r="O86" s="24">
        <f t="shared" si="19"/>
        <v>34.248020377539255</v>
      </c>
      <c r="P86" s="7"/>
      <c r="Q86" s="25">
        <f t="shared" si="20"/>
        <v>217.36817277542769</v>
      </c>
      <c r="R86" s="24">
        <f t="shared" si="21"/>
        <v>-4084.5515666036508</v>
      </c>
      <c r="S86" s="7"/>
      <c r="T86" s="25">
        <f t="shared" si="22"/>
        <v>-5.2891192782265076E-2</v>
      </c>
      <c r="U86" s="24">
        <f t="shared" si="23"/>
        <v>-0.99874219145588172</v>
      </c>
      <c r="V86" s="7"/>
      <c r="W86" s="25">
        <f t="shared" si="24"/>
        <v>-3.9264868501326725E-2</v>
      </c>
      <c r="X86" s="24">
        <f t="shared" ref="X86:X148" si="29">MOD(ATAN2(U86,W86)*180/PI()-$J$9+360,360)</f>
        <v>354.2888302927297</v>
      </c>
      <c r="Y86" s="7"/>
      <c r="Z86" s="25">
        <f t="shared" ref="Z86:Z149" si="30">B86</f>
        <v>-631</v>
      </c>
      <c r="AA86" s="17">
        <f t="shared" ref="AA86:AA149" si="31">360/40000*Z86+AA85</f>
        <v>354.3479999999999</v>
      </c>
      <c r="AB86" s="24">
        <f t="shared" si="25"/>
        <v>6.1845392978568645</v>
      </c>
      <c r="AC86" s="17">
        <f t="shared" si="26"/>
        <v>-5.9169707270200433E-2</v>
      </c>
    </row>
    <row r="87" spans="1:31" s="17" customFormat="1" x14ac:dyDescent="0.25">
      <c r="A87" s="17">
        <v>2</v>
      </c>
      <c r="B87" s="17">
        <v>-615</v>
      </c>
      <c r="C87" s="17">
        <v>13124</v>
      </c>
      <c r="D87" s="17">
        <v>11169</v>
      </c>
      <c r="E87" s="17">
        <v>13294</v>
      </c>
      <c r="F87" s="17">
        <v>15251</v>
      </c>
      <c r="G87" s="24"/>
      <c r="H87" s="7"/>
      <c r="I87" s="25">
        <f t="shared" si="17"/>
        <v>-170</v>
      </c>
      <c r="J87" s="24">
        <f t="shared" si="17"/>
        <v>-4082</v>
      </c>
      <c r="K87" s="7"/>
      <c r="L87" s="25">
        <f t="shared" si="27"/>
        <v>-163.8585451366049</v>
      </c>
      <c r="M87" s="17">
        <f t="shared" si="18"/>
        <v>37.717467839119294</v>
      </c>
      <c r="N87" s="17">
        <f t="shared" si="28"/>
        <v>-4080.4405535936899</v>
      </c>
      <c r="O87" s="24">
        <f t="shared" si="19"/>
        <v>2.4318730941536231</v>
      </c>
      <c r="P87" s="7"/>
      <c r="Q87" s="25">
        <f t="shared" si="20"/>
        <v>-176.63182722457231</v>
      </c>
      <c r="R87" s="24">
        <f t="shared" si="21"/>
        <v>-4078.5515666036508</v>
      </c>
      <c r="S87" s="7"/>
      <c r="T87" s="25">
        <f t="shared" si="22"/>
        <v>4.297900610716586E-2</v>
      </c>
      <c r="U87" s="24">
        <f t="shared" si="23"/>
        <v>-0.99727508960858691</v>
      </c>
      <c r="V87" s="7"/>
      <c r="W87" s="25">
        <f t="shared" si="24"/>
        <v>5.6594235670575033E-2</v>
      </c>
      <c r="X87" s="24">
        <f t="shared" si="29"/>
        <v>348.78945806100296</v>
      </c>
      <c r="Y87" s="7"/>
      <c r="Z87" s="25">
        <f t="shared" si="30"/>
        <v>-615</v>
      </c>
      <c r="AA87" s="17">
        <f t="shared" si="31"/>
        <v>348.81299999999987</v>
      </c>
      <c r="AB87" s="24">
        <f t="shared" si="25"/>
        <v>6.0879353237589786</v>
      </c>
      <c r="AC87" s="17">
        <f t="shared" si="26"/>
        <v>-2.3541938996913814E-2</v>
      </c>
    </row>
    <row r="88" spans="1:31" s="17" customFormat="1" x14ac:dyDescent="0.25">
      <c r="A88" s="17">
        <v>3</v>
      </c>
      <c r="B88" s="17">
        <v>-611</v>
      </c>
      <c r="C88" s="17">
        <v>12927</v>
      </c>
      <c r="D88" s="17">
        <v>11188</v>
      </c>
      <c r="E88" s="17">
        <v>13487</v>
      </c>
      <c r="F88" s="17">
        <v>15227</v>
      </c>
      <c r="G88" s="24"/>
      <c r="H88" s="7"/>
      <c r="I88" s="25">
        <f t="shared" si="17"/>
        <v>-560</v>
      </c>
      <c r="J88" s="24">
        <f t="shared" si="17"/>
        <v>-4039</v>
      </c>
      <c r="K88" s="7"/>
      <c r="L88" s="25">
        <f t="shared" si="27"/>
        <v>-555.89053786473551</v>
      </c>
      <c r="M88" s="17">
        <f t="shared" si="18"/>
        <v>16.887679041172611</v>
      </c>
      <c r="N88" s="17">
        <f t="shared" si="28"/>
        <v>-4041.0172757501409</v>
      </c>
      <c r="O88" s="24">
        <f t="shared" si="19"/>
        <v>4.0694014521066322</v>
      </c>
      <c r="P88" s="7"/>
      <c r="Q88" s="25">
        <f t="shared" si="20"/>
        <v>-566.63182722457236</v>
      </c>
      <c r="R88" s="24">
        <f t="shared" si="21"/>
        <v>-4035.5515666036508</v>
      </c>
      <c r="S88" s="7"/>
      <c r="T88" s="25">
        <f t="shared" si="22"/>
        <v>0.13787590348502898</v>
      </c>
      <c r="U88" s="24">
        <f t="shared" si="23"/>
        <v>-0.98676085970297378</v>
      </c>
      <c r="V88" s="7"/>
      <c r="W88" s="25">
        <f t="shared" si="24"/>
        <v>0.15135646870202488</v>
      </c>
      <c r="X88" s="24">
        <f t="shared" si="29"/>
        <v>343.31697378952913</v>
      </c>
      <c r="Y88" s="7"/>
      <c r="Z88" s="25">
        <f t="shared" si="30"/>
        <v>-611</v>
      </c>
      <c r="AA88" s="17">
        <f t="shared" si="31"/>
        <v>343.31399999999985</v>
      </c>
      <c r="AB88" s="24">
        <f t="shared" si="25"/>
        <v>5.9919596681918099</v>
      </c>
      <c r="AC88" s="17">
        <f t="shared" si="26"/>
        <v>2.9737895292782923E-3</v>
      </c>
    </row>
    <row r="89" spans="1:31" s="17" customFormat="1" x14ac:dyDescent="0.25">
      <c r="A89" s="17">
        <v>4</v>
      </c>
      <c r="B89" s="17">
        <v>-629</v>
      </c>
      <c r="C89" s="17">
        <v>12729</v>
      </c>
      <c r="D89" s="17">
        <v>11225</v>
      </c>
      <c r="E89" s="17">
        <v>13686</v>
      </c>
      <c r="F89" s="17">
        <v>15187</v>
      </c>
      <c r="G89" s="24"/>
      <c r="H89" s="7"/>
      <c r="I89" s="25">
        <f t="shared" si="17"/>
        <v>-957</v>
      </c>
      <c r="J89" s="24">
        <f t="shared" si="17"/>
        <v>-3962</v>
      </c>
      <c r="K89" s="7"/>
      <c r="L89" s="25">
        <f t="shared" si="27"/>
        <v>-954.02645025812308</v>
      </c>
      <c r="M89" s="17">
        <f t="shared" si="18"/>
        <v>8.8419980674163146</v>
      </c>
      <c r="N89" s="17">
        <f t="shared" si="28"/>
        <v>-3961.5370434952733</v>
      </c>
      <c r="O89" s="24">
        <f t="shared" si="19"/>
        <v>0.21432872526872818</v>
      </c>
      <c r="P89" s="7"/>
      <c r="Q89" s="25">
        <f t="shared" si="20"/>
        <v>-963.63182722457236</v>
      </c>
      <c r="R89" s="24">
        <f t="shared" si="21"/>
        <v>-3958.5515666036508</v>
      </c>
      <c r="S89" s="7"/>
      <c r="T89" s="25">
        <f t="shared" si="22"/>
        <v>0.23447607850813579</v>
      </c>
      <c r="U89" s="24">
        <f t="shared" si="23"/>
        <v>-0.96793305266268992</v>
      </c>
      <c r="V89" s="7"/>
      <c r="W89" s="25">
        <f t="shared" si="24"/>
        <v>0.24770867084306972</v>
      </c>
      <c r="X89" s="24">
        <f t="shared" si="29"/>
        <v>337.68267472533012</v>
      </c>
      <c r="Y89" s="7"/>
      <c r="Z89" s="25">
        <f t="shared" si="30"/>
        <v>-629</v>
      </c>
      <c r="AA89" s="17">
        <f t="shared" si="31"/>
        <v>337.65299999999985</v>
      </c>
      <c r="AB89" s="24">
        <f t="shared" si="25"/>
        <v>5.8931565792364102</v>
      </c>
      <c r="AC89" s="17">
        <f t="shared" si="26"/>
        <v>2.9674725330266938E-2</v>
      </c>
    </row>
    <row r="90" spans="1:31" s="17" customFormat="1" x14ac:dyDescent="0.25">
      <c r="A90" s="17">
        <v>5</v>
      </c>
      <c r="B90" s="17">
        <v>-630</v>
      </c>
      <c r="C90" s="17">
        <v>12520</v>
      </c>
      <c r="D90" s="17">
        <v>11278</v>
      </c>
      <c r="E90" s="17">
        <v>13866</v>
      </c>
      <c r="F90" s="17">
        <v>15118</v>
      </c>
      <c r="G90" s="24"/>
      <c r="H90" s="7"/>
      <c r="I90" s="25">
        <f t="shared" si="17"/>
        <v>-1346</v>
      </c>
      <c r="J90" s="24">
        <f t="shared" si="17"/>
        <v>-3840</v>
      </c>
      <c r="K90" s="7"/>
      <c r="L90" s="25">
        <f t="shared" si="27"/>
        <v>-1343.3988027644687</v>
      </c>
      <c r="M90" s="17">
        <f t="shared" si="18"/>
        <v>6.7662270581359092</v>
      </c>
      <c r="N90" s="17">
        <f t="shared" si="28"/>
        <v>-3843.1507869909269</v>
      </c>
      <c r="O90" s="24">
        <f t="shared" si="19"/>
        <v>9.9274586621942991</v>
      </c>
      <c r="P90" s="7"/>
      <c r="Q90" s="25">
        <f t="shared" si="20"/>
        <v>-1352.6318272245724</v>
      </c>
      <c r="R90" s="24">
        <f t="shared" si="21"/>
        <v>-3836.5515666036508</v>
      </c>
      <c r="S90" s="7"/>
      <c r="T90" s="25">
        <f t="shared" si="22"/>
        <v>0.32912965050810694</v>
      </c>
      <c r="U90" s="24">
        <f t="shared" si="23"/>
        <v>-0.93810198176769455</v>
      </c>
      <c r="V90" s="7"/>
      <c r="W90" s="25">
        <f t="shared" si="24"/>
        <v>0.34196391152548594</v>
      </c>
      <c r="X90" s="24">
        <f t="shared" si="29"/>
        <v>332.00925944028336</v>
      </c>
      <c r="Y90" s="7"/>
      <c r="Z90" s="25">
        <f t="shared" si="30"/>
        <v>-630</v>
      </c>
      <c r="AA90" s="17">
        <f t="shared" si="31"/>
        <v>331.98299999999983</v>
      </c>
      <c r="AB90" s="24">
        <f t="shared" si="25"/>
        <v>5.7941964106483317</v>
      </c>
      <c r="AC90" s="17">
        <f t="shared" si="26"/>
        <v>2.6259440283524782E-2</v>
      </c>
    </row>
    <row r="91" spans="1:31" s="17" customFormat="1" x14ac:dyDescent="0.25">
      <c r="A91" s="17">
        <v>6</v>
      </c>
      <c r="B91" s="17">
        <v>-628</v>
      </c>
      <c r="C91" s="17">
        <v>12327</v>
      </c>
      <c r="D91" s="17">
        <v>11353</v>
      </c>
      <c r="E91" s="17">
        <v>14047</v>
      </c>
      <c r="F91" s="17">
        <v>15026</v>
      </c>
      <c r="G91" s="24"/>
      <c r="H91" s="7"/>
      <c r="I91" s="25">
        <f t="shared" si="17"/>
        <v>-1720</v>
      </c>
      <c r="J91" s="24">
        <f t="shared" si="17"/>
        <v>-3673</v>
      </c>
      <c r="K91" s="7"/>
      <c r="L91" s="25">
        <f t="shared" si="27"/>
        <v>-1718.3880508721129</v>
      </c>
      <c r="M91" s="17">
        <f t="shared" si="18"/>
        <v>2.5983799908959853</v>
      </c>
      <c r="N91" s="17">
        <f t="shared" si="28"/>
        <v>-3687.6679257229766</v>
      </c>
      <c r="O91" s="24">
        <f t="shared" si="19"/>
        <v>215.14804501475959</v>
      </c>
      <c r="P91" s="7"/>
      <c r="Q91" s="25">
        <f t="shared" si="20"/>
        <v>-1726.6318272245724</v>
      </c>
      <c r="R91" s="24">
        <f t="shared" si="21"/>
        <v>-3669.5515666036508</v>
      </c>
      <c r="S91" s="7"/>
      <c r="T91" s="25">
        <f t="shared" si="22"/>
        <v>0.42013334183969875</v>
      </c>
      <c r="U91" s="24">
        <f t="shared" si="23"/>
        <v>-0.89726764701798789</v>
      </c>
      <c r="V91" s="7"/>
      <c r="W91" s="25">
        <f t="shared" si="24"/>
        <v>0.43241875446873518</v>
      </c>
      <c r="X91" s="24">
        <f t="shared" si="29"/>
        <v>326.30670794162711</v>
      </c>
      <c r="Y91" s="7"/>
      <c r="Z91" s="25">
        <f t="shared" si="30"/>
        <v>-628</v>
      </c>
      <c r="AA91" s="17">
        <f t="shared" si="31"/>
        <v>326.33099999999985</v>
      </c>
      <c r="AB91" s="24">
        <f t="shared" si="25"/>
        <v>5.6955504013256135</v>
      </c>
      <c r="AC91" s="17">
        <f t="shared" si="26"/>
        <v>-2.4292058372736847E-2</v>
      </c>
    </row>
    <row r="92" spans="1:31" s="17" customFormat="1" x14ac:dyDescent="0.25">
      <c r="A92" s="17">
        <v>7</v>
      </c>
      <c r="B92" s="17">
        <v>-635</v>
      </c>
      <c r="C92" s="17">
        <v>12163</v>
      </c>
      <c r="D92" s="17">
        <v>11461</v>
      </c>
      <c r="E92" s="17">
        <v>14239</v>
      </c>
      <c r="F92" s="17">
        <v>14947</v>
      </c>
      <c r="G92" s="24"/>
      <c r="H92" s="7"/>
      <c r="I92" s="25">
        <f t="shared" si="17"/>
        <v>-2076</v>
      </c>
      <c r="J92" s="24">
        <f t="shared" si="17"/>
        <v>-3486</v>
      </c>
      <c r="K92" s="7"/>
      <c r="L92" s="25">
        <f t="shared" si="27"/>
        <v>-2080.484351411757</v>
      </c>
      <c r="M92" s="17">
        <f t="shared" si="18"/>
        <v>20.10940758412665</v>
      </c>
      <c r="N92" s="17">
        <f t="shared" si="28"/>
        <v>-3493.9597879277298</v>
      </c>
      <c r="O92" s="24">
        <f t="shared" si="19"/>
        <v>63.358223854433845</v>
      </c>
      <c r="P92" s="7"/>
      <c r="Q92" s="25">
        <f t="shared" si="20"/>
        <v>-2082.6318272245721</v>
      </c>
      <c r="R92" s="24">
        <f t="shared" si="21"/>
        <v>-3482.5515666036508</v>
      </c>
      <c r="S92" s="7"/>
      <c r="T92" s="25">
        <f t="shared" si="22"/>
        <v>0.50675717636923523</v>
      </c>
      <c r="U92" s="24">
        <f t="shared" si="23"/>
        <v>-0.8515429727772984</v>
      </c>
      <c r="V92" s="7"/>
      <c r="W92" s="25">
        <f t="shared" si="24"/>
        <v>0.51842658729592728</v>
      </c>
      <c r="X92" s="24">
        <f t="shared" si="29"/>
        <v>320.7040354773103</v>
      </c>
      <c r="Y92" s="7"/>
      <c r="Z92" s="25">
        <f t="shared" si="30"/>
        <v>-635</v>
      </c>
      <c r="AA92" s="17">
        <f t="shared" si="31"/>
        <v>320.61599999999987</v>
      </c>
      <c r="AB92" s="24">
        <f t="shared" si="25"/>
        <v>5.5958048345741371</v>
      </c>
      <c r="AC92" s="17">
        <f t="shared" si="26"/>
        <v>8.8035477310427268E-2</v>
      </c>
    </row>
    <row r="93" spans="1:31" s="17" customFormat="1" x14ac:dyDescent="0.25">
      <c r="A93" s="17">
        <v>8</v>
      </c>
      <c r="B93" s="17">
        <v>-637</v>
      </c>
      <c r="C93" s="17">
        <v>11990</v>
      </c>
      <c r="D93" s="17">
        <v>11580</v>
      </c>
      <c r="E93" s="17">
        <v>14413</v>
      </c>
      <c r="F93" s="17">
        <v>14834</v>
      </c>
      <c r="G93" s="24"/>
      <c r="H93" s="7"/>
      <c r="I93" s="25">
        <f t="shared" si="17"/>
        <v>-2423</v>
      </c>
      <c r="J93" s="24">
        <f t="shared" si="17"/>
        <v>-3254</v>
      </c>
      <c r="K93" s="7"/>
      <c r="L93" s="25">
        <f t="shared" si="27"/>
        <v>-2422.8643875492598</v>
      </c>
      <c r="M93" s="17">
        <f t="shared" si="18"/>
        <v>1.8390736795750859E-2</v>
      </c>
      <c r="N93" s="17">
        <f t="shared" si="28"/>
        <v>-3264.7086606931721</v>
      </c>
      <c r="O93" s="24">
        <f t="shared" si="19"/>
        <v>114.67541384148869</v>
      </c>
      <c r="P93" s="7"/>
      <c r="Q93" s="25">
        <f t="shared" si="20"/>
        <v>-2429.6318272245721</v>
      </c>
      <c r="R93" s="24">
        <f t="shared" si="21"/>
        <v>-3250.5515666036508</v>
      </c>
      <c r="S93" s="7"/>
      <c r="T93" s="25">
        <f t="shared" si="22"/>
        <v>0.59119108249774421</v>
      </c>
      <c r="U93" s="24">
        <f t="shared" si="23"/>
        <v>-0.79481503468189751</v>
      </c>
      <c r="V93" s="7"/>
      <c r="W93" s="25">
        <f t="shared" si="24"/>
        <v>0.60209411062441409</v>
      </c>
      <c r="X93" s="24">
        <f t="shared" si="29"/>
        <v>314.89252150493462</v>
      </c>
      <c r="Y93" s="7"/>
      <c r="Z93" s="25">
        <f t="shared" si="30"/>
        <v>-637</v>
      </c>
      <c r="AA93" s="17">
        <f t="shared" si="31"/>
        <v>314.88299999999987</v>
      </c>
      <c r="AB93" s="24">
        <f t="shared" si="25"/>
        <v>5.4957451085573021</v>
      </c>
      <c r="AC93" s="17">
        <f t="shared" si="26"/>
        <v>9.5215049347530112E-3</v>
      </c>
    </row>
    <row r="94" spans="1:31" s="17" customFormat="1" x14ac:dyDescent="0.25">
      <c r="A94" s="17">
        <v>9</v>
      </c>
      <c r="B94" s="17">
        <v>-628</v>
      </c>
      <c r="C94" s="17">
        <v>11836</v>
      </c>
      <c r="D94" s="17">
        <v>11714</v>
      </c>
      <c r="E94" s="17">
        <v>14577</v>
      </c>
      <c r="F94" s="17">
        <v>14708</v>
      </c>
      <c r="G94" s="24"/>
      <c r="H94" s="7"/>
      <c r="I94" s="25">
        <f t="shared" si="17"/>
        <v>-2741</v>
      </c>
      <c r="J94" s="24">
        <f t="shared" si="17"/>
        <v>-2994</v>
      </c>
      <c r="K94" s="7"/>
      <c r="L94" s="25">
        <f t="shared" si="27"/>
        <v>-2736.6224403273454</v>
      </c>
      <c r="M94" s="17">
        <f t="shared" si="18"/>
        <v>19.163028687651586</v>
      </c>
      <c r="N94" s="17">
        <f t="shared" si="28"/>
        <v>-3006.6827192156647</v>
      </c>
      <c r="O94" s="24">
        <f t="shared" si="19"/>
        <v>160.85136670339182</v>
      </c>
      <c r="P94" s="7"/>
      <c r="Q94" s="25">
        <f t="shared" si="20"/>
        <v>-2747.6318272245721</v>
      </c>
      <c r="R94" s="24">
        <f t="shared" si="21"/>
        <v>-2990.5515666036508</v>
      </c>
      <c r="S94" s="7"/>
      <c r="T94" s="25">
        <f t="shared" si="22"/>
        <v>0.66856855266738646</v>
      </c>
      <c r="U94" s="24">
        <f t="shared" si="23"/>
        <v>-0.73124062129912071</v>
      </c>
      <c r="V94" s="7"/>
      <c r="W94" s="25">
        <f t="shared" si="24"/>
        <v>0.67861109723812874</v>
      </c>
      <c r="X94" s="24">
        <f t="shared" si="29"/>
        <v>309.1752942203924</v>
      </c>
      <c r="Y94" s="7"/>
      <c r="Z94" s="25">
        <f t="shared" si="30"/>
        <v>-628</v>
      </c>
      <c r="AA94" s="17">
        <f t="shared" si="31"/>
        <v>309.23099999999988</v>
      </c>
      <c r="AB94" s="24">
        <f t="shared" si="25"/>
        <v>5.3970990992345831</v>
      </c>
      <c r="AC94" s="17">
        <f t="shared" si="26"/>
        <v>-5.5705779607478689E-2</v>
      </c>
    </row>
    <row r="95" spans="1:31" s="17" customFormat="1" x14ac:dyDescent="0.25">
      <c r="A95" s="17">
        <v>10</v>
      </c>
      <c r="B95" s="17">
        <v>-616</v>
      </c>
      <c r="C95" s="17">
        <v>11702</v>
      </c>
      <c r="D95" s="17">
        <v>11858</v>
      </c>
      <c r="E95" s="17">
        <v>14720</v>
      </c>
      <c r="F95" s="17">
        <v>14571</v>
      </c>
      <c r="G95" s="24"/>
      <c r="H95" s="7"/>
      <c r="I95" s="25">
        <f t="shared" si="17"/>
        <v>-3018</v>
      </c>
      <c r="J95" s="24">
        <f t="shared" si="17"/>
        <v>-2713</v>
      </c>
      <c r="K95" s="7"/>
      <c r="L95" s="25">
        <f t="shared" si="27"/>
        <v>-3018.4798135111914</v>
      </c>
      <c r="M95" s="17">
        <f t="shared" si="18"/>
        <v>0.23022100552184224</v>
      </c>
      <c r="N95" s="17">
        <f t="shared" si="28"/>
        <v>-2725.14271805006</v>
      </c>
      <c r="O95" s="24">
        <f t="shared" si="19"/>
        <v>147.44560164325321</v>
      </c>
      <c r="P95" s="7"/>
      <c r="Q95" s="25">
        <f t="shared" si="20"/>
        <v>-3024.6318272245721</v>
      </c>
      <c r="R95" s="24">
        <f t="shared" si="21"/>
        <v>-2709.5515666036508</v>
      </c>
      <c r="S95" s="7"/>
      <c r="T95" s="25">
        <f t="shared" si="22"/>
        <v>0.73596968234345839</v>
      </c>
      <c r="U95" s="24">
        <f t="shared" si="23"/>
        <v>-0.66253135145081188</v>
      </c>
      <c r="V95" s="7"/>
      <c r="W95" s="25">
        <f t="shared" si="24"/>
        <v>0.74508073154428367</v>
      </c>
      <c r="X95" s="24">
        <f t="shared" si="29"/>
        <v>303.68117961274311</v>
      </c>
      <c r="Y95" s="7"/>
      <c r="Z95" s="25">
        <f t="shared" si="30"/>
        <v>-616</v>
      </c>
      <c r="AA95" s="17">
        <f t="shared" si="31"/>
        <v>303.6869999999999</v>
      </c>
      <c r="AB95" s="24">
        <f t="shared" si="25"/>
        <v>5.3003380455040174</v>
      </c>
      <c r="AC95" s="17">
        <f t="shared" si="26"/>
        <v>-5.8203872567901271E-3</v>
      </c>
    </row>
    <row r="96" spans="1:31" s="17" customFormat="1" x14ac:dyDescent="0.25">
      <c r="A96" s="17">
        <v>11</v>
      </c>
      <c r="B96" s="17">
        <v>-609</v>
      </c>
      <c r="C96" s="17">
        <v>11572</v>
      </c>
      <c r="D96" s="17">
        <v>12006</v>
      </c>
      <c r="E96" s="17">
        <v>14839</v>
      </c>
      <c r="F96" s="17">
        <v>14412</v>
      </c>
      <c r="G96" s="24"/>
      <c r="H96" s="7"/>
      <c r="I96" s="25">
        <f t="shared" si="17"/>
        <v>-3267</v>
      </c>
      <c r="J96" s="24">
        <f t="shared" si="17"/>
        <v>-2406</v>
      </c>
      <c r="K96" s="7"/>
      <c r="L96" s="25">
        <f t="shared" si="27"/>
        <v>-3269.3122517279271</v>
      </c>
      <c r="M96" s="17">
        <f t="shared" si="18"/>
        <v>5.3465080533018829</v>
      </c>
      <c r="N96" s="17">
        <f t="shared" si="28"/>
        <v>-2421.7101341057073</v>
      </c>
      <c r="O96" s="24">
        <f t="shared" si="19"/>
        <v>246.80831361930805</v>
      </c>
      <c r="P96" s="7"/>
      <c r="Q96" s="25">
        <f t="shared" si="20"/>
        <v>-3273.6318272245721</v>
      </c>
      <c r="R96" s="24">
        <f t="shared" si="21"/>
        <v>-2402.5515666036508</v>
      </c>
      <c r="S96" s="7"/>
      <c r="T96" s="25">
        <f t="shared" si="22"/>
        <v>0.79655770143855564</v>
      </c>
      <c r="U96" s="24">
        <f t="shared" si="23"/>
        <v>-0.5874646402642254</v>
      </c>
      <c r="V96" s="7"/>
      <c r="W96" s="25">
        <f t="shared" si="24"/>
        <v>0.80464985171521075</v>
      </c>
      <c r="X96" s="24">
        <f t="shared" si="29"/>
        <v>298.17015239469106</v>
      </c>
      <c r="Y96" s="7"/>
      <c r="Z96" s="25">
        <f t="shared" si="30"/>
        <v>-609</v>
      </c>
      <c r="AA96" s="17">
        <f t="shared" si="31"/>
        <v>298.2059999999999</v>
      </c>
      <c r="AB96" s="24">
        <f t="shared" si="25"/>
        <v>5.2046765492022091</v>
      </c>
      <c r="AC96" s="17">
        <f t="shared" si="26"/>
        <v>-3.5847605308845232E-2</v>
      </c>
    </row>
    <row r="97" spans="1:29" s="17" customFormat="1" x14ac:dyDescent="0.25">
      <c r="A97" s="17">
        <v>12</v>
      </c>
      <c r="B97" s="17">
        <v>-634</v>
      </c>
      <c r="C97" s="17">
        <v>11445</v>
      </c>
      <c r="D97" s="17">
        <v>12168</v>
      </c>
      <c r="E97" s="17">
        <v>14943</v>
      </c>
      <c r="F97" s="17">
        <v>14234</v>
      </c>
      <c r="G97" s="24"/>
      <c r="H97" s="7"/>
      <c r="I97" s="25">
        <f t="shared" si="17"/>
        <v>-3498</v>
      </c>
      <c r="J97" s="24">
        <f t="shared" si="17"/>
        <v>-2066</v>
      </c>
      <c r="K97" s="7"/>
      <c r="L97" s="25">
        <f t="shared" si="27"/>
        <v>-3498.5734051379532</v>
      </c>
      <c r="M97" s="17">
        <f t="shared" si="18"/>
        <v>0.32879345223108164</v>
      </c>
      <c r="N97" s="17">
        <f t="shared" si="28"/>
        <v>-2082.3231104543065</v>
      </c>
      <c r="O97" s="24">
        <f t="shared" si="19"/>
        <v>266.44393490349069</v>
      </c>
      <c r="P97" s="7"/>
      <c r="Q97" s="25">
        <f t="shared" si="20"/>
        <v>-3504.6318272245721</v>
      </c>
      <c r="R97" s="24">
        <f t="shared" si="21"/>
        <v>-2062.5515666036508</v>
      </c>
      <c r="S97" s="7"/>
      <c r="T97" s="25">
        <f t="shared" si="22"/>
        <v>0.85276586373159768</v>
      </c>
      <c r="U97" s="24">
        <f t="shared" si="23"/>
        <v>-0.50432886891751727</v>
      </c>
      <c r="V97" s="7"/>
      <c r="W97" s="25">
        <f t="shared" si="24"/>
        <v>0.85972857726354379</v>
      </c>
      <c r="X97" s="24">
        <f t="shared" si="29"/>
        <v>292.43393040447381</v>
      </c>
      <c r="Y97" s="7"/>
      <c r="Z97" s="25">
        <f t="shared" si="30"/>
        <v>-634</v>
      </c>
      <c r="AA97" s="17">
        <f t="shared" si="31"/>
        <v>292.49999999999989</v>
      </c>
      <c r="AB97" s="24">
        <f t="shared" si="25"/>
        <v>5.1050880620834116</v>
      </c>
      <c r="AC97" s="17">
        <f t="shared" si="26"/>
        <v>-6.6069595526073499E-2</v>
      </c>
    </row>
    <row r="98" spans="1:29" s="17" customFormat="1" x14ac:dyDescent="0.25">
      <c r="A98" s="17">
        <v>13</v>
      </c>
      <c r="B98" s="17">
        <v>-623</v>
      </c>
      <c r="C98" s="17">
        <v>11362</v>
      </c>
      <c r="D98" s="17">
        <v>12352</v>
      </c>
      <c r="E98" s="17">
        <v>15050</v>
      </c>
      <c r="F98" s="17">
        <v>14073</v>
      </c>
      <c r="G98" s="24"/>
      <c r="H98" s="7"/>
      <c r="I98" s="25">
        <f t="shared" si="17"/>
        <v>-3688</v>
      </c>
      <c r="J98" s="24">
        <f t="shared" si="17"/>
        <v>-1721</v>
      </c>
      <c r="K98" s="7"/>
      <c r="L98" s="25">
        <f t="shared" si="27"/>
        <v>-3690.0182936043298</v>
      </c>
      <c r="M98" s="17">
        <f t="shared" si="18"/>
        <v>4.0735090732783972</v>
      </c>
      <c r="N98" s="17">
        <f t="shared" si="28"/>
        <v>-1728.6962774766287</v>
      </c>
      <c r="O98" s="24">
        <f t="shared" si="19"/>
        <v>59.232686997261702</v>
      </c>
      <c r="P98" s="7"/>
      <c r="Q98" s="25">
        <f t="shared" si="20"/>
        <v>-3694.6318272245721</v>
      </c>
      <c r="R98" s="24">
        <f t="shared" si="21"/>
        <v>-1717.5515666036506</v>
      </c>
      <c r="S98" s="7"/>
      <c r="T98" s="25">
        <f t="shared" si="22"/>
        <v>0.8989976855310694</v>
      </c>
      <c r="U98" s="24">
        <f t="shared" si="23"/>
        <v>-0.41997051269806329</v>
      </c>
      <c r="V98" s="7"/>
      <c r="W98" s="25">
        <f t="shared" si="24"/>
        <v>0.9048133468200551</v>
      </c>
      <c r="X98" s="24">
        <f t="shared" si="29"/>
        <v>286.93588959524197</v>
      </c>
      <c r="Y98" s="7"/>
      <c r="Z98" s="25">
        <f t="shared" si="30"/>
        <v>-623</v>
      </c>
      <c r="AA98" s="17">
        <f t="shared" si="31"/>
        <v>286.89299999999992</v>
      </c>
      <c r="AB98" s="24">
        <f t="shared" si="25"/>
        <v>5.0072274509240904</v>
      </c>
      <c r="AC98" s="17">
        <f t="shared" si="26"/>
        <v>4.2889595242058931E-2</v>
      </c>
    </row>
    <row r="99" spans="1:29" s="17" customFormat="1" x14ac:dyDescent="0.25">
      <c r="A99" s="17">
        <v>14</v>
      </c>
      <c r="B99" s="17">
        <v>-638</v>
      </c>
      <c r="C99" s="17">
        <v>11279</v>
      </c>
      <c r="D99" s="17">
        <v>12540</v>
      </c>
      <c r="E99" s="17">
        <v>15126</v>
      </c>
      <c r="F99" s="17">
        <v>13879</v>
      </c>
      <c r="G99" s="24"/>
      <c r="H99" s="7"/>
      <c r="I99" s="25">
        <f t="shared" si="17"/>
        <v>-3847</v>
      </c>
      <c r="J99" s="24">
        <f t="shared" si="17"/>
        <v>-1339</v>
      </c>
      <c r="K99" s="7"/>
      <c r="L99" s="25">
        <f t="shared" si="27"/>
        <v>-3849.3837174540272</v>
      </c>
      <c r="M99" s="17">
        <f t="shared" si="18"/>
        <v>5.6821089006338772</v>
      </c>
      <c r="N99" s="17">
        <f t="shared" si="28"/>
        <v>-1349.4403971374379</v>
      </c>
      <c r="O99" s="24">
        <f t="shared" si="19"/>
        <v>109.00189238742176</v>
      </c>
      <c r="P99" s="7"/>
      <c r="Q99" s="25">
        <f t="shared" si="20"/>
        <v>-3853.6318272245721</v>
      </c>
      <c r="R99" s="24">
        <f t="shared" si="21"/>
        <v>-1335.5515666036506</v>
      </c>
      <c r="S99" s="7"/>
      <c r="T99" s="25">
        <f t="shared" si="22"/>
        <v>0.93768642061589047</v>
      </c>
      <c r="U99" s="24">
        <f t="shared" si="23"/>
        <v>-0.32656502842029117</v>
      </c>
      <c r="V99" s="7"/>
      <c r="W99" s="25">
        <f t="shared" si="24"/>
        <v>0.94223084815403779</v>
      </c>
      <c r="X99" s="24">
        <f t="shared" si="29"/>
        <v>281.15310014843851</v>
      </c>
      <c r="Y99" s="7"/>
      <c r="Z99" s="25">
        <f t="shared" si="30"/>
        <v>-638</v>
      </c>
      <c r="AA99" s="17">
        <f t="shared" si="31"/>
        <v>281.1509999999999</v>
      </c>
      <c r="AB99" s="24">
        <f t="shared" si="25"/>
        <v>4.9070106452745756</v>
      </c>
      <c r="AC99" s="17">
        <f t="shared" si="26"/>
        <v>2.100148438614724E-3</v>
      </c>
    </row>
    <row r="100" spans="1:29" s="17" customFormat="1" x14ac:dyDescent="0.25">
      <c r="A100" s="17">
        <v>15</v>
      </c>
      <c r="B100" s="17">
        <v>-631</v>
      </c>
      <c r="C100" s="17">
        <v>11214</v>
      </c>
      <c r="D100" s="17">
        <v>12724</v>
      </c>
      <c r="E100" s="17">
        <v>15179</v>
      </c>
      <c r="F100" s="17">
        <v>13680</v>
      </c>
      <c r="G100" s="24"/>
      <c r="H100" s="7"/>
      <c r="I100" s="25">
        <f t="shared" si="17"/>
        <v>-3965</v>
      </c>
      <c r="J100" s="24">
        <f t="shared" si="17"/>
        <v>-956</v>
      </c>
      <c r="K100" s="7"/>
      <c r="L100" s="25">
        <f t="shared" si="27"/>
        <v>-3968.9295257525264</v>
      </c>
      <c r="M100" s="17">
        <f t="shared" si="18"/>
        <v>15.441172639768075</v>
      </c>
      <c r="N100" s="17">
        <f t="shared" si="28"/>
        <v>-961.02019643317362</v>
      </c>
      <c r="O100" s="24">
        <f t="shared" si="19"/>
        <v>25.202372227649171</v>
      </c>
      <c r="P100" s="7"/>
      <c r="Q100" s="25">
        <f t="shared" si="20"/>
        <v>-3971.6318272245721</v>
      </c>
      <c r="R100" s="24">
        <f t="shared" si="21"/>
        <v>-952.5515666036506</v>
      </c>
      <c r="S100" s="7"/>
      <c r="T100" s="25">
        <f t="shared" si="22"/>
        <v>0.96639881520714144</v>
      </c>
      <c r="U100" s="24">
        <f t="shared" si="23"/>
        <v>-0.23291502716796988</v>
      </c>
      <c r="V100" s="7"/>
      <c r="W100" s="25">
        <f t="shared" si="24"/>
        <v>0.96966774257513366</v>
      </c>
      <c r="X100" s="24">
        <f t="shared" si="29"/>
        <v>275.54405973750772</v>
      </c>
      <c r="Y100" s="7"/>
      <c r="Z100" s="25">
        <f t="shared" si="30"/>
        <v>-631</v>
      </c>
      <c r="AA100" s="17">
        <f t="shared" si="31"/>
        <v>275.47199999999992</v>
      </c>
      <c r="AB100" s="24">
        <f t="shared" si="25"/>
        <v>4.8078933970538182</v>
      </c>
      <c r="AC100" s="17">
        <f t="shared" si="26"/>
        <v>7.2059737507800037E-2</v>
      </c>
    </row>
    <row r="101" spans="1:29" s="17" customFormat="1" x14ac:dyDescent="0.25">
      <c r="A101" s="17">
        <v>16</v>
      </c>
      <c r="B101" s="17">
        <v>-636</v>
      </c>
      <c r="C101" s="17">
        <v>11185</v>
      </c>
      <c r="D101" s="17">
        <v>12935</v>
      </c>
      <c r="E101" s="17">
        <v>15231</v>
      </c>
      <c r="F101" s="17">
        <v>13496</v>
      </c>
      <c r="G101" s="24"/>
      <c r="H101" s="7"/>
      <c r="I101" s="25">
        <f t="shared" si="17"/>
        <v>-4046</v>
      </c>
      <c r="J101" s="24">
        <f t="shared" si="17"/>
        <v>-561</v>
      </c>
      <c r="K101" s="7"/>
      <c r="L101" s="25">
        <f t="shared" si="27"/>
        <v>-4049.9144743765528</v>
      </c>
      <c r="M101" s="17">
        <f t="shared" si="18"/>
        <v>15.323109644688348</v>
      </c>
      <c r="N101" s="17">
        <f t="shared" si="28"/>
        <v>-560.00323428673369</v>
      </c>
      <c r="O101" s="24">
        <f t="shared" si="19"/>
        <v>0.9935418871433026</v>
      </c>
      <c r="P101" s="7"/>
      <c r="Q101" s="25">
        <f t="shared" si="20"/>
        <v>-4052.6318272245721</v>
      </c>
      <c r="R101" s="24">
        <f t="shared" si="21"/>
        <v>-557.5515666036506</v>
      </c>
      <c r="S101" s="7"/>
      <c r="T101" s="25">
        <f t="shared" si="22"/>
        <v>0.98610817081638991</v>
      </c>
      <c r="U101" s="24">
        <f t="shared" si="23"/>
        <v>-0.13633082222105891</v>
      </c>
      <c r="V101" s="7"/>
      <c r="W101" s="25">
        <f t="shared" si="24"/>
        <v>0.9880607122765801</v>
      </c>
      <c r="X101" s="24">
        <f t="shared" si="29"/>
        <v>269.89340950917517</v>
      </c>
      <c r="Y101" s="7"/>
      <c r="Z101" s="25">
        <f t="shared" si="30"/>
        <v>-636</v>
      </c>
      <c r="AA101" s="17">
        <f t="shared" si="31"/>
        <v>269.74799999999993</v>
      </c>
      <c r="AB101" s="24">
        <f t="shared" si="25"/>
        <v>4.7079907506696621</v>
      </c>
      <c r="AC101" s="17">
        <f t="shared" si="26"/>
        <v>0.14540950917523787</v>
      </c>
    </row>
    <row r="102" spans="1:29" s="17" customFormat="1" x14ac:dyDescent="0.25">
      <c r="A102" s="17">
        <v>17</v>
      </c>
      <c r="B102" s="17">
        <v>-618</v>
      </c>
      <c r="C102" s="17">
        <v>11157</v>
      </c>
      <c r="D102" s="17">
        <v>13125</v>
      </c>
      <c r="E102" s="17">
        <v>15240</v>
      </c>
      <c r="F102" s="17">
        <v>13289</v>
      </c>
      <c r="G102" s="24"/>
      <c r="H102" s="7"/>
      <c r="I102" s="25">
        <f t="shared" si="17"/>
        <v>-4083</v>
      </c>
      <c r="J102" s="24">
        <f t="shared" si="17"/>
        <v>-164</v>
      </c>
      <c r="K102" s="7"/>
      <c r="L102" s="25">
        <f t="shared" si="27"/>
        <v>-4089.8446888567914</v>
      </c>
      <c r="M102" s="17">
        <f t="shared" si="18"/>
        <v>46.84976554628485</v>
      </c>
      <c r="N102" s="17">
        <f t="shared" si="28"/>
        <v>-164.97373764856729</v>
      </c>
      <c r="O102" s="24">
        <f t="shared" si="19"/>
        <v>0.94816500823736283</v>
      </c>
      <c r="P102" s="7"/>
      <c r="Q102" s="25">
        <f t="shared" si="20"/>
        <v>-4089.6318272245721</v>
      </c>
      <c r="R102" s="24">
        <f t="shared" si="21"/>
        <v>-160.5515666036506</v>
      </c>
      <c r="S102" s="7"/>
      <c r="T102" s="25">
        <f t="shared" si="22"/>
        <v>0.99511120979839229</v>
      </c>
      <c r="U102" s="24">
        <f t="shared" si="23"/>
        <v>-3.9257583325049659E-2</v>
      </c>
      <c r="V102" s="7"/>
      <c r="W102" s="25">
        <f t="shared" si="24"/>
        <v>0.99573969367517512</v>
      </c>
      <c r="X102" s="24">
        <f t="shared" si="29"/>
        <v>264.29519343091113</v>
      </c>
      <c r="Y102" s="7"/>
      <c r="Z102" s="25">
        <f t="shared" si="30"/>
        <v>-618</v>
      </c>
      <c r="AA102" s="17">
        <f t="shared" si="31"/>
        <v>264.18599999999992</v>
      </c>
      <c r="AB102" s="24">
        <f t="shared" si="25"/>
        <v>4.6109155376737379</v>
      </c>
      <c r="AC102" s="17">
        <f t="shared" si="26"/>
        <v>0.10919343091120481</v>
      </c>
    </row>
    <row r="103" spans="1:29" s="17" customFormat="1" x14ac:dyDescent="0.25">
      <c r="A103" s="17">
        <v>18</v>
      </c>
      <c r="B103" s="17">
        <v>-628</v>
      </c>
      <c r="C103" s="17">
        <v>11162</v>
      </c>
      <c r="D103" s="17">
        <v>13324</v>
      </c>
      <c r="E103" s="17">
        <v>15244</v>
      </c>
      <c r="F103" s="17">
        <v>13095</v>
      </c>
      <c r="G103" s="24"/>
      <c r="H103" s="7"/>
      <c r="I103" s="25">
        <f t="shared" si="17"/>
        <v>-4082</v>
      </c>
      <c r="J103" s="24">
        <f t="shared" si="17"/>
        <v>229</v>
      </c>
      <c r="K103" s="7"/>
      <c r="L103" s="25">
        <f t="shared" si="27"/>
        <v>-4090.8900067205941</v>
      </c>
      <c r="M103" s="17">
        <f t="shared" si="18"/>
        <v>79.032219492208284</v>
      </c>
      <c r="N103" s="17">
        <f t="shared" si="28"/>
        <v>237.98581469576951</v>
      </c>
      <c r="O103" s="24">
        <f t="shared" si="19"/>
        <v>80.744865746707205</v>
      </c>
      <c r="P103" s="7"/>
      <c r="Q103" s="25">
        <f t="shared" si="20"/>
        <v>-4088.6318272245721</v>
      </c>
      <c r="R103" s="24">
        <f t="shared" si="21"/>
        <v>232.4484333963494</v>
      </c>
      <c r="S103" s="7"/>
      <c r="T103" s="25">
        <f t="shared" si="22"/>
        <v>0.99486788442050034</v>
      </c>
      <c r="U103" s="24">
        <f t="shared" si="23"/>
        <v>5.6837587672763028E-2</v>
      </c>
      <c r="V103" s="7"/>
      <c r="W103" s="25">
        <f t="shared" si="24"/>
        <v>0.99418479862978215</v>
      </c>
      <c r="X103" s="24">
        <f t="shared" si="29"/>
        <v>258.76540473714977</v>
      </c>
      <c r="Y103" s="7"/>
      <c r="Z103" s="25">
        <f t="shared" si="30"/>
        <v>-628</v>
      </c>
      <c r="AA103" s="17">
        <f t="shared" si="31"/>
        <v>258.53399999999993</v>
      </c>
      <c r="AB103" s="24">
        <f t="shared" si="25"/>
        <v>4.5122695283510188</v>
      </c>
      <c r="AC103" s="17">
        <f t="shared" si="26"/>
        <v>0.23140473714983045</v>
      </c>
    </row>
    <row r="104" spans="1:29" s="17" customFormat="1" x14ac:dyDescent="0.25">
      <c r="A104" s="17">
        <v>19</v>
      </c>
      <c r="B104" s="17">
        <v>-603</v>
      </c>
      <c r="C104" s="17">
        <v>11177</v>
      </c>
      <c r="D104" s="17">
        <v>13513</v>
      </c>
      <c r="E104" s="17">
        <v>15227</v>
      </c>
      <c r="F104" s="17">
        <v>12901</v>
      </c>
      <c r="G104" s="24"/>
      <c r="H104" s="7"/>
      <c r="I104" s="25">
        <f t="shared" si="17"/>
        <v>-4050</v>
      </c>
      <c r="J104" s="24">
        <f t="shared" si="17"/>
        <v>612</v>
      </c>
      <c r="K104" s="7"/>
      <c r="L104" s="25">
        <f t="shared" si="27"/>
        <v>-4054.3817992684394</v>
      </c>
      <c r="M104" s="17">
        <f t="shared" si="18"/>
        <v>19.200164828896135</v>
      </c>
      <c r="N104" s="17">
        <f t="shared" si="28"/>
        <v>622.73633895897149</v>
      </c>
      <c r="O104" s="24">
        <f t="shared" si="19"/>
        <v>115.26897424192896</v>
      </c>
      <c r="P104" s="7"/>
      <c r="Q104" s="25">
        <f t="shared" si="20"/>
        <v>-4056.6318272245721</v>
      </c>
      <c r="R104" s="24">
        <f t="shared" si="21"/>
        <v>615.4484333963494</v>
      </c>
      <c r="S104" s="7"/>
      <c r="T104" s="25">
        <f t="shared" si="22"/>
        <v>0.98708147232795773</v>
      </c>
      <c r="U104" s="24">
        <f t="shared" si="23"/>
        <v>0.15048758892508429</v>
      </c>
      <c r="V104" s="7"/>
      <c r="W104" s="25">
        <f t="shared" si="24"/>
        <v>0.98511948703934094</v>
      </c>
      <c r="X104" s="24">
        <f t="shared" si="29"/>
        <v>253.35204416730983</v>
      </c>
      <c r="Y104" s="7"/>
      <c r="Z104" s="25">
        <f t="shared" si="30"/>
        <v>-603</v>
      </c>
      <c r="AA104" s="17">
        <f t="shared" si="31"/>
        <v>253.10699999999994</v>
      </c>
      <c r="AB104" s="24">
        <f t="shared" si="25"/>
        <v>4.4175505098452863</v>
      </c>
      <c r="AC104" s="17">
        <f t="shared" si="26"/>
        <v>0.2450441673098851</v>
      </c>
    </row>
    <row r="105" spans="1:29" s="17" customFormat="1" x14ac:dyDescent="0.25">
      <c r="A105" s="17">
        <v>20</v>
      </c>
      <c r="B105" s="17">
        <v>-611</v>
      </c>
      <c r="C105" s="17">
        <v>11221</v>
      </c>
      <c r="D105" s="17">
        <v>13715</v>
      </c>
      <c r="E105" s="17">
        <v>15196</v>
      </c>
      <c r="F105" s="17">
        <v>12721</v>
      </c>
      <c r="G105" s="24"/>
      <c r="H105" s="7"/>
      <c r="I105" s="25">
        <f t="shared" si="17"/>
        <v>-3975</v>
      </c>
      <c r="J105" s="24">
        <f t="shared" si="17"/>
        <v>994</v>
      </c>
      <c r="K105" s="7"/>
      <c r="L105" s="25">
        <f t="shared" si="27"/>
        <v>-3980.2422330378754</v>
      </c>
      <c r="M105" s="17">
        <f t="shared" si="18"/>
        <v>27.481007223392282</v>
      </c>
      <c r="N105" s="17">
        <f t="shared" si="28"/>
        <v>1006.8350383482797</v>
      </c>
      <c r="O105" s="24">
        <f t="shared" si="19"/>
        <v>164.73820940181002</v>
      </c>
      <c r="P105" s="7"/>
      <c r="Q105" s="25">
        <f t="shared" si="20"/>
        <v>-3981.6318272245721</v>
      </c>
      <c r="R105" s="24">
        <f t="shared" si="21"/>
        <v>997.4484333963494</v>
      </c>
      <c r="S105" s="7"/>
      <c r="T105" s="25">
        <f t="shared" si="22"/>
        <v>0.968832068986061</v>
      </c>
      <c r="U105" s="24">
        <f t="shared" si="23"/>
        <v>0.24389307320285641</v>
      </c>
      <c r="V105" s="7"/>
      <c r="W105" s="25">
        <f t="shared" si="24"/>
        <v>0.96559354699532629</v>
      </c>
      <c r="X105" s="24">
        <f t="shared" si="29"/>
        <v>247.86196607923387</v>
      </c>
      <c r="Y105" s="7"/>
      <c r="Z105" s="25">
        <f t="shared" si="30"/>
        <v>-611</v>
      </c>
      <c r="AA105" s="17">
        <f t="shared" si="31"/>
        <v>247.60799999999995</v>
      </c>
      <c r="AB105" s="24">
        <f t="shared" si="25"/>
        <v>4.3215748542781185</v>
      </c>
      <c r="AC105" s="17">
        <f t="shared" si="26"/>
        <v>0.25396607923391912</v>
      </c>
    </row>
    <row r="106" spans="1:29" s="17" customFormat="1" x14ac:dyDescent="0.25">
      <c r="A106" s="17">
        <v>21</v>
      </c>
      <c r="B106" s="17">
        <v>-641</v>
      </c>
      <c r="C106" s="17">
        <v>11266</v>
      </c>
      <c r="D106" s="17">
        <v>13893</v>
      </c>
      <c r="E106" s="17">
        <v>15123</v>
      </c>
      <c r="F106" s="17">
        <v>12510</v>
      </c>
      <c r="G106" s="24"/>
      <c r="H106" s="7"/>
      <c r="I106" s="25">
        <f t="shared" si="17"/>
        <v>-3857</v>
      </c>
      <c r="J106" s="24">
        <f t="shared" si="17"/>
        <v>1383</v>
      </c>
      <c r="K106" s="7"/>
      <c r="L106" s="25">
        <f t="shared" si="27"/>
        <v>-3863.0200524240686</v>
      </c>
      <c r="M106" s="17">
        <f t="shared" si="18"/>
        <v>36.241031188533995</v>
      </c>
      <c r="N106" s="17">
        <f t="shared" si="28"/>
        <v>1399.7123673076387</v>
      </c>
      <c r="O106" s="24">
        <f t="shared" si="19"/>
        <v>279.3032210254313</v>
      </c>
      <c r="P106" s="7"/>
      <c r="Q106" s="25">
        <f t="shared" si="20"/>
        <v>-3863.6318272245721</v>
      </c>
      <c r="R106" s="24">
        <f t="shared" si="21"/>
        <v>1386.4484333963494</v>
      </c>
      <c r="S106" s="7"/>
      <c r="T106" s="25">
        <f t="shared" si="22"/>
        <v>0.94011967439481003</v>
      </c>
      <c r="U106" s="24">
        <f t="shared" si="23"/>
        <v>0.33901017630247254</v>
      </c>
      <c r="V106" s="7"/>
      <c r="W106" s="25">
        <f t="shared" si="24"/>
        <v>0.93558028033986873</v>
      </c>
      <c r="X106" s="24">
        <f t="shared" si="29"/>
        <v>242.1193170227416</v>
      </c>
      <c r="Y106" s="7"/>
      <c r="Z106" s="25">
        <f t="shared" si="30"/>
        <v>-641</v>
      </c>
      <c r="AA106" s="17">
        <f t="shared" si="31"/>
        <v>241.83899999999994</v>
      </c>
      <c r="AB106" s="24">
        <f t="shared" si="25"/>
        <v>4.2208868097305654</v>
      </c>
      <c r="AC106" s="17">
        <f t="shared" si="26"/>
        <v>0.28031702274165582</v>
      </c>
    </row>
    <row r="107" spans="1:29" s="17" customFormat="1" x14ac:dyDescent="0.25">
      <c r="A107" s="17">
        <v>22</v>
      </c>
      <c r="B107" s="17">
        <v>-630</v>
      </c>
      <c r="C107" s="17">
        <v>11358</v>
      </c>
      <c r="D107" s="17">
        <v>14095</v>
      </c>
      <c r="E107" s="17">
        <v>15067</v>
      </c>
      <c r="F107" s="17">
        <v>12337</v>
      </c>
      <c r="G107" s="24"/>
      <c r="H107" s="7"/>
      <c r="I107" s="25">
        <f t="shared" si="17"/>
        <v>-3709</v>
      </c>
      <c r="J107" s="24">
        <f t="shared" si="17"/>
        <v>1758</v>
      </c>
      <c r="K107" s="7"/>
      <c r="L107" s="25">
        <f t="shared" si="27"/>
        <v>-3709.5914600599258</v>
      </c>
      <c r="M107" s="17">
        <f t="shared" si="18"/>
        <v>0.34982500248742354</v>
      </c>
      <c r="N107" s="17">
        <f t="shared" si="28"/>
        <v>1771.9871404403482</v>
      </c>
      <c r="O107" s="24">
        <f t="shared" si="19"/>
        <v>195.64009769802362</v>
      </c>
      <c r="P107" s="7"/>
      <c r="Q107" s="25">
        <f t="shared" si="20"/>
        <v>-3715.6318272245721</v>
      </c>
      <c r="R107" s="24">
        <f t="shared" si="21"/>
        <v>1761.4484333963494</v>
      </c>
      <c r="S107" s="7"/>
      <c r="T107" s="25">
        <f t="shared" si="22"/>
        <v>0.90410751846680049</v>
      </c>
      <c r="U107" s="24">
        <f t="shared" si="23"/>
        <v>0.43070404175840066</v>
      </c>
      <c r="V107" s="7"/>
      <c r="W107" s="25">
        <f t="shared" si="24"/>
        <v>0.89831329425837492</v>
      </c>
      <c r="X107" s="24">
        <f t="shared" si="29"/>
        <v>236.42165560275498</v>
      </c>
      <c r="Y107" s="7"/>
      <c r="Z107" s="25">
        <f t="shared" si="30"/>
        <v>-630</v>
      </c>
      <c r="AA107" s="17">
        <f t="shared" si="31"/>
        <v>236.16899999999995</v>
      </c>
      <c r="AB107" s="24">
        <f t="shared" si="25"/>
        <v>4.1219266411424869</v>
      </c>
      <c r="AC107" s="17">
        <f t="shared" si="26"/>
        <v>0.25265560275502708</v>
      </c>
    </row>
    <row r="108" spans="1:29" s="17" customFormat="1" x14ac:dyDescent="0.25">
      <c r="A108" s="17">
        <v>23</v>
      </c>
      <c r="B108" s="17">
        <v>-634</v>
      </c>
      <c r="C108" s="17">
        <v>11445</v>
      </c>
      <c r="D108" s="17">
        <v>14270</v>
      </c>
      <c r="E108" s="17">
        <v>14960</v>
      </c>
      <c r="F108" s="17">
        <v>12156</v>
      </c>
      <c r="G108" s="24"/>
      <c r="H108" s="7"/>
      <c r="I108" s="25">
        <f t="shared" si="17"/>
        <v>-3515</v>
      </c>
      <c r="J108" s="24">
        <f t="shared" si="17"/>
        <v>2114</v>
      </c>
      <c r="K108" s="7"/>
      <c r="L108" s="25">
        <f t="shared" si="27"/>
        <v>-3518.4671958260642</v>
      </c>
      <c r="M108" s="17">
        <f t="shared" si="18"/>
        <v>12.021446896277</v>
      </c>
      <c r="N108" s="17">
        <f t="shared" si="28"/>
        <v>2129.0388199547965</v>
      </c>
      <c r="O108" s="24">
        <f t="shared" si="19"/>
        <v>226.16610563278567</v>
      </c>
      <c r="P108" s="7"/>
      <c r="Q108" s="25">
        <f t="shared" si="20"/>
        <v>-3521.6318272245721</v>
      </c>
      <c r="R108" s="24">
        <f t="shared" si="21"/>
        <v>2117.4484333963492</v>
      </c>
      <c r="S108" s="7"/>
      <c r="T108" s="25">
        <f t="shared" si="22"/>
        <v>0.85690239515576094</v>
      </c>
      <c r="U108" s="24">
        <f t="shared" si="23"/>
        <v>0.51775208469789502</v>
      </c>
      <c r="V108" s="7"/>
      <c r="W108" s="25">
        <f t="shared" si="24"/>
        <v>0.84991570645828207</v>
      </c>
      <c r="X108" s="24">
        <f t="shared" si="29"/>
        <v>230.6884866166663</v>
      </c>
      <c r="Y108" s="7"/>
      <c r="Z108" s="25">
        <f t="shared" si="30"/>
        <v>-634</v>
      </c>
      <c r="AA108" s="17">
        <f t="shared" si="31"/>
        <v>230.46299999999997</v>
      </c>
      <c r="AB108" s="24">
        <f t="shared" si="25"/>
        <v>4.0223381540236911</v>
      </c>
      <c r="AC108" s="17">
        <f t="shared" si="26"/>
        <v>0.22548661666633052</v>
      </c>
    </row>
    <row r="109" spans="1:29" s="17" customFormat="1" x14ac:dyDescent="0.25">
      <c r="A109" s="17">
        <v>24</v>
      </c>
      <c r="B109" s="17">
        <v>-642</v>
      </c>
      <c r="C109" s="17">
        <v>11578</v>
      </c>
      <c r="D109" s="17">
        <v>14448</v>
      </c>
      <c r="E109" s="17">
        <v>14864</v>
      </c>
      <c r="F109" s="17">
        <v>12001</v>
      </c>
      <c r="G109" s="24"/>
      <c r="H109" s="7"/>
      <c r="I109" s="25">
        <f t="shared" si="17"/>
        <v>-3286</v>
      </c>
      <c r="J109" s="24">
        <f t="shared" si="17"/>
        <v>2447</v>
      </c>
      <c r="K109" s="7"/>
      <c r="L109" s="25">
        <f t="shared" si="27"/>
        <v>-3289.3300180517713</v>
      </c>
      <c r="M109" s="17">
        <f t="shared" si="18"/>
        <v>11.089020225122566</v>
      </c>
      <c r="N109" s="17">
        <f t="shared" si="28"/>
        <v>2468.9982337484676</v>
      </c>
      <c r="O109" s="24">
        <f t="shared" si="19"/>
        <v>483.92228805221691</v>
      </c>
      <c r="P109" s="7"/>
      <c r="Q109" s="25">
        <f t="shared" si="20"/>
        <v>-3292.6318272245721</v>
      </c>
      <c r="R109" s="24">
        <f t="shared" si="21"/>
        <v>2450.4484333963492</v>
      </c>
      <c r="S109" s="7"/>
      <c r="T109" s="25">
        <f t="shared" si="22"/>
        <v>0.80118088361850281</v>
      </c>
      <c r="U109" s="24">
        <f t="shared" si="23"/>
        <v>0.59917623722275926</v>
      </c>
      <c r="V109" s="7"/>
      <c r="W109" s="25">
        <f t="shared" si="24"/>
        <v>0.7930776944593706</v>
      </c>
      <c r="X109" s="24">
        <f t="shared" si="29"/>
        <v>224.96612054207253</v>
      </c>
      <c r="Y109" s="7"/>
      <c r="Z109" s="25">
        <f t="shared" si="30"/>
        <v>-642</v>
      </c>
      <c r="AA109" s="17">
        <f t="shared" si="31"/>
        <v>224.68499999999997</v>
      </c>
      <c r="AB109" s="24">
        <f t="shared" si="25"/>
        <v>3.9214930298434587</v>
      </c>
      <c r="AC109" s="17">
        <f t="shared" si="26"/>
        <v>0.2811205420725571</v>
      </c>
    </row>
    <row r="110" spans="1:29" s="17" customFormat="1" x14ac:dyDescent="0.25">
      <c r="A110" s="17">
        <v>25</v>
      </c>
      <c r="B110" s="17">
        <v>-618</v>
      </c>
      <c r="C110" s="17">
        <v>11686</v>
      </c>
      <c r="D110" s="17">
        <v>14589</v>
      </c>
      <c r="E110" s="17">
        <v>14722</v>
      </c>
      <c r="F110" s="17">
        <v>11831</v>
      </c>
      <c r="G110" s="24"/>
      <c r="H110" s="7"/>
      <c r="I110" s="25">
        <f t="shared" si="17"/>
        <v>-3036</v>
      </c>
      <c r="J110" s="24">
        <f t="shared" si="17"/>
        <v>2758</v>
      </c>
      <c r="K110" s="7"/>
      <c r="L110" s="25">
        <f t="shared" si="27"/>
        <v>-3037.0799451792818</v>
      </c>
      <c r="M110" s="17">
        <f t="shared" si="18"/>
        <v>1.1662815902540462</v>
      </c>
      <c r="N110" s="17">
        <f t="shared" si="28"/>
        <v>2772.5020436993391</v>
      </c>
      <c r="O110" s="24">
        <f t="shared" si="19"/>
        <v>210.3092714575404</v>
      </c>
      <c r="P110" s="7"/>
      <c r="Q110" s="25">
        <f t="shared" si="20"/>
        <v>-3042.6318272245721</v>
      </c>
      <c r="R110" s="24">
        <f t="shared" si="21"/>
        <v>2761.4484333963492</v>
      </c>
      <c r="S110" s="7"/>
      <c r="T110" s="25">
        <f t="shared" si="22"/>
        <v>0.7403495391455136</v>
      </c>
      <c r="U110" s="24">
        <f t="shared" si="23"/>
        <v>0.67522101630754228</v>
      </c>
      <c r="V110" s="7"/>
      <c r="W110" s="25">
        <f t="shared" si="24"/>
        <v>0.73120279355298379</v>
      </c>
      <c r="X110" s="24">
        <f t="shared" si="29"/>
        <v>219.3168628268013</v>
      </c>
      <c r="Y110" s="7"/>
      <c r="Z110" s="25">
        <f t="shared" si="30"/>
        <v>-618</v>
      </c>
      <c r="AA110" s="17">
        <f t="shared" si="31"/>
        <v>219.12299999999996</v>
      </c>
      <c r="AB110" s="24">
        <f t="shared" si="25"/>
        <v>3.8244178168475336</v>
      </c>
      <c r="AC110" s="17">
        <f t="shared" si="26"/>
        <v>0.19386282680133604</v>
      </c>
    </row>
    <row r="111" spans="1:29" s="17" customFormat="1" x14ac:dyDescent="0.25">
      <c r="A111" s="17">
        <v>26</v>
      </c>
      <c r="B111" s="17">
        <v>-609</v>
      </c>
      <c r="C111" s="17">
        <v>11832</v>
      </c>
      <c r="D111" s="17">
        <v>14738</v>
      </c>
      <c r="E111" s="17">
        <v>14597</v>
      </c>
      <c r="F111" s="17">
        <v>11702</v>
      </c>
      <c r="G111" s="24"/>
      <c r="H111" s="7"/>
      <c r="I111" s="25">
        <f t="shared" si="17"/>
        <v>-2765</v>
      </c>
      <c r="J111" s="24">
        <f t="shared" si="17"/>
        <v>3036</v>
      </c>
      <c r="K111" s="7"/>
      <c r="L111" s="25">
        <f t="shared" si="27"/>
        <v>-2760.443335781184</v>
      </c>
      <c r="M111" s="17">
        <f t="shared" si="18"/>
        <v>20.763188803037732</v>
      </c>
      <c r="N111" s="17">
        <f t="shared" si="28"/>
        <v>3045.9703282309783</v>
      </c>
      <c r="O111" s="24">
        <f t="shared" si="19"/>
        <v>99.407445033443651</v>
      </c>
      <c r="P111" s="7"/>
      <c r="Q111" s="25">
        <f t="shared" si="20"/>
        <v>-2771.6318272245721</v>
      </c>
      <c r="R111" s="24">
        <f t="shared" si="21"/>
        <v>3039.4484333963492</v>
      </c>
      <c r="S111" s="7"/>
      <c r="T111" s="25">
        <f t="shared" si="22"/>
        <v>0.67440836173679342</v>
      </c>
      <c r="U111" s="24">
        <f t="shared" si="23"/>
        <v>0.74319673523220375</v>
      </c>
      <c r="V111" s="7"/>
      <c r="W111" s="25">
        <f t="shared" si="24"/>
        <v>0.6643277137061917</v>
      </c>
      <c r="X111" s="24">
        <f t="shared" si="29"/>
        <v>213.83029558422959</v>
      </c>
      <c r="Y111" s="7"/>
      <c r="Z111" s="25">
        <f t="shared" si="30"/>
        <v>-609</v>
      </c>
      <c r="AA111" s="17">
        <f t="shared" si="31"/>
        <v>213.64199999999997</v>
      </c>
      <c r="AB111" s="24">
        <f t="shared" si="25"/>
        <v>3.7287563205457248</v>
      </c>
      <c r="AC111" s="17">
        <f t="shared" si="26"/>
        <v>0.18829558422962123</v>
      </c>
    </row>
    <row r="112" spans="1:29" s="17" customFormat="1" x14ac:dyDescent="0.25">
      <c r="A112" s="17">
        <v>27</v>
      </c>
      <c r="B112" s="17">
        <v>-616</v>
      </c>
      <c r="C112" s="17">
        <v>11983</v>
      </c>
      <c r="D112" s="17">
        <v>14855</v>
      </c>
      <c r="E112" s="17">
        <v>14438</v>
      </c>
      <c r="F112" s="17">
        <v>11569</v>
      </c>
      <c r="G112" s="24"/>
      <c r="H112" s="7"/>
      <c r="I112" s="25">
        <f t="shared" si="17"/>
        <v>-2455</v>
      </c>
      <c r="J112" s="24">
        <f t="shared" si="17"/>
        <v>3286</v>
      </c>
      <c r="K112" s="7"/>
      <c r="L112" s="25">
        <f t="shared" si="27"/>
        <v>-2454.8875348474867</v>
      </c>
      <c r="M112" s="17">
        <f t="shared" si="18"/>
        <v>1.264841052984503E-2</v>
      </c>
      <c r="N112" s="17">
        <f t="shared" si="28"/>
        <v>3294.1422883687997</v>
      </c>
      <c r="O112" s="24">
        <f t="shared" si="19"/>
        <v>66.296859880690135</v>
      </c>
      <c r="P112" s="7"/>
      <c r="Q112" s="25">
        <f t="shared" si="20"/>
        <v>-2461.6318272245721</v>
      </c>
      <c r="R112" s="24">
        <f t="shared" si="21"/>
        <v>3289.4484333963492</v>
      </c>
      <c r="S112" s="7"/>
      <c r="T112" s="25">
        <f t="shared" si="22"/>
        <v>0.59897749459028682</v>
      </c>
      <c r="U112" s="24">
        <f t="shared" si="23"/>
        <v>0.80432597886948909</v>
      </c>
      <c r="V112" s="7"/>
      <c r="W112" s="25">
        <f t="shared" si="24"/>
        <v>0.58805550384894156</v>
      </c>
      <c r="X112" s="24">
        <f t="shared" si="29"/>
        <v>208.20857624339692</v>
      </c>
      <c r="Y112" s="7"/>
      <c r="Z112" s="25">
        <f t="shared" si="30"/>
        <v>-616</v>
      </c>
      <c r="AA112" s="17">
        <f t="shared" si="31"/>
        <v>208.09799999999996</v>
      </c>
      <c r="AB112" s="24">
        <f t="shared" si="25"/>
        <v>3.6319952668151592</v>
      </c>
      <c r="AC112" s="17">
        <f t="shared" si="26"/>
        <v>0.11057624339696304</v>
      </c>
    </row>
    <row r="113" spans="1:29" s="17" customFormat="1" x14ac:dyDescent="0.25">
      <c r="A113" s="17">
        <v>28</v>
      </c>
      <c r="B113" s="17">
        <v>-628</v>
      </c>
      <c r="C113" s="17">
        <v>12148</v>
      </c>
      <c r="D113" s="17">
        <v>14968</v>
      </c>
      <c r="E113" s="17">
        <v>14268</v>
      </c>
      <c r="F113" s="17">
        <v>11456</v>
      </c>
      <c r="G113" s="24"/>
      <c r="H113" s="7"/>
      <c r="I113" s="25">
        <f t="shared" si="17"/>
        <v>-2120</v>
      </c>
      <c r="J113" s="24">
        <f t="shared" si="17"/>
        <v>3512</v>
      </c>
      <c r="K113" s="7"/>
      <c r="L113" s="25">
        <f t="shared" si="27"/>
        <v>-2119.685289050653</v>
      </c>
      <c r="M113" s="17">
        <f t="shared" si="18"/>
        <v>9.9042981638918476E-2</v>
      </c>
      <c r="N113" s="17">
        <f t="shared" si="28"/>
        <v>3515.3059967796103</v>
      </c>
      <c r="O113" s="24">
        <f t="shared" si="19"/>
        <v>10.929614706793465</v>
      </c>
      <c r="P113" s="7"/>
      <c r="Q113" s="25">
        <f t="shared" si="20"/>
        <v>-2126.6318272245721</v>
      </c>
      <c r="R113" s="24">
        <f t="shared" si="21"/>
        <v>3515.4484333963492</v>
      </c>
      <c r="S113" s="7"/>
      <c r="T113" s="25">
        <f t="shared" si="22"/>
        <v>0.51746349299648131</v>
      </c>
      <c r="U113" s="24">
        <f t="shared" si="23"/>
        <v>0.85958681511759516</v>
      </c>
      <c r="V113" s="7"/>
      <c r="W113" s="25">
        <f t="shared" si="24"/>
        <v>0.50577968746337565</v>
      </c>
      <c r="X113" s="24">
        <f t="shared" si="29"/>
        <v>202.50994149164148</v>
      </c>
      <c r="Y113" s="7"/>
      <c r="Z113" s="25">
        <f t="shared" si="30"/>
        <v>-628</v>
      </c>
      <c r="AA113" s="17">
        <f t="shared" si="31"/>
        <v>202.44599999999997</v>
      </c>
      <c r="AB113" s="24">
        <f t="shared" si="25"/>
        <v>3.5333492574924397</v>
      </c>
      <c r="AC113" s="17">
        <f t="shared" si="26"/>
        <v>6.3941491641514858E-2</v>
      </c>
    </row>
    <row r="114" spans="1:29" s="17" customFormat="1" x14ac:dyDescent="0.25">
      <c r="A114" s="17">
        <v>29</v>
      </c>
      <c r="B114" s="17">
        <v>-616</v>
      </c>
      <c r="C114" s="17">
        <v>12322</v>
      </c>
      <c r="D114" s="17">
        <v>15061</v>
      </c>
      <c r="E114" s="17">
        <v>14099</v>
      </c>
      <c r="F114" s="17">
        <v>11364</v>
      </c>
      <c r="G114" s="24"/>
      <c r="H114" s="7"/>
      <c r="I114" s="25">
        <f t="shared" si="17"/>
        <v>-1777</v>
      </c>
      <c r="J114" s="24">
        <f t="shared" si="17"/>
        <v>3697</v>
      </c>
      <c r="K114" s="7"/>
      <c r="L114" s="25">
        <f t="shared" si="27"/>
        <v>-1770.7744889709854</v>
      </c>
      <c r="M114" s="17">
        <f t="shared" si="18"/>
        <v>38.756987572382045</v>
      </c>
      <c r="N114" s="17">
        <f t="shared" si="28"/>
        <v>3698.9422923287038</v>
      </c>
      <c r="O114" s="24">
        <f t="shared" si="19"/>
        <v>3.7724994901417972</v>
      </c>
      <c r="P114" s="7"/>
      <c r="Q114" s="25">
        <f t="shared" si="20"/>
        <v>-1783.6318272245724</v>
      </c>
      <c r="R114" s="24">
        <f t="shared" si="21"/>
        <v>3700.4484333963492</v>
      </c>
      <c r="S114" s="7"/>
      <c r="T114" s="25">
        <f t="shared" si="22"/>
        <v>0.43400288837954026</v>
      </c>
      <c r="U114" s="24">
        <f t="shared" si="23"/>
        <v>0.90482245540918638</v>
      </c>
      <c r="V114" s="7"/>
      <c r="W114" s="25">
        <f t="shared" si="24"/>
        <v>0.42169391481627344</v>
      </c>
      <c r="X114" s="24">
        <f t="shared" si="29"/>
        <v>197.02539134011772</v>
      </c>
      <c r="Y114" s="7"/>
      <c r="Z114" s="25">
        <f t="shared" si="30"/>
        <v>-616</v>
      </c>
      <c r="AA114" s="17">
        <f t="shared" si="31"/>
        <v>196.90199999999996</v>
      </c>
      <c r="AB114" s="24">
        <f t="shared" si="25"/>
        <v>3.436588203761874</v>
      </c>
      <c r="AC114" s="17">
        <f t="shared" si="26"/>
        <v>0.12339134011776309</v>
      </c>
    </row>
    <row r="115" spans="1:29" s="17" customFormat="1" x14ac:dyDescent="0.25">
      <c r="A115" s="17">
        <v>30</v>
      </c>
      <c r="B115" s="17">
        <v>-633</v>
      </c>
      <c r="C115" s="17">
        <v>12513</v>
      </c>
      <c r="D115" s="17">
        <v>15139</v>
      </c>
      <c r="E115" s="17">
        <v>13914</v>
      </c>
      <c r="F115" s="17">
        <v>11286</v>
      </c>
      <c r="G115" s="24"/>
      <c r="H115" s="7"/>
      <c r="I115" s="25">
        <f t="shared" si="17"/>
        <v>-1401</v>
      </c>
      <c r="J115" s="24">
        <f t="shared" si="17"/>
        <v>3853</v>
      </c>
      <c r="K115" s="7"/>
      <c r="L115" s="25">
        <f t="shared" si="27"/>
        <v>-1394.9386072656214</v>
      </c>
      <c r="M115" s="17">
        <f t="shared" si="18"/>
        <v>36.740481880377857</v>
      </c>
      <c r="N115" s="17">
        <f t="shared" si="28"/>
        <v>3851.4675284002342</v>
      </c>
      <c r="O115" s="24">
        <f t="shared" si="19"/>
        <v>2.3484692040887905</v>
      </c>
      <c r="P115" s="7"/>
      <c r="Q115" s="25">
        <f t="shared" si="20"/>
        <v>-1407.6318272245724</v>
      </c>
      <c r="R115" s="24">
        <f t="shared" si="21"/>
        <v>3856.4484333963492</v>
      </c>
      <c r="S115" s="7"/>
      <c r="T115" s="25">
        <f t="shared" si="22"/>
        <v>0.34251254629216454</v>
      </c>
      <c r="U115" s="24">
        <f t="shared" si="23"/>
        <v>0.94296710343885248</v>
      </c>
      <c r="V115" s="7"/>
      <c r="W115" s="25">
        <f t="shared" si="24"/>
        <v>0.32967443766890819</v>
      </c>
      <c r="X115" s="24">
        <f t="shared" si="29"/>
        <v>191.30778304494117</v>
      </c>
      <c r="Y115" s="7"/>
      <c r="Z115" s="25">
        <f t="shared" si="30"/>
        <v>-633</v>
      </c>
      <c r="AA115" s="17">
        <f t="shared" si="31"/>
        <v>191.20499999999996</v>
      </c>
      <c r="AB115" s="24">
        <f t="shared" si="25"/>
        <v>3.3371567962757567</v>
      </c>
      <c r="AC115" s="17">
        <f t="shared" si="26"/>
        <v>0.10278304494121926</v>
      </c>
    </row>
    <row r="116" spans="1:29" s="17" customFormat="1" x14ac:dyDescent="0.25">
      <c r="A116" s="17">
        <v>31</v>
      </c>
      <c r="B116" s="17">
        <v>-636</v>
      </c>
      <c r="C116" s="17">
        <v>12708</v>
      </c>
      <c r="D116" s="17">
        <v>15203</v>
      </c>
      <c r="E116" s="17">
        <v>13718</v>
      </c>
      <c r="F116" s="17">
        <v>11229</v>
      </c>
      <c r="G116" s="24"/>
      <c r="H116" s="7"/>
      <c r="I116" s="25">
        <f t="shared" ref="I116:J149" si="32">C116-E116</f>
        <v>-1010</v>
      </c>
      <c r="J116" s="24">
        <f t="shared" si="32"/>
        <v>3974</v>
      </c>
      <c r="K116" s="7"/>
      <c r="L116" s="25">
        <f t="shared" si="27"/>
        <v>-1003.3797958882194</v>
      </c>
      <c r="M116" s="17">
        <f t="shared" si="18"/>
        <v>43.827102481636693</v>
      </c>
      <c r="N116" s="17">
        <f t="shared" si="28"/>
        <v>3966.2765602676823</v>
      </c>
      <c r="O116" s="24">
        <f t="shared" si="19"/>
        <v>59.651521298744157</v>
      </c>
      <c r="P116" s="7"/>
      <c r="Q116" s="25">
        <f t="shared" si="20"/>
        <v>-1016.6318272245724</v>
      </c>
      <c r="R116" s="24">
        <f t="shared" si="21"/>
        <v>3977.4484333963492</v>
      </c>
      <c r="S116" s="7"/>
      <c r="T116" s="25">
        <f t="shared" si="22"/>
        <v>0.24737232353640948</v>
      </c>
      <c r="U116" s="24">
        <f t="shared" si="23"/>
        <v>0.97255365735929866</v>
      </c>
      <c r="V116" s="7"/>
      <c r="W116" s="25">
        <f t="shared" si="24"/>
        <v>0.2341215443610663</v>
      </c>
      <c r="X116" s="24">
        <f t="shared" si="29"/>
        <v>185.57264764688114</v>
      </c>
      <c r="Y116" s="7"/>
      <c r="Z116" s="25">
        <f t="shared" si="30"/>
        <v>-636</v>
      </c>
      <c r="AA116" s="17">
        <f t="shared" si="31"/>
        <v>185.48099999999997</v>
      </c>
      <c r="AB116" s="24">
        <f t="shared" si="25"/>
        <v>3.2372541498916019</v>
      </c>
      <c r="AC116" s="17">
        <f t="shared" si="26"/>
        <v>9.1647646881170886E-2</v>
      </c>
    </row>
    <row r="117" spans="1:29" s="17" customFormat="1" x14ac:dyDescent="0.25">
      <c r="A117" s="17">
        <v>32</v>
      </c>
      <c r="B117" s="17">
        <v>-636</v>
      </c>
      <c r="C117" s="17">
        <v>12901</v>
      </c>
      <c r="D117" s="17">
        <v>15233</v>
      </c>
      <c r="E117" s="17">
        <v>13509</v>
      </c>
      <c r="F117" s="17">
        <v>11180</v>
      </c>
      <c r="G117" s="24"/>
      <c r="H117" s="7"/>
      <c r="I117" s="25">
        <f t="shared" si="32"/>
        <v>-608</v>
      </c>
      <c r="J117" s="24">
        <f t="shared" si="32"/>
        <v>4053</v>
      </c>
      <c r="K117" s="7"/>
      <c r="L117" s="25">
        <f t="shared" si="27"/>
        <v>-601.74686951136891</v>
      </c>
      <c r="M117" s="17">
        <f t="shared" si="18"/>
        <v>39.101640907847646</v>
      </c>
      <c r="N117" s="17">
        <f t="shared" si="28"/>
        <v>4041.410541438594</v>
      </c>
      <c r="O117" s="24">
        <f t="shared" si="19"/>
        <v>134.31554974654662</v>
      </c>
      <c r="P117" s="7"/>
      <c r="Q117" s="25">
        <f t="shared" si="20"/>
        <v>-614.63182722457236</v>
      </c>
      <c r="R117" s="24">
        <f t="shared" si="21"/>
        <v>4056.4484333963492</v>
      </c>
      <c r="S117" s="7"/>
      <c r="T117" s="25">
        <f t="shared" si="22"/>
        <v>0.14955552162384289</v>
      </c>
      <c r="U117" s="24">
        <f t="shared" si="23"/>
        <v>0.9918704983486808</v>
      </c>
      <c r="V117" s="7"/>
      <c r="W117" s="25">
        <f t="shared" si="24"/>
        <v>0.13603198794119076</v>
      </c>
      <c r="X117" s="24">
        <f t="shared" si="29"/>
        <v>179.84666639951251</v>
      </c>
      <c r="Y117" s="7"/>
      <c r="Z117" s="25">
        <f t="shared" si="30"/>
        <v>-636</v>
      </c>
      <c r="AA117" s="17">
        <f t="shared" si="31"/>
        <v>179.75699999999998</v>
      </c>
      <c r="AB117" s="24">
        <f t="shared" si="25"/>
        <v>3.1373515035074466</v>
      </c>
      <c r="AC117" s="17">
        <f t="shared" si="26"/>
        <v>8.9666399512537964E-2</v>
      </c>
    </row>
    <row r="118" spans="1:29" s="17" customFormat="1" x14ac:dyDescent="0.25">
      <c r="A118" s="17">
        <v>33</v>
      </c>
      <c r="B118" s="17">
        <v>-610</v>
      </c>
      <c r="C118" s="17">
        <v>13099</v>
      </c>
      <c r="D118" s="17">
        <v>15248</v>
      </c>
      <c r="E118" s="17">
        <v>13313</v>
      </c>
      <c r="F118" s="17">
        <v>11162</v>
      </c>
      <c r="G118" s="24"/>
      <c r="H118" s="7"/>
      <c r="I118" s="25">
        <f t="shared" si="32"/>
        <v>-214</v>
      </c>
      <c r="J118" s="24">
        <f t="shared" si="32"/>
        <v>4086</v>
      </c>
      <c r="K118" s="7"/>
      <c r="L118" s="25">
        <f t="shared" si="27"/>
        <v>-210.78085413578219</v>
      </c>
      <c r="M118" s="17">
        <f t="shared" si="18"/>
        <v>10.362900095110616</v>
      </c>
      <c r="N118" s="17">
        <f t="shared" si="28"/>
        <v>4075.4980547385521</v>
      </c>
      <c r="O118" s="24">
        <f t="shared" si="19"/>
        <v>110.29085427444743</v>
      </c>
      <c r="P118" s="7"/>
      <c r="Q118" s="25">
        <f t="shared" si="20"/>
        <v>-220.63182722457231</v>
      </c>
      <c r="R118" s="24">
        <f t="shared" si="21"/>
        <v>4089.4484333963492</v>
      </c>
      <c r="S118" s="7"/>
      <c r="T118" s="25">
        <f t="shared" si="22"/>
        <v>5.3685322734411949E-2</v>
      </c>
      <c r="U118" s="24">
        <f t="shared" si="23"/>
        <v>0.99993955850880245</v>
      </c>
      <c r="V118" s="7"/>
      <c r="W118" s="25">
        <f t="shared" si="24"/>
        <v>4.0042730249677472E-2</v>
      </c>
      <c r="X118" s="24">
        <f t="shared" si="29"/>
        <v>174.33063806885457</v>
      </c>
      <c r="Y118" s="7"/>
      <c r="Z118" s="25">
        <f t="shared" si="30"/>
        <v>-610</v>
      </c>
      <c r="AA118" s="17">
        <f t="shared" si="31"/>
        <v>174.26699999999997</v>
      </c>
      <c r="AB118" s="24">
        <f t="shared" si="25"/>
        <v>3.0415329275729572</v>
      </c>
      <c r="AC118" s="17">
        <f t="shared" si="26"/>
        <v>6.3638068854601215E-2</v>
      </c>
    </row>
    <row r="119" spans="1:29" s="17" customFormat="1" x14ac:dyDescent="0.25">
      <c r="A119" s="17">
        <v>34</v>
      </c>
      <c r="B119" s="17">
        <v>-623</v>
      </c>
      <c r="C119" s="17">
        <v>13307</v>
      </c>
      <c r="D119" s="17">
        <v>15254</v>
      </c>
      <c r="E119" s="17">
        <v>13120</v>
      </c>
      <c r="F119" s="17">
        <v>11169</v>
      </c>
      <c r="G119" s="24"/>
      <c r="H119" s="7"/>
      <c r="I119" s="25">
        <f t="shared" si="32"/>
        <v>187</v>
      </c>
      <c r="J119" s="24">
        <f t="shared" si="32"/>
        <v>4085</v>
      </c>
      <c r="K119" s="7"/>
      <c r="L119" s="25">
        <f t="shared" si="27"/>
        <v>190.54798743899883</v>
      </c>
      <c r="M119" s="17">
        <f t="shared" si="18"/>
        <v>12.588214867293484</v>
      </c>
      <c r="N119" s="17">
        <f t="shared" si="28"/>
        <v>4071.6001218634674</v>
      </c>
      <c r="O119" s="24">
        <f t="shared" si="19"/>
        <v>179.55673407392456</v>
      </c>
      <c r="P119" s="7"/>
      <c r="Q119" s="25">
        <f t="shared" si="20"/>
        <v>180.36817277542769</v>
      </c>
      <c r="R119" s="24">
        <f t="shared" si="21"/>
        <v>4088.4484333963492</v>
      </c>
      <c r="S119" s="7"/>
      <c r="T119" s="25">
        <f t="shared" si="22"/>
        <v>-4.3888153800262675E-2</v>
      </c>
      <c r="U119" s="24">
        <f t="shared" si="23"/>
        <v>0.99969504153425337</v>
      </c>
      <c r="V119" s="7"/>
      <c r="W119" s="25">
        <f t="shared" si="24"/>
        <v>-5.753649655143081E-2</v>
      </c>
      <c r="X119" s="24">
        <f t="shared" si="29"/>
        <v>168.74347502003775</v>
      </c>
      <c r="Y119" s="7"/>
      <c r="Z119" s="25">
        <f t="shared" si="30"/>
        <v>-623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8.3475020037781178E-2</v>
      </c>
    </row>
    <row r="120" spans="1:29" s="17" customFormat="1" x14ac:dyDescent="0.25">
      <c r="A120" s="17">
        <v>35</v>
      </c>
      <c r="B120" s="17">
        <v>-605</v>
      </c>
      <c r="C120" s="17">
        <v>13488</v>
      </c>
      <c r="D120" s="17">
        <v>15225</v>
      </c>
      <c r="E120" s="17">
        <v>12920</v>
      </c>
      <c r="F120" s="17">
        <v>11180</v>
      </c>
      <c r="G120" s="24"/>
      <c r="H120" s="7"/>
      <c r="I120" s="25">
        <f t="shared" si="32"/>
        <v>568</v>
      </c>
      <c r="J120" s="24">
        <f t="shared" si="32"/>
        <v>4045</v>
      </c>
      <c r="K120" s="7"/>
      <c r="L120" s="25">
        <f t="shared" si="27"/>
        <v>578.62918337319729</v>
      </c>
      <c r="M120" s="17">
        <f t="shared" si="18"/>
        <v>112.97953918105378</v>
      </c>
      <c r="N120" s="17">
        <f t="shared" si="28"/>
        <v>4030.4083115712547</v>
      </c>
      <c r="O120" s="24">
        <f t="shared" si="19"/>
        <v>212.91737120158032</v>
      </c>
      <c r="P120" s="7"/>
      <c r="Q120" s="25">
        <f t="shared" si="20"/>
        <v>561.36817277542764</v>
      </c>
      <c r="R120" s="24">
        <f t="shared" si="21"/>
        <v>4048.4484333963492</v>
      </c>
      <c r="S120" s="7"/>
      <c r="T120" s="25">
        <f t="shared" si="22"/>
        <v>-0.13659512277709815</v>
      </c>
      <c r="U120" s="24">
        <f t="shared" si="23"/>
        <v>0.98991436255228771</v>
      </c>
      <c r="V120" s="7"/>
      <c r="W120" s="25">
        <f t="shared" si="24"/>
        <v>-0.15011860903138929</v>
      </c>
      <c r="X120" s="24">
        <f t="shared" si="29"/>
        <v>163.4143520578516</v>
      </c>
      <c r="Y120" s="7"/>
      <c r="Z120" s="25">
        <f t="shared" si="30"/>
        <v>-605</v>
      </c>
      <c r="AA120" s="17">
        <f t="shared" si="31"/>
        <v>163.21499999999997</v>
      </c>
      <c r="AB120" s="24">
        <f t="shared" si="25"/>
        <v>2.8486391386425445</v>
      </c>
      <c r="AC120" s="17">
        <f t="shared" si="26"/>
        <v>0.1993520578516268</v>
      </c>
    </row>
    <row r="121" spans="1:29" s="17" customFormat="1" x14ac:dyDescent="0.25">
      <c r="A121" s="17">
        <v>36</v>
      </c>
      <c r="B121" s="17">
        <v>-617</v>
      </c>
      <c r="C121" s="17">
        <v>13692</v>
      </c>
      <c r="D121" s="17">
        <v>15190</v>
      </c>
      <c r="E121" s="17">
        <v>12730</v>
      </c>
      <c r="F121" s="17">
        <v>11228</v>
      </c>
      <c r="G121" s="24"/>
      <c r="H121" s="7"/>
      <c r="I121" s="25">
        <f t="shared" si="32"/>
        <v>962</v>
      </c>
      <c r="J121" s="24">
        <f t="shared" si="32"/>
        <v>3962</v>
      </c>
      <c r="K121" s="7"/>
      <c r="L121" s="25">
        <f t="shared" si="27"/>
        <v>969.06262219850862</v>
      </c>
      <c r="M121" s="17">
        <f t="shared" si="18"/>
        <v>49.880632318866738</v>
      </c>
      <c r="N121" s="17">
        <f t="shared" si="28"/>
        <v>3950.8265808785295</v>
      </c>
      <c r="O121" s="24">
        <f t="shared" si="19"/>
        <v>124.84529486404233</v>
      </c>
      <c r="P121" s="7"/>
      <c r="Q121" s="25">
        <f t="shared" si="20"/>
        <v>955.36817277542764</v>
      </c>
      <c r="R121" s="24">
        <f t="shared" si="21"/>
        <v>3965.4484333963492</v>
      </c>
      <c r="S121" s="7"/>
      <c r="T121" s="25">
        <f t="shared" si="22"/>
        <v>-0.23246532166652908</v>
      </c>
      <c r="U121" s="24">
        <f t="shared" si="23"/>
        <v>0.96961945366470892</v>
      </c>
      <c r="V121" s="7"/>
      <c r="W121" s="25">
        <f t="shared" si="24"/>
        <v>-0.24572074343380162</v>
      </c>
      <c r="X121" s="24">
        <f t="shared" si="29"/>
        <v>157.81693780814487</v>
      </c>
      <c r="Y121" s="7"/>
      <c r="Z121" s="25">
        <f t="shared" si="30"/>
        <v>-617</v>
      </c>
      <c r="AA121" s="17">
        <f t="shared" si="31"/>
        <v>157.66199999999998</v>
      </c>
      <c r="AB121" s="24">
        <f t="shared" si="25"/>
        <v>2.7517210052792995</v>
      </c>
      <c r="AC121" s="17">
        <f t="shared" si="26"/>
        <v>0.15493780814489355</v>
      </c>
    </row>
    <row r="122" spans="1:29" s="17" customFormat="1" x14ac:dyDescent="0.25">
      <c r="A122" s="17">
        <v>37</v>
      </c>
      <c r="B122" s="17">
        <v>-635</v>
      </c>
      <c r="C122" s="17">
        <v>13881</v>
      </c>
      <c r="D122" s="17">
        <v>15125</v>
      </c>
      <c r="E122" s="17">
        <v>12528</v>
      </c>
      <c r="F122" s="17">
        <v>11280</v>
      </c>
      <c r="G122" s="24"/>
      <c r="H122" s="7"/>
      <c r="I122" s="25">
        <f t="shared" si="32"/>
        <v>1353</v>
      </c>
      <c r="J122" s="24">
        <f t="shared" si="32"/>
        <v>3845</v>
      </c>
      <c r="K122" s="7"/>
      <c r="L122" s="25">
        <f t="shared" si="27"/>
        <v>1361.4103628389516</v>
      </c>
      <c r="M122" s="17">
        <f t="shared" si="18"/>
        <v>70.734203082818723</v>
      </c>
      <c r="N122" s="17">
        <f t="shared" si="28"/>
        <v>3830.0934862169779</v>
      </c>
      <c r="O122" s="24">
        <f t="shared" si="19"/>
        <v>222.20415316342761</v>
      </c>
      <c r="P122" s="7"/>
      <c r="Q122" s="25">
        <f t="shared" si="20"/>
        <v>1346.3681727754276</v>
      </c>
      <c r="R122" s="24">
        <f t="shared" si="21"/>
        <v>3848.4484333963492</v>
      </c>
      <c r="S122" s="7"/>
      <c r="T122" s="25">
        <f t="shared" si="22"/>
        <v>-0.32760554442228412</v>
      </c>
      <c r="U122" s="24">
        <f t="shared" si="23"/>
        <v>0.94101096764245928</v>
      </c>
      <c r="V122" s="7"/>
      <c r="W122" s="25">
        <f t="shared" si="24"/>
        <v>-0.3404793665450398</v>
      </c>
      <c r="X122" s="24">
        <f t="shared" si="29"/>
        <v>152.14615850820996</v>
      </c>
      <c r="Y122" s="7"/>
      <c r="Z122" s="25">
        <f t="shared" si="30"/>
        <v>-635</v>
      </c>
      <c r="AA122" s="17">
        <f t="shared" si="31"/>
        <v>151.94699999999997</v>
      </c>
      <c r="AB122" s="24">
        <f t="shared" si="25"/>
        <v>2.6519754385278236</v>
      </c>
      <c r="AC122" s="17">
        <f t="shared" si="26"/>
        <v>0.19915850820999026</v>
      </c>
    </row>
    <row r="123" spans="1:29" s="17" customFormat="1" x14ac:dyDescent="0.25">
      <c r="A123" s="17">
        <v>38</v>
      </c>
      <c r="B123" s="17">
        <v>-634</v>
      </c>
      <c r="C123" s="17">
        <v>14082</v>
      </c>
      <c r="D123" s="17">
        <v>15053</v>
      </c>
      <c r="E123" s="17">
        <v>12350</v>
      </c>
      <c r="F123" s="17">
        <v>11371</v>
      </c>
      <c r="G123" s="24"/>
      <c r="H123" s="7"/>
      <c r="I123" s="25">
        <f t="shared" si="32"/>
        <v>1732</v>
      </c>
      <c r="J123" s="24">
        <f t="shared" si="32"/>
        <v>3682</v>
      </c>
      <c r="K123" s="7"/>
      <c r="L123" s="25">
        <f t="shared" si="27"/>
        <v>1739.6972984390063</v>
      </c>
      <c r="M123" s="17">
        <f t="shared" si="18"/>
        <v>59.248403259129091</v>
      </c>
      <c r="N123" s="17">
        <f t="shared" si="28"/>
        <v>3671.4461271403693</v>
      </c>
      <c r="O123" s="24">
        <f t="shared" si="19"/>
        <v>111.38423233724951</v>
      </c>
      <c r="P123" s="7"/>
      <c r="Q123" s="25">
        <f t="shared" si="20"/>
        <v>1725.3681727754276</v>
      </c>
      <c r="R123" s="24">
        <f t="shared" si="21"/>
        <v>3685.4484333963492</v>
      </c>
      <c r="S123" s="7"/>
      <c r="T123" s="25">
        <f t="shared" si="22"/>
        <v>-0.41982586264333571</v>
      </c>
      <c r="U123" s="24">
        <f t="shared" si="23"/>
        <v>0.90115470079094928</v>
      </c>
      <c r="V123" s="7"/>
      <c r="W123" s="25">
        <f t="shared" si="24"/>
        <v>-0.43216429876760815</v>
      </c>
      <c r="X123" s="24">
        <f t="shared" si="29"/>
        <v>146.41659369549097</v>
      </c>
      <c r="Y123" s="7"/>
      <c r="Z123" s="25">
        <f t="shared" si="30"/>
        <v>-634</v>
      </c>
      <c r="AA123" s="17">
        <f t="shared" si="31"/>
        <v>146.24099999999999</v>
      </c>
      <c r="AB123" s="24">
        <f t="shared" si="25"/>
        <v>2.5523869514090274</v>
      </c>
      <c r="AC123" s="17">
        <f t="shared" si="26"/>
        <v>0.17559369549098847</v>
      </c>
    </row>
    <row r="124" spans="1:29" s="17" customFormat="1" x14ac:dyDescent="0.25">
      <c r="A124" s="17">
        <v>39</v>
      </c>
      <c r="B124" s="17">
        <v>-627</v>
      </c>
      <c r="C124" s="17">
        <v>14256</v>
      </c>
      <c r="D124" s="17">
        <v>14947</v>
      </c>
      <c r="E124" s="17">
        <v>12158</v>
      </c>
      <c r="F124" s="17">
        <v>11459</v>
      </c>
      <c r="G124" s="24"/>
      <c r="H124" s="7"/>
      <c r="I124" s="25">
        <f t="shared" si="32"/>
        <v>2098</v>
      </c>
      <c r="J124" s="24">
        <f t="shared" si="32"/>
        <v>3488</v>
      </c>
      <c r="K124" s="7"/>
      <c r="L124" s="25">
        <f t="shared" si="27"/>
        <v>2096.9194330112641</v>
      </c>
      <c r="M124" s="17">
        <f t="shared" si="18"/>
        <v>1.1676250171457312</v>
      </c>
      <c r="N124" s="17">
        <f t="shared" si="28"/>
        <v>3478.64777973018</v>
      </c>
      <c r="O124" s="24">
        <f t="shared" si="19"/>
        <v>87.464023975232237</v>
      </c>
      <c r="P124" s="7"/>
      <c r="Q124" s="25">
        <f t="shared" si="20"/>
        <v>2091.3681727754279</v>
      </c>
      <c r="R124" s="24">
        <f t="shared" si="21"/>
        <v>3491.4484333963492</v>
      </c>
      <c r="S124" s="7"/>
      <c r="T124" s="25">
        <f t="shared" si="22"/>
        <v>-0.50888295095179192</v>
      </c>
      <c r="U124" s="24">
        <f t="shared" si="23"/>
        <v>0.85371840772841578</v>
      </c>
      <c r="V124" s="7"/>
      <c r="W124" s="25">
        <f t="shared" si="24"/>
        <v>-0.52058225110743417</v>
      </c>
      <c r="X124" s="24">
        <f t="shared" si="29"/>
        <v>140.66335172615595</v>
      </c>
      <c r="Y124" s="7"/>
      <c r="Z124" s="25">
        <f t="shared" si="30"/>
        <v>-627</v>
      </c>
      <c r="AA124" s="17">
        <f t="shared" si="31"/>
        <v>140.59799999999998</v>
      </c>
      <c r="AB124" s="24">
        <f t="shared" si="25"/>
        <v>2.4538980217189872</v>
      </c>
      <c r="AC124" s="17">
        <f t="shared" si="26"/>
        <v>6.5351726155967071E-2</v>
      </c>
    </row>
    <row r="125" spans="1:29" s="17" customFormat="1" x14ac:dyDescent="0.25">
      <c r="A125" s="17">
        <v>40</v>
      </c>
      <c r="B125" s="17">
        <v>-633</v>
      </c>
      <c r="C125" s="17">
        <v>14428</v>
      </c>
      <c r="D125" s="17">
        <v>14832</v>
      </c>
      <c r="E125" s="17">
        <v>11992</v>
      </c>
      <c r="F125" s="17">
        <v>11575</v>
      </c>
      <c r="G125" s="24"/>
      <c r="H125" s="7"/>
      <c r="I125" s="25">
        <f t="shared" si="32"/>
        <v>2436</v>
      </c>
      <c r="J125" s="24">
        <f t="shared" si="32"/>
        <v>3257</v>
      </c>
      <c r="K125" s="7"/>
      <c r="L125" s="25">
        <f t="shared" si="27"/>
        <v>2436.9856560901858</v>
      </c>
      <c r="M125" s="17">
        <f t="shared" si="18"/>
        <v>0.97151792812032778</v>
      </c>
      <c r="N125" s="17">
        <f t="shared" si="28"/>
        <v>3249.6996293294892</v>
      </c>
      <c r="O125" s="24">
        <f t="shared" si="19"/>
        <v>53.295411926854328</v>
      </c>
      <c r="P125" s="7"/>
      <c r="Q125" s="25">
        <f t="shared" si="20"/>
        <v>2429.3681727754279</v>
      </c>
      <c r="R125" s="24">
        <f t="shared" si="21"/>
        <v>3260.4484333963492</v>
      </c>
      <c r="S125" s="7"/>
      <c r="T125" s="25">
        <f t="shared" si="22"/>
        <v>-0.5911269286792733</v>
      </c>
      <c r="U125" s="24">
        <f t="shared" si="23"/>
        <v>0.79723498660756398</v>
      </c>
      <c r="V125" s="7"/>
      <c r="W125" s="25">
        <f t="shared" si="24"/>
        <v>-0.60206297934496222</v>
      </c>
      <c r="X125" s="24">
        <f t="shared" si="29"/>
        <v>134.97774919774906</v>
      </c>
      <c r="Y125" s="7"/>
      <c r="Z125" s="25">
        <f t="shared" si="30"/>
        <v>-633</v>
      </c>
      <c r="AA125" s="17">
        <f t="shared" si="31"/>
        <v>134.90099999999998</v>
      </c>
      <c r="AB125" s="24">
        <f t="shared" si="25"/>
        <v>2.3544666142328703</v>
      </c>
      <c r="AC125" s="17">
        <f t="shared" si="26"/>
        <v>7.6749197749080622E-2</v>
      </c>
    </row>
    <row r="126" spans="1:29" s="17" customFormat="1" x14ac:dyDescent="0.25">
      <c r="A126" s="17">
        <v>41</v>
      </c>
      <c r="B126" s="17">
        <v>-627</v>
      </c>
      <c r="C126" s="17">
        <v>14582</v>
      </c>
      <c r="D126" s="17">
        <v>14692</v>
      </c>
      <c r="E126" s="17">
        <v>11828</v>
      </c>
      <c r="F126" s="17">
        <v>11704</v>
      </c>
      <c r="G126" s="24"/>
      <c r="H126" s="7"/>
      <c r="I126" s="25">
        <f t="shared" si="32"/>
        <v>2754</v>
      </c>
      <c r="J126" s="24">
        <f t="shared" si="32"/>
        <v>2988</v>
      </c>
      <c r="K126" s="7"/>
      <c r="L126" s="25">
        <f t="shared" si="27"/>
        <v>2750.1568344680272</v>
      </c>
      <c r="M126" s="17">
        <f t="shared" si="18"/>
        <v>14.769921306143562</v>
      </c>
      <c r="N126" s="17">
        <f t="shared" si="28"/>
        <v>2991.1622344426951</v>
      </c>
      <c r="O126" s="24">
        <f t="shared" si="19"/>
        <v>9.9997266705670658</v>
      </c>
      <c r="P126" s="7"/>
      <c r="Q126" s="25">
        <f t="shared" si="20"/>
        <v>2747.3681727754279</v>
      </c>
      <c r="R126" s="24">
        <f t="shared" si="21"/>
        <v>2991.4484333963492</v>
      </c>
      <c r="S126" s="7"/>
      <c r="T126" s="25">
        <f t="shared" si="22"/>
        <v>-0.66850439884891555</v>
      </c>
      <c r="U126" s="24">
        <f t="shared" si="23"/>
        <v>0.73145992045384489</v>
      </c>
      <c r="V126" s="7"/>
      <c r="W126" s="25">
        <f t="shared" si="24"/>
        <v>-0.67854993053107426</v>
      </c>
      <c r="X126" s="24">
        <f t="shared" si="29"/>
        <v>129.186435478992</v>
      </c>
      <c r="Y126" s="7"/>
      <c r="Z126" s="25">
        <f t="shared" si="30"/>
        <v>-627</v>
      </c>
      <c r="AA126" s="17">
        <f t="shared" si="31"/>
        <v>129.25799999999998</v>
      </c>
      <c r="AB126" s="24">
        <f t="shared" si="25"/>
        <v>2.2559776845428301</v>
      </c>
      <c r="AC126" s="17">
        <f t="shared" si="26"/>
        <v>-7.1564521007985604E-2</v>
      </c>
    </row>
    <row r="127" spans="1:29" s="17" customFormat="1" x14ac:dyDescent="0.25">
      <c r="A127" s="17">
        <v>42</v>
      </c>
      <c r="B127" s="17">
        <v>-607</v>
      </c>
      <c r="C127" s="17">
        <v>14718</v>
      </c>
      <c r="D127" s="17">
        <v>14552</v>
      </c>
      <c r="E127" s="17">
        <v>11689</v>
      </c>
      <c r="F127" s="17">
        <v>11842</v>
      </c>
      <c r="G127" s="24"/>
      <c r="H127" s="7"/>
      <c r="I127" s="25">
        <f t="shared" si="32"/>
        <v>3029</v>
      </c>
      <c r="J127" s="24">
        <f t="shared" si="32"/>
        <v>2710</v>
      </c>
      <c r="K127" s="7"/>
      <c r="L127" s="25">
        <f t="shared" si="27"/>
        <v>3028.0208966831951</v>
      </c>
      <c r="M127" s="17">
        <f t="shared" si="18"/>
        <v>0.95864330497829187</v>
      </c>
      <c r="N127" s="17">
        <f t="shared" si="28"/>
        <v>2713.1314407971754</v>
      </c>
      <c r="O127" s="24">
        <f t="shared" si="19"/>
        <v>9.8059214662145102</v>
      </c>
      <c r="P127" s="7"/>
      <c r="Q127" s="25">
        <f t="shared" si="20"/>
        <v>3022.3681727754279</v>
      </c>
      <c r="R127" s="24">
        <f t="shared" si="21"/>
        <v>2713.4484333963492</v>
      </c>
      <c r="S127" s="7"/>
      <c r="T127" s="25">
        <f t="shared" si="22"/>
        <v>-0.73541887776920356</v>
      </c>
      <c r="U127" s="24">
        <f t="shared" si="23"/>
        <v>0.66348420152918353</v>
      </c>
      <c r="V127" s="7"/>
      <c r="W127" s="25">
        <f t="shared" si="24"/>
        <v>-0.74454288056627627</v>
      </c>
      <c r="X127" s="24">
        <f t="shared" si="29"/>
        <v>123.74262247093259</v>
      </c>
      <c r="Y127" s="7"/>
      <c r="Z127" s="25">
        <f t="shared" si="30"/>
        <v>-607</v>
      </c>
      <c r="AA127" s="17">
        <f t="shared" si="31"/>
        <v>123.79499999999999</v>
      </c>
      <c r="AB127" s="24">
        <f t="shared" si="25"/>
        <v>2.1606303475063799</v>
      </c>
      <c r="AC127" s="17">
        <f t="shared" si="26"/>
        <v>-5.2377529067399564E-2</v>
      </c>
    </row>
    <row r="128" spans="1:29" s="17" customFormat="1" x14ac:dyDescent="0.25">
      <c r="A128" s="17">
        <v>43</v>
      </c>
      <c r="B128" s="17">
        <v>-609</v>
      </c>
      <c r="C128" s="17">
        <v>14848</v>
      </c>
      <c r="D128" s="17">
        <v>14403</v>
      </c>
      <c r="E128" s="17">
        <v>11564</v>
      </c>
      <c r="F128" s="17">
        <v>11994</v>
      </c>
      <c r="G128" s="24"/>
      <c r="H128" s="7"/>
      <c r="I128" s="25">
        <f t="shared" si="32"/>
        <v>3284</v>
      </c>
      <c r="J128" s="24">
        <f t="shared" si="32"/>
        <v>2409</v>
      </c>
      <c r="K128" s="7"/>
      <c r="L128" s="25">
        <f t="shared" si="27"/>
        <v>3279.1997328337447</v>
      </c>
      <c r="M128" s="17">
        <f t="shared" si="18"/>
        <v>23.042564867428236</v>
      </c>
      <c r="N128" s="17">
        <f t="shared" si="28"/>
        <v>2409.3314619981124</v>
      </c>
      <c r="O128" s="24">
        <f t="shared" si="19"/>
        <v>0.10986705619269459</v>
      </c>
      <c r="P128" s="7"/>
      <c r="Q128" s="25">
        <f t="shared" si="20"/>
        <v>3277.3681727754279</v>
      </c>
      <c r="R128" s="24">
        <f t="shared" si="21"/>
        <v>2412.4484333963492</v>
      </c>
      <c r="S128" s="7"/>
      <c r="T128" s="25">
        <f t="shared" si="22"/>
        <v>-0.79746684913165256</v>
      </c>
      <c r="U128" s="24">
        <f t="shared" si="23"/>
        <v>0.58988459218989187</v>
      </c>
      <c r="V128" s="7"/>
      <c r="W128" s="25">
        <f t="shared" si="24"/>
        <v>-0.80559211259606667</v>
      </c>
      <c r="X128" s="24">
        <f t="shared" si="29"/>
        <v>118.25042464931607</v>
      </c>
      <c r="Y128" s="7"/>
      <c r="Z128" s="25">
        <f t="shared" si="30"/>
        <v>-609</v>
      </c>
      <c r="AA128" s="17">
        <f t="shared" si="31"/>
        <v>118.31399999999999</v>
      </c>
      <c r="AB128" s="24">
        <f t="shared" si="25"/>
        <v>2.0649688512045712</v>
      </c>
      <c r="AC128" s="17">
        <f t="shared" si="26"/>
        <v>-6.3575350683919396E-2</v>
      </c>
    </row>
    <row r="129" spans="1:29" s="17" customFormat="1" x14ac:dyDescent="0.25">
      <c r="A129" s="17">
        <v>44</v>
      </c>
      <c r="B129" s="17">
        <v>-627</v>
      </c>
      <c r="C129" s="17">
        <v>14964</v>
      </c>
      <c r="D129" s="17">
        <v>14231</v>
      </c>
      <c r="E129" s="17">
        <v>11447</v>
      </c>
      <c r="F129" s="17">
        <v>12163</v>
      </c>
      <c r="G129" s="24"/>
      <c r="H129" s="7"/>
      <c r="I129" s="25">
        <f t="shared" si="32"/>
        <v>3517</v>
      </c>
      <c r="J129" s="24">
        <f t="shared" si="32"/>
        <v>2068</v>
      </c>
      <c r="K129" s="7"/>
      <c r="L129" s="25">
        <f t="shared" si="27"/>
        <v>3506.4991813781176</v>
      </c>
      <c r="M129" s="17">
        <f t="shared" si="18"/>
        <v>110.26719172967313</v>
      </c>
      <c r="N129" s="17">
        <f t="shared" si="28"/>
        <v>2073.4795403942844</v>
      </c>
      <c r="O129" s="24">
        <f t="shared" si="19"/>
        <v>30.025362932594582</v>
      </c>
      <c r="P129" s="7"/>
      <c r="Q129" s="25">
        <f t="shared" si="20"/>
        <v>3510.3681727754279</v>
      </c>
      <c r="R129" s="24">
        <f t="shared" si="21"/>
        <v>2071.4484333963492</v>
      </c>
      <c r="S129" s="7"/>
      <c r="T129" s="25">
        <f t="shared" si="22"/>
        <v>-0.85416166218047851</v>
      </c>
      <c r="U129" s="24">
        <f t="shared" si="23"/>
        <v>0.50650430386863454</v>
      </c>
      <c r="V129" s="7"/>
      <c r="W129" s="25">
        <f t="shared" si="24"/>
        <v>-0.86115419695481976</v>
      </c>
      <c r="X129" s="24">
        <f t="shared" si="29"/>
        <v>112.50017312515433</v>
      </c>
      <c r="Y129" s="7"/>
      <c r="Z129" s="25">
        <f t="shared" si="30"/>
        <v>-627</v>
      </c>
      <c r="AA129" s="17">
        <f t="shared" si="31"/>
        <v>112.67099999999999</v>
      </c>
      <c r="AB129" s="24">
        <f t="shared" si="25"/>
        <v>1.9664799215145308</v>
      </c>
      <c r="AC129" s="17">
        <f t="shared" si="26"/>
        <v>-0.17082687484565895</v>
      </c>
    </row>
    <row r="130" spans="1:29" s="17" customFormat="1" x14ac:dyDescent="0.25">
      <c r="A130" s="17">
        <v>45</v>
      </c>
      <c r="B130" s="17">
        <v>-621</v>
      </c>
      <c r="C130" s="17">
        <v>15063</v>
      </c>
      <c r="D130" s="17">
        <v>14059</v>
      </c>
      <c r="E130" s="17">
        <v>11356</v>
      </c>
      <c r="F130" s="17">
        <v>12342</v>
      </c>
      <c r="G130" s="24"/>
      <c r="H130" s="7"/>
      <c r="I130" s="25">
        <f t="shared" si="32"/>
        <v>3707</v>
      </c>
      <c r="J130" s="24">
        <f t="shared" si="32"/>
        <v>1717</v>
      </c>
      <c r="K130" s="7"/>
      <c r="L130" s="25">
        <f t="shared" si="27"/>
        <v>3698.1752794865688</v>
      </c>
      <c r="M130" s="17">
        <f t="shared" si="18"/>
        <v>77.87569214017347</v>
      </c>
      <c r="N130" s="17">
        <f t="shared" si="28"/>
        <v>1720.9433374764269</v>
      </c>
      <c r="O130" s="24">
        <f t="shared" si="19"/>
        <v>15.54991045299291</v>
      </c>
      <c r="P130" s="7"/>
      <c r="Q130" s="25">
        <f t="shared" si="20"/>
        <v>3700.3681727754279</v>
      </c>
      <c r="R130" s="24">
        <f t="shared" si="21"/>
        <v>1720.4484333963494</v>
      </c>
      <c r="S130" s="7"/>
      <c r="T130" s="25">
        <f t="shared" si="22"/>
        <v>-0.90039348397995023</v>
      </c>
      <c r="U130" s="24">
        <f t="shared" si="23"/>
        <v>0.42067884580188586</v>
      </c>
      <c r="V130" s="7"/>
      <c r="W130" s="25">
        <f t="shared" si="24"/>
        <v>-0.90621894289292948</v>
      </c>
      <c r="X130" s="24">
        <f t="shared" si="29"/>
        <v>106.9387985796501</v>
      </c>
      <c r="Y130" s="7"/>
      <c r="Z130" s="25">
        <f t="shared" si="30"/>
        <v>-621</v>
      </c>
      <c r="AA130" s="17">
        <f t="shared" si="31"/>
        <v>107.08199999999999</v>
      </c>
      <c r="AB130" s="24">
        <f t="shared" si="25"/>
        <v>1.8689334696205679</v>
      </c>
      <c r="AC130" s="17">
        <f t="shared" si="26"/>
        <v>-0.14320142034989658</v>
      </c>
    </row>
    <row r="131" spans="1:29" s="17" customFormat="1" x14ac:dyDescent="0.25">
      <c r="A131" s="17">
        <v>46</v>
      </c>
      <c r="B131" s="17">
        <v>-635</v>
      </c>
      <c r="C131" s="17">
        <v>15132</v>
      </c>
      <c r="D131" s="17">
        <v>13864</v>
      </c>
      <c r="E131" s="17">
        <v>11270</v>
      </c>
      <c r="F131" s="17">
        <v>12527</v>
      </c>
      <c r="G131" s="24"/>
      <c r="H131" s="7"/>
      <c r="I131" s="25">
        <f t="shared" si="32"/>
        <v>3862</v>
      </c>
      <c r="J131" s="24">
        <f t="shared" si="32"/>
        <v>1337</v>
      </c>
      <c r="K131" s="7"/>
      <c r="L131" s="25">
        <f t="shared" si="27"/>
        <v>3857.8465447857916</v>
      </c>
      <c r="M131" s="17">
        <f t="shared" si="18"/>
        <v>17.251190216435003</v>
      </c>
      <c r="N131" s="17">
        <f t="shared" si="28"/>
        <v>1343.4935420379534</v>
      </c>
      <c r="O131" s="24">
        <f t="shared" si="19"/>
        <v>42.166088198667673</v>
      </c>
      <c r="P131" s="7"/>
      <c r="Q131" s="25">
        <f t="shared" si="20"/>
        <v>3855.3681727754279</v>
      </c>
      <c r="R131" s="24">
        <f t="shared" si="21"/>
        <v>1340.4484333963494</v>
      </c>
      <c r="S131" s="7"/>
      <c r="T131" s="25">
        <f t="shared" si="22"/>
        <v>-0.93810891755320347</v>
      </c>
      <c r="U131" s="24">
        <f t="shared" si="23"/>
        <v>0.32776239547321201</v>
      </c>
      <c r="V131" s="7"/>
      <c r="W131" s="25">
        <f t="shared" si="24"/>
        <v>-0.94266972660607184</v>
      </c>
      <c r="X131" s="24">
        <f t="shared" si="29"/>
        <v>101.20979866141693</v>
      </c>
      <c r="Y131" s="7"/>
      <c r="Z131" s="25">
        <f t="shared" si="30"/>
        <v>-635</v>
      </c>
      <c r="AA131" s="17">
        <f t="shared" si="31"/>
        <v>101.36699999999999</v>
      </c>
      <c r="AB131" s="24">
        <f t="shared" si="25"/>
        <v>1.7691879028690918</v>
      </c>
      <c r="AC131" s="17">
        <f t="shared" si="26"/>
        <v>-0.1572013385830644</v>
      </c>
    </row>
    <row r="132" spans="1:29" s="17" customFormat="1" x14ac:dyDescent="0.25">
      <c r="A132" s="17">
        <v>47</v>
      </c>
      <c r="B132" s="17">
        <v>-640</v>
      </c>
      <c r="C132" s="17">
        <v>15195</v>
      </c>
      <c r="D132" s="17">
        <v>13663</v>
      </c>
      <c r="E132" s="17">
        <v>11208</v>
      </c>
      <c r="F132" s="17">
        <v>12719</v>
      </c>
      <c r="G132" s="24"/>
      <c r="H132" s="7"/>
      <c r="I132" s="25">
        <f t="shared" si="32"/>
        <v>3987</v>
      </c>
      <c r="J132" s="24">
        <f t="shared" si="32"/>
        <v>944</v>
      </c>
      <c r="K132" s="7"/>
      <c r="L132" s="25">
        <f t="shared" si="27"/>
        <v>3980.0127131603317</v>
      </c>
      <c r="M132" s="17">
        <f t="shared" si="18"/>
        <v>48.822177379801623</v>
      </c>
      <c r="N132" s="17">
        <f t="shared" si="28"/>
        <v>949.50154091283082</v>
      </c>
      <c r="O132" s="24">
        <f t="shared" si="19"/>
        <v>30.266952415551366</v>
      </c>
      <c r="P132" s="7"/>
      <c r="Q132" s="25">
        <f t="shared" si="20"/>
        <v>3980.3681727754279</v>
      </c>
      <c r="R132" s="24">
        <f t="shared" si="21"/>
        <v>947.4484333963494</v>
      </c>
      <c r="S132" s="7"/>
      <c r="T132" s="25">
        <f t="shared" si="22"/>
        <v>-0.96852458978969813</v>
      </c>
      <c r="U132" s="24">
        <f t="shared" si="23"/>
        <v>0.23166722447539934</v>
      </c>
      <c r="V132" s="7"/>
      <c r="W132" s="25">
        <f t="shared" si="24"/>
        <v>-0.9717766846103697</v>
      </c>
      <c r="X132" s="24">
        <f t="shared" si="29"/>
        <v>95.446224667290267</v>
      </c>
      <c r="Y132" s="7"/>
      <c r="Z132" s="25">
        <f t="shared" si="30"/>
        <v>-640</v>
      </c>
      <c r="AA132" s="17">
        <f t="shared" si="31"/>
        <v>95.606999999999985</v>
      </c>
      <c r="AB132" s="24">
        <f t="shared" si="25"/>
        <v>1.6686569379542182</v>
      </c>
      <c r="AC132" s="17">
        <f t="shared" si="26"/>
        <v>-0.16077533270971855</v>
      </c>
    </row>
    <row r="133" spans="1:29" s="17" customFormat="1" x14ac:dyDescent="0.25">
      <c r="A133" s="17">
        <v>48</v>
      </c>
      <c r="B133" s="17">
        <v>-629</v>
      </c>
      <c r="C133" s="17">
        <v>15239</v>
      </c>
      <c r="D133" s="17">
        <v>13471</v>
      </c>
      <c r="E133" s="17">
        <v>11173</v>
      </c>
      <c r="F133" s="17">
        <v>12920</v>
      </c>
      <c r="G133" s="24"/>
      <c r="H133" s="7"/>
      <c r="I133" s="25">
        <f t="shared" si="32"/>
        <v>4066</v>
      </c>
      <c r="J133" s="24">
        <f t="shared" si="32"/>
        <v>551</v>
      </c>
      <c r="K133" s="7"/>
      <c r="L133" s="25">
        <f t="shared" si="27"/>
        <v>4060.9688259463737</v>
      </c>
      <c r="M133" s="17">
        <f t="shared" si="18"/>
        <v>25.312712357882226</v>
      </c>
      <c r="N133" s="17">
        <f t="shared" si="28"/>
        <v>552.85942166509642</v>
      </c>
      <c r="O133" s="24">
        <f t="shared" si="19"/>
        <v>3.457448928629943</v>
      </c>
      <c r="P133" s="7"/>
      <c r="Q133" s="25">
        <f t="shared" si="20"/>
        <v>4059.3681727754279</v>
      </c>
      <c r="R133" s="24">
        <f t="shared" si="21"/>
        <v>554.4484333963494</v>
      </c>
      <c r="S133" s="7"/>
      <c r="T133" s="25">
        <f t="shared" si="22"/>
        <v>-0.98774729464316269</v>
      </c>
      <c r="U133" s="24">
        <f t="shared" si="23"/>
        <v>0.13557205347758666</v>
      </c>
      <c r="V133" s="7"/>
      <c r="W133" s="25">
        <f t="shared" si="24"/>
        <v>-0.98968963277112953</v>
      </c>
      <c r="X133" s="24">
        <f t="shared" si="29"/>
        <v>89.837526908363429</v>
      </c>
      <c r="Y133" s="7"/>
      <c r="Z133" s="25">
        <f t="shared" si="30"/>
        <v>-629</v>
      </c>
      <c r="AA133" s="17">
        <f t="shared" si="31"/>
        <v>89.945999999999984</v>
      </c>
      <c r="AB133" s="24">
        <f t="shared" si="25"/>
        <v>1.5698538489988194</v>
      </c>
      <c r="AC133" s="17">
        <f t="shared" si="26"/>
        <v>-0.10847309163655439</v>
      </c>
    </row>
    <row r="134" spans="1:29" s="17" customFormat="1" x14ac:dyDescent="0.25">
      <c r="A134" s="17">
        <v>49</v>
      </c>
      <c r="B134" s="17">
        <v>-615</v>
      </c>
      <c r="C134" s="17">
        <v>15255</v>
      </c>
      <c r="D134" s="17">
        <v>13274</v>
      </c>
      <c r="E134" s="17">
        <v>11149</v>
      </c>
      <c r="F134" s="17">
        <v>13116</v>
      </c>
      <c r="G134" s="24"/>
      <c r="H134" s="7"/>
      <c r="I134" s="25">
        <f t="shared" si="32"/>
        <v>4106</v>
      </c>
      <c r="J134" s="24">
        <f t="shared" si="32"/>
        <v>158</v>
      </c>
      <c r="K134" s="7"/>
      <c r="L134" s="25">
        <f t="shared" si="27"/>
        <v>4101.8702710464322</v>
      </c>
      <c r="M134" s="17">
        <f t="shared" si="18"/>
        <v>17.05466122993613</v>
      </c>
      <c r="N134" s="17">
        <f t="shared" si="28"/>
        <v>159.75700835784926</v>
      </c>
      <c r="O134" s="24">
        <f t="shared" si="19"/>
        <v>3.0870783695521484</v>
      </c>
      <c r="P134" s="7"/>
      <c r="Q134" s="25">
        <f t="shared" si="20"/>
        <v>4099.3681727754274</v>
      </c>
      <c r="R134" s="24">
        <f t="shared" si="21"/>
        <v>161.4484333963494</v>
      </c>
      <c r="S134" s="7"/>
      <c r="T134" s="25">
        <f t="shared" si="22"/>
        <v>-0.99748030975884083</v>
      </c>
      <c r="U134" s="24">
        <f t="shared" si="23"/>
        <v>3.9476882479773961E-2</v>
      </c>
      <c r="V134" s="7"/>
      <c r="W134" s="25">
        <f t="shared" si="24"/>
        <v>-0.99811200736888983</v>
      </c>
      <c r="X134" s="24">
        <f t="shared" si="29"/>
        <v>84.302401876209956</v>
      </c>
      <c r="Y134" s="7"/>
      <c r="Z134" s="25">
        <f t="shared" si="30"/>
        <v>-615</v>
      </c>
      <c r="AA134" s="17">
        <f t="shared" si="31"/>
        <v>84.410999999999987</v>
      </c>
      <c r="AB134" s="24">
        <f t="shared" si="25"/>
        <v>1.4732498749009333</v>
      </c>
      <c r="AC134" s="17">
        <f t="shared" si="26"/>
        <v>-0.10859812379003131</v>
      </c>
    </row>
    <row r="135" spans="1:29" s="17" customFormat="1" x14ac:dyDescent="0.25">
      <c r="A135" s="17">
        <v>50</v>
      </c>
      <c r="B135" s="17">
        <v>-622</v>
      </c>
      <c r="C135" s="17">
        <v>15269</v>
      </c>
      <c r="D135" s="17">
        <v>13079</v>
      </c>
      <c r="E135" s="17">
        <v>11155</v>
      </c>
      <c r="F135" s="17">
        <v>13320</v>
      </c>
      <c r="G135" s="24"/>
      <c r="H135" s="7"/>
      <c r="I135" s="25">
        <f t="shared" si="32"/>
        <v>4114</v>
      </c>
      <c r="J135" s="24">
        <f t="shared" si="32"/>
        <v>-241</v>
      </c>
      <c r="K135" s="7"/>
      <c r="L135" s="25">
        <f t="shared" si="27"/>
        <v>4104.3732044120316</v>
      </c>
      <c r="M135" s="17">
        <f t="shared" si="18"/>
        <v>92.675193292528718</v>
      </c>
      <c r="N135" s="17">
        <f t="shared" si="28"/>
        <v>-239.35951636622065</v>
      </c>
      <c r="O135" s="24">
        <f t="shared" si="19"/>
        <v>2.6911865526979137</v>
      </c>
      <c r="P135" s="7"/>
      <c r="Q135" s="25">
        <f t="shared" si="20"/>
        <v>4107.3681727754274</v>
      </c>
      <c r="R135" s="24">
        <f t="shared" si="21"/>
        <v>-237.5515666036506</v>
      </c>
      <c r="S135" s="7"/>
      <c r="T135" s="25">
        <f t="shared" si="22"/>
        <v>-0.99942691278197648</v>
      </c>
      <c r="U135" s="24">
        <f t="shared" si="23"/>
        <v>-5.808539036533357E-2</v>
      </c>
      <c r="V135" s="7"/>
      <c r="W135" s="25">
        <f t="shared" si="24"/>
        <v>-0.99872722106578704</v>
      </c>
      <c r="X135" s="24">
        <f t="shared" si="29"/>
        <v>78.70890580422963</v>
      </c>
      <c r="Y135" s="7"/>
      <c r="Z135" s="25">
        <f t="shared" si="30"/>
        <v>-622</v>
      </c>
      <c r="AA135" s="17">
        <f t="shared" si="31"/>
        <v>78.812999999999988</v>
      </c>
      <c r="AB135" s="24">
        <f t="shared" si="25"/>
        <v>1.3755463433742907</v>
      </c>
      <c r="AC135" s="17">
        <f t="shared" si="26"/>
        <v>-0.10409419577035806</v>
      </c>
    </row>
    <row r="136" spans="1:29" s="17" customFormat="1" x14ac:dyDescent="0.25">
      <c r="A136" s="17">
        <v>51</v>
      </c>
      <c r="B136" s="17">
        <v>-602</v>
      </c>
      <c r="C136" s="17">
        <v>15236</v>
      </c>
      <c r="D136" s="17">
        <v>12878</v>
      </c>
      <c r="E136" s="17">
        <v>11165</v>
      </c>
      <c r="F136" s="17">
        <v>13508</v>
      </c>
      <c r="G136" s="24"/>
      <c r="H136" s="7"/>
      <c r="I136" s="25">
        <f t="shared" si="32"/>
        <v>4071</v>
      </c>
      <c r="J136" s="24">
        <f t="shared" si="32"/>
        <v>-630</v>
      </c>
      <c r="K136" s="7"/>
      <c r="L136" s="25">
        <f t="shared" si="27"/>
        <v>4069.5523011394121</v>
      </c>
      <c r="M136" s="17">
        <f t="shared" si="18"/>
        <v>2.0958319909476031</v>
      </c>
      <c r="N136" s="17">
        <f t="shared" si="28"/>
        <v>-623.53667582079413</v>
      </c>
      <c r="O136" s="24">
        <f t="shared" si="19"/>
        <v>41.774559445507229</v>
      </c>
      <c r="P136" s="7"/>
      <c r="Q136" s="25">
        <f t="shared" si="20"/>
        <v>4064.3681727754279</v>
      </c>
      <c r="R136" s="24">
        <f t="shared" si="21"/>
        <v>-626.5515666036506</v>
      </c>
      <c r="S136" s="7"/>
      <c r="T136" s="25">
        <f t="shared" si="22"/>
        <v>-0.98896392153262247</v>
      </c>
      <c r="U136" s="24">
        <f t="shared" si="23"/>
        <v>-0.15320249346494969</v>
      </c>
      <c r="V136" s="7"/>
      <c r="W136" s="25">
        <f t="shared" si="24"/>
        <v>-0.9869650574160983</v>
      </c>
      <c r="X136" s="24">
        <f t="shared" si="29"/>
        <v>73.214075813594093</v>
      </c>
      <c r="Y136" s="7"/>
      <c r="Z136" s="25">
        <f t="shared" si="30"/>
        <v>-602</v>
      </c>
      <c r="AA136" s="17">
        <f t="shared" si="31"/>
        <v>73.394999999999982</v>
      </c>
      <c r="AB136" s="24">
        <f t="shared" si="25"/>
        <v>1.2809844045012377</v>
      </c>
      <c r="AC136" s="17">
        <f t="shared" si="26"/>
        <v>-0.18092418640588903</v>
      </c>
    </row>
    <row r="137" spans="1:29" s="17" customFormat="1" x14ac:dyDescent="0.25">
      <c r="A137" s="17">
        <v>52</v>
      </c>
      <c r="B137" s="17">
        <v>-625</v>
      </c>
      <c r="C137" s="17">
        <v>15206</v>
      </c>
      <c r="D137" s="17">
        <v>12692</v>
      </c>
      <c r="E137" s="17">
        <v>11210</v>
      </c>
      <c r="F137" s="17">
        <v>13711</v>
      </c>
      <c r="G137" s="24"/>
      <c r="H137" s="7"/>
      <c r="I137" s="25">
        <f t="shared" si="32"/>
        <v>3996</v>
      </c>
      <c r="J137" s="24">
        <f t="shared" si="32"/>
        <v>-1019</v>
      </c>
      <c r="K137" s="7"/>
      <c r="L137" s="25">
        <f t="shared" si="27"/>
        <v>3994.9775986370746</v>
      </c>
      <c r="M137" s="17">
        <f t="shared" si="18"/>
        <v>1.0453045469117015</v>
      </c>
      <c r="N137" s="17">
        <f t="shared" si="28"/>
        <v>-1016.4736234990543</v>
      </c>
      <c r="O137" s="24">
        <f t="shared" si="19"/>
        <v>6.3825782245307909</v>
      </c>
      <c r="P137" s="7"/>
      <c r="Q137" s="25">
        <f t="shared" si="20"/>
        <v>3989.3681727754279</v>
      </c>
      <c r="R137" s="24">
        <f t="shared" si="21"/>
        <v>-1015.5515666036506</v>
      </c>
      <c r="S137" s="7"/>
      <c r="T137" s="25">
        <f t="shared" si="22"/>
        <v>-0.97071451819072574</v>
      </c>
      <c r="U137" s="24">
        <f t="shared" si="23"/>
        <v>-0.24831959656456581</v>
      </c>
      <c r="V137" s="7"/>
      <c r="W137" s="25">
        <f t="shared" si="24"/>
        <v>-0.96741575648394817</v>
      </c>
      <c r="X137" s="24">
        <f t="shared" si="29"/>
        <v>67.641365352303296</v>
      </c>
      <c r="Y137" s="7"/>
      <c r="Z137" s="25">
        <f t="shared" si="30"/>
        <v>-625</v>
      </c>
      <c r="AA137" s="17">
        <f t="shared" si="31"/>
        <v>67.769999999999982</v>
      </c>
      <c r="AB137" s="24">
        <f t="shared" si="25"/>
        <v>1.1828096340765568</v>
      </c>
      <c r="AC137" s="17">
        <f t="shared" si="26"/>
        <v>-0.12863464769668553</v>
      </c>
    </row>
    <row r="138" spans="1:29" s="17" customFormat="1" x14ac:dyDescent="0.25">
      <c r="A138" s="17">
        <v>53</v>
      </c>
      <c r="B138" s="17">
        <v>-633</v>
      </c>
      <c r="C138" s="17">
        <v>15158</v>
      </c>
      <c r="D138" s="17">
        <v>12502</v>
      </c>
      <c r="E138" s="17">
        <v>11273</v>
      </c>
      <c r="F138" s="17">
        <v>13907</v>
      </c>
      <c r="G138" s="24"/>
      <c r="H138" s="7"/>
      <c r="I138" s="25">
        <f t="shared" si="32"/>
        <v>3885</v>
      </c>
      <c r="J138" s="24">
        <f t="shared" si="32"/>
        <v>-1405</v>
      </c>
      <c r="K138" s="7"/>
      <c r="L138" s="25">
        <f t="shared" si="27"/>
        <v>3880.2811298596057</v>
      </c>
      <c r="M138" s="17">
        <f t="shared" si="18"/>
        <v>22.267735401904933</v>
      </c>
      <c r="N138" s="17">
        <f t="shared" si="28"/>
        <v>-1404.4612558436004</v>
      </c>
      <c r="O138" s="24">
        <f t="shared" si="19"/>
        <v>0.29024526605473416</v>
      </c>
      <c r="P138" s="7"/>
      <c r="Q138" s="25">
        <f t="shared" si="20"/>
        <v>3878.3681727754279</v>
      </c>
      <c r="R138" s="24">
        <f t="shared" si="21"/>
        <v>-1401.5515666036506</v>
      </c>
      <c r="S138" s="7"/>
      <c r="T138" s="25">
        <f t="shared" si="22"/>
        <v>-0.94370540124471847</v>
      </c>
      <c r="U138" s="24">
        <f t="shared" si="23"/>
        <v>-0.34270314874053448</v>
      </c>
      <c r="V138" s="7"/>
      <c r="W138" s="25">
        <f t="shared" si="24"/>
        <v>-0.93911593791823</v>
      </c>
      <c r="X138" s="24">
        <f t="shared" si="29"/>
        <v>61.989356251777281</v>
      </c>
      <c r="Y138" s="7"/>
      <c r="Z138" s="25">
        <f t="shared" si="30"/>
        <v>-633</v>
      </c>
      <c r="AA138" s="17">
        <f t="shared" si="31"/>
        <v>62.072999999999979</v>
      </c>
      <c r="AB138" s="24">
        <f t="shared" si="25"/>
        <v>1.0833782265904397</v>
      </c>
      <c r="AC138" s="17">
        <f t="shared" si="26"/>
        <v>-8.3643748222698378E-2</v>
      </c>
    </row>
    <row r="139" spans="1:29" s="17" customFormat="1" x14ac:dyDescent="0.25">
      <c r="A139" s="17">
        <v>54</v>
      </c>
      <c r="B139" s="17">
        <v>-630</v>
      </c>
      <c r="C139" s="17">
        <v>15068</v>
      </c>
      <c r="D139" s="17">
        <v>12308</v>
      </c>
      <c r="E139" s="17">
        <v>11342</v>
      </c>
      <c r="F139" s="17">
        <v>14088</v>
      </c>
      <c r="G139" s="24"/>
      <c r="H139" s="7"/>
      <c r="I139" s="25">
        <f t="shared" si="32"/>
        <v>3726</v>
      </c>
      <c r="J139" s="24">
        <f t="shared" si="32"/>
        <v>-1780</v>
      </c>
      <c r="K139" s="7"/>
      <c r="L139" s="25">
        <f t="shared" si="27"/>
        <v>3728.1114822317836</v>
      </c>
      <c r="M139" s="17">
        <f t="shared" si="18"/>
        <v>4.4583572151379007</v>
      </c>
      <c r="N139" s="17">
        <f t="shared" si="28"/>
        <v>-1776.8475646363611</v>
      </c>
      <c r="O139" s="24">
        <f t="shared" si="19"/>
        <v>9.9378487219212186</v>
      </c>
      <c r="P139" s="7"/>
      <c r="Q139" s="25">
        <f t="shared" si="20"/>
        <v>3719.3681727754279</v>
      </c>
      <c r="R139" s="24">
        <f t="shared" si="21"/>
        <v>-1776.5515666036506</v>
      </c>
      <c r="S139" s="7"/>
      <c r="T139" s="25">
        <f t="shared" si="22"/>
        <v>-0.9050166661598974</v>
      </c>
      <c r="U139" s="24">
        <f t="shared" si="23"/>
        <v>-0.43439701419646265</v>
      </c>
      <c r="V139" s="7"/>
      <c r="W139" s="25">
        <f t="shared" si="24"/>
        <v>-0.89917212339589014</v>
      </c>
      <c r="X139" s="24">
        <f t="shared" si="29"/>
        <v>56.251897373842553</v>
      </c>
      <c r="Y139" s="7"/>
      <c r="Z139" s="25">
        <f t="shared" si="30"/>
        <v>-630</v>
      </c>
      <c r="AA139" s="17">
        <f t="shared" si="31"/>
        <v>56.402999999999977</v>
      </c>
      <c r="AB139" s="24">
        <f t="shared" si="25"/>
        <v>0.98441805800236137</v>
      </c>
      <c r="AC139" s="17">
        <f t="shared" si="26"/>
        <v>-0.15110262615742442</v>
      </c>
    </row>
    <row r="140" spans="1:29" s="17" customFormat="1" x14ac:dyDescent="0.25">
      <c r="A140" s="17">
        <v>55</v>
      </c>
      <c r="B140" s="17">
        <v>-633</v>
      </c>
      <c r="C140" s="17">
        <v>14983</v>
      </c>
      <c r="D140" s="17">
        <v>12134</v>
      </c>
      <c r="E140" s="17">
        <v>11441</v>
      </c>
      <c r="F140" s="17">
        <v>14269</v>
      </c>
      <c r="G140" s="24"/>
      <c r="H140" s="7"/>
      <c r="I140" s="25">
        <f t="shared" si="32"/>
        <v>3542</v>
      </c>
      <c r="J140" s="24">
        <f t="shared" si="32"/>
        <v>-2135</v>
      </c>
      <c r="K140" s="7"/>
      <c r="L140" s="25">
        <f t="shared" si="27"/>
        <v>3538.5245278683624</v>
      </c>
      <c r="M140" s="17">
        <f t="shared" si="18"/>
        <v>12.078906537789717</v>
      </c>
      <c r="N140" s="17">
        <f t="shared" si="28"/>
        <v>-2133.4896258960507</v>
      </c>
      <c r="O140" s="24">
        <f t="shared" si="19"/>
        <v>2.281229933880617</v>
      </c>
      <c r="P140" s="7"/>
      <c r="Q140" s="25">
        <f t="shared" si="20"/>
        <v>3535.3681727754279</v>
      </c>
      <c r="R140" s="24">
        <f t="shared" si="21"/>
        <v>-2131.5515666036508</v>
      </c>
      <c r="S140" s="7"/>
      <c r="T140" s="25">
        <f t="shared" si="22"/>
        <v>-0.86024479662777742</v>
      </c>
      <c r="U140" s="24">
        <f t="shared" si="23"/>
        <v>-0.52120054016140804</v>
      </c>
      <c r="V140" s="7"/>
      <c r="W140" s="25">
        <f t="shared" si="24"/>
        <v>-0.85321135326629993</v>
      </c>
      <c r="X140" s="24">
        <f t="shared" si="29"/>
        <v>50.617972208874789</v>
      </c>
      <c r="Y140" s="7"/>
      <c r="Z140" s="25">
        <f t="shared" si="30"/>
        <v>-633</v>
      </c>
      <c r="AA140" s="17">
        <f t="shared" si="31"/>
        <v>50.705999999999975</v>
      </c>
      <c r="AB140" s="24">
        <f t="shared" si="25"/>
        <v>0.88498665051624437</v>
      </c>
      <c r="AC140" s="17">
        <f t="shared" si="26"/>
        <v>-8.8027791125185217E-2</v>
      </c>
    </row>
    <row r="141" spans="1:29" s="17" customFormat="1" x14ac:dyDescent="0.25">
      <c r="A141" s="17">
        <v>56</v>
      </c>
      <c r="B141" s="17">
        <v>-635</v>
      </c>
      <c r="C141" s="17">
        <v>14861</v>
      </c>
      <c r="D141" s="17">
        <v>11961</v>
      </c>
      <c r="E141" s="17">
        <v>11550</v>
      </c>
      <c r="F141" s="17">
        <v>14429</v>
      </c>
      <c r="G141" s="24"/>
      <c r="H141" s="7"/>
      <c r="I141" s="25">
        <f t="shared" si="32"/>
        <v>3311</v>
      </c>
      <c r="J141" s="24">
        <f t="shared" si="32"/>
        <v>-2468</v>
      </c>
      <c r="K141" s="7"/>
      <c r="L141" s="25">
        <f t="shared" si="27"/>
        <v>3313.2665303470926</v>
      </c>
      <c r="M141" s="17">
        <f t="shared" si="18"/>
        <v>5.1371598142917563</v>
      </c>
      <c r="N141" s="17">
        <f t="shared" si="28"/>
        <v>-2470.0709260891522</v>
      </c>
      <c r="O141" s="24">
        <f t="shared" si="19"/>
        <v>4.2887348667311462</v>
      </c>
      <c r="P141" s="7"/>
      <c r="Q141" s="25">
        <f t="shared" si="20"/>
        <v>3304.3681727754279</v>
      </c>
      <c r="R141" s="24">
        <f t="shared" si="21"/>
        <v>-2464.5515666036508</v>
      </c>
      <c r="S141" s="7"/>
      <c r="T141" s="25">
        <f t="shared" si="22"/>
        <v>-0.80403663433473538</v>
      </c>
      <c r="U141" s="24">
        <f t="shared" si="23"/>
        <v>-0.60262469268627217</v>
      </c>
      <c r="V141" s="7"/>
      <c r="W141" s="25">
        <f t="shared" si="24"/>
        <v>-0.79588664518723473</v>
      </c>
      <c r="X141" s="24">
        <f t="shared" si="29"/>
        <v>44.905385794847632</v>
      </c>
      <c r="Y141" s="7"/>
      <c r="Z141" s="25">
        <f t="shared" si="30"/>
        <v>-635</v>
      </c>
      <c r="AA141" s="17">
        <f t="shared" si="31"/>
        <v>44.990999999999971</v>
      </c>
      <c r="AB141" s="24">
        <f t="shared" si="25"/>
        <v>0.78524108376476831</v>
      </c>
      <c r="AC141" s="17">
        <f t="shared" si="26"/>
        <v>-8.5614205152339196E-2</v>
      </c>
    </row>
    <row r="142" spans="1:29" s="17" customFormat="1" x14ac:dyDescent="0.25">
      <c r="A142" s="17">
        <v>57</v>
      </c>
      <c r="B142" s="17">
        <v>-616</v>
      </c>
      <c r="C142" s="17">
        <v>14731</v>
      </c>
      <c r="D142" s="17">
        <v>11811</v>
      </c>
      <c r="E142" s="17">
        <v>11670</v>
      </c>
      <c r="F142" s="17">
        <v>14583</v>
      </c>
      <c r="G142" s="24"/>
      <c r="H142" s="7"/>
      <c r="I142" s="25">
        <f t="shared" si="32"/>
        <v>3061</v>
      </c>
      <c r="J142" s="24">
        <f t="shared" si="32"/>
        <v>-2772</v>
      </c>
      <c r="K142" s="7"/>
      <c r="L142" s="25">
        <f t="shared" si="27"/>
        <v>3063.2971290279788</v>
      </c>
      <c r="M142" s="17">
        <f t="shared" si="18"/>
        <v>5.2768017711829476</v>
      </c>
      <c r="N142" s="17">
        <f t="shared" si="28"/>
        <v>-2773.1328818716279</v>
      </c>
      <c r="O142" s="24">
        <f t="shared" si="19"/>
        <v>1.2834213350631052</v>
      </c>
      <c r="P142" s="7"/>
      <c r="Q142" s="25">
        <f t="shared" si="20"/>
        <v>3054.3681727754279</v>
      </c>
      <c r="R142" s="24">
        <f t="shared" si="21"/>
        <v>-2768.5515666036508</v>
      </c>
      <c r="S142" s="7"/>
      <c r="T142" s="25">
        <f t="shared" si="22"/>
        <v>-0.74320528986174617</v>
      </c>
      <c r="U142" s="24">
        <f t="shared" si="23"/>
        <v>-0.67695785294921129</v>
      </c>
      <c r="V142" s="7"/>
      <c r="W142" s="25">
        <f t="shared" si="24"/>
        <v>-0.73403510516898318</v>
      </c>
      <c r="X142" s="24">
        <f t="shared" si="29"/>
        <v>39.353901594906802</v>
      </c>
      <c r="Y142" s="7"/>
      <c r="Z142" s="25">
        <f t="shared" si="30"/>
        <v>-616</v>
      </c>
      <c r="AA142" s="17">
        <f t="shared" si="31"/>
        <v>39.446999999999974</v>
      </c>
      <c r="AB142" s="24">
        <f t="shared" si="25"/>
        <v>0.68848003003420277</v>
      </c>
      <c r="AC142" s="17">
        <f t="shared" si="26"/>
        <v>-9.3098405093172687E-2</v>
      </c>
    </row>
    <row r="143" spans="1:29" s="17" customFormat="1" x14ac:dyDescent="0.25">
      <c r="A143" s="17">
        <v>58</v>
      </c>
      <c r="B143" s="17">
        <v>-612</v>
      </c>
      <c r="C143" s="17">
        <v>14599</v>
      </c>
      <c r="D143" s="17">
        <v>11676</v>
      </c>
      <c r="E143" s="17">
        <v>11819</v>
      </c>
      <c r="F143" s="17">
        <v>14729</v>
      </c>
      <c r="G143" s="24"/>
      <c r="H143" s="7"/>
      <c r="I143" s="25">
        <f t="shared" si="32"/>
        <v>2780</v>
      </c>
      <c r="J143" s="24">
        <f t="shared" si="32"/>
        <v>-3053</v>
      </c>
      <c r="K143" s="7"/>
      <c r="L143" s="25">
        <f t="shared" si="27"/>
        <v>2786.6113009163514</v>
      </c>
      <c r="M143" s="17">
        <f t="shared" si="18"/>
        <v>43.709299806549005</v>
      </c>
      <c r="N143" s="17">
        <f t="shared" si="28"/>
        <v>-3048.5203787699143</v>
      </c>
      <c r="O143" s="24">
        <f t="shared" si="19"/>
        <v>20.067006365034882</v>
      </c>
      <c r="P143" s="7"/>
      <c r="Q143" s="25">
        <f t="shared" si="20"/>
        <v>2773.3681727754279</v>
      </c>
      <c r="R143" s="24">
        <f t="shared" si="21"/>
        <v>-3049.5515666036508</v>
      </c>
      <c r="S143" s="7"/>
      <c r="T143" s="25">
        <f t="shared" si="22"/>
        <v>-0.67483085867410642</v>
      </c>
      <c r="U143" s="24">
        <f t="shared" si="23"/>
        <v>-0.74566712279752012</v>
      </c>
      <c r="V143" s="7"/>
      <c r="W143" s="25">
        <f t="shared" si="24"/>
        <v>-0.66471653311222123</v>
      </c>
      <c r="X143" s="24">
        <f t="shared" si="29"/>
        <v>33.752492218900215</v>
      </c>
      <c r="Y143" s="7"/>
      <c r="Z143" s="25">
        <f t="shared" si="30"/>
        <v>-612</v>
      </c>
      <c r="AA143" s="17">
        <f t="shared" si="31"/>
        <v>33.938999999999972</v>
      </c>
      <c r="AB143" s="24">
        <f t="shared" si="25"/>
        <v>0.592347294834355</v>
      </c>
      <c r="AC143" s="17">
        <f t="shared" si="26"/>
        <v>-0.18650778109975619</v>
      </c>
    </row>
    <row r="144" spans="1:29" s="17" customFormat="1" x14ac:dyDescent="0.25">
      <c r="A144" s="17">
        <v>59</v>
      </c>
      <c r="B144" s="17">
        <v>-619</v>
      </c>
      <c r="C144" s="17">
        <v>14451</v>
      </c>
      <c r="D144" s="17">
        <v>11556</v>
      </c>
      <c r="E144" s="17">
        <v>11972</v>
      </c>
      <c r="F144" s="17">
        <v>14851</v>
      </c>
      <c r="G144" s="24"/>
      <c r="H144" s="7"/>
      <c r="I144" s="25">
        <f t="shared" si="32"/>
        <v>2479</v>
      </c>
      <c r="J144" s="24">
        <f t="shared" si="32"/>
        <v>-3295</v>
      </c>
      <c r="K144" s="7"/>
      <c r="L144" s="25">
        <f t="shared" si="27"/>
        <v>2480.6430939731495</v>
      </c>
      <c r="M144" s="17">
        <f t="shared" si="18"/>
        <v>2.6997578046000843</v>
      </c>
      <c r="N144" s="17">
        <f t="shared" si="28"/>
        <v>-3298.3860768411405</v>
      </c>
      <c r="O144" s="24">
        <f t="shared" si="19"/>
        <v>11.465516374107981</v>
      </c>
      <c r="P144" s="7"/>
      <c r="Q144" s="25">
        <f t="shared" si="20"/>
        <v>2472.3681727754279</v>
      </c>
      <c r="R144" s="24">
        <f t="shared" si="21"/>
        <v>-3291.5515666036508</v>
      </c>
      <c r="S144" s="7"/>
      <c r="T144" s="25">
        <f t="shared" si="22"/>
        <v>-0.60158991992862743</v>
      </c>
      <c r="U144" s="24">
        <f t="shared" si="23"/>
        <v>-0.80484023063841237</v>
      </c>
      <c r="V144" s="7"/>
      <c r="W144" s="25">
        <f t="shared" si="24"/>
        <v>-0.59066115377353223</v>
      </c>
      <c r="X144" s="24">
        <f t="shared" si="29"/>
        <v>28.31187739492384</v>
      </c>
      <c r="Y144" s="7"/>
      <c r="Z144" s="25">
        <f t="shared" si="30"/>
        <v>-619</v>
      </c>
      <c r="AA144" s="17">
        <f t="shared" si="31"/>
        <v>28.367999999999974</v>
      </c>
      <c r="AB144" s="24">
        <f t="shared" si="25"/>
        <v>0.49511500220575094</v>
      </c>
      <c r="AC144" s="17">
        <f t="shared" si="26"/>
        <v>-5.6122605076133425E-2</v>
      </c>
    </row>
    <row r="145" spans="1:29" s="17" customFormat="1" x14ac:dyDescent="0.25">
      <c r="A145" s="17">
        <v>60</v>
      </c>
      <c r="B145" s="17">
        <v>-623</v>
      </c>
      <c r="C145" s="17">
        <v>14280</v>
      </c>
      <c r="D145" s="17">
        <v>11444</v>
      </c>
      <c r="E145" s="17">
        <v>12135</v>
      </c>
      <c r="F145" s="17">
        <v>14963</v>
      </c>
      <c r="G145" s="24"/>
      <c r="H145" s="7"/>
      <c r="I145" s="25">
        <f t="shared" si="32"/>
        <v>2145</v>
      </c>
      <c r="J145" s="24">
        <f t="shared" si="32"/>
        <v>-3519</v>
      </c>
      <c r="K145" s="7"/>
      <c r="L145" s="25">
        <f t="shared" si="27"/>
        <v>2149.0925446146434</v>
      </c>
      <c r="M145" s="17">
        <f t="shared" si="18"/>
        <v>16.748921422846937</v>
      </c>
      <c r="N145" s="17">
        <f t="shared" si="28"/>
        <v>-3518.3682913064599</v>
      </c>
      <c r="O145" s="24">
        <f t="shared" si="19"/>
        <v>0.39905587349411048</v>
      </c>
      <c r="P145" s="7"/>
      <c r="Q145" s="25">
        <f t="shared" si="20"/>
        <v>2138.3681727754279</v>
      </c>
      <c r="R145" s="24">
        <f t="shared" si="21"/>
        <v>-3515.5515666036508</v>
      </c>
      <c r="S145" s="7"/>
      <c r="T145" s="25">
        <f t="shared" si="22"/>
        <v>-0.52031924371271387</v>
      </c>
      <c r="U145" s="24">
        <f t="shared" si="23"/>
        <v>-0.85961203293742006</v>
      </c>
      <c r="V145" s="7"/>
      <c r="W145" s="25">
        <f t="shared" si="24"/>
        <v>-0.50863535996751064</v>
      </c>
      <c r="X145" s="24">
        <f t="shared" si="29"/>
        <v>22.650392406538117</v>
      </c>
      <c r="Y145" s="7"/>
      <c r="Z145" s="25">
        <f t="shared" si="30"/>
        <v>-623</v>
      </c>
      <c r="AA145" s="17">
        <f t="shared" si="31"/>
        <v>22.760999999999974</v>
      </c>
      <c r="AB145" s="24">
        <f t="shared" si="25"/>
        <v>0.3972543910464289</v>
      </c>
      <c r="AC145" s="17">
        <f t="shared" si="26"/>
        <v>-0.11060759346185733</v>
      </c>
    </row>
    <row r="146" spans="1:29" s="17" customFormat="1" x14ac:dyDescent="0.25">
      <c r="A146" s="17">
        <v>61</v>
      </c>
      <c r="B146" s="17">
        <v>-625</v>
      </c>
      <c r="C146" s="17">
        <v>14110</v>
      </c>
      <c r="D146" s="17">
        <v>11351</v>
      </c>
      <c r="E146" s="17">
        <v>12317</v>
      </c>
      <c r="F146" s="17">
        <v>15061</v>
      </c>
      <c r="G146" s="24"/>
      <c r="H146" s="7"/>
      <c r="I146" s="25">
        <f t="shared" si="32"/>
        <v>1793</v>
      </c>
      <c r="J146" s="24">
        <f t="shared" si="32"/>
        <v>-3710</v>
      </c>
      <c r="K146" s="7"/>
      <c r="L146" s="25">
        <f t="shared" si="27"/>
        <v>1795.8688034433258</v>
      </c>
      <c r="M146" s="17">
        <f t="shared" si="18"/>
        <v>8.230033196437736</v>
      </c>
      <c r="N146" s="17">
        <f t="shared" si="28"/>
        <v>-3705.1881137022956</v>
      </c>
      <c r="O146" s="24">
        <f t="shared" si="19"/>
        <v>23.1542497420354</v>
      </c>
      <c r="P146" s="7"/>
      <c r="Q146" s="25">
        <f t="shared" si="20"/>
        <v>1786.3681727754276</v>
      </c>
      <c r="R146" s="24">
        <f t="shared" si="21"/>
        <v>-3706.5515666036508</v>
      </c>
      <c r="S146" s="7"/>
      <c r="T146" s="25">
        <f t="shared" si="22"/>
        <v>-0.43466871069474511</v>
      </c>
      <c r="U146" s="24">
        <f t="shared" si="23"/>
        <v>-0.9063147750763062</v>
      </c>
      <c r="V146" s="7"/>
      <c r="W146" s="25">
        <f t="shared" si="24"/>
        <v>-0.42233943134131424</v>
      </c>
      <c r="X146" s="24">
        <f t="shared" si="29"/>
        <v>17.022795382492347</v>
      </c>
      <c r="Y146" s="7"/>
      <c r="Z146" s="25">
        <f t="shared" si="30"/>
        <v>-625</v>
      </c>
      <c r="AA146" s="17">
        <f t="shared" si="31"/>
        <v>17.135999999999974</v>
      </c>
      <c r="AB146" s="24">
        <f t="shared" si="25"/>
        <v>0.29907962062174787</v>
      </c>
      <c r="AC146" s="17">
        <f t="shared" si="26"/>
        <v>-0.11320461750762689</v>
      </c>
    </row>
    <row r="147" spans="1:29" s="17" customFormat="1" x14ac:dyDescent="0.25">
      <c r="A147" s="17">
        <v>62</v>
      </c>
      <c r="B147" s="17">
        <v>-632</v>
      </c>
      <c r="C147" s="17">
        <v>13922</v>
      </c>
      <c r="D147" s="17">
        <v>11278</v>
      </c>
      <c r="E147" s="17">
        <v>12502</v>
      </c>
      <c r="F147" s="17">
        <v>15145</v>
      </c>
      <c r="G147" s="24"/>
      <c r="H147" s="7"/>
      <c r="I147" s="25">
        <f t="shared" si="32"/>
        <v>1420</v>
      </c>
      <c r="J147" s="24">
        <f t="shared" si="32"/>
        <v>-3867</v>
      </c>
      <c r="K147" s="7"/>
      <c r="L147" s="25">
        <f t="shared" si="27"/>
        <v>1421.1696277187075</v>
      </c>
      <c r="M147" s="17">
        <f t="shared" si="18"/>
        <v>1.3680290003688835</v>
      </c>
      <c r="N147" s="17">
        <f t="shared" si="28"/>
        <v>-3857.7683194812071</v>
      </c>
      <c r="O147" s="24">
        <f t="shared" si="19"/>
        <v>85.223925201060851</v>
      </c>
      <c r="P147" s="7"/>
      <c r="Q147" s="25">
        <f t="shared" si="20"/>
        <v>1413.3681727754276</v>
      </c>
      <c r="R147" s="24">
        <f t="shared" si="21"/>
        <v>-3863.5515666036508</v>
      </c>
      <c r="S147" s="7"/>
      <c r="T147" s="25">
        <f t="shared" si="22"/>
        <v>-0.34390834474104526</v>
      </c>
      <c r="U147" s="24">
        <f t="shared" si="23"/>
        <v>-0.94470394008052139</v>
      </c>
      <c r="V147" s="7"/>
      <c r="W147" s="25">
        <f t="shared" si="24"/>
        <v>-0.33104666104444608</v>
      </c>
      <c r="X147" s="24">
        <f t="shared" si="29"/>
        <v>11.349116099213347</v>
      </c>
      <c r="Y147" s="7"/>
      <c r="Z147" s="25">
        <f t="shared" si="30"/>
        <v>-632</v>
      </c>
      <c r="AA147" s="17">
        <f t="shared" si="31"/>
        <v>11.447999999999976</v>
      </c>
      <c r="AB147" s="24">
        <f t="shared" si="25"/>
        <v>0.19980529276831041</v>
      </c>
      <c r="AC147" s="17">
        <f t="shared" si="26"/>
        <v>-9.8883900786628232E-2</v>
      </c>
    </row>
    <row r="148" spans="1:29" s="17" customFormat="1" x14ac:dyDescent="0.25">
      <c r="A148" s="17">
        <v>63</v>
      </c>
      <c r="B148" s="17">
        <v>-643</v>
      </c>
      <c r="C148" s="17">
        <v>13721</v>
      </c>
      <c r="D148" s="17">
        <v>11219</v>
      </c>
      <c r="E148" s="17">
        <v>12700</v>
      </c>
      <c r="F148" s="17">
        <v>15199</v>
      </c>
      <c r="G148" s="24"/>
      <c r="H148" s="7"/>
      <c r="I148" s="25">
        <f t="shared" si="32"/>
        <v>1021</v>
      </c>
      <c r="J148" s="24">
        <f t="shared" si="32"/>
        <v>-3980</v>
      </c>
      <c r="K148" s="7"/>
      <c r="L148" s="25">
        <f t="shared" si="27"/>
        <v>1025.6668491329244</v>
      </c>
      <c r="M148" s="17">
        <f t="shared" ref="M148:M149" si="33">(I148-L148)^2</f>
        <v>21.779480829477468</v>
      </c>
      <c r="N148" s="17">
        <f t="shared" si="28"/>
        <v>-3973.9646820133116</v>
      </c>
      <c r="O148" s="24">
        <f t="shared" ref="O148:O149" si="34">(J148-N148)^2</f>
        <v>36.42506320044415</v>
      </c>
      <c r="P148" s="7"/>
      <c r="Q148" s="25">
        <f t="shared" si="20"/>
        <v>1014.3681727754276</v>
      </c>
      <c r="R148" s="24">
        <f t="shared" si="21"/>
        <v>-3976.5515666036508</v>
      </c>
      <c r="S148" s="7"/>
      <c r="T148" s="25">
        <f t="shared" si="22"/>
        <v>-0.24682151896215454</v>
      </c>
      <c r="U148" s="24">
        <f t="shared" si="23"/>
        <v>-0.97233435820457437</v>
      </c>
      <c r="V148" s="7"/>
      <c r="W148" s="25">
        <f t="shared" si="24"/>
        <v>-0.23357368157385794</v>
      </c>
      <c r="X148" s="24">
        <f t="shared" si="29"/>
        <v>5.5450698429074237</v>
      </c>
      <c r="Y148" s="7"/>
      <c r="Z148" s="25">
        <f t="shared" si="30"/>
        <v>-643</v>
      </c>
      <c r="AA148" s="17">
        <f t="shared" si="31"/>
        <v>5.6609999999999756</v>
      </c>
      <c r="AB148" s="24">
        <f t="shared" si="25"/>
        <v>9.8803088955398563E-2</v>
      </c>
      <c r="AC148" s="17">
        <f t="shared" si="26"/>
        <v>-0.11593015709255194</v>
      </c>
    </row>
    <row r="149" spans="1:29" s="17" customFormat="1" x14ac:dyDescent="0.25">
      <c r="A149" s="17">
        <v>64</v>
      </c>
      <c r="B149" s="17">
        <v>-628</v>
      </c>
      <c r="C149" s="17">
        <v>13528</v>
      </c>
      <c r="D149" s="17">
        <v>11181</v>
      </c>
      <c r="E149" s="17">
        <v>12900</v>
      </c>
      <c r="F149" s="17">
        <v>15238</v>
      </c>
      <c r="G149" s="24"/>
      <c r="H149" s="7"/>
      <c r="I149" s="25">
        <f t="shared" si="32"/>
        <v>628</v>
      </c>
      <c r="J149" s="24">
        <f t="shared" si="32"/>
        <v>-4057</v>
      </c>
      <c r="K149" s="7"/>
      <c r="L149" s="25">
        <f t="shared" si="27"/>
        <v>629.3259955048369</v>
      </c>
      <c r="M149" s="17">
        <f t="shared" si="33"/>
        <v>1.7582640788476562</v>
      </c>
      <c r="N149" s="17">
        <f t="shared" si="28"/>
        <v>-4048.3103269452686</v>
      </c>
      <c r="O149" s="24">
        <f t="shared" si="34"/>
        <v>75.510417798125445</v>
      </c>
      <c r="P149" s="7"/>
      <c r="Q149" s="25">
        <f t="shared" ref="Q149" si="35">I149-$J$4</f>
        <v>621.36817277542764</v>
      </c>
      <c r="R149" s="24">
        <f t="shared" ref="R149" si="36">J149-$J$3</f>
        <v>-4053.5515666036508</v>
      </c>
      <c r="S149" s="7"/>
      <c r="T149" s="25">
        <f t="shared" ref="T149" si="37">Q149/$J$7</f>
        <v>-0.15119464545061556</v>
      </c>
      <c r="U149" s="24">
        <f t="shared" ref="U149" si="38">R149/$J$6</f>
        <v>-0.99116216524485834</v>
      </c>
      <c r="V149" s="7"/>
      <c r="W149" s="25">
        <f t="shared" ref="W149" si="39">(T149-U149*SIN(-$J$11*PI()/180))/(COS(-$J$11*PI()/180))</f>
        <v>-0.13768093205414186</v>
      </c>
      <c r="X149" s="24">
        <f>IF(MOD(ATAN2(U149,W149)*180/PI()-$J$9+360,360)&gt;5,MOD(ATAN2(U149,W149)*180/PI()-$J$9+360,360)-360,MOD(ATAN2(U149,W149)*180/PI()-$J$9+360,360))</f>
        <v>-5.4285034156350775E-2</v>
      </c>
      <c r="Y149" s="7"/>
      <c r="Z149" s="25">
        <f t="shared" si="30"/>
        <v>-628</v>
      </c>
      <c r="AA149" s="17">
        <f t="shared" si="31"/>
        <v>8.9999999999763602E-3</v>
      </c>
      <c r="AB149" s="24">
        <f t="shared" ref="AB149" si="40">AA149*PI()/180</f>
        <v>1.5707963267907706E-4</v>
      </c>
      <c r="AC149" s="17">
        <f t="shared" ref="AC149" si="41">X149-AA149</f>
        <v>-6.3285034156327136E-2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-9982</v>
      </c>
      <c r="G154" s="2"/>
      <c r="I154" s="1"/>
      <c r="J154" s="3"/>
    </row>
    <row r="155" spans="1:29" x14ac:dyDescent="0.25">
      <c r="A155" t="s">
        <v>173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174</v>
      </c>
      <c r="B156" s="31">
        <v>9991</v>
      </c>
      <c r="G156" s="2"/>
      <c r="I156" s="1"/>
      <c r="J156" s="3"/>
    </row>
    <row r="157" spans="1:29" x14ac:dyDescent="0.25">
      <c r="A157" t="s">
        <v>175</v>
      </c>
      <c r="B157">
        <v>9991</v>
      </c>
      <c r="G157" s="2"/>
      <c r="I157" s="43">
        <f>J155</f>
        <v>-9990</v>
      </c>
      <c r="J157" s="39">
        <f>I157+B157</f>
        <v>1</v>
      </c>
    </row>
    <row r="158" spans="1:29" x14ac:dyDescent="0.25">
      <c r="A158" s="31" t="s">
        <v>176</v>
      </c>
      <c r="B158" s="31">
        <v>39995</v>
      </c>
      <c r="G158" s="2"/>
      <c r="I158" s="1"/>
      <c r="J158" s="3"/>
    </row>
    <row r="159" spans="1:29" x14ac:dyDescent="0.25">
      <c r="A159" t="s">
        <v>177</v>
      </c>
      <c r="B159">
        <v>39995</v>
      </c>
      <c r="G159" s="2"/>
      <c r="I159" s="43">
        <f>J157</f>
        <v>1</v>
      </c>
      <c r="J159" s="39">
        <f>I159+B159</f>
        <v>39996</v>
      </c>
    </row>
    <row r="160" spans="1:29" x14ac:dyDescent="0.25">
      <c r="A160" s="31" t="s">
        <v>178</v>
      </c>
      <c r="B160" s="31">
        <v>10008</v>
      </c>
      <c r="G160" s="2"/>
      <c r="I160" s="1"/>
      <c r="J160" s="3"/>
    </row>
    <row r="161" spans="1:10" x14ac:dyDescent="0.25">
      <c r="A161" t="s">
        <v>179</v>
      </c>
      <c r="B161">
        <v>10008</v>
      </c>
      <c r="G161" s="2"/>
      <c r="I161" s="43">
        <f>J159</f>
        <v>39996</v>
      </c>
      <c r="J161" s="39">
        <f>I161+B161</f>
        <v>50004</v>
      </c>
    </row>
    <row r="162" spans="1:10" x14ac:dyDescent="0.25">
      <c r="A162" s="31" t="s">
        <v>180</v>
      </c>
      <c r="B162" s="31">
        <v>-9990</v>
      </c>
      <c r="G162" s="2"/>
      <c r="I162" s="1"/>
      <c r="J162" s="3"/>
    </row>
    <row r="163" spans="1:10" x14ac:dyDescent="0.25">
      <c r="A163" t="s">
        <v>181</v>
      </c>
      <c r="B163">
        <v>-10001</v>
      </c>
      <c r="G163" s="2"/>
      <c r="I163" s="43">
        <f>J161</f>
        <v>50004</v>
      </c>
      <c r="J163" s="39">
        <f>I163+B163</f>
        <v>40003</v>
      </c>
    </row>
    <row r="164" spans="1:10" x14ac:dyDescent="0.25">
      <c r="A164" s="31" t="s">
        <v>182</v>
      </c>
      <c r="B164" s="31">
        <v>-40002</v>
      </c>
      <c r="G164" s="2"/>
      <c r="I164" s="1"/>
      <c r="J164" s="3"/>
    </row>
    <row r="165" spans="1:10" ht="15.75" thickBot="1" x14ac:dyDescent="0.3">
      <c r="A165" t="s">
        <v>183</v>
      </c>
      <c r="B165">
        <v>-40002</v>
      </c>
      <c r="G165" s="2"/>
      <c r="I165" s="4">
        <f>J163</f>
        <v>40003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3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2.0782895837545916</v>
      </c>
      <c r="L3" s="35" t="s">
        <v>1</v>
      </c>
      <c r="M3" s="11">
        <v>-4116.7136598247298</v>
      </c>
      <c r="N3" s="10" t="s">
        <v>2</v>
      </c>
      <c r="O3" s="35">
        <v>4092.8008103365778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-20.170742225455641</v>
      </c>
      <c r="L4" s="9" t="s">
        <v>5</v>
      </c>
      <c r="M4" s="13">
        <v>359.89193195476611</v>
      </c>
      <c r="N4" s="12" t="s">
        <v>6</v>
      </c>
      <c r="O4" s="9">
        <v>360.2731782943776</v>
      </c>
      <c r="Q4" s="2" t="s">
        <v>7</v>
      </c>
      <c r="R4" s="2">
        <f>MAX(AC20:AC149)</f>
        <v>0.15752920850198393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-172.29959467024941</v>
      </c>
      <c r="N5" s="14" t="s">
        <v>9</v>
      </c>
      <c r="O5" s="9">
        <v>-172.40309958437695</v>
      </c>
      <c r="Q5" s="5" t="s">
        <v>10</v>
      </c>
      <c r="R5" s="5">
        <f>MIN(AC20:AC149)</f>
        <v>-0.22424869859497676</v>
      </c>
      <c r="T5" s="45" t="s">
        <v>55</v>
      </c>
      <c r="U5" s="47">
        <v>8</v>
      </c>
    </row>
    <row r="6" spans="1:21" ht="15.75" thickBot="1" x14ac:dyDescent="0.3">
      <c r="A6" t="s">
        <v>161</v>
      </c>
      <c r="I6" s="32" t="s">
        <v>11</v>
      </c>
      <c r="J6" s="32">
        <f>(O3+O9)/2</f>
        <v>4086.7965890293053</v>
      </c>
      <c r="L6" s="37" t="s">
        <v>12</v>
      </c>
      <c r="M6" s="13">
        <v>-20.209508696736066</v>
      </c>
      <c r="N6" s="14" t="s">
        <v>13</v>
      </c>
      <c r="O6" s="9">
        <v>1.1911452842307981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-4111.141343858294</v>
      </c>
      <c r="L7" s="38" t="s">
        <v>15</v>
      </c>
      <c r="M7" s="16">
        <f>SUM(M20:M84)</f>
        <v>1097.1970700245156</v>
      </c>
      <c r="N7" s="15" t="s">
        <v>15</v>
      </c>
      <c r="O7" s="36">
        <f>SUM(O20:O84)</f>
        <v>2793.2132725949346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-172.39037193600876</v>
      </c>
      <c r="L9" s="35" t="s">
        <v>18</v>
      </c>
      <c r="M9" s="11">
        <v>-4105.5690278918582</v>
      </c>
      <c r="N9" s="10" t="s">
        <v>19</v>
      </c>
      <c r="O9" s="35">
        <v>4080.7923677220328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-172.27210327026484</v>
      </c>
      <c r="L10" s="9" t="s">
        <v>21</v>
      </c>
      <c r="M10" s="13">
        <v>359.88537574431217</v>
      </c>
      <c r="N10" s="12" t="s">
        <v>22</v>
      </c>
      <c r="O10" s="9">
        <v>360.19151104812101</v>
      </c>
      <c r="T10" s="48"/>
    </row>
    <row r="11" spans="1:21" ht="15.75" thickBot="1" x14ac:dyDescent="0.3">
      <c r="I11" s="33" t="s">
        <v>23</v>
      </c>
      <c r="J11" s="33">
        <f>J9-J10</f>
        <v>-0.11826866574392625</v>
      </c>
      <c r="L11" s="37" t="s">
        <v>24</v>
      </c>
      <c r="M11" s="13">
        <v>-172.24461187028027</v>
      </c>
      <c r="N11" s="14" t="s">
        <v>25</v>
      </c>
      <c r="O11" s="9">
        <v>-172.37764428764061</v>
      </c>
    </row>
    <row r="12" spans="1:21" x14ac:dyDescent="0.25">
      <c r="I12" s="9"/>
      <c r="J12" s="9"/>
      <c r="L12" s="37" t="s">
        <v>26</v>
      </c>
      <c r="M12" s="13">
        <v>-20.131975754175215</v>
      </c>
      <c r="N12" s="14" t="s">
        <v>27</v>
      </c>
      <c r="O12" s="9">
        <v>2.9654338832783851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1143.5823641967365</v>
      </c>
      <c r="N13" s="15" t="s">
        <v>15</v>
      </c>
      <c r="O13" s="36">
        <f>SUM(O85:O149)</f>
        <v>2521.8367571710542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11213</v>
      </c>
      <c r="E20" s="17">
        <v>12983</v>
      </c>
      <c r="F20" s="17">
        <v>15271</v>
      </c>
      <c r="G20" s="24"/>
      <c r="H20" s="7"/>
      <c r="I20" s="25">
        <f t="shared" ref="I20:J51" si="0">C20-E20</f>
        <v>532</v>
      </c>
      <c r="J20" s="24">
        <f t="shared" si="0"/>
        <v>-4058</v>
      </c>
      <c r="K20" s="7"/>
      <c r="L20" s="25">
        <f>$M$3*SIN(2*PI()/$M$4*(AA20+$M$5))+$M$6</f>
        <v>529.00017996249767</v>
      </c>
      <c r="M20" s="17">
        <f t="shared" ref="M20:M83" si="1">(I20-L20)^2</f>
        <v>8.9989202574004903</v>
      </c>
      <c r="N20" s="17">
        <f>$O$3*COS(2*PI()/$O$4*(AA20+$O$5))+$O$6</f>
        <v>-4054.2678595282109</v>
      </c>
      <c r="O20" s="24">
        <f t="shared" ref="O20:O83" si="2">(J20-N20)^2</f>
        <v>13.928872501166017</v>
      </c>
      <c r="P20" s="7"/>
      <c r="Q20" s="25">
        <f>I20-$J$4</f>
        <v>552.17074222545568</v>
      </c>
      <c r="R20" s="24">
        <f>J20-$J$3</f>
        <v>-4060.0782895837547</v>
      </c>
      <c r="S20" s="7"/>
      <c r="T20" s="25">
        <f>Q20/$J$7</f>
        <v>-0.1343108144531088</v>
      </c>
      <c r="U20" s="24">
        <f>R20/$J$6</f>
        <v>-0.99346228791585223</v>
      </c>
      <c r="V20" s="7"/>
      <c r="W20" s="25">
        <f>(T20-U20*SIN(-$J$11*PI()/180))/(COS(-$J$11*PI()/180))</f>
        <v>-0.13226041505859118</v>
      </c>
      <c r="X20" s="24">
        <f>IF(MOD(ATAN2(U20,W20)*180/PI()-$J$9+360,360)&gt;5,MOD(ATAN2(U20,W20)*180/PI()-$J$9+360,360)-360,MOD(ATAN2(U20,W20)*180/PI()-$J$9+360,360))</f>
        <v>-2.6387406805383762E-2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-4.4387406805383764E-2</v>
      </c>
      <c r="AD20" s="17">
        <f ca="1">INDIRECT("AC"&amp;AE20)-AC20</f>
        <v>3.0695964860538924E-2</v>
      </c>
      <c r="AE20" s="17">
        <v>149</v>
      </c>
    </row>
    <row r="21" spans="1:31" s="17" customFormat="1" x14ac:dyDescent="0.25">
      <c r="A21" s="17">
        <v>1</v>
      </c>
      <c r="B21" s="17">
        <v>632</v>
      </c>
      <c r="C21" s="17">
        <v>13710</v>
      </c>
      <c r="D21" s="17">
        <v>11247</v>
      </c>
      <c r="E21" s="17">
        <v>12780</v>
      </c>
      <c r="F21" s="17">
        <v>15234</v>
      </c>
      <c r="G21" s="24"/>
      <c r="H21" s="7"/>
      <c r="I21" s="25">
        <f t="shared" si="0"/>
        <v>930</v>
      </c>
      <c r="J21" s="24">
        <f t="shared" si="0"/>
        <v>-3987</v>
      </c>
      <c r="K21" s="7"/>
      <c r="L21" s="25">
        <f t="shared" ref="L21:L84" si="3">$M$3*SIN(2*PI()/$M$4*(AA21+$M$5))+$M$6</f>
        <v>930.78124443680986</v>
      </c>
      <c r="M21" s="17">
        <f t="shared" si="1"/>
        <v>0.61034287004635035</v>
      </c>
      <c r="N21" s="17">
        <f t="shared" ref="N21:N84" si="4">$O$3*COS(2*PI()/$O$4*(AA21+$O$5))+$O$6</f>
        <v>-3979.7012086022373</v>
      </c>
      <c r="O21" s="24">
        <f t="shared" si="2"/>
        <v>53.272355868054355</v>
      </c>
      <c r="P21" s="7"/>
      <c r="Q21" s="25">
        <f t="shared" ref="Q21:Q84" si="5">I21-$J$4</f>
        <v>950.17074222545568</v>
      </c>
      <c r="R21" s="24">
        <f t="shared" ref="R21:R84" si="6">J21-$J$3</f>
        <v>-3989.0782895837547</v>
      </c>
      <c r="S21" s="7"/>
      <c r="T21" s="25">
        <f t="shared" ref="T21:T84" si="7">Q21/$J$7</f>
        <v>-0.23112091333102239</v>
      </c>
      <c r="U21" s="24">
        <f t="shared" ref="U21:U84" si="8">R21/$J$6</f>
        <v>-0.9760892676410986</v>
      </c>
      <c r="V21" s="7"/>
      <c r="W21" s="25">
        <f t="shared" ref="W21:W84" si="9">(T21-U21*SIN(-$J$11*PI()/180))/(COS(-$J$11*PI()/180))</f>
        <v>-0.22910658123308233</v>
      </c>
      <c r="X21" s="24">
        <f t="shared" ref="X21:X83" si="10">MOD(ATAN2(U21,W21)*180/PI()-$J$9+360,360)</f>
        <v>5.5996582259723482</v>
      </c>
      <c r="Y21" s="7"/>
      <c r="Z21" s="25">
        <f t="shared" ref="Z21:Z84" si="11">B21</f>
        <v>632</v>
      </c>
      <c r="AA21" s="17">
        <f>360/40000*Z21+AA20</f>
        <v>5.7059999999999995</v>
      </c>
      <c r="AB21" s="24">
        <f t="shared" ref="AB21:AB84" si="12">AA21*PI()/180</f>
        <v>9.958848711879642E-2</v>
      </c>
      <c r="AC21" s="17">
        <f t="shared" ref="AC21:AC84" si="13">X21-AA21</f>
        <v>-0.10634177402765133</v>
      </c>
      <c r="AD21" s="17">
        <f t="shared" ref="AD21:AD83" ca="1" si="14">INDIRECT("AC"&amp;AE21)-AC21</f>
        <v>6.3124250683443073E-2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13901</v>
      </c>
      <c r="D22" s="17">
        <v>11301</v>
      </c>
      <c r="E22" s="17">
        <v>12575</v>
      </c>
      <c r="F22" s="17">
        <v>15166</v>
      </c>
      <c r="G22" s="24"/>
      <c r="H22" s="7"/>
      <c r="I22" s="25">
        <f t="shared" si="0"/>
        <v>1326</v>
      </c>
      <c r="J22" s="24">
        <f t="shared" si="0"/>
        <v>-3865</v>
      </c>
      <c r="K22" s="7"/>
      <c r="L22" s="25">
        <f t="shared" si="3"/>
        <v>1326.2487585380281</v>
      </c>
      <c r="M22" s="17">
        <f t="shared" si="1"/>
        <v>6.1880810241898385E-2</v>
      </c>
      <c r="N22" s="17">
        <f>$O$3*COS(2*PI()/$O$4*(AA22+$O$5))+$O$6</f>
        <v>-3864.9399747227703</v>
      </c>
      <c r="O22" s="24">
        <f>(J22-N22)^2</f>
        <v>3.6030339064987258E-3</v>
      </c>
      <c r="P22" s="7"/>
      <c r="Q22" s="25">
        <f t="shared" si="5"/>
        <v>1346.1707422254556</v>
      </c>
      <c r="R22" s="24">
        <f t="shared" si="6"/>
        <v>-3867.0782895837547</v>
      </c>
      <c r="S22" s="7"/>
      <c r="T22" s="25">
        <f t="shared" si="7"/>
        <v>-0.32744452930000173</v>
      </c>
      <c r="U22" s="24">
        <f t="shared" si="8"/>
        <v>-0.94623703561969108</v>
      </c>
      <c r="V22" s="7"/>
      <c r="W22" s="25">
        <f t="shared" si="9"/>
        <v>-0.32549202280840484</v>
      </c>
      <c r="X22" s="24">
        <f t="shared" si="10"/>
        <v>11.372857103408933</v>
      </c>
      <c r="Y22" s="7"/>
      <c r="Z22" s="25">
        <f t="shared" si="11"/>
        <v>637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-6.6142896591067313E-2</v>
      </c>
      <c r="AD22" s="17">
        <f t="shared" ca="1" si="14"/>
        <v>-5.8895432238870171E-3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14090</v>
      </c>
      <c r="D23" s="17">
        <v>11368</v>
      </c>
      <c r="E23" s="17">
        <v>12383</v>
      </c>
      <c r="F23" s="17">
        <v>15084</v>
      </c>
      <c r="G23" s="24"/>
      <c r="H23" s="7"/>
      <c r="I23" s="25">
        <f t="shared" si="0"/>
        <v>1707</v>
      </c>
      <c r="J23" s="24">
        <f t="shared" si="0"/>
        <v>-3716</v>
      </c>
      <c r="K23" s="7"/>
      <c r="L23" s="25">
        <f t="shared" si="3"/>
        <v>1707.6516701128644</v>
      </c>
      <c r="M23" s="17">
        <f t="shared" si="1"/>
        <v>0.42467393600069264</v>
      </c>
      <c r="N23" s="17">
        <f t="shared" si="4"/>
        <v>-3711.8323931652067</v>
      </c>
      <c r="O23" s="24">
        <f t="shared" si="2"/>
        <v>17.368946729416098</v>
      </c>
      <c r="P23" s="7"/>
      <c r="Q23" s="25">
        <f t="shared" si="5"/>
        <v>1727.1707422254556</v>
      </c>
      <c r="R23" s="24">
        <f t="shared" si="6"/>
        <v>-3718.0782895837547</v>
      </c>
      <c r="S23" s="7"/>
      <c r="T23" s="25">
        <f t="shared" si="7"/>
        <v>-0.42011952345197429</v>
      </c>
      <c r="U23" s="24">
        <f t="shared" si="8"/>
        <v>-0.90977816208534901</v>
      </c>
      <c r="V23" s="7"/>
      <c r="W23" s="25">
        <f t="shared" si="9"/>
        <v>-0.41824247209454707</v>
      </c>
      <c r="X23" s="24">
        <f t="shared" si="10"/>
        <v>17.079521026841292</v>
      </c>
      <c r="Y23" s="7"/>
      <c r="Z23" s="25">
        <f t="shared" si="11"/>
        <v>636</v>
      </c>
      <c r="AA23" s="17">
        <f t="shared" si="15"/>
        <v>17.163</v>
      </c>
      <c r="AB23" s="24">
        <f t="shared" si="12"/>
        <v>0.29955085951978677</v>
      </c>
      <c r="AC23" s="17">
        <f t="shared" si="13"/>
        <v>-8.3478973158708669E-2</v>
      </c>
      <c r="AD23" s="17">
        <f t="shared" ca="1" si="14"/>
        <v>1.5708777999975609E-2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14267</v>
      </c>
      <c r="D24" s="17">
        <v>11468</v>
      </c>
      <c r="E24" s="17">
        <v>12212</v>
      </c>
      <c r="F24" s="17">
        <v>15000</v>
      </c>
      <c r="G24" s="24"/>
      <c r="H24" s="7"/>
      <c r="I24" s="25">
        <f t="shared" si="0"/>
        <v>2055</v>
      </c>
      <c r="J24" s="24">
        <f t="shared" si="0"/>
        <v>-3532</v>
      </c>
      <c r="K24" s="7"/>
      <c r="L24" s="25">
        <f t="shared" si="3"/>
        <v>2058.9867171629394</v>
      </c>
      <c r="M24" s="17">
        <f t="shared" si="1"/>
        <v>15.89391373727546</v>
      </c>
      <c r="N24" s="17">
        <f t="shared" si="4"/>
        <v>-3529.2514371657435</v>
      </c>
      <c r="O24" s="24">
        <f t="shared" si="2"/>
        <v>7.5545976538562218</v>
      </c>
      <c r="P24" s="7"/>
      <c r="Q24" s="25">
        <f t="shared" si="5"/>
        <v>2075.1707422254558</v>
      </c>
      <c r="R24" s="24">
        <f t="shared" si="6"/>
        <v>-3534.0782895837547</v>
      </c>
      <c r="S24" s="7"/>
      <c r="T24" s="25">
        <f t="shared" si="7"/>
        <v>-0.50476754960653192</v>
      </c>
      <c r="U24" s="24">
        <f t="shared" si="8"/>
        <v>-0.8647551236268326</v>
      </c>
      <c r="V24" s="7"/>
      <c r="W24" s="25">
        <f t="shared" si="9"/>
        <v>-0.50298361426514515</v>
      </c>
      <c r="X24" s="24">
        <f t="shared" si="10"/>
        <v>22.574735675985039</v>
      </c>
      <c r="Y24" s="7"/>
      <c r="Z24" s="25">
        <f t="shared" si="11"/>
        <v>613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-0.10526432401496066</v>
      </c>
      <c r="AD24" s="17">
        <f t="shared" ca="1" si="14"/>
        <v>4.0242773085427785E-2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14433</v>
      </c>
      <c r="D25" s="17">
        <v>11571</v>
      </c>
      <c r="E25" s="17">
        <v>12042</v>
      </c>
      <c r="F25" s="17">
        <v>14885</v>
      </c>
      <c r="G25" s="24"/>
      <c r="H25" s="7"/>
      <c r="I25" s="25">
        <f t="shared" si="0"/>
        <v>2391</v>
      </c>
      <c r="J25" s="24">
        <f t="shared" si="0"/>
        <v>-3314</v>
      </c>
      <c r="K25" s="7"/>
      <c r="L25" s="25">
        <f t="shared" si="3"/>
        <v>2394.1919325226686</v>
      </c>
      <c r="M25" s="17">
        <f t="shared" si="1"/>
        <v>10.188433229269496</v>
      </c>
      <c r="N25" s="17">
        <f t="shared" si="4"/>
        <v>-3311.7502154902445</v>
      </c>
      <c r="O25" s="24">
        <f t="shared" si="2"/>
        <v>5.0615303403357954</v>
      </c>
      <c r="P25" s="7"/>
      <c r="Q25" s="25">
        <f t="shared" si="5"/>
        <v>2411.1707422254558</v>
      </c>
      <c r="R25" s="24">
        <f t="shared" si="6"/>
        <v>-3316.0782895837547</v>
      </c>
      <c r="S25" s="7"/>
      <c r="T25" s="25">
        <f t="shared" si="7"/>
        <v>-0.58649667830748409</v>
      </c>
      <c r="U25" s="24">
        <f t="shared" si="8"/>
        <v>-0.81141261067054682</v>
      </c>
      <c r="V25" s="7"/>
      <c r="W25" s="25">
        <f t="shared" si="9"/>
        <v>-0.58482302566111666</v>
      </c>
      <c r="X25" s="24">
        <f t="shared" si="10"/>
        <v>28.172428408769008</v>
      </c>
      <c r="Y25" s="7"/>
      <c r="Z25" s="25">
        <f t="shared" si="11"/>
        <v>619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-7.8571591230989668E-2</v>
      </c>
      <c r="AD25" s="17">
        <f t="shared" ca="1" si="14"/>
        <v>2.4076810091788303E-2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14587</v>
      </c>
      <c r="D26" s="17">
        <v>11695</v>
      </c>
      <c r="E26" s="17">
        <v>11888</v>
      </c>
      <c r="F26" s="17">
        <v>14759</v>
      </c>
      <c r="G26" s="24"/>
      <c r="H26" s="7"/>
      <c r="I26" s="25">
        <f t="shared" si="0"/>
        <v>2699</v>
      </c>
      <c r="J26" s="24">
        <f t="shared" si="0"/>
        <v>-3064</v>
      </c>
      <c r="K26" s="7"/>
      <c r="L26" s="25">
        <f t="shared" si="3"/>
        <v>2705.1212885307209</v>
      </c>
      <c r="M26" s="17">
        <f t="shared" si="1"/>
        <v>37.470173276335281</v>
      </c>
      <c r="N26" s="17">
        <f t="shared" si="4"/>
        <v>-3064.2774085757319</v>
      </c>
      <c r="O26" s="24">
        <f t="shared" si="2"/>
        <v>7.6955517889599714E-2</v>
      </c>
      <c r="P26" s="7"/>
      <c r="Q26" s="25">
        <f t="shared" si="5"/>
        <v>2719.1707422254558</v>
      </c>
      <c r="R26" s="24">
        <f t="shared" si="6"/>
        <v>-3066.0782895837547</v>
      </c>
      <c r="S26" s="7"/>
      <c r="T26" s="25">
        <f t="shared" si="7"/>
        <v>-0.6614150462833569</v>
      </c>
      <c r="U26" s="24">
        <f t="shared" si="8"/>
        <v>-0.7502400040693018</v>
      </c>
      <c r="V26" s="7"/>
      <c r="W26" s="25">
        <f t="shared" si="9"/>
        <v>-0.6598678245492523</v>
      </c>
      <c r="X26" s="24">
        <f t="shared" si="10"/>
        <v>33.723366813929033</v>
      </c>
      <c r="Y26" s="7"/>
      <c r="Z26" s="25">
        <f t="shared" si="11"/>
        <v>616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-7.1633186070961585E-2</v>
      </c>
      <c r="AD26" s="17">
        <f t="shared" ca="1" si="14"/>
        <v>0.18239071202648915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14735</v>
      </c>
      <c r="D27" s="17">
        <v>11831</v>
      </c>
      <c r="E27" s="17">
        <v>11744</v>
      </c>
      <c r="F27" s="17">
        <v>14621</v>
      </c>
      <c r="G27" s="24"/>
      <c r="H27" s="7"/>
      <c r="I27" s="25">
        <f t="shared" si="0"/>
        <v>2991</v>
      </c>
      <c r="J27" s="24">
        <f t="shared" si="0"/>
        <v>-2790</v>
      </c>
      <c r="K27" s="7"/>
      <c r="L27" s="25">
        <f t="shared" si="3"/>
        <v>2990.5387856036923</v>
      </c>
      <c r="M27" s="17">
        <f t="shared" si="1"/>
        <v>0.21271871936147246</v>
      </c>
      <c r="N27" s="17">
        <f t="shared" si="4"/>
        <v>-2788.1693619222824</v>
      </c>
      <c r="O27" s="24">
        <f t="shared" si="2"/>
        <v>3.35123577158957</v>
      </c>
      <c r="P27" s="7"/>
      <c r="Q27" s="25">
        <f t="shared" si="5"/>
        <v>3011.1707422254558</v>
      </c>
      <c r="R27" s="24">
        <f t="shared" si="6"/>
        <v>-2792.0782895837547</v>
      </c>
      <c r="S27" s="7"/>
      <c r="T27" s="25">
        <f t="shared" si="7"/>
        <v>-0.73244155098775587</v>
      </c>
      <c r="U27" s="24">
        <f t="shared" si="8"/>
        <v>-0.68319482723433711</v>
      </c>
      <c r="V27" s="7"/>
      <c r="W27" s="25">
        <f t="shared" si="9"/>
        <v>-0.73103287391987704</v>
      </c>
      <c r="X27" s="24">
        <f t="shared" si="10"/>
        <v>39.327735692115937</v>
      </c>
      <c r="Y27" s="7"/>
      <c r="Z27" s="25">
        <f t="shared" si="11"/>
        <v>616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-1.1264307884054858E-2</v>
      </c>
      <c r="AD27" s="17">
        <f t="shared" ca="1" si="14"/>
        <v>4.0156808024349289E-2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14874</v>
      </c>
      <c r="D28" s="17">
        <v>11994</v>
      </c>
      <c r="E28" s="17">
        <v>11620</v>
      </c>
      <c r="F28" s="17">
        <v>14468</v>
      </c>
      <c r="G28" s="24"/>
      <c r="H28" s="7"/>
      <c r="I28" s="25">
        <f t="shared" si="0"/>
        <v>3254</v>
      </c>
      <c r="J28" s="24">
        <f t="shared" si="0"/>
        <v>-2474</v>
      </c>
      <c r="K28" s="7"/>
      <c r="L28" s="25">
        <f t="shared" si="3"/>
        <v>3254.0562199233423</v>
      </c>
      <c r="M28" s="17">
        <f t="shared" si="1"/>
        <v>3.1606797806105896E-3</v>
      </c>
      <c r="N28" s="17">
        <f t="shared" si="4"/>
        <v>-2477.8345649302551</v>
      </c>
      <c r="O28" s="24">
        <f t="shared" si="2"/>
        <v>14.703888204341959</v>
      </c>
      <c r="P28" s="7"/>
      <c r="Q28" s="25">
        <f t="shared" si="5"/>
        <v>3274.1707422254558</v>
      </c>
      <c r="R28" s="24">
        <f t="shared" si="6"/>
        <v>-2476.0782895837547</v>
      </c>
      <c r="S28" s="7"/>
      <c r="T28" s="25">
        <f t="shared" si="7"/>
        <v>-0.7964140535126083</v>
      </c>
      <c r="U28" s="24">
        <f t="shared" si="8"/>
        <v>-0.60587265249036337</v>
      </c>
      <c r="V28" s="7"/>
      <c r="W28" s="25">
        <f t="shared" si="9"/>
        <v>-0.79516511966218451</v>
      </c>
      <c r="X28" s="24">
        <f t="shared" si="10"/>
        <v>45.084939211556843</v>
      </c>
      <c r="Y28" s="7"/>
      <c r="Z28" s="25">
        <f t="shared" si="11"/>
        <v>632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5.7939211556849557E-2</v>
      </c>
      <c r="AD28" s="17">
        <f t="shared" ca="1" si="14"/>
        <v>-5.9300702028650676E-3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14989</v>
      </c>
      <c r="D29" s="17">
        <v>12169</v>
      </c>
      <c r="E29" s="17">
        <v>11508</v>
      </c>
      <c r="F29" s="17">
        <v>14310</v>
      </c>
      <c r="G29" s="24"/>
      <c r="H29" s="7"/>
      <c r="I29" s="25">
        <f t="shared" si="0"/>
        <v>3481</v>
      </c>
      <c r="J29" s="24">
        <f t="shared" si="0"/>
        <v>-2141</v>
      </c>
      <c r="K29" s="7"/>
      <c r="L29" s="25">
        <f t="shared" si="3"/>
        <v>3487.0062477949373</v>
      </c>
      <c r="M29" s="17">
        <f t="shared" si="1"/>
        <v>36.075012574188946</v>
      </c>
      <c r="N29" s="17">
        <f t="shared" si="4"/>
        <v>-2140.3884679983435</v>
      </c>
      <c r="O29" s="24">
        <f t="shared" si="2"/>
        <v>0.37397138905005683</v>
      </c>
      <c r="P29" s="7"/>
      <c r="Q29" s="25">
        <f t="shared" si="5"/>
        <v>3501.1707422254558</v>
      </c>
      <c r="R29" s="24">
        <f t="shared" si="6"/>
        <v>-2143.0782895837547</v>
      </c>
      <c r="S29" s="7"/>
      <c r="T29" s="25">
        <f t="shared" si="7"/>
        <v>-0.85162986367664439</v>
      </c>
      <c r="U29" s="24">
        <f t="shared" si="8"/>
        <v>-0.52439074049750489</v>
      </c>
      <c r="V29" s="7"/>
      <c r="W29" s="25">
        <f t="shared" si="9"/>
        <v>-0.85054924083698291</v>
      </c>
      <c r="X29" s="24">
        <f t="shared" si="10"/>
        <v>50.735215335523321</v>
      </c>
      <c r="Y29" s="7"/>
      <c r="Z29" s="25">
        <f t="shared" si="11"/>
        <v>637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-2.4784664476669604E-2</v>
      </c>
      <c r="AD29" s="17">
        <f t="shared" ca="1" si="14"/>
        <v>8.8903954452341338E-2</v>
      </c>
      <c r="AE29" s="17">
        <v>140</v>
      </c>
    </row>
    <row r="30" spans="1:31" s="17" customFormat="1" x14ac:dyDescent="0.25">
      <c r="A30" s="17">
        <v>10</v>
      </c>
      <c r="B30" s="17">
        <v>630</v>
      </c>
      <c r="C30" s="17">
        <v>15093</v>
      </c>
      <c r="D30" s="17">
        <v>12342</v>
      </c>
      <c r="E30" s="17">
        <v>11411</v>
      </c>
      <c r="F30" s="17">
        <v>14128</v>
      </c>
      <c r="G30" s="24"/>
      <c r="H30" s="7"/>
      <c r="I30" s="25">
        <f t="shared" si="0"/>
        <v>3682</v>
      </c>
      <c r="J30" s="24">
        <f t="shared" si="0"/>
        <v>-1786</v>
      </c>
      <c r="K30" s="7"/>
      <c r="L30" s="25">
        <f t="shared" si="3"/>
        <v>3682.8745658845455</v>
      </c>
      <c r="M30" s="17">
        <f t="shared" si="1"/>
        <v>0.7648654864108847</v>
      </c>
      <c r="N30" s="17">
        <f t="shared" si="4"/>
        <v>-1785.598087472855</v>
      </c>
      <c r="O30" s="24">
        <f t="shared" si="2"/>
        <v>0.16153367947606959</v>
      </c>
      <c r="P30" s="7"/>
      <c r="Q30" s="25">
        <f t="shared" si="5"/>
        <v>3702.1707422254558</v>
      </c>
      <c r="R30" s="24">
        <f t="shared" si="6"/>
        <v>-1788.0782895837547</v>
      </c>
      <c r="S30" s="7"/>
      <c r="T30" s="25">
        <f t="shared" si="7"/>
        <v>-0.90052139602453551</v>
      </c>
      <c r="U30" s="24">
        <f t="shared" si="8"/>
        <v>-0.43752563912373688</v>
      </c>
      <c r="V30" s="7"/>
      <c r="W30" s="25">
        <f t="shared" si="9"/>
        <v>-0.89962018259710019</v>
      </c>
      <c r="X30" s="24">
        <f t="shared" si="10"/>
        <v>56.454639120656168</v>
      </c>
      <c r="Y30" s="7"/>
      <c r="Z30" s="25">
        <f t="shared" si="11"/>
        <v>630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2.4639120656175351E-2</v>
      </c>
      <c r="AD30" s="17">
        <f t="shared" ca="1" si="14"/>
        <v>1.6391819239544247E-2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15177</v>
      </c>
      <c r="D31" s="17">
        <v>12540</v>
      </c>
      <c r="E31" s="17">
        <v>11332</v>
      </c>
      <c r="F31" s="17">
        <v>13944</v>
      </c>
      <c r="G31" s="24"/>
      <c r="H31" s="7"/>
      <c r="I31" s="25">
        <f t="shared" si="0"/>
        <v>3845</v>
      </c>
      <c r="J31" s="24">
        <f t="shared" si="0"/>
        <v>-1404</v>
      </c>
      <c r="K31" s="7"/>
      <c r="L31" s="25">
        <f t="shared" si="3"/>
        <v>3843.6033078659416</v>
      </c>
      <c r="M31" s="17">
        <f t="shared" si="1"/>
        <v>1.9507489173406416</v>
      </c>
      <c r="N31" s="17">
        <f t="shared" si="4"/>
        <v>-1410.3356966453237</v>
      </c>
      <c r="O31" s="24">
        <f t="shared" si="2"/>
        <v>40.141051981565361</v>
      </c>
      <c r="P31" s="7"/>
      <c r="Q31" s="25">
        <f t="shared" si="5"/>
        <v>3865.1707422254558</v>
      </c>
      <c r="R31" s="24">
        <f t="shared" si="6"/>
        <v>-1406.0782895837547</v>
      </c>
      <c r="S31" s="7"/>
      <c r="T31" s="25">
        <f t="shared" si="7"/>
        <v>-0.94016975310267592</v>
      </c>
      <c r="U31" s="24">
        <f t="shared" si="8"/>
        <v>-0.34405389623703436</v>
      </c>
      <c r="V31" s="7"/>
      <c r="W31" s="25">
        <f t="shared" si="9"/>
        <v>-0.9394615666965539</v>
      </c>
      <c r="X31" s="24">
        <f t="shared" si="10"/>
        <v>62.276400696495216</v>
      </c>
      <c r="Y31" s="7"/>
      <c r="Z31" s="25">
        <f t="shared" si="11"/>
        <v>635</v>
      </c>
      <c r="AA31" s="17">
        <f t="shared" si="15"/>
        <v>62.144999999999996</v>
      </c>
      <c r="AB31" s="24">
        <f t="shared" si="12"/>
        <v>1.0846348636518759</v>
      </c>
      <c r="AC31" s="17">
        <f t="shared" si="13"/>
        <v>0.1314006964952199</v>
      </c>
      <c r="AD31" s="17">
        <f t="shared" ca="1" si="14"/>
        <v>-2.5826882844221188E-2</v>
      </c>
      <c r="AE31" s="17">
        <v>138</v>
      </c>
    </row>
    <row r="32" spans="1:31" s="17" customFormat="1" x14ac:dyDescent="0.25">
      <c r="A32" s="17">
        <v>12</v>
      </c>
      <c r="B32" s="17">
        <v>618</v>
      </c>
      <c r="C32" s="17">
        <v>15226</v>
      </c>
      <c r="D32" s="17">
        <v>12712</v>
      </c>
      <c r="E32" s="17">
        <v>11262</v>
      </c>
      <c r="F32" s="17">
        <v>13743</v>
      </c>
      <c r="G32" s="24"/>
      <c r="H32" s="7"/>
      <c r="I32" s="25">
        <f t="shared" si="0"/>
        <v>3964</v>
      </c>
      <c r="J32" s="24">
        <f t="shared" si="0"/>
        <v>-1031</v>
      </c>
      <c r="K32" s="7"/>
      <c r="L32" s="25">
        <f t="shared" si="3"/>
        <v>3963.1370031596448</v>
      </c>
      <c r="M32" s="17">
        <f t="shared" si="1"/>
        <v>0.74476354646307308</v>
      </c>
      <c r="N32" s="17">
        <f t="shared" si="4"/>
        <v>-1031.6338208328152</v>
      </c>
      <c r="O32" s="24">
        <f t="shared" si="2"/>
        <v>0.40172884811057619</v>
      </c>
      <c r="P32" s="7"/>
      <c r="Q32" s="25">
        <f t="shared" si="5"/>
        <v>3984.1707422254558</v>
      </c>
      <c r="R32" s="24">
        <f t="shared" si="6"/>
        <v>-1033.0782895837547</v>
      </c>
      <c r="S32" s="7"/>
      <c r="T32" s="25">
        <f t="shared" si="7"/>
        <v>-0.96911548618426324</v>
      </c>
      <c r="U32" s="24">
        <f t="shared" si="8"/>
        <v>-0.2527843671879767</v>
      </c>
      <c r="V32" s="7"/>
      <c r="W32" s="25">
        <f t="shared" si="9"/>
        <v>-0.96859575823141464</v>
      </c>
      <c r="X32" s="24">
        <f t="shared" si="10"/>
        <v>67.763560189838813</v>
      </c>
      <c r="Y32" s="7"/>
      <c r="Z32" s="25">
        <f t="shared" si="11"/>
        <v>618</v>
      </c>
      <c r="AA32" s="17">
        <f t="shared" si="15"/>
        <v>67.706999999999994</v>
      </c>
      <c r="AB32" s="24">
        <f t="shared" si="12"/>
        <v>1.1817100766478006</v>
      </c>
      <c r="AC32" s="17">
        <f t="shared" si="13"/>
        <v>5.6560189838819497E-2</v>
      </c>
      <c r="AD32" s="17">
        <f t="shared" ca="1" si="14"/>
        <v>8.3201972098649435E-2</v>
      </c>
      <c r="AE32" s="17">
        <v>137</v>
      </c>
    </row>
    <row r="33" spans="1:31" s="17" customFormat="1" x14ac:dyDescent="0.25">
      <c r="A33" s="17">
        <v>13</v>
      </c>
      <c r="B33" s="17">
        <v>613</v>
      </c>
      <c r="C33" s="17">
        <v>15275</v>
      </c>
      <c r="D33" s="17">
        <v>12910</v>
      </c>
      <c r="E33" s="17">
        <v>11225</v>
      </c>
      <c r="F33" s="17">
        <v>13555</v>
      </c>
      <c r="G33" s="24"/>
      <c r="H33" s="7"/>
      <c r="I33" s="25">
        <f t="shared" si="0"/>
        <v>4050</v>
      </c>
      <c r="J33" s="24">
        <f t="shared" si="0"/>
        <v>-645</v>
      </c>
      <c r="K33" s="7"/>
      <c r="L33" s="25">
        <f t="shared" si="3"/>
        <v>4044.6296407743616</v>
      </c>
      <c r="M33" s="17">
        <f t="shared" si="1"/>
        <v>28.840758212399123</v>
      </c>
      <c r="N33" s="17">
        <f t="shared" si="4"/>
        <v>-646.39316898879235</v>
      </c>
      <c r="O33" s="24">
        <f t="shared" si="2"/>
        <v>1.9409198313327101</v>
      </c>
      <c r="P33" s="7"/>
      <c r="Q33" s="25">
        <f t="shared" si="5"/>
        <v>4070.1707422254558</v>
      </c>
      <c r="R33" s="24">
        <f t="shared" si="6"/>
        <v>-647.07828958375455</v>
      </c>
      <c r="S33" s="7"/>
      <c r="T33" s="25">
        <f t="shared" si="7"/>
        <v>-0.99003425126843547</v>
      </c>
      <c r="U33" s="24">
        <f t="shared" si="8"/>
        <v>-0.15833386259565427</v>
      </c>
      <c r="V33" s="7"/>
      <c r="W33" s="25">
        <f t="shared" si="9"/>
        <v>-0.98970953077590929</v>
      </c>
      <c r="X33" s="24">
        <f t="shared" si="10"/>
        <v>73.301204887866334</v>
      </c>
      <c r="Y33" s="7"/>
      <c r="Z33" s="25">
        <f t="shared" si="11"/>
        <v>613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7.7204887866344052E-2</v>
      </c>
      <c r="AD33" s="17">
        <f t="shared" ca="1" si="14"/>
        <v>2.2920748465168117E-2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15295</v>
      </c>
      <c r="D34" s="17">
        <v>13103</v>
      </c>
      <c r="E34" s="17">
        <v>11201</v>
      </c>
      <c r="F34" s="17">
        <v>13362</v>
      </c>
      <c r="G34" s="24"/>
      <c r="H34" s="7"/>
      <c r="I34" s="25">
        <f t="shared" si="0"/>
        <v>4094</v>
      </c>
      <c r="J34" s="24">
        <f t="shared" si="0"/>
        <v>-259</v>
      </c>
      <c r="K34" s="7"/>
      <c r="L34" s="25">
        <f t="shared" si="3"/>
        <v>4088.4001852709594</v>
      </c>
      <c r="M34" s="17">
        <f t="shared" si="1"/>
        <v>31.357924999580554</v>
      </c>
      <c r="N34" s="17">
        <f t="shared" si="4"/>
        <v>-255.803160519362</v>
      </c>
      <c r="O34" s="24">
        <f t="shared" si="2"/>
        <v>10.219782664965868</v>
      </c>
      <c r="P34" s="7"/>
      <c r="Q34" s="25">
        <f t="shared" si="5"/>
        <v>4114.1707422254558</v>
      </c>
      <c r="R34" s="24">
        <f t="shared" si="6"/>
        <v>-261.07828958375461</v>
      </c>
      <c r="S34" s="7"/>
      <c r="T34" s="25">
        <f t="shared" si="7"/>
        <v>-1.0007368752649888</v>
      </c>
      <c r="U34" s="24">
        <f t="shared" si="8"/>
        <v>-6.3883358003331864E-2</v>
      </c>
      <c r="V34" s="7"/>
      <c r="W34" s="25">
        <f t="shared" si="9"/>
        <v>-1.00060714046813</v>
      </c>
      <c r="X34" s="24">
        <f t="shared" si="10"/>
        <v>78.737304155782169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5.3041557821842389E-3</v>
      </c>
      <c r="AD34" s="17">
        <f t="shared" ca="1" si="14"/>
        <v>6.6481287171967551E-2</v>
      </c>
      <c r="AE34" s="17">
        <v>135</v>
      </c>
    </row>
    <row r="35" spans="1:31" s="17" customFormat="1" x14ac:dyDescent="0.25">
      <c r="A35" s="17">
        <v>15</v>
      </c>
      <c r="B35" s="17">
        <v>627</v>
      </c>
      <c r="C35" s="17">
        <v>15295</v>
      </c>
      <c r="D35" s="17">
        <v>13305</v>
      </c>
      <c r="E35" s="17">
        <v>11204</v>
      </c>
      <c r="F35" s="17">
        <v>13161</v>
      </c>
      <c r="G35" s="24"/>
      <c r="H35" s="7"/>
      <c r="I35" s="25">
        <f t="shared" si="0"/>
        <v>4091</v>
      </c>
      <c r="J35" s="24">
        <f t="shared" si="0"/>
        <v>144</v>
      </c>
      <c r="K35" s="7"/>
      <c r="L35" s="25">
        <f t="shared" si="3"/>
        <v>4093.8719778541504</v>
      </c>
      <c r="M35" s="17">
        <f t="shared" si="1"/>
        <v>8.2482567947301799</v>
      </c>
      <c r="N35" s="17">
        <f t="shared" si="4"/>
        <v>146.7868563195436</v>
      </c>
      <c r="O35" s="24">
        <f t="shared" si="2"/>
        <v>7.7665681457801137</v>
      </c>
      <c r="P35" s="7"/>
      <c r="Q35" s="25">
        <f t="shared" si="5"/>
        <v>4111.1707422254558</v>
      </c>
      <c r="R35" s="24">
        <f t="shared" si="6"/>
        <v>141.92171041624542</v>
      </c>
      <c r="S35" s="7"/>
      <c r="T35" s="25">
        <f t="shared" si="7"/>
        <v>-1.0000071509015873</v>
      </c>
      <c r="U35" s="24">
        <f t="shared" si="8"/>
        <v>3.4726883837875235E-2</v>
      </c>
      <c r="V35" s="7"/>
      <c r="W35" s="25">
        <f t="shared" si="9"/>
        <v>-1.0000809638934367</v>
      </c>
      <c r="X35" s="24">
        <f t="shared" si="10"/>
        <v>84.379115674592583</v>
      </c>
      <c r="Y35" s="7"/>
      <c r="Z35" s="25">
        <f t="shared" si="11"/>
        <v>627</v>
      </c>
      <c r="AA35" s="17">
        <f t="shared" si="15"/>
        <v>84.374999999999986</v>
      </c>
      <c r="AB35" s="24">
        <f t="shared" si="12"/>
        <v>1.4726215563702154</v>
      </c>
      <c r="AC35" s="17">
        <f t="shared" si="13"/>
        <v>4.1156745925974292E-3</v>
      </c>
      <c r="AD35" s="17">
        <f t="shared" ca="1" si="14"/>
        <v>5.8115032628620611E-2</v>
      </c>
      <c r="AE35" s="17">
        <v>134</v>
      </c>
    </row>
    <row r="36" spans="1:31" s="17" customFormat="1" x14ac:dyDescent="0.25">
      <c r="A36" s="17">
        <v>16</v>
      </c>
      <c r="B36" s="17">
        <v>630</v>
      </c>
      <c r="C36" s="17">
        <v>15289</v>
      </c>
      <c r="D36" s="17">
        <v>13512</v>
      </c>
      <c r="E36" s="17">
        <v>11222</v>
      </c>
      <c r="F36" s="17">
        <v>12963</v>
      </c>
      <c r="G36" s="24"/>
      <c r="H36" s="7"/>
      <c r="I36" s="25">
        <f t="shared" si="0"/>
        <v>4067</v>
      </c>
      <c r="J36" s="24">
        <f t="shared" si="0"/>
        <v>549</v>
      </c>
      <c r="K36" s="7"/>
      <c r="L36" s="25">
        <f t="shared" si="3"/>
        <v>4059.1849646099031</v>
      </c>
      <c r="M36" s="17">
        <f t="shared" si="1"/>
        <v>61.074778148467153</v>
      </c>
      <c r="N36" s="17">
        <f t="shared" si="4"/>
        <v>549.87775165764333</v>
      </c>
      <c r="O36" s="24">
        <f t="shared" si="2"/>
        <v>0.77044797249561359</v>
      </c>
      <c r="P36" s="7"/>
      <c r="Q36" s="25">
        <f t="shared" si="5"/>
        <v>4087.1707422254558</v>
      </c>
      <c r="R36" s="24">
        <f t="shared" si="6"/>
        <v>546.92171041624545</v>
      </c>
      <c r="S36" s="7"/>
      <c r="T36" s="25">
        <f t="shared" si="7"/>
        <v>-0.9941693559943765</v>
      </c>
      <c r="U36" s="24">
        <f t="shared" si="8"/>
        <v>0.13382650653189229</v>
      </c>
      <c r="V36" s="7"/>
      <c r="W36" s="25">
        <f t="shared" si="9"/>
        <v>-0.9944477160630445</v>
      </c>
      <c r="X36" s="24">
        <f t="shared" si="10"/>
        <v>90.05483022464756</v>
      </c>
      <c r="Y36" s="7"/>
      <c r="Z36" s="25">
        <f t="shared" si="11"/>
        <v>630</v>
      </c>
      <c r="AA36" s="17">
        <f t="shared" si="15"/>
        <v>90.044999999999987</v>
      </c>
      <c r="AB36" s="24">
        <f t="shared" si="12"/>
        <v>1.571581724958294</v>
      </c>
      <c r="AC36" s="17">
        <f t="shared" si="13"/>
        <v>9.8302246475725497E-3</v>
      </c>
      <c r="AD36" s="17">
        <f t="shared" ca="1" si="14"/>
        <v>-3.7408832761471444E-2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15249</v>
      </c>
      <c r="D37" s="17">
        <v>13707</v>
      </c>
      <c r="E37" s="17">
        <v>11257</v>
      </c>
      <c r="F37" s="17">
        <v>12769</v>
      </c>
      <c r="G37" s="24"/>
      <c r="H37" s="7"/>
      <c r="I37" s="25">
        <f t="shared" si="0"/>
        <v>3992</v>
      </c>
      <c r="J37" s="24">
        <f t="shared" si="0"/>
        <v>938</v>
      </c>
      <c r="K37" s="7"/>
      <c r="L37" s="25">
        <f t="shared" si="3"/>
        <v>3985.6029381105081</v>
      </c>
      <c r="M37" s="17">
        <f t="shared" si="1"/>
        <v>40.922400817989057</v>
      </c>
      <c r="N37" s="17">
        <f t="shared" si="4"/>
        <v>943.23226331157173</v>
      </c>
      <c r="O37" s="24">
        <f t="shared" si="2"/>
        <v>27.376579361619548</v>
      </c>
      <c r="P37" s="7"/>
      <c r="Q37" s="25">
        <f t="shared" si="5"/>
        <v>4012.1707422254558</v>
      </c>
      <c r="R37" s="24">
        <f t="shared" si="6"/>
        <v>935.92171041624545</v>
      </c>
      <c r="S37" s="7"/>
      <c r="T37" s="25">
        <f t="shared" si="7"/>
        <v>-0.9759262469093426</v>
      </c>
      <c r="U37" s="24">
        <f t="shared" si="8"/>
        <v>0.22901108240342966</v>
      </c>
      <c r="V37" s="7"/>
      <c r="W37" s="25">
        <f t="shared" si="9"/>
        <v>-0.97640104626281299</v>
      </c>
      <c r="X37" s="24">
        <f t="shared" si="10"/>
        <v>95.590276520642306</v>
      </c>
      <c r="Y37" s="7"/>
      <c r="Z37" s="25">
        <f t="shared" si="11"/>
        <v>623</v>
      </c>
      <c r="AA37" s="17">
        <f t="shared" si="15"/>
        <v>95.651999999999987</v>
      </c>
      <c r="AB37" s="24">
        <f t="shared" si="12"/>
        <v>1.6694423361176158</v>
      </c>
      <c r="AC37" s="17">
        <f t="shared" si="13"/>
        <v>-6.1723479357681299E-2</v>
      </c>
      <c r="AD37" s="17">
        <f t="shared" ca="1" si="14"/>
        <v>2.915980461551726E-2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15203</v>
      </c>
      <c r="D38" s="17">
        <v>13913</v>
      </c>
      <c r="E38" s="17">
        <v>11323</v>
      </c>
      <c r="F38" s="17">
        <v>12582</v>
      </c>
      <c r="G38" s="24"/>
      <c r="H38" s="7"/>
      <c r="I38" s="25">
        <f t="shared" si="0"/>
        <v>3880</v>
      </c>
      <c r="J38" s="24">
        <f t="shared" si="0"/>
        <v>1331</v>
      </c>
      <c r="K38" s="7"/>
      <c r="L38" s="25">
        <f t="shared" si="3"/>
        <v>3869.8717183250556</v>
      </c>
      <c r="M38" s="17">
        <f t="shared" si="1"/>
        <v>102.58208968701548</v>
      </c>
      <c r="N38" s="17">
        <f t="shared" si="4"/>
        <v>1338.5199436164746</v>
      </c>
      <c r="O38" s="24">
        <f t="shared" si="2"/>
        <v>56.54955199495739</v>
      </c>
      <c r="P38" s="7"/>
      <c r="Q38" s="25">
        <f t="shared" si="5"/>
        <v>3900.1707422254558</v>
      </c>
      <c r="R38" s="24">
        <f t="shared" si="6"/>
        <v>1328.9217104162453</v>
      </c>
      <c r="S38" s="7"/>
      <c r="T38" s="25">
        <f t="shared" si="7"/>
        <v>-0.94868320400902517</v>
      </c>
      <c r="U38" s="24">
        <f t="shared" si="8"/>
        <v>0.32517441998058688</v>
      </c>
      <c r="V38" s="7"/>
      <c r="W38" s="25">
        <f t="shared" si="9"/>
        <v>-0.94935644381455009</v>
      </c>
      <c r="X38" s="24">
        <f t="shared" si="10"/>
        <v>101.29777552898634</v>
      </c>
      <c r="Y38" s="7"/>
      <c r="Z38" s="25">
        <f t="shared" si="11"/>
        <v>641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-0.12322447101365697</v>
      </c>
      <c r="AD38" s="17">
        <f t="shared" ca="1" si="14"/>
        <v>0.15255787459774695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15102</v>
      </c>
      <c r="D39" s="17">
        <v>14081</v>
      </c>
      <c r="E39" s="17">
        <v>11382</v>
      </c>
      <c r="F39" s="17">
        <v>12375</v>
      </c>
      <c r="G39" s="24"/>
      <c r="H39" s="7"/>
      <c r="I39" s="25">
        <f t="shared" si="0"/>
        <v>3720</v>
      </c>
      <c r="J39" s="24">
        <f t="shared" si="0"/>
        <v>1706</v>
      </c>
      <c r="K39" s="7"/>
      <c r="L39" s="25">
        <f t="shared" si="3"/>
        <v>3716.6142624952745</v>
      </c>
      <c r="M39" s="17">
        <f t="shared" si="1"/>
        <v>11.463218450904936</v>
      </c>
      <c r="N39" s="17">
        <f t="shared" si="4"/>
        <v>1716.1996580889447</v>
      </c>
      <c r="O39" s="24">
        <f t="shared" si="2"/>
        <v>104.03302513137537</v>
      </c>
      <c r="P39" s="7"/>
      <c r="Q39" s="25">
        <f t="shared" si="5"/>
        <v>3740.1707422254558</v>
      </c>
      <c r="R39" s="24">
        <f t="shared" si="6"/>
        <v>1703.9217104162453</v>
      </c>
      <c r="S39" s="7"/>
      <c r="T39" s="25">
        <f t="shared" si="7"/>
        <v>-0.90976457129428601</v>
      </c>
      <c r="U39" s="24">
        <f t="shared" si="8"/>
        <v>0.41693332988245452</v>
      </c>
      <c r="V39" s="7"/>
      <c r="W39" s="25">
        <f t="shared" si="9"/>
        <v>-0.91062713514402893</v>
      </c>
      <c r="X39" s="24">
        <f t="shared" si="10"/>
        <v>106.9911873384558</v>
      </c>
      <c r="Y39" s="7"/>
      <c r="Z39" s="25">
        <f t="shared" si="11"/>
        <v>634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-0.13581266154419325</v>
      </c>
      <c r="AD39" s="17">
        <f t="shared" ca="1" si="14"/>
        <v>4.1068899391831337E-2</v>
      </c>
      <c r="AE39" s="17">
        <v>130</v>
      </c>
    </row>
    <row r="40" spans="1:31" s="17" customFormat="1" x14ac:dyDescent="0.25">
      <c r="A40" s="17">
        <v>20</v>
      </c>
      <c r="B40" s="17">
        <v>613</v>
      </c>
      <c r="C40" s="17">
        <v>15021</v>
      </c>
      <c r="D40" s="17">
        <v>14269</v>
      </c>
      <c r="E40" s="17">
        <v>11486</v>
      </c>
      <c r="F40" s="17">
        <v>12208</v>
      </c>
      <c r="G40" s="24"/>
      <c r="H40" s="7"/>
      <c r="I40" s="25">
        <f t="shared" si="0"/>
        <v>3535</v>
      </c>
      <c r="J40" s="24">
        <f t="shared" si="0"/>
        <v>2061</v>
      </c>
      <c r="K40" s="7"/>
      <c r="L40" s="25">
        <f t="shared" si="3"/>
        <v>3533.1820224953358</v>
      </c>
      <c r="M40" s="17">
        <f t="shared" si="1"/>
        <v>3.3050422074651205</v>
      </c>
      <c r="N40" s="17">
        <f t="shared" si="4"/>
        <v>2065.2718391601979</v>
      </c>
      <c r="O40" s="24">
        <f t="shared" si="2"/>
        <v>18.248609810600659</v>
      </c>
      <c r="P40" s="7"/>
      <c r="Q40" s="25">
        <f t="shared" si="5"/>
        <v>3555.1707422254558</v>
      </c>
      <c r="R40" s="24">
        <f t="shared" si="6"/>
        <v>2058.9217104162453</v>
      </c>
      <c r="S40" s="7"/>
      <c r="T40" s="25">
        <f t="shared" si="7"/>
        <v>-0.86476490221786895</v>
      </c>
      <c r="U40" s="24">
        <f t="shared" si="8"/>
        <v>0.50379843125622259</v>
      </c>
      <c r="V40" s="7"/>
      <c r="W40" s="25">
        <f t="shared" si="9"/>
        <v>-0.86580667545229462</v>
      </c>
      <c r="X40" s="24">
        <f t="shared" si="10"/>
        <v>112.5847815357389</v>
      </c>
      <c r="Y40" s="7"/>
      <c r="Z40" s="25">
        <f t="shared" si="11"/>
        <v>613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-5.9218464261093118E-2</v>
      </c>
      <c r="AD40" s="17">
        <f t="shared" ca="1" si="14"/>
        <v>7.7455931775801901E-2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14914</v>
      </c>
      <c r="D41" s="17">
        <v>14442</v>
      </c>
      <c r="E41" s="17">
        <v>11598</v>
      </c>
      <c r="F41" s="17">
        <v>12045</v>
      </c>
      <c r="G41" s="24"/>
      <c r="H41" s="7"/>
      <c r="I41" s="25">
        <f t="shared" si="0"/>
        <v>3316</v>
      </c>
      <c r="J41" s="24">
        <f t="shared" si="0"/>
        <v>2397</v>
      </c>
      <c r="K41" s="7"/>
      <c r="L41" s="25">
        <f t="shared" si="3"/>
        <v>3315.6726472184582</v>
      </c>
      <c r="M41" s="17">
        <f t="shared" si="1"/>
        <v>0.10715984358313804</v>
      </c>
      <c r="N41" s="17">
        <f t="shared" si="4"/>
        <v>2396.8130287354379</v>
      </c>
      <c r="O41" s="24">
        <f t="shared" si="2"/>
        <v>3.4958253771946807E-2</v>
      </c>
      <c r="P41" s="7"/>
      <c r="Q41" s="25">
        <f t="shared" si="5"/>
        <v>3336.1707422254558</v>
      </c>
      <c r="R41" s="24">
        <f t="shared" si="6"/>
        <v>2394.9217104162453</v>
      </c>
      <c r="S41" s="7"/>
      <c r="T41" s="25">
        <f t="shared" si="7"/>
        <v>-0.81149502368956972</v>
      </c>
      <c r="U41" s="24">
        <f t="shared" si="8"/>
        <v>0.58601441452829595</v>
      </c>
      <c r="V41" s="7"/>
      <c r="W41" s="25">
        <f t="shared" si="9"/>
        <v>-0.81270639207050754</v>
      </c>
      <c r="X41" s="24">
        <f t="shared" si="10"/>
        <v>118.18443892598668</v>
      </c>
      <c r="Y41" s="7"/>
      <c r="Z41" s="25">
        <f t="shared" si="11"/>
        <v>616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-3.5610740133051877E-3</v>
      </c>
      <c r="AD41" s="17">
        <f t="shared" ca="1" si="14"/>
        <v>-3.7968953498975111E-2</v>
      </c>
      <c r="AE41" s="17">
        <v>128</v>
      </c>
    </row>
    <row r="42" spans="1:31" s="17" customFormat="1" x14ac:dyDescent="0.25">
      <c r="A42" s="17">
        <v>22</v>
      </c>
      <c r="B42" s="17">
        <v>616</v>
      </c>
      <c r="C42" s="17">
        <v>14799</v>
      </c>
      <c r="D42" s="17">
        <v>14602</v>
      </c>
      <c r="E42" s="17">
        <v>11729</v>
      </c>
      <c r="F42" s="17">
        <v>11899</v>
      </c>
      <c r="G42" s="24"/>
      <c r="H42" s="7"/>
      <c r="I42" s="25">
        <f t="shared" si="0"/>
        <v>3070</v>
      </c>
      <c r="J42" s="24">
        <f t="shared" si="0"/>
        <v>2703</v>
      </c>
      <c r="K42" s="7"/>
      <c r="L42" s="25">
        <f t="shared" si="3"/>
        <v>3066.9360333721047</v>
      </c>
      <c r="M42" s="17">
        <f t="shared" si="1"/>
        <v>9.3878914968560796</v>
      </c>
      <c r="N42" s="17">
        <f t="shared" si="4"/>
        <v>2705.9761688375916</v>
      </c>
      <c r="O42" s="24">
        <f t="shared" si="2"/>
        <v>8.8575809498510871</v>
      </c>
      <c r="P42" s="7"/>
      <c r="Q42" s="25">
        <f t="shared" si="5"/>
        <v>3090.1707422254558</v>
      </c>
      <c r="R42" s="24">
        <f t="shared" si="6"/>
        <v>2700.9217104162453</v>
      </c>
      <c r="S42" s="7"/>
      <c r="T42" s="25">
        <f t="shared" si="7"/>
        <v>-0.75165762589065832</v>
      </c>
      <c r="U42" s="24">
        <f t="shared" si="8"/>
        <v>0.66088968500821998</v>
      </c>
      <c r="V42" s="7"/>
      <c r="W42" s="25">
        <f t="shared" si="9"/>
        <v>-0.75302342286996915</v>
      </c>
      <c r="X42" s="24">
        <f t="shared" si="10"/>
        <v>123.66212180095005</v>
      </c>
      <c r="Y42" s="7"/>
      <c r="Z42" s="25">
        <f t="shared" si="11"/>
        <v>616</v>
      </c>
      <c r="AA42" s="17">
        <f t="shared" si="15"/>
        <v>123.73199999999999</v>
      </c>
      <c r="AB42" s="24">
        <f t="shared" si="12"/>
        <v>2.1595307900776235</v>
      </c>
      <c r="AC42" s="17">
        <f t="shared" si="13"/>
        <v>-6.9878199049938416E-2</v>
      </c>
      <c r="AD42" s="17">
        <f t="shared" ca="1" si="14"/>
        <v>0.12343326220764084</v>
      </c>
      <c r="AE42" s="17">
        <v>127</v>
      </c>
    </row>
    <row r="43" spans="1:31" s="17" customFormat="1" x14ac:dyDescent="0.25">
      <c r="A43" s="17">
        <v>23</v>
      </c>
      <c r="B43" s="17">
        <v>611</v>
      </c>
      <c r="C43" s="17">
        <v>14643</v>
      </c>
      <c r="D43" s="17">
        <v>14728</v>
      </c>
      <c r="E43" s="17">
        <v>11851</v>
      </c>
      <c r="F43" s="17">
        <v>11740</v>
      </c>
      <c r="G43" s="24"/>
      <c r="H43" s="7"/>
      <c r="I43" s="25">
        <f t="shared" si="0"/>
        <v>2792</v>
      </c>
      <c r="J43" s="24">
        <f t="shared" si="0"/>
        <v>2988</v>
      </c>
      <c r="K43" s="7"/>
      <c r="L43" s="25">
        <f t="shared" si="3"/>
        <v>2791.6637006029114</v>
      </c>
      <c r="M43" s="17">
        <f t="shared" si="1"/>
        <v>0.11309728448217178</v>
      </c>
      <c r="N43" s="17">
        <f t="shared" si="4"/>
        <v>2987.6779020521167</v>
      </c>
      <c r="O43" s="24">
        <f t="shared" si="2"/>
        <v>0.10374708803064688</v>
      </c>
      <c r="P43" s="7"/>
      <c r="Q43" s="25">
        <f t="shared" si="5"/>
        <v>2812.1707422254558</v>
      </c>
      <c r="R43" s="24">
        <f t="shared" si="6"/>
        <v>2985.9217104162453</v>
      </c>
      <c r="S43" s="7"/>
      <c r="T43" s="25">
        <f t="shared" si="7"/>
        <v>-0.68403650154879903</v>
      </c>
      <c r="U43" s="24">
        <f t="shared" si="8"/>
        <v>0.73062645653363933</v>
      </c>
      <c r="V43" s="7"/>
      <c r="W43" s="25">
        <f t="shared" si="9"/>
        <v>-0.68554610375428593</v>
      </c>
      <c r="X43" s="24">
        <f t="shared" si="10"/>
        <v>129.21362577170208</v>
      </c>
      <c r="Y43" s="7"/>
      <c r="Z43" s="25">
        <f t="shared" si="11"/>
        <v>611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-1.7374228297910577E-2</v>
      </c>
      <c r="AD43" s="17">
        <f t="shared" ca="1" si="14"/>
        <v>9.8984786735599073E-2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14499</v>
      </c>
      <c r="D44" s="17">
        <v>14877</v>
      </c>
      <c r="E44" s="17">
        <v>12021</v>
      </c>
      <c r="F44" s="17">
        <v>11623</v>
      </c>
      <c r="G44" s="24"/>
      <c r="H44" s="7"/>
      <c r="I44" s="25">
        <f t="shared" si="0"/>
        <v>2478</v>
      </c>
      <c r="J44" s="24">
        <f t="shared" si="0"/>
        <v>3254</v>
      </c>
      <c r="K44" s="7"/>
      <c r="L44" s="25">
        <f t="shared" si="3"/>
        <v>2480.7436525615385</v>
      </c>
      <c r="M44" s="17">
        <f t="shared" si="1"/>
        <v>7.5276293784368313</v>
      </c>
      <c r="N44" s="17">
        <f t="shared" si="4"/>
        <v>3249.3732539258153</v>
      </c>
      <c r="O44" s="24">
        <f t="shared" si="2"/>
        <v>21.406779234983222</v>
      </c>
      <c r="P44" s="7"/>
      <c r="Q44" s="25">
        <f t="shared" si="5"/>
        <v>2498.1707422254558</v>
      </c>
      <c r="R44" s="24">
        <f t="shared" si="6"/>
        <v>3251.9217104162453</v>
      </c>
      <c r="S44" s="7"/>
      <c r="T44" s="25">
        <f t="shared" si="7"/>
        <v>-0.60765868484612351</v>
      </c>
      <c r="U44" s="24">
        <f t="shared" si="8"/>
        <v>0.79571410995736414</v>
      </c>
      <c r="V44" s="7"/>
      <c r="W44" s="25">
        <f t="shared" si="9"/>
        <v>-0.60930247700320384</v>
      </c>
      <c r="X44" s="24">
        <f t="shared" si="10"/>
        <v>134.94799362087525</v>
      </c>
      <c r="Y44" s="7"/>
      <c r="Z44" s="25">
        <f t="shared" si="11"/>
        <v>630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4.6993620875269926E-2</v>
      </c>
      <c r="AD44" s="17">
        <f t="shared" ca="1" si="14"/>
        <v>1.1850994315267371E-2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14331</v>
      </c>
      <c r="D45" s="17">
        <v>14989</v>
      </c>
      <c r="E45" s="17">
        <v>12191</v>
      </c>
      <c r="F45" s="17">
        <v>11500</v>
      </c>
      <c r="G45" s="24"/>
      <c r="H45" s="7"/>
      <c r="I45" s="25">
        <f t="shared" si="0"/>
        <v>2140</v>
      </c>
      <c r="J45" s="24">
        <f t="shared" si="0"/>
        <v>3489</v>
      </c>
      <c r="K45" s="7"/>
      <c r="L45" s="25">
        <f t="shared" si="3"/>
        <v>2140.3835554532302</v>
      </c>
      <c r="M45" s="17">
        <f t="shared" si="1"/>
        <v>0.14711478570262509</v>
      </c>
      <c r="N45" s="17">
        <f t="shared" si="4"/>
        <v>3482.3767769817614</v>
      </c>
      <c r="O45" s="24">
        <f t="shared" si="2"/>
        <v>43.867083149325694</v>
      </c>
      <c r="P45" s="7"/>
      <c r="Q45" s="25">
        <f t="shared" si="5"/>
        <v>2160.1707422254558</v>
      </c>
      <c r="R45" s="24">
        <f t="shared" si="6"/>
        <v>3486.9217104162453</v>
      </c>
      <c r="S45" s="7"/>
      <c r="T45" s="25">
        <f t="shared" si="7"/>
        <v>-0.52544307323623707</v>
      </c>
      <c r="U45" s="24">
        <f t="shared" si="8"/>
        <v>0.85321636016253455</v>
      </c>
      <c r="V45" s="7"/>
      <c r="W45" s="25">
        <f t="shared" si="9"/>
        <v>-0.52720538526617067</v>
      </c>
      <c r="X45" s="24">
        <f t="shared" si="10"/>
        <v>140.6783073645496</v>
      </c>
      <c r="Y45" s="7"/>
      <c r="Z45" s="25">
        <f t="shared" si="11"/>
        <v>639</v>
      </c>
      <c r="AA45" s="17">
        <f t="shared" si="15"/>
        <v>140.65199999999999</v>
      </c>
      <c r="AB45" s="24">
        <f t="shared" si="12"/>
        <v>2.4548404995150639</v>
      </c>
      <c r="AC45" s="17">
        <f t="shared" si="13"/>
        <v>2.6307364549609247E-2</v>
      </c>
      <c r="AD45" s="17">
        <f t="shared" ca="1" si="14"/>
        <v>9.057845128464237E-2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14153</v>
      </c>
      <c r="D46" s="17">
        <v>15093</v>
      </c>
      <c r="E46" s="17">
        <v>12374</v>
      </c>
      <c r="F46" s="17">
        <v>11408</v>
      </c>
      <c r="G46" s="24"/>
      <c r="H46" s="7"/>
      <c r="I46" s="25">
        <f t="shared" si="0"/>
        <v>1779</v>
      </c>
      <c r="J46" s="24">
        <f t="shared" si="0"/>
        <v>3685</v>
      </c>
      <c r="K46" s="7"/>
      <c r="L46" s="25">
        <f t="shared" si="3"/>
        <v>1781.7512028940805</v>
      </c>
      <c r="M46" s="17">
        <f t="shared" si="1"/>
        <v>7.5691173643969556</v>
      </c>
      <c r="N46" s="17">
        <f t="shared" si="4"/>
        <v>3678.7000346876166</v>
      </c>
      <c r="O46" s="24">
        <f t="shared" si="2"/>
        <v>39.689562937233973</v>
      </c>
      <c r="P46" s="7"/>
      <c r="Q46" s="25">
        <f t="shared" si="5"/>
        <v>1799.1707422254556</v>
      </c>
      <c r="R46" s="24">
        <f t="shared" si="6"/>
        <v>3682.9217104162453</v>
      </c>
      <c r="S46" s="7"/>
      <c r="T46" s="25">
        <f t="shared" si="7"/>
        <v>-0.43763290817360689</v>
      </c>
      <c r="U46" s="24">
        <f t="shared" si="8"/>
        <v>0.90117568373791068</v>
      </c>
      <c r="V46" s="7"/>
      <c r="W46" s="25">
        <f t="shared" si="9"/>
        <v>-0.43949402983410635</v>
      </c>
      <c r="X46" s="24">
        <f t="shared" si="10"/>
        <v>146.39236062415745</v>
      </c>
      <c r="Y46" s="7"/>
      <c r="Z46" s="25">
        <f t="shared" si="11"/>
        <v>633</v>
      </c>
      <c r="AA46" s="17">
        <f t="shared" si="15"/>
        <v>146.34899999999999</v>
      </c>
      <c r="AB46" s="24">
        <f t="shared" si="12"/>
        <v>2.5542719070011812</v>
      </c>
      <c r="AC46" s="17">
        <f t="shared" si="13"/>
        <v>4.3360624157458005E-2</v>
      </c>
      <c r="AD46" s="17">
        <f t="shared" ca="1" si="14"/>
        <v>9.0674759627233925E-3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13960</v>
      </c>
      <c r="D47" s="17">
        <v>15170</v>
      </c>
      <c r="E47" s="17">
        <v>12553</v>
      </c>
      <c r="F47" s="17">
        <v>11324</v>
      </c>
      <c r="G47" s="24"/>
      <c r="H47" s="7"/>
      <c r="I47" s="25">
        <f t="shared" si="0"/>
        <v>1407</v>
      </c>
      <c r="J47" s="24">
        <f t="shared" si="0"/>
        <v>3846</v>
      </c>
      <c r="K47" s="7"/>
      <c r="L47" s="25">
        <f t="shared" si="3"/>
        <v>1412.5869588415794</v>
      </c>
      <c r="M47" s="17">
        <f t="shared" si="1"/>
        <v>31.214109097502419</v>
      </c>
      <c r="N47" s="17">
        <f t="shared" si="4"/>
        <v>3836.0636320091198</v>
      </c>
      <c r="O47" s="24">
        <f t="shared" si="2"/>
        <v>98.73140885018806</v>
      </c>
      <c r="P47" s="7"/>
      <c r="Q47" s="25">
        <f t="shared" si="5"/>
        <v>1427.1707422254556</v>
      </c>
      <c r="R47" s="24">
        <f t="shared" si="6"/>
        <v>3843.9217104162453</v>
      </c>
      <c r="S47" s="7"/>
      <c r="T47" s="25">
        <f t="shared" si="7"/>
        <v>-0.34714708711183839</v>
      </c>
      <c r="U47" s="24">
        <f t="shared" si="8"/>
        <v>0.94057084238911248</v>
      </c>
      <c r="V47" s="7"/>
      <c r="W47" s="25">
        <f t="shared" si="9"/>
        <v>-0.34908933471996606</v>
      </c>
      <c r="X47" s="24">
        <f t="shared" si="10"/>
        <v>152.02815313723613</v>
      </c>
      <c r="Y47" s="7"/>
      <c r="Z47" s="25">
        <f t="shared" si="11"/>
        <v>621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9.0153137236143266E-2</v>
      </c>
      <c r="AD47" s="17">
        <f t="shared" ca="1" si="14"/>
        <v>2.0093464085391588E-2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13767</v>
      </c>
      <c r="D48" s="17">
        <v>15221</v>
      </c>
      <c r="E48" s="17">
        <v>12744</v>
      </c>
      <c r="F48" s="17">
        <v>11259</v>
      </c>
      <c r="G48" s="24"/>
      <c r="H48" s="7"/>
      <c r="I48" s="25">
        <f t="shared" si="0"/>
        <v>1023</v>
      </c>
      <c r="J48" s="24">
        <f t="shared" si="0"/>
        <v>3962</v>
      </c>
      <c r="K48" s="7"/>
      <c r="L48" s="25">
        <f t="shared" si="3"/>
        <v>1027.289827506344</v>
      </c>
      <c r="M48" s="17">
        <f t="shared" si="1"/>
        <v>18.402620034185187</v>
      </c>
      <c r="N48" s="17">
        <f t="shared" si="4"/>
        <v>3957.6798140315054</v>
      </c>
      <c r="O48" s="24">
        <f t="shared" si="2"/>
        <v>18.664006802377369</v>
      </c>
      <c r="P48" s="7"/>
      <c r="Q48" s="25">
        <f t="shared" si="5"/>
        <v>1043.1707422254556</v>
      </c>
      <c r="R48" s="24">
        <f t="shared" si="6"/>
        <v>3959.9217104162453</v>
      </c>
      <c r="S48" s="7"/>
      <c r="T48" s="25">
        <f t="shared" si="7"/>
        <v>-0.25374236859646448</v>
      </c>
      <c r="U48" s="24">
        <f t="shared" si="8"/>
        <v>0.96895493185209025</v>
      </c>
      <c r="V48" s="7"/>
      <c r="W48" s="25">
        <f t="shared" si="9"/>
        <v>-0.2557430070988847</v>
      </c>
      <c r="X48" s="24">
        <f t="shared" si="10"/>
        <v>157.60507162830277</v>
      </c>
      <c r="Y48" s="7"/>
      <c r="Z48" s="25">
        <f t="shared" si="11"/>
        <v>625</v>
      </c>
      <c r="AA48" s="17">
        <f t="shared" si="15"/>
        <v>157.56299999999999</v>
      </c>
      <c r="AB48" s="24">
        <f t="shared" si="12"/>
        <v>2.749993129319825</v>
      </c>
      <c r="AC48" s="17">
        <f t="shared" si="13"/>
        <v>4.2071628302778663E-2</v>
      </c>
      <c r="AD48" s="17">
        <f t="shared" ca="1" si="14"/>
        <v>0.10231774417405859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13584</v>
      </c>
      <c r="D49" s="17">
        <v>15280</v>
      </c>
      <c r="E49" s="17">
        <v>12949</v>
      </c>
      <c r="F49" s="17">
        <v>11231</v>
      </c>
      <c r="G49" s="24"/>
      <c r="H49" s="7"/>
      <c r="I49" s="25">
        <f t="shared" si="0"/>
        <v>635</v>
      </c>
      <c r="J49" s="24">
        <f t="shared" si="0"/>
        <v>4049</v>
      </c>
      <c r="K49" s="7"/>
      <c r="L49" s="25">
        <f t="shared" si="3"/>
        <v>641.47701700508981</v>
      </c>
      <c r="M49" s="17">
        <f t="shared" si="1"/>
        <v>41.951749284222522</v>
      </c>
      <c r="N49" s="17">
        <f t="shared" si="4"/>
        <v>4039.6973852157089</v>
      </c>
      <c r="O49" s="24">
        <f t="shared" si="2"/>
        <v>86.538641824911508</v>
      </c>
      <c r="P49" s="7"/>
      <c r="Q49" s="25">
        <f t="shared" si="5"/>
        <v>655.17074222545568</v>
      </c>
      <c r="R49" s="24">
        <f t="shared" si="6"/>
        <v>4046.9217104162453</v>
      </c>
      <c r="S49" s="7"/>
      <c r="T49" s="25">
        <f t="shared" si="7"/>
        <v>-0.15936468426322212</v>
      </c>
      <c r="U49" s="24">
        <f t="shared" si="8"/>
        <v>0.99024299894932355</v>
      </c>
      <c r="V49" s="7"/>
      <c r="W49" s="25">
        <f t="shared" si="9"/>
        <v>-0.16140906411575462</v>
      </c>
      <c r="X49" s="24">
        <f t="shared" si="10"/>
        <v>163.13260773690297</v>
      </c>
      <c r="Y49" s="7"/>
      <c r="Z49" s="25">
        <f t="shared" si="11"/>
        <v>610</v>
      </c>
      <c r="AA49" s="17">
        <f t="shared" si="15"/>
        <v>163.053</v>
      </c>
      <c r="AB49" s="24">
        <f t="shared" si="12"/>
        <v>2.8458117052543139</v>
      </c>
      <c r="AC49" s="17">
        <f t="shared" si="13"/>
        <v>7.9607736902971737E-2</v>
      </c>
      <c r="AD49" s="17">
        <f t="shared" ca="1" si="14"/>
        <v>2.2001857218782561E-2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13383</v>
      </c>
      <c r="D50" s="17">
        <v>15300</v>
      </c>
      <c r="E50" s="17">
        <v>13145</v>
      </c>
      <c r="F50" s="17">
        <v>11203</v>
      </c>
      <c r="G50" s="24"/>
      <c r="H50" s="7"/>
      <c r="I50" s="25">
        <f t="shared" si="0"/>
        <v>238</v>
      </c>
      <c r="J50" s="24">
        <f t="shared" si="0"/>
        <v>4097</v>
      </c>
      <c r="K50" s="7"/>
      <c r="L50" s="25">
        <f t="shared" si="3"/>
        <v>248.29920964281865</v>
      </c>
      <c r="M50" s="17">
        <f t="shared" si="1"/>
        <v>106.07371926672872</v>
      </c>
      <c r="N50" s="17">
        <f t="shared" si="4"/>
        <v>4084.8073349808292</v>
      </c>
      <c r="O50" s="24">
        <f t="shared" si="2"/>
        <v>148.6610802697117</v>
      </c>
      <c r="P50" s="7"/>
      <c r="Q50" s="25">
        <f t="shared" si="5"/>
        <v>258.17074222545563</v>
      </c>
      <c r="R50" s="24">
        <f t="shared" si="6"/>
        <v>4094.9217104162453</v>
      </c>
      <c r="S50" s="7"/>
      <c r="T50" s="25">
        <f t="shared" si="7"/>
        <v>-6.2797826839775625E-2</v>
      </c>
      <c r="U50" s="24">
        <f t="shared" si="8"/>
        <v>1.0019881394167627</v>
      </c>
      <c r="V50" s="7"/>
      <c r="W50" s="25">
        <f t="shared" si="9"/>
        <v>-6.4866245055018104E-2</v>
      </c>
      <c r="X50" s="24">
        <f t="shared" si="10"/>
        <v>168.68635292485897</v>
      </c>
      <c r="Y50" s="7"/>
      <c r="Z50" s="25">
        <f t="shared" si="11"/>
        <v>612</v>
      </c>
      <c r="AA50" s="17">
        <f t="shared" si="15"/>
        <v>168.56100000000001</v>
      </c>
      <c r="AB50" s="24">
        <f t="shared" si="12"/>
        <v>2.9419444404541619</v>
      </c>
      <c r="AC50" s="17">
        <f t="shared" si="13"/>
        <v>0.12535292485895866</v>
      </c>
      <c r="AD50" s="17">
        <f t="shared" ca="1" si="14"/>
        <v>-9.0121602684149593E-2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13180</v>
      </c>
      <c r="D51" s="17">
        <v>15291</v>
      </c>
      <c r="E51" s="17">
        <v>13332</v>
      </c>
      <c r="F51" s="17">
        <v>11194</v>
      </c>
      <c r="G51" s="24"/>
      <c r="H51" s="7"/>
      <c r="I51" s="25">
        <f t="shared" si="0"/>
        <v>-152</v>
      </c>
      <c r="J51" s="24">
        <f t="shared" si="0"/>
        <v>4097</v>
      </c>
      <c r="K51" s="7"/>
      <c r="L51" s="25">
        <f t="shared" si="3"/>
        <v>-151.23876708345173</v>
      </c>
      <c r="M51" s="17">
        <f t="shared" si="1"/>
        <v>0.57947555323657973</v>
      </c>
      <c r="N51" s="17">
        <f t="shared" si="4"/>
        <v>4092.1509270465194</v>
      </c>
      <c r="O51" s="24">
        <f t="shared" si="2"/>
        <v>23.513508508176802</v>
      </c>
      <c r="P51" s="7"/>
      <c r="Q51" s="25">
        <f t="shared" si="5"/>
        <v>-131.82925777454437</v>
      </c>
      <c r="R51" s="24">
        <f t="shared" si="6"/>
        <v>4094.9217104162453</v>
      </c>
      <c r="S51" s="7"/>
      <c r="T51" s="25">
        <f t="shared" si="7"/>
        <v>3.2066340402401007E-2</v>
      </c>
      <c r="U51" s="24">
        <f t="shared" si="8"/>
        <v>1.0019881394167627</v>
      </c>
      <c r="V51" s="7"/>
      <c r="W51" s="25">
        <f t="shared" si="9"/>
        <v>2.9998124287526306E-2</v>
      </c>
      <c r="X51" s="24">
        <f t="shared" si="10"/>
        <v>174.10521525801744</v>
      </c>
      <c r="Y51" s="7"/>
      <c r="Z51" s="25">
        <f t="shared" si="11"/>
        <v>618</v>
      </c>
      <c r="AA51" s="17">
        <f t="shared" si="15"/>
        <v>174.12300000000002</v>
      </c>
      <c r="AB51" s="24">
        <f t="shared" si="12"/>
        <v>3.0390196534500871</v>
      </c>
      <c r="AC51" s="17">
        <f t="shared" si="13"/>
        <v>-1.7784741982580954E-2</v>
      </c>
      <c r="AD51" s="17">
        <f t="shared" ca="1" si="14"/>
        <v>0.11866938845429331</v>
      </c>
      <c r="AE51" s="17">
        <v>118</v>
      </c>
    </row>
    <row r="52" spans="1:31" s="17" customFormat="1" x14ac:dyDescent="0.25">
      <c r="A52" s="17">
        <v>32</v>
      </c>
      <c r="B52" s="17">
        <v>627</v>
      </c>
      <c r="C52" s="17">
        <v>12986</v>
      </c>
      <c r="D52" s="17">
        <v>15288</v>
      </c>
      <c r="E52" s="17">
        <v>13545</v>
      </c>
      <c r="F52" s="17">
        <v>11217</v>
      </c>
      <c r="G52" s="24"/>
      <c r="H52" s="7"/>
      <c r="I52" s="25">
        <f t="shared" ref="I52:J83" si="16">C52-E52</f>
        <v>-559</v>
      </c>
      <c r="J52" s="24">
        <f t="shared" si="16"/>
        <v>4071</v>
      </c>
      <c r="K52" s="7"/>
      <c r="L52" s="25">
        <f t="shared" si="3"/>
        <v>-555.31496351054739</v>
      </c>
      <c r="M52" s="17">
        <f t="shared" si="1"/>
        <v>13.579493928597243</v>
      </c>
      <c r="N52" s="17">
        <f t="shared" si="4"/>
        <v>4060.295245387967</v>
      </c>
      <c r="O52" s="24">
        <f t="shared" si="2"/>
        <v>114.59177130384087</v>
      </c>
      <c r="P52" s="7"/>
      <c r="Q52" s="25">
        <f t="shared" si="5"/>
        <v>-538.82925777454432</v>
      </c>
      <c r="R52" s="24">
        <f t="shared" si="6"/>
        <v>4068.9217104162453</v>
      </c>
      <c r="S52" s="7"/>
      <c r="T52" s="25">
        <f t="shared" si="7"/>
        <v>0.13106561237051867</v>
      </c>
      <c r="U52" s="24">
        <f t="shared" si="8"/>
        <v>0.99562618833023309</v>
      </c>
      <c r="V52" s="7"/>
      <c r="W52" s="25">
        <f t="shared" si="9"/>
        <v>0.12901073938121341</v>
      </c>
      <c r="X52" s="24">
        <f t="shared" si="10"/>
        <v>179.77347688252337</v>
      </c>
      <c r="Y52" s="7"/>
      <c r="Z52" s="25">
        <f t="shared" si="11"/>
        <v>627</v>
      </c>
      <c r="AA52" s="17">
        <f t="shared" si="15"/>
        <v>179.76600000000002</v>
      </c>
      <c r="AB52" s="24">
        <f t="shared" si="12"/>
        <v>3.1375085831401268</v>
      </c>
      <c r="AC52" s="17">
        <f t="shared" si="13"/>
        <v>7.4768825233491043E-3</v>
      </c>
      <c r="AD52" s="17">
        <f t="shared" ca="1" si="14"/>
        <v>7.4946059641263219E-2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12773</v>
      </c>
      <c r="D53" s="17">
        <v>15239</v>
      </c>
      <c r="E53" s="17">
        <v>13735</v>
      </c>
      <c r="F53" s="17">
        <v>11245</v>
      </c>
      <c r="G53" s="24"/>
      <c r="H53" s="7"/>
      <c r="I53" s="25">
        <f t="shared" si="16"/>
        <v>-962</v>
      </c>
      <c r="J53" s="24">
        <f t="shared" si="16"/>
        <v>3994</v>
      </c>
      <c r="K53" s="7"/>
      <c r="L53" s="25">
        <f t="shared" si="3"/>
        <v>-957.35128484250856</v>
      </c>
      <c r="M53" s="17">
        <f t="shared" si="1"/>
        <v>21.610552615490644</v>
      </c>
      <c r="N53" s="17">
        <f t="shared" si="4"/>
        <v>3988.4338173519864</v>
      </c>
      <c r="O53" s="24">
        <f t="shared" si="2"/>
        <v>30.982389271048103</v>
      </c>
      <c r="P53" s="7"/>
      <c r="Q53" s="25">
        <f t="shared" si="5"/>
        <v>-941.82925777454432</v>
      </c>
      <c r="R53" s="24">
        <f t="shared" si="6"/>
        <v>3991.9217104162453</v>
      </c>
      <c r="S53" s="7"/>
      <c r="T53" s="25">
        <f t="shared" si="7"/>
        <v>0.22909191852076785</v>
      </c>
      <c r="U53" s="24">
        <f t="shared" si="8"/>
        <v>0.9767850254970496</v>
      </c>
      <c r="V53" s="7"/>
      <c r="W53" s="25">
        <f t="shared" si="9"/>
        <v>0.2270761459303855</v>
      </c>
      <c r="X53" s="24">
        <f t="shared" si="10"/>
        <v>185.47763710543518</v>
      </c>
      <c r="Y53" s="7"/>
      <c r="Z53" s="25">
        <f t="shared" si="11"/>
        <v>632</v>
      </c>
      <c r="AA53" s="17">
        <f t="shared" si="15"/>
        <v>185.45400000000001</v>
      </c>
      <c r="AB53" s="24">
        <f t="shared" si="12"/>
        <v>3.2367829109935635</v>
      </c>
      <c r="AC53" s="17">
        <f t="shared" si="13"/>
        <v>2.3637105435170724E-2</v>
      </c>
      <c r="AD53" s="17">
        <f t="shared" ca="1" si="14"/>
        <v>-2.7467453268883446E-2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12572</v>
      </c>
      <c r="D54" s="17">
        <v>15175</v>
      </c>
      <c r="E54" s="17">
        <v>13928</v>
      </c>
      <c r="F54" s="17">
        <v>11305</v>
      </c>
      <c r="G54" s="24"/>
      <c r="H54" s="7"/>
      <c r="I54" s="25">
        <f t="shared" si="16"/>
        <v>-1356</v>
      </c>
      <c r="J54" s="24">
        <f t="shared" si="16"/>
        <v>3870</v>
      </c>
      <c r="K54" s="7"/>
      <c r="L54" s="25">
        <f t="shared" si="3"/>
        <v>-1355.6618704201387</v>
      </c>
      <c r="M54" s="17">
        <f t="shared" si="1"/>
        <v>0.11433161277717128</v>
      </c>
      <c r="N54" s="17">
        <f t="shared" si="4"/>
        <v>3875.5083770603851</v>
      </c>
      <c r="O54" s="24">
        <f t="shared" si="2"/>
        <v>30.342217839376804</v>
      </c>
      <c r="P54" s="7"/>
      <c r="Q54" s="25">
        <f t="shared" si="5"/>
        <v>-1335.8292577745444</v>
      </c>
      <c r="R54" s="24">
        <f t="shared" si="6"/>
        <v>3867.9217104162453</v>
      </c>
      <c r="S54" s="7"/>
      <c r="T54" s="25">
        <f t="shared" si="7"/>
        <v>0.32492905158081298</v>
      </c>
      <c r="U54" s="24">
        <f t="shared" si="8"/>
        <v>0.94644341262283205</v>
      </c>
      <c r="V54" s="7"/>
      <c r="W54" s="25">
        <f t="shared" si="9"/>
        <v>0.32297611373079999</v>
      </c>
      <c r="X54" s="24">
        <f t="shared" si="10"/>
        <v>191.23270374359504</v>
      </c>
      <c r="Y54" s="7"/>
      <c r="Z54" s="25">
        <f t="shared" si="11"/>
        <v>641</v>
      </c>
      <c r="AA54" s="17">
        <f t="shared" si="15"/>
        <v>191.22300000000001</v>
      </c>
      <c r="AB54" s="24">
        <f t="shared" si="12"/>
        <v>3.3374709555411166</v>
      </c>
      <c r="AC54" s="17">
        <f t="shared" si="13"/>
        <v>9.7037435950255713E-3</v>
      </c>
      <c r="AD54" s="17">
        <f t="shared" ca="1" si="14"/>
        <v>9.1466436303420551E-2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12393</v>
      </c>
      <c r="D55" s="17">
        <v>15110</v>
      </c>
      <c r="E55" s="17">
        <v>14124</v>
      </c>
      <c r="F55" s="17">
        <v>11385</v>
      </c>
      <c r="G55" s="24"/>
      <c r="H55" s="7"/>
      <c r="I55" s="25">
        <f t="shared" si="16"/>
        <v>-1731</v>
      </c>
      <c r="J55" s="24">
        <f t="shared" si="16"/>
        <v>3725</v>
      </c>
      <c r="K55" s="7"/>
      <c r="L55" s="25">
        <f t="shared" si="3"/>
        <v>-1733.3818030468215</v>
      </c>
      <c r="M55" s="17">
        <f t="shared" si="1"/>
        <v>5.6729857538479909</v>
      </c>
      <c r="N55" s="17">
        <f t="shared" si="4"/>
        <v>3726.5962273596815</v>
      </c>
      <c r="O55" s="24">
        <f t="shared" si="2"/>
        <v>2.5479417837957938</v>
      </c>
      <c r="P55" s="7"/>
      <c r="Q55" s="25">
        <f t="shared" si="5"/>
        <v>-1710.8292577745444</v>
      </c>
      <c r="R55" s="24">
        <f t="shared" si="6"/>
        <v>3722.9217104162453</v>
      </c>
      <c r="S55" s="7"/>
      <c r="T55" s="25">
        <f t="shared" si="7"/>
        <v>0.41614459700598283</v>
      </c>
      <c r="U55" s="24">
        <f t="shared" si="8"/>
        <v>0.91096330079410992</v>
      </c>
      <c r="V55" s="7"/>
      <c r="W55" s="25">
        <f t="shared" si="9"/>
        <v>0.41426509084002644</v>
      </c>
      <c r="X55" s="24">
        <f t="shared" si="10"/>
        <v>196.8442748635614</v>
      </c>
      <c r="Y55" s="7"/>
      <c r="Z55" s="25">
        <f t="shared" si="11"/>
        <v>629</v>
      </c>
      <c r="AA55" s="17">
        <f t="shared" si="15"/>
        <v>196.88400000000001</v>
      </c>
      <c r="AB55" s="24">
        <f t="shared" si="12"/>
        <v>3.4362740444965159</v>
      </c>
      <c r="AC55" s="17">
        <f t="shared" si="13"/>
        <v>-3.9725136438619302E-2</v>
      </c>
      <c r="AD55" s="17">
        <f t="shared" ca="1" si="14"/>
        <v>6.0536539492147767E-2</v>
      </c>
      <c r="AE55" s="17">
        <v>114</v>
      </c>
    </row>
    <row r="56" spans="1:31" s="17" customFormat="1" x14ac:dyDescent="0.25">
      <c r="A56" s="17">
        <v>36</v>
      </c>
      <c r="B56" s="17">
        <v>622</v>
      </c>
      <c r="C56" s="17">
        <v>12218</v>
      </c>
      <c r="D56" s="17">
        <v>15025</v>
      </c>
      <c r="E56" s="17">
        <v>14301</v>
      </c>
      <c r="F56" s="17">
        <v>11476</v>
      </c>
      <c r="G56" s="24"/>
      <c r="H56" s="7"/>
      <c r="I56" s="25">
        <f t="shared" si="16"/>
        <v>-2083</v>
      </c>
      <c r="J56" s="24">
        <f t="shared" si="16"/>
        <v>3549</v>
      </c>
      <c r="K56" s="7"/>
      <c r="L56" s="25">
        <f t="shared" si="3"/>
        <v>-2090.4687779138903</v>
      </c>
      <c r="M56" s="17">
        <f t="shared" si="1"/>
        <v>55.78264352701607</v>
      </c>
      <c r="N56" s="17">
        <f t="shared" si="4"/>
        <v>3543.6554802136925</v>
      </c>
      <c r="O56" s="24">
        <f t="shared" si="2"/>
        <v>28.563891746232375</v>
      </c>
      <c r="P56" s="7"/>
      <c r="Q56" s="25">
        <f t="shared" si="5"/>
        <v>-2062.8292577745442</v>
      </c>
      <c r="R56" s="24">
        <f t="shared" si="6"/>
        <v>3546.9217104162453</v>
      </c>
      <c r="S56" s="7"/>
      <c r="T56" s="25">
        <f t="shared" si="7"/>
        <v>0.50176558897840884</v>
      </c>
      <c r="U56" s="24">
        <f t="shared" si="8"/>
        <v>0.86789778574683329</v>
      </c>
      <c r="V56" s="7"/>
      <c r="W56" s="25">
        <f t="shared" si="9"/>
        <v>0.49997516021956373</v>
      </c>
      <c r="X56" s="24">
        <f t="shared" si="10"/>
        <v>202.33558777447342</v>
      </c>
      <c r="Y56" s="7"/>
      <c r="Z56" s="25">
        <f t="shared" si="11"/>
        <v>622</v>
      </c>
      <c r="AA56" s="17">
        <f t="shared" si="15"/>
        <v>202.48200000000003</v>
      </c>
      <c r="AB56" s="24">
        <f t="shared" si="12"/>
        <v>3.5339775760231591</v>
      </c>
      <c r="AC56" s="17">
        <f t="shared" si="13"/>
        <v>-0.14641222552660338</v>
      </c>
      <c r="AD56" s="17">
        <f t="shared" ca="1" si="14"/>
        <v>0.15317565557327839</v>
      </c>
      <c r="AE56" s="17">
        <v>113</v>
      </c>
    </row>
    <row r="57" spans="1:31" s="17" customFormat="1" x14ac:dyDescent="0.25">
      <c r="A57" s="17">
        <v>37</v>
      </c>
      <c r="B57" s="17">
        <v>610</v>
      </c>
      <c r="C57" s="17">
        <v>12046</v>
      </c>
      <c r="D57" s="17">
        <v>14914</v>
      </c>
      <c r="E57" s="17">
        <v>14466</v>
      </c>
      <c r="F57" s="17">
        <v>11586</v>
      </c>
      <c r="G57" s="24"/>
      <c r="H57" s="7"/>
      <c r="I57" s="25">
        <f t="shared" si="16"/>
        <v>-2420</v>
      </c>
      <c r="J57" s="24">
        <f t="shared" si="16"/>
        <v>3328</v>
      </c>
      <c r="K57" s="7"/>
      <c r="L57" s="25">
        <f t="shared" si="3"/>
        <v>-2421.4963853015265</v>
      </c>
      <c r="M57" s="17">
        <f t="shared" si="1"/>
        <v>2.2391689706246019</v>
      </c>
      <c r="N57" s="17">
        <f t="shared" si="4"/>
        <v>3331.4635893271211</v>
      </c>
      <c r="O57" s="24">
        <f t="shared" si="2"/>
        <v>11.996451026947186</v>
      </c>
      <c r="P57" s="7"/>
      <c r="Q57" s="25">
        <f t="shared" si="5"/>
        <v>-2399.8292577745442</v>
      </c>
      <c r="R57" s="24">
        <f t="shared" si="6"/>
        <v>3325.9217104162453</v>
      </c>
      <c r="S57" s="7"/>
      <c r="T57" s="25">
        <f t="shared" si="7"/>
        <v>0.5837379591338282</v>
      </c>
      <c r="U57" s="24">
        <f t="shared" si="8"/>
        <v>0.81382120151133264</v>
      </c>
      <c r="V57" s="7"/>
      <c r="W57" s="25">
        <f t="shared" si="9"/>
        <v>0.58205932884386602</v>
      </c>
      <c r="X57" s="24">
        <f t="shared" si="10"/>
        <v>207.96339288210288</v>
      </c>
      <c r="Y57" s="7"/>
      <c r="Z57" s="25">
        <f t="shared" si="11"/>
        <v>610</v>
      </c>
      <c r="AA57" s="17">
        <f t="shared" si="15"/>
        <v>207.97200000000004</v>
      </c>
      <c r="AB57" s="24">
        <f t="shared" si="12"/>
        <v>3.6297961519576472</v>
      </c>
      <c r="AC57" s="17">
        <f t="shared" si="13"/>
        <v>-8.6071178971565132E-3</v>
      </c>
      <c r="AD57" s="17">
        <f t="shared" ca="1" si="14"/>
        <v>3.0553052661474567E-2</v>
      </c>
      <c r="AE57" s="17">
        <v>112</v>
      </c>
    </row>
    <row r="58" spans="1:31" s="17" customFormat="1" x14ac:dyDescent="0.25">
      <c r="A58" s="17">
        <v>38</v>
      </c>
      <c r="B58" s="17">
        <v>616</v>
      </c>
      <c r="C58" s="17">
        <v>11894</v>
      </c>
      <c r="D58" s="17">
        <v>14786</v>
      </c>
      <c r="E58" s="17">
        <v>14623</v>
      </c>
      <c r="F58" s="17">
        <v>11707</v>
      </c>
      <c r="G58" s="24"/>
      <c r="H58" s="7"/>
      <c r="I58" s="25">
        <f t="shared" si="16"/>
        <v>-2729</v>
      </c>
      <c r="J58" s="24">
        <f t="shared" si="16"/>
        <v>3079</v>
      </c>
      <c r="K58" s="7"/>
      <c r="L58" s="25">
        <f t="shared" si="3"/>
        <v>-2733.4010399472413</v>
      </c>
      <c r="M58" s="17">
        <f t="shared" si="1"/>
        <v>19.369152617213842</v>
      </c>
      <c r="N58" s="17">
        <f t="shared" si="4"/>
        <v>3086.2339449297915</v>
      </c>
      <c r="O58" s="24">
        <f t="shared" si="2"/>
        <v>52.329959247256227</v>
      </c>
      <c r="P58" s="7"/>
      <c r="Q58" s="25">
        <f t="shared" si="5"/>
        <v>-2708.8292577745442</v>
      </c>
      <c r="R58" s="24">
        <f t="shared" si="6"/>
        <v>3076.9217104162453</v>
      </c>
      <c r="S58" s="7"/>
      <c r="T58" s="25">
        <f t="shared" si="7"/>
        <v>0.65889956856416809</v>
      </c>
      <c r="U58" s="24">
        <f t="shared" si="8"/>
        <v>0.75289328533649258</v>
      </c>
      <c r="V58" s="7"/>
      <c r="W58" s="25">
        <f t="shared" si="9"/>
        <v>0.65734686461945568</v>
      </c>
      <c r="X58" s="24">
        <f t="shared" si="10"/>
        <v>213.51439859291872</v>
      </c>
      <c r="Y58" s="7"/>
      <c r="Z58" s="25">
        <f t="shared" si="11"/>
        <v>616</v>
      </c>
      <c r="AA58" s="17">
        <f t="shared" si="15"/>
        <v>213.51600000000005</v>
      </c>
      <c r="AB58" s="24">
        <f t="shared" si="12"/>
        <v>3.7265572056882137</v>
      </c>
      <c r="AC58" s="17">
        <f t="shared" si="13"/>
        <v>-1.6014070813241688E-3</v>
      </c>
      <c r="AD58" s="17">
        <f t="shared" ca="1" si="14"/>
        <v>5.5108421312695555E-2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11746</v>
      </c>
      <c r="D59" s="17">
        <v>14651</v>
      </c>
      <c r="E59" s="17">
        <v>14765</v>
      </c>
      <c r="F59" s="17">
        <v>11848</v>
      </c>
      <c r="G59" s="24"/>
      <c r="H59" s="7"/>
      <c r="I59" s="25">
        <f t="shared" si="16"/>
        <v>-3019</v>
      </c>
      <c r="J59" s="24">
        <f t="shared" si="16"/>
        <v>2803</v>
      </c>
      <c r="K59" s="7"/>
      <c r="L59" s="25">
        <f t="shared" si="3"/>
        <v>-3019.4644276217477</v>
      </c>
      <c r="M59" s="17">
        <f t="shared" si="1"/>
        <v>0.21569301584226691</v>
      </c>
      <c r="N59" s="17">
        <f t="shared" si="4"/>
        <v>2812.6531019547747</v>
      </c>
      <c r="O59" s="24">
        <f t="shared" si="2"/>
        <v>93.182377349274816</v>
      </c>
      <c r="P59" s="7"/>
      <c r="Q59" s="25">
        <f t="shared" si="5"/>
        <v>-2998.8292577745442</v>
      </c>
      <c r="R59" s="24">
        <f t="shared" si="6"/>
        <v>2800.9217104162453</v>
      </c>
      <c r="S59" s="7"/>
      <c r="T59" s="25">
        <f t="shared" si="7"/>
        <v>0.72943959035963279</v>
      </c>
      <c r="U59" s="24">
        <f t="shared" si="8"/>
        <v>0.68535872764871797</v>
      </c>
      <c r="V59" s="7"/>
      <c r="W59" s="25">
        <f t="shared" si="9"/>
        <v>0.72802644021517238</v>
      </c>
      <c r="X59" s="24">
        <f t="shared" si="10"/>
        <v>219.11950966350582</v>
      </c>
      <c r="Y59" s="7"/>
      <c r="Z59" s="25">
        <f t="shared" si="11"/>
        <v>615</v>
      </c>
      <c r="AA59" s="17">
        <f t="shared" si="15"/>
        <v>219.05100000000004</v>
      </c>
      <c r="AB59" s="24">
        <f t="shared" si="12"/>
        <v>3.8231611797860996</v>
      </c>
      <c r="AC59" s="17">
        <f t="shared" si="13"/>
        <v>6.8509663505778917E-2</v>
      </c>
      <c r="AD59" s="17">
        <f t="shared" ca="1" si="14"/>
        <v>8.9019544996205013E-2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11616</v>
      </c>
      <c r="D60" s="17">
        <v>14499</v>
      </c>
      <c r="E60" s="17">
        <v>14895</v>
      </c>
      <c r="F60" s="17">
        <v>12001</v>
      </c>
      <c r="G60" s="24"/>
      <c r="H60" s="7"/>
      <c r="I60" s="25">
        <f t="shared" si="16"/>
        <v>-3279</v>
      </c>
      <c r="J60" s="24">
        <f t="shared" si="16"/>
        <v>2498</v>
      </c>
      <c r="K60" s="7"/>
      <c r="L60" s="25">
        <f t="shared" si="3"/>
        <v>-3281.4941878399313</v>
      </c>
      <c r="M60" s="17">
        <f t="shared" si="1"/>
        <v>6.2209729808613048</v>
      </c>
      <c r="N60" s="17">
        <f t="shared" si="4"/>
        <v>2507.8196695988686</v>
      </c>
      <c r="O60" s="24">
        <f t="shared" si="2"/>
        <v>96.425911030943936</v>
      </c>
      <c r="P60" s="7"/>
      <c r="Q60" s="25">
        <f t="shared" si="5"/>
        <v>-3258.8292577745442</v>
      </c>
      <c r="R60" s="24">
        <f t="shared" si="6"/>
        <v>2495.9217104162453</v>
      </c>
      <c r="S60" s="7"/>
      <c r="T60" s="25">
        <f t="shared" si="7"/>
        <v>0.79268236852108387</v>
      </c>
      <c r="U60" s="24">
        <f t="shared" si="8"/>
        <v>0.610728147595199</v>
      </c>
      <c r="V60" s="7"/>
      <c r="W60" s="25">
        <f t="shared" si="9"/>
        <v>0.79142340410204937</v>
      </c>
      <c r="X60" s="24">
        <f t="shared" si="10"/>
        <v>224.73360609319093</v>
      </c>
      <c r="Y60" s="7"/>
      <c r="Z60" s="25">
        <f t="shared" si="11"/>
        <v>625</v>
      </c>
      <c r="AA60" s="17">
        <f t="shared" si="15"/>
        <v>224.67600000000004</v>
      </c>
      <c r="AB60" s="24">
        <f t="shared" si="12"/>
        <v>3.9213359502107803</v>
      </c>
      <c r="AC60" s="17">
        <f t="shared" si="13"/>
        <v>5.7606093190884167E-2</v>
      </c>
      <c r="AD60" s="17">
        <f t="shared" ca="1" si="14"/>
        <v>2.0194306675932694E-2</v>
      </c>
      <c r="AE60" s="17">
        <v>109</v>
      </c>
    </row>
    <row r="61" spans="1:31" s="17" customFormat="1" x14ac:dyDescent="0.25">
      <c r="A61" s="17">
        <v>41</v>
      </c>
      <c r="B61" s="17">
        <v>643</v>
      </c>
      <c r="C61" s="17">
        <v>11495</v>
      </c>
      <c r="D61" s="17">
        <v>14323</v>
      </c>
      <c r="E61" s="17">
        <v>15011</v>
      </c>
      <c r="F61" s="17">
        <v>12169</v>
      </c>
      <c r="G61" s="24"/>
      <c r="H61" s="7"/>
      <c r="I61" s="25">
        <f t="shared" si="16"/>
        <v>-3516</v>
      </c>
      <c r="J61" s="24">
        <f t="shared" si="16"/>
        <v>2154</v>
      </c>
      <c r="K61" s="7"/>
      <c r="L61" s="25">
        <f t="shared" si="3"/>
        <v>-3518.2498967431247</v>
      </c>
      <c r="M61" s="17">
        <f t="shared" si="1"/>
        <v>5.0620353547232968</v>
      </c>
      <c r="N61" s="17">
        <f t="shared" si="4"/>
        <v>2169.0832931964515</v>
      </c>
      <c r="O61" s="24">
        <f t="shared" si="2"/>
        <v>227.5057336501186</v>
      </c>
      <c r="P61" s="7"/>
      <c r="Q61" s="25">
        <f t="shared" si="5"/>
        <v>-3495.8292577745442</v>
      </c>
      <c r="R61" s="24">
        <f t="shared" si="6"/>
        <v>2151.9217104162453</v>
      </c>
      <c r="S61" s="7"/>
      <c r="T61" s="25">
        <f t="shared" si="7"/>
        <v>0.85033059322979121</v>
      </c>
      <c r="U61" s="24">
        <f t="shared" si="8"/>
        <v>0.52655464091188575</v>
      </c>
      <c r="V61" s="7"/>
      <c r="W61" s="25">
        <f t="shared" si="9"/>
        <v>0.84924550094099072</v>
      </c>
      <c r="X61" s="24">
        <f t="shared" si="10"/>
        <v>230.59036601576895</v>
      </c>
      <c r="Y61" s="7"/>
      <c r="Z61" s="25">
        <f t="shared" si="11"/>
        <v>643</v>
      </c>
      <c r="AA61" s="17">
        <f t="shared" si="15"/>
        <v>230.46300000000005</v>
      </c>
      <c r="AB61" s="24">
        <f t="shared" si="12"/>
        <v>4.0223381540236929</v>
      </c>
      <c r="AC61" s="17">
        <f t="shared" si="13"/>
        <v>0.12736601576889939</v>
      </c>
      <c r="AD61" s="17">
        <f t="shared" ca="1" si="14"/>
        <v>-4.6371491788136154E-2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11402</v>
      </c>
      <c r="D62" s="17">
        <v>14157</v>
      </c>
      <c r="E62" s="17">
        <v>15116</v>
      </c>
      <c r="F62" s="17">
        <v>12354</v>
      </c>
      <c r="G62" s="24"/>
      <c r="H62" s="7"/>
      <c r="I62" s="25">
        <f t="shared" si="16"/>
        <v>-3714</v>
      </c>
      <c r="J62" s="24">
        <f t="shared" si="16"/>
        <v>1803</v>
      </c>
      <c r="K62" s="7"/>
      <c r="L62" s="25">
        <f t="shared" si="3"/>
        <v>-3715.3463822878302</v>
      </c>
      <c r="M62" s="17">
        <f t="shared" si="1"/>
        <v>1.812745264982986</v>
      </c>
      <c r="N62" s="17">
        <f t="shared" si="4"/>
        <v>1816.348758537697</v>
      </c>
      <c r="O62" s="24">
        <f t="shared" si="2"/>
        <v>178.18935449773841</v>
      </c>
      <c r="P62" s="7"/>
      <c r="Q62" s="25">
        <f t="shared" si="5"/>
        <v>-3693.8292577745442</v>
      </c>
      <c r="R62" s="24">
        <f t="shared" si="6"/>
        <v>1800.9217104162453</v>
      </c>
      <c r="S62" s="7"/>
      <c r="T62" s="25">
        <f t="shared" si="7"/>
        <v>0.89849240121428087</v>
      </c>
      <c r="U62" s="24">
        <f t="shared" si="8"/>
        <v>0.44066830124373763</v>
      </c>
      <c r="V62" s="7"/>
      <c r="W62" s="25">
        <f t="shared" si="9"/>
        <v>0.89758469644221162</v>
      </c>
      <c r="X62" s="24">
        <f t="shared" si="10"/>
        <v>236.24168855862467</v>
      </c>
      <c r="Y62" s="7"/>
      <c r="Z62" s="25">
        <f t="shared" si="11"/>
        <v>629</v>
      </c>
      <c r="AA62" s="17">
        <f t="shared" si="15"/>
        <v>236.12400000000005</v>
      </c>
      <c r="AB62" s="24">
        <f t="shared" si="12"/>
        <v>4.1211412429790917</v>
      </c>
      <c r="AC62" s="17">
        <f t="shared" si="13"/>
        <v>0.11768855862462146</v>
      </c>
      <c r="AD62" s="17">
        <f t="shared" ca="1" si="14"/>
        <v>8.1867316550869873E-3</v>
      </c>
      <c r="AE62" s="17">
        <v>107</v>
      </c>
    </row>
    <row r="63" spans="1:31" s="17" customFormat="1" x14ac:dyDescent="0.25">
      <c r="A63" s="17">
        <v>43</v>
      </c>
      <c r="B63" s="17">
        <v>636</v>
      </c>
      <c r="C63" s="17">
        <v>11318</v>
      </c>
      <c r="D63" s="17">
        <v>13975</v>
      </c>
      <c r="E63" s="17">
        <v>15202</v>
      </c>
      <c r="F63" s="17">
        <v>12540</v>
      </c>
      <c r="G63" s="24"/>
      <c r="H63" s="7"/>
      <c r="I63" s="25">
        <f t="shared" si="16"/>
        <v>-3884</v>
      </c>
      <c r="J63" s="24">
        <f t="shared" si="16"/>
        <v>1435</v>
      </c>
      <c r="K63" s="7"/>
      <c r="L63" s="25">
        <f t="shared" si="3"/>
        <v>-3877.9613741752296</v>
      </c>
      <c r="M63" s="17">
        <f t="shared" si="1"/>
        <v>36.46500185158407</v>
      </c>
      <c r="N63" s="17">
        <f t="shared" si="4"/>
        <v>1441.7275507873533</v>
      </c>
      <c r="O63" s="24">
        <f t="shared" si="2"/>
        <v>45.259939596417553</v>
      </c>
      <c r="P63" s="7"/>
      <c r="Q63" s="25">
        <f t="shared" si="5"/>
        <v>-3863.8292577745442</v>
      </c>
      <c r="R63" s="24">
        <f t="shared" si="6"/>
        <v>1432.9217104162453</v>
      </c>
      <c r="S63" s="7"/>
      <c r="T63" s="25">
        <f t="shared" si="7"/>
        <v>0.93984344847369117</v>
      </c>
      <c r="U63" s="24">
        <f t="shared" si="8"/>
        <v>0.35062222432670487</v>
      </c>
      <c r="V63" s="7"/>
      <c r="W63" s="25">
        <f t="shared" si="9"/>
        <v>0.93912170315730914</v>
      </c>
      <c r="X63" s="24">
        <f t="shared" si="10"/>
        <v>241.91719345314107</v>
      </c>
      <c r="Y63" s="7"/>
      <c r="Z63" s="25">
        <f t="shared" si="11"/>
        <v>636</v>
      </c>
      <c r="AA63" s="17">
        <f t="shared" si="15"/>
        <v>241.84800000000004</v>
      </c>
      <c r="AB63" s="24">
        <f t="shared" si="12"/>
        <v>4.2210438893632469</v>
      </c>
      <c r="AC63" s="17">
        <f t="shared" si="13"/>
        <v>6.9193453141025429E-2</v>
      </c>
      <c r="AD63" s="17">
        <f t="shared" ca="1" si="14"/>
        <v>9.1030546289516678E-3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11256</v>
      </c>
      <c r="D64" s="17">
        <v>13777</v>
      </c>
      <c r="E64" s="17">
        <v>15259</v>
      </c>
      <c r="F64" s="17">
        <v>12732</v>
      </c>
      <c r="G64" s="24"/>
      <c r="H64" s="7"/>
      <c r="I64" s="25">
        <f t="shared" si="16"/>
        <v>-4003</v>
      </c>
      <c r="J64" s="24">
        <f t="shared" si="16"/>
        <v>1045</v>
      </c>
      <c r="K64" s="7"/>
      <c r="L64" s="25">
        <f t="shared" si="3"/>
        <v>-4000.6010958823663</v>
      </c>
      <c r="M64" s="17">
        <f t="shared" si="1"/>
        <v>5.754740965600015</v>
      </c>
      <c r="N64" s="17">
        <f t="shared" si="4"/>
        <v>1058.3492549040125</v>
      </c>
      <c r="O64" s="24">
        <f t="shared" si="2"/>
        <v>178.20260649230093</v>
      </c>
      <c r="P64" s="7"/>
      <c r="Q64" s="25">
        <f t="shared" si="5"/>
        <v>-3982.8292577745442</v>
      </c>
      <c r="R64" s="24">
        <f t="shared" si="6"/>
        <v>1042.9217104162453</v>
      </c>
      <c r="S64" s="7"/>
      <c r="T64" s="25">
        <f t="shared" si="7"/>
        <v>0.96878918155527849</v>
      </c>
      <c r="U64" s="24">
        <f t="shared" si="8"/>
        <v>0.25519295802876252</v>
      </c>
      <c r="V64" s="7"/>
      <c r="W64" s="25">
        <f t="shared" si="9"/>
        <v>0.96826448114089592</v>
      </c>
      <c r="X64" s="24">
        <f t="shared" si="10"/>
        <v>247.62542096552465</v>
      </c>
      <c r="Y64" s="7"/>
      <c r="Z64" s="25">
        <f t="shared" si="11"/>
        <v>627</v>
      </c>
      <c r="AA64" s="17">
        <f t="shared" si="15"/>
        <v>247.49100000000004</v>
      </c>
      <c r="AB64" s="24">
        <f t="shared" si="12"/>
        <v>4.3195328190532871</v>
      </c>
      <c r="AC64" s="17">
        <f t="shared" si="13"/>
        <v>0.1344209655246118</v>
      </c>
      <c r="AD64" s="17">
        <f t="shared" ca="1" si="14"/>
        <v>-3.9009965732219598E-2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11218</v>
      </c>
      <c r="D65" s="17">
        <v>13594</v>
      </c>
      <c r="E65" s="17">
        <v>15304</v>
      </c>
      <c r="F65" s="17">
        <v>12924</v>
      </c>
      <c r="G65" s="24"/>
      <c r="H65" s="7"/>
      <c r="I65" s="25">
        <f t="shared" si="16"/>
        <v>-4086</v>
      </c>
      <c r="J65" s="24">
        <f t="shared" si="16"/>
        <v>670</v>
      </c>
      <c r="K65" s="7"/>
      <c r="L65" s="25">
        <f t="shared" si="3"/>
        <v>-4082.353690981985</v>
      </c>
      <c r="M65" s="17">
        <f t="shared" si="1"/>
        <v>13.295569454857642</v>
      </c>
      <c r="N65" s="17">
        <f t="shared" si="4"/>
        <v>678.68227627507065</v>
      </c>
      <c r="O65" s="24">
        <f t="shared" si="2"/>
        <v>75.381921316654655</v>
      </c>
      <c r="P65" s="7"/>
      <c r="Q65" s="25">
        <f t="shared" si="5"/>
        <v>-4065.8292577745442</v>
      </c>
      <c r="R65" s="24">
        <f t="shared" si="6"/>
        <v>667.92171041624545</v>
      </c>
      <c r="S65" s="7"/>
      <c r="T65" s="25">
        <f t="shared" si="7"/>
        <v>0.98897822227604937</v>
      </c>
      <c r="U65" s="24">
        <f t="shared" si="8"/>
        <v>0.16343404812689491</v>
      </c>
      <c r="V65" s="7"/>
      <c r="W65" s="25">
        <f t="shared" si="9"/>
        <v>0.98864297182996008</v>
      </c>
      <c r="X65" s="24">
        <f t="shared" si="10"/>
        <v>253.00361335229763</v>
      </c>
      <c r="Y65" s="7"/>
      <c r="Z65" s="25">
        <f t="shared" si="11"/>
        <v>605</v>
      </c>
      <c r="AA65" s="17">
        <f t="shared" si="15"/>
        <v>252.93600000000004</v>
      </c>
      <c r="AB65" s="24">
        <f t="shared" si="12"/>
        <v>4.4145659968243782</v>
      </c>
      <c r="AC65" s="17">
        <f t="shared" si="13"/>
        <v>6.7613352297598794E-2</v>
      </c>
      <c r="AD65" s="17">
        <f t="shared" ca="1" si="14"/>
        <v>-1.5919048526711777E-2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11189</v>
      </c>
      <c r="D66" s="17">
        <v>13393</v>
      </c>
      <c r="E66" s="17">
        <v>15319</v>
      </c>
      <c r="F66" s="17">
        <v>13111</v>
      </c>
      <c r="G66" s="24"/>
      <c r="H66" s="7"/>
      <c r="I66" s="25">
        <f t="shared" si="16"/>
        <v>-4130</v>
      </c>
      <c r="J66" s="24">
        <f t="shared" si="16"/>
        <v>282</v>
      </c>
      <c r="K66" s="7"/>
      <c r="L66" s="25">
        <f t="shared" si="3"/>
        <v>-4128.0302773939493</v>
      </c>
      <c r="M66" s="17">
        <f t="shared" si="1"/>
        <v>3.8798071447871973</v>
      </c>
      <c r="N66" s="17">
        <f t="shared" si="4"/>
        <v>283.93899670230519</v>
      </c>
      <c r="O66" s="24">
        <f t="shared" si="2"/>
        <v>3.7597082115503997</v>
      </c>
      <c r="P66" s="7"/>
      <c r="Q66" s="25">
        <f t="shared" si="5"/>
        <v>-4109.8292577745442</v>
      </c>
      <c r="R66" s="24">
        <f t="shared" si="6"/>
        <v>279.92171041624539</v>
      </c>
      <c r="S66" s="7"/>
      <c r="T66" s="25">
        <f t="shared" si="7"/>
        <v>0.99968084627260267</v>
      </c>
      <c r="U66" s="24">
        <f t="shared" si="8"/>
        <v>6.8494162681762519E-2</v>
      </c>
      <c r="V66" s="7"/>
      <c r="W66" s="25">
        <f t="shared" si="9"/>
        <v>0.99954159169261914</v>
      </c>
      <c r="X66" s="24">
        <f t="shared" si="10"/>
        <v>258.47027395296163</v>
      </c>
      <c r="Y66" s="7"/>
      <c r="Z66" s="25">
        <f t="shared" si="11"/>
        <v>619</v>
      </c>
      <c r="AA66" s="17">
        <f t="shared" si="15"/>
        <v>258.50700000000006</v>
      </c>
      <c r="AB66" s="24">
        <f t="shared" si="12"/>
        <v>4.5117982894529822</v>
      </c>
      <c r="AC66" s="17">
        <f t="shared" si="13"/>
        <v>-3.6726047038428078E-2</v>
      </c>
      <c r="AD66" s="17">
        <f t="shared" ca="1" si="14"/>
        <v>0.12428428578715511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11185</v>
      </c>
      <c r="D67" s="17">
        <v>13186</v>
      </c>
      <c r="E67" s="17">
        <v>15312</v>
      </c>
      <c r="F67" s="17">
        <v>13302</v>
      </c>
      <c r="G67" s="24"/>
      <c r="H67" s="7"/>
      <c r="I67" s="25">
        <f t="shared" si="16"/>
        <v>-4127</v>
      </c>
      <c r="J67" s="24">
        <f t="shared" si="16"/>
        <v>-116</v>
      </c>
      <c r="K67" s="7"/>
      <c r="L67" s="25">
        <f t="shared" si="3"/>
        <v>-4134.7120029614689</v>
      </c>
      <c r="M67" s="17">
        <f t="shared" si="1"/>
        <v>59.474989677705047</v>
      </c>
      <c r="N67" s="17">
        <f t="shared" si="4"/>
        <v>-118.60841975290329</v>
      </c>
      <c r="O67" s="24">
        <f t="shared" si="2"/>
        <v>6.8038536073360492</v>
      </c>
      <c r="P67" s="7"/>
      <c r="Q67" s="25">
        <f t="shared" si="5"/>
        <v>-4106.8292577745442</v>
      </c>
      <c r="R67" s="24">
        <f t="shared" si="6"/>
        <v>-118.0782895837546</v>
      </c>
      <c r="S67" s="7"/>
      <c r="T67" s="25">
        <f t="shared" si="7"/>
        <v>0.99895112190920132</v>
      </c>
      <c r="U67" s="24">
        <f t="shared" si="8"/>
        <v>-2.8892627027419664E-2</v>
      </c>
      <c r="V67" s="7"/>
      <c r="W67" s="25">
        <f t="shared" si="9"/>
        <v>0.99901288969183</v>
      </c>
      <c r="X67" s="24">
        <f t="shared" si="10"/>
        <v>264.04697145004945</v>
      </c>
      <c r="Y67" s="7"/>
      <c r="Z67" s="25">
        <f t="shared" si="11"/>
        <v>627</v>
      </c>
      <c r="AA67" s="17">
        <f t="shared" si="15"/>
        <v>264.15000000000003</v>
      </c>
      <c r="AB67" s="24">
        <f t="shared" si="12"/>
        <v>4.6102872191430224</v>
      </c>
      <c r="AC67" s="17">
        <f t="shared" si="13"/>
        <v>-0.10302854995057942</v>
      </c>
      <c r="AD67" s="17">
        <f t="shared" ca="1" si="14"/>
        <v>2.0916267695213264E-2</v>
      </c>
      <c r="AE67" s="17">
        <v>102</v>
      </c>
    </row>
    <row r="68" spans="1:31" s="17" customFormat="1" x14ac:dyDescent="0.25">
      <c r="A68" s="17">
        <v>48</v>
      </c>
      <c r="B68" s="17">
        <v>622</v>
      </c>
      <c r="C68" s="17">
        <v>11205</v>
      </c>
      <c r="D68" s="17">
        <v>12994</v>
      </c>
      <c r="E68" s="17">
        <v>15304</v>
      </c>
      <c r="F68" s="17">
        <v>13510</v>
      </c>
      <c r="G68" s="24"/>
      <c r="H68" s="7"/>
      <c r="I68" s="25">
        <f t="shared" si="16"/>
        <v>-4099</v>
      </c>
      <c r="J68" s="24">
        <f t="shared" si="16"/>
        <v>-516</v>
      </c>
      <c r="K68" s="7"/>
      <c r="L68" s="25">
        <f t="shared" si="3"/>
        <v>-4101.9132482410696</v>
      </c>
      <c r="M68" s="17">
        <f t="shared" si="1"/>
        <v>8.4870153140950926</v>
      </c>
      <c r="N68" s="17">
        <f t="shared" si="4"/>
        <v>-516.81041877007294</v>
      </c>
      <c r="O68" s="24">
        <f t="shared" si="2"/>
        <v>0.65677858288654101</v>
      </c>
      <c r="P68" s="7"/>
      <c r="Q68" s="25">
        <f t="shared" si="5"/>
        <v>-4078.8292577745442</v>
      </c>
      <c r="R68" s="24">
        <f t="shared" si="6"/>
        <v>-518.07828958375455</v>
      </c>
      <c r="S68" s="7"/>
      <c r="T68" s="25">
        <f t="shared" si="7"/>
        <v>0.99214036118412197</v>
      </c>
      <c r="U68" s="24">
        <f t="shared" si="8"/>
        <v>-0.12676879758941179</v>
      </c>
      <c r="V68" s="7"/>
      <c r="W68" s="25">
        <f t="shared" si="9"/>
        <v>0.99240414854464931</v>
      </c>
      <c r="X68" s="24">
        <f t="shared" si="10"/>
        <v>269.6698593979919</v>
      </c>
      <c r="Y68" s="7"/>
      <c r="Z68" s="25">
        <f t="shared" si="11"/>
        <v>622</v>
      </c>
      <c r="AA68" s="17">
        <f t="shared" si="15"/>
        <v>269.74800000000005</v>
      </c>
      <c r="AB68" s="24">
        <f t="shared" si="12"/>
        <v>4.7079907506696648</v>
      </c>
      <c r="AC68" s="17">
        <f t="shared" si="13"/>
        <v>-7.8140602008147653E-2</v>
      </c>
      <c r="AD68" s="17">
        <f t="shared" ca="1" si="14"/>
        <v>-5.7578833540560481E-2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11237</v>
      </c>
      <c r="D69" s="17">
        <v>12798</v>
      </c>
      <c r="E69" s="17">
        <v>15264</v>
      </c>
      <c r="F69" s="17">
        <v>13706</v>
      </c>
      <c r="G69" s="24"/>
      <c r="H69" s="7"/>
      <c r="I69" s="25">
        <f t="shared" si="16"/>
        <v>-4027</v>
      </c>
      <c r="J69" s="24">
        <f t="shared" si="16"/>
        <v>-908</v>
      </c>
      <c r="K69" s="7"/>
      <c r="L69" s="25">
        <f t="shared" si="3"/>
        <v>-4028.8370066058751</v>
      </c>
      <c r="M69" s="17">
        <f t="shared" si="1"/>
        <v>3.3745932700287682</v>
      </c>
      <c r="N69" s="17">
        <f t="shared" si="4"/>
        <v>-915.71463246394865</v>
      </c>
      <c r="O69" s="24">
        <f t="shared" si="2"/>
        <v>59.515554053810362</v>
      </c>
      <c r="P69" s="7"/>
      <c r="Q69" s="25">
        <f t="shared" si="5"/>
        <v>-4006.8292577745442</v>
      </c>
      <c r="R69" s="24">
        <f t="shared" si="6"/>
        <v>-910.07828958375455</v>
      </c>
      <c r="S69" s="7"/>
      <c r="T69" s="25">
        <f t="shared" si="7"/>
        <v>0.9746269764624893</v>
      </c>
      <c r="U69" s="24">
        <f t="shared" si="8"/>
        <v>-0.22268744474016411</v>
      </c>
      <c r="V69" s="7"/>
      <c r="W69" s="25">
        <f t="shared" si="9"/>
        <v>0.97508871991809487</v>
      </c>
      <c r="X69" s="24">
        <f t="shared" si="10"/>
        <v>275.25476433633185</v>
      </c>
      <c r="Y69" s="7"/>
      <c r="Z69" s="25">
        <f t="shared" si="11"/>
        <v>631</v>
      </c>
      <c r="AA69" s="17">
        <f t="shared" si="15"/>
        <v>275.42700000000002</v>
      </c>
      <c r="AB69" s="24">
        <f t="shared" si="12"/>
        <v>4.8071079988904222</v>
      </c>
      <c r="AC69" s="17">
        <f t="shared" si="13"/>
        <v>-0.17223566366817522</v>
      </c>
      <c r="AD69" s="17">
        <f t="shared" ca="1" si="14"/>
        <v>7.4104681724293187E-2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11297</v>
      </c>
      <c r="D70" s="17">
        <v>12598</v>
      </c>
      <c r="E70" s="17">
        <v>15211</v>
      </c>
      <c r="F70" s="17">
        <v>13904</v>
      </c>
      <c r="G70" s="24"/>
      <c r="H70" s="7"/>
      <c r="I70" s="25">
        <f t="shared" si="16"/>
        <v>-3914</v>
      </c>
      <c r="J70" s="24">
        <f t="shared" si="16"/>
        <v>-1306</v>
      </c>
      <c r="K70" s="7"/>
      <c r="L70" s="25">
        <f t="shared" si="3"/>
        <v>-3913.874294864399</v>
      </c>
      <c r="M70" s="17">
        <f t="shared" si="1"/>
        <v>1.5801781116475327E-2</v>
      </c>
      <c r="N70" s="17">
        <f t="shared" si="4"/>
        <v>-1312.9350075999387</v>
      </c>
      <c r="O70" s="24">
        <f t="shared" si="2"/>
        <v>48.094330411207139</v>
      </c>
      <c r="P70" s="7"/>
      <c r="Q70" s="25">
        <f t="shared" si="5"/>
        <v>-3893.8292577745442</v>
      </c>
      <c r="R70" s="24">
        <f t="shared" si="6"/>
        <v>-1308.0782895837547</v>
      </c>
      <c r="S70" s="7"/>
      <c r="T70" s="25">
        <f t="shared" si="7"/>
        <v>0.9471406921077048</v>
      </c>
      <c r="U70" s="24">
        <f t="shared" si="8"/>
        <v>-0.3200742344493463</v>
      </c>
      <c r="V70" s="7"/>
      <c r="W70" s="25">
        <f t="shared" si="9"/>
        <v>0.94780340092325455</v>
      </c>
      <c r="X70" s="24">
        <f t="shared" si="10"/>
        <v>281.05025309919279</v>
      </c>
      <c r="Y70" s="7"/>
      <c r="Z70" s="25">
        <f t="shared" si="11"/>
        <v>643</v>
      </c>
      <c r="AA70" s="17">
        <f t="shared" si="15"/>
        <v>281.214</v>
      </c>
      <c r="AB70" s="24">
        <f t="shared" si="12"/>
        <v>4.9081102027033339</v>
      </c>
      <c r="AC70" s="17">
        <f t="shared" si="13"/>
        <v>-0.16374690080721166</v>
      </c>
      <c r="AD70" s="17">
        <f t="shared" ca="1" si="14"/>
        <v>1.3334152352285855E-2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11373</v>
      </c>
      <c r="D71" s="17">
        <v>12412</v>
      </c>
      <c r="E71" s="17">
        <v>15135</v>
      </c>
      <c r="F71" s="17">
        <v>14090</v>
      </c>
      <c r="G71" s="24"/>
      <c r="H71" s="7"/>
      <c r="I71" s="25">
        <f t="shared" si="16"/>
        <v>-3762</v>
      </c>
      <c r="J71" s="24">
        <f t="shared" si="16"/>
        <v>-1678</v>
      </c>
      <c r="K71" s="7"/>
      <c r="L71" s="25">
        <f t="shared" si="3"/>
        <v>-3762.1722235125203</v>
      </c>
      <c r="M71" s="17">
        <f t="shared" si="1"/>
        <v>2.966093826483138E-2</v>
      </c>
      <c r="N71" s="17">
        <f t="shared" si="4"/>
        <v>-1690.348880982529</v>
      </c>
      <c r="O71" s="24">
        <f t="shared" si="2"/>
        <v>152.49486152066527</v>
      </c>
      <c r="P71" s="7"/>
      <c r="Q71" s="25">
        <f t="shared" si="5"/>
        <v>-3741.8292577745442</v>
      </c>
      <c r="R71" s="24">
        <f t="shared" si="6"/>
        <v>-1680.0782895837547</v>
      </c>
      <c r="S71" s="7"/>
      <c r="T71" s="25">
        <f t="shared" si="7"/>
        <v>0.91016799102870261</v>
      </c>
      <c r="U71" s="24">
        <f t="shared" si="8"/>
        <v>-0.411099073071999</v>
      </c>
      <c r="V71" s="7"/>
      <c r="W71" s="25">
        <f t="shared" si="9"/>
        <v>0.91101851277846146</v>
      </c>
      <c r="X71" s="24">
        <f t="shared" si="10"/>
        <v>286.67775130140501</v>
      </c>
      <c r="Y71" s="7"/>
      <c r="Z71" s="25">
        <f t="shared" si="11"/>
        <v>632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-0.22424869859497676</v>
      </c>
      <c r="AD71" s="17">
        <f t="shared" ca="1" si="14"/>
        <v>2.4910464823733491E-2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11455</v>
      </c>
      <c r="D72" s="17">
        <v>12228</v>
      </c>
      <c r="E72" s="17">
        <v>15029</v>
      </c>
      <c r="F72" s="17">
        <v>14262</v>
      </c>
      <c r="G72" s="24"/>
      <c r="H72" s="7"/>
      <c r="I72" s="25">
        <f t="shared" si="16"/>
        <v>-3574</v>
      </c>
      <c r="J72" s="24">
        <f t="shared" si="16"/>
        <v>-2034</v>
      </c>
      <c r="K72" s="7"/>
      <c r="L72" s="25">
        <f t="shared" si="3"/>
        <v>-3576.2098789728279</v>
      </c>
      <c r="M72" s="17">
        <f t="shared" si="1"/>
        <v>4.8835650745470582</v>
      </c>
      <c r="N72" s="17">
        <f t="shared" si="4"/>
        <v>-2046.6828313870326</v>
      </c>
      <c r="O72" s="24">
        <f t="shared" si="2"/>
        <v>160.85421199189909</v>
      </c>
      <c r="P72" s="7"/>
      <c r="Q72" s="25">
        <f t="shared" si="5"/>
        <v>-3553.8292577745442</v>
      </c>
      <c r="R72" s="24">
        <f t="shared" si="6"/>
        <v>-2036.0782895837547</v>
      </c>
      <c r="S72" s="7"/>
      <c r="T72" s="25">
        <f t="shared" si="7"/>
        <v>0.86443859758888419</v>
      </c>
      <c r="U72" s="24">
        <f t="shared" si="8"/>
        <v>-0.49820886487217203</v>
      </c>
      <c r="V72" s="7"/>
      <c r="W72" s="25">
        <f t="shared" si="9"/>
        <v>0.86546883225392668</v>
      </c>
      <c r="X72" s="24">
        <f t="shared" si="10"/>
        <v>292.31734055968502</v>
      </c>
      <c r="Y72" s="7"/>
      <c r="Z72" s="25">
        <f t="shared" si="11"/>
        <v>624</v>
      </c>
      <c r="AA72" s="17">
        <f t="shared" si="15"/>
        <v>292.51799999999997</v>
      </c>
      <c r="AB72" s="24">
        <f t="shared" si="12"/>
        <v>5.1054022213487729</v>
      </c>
      <c r="AC72" s="17">
        <f t="shared" si="13"/>
        <v>-0.20065944031495064</v>
      </c>
      <c r="AD72" s="17">
        <f t="shared" ca="1" si="14"/>
        <v>3.0406528004050415E-2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11565</v>
      </c>
      <c r="D73" s="17">
        <v>12055</v>
      </c>
      <c r="E73" s="17">
        <v>14923</v>
      </c>
      <c r="F73" s="17">
        <v>14435</v>
      </c>
      <c r="G73" s="24"/>
      <c r="H73" s="7"/>
      <c r="I73" s="25">
        <f t="shared" si="16"/>
        <v>-3358</v>
      </c>
      <c r="J73" s="24">
        <f t="shared" si="16"/>
        <v>-2380</v>
      </c>
      <c r="K73" s="7"/>
      <c r="L73" s="25">
        <f t="shared" si="3"/>
        <v>-3357.6057258821743</v>
      </c>
      <c r="M73" s="17">
        <f t="shared" si="1"/>
        <v>0.155452079987247</v>
      </c>
      <c r="N73" s="17">
        <f t="shared" si="4"/>
        <v>-2381.2985126370027</v>
      </c>
      <c r="O73" s="24">
        <f t="shared" si="2"/>
        <v>1.6861350684555998</v>
      </c>
      <c r="P73" s="7"/>
      <c r="Q73" s="25">
        <f t="shared" si="5"/>
        <v>-3337.8292577745442</v>
      </c>
      <c r="R73" s="24">
        <f t="shared" si="6"/>
        <v>-2382.0782895837547</v>
      </c>
      <c r="S73" s="7"/>
      <c r="T73" s="25">
        <f t="shared" si="7"/>
        <v>0.81189844342398632</v>
      </c>
      <c r="U73" s="24">
        <f t="shared" si="8"/>
        <v>-0.58287175240829525</v>
      </c>
      <c r="V73" s="7"/>
      <c r="W73" s="25">
        <f t="shared" si="9"/>
        <v>0.81310332564235088</v>
      </c>
      <c r="X73" s="24">
        <f t="shared" si="10"/>
        <v>298.02515486034918</v>
      </c>
      <c r="Y73" s="7"/>
      <c r="Z73" s="25">
        <f t="shared" si="11"/>
        <v>620</v>
      </c>
      <c r="AA73" s="17">
        <f t="shared" si="15"/>
        <v>298.09799999999996</v>
      </c>
      <c r="AB73" s="24">
        <f t="shared" si="12"/>
        <v>5.2027915936100557</v>
      </c>
      <c r="AC73" s="17">
        <f t="shared" si="13"/>
        <v>-7.2845139650780766E-2</v>
      </c>
      <c r="AD73" s="17">
        <f t="shared" ca="1" si="14"/>
        <v>-1.0117886232308138E-2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11704</v>
      </c>
      <c r="D74" s="17">
        <v>11913</v>
      </c>
      <c r="E74" s="17">
        <v>14811</v>
      </c>
      <c r="F74" s="17">
        <v>14602</v>
      </c>
      <c r="G74" s="24"/>
      <c r="H74" s="7"/>
      <c r="I74" s="25">
        <f t="shared" si="16"/>
        <v>-3107</v>
      </c>
      <c r="J74" s="24">
        <f t="shared" si="16"/>
        <v>-2689</v>
      </c>
      <c r="K74" s="7"/>
      <c r="L74" s="25">
        <f t="shared" si="3"/>
        <v>-3109.4920709305075</v>
      </c>
      <c r="M74" s="17">
        <f t="shared" si="1"/>
        <v>6.21041752268028</v>
      </c>
      <c r="N74" s="17">
        <f t="shared" si="4"/>
        <v>-2690.9505484947981</v>
      </c>
      <c r="O74" s="24">
        <f t="shared" si="2"/>
        <v>3.8046394305591846</v>
      </c>
      <c r="P74" s="7"/>
      <c r="Q74" s="25">
        <f t="shared" si="5"/>
        <v>-3086.8292577745442</v>
      </c>
      <c r="R74" s="24">
        <f t="shared" si="6"/>
        <v>-2691.0782895837547</v>
      </c>
      <c r="S74" s="7"/>
      <c r="T74" s="25">
        <f t="shared" si="7"/>
        <v>0.7508448383527393</v>
      </c>
      <c r="U74" s="24">
        <f t="shared" si="8"/>
        <v>-0.65848109416743417</v>
      </c>
      <c r="V74" s="7"/>
      <c r="W74" s="25">
        <f t="shared" si="9"/>
        <v>0.75220566183410398</v>
      </c>
      <c r="X74" s="24">
        <f t="shared" si="10"/>
        <v>303.58928592889549</v>
      </c>
      <c r="Y74" s="7"/>
      <c r="Z74" s="25">
        <f t="shared" si="11"/>
        <v>615</v>
      </c>
      <c r="AA74" s="17">
        <f t="shared" si="15"/>
        <v>303.63299999999998</v>
      </c>
      <c r="AB74" s="24">
        <f t="shared" si="12"/>
        <v>5.2993955677079425</v>
      </c>
      <c r="AC74" s="17">
        <f t="shared" si="13"/>
        <v>-4.3714071104488994E-2</v>
      </c>
      <c r="AD74" s="17">
        <f t="shared" ca="1" si="14"/>
        <v>-9.1625332232581513E-2</v>
      </c>
      <c r="AE74" s="17">
        <v>95</v>
      </c>
    </row>
    <row r="75" spans="1:31" s="17" customFormat="1" x14ac:dyDescent="0.25">
      <c r="A75" s="17">
        <v>55</v>
      </c>
      <c r="B75" s="17">
        <v>615</v>
      </c>
      <c r="C75" s="17">
        <v>11830</v>
      </c>
      <c r="D75" s="17">
        <v>11766</v>
      </c>
      <c r="E75" s="17">
        <v>14665</v>
      </c>
      <c r="F75" s="17">
        <v>14732</v>
      </c>
      <c r="G75" s="24"/>
      <c r="H75" s="7"/>
      <c r="I75" s="25">
        <f t="shared" si="16"/>
        <v>-2835</v>
      </c>
      <c r="J75" s="24">
        <f t="shared" si="16"/>
        <v>-2966</v>
      </c>
      <c r="K75" s="7"/>
      <c r="L75" s="25">
        <f t="shared" si="3"/>
        <v>-2832.5533426189945</v>
      </c>
      <c r="M75" s="17">
        <f t="shared" si="1"/>
        <v>5.9861323400285933</v>
      </c>
      <c r="N75" s="17">
        <f t="shared" si="4"/>
        <v>-2975.5361952364765</v>
      </c>
      <c r="O75" s="24">
        <f t="shared" si="2"/>
        <v>90.939019588196857</v>
      </c>
      <c r="P75" s="7"/>
      <c r="Q75" s="25">
        <f t="shared" si="5"/>
        <v>-2814.8292577745442</v>
      </c>
      <c r="R75" s="24">
        <f t="shared" si="6"/>
        <v>-2968.0782895837547</v>
      </c>
      <c r="S75" s="7"/>
      <c r="T75" s="25">
        <f t="shared" si="7"/>
        <v>0.68468316273768282</v>
      </c>
      <c r="U75" s="24">
        <f t="shared" si="8"/>
        <v>-0.72626034228161374</v>
      </c>
      <c r="V75" s="7"/>
      <c r="W75" s="25">
        <f t="shared" si="9"/>
        <v>0.68618375387270669</v>
      </c>
      <c r="X75" s="24">
        <f t="shared" si="10"/>
        <v>309.01564224832919</v>
      </c>
      <c r="Y75" s="7"/>
      <c r="Z75" s="25">
        <f t="shared" si="11"/>
        <v>615</v>
      </c>
      <c r="AA75" s="17">
        <f t="shared" si="15"/>
        <v>309.16800000000001</v>
      </c>
      <c r="AB75" s="24">
        <f t="shared" si="12"/>
        <v>5.3959995418058293</v>
      </c>
      <c r="AC75" s="17">
        <f t="shared" si="13"/>
        <v>-0.15235775167082011</v>
      </c>
      <c r="AD75" s="17">
        <f t="shared" ca="1" si="14"/>
        <v>0.15124698031763728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11997</v>
      </c>
      <c r="D76" s="17">
        <v>11640</v>
      </c>
      <c r="E76" s="17">
        <v>14516</v>
      </c>
      <c r="F76" s="17">
        <v>14870</v>
      </c>
      <c r="G76" s="24"/>
      <c r="H76" s="7"/>
      <c r="I76" s="25">
        <f t="shared" si="16"/>
        <v>-2519</v>
      </c>
      <c r="J76" s="24">
        <f t="shared" si="16"/>
        <v>-3230</v>
      </c>
      <c r="K76" s="7"/>
      <c r="L76" s="25">
        <f t="shared" si="3"/>
        <v>-2520.1330105527222</v>
      </c>
      <c r="M76" s="17">
        <f t="shared" si="1"/>
        <v>1.2837129125799236</v>
      </c>
      <c r="N76" s="17">
        <f t="shared" si="4"/>
        <v>-3239.4813082929081</v>
      </c>
      <c r="O76" s="24">
        <f t="shared" si="2"/>
        <v>89.895206945168383</v>
      </c>
      <c r="P76" s="7"/>
      <c r="Q76" s="25">
        <f t="shared" si="5"/>
        <v>-2498.8292577745442</v>
      </c>
      <c r="R76" s="24">
        <f t="shared" si="6"/>
        <v>-3232.0782895837547</v>
      </c>
      <c r="S76" s="7"/>
      <c r="T76" s="25">
        <f t="shared" si="7"/>
        <v>0.60781886312607303</v>
      </c>
      <c r="U76" s="24">
        <f t="shared" si="8"/>
        <v>-0.79085861485252851</v>
      </c>
      <c r="V76" s="7"/>
      <c r="W76" s="25">
        <f t="shared" si="9"/>
        <v>0.60945263300583985</v>
      </c>
      <c r="X76" s="24">
        <f t="shared" si="10"/>
        <v>314.77175334058165</v>
      </c>
      <c r="Y76" s="7"/>
      <c r="Z76" s="25">
        <f t="shared" si="11"/>
        <v>633</v>
      </c>
      <c r="AA76" s="17">
        <f t="shared" si="15"/>
        <v>314.86500000000001</v>
      </c>
      <c r="AB76" s="24">
        <f t="shared" si="12"/>
        <v>5.4954309492919462</v>
      </c>
      <c r="AC76" s="17">
        <f t="shared" si="13"/>
        <v>-9.3246659418355193E-2</v>
      </c>
      <c r="AD76" s="17">
        <f t="shared" ca="1" si="14"/>
        <v>0.15137438988676877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12161</v>
      </c>
      <c r="D77" s="17">
        <v>11511</v>
      </c>
      <c r="E77" s="17">
        <v>14332</v>
      </c>
      <c r="F77" s="17">
        <v>14983</v>
      </c>
      <c r="G77" s="24"/>
      <c r="H77" s="7"/>
      <c r="I77" s="25">
        <f t="shared" si="16"/>
        <v>-2171</v>
      </c>
      <c r="J77" s="24">
        <f t="shared" si="16"/>
        <v>-3472</v>
      </c>
      <c r="K77" s="7"/>
      <c r="L77" s="25">
        <f t="shared" si="3"/>
        <v>-2176.9449967886217</v>
      </c>
      <c r="M77" s="17">
        <f t="shared" si="1"/>
        <v>35.342986816721918</v>
      </c>
      <c r="N77" s="17">
        <f t="shared" si="4"/>
        <v>-3475.1966711266614</v>
      </c>
      <c r="O77" s="24">
        <f t="shared" si="2"/>
        <v>10.218706292030573</v>
      </c>
      <c r="P77" s="7"/>
      <c r="Q77" s="25">
        <f t="shared" si="5"/>
        <v>-2150.8292577745442</v>
      </c>
      <c r="R77" s="24">
        <f t="shared" si="6"/>
        <v>-3474.0782895837547</v>
      </c>
      <c r="S77" s="7"/>
      <c r="T77" s="25">
        <f t="shared" si="7"/>
        <v>0.52317083697151534</v>
      </c>
      <c r="U77" s="24">
        <f t="shared" si="8"/>
        <v>-0.85007369804253374</v>
      </c>
      <c r="V77" s="7"/>
      <c r="W77" s="25">
        <f t="shared" si="9"/>
        <v>0.52492665713860887</v>
      </c>
      <c r="X77" s="24">
        <f t="shared" si="10"/>
        <v>320.69474175956316</v>
      </c>
      <c r="Y77" s="7"/>
      <c r="Z77" s="25">
        <f t="shared" si="11"/>
        <v>644</v>
      </c>
      <c r="AA77" s="17">
        <f t="shared" si="15"/>
        <v>320.661</v>
      </c>
      <c r="AB77" s="24">
        <f t="shared" si="12"/>
        <v>5.5965902327375368</v>
      </c>
      <c r="AC77" s="17">
        <f t="shared" si="13"/>
        <v>3.3741759563156393E-2</v>
      </c>
      <c r="AD77" s="17">
        <f t="shared" ca="1" si="14"/>
        <v>-7.39908645914511E-3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12327</v>
      </c>
      <c r="D78" s="17">
        <v>11399</v>
      </c>
      <c r="E78" s="17">
        <v>14142</v>
      </c>
      <c r="F78" s="17">
        <v>15065</v>
      </c>
      <c r="G78" s="24"/>
      <c r="H78" s="7"/>
      <c r="I78" s="25">
        <f t="shared" si="16"/>
        <v>-1815</v>
      </c>
      <c r="J78" s="24">
        <f t="shared" si="16"/>
        <v>-3666</v>
      </c>
      <c r="K78" s="7"/>
      <c r="L78" s="25">
        <f t="shared" si="3"/>
        <v>-1815.767872701364</v>
      </c>
      <c r="M78" s="17">
        <f t="shared" si="1"/>
        <v>0.5896284855000663</v>
      </c>
      <c r="N78" s="17">
        <f t="shared" si="4"/>
        <v>-3673.4436752625647</v>
      </c>
      <c r="O78" s="24">
        <f t="shared" si="2"/>
        <v>55.408301414518228</v>
      </c>
      <c r="P78" s="7"/>
      <c r="Q78" s="25">
        <f t="shared" si="5"/>
        <v>-1794.8292577745444</v>
      </c>
      <c r="R78" s="24">
        <f t="shared" si="6"/>
        <v>-3668.0782895837547</v>
      </c>
      <c r="S78" s="7"/>
      <c r="T78" s="25">
        <f t="shared" si="7"/>
        <v>0.43657687918122084</v>
      </c>
      <c r="U78" s="24">
        <f t="shared" si="8"/>
        <v>-0.89754364076509996</v>
      </c>
      <c r="V78" s="7"/>
      <c r="W78" s="25">
        <f t="shared" si="9"/>
        <v>0.43843050139947232</v>
      </c>
      <c r="X78" s="24">
        <f t="shared" si="10"/>
        <v>326.35587126696623</v>
      </c>
      <c r="Y78" s="7"/>
      <c r="Z78" s="25">
        <f t="shared" si="11"/>
        <v>637</v>
      </c>
      <c r="AA78" s="17">
        <f t="shared" si="15"/>
        <v>326.39400000000001</v>
      </c>
      <c r="AB78" s="24">
        <f t="shared" si="12"/>
        <v>5.6966499587543717</v>
      </c>
      <c r="AC78" s="17">
        <f t="shared" si="13"/>
        <v>-3.8128733033772733E-2</v>
      </c>
      <c r="AD78" s="17">
        <f t="shared" ca="1" si="14"/>
        <v>6.5063218144643997E-2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12520</v>
      </c>
      <c r="D79" s="17">
        <v>11323</v>
      </c>
      <c r="E79" s="17">
        <v>13963</v>
      </c>
      <c r="F79" s="17">
        <v>15159</v>
      </c>
      <c r="G79" s="24"/>
      <c r="H79" s="7"/>
      <c r="I79" s="25">
        <f t="shared" si="16"/>
        <v>-1443</v>
      </c>
      <c r="J79" s="24">
        <f t="shared" si="16"/>
        <v>-3836</v>
      </c>
      <c r="K79" s="7"/>
      <c r="L79" s="25">
        <f t="shared" si="3"/>
        <v>-1445.7242901223326</v>
      </c>
      <c r="M79" s="17">
        <f t="shared" si="1"/>
        <v>7.4217566706389961</v>
      </c>
      <c r="N79" s="17">
        <f t="shared" si="4"/>
        <v>-3831.6177147274807</v>
      </c>
      <c r="O79" s="24">
        <f t="shared" si="2"/>
        <v>19.204424209739656</v>
      </c>
      <c r="P79" s="7"/>
      <c r="Q79" s="25">
        <f t="shared" si="5"/>
        <v>-1422.8292577745444</v>
      </c>
      <c r="R79" s="24">
        <f t="shared" si="6"/>
        <v>-3838.0782895837547</v>
      </c>
      <c r="S79" s="7"/>
      <c r="T79" s="25">
        <f t="shared" si="7"/>
        <v>0.3460910581194524</v>
      </c>
      <c r="U79" s="24">
        <f t="shared" si="8"/>
        <v>-0.93914101325394661</v>
      </c>
      <c r="V79" s="7"/>
      <c r="W79" s="25">
        <f t="shared" si="9"/>
        <v>0.34803035205230454</v>
      </c>
      <c r="X79" s="24">
        <f t="shared" si="10"/>
        <v>332.05648735033469</v>
      </c>
      <c r="Y79" s="7"/>
      <c r="Z79" s="25">
        <f t="shared" si="11"/>
        <v>622</v>
      </c>
      <c r="AA79" s="17">
        <f t="shared" si="15"/>
        <v>331.99200000000002</v>
      </c>
      <c r="AB79" s="24">
        <f t="shared" si="12"/>
        <v>5.7943534902810141</v>
      </c>
      <c r="AC79" s="17">
        <f t="shared" si="13"/>
        <v>6.448735033467301E-2</v>
      </c>
      <c r="AD79" s="17">
        <f t="shared" ca="1" si="14"/>
        <v>9.8558009038356431E-3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12719</v>
      </c>
      <c r="D80" s="17">
        <v>11265</v>
      </c>
      <c r="E80" s="17">
        <v>13773</v>
      </c>
      <c r="F80" s="17">
        <v>15226</v>
      </c>
      <c r="G80" s="24"/>
      <c r="H80" s="7"/>
      <c r="I80" s="25">
        <f t="shared" si="16"/>
        <v>-1054</v>
      </c>
      <c r="J80" s="24">
        <f t="shared" si="16"/>
        <v>-3961</v>
      </c>
      <c r="K80" s="7"/>
      <c r="L80" s="25">
        <f t="shared" si="3"/>
        <v>-1055.1902135395965</v>
      </c>
      <c r="M80" s="17">
        <f t="shared" si="1"/>
        <v>1.4166082698387592</v>
      </c>
      <c r="N80" s="17">
        <f t="shared" si="4"/>
        <v>-3955.1040121287442</v>
      </c>
      <c r="O80" s="24">
        <f t="shared" si="2"/>
        <v>34.762672977995308</v>
      </c>
      <c r="P80" s="7"/>
      <c r="Q80" s="25">
        <f t="shared" si="5"/>
        <v>-1033.8292577745444</v>
      </c>
      <c r="R80" s="24">
        <f t="shared" si="6"/>
        <v>-3963.0782895837547</v>
      </c>
      <c r="S80" s="7"/>
      <c r="T80" s="25">
        <f t="shared" si="7"/>
        <v>0.25147013233174287</v>
      </c>
      <c r="U80" s="24">
        <f t="shared" si="8"/>
        <v>-0.96972731655456912</v>
      </c>
      <c r="V80" s="7"/>
      <c r="W80" s="25">
        <f t="shared" si="9"/>
        <v>0.25347236033482978</v>
      </c>
      <c r="X80" s="24">
        <f t="shared" si="10"/>
        <v>337.74184062242193</v>
      </c>
      <c r="Y80" s="7"/>
      <c r="Z80" s="25">
        <f t="shared" si="11"/>
        <v>633</v>
      </c>
      <c r="AA80" s="17">
        <f t="shared" si="15"/>
        <v>337.68900000000002</v>
      </c>
      <c r="AB80" s="24">
        <f t="shared" si="12"/>
        <v>5.8937848977671319</v>
      </c>
      <c r="AC80" s="17">
        <f t="shared" si="13"/>
        <v>5.2840622421911121E-2</v>
      </c>
      <c r="AD80" s="17">
        <f t="shared" ca="1" si="14"/>
        <v>-4.1873037989489603E-2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12905</v>
      </c>
      <c r="D81" s="17">
        <v>11218</v>
      </c>
      <c r="E81" s="17">
        <v>13574</v>
      </c>
      <c r="F81" s="17">
        <v>15254</v>
      </c>
      <c r="G81" s="24"/>
      <c r="H81" s="7"/>
      <c r="I81" s="25">
        <f t="shared" si="16"/>
        <v>-669</v>
      </c>
      <c r="J81" s="24">
        <f t="shared" si="16"/>
        <v>-4036</v>
      </c>
      <c r="K81" s="7"/>
      <c r="L81" s="25">
        <f t="shared" si="3"/>
        <v>-669.1216567128788</v>
      </c>
      <c r="M81" s="17">
        <f t="shared" si="1"/>
        <v>1.4800355788475479E-2</v>
      </c>
      <c r="N81" s="17">
        <f t="shared" si="4"/>
        <v>-4037.1923193562634</v>
      </c>
      <c r="O81" s="24">
        <f t="shared" si="2"/>
        <v>1.4216254473203611</v>
      </c>
      <c r="P81" s="7"/>
      <c r="Q81" s="25">
        <f t="shared" si="5"/>
        <v>-648.82925777454432</v>
      </c>
      <c r="R81" s="24">
        <f t="shared" si="6"/>
        <v>-4038.0782895837547</v>
      </c>
      <c r="S81" s="7"/>
      <c r="T81" s="25">
        <f t="shared" si="7"/>
        <v>0.1578221723619018</v>
      </c>
      <c r="U81" s="24">
        <f t="shared" si="8"/>
        <v>-0.98807909853494269</v>
      </c>
      <c r="V81" s="7"/>
      <c r="W81" s="25">
        <f t="shared" si="9"/>
        <v>0.15986208224708917</v>
      </c>
      <c r="X81" s="24">
        <f t="shared" si="10"/>
        <v>343.20008035203375</v>
      </c>
      <c r="Y81" s="7"/>
      <c r="Z81" s="25">
        <f t="shared" si="11"/>
        <v>610</v>
      </c>
      <c r="AA81" s="17">
        <f t="shared" si="15"/>
        <v>343.17900000000003</v>
      </c>
      <c r="AB81" s="24">
        <f t="shared" si="12"/>
        <v>5.9896034737016208</v>
      </c>
      <c r="AC81" s="17">
        <f t="shared" si="13"/>
        <v>2.1080352033720828E-2</v>
      </c>
      <c r="AD81" s="17">
        <f t="shared" ca="1" si="14"/>
        <v>9.0197241047064836E-2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13098</v>
      </c>
      <c r="D82" s="17">
        <v>11194</v>
      </c>
      <c r="E82" s="17">
        <v>13372</v>
      </c>
      <c r="F82" s="17">
        <v>15275</v>
      </c>
      <c r="G82" s="24"/>
      <c r="H82" s="7"/>
      <c r="I82" s="25">
        <f t="shared" si="16"/>
        <v>-274</v>
      </c>
      <c r="J82" s="24">
        <f t="shared" si="16"/>
        <v>-4081</v>
      </c>
      <c r="K82" s="7"/>
      <c r="L82" s="25">
        <f t="shared" si="3"/>
        <v>-273.22266557532419</v>
      </c>
      <c r="M82" s="17">
        <f t="shared" si="1"/>
        <v>0.60424880778607915</v>
      </c>
      <c r="N82" s="17">
        <f t="shared" si="4"/>
        <v>-4082.5460883106507</v>
      </c>
      <c r="O82" s="24">
        <f t="shared" si="2"/>
        <v>2.3903890643307437</v>
      </c>
      <c r="P82" s="7"/>
      <c r="Q82" s="25">
        <f t="shared" si="5"/>
        <v>-253.82925777454437</v>
      </c>
      <c r="R82" s="24">
        <f t="shared" si="6"/>
        <v>-4083.0782895837547</v>
      </c>
      <c r="S82" s="7"/>
      <c r="T82" s="25">
        <f t="shared" si="7"/>
        <v>6.174179784738959E-2</v>
      </c>
      <c r="U82" s="24">
        <f t="shared" si="8"/>
        <v>-0.99909016772316683</v>
      </c>
      <c r="V82" s="7"/>
      <c r="W82" s="25">
        <f t="shared" si="9"/>
        <v>6.3804231876041548E-2</v>
      </c>
      <c r="X82" s="24">
        <f t="shared" si="10"/>
        <v>348.73629182612717</v>
      </c>
      <c r="Y82" s="7"/>
      <c r="Z82" s="25">
        <f t="shared" si="11"/>
        <v>616</v>
      </c>
      <c r="AA82" s="17">
        <f t="shared" si="15"/>
        <v>348.72300000000001</v>
      </c>
      <c r="AB82" s="24">
        <f t="shared" si="12"/>
        <v>6.0863645274321865</v>
      </c>
      <c r="AC82" s="17">
        <f t="shared" si="13"/>
        <v>1.3291826127158402E-2</v>
      </c>
      <c r="AD82" s="17">
        <f t="shared" ca="1" si="14"/>
        <v>1.6861567397086219E-2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13304</v>
      </c>
      <c r="D83" s="17">
        <v>11194</v>
      </c>
      <c r="E83" s="17">
        <v>13184</v>
      </c>
      <c r="F83" s="17">
        <v>15287</v>
      </c>
      <c r="G83" s="24"/>
      <c r="H83" s="7"/>
      <c r="I83" s="25">
        <f t="shared" si="16"/>
        <v>120</v>
      </c>
      <c r="J83" s="24">
        <f t="shared" si="16"/>
        <v>-4093</v>
      </c>
      <c r="K83" s="7"/>
      <c r="L83" s="25">
        <f t="shared" si="3"/>
        <v>129.56979930961509</v>
      </c>
      <c r="M83" s="17">
        <f t="shared" si="1"/>
        <v>91.581058826309501</v>
      </c>
      <c r="N83" s="17">
        <f t="shared" si="4"/>
        <v>-4089.6148240052939</v>
      </c>
      <c r="O83" s="24">
        <f t="shared" si="2"/>
        <v>11.459416515134162</v>
      </c>
      <c r="P83" s="7"/>
      <c r="Q83" s="25">
        <f t="shared" si="5"/>
        <v>140.17074222545563</v>
      </c>
      <c r="R83" s="24">
        <f t="shared" si="6"/>
        <v>-4095.0782895837547</v>
      </c>
      <c r="S83" s="7"/>
      <c r="T83" s="25">
        <f t="shared" si="7"/>
        <v>-3.4095335212655523E-2</v>
      </c>
      <c r="U83" s="24">
        <f t="shared" si="8"/>
        <v>-1.0020264528400267</v>
      </c>
      <c r="V83" s="7"/>
      <c r="W83" s="25">
        <f t="shared" si="9"/>
        <v>-3.2027044334565567E-2</v>
      </c>
      <c r="X83" s="24">
        <f t="shared" si="10"/>
        <v>354.22105212669658</v>
      </c>
      <c r="Y83" s="7"/>
      <c r="Z83" s="25">
        <f t="shared" si="11"/>
        <v>623</v>
      </c>
      <c r="AA83" s="17">
        <f t="shared" si="15"/>
        <v>354.33000000000004</v>
      </c>
      <c r="AB83" s="24">
        <f t="shared" si="12"/>
        <v>6.1842251385915086</v>
      </c>
      <c r="AC83" s="17">
        <f t="shared" si="13"/>
        <v>-0.10894787330346389</v>
      </c>
      <c r="AD83" s="17">
        <f t="shared" ca="1" si="14"/>
        <v>6.9870458482796494E-2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13506</v>
      </c>
      <c r="D84" s="17">
        <v>11209</v>
      </c>
      <c r="E84" s="17">
        <v>12978</v>
      </c>
      <c r="F84" s="17">
        <v>15267</v>
      </c>
      <c r="G84" s="24"/>
      <c r="H84" s="7"/>
      <c r="I84" s="25">
        <f t="shared" ref="I84:J115" si="17">C84-E84</f>
        <v>528</v>
      </c>
      <c r="J84" s="24">
        <f t="shared" si="17"/>
        <v>-4058</v>
      </c>
      <c r="K84" s="7"/>
      <c r="L84" s="25">
        <f t="shared" si="3"/>
        <v>535.41498382156647</v>
      </c>
      <c r="M84" s="17">
        <f t="shared" ref="M84:M147" si="18">(I84-L84)^2</f>
        <v>54.981985074092428</v>
      </c>
      <c r="N84" s="17">
        <f t="shared" si="4"/>
        <v>-4057.0167112276972</v>
      </c>
      <c r="O84" s="24">
        <f t="shared" ref="O84:O147" si="19">(J84-N84)^2</f>
        <v>0.96685680973671861</v>
      </c>
      <c r="P84" s="7"/>
      <c r="Q84" s="25">
        <f t="shared" si="5"/>
        <v>548.17074222545568</v>
      </c>
      <c r="R84" s="24">
        <f t="shared" si="6"/>
        <v>-4060.0782895837547</v>
      </c>
      <c r="S84" s="7"/>
      <c r="T84" s="25">
        <f t="shared" si="7"/>
        <v>-0.13333784863524031</v>
      </c>
      <c r="U84" s="24">
        <f t="shared" si="8"/>
        <v>-0.99346228791585223</v>
      </c>
      <c r="V84" s="7"/>
      <c r="W84" s="25">
        <f t="shared" si="9"/>
        <v>-0.13128744716789842</v>
      </c>
      <c r="X84" s="24">
        <f>IF(MOD(ATAN2(U84,W84)*180/PI()-$J$9+360,360)&lt;355,MOD(ATAN2(U84,W84)*180/PI()-$J$9+360,360)+360,MOD(ATAN2(U84,W84)*180/PI()-$J$9+360,360))</f>
        <v>359.91846896594063</v>
      </c>
      <c r="Y84" s="7"/>
      <c r="Z84" s="25">
        <f t="shared" si="11"/>
        <v>630</v>
      </c>
      <c r="AA84" s="17">
        <f t="shared" si="15"/>
        <v>360.00000000000006</v>
      </c>
      <c r="AB84" s="24">
        <f t="shared" si="12"/>
        <v>6.283185307179588</v>
      </c>
      <c r="AC84" s="17">
        <f t="shared" si="13"/>
        <v>-8.1531034059423746E-2</v>
      </c>
    </row>
    <row r="85" spans="1:31" s="17" customFormat="1" x14ac:dyDescent="0.25">
      <c r="A85" s="17">
        <v>0</v>
      </c>
      <c r="B85" s="17">
        <v>0</v>
      </c>
      <c r="C85" s="17">
        <v>13455</v>
      </c>
      <c r="D85" s="17">
        <v>11160</v>
      </c>
      <c r="E85" s="17">
        <v>12916</v>
      </c>
      <c r="F85" s="17">
        <v>15200</v>
      </c>
      <c r="G85" s="24"/>
      <c r="H85" s="7"/>
      <c r="I85" s="25">
        <f t="shared" si="17"/>
        <v>539</v>
      </c>
      <c r="J85" s="24">
        <f t="shared" si="17"/>
        <v>-4040</v>
      </c>
      <c r="K85" s="7"/>
      <c r="L85" s="25">
        <f>$M$9*SIN(2*PI()/$M$10*(AA85+$M$11))+$M$12</f>
        <v>542.60940205640918</v>
      </c>
      <c r="M85" s="17">
        <f t="shared" si="18"/>
        <v>13.027783204810822</v>
      </c>
      <c r="N85" s="17">
        <f>$O$9*COS(2*PI()/$O$10*(AA85+$O$11))+$O$12</f>
        <v>-4042.1152243454253</v>
      </c>
      <c r="O85" s="24">
        <f t="shared" si="19"/>
        <v>4.4741740314799054</v>
      </c>
      <c r="P85" s="7"/>
      <c r="Q85" s="25">
        <f t="shared" ref="Q85:Q148" si="20">I85-$J$4</f>
        <v>559.17074222545568</v>
      </c>
      <c r="R85" s="24">
        <f t="shared" ref="R85:R148" si="21">J85-$J$3</f>
        <v>-4042.0782895837547</v>
      </c>
      <c r="S85" s="7"/>
      <c r="T85" s="25">
        <f t="shared" ref="T85:T148" si="22">Q85/$J$7</f>
        <v>-0.13601350463437864</v>
      </c>
      <c r="U85" s="24">
        <f t="shared" ref="U85:U148" si="23">R85/$J$6</f>
        <v>-0.98905786024056264</v>
      </c>
      <c r="V85" s="7"/>
      <c r="W85" s="25">
        <f t="shared" ref="W85:W148" si="24">(T85-U85*SIN(-$J$11*PI()/180))/(COS(-$J$11*PI()/180))</f>
        <v>-0.13397220040124863</v>
      </c>
      <c r="X85" s="24">
        <f>IF(MOD(ATAN2(U85,W85)*180/PI()-$J$9+360,360)&lt;355,MOD(ATAN2(U85,W85)*180/PI()-$J$9+360,360)+360,MOD(ATAN2(U85,W85)*180/PI()-$J$9+360,360))</f>
        <v>360.10438517024181</v>
      </c>
      <c r="Y85" s="7"/>
      <c r="Z85" s="25">
        <f>I165-J159</f>
        <v>7</v>
      </c>
      <c r="AA85" s="17">
        <f t="shared" si="15"/>
        <v>360.06300000000005</v>
      </c>
      <c r="AB85" s="24">
        <f t="shared" ref="AB85:AB148" si="25">AA85*PI()/180</f>
        <v>6.2842848646083436</v>
      </c>
      <c r="AC85" s="17">
        <f t="shared" ref="AC85:AC148" si="26">X85-AA85</f>
        <v>4.1385170241767355E-2</v>
      </c>
    </row>
    <row r="86" spans="1:31" s="17" customFormat="1" x14ac:dyDescent="0.25">
      <c r="A86" s="17">
        <v>1</v>
      </c>
      <c r="B86" s="17">
        <v>-636</v>
      </c>
      <c r="C86" s="17">
        <v>13245</v>
      </c>
      <c r="D86" s="17">
        <v>11141</v>
      </c>
      <c r="E86" s="17">
        <v>13120</v>
      </c>
      <c r="F86" s="17">
        <v>15215</v>
      </c>
      <c r="G86" s="24"/>
      <c r="H86" s="7"/>
      <c r="I86" s="25">
        <f t="shared" si="17"/>
        <v>125</v>
      </c>
      <c r="J86" s="24">
        <f t="shared" si="17"/>
        <v>-4074</v>
      </c>
      <c r="K86" s="7"/>
      <c r="L86" s="25">
        <f t="shared" ref="L86:L149" si="27">$M$9*SIN(2*PI()/$M$10*(AA86+$M$11))+$M$12</f>
        <v>134.06244051192238</v>
      </c>
      <c r="M86" s="17">
        <f t="shared" si="18"/>
        <v>82.127828032131887</v>
      </c>
      <c r="N86" s="17">
        <f t="shared" ref="N86:N149" si="28">$O$9*COS(2*PI()/$O$10*(AA86+$O$11))+$O$12</f>
        <v>-4075.6661759019112</v>
      </c>
      <c r="O86" s="24">
        <f t="shared" si="19"/>
        <v>2.7761421361095144</v>
      </c>
      <c r="P86" s="7"/>
      <c r="Q86" s="25">
        <f t="shared" si="20"/>
        <v>145.17074222545563</v>
      </c>
      <c r="R86" s="24">
        <f t="shared" si="21"/>
        <v>-4076.0782895837547</v>
      </c>
      <c r="S86" s="7"/>
      <c r="T86" s="25">
        <f t="shared" si="22"/>
        <v>-3.5311542484991118E-2</v>
      </c>
      <c r="U86" s="24">
        <f t="shared" si="23"/>
        <v>-0.9973773347383319</v>
      </c>
      <c r="V86" s="7"/>
      <c r="W86" s="25">
        <f t="shared" si="24"/>
        <v>-3.325285081709578E-2</v>
      </c>
      <c r="X86" s="24">
        <f t="shared" ref="X86:X148" si="29">MOD(ATAN2(U86,W86)*180/PI()-$J$9+360,360)</f>
        <v>354.29992258517939</v>
      </c>
      <c r="Y86" s="7"/>
      <c r="Z86" s="25">
        <f t="shared" ref="Z86:Z149" si="30">B86</f>
        <v>-636</v>
      </c>
      <c r="AA86" s="17">
        <f t="shared" ref="AA86:AA149" si="31">360/40000*Z86+AA85</f>
        <v>354.33900000000006</v>
      </c>
      <c r="AB86" s="24">
        <f t="shared" si="25"/>
        <v>6.1843822182241874</v>
      </c>
      <c r="AC86" s="17">
        <f t="shared" si="26"/>
        <v>-3.90774148206674E-2</v>
      </c>
    </row>
    <row r="87" spans="1:31" s="17" customFormat="1" x14ac:dyDescent="0.25">
      <c r="A87" s="17">
        <v>2</v>
      </c>
      <c r="B87" s="17">
        <v>-613</v>
      </c>
      <c r="C87" s="17">
        <v>13053</v>
      </c>
      <c r="D87" s="17">
        <v>11147</v>
      </c>
      <c r="E87" s="17">
        <v>13318</v>
      </c>
      <c r="F87" s="17">
        <v>15217</v>
      </c>
      <c r="G87" s="24"/>
      <c r="H87" s="7"/>
      <c r="I87" s="25">
        <f t="shared" si="17"/>
        <v>-265</v>
      </c>
      <c r="J87" s="24">
        <f t="shared" si="17"/>
        <v>-4070</v>
      </c>
      <c r="K87" s="7"/>
      <c r="L87" s="25">
        <f t="shared" si="27"/>
        <v>-261.21291926795948</v>
      </c>
      <c r="M87" s="17">
        <f t="shared" si="18"/>
        <v>14.341980470992576</v>
      </c>
      <c r="N87" s="17">
        <f t="shared" si="28"/>
        <v>-4069.5517197995723</v>
      </c>
      <c r="O87" s="24">
        <f t="shared" si="19"/>
        <v>0.20095513809548912</v>
      </c>
      <c r="P87" s="7"/>
      <c r="Q87" s="25">
        <f t="shared" si="20"/>
        <v>-244.82925777454437</v>
      </c>
      <c r="R87" s="24">
        <f t="shared" si="21"/>
        <v>-4072.0782895837547</v>
      </c>
      <c r="S87" s="7"/>
      <c r="T87" s="25">
        <f t="shared" si="22"/>
        <v>5.9552624757185514E-2</v>
      </c>
      <c r="U87" s="24">
        <f t="shared" si="23"/>
        <v>-0.99639857303271206</v>
      </c>
      <c r="V87" s="7"/>
      <c r="W87" s="25">
        <f t="shared" si="24"/>
        <v>6.160949818457194E-2</v>
      </c>
      <c r="X87" s="24">
        <f t="shared" si="29"/>
        <v>348.8521533935243</v>
      </c>
      <c r="Y87" s="7"/>
      <c r="Z87" s="25">
        <f t="shared" si="30"/>
        <v>-613</v>
      </c>
      <c r="AA87" s="17">
        <f t="shared" si="31"/>
        <v>348.82200000000006</v>
      </c>
      <c r="AB87" s="24">
        <f t="shared" si="25"/>
        <v>6.088092403391661</v>
      </c>
      <c r="AC87" s="17">
        <f t="shared" si="26"/>
        <v>3.015339352424462E-2</v>
      </c>
    </row>
    <row r="88" spans="1:31" s="17" customFormat="1" x14ac:dyDescent="0.25">
      <c r="A88" s="17">
        <v>3</v>
      </c>
      <c r="B88" s="17">
        <v>-612</v>
      </c>
      <c r="C88" s="17">
        <v>12874</v>
      </c>
      <c r="D88" s="17">
        <v>11181</v>
      </c>
      <c r="E88" s="17">
        <v>13526</v>
      </c>
      <c r="F88" s="17">
        <v>15213</v>
      </c>
      <c r="G88" s="24"/>
      <c r="H88" s="7"/>
      <c r="I88" s="25">
        <f t="shared" si="17"/>
        <v>-652</v>
      </c>
      <c r="J88" s="24">
        <f t="shared" si="17"/>
        <v>-4032</v>
      </c>
      <c r="K88" s="7"/>
      <c r="L88" s="25">
        <f t="shared" si="27"/>
        <v>-653.61597341954814</v>
      </c>
      <c r="M88" s="17">
        <f t="shared" si="18"/>
        <v>2.6113700926861108</v>
      </c>
      <c r="N88" s="17">
        <f t="shared" si="28"/>
        <v>-4025.8492145954274</v>
      </c>
      <c r="O88" s="24">
        <f t="shared" si="19"/>
        <v>37.832161093103522</v>
      </c>
      <c r="P88" s="7"/>
      <c r="Q88" s="25">
        <f t="shared" si="20"/>
        <v>-631.82925777454432</v>
      </c>
      <c r="R88" s="24">
        <f t="shared" si="21"/>
        <v>-4034.0782895837547</v>
      </c>
      <c r="S88" s="7"/>
      <c r="T88" s="25">
        <f t="shared" si="22"/>
        <v>0.15368706763596077</v>
      </c>
      <c r="U88" s="24">
        <f t="shared" si="23"/>
        <v>-0.98710033682932274</v>
      </c>
      <c r="V88" s="7"/>
      <c r="W88" s="25">
        <f t="shared" si="24"/>
        <v>0.15572494837076822</v>
      </c>
      <c r="X88" s="24">
        <f t="shared" si="29"/>
        <v>343.42527759308086</v>
      </c>
      <c r="Y88" s="7"/>
      <c r="Z88" s="25">
        <f t="shared" si="30"/>
        <v>-612</v>
      </c>
      <c r="AA88" s="17">
        <f t="shared" si="31"/>
        <v>343.31400000000008</v>
      </c>
      <c r="AB88" s="24">
        <f t="shared" si="25"/>
        <v>5.9919596681918144</v>
      </c>
      <c r="AC88" s="17">
        <f t="shared" si="26"/>
        <v>0.11127759308078566</v>
      </c>
    </row>
    <row r="89" spans="1:31" s="17" customFormat="1" x14ac:dyDescent="0.25">
      <c r="A89" s="17">
        <v>4</v>
      </c>
      <c r="B89" s="17">
        <v>-621</v>
      </c>
      <c r="C89" s="17">
        <v>12674</v>
      </c>
      <c r="D89" s="17">
        <v>11225</v>
      </c>
      <c r="E89" s="17">
        <v>13724</v>
      </c>
      <c r="F89" s="17">
        <v>15169</v>
      </c>
      <c r="G89" s="24"/>
      <c r="H89" s="7"/>
      <c r="I89" s="25">
        <f t="shared" si="17"/>
        <v>-1050</v>
      </c>
      <c r="J89" s="24">
        <f t="shared" si="17"/>
        <v>-3944</v>
      </c>
      <c r="K89" s="7"/>
      <c r="L89" s="25">
        <f t="shared" si="27"/>
        <v>-1045.7883555422375</v>
      </c>
      <c r="M89" s="17">
        <f t="shared" si="18"/>
        <v>17.737949038601847</v>
      </c>
      <c r="N89" s="17">
        <f t="shared" si="28"/>
        <v>-3943.5194129162105</v>
      </c>
      <c r="O89" s="24">
        <f t="shared" si="19"/>
        <v>0.23096394510528362</v>
      </c>
      <c r="P89" s="7"/>
      <c r="Q89" s="25">
        <f t="shared" si="20"/>
        <v>-1029.8292577745444</v>
      </c>
      <c r="R89" s="24">
        <f t="shared" si="21"/>
        <v>-3946.0782895837547</v>
      </c>
      <c r="S89" s="7"/>
      <c r="T89" s="25">
        <f t="shared" si="22"/>
        <v>0.25049716651387438</v>
      </c>
      <c r="U89" s="24">
        <f t="shared" si="23"/>
        <v>-0.96556757930568449</v>
      </c>
      <c r="V89" s="7"/>
      <c r="W89" s="25">
        <f t="shared" si="24"/>
        <v>0.25249080599541107</v>
      </c>
      <c r="X89" s="24">
        <f t="shared" si="29"/>
        <v>337.7359675844325</v>
      </c>
      <c r="Y89" s="7"/>
      <c r="Z89" s="25">
        <f t="shared" si="30"/>
        <v>-621</v>
      </c>
      <c r="AA89" s="17">
        <f t="shared" si="31"/>
        <v>337.72500000000008</v>
      </c>
      <c r="AB89" s="24">
        <f t="shared" si="25"/>
        <v>5.8944132162978509</v>
      </c>
      <c r="AC89" s="17">
        <f t="shared" si="26"/>
        <v>1.0967584432421518E-2</v>
      </c>
    </row>
    <row r="90" spans="1:31" s="17" customFormat="1" x14ac:dyDescent="0.25">
      <c r="A90" s="17">
        <v>5</v>
      </c>
      <c r="B90" s="17">
        <v>-636</v>
      </c>
      <c r="C90" s="17">
        <v>12475</v>
      </c>
      <c r="D90" s="17">
        <v>11280</v>
      </c>
      <c r="E90" s="17">
        <v>13911</v>
      </c>
      <c r="F90" s="17">
        <v>15101</v>
      </c>
      <c r="G90" s="24"/>
      <c r="H90" s="7"/>
      <c r="I90" s="25">
        <f t="shared" si="17"/>
        <v>-1436</v>
      </c>
      <c r="J90" s="24">
        <f t="shared" si="17"/>
        <v>-3821</v>
      </c>
      <c r="K90" s="7"/>
      <c r="L90" s="25">
        <f t="shared" si="27"/>
        <v>-1437.2886008102889</v>
      </c>
      <c r="M90" s="17">
        <f t="shared" si="18"/>
        <v>1.6604920482772776</v>
      </c>
      <c r="N90" s="17">
        <f t="shared" si="28"/>
        <v>-3820.3583578202092</v>
      </c>
      <c r="O90" s="24">
        <f t="shared" si="19"/>
        <v>0.41170468688666206</v>
      </c>
      <c r="P90" s="7"/>
      <c r="Q90" s="25">
        <f t="shared" si="20"/>
        <v>-1415.8292577745444</v>
      </c>
      <c r="R90" s="24">
        <f t="shared" si="21"/>
        <v>-3823.0782895837547</v>
      </c>
      <c r="S90" s="7"/>
      <c r="T90" s="25">
        <f t="shared" si="22"/>
        <v>0.34438836793818256</v>
      </c>
      <c r="U90" s="24">
        <f t="shared" si="23"/>
        <v>-0.9354706568578719</v>
      </c>
      <c r="V90" s="7"/>
      <c r="W90" s="25">
        <f t="shared" si="24"/>
        <v>0.34632008196530462</v>
      </c>
      <c r="X90" s="24">
        <f t="shared" si="29"/>
        <v>332.0753431512386</v>
      </c>
      <c r="Y90" s="7"/>
      <c r="Z90" s="25">
        <f t="shared" si="30"/>
        <v>-636</v>
      </c>
      <c r="AA90" s="17">
        <f t="shared" si="31"/>
        <v>332.00100000000009</v>
      </c>
      <c r="AB90" s="24">
        <f t="shared" si="25"/>
        <v>5.7945105699136956</v>
      </c>
      <c r="AC90" s="17">
        <f t="shared" si="26"/>
        <v>7.4343151238508653E-2</v>
      </c>
    </row>
    <row r="91" spans="1:31" s="17" customFormat="1" x14ac:dyDescent="0.25">
      <c r="A91" s="17">
        <v>6</v>
      </c>
      <c r="B91" s="17">
        <v>-628</v>
      </c>
      <c r="C91" s="17">
        <v>12279</v>
      </c>
      <c r="D91" s="17">
        <v>11355</v>
      </c>
      <c r="E91" s="17">
        <v>14088</v>
      </c>
      <c r="F91" s="17">
        <v>15012</v>
      </c>
      <c r="G91" s="24"/>
      <c r="H91" s="7"/>
      <c r="I91" s="25">
        <f t="shared" si="17"/>
        <v>-1809</v>
      </c>
      <c r="J91" s="24">
        <f t="shared" si="17"/>
        <v>-3657</v>
      </c>
      <c r="K91" s="7"/>
      <c r="L91" s="25">
        <f t="shared" si="27"/>
        <v>-1810.0044507965297</v>
      </c>
      <c r="M91" s="17">
        <f t="shared" si="18"/>
        <v>1.0089214026491118</v>
      </c>
      <c r="N91" s="17">
        <f t="shared" si="28"/>
        <v>-3661.3692726591953</v>
      </c>
      <c r="O91" s="24">
        <f t="shared" si="19"/>
        <v>19.090543570391596</v>
      </c>
      <c r="P91" s="7"/>
      <c r="Q91" s="25">
        <f t="shared" si="20"/>
        <v>-1788.8292577745444</v>
      </c>
      <c r="R91" s="24">
        <f t="shared" si="21"/>
        <v>-3659.0782895837547</v>
      </c>
      <c r="S91" s="7"/>
      <c r="T91" s="25">
        <f t="shared" si="22"/>
        <v>0.43511743045441814</v>
      </c>
      <c r="U91" s="24">
        <f t="shared" si="23"/>
        <v>-0.89534142692745511</v>
      </c>
      <c r="V91" s="7"/>
      <c r="W91" s="25">
        <f t="shared" si="24"/>
        <v>0.43696650379646063</v>
      </c>
      <c r="X91" s="24">
        <f t="shared" si="29"/>
        <v>326.37593448511097</v>
      </c>
      <c r="Y91" s="7"/>
      <c r="Z91" s="25">
        <f t="shared" si="30"/>
        <v>-628</v>
      </c>
      <c r="AA91" s="17">
        <f t="shared" si="31"/>
        <v>326.3490000000001</v>
      </c>
      <c r="AB91" s="24">
        <f t="shared" si="25"/>
        <v>5.6958645605909766</v>
      </c>
      <c r="AC91" s="17">
        <f t="shared" si="26"/>
        <v>2.6934485110871265E-2</v>
      </c>
    </row>
    <row r="92" spans="1:31" s="17" customFormat="1" x14ac:dyDescent="0.25">
      <c r="A92" s="17">
        <v>7</v>
      </c>
      <c r="B92" s="17">
        <v>-641</v>
      </c>
      <c r="C92" s="17">
        <v>12111</v>
      </c>
      <c r="D92" s="17">
        <v>11468</v>
      </c>
      <c r="E92" s="17">
        <v>14282</v>
      </c>
      <c r="F92" s="17">
        <v>14928</v>
      </c>
      <c r="G92" s="24"/>
      <c r="H92" s="7"/>
      <c r="I92" s="25">
        <f t="shared" si="17"/>
        <v>-2171</v>
      </c>
      <c r="J92" s="24">
        <f t="shared" si="17"/>
        <v>-3460</v>
      </c>
      <c r="K92" s="7"/>
      <c r="L92" s="25">
        <f t="shared" si="27"/>
        <v>-2172.4520942053423</v>
      </c>
      <c r="M92" s="17">
        <f t="shared" si="18"/>
        <v>2.1085775811886607</v>
      </c>
      <c r="N92" s="17">
        <f t="shared" si="28"/>
        <v>-3462.3980987178538</v>
      </c>
      <c r="O92" s="24">
        <f t="shared" si="19"/>
        <v>5.7508774605721698</v>
      </c>
      <c r="P92" s="7"/>
      <c r="Q92" s="25">
        <f t="shared" si="20"/>
        <v>-2150.8292577745442</v>
      </c>
      <c r="R92" s="24">
        <f t="shared" si="21"/>
        <v>-3462.0782895837547</v>
      </c>
      <c r="S92" s="7"/>
      <c r="T92" s="25">
        <f t="shared" si="22"/>
        <v>0.52317083697151534</v>
      </c>
      <c r="U92" s="24">
        <f t="shared" si="23"/>
        <v>-0.84713741292567402</v>
      </c>
      <c r="V92" s="7"/>
      <c r="W92" s="25">
        <f t="shared" si="24"/>
        <v>0.52492059611597874</v>
      </c>
      <c r="X92" s="24">
        <f t="shared" si="29"/>
        <v>320.60634267310411</v>
      </c>
      <c r="Y92" s="7"/>
      <c r="Z92" s="25">
        <f t="shared" si="30"/>
        <v>-641</v>
      </c>
      <c r="AA92" s="17">
        <f t="shared" si="31"/>
        <v>320.5800000000001</v>
      </c>
      <c r="AB92" s="24">
        <f t="shared" si="25"/>
        <v>5.5951765160434235</v>
      </c>
      <c r="AC92" s="17">
        <f t="shared" si="26"/>
        <v>2.6342673104011283E-2</v>
      </c>
    </row>
    <row r="93" spans="1:31" s="17" customFormat="1" x14ac:dyDescent="0.25">
      <c r="A93" s="17">
        <v>8</v>
      </c>
      <c r="B93" s="17">
        <v>-638</v>
      </c>
      <c r="C93" s="17">
        <v>11949</v>
      </c>
      <c r="D93" s="17">
        <v>11585</v>
      </c>
      <c r="E93" s="17">
        <v>14456</v>
      </c>
      <c r="F93" s="17">
        <v>14814</v>
      </c>
      <c r="G93" s="24"/>
      <c r="H93" s="7"/>
      <c r="I93" s="25">
        <f t="shared" si="17"/>
        <v>-2507</v>
      </c>
      <c r="J93" s="24">
        <f t="shared" si="17"/>
        <v>-3229</v>
      </c>
      <c r="K93" s="7"/>
      <c r="L93" s="25">
        <f t="shared" si="27"/>
        <v>-2511.5459237759619</v>
      </c>
      <c r="M93" s="17">
        <f t="shared" si="18"/>
        <v>20.66542297685579</v>
      </c>
      <c r="N93" s="17">
        <f t="shared" si="28"/>
        <v>-3229.5352109560768</v>
      </c>
      <c r="O93" s="24">
        <f t="shared" si="19"/>
        <v>0.28645076750459209</v>
      </c>
      <c r="P93" s="7"/>
      <c r="Q93" s="25">
        <f t="shared" si="20"/>
        <v>-2486.8292577745442</v>
      </c>
      <c r="R93" s="24">
        <f t="shared" si="21"/>
        <v>-3231.0782895837547</v>
      </c>
      <c r="S93" s="7"/>
      <c r="T93" s="25">
        <f t="shared" si="22"/>
        <v>0.60489996567246751</v>
      </c>
      <c r="U93" s="24">
        <f t="shared" si="23"/>
        <v>-0.79061392442612355</v>
      </c>
      <c r="V93" s="7"/>
      <c r="W93" s="25">
        <f t="shared" si="24"/>
        <v>0.60653322424854217</v>
      </c>
      <c r="X93" s="24">
        <f t="shared" si="29"/>
        <v>314.89612773046849</v>
      </c>
      <c r="Y93" s="7"/>
      <c r="Z93" s="25">
        <f t="shared" si="30"/>
        <v>-638</v>
      </c>
      <c r="AA93" s="17">
        <f t="shared" si="31"/>
        <v>314.83800000000008</v>
      </c>
      <c r="AB93" s="24">
        <f t="shared" si="25"/>
        <v>5.4949597103939087</v>
      </c>
      <c r="AC93" s="17">
        <f t="shared" si="26"/>
        <v>5.8127730468413574E-2</v>
      </c>
    </row>
    <row r="94" spans="1:31" s="17" customFormat="1" x14ac:dyDescent="0.25">
      <c r="A94" s="17">
        <v>9</v>
      </c>
      <c r="B94" s="17">
        <v>-624</v>
      </c>
      <c r="C94" s="17">
        <v>11793</v>
      </c>
      <c r="D94" s="17">
        <v>11716</v>
      </c>
      <c r="E94" s="17">
        <v>14605</v>
      </c>
      <c r="F94" s="17">
        <v>14679</v>
      </c>
      <c r="G94" s="24"/>
      <c r="H94" s="7"/>
      <c r="I94" s="25">
        <f t="shared" si="17"/>
        <v>-2812</v>
      </c>
      <c r="J94" s="24">
        <f t="shared" si="17"/>
        <v>-2963</v>
      </c>
      <c r="K94" s="7"/>
      <c r="L94" s="25">
        <f t="shared" si="27"/>
        <v>-2819.0217889900332</v>
      </c>
      <c r="M94" s="17">
        <f t="shared" si="18"/>
        <v>49.305520620551484</v>
      </c>
      <c r="N94" s="17">
        <f t="shared" si="28"/>
        <v>-2970.4189858674808</v>
      </c>
      <c r="O94" s="24">
        <f t="shared" si="19"/>
        <v>55.041351301880461</v>
      </c>
      <c r="P94" s="7"/>
      <c r="Q94" s="25">
        <f t="shared" si="20"/>
        <v>-2791.8292577745442</v>
      </c>
      <c r="R94" s="24">
        <f t="shared" si="21"/>
        <v>-2965.0782895837547</v>
      </c>
      <c r="S94" s="7"/>
      <c r="T94" s="25">
        <f t="shared" si="22"/>
        <v>0.67908860928493908</v>
      </c>
      <c r="U94" s="24">
        <f t="shared" si="23"/>
        <v>-0.72552627100239875</v>
      </c>
      <c r="V94" s="7"/>
      <c r="W94" s="25">
        <f t="shared" si="24"/>
        <v>0.68058767324556591</v>
      </c>
      <c r="X94" s="24">
        <f t="shared" si="29"/>
        <v>309.22088922864691</v>
      </c>
      <c r="Y94" s="7"/>
      <c r="Z94" s="25">
        <f t="shared" si="30"/>
        <v>-624</v>
      </c>
      <c r="AA94" s="17">
        <f t="shared" si="31"/>
        <v>309.22200000000009</v>
      </c>
      <c r="AB94" s="24">
        <f t="shared" si="25"/>
        <v>5.3969420196019078</v>
      </c>
      <c r="AC94" s="17">
        <f t="shared" si="26"/>
        <v>-1.1107713531828267E-3</v>
      </c>
    </row>
    <row r="95" spans="1:31" s="17" customFormat="1" x14ac:dyDescent="0.25">
      <c r="A95" s="17">
        <v>10</v>
      </c>
      <c r="B95" s="17">
        <v>-611</v>
      </c>
      <c r="C95" s="17">
        <v>11652</v>
      </c>
      <c r="D95" s="17">
        <v>11862</v>
      </c>
      <c r="E95" s="17">
        <v>14750</v>
      </c>
      <c r="F95" s="17">
        <v>14543</v>
      </c>
      <c r="G95" s="24"/>
      <c r="H95" s="7"/>
      <c r="I95" s="25">
        <f t="shared" si="17"/>
        <v>-3098</v>
      </c>
      <c r="J95" s="24">
        <f t="shared" si="17"/>
        <v>-2681</v>
      </c>
      <c r="K95" s="7"/>
      <c r="L95" s="25">
        <f t="shared" si="27"/>
        <v>-3094.059036038147</v>
      </c>
      <c r="M95" s="17">
        <f t="shared" si="18"/>
        <v>15.531196948623764</v>
      </c>
      <c r="N95" s="17">
        <f t="shared" si="28"/>
        <v>-2689.0542478457478</v>
      </c>
      <c r="O95" s="24">
        <f t="shared" si="19"/>
        <v>64.870908360733011</v>
      </c>
      <c r="P95" s="7"/>
      <c r="Q95" s="25">
        <f t="shared" si="20"/>
        <v>-3077.8292577745442</v>
      </c>
      <c r="R95" s="24">
        <f t="shared" si="21"/>
        <v>-2683.0782895837547</v>
      </c>
      <c r="S95" s="7"/>
      <c r="T95" s="25">
        <f t="shared" si="22"/>
        <v>0.74865566526253524</v>
      </c>
      <c r="U95" s="24">
        <f t="shared" si="23"/>
        <v>-0.65652357075619427</v>
      </c>
      <c r="V95" s="7"/>
      <c r="W95" s="25">
        <f t="shared" si="24"/>
        <v>0.75001244339829198</v>
      </c>
      <c r="X95" s="24">
        <f t="shared" si="29"/>
        <v>303.587660596663</v>
      </c>
      <c r="Y95" s="7"/>
      <c r="Z95" s="25">
        <f t="shared" si="30"/>
        <v>-611</v>
      </c>
      <c r="AA95" s="17">
        <f t="shared" si="31"/>
        <v>303.72300000000007</v>
      </c>
      <c r="AB95" s="24">
        <f t="shared" si="25"/>
        <v>5.3009663640347391</v>
      </c>
      <c r="AC95" s="17">
        <f t="shared" si="26"/>
        <v>-0.13533940333707051</v>
      </c>
    </row>
    <row r="96" spans="1:31" s="17" customFormat="1" x14ac:dyDescent="0.25">
      <c r="A96" s="17">
        <v>11</v>
      </c>
      <c r="B96" s="17">
        <v>-615</v>
      </c>
      <c r="C96" s="17">
        <v>11525</v>
      </c>
      <c r="D96" s="17">
        <v>12005</v>
      </c>
      <c r="E96" s="17">
        <v>14862</v>
      </c>
      <c r="F96" s="17">
        <v>14377</v>
      </c>
      <c r="G96" s="24"/>
      <c r="H96" s="7"/>
      <c r="I96" s="25">
        <f t="shared" si="17"/>
        <v>-3337</v>
      </c>
      <c r="J96" s="24">
        <f t="shared" si="17"/>
        <v>-2372</v>
      </c>
      <c r="K96" s="7"/>
      <c r="L96" s="25">
        <f t="shared" si="27"/>
        <v>-3342.3018453220348</v>
      </c>
      <c r="M96" s="17">
        <f t="shared" si="18"/>
        <v>28.109563818781773</v>
      </c>
      <c r="N96" s="17">
        <f t="shared" si="28"/>
        <v>-2380.8582874172362</v>
      </c>
      <c r="O96" s="24">
        <f t="shared" si="19"/>
        <v>78.469255966364656</v>
      </c>
      <c r="P96" s="7"/>
      <c r="Q96" s="25">
        <f t="shared" si="20"/>
        <v>-3316.8292577745442</v>
      </c>
      <c r="R96" s="24">
        <f t="shared" si="21"/>
        <v>-2374.0782895837547</v>
      </c>
      <c r="S96" s="7"/>
      <c r="T96" s="25">
        <f t="shared" si="22"/>
        <v>0.80679037288017685</v>
      </c>
      <c r="U96" s="24">
        <f t="shared" si="23"/>
        <v>-0.58091422899705536</v>
      </c>
      <c r="V96" s="7"/>
      <c r="W96" s="25">
        <f t="shared" si="24"/>
        <v>0.80799120353446063</v>
      </c>
      <c r="X96" s="24">
        <f t="shared" si="29"/>
        <v>298.10503697411696</v>
      </c>
      <c r="Y96" s="7"/>
      <c r="Z96" s="25">
        <f t="shared" si="30"/>
        <v>-615</v>
      </c>
      <c r="AA96" s="17">
        <f t="shared" si="31"/>
        <v>298.18800000000005</v>
      </c>
      <c r="AB96" s="24">
        <f t="shared" si="25"/>
        <v>5.2043623899368523</v>
      </c>
      <c r="AC96" s="17">
        <f t="shared" si="26"/>
        <v>-8.2963025883088903E-2</v>
      </c>
    </row>
    <row r="97" spans="1:29" s="17" customFormat="1" x14ac:dyDescent="0.25">
      <c r="A97" s="17">
        <v>12</v>
      </c>
      <c r="B97" s="17">
        <v>-626</v>
      </c>
      <c r="C97" s="17">
        <v>11415</v>
      </c>
      <c r="D97" s="17">
        <v>12182</v>
      </c>
      <c r="E97" s="17">
        <v>14976</v>
      </c>
      <c r="F97" s="17">
        <v>14214</v>
      </c>
      <c r="G97" s="24"/>
      <c r="H97" s="7"/>
      <c r="I97" s="25">
        <f t="shared" si="17"/>
        <v>-3561</v>
      </c>
      <c r="J97" s="24">
        <f t="shared" si="17"/>
        <v>-2032</v>
      </c>
      <c r="K97" s="7"/>
      <c r="L97" s="25">
        <f t="shared" si="27"/>
        <v>-3563.1360645251466</v>
      </c>
      <c r="M97" s="17">
        <f t="shared" si="18"/>
        <v>4.562771655589744</v>
      </c>
      <c r="N97" s="17">
        <f t="shared" si="28"/>
        <v>-2044.3634082713234</v>
      </c>
      <c r="O97" s="24">
        <f t="shared" si="19"/>
        <v>152.85386408342666</v>
      </c>
      <c r="P97" s="7"/>
      <c r="Q97" s="25">
        <f t="shared" si="20"/>
        <v>-3540.8292577745442</v>
      </c>
      <c r="R97" s="24">
        <f t="shared" si="21"/>
        <v>-2034.0782895837547</v>
      </c>
      <c r="S97" s="7"/>
      <c r="T97" s="25">
        <f t="shared" si="22"/>
        <v>0.8612764586808116</v>
      </c>
      <c r="U97" s="24">
        <f t="shared" si="23"/>
        <v>-0.49771948401936206</v>
      </c>
      <c r="V97" s="7"/>
      <c r="W97" s="25">
        <f t="shared" si="24"/>
        <v>0.86230567643873679</v>
      </c>
      <c r="X97" s="24">
        <f t="shared" si="29"/>
        <v>292.38374708768913</v>
      </c>
      <c r="Y97" s="7"/>
      <c r="Z97" s="25">
        <f t="shared" si="30"/>
        <v>-626</v>
      </c>
      <c r="AA97" s="17">
        <f t="shared" si="31"/>
        <v>292.55400000000003</v>
      </c>
      <c r="AB97" s="24">
        <f t="shared" si="25"/>
        <v>5.106030539879491</v>
      </c>
      <c r="AC97" s="17">
        <f t="shared" si="26"/>
        <v>-0.17025291231090023</v>
      </c>
    </row>
    <row r="98" spans="1:29" s="17" customFormat="1" x14ac:dyDescent="0.25">
      <c r="A98" s="17">
        <v>13</v>
      </c>
      <c r="B98" s="17">
        <v>-631</v>
      </c>
      <c r="C98" s="17">
        <v>11328</v>
      </c>
      <c r="D98" s="17">
        <v>12365</v>
      </c>
      <c r="E98" s="17">
        <v>15077</v>
      </c>
      <c r="F98" s="17">
        <v>14037</v>
      </c>
      <c r="G98" s="24"/>
      <c r="H98" s="7"/>
      <c r="I98" s="25">
        <f t="shared" si="17"/>
        <v>-3749</v>
      </c>
      <c r="J98" s="24">
        <f t="shared" si="17"/>
        <v>-1672</v>
      </c>
      <c r="K98" s="7"/>
      <c r="L98" s="25">
        <f t="shared" si="27"/>
        <v>-3751.0655424189858</v>
      </c>
      <c r="M98" s="17">
        <f t="shared" si="18"/>
        <v>4.2664654846298848</v>
      </c>
      <c r="N98" s="17">
        <f t="shared" si="28"/>
        <v>-1685.1936823859264</v>
      </c>
      <c r="O98" s="24">
        <f t="shared" si="19"/>
        <v>174.07325490070514</v>
      </c>
      <c r="P98" s="7"/>
      <c r="Q98" s="25">
        <f t="shared" si="20"/>
        <v>-3728.8292577745442</v>
      </c>
      <c r="R98" s="24">
        <f t="shared" si="21"/>
        <v>-1674.0782895837547</v>
      </c>
      <c r="S98" s="7"/>
      <c r="T98" s="25">
        <f t="shared" si="22"/>
        <v>0.90700585212063012</v>
      </c>
      <c r="U98" s="24">
        <f t="shared" si="23"/>
        <v>-0.40963093051356914</v>
      </c>
      <c r="V98" s="7"/>
      <c r="W98" s="25">
        <f t="shared" si="24"/>
        <v>0.90785333662239498</v>
      </c>
      <c r="X98" s="24">
        <f t="shared" si="29"/>
        <v>286.67566176622881</v>
      </c>
      <c r="Y98" s="7"/>
      <c r="Z98" s="25">
        <f t="shared" si="30"/>
        <v>-631</v>
      </c>
      <c r="AA98" s="17">
        <f t="shared" si="31"/>
        <v>286.87500000000006</v>
      </c>
      <c r="AB98" s="24">
        <f t="shared" si="25"/>
        <v>5.0069132916587336</v>
      </c>
      <c r="AC98" s="17">
        <f t="shared" si="26"/>
        <v>-0.19933823377124327</v>
      </c>
    </row>
    <row r="99" spans="1:29" s="17" customFormat="1" x14ac:dyDescent="0.25">
      <c r="A99" s="17">
        <v>14</v>
      </c>
      <c r="B99" s="17">
        <v>-626</v>
      </c>
      <c r="C99" s="17">
        <v>11258</v>
      </c>
      <c r="D99" s="17">
        <v>12554</v>
      </c>
      <c r="E99" s="17">
        <v>15160</v>
      </c>
      <c r="F99" s="17">
        <v>13859</v>
      </c>
      <c r="G99" s="24"/>
      <c r="H99" s="7"/>
      <c r="I99" s="25">
        <f t="shared" si="17"/>
        <v>-3902</v>
      </c>
      <c r="J99" s="24">
        <f t="shared" si="17"/>
        <v>-1305</v>
      </c>
      <c r="K99" s="7"/>
      <c r="L99" s="25">
        <f t="shared" si="27"/>
        <v>-3901.297570420681</v>
      </c>
      <c r="M99" s="17">
        <f t="shared" si="18"/>
        <v>0.49340731390221032</v>
      </c>
      <c r="N99" s="17">
        <f t="shared" si="28"/>
        <v>-1312.5030192013041</v>
      </c>
      <c r="O99" s="24">
        <f t="shared" si="19"/>
        <v>56.29529713513864</v>
      </c>
      <c r="P99" s="7"/>
      <c r="Q99" s="25">
        <f t="shared" si="20"/>
        <v>-3881.8292577745442</v>
      </c>
      <c r="R99" s="24">
        <f t="shared" si="21"/>
        <v>-1307.0782895837547</v>
      </c>
      <c r="S99" s="7"/>
      <c r="T99" s="25">
        <f t="shared" si="22"/>
        <v>0.94422179465409939</v>
      </c>
      <c r="U99" s="24">
        <f t="shared" si="23"/>
        <v>-0.31982954402294134</v>
      </c>
      <c r="V99" s="7"/>
      <c r="W99" s="25">
        <f t="shared" si="24"/>
        <v>0.9448839921659572</v>
      </c>
      <c r="X99" s="24">
        <f t="shared" si="29"/>
        <v>281.09058725154512</v>
      </c>
      <c r="Y99" s="7"/>
      <c r="Z99" s="25">
        <f t="shared" si="30"/>
        <v>-626</v>
      </c>
      <c r="AA99" s="17">
        <f t="shared" si="31"/>
        <v>281.24100000000004</v>
      </c>
      <c r="AB99" s="24">
        <f t="shared" si="25"/>
        <v>4.9085814416013731</v>
      </c>
      <c r="AC99" s="17">
        <f t="shared" si="26"/>
        <v>-0.1504127484549258</v>
      </c>
    </row>
    <row r="100" spans="1:29" s="17" customFormat="1" x14ac:dyDescent="0.25">
      <c r="A100" s="17">
        <v>15</v>
      </c>
      <c r="B100" s="17">
        <v>-644</v>
      </c>
      <c r="C100" s="17">
        <v>11199</v>
      </c>
      <c r="D100" s="17">
        <v>12752</v>
      </c>
      <c r="E100" s="17">
        <v>15214</v>
      </c>
      <c r="F100" s="17">
        <v>13664</v>
      </c>
      <c r="G100" s="24"/>
      <c r="H100" s="7"/>
      <c r="I100" s="25">
        <f t="shared" si="17"/>
        <v>-4015</v>
      </c>
      <c r="J100" s="24">
        <f t="shared" si="17"/>
        <v>-912</v>
      </c>
      <c r="K100" s="7"/>
      <c r="L100" s="25">
        <f t="shared" si="27"/>
        <v>-4016.6825089154086</v>
      </c>
      <c r="M100" s="17">
        <f t="shared" si="18"/>
        <v>2.8308362504292948</v>
      </c>
      <c r="N100" s="17">
        <f t="shared" si="28"/>
        <v>-915.88442056222391</v>
      </c>
      <c r="O100" s="24">
        <f t="shared" si="19"/>
        <v>15.088723104227908</v>
      </c>
      <c r="P100" s="7"/>
      <c r="Q100" s="25">
        <f t="shared" si="20"/>
        <v>-3994.8292577745442</v>
      </c>
      <c r="R100" s="24">
        <f t="shared" si="21"/>
        <v>-914.07828958375455</v>
      </c>
      <c r="S100" s="7"/>
      <c r="T100" s="25">
        <f t="shared" si="22"/>
        <v>0.9717080790088839</v>
      </c>
      <c r="U100" s="24">
        <f t="shared" si="23"/>
        <v>-0.22366620644578403</v>
      </c>
      <c r="V100" s="7"/>
      <c r="W100" s="25">
        <f t="shared" si="24"/>
        <v>0.97217183658689321</v>
      </c>
      <c r="X100" s="24">
        <f t="shared" si="29"/>
        <v>275.34686901805617</v>
      </c>
      <c r="Y100" s="7"/>
      <c r="Z100" s="25">
        <f t="shared" si="30"/>
        <v>-644</v>
      </c>
      <c r="AA100" s="17">
        <f t="shared" si="31"/>
        <v>275.44500000000005</v>
      </c>
      <c r="AB100" s="24">
        <f t="shared" si="25"/>
        <v>4.8074221581557817</v>
      </c>
      <c r="AC100" s="17">
        <f t="shared" si="26"/>
        <v>-9.8130981943882034E-2</v>
      </c>
    </row>
    <row r="101" spans="1:29" s="17" customFormat="1" x14ac:dyDescent="0.25">
      <c r="A101" s="17">
        <v>16</v>
      </c>
      <c r="B101" s="17">
        <v>-632</v>
      </c>
      <c r="C101" s="17">
        <v>11164</v>
      </c>
      <c r="D101" s="17">
        <v>12953</v>
      </c>
      <c r="E101" s="17">
        <v>15259</v>
      </c>
      <c r="F101" s="17">
        <v>13465</v>
      </c>
      <c r="G101" s="24"/>
      <c r="H101" s="7"/>
      <c r="I101" s="25">
        <f t="shared" si="17"/>
        <v>-4095</v>
      </c>
      <c r="J101" s="24">
        <f t="shared" si="17"/>
        <v>-512</v>
      </c>
      <c r="K101" s="7"/>
      <c r="L101" s="25">
        <f t="shared" si="27"/>
        <v>-4090.169772930552</v>
      </c>
      <c r="M101" s="17">
        <f t="shared" si="18"/>
        <v>23.331093542428491</v>
      </c>
      <c r="N101" s="17">
        <f t="shared" si="28"/>
        <v>-517.50719660986385</v>
      </c>
      <c r="O101" s="24">
        <f t="shared" si="19"/>
        <v>30.329214499695926</v>
      </c>
      <c r="P101" s="7"/>
      <c r="Q101" s="25">
        <f t="shared" si="20"/>
        <v>-4074.8292577745442</v>
      </c>
      <c r="R101" s="24">
        <f t="shared" si="21"/>
        <v>-514.07828958375455</v>
      </c>
      <c r="S101" s="7"/>
      <c r="T101" s="25">
        <f t="shared" si="22"/>
        <v>0.99116739536625342</v>
      </c>
      <c r="U101" s="24">
        <f t="shared" si="23"/>
        <v>-0.12579003588379187</v>
      </c>
      <c r="V101" s="7"/>
      <c r="W101" s="25">
        <f t="shared" si="24"/>
        <v>0.9914291603130797</v>
      </c>
      <c r="X101" s="24">
        <f t="shared" si="29"/>
        <v>269.62128056445135</v>
      </c>
      <c r="Y101" s="7"/>
      <c r="Z101" s="25">
        <f t="shared" si="30"/>
        <v>-632</v>
      </c>
      <c r="AA101" s="17">
        <f t="shared" si="31"/>
        <v>269.75700000000006</v>
      </c>
      <c r="AB101" s="24">
        <f t="shared" si="25"/>
        <v>4.7081478303023445</v>
      </c>
      <c r="AC101" s="17">
        <f t="shared" si="26"/>
        <v>-0.13571943554870813</v>
      </c>
    </row>
    <row r="102" spans="1:29" s="17" customFormat="1" x14ac:dyDescent="0.25">
      <c r="A102" s="17">
        <v>17</v>
      </c>
      <c r="B102" s="17">
        <v>-619</v>
      </c>
      <c r="C102" s="17">
        <v>11146</v>
      </c>
      <c r="D102" s="17">
        <v>13142</v>
      </c>
      <c r="E102" s="17">
        <v>15271</v>
      </c>
      <c r="F102" s="17">
        <v>13262</v>
      </c>
      <c r="G102" s="24"/>
      <c r="H102" s="7"/>
      <c r="I102" s="25">
        <f t="shared" si="17"/>
        <v>-4125</v>
      </c>
      <c r="J102" s="24">
        <f t="shared" si="17"/>
        <v>-120</v>
      </c>
      <c r="K102" s="7"/>
      <c r="L102" s="25">
        <f t="shared" si="27"/>
        <v>-4123.2728071711899</v>
      </c>
      <c r="M102" s="17">
        <f t="shared" si="18"/>
        <v>2.9831950678929502</v>
      </c>
      <c r="N102" s="17">
        <f t="shared" si="28"/>
        <v>-122.33518555776183</v>
      </c>
      <c r="O102" s="24">
        <f t="shared" si="19"/>
        <v>5.45309158917944</v>
      </c>
      <c r="P102" s="7"/>
      <c r="Q102" s="25">
        <f t="shared" si="20"/>
        <v>-4104.8292577745442</v>
      </c>
      <c r="R102" s="24">
        <f t="shared" si="21"/>
        <v>-122.0782895837546</v>
      </c>
      <c r="S102" s="7"/>
      <c r="T102" s="25">
        <f t="shared" si="22"/>
        <v>0.99846463900026705</v>
      </c>
      <c r="U102" s="24">
        <f t="shared" si="23"/>
        <v>-2.9871388733039586E-2</v>
      </c>
      <c r="V102" s="7"/>
      <c r="W102" s="25">
        <f t="shared" si="24"/>
        <v>0.99852842608736025</v>
      </c>
      <c r="X102" s="24">
        <f t="shared" si="29"/>
        <v>264.10388771774467</v>
      </c>
      <c r="Y102" s="7"/>
      <c r="Z102" s="25">
        <f t="shared" si="30"/>
        <v>-619</v>
      </c>
      <c r="AA102" s="17">
        <f t="shared" si="31"/>
        <v>264.18600000000004</v>
      </c>
      <c r="AB102" s="24">
        <f t="shared" si="25"/>
        <v>4.6109155376737396</v>
      </c>
      <c r="AC102" s="17">
        <f t="shared" si="26"/>
        <v>-8.2112282255366154E-2</v>
      </c>
    </row>
    <row r="103" spans="1:29" s="17" customFormat="1" x14ac:dyDescent="0.25">
      <c r="A103" s="17">
        <v>18</v>
      </c>
      <c r="B103" s="17">
        <v>-627</v>
      </c>
      <c r="C103" s="17">
        <v>11144</v>
      </c>
      <c r="D103" s="17">
        <v>13339</v>
      </c>
      <c r="E103" s="17">
        <v>15266</v>
      </c>
      <c r="F103" s="17">
        <v>13069</v>
      </c>
      <c r="G103" s="24"/>
      <c r="H103" s="7"/>
      <c r="I103" s="25">
        <f t="shared" si="17"/>
        <v>-4122</v>
      </c>
      <c r="J103" s="24">
        <f t="shared" si="17"/>
        <v>270</v>
      </c>
      <c r="K103" s="7"/>
      <c r="L103" s="25">
        <f t="shared" si="27"/>
        <v>-4117.2626585884082</v>
      </c>
      <c r="M103" s="17">
        <f t="shared" si="18"/>
        <v>22.442403649982989</v>
      </c>
      <c r="N103" s="17">
        <f t="shared" si="28"/>
        <v>279.133056634767</v>
      </c>
      <c r="O103" s="24">
        <f t="shared" si="19"/>
        <v>83.412723493861549</v>
      </c>
      <c r="P103" s="7"/>
      <c r="Q103" s="25">
        <f t="shared" si="20"/>
        <v>-4101.8292577745442</v>
      </c>
      <c r="R103" s="24">
        <f t="shared" si="21"/>
        <v>267.92171041624539</v>
      </c>
      <c r="S103" s="7"/>
      <c r="T103" s="25">
        <f t="shared" si="22"/>
        <v>0.9977349146368657</v>
      </c>
      <c r="U103" s="24">
        <f t="shared" si="23"/>
        <v>6.555787756490275E-2</v>
      </c>
      <c r="V103" s="7"/>
      <c r="W103" s="25">
        <f t="shared" si="24"/>
        <v>0.99760171693386368</v>
      </c>
      <c r="X103" s="24">
        <f t="shared" si="29"/>
        <v>258.63055823874879</v>
      </c>
      <c r="Y103" s="7"/>
      <c r="Z103" s="25">
        <f t="shared" si="30"/>
        <v>-627</v>
      </c>
      <c r="AA103" s="17">
        <f t="shared" si="31"/>
        <v>258.54300000000006</v>
      </c>
      <c r="AB103" s="24">
        <f t="shared" si="25"/>
        <v>4.5124266079837003</v>
      </c>
      <c r="AC103" s="17">
        <f t="shared" si="26"/>
        <v>8.7558238748727035E-2</v>
      </c>
    </row>
    <row r="104" spans="1:29" s="17" customFormat="1" x14ac:dyDescent="0.25">
      <c r="A104" s="17">
        <v>19</v>
      </c>
      <c r="B104" s="17">
        <v>-605</v>
      </c>
      <c r="C104" s="17">
        <v>11167</v>
      </c>
      <c r="D104" s="17">
        <v>13529</v>
      </c>
      <c r="E104" s="17">
        <v>15238</v>
      </c>
      <c r="F104" s="17">
        <v>12872</v>
      </c>
      <c r="G104" s="24"/>
      <c r="H104" s="7"/>
      <c r="I104" s="25">
        <f t="shared" si="17"/>
        <v>-4071</v>
      </c>
      <c r="J104" s="24">
        <f t="shared" si="17"/>
        <v>657</v>
      </c>
      <c r="K104" s="7"/>
      <c r="L104" s="25">
        <f t="shared" si="27"/>
        <v>-4073.7908461430702</v>
      </c>
      <c r="M104" s="17">
        <f t="shared" si="18"/>
        <v>7.7888221942898772</v>
      </c>
      <c r="N104" s="17">
        <f t="shared" si="28"/>
        <v>664.02288731964768</v>
      </c>
      <c r="O104" s="24">
        <f t="shared" si="19"/>
        <v>49.320946304468173</v>
      </c>
      <c r="P104" s="7"/>
      <c r="Q104" s="25">
        <f t="shared" si="20"/>
        <v>-4050.8292577745442</v>
      </c>
      <c r="R104" s="24">
        <f t="shared" si="21"/>
        <v>654.92171041624545</v>
      </c>
      <c r="S104" s="7"/>
      <c r="T104" s="25">
        <f t="shared" si="22"/>
        <v>0.98532960045904261</v>
      </c>
      <c r="U104" s="24">
        <f t="shared" si="23"/>
        <v>0.16025307258363017</v>
      </c>
      <c r="V104" s="7"/>
      <c r="W104" s="25">
        <f t="shared" si="24"/>
        <v>0.98500090834771159</v>
      </c>
      <c r="X104" s="24">
        <f t="shared" si="29"/>
        <v>253.14969430377096</v>
      </c>
      <c r="Y104" s="7"/>
      <c r="Z104" s="25">
        <f t="shared" si="30"/>
        <v>-605</v>
      </c>
      <c r="AA104" s="17">
        <f t="shared" si="31"/>
        <v>253.09800000000007</v>
      </c>
      <c r="AB104" s="24">
        <f t="shared" si="25"/>
        <v>4.4173934302126092</v>
      </c>
      <c r="AC104" s="17">
        <f t="shared" si="26"/>
        <v>5.1694303770887018E-2</v>
      </c>
    </row>
    <row r="105" spans="1:29" s="17" customFormat="1" x14ac:dyDescent="0.25">
      <c r="A105" s="17">
        <v>20</v>
      </c>
      <c r="B105" s="17">
        <v>-611</v>
      </c>
      <c r="C105" s="17">
        <v>11212</v>
      </c>
      <c r="D105" s="17">
        <v>13721</v>
      </c>
      <c r="E105" s="17">
        <v>15200</v>
      </c>
      <c r="F105" s="17">
        <v>12685</v>
      </c>
      <c r="G105" s="24"/>
      <c r="H105" s="7"/>
      <c r="I105" s="25">
        <f t="shared" si="17"/>
        <v>-3988</v>
      </c>
      <c r="J105" s="24">
        <f t="shared" si="17"/>
        <v>1036</v>
      </c>
      <c r="K105" s="7"/>
      <c r="L105" s="25">
        <f t="shared" si="27"/>
        <v>-3992.7381430522464</v>
      </c>
      <c r="M105" s="17">
        <f t="shared" si="18"/>
        <v>22.449999583550966</v>
      </c>
      <c r="N105" s="17">
        <f t="shared" si="28"/>
        <v>1046.6699587607793</v>
      </c>
      <c r="O105" s="24">
        <f t="shared" si="19"/>
        <v>113.84801995673114</v>
      </c>
      <c r="P105" s="7"/>
      <c r="Q105" s="25">
        <f t="shared" si="20"/>
        <v>-3967.8292577745442</v>
      </c>
      <c r="R105" s="24">
        <f t="shared" si="21"/>
        <v>1033.9217104162453</v>
      </c>
      <c r="S105" s="7"/>
      <c r="T105" s="25">
        <f t="shared" si="22"/>
        <v>0.96514055973827162</v>
      </c>
      <c r="U105" s="24">
        <f t="shared" si="23"/>
        <v>0.25299074419111767</v>
      </c>
      <c r="V105" s="7"/>
      <c r="W105" s="25">
        <f t="shared" si="24"/>
        <v>0.96462039731777061</v>
      </c>
      <c r="X105" s="24">
        <f t="shared" si="29"/>
        <v>247.69441099979247</v>
      </c>
      <c r="Y105" s="7"/>
      <c r="Z105" s="25">
        <f t="shared" si="30"/>
        <v>-611</v>
      </c>
      <c r="AA105" s="17">
        <f t="shared" si="31"/>
        <v>247.59900000000007</v>
      </c>
      <c r="AB105" s="24">
        <f t="shared" si="25"/>
        <v>4.3214177746454414</v>
      </c>
      <c r="AC105" s="17">
        <f t="shared" si="26"/>
        <v>9.5410999792392204E-2</v>
      </c>
    </row>
    <row r="106" spans="1:29" s="17" customFormat="1" x14ac:dyDescent="0.25">
      <c r="A106" s="17">
        <v>21</v>
      </c>
      <c r="B106" s="17">
        <v>-641</v>
      </c>
      <c r="C106" s="17">
        <v>11268</v>
      </c>
      <c r="D106" s="17">
        <v>13912</v>
      </c>
      <c r="E106" s="17">
        <v>15134</v>
      </c>
      <c r="F106" s="17">
        <v>12483</v>
      </c>
      <c r="G106" s="24"/>
      <c r="H106" s="7"/>
      <c r="I106" s="25">
        <f t="shared" si="17"/>
        <v>-3866</v>
      </c>
      <c r="J106" s="24">
        <f t="shared" si="17"/>
        <v>1429</v>
      </c>
      <c r="K106" s="7"/>
      <c r="L106" s="25">
        <f t="shared" si="27"/>
        <v>-3868.3964570081603</v>
      </c>
      <c r="M106" s="17">
        <f t="shared" si="18"/>
        <v>5.7430061919604665</v>
      </c>
      <c r="N106" s="17">
        <f t="shared" si="28"/>
        <v>1437.7294939538683</v>
      </c>
      <c r="O106" s="24">
        <f t="shared" si="19"/>
        <v>76.20406469062344</v>
      </c>
      <c r="P106" s="7"/>
      <c r="Q106" s="25">
        <f t="shared" si="20"/>
        <v>-3845.8292577745442</v>
      </c>
      <c r="R106" s="24">
        <f t="shared" si="21"/>
        <v>1426.9217104162453</v>
      </c>
      <c r="S106" s="7"/>
      <c r="T106" s="25">
        <f t="shared" si="22"/>
        <v>0.93546510229328306</v>
      </c>
      <c r="U106" s="24">
        <f t="shared" si="23"/>
        <v>0.34915408176827495</v>
      </c>
      <c r="V106" s="7"/>
      <c r="W106" s="25">
        <f t="shared" si="24"/>
        <v>0.93474637816050687</v>
      </c>
      <c r="X106" s="24">
        <f t="shared" si="29"/>
        <v>241.90829650777005</v>
      </c>
      <c r="Y106" s="7"/>
      <c r="Z106" s="25">
        <f t="shared" si="30"/>
        <v>-641</v>
      </c>
      <c r="AA106" s="17">
        <f t="shared" si="31"/>
        <v>241.83000000000007</v>
      </c>
      <c r="AB106" s="24">
        <f t="shared" si="25"/>
        <v>4.2207297300978883</v>
      </c>
      <c r="AC106" s="17">
        <f t="shared" si="26"/>
        <v>7.8296507769977097E-2</v>
      </c>
    </row>
    <row r="107" spans="1:29" s="17" customFormat="1" x14ac:dyDescent="0.25">
      <c r="A107" s="17">
        <v>22</v>
      </c>
      <c r="B107" s="17">
        <v>-632</v>
      </c>
      <c r="C107" s="17">
        <v>11350</v>
      </c>
      <c r="D107" s="17">
        <v>14101</v>
      </c>
      <c r="E107" s="17">
        <v>15058</v>
      </c>
      <c r="F107" s="17">
        <v>12303</v>
      </c>
      <c r="G107" s="24"/>
      <c r="H107" s="7"/>
      <c r="I107" s="25">
        <f t="shared" si="17"/>
        <v>-3708</v>
      </c>
      <c r="J107" s="24">
        <f t="shared" si="17"/>
        <v>1798</v>
      </c>
      <c r="K107" s="7"/>
      <c r="L107" s="25">
        <f t="shared" si="27"/>
        <v>-3707.6052255169225</v>
      </c>
      <c r="M107" s="17">
        <f t="shared" si="18"/>
        <v>0.15584689248912817</v>
      </c>
      <c r="N107" s="17">
        <f t="shared" si="28"/>
        <v>1809.1022868331438</v>
      </c>
      <c r="O107" s="24">
        <f t="shared" si="19"/>
        <v>123.26077292539836</v>
      </c>
      <c r="P107" s="7"/>
      <c r="Q107" s="25">
        <f t="shared" si="20"/>
        <v>-3687.8292577745442</v>
      </c>
      <c r="R107" s="24">
        <f t="shared" si="21"/>
        <v>1795.9217104162453</v>
      </c>
      <c r="S107" s="7"/>
      <c r="T107" s="25">
        <f t="shared" si="22"/>
        <v>0.89703295248747816</v>
      </c>
      <c r="U107" s="24">
        <f t="shared" si="23"/>
        <v>0.43944484911171272</v>
      </c>
      <c r="V107" s="7"/>
      <c r="W107" s="25">
        <f t="shared" si="24"/>
        <v>0.89612777003226829</v>
      </c>
      <c r="X107" s="24">
        <f t="shared" si="29"/>
        <v>236.26787529027979</v>
      </c>
      <c r="Y107" s="7"/>
      <c r="Z107" s="25">
        <f t="shared" si="30"/>
        <v>-632</v>
      </c>
      <c r="AA107" s="17">
        <f t="shared" si="31"/>
        <v>236.14200000000008</v>
      </c>
      <c r="AB107" s="24">
        <f t="shared" si="25"/>
        <v>4.1214554022444512</v>
      </c>
      <c r="AC107" s="17">
        <f t="shared" si="26"/>
        <v>0.12587529027970845</v>
      </c>
    </row>
    <row r="108" spans="1:29" s="17" customFormat="1" x14ac:dyDescent="0.25">
      <c r="A108" s="17">
        <v>23</v>
      </c>
      <c r="B108" s="17">
        <v>-637</v>
      </c>
      <c r="C108" s="17">
        <v>11458</v>
      </c>
      <c r="D108" s="17">
        <v>14283</v>
      </c>
      <c r="E108" s="17">
        <v>14962</v>
      </c>
      <c r="F108" s="17">
        <v>12128</v>
      </c>
      <c r="G108" s="24"/>
      <c r="H108" s="7"/>
      <c r="I108" s="25">
        <f t="shared" si="17"/>
        <v>-3504</v>
      </c>
      <c r="J108" s="24">
        <f t="shared" si="17"/>
        <v>2155</v>
      </c>
      <c r="K108" s="7"/>
      <c r="L108" s="25">
        <f t="shared" si="27"/>
        <v>-3508.7797664191853</v>
      </c>
      <c r="M108" s="17">
        <f t="shared" si="18"/>
        <v>22.846167021971535</v>
      </c>
      <c r="N108" s="17">
        <f t="shared" si="28"/>
        <v>2165.4256687714037</v>
      </c>
      <c r="O108" s="24">
        <f t="shared" si="19"/>
        <v>108.69456933102248</v>
      </c>
      <c r="P108" s="7"/>
      <c r="Q108" s="25">
        <f t="shared" si="20"/>
        <v>-3483.8292577745442</v>
      </c>
      <c r="R108" s="24">
        <f t="shared" si="21"/>
        <v>2152.9217104162453</v>
      </c>
      <c r="S108" s="7"/>
      <c r="T108" s="25">
        <f t="shared" si="22"/>
        <v>0.8474116957761858</v>
      </c>
      <c r="U108" s="24">
        <f t="shared" si="23"/>
        <v>0.52679933133829071</v>
      </c>
      <c r="V108" s="7"/>
      <c r="W108" s="25">
        <f t="shared" si="24"/>
        <v>0.84632609218369315</v>
      </c>
      <c r="X108" s="24">
        <f t="shared" si="29"/>
        <v>230.48999452398084</v>
      </c>
      <c r="Y108" s="7"/>
      <c r="Z108" s="25">
        <f t="shared" si="30"/>
        <v>-637</v>
      </c>
      <c r="AA108" s="17">
        <f t="shared" si="31"/>
        <v>230.40900000000008</v>
      </c>
      <c r="AB108" s="24">
        <f t="shared" si="25"/>
        <v>4.0213956762276162</v>
      </c>
      <c r="AC108" s="17">
        <f t="shared" si="26"/>
        <v>8.0994523980763233E-2</v>
      </c>
    </row>
    <row r="109" spans="1:29" s="17" customFormat="1" x14ac:dyDescent="0.25">
      <c r="A109" s="17">
        <v>24</v>
      </c>
      <c r="B109" s="17">
        <v>-630</v>
      </c>
      <c r="C109" s="17">
        <v>11576</v>
      </c>
      <c r="D109" s="17">
        <v>14452</v>
      </c>
      <c r="E109" s="17">
        <v>14853</v>
      </c>
      <c r="F109" s="17">
        <v>11963</v>
      </c>
      <c r="G109" s="24"/>
      <c r="H109" s="7"/>
      <c r="I109" s="25">
        <f t="shared" si="17"/>
        <v>-3277</v>
      </c>
      <c r="J109" s="24">
        <f t="shared" si="17"/>
        <v>2489</v>
      </c>
      <c r="K109" s="7"/>
      <c r="L109" s="25">
        <f t="shared" si="27"/>
        <v>-3277.7833482552132</v>
      </c>
      <c r="M109" s="17">
        <f t="shared" si="18"/>
        <v>0.61363448894562878</v>
      </c>
      <c r="N109" s="17">
        <f t="shared" si="28"/>
        <v>2496.5911641282592</v>
      </c>
      <c r="O109" s="24">
        <f t="shared" si="19"/>
        <v>57.625772822168528</v>
      </c>
      <c r="P109" s="7"/>
      <c r="Q109" s="25">
        <f t="shared" si="20"/>
        <v>-3256.8292577745442</v>
      </c>
      <c r="R109" s="24">
        <f t="shared" si="21"/>
        <v>2486.9217104162453</v>
      </c>
      <c r="S109" s="7"/>
      <c r="T109" s="25">
        <f t="shared" si="22"/>
        <v>0.7921958856121496</v>
      </c>
      <c r="U109" s="24">
        <f t="shared" si="23"/>
        <v>0.60852593375755415</v>
      </c>
      <c r="V109" s="7"/>
      <c r="W109" s="25">
        <f t="shared" si="24"/>
        <v>0.79094146592367542</v>
      </c>
      <c r="X109" s="24">
        <f t="shared" si="29"/>
        <v>224.81680039986691</v>
      </c>
      <c r="Y109" s="7"/>
      <c r="Z109" s="25">
        <f t="shared" si="30"/>
        <v>-630</v>
      </c>
      <c r="AA109" s="17">
        <f t="shared" si="31"/>
        <v>224.73900000000009</v>
      </c>
      <c r="AB109" s="24">
        <f t="shared" si="25"/>
        <v>3.9224355076395381</v>
      </c>
      <c r="AC109" s="17">
        <f t="shared" si="26"/>
        <v>7.7800399866816861E-2</v>
      </c>
    </row>
    <row r="110" spans="1:29" s="17" customFormat="1" x14ac:dyDescent="0.25">
      <c r="A110" s="17">
        <v>25</v>
      </c>
      <c r="B110" s="17">
        <v>-619</v>
      </c>
      <c r="C110" s="17">
        <v>11698</v>
      </c>
      <c r="D110" s="17">
        <v>14590</v>
      </c>
      <c r="E110" s="17">
        <v>14716</v>
      </c>
      <c r="F110" s="17">
        <v>11808</v>
      </c>
      <c r="G110" s="24"/>
      <c r="H110" s="7"/>
      <c r="I110" s="25">
        <f t="shared" si="17"/>
        <v>-3018</v>
      </c>
      <c r="J110" s="24">
        <f t="shared" si="17"/>
        <v>2782</v>
      </c>
      <c r="K110" s="7"/>
      <c r="L110" s="25">
        <f t="shared" si="27"/>
        <v>-3019.7397502625781</v>
      </c>
      <c r="M110" s="17">
        <f t="shared" si="18"/>
        <v>3.0267309761406622</v>
      </c>
      <c r="N110" s="17">
        <f t="shared" si="28"/>
        <v>2798.251916364643</v>
      </c>
      <c r="O110" s="24">
        <f t="shared" si="19"/>
        <v>264.12478552334983</v>
      </c>
      <c r="P110" s="7"/>
      <c r="Q110" s="25">
        <f t="shared" si="20"/>
        <v>-2997.8292577745442</v>
      </c>
      <c r="R110" s="24">
        <f t="shared" si="21"/>
        <v>2779.9217104162453</v>
      </c>
      <c r="S110" s="7"/>
      <c r="T110" s="25">
        <f t="shared" si="22"/>
        <v>0.72919634890516571</v>
      </c>
      <c r="U110" s="24">
        <f t="shared" si="23"/>
        <v>0.68022022869421339</v>
      </c>
      <c r="V110" s="7"/>
      <c r="W110" s="25">
        <f t="shared" si="24"/>
        <v>0.72779380503210189</v>
      </c>
      <c r="X110" s="24">
        <f t="shared" si="29"/>
        <v>219.32552920850208</v>
      </c>
      <c r="Y110" s="7"/>
      <c r="Z110" s="25">
        <f t="shared" si="30"/>
        <v>-619</v>
      </c>
      <c r="AA110" s="17">
        <f t="shared" si="31"/>
        <v>219.16800000000009</v>
      </c>
      <c r="AB110" s="24">
        <f t="shared" si="25"/>
        <v>3.8252032150109341</v>
      </c>
      <c r="AC110" s="17">
        <f t="shared" si="26"/>
        <v>0.15752920850198393</v>
      </c>
    </row>
    <row r="111" spans="1:29" s="17" customFormat="1" x14ac:dyDescent="0.25">
      <c r="A111" s="17">
        <v>26</v>
      </c>
      <c r="B111" s="17">
        <v>-614</v>
      </c>
      <c r="C111" s="17">
        <v>11841</v>
      </c>
      <c r="D111" s="17">
        <v>14733</v>
      </c>
      <c r="E111" s="17">
        <v>14574</v>
      </c>
      <c r="F111" s="17">
        <v>11669</v>
      </c>
      <c r="G111" s="24"/>
      <c r="H111" s="7"/>
      <c r="I111" s="25">
        <f t="shared" si="17"/>
        <v>-2733</v>
      </c>
      <c r="J111" s="24">
        <f t="shared" si="17"/>
        <v>3064</v>
      </c>
      <c r="K111" s="7"/>
      <c r="L111" s="25">
        <f t="shared" si="27"/>
        <v>-2735.7617528385294</v>
      </c>
      <c r="M111" s="17">
        <f t="shared" si="18"/>
        <v>7.6272787411254539</v>
      </c>
      <c r="N111" s="17">
        <f t="shared" si="28"/>
        <v>3071.4237161926135</v>
      </c>
      <c r="O111" s="24">
        <f t="shared" si="19"/>
        <v>55.111562108471631</v>
      </c>
      <c r="P111" s="7"/>
      <c r="Q111" s="25">
        <f t="shared" si="20"/>
        <v>-2712.8292577745442</v>
      </c>
      <c r="R111" s="24">
        <f t="shared" si="21"/>
        <v>3061.9217104162453</v>
      </c>
      <c r="S111" s="7"/>
      <c r="T111" s="25">
        <f t="shared" si="22"/>
        <v>0.65987253438203664</v>
      </c>
      <c r="U111" s="24">
        <f t="shared" si="23"/>
        <v>0.74922292894041786</v>
      </c>
      <c r="V111" s="7"/>
      <c r="W111" s="25">
        <f t="shared" si="24"/>
        <v>0.6583274087884361</v>
      </c>
      <c r="X111" s="24">
        <f t="shared" si="29"/>
        <v>213.69550701423145</v>
      </c>
      <c r="Y111" s="7"/>
      <c r="Z111" s="25">
        <f t="shared" si="30"/>
        <v>-614</v>
      </c>
      <c r="AA111" s="17">
        <f t="shared" si="31"/>
        <v>213.64200000000008</v>
      </c>
      <c r="AB111" s="24">
        <f t="shared" si="25"/>
        <v>3.728756320545727</v>
      </c>
      <c r="AC111" s="17">
        <f t="shared" si="26"/>
        <v>5.3507014231371386E-2</v>
      </c>
    </row>
    <row r="112" spans="1:29" s="17" customFormat="1" x14ac:dyDescent="0.25">
      <c r="A112" s="17">
        <v>27</v>
      </c>
      <c r="B112" s="17">
        <v>-614</v>
      </c>
      <c r="C112" s="17">
        <v>12001</v>
      </c>
      <c r="D112" s="17">
        <v>14863</v>
      </c>
      <c r="E112" s="17">
        <v>14427</v>
      </c>
      <c r="F112" s="17">
        <v>11548</v>
      </c>
      <c r="G112" s="24"/>
      <c r="H112" s="7"/>
      <c r="I112" s="25">
        <f t="shared" si="17"/>
        <v>-2426</v>
      </c>
      <c r="J112" s="24">
        <f t="shared" si="17"/>
        <v>3315</v>
      </c>
      <c r="K112" s="7"/>
      <c r="L112" s="25">
        <f t="shared" si="27"/>
        <v>-2426.5264642680531</v>
      </c>
      <c r="M112" s="17">
        <f t="shared" si="18"/>
        <v>0.27716462553672044</v>
      </c>
      <c r="N112" s="17">
        <f t="shared" si="28"/>
        <v>3316.1051219878213</v>
      </c>
      <c r="O112" s="24">
        <f t="shared" si="19"/>
        <v>1.2212946079662093</v>
      </c>
      <c r="P112" s="7"/>
      <c r="Q112" s="25">
        <f t="shared" si="20"/>
        <v>-2405.8292577745442</v>
      </c>
      <c r="R112" s="24">
        <f t="shared" si="21"/>
        <v>3312.9217104162453</v>
      </c>
      <c r="S112" s="7"/>
      <c r="T112" s="25">
        <f t="shared" si="22"/>
        <v>0.5851974078606309</v>
      </c>
      <c r="U112" s="24">
        <f t="shared" si="23"/>
        <v>0.81064022596806795</v>
      </c>
      <c r="V112" s="7"/>
      <c r="W112" s="25">
        <f t="shared" si="24"/>
        <v>0.58352534678775436</v>
      </c>
      <c r="X112" s="24">
        <f t="shared" si="29"/>
        <v>208.13794593476439</v>
      </c>
      <c r="Y112" s="7"/>
      <c r="Z112" s="25">
        <f t="shared" si="30"/>
        <v>-614</v>
      </c>
      <c r="AA112" s="17">
        <f t="shared" si="31"/>
        <v>208.11600000000007</v>
      </c>
      <c r="AB112" s="24">
        <f t="shared" si="25"/>
        <v>3.63230942608052</v>
      </c>
      <c r="AC112" s="17">
        <f t="shared" si="26"/>
        <v>2.1945934764318054E-2</v>
      </c>
    </row>
    <row r="113" spans="1:29" s="17" customFormat="1" x14ac:dyDescent="0.25">
      <c r="A113" s="17">
        <v>28</v>
      </c>
      <c r="B113" s="17">
        <v>-622</v>
      </c>
      <c r="C113" s="17">
        <v>12165</v>
      </c>
      <c r="D113" s="17">
        <v>14966</v>
      </c>
      <c r="E113" s="17">
        <v>14252</v>
      </c>
      <c r="F113" s="17">
        <v>11437</v>
      </c>
      <c r="G113" s="24"/>
      <c r="H113" s="7"/>
      <c r="I113" s="25">
        <f t="shared" si="17"/>
        <v>-2087</v>
      </c>
      <c r="J113" s="24">
        <f t="shared" si="17"/>
        <v>3529</v>
      </c>
      <c r="K113" s="7"/>
      <c r="L113" s="25">
        <f t="shared" si="27"/>
        <v>-2090.4550009970048</v>
      </c>
      <c r="M113" s="17">
        <f t="shared" si="18"/>
        <v>11.937031889304473</v>
      </c>
      <c r="N113" s="17">
        <f t="shared" si="28"/>
        <v>3532.5993693385726</v>
      </c>
      <c r="O113" s="24">
        <f t="shared" si="19"/>
        <v>12.955459635456661</v>
      </c>
      <c r="P113" s="7"/>
      <c r="Q113" s="25">
        <f t="shared" si="20"/>
        <v>-2066.8292577745442</v>
      </c>
      <c r="R113" s="24">
        <f t="shared" si="21"/>
        <v>3526.9217104162453</v>
      </c>
      <c r="S113" s="7"/>
      <c r="T113" s="25">
        <f t="shared" si="22"/>
        <v>0.50273855479627738</v>
      </c>
      <c r="U113" s="24">
        <f t="shared" si="23"/>
        <v>0.86300397721873379</v>
      </c>
      <c r="V113" s="7"/>
      <c r="W113" s="25">
        <f t="shared" si="24"/>
        <v>0.50095822981463989</v>
      </c>
      <c r="X113" s="24">
        <f t="shared" si="29"/>
        <v>202.52476343004673</v>
      </c>
      <c r="Y113" s="7"/>
      <c r="Z113" s="25">
        <f t="shared" si="30"/>
        <v>-622</v>
      </c>
      <c r="AA113" s="17">
        <f t="shared" si="31"/>
        <v>202.51800000000006</v>
      </c>
      <c r="AB113" s="24">
        <f t="shared" si="25"/>
        <v>3.5346058945538776</v>
      </c>
      <c r="AC113" s="17">
        <f t="shared" si="26"/>
        <v>6.7634300466750119E-3</v>
      </c>
    </row>
    <row r="114" spans="1:29" s="17" customFormat="1" x14ac:dyDescent="0.25">
      <c r="A114" s="17">
        <v>29</v>
      </c>
      <c r="B114" s="17">
        <v>-627</v>
      </c>
      <c r="C114" s="17">
        <v>12341</v>
      </c>
      <c r="D114" s="17">
        <v>15052</v>
      </c>
      <c r="E114" s="17">
        <v>14071</v>
      </c>
      <c r="F114" s="17">
        <v>11338</v>
      </c>
      <c r="G114" s="24"/>
      <c r="H114" s="7"/>
      <c r="I114" s="25">
        <f t="shared" si="17"/>
        <v>-1730</v>
      </c>
      <c r="J114" s="24">
        <f t="shared" si="17"/>
        <v>3714</v>
      </c>
      <c r="K114" s="7"/>
      <c r="L114" s="25">
        <f t="shared" si="27"/>
        <v>-1731.6920745093325</v>
      </c>
      <c r="M114" s="17">
        <f t="shared" si="18"/>
        <v>2.8631161451329636</v>
      </c>
      <c r="N114" s="17">
        <f t="shared" si="28"/>
        <v>3716.7911107920399</v>
      </c>
      <c r="O114" s="24">
        <f t="shared" si="19"/>
        <v>7.7902994534418459</v>
      </c>
      <c r="P114" s="7"/>
      <c r="Q114" s="25">
        <f t="shared" si="20"/>
        <v>-1709.8292577745444</v>
      </c>
      <c r="R114" s="24">
        <f t="shared" si="21"/>
        <v>3711.9217104162453</v>
      </c>
      <c r="S114" s="7"/>
      <c r="T114" s="25">
        <f t="shared" si="22"/>
        <v>0.41590135555151569</v>
      </c>
      <c r="U114" s="24">
        <f t="shared" si="23"/>
        <v>0.90827170610365515</v>
      </c>
      <c r="V114" s="7"/>
      <c r="W114" s="25">
        <f t="shared" si="24"/>
        <v>0.41402740480476413</v>
      </c>
      <c r="X114" s="24">
        <f t="shared" si="29"/>
        <v>196.89581140305359</v>
      </c>
      <c r="Y114" s="7"/>
      <c r="Z114" s="25">
        <f t="shared" si="30"/>
        <v>-627</v>
      </c>
      <c r="AA114" s="17">
        <f t="shared" si="31"/>
        <v>196.87500000000006</v>
      </c>
      <c r="AB114" s="24">
        <f t="shared" si="25"/>
        <v>3.436116964863837</v>
      </c>
      <c r="AC114" s="17">
        <f t="shared" si="26"/>
        <v>2.0811403053528466E-2</v>
      </c>
    </row>
    <row r="115" spans="1:29" s="17" customFormat="1" x14ac:dyDescent="0.25">
      <c r="A115" s="17">
        <v>30</v>
      </c>
      <c r="B115" s="17">
        <v>-626</v>
      </c>
      <c r="C115" s="17">
        <v>12537</v>
      </c>
      <c r="D115" s="17">
        <v>15150</v>
      </c>
      <c r="E115" s="17">
        <v>13902</v>
      </c>
      <c r="F115" s="17">
        <v>11278</v>
      </c>
      <c r="G115" s="24"/>
      <c r="H115" s="7"/>
      <c r="I115" s="25">
        <f t="shared" si="17"/>
        <v>-1365</v>
      </c>
      <c r="J115" s="24">
        <f t="shared" si="17"/>
        <v>3872</v>
      </c>
      <c r="K115" s="7"/>
      <c r="L115" s="25">
        <f t="shared" si="27"/>
        <v>-1356.939720028096</v>
      </c>
      <c r="M115" s="17">
        <f t="shared" si="18"/>
        <v>64.968113225477353</v>
      </c>
      <c r="N115" s="17">
        <f t="shared" si="28"/>
        <v>3864.8188498461759</v>
      </c>
      <c r="O115" s="24">
        <f t="shared" si="19"/>
        <v>51.568917531767781</v>
      </c>
      <c r="P115" s="7"/>
      <c r="Q115" s="25">
        <f t="shared" si="20"/>
        <v>-1344.8292577745444</v>
      </c>
      <c r="R115" s="24">
        <f t="shared" si="21"/>
        <v>3869.9217104162453</v>
      </c>
      <c r="S115" s="7"/>
      <c r="T115" s="25">
        <f t="shared" si="22"/>
        <v>0.32711822467101709</v>
      </c>
      <c r="U115" s="24">
        <f t="shared" si="23"/>
        <v>0.94693279347564197</v>
      </c>
      <c r="V115" s="7"/>
      <c r="W115" s="25">
        <f t="shared" si="24"/>
        <v>0.32516428131442043</v>
      </c>
      <c r="X115" s="24">
        <f t="shared" si="29"/>
        <v>191.34217017989852</v>
      </c>
      <c r="Y115" s="7"/>
      <c r="Z115" s="25">
        <f t="shared" si="30"/>
        <v>-626</v>
      </c>
      <c r="AA115" s="17">
        <f t="shared" si="31"/>
        <v>191.24100000000007</v>
      </c>
      <c r="AB115" s="24">
        <f t="shared" si="25"/>
        <v>3.3377851148064765</v>
      </c>
      <c r="AC115" s="17">
        <f t="shared" si="26"/>
        <v>0.10117017989844612</v>
      </c>
    </row>
    <row r="116" spans="1:29" s="17" customFormat="1" x14ac:dyDescent="0.25">
      <c r="A116" s="17">
        <v>31</v>
      </c>
      <c r="B116" s="17">
        <v>-641</v>
      </c>
      <c r="C116" s="17">
        <v>12737</v>
      </c>
      <c r="D116" s="17">
        <v>15192</v>
      </c>
      <c r="E116" s="17">
        <v>13695</v>
      </c>
      <c r="F116" s="17">
        <v>11212</v>
      </c>
      <c r="G116" s="24"/>
      <c r="H116" s="7"/>
      <c r="I116" s="25">
        <f t="shared" ref="I116:J149" si="32">C116-E116</f>
        <v>-958</v>
      </c>
      <c r="J116" s="24">
        <f t="shared" si="32"/>
        <v>3980</v>
      </c>
      <c r="K116" s="7"/>
      <c r="L116" s="25">
        <f t="shared" si="27"/>
        <v>-959.84666248431381</v>
      </c>
      <c r="M116" s="17">
        <f t="shared" si="18"/>
        <v>3.4101623309720548</v>
      </c>
      <c r="N116" s="17">
        <f t="shared" si="28"/>
        <v>3977.7625353589533</v>
      </c>
      <c r="O116" s="24">
        <f t="shared" si="19"/>
        <v>5.006248019934235</v>
      </c>
      <c r="P116" s="7"/>
      <c r="Q116" s="25">
        <f t="shared" si="20"/>
        <v>-937.82925777454432</v>
      </c>
      <c r="R116" s="24">
        <f t="shared" si="21"/>
        <v>3977.9217104162453</v>
      </c>
      <c r="S116" s="7"/>
      <c r="T116" s="25">
        <f t="shared" si="22"/>
        <v>0.22811895270289936</v>
      </c>
      <c r="U116" s="24">
        <f t="shared" si="23"/>
        <v>0.97335935952737984</v>
      </c>
      <c r="V116" s="7"/>
      <c r="W116" s="25">
        <f t="shared" si="24"/>
        <v>0.22611024923276113</v>
      </c>
      <c r="X116" s="24">
        <f t="shared" si="29"/>
        <v>185.46816965216635</v>
      </c>
      <c r="Y116" s="7"/>
      <c r="Z116" s="25">
        <f t="shared" si="30"/>
        <v>-641</v>
      </c>
      <c r="AA116" s="17">
        <f t="shared" si="31"/>
        <v>185.47200000000007</v>
      </c>
      <c r="AB116" s="24">
        <f t="shared" si="25"/>
        <v>3.2370970702589243</v>
      </c>
      <c r="AC116" s="17">
        <f t="shared" si="26"/>
        <v>-3.8303478337127217E-3</v>
      </c>
    </row>
    <row r="117" spans="1:29" s="17" customFormat="1" x14ac:dyDescent="0.25">
      <c r="A117" s="17">
        <v>32</v>
      </c>
      <c r="B117" s="17">
        <v>-627</v>
      </c>
      <c r="C117" s="17">
        <v>12940</v>
      </c>
      <c r="D117" s="17">
        <v>15238</v>
      </c>
      <c r="E117" s="17">
        <v>13507</v>
      </c>
      <c r="F117" s="17">
        <v>11182</v>
      </c>
      <c r="G117" s="24"/>
      <c r="H117" s="7"/>
      <c r="I117" s="25">
        <f t="shared" si="32"/>
        <v>-567</v>
      </c>
      <c r="J117" s="24">
        <f t="shared" si="32"/>
        <v>4056</v>
      </c>
      <c r="K117" s="7"/>
      <c r="L117" s="25">
        <f t="shared" si="27"/>
        <v>-562.18242257755196</v>
      </c>
      <c r="M117" s="17">
        <f t="shared" si="18"/>
        <v>23.209052221281095</v>
      </c>
      <c r="N117" s="17">
        <f t="shared" si="28"/>
        <v>4049.3334046149107</v>
      </c>
      <c r="O117" s="24">
        <f t="shared" si="19"/>
        <v>44.44349402849388</v>
      </c>
      <c r="P117" s="7"/>
      <c r="Q117" s="25">
        <f t="shared" si="20"/>
        <v>-546.82925777454432</v>
      </c>
      <c r="R117" s="24">
        <f t="shared" si="21"/>
        <v>4053.9217104162453</v>
      </c>
      <c r="S117" s="7"/>
      <c r="T117" s="25">
        <f t="shared" si="22"/>
        <v>0.13301154400625562</v>
      </c>
      <c r="U117" s="24">
        <f t="shared" si="23"/>
        <v>0.99195583193415837</v>
      </c>
      <c r="V117" s="7"/>
      <c r="W117" s="25">
        <f t="shared" si="24"/>
        <v>0.1309642514408865</v>
      </c>
      <c r="X117" s="24">
        <f t="shared" si="29"/>
        <v>179.91142294216468</v>
      </c>
      <c r="Y117" s="7"/>
      <c r="Z117" s="25">
        <f t="shared" si="30"/>
        <v>-627</v>
      </c>
      <c r="AA117" s="17">
        <f t="shared" si="31"/>
        <v>179.82900000000006</v>
      </c>
      <c r="AB117" s="24">
        <f t="shared" si="25"/>
        <v>3.1386081405688837</v>
      </c>
      <c r="AC117" s="17">
        <f t="shared" si="26"/>
        <v>8.2422942164612323E-2</v>
      </c>
    </row>
    <row r="118" spans="1:29" s="17" customFormat="1" x14ac:dyDescent="0.25">
      <c r="A118" s="17">
        <v>33</v>
      </c>
      <c r="B118" s="17">
        <v>-619</v>
      </c>
      <c r="C118" s="17">
        <v>13128</v>
      </c>
      <c r="D118" s="17">
        <v>15247</v>
      </c>
      <c r="E118" s="17">
        <v>13298</v>
      </c>
      <c r="F118" s="17">
        <v>11157</v>
      </c>
      <c r="G118" s="24"/>
      <c r="H118" s="7"/>
      <c r="I118" s="25">
        <f t="shared" si="32"/>
        <v>-170</v>
      </c>
      <c r="J118" s="24">
        <f t="shared" si="32"/>
        <v>4090</v>
      </c>
      <c r="K118" s="7"/>
      <c r="L118" s="25">
        <f t="shared" si="27"/>
        <v>-164.4189381093428</v>
      </c>
      <c r="M118" s="17">
        <f t="shared" si="18"/>
        <v>31.148251827346076</v>
      </c>
      <c r="N118" s="17">
        <f t="shared" si="28"/>
        <v>4081.5627315666929</v>
      </c>
      <c r="O118" s="24">
        <f t="shared" si="19"/>
        <v>71.187498615679672</v>
      </c>
      <c r="P118" s="7"/>
      <c r="Q118" s="25">
        <f t="shared" si="20"/>
        <v>-149.82925777454437</v>
      </c>
      <c r="R118" s="24">
        <f t="shared" si="21"/>
        <v>4087.9217104162453</v>
      </c>
      <c r="S118" s="7"/>
      <c r="T118" s="25">
        <f t="shared" si="22"/>
        <v>3.6444686582809159E-2</v>
      </c>
      <c r="U118" s="24">
        <f t="shared" si="23"/>
        <v>1.0002753064319276</v>
      </c>
      <c r="V118" s="7"/>
      <c r="W118" s="25">
        <f t="shared" si="24"/>
        <v>3.4380015392177943E-2</v>
      </c>
      <c r="X118" s="24">
        <f t="shared" si="29"/>
        <v>174.35888464647178</v>
      </c>
      <c r="Y118" s="7"/>
      <c r="Z118" s="25">
        <f t="shared" si="30"/>
        <v>-619</v>
      </c>
      <c r="AA118" s="17">
        <f t="shared" si="31"/>
        <v>174.25800000000007</v>
      </c>
      <c r="AB118" s="24">
        <f t="shared" si="25"/>
        <v>3.0413758479402797</v>
      </c>
      <c r="AC118" s="17">
        <f t="shared" si="26"/>
        <v>0.10088464647171236</v>
      </c>
    </row>
    <row r="119" spans="1:29" s="17" customFormat="1" x14ac:dyDescent="0.25">
      <c r="A119" s="17">
        <v>34</v>
      </c>
      <c r="B119" s="17">
        <v>-623</v>
      </c>
      <c r="C119" s="17">
        <v>13330</v>
      </c>
      <c r="D119" s="17">
        <v>15237</v>
      </c>
      <c r="E119" s="17">
        <v>13093</v>
      </c>
      <c r="F119" s="17">
        <v>11156</v>
      </c>
      <c r="G119" s="24"/>
      <c r="H119" s="7"/>
      <c r="I119" s="25">
        <f t="shared" si="32"/>
        <v>237</v>
      </c>
      <c r="J119" s="24">
        <f t="shared" si="32"/>
        <v>4081</v>
      </c>
      <c r="K119" s="7"/>
      <c r="L119" s="25">
        <f t="shared" si="27"/>
        <v>237.28384609806309</v>
      </c>
      <c r="M119" s="17">
        <f t="shared" si="18"/>
        <v>8.0568607385643656E-2</v>
      </c>
      <c r="N119" s="17">
        <f t="shared" si="28"/>
        <v>4075.1381398207814</v>
      </c>
      <c r="O119" s="24">
        <f t="shared" si="19"/>
        <v>34.361404760709163</v>
      </c>
      <c r="P119" s="7"/>
      <c r="Q119" s="25">
        <f t="shared" si="20"/>
        <v>257.17074222545563</v>
      </c>
      <c r="R119" s="24">
        <f t="shared" si="21"/>
        <v>4078.9217104162453</v>
      </c>
      <c r="S119" s="7"/>
      <c r="T119" s="25">
        <f t="shared" si="22"/>
        <v>-6.2554585385308503E-2</v>
      </c>
      <c r="U119" s="24">
        <f t="shared" si="23"/>
        <v>0.9980730925942829</v>
      </c>
      <c r="V119" s="7"/>
      <c r="W119" s="25">
        <f t="shared" si="24"/>
        <v>-6.4614921718838161E-2</v>
      </c>
      <c r="X119" s="24">
        <f t="shared" si="29"/>
        <v>168.68623132217488</v>
      </c>
      <c r="Y119" s="7"/>
      <c r="Z119" s="25">
        <f t="shared" si="30"/>
        <v>-623</v>
      </c>
      <c r="AA119" s="17">
        <f t="shared" si="31"/>
        <v>168.65100000000007</v>
      </c>
      <c r="AB119" s="24">
        <f t="shared" si="25"/>
        <v>2.9435152367809576</v>
      </c>
      <c r="AC119" s="17">
        <f t="shared" si="26"/>
        <v>3.5231322174809065E-2</v>
      </c>
    </row>
    <row r="120" spans="1:29" s="17" customFormat="1" x14ac:dyDescent="0.25">
      <c r="A120" s="17">
        <v>35</v>
      </c>
      <c r="B120" s="17">
        <v>-604</v>
      </c>
      <c r="C120" s="17">
        <v>13520</v>
      </c>
      <c r="D120" s="17">
        <v>15216</v>
      </c>
      <c r="E120" s="17">
        <v>12900</v>
      </c>
      <c r="F120" s="17">
        <v>11177</v>
      </c>
      <c r="G120" s="24"/>
      <c r="H120" s="7"/>
      <c r="I120" s="25">
        <f t="shared" si="32"/>
        <v>620</v>
      </c>
      <c r="J120" s="24">
        <f t="shared" si="32"/>
        <v>4039</v>
      </c>
      <c r="K120" s="7"/>
      <c r="L120" s="25">
        <f t="shared" si="27"/>
        <v>624.41969211931723</v>
      </c>
      <c r="M120" s="17">
        <f t="shared" si="18"/>
        <v>19.533678429554854</v>
      </c>
      <c r="N120" s="17">
        <f t="shared" si="28"/>
        <v>4031.7433308066543</v>
      </c>
      <c r="O120" s="24">
        <f t="shared" si="19"/>
        <v>52.659247781652752</v>
      </c>
      <c r="P120" s="7"/>
      <c r="Q120" s="25">
        <f t="shared" si="20"/>
        <v>640.17074222545568</v>
      </c>
      <c r="R120" s="24">
        <f t="shared" si="21"/>
        <v>4036.9217104162453</v>
      </c>
      <c r="S120" s="7"/>
      <c r="T120" s="25">
        <f t="shared" si="22"/>
        <v>-0.15571606244621533</v>
      </c>
      <c r="U120" s="24">
        <f t="shared" si="23"/>
        <v>0.98779609468527374</v>
      </c>
      <c r="V120" s="7"/>
      <c r="W120" s="25">
        <f t="shared" si="24"/>
        <v>-0.15775538367346506</v>
      </c>
      <c r="X120" s="24">
        <f t="shared" si="29"/>
        <v>163.31660959412181</v>
      </c>
      <c r="Y120" s="7"/>
      <c r="Z120" s="25">
        <f t="shared" si="30"/>
        <v>-604</v>
      </c>
      <c r="AA120" s="17">
        <f t="shared" si="31"/>
        <v>163.21500000000006</v>
      </c>
      <c r="AB120" s="24">
        <f t="shared" si="25"/>
        <v>2.8486391386425458</v>
      </c>
      <c r="AC120" s="17">
        <f t="shared" si="26"/>
        <v>0.1016095941217543</v>
      </c>
    </row>
    <row r="121" spans="1:29" s="17" customFormat="1" x14ac:dyDescent="0.25">
      <c r="A121" s="17">
        <v>36</v>
      </c>
      <c r="B121" s="17">
        <v>-611</v>
      </c>
      <c r="C121" s="17">
        <v>13708</v>
      </c>
      <c r="D121" s="17">
        <v>15176</v>
      </c>
      <c r="E121" s="17">
        <v>12705</v>
      </c>
      <c r="F121" s="17">
        <v>11218</v>
      </c>
      <c r="G121" s="24"/>
      <c r="H121" s="7"/>
      <c r="I121" s="25">
        <f t="shared" si="32"/>
        <v>1003</v>
      </c>
      <c r="J121" s="24">
        <f t="shared" si="32"/>
        <v>3958</v>
      </c>
      <c r="K121" s="7"/>
      <c r="L121" s="25">
        <f t="shared" si="27"/>
        <v>1010.126158222287</v>
      </c>
      <c r="M121" s="17">
        <f t="shared" si="18"/>
        <v>50.782131009068863</v>
      </c>
      <c r="N121" s="17">
        <f t="shared" si="28"/>
        <v>3951.0171285505699</v>
      </c>
      <c r="O121" s="24">
        <f t="shared" si="19"/>
        <v>48.760493679266716</v>
      </c>
      <c r="P121" s="7"/>
      <c r="Q121" s="25">
        <f t="shared" si="20"/>
        <v>1023.1707422254557</v>
      </c>
      <c r="R121" s="24">
        <f t="shared" si="21"/>
        <v>3955.9217104162453</v>
      </c>
      <c r="S121" s="7"/>
      <c r="T121" s="25">
        <f t="shared" si="22"/>
        <v>-0.24887753950712213</v>
      </c>
      <c r="U121" s="24">
        <f t="shared" si="23"/>
        <v>0.9679761701464703</v>
      </c>
      <c r="V121" s="7"/>
      <c r="W121" s="25">
        <f t="shared" si="24"/>
        <v>-0.25087614730454422</v>
      </c>
      <c r="X121" s="24">
        <f t="shared" si="29"/>
        <v>157.8603893724769</v>
      </c>
      <c r="Y121" s="7"/>
      <c r="Z121" s="25">
        <f t="shared" si="30"/>
        <v>-611</v>
      </c>
      <c r="AA121" s="17">
        <f t="shared" si="31"/>
        <v>157.71600000000007</v>
      </c>
      <c r="AB121" s="24">
        <f t="shared" si="25"/>
        <v>2.752663483075378</v>
      </c>
      <c r="AC121" s="17">
        <f t="shared" si="26"/>
        <v>0.14438937247683725</v>
      </c>
    </row>
    <row r="122" spans="1:29" s="17" customFormat="1" x14ac:dyDescent="0.25">
      <c r="A122" s="17">
        <v>37</v>
      </c>
      <c r="B122" s="17">
        <v>-640</v>
      </c>
      <c r="C122" s="17">
        <v>13922</v>
      </c>
      <c r="D122" s="17">
        <v>15125</v>
      </c>
      <c r="E122" s="17">
        <v>12522</v>
      </c>
      <c r="F122" s="17">
        <v>11290</v>
      </c>
      <c r="G122" s="24"/>
      <c r="H122" s="7"/>
      <c r="I122" s="25">
        <f t="shared" si="32"/>
        <v>1400</v>
      </c>
      <c r="J122" s="24">
        <f t="shared" si="32"/>
        <v>3835</v>
      </c>
      <c r="K122" s="7"/>
      <c r="L122" s="25">
        <f t="shared" si="27"/>
        <v>1403.9052214931403</v>
      </c>
      <c r="M122" s="17">
        <f t="shared" si="18"/>
        <v>15.250754910484865</v>
      </c>
      <c r="N122" s="17">
        <f t="shared" si="28"/>
        <v>3827.5507708857558</v>
      </c>
      <c r="O122" s="24">
        <f t="shared" si="19"/>
        <v>55.491014396503282</v>
      </c>
      <c r="P122" s="7"/>
      <c r="Q122" s="25">
        <f t="shared" si="20"/>
        <v>1420.1707422254556</v>
      </c>
      <c r="R122" s="24">
        <f t="shared" si="21"/>
        <v>3832.9217104162453</v>
      </c>
      <c r="S122" s="7"/>
      <c r="T122" s="25">
        <f t="shared" si="22"/>
        <v>-0.34544439693056855</v>
      </c>
      <c r="U122" s="24">
        <f t="shared" si="23"/>
        <v>0.93787924769865771</v>
      </c>
      <c r="V122" s="7"/>
      <c r="W122" s="25">
        <f t="shared" si="24"/>
        <v>-0.34738108497384279</v>
      </c>
      <c r="X122" s="24">
        <f t="shared" si="29"/>
        <v>152.06624660132161</v>
      </c>
      <c r="Y122" s="7"/>
      <c r="Z122" s="25">
        <f t="shared" si="30"/>
        <v>-640</v>
      </c>
      <c r="AA122" s="17">
        <f t="shared" si="31"/>
        <v>151.95600000000007</v>
      </c>
      <c r="AB122" s="24">
        <f t="shared" si="25"/>
        <v>2.6521325181605047</v>
      </c>
      <c r="AC122" s="17">
        <f t="shared" si="26"/>
        <v>0.11024660132153485</v>
      </c>
    </row>
    <row r="123" spans="1:29" s="17" customFormat="1" x14ac:dyDescent="0.25">
      <c r="A123" s="17">
        <v>38</v>
      </c>
      <c r="B123" s="17">
        <v>-635</v>
      </c>
      <c r="C123" s="17">
        <v>14102</v>
      </c>
      <c r="D123" s="17">
        <v>15040</v>
      </c>
      <c r="E123" s="17">
        <v>12319</v>
      </c>
      <c r="F123" s="17">
        <v>11363</v>
      </c>
      <c r="G123" s="24"/>
      <c r="H123" s="7"/>
      <c r="I123" s="25">
        <f t="shared" si="32"/>
        <v>1783</v>
      </c>
      <c r="J123" s="24">
        <f t="shared" si="32"/>
        <v>3677</v>
      </c>
      <c r="K123" s="7"/>
      <c r="L123" s="25">
        <f t="shared" si="27"/>
        <v>1780.3970110978964</v>
      </c>
      <c r="M123" s="17">
        <f t="shared" si="18"/>
        <v>6.7755512244743041</v>
      </c>
      <c r="N123" s="17">
        <f t="shared" si="28"/>
        <v>3666.9164500400238</v>
      </c>
      <c r="O123" s="24">
        <f t="shared" si="19"/>
        <v>101.67797979533508</v>
      </c>
      <c r="P123" s="7"/>
      <c r="Q123" s="25">
        <f t="shared" si="20"/>
        <v>1803.1707422254556</v>
      </c>
      <c r="R123" s="24">
        <f t="shared" si="21"/>
        <v>3674.9217104162453</v>
      </c>
      <c r="S123" s="7"/>
      <c r="T123" s="25">
        <f t="shared" si="22"/>
        <v>-0.43860587399147538</v>
      </c>
      <c r="U123" s="24">
        <f t="shared" si="23"/>
        <v>0.89921816032667079</v>
      </c>
      <c r="V123" s="7"/>
      <c r="W123" s="25">
        <f t="shared" si="24"/>
        <v>-0.44046295704304578</v>
      </c>
      <c r="X123" s="24">
        <f t="shared" si="29"/>
        <v>146.29342810012025</v>
      </c>
      <c r="Y123" s="7"/>
      <c r="Z123" s="25">
        <f t="shared" si="30"/>
        <v>-635</v>
      </c>
      <c r="AA123" s="17">
        <f t="shared" si="31"/>
        <v>146.24100000000007</v>
      </c>
      <c r="AB123" s="24">
        <f t="shared" si="25"/>
        <v>2.5523869514090287</v>
      </c>
      <c r="AC123" s="17">
        <f t="shared" si="26"/>
        <v>5.2428100120181398E-2</v>
      </c>
    </row>
    <row r="124" spans="1:29" s="17" customFormat="1" x14ac:dyDescent="0.25">
      <c r="A124" s="17">
        <v>39</v>
      </c>
      <c r="B124" s="17">
        <v>-629</v>
      </c>
      <c r="C124" s="17">
        <v>14272</v>
      </c>
      <c r="D124" s="17">
        <v>14933</v>
      </c>
      <c r="E124" s="17">
        <v>12141</v>
      </c>
      <c r="F124" s="17">
        <v>11456</v>
      </c>
      <c r="G124" s="24"/>
      <c r="H124" s="7"/>
      <c r="I124" s="25">
        <f t="shared" si="32"/>
        <v>2131</v>
      </c>
      <c r="J124" s="24">
        <f t="shared" si="32"/>
        <v>3477</v>
      </c>
      <c r="K124" s="7"/>
      <c r="L124" s="25">
        <f t="shared" si="27"/>
        <v>2135.6853475781254</v>
      </c>
      <c r="M124" s="17">
        <f t="shared" si="18"/>
        <v>21.952481927845568</v>
      </c>
      <c r="N124" s="17">
        <f t="shared" si="28"/>
        <v>3471.9237950692504</v>
      </c>
      <c r="O124" s="24">
        <f t="shared" si="19"/>
        <v>25.76785649896609</v>
      </c>
      <c r="P124" s="7"/>
      <c r="Q124" s="25">
        <f t="shared" si="20"/>
        <v>2151.1707422254558</v>
      </c>
      <c r="R124" s="24">
        <f t="shared" si="21"/>
        <v>3474.9217104162453</v>
      </c>
      <c r="S124" s="7"/>
      <c r="T124" s="25">
        <f t="shared" si="22"/>
        <v>-0.52325390014603301</v>
      </c>
      <c r="U124" s="24">
        <f t="shared" si="23"/>
        <v>0.85028007504567471</v>
      </c>
      <c r="V124" s="7"/>
      <c r="W124" s="25">
        <f t="shared" si="24"/>
        <v>-0.52501014648948185</v>
      </c>
      <c r="X124" s="24">
        <f t="shared" si="29"/>
        <v>140.69688581583432</v>
      </c>
      <c r="Y124" s="7"/>
      <c r="Z124" s="25">
        <f t="shared" si="30"/>
        <v>-629</v>
      </c>
      <c r="AA124" s="17">
        <f t="shared" si="31"/>
        <v>140.58000000000007</v>
      </c>
      <c r="AB124" s="24">
        <f t="shared" si="25"/>
        <v>2.4535838624536295</v>
      </c>
      <c r="AC124" s="17">
        <f t="shared" si="26"/>
        <v>0.11688581583425162</v>
      </c>
    </row>
    <row r="125" spans="1:29" s="17" customFormat="1" x14ac:dyDescent="0.25">
      <c r="A125" s="17">
        <v>40</v>
      </c>
      <c r="B125" s="17">
        <v>-627</v>
      </c>
      <c r="C125" s="17">
        <v>14441</v>
      </c>
      <c r="D125" s="17">
        <v>14815</v>
      </c>
      <c r="E125" s="17">
        <v>11975</v>
      </c>
      <c r="F125" s="17">
        <v>11571</v>
      </c>
      <c r="G125" s="24"/>
      <c r="H125" s="7"/>
      <c r="I125" s="25">
        <f t="shared" si="32"/>
        <v>2466</v>
      </c>
      <c r="J125" s="24">
        <f t="shared" si="32"/>
        <v>3244</v>
      </c>
      <c r="K125" s="7"/>
      <c r="L125" s="25">
        <f t="shared" si="27"/>
        <v>2468.9062738003381</v>
      </c>
      <c r="M125" s="17">
        <f t="shared" si="18"/>
        <v>8.4464274025317359</v>
      </c>
      <c r="N125" s="17">
        <f t="shared" si="28"/>
        <v>3243.9092572834197</v>
      </c>
      <c r="O125" s="24">
        <f t="shared" si="19"/>
        <v>8.2342406123690412E-3</v>
      </c>
      <c r="P125" s="7"/>
      <c r="Q125" s="25">
        <f t="shared" si="20"/>
        <v>2486.1707422254558</v>
      </c>
      <c r="R125" s="24">
        <f t="shared" si="21"/>
        <v>3241.9217104162453</v>
      </c>
      <c r="S125" s="7"/>
      <c r="T125" s="25">
        <f t="shared" si="22"/>
        <v>-0.6047397873925181</v>
      </c>
      <c r="U125" s="24">
        <f t="shared" si="23"/>
        <v>0.79326720569331433</v>
      </c>
      <c r="V125" s="7"/>
      <c r="W125" s="25">
        <f t="shared" si="24"/>
        <v>-0.60637852247893376</v>
      </c>
      <c r="X125" s="24">
        <f t="shared" si="29"/>
        <v>134.99584461519061</v>
      </c>
      <c r="Y125" s="7"/>
      <c r="Z125" s="25">
        <f t="shared" si="30"/>
        <v>-627</v>
      </c>
      <c r="AA125" s="17">
        <f t="shared" si="31"/>
        <v>134.93700000000007</v>
      </c>
      <c r="AB125" s="24">
        <f t="shared" si="25"/>
        <v>2.3550949327635897</v>
      </c>
      <c r="AC125" s="17">
        <f t="shared" si="26"/>
        <v>5.8844615190537297E-2</v>
      </c>
    </row>
    <row r="126" spans="1:29" s="17" customFormat="1" x14ac:dyDescent="0.25">
      <c r="A126" s="17">
        <v>41</v>
      </c>
      <c r="B126" s="17">
        <v>-626</v>
      </c>
      <c r="C126" s="17">
        <v>14598</v>
      </c>
      <c r="D126" s="17">
        <v>14690</v>
      </c>
      <c r="E126" s="17">
        <v>11820</v>
      </c>
      <c r="F126" s="17">
        <v>11699</v>
      </c>
      <c r="G126" s="24"/>
      <c r="H126" s="7"/>
      <c r="I126" s="25">
        <f t="shared" si="32"/>
        <v>2778</v>
      </c>
      <c r="J126" s="24">
        <f t="shared" si="32"/>
        <v>2991</v>
      </c>
      <c r="K126" s="7"/>
      <c r="L126" s="25">
        <f t="shared" si="27"/>
        <v>2777.515399568857</v>
      </c>
      <c r="M126" s="17">
        <f t="shared" si="18"/>
        <v>0.23483757786398912</v>
      </c>
      <c r="N126" s="17">
        <f t="shared" si="28"/>
        <v>2984.9535055183501</v>
      </c>
      <c r="O126" s="24">
        <f t="shared" si="19"/>
        <v>36.56009551662288</v>
      </c>
      <c r="P126" s="7"/>
      <c r="Q126" s="25">
        <f t="shared" si="20"/>
        <v>2798.1707422254558</v>
      </c>
      <c r="R126" s="24">
        <f t="shared" si="21"/>
        <v>2988.9217104162453</v>
      </c>
      <c r="S126" s="7"/>
      <c r="T126" s="25">
        <f t="shared" si="22"/>
        <v>-0.68063112118625935</v>
      </c>
      <c r="U126" s="24">
        <f t="shared" si="23"/>
        <v>0.73136052781285432</v>
      </c>
      <c r="V126" s="7"/>
      <c r="W126" s="25">
        <f t="shared" si="24"/>
        <v>-0.68214223139251884</v>
      </c>
      <c r="X126" s="24">
        <f t="shared" si="29"/>
        <v>129.38461055843777</v>
      </c>
      <c r="Y126" s="7"/>
      <c r="Z126" s="25">
        <f t="shared" si="30"/>
        <v>-626</v>
      </c>
      <c r="AA126" s="17">
        <f t="shared" si="31"/>
        <v>129.30300000000008</v>
      </c>
      <c r="AB126" s="24">
        <f t="shared" si="25"/>
        <v>2.2567630827062293</v>
      </c>
      <c r="AC126" s="17">
        <f t="shared" si="26"/>
        <v>8.1610558437688496E-2</v>
      </c>
    </row>
    <row r="127" spans="1:29" s="17" customFormat="1" x14ac:dyDescent="0.25">
      <c r="A127" s="17">
        <v>42</v>
      </c>
      <c r="B127" s="17">
        <v>-608</v>
      </c>
      <c r="C127" s="17">
        <v>14732</v>
      </c>
      <c r="D127" s="17">
        <v>14548</v>
      </c>
      <c r="E127" s="17">
        <v>11685</v>
      </c>
      <c r="F127" s="17">
        <v>11844</v>
      </c>
      <c r="G127" s="24"/>
      <c r="H127" s="7"/>
      <c r="I127" s="25">
        <f t="shared" si="32"/>
        <v>3047</v>
      </c>
      <c r="J127" s="24">
        <f t="shared" si="32"/>
        <v>2704</v>
      </c>
      <c r="K127" s="7"/>
      <c r="L127" s="25">
        <f t="shared" si="27"/>
        <v>3051.385466806229</v>
      </c>
      <c r="M127" s="17">
        <f t="shared" si="18"/>
        <v>19.232319108536675</v>
      </c>
      <c r="N127" s="17">
        <f t="shared" si="28"/>
        <v>2705.8688258494853</v>
      </c>
      <c r="O127" s="24">
        <f t="shared" si="19"/>
        <v>3.4925100557046291</v>
      </c>
      <c r="P127" s="7"/>
      <c r="Q127" s="25">
        <f t="shared" si="20"/>
        <v>3067.1707422254558</v>
      </c>
      <c r="R127" s="24">
        <f t="shared" si="21"/>
        <v>2701.9217104162453</v>
      </c>
      <c r="S127" s="7"/>
      <c r="T127" s="25">
        <f t="shared" si="22"/>
        <v>-0.74606307243791459</v>
      </c>
      <c r="U127" s="24">
        <f t="shared" si="23"/>
        <v>0.66113437543462494</v>
      </c>
      <c r="V127" s="7"/>
      <c r="W127" s="25">
        <f t="shared" si="24"/>
        <v>-0.74742936258370496</v>
      </c>
      <c r="X127" s="24">
        <f t="shared" si="29"/>
        <v>123.88455506315779</v>
      </c>
      <c r="Y127" s="7"/>
      <c r="Z127" s="25">
        <f t="shared" si="30"/>
        <v>-608</v>
      </c>
      <c r="AA127" s="17">
        <f t="shared" si="31"/>
        <v>123.83100000000009</v>
      </c>
      <c r="AB127" s="24">
        <f t="shared" si="25"/>
        <v>2.1612586660370998</v>
      </c>
      <c r="AC127" s="17">
        <f t="shared" si="26"/>
        <v>5.3555063157702421E-2</v>
      </c>
    </row>
    <row r="128" spans="1:29" s="17" customFormat="1" x14ac:dyDescent="0.25">
      <c r="A128" s="17">
        <v>43</v>
      </c>
      <c r="B128" s="17">
        <v>-611</v>
      </c>
      <c r="C128" s="17">
        <v>14858</v>
      </c>
      <c r="D128" s="17">
        <v>14390</v>
      </c>
      <c r="E128" s="17">
        <v>11555</v>
      </c>
      <c r="F128" s="17">
        <v>11993</v>
      </c>
      <c r="G128" s="24"/>
      <c r="H128" s="7"/>
      <c r="I128" s="25">
        <f t="shared" si="32"/>
        <v>3303</v>
      </c>
      <c r="J128" s="24">
        <f t="shared" si="32"/>
        <v>2397</v>
      </c>
      <c r="K128" s="7"/>
      <c r="L128" s="25">
        <f t="shared" si="27"/>
        <v>3298.3832412865945</v>
      </c>
      <c r="M128" s="17">
        <f t="shared" si="18"/>
        <v>21.314461017805499</v>
      </c>
      <c r="N128" s="17">
        <f t="shared" si="28"/>
        <v>2400.6206112527434</v>
      </c>
      <c r="O128" s="24">
        <f t="shared" si="19"/>
        <v>13.108825843492143</v>
      </c>
      <c r="P128" s="7"/>
      <c r="Q128" s="25">
        <f t="shared" si="20"/>
        <v>3323.1707422254558</v>
      </c>
      <c r="R128" s="24">
        <f t="shared" si="21"/>
        <v>2394.9217104162453</v>
      </c>
      <c r="S128" s="7"/>
      <c r="T128" s="25">
        <f t="shared" si="22"/>
        <v>-0.80833288478149712</v>
      </c>
      <c r="U128" s="24">
        <f t="shared" si="23"/>
        <v>0.58601441452829595</v>
      </c>
      <c r="V128" s="7"/>
      <c r="W128" s="25">
        <f t="shared" si="24"/>
        <v>-0.80954424642575595</v>
      </c>
      <c r="X128" s="24">
        <f t="shared" si="29"/>
        <v>118.29046997248781</v>
      </c>
      <c r="Y128" s="7"/>
      <c r="Z128" s="25">
        <f t="shared" si="30"/>
        <v>-611</v>
      </c>
      <c r="AA128" s="17">
        <f t="shared" si="31"/>
        <v>118.33200000000009</v>
      </c>
      <c r="AB128" s="24">
        <f t="shared" si="25"/>
        <v>2.0652830104699316</v>
      </c>
      <c r="AC128" s="17">
        <f t="shared" si="26"/>
        <v>-4.1530027512280299E-2</v>
      </c>
    </row>
    <row r="129" spans="1:29" s="17" customFormat="1" x14ac:dyDescent="0.25">
      <c r="A129" s="17">
        <v>44</v>
      </c>
      <c r="B129" s="17">
        <v>-627</v>
      </c>
      <c r="C129" s="17">
        <v>14969</v>
      </c>
      <c r="D129" s="17">
        <v>14234</v>
      </c>
      <c r="E129" s="17">
        <v>11448</v>
      </c>
      <c r="F129" s="17">
        <v>12171</v>
      </c>
      <c r="G129" s="24"/>
      <c r="H129" s="7"/>
      <c r="I129" s="25">
        <f t="shared" si="32"/>
        <v>3521</v>
      </c>
      <c r="J129" s="24">
        <f t="shared" si="32"/>
        <v>2063</v>
      </c>
      <c r="K129" s="7"/>
      <c r="L129" s="25">
        <f t="shared" si="27"/>
        <v>3520.055364513868</v>
      </c>
      <c r="M129" s="17">
        <f t="shared" si="18"/>
        <v>0.89233620165989425</v>
      </c>
      <c r="N129" s="17">
        <f t="shared" si="28"/>
        <v>2064.4872026259586</v>
      </c>
      <c r="O129" s="24">
        <f t="shared" si="19"/>
        <v>2.2117716506582044</v>
      </c>
      <c r="P129" s="7"/>
      <c r="Q129" s="25">
        <f t="shared" si="20"/>
        <v>3541.1707422254558</v>
      </c>
      <c r="R129" s="24">
        <f t="shared" si="21"/>
        <v>2060.9217104162453</v>
      </c>
      <c r="S129" s="7"/>
      <c r="T129" s="25">
        <f t="shared" si="22"/>
        <v>-0.86135952185532927</v>
      </c>
      <c r="U129" s="24">
        <f t="shared" si="23"/>
        <v>0.50428781210903251</v>
      </c>
      <c r="V129" s="7"/>
      <c r="W129" s="25">
        <f t="shared" si="24"/>
        <v>-0.86240229800530843</v>
      </c>
      <c r="X129" s="24">
        <f t="shared" si="29"/>
        <v>112.7072374675148</v>
      </c>
      <c r="Y129" s="7"/>
      <c r="Z129" s="25">
        <f t="shared" si="30"/>
        <v>-627</v>
      </c>
      <c r="AA129" s="17">
        <f t="shared" si="31"/>
        <v>112.68900000000009</v>
      </c>
      <c r="AB129" s="24">
        <f t="shared" si="25"/>
        <v>1.9667940807798916</v>
      </c>
      <c r="AC129" s="17">
        <f t="shared" si="26"/>
        <v>1.8237467514708783E-2</v>
      </c>
    </row>
    <row r="130" spans="1:29" s="17" customFormat="1" x14ac:dyDescent="0.25">
      <c r="A130" s="17">
        <v>45</v>
      </c>
      <c r="B130" s="17">
        <v>-625</v>
      </c>
      <c r="C130" s="17">
        <v>15071</v>
      </c>
      <c r="D130" s="17">
        <v>14049</v>
      </c>
      <c r="E130" s="17">
        <v>11356</v>
      </c>
      <c r="F130" s="17">
        <v>12347</v>
      </c>
      <c r="G130" s="24"/>
      <c r="H130" s="7"/>
      <c r="I130" s="25">
        <f t="shared" si="32"/>
        <v>3715</v>
      </c>
      <c r="J130" s="24">
        <f t="shared" si="32"/>
        <v>1702</v>
      </c>
      <c r="K130" s="7"/>
      <c r="L130" s="25">
        <f t="shared" si="27"/>
        <v>3706.8523612772265</v>
      </c>
      <c r="M130" s="17">
        <f t="shared" si="18"/>
        <v>66.384016756838776</v>
      </c>
      <c r="N130" s="17">
        <f t="shared" si="28"/>
        <v>1709.5582657450752</v>
      </c>
      <c r="O130" s="24">
        <f t="shared" si="19"/>
        <v>57.127381073177652</v>
      </c>
      <c r="P130" s="7"/>
      <c r="Q130" s="25">
        <f t="shared" si="20"/>
        <v>3735.1707422254558</v>
      </c>
      <c r="R130" s="24">
        <f t="shared" si="21"/>
        <v>1699.9217104162453</v>
      </c>
      <c r="S130" s="7"/>
      <c r="T130" s="25">
        <f t="shared" si="22"/>
        <v>-0.90854836402195038</v>
      </c>
      <c r="U130" s="24">
        <f t="shared" si="23"/>
        <v>0.41595456817683463</v>
      </c>
      <c r="V130" s="7"/>
      <c r="W130" s="25">
        <f t="shared" si="24"/>
        <v>-0.90940890493978632</v>
      </c>
      <c r="X130" s="24">
        <f t="shared" si="29"/>
        <v>106.96925623784773</v>
      </c>
      <c r="Y130" s="7"/>
      <c r="Z130" s="25">
        <f t="shared" si="30"/>
        <v>-625</v>
      </c>
      <c r="AA130" s="17">
        <f t="shared" si="31"/>
        <v>107.06400000000009</v>
      </c>
      <c r="AB130" s="24">
        <f t="shared" si="25"/>
        <v>1.8686193103552104</v>
      </c>
      <c r="AC130" s="17">
        <f t="shared" si="26"/>
        <v>-9.474376215236191E-2</v>
      </c>
    </row>
    <row r="131" spans="1:29" s="17" customFormat="1" x14ac:dyDescent="0.25">
      <c r="A131" s="17">
        <v>46</v>
      </c>
      <c r="B131" s="17">
        <v>-627</v>
      </c>
      <c r="C131" s="17">
        <v>15132</v>
      </c>
      <c r="D131" s="17">
        <v>13857</v>
      </c>
      <c r="E131" s="17">
        <v>11274</v>
      </c>
      <c r="F131" s="17">
        <v>12522</v>
      </c>
      <c r="G131" s="24"/>
      <c r="H131" s="7"/>
      <c r="I131" s="25">
        <f t="shared" si="32"/>
        <v>3858</v>
      </c>
      <c r="J131" s="24">
        <f t="shared" si="32"/>
        <v>1335</v>
      </c>
      <c r="K131" s="7"/>
      <c r="L131" s="25">
        <f t="shared" si="27"/>
        <v>3858.1571299808056</v>
      </c>
      <c r="M131" s="17">
        <f t="shared" si="18"/>
        <v>2.468983086797483E-2</v>
      </c>
      <c r="N131" s="17">
        <f t="shared" si="28"/>
        <v>1337.0004948061437</v>
      </c>
      <c r="O131" s="24">
        <f t="shared" si="19"/>
        <v>4.0019794694079449</v>
      </c>
      <c r="P131" s="7"/>
      <c r="Q131" s="25">
        <f t="shared" si="20"/>
        <v>3878.1707422254558</v>
      </c>
      <c r="R131" s="24">
        <f t="shared" si="21"/>
        <v>1332.9217104162453</v>
      </c>
      <c r="S131" s="7"/>
      <c r="T131" s="25">
        <f t="shared" si="22"/>
        <v>-0.94333189201074852</v>
      </c>
      <c r="U131" s="24">
        <f t="shared" si="23"/>
        <v>0.32615318168620683</v>
      </c>
      <c r="V131" s="7"/>
      <c r="W131" s="25">
        <f t="shared" si="24"/>
        <v>-0.94400714075661651</v>
      </c>
      <c r="X131" s="24">
        <f t="shared" si="29"/>
        <v>101.45033340358418</v>
      </c>
      <c r="Y131" s="7"/>
      <c r="Z131" s="25">
        <f t="shared" si="30"/>
        <v>-627</v>
      </c>
      <c r="AA131" s="17">
        <f t="shared" si="31"/>
        <v>101.42100000000009</v>
      </c>
      <c r="AB131" s="24">
        <f t="shared" si="25"/>
        <v>1.7701303806651705</v>
      </c>
      <c r="AC131" s="17">
        <f t="shared" si="26"/>
        <v>2.9333403584089979E-2</v>
      </c>
    </row>
    <row r="132" spans="1:29" s="17" customFormat="1" x14ac:dyDescent="0.25">
      <c r="A132" s="17">
        <v>47</v>
      </c>
      <c r="B132" s="17">
        <v>-645</v>
      </c>
      <c r="C132" s="17">
        <v>15187</v>
      </c>
      <c r="D132" s="17">
        <v>13650</v>
      </c>
      <c r="E132" s="17">
        <v>11210</v>
      </c>
      <c r="F132" s="17">
        <v>12716</v>
      </c>
      <c r="G132" s="24"/>
      <c r="H132" s="7"/>
      <c r="I132" s="25">
        <f t="shared" si="32"/>
        <v>3977</v>
      </c>
      <c r="J132" s="24">
        <f t="shared" si="32"/>
        <v>934</v>
      </c>
      <c r="K132" s="7"/>
      <c r="L132" s="25">
        <f t="shared" si="27"/>
        <v>3974.5452549554925</v>
      </c>
      <c r="M132" s="17">
        <f t="shared" si="18"/>
        <v>6.0257732335340792</v>
      </c>
      <c r="N132" s="17">
        <f t="shared" si="28"/>
        <v>940.30674486911585</v>
      </c>
      <c r="O132" s="24">
        <f t="shared" si="19"/>
        <v>39.775030844119051</v>
      </c>
      <c r="P132" s="7"/>
      <c r="Q132" s="25">
        <f t="shared" si="20"/>
        <v>3997.1707422254558</v>
      </c>
      <c r="R132" s="24">
        <f t="shared" si="21"/>
        <v>931.92171041624545</v>
      </c>
      <c r="S132" s="7"/>
      <c r="T132" s="25">
        <f t="shared" si="22"/>
        <v>-0.97227762509233573</v>
      </c>
      <c r="U132" s="24">
        <f t="shared" si="23"/>
        <v>0.22803232069780974</v>
      </c>
      <c r="V132" s="7"/>
      <c r="W132" s="25">
        <f t="shared" si="24"/>
        <v>-0.97275039633183846</v>
      </c>
      <c r="X132" s="24">
        <f t="shared" si="29"/>
        <v>95.583436325257935</v>
      </c>
      <c r="Y132" s="7"/>
      <c r="Z132" s="25">
        <f t="shared" si="30"/>
        <v>-645</v>
      </c>
      <c r="AA132" s="17">
        <f t="shared" si="31"/>
        <v>95.616000000000099</v>
      </c>
      <c r="AB132" s="24">
        <f t="shared" si="25"/>
        <v>1.6688140175868997</v>
      </c>
      <c r="AC132" s="17">
        <f t="shared" si="26"/>
        <v>-3.2563674742164039E-2</v>
      </c>
    </row>
    <row r="133" spans="1:29" s="17" customFormat="1" x14ac:dyDescent="0.25">
      <c r="A133" s="17">
        <v>48</v>
      </c>
      <c r="B133" s="17">
        <v>-628</v>
      </c>
      <c r="C133" s="17">
        <v>15231</v>
      </c>
      <c r="D133" s="17">
        <v>13455</v>
      </c>
      <c r="E133" s="17">
        <v>11175</v>
      </c>
      <c r="F133" s="17">
        <v>12916</v>
      </c>
      <c r="G133" s="24"/>
      <c r="H133" s="7"/>
      <c r="I133" s="25">
        <f t="shared" si="32"/>
        <v>4056</v>
      </c>
      <c r="J133" s="24">
        <f t="shared" si="32"/>
        <v>539</v>
      </c>
      <c r="K133" s="7"/>
      <c r="L133" s="25">
        <f t="shared" si="27"/>
        <v>4048.4833901322781</v>
      </c>
      <c r="M133" s="17">
        <f t="shared" si="18"/>
        <v>56.499423903533554</v>
      </c>
      <c r="N133" s="17">
        <f t="shared" si="28"/>
        <v>544.80646805674644</v>
      </c>
      <c r="O133" s="24">
        <f t="shared" si="19"/>
        <v>33.715071294016774</v>
      </c>
      <c r="P133" s="7"/>
      <c r="Q133" s="25">
        <f t="shared" si="20"/>
        <v>4076.1707422254558</v>
      </c>
      <c r="R133" s="24">
        <f t="shared" si="21"/>
        <v>536.92171041624545</v>
      </c>
      <c r="S133" s="7"/>
      <c r="T133" s="25">
        <f t="shared" si="22"/>
        <v>-0.99149369999523818</v>
      </c>
      <c r="U133" s="24">
        <f t="shared" si="23"/>
        <v>0.13137960226784248</v>
      </c>
      <c r="V133" s="7"/>
      <c r="W133" s="25">
        <f t="shared" si="24"/>
        <v>-0.99176700351144764</v>
      </c>
      <c r="X133" s="24">
        <f t="shared" si="29"/>
        <v>89.936421391886199</v>
      </c>
      <c r="Y133" s="7"/>
      <c r="Z133" s="25">
        <f t="shared" si="30"/>
        <v>-628</v>
      </c>
      <c r="AA133" s="17">
        <f t="shared" si="31"/>
        <v>89.964000000000098</v>
      </c>
      <c r="AB133" s="24">
        <f t="shared" si="25"/>
        <v>1.5701680082641802</v>
      </c>
      <c r="AC133" s="17">
        <f t="shared" si="26"/>
        <v>-2.7578608113898895E-2</v>
      </c>
    </row>
    <row r="134" spans="1:29" s="17" customFormat="1" x14ac:dyDescent="0.25">
      <c r="A134" s="17">
        <v>49</v>
      </c>
      <c r="B134" s="17">
        <v>-613</v>
      </c>
      <c r="C134" s="17">
        <v>15239</v>
      </c>
      <c r="D134" s="17">
        <v>13260</v>
      </c>
      <c r="E134" s="17">
        <v>11156</v>
      </c>
      <c r="F134" s="17">
        <v>13107</v>
      </c>
      <c r="G134" s="24"/>
      <c r="H134" s="7"/>
      <c r="I134" s="25">
        <f t="shared" si="32"/>
        <v>4083</v>
      </c>
      <c r="J134" s="24">
        <f t="shared" si="32"/>
        <v>153</v>
      </c>
      <c r="K134" s="7"/>
      <c r="L134" s="25">
        <f t="shared" si="27"/>
        <v>4082.4808467818693</v>
      </c>
      <c r="M134" s="17">
        <f t="shared" si="18"/>
        <v>0.26952006389542937</v>
      </c>
      <c r="N134" s="17">
        <f t="shared" si="28"/>
        <v>153.64727133558233</v>
      </c>
      <c r="O134" s="24">
        <f t="shared" si="19"/>
        <v>0.41896018186653539</v>
      </c>
      <c r="P134" s="7"/>
      <c r="Q134" s="25">
        <f t="shared" si="20"/>
        <v>4103.1707422254558</v>
      </c>
      <c r="R134" s="24">
        <f t="shared" si="21"/>
        <v>150.92171041624542</v>
      </c>
      <c r="S134" s="7"/>
      <c r="T134" s="25">
        <f t="shared" si="22"/>
        <v>-0.99806121926585045</v>
      </c>
      <c r="U134" s="24">
        <f t="shared" si="23"/>
        <v>3.6929097675520058E-2</v>
      </c>
      <c r="V134" s="7"/>
      <c r="W134" s="25">
        <f t="shared" si="24"/>
        <v>-0.99813957387902363</v>
      </c>
      <c r="X134" s="24">
        <f t="shared" si="29"/>
        <v>84.50923070722132</v>
      </c>
      <c r="Y134" s="7"/>
      <c r="Z134" s="25">
        <f t="shared" si="30"/>
        <v>-613</v>
      </c>
      <c r="AA134" s="17">
        <f t="shared" si="31"/>
        <v>84.447000000000102</v>
      </c>
      <c r="AB134" s="24">
        <f t="shared" si="25"/>
        <v>1.4738781934316532</v>
      </c>
      <c r="AC134" s="17">
        <f t="shared" si="26"/>
        <v>6.223070722121804E-2</v>
      </c>
    </row>
    <row r="135" spans="1:29" s="17" customFormat="1" x14ac:dyDescent="0.25">
      <c r="A135" s="17">
        <v>50</v>
      </c>
      <c r="B135" s="17">
        <v>-625</v>
      </c>
      <c r="C135" s="17">
        <v>15242</v>
      </c>
      <c r="D135" s="17">
        <v>13063</v>
      </c>
      <c r="E135" s="17">
        <v>11161</v>
      </c>
      <c r="F135" s="17">
        <v>13310</v>
      </c>
      <c r="G135" s="24"/>
      <c r="H135" s="7"/>
      <c r="I135" s="25">
        <f t="shared" si="32"/>
        <v>4081</v>
      </c>
      <c r="J135" s="24">
        <f t="shared" si="32"/>
        <v>-247</v>
      </c>
      <c r="K135" s="7"/>
      <c r="L135" s="25">
        <f t="shared" si="27"/>
        <v>4077.9862908178466</v>
      </c>
      <c r="M135" s="17">
        <f t="shared" si="18"/>
        <v>9.0824430345959204</v>
      </c>
      <c r="N135" s="17">
        <f t="shared" si="28"/>
        <v>-246.58051718096465</v>
      </c>
      <c r="O135" s="24">
        <f t="shared" si="19"/>
        <v>0.17596583546584579</v>
      </c>
      <c r="P135" s="7"/>
      <c r="Q135" s="25">
        <f t="shared" si="20"/>
        <v>4101.1707422254558</v>
      </c>
      <c r="R135" s="24">
        <f t="shared" si="21"/>
        <v>-249.07828958375458</v>
      </c>
      <c r="S135" s="7"/>
      <c r="T135" s="25">
        <f t="shared" si="22"/>
        <v>-0.99757473635691618</v>
      </c>
      <c r="U135" s="24">
        <f t="shared" si="23"/>
        <v>-6.0947072886472088E-2</v>
      </c>
      <c r="V135" s="7"/>
      <c r="W135" s="25">
        <f t="shared" si="24"/>
        <v>-0.99745105584600857</v>
      </c>
      <c r="X135" s="24">
        <f t="shared" si="29"/>
        <v>78.893785442954254</v>
      </c>
      <c r="Y135" s="7"/>
      <c r="Z135" s="25">
        <f t="shared" si="30"/>
        <v>-625</v>
      </c>
      <c r="AA135" s="17">
        <f t="shared" si="31"/>
        <v>78.822000000000102</v>
      </c>
      <c r="AB135" s="24">
        <f t="shared" si="25"/>
        <v>1.3757034230069722</v>
      </c>
      <c r="AC135" s="17">
        <f t="shared" si="26"/>
        <v>7.178544295415179E-2</v>
      </c>
    </row>
    <row r="136" spans="1:29" s="17" customFormat="1" x14ac:dyDescent="0.25">
      <c r="A136" s="17">
        <v>51</v>
      </c>
      <c r="B136" s="17">
        <v>-604</v>
      </c>
      <c r="C136" s="17">
        <v>15229</v>
      </c>
      <c r="D136" s="17">
        <v>12872</v>
      </c>
      <c r="E136" s="17">
        <v>11183</v>
      </c>
      <c r="F136" s="17">
        <v>13503</v>
      </c>
      <c r="G136" s="24"/>
      <c r="H136" s="7"/>
      <c r="I136" s="25">
        <f t="shared" si="32"/>
        <v>4046</v>
      </c>
      <c r="J136" s="24">
        <f t="shared" si="32"/>
        <v>-631</v>
      </c>
      <c r="K136" s="7"/>
      <c r="L136" s="25">
        <f t="shared" si="27"/>
        <v>4036.1151556971695</v>
      </c>
      <c r="M136" s="17">
        <f t="shared" si="18"/>
        <v>97.710146891200907</v>
      </c>
      <c r="N136" s="17">
        <f t="shared" si="28"/>
        <v>-631.12043413600986</v>
      </c>
      <c r="O136" s="24">
        <f t="shared" si="19"/>
        <v>1.4504381116442039E-2</v>
      </c>
      <c r="P136" s="7"/>
      <c r="Q136" s="25">
        <f t="shared" si="20"/>
        <v>4066.1707422254558</v>
      </c>
      <c r="R136" s="24">
        <f t="shared" si="21"/>
        <v>-633.07828958375455</v>
      </c>
      <c r="S136" s="7"/>
      <c r="T136" s="25">
        <f t="shared" si="22"/>
        <v>-0.98906128545056704</v>
      </c>
      <c r="U136" s="24">
        <f t="shared" si="23"/>
        <v>-0.15490819662598454</v>
      </c>
      <c r="V136" s="7"/>
      <c r="W136" s="25">
        <f t="shared" si="24"/>
        <v>-0.98874363407828492</v>
      </c>
      <c r="X136" s="24">
        <f t="shared" si="29"/>
        <v>73.486125636331622</v>
      </c>
      <c r="Y136" s="7"/>
      <c r="Z136" s="25">
        <f t="shared" si="30"/>
        <v>-604</v>
      </c>
      <c r="AA136" s="17">
        <f t="shared" si="31"/>
        <v>73.386000000000109</v>
      </c>
      <c r="AB136" s="24">
        <f t="shared" si="25"/>
        <v>1.2808273248685607</v>
      </c>
      <c r="AC136" s="17">
        <f t="shared" si="26"/>
        <v>0.10012563633151217</v>
      </c>
    </row>
    <row r="137" spans="1:29" s="17" customFormat="1" x14ac:dyDescent="0.25">
      <c r="A137" s="17">
        <v>52</v>
      </c>
      <c r="B137" s="17">
        <v>-612</v>
      </c>
      <c r="C137" s="17">
        <v>15181</v>
      </c>
      <c r="D137" s="17">
        <v>12679</v>
      </c>
      <c r="E137" s="17">
        <v>11222</v>
      </c>
      <c r="F137" s="17">
        <v>13690</v>
      </c>
      <c r="G137" s="24"/>
      <c r="H137" s="7"/>
      <c r="I137" s="25">
        <f t="shared" si="32"/>
        <v>3959</v>
      </c>
      <c r="J137" s="24">
        <f t="shared" si="32"/>
        <v>-1011</v>
      </c>
      <c r="K137" s="7"/>
      <c r="L137" s="25">
        <f t="shared" si="27"/>
        <v>3956.4556735848973</v>
      </c>
      <c r="M137" s="17">
        <f t="shared" si="18"/>
        <v>6.4735969065891519</v>
      </c>
      <c r="N137" s="17">
        <f t="shared" si="28"/>
        <v>-1014.9271281315928</v>
      </c>
      <c r="O137" s="24">
        <f t="shared" si="19"/>
        <v>15.422335361947406</v>
      </c>
      <c r="P137" s="7"/>
      <c r="Q137" s="25">
        <f t="shared" si="20"/>
        <v>3979.1707422254558</v>
      </c>
      <c r="R137" s="24">
        <f t="shared" si="21"/>
        <v>-1013.0782895837546</v>
      </c>
      <c r="S137" s="7"/>
      <c r="T137" s="25">
        <f t="shared" si="22"/>
        <v>-0.96789927891192762</v>
      </c>
      <c r="U137" s="24">
        <f t="shared" si="23"/>
        <v>-0.24789055865987708</v>
      </c>
      <c r="V137" s="7"/>
      <c r="W137" s="25">
        <f t="shared" si="24"/>
        <v>-0.96738965007243216</v>
      </c>
      <c r="X137" s="24">
        <f t="shared" si="29"/>
        <v>68.017762161937583</v>
      </c>
      <c r="Y137" s="7"/>
      <c r="Z137" s="25">
        <f t="shared" si="30"/>
        <v>-612</v>
      </c>
      <c r="AA137" s="17">
        <f t="shared" si="31"/>
        <v>67.878000000000114</v>
      </c>
      <c r="AB137" s="24">
        <f t="shared" si="25"/>
        <v>1.1846945896687129</v>
      </c>
      <c r="AC137" s="17">
        <f t="shared" si="26"/>
        <v>0.13976216193746893</v>
      </c>
    </row>
    <row r="138" spans="1:29" s="17" customFormat="1" x14ac:dyDescent="0.25">
      <c r="A138" s="17">
        <v>53</v>
      </c>
      <c r="B138" s="17">
        <v>-640</v>
      </c>
      <c r="C138" s="17">
        <v>15116</v>
      </c>
      <c r="D138" s="17">
        <v>12483</v>
      </c>
      <c r="E138" s="17">
        <v>11282</v>
      </c>
      <c r="F138" s="17">
        <v>13887</v>
      </c>
      <c r="G138" s="24"/>
      <c r="H138" s="7"/>
      <c r="I138" s="25">
        <f t="shared" si="32"/>
        <v>3834</v>
      </c>
      <c r="J138" s="24">
        <f t="shared" si="32"/>
        <v>-1404</v>
      </c>
      <c r="K138" s="7"/>
      <c r="L138" s="25">
        <f t="shared" si="27"/>
        <v>3833.8630018513745</v>
      </c>
      <c r="M138" s="17">
        <f t="shared" si="18"/>
        <v>1.8768492726809135E-2</v>
      </c>
      <c r="N138" s="17">
        <f t="shared" si="28"/>
        <v>-1406.1930060391148</v>
      </c>
      <c r="O138" s="24">
        <f t="shared" si="19"/>
        <v>4.8092754875941353</v>
      </c>
      <c r="P138" s="7"/>
      <c r="Q138" s="25">
        <f t="shared" si="20"/>
        <v>3854.1707422254558</v>
      </c>
      <c r="R138" s="24">
        <f t="shared" si="21"/>
        <v>-1406.0782895837547</v>
      </c>
      <c r="S138" s="7"/>
      <c r="T138" s="25">
        <f t="shared" si="22"/>
        <v>-0.9374940971035377</v>
      </c>
      <c r="U138" s="24">
        <f t="shared" si="23"/>
        <v>-0.34405389623703436</v>
      </c>
      <c r="V138" s="7"/>
      <c r="W138" s="25">
        <f t="shared" si="24"/>
        <v>-0.93678590499714887</v>
      </c>
      <c r="X138" s="24">
        <f t="shared" si="29"/>
        <v>62.223573813651115</v>
      </c>
      <c r="Y138" s="7"/>
      <c r="Z138" s="25">
        <f t="shared" si="30"/>
        <v>-640</v>
      </c>
      <c r="AA138" s="17">
        <f t="shared" si="31"/>
        <v>62.118000000000116</v>
      </c>
      <c r="AB138" s="24">
        <f t="shared" si="25"/>
        <v>1.0841636247538395</v>
      </c>
      <c r="AC138" s="17">
        <f t="shared" si="26"/>
        <v>0.10557381365099872</v>
      </c>
    </row>
    <row r="139" spans="1:29" s="17" customFormat="1" x14ac:dyDescent="0.25">
      <c r="A139" s="17">
        <v>54</v>
      </c>
      <c r="B139" s="17">
        <v>-633</v>
      </c>
      <c r="C139" s="17">
        <v>15041</v>
      </c>
      <c r="D139" s="17">
        <v>12298</v>
      </c>
      <c r="E139" s="17">
        <v>11364</v>
      </c>
      <c r="F139" s="17">
        <v>14081</v>
      </c>
      <c r="G139" s="24"/>
      <c r="H139" s="7"/>
      <c r="I139" s="25">
        <f t="shared" si="32"/>
        <v>3677</v>
      </c>
      <c r="J139" s="24">
        <f t="shared" si="32"/>
        <v>-1783</v>
      </c>
      <c r="K139" s="7"/>
      <c r="L139" s="25">
        <f t="shared" si="27"/>
        <v>3674.2999658530662</v>
      </c>
      <c r="M139" s="17">
        <f t="shared" si="18"/>
        <v>7.2901843946087004</v>
      </c>
      <c r="N139" s="17">
        <f t="shared" si="28"/>
        <v>-1779.2110418550192</v>
      </c>
      <c r="O139" s="24">
        <f t="shared" si="19"/>
        <v>14.356203824416532</v>
      </c>
      <c r="P139" s="7"/>
      <c r="Q139" s="25">
        <f t="shared" si="20"/>
        <v>3697.1707422254558</v>
      </c>
      <c r="R139" s="24">
        <f t="shared" si="21"/>
        <v>-1785.0782895837547</v>
      </c>
      <c r="S139" s="7"/>
      <c r="T139" s="25">
        <f t="shared" si="22"/>
        <v>-0.89930518875219989</v>
      </c>
      <c r="U139" s="24">
        <f t="shared" si="23"/>
        <v>-0.43679156784452194</v>
      </c>
      <c r="V139" s="7"/>
      <c r="W139" s="25">
        <f t="shared" si="24"/>
        <v>-0.89840548798939179</v>
      </c>
      <c r="X139" s="24">
        <f t="shared" si="29"/>
        <v>56.46203093989584</v>
      </c>
      <c r="Y139" s="7"/>
      <c r="Z139" s="25">
        <f t="shared" si="30"/>
        <v>-633</v>
      </c>
      <c r="AA139" s="17">
        <f t="shared" si="31"/>
        <v>56.42100000000012</v>
      </c>
      <c r="AB139" s="24">
        <f t="shared" si="25"/>
        <v>0.98473221726772264</v>
      </c>
      <c r="AC139" s="17">
        <f t="shared" si="26"/>
        <v>4.1030939895719598E-2</v>
      </c>
    </row>
    <row r="140" spans="1:29" s="17" customFormat="1" x14ac:dyDescent="0.25">
      <c r="A140" s="17">
        <v>55</v>
      </c>
      <c r="B140" s="17">
        <v>-636</v>
      </c>
      <c r="C140" s="17">
        <v>14941</v>
      </c>
      <c r="D140" s="17">
        <v>12119</v>
      </c>
      <c r="E140" s="17">
        <v>11463</v>
      </c>
      <c r="F140" s="17">
        <v>14256</v>
      </c>
      <c r="G140" s="24"/>
      <c r="H140" s="7"/>
      <c r="I140" s="25">
        <f t="shared" si="32"/>
        <v>3478</v>
      </c>
      <c r="J140" s="24">
        <f t="shared" si="32"/>
        <v>-2137</v>
      </c>
      <c r="K140" s="7"/>
      <c r="L140" s="25">
        <f t="shared" si="27"/>
        <v>3477.2050935039683</v>
      </c>
      <c r="M140" s="17">
        <f t="shared" si="18"/>
        <v>0.63187633743335037</v>
      </c>
      <c r="N140" s="17">
        <f t="shared" si="28"/>
        <v>-2136.2795964415977</v>
      </c>
      <c r="O140" s="24">
        <f t="shared" si="19"/>
        <v>0.51898128695864942</v>
      </c>
      <c r="P140" s="7"/>
      <c r="Q140" s="25">
        <f t="shared" si="20"/>
        <v>3498.1707422254558</v>
      </c>
      <c r="R140" s="24">
        <f t="shared" si="21"/>
        <v>-2139.0782895837547</v>
      </c>
      <c r="S140" s="7"/>
      <c r="T140" s="25">
        <f t="shared" si="22"/>
        <v>-0.85090013931324304</v>
      </c>
      <c r="U140" s="24">
        <f t="shared" si="23"/>
        <v>-0.52341197879188495</v>
      </c>
      <c r="V140" s="7"/>
      <c r="W140" s="25">
        <f t="shared" si="24"/>
        <v>-0.84982153525984006</v>
      </c>
      <c r="X140" s="24">
        <f t="shared" si="29"/>
        <v>50.761119289975795</v>
      </c>
      <c r="Y140" s="7"/>
      <c r="Z140" s="25">
        <f t="shared" si="30"/>
        <v>-636</v>
      </c>
      <c r="AA140" s="17">
        <f t="shared" si="31"/>
        <v>50.697000000000124</v>
      </c>
      <c r="AB140" s="24">
        <f t="shared" si="25"/>
        <v>0.8848295708835674</v>
      </c>
      <c r="AC140" s="17">
        <f t="shared" si="26"/>
        <v>6.4119289975671734E-2</v>
      </c>
    </row>
    <row r="141" spans="1:29" s="17" customFormat="1" x14ac:dyDescent="0.25">
      <c r="A141" s="17">
        <v>56</v>
      </c>
      <c r="B141" s="17">
        <v>-626</v>
      </c>
      <c r="C141" s="17">
        <v>14811</v>
      </c>
      <c r="D141" s="17">
        <v>11948</v>
      </c>
      <c r="E141" s="17">
        <v>11568</v>
      </c>
      <c r="F141" s="17">
        <v>14411</v>
      </c>
      <c r="G141" s="24"/>
      <c r="H141" s="7"/>
      <c r="I141" s="25">
        <f t="shared" si="32"/>
        <v>3243</v>
      </c>
      <c r="J141" s="24">
        <f t="shared" si="32"/>
        <v>-2463</v>
      </c>
      <c r="K141" s="7"/>
      <c r="L141" s="25">
        <f t="shared" si="27"/>
        <v>3249.1180600582679</v>
      </c>
      <c r="M141" s="17">
        <f t="shared" si="18"/>
        <v>37.430658876573375</v>
      </c>
      <c r="N141" s="17">
        <f t="shared" si="28"/>
        <v>-2466.9408505261072</v>
      </c>
      <c r="O141" s="24">
        <f t="shared" si="19"/>
        <v>15.530302869119156</v>
      </c>
      <c r="P141" s="7"/>
      <c r="Q141" s="25">
        <f t="shared" si="20"/>
        <v>3263.1707422254558</v>
      </c>
      <c r="R141" s="24">
        <f t="shared" si="21"/>
        <v>-2465.0782895837547</v>
      </c>
      <c r="S141" s="7"/>
      <c r="T141" s="25">
        <f t="shared" si="22"/>
        <v>-0.79373839751346997</v>
      </c>
      <c r="U141" s="24">
        <f t="shared" si="23"/>
        <v>-0.6031810577999086</v>
      </c>
      <c r="V141" s="7"/>
      <c r="W141" s="25">
        <f t="shared" si="24"/>
        <v>-0.79249501390019028</v>
      </c>
      <c r="X141" s="24">
        <f t="shared" si="29"/>
        <v>45.115009141354108</v>
      </c>
      <c r="Y141" s="7"/>
      <c r="Z141" s="25">
        <f t="shared" si="30"/>
        <v>-626</v>
      </c>
      <c r="AA141" s="17">
        <f t="shared" si="31"/>
        <v>45.063000000000123</v>
      </c>
      <c r="AB141" s="24">
        <f t="shared" si="25"/>
        <v>0.78649772082620673</v>
      </c>
      <c r="AC141" s="17">
        <f t="shared" si="26"/>
        <v>5.2009141353984489E-2</v>
      </c>
    </row>
    <row r="142" spans="1:29" s="17" customFormat="1" x14ac:dyDescent="0.25">
      <c r="A142" s="17">
        <v>57</v>
      </c>
      <c r="B142" s="17">
        <v>-622</v>
      </c>
      <c r="C142" s="17">
        <v>14694</v>
      </c>
      <c r="D142" s="17">
        <v>11800</v>
      </c>
      <c r="E142" s="17">
        <v>11705</v>
      </c>
      <c r="F142" s="17">
        <v>14572</v>
      </c>
      <c r="G142" s="24"/>
      <c r="H142" s="7"/>
      <c r="I142" s="25">
        <f t="shared" si="32"/>
        <v>2989</v>
      </c>
      <c r="J142" s="24">
        <f t="shared" si="32"/>
        <v>-2772</v>
      </c>
      <c r="K142" s="7"/>
      <c r="L142" s="25">
        <f t="shared" si="27"/>
        <v>2991.180071122817</v>
      </c>
      <c r="M142" s="17">
        <f t="shared" si="18"/>
        <v>4.7527101005406873</v>
      </c>
      <c r="N142" s="17">
        <f t="shared" si="28"/>
        <v>-2771.8863012822535</v>
      </c>
      <c r="O142" s="24">
        <f t="shared" si="19"/>
        <v>1.2927398417198647E-2</v>
      </c>
      <c r="P142" s="7"/>
      <c r="Q142" s="25">
        <f t="shared" si="20"/>
        <v>3009.1707422254558</v>
      </c>
      <c r="R142" s="24">
        <f t="shared" si="21"/>
        <v>-2774.0782895837547</v>
      </c>
      <c r="S142" s="7"/>
      <c r="T142" s="25">
        <f t="shared" si="22"/>
        <v>-0.7319550680788216</v>
      </c>
      <c r="U142" s="24">
        <f t="shared" si="23"/>
        <v>-0.67879039955904752</v>
      </c>
      <c r="V142" s="7"/>
      <c r="W142" s="25">
        <f t="shared" si="24"/>
        <v>-0.73055548150847582</v>
      </c>
      <c r="X142" s="24">
        <f t="shared" si="29"/>
        <v>39.493892500140419</v>
      </c>
      <c r="Y142" s="7"/>
      <c r="Z142" s="25">
        <f t="shared" si="30"/>
        <v>-622</v>
      </c>
      <c r="AA142" s="17">
        <f t="shared" si="31"/>
        <v>39.465000000000124</v>
      </c>
      <c r="AB142" s="24">
        <f t="shared" si="25"/>
        <v>0.68879418929956426</v>
      </c>
      <c r="AC142" s="17">
        <f t="shared" si="26"/>
        <v>2.889250014029443E-2</v>
      </c>
    </row>
    <row r="143" spans="1:29" s="17" customFormat="1" x14ac:dyDescent="0.25">
      <c r="A143" s="17">
        <v>58</v>
      </c>
      <c r="B143" s="17">
        <v>-615</v>
      </c>
      <c r="C143" s="17">
        <v>14556</v>
      </c>
      <c r="D143" s="17">
        <v>11656</v>
      </c>
      <c r="E143" s="17">
        <v>11840</v>
      </c>
      <c r="F143" s="17">
        <v>14705</v>
      </c>
      <c r="G143" s="24"/>
      <c r="H143" s="7"/>
      <c r="I143" s="25">
        <f t="shared" si="32"/>
        <v>2716</v>
      </c>
      <c r="J143" s="24">
        <f t="shared" si="32"/>
        <v>-3049</v>
      </c>
      <c r="K143" s="7"/>
      <c r="L143" s="25">
        <f t="shared" si="27"/>
        <v>2707.8770848735389</v>
      </c>
      <c r="M143" s="17">
        <f t="shared" si="18"/>
        <v>65.981750151690008</v>
      </c>
      <c r="N143" s="17">
        <f t="shared" si="28"/>
        <v>-3047.415079607882</v>
      </c>
      <c r="O143" s="24">
        <f t="shared" si="19"/>
        <v>2.5119726493513643</v>
      </c>
      <c r="P143" s="7"/>
      <c r="Q143" s="25">
        <f t="shared" si="20"/>
        <v>2736.1707422254558</v>
      </c>
      <c r="R143" s="24">
        <f t="shared" si="21"/>
        <v>-3051.0782895837547</v>
      </c>
      <c r="S143" s="7"/>
      <c r="T143" s="25">
        <f t="shared" si="22"/>
        <v>-0.66555015100929793</v>
      </c>
      <c r="U143" s="24">
        <f t="shared" si="23"/>
        <v>-0.74656964767322709</v>
      </c>
      <c r="V143" s="7"/>
      <c r="W143" s="25">
        <f t="shared" si="24"/>
        <v>-0.66401051436298408</v>
      </c>
      <c r="X143" s="24">
        <f t="shared" si="29"/>
        <v>34.040757525955655</v>
      </c>
      <c r="Y143" s="7"/>
      <c r="Z143" s="25">
        <f t="shared" si="30"/>
        <v>-615</v>
      </c>
      <c r="AA143" s="17">
        <f t="shared" si="31"/>
        <v>33.930000000000128</v>
      </c>
      <c r="AB143" s="24">
        <f t="shared" si="25"/>
        <v>0.59219021520167814</v>
      </c>
      <c r="AC143" s="17">
        <f t="shared" si="26"/>
        <v>0.11075752595552757</v>
      </c>
    </row>
    <row r="144" spans="1:29" s="17" customFormat="1" x14ac:dyDescent="0.25">
      <c r="A144" s="17">
        <v>59</v>
      </c>
      <c r="B144" s="17">
        <v>-615</v>
      </c>
      <c r="C144" s="17">
        <v>14377</v>
      </c>
      <c r="D144" s="17">
        <v>11526</v>
      </c>
      <c r="E144" s="17">
        <v>11985</v>
      </c>
      <c r="F144" s="17">
        <v>14821</v>
      </c>
      <c r="G144" s="24"/>
      <c r="H144" s="7"/>
      <c r="I144" s="25">
        <f t="shared" si="32"/>
        <v>2392</v>
      </c>
      <c r="J144" s="24">
        <f t="shared" si="32"/>
        <v>-3295</v>
      </c>
      <c r="K144" s="7"/>
      <c r="L144" s="25">
        <f t="shared" si="27"/>
        <v>2399.1190220559079</v>
      </c>
      <c r="M144" s="17">
        <f t="shared" si="18"/>
        <v>50.680475032502606</v>
      </c>
      <c r="N144" s="17">
        <f t="shared" si="28"/>
        <v>-3294.5290553351178</v>
      </c>
      <c r="O144" s="24">
        <f t="shared" si="19"/>
        <v>0.22178887738096437</v>
      </c>
      <c r="P144" s="7"/>
      <c r="Q144" s="25">
        <f t="shared" si="20"/>
        <v>2412.1707422254558</v>
      </c>
      <c r="R144" s="24">
        <f t="shared" si="21"/>
        <v>-3297.0782895837547</v>
      </c>
      <c r="S144" s="7"/>
      <c r="T144" s="25">
        <f t="shared" si="22"/>
        <v>-0.58673991976195128</v>
      </c>
      <c r="U144" s="24">
        <f t="shared" si="23"/>
        <v>-0.80676349256885227</v>
      </c>
      <c r="V144" s="7"/>
      <c r="W144" s="25">
        <f t="shared" si="24"/>
        <v>-0.5850758642529541</v>
      </c>
      <c r="X144" s="24">
        <f t="shared" si="29"/>
        <v>28.340505218860926</v>
      </c>
      <c r="Y144" s="7"/>
      <c r="Z144" s="25">
        <f t="shared" si="30"/>
        <v>-615</v>
      </c>
      <c r="AA144" s="17">
        <f t="shared" si="31"/>
        <v>28.395000000000127</v>
      </c>
      <c r="AB144" s="24">
        <f t="shared" si="25"/>
        <v>0.49558624110379207</v>
      </c>
      <c r="AC144" s="17">
        <f t="shared" si="26"/>
        <v>-5.4494781139201365E-2</v>
      </c>
    </row>
    <row r="145" spans="1:29" s="17" customFormat="1" x14ac:dyDescent="0.25">
      <c r="A145" s="17">
        <v>60</v>
      </c>
      <c r="B145" s="17">
        <v>-626</v>
      </c>
      <c r="C145" s="17">
        <v>14221</v>
      </c>
      <c r="D145" s="17">
        <v>11420</v>
      </c>
      <c r="E145" s="17">
        <v>12163</v>
      </c>
      <c r="F145" s="17">
        <v>14940</v>
      </c>
      <c r="G145" s="24"/>
      <c r="H145" s="7"/>
      <c r="I145" s="25">
        <f t="shared" si="32"/>
        <v>2058</v>
      </c>
      <c r="J145" s="24">
        <f t="shared" si="32"/>
        <v>-3520</v>
      </c>
      <c r="K145" s="7"/>
      <c r="L145" s="25">
        <f t="shared" si="27"/>
        <v>2061.6737878642834</v>
      </c>
      <c r="M145" s="17">
        <f t="shared" si="18"/>
        <v>13.496717271756282</v>
      </c>
      <c r="N145" s="17">
        <f t="shared" si="28"/>
        <v>-3514.5044345764522</v>
      </c>
      <c r="O145" s="24">
        <f t="shared" si="19"/>
        <v>30.201239324493667</v>
      </c>
      <c r="P145" s="7"/>
      <c r="Q145" s="25">
        <f t="shared" si="20"/>
        <v>2078.1707422254558</v>
      </c>
      <c r="R145" s="24">
        <f t="shared" si="21"/>
        <v>-3522.0782895837547</v>
      </c>
      <c r="S145" s="7"/>
      <c r="T145" s="25">
        <f t="shared" si="22"/>
        <v>-0.50549727396993327</v>
      </c>
      <c r="U145" s="24">
        <f t="shared" si="23"/>
        <v>-0.86181883850997287</v>
      </c>
      <c r="V145" s="7"/>
      <c r="W145" s="25">
        <f t="shared" si="24"/>
        <v>-0.50371940120579473</v>
      </c>
      <c r="X145" s="24">
        <f t="shared" si="29"/>
        <v>22.695978449070594</v>
      </c>
      <c r="Y145" s="7"/>
      <c r="Z145" s="25">
        <f t="shared" si="30"/>
        <v>-626</v>
      </c>
      <c r="AA145" s="17">
        <f t="shared" si="31"/>
        <v>22.761000000000127</v>
      </c>
      <c r="AB145" s="24">
        <f t="shared" si="25"/>
        <v>0.39725439104643157</v>
      </c>
      <c r="AC145" s="17">
        <f t="shared" si="26"/>
        <v>-6.5021550929532879E-2</v>
      </c>
    </row>
    <row r="146" spans="1:29" s="17" customFormat="1" x14ac:dyDescent="0.25">
      <c r="A146" s="17">
        <v>61</v>
      </c>
      <c r="B146" s="17">
        <v>-625</v>
      </c>
      <c r="C146" s="17">
        <v>14042</v>
      </c>
      <c r="D146" s="17">
        <v>11332</v>
      </c>
      <c r="E146" s="17">
        <v>12341</v>
      </c>
      <c r="F146" s="17">
        <v>15037</v>
      </c>
      <c r="G146" s="24"/>
      <c r="H146" s="7"/>
      <c r="I146" s="25">
        <f t="shared" si="32"/>
        <v>1701</v>
      </c>
      <c r="J146" s="24">
        <f t="shared" si="32"/>
        <v>-3705</v>
      </c>
      <c r="K146" s="7"/>
      <c r="L146" s="25">
        <f t="shared" si="27"/>
        <v>1704.6881023224748</v>
      </c>
      <c r="M146" s="17">
        <f t="shared" si="18"/>
        <v>13.602098741044259</v>
      </c>
      <c r="N146" s="17">
        <f t="shared" si="28"/>
        <v>-3700.2632560725397</v>
      </c>
      <c r="O146" s="24">
        <f t="shared" si="19"/>
        <v>22.436743034332391</v>
      </c>
      <c r="P146" s="7"/>
      <c r="Q146" s="25">
        <f t="shared" si="20"/>
        <v>1721.1707422254556</v>
      </c>
      <c r="R146" s="24">
        <f t="shared" si="21"/>
        <v>-3707.0782895837547</v>
      </c>
      <c r="S146" s="7"/>
      <c r="T146" s="25">
        <f t="shared" si="22"/>
        <v>-0.41866007472517153</v>
      </c>
      <c r="U146" s="24">
        <f t="shared" si="23"/>
        <v>-0.90708656739489424</v>
      </c>
      <c r="V146" s="7"/>
      <c r="W146" s="25">
        <f t="shared" si="24"/>
        <v>-0.41678857619591875</v>
      </c>
      <c r="X146" s="24">
        <f t="shared" si="29"/>
        <v>17.068229804841394</v>
      </c>
      <c r="Y146" s="7"/>
      <c r="Z146" s="25">
        <f t="shared" si="30"/>
        <v>-625</v>
      </c>
      <c r="AA146" s="17">
        <f t="shared" si="31"/>
        <v>17.136000000000127</v>
      </c>
      <c r="AB146" s="24">
        <f t="shared" si="25"/>
        <v>0.29907962062175053</v>
      </c>
      <c r="AC146" s="17">
        <f t="shared" si="26"/>
        <v>-6.777019515873306E-2</v>
      </c>
    </row>
    <row r="147" spans="1:29" s="17" customFormat="1" x14ac:dyDescent="0.25">
      <c r="A147" s="17">
        <v>62</v>
      </c>
      <c r="B147" s="17">
        <v>-637</v>
      </c>
      <c r="C147" s="17">
        <v>13843</v>
      </c>
      <c r="D147" s="17">
        <v>11251</v>
      </c>
      <c r="E147" s="17">
        <v>12524</v>
      </c>
      <c r="F147" s="17">
        <v>15105</v>
      </c>
      <c r="G147" s="24"/>
      <c r="H147" s="7"/>
      <c r="I147" s="25">
        <f t="shared" si="32"/>
        <v>1319</v>
      </c>
      <c r="J147" s="24">
        <f t="shared" si="32"/>
        <v>-3854</v>
      </c>
      <c r="K147" s="7"/>
      <c r="L147" s="25">
        <f t="shared" si="27"/>
        <v>1323.7684778074979</v>
      </c>
      <c r="M147" s="17">
        <f t="shared" si="18"/>
        <v>22.738380600599999</v>
      </c>
      <c r="N147" s="17">
        <f t="shared" si="28"/>
        <v>-3852.9197326442254</v>
      </c>
      <c r="O147" s="24">
        <f t="shared" si="19"/>
        <v>1.166977559952235</v>
      </c>
      <c r="P147" s="7"/>
      <c r="Q147" s="25">
        <f t="shared" si="20"/>
        <v>1339.1707422254556</v>
      </c>
      <c r="R147" s="24">
        <f t="shared" si="21"/>
        <v>-3856.0782895837547</v>
      </c>
      <c r="S147" s="7"/>
      <c r="T147" s="25">
        <f t="shared" si="22"/>
        <v>-0.32574183911873189</v>
      </c>
      <c r="U147" s="24">
        <f t="shared" si="23"/>
        <v>-0.94354544092923631</v>
      </c>
      <c r="V147" s="7"/>
      <c r="W147" s="25">
        <f t="shared" si="24"/>
        <v>-0.32379488493710334</v>
      </c>
      <c r="X147" s="24">
        <f t="shared" si="29"/>
        <v>11.330967560185172</v>
      </c>
      <c r="Y147" s="7"/>
      <c r="Z147" s="25">
        <f t="shared" si="30"/>
        <v>-637</v>
      </c>
      <c r="AA147" s="17">
        <f t="shared" si="31"/>
        <v>11.403000000000127</v>
      </c>
      <c r="AB147" s="24">
        <f t="shared" si="25"/>
        <v>0.19901989460491562</v>
      </c>
      <c r="AC147" s="17">
        <f t="shared" si="26"/>
        <v>-7.203243981495433E-2</v>
      </c>
    </row>
    <row r="148" spans="1:29" s="17" customFormat="1" x14ac:dyDescent="0.25">
      <c r="A148" s="17">
        <v>63</v>
      </c>
      <c r="B148" s="17">
        <v>-638</v>
      </c>
      <c r="C148" s="17">
        <v>13658</v>
      </c>
      <c r="D148" s="17">
        <v>11200</v>
      </c>
      <c r="E148" s="17">
        <v>12730</v>
      </c>
      <c r="F148" s="17">
        <v>15173</v>
      </c>
      <c r="G148" s="24"/>
      <c r="H148" s="7"/>
      <c r="I148" s="25">
        <f t="shared" si="32"/>
        <v>928</v>
      </c>
      <c r="J148" s="24">
        <f t="shared" si="32"/>
        <v>-3973</v>
      </c>
      <c r="K148" s="7"/>
      <c r="L148" s="25">
        <f t="shared" si="27"/>
        <v>928.76882695723032</v>
      </c>
      <c r="M148" s="17">
        <f t="shared" ref="M148:M149" si="33">(I148-L148)^2</f>
        <v>0.59109489016402772</v>
      </c>
      <c r="N148" s="17">
        <f t="shared" si="28"/>
        <v>-3967.192673392557</v>
      </c>
      <c r="O148" s="24">
        <f t="shared" ref="O148:O149" si="34">(J148-N148)^2</f>
        <v>33.725042325515119</v>
      </c>
      <c r="P148" s="7"/>
      <c r="Q148" s="25">
        <f t="shared" si="20"/>
        <v>948.17074222545568</v>
      </c>
      <c r="R148" s="24">
        <f t="shared" si="21"/>
        <v>-3975.0782895837547</v>
      </c>
      <c r="S148" s="7"/>
      <c r="T148" s="25">
        <f t="shared" si="22"/>
        <v>-0.23063443042208814</v>
      </c>
      <c r="U148" s="24">
        <f t="shared" si="23"/>
        <v>-0.97266360167142896</v>
      </c>
      <c r="V148" s="7"/>
      <c r="W148" s="25">
        <f t="shared" si="24"/>
        <v>-0.22862716848080433</v>
      </c>
      <c r="X148" s="24">
        <f t="shared" si="29"/>
        <v>5.6177824766559183</v>
      </c>
      <c r="Y148" s="7"/>
      <c r="Z148" s="25">
        <f t="shared" si="30"/>
        <v>-638</v>
      </c>
      <c r="AA148" s="17">
        <f t="shared" si="31"/>
        <v>5.6610000000001266</v>
      </c>
      <c r="AB148" s="24">
        <f t="shared" si="25"/>
        <v>9.8803088955401214E-2</v>
      </c>
      <c r="AC148" s="17">
        <f t="shared" si="26"/>
        <v>-4.3217523344208253E-2</v>
      </c>
    </row>
    <row r="149" spans="1:29" s="17" customFormat="1" x14ac:dyDescent="0.25">
      <c r="A149" s="17">
        <v>64</v>
      </c>
      <c r="B149" s="17">
        <v>-636</v>
      </c>
      <c r="C149" s="17">
        <v>13460</v>
      </c>
      <c r="D149" s="17">
        <v>11170</v>
      </c>
      <c r="E149" s="17">
        <v>12933</v>
      </c>
      <c r="F149" s="17">
        <v>15218</v>
      </c>
      <c r="G149" s="24"/>
      <c r="H149" s="7"/>
      <c r="I149" s="25">
        <f t="shared" si="32"/>
        <v>527</v>
      </c>
      <c r="J149" s="24">
        <f t="shared" si="32"/>
        <v>-4048</v>
      </c>
      <c r="K149" s="7"/>
      <c r="L149" s="25">
        <f t="shared" si="27"/>
        <v>525.51968459026534</v>
      </c>
      <c r="M149" s="17">
        <f t="shared" si="33"/>
        <v>2.191333712297888</v>
      </c>
      <c r="N149" s="17">
        <f t="shared" si="28"/>
        <v>-4041.4969793900491</v>
      </c>
      <c r="O149" s="24">
        <f t="shared" si="34"/>
        <v>42.289277053446291</v>
      </c>
      <c r="P149" s="7"/>
      <c r="Q149" s="25">
        <f t="shared" ref="Q149" si="35">I149-$J$4</f>
        <v>547.17074222545568</v>
      </c>
      <c r="R149" s="24">
        <f t="shared" ref="R149" si="36">J149-$J$3</f>
        <v>-4050.0782895837547</v>
      </c>
      <c r="S149" s="7"/>
      <c r="T149" s="25">
        <f t="shared" ref="T149" si="37">Q149/$J$7</f>
        <v>-0.13309460718077321</v>
      </c>
      <c r="U149" s="24">
        <f t="shared" ref="U149" si="38">R149/$J$6</f>
        <v>-0.99101538365180242</v>
      </c>
      <c r="V149" s="7"/>
      <c r="W149" s="25">
        <f t="shared" ref="W149" si="39">(T149-U149*SIN(-$J$11*PI()/180))/(COS(-$J$11*PI()/180))</f>
        <v>-0.13104925604741696</v>
      </c>
      <c r="X149" s="24">
        <f>IF(MOD(ATAN2(U149,W149)*180/PI()-$J$9+360,360)&gt;5,MOD(ATAN2(U149,W149)*180/PI()-$J$9+360,360)-360,MOD(ATAN2(U149,W149)*180/PI()-$J$9+360,360))</f>
        <v>-7.6691441944717553E-2</v>
      </c>
      <c r="Y149" s="7"/>
      <c r="Z149" s="25">
        <f t="shared" si="30"/>
        <v>-636</v>
      </c>
      <c r="AA149" s="17">
        <f t="shared" si="31"/>
        <v>-6.2999999999872713E-2</v>
      </c>
      <c r="AB149" s="24">
        <f t="shared" ref="AB149" si="40">AA149*PI()/180</f>
        <v>-1.0995574287542059E-3</v>
      </c>
      <c r="AC149" s="17">
        <f t="shared" ref="AC149" si="41">X149-AA149</f>
        <v>-1.369144194484484E-2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-9977</v>
      </c>
      <c r="G154" s="2"/>
      <c r="I154" s="1"/>
      <c r="J154" s="3"/>
    </row>
    <row r="155" spans="1:29" x14ac:dyDescent="0.25">
      <c r="A155" t="s">
        <v>173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174</v>
      </c>
      <c r="B156" s="31">
        <v>9988</v>
      </c>
      <c r="G156" s="2"/>
      <c r="I156" s="1"/>
      <c r="J156" s="3"/>
    </row>
    <row r="157" spans="1:29" x14ac:dyDescent="0.25">
      <c r="A157" t="s">
        <v>175</v>
      </c>
      <c r="B157">
        <v>9988</v>
      </c>
      <c r="G157" s="2"/>
      <c r="I157" s="43">
        <f>J155</f>
        <v>-9986</v>
      </c>
      <c r="J157" s="39">
        <f>I157+B157</f>
        <v>2</v>
      </c>
    </row>
    <row r="158" spans="1:29" x14ac:dyDescent="0.25">
      <c r="A158" s="31" t="s">
        <v>176</v>
      </c>
      <c r="B158" s="31">
        <v>39998</v>
      </c>
      <c r="G158" s="2"/>
      <c r="I158" s="1"/>
      <c r="J158" s="3"/>
    </row>
    <row r="159" spans="1:29" x14ac:dyDescent="0.25">
      <c r="A159" t="s">
        <v>177</v>
      </c>
      <c r="B159">
        <v>39998</v>
      </c>
      <c r="G159" s="2"/>
      <c r="I159" s="43">
        <f>J157</f>
        <v>2</v>
      </c>
      <c r="J159" s="39">
        <f>I159+B159</f>
        <v>40000</v>
      </c>
    </row>
    <row r="160" spans="1:29" x14ac:dyDescent="0.25">
      <c r="A160" s="31" t="s">
        <v>178</v>
      </c>
      <c r="B160" s="31">
        <v>10004</v>
      </c>
      <c r="G160" s="2"/>
      <c r="I160" s="1"/>
      <c r="J160" s="3"/>
    </row>
    <row r="161" spans="1:10" x14ac:dyDescent="0.25">
      <c r="A161" t="s">
        <v>179</v>
      </c>
      <c r="B161">
        <v>10004</v>
      </c>
      <c r="G161" s="2"/>
      <c r="I161" s="43">
        <f>J159</f>
        <v>40000</v>
      </c>
      <c r="J161" s="39">
        <f>I161+B161</f>
        <v>50004</v>
      </c>
    </row>
    <row r="162" spans="1:10" x14ac:dyDescent="0.25">
      <c r="A162" s="31" t="s">
        <v>180</v>
      </c>
      <c r="B162" s="31">
        <v>-9983</v>
      </c>
      <c r="G162" s="2"/>
      <c r="I162" s="1"/>
      <c r="J162" s="3"/>
    </row>
    <row r="163" spans="1:10" x14ac:dyDescent="0.25">
      <c r="A163" t="s">
        <v>181</v>
      </c>
      <c r="B163">
        <v>-9997</v>
      </c>
      <c r="G163" s="2"/>
      <c r="I163" s="43">
        <f>J161</f>
        <v>50004</v>
      </c>
      <c r="J163" s="39">
        <f>I163+B163</f>
        <v>40007</v>
      </c>
    </row>
    <row r="164" spans="1:10" x14ac:dyDescent="0.25">
      <c r="A164" s="31" t="s">
        <v>182</v>
      </c>
      <c r="B164" s="31">
        <v>-40014</v>
      </c>
      <c r="G164" s="2"/>
      <c r="I164" s="1"/>
      <c r="J164" s="3"/>
    </row>
    <row r="165" spans="1:10" ht="15.75" thickBot="1" x14ac:dyDescent="0.3">
      <c r="A165" t="s">
        <v>183</v>
      </c>
      <c r="B165">
        <v>-40014</v>
      </c>
      <c r="G165" s="2"/>
      <c r="I165" s="4">
        <f>J163</f>
        <v>40007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4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2.0209142311305683</v>
      </c>
      <c r="L3" s="35" t="s">
        <v>1</v>
      </c>
      <c r="M3" s="11">
        <v>-4122.0572764739045</v>
      </c>
      <c r="N3" s="10" t="s">
        <v>2</v>
      </c>
      <c r="O3" s="35">
        <v>4096.8608672163718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-19.590207384805556</v>
      </c>
      <c r="L4" s="9" t="s">
        <v>5</v>
      </c>
      <c r="M4" s="13">
        <v>359.90690432434138</v>
      </c>
      <c r="N4" s="12" t="s">
        <v>6</v>
      </c>
      <c r="O4" s="9">
        <v>360.27774727158726</v>
      </c>
      <c r="Q4" s="2" t="s">
        <v>7</v>
      </c>
      <c r="R4" s="2">
        <f>MAX(AC20:AC149)</f>
        <v>0.23995223830530676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-172.28734783518888</v>
      </c>
      <c r="N5" s="14" t="s">
        <v>9</v>
      </c>
      <c r="O5" s="9">
        <v>-172.40585229569791</v>
      </c>
      <c r="Q5" s="5" t="s">
        <v>10</v>
      </c>
      <c r="R5" s="5">
        <f>MIN(AC20:AC149)</f>
        <v>-0.17811564264451363</v>
      </c>
      <c r="T5" s="45" t="s">
        <v>55</v>
      </c>
      <c r="U5" s="47">
        <v>8</v>
      </c>
    </row>
    <row r="6" spans="1:21" ht="15.75" thickBot="1" x14ac:dyDescent="0.3">
      <c r="A6" t="s">
        <v>161</v>
      </c>
      <c r="I6" s="32" t="s">
        <v>11</v>
      </c>
      <c r="J6" s="32">
        <f>(O3+O9)/2</f>
        <v>4090.4125133964662</v>
      </c>
      <c r="L6" s="37" t="s">
        <v>12</v>
      </c>
      <c r="M6" s="13">
        <v>-19.368853788091609</v>
      </c>
      <c r="N6" s="14" t="s">
        <v>13</v>
      </c>
      <c r="O6" s="9">
        <v>1.2596526813502824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-4115.3629292635396</v>
      </c>
      <c r="L7" s="38" t="s">
        <v>15</v>
      </c>
      <c r="M7" s="16">
        <f>SUM(M20:M84)</f>
        <v>1026.1764371371617</v>
      </c>
      <c r="N7" s="15" t="s">
        <v>15</v>
      </c>
      <c r="O7" s="36">
        <f>SUM(O20:O84)</f>
        <v>2218.1436673581425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-172.38876897010718</v>
      </c>
      <c r="L9" s="35" t="s">
        <v>18</v>
      </c>
      <c r="M9" s="11">
        <v>-4108.6685820531738</v>
      </c>
      <c r="N9" s="10" t="s">
        <v>19</v>
      </c>
      <c r="O9" s="35">
        <v>4083.9641595765606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-172.27723468786303</v>
      </c>
      <c r="L10" s="9" t="s">
        <v>21</v>
      </c>
      <c r="M10" s="13">
        <v>359.87362251595778</v>
      </c>
      <c r="N10" s="12" t="s">
        <v>22</v>
      </c>
      <c r="O10" s="9">
        <v>360.22733137198895</v>
      </c>
      <c r="T10" s="48"/>
    </row>
    <row r="11" spans="1:21" ht="15.75" thickBot="1" x14ac:dyDescent="0.3">
      <c r="I11" s="33" t="s">
        <v>23</v>
      </c>
      <c r="J11" s="33">
        <f>J9-J10</f>
        <v>-0.11153428224415052</v>
      </c>
      <c r="L11" s="37" t="s">
        <v>24</v>
      </c>
      <c r="M11" s="13">
        <v>-172.26712154053715</v>
      </c>
      <c r="N11" s="14" t="s">
        <v>25</v>
      </c>
      <c r="O11" s="9">
        <v>-172.37168564451645</v>
      </c>
    </row>
    <row r="12" spans="1:21" x14ac:dyDescent="0.25">
      <c r="I12" s="9"/>
      <c r="J12" s="9"/>
      <c r="L12" s="37" t="s">
        <v>26</v>
      </c>
      <c r="M12" s="13">
        <v>-19.811560981519502</v>
      </c>
      <c r="N12" s="14" t="s">
        <v>27</v>
      </c>
      <c r="O12" s="9">
        <v>2.7821757809108538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1070.5872369924452</v>
      </c>
      <c r="N13" s="15" t="s">
        <v>15</v>
      </c>
      <c r="O13" s="36">
        <f>SUM(O85:O149)</f>
        <v>2739.1707634359186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13511</v>
      </c>
      <c r="D20" s="17">
        <v>11208</v>
      </c>
      <c r="E20" s="17">
        <v>12973</v>
      </c>
      <c r="F20" s="17">
        <v>15266</v>
      </c>
      <c r="G20" s="24"/>
      <c r="H20" s="7"/>
      <c r="I20" s="25">
        <f t="shared" ref="I20:J51" si="0">C20-E20</f>
        <v>538</v>
      </c>
      <c r="J20" s="24">
        <f t="shared" si="0"/>
        <v>-4058</v>
      </c>
      <c r="K20" s="7"/>
      <c r="L20" s="25">
        <f>$M$3*SIN(2*PI()/$M$4*(AA20+$M$5))+$M$6</f>
        <v>529.37082022242839</v>
      </c>
      <c r="M20" s="17">
        <f t="shared" ref="M20:M83" si="1">(I20-L20)^2</f>
        <v>74.462743633650774</v>
      </c>
      <c r="N20" s="17">
        <f>$O$3*COS(2*PI()/$O$4*(AA20+$O$5))+$O$6</f>
        <v>-4058.573657351988</v>
      </c>
      <c r="O20" s="24">
        <f t="shared" ref="O20:O83" si="2">(J20-N20)^2</f>
        <v>0.32908275748988863</v>
      </c>
      <c r="P20" s="7"/>
      <c r="Q20" s="25">
        <f>I20-$J$4</f>
        <v>557.59020738480558</v>
      </c>
      <c r="R20" s="24">
        <f>J20-$J$3</f>
        <v>-4060.0209142311305</v>
      </c>
      <c r="S20" s="7"/>
      <c r="T20" s="25">
        <f>Q20/$J$7</f>
        <v>-0.13548992323857778</v>
      </c>
      <c r="U20" s="24">
        <f>R20/$J$6</f>
        <v>-0.99257004053605824</v>
      </c>
      <c r="V20" s="7"/>
      <c r="W20" s="25">
        <f>(T20-U20*SIN(-$J$11*PI()/180))/(COS(-$J$11*PI()/180))</f>
        <v>-0.13355800051740263</v>
      </c>
      <c r="X20" s="24">
        <f>IF(MOD(ATAN2(U20,W20)*180/PI()-$J$9+360,360)&gt;5,MOD(ATAN2(U20,W20)*180/PI()-$J$9+360,360)-360,MOD(ATAN2(U20,W20)*180/PI()-$J$9+360,360))</f>
        <v>5.233028096478165E-2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7.0330280964781652E-2</v>
      </c>
      <c r="AD20" s="17">
        <f ca="1">INDIRECT("AC"&amp;AE20)-AC20</f>
        <v>-5.3666068457096858E-2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13700</v>
      </c>
      <c r="D21" s="17">
        <v>11237</v>
      </c>
      <c r="E21" s="17">
        <v>12770</v>
      </c>
      <c r="F21" s="17">
        <v>15222</v>
      </c>
      <c r="G21" s="24"/>
      <c r="H21" s="7"/>
      <c r="I21" s="25">
        <f t="shared" si="0"/>
        <v>930</v>
      </c>
      <c r="J21" s="24">
        <f t="shared" si="0"/>
        <v>-3985</v>
      </c>
      <c r="K21" s="7"/>
      <c r="L21" s="25">
        <f t="shared" ref="L21:L84" si="3">$M$3*SIN(2*PI()/$M$4*(AA21+$M$5))+$M$6</f>
        <v>934.19898741608029</v>
      </c>
      <c r="M21" s="17">
        <f t="shared" si="1"/>
        <v>17.631495320400592</v>
      </c>
      <c r="N21" s="17">
        <f t="shared" ref="N21:N84" si="4">$O$3*COS(2*PI()/$O$4*(AA21+$O$5))+$O$6</f>
        <v>-3983.5923423930581</v>
      </c>
      <c r="O21" s="24">
        <f t="shared" si="2"/>
        <v>1.981499938381506</v>
      </c>
      <c r="P21" s="7"/>
      <c r="Q21" s="25">
        <f t="shared" ref="Q21:Q84" si="5">I21-$J$4</f>
        <v>949.59020738480558</v>
      </c>
      <c r="R21" s="24">
        <f t="shared" ref="R21:R84" si="6">J21-$J$3</f>
        <v>-3987.0209142311305</v>
      </c>
      <c r="S21" s="7"/>
      <c r="T21" s="25">
        <f t="shared" ref="T21:T84" si="7">Q21/$J$7</f>
        <v>-0.23074276162436505</v>
      </c>
      <c r="U21" s="24">
        <f t="shared" ref="U21:U84" si="8">R21/$J$6</f>
        <v>-0.97472342976980464</v>
      </c>
      <c r="V21" s="7"/>
      <c r="W21" s="25">
        <f t="shared" ref="W21:W84" si="9">(T21-U21*SIN(-$J$11*PI()/180))/(COS(-$J$11*PI()/180))</f>
        <v>-0.22884576035782625</v>
      </c>
      <c r="X21" s="24">
        <f t="shared" ref="X21:X83" si="10">MOD(ATAN2(U21,W21)*180/PI()-$J$9+360,360)</f>
        <v>5.6013849706790779</v>
      </c>
      <c r="Y21" s="7"/>
      <c r="Z21" s="25">
        <f t="shared" ref="Z21:Z84" si="11">B21</f>
        <v>636</v>
      </c>
      <c r="AA21" s="17">
        <f>360/40000*Z21+AA20</f>
        <v>5.7059999999999995</v>
      </c>
      <c r="AB21" s="24">
        <f t="shared" ref="AB21:AB84" si="12">AA21*PI()/180</f>
        <v>9.958848711879642E-2</v>
      </c>
      <c r="AC21" s="17">
        <f t="shared" ref="AC21:AC84" si="13">X21-AA21</f>
        <v>-0.10461502932092159</v>
      </c>
      <c r="AD21" s="17">
        <f t="shared" ref="AD21:AD83" ca="1" si="14">INDIRECT("AC"&amp;AE21)-AC21</f>
        <v>2.2885084052425064E-2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13900</v>
      </c>
      <c r="D22" s="17">
        <v>11293</v>
      </c>
      <c r="E22" s="17">
        <v>12573</v>
      </c>
      <c r="F22" s="17">
        <v>15167</v>
      </c>
      <c r="G22" s="24"/>
      <c r="H22" s="7"/>
      <c r="I22" s="25">
        <f t="shared" si="0"/>
        <v>1327</v>
      </c>
      <c r="J22" s="24">
        <f t="shared" si="0"/>
        <v>-3874</v>
      </c>
      <c r="K22" s="7"/>
      <c r="L22" s="25">
        <f t="shared" si="3"/>
        <v>1330.1250146192951</v>
      </c>
      <c r="M22" s="17">
        <f t="shared" si="1"/>
        <v>9.7657163708083701</v>
      </c>
      <c r="N22" s="17">
        <f>$O$3*COS(2*PI()/$O$4*(AA22+$O$5))+$O$6</f>
        <v>-3868.7233474802647</v>
      </c>
      <c r="O22" s="24">
        <f>(J22-N22)^2</f>
        <v>27.843061814028971</v>
      </c>
      <c r="P22" s="7"/>
      <c r="Q22" s="25">
        <f t="shared" si="5"/>
        <v>1346.5902073848056</v>
      </c>
      <c r="R22" s="24">
        <f t="shared" si="6"/>
        <v>-3876.0209142311305</v>
      </c>
      <c r="S22" s="7"/>
      <c r="T22" s="25">
        <f t="shared" si="7"/>
        <v>-0.32721055968344043</v>
      </c>
      <c r="U22" s="24">
        <f t="shared" si="8"/>
        <v>-0.94758680244029569</v>
      </c>
      <c r="V22" s="7"/>
      <c r="W22" s="25">
        <f t="shared" si="9"/>
        <v>-0.32536656651843471</v>
      </c>
      <c r="X22" s="24">
        <f t="shared" si="10"/>
        <v>11.33936144422114</v>
      </c>
      <c r="Y22" s="7"/>
      <c r="Z22" s="25">
        <f t="shared" si="11"/>
        <v>637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-9.9638555778859939E-2</v>
      </c>
      <c r="AD22" s="17">
        <f t="shared" ca="1" si="14"/>
        <v>2.3180172193573156E-2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14105</v>
      </c>
      <c r="D23" s="17">
        <v>11380</v>
      </c>
      <c r="E23" s="17">
        <v>12393</v>
      </c>
      <c r="F23" s="17">
        <v>15099</v>
      </c>
      <c r="G23" s="24"/>
      <c r="H23" s="7"/>
      <c r="I23" s="25">
        <f t="shared" si="0"/>
        <v>1712</v>
      </c>
      <c r="J23" s="24">
        <f t="shared" si="0"/>
        <v>-3719</v>
      </c>
      <c r="K23" s="7"/>
      <c r="L23" s="25">
        <f t="shared" si="3"/>
        <v>1713.7196201772501</v>
      </c>
      <c r="M23" s="17">
        <f t="shared" si="1"/>
        <v>2.957093554005787</v>
      </c>
      <c r="N23" s="17">
        <f t="shared" si="4"/>
        <v>-3714.6588374552116</v>
      </c>
      <c r="O23" s="24">
        <f t="shared" si="2"/>
        <v>18.845692240273728</v>
      </c>
      <c r="P23" s="7"/>
      <c r="Q23" s="25">
        <f t="shared" si="5"/>
        <v>1731.5902073848056</v>
      </c>
      <c r="R23" s="24">
        <f t="shared" si="6"/>
        <v>-3721.0209142311305</v>
      </c>
      <c r="S23" s="7"/>
      <c r="T23" s="25">
        <f t="shared" si="7"/>
        <v>-0.42076245452662431</v>
      </c>
      <c r="U23" s="24">
        <f t="shared" si="8"/>
        <v>-0.90969331382701735</v>
      </c>
      <c r="V23" s="7"/>
      <c r="W23" s="25">
        <f t="shared" si="9"/>
        <v>-0.41899240370615076</v>
      </c>
      <c r="X23" s="24">
        <f t="shared" si="10"/>
        <v>17.118925327959403</v>
      </c>
      <c r="Y23" s="7"/>
      <c r="Z23" s="25">
        <f t="shared" si="11"/>
        <v>639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-7.1074672040595033E-2</v>
      </c>
      <c r="AD23" s="17">
        <f t="shared" ca="1" si="14"/>
        <v>3.6064151476800532E-2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14280</v>
      </c>
      <c r="D24" s="17">
        <v>11475</v>
      </c>
      <c r="E24" s="17">
        <v>12219</v>
      </c>
      <c r="F24" s="17">
        <v>15009</v>
      </c>
      <c r="G24" s="24"/>
      <c r="H24" s="7"/>
      <c r="I24" s="25">
        <f t="shared" si="0"/>
        <v>2061</v>
      </c>
      <c r="J24" s="24">
        <f t="shared" si="0"/>
        <v>-3534</v>
      </c>
      <c r="K24" s="7"/>
      <c r="L24" s="25">
        <f t="shared" si="3"/>
        <v>2064.791017724579</v>
      </c>
      <c r="M24" s="17">
        <f t="shared" si="1"/>
        <v>14.371815388071974</v>
      </c>
      <c r="N24" s="17">
        <f t="shared" si="4"/>
        <v>-3532.0652229133248</v>
      </c>
      <c r="O24" s="24">
        <f t="shared" si="2"/>
        <v>3.7433623751235285</v>
      </c>
      <c r="P24" s="7"/>
      <c r="Q24" s="25">
        <f t="shared" si="5"/>
        <v>2080.5902073848056</v>
      </c>
      <c r="R24" s="24">
        <f t="shared" si="6"/>
        <v>-3536.0209142311305</v>
      </c>
      <c r="S24" s="7"/>
      <c r="T24" s="25">
        <f t="shared" si="7"/>
        <v>-0.50556663972213389</v>
      </c>
      <c r="U24" s="24">
        <f t="shared" si="8"/>
        <v>-0.86446560161116914</v>
      </c>
      <c r="V24" s="7"/>
      <c r="W24" s="25">
        <f t="shared" si="9"/>
        <v>-0.50388479178623879</v>
      </c>
      <c r="X24" s="24">
        <f t="shared" si="10"/>
        <v>22.626074087860104</v>
      </c>
      <c r="Y24" s="7"/>
      <c r="Z24" s="25">
        <f t="shared" si="11"/>
        <v>612</v>
      </c>
      <c r="AA24" s="17">
        <f t="shared" si="15"/>
        <v>22.697999999999997</v>
      </c>
      <c r="AB24" s="24">
        <f t="shared" si="12"/>
        <v>0.39615483361767284</v>
      </c>
      <c r="AC24" s="17">
        <f t="shared" si="13"/>
        <v>-7.1925912139892745E-2</v>
      </c>
      <c r="AD24" s="17">
        <f t="shared" ca="1" si="14"/>
        <v>-4.0469514278562713E-3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14448</v>
      </c>
      <c r="D25" s="17">
        <v>11586</v>
      </c>
      <c r="E25" s="17">
        <v>12057</v>
      </c>
      <c r="F25" s="17">
        <v>14905</v>
      </c>
      <c r="G25" s="24"/>
      <c r="H25" s="7"/>
      <c r="I25" s="25">
        <f t="shared" si="0"/>
        <v>2391</v>
      </c>
      <c r="J25" s="24">
        <f t="shared" si="0"/>
        <v>-3319</v>
      </c>
      <c r="K25" s="7"/>
      <c r="L25" s="25">
        <f t="shared" si="3"/>
        <v>2400.2783398697406</v>
      </c>
      <c r="M25" s="17">
        <f t="shared" si="1"/>
        <v>86.087590738418911</v>
      </c>
      <c r="N25" s="17">
        <f t="shared" si="4"/>
        <v>-3314.2516283618197</v>
      </c>
      <c r="O25" s="24">
        <f t="shared" si="2"/>
        <v>22.547033214274951</v>
      </c>
      <c r="P25" s="7"/>
      <c r="Q25" s="25">
        <f t="shared" si="5"/>
        <v>2410.5902073848056</v>
      </c>
      <c r="R25" s="24">
        <f t="shared" si="6"/>
        <v>-3321.0209142311305</v>
      </c>
      <c r="S25" s="7"/>
      <c r="T25" s="25">
        <f t="shared" si="7"/>
        <v>-0.58575397815914865</v>
      </c>
      <c r="U25" s="24">
        <f t="shared" si="8"/>
        <v>-0.81190366579275086</v>
      </c>
      <c r="V25" s="7"/>
      <c r="W25" s="25">
        <f t="shared" si="9"/>
        <v>-0.58417460147465516</v>
      </c>
      <c r="X25" s="24">
        <f t="shared" si="10"/>
        <v>28.124245574220652</v>
      </c>
      <c r="Y25" s="7"/>
      <c r="Z25" s="25">
        <f t="shared" si="11"/>
        <v>619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-0.14475442577934672</v>
      </c>
      <c r="AD25" s="17">
        <f t="shared" ca="1" si="14"/>
        <v>0.10423565446290084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14610</v>
      </c>
      <c r="D26" s="17">
        <v>11707</v>
      </c>
      <c r="E26" s="17">
        <v>11903</v>
      </c>
      <c r="F26" s="17">
        <v>14778</v>
      </c>
      <c r="G26" s="24"/>
      <c r="H26" s="7"/>
      <c r="I26" s="25">
        <f t="shared" si="0"/>
        <v>2707</v>
      </c>
      <c r="J26" s="24">
        <f t="shared" si="0"/>
        <v>-3071</v>
      </c>
      <c r="K26" s="7"/>
      <c r="L26" s="25">
        <f t="shared" si="3"/>
        <v>2711.4411015887895</v>
      </c>
      <c r="M26" s="17">
        <f t="shared" si="1"/>
        <v>19.723383321948436</v>
      </c>
      <c r="N26" s="17">
        <f t="shared" si="4"/>
        <v>-3066.4446799236621</v>
      </c>
      <c r="O26" s="24">
        <f t="shared" si="2"/>
        <v>20.750940997887323</v>
      </c>
      <c r="P26" s="7"/>
      <c r="Q26" s="25">
        <f t="shared" si="5"/>
        <v>2726.5902073848056</v>
      </c>
      <c r="R26" s="24">
        <f t="shared" si="6"/>
        <v>-3073.0209142311305</v>
      </c>
      <c r="S26" s="7"/>
      <c r="T26" s="25">
        <f t="shared" si="7"/>
        <v>-0.66253942951095679</v>
      </c>
      <c r="U26" s="24">
        <f t="shared" si="8"/>
        <v>-0.75127408401150564</v>
      </c>
      <c r="V26" s="7"/>
      <c r="W26" s="25">
        <f t="shared" si="9"/>
        <v>-0.66107822245812109</v>
      </c>
      <c r="X26" s="24">
        <f t="shared" si="10"/>
        <v>33.734699196813779</v>
      </c>
      <c r="Y26" s="7"/>
      <c r="Z26" s="25">
        <f t="shared" si="11"/>
        <v>616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-7.8300803186216683E-2</v>
      </c>
      <c r="AD26" s="17">
        <f t="shared" ca="1" si="14"/>
        <v>-2.2059156491621934E-2</v>
      </c>
      <c r="AE26" s="17">
        <v>143</v>
      </c>
    </row>
    <row r="27" spans="1:31" s="17" customFormat="1" x14ac:dyDescent="0.25">
      <c r="A27" s="17">
        <v>7</v>
      </c>
      <c r="B27" s="17">
        <v>612</v>
      </c>
      <c r="C27" s="17">
        <v>14751</v>
      </c>
      <c r="D27" s="17">
        <v>11849</v>
      </c>
      <c r="E27" s="17">
        <v>11758</v>
      </c>
      <c r="F27" s="17">
        <v>14639</v>
      </c>
      <c r="G27" s="24"/>
      <c r="H27" s="7"/>
      <c r="I27" s="25">
        <f t="shared" si="0"/>
        <v>2993</v>
      </c>
      <c r="J27" s="24">
        <f t="shared" si="0"/>
        <v>-2790</v>
      </c>
      <c r="K27" s="7"/>
      <c r="L27" s="25">
        <f t="shared" si="3"/>
        <v>2995.2766012881448</v>
      </c>
      <c r="M27" s="17">
        <f t="shared" si="1"/>
        <v>5.1829134251824494</v>
      </c>
      <c r="N27" s="17">
        <f t="shared" si="4"/>
        <v>-2791.8645774775005</v>
      </c>
      <c r="O27" s="24">
        <f t="shared" si="2"/>
        <v>3.4766491696019823</v>
      </c>
      <c r="P27" s="7"/>
      <c r="Q27" s="25">
        <f t="shared" si="5"/>
        <v>3012.5902073848056</v>
      </c>
      <c r="R27" s="24">
        <f t="shared" si="6"/>
        <v>-2792.0209142311305</v>
      </c>
      <c r="S27" s="7"/>
      <c r="T27" s="25">
        <f t="shared" si="7"/>
        <v>-0.73203512282303629</v>
      </c>
      <c r="U27" s="24">
        <f t="shared" si="8"/>
        <v>-0.68257685626743336</v>
      </c>
      <c r="V27" s="7"/>
      <c r="W27" s="25">
        <f t="shared" si="9"/>
        <v>-0.73070777641573614</v>
      </c>
      <c r="X27" s="24">
        <f t="shared" si="10"/>
        <v>39.339284192058017</v>
      </c>
      <c r="Y27" s="7"/>
      <c r="Z27" s="25">
        <f t="shared" si="11"/>
        <v>612</v>
      </c>
      <c r="AA27" s="17">
        <f t="shared" si="15"/>
        <v>39.320999999999998</v>
      </c>
      <c r="AB27" s="24">
        <f t="shared" si="12"/>
        <v>0.68628091517669021</v>
      </c>
      <c r="AC27" s="17">
        <f t="shared" si="13"/>
        <v>1.8284192058018789E-2</v>
      </c>
      <c r="AD27" s="17">
        <f t="shared" ca="1" si="14"/>
        <v>-8.3544415610703027E-2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14878</v>
      </c>
      <c r="D28" s="17">
        <v>11997</v>
      </c>
      <c r="E28" s="17">
        <v>11622</v>
      </c>
      <c r="F28" s="17">
        <v>14476</v>
      </c>
      <c r="G28" s="24"/>
      <c r="H28" s="7"/>
      <c r="I28" s="25">
        <f t="shared" si="0"/>
        <v>3256</v>
      </c>
      <c r="J28" s="24">
        <f t="shared" si="0"/>
        <v>-2479</v>
      </c>
      <c r="K28" s="7"/>
      <c r="L28" s="25">
        <f t="shared" si="3"/>
        <v>3258.3416656397171</v>
      </c>
      <c r="M28" s="17">
        <f t="shared" si="1"/>
        <v>5.4833979682317935</v>
      </c>
      <c r="N28" s="17">
        <f t="shared" si="4"/>
        <v>-2482.3360213289475</v>
      </c>
      <c r="O28" s="24">
        <f t="shared" si="2"/>
        <v>11.12903830719252</v>
      </c>
      <c r="P28" s="7"/>
      <c r="Q28" s="25">
        <f t="shared" si="5"/>
        <v>3275.5902073848056</v>
      </c>
      <c r="R28" s="24">
        <f t="shared" si="6"/>
        <v>-2481.0209142311305</v>
      </c>
      <c r="S28" s="7"/>
      <c r="T28" s="25">
        <f t="shared" si="7"/>
        <v>-0.79594200163799045</v>
      </c>
      <c r="U28" s="24">
        <f t="shared" si="8"/>
        <v>-0.60654540492079112</v>
      </c>
      <c r="V28" s="7"/>
      <c r="W28" s="25">
        <f t="shared" si="9"/>
        <v>-0.79476278240145448</v>
      </c>
      <c r="X28" s="24">
        <f t="shared" si="10"/>
        <v>45.038694961579779</v>
      </c>
      <c r="Y28" s="7"/>
      <c r="Z28" s="25">
        <f t="shared" si="11"/>
        <v>630</v>
      </c>
      <c r="AA28" s="17">
        <f t="shared" si="15"/>
        <v>44.991</v>
      </c>
      <c r="AB28" s="24">
        <f t="shared" si="12"/>
        <v>0.78524108376476875</v>
      </c>
      <c r="AC28" s="17">
        <f t="shared" si="13"/>
        <v>4.769496157977926E-2</v>
      </c>
      <c r="AD28" s="17">
        <f t="shared" ca="1" si="14"/>
        <v>-9.3800548660993854E-3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15007</v>
      </c>
      <c r="D29" s="17">
        <v>12170</v>
      </c>
      <c r="E29" s="17">
        <v>11513</v>
      </c>
      <c r="F29" s="17">
        <v>14313</v>
      </c>
      <c r="G29" s="24"/>
      <c r="H29" s="7"/>
      <c r="I29" s="25">
        <f t="shared" si="0"/>
        <v>3494</v>
      </c>
      <c r="J29" s="24">
        <f t="shared" si="0"/>
        <v>-2143</v>
      </c>
      <c r="K29" s="7"/>
      <c r="L29" s="25">
        <f t="shared" si="3"/>
        <v>3492.033931367027</v>
      </c>
      <c r="M29" s="17">
        <f t="shared" si="1"/>
        <v>3.8654258695603985</v>
      </c>
      <c r="N29" s="17">
        <f t="shared" si="4"/>
        <v>-2144.1617652607342</v>
      </c>
      <c r="O29" s="24">
        <f t="shared" si="2"/>
        <v>1.3496985210488686</v>
      </c>
      <c r="P29" s="7"/>
      <c r="Q29" s="25">
        <f t="shared" si="5"/>
        <v>3513.5902073848056</v>
      </c>
      <c r="R29" s="24">
        <f t="shared" si="6"/>
        <v>-2145.0209142311305</v>
      </c>
      <c r="S29" s="7"/>
      <c r="T29" s="25">
        <f t="shared" si="7"/>
        <v>-0.85377408208650418</v>
      </c>
      <c r="U29" s="24">
        <f t="shared" si="8"/>
        <v>-0.5244021005720072</v>
      </c>
      <c r="V29" s="7"/>
      <c r="W29" s="25">
        <f t="shared" si="9"/>
        <v>-0.85275487610609757</v>
      </c>
      <c r="X29" s="24">
        <f t="shared" si="10"/>
        <v>50.799308058154054</v>
      </c>
      <c r="Y29" s="7"/>
      <c r="Z29" s="25">
        <f t="shared" si="11"/>
        <v>638</v>
      </c>
      <c r="AA29" s="17">
        <f t="shared" si="15"/>
        <v>50.732999999999997</v>
      </c>
      <c r="AB29" s="24">
        <f t="shared" si="12"/>
        <v>0.88545788941428316</v>
      </c>
      <c r="AC29" s="17">
        <f t="shared" si="13"/>
        <v>6.6308058154056937E-2</v>
      </c>
      <c r="AD29" s="17">
        <f t="shared" ca="1" si="14"/>
        <v>3.7407652140259984E-3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15102</v>
      </c>
      <c r="D30" s="17">
        <v>12353</v>
      </c>
      <c r="E30" s="17">
        <v>11413</v>
      </c>
      <c r="F30" s="17">
        <v>14138</v>
      </c>
      <c r="G30" s="24"/>
      <c r="H30" s="7"/>
      <c r="I30" s="25">
        <f t="shared" si="0"/>
        <v>3689</v>
      </c>
      <c r="J30" s="24">
        <f t="shared" si="0"/>
        <v>-1785</v>
      </c>
      <c r="K30" s="7"/>
      <c r="L30" s="25">
        <f t="shared" si="3"/>
        <v>3690.1886784447738</v>
      </c>
      <c r="M30" s="17">
        <f t="shared" si="1"/>
        <v>1.4129564450698924</v>
      </c>
      <c r="N30" s="17">
        <f t="shared" si="4"/>
        <v>-1785.0700625409249</v>
      </c>
      <c r="O30" s="24">
        <f t="shared" si="2"/>
        <v>4.9087596408584596E-3</v>
      </c>
      <c r="P30" s="7"/>
      <c r="Q30" s="25">
        <f t="shared" si="5"/>
        <v>3708.5902073848056</v>
      </c>
      <c r="R30" s="24">
        <f t="shared" si="6"/>
        <v>-1787.0209142311305</v>
      </c>
      <c r="S30" s="7"/>
      <c r="T30" s="25">
        <f t="shared" si="7"/>
        <v>-0.90115750934474015</v>
      </c>
      <c r="U30" s="24">
        <f t="shared" si="8"/>
        <v>-0.43688036558133869</v>
      </c>
      <c r="V30" s="7"/>
      <c r="W30" s="25">
        <f t="shared" si="9"/>
        <v>-0.90030876670721238</v>
      </c>
      <c r="X30" s="24">
        <f t="shared" si="10"/>
        <v>56.503503467158055</v>
      </c>
      <c r="Y30" s="7"/>
      <c r="Z30" s="25">
        <f t="shared" si="11"/>
        <v>637</v>
      </c>
      <c r="AA30" s="17">
        <f t="shared" si="15"/>
        <v>56.465999999999994</v>
      </c>
      <c r="AB30" s="24">
        <f t="shared" si="12"/>
        <v>0.98551761543111793</v>
      </c>
      <c r="AC30" s="17">
        <f t="shared" si="13"/>
        <v>3.7503467158060744E-2</v>
      </c>
      <c r="AD30" s="17">
        <f t="shared" ca="1" si="14"/>
        <v>0.20244877114724602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15179</v>
      </c>
      <c r="D31" s="17">
        <v>12532</v>
      </c>
      <c r="E31" s="17">
        <v>11330</v>
      </c>
      <c r="F31" s="17">
        <v>13947</v>
      </c>
      <c r="G31" s="24"/>
      <c r="H31" s="7"/>
      <c r="I31" s="25">
        <f t="shared" si="0"/>
        <v>3849</v>
      </c>
      <c r="J31" s="24">
        <f t="shared" si="0"/>
        <v>-1415</v>
      </c>
      <c r="K31" s="7"/>
      <c r="L31" s="25">
        <f t="shared" si="3"/>
        <v>3848.3114597052327</v>
      </c>
      <c r="M31" s="17">
        <f t="shared" si="1"/>
        <v>0.47408773751828936</v>
      </c>
      <c r="N31" s="17">
        <f t="shared" si="4"/>
        <v>-1415.9824601940497</v>
      </c>
      <c r="O31" s="24">
        <f t="shared" si="2"/>
        <v>0.96522803289224479</v>
      </c>
      <c r="P31" s="7"/>
      <c r="Q31" s="25">
        <f t="shared" si="5"/>
        <v>3868.5902073848056</v>
      </c>
      <c r="R31" s="24">
        <f t="shared" si="6"/>
        <v>-1417.0209142311305</v>
      </c>
      <c r="S31" s="7"/>
      <c r="T31" s="25">
        <f t="shared" si="7"/>
        <v>-0.94003621888995947</v>
      </c>
      <c r="U31" s="24">
        <f t="shared" si="8"/>
        <v>-0.34642494114964212</v>
      </c>
      <c r="V31" s="7"/>
      <c r="W31" s="25">
        <f t="shared" si="9"/>
        <v>-0.93936363432711711</v>
      </c>
      <c r="X31" s="24">
        <f t="shared" si="10"/>
        <v>62.145458679085436</v>
      </c>
      <c r="Y31" s="7"/>
      <c r="Z31" s="25">
        <f t="shared" si="11"/>
        <v>624</v>
      </c>
      <c r="AA31" s="17">
        <f t="shared" si="15"/>
        <v>62.081999999999994</v>
      </c>
      <c r="AB31" s="24">
        <f t="shared" si="12"/>
        <v>1.0835353062231194</v>
      </c>
      <c r="AC31" s="17">
        <f t="shared" si="13"/>
        <v>6.3458679085442782E-2</v>
      </c>
      <c r="AD31" s="17">
        <f t="shared" ca="1" si="14"/>
        <v>2.4070590931529523E-2</v>
      </c>
      <c r="AE31" s="17">
        <v>138</v>
      </c>
    </row>
    <row r="32" spans="1:31" s="17" customFormat="1" x14ac:dyDescent="0.25">
      <c r="A32" s="17">
        <v>12</v>
      </c>
      <c r="B32" s="17">
        <v>627</v>
      </c>
      <c r="C32" s="17">
        <v>15248</v>
      </c>
      <c r="D32" s="17">
        <v>12730</v>
      </c>
      <c r="E32" s="17">
        <v>11272</v>
      </c>
      <c r="F32" s="17">
        <v>13761</v>
      </c>
      <c r="G32" s="24"/>
      <c r="H32" s="7"/>
      <c r="I32" s="25">
        <f t="shared" si="0"/>
        <v>3976</v>
      </c>
      <c r="J32" s="24">
        <f t="shared" si="0"/>
        <v>-1031</v>
      </c>
      <c r="K32" s="7"/>
      <c r="L32" s="25">
        <f t="shared" si="3"/>
        <v>3969.7760325475779</v>
      </c>
      <c r="M32" s="17">
        <f t="shared" si="1"/>
        <v>38.737770848810023</v>
      </c>
      <c r="N32" s="17">
        <f t="shared" si="4"/>
        <v>-1031.4438968449767</v>
      </c>
      <c r="O32" s="24">
        <f t="shared" si="2"/>
        <v>0.19704440898029899</v>
      </c>
      <c r="P32" s="7"/>
      <c r="Q32" s="25">
        <f t="shared" si="5"/>
        <v>3995.5902073848056</v>
      </c>
      <c r="R32" s="24">
        <f t="shared" si="6"/>
        <v>-1033.0209142311305</v>
      </c>
      <c r="S32" s="7"/>
      <c r="T32" s="25">
        <f t="shared" si="7"/>
        <v>-0.97089619459147725</v>
      </c>
      <c r="U32" s="24">
        <f t="shared" si="8"/>
        <v>-0.25254687903674622</v>
      </c>
      <c r="V32" s="7"/>
      <c r="W32" s="25">
        <f t="shared" si="9"/>
        <v>-0.97040641556355034</v>
      </c>
      <c r="X32" s="24">
        <f t="shared" si="10"/>
        <v>67.801213528501535</v>
      </c>
      <c r="Y32" s="7"/>
      <c r="Z32" s="25">
        <f t="shared" si="11"/>
        <v>627</v>
      </c>
      <c r="AA32" s="17">
        <f t="shared" si="15"/>
        <v>67.724999999999994</v>
      </c>
      <c r="AB32" s="24">
        <f t="shared" si="12"/>
        <v>1.1820242359131596</v>
      </c>
      <c r="AC32" s="17">
        <f t="shared" si="13"/>
        <v>7.6213528501540395E-2</v>
      </c>
      <c r="AD32" s="17">
        <f t="shared" ca="1" si="14"/>
        <v>2.6026092680538682E-2</v>
      </c>
      <c r="AE32" s="17">
        <v>137</v>
      </c>
    </row>
    <row r="33" spans="1:31" s="17" customFormat="1" x14ac:dyDescent="0.25">
      <c r="A33" s="17">
        <v>13</v>
      </c>
      <c r="B33" s="17">
        <v>609</v>
      </c>
      <c r="C33" s="17">
        <v>15285</v>
      </c>
      <c r="D33" s="17">
        <v>12920</v>
      </c>
      <c r="E33" s="17">
        <v>11230</v>
      </c>
      <c r="F33" s="17">
        <v>13565</v>
      </c>
      <c r="G33" s="24"/>
      <c r="H33" s="7"/>
      <c r="I33" s="25">
        <f t="shared" si="0"/>
        <v>4055</v>
      </c>
      <c r="J33" s="24">
        <f t="shared" si="0"/>
        <v>-645</v>
      </c>
      <c r="K33" s="7"/>
      <c r="L33" s="25">
        <f t="shared" si="3"/>
        <v>4050.72799782731</v>
      </c>
      <c r="M33" s="17">
        <f t="shared" si="1"/>
        <v>18.250002563468154</v>
      </c>
      <c r="N33" s="17">
        <f t="shared" si="4"/>
        <v>-648.34236616978524</v>
      </c>
      <c r="O33" s="24">
        <f t="shared" si="2"/>
        <v>11.171411612924834</v>
      </c>
      <c r="P33" s="7"/>
      <c r="Q33" s="25">
        <f t="shared" si="5"/>
        <v>4074.5902073848056</v>
      </c>
      <c r="R33" s="24">
        <f t="shared" si="6"/>
        <v>-647.02091423113052</v>
      </c>
      <c r="S33" s="7"/>
      <c r="T33" s="25">
        <f t="shared" si="7"/>
        <v>-0.99009255742942937</v>
      </c>
      <c r="U33" s="24">
        <f t="shared" si="8"/>
        <v>-0.15817986868367903</v>
      </c>
      <c r="V33" s="7"/>
      <c r="W33" s="25">
        <f t="shared" si="9"/>
        <v>-0.98978651364490944</v>
      </c>
      <c r="X33" s="24">
        <f t="shared" si="10"/>
        <v>73.308989089888939</v>
      </c>
      <c r="Y33" s="7"/>
      <c r="Z33" s="25">
        <f t="shared" si="11"/>
        <v>609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0.1029890898889505</v>
      </c>
      <c r="AD33" s="17">
        <f t="shared" ca="1" si="14"/>
        <v>3.5772439375108434E-2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15303</v>
      </c>
      <c r="D34" s="17">
        <v>13111</v>
      </c>
      <c r="E34" s="17">
        <v>11204</v>
      </c>
      <c r="F34" s="17">
        <v>13366</v>
      </c>
      <c r="G34" s="24"/>
      <c r="H34" s="7"/>
      <c r="I34" s="25">
        <f t="shared" si="0"/>
        <v>4099</v>
      </c>
      <c r="J34" s="24">
        <f t="shared" si="0"/>
        <v>-255</v>
      </c>
      <c r="K34" s="7"/>
      <c r="L34" s="25">
        <f t="shared" si="3"/>
        <v>4094.7674651961061</v>
      </c>
      <c r="M34" s="17">
        <f t="shared" si="1"/>
        <v>17.914350866173521</v>
      </c>
      <c r="N34" s="17">
        <f t="shared" si="4"/>
        <v>-254.17584152685308</v>
      </c>
      <c r="O34" s="24">
        <f t="shared" si="2"/>
        <v>0.67923718885986761</v>
      </c>
      <c r="P34" s="7"/>
      <c r="Q34" s="25">
        <f t="shared" si="5"/>
        <v>4118.5902073848056</v>
      </c>
      <c r="R34" s="24">
        <f t="shared" si="6"/>
        <v>-257.02091423113058</v>
      </c>
      <c r="S34" s="7"/>
      <c r="T34" s="25">
        <f t="shared" si="7"/>
        <v>-1.0007842025543647</v>
      </c>
      <c r="U34" s="24">
        <f t="shared" si="8"/>
        <v>-6.2834961850269169E-2</v>
      </c>
      <c r="V34" s="7"/>
      <c r="W34" s="25">
        <f t="shared" si="9"/>
        <v>-1.0006637815145523</v>
      </c>
      <c r="X34" s="24">
        <f t="shared" si="10"/>
        <v>78.795696531617239</v>
      </c>
      <c r="Y34" s="7"/>
      <c r="Z34" s="25">
        <f t="shared" si="11"/>
        <v>617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3.6696531617252504E-2</v>
      </c>
      <c r="AD34" s="17">
        <f t="shared" ca="1" si="14"/>
        <v>8.7347316597856661E-3</v>
      </c>
      <c r="AE34" s="17">
        <v>135</v>
      </c>
    </row>
    <row r="35" spans="1:31" s="17" customFormat="1" x14ac:dyDescent="0.25">
      <c r="A35" s="17">
        <v>15</v>
      </c>
      <c r="B35" s="17">
        <v>629</v>
      </c>
      <c r="C35" s="17">
        <v>15313</v>
      </c>
      <c r="D35" s="17">
        <v>13317</v>
      </c>
      <c r="E35" s="17">
        <v>11205</v>
      </c>
      <c r="F35" s="17">
        <v>13172</v>
      </c>
      <c r="G35" s="24"/>
      <c r="H35" s="7"/>
      <c r="I35" s="25">
        <f t="shared" si="0"/>
        <v>4108</v>
      </c>
      <c r="J35" s="24">
        <f t="shared" si="0"/>
        <v>145</v>
      </c>
      <c r="K35" s="7"/>
      <c r="L35" s="25">
        <f t="shared" si="3"/>
        <v>4099.8937995283604</v>
      </c>
      <c r="M35" s="17">
        <f t="shared" si="1"/>
        <v>65.710486086409546</v>
      </c>
      <c r="N35" s="17">
        <f t="shared" si="4"/>
        <v>150.09606379867543</v>
      </c>
      <c r="O35" s="24">
        <f t="shared" si="2"/>
        <v>25.969866240170262</v>
      </c>
      <c r="P35" s="7"/>
      <c r="Q35" s="25">
        <f t="shared" si="5"/>
        <v>4127.5902073848056</v>
      </c>
      <c r="R35" s="24">
        <f t="shared" si="6"/>
        <v>142.97908576886942</v>
      </c>
      <c r="S35" s="7"/>
      <c r="T35" s="25">
        <f t="shared" si="7"/>
        <v>-1.0029711299662831</v>
      </c>
      <c r="U35" s="24">
        <f t="shared" si="8"/>
        <v>3.4954686183997372E-2</v>
      </c>
      <c r="V35" s="7"/>
      <c r="W35" s="25">
        <f t="shared" si="9"/>
        <v>-1.0030410745953577</v>
      </c>
      <c r="X35" s="24">
        <f t="shared" si="10"/>
        <v>84.384645207055087</v>
      </c>
      <c r="Y35" s="7"/>
      <c r="Z35" s="25">
        <f t="shared" si="11"/>
        <v>629</v>
      </c>
      <c r="AA35" s="17">
        <f t="shared" si="15"/>
        <v>84.419999999999987</v>
      </c>
      <c r="AB35" s="24">
        <f t="shared" si="12"/>
        <v>1.4734069545336126</v>
      </c>
      <c r="AC35" s="17">
        <f t="shared" si="13"/>
        <v>-3.5354792944900737E-2</v>
      </c>
      <c r="AD35" s="17">
        <f t="shared" ca="1" si="14"/>
        <v>0.10678331399238061</v>
      </c>
      <c r="AE35" s="17">
        <v>134</v>
      </c>
    </row>
    <row r="36" spans="1:31" s="17" customFormat="1" x14ac:dyDescent="0.25">
      <c r="A36" s="17">
        <v>16</v>
      </c>
      <c r="B36" s="17">
        <v>624</v>
      </c>
      <c r="C36" s="17">
        <v>15297</v>
      </c>
      <c r="D36" s="17">
        <v>13518</v>
      </c>
      <c r="E36" s="17">
        <v>11227</v>
      </c>
      <c r="F36" s="17">
        <v>12973</v>
      </c>
      <c r="G36" s="24"/>
      <c r="H36" s="7"/>
      <c r="I36" s="25">
        <f t="shared" si="0"/>
        <v>4070</v>
      </c>
      <c r="J36" s="24">
        <f t="shared" si="0"/>
        <v>545</v>
      </c>
      <c r="K36" s="7"/>
      <c r="L36" s="25">
        <f t="shared" si="3"/>
        <v>4065.2562949111793</v>
      </c>
      <c r="M36" s="17">
        <f t="shared" si="1"/>
        <v>22.502737969703038</v>
      </c>
      <c r="N36" s="17">
        <f t="shared" si="4"/>
        <v>549.73236367162269</v>
      </c>
      <c r="O36" s="24">
        <f t="shared" si="2"/>
        <v>22.395265920494214</v>
      </c>
      <c r="P36" s="7"/>
      <c r="Q36" s="25">
        <f t="shared" si="5"/>
        <v>4089.5902073848056</v>
      </c>
      <c r="R36" s="24">
        <f t="shared" si="6"/>
        <v>542.97908576886948</v>
      </c>
      <c r="S36" s="7"/>
      <c r="T36" s="25">
        <f t="shared" si="7"/>
        <v>-0.99373743644929358</v>
      </c>
      <c r="U36" s="24">
        <f t="shared" si="8"/>
        <v>0.13274433421826393</v>
      </c>
      <c r="V36" s="7"/>
      <c r="W36" s="25">
        <f t="shared" si="9"/>
        <v>-0.99399772510851925</v>
      </c>
      <c r="X36" s="24">
        <f t="shared" si="10"/>
        <v>89.995379201561434</v>
      </c>
      <c r="Y36" s="7"/>
      <c r="Z36" s="25">
        <f t="shared" si="11"/>
        <v>624</v>
      </c>
      <c r="AA36" s="17">
        <f t="shared" si="15"/>
        <v>90.035999999999987</v>
      </c>
      <c r="AB36" s="24">
        <f t="shared" si="12"/>
        <v>1.5714246453256142</v>
      </c>
      <c r="AC36" s="17">
        <f t="shared" si="13"/>
        <v>-4.0620798438553152E-2</v>
      </c>
      <c r="AD36" s="17">
        <f t="shared" ca="1" si="14"/>
        <v>0.11816802297501283</v>
      </c>
      <c r="AE36" s="17">
        <v>133</v>
      </c>
    </row>
    <row r="37" spans="1:31" s="17" customFormat="1" x14ac:dyDescent="0.25">
      <c r="A37" s="17">
        <v>17</v>
      </c>
      <c r="B37" s="17">
        <v>618</v>
      </c>
      <c r="C37" s="17">
        <v>15256</v>
      </c>
      <c r="D37" s="17">
        <v>13716</v>
      </c>
      <c r="E37" s="17">
        <v>11262</v>
      </c>
      <c r="F37" s="17">
        <v>12776</v>
      </c>
      <c r="G37" s="24"/>
      <c r="H37" s="7"/>
      <c r="I37" s="25">
        <f t="shared" si="0"/>
        <v>3994</v>
      </c>
      <c r="J37" s="24">
        <f t="shared" si="0"/>
        <v>940</v>
      </c>
      <c r="K37" s="7"/>
      <c r="L37" s="25">
        <f t="shared" si="3"/>
        <v>3992.2821616056358</v>
      </c>
      <c r="M37" s="17">
        <f t="shared" si="1"/>
        <v>2.9509687491517984</v>
      </c>
      <c r="N37" s="17">
        <f t="shared" si="4"/>
        <v>940.35647879337807</v>
      </c>
      <c r="O37" s="24">
        <f t="shared" si="2"/>
        <v>0.12707713012828725</v>
      </c>
      <c r="P37" s="7"/>
      <c r="Q37" s="25">
        <f t="shared" si="5"/>
        <v>4013.5902073848056</v>
      </c>
      <c r="R37" s="24">
        <f t="shared" si="6"/>
        <v>937.97908576886948</v>
      </c>
      <c r="S37" s="7"/>
      <c r="T37" s="25">
        <f t="shared" si="7"/>
        <v>-0.97527004941531448</v>
      </c>
      <c r="U37" s="24">
        <f t="shared" si="8"/>
        <v>0.22931161165210212</v>
      </c>
      <c r="V37" s="7"/>
      <c r="W37" s="25">
        <f t="shared" si="9"/>
        <v>-0.9757182850904762</v>
      </c>
      <c r="X37" s="24">
        <f t="shared" si="10"/>
        <v>95.614311516376176</v>
      </c>
      <c r="Y37" s="7"/>
      <c r="Z37" s="25">
        <f t="shared" si="11"/>
        <v>618</v>
      </c>
      <c r="AA37" s="17">
        <f t="shared" si="15"/>
        <v>95.597999999999985</v>
      </c>
      <c r="AB37" s="24">
        <f t="shared" si="12"/>
        <v>1.6684998583215389</v>
      </c>
      <c r="AC37" s="17">
        <f t="shared" si="13"/>
        <v>1.6311516376191548E-2</v>
      </c>
      <c r="AD37" s="17">
        <f t="shared" ca="1" si="14"/>
        <v>-4.5937186662953877E-2</v>
      </c>
      <c r="AE37" s="17">
        <v>132</v>
      </c>
    </row>
    <row r="38" spans="1:31" s="17" customFormat="1" x14ac:dyDescent="0.25">
      <c r="A38" s="17">
        <v>18</v>
      </c>
      <c r="B38" s="17">
        <v>650</v>
      </c>
      <c r="C38" s="17">
        <v>15210</v>
      </c>
      <c r="D38" s="17">
        <v>13917</v>
      </c>
      <c r="E38" s="17">
        <v>11325</v>
      </c>
      <c r="F38" s="17">
        <v>12579</v>
      </c>
      <c r="G38" s="24"/>
      <c r="H38" s="7"/>
      <c r="I38" s="25">
        <f t="shared" si="0"/>
        <v>3885</v>
      </c>
      <c r="J38" s="24">
        <f t="shared" si="0"/>
        <v>1338</v>
      </c>
      <c r="K38" s="7"/>
      <c r="L38" s="25">
        <f t="shared" si="3"/>
        <v>3874.7671608189412</v>
      </c>
      <c r="M38" s="17">
        <f t="shared" si="1"/>
        <v>104.71099770541228</v>
      </c>
      <c r="N38" s="17">
        <f t="shared" si="4"/>
        <v>1341.6130807621923</v>
      </c>
      <c r="O38" s="24">
        <f t="shared" si="2"/>
        <v>13.054352594124378</v>
      </c>
      <c r="P38" s="7"/>
      <c r="Q38" s="25">
        <f t="shared" si="5"/>
        <v>3904.5902073848056</v>
      </c>
      <c r="R38" s="24">
        <f t="shared" si="6"/>
        <v>1335.9790857688695</v>
      </c>
      <c r="S38" s="7"/>
      <c r="T38" s="25">
        <f t="shared" si="7"/>
        <v>-0.94878392853763382</v>
      </c>
      <c r="U38" s="24">
        <f t="shared" si="8"/>
        <v>0.32661231144619735</v>
      </c>
      <c r="V38" s="7"/>
      <c r="W38" s="25">
        <f t="shared" si="9"/>
        <v>-0.94942152374701605</v>
      </c>
      <c r="X38" s="24">
        <f t="shared" si="10"/>
        <v>101.37259619491044</v>
      </c>
      <c r="Y38" s="7"/>
      <c r="Z38" s="25">
        <f t="shared" si="11"/>
        <v>650</v>
      </c>
      <c r="AA38" s="17">
        <f t="shared" si="15"/>
        <v>101.44799999999998</v>
      </c>
      <c r="AB38" s="24">
        <f t="shared" si="12"/>
        <v>1.7706016195632068</v>
      </c>
      <c r="AC38" s="17">
        <f t="shared" si="13"/>
        <v>-7.5403805089536036E-2</v>
      </c>
      <c r="AD38" s="17">
        <f t="shared" ca="1" si="14"/>
        <v>3.9156502100055945E-2</v>
      </c>
      <c r="AE38" s="17">
        <v>131</v>
      </c>
    </row>
    <row r="39" spans="1:31" s="17" customFormat="1" x14ac:dyDescent="0.25">
      <c r="A39" s="17">
        <v>19</v>
      </c>
      <c r="B39" s="17">
        <v>622</v>
      </c>
      <c r="C39" s="17">
        <v>15127</v>
      </c>
      <c r="D39" s="17">
        <v>14100</v>
      </c>
      <c r="E39" s="17">
        <v>11396</v>
      </c>
      <c r="F39" s="17">
        <v>12392</v>
      </c>
      <c r="G39" s="24"/>
      <c r="H39" s="7"/>
      <c r="I39" s="25">
        <f t="shared" si="0"/>
        <v>3731</v>
      </c>
      <c r="J39" s="24">
        <f t="shared" si="0"/>
        <v>1708</v>
      </c>
      <c r="K39" s="7"/>
      <c r="L39" s="25">
        <f t="shared" si="3"/>
        <v>3724.2969774575949</v>
      </c>
      <c r="M39" s="17">
        <f t="shared" si="1"/>
        <v>44.930511203990278</v>
      </c>
      <c r="N39" s="17">
        <f t="shared" si="4"/>
        <v>1712.5880470281295</v>
      </c>
      <c r="O39" s="24">
        <f t="shared" si="2"/>
        <v>21.050175532327888</v>
      </c>
      <c r="P39" s="7"/>
      <c r="Q39" s="25">
        <f t="shared" si="5"/>
        <v>3750.5902073848056</v>
      </c>
      <c r="R39" s="24">
        <f t="shared" si="6"/>
        <v>1705.9790857688695</v>
      </c>
      <c r="S39" s="7"/>
      <c r="T39" s="25">
        <f t="shared" si="7"/>
        <v>-0.91136317060036021</v>
      </c>
      <c r="U39" s="24">
        <f t="shared" si="8"/>
        <v>0.41706773587789386</v>
      </c>
      <c r="V39" s="7"/>
      <c r="W39" s="25">
        <f t="shared" si="9"/>
        <v>-0.91217677931925301</v>
      </c>
      <c r="X39" s="24">
        <f t="shared" si="10"/>
        <v>106.95971399651597</v>
      </c>
      <c r="Y39" s="7"/>
      <c r="Z39" s="25">
        <f t="shared" si="11"/>
        <v>622</v>
      </c>
      <c r="AA39" s="17">
        <f t="shared" si="15"/>
        <v>107.04599999999998</v>
      </c>
      <c r="AB39" s="24">
        <f t="shared" si="12"/>
        <v>1.8683051510898496</v>
      </c>
      <c r="AC39" s="17">
        <f t="shared" si="13"/>
        <v>-8.6286003484005391E-2</v>
      </c>
      <c r="AD39" s="17">
        <f t="shared" ca="1" si="14"/>
        <v>7.9483980464189585E-2</v>
      </c>
      <c r="AE39" s="17">
        <v>130</v>
      </c>
    </row>
    <row r="40" spans="1:31" s="17" customFormat="1" x14ac:dyDescent="0.25">
      <c r="A40" s="17">
        <v>20</v>
      </c>
      <c r="B40" s="17">
        <v>623</v>
      </c>
      <c r="C40" s="17">
        <v>15028</v>
      </c>
      <c r="D40" s="17">
        <v>14279</v>
      </c>
      <c r="E40" s="17">
        <v>11488</v>
      </c>
      <c r="F40" s="17">
        <v>12216</v>
      </c>
      <c r="G40" s="24"/>
      <c r="H40" s="7"/>
      <c r="I40" s="25">
        <f t="shared" si="0"/>
        <v>3540</v>
      </c>
      <c r="J40" s="24">
        <f t="shared" si="0"/>
        <v>2063</v>
      </c>
      <c r="K40" s="7"/>
      <c r="L40" s="25">
        <f t="shared" si="3"/>
        <v>3537.7725855886615</v>
      </c>
      <c r="M40" s="17">
        <f t="shared" si="1"/>
        <v>4.9613749598383761</v>
      </c>
      <c r="N40" s="17">
        <f t="shared" si="4"/>
        <v>2067.8200957559825</v>
      </c>
      <c r="O40" s="24">
        <f t="shared" si="2"/>
        <v>23.23332309684044</v>
      </c>
      <c r="P40" s="7"/>
      <c r="Q40" s="25">
        <f t="shared" si="5"/>
        <v>3559.5902073848056</v>
      </c>
      <c r="R40" s="24">
        <f t="shared" si="6"/>
        <v>2060.9790857688695</v>
      </c>
      <c r="S40" s="7"/>
      <c r="T40" s="25">
        <f t="shared" si="7"/>
        <v>-0.86495171108075475</v>
      </c>
      <c r="U40" s="24">
        <f t="shared" si="8"/>
        <v>0.50385604850830545</v>
      </c>
      <c r="V40" s="7"/>
      <c r="W40" s="25">
        <f t="shared" si="9"/>
        <v>-0.86593417771720926</v>
      </c>
      <c r="X40" s="24">
        <f t="shared" si="10"/>
        <v>112.58235930077433</v>
      </c>
      <c r="Y40" s="7"/>
      <c r="Z40" s="25">
        <f t="shared" si="11"/>
        <v>623</v>
      </c>
      <c r="AA40" s="17">
        <f t="shared" si="15"/>
        <v>112.65299999999998</v>
      </c>
      <c r="AB40" s="24">
        <f t="shared" si="12"/>
        <v>1.9661657622491715</v>
      </c>
      <c r="AC40" s="17">
        <f t="shared" si="13"/>
        <v>-7.0640699225648973E-2</v>
      </c>
      <c r="AD40" s="17">
        <f t="shared" ca="1" si="14"/>
        <v>-5.2182967163517446E-2</v>
      </c>
      <c r="AE40" s="17">
        <v>129</v>
      </c>
    </row>
    <row r="41" spans="1:31" s="17" customFormat="1" x14ac:dyDescent="0.25">
      <c r="A41" s="17">
        <v>21</v>
      </c>
      <c r="B41" s="17">
        <v>618</v>
      </c>
      <c r="C41" s="17">
        <v>14914</v>
      </c>
      <c r="D41" s="17">
        <v>14437</v>
      </c>
      <c r="E41" s="17">
        <v>11596</v>
      </c>
      <c r="F41" s="17">
        <v>12041</v>
      </c>
      <c r="G41" s="24"/>
      <c r="H41" s="7"/>
      <c r="I41" s="25">
        <f t="shared" si="0"/>
        <v>3318</v>
      </c>
      <c r="J41" s="24">
        <f t="shared" si="0"/>
        <v>2396</v>
      </c>
      <c r="K41" s="7"/>
      <c r="L41" s="25">
        <f t="shared" si="3"/>
        <v>3319.0926018454311</v>
      </c>
      <c r="M41" s="17">
        <f t="shared" si="1"/>
        <v>1.1937787926394248</v>
      </c>
      <c r="N41" s="17">
        <f t="shared" si="4"/>
        <v>2400.7022504656265</v>
      </c>
      <c r="O41" s="24">
        <f t="shared" si="2"/>
        <v>22.111159441485089</v>
      </c>
      <c r="P41" s="7"/>
      <c r="Q41" s="25">
        <f t="shared" si="5"/>
        <v>3337.5902073848056</v>
      </c>
      <c r="R41" s="24">
        <f t="shared" si="6"/>
        <v>2393.9790857688695</v>
      </c>
      <c r="S41" s="7"/>
      <c r="T41" s="25">
        <f t="shared" si="7"/>
        <v>-0.81100750158676294</v>
      </c>
      <c r="U41" s="24">
        <f t="shared" si="8"/>
        <v>0.58526593049683229</v>
      </c>
      <c r="V41" s="7"/>
      <c r="W41" s="25">
        <f t="shared" si="9"/>
        <v>-0.8121483419845299</v>
      </c>
      <c r="X41" s="24">
        <f t="shared" si="10"/>
        <v>118.16676864276803</v>
      </c>
      <c r="Y41" s="7"/>
      <c r="Z41" s="25">
        <f t="shared" si="11"/>
        <v>618</v>
      </c>
      <c r="AA41" s="17">
        <f t="shared" si="15"/>
        <v>118.21499999999997</v>
      </c>
      <c r="AB41" s="24">
        <f t="shared" si="12"/>
        <v>2.0632409752450962</v>
      </c>
      <c r="AC41" s="17">
        <f t="shared" si="13"/>
        <v>-4.8231357231941274E-2</v>
      </c>
      <c r="AD41" s="17">
        <f t="shared" ca="1" si="14"/>
        <v>8.7165749554770855E-2</v>
      </c>
      <c r="AE41" s="17">
        <v>128</v>
      </c>
    </row>
    <row r="42" spans="1:31" s="17" customFormat="1" x14ac:dyDescent="0.25">
      <c r="A42" s="17">
        <v>22</v>
      </c>
      <c r="B42" s="17">
        <v>605</v>
      </c>
      <c r="C42" s="17">
        <v>14802</v>
      </c>
      <c r="D42" s="17">
        <v>14604</v>
      </c>
      <c r="E42" s="17">
        <v>11727</v>
      </c>
      <c r="F42" s="17">
        <v>11899</v>
      </c>
      <c r="G42" s="24"/>
      <c r="H42" s="7"/>
      <c r="I42" s="25">
        <f t="shared" si="0"/>
        <v>3075</v>
      </c>
      <c r="J42" s="24">
        <f t="shared" si="0"/>
        <v>2705</v>
      </c>
      <c r="K42" s="7"/>
      <c r="L42" s="25">
        <f t="shared" si="3"/>
        <v>3074.5307538487923</v>
      </c>
      <c r="M42" s="17">
        <f t="shared" si="1"/>
        <v>0.22019195042323858</v>
      </c>
      <c r="N42" s="17">
        <f t="shared" si="4"/>
        <v>2704.7502262961671</v>
      </c>
      <c r="O42" s="24">
        <f t="shared" si="2"/>
        <v>6.2386903126426869E-2</v>
      </c>
      <c r="P42" s="7"/>
      <c r="Q42" s="25">
        <f t="shared" si="5"/>
        <v>3094.5902073848056</v>
      </c>
      <c r="R42" s="24">
        <f t="shared" si="6"/>
        <v>2702.9790857688695</v>
      </c>
      <c r="S42" s="7"/>
      <c r="T42" s="25">
        <f t="shared" si="7"/>
        <v>-0.75196046146496121</v>
      </c>
      <c r="U42" s="24">
        <f t="shared" si="8"/>
        <v>0.66080843360330321</v>
      </c>
      <c r="V42" s="7"/>
      <c r="W42" s="25">
        <f t="shared" si="9"/>
        <v>-0.75324824426415105</v>
      </c>
      <c r="X42" s="24">
        <f t="shared" si="10"/>
        <v>123.64854721750083</v>
      </c>
      <c r="Y42" s="7"/>
      <c r="Z42" s="25">
        <f t="shared" si="11"/>
        <v>605</v>
      </c>
      <c r="AA42" s="17">
        <f t="shared" si="15"/>
        <v>123.65999999999997</v>
      </c>
      <c r="AB42" s="24">
        <f t="shared" si="12"/>
        <v>2.1582741530161873</v>
      </c>
      <c r="AC42" s="17">
        <f t="shared" si="13"/>
        <v>-1.1452782499134173E-2</v>
      </c>
      <c r="AD42" s="17">
        <f t="shared" ca="1" si="14"/>
        <v>2.5954754797211876E-2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14662</v>
      </c>
      <c r="D43" s="17">
        <v>14747</v>
      </c>
      <c r="E43" s="17">
        <v>11864</v>
      </c>
      <c r="F43" s="17">
        <v>11750</v>
      </c>
      <c r="G43" s="24"/>
      <c r="H43" s="7"/>
      <c r="I43" s="25">
        <f t="shared" si="0"/>
        <v>2798</v>
      </c>
      <c r="J43" s="24">
        <f t="shared" si="0"/>
        <v>2997</v>
      </c>
      <c r="K43" s="7"/>
      <c r="L43" s="25">
        <f t="shared" si="3"/>
        <v>2796.362454742828</v>
      </c>
      <c r="M43" s="17">
        <f t="shared" si="1"/>
        <v>2.68155446928635</v>
      </c>
      <c r="N43" s="17">
        <f t="shared" si="4"/>
        <v>2989.7216969220995</v>
      </c>
      <c r="O43" s="24">
        <f t="shared" si="2"/>
        <v>52.973695693776556</v>
      </c>
      <c r="P43" s="7"/>
      <c r="Q43" s="25">
        <f t="shared" si="5"/>
        <v>2817.5902073848056</v>
      </c>
      <c r="R43" s="24">
        <f t="shared" si="6"/>
        <v>2994.9790857688695</v>
      </c>
      <c r="S43" s="7"/>
      <c r="T43" s="25">
        <f t="shared" si="7"/>
        <v>-0.68465169556480021</v>
      </c>
      <c r="U43" s="24">
        <f t="shared" si="8"/>
        <v>0.73219487666831784</v>
      </c>
      <c r="V43" s="7"/>
      <c r="W43" s="25">
        <f t="shared" si="9"/>
        <v>-0.68607831474703362</v>
      </c>
      <c r="X43" s="24">
        <f t="shared" si="10"/>
        <v>129.25114199520112</v>
      </c>
      <c r="Y43" s="7"/>
      <c r="Z43" s="25">
        <f t="shared" si="11"/>
        <v>617</v>
      </c>
      <c r="AA43" s="17">
        <f t="shared" si="15"/>
        <v>129.21299999999997</v>
      </c>
      <c r="AB43" s="24">
        <f t="shared" si="12"/>
        <v>2.2551922863794323</v>
      </c>
      <c r="AC43" s="17">
        <f t="shared" si="13"/>
        <v>3.8141995201158352E-2</v>
      </c>
      <c r="AD43" s="17">
        <f t="shared" ca="1" si="14"/>
        <v>-6.8513716196747509E-2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14490</v>
      </c>
      <c r="D44" s="17">
        <v>14862</v>
      </c>
      <c r="E44" s="17">
        <v>12013</v>
      </c>
      <c r="F44" s="17">
        <v>11612</v>
      </c>
      <c r="G44" s="24"/>
      <c r="H44" s="7"/>
      <c r="I44" s="25">
        <f t="shared" si="0"/>
        <v>2477</v>
      </c>
      <c r="J44" s="24">
        <f t="shared" si="0"/>
        <v>3250</v>
      </c>
      <c r="K44" s="7"/>
      <c r="L44" s="25">
        <f t="shared" si="3"/>
        <v>2483.5270125673701</v>
      </c>
      <c r="M44" s="17">
        <f t="shared" si="1"/>
        <v>42.601893054607132</v>
      </c>
      <c r="N44" s="17">
        <f t="shared" si="4"/>
        <v>3252.9561722679491</v>
      </c>
      <c r="O44" s="24">
        <f t="shared" si="2"/>
        <v>8.7389544777914079</v>
      </c>
      <c r="P44" s="7"/>
      <c r="Q44" s="25">
        <f t="shared" si="5"/>
        <v>2496.5902073848056</v>
      </c>
      <c r="R44" s="24">
        <f t="shared" si="6"/>
        <v>3247.9790857688695</v>
      </c>
      <c r="S44" s="7"/>
      <c r="T44" s="25">
        <f t="shared" si="7"/>
        <v>-0.60665128453970407</v>
      </c>
      <c r="U44" s="24">
        <f t="shared" si="8"/>
        <v>0.79404682904999135</v>
      </c>
      <c r="V44" s="7"/>
      <c r="W44" s="25">
        <f t="shared" si="9"/>
        <v>-0.60819815959872414</v>
      </c>
      <c r="X44" s="24">
        <f t="shared" si="10"/>
        <v>134.93855101291126</v>
      </c>
      <c r="Y44" s="7"/>
      <c r="Z44" s="25">
        <f t="shared" si="11"/>
        <v>633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2.8551012911293583E-2</v>
      </c>
      <c r="AD44" s="17">
        <f t="shared" ca="1" si="14"/>
        <v>6.1508355914639878E-2</v>
      </c>
      <c r="AE44" s="17">
        <v>125</v>
      </c>
    </row>
    <row r="45" spans="1:31" s="17" customFormat="1" x14ac:dyDescent="0.25">
      <c r="A45" s="17">
        <v>25</v>
      </c>
      <c r="B45" s="17">
        <v>633</v>
      </c>
      <c r="C45" s="17">
        <v>14323</v>
      </c>
      <c r="D45" s="17">
        <v>14983</v>
      </c>
      <c r="E45" s="17">
        <v>12181</v>
      </c>
      <c r="F45" s="17">
        <v>11496</v>
      </c>
      <c r="G45" s="24"/>
      <c r="H45" s="7"/>
      <c r="I45" s="25">
        <f t="shared" si="0"/>
        <v>2142</v>
      </c>
      <c r="J45" s="24">
        <f t="shared" si="0"/>
        <v>3487</v>
      </c>
      <c r="K45" s="7"/>
      <c r="L45" s="25">
        <f t="shared" si="3"/>
        <v>2145.954026504251</v>
      </c>
      <c r="M45" s="17">
        <f t="shared" si="1"/>
        <v>15.634325596319643</v>
      </c>
      <c r="N45" s="17">
        <f t="shared" si="4"/>
        <v>3484.1183540359389</v>
      </c>
      <c r="O45" s="24">
        <f t="shared" si="2"/>
        <v>8.3038834621898321</v>
      </c>
      <c r="P45" s="7"/>
      <c r="Q45" s="25">
        <f t="shared" si="5"/>
        <v>2161.5902073848056</v>
      </c>
      <c r="R45" s="24">
        <f t="shared" si="6"/>
        <v>3484.9790857688695</v>
      </c>
      <c r="S45" s="7"/>
      <c r="T45" s="25">
        <f t="shared" si="7"/>
        <v>-0.52524898642940121</v>
      </c>
      <c r="U45" s="24">
        <f t="shared" si="8"/>
        <v>0.85198719551029434</v>
      </c>
      <c r="V45" s="7"/>
      <c r="W45" s="25">
        <f t="shared" si="9"/>
        <v>-0.52690849645861482</v>
      </c>
      <c r="X45" s="24">
        <f t="shared" si="10"/>
        <v>140.65419528471335</v>
      </c>
      <c r="Y45" s="7"/>
      <c r="Z45" s="25">
        <f t="shared" si="11"/>
        <v>633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4.719528471338208E-2</v>
      </c>
      <c r="AD45" s="17">
        <f t="shared" ca="1" si="14"/>
        <v>-1.4253579648254799E-2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14151</v>
      </c>
      <c r="D46" s="17">
        <v>15090</v>
      </c>
      <c r="E46" s="17">
        <v>12368</v>
      </c>
      <c r="F46" s="17">
        <v>11405</v>
      </c>
      <c r="G46" s="24"/>
      <c r="H46" s="7"/>
      <c r="I46" s="25">
        <f t="shared" si="0"/>
        <v>1783</v>
      </c>
      <c r="J46" s="24">
        <f t="shared" si="0"/>
        <v>3685</v>
      </c>
      <c r="K46" s="7"/>
      <c r="L46" s="25">
        <f t="shared" si="3"/>
        <v>1785.233238804796</v>
      </c>
      <c r="M46" s="17">
        <f t="shared" si="1"/>
        <v>4.9873555592465504</v>
      </c>
      <c r="N46" s="17">
        <f t="shared" si="4"/>
        <v>3681.7759634238937</v>
      </c>
      <c r="O46" s="24">
        <f t="shared" si="2"/>
        <v>10.394411844071236</v>
      </c>
      <c r="P46" s="7"/>
      <c r="Q46" s="25">
        <f t="shared" si="5"/>
        <v>1802.5902073848056</v>
      </c>
      <c r="R46" s="24">
        <f t="shared" si="6"/>
        <v>3682.9790857688695</v>
      </c>
      <c r="S46" s="7"/>
      <c r="T46" s="25">
        <f t="shared" si="7"/>
        <v>-0.43801488188731541</v>
      </c>
      <c r="U46" s="24">
        <f t="shared" si="8"/>
        <v>0.90039307128725621</v>
      </c>
      <c r="V46" s="7"/>
      <c r="W46" s="25">
        <f t="shared" si="9"/>
        <v>-0.4397684555884383</v>
      </c>
      <c r="X46" s="24">
        <f t="shared" si="10"/>
        <v>146.35703906986873</v>
      </c>
      <c r="Y46" s="7"/>
      <c r="Z46" s="25">
        <f t="shared" si="11"/>
        <v>636</v>
      </c>
      <c r="AA46" s="17">
        <f t="shared" si="15"/>
        <v>146.33099999999996</v>
      </c>
      <c r="AB46" s="24">
        <f t="shared" si="12"/>
        <v>2.5539577477358217</v>
      </c>
      <c r="AC46" s="17">
        <f t="shared" si="13"/>
        <v>2.6039069868772913E-2</v>
      </c>
      <c r="AD46" s="17">
        <f t="shared" ca="1" si="14"/>
        <v>9.5541786170571186E-2</v>
      </c>
      <c r="AE46" s="17">
        <v>123</v>
      </c>
    </row>
    <row r="47" spans="1:31" s="17" customFormat="1" x14ac:dyDescent="0.25">
      <c r="A47" s="17">
        <v>27</v>
      </c>
      <c r="B47" s="17">
        <v>626</v>
      </c>
      <c r="C47" s="17">
        <v>13967</v>
      </c>
      <c r="D47" s="17">
        <v>15172</v>
      </c>
      <c r="E47" s="17">
        <v>12558</v>
      </c>
      <c r="F47" s="17">
        <v>11325</v>
      </c>
      <c r="G47" s="24"/>
      <c r="H47" s="7"/>
      <c r="I47" s="25">
        <f t="shared" si="0"/>
        <v>1409</v>
      </c>
      <c r="J47" s="24">
        <f t="shared" si="0"/>
        <v>3847</v>
      </c>
      <c r="K47" s="7"/>
      <c r="L47" s="25">
        <f t="shared" si="3"/>
        <v>1412.5822228322279</v>
      </c>
      <c r="M47" s="17">
        <f t="shared" si="1"/>
        <v>12.832320419734868</v>
      </c>
      <c r="N47" s="17">
        <f t="shared" si="4"/>
        <v>3840.5477428790073</v>
      </c>
      <c r="O47" s="24">
        <f t="shared" si="2"/>
        <v>41.63162195540135</v>
      </c>
      <c r="P47" s="7"/>
      <c r="Q47" s="25">
        <f t="shared" si="5"/>
        <v>1428.5902073848056</v>
      </c>
      <c r="R47" s="24">
        <f t="shared" si="6"/>
        <v>3844.9790857688695</v>
      </c>
      <c r="S47" s="7"/>
      <c r="T47" s="25">
        <f t="shared" si="7"/>
        <v>-0.34713589832536529</v>
      </c>
      <c r="U47" s="24">
        <f t="shared" si="8"/>
        <v>0.93999787874113416</v>
      </c>
      <c r="V47" s="7"/>
      <c r="W47" s="25">
        <f t="shared" si="9"/>
        <v>-0.34896639625514086</v>
      </c>
      <c r="X47" s="24">
        <f t="shared" si="10"/>
        <v>152.02174399322962</v>
      </c>
      <c r="Y47" s="7"/>
      <c r="Z47" s="25">
        <f t="shared" si="11"/>
        <v>626</v>
      </c>
      <c r="AA47" s="17">
        <f t="shared" si="15"/>
        <v>151.96499999999995</v>
      </c>
      <c r="AB47" s="24">
        <f t="shared" si="12"/>
        <v>2.6522895977931817</v>
      </c>
      <c r="AC47" s="17">
        <f t="shared" si="13"/>
        <v>5.6743993229673606E-2</v>
      </c>
      <c r="AD47" s="17">
        <f t="shared" ca="1" si="14"/>
        <v>6.7967352031644168E-2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13778</v>
      </c>
      <c r="D48" s="17">
        <v>15241</v>
      </c>
      <c r="E48" s="17">
        <v>12757</v>
      </c>
      <c r="F48" s="17">
        <v>11268</v>
      </c>
      <c r="G48" s="24"/>
      <c r="H48" s="7"/>
      <c r="I48" s="25">
        <f t="shared" si="0"/>
        <v>1021</v>
      </c>
      <c r="J48" s="24">
        <f t="shared" si="0"/>
        <v>3973</v>
      </c>
      <c r="K48" s="7"/>
      <c r="L48" s="25">
        <f t="shared" si="3"/>
        <v>1025.4629589289027</v>
      </c>
      <c r="M48" s="17">
        <f t="shared" si="1"/>
        <v>19.918002401072407</v>
      </c>
      <c r="N48" s="17">
        <f t="shared" si="4"/>
        <v>3962.4480481142236</v>
      </c>
      <c r="O48" s="24">
        <f t="shared" si="2"/>
        <v>111.34368859973931</v>
      </c>
      <c r="P48" s="7"/>
      <c r="Q48" s="25">
        <f t="shared" si="5"/>
        <v>1040.5902073848056</v>
      </c>
      <c r="R48" s="24">
        <f t="shared" si="6"/>
        <v>3970.9790857688695</v>
      </c>
      <c r="S48" s="7"/>
      <c r="T48" s="25">
        <f t="shared" si="7"/>
        <v>-0.2528550276782085</v>
      </c>
      <c r="U48" s="24">
        <f t="shared" si="8"/>
        <v>0.9708016178719282</v>
      </c>
      <c r="V48" s="7"/>
      <c r="W48" s="25">
        <f t="shared" si="9"/>
        <v>-0.25474531085377877</v>
      </c>
      <c r="X48" s="24">
        <f t="shared" si="10"/>
        <v>157.68544076722833</v>
      </c>
      <c r="Y48" s="7"/>
      <c r="Z48" s="25">
        <f t="shared" si="11"/>
        <v>627</v>
      </c>
      <c r="AA48" s="17">
        <f t="shared" si="15"/>
        <v>157.60799999999995</v>
      </c>
      <c r="AB48" s="24">
        <f t="shared" si="12"/>
        <v>2.7507785274832219</v>
      </c>
      <c r="AC48" s="17">
        <f t="shared" si="13"/>
        <v>7.7440767228381446E-2</v>
      </c>
      <c r="AD48" s="17">
        <f t="shared" ca="1" si="14"/>
        <v>4.5819344527899375E-2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13586</v>
      </c>
      <c r="D49" s="17">
        <v>15283</v>
      </c>
      <c r="E49" s="17">
        <v>12950</v>
      </c>
      <c r="F49" s="17">
        <v>11227</v>
      </c>
      <c r="G49" s="24"/>
      <c r="H49" s="7"/>
      <c r="I49" s="25">
        <f t="shared" si="0"/>
        <v>636</v>
      </c>
      <c r="J49" s="24">
        <f t="shared" si="0"/>
        <v>4056</v>
      </c>
      <c r="K49" s="7"/>
      <c r="L49" s="25">
        <f t="shared" si="3"/>
        <v>641.64010394887816</v>
      </c>
      <c r="M49" s="17">
        <f t="shared" si="1"/>
        <v>31.810772554151054</v>
      </c>
      <c r="N49" s="17">
        <f t="shared" si="4"/>
        <v>4043.8459039190466</v>
      </c>
      <c r="O49" s="24">
        <f t="shared" si="2"/>
        <v>147.72205154504735</v>
      </c>
      <c r="P49" s="7"/>
      <c r="Q49" s="25">
        <f t="shared" si="5"/>
        <v>655.59020738480558</v>
      </c>
      <c r="R49" s="24">
        <f t="shared" si="6"/>
        <v>4053.9790857688695</v>
      </c>
      <c r="S49" s="7"/>
      <c r="T49" s="25">
        <f t="shared" si="7"/>
        <v>-0.15930313283502459</v>
      </c>
      <c r="U49" s="24">
        <f t="shared" si="8"/>
        <v>0.9910929698390385</v>
      </c>
      <c r="V49" s="7"/>
      <c r="W49" s="25">
        <f t="shared" si="9"/>
        <v>-0.1612327387736158</v>
      </c>
      <c r="X49" s="24">
        <f t="shared" si="10"/>
        <v>163.14873741620409</v>
      </c>
      <c r="Y49" s="7"/>
      <c r="Z49" s="25">
        <f t="shared" si="11"/>
        <v>606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8.6737416204130113E-2</v>
      </c>
      <c r="AD49" s="17">
        <f t="shared" ca="1" si="14"/>
        <v>2.6733922865133763E-2</v>
      </c>
      <c r="AE49" s="17">
        <v>120</v>
      </c>
    </row>
    <row r="50" spans="1:31" s="17" customFormat="1" x14ac:dyDescent="0.25">
      <c r="A50" s="17">
        <v>30</v>
      </c>
      <c r="B50" s="17">
        <v>610</v>
      </c>
      <c r="C50" s="17">
        <v>13388</v>
      </c>
      <c r="D50" s="17">
        <v>15303</v>
      </c>
      <c r="E50" s="17">
        <v>13146</v>
      </c>
      <c r="F50" s="17">
        <v>11208</v>
      </c>
      <c r="G50" s="24"/>
      <c r="H50" s="7"/>
      <c r="I50" s="25">
        <f t="shared" si="0"/>
        <v>242</v>
      </c>
      <c r="J50" s="24">
        <f t="shared" si="0"/>
        <v>4095</v>
      </c>
      <c r="K50" s="7"/>
      <c r="L50" s="25">
        <f t="shared" si="3"/>
        <v>249.24407613159275</v>
      </c>
      <c r="M50" s="17">
        <f t="shared" si="1"/>
        <v>52.476639000311764</v>
      </c>
      <c r="N50" s="17">
        <f t="shared" si="4"/>
        <v>4088.870711871215</v>
      </c>
      <c r="O50" s="24">
        <f t="shared" si="2"/>
        <v>37.56817296566463</v>
      </c>
      <c r="P50" s="7"/>
      <c r="Q50" s="25">
        <f t="shared" si="5"/>
        <v>261.59020738480558</v>
      </c>
      <c r="R50" s="24">
        <f t="shared" si="6"/>
        <v>4092.9790857688695</v>
      </c>
      <c r="S50" s="7"/>
      <c r="T50" s="25">
        <f t="shared" si="7"/>
        <v>-6.3564310579922095E-2</v>
      </c>
      <c r="U50" s="24">
        <f t="shared" si="8"/>
        <v>1.0006274605223795</v>
      </c>
      <c r="V50" s="7"/>
      <c r="W50" s="25">
        <f t="shared" si="9"/>
        <v>-6.5512295370163495E-2</v>
      </c>
      <c r="X50" s="24">
        <f t="shared" si="10"/>
        <v>168.64289079071261</v>
      </c>
      <c r="Y50" s="7"/>
      <c r="Z50" s="25">
        <f t="shared" si="11"/>
        <v>610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9.089079071264905E-2</v>
      </c>
      <c r="AD50" s="17">
        <f t="shared" ca="1" si="14"/>
        <v>-4.6558113790240441E-2</v>
      </c>
      <c r="AE50" s="17">
        <v>119</v>
      </c>
    </row>
    <row r="51" spans="1:31" s="17" customFormat="1" x14ac:dyDescent="0.25">
      <c r="A51" s="17">
        <v>31</v>
      </c>
      <c r="B51" s="17">
        <v>619</v>
      </c>
      <c r="C51" s="17">
        <v>13182</v>
      </c>
      <c r="D51" s="17">
        <v>15297</v>
      </c>
      <c r="E51" s="17">
        <v>13335</v>
      </c>
      <c r="F51" s="17">
        <v>11195</v>
      </c>
      <c r="G51" s="24"/>
      <c r="H51" s="7"/>
      <c r="I51" s="25">
        <f t="shared" si="0"/>
        <v>-153</v>
      </c>
      <c r="J51" s="24">
        <f t="shared" si="0"/>
        <v>4102</v>
      </c>
      <c r="K51" s="7"/>
      <c r="L51" s="25">
        <f t="shared" si="3"/>
        <v>-151.44359415188609</v>
      </c>
      <c r="M51" s="17">
        <f t="shared" si="1"/>
        <v>2.4223991640431839</v>
      </c>
      <c r="N51" s="17">
        <f t="shared" si="4"/>
        <v>4096.2836054521877</v>
      </c>
      <c r="O51" s="24">
        <f t="shared" si="2"/>
        <v>32.677166626258675</v>
      </c>
      <c r="P51" s="7"/>
      <c r="Q51" s="25">
        <f t="shared" si="5"/>
        <v>-133.40979261519445</v>
      </c>
      <c r="R51" s="24">
        <f t="shared" si="6"/>
        <v>4099.9790857688695</v>
      </c>
      <c r="S51" s="7"/>
      <c r="T51" s="25">
        <f t="shared" si="7"/>
        <v>3.2417503609838041E-2</v>
      </c>
      <c r="U51" s="24">
        <f t="shared" si="8"/>
        <v>1.0023387793629792</v>
      </c>
      <c r="V51" s="7"/>
      <c r="W51" s="25">
        <f t="shared" si="9"/>
        <v>3.0466369350369046E-2</v>
      </c>
      <c r="X51" s="24">
        <f t="shared" si="10"/>
        <v>174.1297542989505</v>
      </c>
      <c r="Y51" s="7"/>
      <c r="Z51" s="25">
        <f t="shared" si="11"/>
        <v>619</v>
      </c>
      <c r="AA51" s="17">
        <f t="shared" si="15"/>
        <v>174.12299999999996</v>
      </c>
      <c r="AB51" s="24">
        <f t="shared" si="12"/>
        <v>3.0390196534500857</v>
      </c>
      <c r="AC51" s="17">
        <f t="shared" si="13"/>
        <v>6.7542989505398054E-3</v>
      </c>
      <c r="AD51" s="17">
        <f t="shared" ca="1" si="14"/>
        <v>7.2251550296016376E-2</v>
      </c>
      <c r="AE51" s="17">
        <v>118</v>
      </c>
    </row>
    <row r="52" spans="1:31" s="17" customFormat="1" x14ac:dyDescent="0.25">
      <c r="A52" s="17">
        <v>32</v>
      </c>
      <c r="B52" s="17">
        <v>629</v>
      </c>
      <c r="C52" s="17">
        <v>12983</v>
      </c>
      <c r="D52" s="17">
        <v>15288</v>
      </c>
      <c r="E52" s="17">
        <v>13541</v>
      </c>
      <c r="F52" s="17">
        <v>11214</v>
      </c>
      <c r="G52" s="24"/>
      <c r="H52" s="7"/>
      <c r="I52" s="25">
        <f t="shared" ref="I52:J83" si="16">C52-E52</f>
        <v>-558</v>
      </c>
      <c r="J52" s="24">
        <f t="shared" si="16"/>
        <v>4074</v>
      </c>
      <c r="K52" s="7"/>
      <c r="L52" s="25">
        <f t="shared" si="3"/>
        <v>-557.30481385920814</v>
      </c>
      <c r="M52" s="17">
        <f t="shared" si="1"/>
        <v>0.48328377034908171</v>
      </c>
      <c r="N52" s="17">
        <f t="shared" si="4"/>
        <v>4064.2515902514378</v>
      </c>
      <c r="O52" s="24">
        <f t="shared" si="2"/>
        <v>95.031492625861631</v>
      </c>
      <c r="P52" s="7"/>
      <c r="Q52" s="25">
        <f t="shared" si="5"/>
        <v>-538.40979261519442</v>
      </c>
      <c r="R52" s="24">
        <f t="shared" si="6"/>
        <v>4071.9790857688695</v>
      </c>
      <c r="S52" s="7"/>
      <c r="T52" s="25">
        <f t="shared" si="7"/>
        <v>0.13082923714617437</v>
      </c>
      <c r="U52" s="24">
        <f t="shared" si="8"/>
        <v>0.99549350400058045</v>
      </c>
      <c r="V52" s="7"/>
      <c r="W52" s="25">
        <f t="shared" si="9"/>
        <v>0.12889161465492793</v>
      </c>
      <c r="X52" s="24">
        <f t="shared" si="10"/>
        <v>179.76610401698065</v>
      </c>
      <c r="Y52" s="7"/>
      <c r="Z52" s="25">
        <f t="shared" si="11"/>
        <v>629</v>
      </c>
      <c r="AA52" s="17">
        <f t="shared" si="15"/>
        <v>179.78399999999996</v>
      </c>
      <c r="AB52" s="24">
        <f t="shared" si="12"/>
        <v>3.137822742405485</v>
      </c>
      <c r="AC52" s="17">
        <f t="shared" si="13"/>
        <v>-1.7895983019315054E-2</v>
      </c>
      <c r="AD52" s="17">
        <f t="shared" ca="1" si="14"/>
        <v>9.0337175977111883E-2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12774</v>
      </c>
      <c r="D53" s="17">
        <v>15240</v>
      </c>
      <c r="E53" s="17">
        <v>13735</v>
      </c>
      <c r="F53" s="17">
        <v>11247</v>
      </c>
      <c r="G53" s="24"/>
      <c r="H53" s="7"/>
      <c r="I53" s="25">
        <f t="shared" si="16"/>
        <v>-961</v>
      </c>
      <c r="J53" s="24">
        <f t="shared" si="16"/>
        <v>3993</v>
      </c>
      <c r="K53" s="7"/>
      <c r="L53" s="25">
        <f t="shared" si="3"/>
        <v>-958.54686926795398</v>
      </c>
      <c r="M53" s="17">
        <f t="shared" si="1"/>
        <v>6.0178503885086423</v>
      </c>
      <c r="N53" s="17">
        <f t="shared" si="4"/>
        <v>3992.5047111504</v>
      </c>
      <c r="O53" s="24">
        <f t="shared" si="2"/>
        <v>0.24531104453809283</v>
      </c>
      <c r="P53" s="7"/>
      <c r="Q53" s="25">
        <f t="shared" si="5"/>
        <v>-941.40979261519442</v>
      </c>
      <c r="R53" s="24">
        <f t="shared" si="6"/>
        <v>3990.9790857688695</v>
      </c>
      <c r="S53" s="7"/>
      <c r="T53" s="25">
        <f t="shared" si="7"/>
        <v>0.22875498681319545</v>
      </c>
      <c r="U53" s="24">
        <f t="shared" si="8"/>
        <v>0.97569110027364148</v>
      </c>
      <c r="V53" s="7"/>
      <c r="W53" s="25">
        <f t="shared" si="9"/>
        <v>0.22685609807147647</v>
      </c>
      <c r="X53" s="24">
        <f t="shared" si="10"/>
        <v>185.47794284299789</v>
      </c>
      <c r="Y53" s="7"/>
      <c r="Z53" s="25">
        <f t="shared" si="11"/>
        <v>630</v>
      </c>
      <c r="AA53" s="17">
        <f t="shared" si="15"/>
        <v>185.45399999999995</v>
      </c>
      <c r="AB53" s="24">
        <f t="shared" si="12"/>
        <v>3.2367829109935631</v>
      </c>
      <c r="AC53" s="17">
        <f t="shared" si="13"/>
        <v>2.3942842997939806E-2</v>
      </c>
      <c r="AD53" s="17">
        <f t="shared" ca="1" si="14"/>
        <v>3.3365247592769265E-2</v>
      </c>
      <c r="AE53" s="17">
        <v>116</v>
      </c>
    </row>
    <row r="54" spans="1:31" s="17" customFormat="1" x14ac:dyDescent="0.25">
      <c r="A54" s="17">
        <v>34</v>
      </c>
      <c r="B54" s="17">
        <v>644</v>
      </c>
      <c r="C54" s="17">
        <v>12579</v>
      </c>
      <c r="D54" s="17">
        <v>15183</v>
      </c>
      <c r="E54" s="17">
        <v>13937</v>
      </c>
      <c r="F54" s="17">
        <v>11304</v>
      </c>
      <c r="G54" s="24"/>
      <c r="H54" s="7"/>
      <c r="I54" s="25">
        <f t="shared" si="16"/>
        <v>-1358</v>
      </c>
      <c r="J54" s="24">
        <f t="shared" si="16"/>
        <v>3879</v>
      </c>
      <c r="K54" s="7"/>
      <c r="L54" s="25">
        <f t="shared" si="3"/>
        <v>-1359.1723305648325</v>
      </c>
      <c r="M54" s="17">
        <f t="shared" si="1"/>
        <v>1.3743589532404041</v>
      </c>
      <c r="N54" s="17">
        <f t="shared" si="4"/>
        <v>3878.866897556547</v>
      </c>
      <c r="O54" s="24">
        <f t="shared" si="2"/>
        <v>1.7716260453166079E-2</v>
      </c>
      <c r="P54" s="7"/>
      <c r="Q54" s="25">
        <f t="shared" si="5"/>
        <v>-1338.4097926151944</v>
      </c>
      <c r="R54" s="24">
        <f t="shared" si="6"/>
        <v>3876.9790857688695</v>
      </c>
      <c r="S54" s="7"/>
      <c r="T54" s="25">
        <f t="shared" si="7"/>
        <v>0.3252227848722708</v>
      </c>
      <c r="U54" s="24">
        <f t="shared" si="8"/>
        <v>0.94782105058387556</v>
      </c>
      <c r="V54" s="7"/>
      <c r="W54" s="25">
        <f t="shared" si="9"/>
        <v>0.32337833194352461</v>
      </c>
      <c r="X54" s="24">
        <f t="shared" si="10"/>
        <v>191.22742405239785</v>
      </c>
      <c r="Y54" s="7"/>
      <c r="Z54" s="25">
        <f t="shared" si="11"/>
        <v>644</v>
      </c>
      <c r="AA54" s="17">
        <f t="shared" si="15"/>
        <v>191.24999999999994</v>
      </c>
      <c r="AB54" s="24">
        <f t="shared" si="12"/>
        <v>3.3379421944391545</v>
      </c>
      <c r="AC54" s="17">
        <f t="shared" si="13"/>
        <v>-2.2575947602092583E-2</v>
      </c>
      <c r="AD54" s="17">
        <f t="shared" ca="1" si="14"/>
        <v>4.134155213839108E-2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12389</v>
      </c>
      <c r="D55" s="17">
        <v>15115</v>
      </c>
      <c r="E55" s="17">
        <v>14128</v>
      </c>
      <c r="F55" s="17">
        <v>11385</v>
      </c>
      <c r="G55" s="24"/>
      <c r="H55" s="7"/>
      <c r="I55" s="25">
        <f t="shared" si="16"/>
        <v>-1739</v>
      </c>
      <c r="J55" s="24">
        <f t="shared" si="16"/>
        <v>3730</v>
      </c>
      <c r="K55" s="7"/>
      <c r="L55" s="25">
        <f t="shared" si="3"/>
        <v>-1737.854411324533</v>
      </c>
      <c r="M55" s="17">
        <f t="shared" si="1"/>
        <v>1.3123734133582918</v>
      </c>
      <c r="N55" s="17">
        <f t="shared" si="4"/>
        <v>3729.3852346554013</v>
      </c>
      <c r="O55" s="24">
        <f t="shared" si="2"/>
        <v>0.3779364289195693</v>
      </c>
      <c r="P55" s="7"/>
      <c r="Q55" s="25">
        <f t="shared" si="5"/>
        <v>-1719.4097926151944</v>
      </c>
      <c r="R55" s="24">
        <f t="shared" si="6"/>
        <v>3727.9790857688695</v>
      </c>
      <c r="S55" s="7"/>
      <c r="T55" s="25">
        <f t="shared" si="7"/>
        <v>0.41780271197682428</v>
      </c>
      <c r="U55" s="24">
        <f t="shared" si="8"/>
        <v>0.91139440669111127</v>
      </c>
      <c r="V55" s="7"/>
      <c r="W55" s="25">
        <f t="shared" si="9"/>
        <v>0.41602934412813625</v>
      </c>
      <c r="X55" s="24">
        <f t="shared" si="10"/>
        <v>196.92431160968272</v>
      </c>
      <c r="Y55" s="7"/>
      <c r="Z55" s="25">
        <f t="shared" si="11"/>
        <v>630</v>
      </c>
      <c r="AA55" s="17">
        <f t="shared" si="15"/>
        <v>196.91999999999993</v>
      </c>
      <c r="AB55" s="24">
        <f t="shared" si="12"/>
        <v>3.4369023630272326</v>
      </c>
      <c r="AC55" s="17">
        <f t="shared" si="13"/>
        <v>4.3116096827873207E-3</v>
      </c>
      <c r="AD55" s="17">
        <f t="shared" ca="1" si="14"/>
        <v>2.2608320915963986E-2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12215</v>
      </c>
      <c r="D56" s="17">
        <v>15026</v>
      </c>
      <c r="E56" s="17">
        <v>14309</v>
      </c>
      <c r="F56" s="17">
        <v>11479</v>
      </c>
      <c r="G56" s="24"/>
      <c r="H56" s="7"/>
      <c r="I56" s="25">
        <f t="shared" si="16"/>
        <v>-2094</v>
      </c>
      <c r="J56" s="24">
        <f t="shared" si="16"/>
        <v>3547</v>
      </c>
      <c r="K56" s="7"/>
      <c r="L56" s="25">
        <f t="shared" si="3"/>
        <v>-2089.6396307193413</v>
      </c>
      <c r="M56" s="17">
        <f t="shared" si="1"/>
        <v>19.012820263711962</v>
      </c>
      <c r="N56" s="17">
        <f t="shared" si="4"/>
        <v>3549.280888255742</v>
      </c>
      <c r="O56" s="24">
        <f t="shared" si="2"/>
        <v>5.2024512351815853</v>
      </c>
      <c r="P56" s="7"/>
      <c r="Q56" s="25">
        <f t="shared" si="5"/>
        <v>-2074.4097926151944</v>
      </c>
      <c r="R56" s="24">
        <f t="shared" si="6"/>
        <v>3544.9790857688695</v>
      </c>
      <c r="S56" s="7"/>
      <c r="T56" s="25">
        <f t="shared" si="7"/>
        <v>0.50406484878027957</v>
      </c>
      <c r="U56" s="24">
        <f t="shared" si="8"/>
        <v>0.86665564271543427</v>
      </c>
      <c r="V56" s="7"/>
      <c r="W56" s="25">
        <f t="shared" si="9"/>
        <v>0.50237873477093542</v>
      </c>
      <c r="X56" s="24">
        <f t="shared" si="10"/>
        <v>202.48857254661016</v>
      </c>
      <c r="Y56" s="7"/>
      <c r="Z56" s="25">
        <f t="shared" si="11"/>
        <v>612</v>
      </c>
      <c r="AA56" s="17">
        <f t="shared" si="15"/>
        <v>202.42799999999994</v>
      </c>
      <c r="AB56" s="24">
        <f t="shared" si="12"/>
        <v>3.5330350982270806</v>
      </c>
      <c r="AC56" s="17">
        <f t="shared" si="13"/>
        <v>6.0572546610217159E-2</v>
      </c>
      <c r="AD56" s="17">
        <f t="shared" ca="1" si="14"/>
        <v>-0.14814593487574257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12054</v>
      </c>
      <c r="D57" s="17">
        <v>14924</v>
      </c>
      <c r="E57" s="17">
        <v>14479</v>
      </c>
      <c r="F57" s="17">
        <v>11593</v>
      </c>
      <c r="G57" s="24"/>
      <c r="H57" s="7"/>
      <c r="I57" s="25">
        <f t="shared" si="16"/>
        <v>-2425</v>
      </c>
      <c r="J57" s="24">
        <f t="shared" si="16"/>
        <v>3331</v>
      </c>
      <c r="K57" s="7"/>
      <c r="L57" s="25">
        <f t="shared" si="3"/>
        <v>-2424.9276947638632</v>
      </c>
      <c r="M57" s="17">
        <f t="shared" si="1"/>
        <v>5.2280471727982735E-3</v>
      </c>
      <c r="N57" s="17">
        <f t="shared" si="4"/>
        <v>3334.5949751684352</v>
      </c>
      <c r="O57" s="24">
        <f t="shared" si="2"/>
        <v>12.923846461665782</v>
      </c>
      <c r="P57" s="7"/>
      <c r="Q57" s="25">
        <f t="shared" si="5"/>
        <v>-2405.4097926151944</v>
      </c>
      <c r="R57" s="24">
        <f t="shared" si="6"/>
        <v>3328.9790857688695</v>
      </c>
      <c r="S57" s="7"/>
      <c r="T57" s="25">
        <f t="shared" si="7"/>
        <v>0.58449517915195193</v>
      </c>
      <c r="U57" s="24">
        <f t="shared" si="8"/>
        <v>0.81384923277693033</v>
      </c>
      <c r="V57" s="7"/>
      <c r="W57" s="25">
        <f t="shared" si="9"/>
        <v>0.58291201275822113</v>
      </c>
      <c r="X57" s="24">
        <f t="shared" si="10"/>
        <v>208.00055178625053</v>
      </c>
      <c r="Y57" s="7"/>
      <c r="Z57" s="25">
        <f t="shared" si="11"/>
        <v>617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1.9551786250588066E-2</v>
      </c>
      <c r="AD57" s="17">
        <f t="shared" ca="1" si="14"/>
        <v>1.5890327511272062E-3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11895</v>
      </c>
      <c r="D58" s="17">
        <v>14797</v>
      </c>
      <c r="E58" s="17">
        <v>14626</v>
      </c>
      <c r="F58" s="17">
        <v>11711</v>
      </c>
      <c r="G58" s="24"/>
      <c r="H58" s="7"/>
      <c r="I58" s="25">
        <f t="shared" si="16"/>
        <v>-2731</v>
      </c>
      <c r="J58" s="24">
        <f t="shared" si="16"/>
        <v>3086</v>
      </c>
      <c r="K58" s="7"/>
      <c r="L58" s="25">
        <f t="shared" si="3"/>
        <v>-2735.6779928562541</v>
      </c>
      <c r="M58" s="17">
        <f t="shared" si="1"/>
        <v>21.88361716316486</v>
      </c>
      <c r="N58" s="17">
        <f t="shared" si="4"/>
        <v>3090.3614491633739</v>
      </c>
      <c r="O58" s="24">
        <f t="shared" si="2"/>
        <v>19.022238804694812</v>
      </c>
      <c r="P58" s="7"/>
      <c r="Q58" s="25">
        <f t="shared" si="5"/>
        <v>-2711.4097926151944</v>
      </c>
      <c r="R58" s="24">
        <f t="shared" si="6"/>
        <v>3083.9790857688695</v>
      </c>
      <c r="S58" s="7"/>
      <c r="T58" s="25">
        <f t="shared" si="7"/>
        <v>0.65885071115718385</v>
      </c>
      <c r="U58" s="24">
        <f t="shared" si="8"/>
        <v>0.75395307335594208</v>
      </c>
      <c r="V58" s="7"/>
      <c r="W58" s="25">
        <f t="shared" si="9"/>
        <v>0.65738428207968469</v>
      </c>
      <c r="X58" s="24">
        <f t="shared" si="10"/>
        <v>213.47448613052757</v>
      </c>
      <c r="Y58" s="7"/>
      <c r="Z58" s="25">
        <f t="shared" si="11"/>
        <v>613</v>
      </c>
      <c r="AA58" s="17">
        <f t="shared" si="15"/>
        <v>213.49799999999993</v>
      </c>
      <c r="AB58" s="24">
        <f t="shared" si="12"/>
        <v>3.7262430464228524</v>
      </c>
      <c r="AC58" s="17">
        <f t="shared" si="13"/>
        <v>-2.3513869472367332E-2</v>
      </c>
      <c r="AD58" s="17">
        <f t="shared" ca="1" si="14"/>
        <v>0.10821052232017792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11752</v>
      </c>
      <c r="D59" s="17">
        <v>14661</v>
      </c>
      <c r="E59" s="17">
        <v>14774</v>
      </c>
      <c r="F59" s="17">
        <v>11848</v>
      </c>
      <c r="G59" s="24"/>
      <c r="H59" s="7"/>
      <c r="I59" s="25">
        <f t="shared" si="16"/>
        <v>-3022</v>
      </c>
      <c r="J59" s="24">
        <f t="shared" si="16"/>
        <v>2813</v>
      </c>
      <c r="K59" s="7"/>
      <c r="L59" s="25">
        <f t="shared" si="3"/>
        <v>-3023.0246565903312</v>
      </c>
      <c r="M59" s="17">
        <f t="shared" si="1"/>
        <v>1.0499211281092282</v>
      </c>
      <c r="N59" s="17">
        <f t="shared" si="4"/>
        <v>2815.6842213836317</v>
      </c>
      <c r="O59" s="24">
        <f t="shared" si="2"/>
        <v>7.2050444363454949</v>
      </c>
      <c r="P59" s="7"/>
      <c r="Q59" s="25">
        <f t="shared" si="5"/>
        <v>-3002.4097926151944</v>
      </c>
      <c r="R59" s="24">
        <f t="shared" si="6"/>
        <v>2810.9790857688695</v>
      </c>
      <c r="S59" s="7"/>
      <c r="T59" s="25">
        <f t="shared" si="7"/>
        <v>0.72956136414255146</v>
      </c>
      <c r="U59" s="24">
        <f t="shared" si="8"/>
        <v>0.68721163857255518</v>
      </c>
      <c r="V59" s="7"/>
      <c r="W59" s="25">
        <f t="shared" si="9"/>
        <v>0.72822499078207514</v>
      </c>
      <c r="X59" s="24">
        <f t="shared" si="10"/>
        <v>219.04849333741697</v>
      </c>
      <c r="Y59" s="7"/>
      <c r="Z59" s="25">
        <f t="shared" si="11"/>
        <v>617</v>
      </c>
      <c r="AA59" s="17">
        <f t="shared" si="15"/>
        <v>219.05099999999993</v>
      </c>
      <c r="AB59" s="24">
        <f t="shared" si="12"/>
        <v>3.8231611797860978</v>
      </c>
      <c r="AC59" s="17">
        <f t="shared" si="13"/>
        <v>-2.5066625829595068E-3</v>
      </c>
      <c r="AD59" s="17">
        <f t="shared" ca="1" si="14"/>
        <v>0.11007716317618588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11620</v>
      </c>
      <c r="D60" s="17">
        <v>14498</v>
      </c>
      <c r="E60" s="17">
        <v>14904</v>
      </c>
      <c r="F60" s="17">
        <v>12008</v>
      </c>
      <c r="G60" s="24"/>
      <c r="H60" s="7"/>
      <c r="I60" s="25">
        <f t="shared" si="16"/>
        <v>-3284</v>
      </c>
      <c r="J60" s="24">
        <f t="shared" si="16"/>
        <v>2490</v>
      </c>
      <c r="K60" s="7"/>
      <c r="L60" s="25">
        <f t="shared" si="3"/>
        <v>-3288.0929048677149</v>
      </c>
      <c r="M60" s="17">
        <f t="shared" si="1"/>
        <v>16.751870256164146</v>
      </c>
      <c r="N60" s="17">
        <f t="shared" si="4"/>
        <v>2507.0080204889337</v>
      </c>
      <c r="O60" s="24">
        <f t="shared" si="2"/>
        <v>289.27276095198692</v>
      </c>
      <c r="P60" s="7"/>
      <c r="Q60" s="25">
        <f t="shared" si="5"/>
        <v>-3264.4097926151944</v>
      </c>
      <c r="R60" s="24">
        <f t="shared" si="6"/>
        <v>2487.9790857688695</v>
      </c>
      <c r="S60" s="7"/>
      <c r="T60" s="25">
        <f t="shared" si="7"/>
        <v>0.79322525102284802</v>
      </c>
      <c r="U60" s="24">
        <f t="shared" si="8"/>
        <v>0.60824649778488493</v>
      </c>
      <c r="V60" s="7"/>
      <c r="W60" s="25">
        <f t="shared" si="9"/>
        <v>0.79204271521849612</v>
      </c>
      <c r="X60" s="24">
        <f t="shared" si="10"/>
        <v>224.86643145691926</v>
      </c>
      <c r="Y60" s="7"/>
      <c r="Z60" s="25">
        <f t="shared" si="11"/>
        <v>632</v>
      </c>
      <c r="AA60" s="17">
        <f t="shared" si="15"/>
        <v>224.73899999999992</v>
      </c>
      <c r="AB60" s="24">
        <f t="shared" si="12"/>
        <v>3.9224355076395345</v>
      </c>
      <c r="AC60" s="17">
        <f t="shared" si="13"/>
        <v>0.12743145691933933</v>
      </c>
      <c r="AD60" s="17">
        <f t="shared" ca="1" si="14"/>
        <v>-3.6324671296625866E-2</v>
      </c>
      <c r="AE60" s="17">
        <v>109</v>
      </c>
    </row>
    <row r="61" spans="1:31" s="17" customFormat="1" x14ac:dyDescent="0.25">
      <c r="A61" s="17">
        <v>41</v>
      </c>
      <c r="B61" s="17">
        <v>627</v>
      </c>
      <c r="C61" s="17">
        <v>11502</v>
      </c>
      <c r="D61" s="17">
        <v>14340</v>
      </c>
      <c r="E61" s="17">
        <v>15022</v>
      </c>
      <c r="F61" s="17">
        <v>12173</v>
      </c>
      <c r="G61" s="24"/>
      <c r="H61" s="7"/>
      <c r="I61" s="25">
        <f t="shared" si="16"/>
        <v>-3520</v>
      </c>
      <c r="J61" s="24">
        <f t="shared" si="16"/>
        <v>2167</v>
      </c>
      <c r="K61" s="7"/>
      <c r="L61" s="25">
        <f t="shared" si="3"/>
        <v>-3519.2467100409194</v>
      </c>
      <c r="M61" s="17">
        <f t="shared" si="1"/>
        <v>0.56744576245161515</v>
      </c>
      <c r="N61" s="17">
        <f t="shared" si="4"/>
        <v>2176.4202228164836</v>
      </c>
      <c r="O61" s="24">
        <f t="shared" si="2"/>
        <v>88.74059791219824</v>
      </c>
      <c r="P61" s="7"/>
      <c r="Q61" s="25">
        <f t="shared" si="5"/>
        <v>-3500.4097926151944</v>
      </c>
      <c r="R61" s="24">
        <f t="shared" si="6"/>
        <v>2164.9790857688695</v>
      </c>
      <c r="S61" s="7"/>
      <c r="T61" s="25">
        <f t="shared" si="7"/>
        <v>0.85057134760204645</v>
      </c>
      <c r="U61" s="24">
        <f t="shared" si="8"/>
        <v>0.52928135699721479</v>
      </c>
      <c r="V61" s="7"/>
      <c r="W61" s="25">
        <f t="shared" si="9"/>
        <v>0.84954263738345437</v>
      </c>
      <c r="X61" s="24">
        <f t="shared" si="10"/>
        <v>230.46507111803669</v>
      </c>
      <c r="Y61" s="7"/>
      <c r="Z61" s="25">
        <f t="shared" si="11"/>
        <v>627</v>
      </c>
      <c r="AA61" s="17">
        <f t="shared" si="15"/>
        <v>230.38199999999992</v>
      </c>
      <c r="AB61" s="24">
        <f t="shared" si="12"/>
        <v>4.0209244373295743</v>
      </c>
      <c r="AC61" s="17">
        <f t="shared" si="13"/>
        <v>8.3071118036770031E-2</v>
      </c>
      <c r="AD61" s="17">
        <f t="shared" ca="1" si="14"/>
        <v>-1.4225397916419524E-2</v>
      </c>
      <c r="AE61" s="17">
        <v>108</v>
      </c>
    </row>
    <row r="62" spans="1:31" s="17" customFormat="1" x14ac:dyDescent="0.25">
      <c r="A62" s="17">
        <v>42</v>
      </c>
      <c r="B62" s="17">
        <v>643</v>
      </c>
      <c r="C62" s="17">
        <v>11402</v>
      </c>
      <c r="D62" s="17">
        <v>14164</v>
      </c>
      <c r="E62" s="17">
        <v>15124</v>
      </c>
      <c r="F62" s="17">
        <v>12356</v>
      </c>
      <c r="G62" s="24"/>
      <c r="H62" s="7"/>
      <c r="I62" s="25">
        <f t="shared" si="16"/>
        <v>-3722</v>
      </c>
      <c r="J62" s="24">
        <f t="shared" si="16"/>
        <v>1808</v>
      </c>
      <c r="K62" s="7"/>
      <c r="L62" s="25">
        <f t="shared" si="3"/>
        <v>-3721.0322296388699</v>
      </c>
      <c r="M62" s="17">
        <f t="shared" si="1"/>
        <v>0.93657947188184265</v>
      </c>
      <c r="N62" s="17">
        <f t="shared" si="4"/>
        <v>1815.563764379252</v>
      </c>
      <c r="O62" s="24">
        <f t="shared" si="2"/>
        <v>57.21053158484149</v>
      </c>
      <c r="P62" s="7"/>
      <c r="Q62" s="25">
        <f t="shared" si="5"/>
        <v>-3702.4097926151944</v>
      </c>
      <c r="R62" s="24">
        <f t="shared" si="6"/>
        <v>1805.9790857688695</v>
      </c>
      <c r="S62" s="7"/>
      <c r="T62" s="25">
        <f t="shared" si="7"/>
        <v>0.89965571840288583</v>
      </c>
      <c r="U62" s="24">
        <f t="shared" si="8"/>
        <v>0.44151514788646051</v>
      </c>
      <c r="V62" s="7"/>
      <c r="W62" s="25">
        <f t="shared" si="9"/>
        <v>0.89879795065377643</v>
      </c>
      <c r="X62" s="24">
        <f t="shared" si="10"/>
        <v>236.22718377793922</v>
      </c>
      <c r="Y62" s="7"/>
      <c r="Z62" s="25">
        <f t="shared" si="11"/>
        <v>643</v>
      </c>
      <c r="AA62" s="17">
        <f t="shared" si="15"/>
        <v>236.16899999999993</v>
      </c>
      <c r="AB62" s="24">
        <f t="shared" si="12"/>
        <v>4.1219266411424869</v>
      </c>
      <c r="AC62" s="17">
        <f t="shared" si="13"/>
        <v>5.8183777939291303E-2</v>
      </c>
      <c r="AD62" s="17">
        <f t="shared" ca="1" si="14"/>
        <v>3.0932514355185958E-2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11319</v>
      </c>
      <c r="D63" s="17">
        <v>13968</v>
      </c>
      <c r="E63" s="17">
        <v>15196</v>
      </c>
      <c r="F63" s="17">
        <v>12537</v>
      </c>
      <c r="G63" s="24"/>
      <c r="H63" s="7"/>
      <c r="I63" s="25">
        <f t="shared" si="16"/>
        <v>-3877</v>
      </c>
      <c r="J63" s="24">
        <f t="shared" si="16"/>
        <v>1431</v>
      </c>
      <c r="K63" s="7"/>
      <c r="L63" s="25">
        <f t="shared" si="3"/>
        <v>-3882.3631041954945</v>
      </c>
      <c r="M63" s="17">
        <f t="shared" si="1"/>
        <v>28.762886611731169</v>
      </c>
      <c r="N63" s="17">
        <f t="shared" si="4"/>
        <v>1443.4680574480176</v>
      </c>
      <c r="O63" s="24">
        <f t="shared" si="2"/>
        <v>155.45245652706689</v>
      </c>
      <c r="P63" s="7"/>
      <c r="Q63" s="25">
        <f t="shared" si="5"/>
        <v>-3857.4097926151944</v>
      </c>
      <c r="R63" s="24">
        <f t="shared" si="6"/>
        <v>1428.9790857688695</v>
      </c>
      <c r="S63" s="7"/>
      <c r="T63" s="25">
        <f t="shared" si="7"/>
        <v>0.93731946827481705</v>
      </c>
      <c r="U63" s="24">
        <f t="shared" si="8"/>
        <v>0.34934840461416433</v>
      </c>
      <c r="V63" s="7"/>
      <c r="W63" s="25">
        <f t="shared" si="9"/>
        <v>0.93664118762509252</v>
      </c>
      <c r="X63" s="24">
        <f t="shared" si="10"/>
        <v>241.9342609179547</v>
      </c>
      <c r="Y63" s="7"/>
      <c r="Z63" s="25">
        <f t="shared" si="11"/>
        <v>631</v>
      </c>
      <c r="AA63" s="17">
        <f t="shared" si="15"/>
        <v>241.84799999999993</v>
      </c>
      <c r="AB63" s="24">
        <f t="shared" si="12"/>
        <v>4.2210438893632451</v>
      </c>
      <c r="AC63" s="17">
        <f t="shared" si="13"/>
        <v>8.6260917954774641E-2</v>
      </c>
      <c r="AD63" s="17">
        <f t="shared" ca="1" si="14"/>
        <v>7.602430683317607E-2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11260</v>
      </c>
      <c r="D64" s="17">
        <v>13781</v>
      </c>
      <c r="E64" s="17">
        <v>15265</v>
      </c>
      <c r="F64" s="17">
        <v>12732</v>
      </c>
      <c r="G64" s="24"/>
      <c r="H64" s="7"/>
      <c r="I64" s="25">
        <f t="shared" si="16"/>
        <v>-4005</v>
      </c>
      <c r="J64" s="24">
        <f t="shared" si="16"/>
        <v>1049</v>
      </c>
      <c r="K64" s="7"/>
      <c r="L64" s="25">
        <f t="shared" si="3"/>
        <v>-4005.4247072044086</v>
      </c>
      <c r="M64" s="17">
        <f t="shared" si="1"/>
        <v>0.18037620947657287</v>
      </c>
      <c r="N64" s="17">
        <f t="shared" si="4"/>
        <v>1058.4797297653427</v>
      </c>
      <c r="O64" s="24">
        <f t="shared" si="2"/>
        <v>89.86527642392349</v>
      </c>
      <c r="P64" s="7"/>
      <c r="Q64" s="25">
        <f t="shared" si="5"/>
        <v>-3985.4097926151944</v>
      </c>
      <c r="R64" s="24">
        <f t="shared" si="6"/>
        <v>1046.9790857688695</v>
      </c>
      <c r="S64" s="7"/>
      <c r="T64" s="25">
        <f t="shared" si="7"/>
        <v>0.96842243591099242</v>
      </c>
      <c r="U64" s="24">
        <f t="shared" si="8"/>
        <v>0.25595929074143975</v>
      </c>
      <c r="V64" s="7"/>
      <c r="W64" s="25">
        <f t="shared" si="9"/>
        <v>0.96792600944895557</v>
      </c>
      <c r="X64" s="24">
        <f t="shared" si="10"/>
        <v>247.57647450999173</v>
      </c>
      <c r="Y64" s="7"/>
      <c r="Z64" s="25">
        <f t="shared" si="11"/>
        <v>629</v>
      </c>
      <c r="AA64" s="17">
        <f t="shared" si="15"/>
        <v>247.50899999999993</v>
      </c>
      <c r="AB64" s="24">
        <f t="shared" si="12"/>
        <v>4.3198469783186431</v>
      </c>
      <c r="AC64" s="17">
        <f t="shared" si="13"/>
        <v>6.7474509991797049E-2</v>
      </c>
      <c r="AD64" s="17">
        <f t="shared" ca="1" si="14"/>
        <v>0.12703193767373477</v>
      </c>
      <c r="AE64" s="17">
        <v>105</v>
      </c>
    </row>
    <row r="65" spans="1:31" s="17" customFormat="1" x14ac:dyDescent="0.25">
      <c r="A65" s="17">
        <v>45</v>
      </c>
      <c r="B65" s="17">
        <v>602</v>
      </c>
      <c r="C65" s="17">
        <v>11213</v>
      </c>
      <c r="D65" s="17">
        <v>13594</v>
      </c>
      <c r="E65" s="17">
        <v>15299</v>
      </c>
      <c r="F65" s="17">
        <v>12919</v>
      </c>
      <c r="G65" s="24"/>
      <c r="H65" s="7"/>
      <c r="I65" s="25">
        <f t="shared" si="16"/>
        <v>-4086</v>
      </c>
      <c r="J65" s="24">
        <f t="shared" si="16"/>
        <v>675</v>
      </c>
      <c r="K65" s="7"/>
      <c r="L65" s="25">
        <f t="shared" si="3"/>
        <v>-4086.7845606184369</v>
      </c>
      <c r="M65" s="17">
        <f t="shared" si="1"/>
        <v>0.6155353640020893</v>
      </c>
      <c r="N65" s="17">
        <f t="shared" si="4"/>
        <v>680.32293293673411</v>
      </c>
      <c r="O65" s="24">
        <f t="shared" si="2"/>
        <v>28.333615048968767</v>
      </c>
      <c r="P65" s="7"/>
      <c r="Q65" s="25">
        <f t="shared" si="5"/>
        <v>-4066.4097926151944</v>
      </c>
      <c r="R65" s="24">
        <f t="shared" si="6"/>
        <v>672.97908576886948</v>
      </c>
      <c r="S65" s="7"/>
      <c r="T65" s="25">
        <f t="shared" si="7"/>
        <v>0.98810478261825974</v>
      </c>
      <c r="U65" s="24">
        <f t="shared" si="8"/>
        <v>0.16452596982940054</v>
      </c>
      <c r="V65" s="7"/>
      <c r="W65" s="25">
        <f t="shared" si="9"/>
        <v>0.98778638147466813</v>
      </c>
      <c r="X65" s="24">
        <f t="shared" si="10"/>
        <v>252.93237799192661</v>
      </c>
      <c r="Y65" s="7"/>
      <c r="Z65" s="25">
        <f t="shared" si="11"/>
        <v>602</v>
      </c>
      <c r="AA65" s="17">
        <f t="shared" si="15"/>
        <v>252.92699999999994</v>
      </c>
      <c r="AB65" s="24">
        <f t="shared" si="12"/>
        <v>4.4144089171916967</v>
      </c>
      <c r="AC65" s="17">
        <f t="shared" si="13"/>
        <v>5.3779919266787601E-3</v>
      </c>
      <c r="AD65" s="17">
        <f t="shared" ca="1" si="14"/>
        <v>5.7972150654251209E-2</v>
      </c>
      <c r="AE65" s="17">
        <v>104</v>
      </c>
    </row>
    <row r="66" spans="1:31" s="17" customFormat="1" x14ac:dyDescent="0.25">
      <c r="A66" s="17">
        <v>46</v>
      </c>
      <c r="B66" s="17">
        <v>620</v>
      </c>
      <c r="C66" s="17">
        <v>11195</v>
      </c>
      <c r="D66" s="17">
        <v>13395</v>
      </c>
      <c r="E66" s="17">
        <v>15328</v>
      </c>
      <c r="F66" s="17">
        <v>13116</v>
      </c>
      <c r="G66" s="24"/>
      <c r="H66" s="7"/>
      <c r="I66" s="25">
        <f t="shared" si="16"/>
        <v>-4133</v>
      </c>
      <c r="J66" s="24">
        <f t="shared" si="16"/>
        <v>279</v>
      </c>
      <c r="K66" s="7"/>
      <c r="L66" s="25">
        <f t="shared" si="3"/>
        <v>-4132.5625908001666</v>
      </c>
      <c r="M66" s="17">
        <f t="shared" si="1"/>
        <v>0.19132680809887989</v>
      </c>
      <c r="N66" s="17">
        <f t="shared" si="4"/>
        <v>284.5620298302531</v>
      </c>
      <c r="O66" s="24">
        <f t="shared" si="2"/>
        <v>30.936175832625278</v>
      </c>
      <c r="P66" s="7"/>
      <c r="Q66" s="25">
        <f t="shared" si="5"/>
        <v>-4113.4097926151944</v>
      </c>
      <c r="R66" s="24">
        <f t="shared" si="6"/>
        <v>276.97908576886942</v>
      </c>
      <c r="S66" s="7"/>
      <c r="T66" s="25">
        <f t="shared" si="7"/>
        <v>0.9995254035471679</v>
      </c>
      <c r="U66" s="24">
        <f t="shared" si="8"/>
        <v>6.7714218275476662E-2</v>
      </c>
      <c r="V66" s="7"/>
      <c r="W66" s="25">
        <f t="shared" si="9"/>
        <v>0.99939548195235917</v>
      </c>
      <c r="X66" s="24">
        <f t="shared" si="10"/>
        <v>258.51260752928238</v>
      </c>
      <c r="Y66" s="7"/>
      <c r="Z66" s="25">
        <f t="shared" si="11"/>
        <v>620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5.6075292824289136E-3</v>
      </c>
      <c r="AD66" s="17">
        <f t="shared" ca="1" si="14"/>
        <v>3.9817999137596871E-2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11183</v>
      </c>
      <c r="D67" s="17">
        <v>13193</v>
      </c>
      <c r="E67" s="17">
        <v>15319</v>
      </c>
      <c r="F67" s="17">
        <v>13308</v>
      </c>
      <c r="G67" s="24"/>
      <c r="H67" s="7"/>
      <c r="I67" s="25">
        <f t="shared" si="16"/>
        <v>-4136</v>
      </c>
      <c r="J67" s="24">
        <f t="shared" si="16"/>
        <v>-115</v>
      </c>
      <c r="K67" s="7"/>
      <c r="L67" s="25">
        <f t="shared" si="3"/>
        <v>-4139.3182677376317</v>
      </c>
      <c r="M67" s="17">
        <f t="shared" si="1"/>
        <v>11.010900778607308</v>
      </c>
      <c r="N67" s="17">
        <f t="shared" si="4"/>
        <v>-114.52243230415968</v>
      </c>
      <c r="O67" s="24">
        <f t="shared" si="2"/>
        <v>0.22807090411023334</v>
      </c>
      <c r="P67" s="7"/>
      <c r="Q67" s="25">
        <f t="shared" si="5"/>
        <v>-4116.4097926151944</v>
      </c>
      <c r="R67" s="24">
        <f t="shared" si="6"/>
        <v>-117.02091423113058</v>
      </c>
      <c r="S67" s="7"/>
      <c r="T67" s="25">
        <f t="shared" si="7"/>
        <v>1.0002543793511407</v>
      </c>
      <c r="U67" s="24">
        <f t="shared" si="8"/>
        <v>-2.8608585038275878E-2</v>
      </c>
      <c r="V67" s="7"/>
      <c r="W67" s="25">
        <f t="shared" si="9"/>
        <v>1.0003119652399477</v>
      </c>
      <c r="X67" s="24">
        <f t="shared" si="10"/>
        <v>264.02696240093496</v>
      </c>
      <c r="Y67" s="7"/>
      <c r="Z67" s="25">
        <f t="shared" si="11"/>
        <v>621</v>
      </c>
      <c r="AA67" s="17">
        <f t="shared" si="15"/>
        <v>264.09599999999995</v>
      </c>
      <c r="AB67" s="24">
        <f t="shared" si="12"/>
        <v>4.6093447413469439</v>
      </c>
      <c r="AC67" s="17">
        <f t="shared" si="13"/>
        <v>-6.9037599064984079E-2</v>
      </c>
      <c r="AD67" s="17">
        <f t="shared" ca="1" si="14"/>
        <v>1.0525910515752912E-2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11203</v>
      </c>
      <c r="D68" s="17">
        <v>12999</v>
      </c>
      <c r="E68" s="17">
        <v>15311</v>
      </c>
      <c r="F68" s="17">
        <v>13516</v>
      </c>
      <c r="G68" s="24"/>
      <c r="H68" s="7"/>
      <c r="I68" s="25">
        <f t="shared" si="16"/>
        <v>-4108</v>
      </c>
      <c r="J68" s="24">
        <f t="shared" si="16"/>
        <v>-517</v>
      </c>
      <c r="K68" s="7"/>
      <c r="L68" s="25">
        <f t="shared" si="3"/>
        <v>-4105.87084714096</v>
      </c>
      <c r="M68" s="17">
        <f t="shared" si="1"/>
        <v>4.533291897158227</v>
      </c>
      <c r="N68" s="17">
        <f t="shared" si="4"/>
        <v>-520.16237555750956</v>
      </c>
      <c r="O68" s="24">
        <f t="shared" si="2"/>
        <v>10.000619166733919</v>
      </c>
      <c r="P68" s="7"/>
      <c r="Q68" s="25">
        <f t="shared" si="5"/>
        <v>-4088.4097926151944</v>
      </c>
      <c r="R68" s="24">
        <f t="shared" si="6"/>
        <v>-519.02091423113052</v>
      </c>
      <c r="S68" s="7"/>
      <c r="T68" s="25">
        <f t="shared" si="7"/>
        <v>0.99345060518072736</v>
      </c>
      <c r="U68" s="24">
        <f t="shared" si="8"/>
        <v>-0.12688718131271373</v>
      </c>
      <c r="V68" s="7"/>
      <c r="W68" s="25">
        <f t="shared" si="9"/>
        <v>0.99369949151129833</v>
      </c>
      <c r="X68" s="24">
        <f t="shared" si="10"/>
        <v>269.66558528621204</v>
      </c>
      <c r="Y68" s="7"/>
      <c r="Z68" s="25">
        <f t="shared" si="11"/>
        <v>633</v>
      </c>
      <c r="AA68" s="17">
        <f t="shared" si="15"/>
        <v>269.79299999999995</v>
      </c>
      <c r="AB68" s="24">
        <f t="shared" si="12"/>
        <v>4.7087761488330608</v>
      </c>
      <c r="AC68" s="17">
        <f t="shared" si="13"/>
        <v>-0.12741471378791402</v>
      </c>
      <c r="AD68" s="17">
        <f t="shared" ca="1" si="14"/>
        <v>4.3125852533137277E-2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11236</v>
      </c>
      <c r="D69" s="17">
        <v>12791</v>
      </c>
      <c r="E69" s="17">
        <v>15267</v>
      </c>
      <c r="F69" s="17">
        <v>13708</v>
      </c>
      <c r="G69" s="24"/>
      <c r="H69" s="7"/>
      <c r="I69" s="25">
        <f t="shared" si="16"/>
        <v>-4031</v>
      </c>
      <c r="J69" s="24">
        <f t="shared" si="16"/>
        <v>-917</v>
      </c>
      <c r="K69" s="7"/>
      <c r="L69" s="25">
        <f t="shared" si="3"/>
        <v>-4032.330436942299</v>
      </c>
      <c r="M69" s="17">
        <f t="shared" si="1"/>
        <v>1.7700624574339183</v>
      </c>
      <c r="N69" s="17">
        <f t="shared" si="4"/>
        <v>-919.40626898884216</v>
      </c>
      <c r="O69" s="24">
        <f t="shared" si="2"/>
        <v>5.7901304466634587</v>
      </c>
      <c r="P69" s="7"/>
      <c r="Q69" s="25">
        <f t="shared" si="5"/>
        <v>-4011.4097926151944</v>
      </c>
      <c r="R69" s="24">
        <f t="shared" si="6"/>
        <v>-919.02091423113052</v>
      </c>
      <c r="S69" s="7"/>
      <c r="T69" s="25">
        <f t="shared" si="7"/>
        <v>0.97474022621209055</v>
      </c>
      <c r="U69" s="24">
        <f t="shared" si="8"/>
        <v>-0.22467682934698027</v>
      </c>
      <c r="V69" s="7"/>
      <c r="W69" s="25">
        <f t="shared" si="9"/>
        <v>0.97517943861726519</v>
      </c>
      <c r="X69" s="24">
        <f t="shared" si="10"/>
        <v>275.3630466176736</v>
      </c>
      <c r="Y69" s="7"/>
      <c r="Z69" s="25">
        <f t="shared" si="11"/>
        <v>631</v>
      </c>
      <c r="AA69" s="17">
        <f t="shared" si="15"/>
        <v>275.47199999999992</v>
      </c>
      <c r="AB69" s="24">
        <f t="shared" si="12"/>
        <v>4.8078933970538182</v>
      </c>
      <c r="AC69" s="17">
        <f t="shared" si="13"/>
        <v>-0.10895338232631957</v>
      </c>
      <c r="AD69" s="17">
        <f t="shared" ca="1" si="14"/>
        <v>-1.5560721766973984E-2</v>
      </c>
      <c r="AE69" s="17">
        <v>100</v>
      </c>
    </row>
    <row r="70" spans="1:31" s="17" customFormat="1" x14ac:dyDescent="0.25">
      <c r="A70" s="17">
        <v>50</v>
      </c>
      <c r="B70" s="17">
        <v>633</v>
      </c>
      <c r="C70" s="17">
        <v>11303</v>
      </c>
      <c r="D70" s="17">
        <v>12609</v>
      </c>
      <c r="E70" s="17">
        <v>15220</v>
      </c>
      <c r="F70" s="17">
        <v>13914</v>
      </c>
      <c r="G70" s="24"/>
      <c r="H70" s="7"/>
      <c r="I70" s="25">
        <f t="shared" si="16"/>
        <v>-3917</v>
      </c>
      <c r="J70" s="24">
        <f t="shared" si="16"/>
        <v>-1305</v>
      </c>
      <c r="K70" s="7"/>
      <c r="L70" s="25">
        <f t="shared" si="3"/>
        <v>-3918.9580811473129</v>
      </c>
      <c r="M70" s="17">
        <f t="shared" si="1"/>
        <v>3.8340817794621875</v>
      </c>
      <c r="N70" s="17">
        <f t="shared" si="4"/>
        <v>-1310.8450463033948</v>
      </c>
      <c r="O70" s="24">
        <f t="shared" si="2"/>
        <v>34.164566288829661</v>
      </c>
      <c r="P70" s="7"/>
      <c r="Q70" s="25">
        <f t="shared" si="5"/>
        <v>-3897.4097926151944</v>
      </c>
      <c r="R70" s="24">
        <f t="shared" si="6"/>
        <v>-1307.0209142311305</v>
      </c>
      <c r="S70" s="7"/>
      <c r="T70" s="25">
        <f t="shared" si="7"/>
        <v>0.94703914566112191</v>
      </c>
      <c r="U70" s="24">
        <f t="shared" si="8"/>
        <v>-0.31953278794021883</v>
      </c>
      <c r="V70" s="7"/>
      <c r="W70" s="25">
        <f t="shared" si="9"/>
        <v>0.94766295626039143</v>
      </c>
      <c r="X70" s="24">
        <f t="shared" si="10"/>
        <v>281.02183507770474</v>
      </c>
      <c r="Y70" s="7"/>
      <c r="Z70" s="25">
        <f t="shared" si="11"/>
        <v>633</v>
      </c>
      <c r="AA70" s="17">
        <f t="shared" si="15"/>
        <v>281.16899999999993</v>
      </c>
      <c r="AB70" s="24">
        <f t="shared" si="12"/>
        <v>4.9073248045399351</v>
      </c>
      <c r="AC70" s="17">
        <f t="shared" si="13"/>
        <v>-0.14716492229518963</v>
      </c>
      <c r="AD70" s="17">
        <f t="shared" ca="1" si="14"/>
        <v>-2.2440808411204216E-2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11375</v>
      </c>
      <c r="D71" s="17">
        <v>12418</v>
      </c>
      <c r="E71" s="17">
        <v>15141</v>
      </c>
      <c r="F71" s="17">
        <v>14098</v>
      </c>
      <c r="G71" s="24"/>
      <c r="H71" s="7"/>
      <c r="I71" s="25">
        <f t="shared" si="16"/>
        <v>-3766</v>
      </c>
      <c r="J71" s="24">
        <f t="shared" si="16"/>
        <v>-1680</v>
      </c>
      <c r="K71" s="7"/>
      <c r="L71" s="25">
        <f t="shared" si="3"/>
        <v>-3767.3135131447575</v>
      </c>
      <c r="M71" s="17">
        <f t="shared" si="1"/>
        <v>1.7253167814507573</v>
      </c>
      <c r="N71" s="17">
        <f t="shared" si="4"/>
        <v>-1688.7564532549868</v>
      </c>
      <c r="O71" s="24">
        <f t="shared" si="2"/>
        <v>76.675473606769089</v>
      </c>
      <c r="P71" s="7"/>
      <c r="Q71" s="25">
        <f t="shared" si="5"/>
        <v>-3746.4097926151944</v>
      </c>
      <c r="R71" s="24">
        <f t="shared" si="6"/>
        <v>-1682.0209142311305</v>
      </c>
      <c r="S71" s="7"/>
      <c r="T71" s="25">
        <f t="shared" si="7"/>
        <v>0.9103473635278212</v>
      </c>
      <c r="U71" s="24">
        <f t="shared" si="8"/>
        <v>-0.4112105829723437</v>
      </c>
      <c r="V71" s="7"/>
      <c r="W71" s="25">
        <f t="shared" si="9"/>
        <v>0.91114956853686335</v>
      </c>
      <c r="X71" s="24">
        <f t="shared" si="10"/>
        <v>286.6788843573554</v>
      </c>
      <c r="Y71" s="7"/>
      <c r="Z71" s="25">
        <f t="shared" si="11"/>
        <v>632</v>
      </c>
      <c r="AA71" s="17">
        <f t="shared" si="15"/>
        <v>286.85699999999991</v>
      </c>
      <c r="AB71" s="24">
        <f t="shared" si="12"/>
        <v>5.0065991323933723</v>
      </c>
      <c r="AC71" s="17">
        <f t="shared" si="13"/>
        <v>-0.17811564264451363</v>
      </c>
      <c r="AD71" s="17">
        <f t="shared" ca="1" si="14"/>
        <v>3.1218819246134899E-2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11450</v>
      </c>
      <c r="D72" s="17">
        <v>12220</v>
      </c>
      <c r="E72" s="17">
        <v>15028</v>
      </c>
      <c r="F72" s="17">
        <v>14257</v>
      </c>
      <c r="G72" s="24"/>
      <c r="H72" s="7"/>
      <c r="I72" s="25">
        <f t="shared" si="16"/>
        <v>-3578</v>
      </c>
      <c r="J72" s="24">
        <f t="shared" si="16"/>
        <v>-2037</v>
      </c>
      <c r="K72" s="7"/>
      <c r="L72" s="25">
        <f t="shared" si="3"/>
        <v>-3580.701056875766</v>
      </c>
      <c r="M72" s="17">
        <f t="shared" si="1"/>
        <v>7.2957082461226292</v>
      </c>
      <c r="N72" s="17">
        <f t="shared" si="4"/>
        <v>-2046.7107308345348</v>
      </c>
      <c r="O72" s="24">
        <f t="shared" si="2"/>
        <v>94.298293340785762</v>
      </c>
      <c r="P72" s="7"/>
      <c r="Q72" s="25">
        <f t="shared" si="5"/>
        <v>-3558.4097926151944</v>
      </c>
      <c r="R72" s="24">
        <f t="shared" si="6"/>
        <v>-2039.0209142311305</v>
      </c>
      <c r="S72" s="7"/>
      <c r="T72" s="25">
        <f t="shared" si="7"/>
        <v>0.86466487981218854</v>
      </c>
      <c r="U72" s="24">
        <f t="shared" si="8"/>
        <v>-0.4984878438429266</v>
      </c>
      <c r="V72" s="7"/>
      <c r="W72" s="25">
        <f t="shared" si="9"/>
        <v>0.86563689592761506</v>
      </c>
      <c r="X72" s="24">
        <f t="shared" si="10"/>
        <v>292.32479645010767</v>
      </c>
      <c r="Y72" s="7"/>
      <c r="Z72" s="25">
        <f t="shared" si="11"/>
        <v>626</v>
      </c>
      <c r="AA72" s="17">
        <f t="shared" si="15"/>
        <v>292.49099999999993</v>
      </c>
      <c r="AB72" s="24">
        <f t="shared" si="12"/>
        <v>5.1049309824507327</v>
      </c>
      <c r="AC72" s="17">
        <f t="shared" si="13"/>
        <v>-0.16620354989225916</v>
      </c>
      <c r="AD72" s="17">
        <f t="shared" ca="1" si="14"/>
        <v>5.8499441200410729E-2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11564</v>
      </c>
      <c r="D73" s="17">
        <v>12059</v>
      </c>
      <c r="E73" s="17">
        <v>14923</v>
      </c>
      <c r="F73" s="17">
        <v>14429</v>
      </c>
      <c r="G73" s="24"/>
      <c r="H73" s="7"/>
      <c r="I73" s="25">
        <f t="shared" si="16"/>
        <v>-3359</v>
      </c>
      <c r="J73" s="24">
        <f t="shared" si="16"/>
        <v>-2370</v>
      </c>
      <c r="K73" s="7"/>
      <c r="L73" s="25">
        <f t="shared" si="3"/>
        <v>-3361.9389782102435</v>
      </c>
      <c r="M73" s="17">
        <f t="shared" si="1"/>
        <v>8.6375929202859485</v>
      </c>
      <c r="N73" s="17">
        <f t="shared" si="4"/>
        <v>-2381.7719809517885</v>
      </c>
      <c r="O73" s="24">
        <f t="shared" si="2"/>
        <v>138.57953552927043</v>
      </c>
      <c r="P73" s="7"/>
      <c r="Q73" s="25">
        <f t="shared" si="5"/>
        <v>-3339.4097926151944</v>
      </c>
      <c r="R73" s="24">
        <f t="shared" si="6"/>
        <v>-2372.0209142311305</v>
      </c>
      <c r="S73" s="7"/>
      <c r="T73" s="25">
        <f t="shared" si="7"/>
        <v>0.81144964612216963</v>
      </c>
      <c r="U73" s="24">
        <f t="shared" si="8"/>
        <v>-0.57989772583145349</v>
      </c>
      <c r="V73" s="7"/>
      <c r="W73" s="25">
        <f t="shared" si="9"/>
        <v>0.81258003738010443</v>
      </c>
      <c r="X73" s="24">
        <f t="shared" si="10"/>
        <v>297.90232024972465</v>
      </c>
      <c r="Y73" s="7"/>
      <c r="Z73" s="25">
        <f t="shared" si="11"/>
        <v>620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-0.16867975027525972</v>
      </c>
      <c r="AD73" s="17">
        <f t="shared" ca="1" si="14"/>
        <v>1.9507813142638497E-2</v>
      </c>
      <c r="AE73" s="17">
        <v>96</v>
      </c>
    </row>
    <row r="74" spans="1:31" s="17" customFormat="1" x14ac:dyDescent="0.25">
      <c r="A74" s="17">
        <v>54</v>
      </c>
      <c r="B74" s="17">
        <v>614</v>
      </c>
      <c r="C74" s="17">
        <v>11699</v>
      </c>
      <c r="D74" s="17">
        <v>11913</v>
      </c>
      <c r="E74" s="17">
        <v>14813</v>
      </c>
      <c r="F74" s="17">
        <v>14597</v>
      </c>
      <c r="G74" s="24"/>
      <c r="H74" s="7"/>
      <c r="I74" s="25">
        <f t="shared" si="16"/>
        <v>-3114</v>
      </c>
      <c r="J74" s="24">
        <f t="shared" si="16"/>
        <v>-2684</v>
      </c>
      <c r="K74" s="7"/>
      <c r="L74" s="25">
        <f t="shared" si="3"/>
        <v>-3114.0506629201304</v>
      </c>
      <c r="M74" s="17">
        <f t="shared" si="1"/>
        <v>2.5667314761428301E-3</v>
      </c>
      <c r="N74" s="17">
        <f t="shared" si="4"/>
        <v>-2691.3768912635928</v>
      </c>
      <c r="O74" s="24">
        <f t="shared" si="2"/>
        <v>54.418524714872142</v>
      </c>
      <c r="P74" s="7"/>
      <c r="Q74" s="25">
        <f t="shared" si="5"/>
        <v>-3094.4097926151944</v>
      </c>
      <c r="R74" s="24">
        <f t="shared" si="6"/>
        <v>-2686.0209142311305</v>
      </c>
      <c r="S74" s="7"/>
      <c r="T74" s="25">
        <f t="shared" si="7"/>
        <v>0.75191662213105259</v>
      </c>
      <c r="U74" s="24">
        <f t="shared" si="8"/>
        <v>-0.65666259953835271</v>
      </c>
      <c r="V74" s="7"/>
      <c r="W74" s="25">
        <f t="shared" si="9"/>
        <v>0.75319633438867917</v>
      </c>
      <c r="X74" s="24">
        <f t="shared" si="10"/>
        <v>303.47181229326202</v>
      </c>
      <c r="Y74" s="7"/>
      <c r="Z74" s="25">
        <f t="shared" si="11"/>
        <v>614</v>
      </c>
      <c r="AA74" s="17">
        <f t="shared" si="15"/>
        <v>303.59699999999992</v>
      </c>
      <c r="AB74" s="24">
        <f t="shared" si="12"/>
        <v>5.2987672491772226</v>
      </c>
      <c r="AC74" s="17">
        <f t="shared" si="13"/>
        <v>-0.12518770673790414</v>
      </c>
      <c r="AD74" s="17">
        <f t="shared" ca="1" si="14"/>
        <v>-4.1500619428120444E-2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11826</v>
      </c>
      <c r="D75" s="17">
        <v>11761</v>
      </c>
      <c r="E75" s="17">
        <v>14660</v>
      </c>
      <c r="F75" s="17">
        <v>14730</v>
      </c>
      <c r="G75" s="24"/>
      <c r="H75" s="7"/>
      <c r="I75" s="25">
        <f t="shared" si="16"/>
        <v>-2834</v>
      </c>
      <c r="J75" s="24">
        <f t="shared" si="16"/>
        <v>-2969</v>
      </c>
      <c r="K75" s="7"/>
      <c r="L75" s="25">
        <f t="shared" si="3"/>
        <v>-2835.4917976581214</v>
      </c>
      <c r="M75" s="17">
        <f t="shared" si="1"/>
        <v>2.2254602527765335</v>
      </c>
      <c r="N75" s="17">
        <f t="shared" si="4"/>
        <v>-2977.7591620033168</v>
      </c>
      <c r="O75" s="24">
        <f t="shared" si="2"/>
        <v>76.722919000348071</v>
      </c>
      <c r="P75" s="7"/>
      <c r="Q75" s="25">
        <f t="shared" si="5"/>
        <v>-2814.4097926151944</v>
      </c>
      <c r="R75" s="24">
        <f t="shared" si="6"/>
        <v>-2971.0209142311305</v>
      </c>
      <c r="S75" s="7"/>
      <c r="T75" s="25">
        <f t="shared" si="7"/>
        <v>0.6838788804269188</v>
      </c>
      <c r="U75" s="24">
        <f t="shared" si="8"/>
        <v>-0.72633772376276762</v>
      </c>
      <c r="V75" s="7"/>
      <c r="W75" s="25">
        <f t="shared" si="9"/>
        <v>0.68529409635970029</v>
      </c>
      <c r="X75" s="24">
        <f t="shared" si="10"/>
        <v>309.05419210732543</v>
      </c>
      <c r="Y75" s="7"/>
      <c r="Z75" s="25">
        <f t="shared" si="11"/>
        <v>618</v>
      </c>
      <c r="AA75" s="17">
        <f t="shared" si="15"/>
        <v>309.15899999999993</v>
      </c>
      <c r="AB75" s="24">
        <f t="shared" si="12"/>
        <v>5.3958424621731478</v>
      </c>
      <c r="AC75" s="17">
        <f t="shared" si="13"/>
        <v>-0.10480789267450064</v>
      </c>
      <c r="AD75" s="17">
        <f t="shared" ca="1" si="14"/>
        <v>4.5061219831950439E-2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11988</v>
      </c>
      <c r="D76" s="17">
        <v>11627</v>
      </c>
      <c r="E76" s="17">
        <v>14507</v>
      </c>
      <c r="F76" s="17">
        <v>14867</v>
      </c>
      <c r="G76" s="24"/>
      <c r="H76" s="7"/>
      <c r="I76" s="25">
        <f t="shared" si="16"/>
        <v>-2519</v>
      </c>
      <c r="J76" s="24">
        <f t="shared" si="16"/>
        <v>-3240</v>
      </c>
      <c r="K76" s="7"/>
      <c r="L76" s="25">
        <f t="shared" si="3"/>
        <v>-2519.6023988753932</v>
      </c>
      <c r="M76" s="17">
        <f t="shared" si="1"/>
        <v>0.3628844050749821</v>
      </c>
      <c r="N76" s="17">
        <f t="shared" si="4"/>
        <v>-3244.3915495338924</v>
      </c>
      <c r="O76" s="24">
        <f t="shared" si="2"/>
        <v>19.285707308630823</v>
      </c>
      <c r="P76" s="7"/>
      <c r="Q76" s="25">
        <f t="shared" si="5"/>
        <v>-2499.4097926151944</v>
      </c>
      <c r="R76" s="24">
        <f t="shared" si="6"/>
        <v>-3242.0209142311305</v>
      </c>
      <c r="S76" s="7"/>
      <c r="T76" s="25">
        <f t="shared" si="7"/>
        <v>0.60733642100976826</v>
      </c>
      <c r="U76" s="24">
        <f t="shared" si="8"/>
        <v>-0.7925902103059832</v>
      </c>
      <c r="V76" s="7"/>
      <c r="W76" s="25">
        <f t="shared" si="9"/>
        <v>0.60888046185036671</v>
      </c>
      <c r="X76" s="24">
        <f t="shared" si="10"/>
        <v>314.85672359917828</v>
      </c>
      <c r="Y76" s="7"/>
      <c r="Z76" s="25">
        <f t="shared" si="11"/>
        <v>639</v>
      </c>
      <c r="AA76" s="17">
        <f t="shared" si="15"/>
        <v>314.90999999999991</v>
      </c>
      <c r="AB76" s="24">
        <f t="shared" si="12"/>
        <v>5.4962163474553414</v>
      </c>
      <c r="AC76" s="17">
        <f t="shared" si="13"/>
        <v>-5.3276400821630432E-2</v>
      </c>
      <c r="AD76" s="17">
        <f t="shared" ca="1" si="14"/>
        <v>8.0872542352892651E-2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12156</v>
      </c>
      <c r="D77" s="17">
        <v>11509</v>
      </c>
      <c r="E77" s="17">
        <v>14338</v>
      </c>
      <c r="F77" s="17">
        <v>14987</v>
      </c>
      <c r="G77" s="24"/>
      <c r="H77" s="7"/>
      <c r="I77" s="25">
        <f t="shared" si="16"/>
        <v>-2182</v>
      </c>
      <c r="J77" s="24">
        <f t="shared" si="16"/>
        <v>-3478</v>
      </c>
      <c r="K77" s="7"/>
      <c r="L77" s="25">
        <f t="shared" si="3"/>
        <v>-2179.6347779838875</v>
      </c>
      <c r="M77" s="17">
        <f t="shared" si="1"/>
        <v>5.5942751855033332</v>
      </c>
      <c r="N77" s="17">
        <f t="shared" si="4"/>
        <v>-3477.7230259471194</v>
      </c>
      <c r="O77" s="24">
        <f t="shared" si="2"/>
        <v>7.6714625969123332E-2</v>
      </c>
      <c r="P77" s="7"/>
      <c r="Q77" s="25">
        <f t="shared" si="5"/>
        <v>-2162.4097926151944</v>
      </c>
      <c r="R77" s="24">
        <f t="shared" si="6"/>
        <v>-3480.0209142311305</v>
      </c>
      <c r="S77" s="7"/>
      <c r="T77" s="25">
        <f t="shared" si="7"/>
        <v>0.5254481390301502</v>
      </c>
      <c r="U77" s="24">
        <f t="shared" si="8"/>
        <v>-0.85077505088637184</v>
      </c>
      <c r="V77" s="7"/>
      <c r="W77" s="25">
        <f t="shared" si="9"/>
        <v>0.5271052898239581</v>
      </c>
      <c r="X77" s="24">
        <f t="shared" si="10"/>
        <v>320.60811372526416</v>
      </c>
      <c r="Y77" s="7"/>
      <c r="Z77" s="25">
        <f t="shared" si="11"/>
        <v>637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-3.4886274735754341E-2</v>
      </c>
      <c r="AD77" s="17">
        <f t="shared" ca="1" si="14"/>
        <v>2.8946022832826657E-2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12333</v>
      </c>
      <c r="D78" s="17">
        <v>11405</v>
      </c>
      <c r="E78" s="17">
        <v>14148</v>
      </c>
      <c r="F78" s="17">
        <v>15073</v>
      </c>
      <c r="G78" s="24"/>
      <c r="H78" s="7"/>
      <c r="I78" s="25">
        <f t="shared" si="16"/>
        <v>-1815</v>
      </c>
      <c r="J78" s="24">
        <f t="shared" si="16"/>
        <v>-3668</v>
      </c>
      <c r="K78" s="7"/>
      <c r="L78" s="25">
        <f t="shared" si="3"/>
        <v>-1818.0455526913902</v>
      </c>
      <c r="M78" s="17">
        <f t="shared" si="1"/>
        <v>9.2753911960339988</v>
      </c>
      <c r="N78" s="17">
        <f t="shared" si="4"/>
        <v>-3676.3057518072574</v>
      </c>
      <c r="O78" s="24">
        <f t="shared" si="2"/>
        <v>68.985513083759002</v>
      </c>
      <c r="P78" s="7"/>
      <c r="Q78" s="25">
        <f t="shared" si="5"/>
        <v>-1795.4097926151944</v>
      </c>
      <c r="R78" s="24">
        <f t="shared" si="6"/>
        <v>-3670.0209142311305</v>
      </c>
      <c r="S78" s="7"/>
      <c r="T78" s="25">
        <f t="shared" si="7"/>
        <v>0.43627009901080344</v>
      </c>
      <c r="U78" s="24">
        <f t="shared" si="8"/>
        <v>-0.89722513370264845</v>
      </c>
      <c r="V78" s="7"/>
      <c r="W78" s="25">
        <f t="shared" si="9"/>
        <v>0.43801750256282557</v>
      </c>
      <c r="X78" s="24">
        <f t="shared" si="10"/>
        <v>326.36754131059001</v>
      </c>
      <c r="Y78" s="7"/>
      <c r="Z78" s="25">
        <f t="shared" si="11"/>
        <v>637</v>
      </c>
      <c r="AA78" s="17">
        <f t="shared" si="15"/>
        <v>326.37599999999992</v>
      </c>
      <c r="AB78" s="24">
        <f t="shared" si="12"/>
        <v>5.6963357994890114</v>
      </c>
      <c r="AC78" s="17">
        <f t="shared" si="13"/>
        <v>-8.4586894099061283E-3</v>
      </c>
      <c r="AD78" s="17">
        <f t="shared" ca="1" si="14"/>
        <v>1.0800497227478445E-2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12527</v>
      </c>
      <c r="D79" s="17">
        <v>11326</v>
      </c>
      <c r="E79" s="17">
        <v>13971</v>
      </c>
      <c r="F79" s="17">
        <v>15162</v>
      </c>
      <c r="G79" s="24"/>
      <c r="H79" s="7"/>
      <c r="I79" s="25">
        <f t="shared" si="16"/>
        <v>-1444</v>
      </c>
      <c r="J79" s="24">
        <f t="shared" si="16"/>
        <v>-3836</v>
      </c>
      <c r="K79" s="7"/>
      <c r="L79" s="25">
        <f t="shared" si="3"/>
        <v>-1448.1783911018574</v>
      </c>
      <c r="M79" s="17">
        <f t="shared" si="1"/>
        <v>17.458952200081217</v>
      </c>
      <c r="N79" s="17">
        <f t="shared" si="4"/>
        <v>-3834.5544627585664</v>
      </c>
      <c r="O79" s="24">
        <f t="shared" si="2"/>
        <v>2.089577916371498</v>
      </c>
      <c r="P79" s="7"/>
      <c r="Q79" s="25">
        <f t="shared" si="5"/>
        <v>-1424.4097926151944</v>
      </c>
      <c r="R79" s="24">
        <f t="shared" si="6"/>
        <v>-3838.0209142311305</v>
      </c>
      <c r="S79" s="7"/>
      <c r="T79" s="25">
        <f t="shared" si="7"/>
        <v>0.34612009125282617</v>
      </c>
      <c r="U79" s="24">
        <f t="shared" si="8"/>
        <v>-0.93829678587704035</v>
      </c>
      <c r="V79" s="7"/>
      <c r="W79" s="25">
        <f t="shared" si="9"/>
        <v>0.3479472758375764</v>
      </c>
      <c r="X79" s="24">
        <f t="shared" si="10"/>
        <v>332.04254839724786</v>
      </c>
      <c r="Y79" s="7"/>
      <c r="Z79" s="25">
        <f t="shared" si="11"/>
        <v>621</v>
      </c>
      <c r="AA79" s="17">
        <f t="shared" si="15"/>
        <v>331.96499999999992</v>
      </c>
      <c r="AB79" s="24">
        <f t="shared" si="12"/>
        <v>5.793882251382974</v>
      </c>
      <c r="AC79" s="17">
        <f t="shared" si="13"/>
        <v>7.7548397247937828E-2</v>
      </c>
      <c r="AD79" s="17">
        <f t="shared" ca="1" si="14"/>
        <v>-9.2594961612235238E-2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12713</v>
      </c>
      <c r="D80" s="17">
        <v>11261</v>
      </c>
      <c r="E80" s="17">
        <v>13769</v>
      </c>
      <c r="F80" s="17">
        <v>15222</v>
      </c>
      <c r="G80" s="24"/>
      <c r="H80" s="7"/>
      <c r="I80" s="25">
        <f t="shared" si="16"/>
        <v>-1056</v>
      </c>
      <c r="J80" s="24">
        <f t="shared" si="16"/>
        <v>-3961</v>
      </c>
      <c r="K80" s="7"/>
      <c r="L80" s="25">
        <f t="shared" si="3"/>
        <v>-1056.5729197059707</v>
      </c>
      <c r="M80" s="17">
        <f t="shared" si="1"/>
        <v>0.32823698948950991</v>
      </c>
      <c r="N80" s="17">
        <f t="shared" si="4"/>
        <v>-3958.5417275388313</v>
      </c>
      <c r="O80" s="24">
        <f t="shared" si="2"/>
        <v>6.043103493340368</v>
      </c>
      <c r="P80" s="7"/>
      <c r="Q80" s="25">
        <f t="shared" si="5"/>
        <v>-1036.4097926151944</v>
      </c>
      <c r="R80" s="24">
        <f t="shared" si="6"/>
        <v>-3963.0209142311305</v>
      </c>
      <c r="S80" s="7"/>
      <c r="T80" s="25">
        <f t="shared" si="7"/>
        <v>0.25183922060566943</v>
      </c>
      <c r="U80" s="24">
        <f t="shared" si="8"/>
        <v>-0.96885605088774862</v>
      </c>
      <c r="V80" s="7"/>
      <c r="W80" s="25">
        <f t="shared" si="9"/>
        <v>0.25372571453240111</v>
      </c>
      <c r="X80" s="24">
        <f t="shared" si="10"/>
        <v>337.71360988748131</v>
      </c>
      <c r="Y80" s="7"/>
      <c r="Z80" s="25">
        <f t="shared" si="11"/>
        <v>634</v>
      </c>
      <c r="AA80" s="17">
        <f t="shared" si="15"/>
        <v>337.67099999999994</v>
      </c>
      <c r="AB80" s="24">
        <f t="shared" si="12"/>
        <v>5.8934707385017706</v>
      </c>
      <c r="AC80" s="17">
        <f t="shared" si="13"/>
        <v>4.2609887481376063E-2</v>
      </c>
      <c r="AD80" s="17">
        <f t="shared" ca="1" si="14"/>
        <v>1.4546353618641206E-2</v>
      </c>
      <c r="AE80" s="17">
        <v>89</v>
      </c>
    </row>
    <row r="81" spans="1:31" s="17" customFormat="1" x14ac:dyDescent="0.25">
      <c r="A81" s="17">
        <v>61</v>
      </c>
      <c r="B81" s="17">
        <v>613</v>
      </c>
      <c r="C81" s="17">
        <v>12909</v>
      </c>
      <c r="D81" s="17">
        <v>11223</v>
      </c>
      <c r="E81" s="17">
        <v>13580</v>
      </c>
      <c r="F81" s="17">
        <v>15270</v>
      </c>
      <c r="G81" s="24"/>
      <c r="H81" s="7"/>
      <c r="I81" s="25">
        <f t="shared" si="16"/>
        <v>-671</v>
      </c>
      <c r="J81" s="24">
        <f t="shared" si="16"/>
        <v>-4047</v>
      </c>
      <c r="K81" s="7"/>
      <c r="L81" s="25">
        <f t="shared" si="3"/>
        <v>-668.11861974492297</v>
      </c>
      <c r="M81" s="17">
        <f t="shared" si="1"/>
        <v>8.3023521743477904</v>
      </c>
      <c r="N81" s="17">
        <f t="shared" si="4"/>
        <v>-4041.1772723949953</v>
      </c>
      <c r="O81" s="24">
        <f t="shared" si="2"/>
        <v>33.904156762084114</v>
      </c>
      <c r="P81" s="7"/>
      <c r="Q81" s="25">
        <f t="shared" si="5"/>
        <v>-651.40979261519442</v>
      </c>
      <c r="R81" s="24">
        <f t="shared" si="6"/>
        <v>-4049.0209142311305</v>
      </c>
      <c r="S81" s="7"/>
      <c r="T81" s="25">
        <f t="shared" si="7"/>
        <v>0.1582873257624855</v>
      </c>
      <c r="U81" s="24">
        <f t="shared" si="8"/>
        <v>-0.989880825215116</v>
      </c>
      <c r="V81" s="7"/>
      <c r="W81" s="25">
        <f t="shared" si="9"/>
        <v>0.16021457016367785</v>
      </c>
      <c r="X81" s="24">
        <f t="shared" si="10"/>
        <v>343.19503755023572</v>
      </c>
      <c r="Y81" s="7"/>
      <c r="Z81" s="25">
        <f t="shared" si="11"/>
        <v>613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7.0375502357933328E-3</v>
      </c>
      <c r="AD81" s="17">
        <f t="shared" ca="1" si="14"/>
        <v>3.0989328386453963E-2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13106</v>
      </c>
      <c r="D82" s="17">
        <v>11193</v>
      </c>
      <c r="E82" s="17">
        <v>13382</v>
      </c>
      <c r="F82" s="17">
        <v>15283</v>
      </c>
      <c r="G82" s="24"/>
      <c r="H82" s="7"/>
      <c r="I82" s="25">
        <f t="shared" si="16"/>
        <v>-276</v>
      </c>
      <c r="J82" s="24">
        <f t="shared" si="16"/>
        <v>-4090</v>
      </c>
      <c r="K82" s="7"/>
      <c r="L82" s="25">
        <f t="shared" si="3"/>
        <v>-273.00439842774995</v>
      </c>
      <c r="M82" s="17">
        <f t="shared" si="1"/>
        <v>8.9736287796669867</v>
      </c>
      <c r="N82" s="17">
        <f t="shared" si="4"/>
        <v>-4086.4620455522436</v>
      </c>
      <c r="O82" s="24">
        <f t="shared" si="2"/>
        <v>12.517121674399432</v>
      </c>
      <c r="P82" s="7"/>
      <c r="Q82" s="25">
        <f t="shared" si="5"/>
        <v>-256.40979261519442</v>
      </c>
      <c r="R82" s="24">
        <f t="shared" si="6"/>
        <v>-4092.0209142311305</v>
      </c>
      <c r="S82" s="7"/>
      <c r="T82" s="25">
        <f t="shared" si="7"/>
        <v>6.2305511572725361E-2</v>
      </c>
      <c r="U82" s="24">
        <f t="shared" si="8"/>
        <v>-1.0003932123787995</v>
      </c>
      <c r="V82" s="7"/>
      <c r="W82" s="25">
        <f t="shared" si="9"/>
        <v>6.425303798042227E-2</v>
      </c>
      <c r="X82" s="24">
        <f t="shared" si="10"/>
        <v>348.71383582802605</v>
      </c>
      <c r="Y82" s="7"/>
      <c r="Z82" s="25">
        <f t="shared" si="11"/>
        <v>614</v>
      </c>
      <c r="AA82" s="17">
        <f t="shared" si="15"/>
        <v>348.71399999999994</v>
      </c>
      <c r="AB82" s="24">
        <f t="shared" si="12"/>
        <v>6.086207447799505</v>
      </c>
      <c r="AC82" s="17">
        <f t="shared" si="13"/>
        <v>-1.6417197389273497E-4</v>
      </c>
      <c r="AD82" s="17">
        <f t="shared" ca="1" si="14"/>
        <v>3.8457105158613558E-2</v>
      </c>
      <c r="AE82" s="17">
        <v>87</v>
      </c>
    </row>
    <row r="83" spans="1:31" s="17" customFormat="1" x14ac:dyDescent="0.25">
      <c r="A83" s="17">
        <v>63</v>
      </c>
      <c r="B83" s="17">
        <v>619</v>
      </c>
      <c r="C83" s="17">
        <v>13308</v>
      </c>
      <c r="D83" s="17">
        <v>11198</v>
      </c>
      <c r="E83" s="17">
        <v>13186</v>
      </c>
      <c r="F83" s="17">
        <v>15292</v>
      </c>
      <c r="G83" s="24"/>
      <c r="H83" s="7"/>
      <c r="I83" s="25">
        <f t="shared" si="16"/>
        <v>122</v>
      </c>
      <c r="J83" s="24">
        <f t="shared" si="16"/>
        <v>-4094</v>
      </c>
      <c r="K83" s="7"/>
      <c r="L83" s="25">
        <f t="shared" si="3"/>
        <v>127.70480891124613</v>
      </c>
      <c r="M83" s="17">
        <f t="shared" si="1"/>
        <v>32.544844713833285</v>
      </c>
      <c r="N83" s="17">
        <f t="shared" si="4"/>
        <v>-4093.7144919858174</v>
      </c>
      <c r="O83" s="24">
        <f t="shared" si="2"/>
        <v>8.1514826162489742E-2</v>
      </c>
      <c r="P83" s="7"/>
      <c r="Q83" s="25">
        <f t="shared" si="5"/>
        <v>141.59020738480555</v>
      </c>
      <c r="R83" s="24">
        <f t="shared" si="6"/>
        <v>-4096.0209142311305</v>
      </c>
      <c r="S83" s="7"/>
      <c r="T83" s="25">
        <f t="shared" si="7"/>
        <v>-3.4405278421007615E-2</v>
      </c>
      <c r="U83" s="24">
        <f t="shared" si="8"/>
        <v>-1.0013711088591422</v>
      </c>
      <c r="V83" s="7"/>
      <c r="W83" s="25">
        <f t="shared" si="9"/>
        <v>-3.2456031636718806E-2</v>
      </c>
      <c r="X83" s="24">
        <f t="shared" si="10"/>
        <v>354.24516651494827</v>
      </c>
      <c r="Y83" s="7"/>
      <c r="Z83" s="25">
        <f t="shared" si="11"/>
        <v>619</v>
      </c>
      <c r="AA83" s="17">
        <f t="shared" si="15"/>
        <v>354.28499999999997</v>
      </c>
      <c r="AB83" s="24">
        <f t="shared" si="12"/>
        <v>6.1834397404281098</v>
      </c>
      <c r="AC83" s="17">
        <f t="shared" si="13"/>
        <v>-3.98334850517017E-2</v>
      </c>
      <c r="AD83" s="17">
        <f t="shared" ca="1" si="14"/>
        <v>4.5401397908335639E-3</v>
      </c>
      <c r="AE83" s="17">
        <v>86</v>
      </c>
    </row>
    <row r="84" spans="1:31" s="17" customFormat="1" x14ac:dyDescent="0.25">
      <c r="A84" s="17">
        <v>64</v>
      </c>
      <c r="B84" s="17">
        <v>632</v>
      </c>
      <c r="C84" s="17">
        <v>13511</v>
      </c>
      <c r="D84" s="17">
        <v>11209</v>
      </c>
      <c r="E84" s="17">
        <v>12983</v>
      </c>
      <c r="F84" s="17">
        <v>15270</v>
      </c>
      <c r="G84" s="24"/>
      <c r="H84" s="7"/>
      <c r="I84" s="25">
        <f t="shared" ref="I84:J115" si="17">C84-E84</f>
        <v>528</v>
      </c>
      <c r="J84" s="24">
        <f t="shared" si="17"/>
        <v>-4061</v>
      </c>
      <c r="K84" s="7"/>
      <c r="L84" s="25">
        <f t="shared" si="3"/>
        <v>535.36806367706436</v>
      </c>
      <c r="M84" s="17">
        <f t="shared" ref="M84:M147" si="18">(I84-L84)^2</f>
        <v>54.288362349275118</v>
      </c>
      <c r="N84" s="17">
        <f t="shared" si="4"/>
        <v>-4061.2711636453005</v>
      </c>
      <c r="O84" s="24">
        <f t="shared" ref="O84:O147" si="19">(J84-N84)^2</f>
        <v>7.3529722532642228E-2</v>
      </c>
      <c r="P84" s="7"/>
      <c r="Q84" s="25">
        <f t="shared" si="5"/>
        <v>547.59020738480558</v>
      </c>
      <c r="R84" s="24">
        <f t="shared" si="6"/>
        <v>-4063.0209142311305</v>
      </c>
      <c r="S84" s="7"/>
      <c r="T84" s="25">
        <f t="shared" si="7"/>
        <v>-0.13306000389200157</v>
      </c>
      <c r="U84" s="24">
        <f t="shared" si="8"/>
        <v>-0.99330346289631533</v>
      </c>
      <c r="V84" s="7"/>
      <c r="W84" s="25">
        <f t="shared" si="9"/>
        <v>-0.13112664885540024</v>
      </c>
      <c r="X84" s="24">
        <f>IF(MOD(ATAN2(U84,W84)*180/PI()-$J$9+360,360)&lt;355,MOD(ATAN2(U84,W84)*180/PI()-$J$9+360,360)+360,MOD(ATAN2(U84,W84)*180/PI()-$J$9+360,360))</f>
        <v>359.90893978553532</v>
      </c>
      <c r="Y84" s="7"/>
      <c r="Z84" s="25">
        <f t="shared" si="11"/>
        <v>632</v>
      </c>
      <c r="AA84" s="17">
        <f t="shared" si="15"/>
        <v>359.97299999999996</v>
      </c>
      <c r="AB84" s="24">
        <f t="shared" si="12"/>
        <v>6.2827140682815479</v>
      </c>
      <c r="AC84" s="17">
        <f t="shared" si="13"/>
        <v>-6.4060214464632281E-2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11164</v>
      </c>
      <c r="E85" s="17">
        <v>12923</v>
      </c>
      <c r="F85" s="17">
        <v>15207</v>
      </c>
      <c r="G85" s="24"/>
      <c r="H85" s="7"/>
      <c r="I85" s="25">
        <f t="shared" si="17"/>
        <v>537</v>
      </c>
      <c r="J85" s="24">
        <f t="shared" si="17"/>
        <v>-4043</v>
      </c>
      <c r="K85" s="7"/>
      <c r="L85" s="25">
        <f>$M$9*SIN(2*PI()/$M$10*(AA85+$M$11))+$M$12</f>
        <v>539.63271216223984</v>
      </c>
      <c r="M85" s="17">
        <f t="shared" si="18"/>
        <v>6.9311733292055777</v>
      </c>
      <c r="N85" s="17">
        <f>$O$9*COS(2*PI()/$O$10*(AA85+$O$11))+$O$12</f>
        <v>-4045.8990570505807</v>
      </c>
      <c r="O85" s="24">
        <f t="shared" si="19"/>
        <v>8.4045317825217989</v>
      </c>
      <c r="P85" s="7"/>
      <c r="Q85" s="25">
        <f t="shared" ref="Q85:Q148" si="20">I85-$J$4</f>
        <v>556.59020738480558</v>
      </c>
      <c r="R85" s="24">
        <f t="shared" ref="R85:R148" si="21">J85-$J$3</f>
        <v>-4045.0209142311305</v>
      </c>
      <c r="S85" s="7"/>
      <c r="T85" s="25">
        <f t="shared" ref="T85:T148" si="22">Q85/$J$7</f>
        <v>-0.13524693130392015</v>
      </c>
      <c r="U85" s="24">
        <f t="shared" ref="U85:U148" si="23">R85/$J$6</f>
        <v>-0.98890292873477326</v>
      </c>
      <c r="V85" s="7"/>
      <c r="W85" s="25">
        <f t="shared" ref="W85:W148" si="24">(T85-U85*SIN(-$J$11*PI()/180))/(COS(-$J$11*PI()/180))</f>
        <v>-0.13332214667954509</v>
      </c>
      <c r="X85" s="24">
        <f>IF(MOD(ATAN2(U85,W85)*180/PI()-$J$9+360,360)&lt;355,MOD(ATAN2(U85,W85)*180/PI()-$J$9+360,360)+360,MOD(ATAN2(U85,W85)*180/PI()-$J$9+360,360))</f>
        <v>360.06698848770662</v>
      </c>
      <c r="Y85" s="7"/>
      <c r="Z85" s="25">
        <f>I165-J159</f>
        <v>6</v>
      </c>
      <c r="AA85" s="17">
        <f t="shared" si="15"/>
        <v>360.02699999999993</v>
      </c>
      <c r="AB85" s="24">
        <f t="shared" ref="AB85:AB148" si="25">AA85*PI()/180</f>
        <v>6.2836565460776237</v>
      </c>
      <c r="AC85" s="17">
        <f t="shared" ref="AC85:AC148" si="26">X85-AA85</f>
        <v>3.9988487706693832E-2</v>
      </c>
    </row>
    <row r="86" spans="1:31" s="17" customFormat="1" x14ac:dyDescent="0.25">
      <c r="A86" s="17">
        <v>1</v>
      </c>
      <c r="B86" s="17">
        <v>-633</v>
      </c>
      <c r="C86" s="17">
        <v>13247</v>
      </c>
      <c r="D86" s="17">
        <v>11141</v>
      </c>
      <c r="E86" s="17">
        <v>13122</v>
      </c>
      <c r="F86" s="17">
        <v>15219</v>
      </c>
      <c r="G86" s="24"/>
      <c r="H86" s="7"/>
      <c r="I86" s="25">
        <f t="shared" si="17"/>
        <v>125</v>
      </c>
      <c r="J86" s="24">
        <f t="shared" si="17"/>
        <v>-4078</v>
      </c>
      <c r="K86" s="7"/>
      <c r="L86" s="25">
        <f t="shared" ref="L86:L149" si="27">$M$9*SIN(2*PI()/$M$10*(AA86+$M$11))+$M$12</f>
        <v>132.66679904964221</v>
      </c>
      <c r="M86" s="17">
        <f t="shared" si="18"/>
        <v>58.77980766759466</v>
      </c>
      <c r="N86" s="17">
        <f t="shared" ref="N86:N149" si="28">$O$9*COS(2*PI()/$O$10*(AA86+$O$11))+$O$12</f>
        <v>-4079.0682601720596</v>
      </c>
      <c r="O86" s="24">
        <f t="shared" si="19"/>
        <v>1.1411797952087661</v>
      </c>
      <c r="P86" s="7"/>
      <c r="Q86" s="25">
        <f t="shared" si="20"/>
        <v>144.59020738480555</v>
      </c>
      <c r="R86" s="24">
        <f t="shared" si="21"/>
        <v>-4080.0209142311305</v>
      </c>
      <c r="S86" s="7"/>
      <c r="T86" s="25">
        <f t="shared" si="22"/>
        <v>-3.5134254224980475E-2</v>
      </c>
      <c r="U86" s="24">
        <f t="shared" si="23"/>
        <v>-0.99745952293777163</v>
      </c>
      <c r="V86" s="7"/>
      <c r="W86" s="25">
        <f t="shared" si="24"/>
        <v>-3.3192623282899576E-2</v>
      </c>
      <c r="X86" s="24">
        <f t="shared" ref="X86:X148" si="29">MOD(ATAN2(U86,W86)*180/PI()-$J$9+360,360)</f>
        <v>354.29470665473906</v>
      </c>
      <c r="Y86" s="7"/>
      <c r="Z86" s="25">
        <f t="shared" ref="Z86:Z149" si="30">B86</f>
        <v>-633</v>
      </c>
      <c r="AA86" s="17">
        <f t="shared" ref="AA86:AA149" si="31">360/40000*Z86+AA85</f>
        <v>354.32999999999993</v>
      </c>
      <c r="AB86" s="24">
        <f t="shared" si="25"/>
        <v>6.1842251385915068</v>
      </c>
      <c r="AC86" s="17">
        <f t="shared" si="26"/>
        <v>-3.5293345260868136E-2</v>
      </c>
    </row>
    <row r="87" spans="1:31" s="17" customFormat="1" x14ac:dyDescent="0.25">
      <c r="A87" s="17">
        <v>2</v>
      </c>
      <c r="B87" s="17">
        <v>-619</v>
      </c>
      <c r="C87" s="17">
        <v>13055</v>
      </c>
      <c r="D87" s="17">
        <v>11149</v>
      </c>
      <c r="E87" s="17">
        <v>13324</v>
      </c>
      <c r="F87" s="17">
        <v>15223</v>
      </c>
      <c r="G87" s="24"/>
      <c r="H87" s="7"/>
      <c r="I87" s="25">
        <f t="shared" si="17"/>
        <v>-269</v>
      </c>
      <c r="J87" s="24">
        <f t="shared" si="17"/>
        <v>-4074</v>
      </c>
      <c r="K87" s="7"/>
      <c r="L87" s="25">
        <f t="shared" si="27"/>
        <v>-266.7847648849575</v>
      </c>
      <c r="M87" s="17">
        <f t="shared" si="18"/>
        <v>4.9072666149173729</v>
      </c>
      <c r="N87" s="17">
        <f t="shared" si="28"/>
        <v>-4072.5586927384825</v>
      </c>
      <c r="O87" s="24">
        <f t="shared" si="19"/>
        <v>2.0773666221031397</v>
      </c>
      <c r="P87" s="7"/>
      <c r="Q87" s="25">
        <f t="shared" si="20"/>
        <v>-249.40979261519445</v>
      </c>
      <c r="R87" s="24">
        <f t="shared" si="21"/>
        <v>-4076.0209142311305</v>
      </c>
      <c r="S87" s="7"/>
      <c r="T87" s="25">
        <f t="shared" si="22"/>
        <v>6.0604568030122027E-2</v>
      </c>
      <c r="U87" s="24">
        <f t="shared" si="23"/>
        <v>-0.99648162645742899</v>
      </c>
      <c r="V87" s="7"/>
      <c r="W87" s="25">
        <f t="shared" si="24"/>
        <v>6.2544476754016434E-2</v>
      </c>
      <c r="X87" s="24">
        <f t="shared" si="29"/>
        <v>348.79729293318462</v>
      </c>
      <c r="Y87" s="7"/>
      <c r="Z87" s="25">
        <f t="shared" si="30"/>
        <v>-619</v>
      </c>
      <c r="AA87" s="17">
        <f t="shared" si="31"/>
        <v>348.7589999999999</v>
      </c>
      <c r="AB87" s="24">
        <f t="shared" si="25"/>
        <v>6.0869928459629019</v>
      </c>
      <c r="AC87" s="17">
        <f t="shared" si="26"/>
        <v>3.8292933184720823E-2</v>
      </c>
    </row>
    <row r="88" spans="1:31" s="17" customFormat="1" x14ac:dyDescent="0.25">
      <c r="A88" s="17">
        <v>3</v>
      </c>
      <c r="B88" s="17">
        <v>-604</v>
      </c>
      <c r="C88" s="17">
        <v>12857</v>
      </c>
      <c r="D88" s="17">
        <v>11172</v>
      </c>
      <c r="E88" s="17">
        <v>13514</v>
      </c>
      <c r="F88" s="17">
        <v>15207</v>
      </c>
      <c r="G88" s="24"/>
      <c r="H88" s="7"/>
      <c r="I88" s="25">
        <f t="shared" si="17"/>
        <v>-657</v>
      </c>
      <c r="J88" s="24">
        <f t="shared" si="17"/>
        <v>-4035</v>
      </c>
      <c r="K88" s="7"/>
      <c r="L88" s="25">
        <f t="shared" si="27"/>
        <v>-654.33534835327191</v>
      </c>
      <c r="M88" s="17">
        <f t="shared" si="18"/>
        <v>7.1003683984107164</v>
      </c>
      <c r="N88" s="17">
        <f t="shared" si="28"/>
        <v>-4029.1407356256564</v>
      </c>
      <c r="O88" s="24">
        <f t="shared" si="19"/>
        <v>34.330979008452545</v>
      </c>
      <c r="P88" s="7"/>
      <c r="Q88" s="25">
        <f t="shared" si="20"/>
        <v>-637.40979261519442</v>
      </c>
      <c r="R88" s="24">
        <f t="shared" si="21"/>
        <v>-4037.0209142311305</v>
      </c>
      <c r="S88" s="7"/>
      <c r="T88" s="25">
        <f t="shared" si="22"/>
        <v>0.1548854386772788</v>
      </c>
      <c r="U88" s="24">
        <f t="shared" si="23"/>
        <v>-0.98694713577408799</v>
      </c>
      <c r="V88" s="7"/>
      <c r="W88" s="25">
        <f t="shared" si="24"/>
        <v>0.15680696578713116</v>
      </c>
      <c r="X88" s="24">
        <f t="shared" si="29"/>
        <v>343.36102687862217</v>
      </c>
      <c r="Y88" s="7"/>
      <c r="Z88" s="25">
        <f t="shared" si="30"/>
        <v>-604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3.8026878622247295E-2</v>
      </c>
    </row>
    <row r="89" spans="1:31" s="17" customFormat="1" x14ac:dyDescent="0.25">
      <c r="A89" s="17">
        <v>4</v>
      </c>
      <c r="B89" s="17">
        <v>-625</v>
      </c>
      <c r="C89" s="17">
        <v>12671</v>
      </c>
      <c r="D89" s="17">
        <v>11220</v>
      </c>
      <c r="E89" s="17">
        <v>13720</v>
      </c>
      <c r="F89" s="17">
        <v>15166</v>
      </c>
      <c r="G89" s="24"/>
      <c r="H89" s="7"/>
      <c r="I89" s="25">
        <f t="shared" si="17"/>
        <v>-1049</v>
      </c>
      <c r="J89" s="24">
        <f t="shared" si="17"/>
        <v>-3946</v>
      </c>
      <c r="K89" s="7"/>
      <c r="L89" s="25">
        <f t="shared" si="27"/>
        <v>-1049.3055462359428</v>
      </c>
      <c r="M89" s="17">
        <f t="shared" si="18"/>
        <v>9.3358502298786644E-2</v>
      </c>
      <c r="N89" s="17">
        <f t="shared" si="28"/>
        <v>-3946.0898208191375</v>
      </c>
      <c r="O89" s="24">
        <f t="shared" si="19"/>
        <v>8.0677795505239187E-3</v>
      </c>
      <c r="P89" s="7"/>
      <c r="Q89" s="25">
        <f t="shared" si="20"/>
        <v>-1029.4097926151944</v>
      </c>
      <c r="R89" s="24">
        <f t="shared" si="21"/>
        <v>-3948.0209142311305</v>
      </c>
      <c r="S89" s="7"/>
      <c r="T89" s="25">
        <f t="shared" si="22"/>
        <v>0.25013827706306607</v>
      </c>
      <c r="U89" s="24">
        <f t="shared" si="23"/>
        <v>-0.96518893908646364</v>
      </c>
      <c r="V89" s="7"/>
      <c r="W89" s="25">
        <f t="shared" si="24"/>
        <v>0.25201762920980847</v>
      </c>
      <c r="X89" s="24">
        <f t="shared" si="29"/>
        <v>337.75515624109994</v>
      </c>
      <c r="Y89" s="7"/>
      <c r="Z89" s="25">
        <f t="shared" si="30"/>
        <v>-625</v>
      </c>
      <c r="AA89" s="17">
        <f t="shared" si="31"/>
        <v>337.69799999999992</v>
      </c>
      <c r="AB89" s="24">
        <f t="shared" si="25"/>
        <v>5.8939419773998099</v>
      </c>
      <c r="AC89" s="17">
        <f t="shared" si="26"/>
        <v>5.7156241100017269E-2</v>
      </c>
    </row>
    <row r="90" spans="1:31" s="17" customFormat="1" x14ac:dyDescent="0.25">
      <c r="A90" s="17">
        <v>5</v>
      </c>
      <c r="B90" s="17">
        <v>-637</v>
      </c>
      <c r="C90" s="17">
        <v>12473</v>
      </c>
      <c r="D90" s="17">
        <v>11283</v>
      </c>
      <c r="E90" s="17">
        <v>13920</v>
      </c>
      <c r="F90" s="17">
        <v>15108</v>
      </c>
      <c r="G90" s="24"/>
      <c r="H90" s="7"/>
      <c r="I90" s="25">
        <f t="shared" si="17"/>
        <v>-1447</v>
      </c>
      <c r="J90" s="24">
        <f t="shared" si="17"/>
        <v>-3825</v>
      </c>
      <c r="K90" s="7"/>
      <c r="L90" s="25">
        <f t="shared" si="27"/>
        <v>-1441.6254263267183</v>
      </c>
      <c r="M90" s="17">
        <f t="shared" si="18"/>
        <v>28.886042169532768</v>
      </c>
      <c r="N90" s="17">
        <f t="shared" si="28"/>
        <v>-3822.3686865529385</v>
      </c>
      <c r="O90" s="24">
        <f t="shared" si="19"/>
        <v>6.9238104566868293</v>
      </c>
      <c r="P90" s="7"/>
      <c r="Q90" s="25">
        <f t="shared" si="20"/>
        <v>-1427.4097926151944</v>
      </c>
      <c r="R90" s="24">
        <f t="shared" si="21"/>
        <v>-3827.0209142311305</v>
      </c>
      <c r="S90" s="7"/>
      <c r="T90" s="25">
        <f t="shared" si="22"/>
        <v>0.34684906705679908</v>
      </c>
      <c r="U90" s="24">
        <f t="shared" si="23"/>
        <v>-0.935607570556098</v>
      </c>
      <c r="V90" s="7"/>
      <c r="W90" s="25">
        <f t="shared" si="24"/>
        <v>0.34867101808079953</v>
      </c>
      <c r="X90" s="24">
        <f t="shared" si="29"/>
        <v>331.94995343563562</v>
      </c>
      <c r="Y90" s="7"/>
      <c r="Z90" s="25">
        <f t="shared" si="30"/>
        <v>-637</v>
      </c>
      <c r="AA90" s="17">
        <f t="shared" si="31"/>
        <v>331.96499999999992</v>
      </c>
      <c r="AB90" s="24">
        <f t="shared" si="25"/>
        <v>5.793882251382974</v>
      </c>
      <c r="AC90" s="17">
        <f t="shared" si="26"/>
        <v>-1.504656436429741E-2</v>
      </c>
    </row>
    <row r="91" spans="1:31" s="17" customFormat="1" x14ac:dyDescent="0.25">
      <c r="A91" s="17">
        <v>6</v>
      </c>
      <c r="B91" s="17">
        <v>-629</v>
      </c>
      <c r="C91" s="17">
        <v>12276</v>
      </c>
      <c r="D91" s="17">
        <v>11357</v>
      </c>
      <c r="E91" s="17">
        <v>14090</v>
      </c>
      <c r="F91" s="17">
        <v>15013</v>
      </c>
      <c r="G91" s="24"/>
      <c r="H91" s="7"/>
      <c r="I91" s="25">
        <f t="shared" si="17"/>
        <v>-1814</v>
      </c>
      <c r="J91" s="24">
        <f t="shared" si="17"/>
        <v>-3656</v>
      </c>
      <c r="K91" s="7"/>
      <c r="L91" s="25">
        <f t="shared" si="27"/>
        <v>-1815.0677013907641</v>
      </c>
      <c r="M91" s="17">
        <f t="shared" si="18"/>
        <v>1.1399862598396231</v>
      </c>
      <c r="N91" s="17">
        <f t="shared" si="28"/>
        <v>-3662.6949903865484</v>
      </c>
      <c r="O91" s="24">
        <f t="shared" si="19"/>
        <v>44.822896275975459</v>
      </c>
      <c r="P91" s="7"/>
      <c r="Q91" s="25">
        <f t="shared" si="20"/>
        <v>-1794.4097926151944</v>
      </c>
      <c r="R91" s="24">
        <f t="shared" si="21"/>
        <v>-3658.0209142311305</v>
      </c>
      <c r="S91" s="7"/>
      <c r="T91" s="25">
        <f t="shared" si="22"/>
        <v>0.43602710707614578</v>
      </c>
      <c r="U91" s="24">
        <f t="shared" si="23"/>
        <v>-0.89429144426162044</v>
      </c>
      <c r="V91" s="7"/>
      <c r="W91" s="25">
        <f t="shared" si="24"/>
        <v>0.43776879932201029</v>
      </c>
      <c r="X91" s="24">
        <f t="shared" si="29"/>
        <v>326.30634180781749</v>
      </c>
      <c r="Y91" s="7"/>
      <c r="Z91" s="25">
        <f t="shared" si="30"/>
        <v>-629</v>
      </c>
      <c r="AA91" s="17">
        <f t="shared" si="31"/>
        <v>326.30399999999992</v>
      </c>
      <c r="AB91" s="24">
        <f t="shared" si="25"/>
        <v>5.6950791624275752</v>
      </c>
      <c r="AC91" s="17">
        <f t="shared" si="26"/>
        <v>2.3418078175723167E-3</v>
      </c>
    </row>
    <row r="92" spans="1:31" s="17" customFormat="1" x14ac:dyDescent="0.25">
      <c r="A92" s="17">
        <v>7</v>
      </c>
      <c r="B92" s="17">
        <v>-631</v>
      </c>
      <c r="C92" s="17">
        <v>12120</v>
      </c>
      <c r="D92" s="17">
        <v>11472</v>
      </c>
      <c r="E92" s="17">
        <v>14293</v>
      </c>
      <c r="F92" s="17">
        <v>14937</v>
      </c>
      <c r="G92" s="24"/>
      <c r="H92" s="7"/>
      <c r="I92" s="25">
        <f t="shared" si="17"/>
        <v>-2173</v>
      </c>
      <c r="J92" s="24">
        <f t="shared" si="17"/>
        <v>-3465</v>
      </c>
      <c r="K92" s="7"/>
      <c r="L92" s="25">
        <f t="shared" si="27"/>
        <v>-2172.086556002223</v>
      </c>
      <c r="M92" s="17">
        <f t="shared" si="18"/>
        <v>0.83437993707481772</v>
      </c>
      <c r="N92" s="17">
        <f t="shared" si="28"/>
        <v>-3466.636636875568</v>
      </c>
      <c r="O92" s="24">
        <f t="shared" si="19"/>
        <v>2.6785802624689898</v>
      </c>
      <c r="P92" s="7"/>
      <c r="Q92" s="25">
        <f t="shared" si="20"/>
        <v>-2153.4097926151944</v>
      </c>
      <c r="R92" s="24">
        <f t="shared" si="21"/>
        <v>-3467.0209142311305</v>
      </c>
      <c r="S92" s="7"/>
      <c r="T92" s="25">
        <f t="shared" si="22"/>
        <v>0.52326121161823158</v>
      </c>
      <c r="U92" s="24">
        <f t="shared" si="23"/>
        <v>-0.84759688732525817</v>
      </c>
      <c r="V92" s="7"/>
      <c r="W92" s="25">
        <f t="shared" si="24"/>
        <v>0.52491217151887948</v>
      </c>
      <c r="X92" s="24">
        <f t="shared" si="29"/>
        <v>320.61905974809702</v>
      </c>
      <c r="Y92" s="7"/>
      <c r="Z92" s="25">
        <f t="shared" si="30"/>
        <v>-631</v>
      </c>
      <c r="AA92" s="17">
        <f t="shared" si="31"/>
        <v>320.62499999999994</v>
      </c>
      <c r="AB92" s="24">
        <f t="shared" si="25"/>
        <v>5.5959619142068187</v>
      </c>
      <c r="AC92" s="17">
        <f t="shared" si="26"/>
        <v>-5.9402519029276846E-3</v>
      </c>
    </row>
    <row r="93" spans="1:31" s="17" customFormat="1" x14ac:dyDescent="0.25">
      <c r="A93" s="17">
        <v>8</v>
      </c>
      <c r="B93" s="17">
        <v>-635</v>
      </c>
      <c r="C93" s="17">
        <v>11947</v>
      </c>
      <c r="D93" s="17">
        <v>11584</v>
      </c>
      <c r="E93" s="17">
        <v>14451</v>
      </c>
      <c r="F93" s="17">
        <v>14814</v>
      </c>
      <c r="G93" s="24"/>
      <c r="H93" s="7"/>
      <c r="I93" s="25">
        <f t="shared" si="17"/>
        <v>-2504</v>
      </c>
      <c r="J93" s="24">
        <f t="shared" si="17"/>
        <v>-3230</v>
      </c>
      <c r="K93" s="7"/>
      <c r="L93" s="25">
        <f t="shared" si="27"/>
        <v>-2510.0180219822601</v>
      </c>
      <c r="M93" s="17">
        <f t="shared" si="18"/>
        <v>36.216588578965208</v>
      </c>
      <c r="N93" s="17">
        <f t="shared" si="28"/>
        <v>-3235.0024408467752</v>
      </c>
      <c r="O93" s="24">
        <f t="shared" si="19"/>
        <v>25.024414425485418</v>
      </c>
      <c r="P93" s="7"/>
      <c r="Q93" s="25">
        <f t="shared" si="20"/>
        <v>-2484.4097926151944</v>
      </c>
      <c r="R93" s="24">
        <f t="shared" si="21"/>
        <v>-3232.0209142311305</v>
      </c>
      <c r="S93" s="7"/>
      <c r="T93" s="25">
        <f t="shared" si="22"/>
        <v>0.60369154198990405</v>
      </c>
      <c r="U93" s="24">
        <f t="shared" si="23"/>
        <v>-0.79014546910512651</v>
      </c>
      <c r="V93" s="7"/>
      <c r="W93" s="25">
        <f t="shared" si="24"/>
        <v>0.60523081688639035</v>
      </c>
      <c r="X93" s="24">
        <f t="shared" si="29"/>
        <v>314.93759614153123</v>
      </c>
      <c r="Y93" s="7"/>
      <c r="Z93" s="25">
        <f t="shared" si="30"/>
        <v>-635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2.7596141531262219E-2</v>
      </c>
    </row>
    <row r="94" spans="1:31" s="17" customFormat="1" x14ac:dyDescent="0.25">
      <c r="A94" s="17">
        <v>9</v>
      </c>
      <c r="B94" s="17">
        <v>-628</v>
      </c>
      <c r="C94" s="17">
        <v>11785</v>
      </c>
      <c r="D94" s="17">
        <v>11712</v>
      </c>
      <c r="E94" s="17">
        <v>14602</v>
      </c>
      <c r="F94" s="17">
        <v>14678</v>
      </c>
      <c r="G94" s="24"/>
      <c r="H94" s="7"/>
      <c r="I94" s="25">
        <f t="shared" si="17"/>
        <v>-2817</v>
      </c>
      <c r="J94" s="24">
        <f t="shared" si="17"/>
        <v>-2966</v>
      </c>
      <c r="K94" s="7"/>
      <c r="L94" s="25">
        <f t="shared" si="27"/>
        <v>-2819.8715285199678</v>
      </c>
      <c r="M94" s="17">
        <f t="shared" si="18"/>
        <v>8.2456760409884442</v>
      </c>
      <c r="N94" s="17">
        <f t="shared" si="28"/>
        <v>-2974.2960823105568</v>
      </c>
      <c r="O94" s="24">
        <f t="shared" si="19"/>
        <v>68.824981703533666</v>
      </c>
      <c r="P94" s="7"/>
      <c r="Q94" s="25">
        <f t="shared" si="20"/>
        <v>-2797.4097926151944</v>
      </c>
      <c r="R94" s="24">
        <f t="shared" si="21"/>
        <v>-2968.0209142311305</v>
      </c>
      <c r="S94" s="7"/>
      <c r="T94" s="25">
        <f t="shared" si="22"/>
        <v>0.67974801753773928</v>
      </c>
      <c r="U94" s="24">
        <f t="shared" si="23"/>
        <v>-0.72560430140251064</v>
      </c>
      <c r="V94" s="7"/>
      <c r="W94" s="25">
        <f t="shared" si="24"/>
        <v>0.68116179793230414</v>
      </c>
      <c r="X94" s="24">
        <f t="shared" si="29"/>
        <v>309.19825332715743</v>
      </c>
      <c r="Y94" s="7"/>
      <c r="Z94" s="25">
        <f t="shared" si="30"/>
        <v>-628</v>
      </c>
      <c r="AA94" s="17">
        <f t="shared" si="31"/>
        <v>309.25799999999998</v>
      </c>
      <c r="AB94" s="24">
        <f t="shared" si="25"/>
        <v>5.3975703381326232</v>
      </c>
      <c r="AC94" s="17">
        <f t="shared" si="26"/>
        <v>-5.9746672842550197E-2</v>
      </c>
    </row>
    <row r="95" spans="1:31" s="17" customFormat="1" x14ac:dyDescent="0.25">
      <c r="A95" s="17">
        <v>10</v>
      </c>
      <c r="B95" s="17">
        <v>-617</v>
      </c>
      <c r="C95" s="17">
        <v>11662</v>
      </c>
      <c r="D95" s="17">
        <v>11871</v>
      </c>
      <c r="E95" s="17">
        <v>14763</v>
      </c>
      <c r="F95" s="17">
        <v>14550</v>
      </c>
      <c r="G95" s="24"/>
      <c r="H95" s="7"/>
      <c r="I95" s="25">
        <f t="shared" si="17"/>
        <v>-3101</v>
      </c>
      <c r="J95" s="24">
        <f t="shared" si="17"/>
        <v>-2679</v>
      </c>
      <c r="K95" s="7"/>
      <c r="L95" s="25">
        <f t="shared" si="27"/>
        <v>-3097.7808441213815</v>
      </c>
      <c r="M95" s="17">
        <f t="shared" si="18"/>
        <v>10.362964570844008</v>
      </c>
      <c r="N95" s="17">
        <f t="shared" si="28"/>
        <v>-2689.9856984033627</v>
      </c>
      <c r="O95" s="24">
        <f t="shared" si="19"/>
        <v>120.68556940964524</v>
      </c>
      <c r="P95" s="7"/>
      <c r="Q95" s="25">
        <f t="shared" si="20"/>
        <v>-3081.4097926151944</v>
      </c>
      <c r="R95" s="24">
        <f t="shared" si="21"/>
        <v>-2681.0209142311305</v>
      </c>
      <c r="S95" s="7"/>
      <c r="T95" s="25">
        <f t="shared" si="22"/>
        <v>0.74875772698050347</v>
      </c>
      <c r="U95" s="24">
        <f t="shared" si="23"/>
        <v>-0.65544022893792442</v>
      </c>
      <c r="V95" s="7"/>
      <c r="W95" s="25">
        <f t="shared" si="24"/>
        <v>0.75003505373388146</v>
      </c>
      <c r="X95" s="24">
        <f t="shared" si="29"/>
        <v>303.53831167383396</v>
      </c>
      <c r="Y95" s="7"/>
      <c r="Z95" s="25">
        <f t="shared" si="30"/>
        <v>-617</v>
      </c>
      <c r="AA95" s="17">
        <f t="shared" si="31"/>
        <v>303.70499999999998</v>
      </c>
      <c r="AB95" s="24">
        <f t="shared" si="25"/>
        <v>5.3006522047693778</v>
      </c>
      <c r="AC95" s="17">
        <f t="shared" si="26"/>
        <v>-0.16668832616602458</v>
      </c>
    </row>
    <row r="96" spans="1:31" s="17" customFormat="1" x14ac:dyDescent="0.25">
      <c r="A96" s="17">
        <v>11</v>
      </c>
      <c r="B96" s="17">
        <v>-611</v>
      </c>
      <c r="C96" s="17">
        <v>11525</v>
      </c>
      <c r="D96" s="17">
        <v>12010</v>
      </c>
      <c r="E96" s="17">
        <v>14865</v>
      </c>
      <c r="F96" s="17">
        <v>14380</v>
      </c>
      <c r="G96" s="24"/>
      <c r="H96" s="7"/>
      <c r="I96" s="25">
        <f t="shared" si="17"/>
        <v>-3340</v>
      </c>
      <c r="J96" s="24">
        <f t="shared" si="17"/>
        <v>-2370</v>
      </c>
      <c r="K96" s="7"/>
      <c r="L96" s="25">
        <f t="shared" si="27"/>
        <v>-3344.5062620052663</v>
      </c>
      <c r="M96" s="17">
        <f t="shared" si="18"/>
        <v>20.306397260106724</v>
      </c>
      <c r="N96" s="17">
        <f t="shared" si="28"/>
        <v>-2383.5561468836281</v>
      </c>
      <c r="O96" s="24">
        <f t="shared" si="19"/>
        <v>183.76911833050031</v>
      </c>
      <c r="P96" s="7"/>
      <c r="Q96" s="25">
        <f t="shared" si="20"/>
        <v>-3320.4097926151944</v>
      </c>
      <c r="R96" s="24">
        <f t="shared" si="21"/>
        <v>-2372.0209142311305</v>
      </c>
      <c r="S96" s="7"/>
      <c r="T96" s="25">
        <f t="shared" si="22"/>
        <v>0.8068327993636748</v>
      </c>
      <c r="U96" s="24">
        <f t="shared" si="23"/>
        <v>-0.57989772583145349</v>
      </c>
      <c r="V96" s="7"/>
      <c r="W96" s="25">
        <f t="shared" si="24"/>
        <v>0.80796318187403537</v>
      </c>
      <c r="X96" s="24">
        <f t="shared" si="29"/>
        <v>298.05682806286734</v>
      </c>
      <c r="Y96" s="7"/>
      <c r="Z96" s="25">
        <f t="shared" si="30"/>
        <v>-611</v>
      </c>
      <c r="AA96" s="17">
        <f t="shared" si="31"/>
        <v>298.20599999999996</v>
      </c>
      <c r="AB96" s="24">
        <f t="shared" si="25"/>
        <v>5.2046765492022091</v>
      </c>
      <c r="AC96" s="17">
        <f t="shared" si="26"/>
        <v>-0.14917193713262122</v>
      </c>
    </row>
    <row r="97" spans="1:29" s="17" customFormat="1" x14ac:dyDescent="0.25">
      <c r="A97" s="17">
        <v>12</v>
      </c>
      <c r="B97" s="17">
        <v>-632</v>
      </c>
      <c r="C97" s="17">
        <v>11416</v>
      </c>
      <c r="D97" s="17">
        <v>12180</v>
      </c>
      <c r="E97" s="17">
        <v>14980</v>
      </c>
      <c r="F97" s="17">
        <v>14216</v>
      </c>
      <c r="G97" s="24"/>
      <c r="H97" s="7"/>
      <c r="I97" s="25">
        <f t="shared" si="17"/>
        <v>-3564</v>
      </c>
      <c r="J97" s="24">
        <f t="shared" si="17"/>
        <v>-2036</v>
      </c>
      <c r="K97" s="7"/>
      <c r="L97" s="25">
        <f t="shared" si="27"/>
        <v>-3567.4670871683143</v>
      </c>
      <c r="M97" s="17">
        <f t="shared" si="18"/>
        <v>12.020693432689429</v>
      </c>
      <c r="N97" s="17">
        <f t="shared" si="28"/>
        <v>-2043.5498091647846</v>
      </c>
      <c r="O97" s="24">
        <f t="shared" si="19"/>
        <v>56.999618424665833</v>
      </c>
      <c r="P97" s="7"/>
      <c r="Q97" s="25">
        <f t="shared" si="20"/>
        <v>-3544.4097926151944</v>
      </c>
      <c r="R97" s="24">
        <f t="shared" si="21"/>
        <v>-2038.0209142311305</v>
      </c>
      <c r="S97" s="7"/>
      <c r="T97" s="25">
        <f t="shared" si="22"/>
        <v>0.86126299272698181</v>
      </c>
      <c r="U97" s="24">
        <f t="shared" si="23"/>
        <v>-0.49824336972284095</v>
      </c>
      <c r="V97" s="7"/>
      <c r="W97" s="25">
        <f t="shared" si="24"/>
        <v>0.86223452649301402</v>
      </c>
      <c r="X97" s="24">
        <f t="shared" si="29"/>
        <v>292.41029589130812</v>
      </c>
      <c r="Y97" s="7"/>
      <c r="Z97" s="25">
        <f t="shared" si="30"/>
        <v>-632</v>
      </c>
      <c r="AA97" s="17">
        <f t="shared" si="31"/>
        <v>292.51799999999997</v>
      </c>
      <c r="AB97" s="24">
        <f t="shared" si="25"/>
        <v>5.1054022213487729</v>
      </c>
      <c r="AC97" s="17">
        <f t="shared" si="26"/>
        <v>-0.10770410869184843</v>
      </c>
    </row>
    <row r="98" spans="1:29" s="17" customFormat="1" x14ac:dyDescent="0.25">
      <c r="A98" s="17">
        <v>13</v>
      </c>
      <c r="B98" s="17">
        <v>-630</v>
      </c>
      <c r="C98" s="17">
        <v>11326</v>
      </c>
      <c r="D98" s="17">
        <v>12363</v>
      </c>
      <c r="E98" s="17">
        <v>15077</v>
      </c>
      <c r="F98" s="17">
        <v>14038</v>
      </c>
      <c r="G98" s="24"/>
      <c r="H98" s="7"/>
      <c r="I98" s="25">
        <f t="shared" si="17"/>
        <v>-3751</v>
      </c>
      <c r="J98" s="24">
        <f t="shared" si="17"/>
        <v>-1675</v>
      </c>
      <c r="K98" s="7"/>
      <c r="L98" s="25">
        <f t="shared" si="27"/>
        <v>-3754.930798692094</v>
      </c>
      <c r="M98" s="17">
        <f t="shared" si="18"/>
        <v>15.451178357767574</v>
      </c>
      <c r="N98" s="17">
        <f t="shared" si="28"/>
        <v>-1684.5857586343902</v>
      </c>
      <c r="O98" s="24">
        <f t="shared" si="19"/>
        <v>91.886768596786865</v>
      </c>
      <c r="P98" s="7"/>
      <c r="Q98" s="25">
        <f t="shared" si="20"/>
        <v>-3731.4097926151944</v>
      </c>
      <c r="R98" s="24">
        <f t="shared" si="21"/>
        <v>-1677.0209142311305</v>
      </c>
      <c r="S98" s="7"/>
      <c r="T98" s="25">
        <f t="shared" si="22"/>
        <v>0.90670248450795687</v>
      </c>
      <c r="U98" s="24">
        <f t="shared" si="23"/>
        <v>-0.40998821237191535</v>
      </c>
      <c r="V98" s="7"/>
      <c r="W98" s="25">
        <f t="shared" si="24"/>
        <v>0.90750230309195301</v>
      </c>
      <c r="X98" s="24">
        <f t="shared" si="29"/>
        <v>286.70110317660158</v>
      </c>
      <c r="Y98" s="7"/>
      <c r="Z98" s="25">
        <f t="shared" si="30"/>
        <v>-630</v>
      </c>
      <c r="AA98" s="17">
        <f t="shared" si="31"/>
        <v>286.84799999999996</v>
      </c>
      <c r="AB98" s="24">
        <f t="shared" si="25"/>
        <v>5.0064420527606934</v>
      </c>
      <c r="AC98" s="17">
        <f t="shared" si="26"/>
        <v>-0.14689682339837873</v>
      </c>
    </row>
    <row r="99" spans="1:29" s="17" customFormat="1" x14ac:dyDescent="0.25">
      <c r="A99" s="17">
        <v>14</v>
      </c>
      <c r="B99" s="17">
        <v>-626</v>
      </c>
      <c r="C99" s="17">
        <v>11249</v>
      </c>
      <c r="D99" s="17">
        <v>12548</v>
      </c>
      <c r="E99" s="17">
        <v>15152</v>
      </c>
      <c r="F99" s="17">
        <v>13850</v>
      </c>
      <c r="G99" s="24"/>
      <c r="H99" s="7"/>
      <c r="I99" s="25">
        <f t="shared" si="17"/>
        <v>-3903</v>
      </c>
      <c r="J99" s="24">
        <f t="shared" si="17"/>
        <v>-1302</v>
      </c>
      <c r="K99" s="7"/>
      <c r="L99" s="25">
        <f t="shared" si="27"/>
        <v>-3904.9808810028285</v>
      </c>
      <c r="M99" s="17">
        <f t="shared" si="18"/>
        <v>3.9238895473667741</v>
      </c>
      <c r="N99" s="17">
        <f t="shared" si="28"/>
        <v>-1311.5596540223153</v>
      </c>
      <c r="O99" s="24">
        <f t="shared" si="19"/>
        <v>91.386985026368549</v>
      </c>
      <c r="P99" s="7"/>
      <c r="Q99" s="25">
        <f t="shared" si="20"/>
        <v>-3883.4097926151944</v>
      </c>
      <c r="R99" s="24">
        <f t="shared" si="21"/>
        <v>-1304.0209142311305</v>
      </c>
      <c r="S99" s="7"/>
      <c r="T99" s="25">
        <f t="shared" si="22"/>
        <v>0.94363725857591518</v>
      </c>
      <c r="U99" s="24">
        <f t="shared" si="23"/>
        <v>-0.3187993655799618</v>
      </c>
      <c r="V99" s="7"/>
      <c r="W99" s="25">
        <f t="shared" si="24"/>
        <v>0.9442596350181639</v>
      </c>
      <c r="X99" s="24">
        <f t="shared" si="29"/>
        <v>281.04439426929355</v>
      </c>
      <c r="Y99" s="7"/>
      <c r="Z99" s="25">
        <f t="shared" si="30"/>
        <v>-626</v>
      </c>
      <c r="AA99" s="17">
        <f t="shared" si="31"/>
        <v>281.21399999999994</v>
      </c>
      <c r="AB99" s="24">
        <f t="shared" si="25"/>
        <v>4.908110202703333</v>
      </c>
      <c r="AC99" s="17">
        <f t="shared" si="26"/>
        <v>-0.16960573070639384</v>
      </c>
    </row>
    <row r="100" spans="1:29" s="17" customFormat="1" x14ac:dyDescent="0.25">
      <c r="A100" s="17">
        <v>15</v>
      </c>
      <c r="B100" s="17">
        <v>-637</v>
      </c>
      <c r="C100" s="17">
        <v>11198</v>
      </c>
      <c r="D100" s="17">
        <v>12753</v>
      </c>
      <c r="E100" s="17">
        <v>15218</v>
      </c>
      <c r="F100" s="17">
        <v>13667</v>
      </c>
      <c r="G100" s="24"/>
      <c r="H100" s="7"/>
      <c r="I100" s="25">
        <f t="shared" si="17"/>
        <v>-4020</v>
      </c>
      <c r="J100" s="24">
        <f t="shared" si="17"/>
        <v>-914</v>
      </c>
      <c r="K100" s="7"/>
      <c r="L100" s="25">
        <f t="shared" si="27"/>
        <v>-4019.1022961791978</v>
      </c>
      <c r="M100" s="17">
        <f t="shared" si="18"/>
        <v>0.80587214988293121</v>
      </c>
      <c r="N100" s="17">
        <f t="shared" si="28"/>
        <v>-918.98244375892432</v>
      </c>
      <c r="O100" s="24">
        <f t="shared" si="19"/>
        <v>24.824745810843897</v>
      </c>
      <c r="P100" s="7"/>
      <c r="Q100" s="25">
        <f t="shared" si="20"/>
        <v>-4000.4097926151944</v>
      </c>
      <c r="R100" s="24">
        <f t="shared" si="21"/>
        <v>-916.02091423113052</v>
      </c>
      <c r="S100" s="7"/>
      <c r="T100" s="25">
        <f t="shared" si="22"/>
        <v>0.97206731493085674</v>
      </c>
      <c r="U100" s="24">
        <f t="shared" si="23"/>
        <v>-0.22394340698672327</v>
      </c>
      <c r="V100" s="7"/>
      <c r="W100" s="25">
        <f t="shared" si="24"/>
        <v>0.97250509456020651</v>
      </c>
      <c r="X100" s="24">
        <f t="shared" si="29"/>
        <v>275.35648589590664</v>
      </c>
      <c r="Y100" s="7"/>
      <c r="Z100" s="25">
        <f t="shared" si="30"/>
        <v>-637</v>
      </c>
      <c r="AA100" s="17">
        <f t="shared" si="31"/>
        <v>275.48099999999994</v>
      </c>
      <c r="AB100" s="24">
        <f t="shared" si="25"/>
        <v>4.808050476686498</v>
      </c>
      <c r="AC100" s="17">
        <f t="shared" si="26"/>
        <v>-0.12451410409329355</v>
      </c>
    </row>
    <row r="101" spans="1:29" s="17" customFormat="1" x14ac:dyDescent="0.25">
      <c r="A101" s="17">
        <v>16</v>
      </c>
      <c r="B101" s="17">
        <v>-635</v>
      </c>
      <c r="C101" s="17">
        <v>11162</v>
      </c>
      <c r="D101" s="17">
        <v>12947</v>
      </c>
      <c r="E101" s="17">
        <v>15253</v>
      </c>
      <c r="F101" s="17">
        <v>13463</v>
      </c>
      <c r="G101" s="24"/>
      <c r="H101" s="7"/>
      <c r="I101" s="25">
        <f t="shared" si="17"/>
        <v>-4091</v>
      </c>
      <c r="J101" s="24">
        <f t="shared" si="17"/>
        <v>-516</v>
      </c>
      <c r="K101" s="7"/>
      <c r="L101" s="25">
        <f t="shared" si="27"/>
        <v>-4093.0192549667918</v>
      </c>
      <c r="M101" s="17">
        <f t="shared" si="18"/>
        <v>4.0773906209132624</v>
      </c>
      <c r="N101" s="17">
        <f t="shared" si="28"/>
        <v>-518.46763998742972</v>
      </c>
      <c r="O101" s="24">
        <f t="shared" si="19"/>
        <v>6.0892471075621506</v>
      </c>
      <c r="P101" s="7"/>
      <c r="Q101" s="25">
        <f t="shared" si="20"/>
        <v>-4071.4097926151944</v>
      </c>
      <c r="R101" s="24">
        <f t="shared" si="21"/>
        <v>-518.02091423113052</v>
      </c>
      <c r="S101" s="7"/>
      <c r="T101" s="25">
        <f t="shared" si="22"/>
        <v>0.98931974229154784</v>
      </c>
      <c r="U101" s="24">
        <f t="shared" si="23"/>
        <v>-0.12664270719262807</v>
      </c>
      <c r="V101" s="7"/>
      <c r="W101" s="25">
        <f t="shared" si="24"/>
        <v>0.98956814489152856</v>
      </c>
      <c r="X101" s="24">
        <f t="shared" si="29"/>
        <v>269.68171113874519</v>
      </c>
      <c r="Y101" s="7"/>
      <c r="Z101" s="25">
        <f t="shared" si="30"/>
        <v>-635</v>
      </c>
      <c r="AA101" s="17">
        <f t="shared" si="31"/>
        <v>269.76599999999996</v>
      </c>
      <c r="AB101" s="24">
        <f t="shared" si="25"/>
        <v>4.7083049099350225</v>
      </c>
      <c r="AC101" s="17">
        <f t="shared" si="26"/>
        <v>-8.4288861254776748E-2</v>
      </c>
    </row>
    <row r="102" spans="1:29" s="17" customFormat="1" x14ac:dyDescent="0.25">
      <c r="A102" s="17">
        <v>17</v>
      </c>
      <c r="B102" s="17">
        <v>-615</v>
      </c>
      <c r="C102" s="17">
        <v>11140</v>
      </c>
      <c r="D102" s="17">
        <v>13138</v>
      </c>
      <c r="E102" s="17">
        <v>15263</v>
      </c>
      <c r="F102" s="17">
        <v>13263</v>
      </c>
      <c r="G102" s="24"/>
      <c r="H102" s="7"/>
      <c r="I102" s="25">
        <f t="shared" si="17"/>
        <v>-4123</v>
      </c>
      <c r="J102" s="24">
        <f t="shared" si="17"/>
        <v>-125</v>
      </c>
      <c r="K102" s="7"/>
      <c r="L102" s="25">
        <f t="shared" si="27"/>
        <v>-4125.9868201147401</v>
      </c>
      <c r="M102" s="17">
        <f t="shared" si="18"/>
        <v>8.9210943978161374</v>
      </c>
      <c r="N102" s="17">
        <f t="shared" si="28"/>
        <v>-125.59399017285145</v>
      </c>
      <c r="O102" s="24">
        <f t="shared" si="19"/>
        <v>0.3528243254440937</v>
      </c>
      <c r="P102" s="7"/>
      <c r="Q102" s="25">
        <f t="shared" si="20"/>
        <v>-4103.4097926151944</v>
      </c>
      <c r="R102" s="24">
        <f t="shared" si="21"/>
        <v>-127.02091423113058</v>
      </c>
      <c r="S102" s="7"/>
      <c r="T102" s="25">
        <f t="shared" si="22"/>
        <v>0.99709548420059169</v>
      </c>
      <c r="U102" s="24">
        <f t="shared" si="23"/>
        <v>-3.1053326239132543E-2</v>
      </c>
      <c r="V102" s="7"/>
      <c r="W102" s="25">
        <f t="shared" si="24"/>
        <v>0.9971578231423488</v>
      </c>
      <c r="X102" s="24">
        <f t="shared" si="29"/>
        <v>264.17248831145071</v>
      </c>
      <c r="Y102" s="7"/>
      <c r="Z102" s="25">
        <f t="shared" si="30"/>
        <v>-615</v>
      </c>
      <c r="AA102" s="17">
        <f t="shared" si="31"/>
        <v>264.23099999999994</v>
      </c>
      <c r="AB102" s="24">
        <f t="shared" si="25"/>
        <v>4.6117009358371357</v>
      </c>
      <c r="AC102" s="17">
        <f t="shared" si="26"/>
        <v>-5.8511688549231167E-2</v>
      </c>
    </row>
    <row r="103" spans="1:29" s="17" customFormat="1" x14ac:dyDescent="0.25">
      <c r="A103" s="17">
        <v>18</v>
      </c>
      <c r="B103" s="17">
        <v>-631</v>
      </c>
      <c r="C103" s="17">
        <v>11153</v>
      </c>
      <c r="D103" s="17">
        <v>13346</v>
      </c>
      <c r="E103" s="17">
        <v>15272</v>
      </c>
      <c r="F103" s="17">
        <v>13074</v>
      </c>
      <c r="G103" s="24"/>
      <c r="H103" s="7"/>
      <c r="I103" s="25">
        <f t="shared" si="17"/>
        <v>-4119</v>
      </c>
      <c r="J103" s="24">
        <f t="shared" si="17"/>
        <v>272</v>
      </c>
      <c r="K103" s="7"/>
      <c r="L103" s="25">
        <f t="shared" si="27"/>
        <v>-4119.9862090404886</v>
      </c>
      <c r="M103" s="17">
        <f t="shared" si="18"/>
        <v>0.9726082715413954</v>
      </c>
      <c r="N103" s="17">
        <f t="shared" si="28"/>
        <v>278.71033179027535</v>
      </c>
      <c r="O103" s="24">
        <f t="shared" si="19"/>
        <v>45.02855273557995</v>
      </c>
      <c r="P103" s="7"/>
      <c r="Q103" s="25">
        <f t="shared" si="20"/>
        <v>-4099.4097926151944</v>
      </c>
      <c r="R103" s="24">
        <f t="shared" si="21"/>
        <v>269.97908576886942</v>
      </c>
      <c r="S103" s="7"/>
      <c r="T103" s="25">
        <f t="shared" si="22"/>
        <v>0.99612351646196118</v>
      </c>
      <c r="U103" s="24">
        <f t="shared" si="23"/>
        <v>6.6002899434876999E-2</v>
      </c>
      <c r="V103" s="7"/>
      <c r="W103" s="25">
        <f t="shared" si="24"/>
        <v>0.9959969197482641</v>
      </c>
      <c r="X103" s="24">
        <f t="shared" si="29"/>
        <v>258.59742552841999</v>
      </c>
      <c r="Y103" s="7"/>
      <c r="Z103" s="25">
        <f t="shared" si="30"/>
        <v>-631</v>
      </c>
      <c r="AA103" s="17">
        <f t="shared" si="31"/>
        <v>258.55199999999996</v>
      </c>
      <c r="AB103" s="24">
        <f t="shared" si="25"/>
        <v>4.5125836876163783</v>
      </c>
      <c r="AC103" s="17">
        <f t="shared" si="26"/>
        <v>4.5425528420025785E-2</v>
      </c>
    </row>
    <row r="104" spans="1:29" s="17" customFormat="1" x14ac:dyDescent="0.25">
      <c r="A104" s="17">
        <v>19</v>
      </c>
      <c r="B104" s="17">
        <v>-606</v>
      </c>
      <c r="C104" s="17">
        <v>11174</v>
      </c>
      <c r="D104" s="17">
        <v>13533</v>
      </c>
      <c r="E104" s="17">
        <v>15245</v>
      </c>
      <c r="F104" s="17">
        <v>12877</v>
      </c>
      <c r="G104" s="24"/>
      <c r="H104" s="7"/>
      <c r="I104" s="25">
        <f t="shared" si="17"/>
        <v>-4071</v>
      </c>
      <c r="J104" s="24">
        <f t="shared" si="17"/>
        <v>656</v>
      </c>
      <c r="K104" s="7"/>
      <c r="L104" s="25">
        <f t="shared" si="27"/>
        <v>-4076.3046141641694</v>
      </c>
      <c r="M104" s="17">
        <f t="shared" si="18"/>
        <v>28.138931430706403</v>
      </c>
      <c r="N104" s="17">
        <f t="shared" si="28"/>
        <v>664.49885917861855</v>
      </c>
      <c r="O104" s="24">
        <f t="shared" si="19"/>
        <v>72.230607337988687</v>
      </c>
      <c r="P104" s="7"/>
      <c r="Q104" s="25">
        <f t="shared" si="20"/>
        <v>-4051.4097926151944</v>
      </c>
      <c r="R104" s="24">
        <f t="shared" si="21"/>
        <v>653.97908576886948</v>
      </c>
      <c r="S104" s="7"/>
      <c r="T104" s="25">
        <f t="shared" si="22"/>
        <v>0.98445990359839541</v>
      </c>
      <c r="U104" s="24">
        <f t="shared" si="23"/>
        <v>0.1598809615477729</v>
      </c>
      <c r="V104" s="7"/>
      <c r="W104" s="25">
        <f t="shared" si="24"/>
        <v>0.98415053772127592</v>
      </c>
      <c r="X104" s="24">
        <f t="shared" si="29"/>
        <v>253.16135014258089</v>
      </c>
      <c r="Y104" s="7"/>
      <c r="Z104" s="25">
        <f t="shared" si="30"/>
        <v>-606</v>
      </c>
      <c r="AA104" s="17">
        <f t="shared" si="31"/>
        <v>253.09799999999996</v>
      </c>
      <c r="AB104" s="24">
        <f t="shared" si="25"/>
        <v>4.4173934302126074</v>
      </c>
      <c r="AC104" s="17">
        <f t="shared" si="26"/>
        <v>6.3350142580929969E-2</v>
      </c>
    </row>
    <row r="105" spans="1:29" s="17" customFormat="1" x14ac:dyDescent="0.25">
      <c r="A105" s="17">
        <v>20</v>
      </c>
      <c r="B105" s="17">
        <v>-616</v>
      </c>
      <c r="C105" s="17">
        <v>11215</v>
      </c>
      <c r="D105" s="17">
        <v>13728</v>
      </c>
      <c r="E105" s="17">
        <v>15215</v>
      </c>
      <c r="F105" s="17">
        <v>12693</v>
      </c>
      <c r="G105" s="24"/>
      <c r="H105" s="7"/>
      <c r="I105" s="25">
        <f t="shared" si="17"/>
        <v>-4000</v>
      </c>
      <c r="J105" s="24">
        <f t="shared" si="17"/>
        <v>1035</v>
      </c>
      <c r="K105" s="7"/>
      <c r="L105" s="25">
        <f t="shared" si="27"/>
        <v>-3994.2364100782361</v>
      </c>
      <c r="M105" s="17">
        <f t="shared" si="18"/>
        <v>33.218968786258671</v>
      </c>
      <c r="N105" s="17">
        <f t="shared" si="28"/>
        <v>1050.5012834486004</v>
      </c>
      <c r="O105" s="24">
        <f t="shared" si="19"/>
        <v>240.28978855385151</v>
      </c>
      <c r="P105" s="7"/>
      <c r="Q105" s="25">
        <f t="shared" si="20"/>
        <v>-3980.4097926151944</v>
      </c>
      <c r="R105" s="24">
        <f t="shared" si="21"/>
        <v>1032.9790857688695</v>
      </c>
      <c r="S105" s="7"/>
      <c r="T105" s="25">
        <f t="shared" si="22"/>
        <v>0.96720747623770431</v>
      </c>
      <c r="U105" s="24">
        <f t="shared" si="23"/>
        <v>0.25253665306024042</v>
      </c>
      <c r="V105" s="7"/>
      <c r="W105" s="25">
        <f t="shared" si="24"/>
        <v>0.96671771012705965</v>
      </c>
      <c r="X105" s="24">
        <f t="shared" si="29"/>
        <v>247.74850644766548</v>
      </c>
      <c r="Y105" s="7"/>
      <c r="Z105" s="25">
        <f t="shared" si="30"/>
        <v>-616</v>
      </c>
      <c r="AA105" s="17">
        <f t="shared" si="31"/>
        <v>247.55399999999995</v>
      </c>
      <c r="AB105" s="24">
        <f t="shared" si="25"/>
        <v>4.3206323764820418</v>
      </c>
      <c r="AC105" s="17">
        <f t="shared" si="26"/>
        <v>0.19450644766553182</v>
      </c>
    </row>
    <row r="106" spans="1:29" s="17" customFormat="1" x14ac:dyDescent="0.25">
      <c r="A106" s="17">
        <v>21</v>
      </c>
      <c r="B106" s="17">
        <v>-636</v>
      </c>
      <c r="C106" s="17">
        <v>11275</v>
      </c>
      <c r="D106" s="17">
        <v>13917</v>
      </c>
      <c r="E106" s="17">
        <v>15145</v>
      </c>
      <c r="F106" s="17">
        <v>12493</v>
      </c>
      <c r="G106" s="24"/>
      <c r="H106" s="7"/>
      <c r="I106" s="25">
        <f t="shared" si="17"/>
        <v>-3870</v>
      </c>
      <c r="J106" s="24">
        <f t="shared" si="17"/>
        <v>1424</v>
      </c>
      <c r="K106" s="7"/>
      <c r="L106" s="25">
        <f t="shared" si="27"/>
        <v>-3870.4752542233969</v>
      </c>
      <c r="M106" s="17">
        <f t="shared" si="18"/>
        <v>0.22586657685655226</v>
      </c>
      <c r="N106" s="17">
        <f t="shared" si="28"/>
        <v>1438.7246395964369</v>
      </c>
      <c r="O106" s="24">
        <f t="shared" si="19"/>
        <v>216.81501124495665</v>
      </c>
      <c r="P106" s="7"/>
      <c r="Q106" s="25">
        <f t="shared" si="20"/>
        <v>-3850.4097926151944</v>
      </c>
      <c r="R106" s="24">
        <f t="shared" si="21"/>
        <v>1421.9790857688695</v>
      </c>
      <c r="S106" s="7"/>
      <c r="T106" s="25">
        <f t="shared" si="22"/>
        <v>0.93561852473221374</v>
      </c>
      <c r="U106" s="24">
        <f t="shared" si="23"/>
        <v>0.34763708577356467</v>
      </c>
      <c r="V106" s="7"/>
      <c r="W106" s="25">
        <f t="shared" si="24"/>
        <v>0.93494357218639146</v>
      </c>
      <c r="X106" s="24">
        <f t="shared" si="29"/>
        <v>241.99228522478791</v>
      </c>
      <c r="Y106" s="7"/>
      <c r="Z106" s="25">
        <f t="shared" si="30"/>
        <v>-636</v>
      </c>
      <c r="AA106" s="17">
        <f t="shared" si="31"/>
        <v>241.82999999999996</v>
      </c>
      <c r="AB106" s="24">
        <f t="shared" si="25"/>
        <v>4.2207297300978865</v>
      </c>
      <c r="AC106" s="17">
        <f t="shared" si="26"/>
        <v>0.16228522478795071</v>
      </c>
    </row>
    <row r="107" spans="1:29" s="17" customFormat="1" x14ac:dyDescent="0.25">
      <c r="A107" s="17">
        <v>22</v>
      </c>
      <c r="B107" s="17">
        <v>-635</v>
      </c>
      <c r="C107" s="17">
        <v>11353</v>
      </c>
      <c r="D107" s="17">
        <v>14104</v>
      </c>
      <c r="E107" s="17">
        <v>15061</v>
      </c>
      <c r="F107" s="17">
        <v>12301</v>
      </c>
      <c r="G107" s="24"/>
      <c r="H107" s="7"/>
      <c r="I107" s="25">
        <f t="shared" si="17"/>
        <v>-3708</v>
      </c>
      <c r="J107" s="24">
        <f t="shared" si="17"/>
        <v>1803</v>
      </c>
      <c r="K107" s="7"/>
      <c r="L107" s="25">
        <f t="shared" si="27"/>
        <v>-3708.5717787769531</v>
      </c>
      <c r="M107" s="17">
        <f t="shared" si="18"/>
        <v>0.32693096977401054</v>
      </c>
      <c r="N107" s="17">
        <f t="shared" si="28"/>
        <v>1812.0717518981621</v>
      </c>
      <c r="O107" s="24">
        <f t="shared" si="19"/>
        <v>82.296682501808021</v>
      </c>
      <c r="P107" s="7"/>
      <c r="Q107" s="25">
        <f t="shared" si="20"/>
        <v>-3688.4097926151944</v>
      </c>
      <c r="R107" s="24">
        <f t="shared" si="21"/>
        <v>1800.9790857688695</v>
      </c>
      <c r="S107" s="7"/>
      <c r="T107" s="25">
        <f t="shared" si="22"/>
        <v>0.89625383131767911</v>
      </c>
      <c r="U107" s="24">
        <f t="shared" si="23"/>
        <v>0.44029277728603217</v>
      </c>
      <c r="V107" s="7"/>
      <c r="W107" s="25">
        <f t="shared" si="24"/>
        <v>0.89539843664205498</v>
      </c>
      <c r="X107" s="24">
        <f t="shared" si="29"/>
        <v>236.20411629229443</v>
      </c>
      <c r="Y107" s="7"/>
      <c r="Z107" s="25">
        <f t="shared" si="30"/>
        <v>-635</v>
      </c>
      <c r="AA107" s="17">
        <f t="shared" si="31"/>
        <v>236.11499999999995</v>
      </c>
      <c r="AB107" s="24">
        <f t="shared" si="25"/>
        <v>4.1209841633464102</v>
      </c>
      <c r="AC107" s="17">
        <f t="shared" si="26"/>
        <v>8.9116292294477262E-2</v>
      </c>
    </row>
    <row r="108" spans="1:29" s="17" customFormat="1" x14ac:dyDescent="0.25">
      <c r="A108" s="17">
        <v>23</v>
      </c>
      <c r="B108" s="17">
        <v>-632</v>
      </c>
      <c r="C108" s="17">
        <v>11459</v>
      </c>
      <c r="D108" s="17">
        <v>14287</v>
      </c>
      <c r="E108" s="17">
        <v>14967</v>
      </c>
      <c r="F108" s="17">
        <v>12130</v>
      </c>
      <c r="G108" s="24"/>
      <c r="H108" s="7"/>
      <c r="I108" s="25">
        <f t="shared" si="17"/>
        <v>-3508</v>
      </c>
      <c r="J108" s="24">
        <f t="shared" si="17"/>
        <v>2157</v>
      </c>
      <c r="K108" s="7"/>
      <c r="L108" s="25">
        <f t="shared" si="27"/>
        <v>-3510.9944361296298</v>
      </c>
      <c r="M108" s="17">
        <f t="shared" si="18"/>
        <v>8.9666477344321507</v>
      </c>
      <c r="N108" s="17">
        <f t="shared" si="28"/>
        <v>2165.8243646752999</v>
      </c>
      <c r="O108" s="24">
        <f t="shared" si="19"/>
        <v>77.869411922680285</v>
      </c>
      <c r="P108" s="7"/>
      <c r="Q108" s="25">
        <f t="shared" si="20"/>
        <v>-3488.4097926151944</v>
      </c>
      <c r="R108" s="24">
        <f t="shared" si="21"/>
        <v>2154.9790857688695</v>
      </c>
      <c r="S108" s="7"/>
      <c r="T108" s="25">
        <f t="shared" si="22"/>
        <v>0.84765544438615503</v>
      </c>
      <c r="U108" s="24">
        <f t="shared" si="23"/>
        <v>0.5268366157963581</v>
      </c>
      <c r="V108" s="7"/>
      <c r="W108" s="25">
        <f t="shared" si="24"/>
        <v>0.84663148768091168</v>
      </c>
      <c r="X108" s="24">
        <f t="shared" si="29"/>
        <v>230.49584572012031</v>
      </c>
      <c r="Y108" s="7"/>
      <c r="Z108" s="25">
        <f t="shared" si="30"/>
        <v>-632</v>
      </c>
      <c r="AA108" s="17">
        <f t="shared" si="31"/>
        <v>230.42699999999996</v>
      </c>
      <c r="AB108" s="24">
        <f t="shared" si="25"/>
        <v>4.021709835492973</v>
      </c>
      <c r="AC108" s="17">
        <f t="shared" si="26"/>
        <v>6.8845720120350506E-2</v>
      </c>
    </row>
    <row r="109" spans="1:29" s="17" customFormat="1" x14ac:dyDescent="0.25">
      <c r="A109" s="17">
        <v>24</v>
      </c>
      <c r="B109" s="17">
        <v>-638</v>
      </c>
      <c r="C109" s="17">
        <v>11584</v>
      </c>
      <c r="D109" s="17">
        <v>14460</v>
      </c>
      <c r="E109" s="17">
        <v>14860</v>
      </c>
      <c r="F109" s="17">
        <v>11968</v>
      </c>
      <c r="G109" s="24"/>
      <c r="H109" s="7"/>
      <c r="I109" s="25">
        <f t="shared" si="17"/>
        <v>-3276</v>
      </c>
      <c r="J109" s="24">
        <f t="shared" si="17"/>
        <v>2492</v>
      </c>
      <c r="K109" s="7"/>
      <c r="L109" s="25">
        <f t="shared" si="27"/>
        <v>-3276.6541151418014</v>
      </c>
      <c r="M109" s="17">
        <f t="shared" si="18"/>
        <v>0.42786661873388182</v>
      </c>
      <c r="N109" s="17">
        <f t="shared" si="28"/>
        <v>2501.3475363656185</v>
      </c>
      <c r="O109" s="24">
        <f t="shared" si="19"/>
        <v>87.376436106559424</v>
      </c>
      <c r="P109" s="7"/>
      <c r="Q109" s="25">
        <f t="shared" si="20"/>
        <v>-3256.4097926151944</v>
      </c>
      <c r="R109" s="24">
        <f t="shared" si="21"/>
        <v>2489.9790857688695</v>
      </c>
      <c r="S109" s="7"/>
      <c r="T109" s="25">
        <f t="shared" si="22"/>
        <v>0.79128131554558712</v>
      </c>
      <c r="U109" s="24">
        <f t="shared" si="23"/>
        <v>0.60873544602505636</v>
      </c>
      <c r="V109" s="7"/>
      <c r="W109" s="25">
        <f t="shared" si="24"/>
        <v>0.79009782425041963</v>
      </c>
      <c r="X109" s="24">
        <f t="shared" si="29"/>
        <v>224.77610678562269</v>
      </c>
      <c r="Y109" s="7"/>
      <c r="Z109" s="25">
        <f t="shared" si="30"/>
        <v>-638</v>
      </c>
      <c r="AA109" s="17">
        <f t="shared" si="31"/>
        <v>224.68499999999997</v>
      </c>
      <c r="AB109" s="24">
        <f t="shared" si="25"/>
        <v>3.9214930298434587</v>
      </c>
      <c r="AC109" s="17">
        <f t="shared" si="26"/>
        <v>9.110678562271346E-2</v>
      </c>
    </row>
    <row r="110" spans="1:29" s="17" customFormat="1" x14ac:dyDescent="0.25">
      <c r="A110" s="17">
        <v>25</v>
      </c>
      <c r="B110" s="17">
        <v>-612</v>
      </c>
      <c r="C110" s="17">
        <v>11707</v>
      </c>
      <c r="D110" s="17">
        <v>14605</v>
      </c>
      <c r="E110" s="17">
        <v>14728</v>
      </c>
      <c r="F110" s="17">
        <v>11816</v>
      </c>
      <c r="G110" s="24"/>
      <c r="H110" s="7"/>
      <c r="I110" s="25">
        <f t="shared" si="17"/>
        <v>-3021</v>
      </c>
      <c r="J110" s="24">
        <f t="shared" si="17"/>
        <v>2789</v>
      </c>
      <c r="K110" s="7"/>
      <c r="L110" s="25">
        <f t="shared" si="27"/>
        <v>-3021.0972239674211</v>
      </c>
      <c r="M110" s="17">
        <f t="shared" si="18"/>
        <v>9.4524998410965583E-3</v>
      </c>
      <c r="N110" s="17">
        <f t="shared" si="28"/>
        <v>2799.7064183400721</v>
      </c>
      <c r="O110" s="24">
        <f t="shared" si="19"/>
        <v>114.62739367263232</v>
      </c>
      <c r="P110" s="7"/>
      <c r="Q110" s="25">
        <f t="shared" si="20"/>
        <v>-3001.4097926151944</v>
      </c>
      <c r="R110" s="24">
        <f t="shared" si="21"/>
        <v>2786.9790857688695</v>
      </c>
      <c r="S110" s="7"/>
      <c r="T110" s="25">
        <f t="shared" si="22"/>
        <v>0.72931837220789386</v>
      </c>
      <c r="U110" s="24">
        <f t="shared" si="23"/>
        <v>0.68134425969049917</v>
      </c>
      <c r="V110" s="7"/>
      <c r="W110" s="25">
        <f t="shared" si="24"/>
        <v>0.72799342007853685</v>
      </c>
      <c r="X110" s="24">
        <f t="shared" si="29"/>
        <v>219.28457050059319</v>
      </c>
      <c r="Y110" s="7"/>
      <c r="Z110" s="25">
        <f t="shared" si="30"/>
        <v>-612</v>
      </c>
      <c r="AA110" s="17">
        <f t="shared" si="31"/>
        <v>219.17699999999996</v>
      </c>
      <c r="AB110" s="24">
        <f t="shared" si="25"/>
        <v>3.8253602946436112</v>
      </c>
      <c r="AC110" s="17">
        <f t="shared" si="26"/>
        <v>0.10757050059322637</v>
      </c>
    </row>
    <row r="111" spans="1:29" s="17" customFormat="1" x14ac:dyDescent="0.25">
      <c r="A111" s="17">
        <v>26</v>
      </c>
      <c r="B111" s="17">
        <v>-613</v>
      </c>
      <c r="C111" s="17">
        <v>11846</v>
      </c>
      <c r="D111" s="17">
        <v>14744</v>
      </c>
      <c r="E111" s="17">
        <v>14586</v>
      </c>
      <c r="F111" s="17">
        <v>11677</v>
      </c>
      <c r="G111" s="24"/>
      <c r="H111" s="7"/>
      <c r="I111" s="25">
        <f t="shared" si="17"/>
        <v>-2740</v>
      </c>
      <c r="J111" s="24">
        <f t="shared" si="17"/>
        <v>3067</v>
      </c>
      <c r="K111" s="7"/>
      <c r="L111" s="25">
        <f t="shared" si="27"/>
        <v>-2737.321649029087</v>
      </c>
      <c r="M111" s="17">
        <f t="shared" si="18"/>
        <v>7.1735639233906943</v>
      </c>
      <c r="N111" s="17">
        <f t="shared" si="28"/>
        <v>3072.6928298488701</v>
      </c>
      <c r="O111" s="24">
        <f t="shared" si="19"/>
        <v>32.408311688186743</v>
      </c>
      <c r="P111" s="7"/>
      <c r="Q111" s="25">
        <f t="shared" si="20"/>
        <v>-2720.4097926151944</v>
      </c>
      <c r="R111" s="24">
        <f t="shared" si="21"/>
        <v>3064.9790857688695</v>
      </c>
      <c r="S111" s="7"/>
      <c r="T111" s="25">
        <f t="shared" si="22"/>
        <v>0.66103763856910247</v>
      </c>
      <c r="U111" s="24">
        <f t="shared" si="23"/>
        <v>0.74930806507431447</v>
      </c>
      <c r="V111" s="7"/>
      <c r="W111" s="25">
        <f t="shared" si="24"/>
        <v>0.65958025580764279</v>
      </c>
      <c r="X111" s="24">
        <f t="shared" si="29"/>
        <v>213.74469665284778</v>
      </c>
      <c r="Y111" s="7"/>
      <c r="Z111" s="25">
        <f t="shared" si="30"/>
        <v>-613</v>
      </c>
      <c r="AA111" s="17">
        <f t="shared" si="31"/>
        <v>213.65999999999997</v>
      </c>
      <c r="AB111" s="24">
        <f t="shared" si="25"/>
        <v>3.7290704798110834</v>
      </c>
      <c r="AC111" s="17">
        <f t="shared" si="26"/>
        <v>8.4696652847810583E-2</v>
      </c>
    </row>
    <row r="112" spans="1:29" s="17" customFormat="1" x14ac:dyDescent="0.25">
      <c r="A112" s="17">
        <v>27</v>
      </c>
      <c r="B112" s="17">
        <v>-619</v>
      </c>
      <c r="C112" s="17">
        <v>12011</v>
      </c>
      <c r="D112" s="17">
        <v>14872</v>
      </c>
      <c r="E112" s="17">
        <v>14437</v>
      </c>
      <c r="F112" s="17">
        <v>11553</v>
      </c>
      <c r="G112" s="24"/>
      <c r="H112" s="7"/>
      <c r="I112" s="25">
        <f t="shared" si="17"/>
        <v>-2426</v>
      </c>
      <c r="J112" s="24">
        <f t="shared" si="17"/>
        <v>3319</v>
      </c>
      <c r="K112" s="7"/>
      <c r="L112" s="25">
        <f t="shared" si="27"/>
        <v>-2425.2124720865891</v>
      </c>
      <c r="M112" s="17">
        <f t="shared" si="18"/>
        <v>0.62020021440138984</v>
      </c>
      <c r="N112" s="17">
        <f t="shared" si="28"/>
        <v>3319.5195523180782</v>
      </c>
      <c r="O112" s="24">
        <f t="shared" si="19"/>
        <v>0.26993461122047291</v>
      </c>
      <c r="P112" s="7"/>
      <c r="Q112" s="25">
        <f t="shared" si="20"/>
        <v>-2406.4097926151944</v>
      </c>
      <c r="R112" s="24">
        <f t="shared" si="21"/>
        <v>3316.9790857688695</v>
      </c>
      <c r="S112" s="7"/>
      <c r="T112" s="25">
        <f t="shared" si="22"/>
        <v>0.58473817108660964</v>
      </c>
      <c r="U112" s="24">
        <f t="shared" si="23"/>
        <v>0.81091554333590232</v>
      </c>
      <c r="V112" s="7"/>
      <c r="W112" s="25">
        <f t="shared" si="24"/>
        <v>0.58316071599903652</v>
      </c>
      <c r="X112" s="24">
        <f t="shared" si="29"/>
        <v>208.11014081900169</v>
      </c>
      <c r="Y112" s="7"/>
      <c r="Z112" s="25">
        <f t="shared" si="30"/>
        <v>-619</v>
      </c>
      <c r="AA112" s="17">
        <f t="shared" si="31"/>
        <v>208.08899999999997</v>
      </c>
      <c r="AB112" s="24">
        <f t="shared" si="25"/>
        <v>3.6318381871824794</v>
      </c>
      <c r="AC112" s="17">
        <f t="shared" si="26"/>
        <v>2.1140819001715272E-2</v>
      </c>
    </row>
    <row r="113" spans="1:29" s="17" customFormat="1" x14ac:dyDescent="0.25">
      <c r="A113" s="17">
        <v>28</v>
      </c>
      <c r="B113" s="17">
        <v>-620</v>
      </c>
      <c r="C113" s="17">
        <v>12180</v>
      </c>
      <c r="D113" s="17">
        <v>14977</v>
      </c>
      <c r="E113" s="17">
        <v>14262</v>
      </c>
      <c r="F113" s="17">
        <v>11441</v>
      </c>
      <c r="G113" s="24"/>
      <c r="H113" s="7"/>
      <c r="I113" s="25">
        <f t="shared" si="17"/>
        <v>-2082</v>
      </c>
      <c r="J113" s="24">
        <f t="shared" si="17"/>
        <v>3536</v>
      </c>
      <c r="K113" s="7"/>
      <c r="L113" s="25">
        <f t="shared" si="27"/>
        <v>-2089.8066451565678</v>
      </c>
      <c r="M113" s="17">
        <f t="shared" si="18"/>
        <v>60.94370860056366</v>
      </c>
      <c r="N113" s="17">
        <f t="shared" si="28"/>
        <v>3535.3753852635377</v>
      </c>
      <c r="O113" s="24">
        <f t="shared" si="19"/>
        <v>0.3901435690058222</v>
      </c>
      <c r="P113" s="7"/>
      <c r="Q113" s="25">
        <f t="shared" si="20"/>
        <v>-2062.4097926151944</v>
      </c>
      <c r="R113" s="24">
        <f t="shared" si="21"/>
        <v>3533.9790857688695</v>
      </c>
      <c r="S113" s="7"/>
      <c r="T113" s="25">
        <f t="shared" si="22"/>
        <v>0.50114894556438816</v>
      </c>
      <c r="U113" s="24">
        <f t="shared" si="23"/>
        <v>0.86396642739449192</v>
      </c>
      <c r="V113" s="7"/>
      <c r="W113" s="25">
        <f t="shared" si="24"/>
        <v>0.49946806097220592</v>
      </c>
      <c r="X113" s="24">
        <f t="shared" si="29"/>
        <v>202.42142661173443</v>
      </c>
      <c r="Y113" s="7"/>
      <c r="Z113" s="25">
        <f t="shared" si="30"/>
        <v>-620</v>
      </c>
      <c r="AA113" s="17">
        <f t="shared" si="31"/>
        <v>202.50899999999996</v>
      </c>
      <c r="AB113" s="24">
        <f t="shared" si="25"/>
        <v>3.5344488149211961</v>
      </c>
      <c r="AC113" s="17">
        <f t="shared" si="26"/>
        <v>-8.7573388265525409E-2</v>
      </c>
    </row>
    <row r="114" spans="1:29" s="17" customFormat="1" x14ac:dyDescent="0.25">
      <c r="A114" s="17">
        <v>29</v>
      </c>
      <c r="B114" s="17">
        <v>-622</v>
      </c>
      <c r="C114" s="17">
        <v>12343</v>
      </c>
      <c r="D114" s="17">
        <v>15061</v>
      </c>
      <c r="E114" s="17">
        <v>14078</v>
      </c>
      <c r="F114" s="17">
        <v>11342</v>
      </c>
      <c r="G114" s="24"/>
      <c r="H114" s="7"/>
      <c r="I114" s="25">
        <f t="shared" si="17"/>
        <v>-1735</v>
      </c>
      <c r="J114" s="24">
        <f t="shared" si="17"/>
        <v>3719</v>
      </c>
      <c r="K114" s="7"/>
      <c r="L114" s="25">
        <f t="shared" si="27"/>
        <v>-1733.595845437063</v>
      </c>
      <c r="M114" s="17">
        <f t="shared" si="18"/>
        <v>1.971650036616903</v>
      </c>
      <c r="N114" s="17">
        <f t="shared" si="28"/>
        <v>3718.3267407882249</v>
      </c>
      <c r="O114" s="24">
        <f t="shared" si="19"/>
        <v>0.453277966239996</v>
      </c>
      <c r="P114" s="7"/>
      <c r="Q114" s="25">
        <f t="shared" si="20"/>
        <v>-1715.4097926151944</v>
      </c>
      <c r="R114" s="24">
        <f t="shared" si="21"/>
        <v>3716.9790857688695</v>
      </c>
      <c r="S114" s="7"/>
      <c r="T114" s="25">
        <f t="shared" si="22"/>
        <v>0.41683074423819377</v>
      </c>
      <c r="U114" s="24">
        <f t="shared" si="23"/>
        <v>0.90870519137016892</v>
      </c>
      <c r="V114" s="7"/>
      <c r="W114" s="25">
        <f t="shared" si="24"/>
        <v>0.41506260948985685</v>
      </c>
      <c r="X114" s="24">
        <f t="shared" si="29"/>
        <v>196.9379199305987</v>
      </c>
      <c r="Y114" s="7"/>
      <c r="Z114" s="25">
        <f t="shared" si="30"/>
        <v>-622</v>
      </c>
      <c r="AA114" s="17">
        <f t="shared" si="31"/>
        <v>196.91099999999994</v>
      </c>
      <c r="AB114" s="24">
        <f t="shared" si="25"/>
        <v>3.4367452833945529</v>
      </c>
      <c r="AC114" s="17">
        <f t="shared" si="26"/>
        <v>2.6919930598751307E-2</v>
      </c>
    </row>
    <row r="115" spans="1:29" s="17" customFormat="1" x14ac:dyDescent="0.25">
      <c r="A115" s="17">
        <v>30</v>
      </c>
      <c r="B115" s="17">
        <v>-630</v>
      </c>
      <c r="C115" s="17">
        <v>12547</v>
      </c>
      <c r="D115" s="17">
        <v>15147</v>
      </c>
      <c r="E115" s="17">
        <v>13904</v>
      </c>
      <c r="F115" s="17">
        <v>11278</v>
      </c>
      <c r="G115" s="24"/>
      <c r="H115" s="7"/>
      <c r="I115" s="25">
        <f t="shared" si="17"/>
        <v>-1357</v>
      </c>
      <c r="J115" s="24">
        <f t="shared" si="17"/>
        <v>3869</v>
      </c>
      <c r="K115" s="7"/>
      <c r="L115" s="25">
        <f t="shared" si="27"/>
        <v>-1356.1437913204093</v>
      </c>
      <c r="M115" s="17">
        <f t="shared" si="18"/>
        <v>0.73309330300651199</v>
      </c>
      <c r="N115" s="17">
        <f t="shared" si="28"/>
        <v>3867.5432239468264</v>
      </c>
      <c r="O115" s="24">
        <f t="shared" si="19"/>
        <v>2.122196469100047</v>
      </c>
      <c r="P115" s="7"/>
      <c r="Q115" s="25">
        <f t="shared" si="20"/>
        <v>-1337.4097926151944</v>
      </c>
      <c r="R115" s="24">
        <f t="shared" si="21"/>
        <v>3866.9790857688695</v>
      </c>
      <c r="S115" s="7"/>
      <c r="T115" s="25">
        <f t="shared" si="22"/>
        <v>0.3249797929376132</v>
      </c>
      <c r="U115" s="24">
        <f t="shared" si="23"/>
        <v>0.94537630938301886</v>
      </c>
      <c r="V115" s="7"/>
      <c r="W115" s="25">
        <f t="shared" si="24"/>
        <v>0.32314009858660087</v>
      </c>
      <c r="X115" s="24">
        <f t="shared" si="29"/>
        <v>191.25976560453626</v>
      </c>
      <c r="Y115" s="7"/>
      <c r="Z115" s="25">
        <f t="shared" si="30"/>
        <v>-630</v>
      </c>
      <c r="AA115" s="17">
        <f t="shared" si="31"/>
        <v>191.24099999999996</v>
      </c>
      <c r="AB115" s="24">
        <f t="shared" si="25"/>
        <v>3.3377851148064748</v>
      </c>
      <c r="AC115" s="17">
        <f t="shared" si="26"/>
        <v>1.8765604536298497E-2</v>
      </c>
    </row>
    <row r="116" spans="1:29" s="17" customFormat="1" x14ac:dyDescent="0.25">
      <c r="A116" s="17">
        <v>31</v>
      </c>
      <c r="B116" s="17">
        <v>-642</v>
      </c>
      <c r="C116" s="17">
        <v>12729</v>
      </c>
      <c r="D116" s="17">
        <v>15189</v>
      </c>
      <c r="E116" s="17">
        <v>13691</v>
      </c>
      <c r="F116" s="17">
        <v>11205</v>
      </c>
      <c r="G116" s="24"/>
      <c r="H116" s="7"/>
      <c r="I116" s="25">
        <f t="shared" ref="I116:J149" si="32">C116-E116</f>
        <v>-962</v>
      </c>
      <c r="J116" s="24">
        <f t="shared" si="32"/>
        <v>3984</v>
      </c>
      <c r="K116" s="7"/>
      <c r="L116" s="25">
        <f t="shared" si="27"/>
        <v>-958.06538554813187</v>
      </c>
      <c r="M116" s="17">
        <f t="shared" si="18"/>
        <v>15.481190884849534</v>
      </c>
      <c r="N116" s="17">
        <f t="shared" si="28"/>
        <v>3980.7387343741466</v>
      </c>
      <c r="O116" s="24">
        <f t="shared" si="19"/>
        <v>10.635853482373044</v>
      </c>
      <c r="P116" s="7"/>
      <c r="Q116" s="25">
        <f t="shared" si="20"/>
        <v>-942.40979261519442</v>
      </c>
      <c r="R116" s="24">
        <f t="shared" si="21"/>
        <v>3981.9790857688695</v>
      </c>
      <c r="S116" s="7"/>
      <c r="T116" s="25">
        <f t="shared" si="22"/>
        <v>0.22899797874785308</v>
      </c>
      <c r="U116" s="24">
        <f t="shared" si="23"/>
        <v>0.97349083319287055</v>
      </c>
      <c r="V116" s="7"/>
      <c r="W116" s="25">
        <f t="shared" si="24"/>
        <v>0.22710337360085198</v>
      </c>
      <c r="X116" s="24">
        <f t="shared" si="29"/>
        <v>185.52030809059067</v>
      </c>
      <c r="Y116" s="7"/>
      <c r="Z116" s="25">
        <f t="shared" si="30"/>
        <v>-642</v>
      </c>
      <c r="AA116" s="17">
        <f t="shared" si="31"/>
        <v>185.46299999999997</v>
      </c>
      <c r="AB116" s="24">
        <f t="shared" si="25"/>
        <v>3.2369399906262428</v>
      </c>
      <c r="AC116" s="17">
        <f t="shared" si="26"/>
        <v>5.7308090590709071E-2</v>
      </c>
    </row>
    <row r="117" spans="1:29" s="17" customFormat="1" x14ac:dyDescent="0.25">
      <c r="A117" s="17">
        <v>32</v>
      </c>
      <c r="B117" s="17">
        <v>-629</v>
      </c>
      <c r="C117" s="17">
        <v>12931</v>
      </c>
      <c r="D117" s="17">
        <v>15232</v>
      </c>
      <c r="E117" s="17">
        <v>13495</v>
      </c>
      <c r="F117" s="17">
        <v>11172</v>
      </c>
      <c r="G117" s="24"/>
      <c r="H117" s="7"/>
      <c r="I117" s="25">
        <f t="shared" si="32"/>
        <v>-564</v>
      </c>
      <c r="J117" s="24">
        <f t="shared" si="32"/>
        <v>4060</v>
      </c>
      <c r="K117" s="7"/>
      <c r="L117" s="25">
        <f t="shared" si="27"/>
        <v>-558.76816403329462</v>
      </c>
      <c r="M117" s="17">
        <f t="shared" si="18"/>
        <v>27.372107582511973</v>
      </c>
      <c r="N117" s="17">
        <f t="shared" si="28"/>
        <v>4052.4960066437698</v>
      </c>
      <c r="O117" s="24">
        <f t="shared" si="19"/>
        <v>56.309916290347573</v>
      </c>
      <c r="P117" s="7"/>
      <c r="Q117" s="25">
        <f t="shared" si="20"/>
        <v>-544.40979261519442</v>
      </c>
      <c r="R117" s="24">
        <f t="shared" si="21"/>
        <v>4057.9790857688695</v>
      </c>
      <c r="S117" s="7"/>
      <c r="T117" s="25">
        <f t="shared" si="22"/>
        <v>0.1322871887541201</v>
      </c>
      <c r="U117" s="24">
        <f t="shared" si="23"/>
        <v>0.99207086631938113</v>
      </c>
      <c r="V117" s="7"/>
      <c r="W117" s="25">
        <f t="shared" si="24"/>
        <v>0.13035623167865104</v>
      </c>
      <c r="X117" s="24">
        <f t="shared" si="29"/>
        <v>179.87444119295776</v>
      </c>
      <c r="Y117" s="7"/>
      <c r="Z117" s="25">
        <f t="shared" si="30"/>
        <v>-629</v>
      </c>
      <c r="AA117" s="17">
        <f t="shared" si="31"/>
        <v>179.80199999999996</v>
      </c>
      <c r="AB117" s="24">
        <f t="shared" si="25"/>
        <v>3.1381369016708436</v>
      </c>
      <c r="AC117" s="17">
        <f t="shared" si="26"/>
        <v>7.2441192957796829E-2</v>
      </c>
    </row>
    <row r="118" spans="1:29" s="17" customFormat="1" x14ac:dyDescent="0.25">
      <c r="A118" s="17">
        <v>33</v>
      </c>
      <c r="B118" s="17">
        <v>-626</v>
      </c>
      <c r="C118" s="17">
        <v>13136</v>
      </c>
      <c r="D118" s="17">
        <v>15246</v>
      </c>
      <c r="E118" s="17">
        <v>13297</v>
      </c>
      <c r="F118" s="17">
        <v>11157</v>
      </c>
      <c r="G118" s="24"/>
      <c r="H118" s="7"/>
      <c r="I118" s="25">
        <f t="shared" si="32"/>
        <v>-161</v>
      </c>
      <c r="J118" s="24">
        <f t="shared" si="32"/>
        <v>4089</v>
      </c>
      <c r="K118" s="7"/>
      <c r="L118" s="25">
        <f t="shared" si="27"/>
        <v>-156.14600270368666</v>
      </c>
      <c r="M118" s="17">
        <f t="shared" si="18"/>
        <v>23.561289752617196</v>
      </c>
      <c r="N118" s="17">
        <f t="shared" si="28"/>
        <v>4084.7419210488606</v>
      </c>
      <c r="O118" s="24">
        <f t="shared" si="19"/>
        <v>18.131236354136377</v>
      </c>
      <c r="P118" s="7"/>
      <c r="Q118" s="25">
        <f t="shared" si="20"/>
        <v>-141.40979261519445</v>
      </c>
      <c r="R118" s="24">
        <f t="shared" si="21"/>
        <v>4086.9790857688695</v>
      </c>
      <c r="S118" s="7"/>
      <c r="T118" s="25">
        <f t="shared" si="22"/>
        <v>3.4361439087099002E-2</v>
      </c>
      <c r="U118" s="24">
        <f t="shared" si="23"/>
        <v>0.99916061580186544</v>
      </c>
      <c r="V118" s="7"/>
      <c r="W118" s="25">
        <f t="shared" si="24"/>
        <v>3.2416495260391406E-2</v>
      </c>
      <c r="X118" s="24">
        <f t="shared" si="29"/>
        <v>174.24700584924653</v>
      </c>
      <c r="Y118" s="7"/>
      <c r="Z118" s="25">
        <f t="shared" si="30"/>
        <v>-626</v>
      </c>
      <c r="AA118" s="17">
        <f t="shared" si="31"/>
        <v>174.16799999999998</v>
      </c>
      <c r="AB118" s="24">
        <f t="shared" si="25"/>
        <v>3.0398050516134831</v>
      </c>
      <c r="AC118" s="17">
        <f t="shared" si="26"/>
        <v>7.9005849246556181E-2</v>
      </c>
    </row>
    <row r="119" spans="1:29" s="17" customFormat="1" x14ac:dyDescent="0.25">
      <c r="A119" s="17">
        <v>34</v>
      </c>
      <c r="B119" s="17">
        <v>-612</v>
      </c>
      <c r="C119" s="17">
        <v>13339</v>
      </c>
      <c r="D119" s="17">
        <v>15253</v>
      </c>
      <c r="E119" s="17">
        <v>13102</v>
      </c>
      <c r="F119" s="17">
        <v>11167</v>
      </c>
      <c r="G119" s="24"/>
      <c r="H119" s="7"/>
      <c r="I119" s="25">
        <f t="shared" si="32"/>
        <v>237</v>
      </c>
      <c r="J119" s="24">
        <f t="shared" si="32"/>
        <v>4086</v>
      </c>
      <c r="K119" s="7"/>
      <c r="L119" s="25">
        <f t="shared" si="27"/>
        <v>238.77420453581692</v>
      </c>
      <c r="M119" s="17">
        <f t="shared" si="18"/>
        <v>3.1478017349133349</v>
      </c>
      <c r="N119" s="17">
        <f t="shared" si="28"/>
        <v>4078.1907639084516</v>
      </c>
      <c r="O119" s="24">
        <f t="shared" si="19"/>
        <v>60.984168333542563</v>
      </c>
      <c r="P119" s="7"/>
      <c r="Q119" s="25">
        <f t="shared" si="20"/>
        <v>256.59020738480558</v>
      </c>
      <c r="R119" s="24">
        <f t="shared" si="21"/>
        <v>4083.9790857688695</v>
      </c>
      <c r="S119" s="7"/>
      <c r="T119" s="25">
        <f t="shared" si="22"/>
        <v>-6.2349350906633988E-2</v>
      </c>
      <c r="U119" s="24">
        <f t="shared" si="23"/>
        <v>0.99842719344160846</v>
      </c>
      <c r="V119" s="7"/>
      <c r="W119" s="25">
        <f t="shared" si="24"/>
        <v>-6.4293050260562923E-2</v>
      </c>
      <c r="X119" s="24">
        <f t="shared" si="29"/>
        <v>168.70433267692238</v>
      </c>
      <c r="Y119" s="7"/>
      <c r="Z119" s="25">
        <f t="shared" si="30"/>
        <v>-612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4.4332676922408609E-2</v>
      </c>
    </row>
    <row r="120" spans="1:29" s="17" customFormat="1" x14ac:dyDescent="0.25">
      <c r="A120" s="17">
        <v>35</v>
      </c>
      <c r="B120" s="17">
        <v>-604</v>
      </c>
      <c r="C120" s="17">
        <v>13524</v>
      </c>
      <c r="D120" s="17">
        <v>15222</v>
      </c>
      <c r="E120" s="17">
        <v>12904</v>
      </c>
      <c r="F120" s="17">
        <v>11180</v>
      </c>
      <c r="G120" s="24"/>
      <c r="H120" s="7"/>
      <c r="I120" s="25">
        <f t="shared" si="32"/>
        <v>620</v>
      </c>
      <c r="J120" s="24">
        <f t="shared" si="32"/>
        <v>4042</v>
      </c>
      <c r="K120" s="7"/>
      <c r="L120" s="25">
        <f t="shared" si="27"/>
        <v>626.20469108630027</v>
      </c>
      <c r="M120" s="17">
        <f t="shared" si="18"/>
        <v>38.49819147641405</v>
      </c>
      <c r="N120" s="17">
        <f t="shared" si="28"/>
        <v>4034.8711998296326</v>
      </c>
      <c r="O120" s="24">
        <f t="shared" si="19"/>
        <v>50.819791869030453</v>
      </c>
      <c r="P120" s="7"/>
      <c r="Q120" s="25">
        <f t="shared" si="20"/>
        <v>639.59020738480558</v>
      </c>
      <c r="R120" s="24">
        <f t="shared" si="21"/>
        <v>4039.9790857688695</v>
      </c>
      <c r="S120" s="7"/>
      <c r="T120" s="25">
        <f t="shared" si="22"/>
        <v>-0.15541526188050267</v>
      </c>
      <c r="U120" s="24">
        <f t="shared" si="23"/>
        <v>0.98767033215783917</v>
      </c>
      <c r="V120" s="7"/>
      <c r="W120" s="25">
        <f t="shared" si="24"/>
        <v>-0.15733819779933006</v>
      </c>
      <c r="X120" s="24">
        <f t="shared" si="29"/>
        <v>163.33747133906922</v>
      </c>
      <c r="Y120" s="7"/>
      <c r="Z120" s="25">
        <f t="shared" si="30"/>
        <v>-604</v>
      </c>
      <c r="AA120" s="17">
        <f t="shared" si="31"/>
        <v>163.22399999999996</v>
      </c>
      <c r="AB120" s="24">
        <f t="shared" si="25"/>
        <v>2.8487962182752238</v>
      </c>
      <c r="AC120" s="17">
        <f t="shared" si="26"/>
        <v>0.11347133906926388</v>
      </c>
    </row>
    <row r="121" spans="1:29" s="17" customFormat="1" x14ac:dyDescent="0.25">
      <c r="A121" s="17">
        <v>36</v>
      </c>
      <c r="B121" s="17">
        <v>-623</v>
      </c>
      <c r="C121" s="17">
        <v>13728</v>
      </c>
      <c r="D121" s="17">
        <v>15188</v>
      </c>
      <c r="E121" s="17">
        <v>12715</v>
      </c>
      <c r="F121" s="17">
        <v>11230</v>
      </c>
      <c r="G121" s="24"/>
      <c r="H121" s="7"/>
      <c r="I121" s="25">
        <f t="shared" si="32"/>
        <v>1013</v>
      </c>
      <c r="J121" s="24">
        <f t="shared" si="32"/>
        <v>3958</v>
      </c>
      <c r="K121" s="7"/>
      <c r="L121" s="25">
        <f t="shared" si="27"/>
        <v>1019.6925680245117</v>
      </c>
      <c r="M121" s="17">
        <f t="shared" si="18"/>
        <v>44.790466762716832</v>
      </c>
      <c r="N121" s="17">
        <f t="shared" si="28"/>
        <v>3952.247063910479</v>
      </c>
      <c r="O121" s="24">
        <f t="shared" si="19"/>
        <v>33.096273650112856</v>
      </c>
      <c r="P121" s="7"/>
      <c r="Q121" s="25">
        <f t="shared" si="20"/>
        <v>1032.5902073848056</v>
      </c>
      <c r="R121" s="24">
        <f t="shared" si="21"/>
        <v>3955.9790857688695</v>
      </c>
      <c r="S121" s="7"/>
      <c r="T121" s="25">
        <f t="shared" si="22"/>
        <v>-0.25091109220094754</v>
      </c>
      <c r="U121" s="24">
        <f t="shared" si="23"/>
        <v>0.96713450607064322</v>
      </c>
      <c r="V121" s="7"/>
      <c r="W121" s="25">
        <f t="shared" si="24"/>
        <v>-0.25279423313612992</v>
      </c>
      <c r="X121" s="24">
        <f t="shared" si="29"/>
        <v>157.74026011175624</v>
      </c>
      <c r="Y121" s="7"/>
      <c r="Z121" s="25">
        <f t="shared" si="30"/>
        <v>-623</v>
      </c>
      <c r="AA121" s="17">
        <f t="shared" si="31"/>
        <v>157.61699999999996</v>
      </c>
      <c r="AB121" s="24">
        <f t="shared" si="25"/>
        <v>2.7509356071159017</v>
      </c>
      <c r="AC121" s="17">
        <f t="shared" si="26"/>
        <v>0.12326011175628082</v>
      </c>
    </row>
    <row r="122" spans="1:29" s="17" customFormat="1" x14ac:dyDescent="0.25">
      <c r="A122" s="17">
        <v>37</v>
      </c>
      <c r="B122" s="17">
        <v>-631</v>
      </c>
      <c r="C122" s="17">
        <v>13921</v>
      </c>
      <c r="D122" s="17">
        <v>15128</v>
      </c>
      <c r="E122" s="17">
        <v>12517</v>
      </c>
      <c r="F122" s="17">
        <v>11286</v>
      </c>
      <c r="G122" s="24"/>
      <c r="H122" s="7"/>
      <c r="I122" s="25">
        <f t="shared" si="32"/>
        <v>1404</v>
      </c>
      <c r="J122" s="24">
        <f t="shared" si="32"/>
        <v>3842</v>
      </c>
      <c r="K122" s="7"/>
      <c r="L122" s="25">
        <f t="shared" si="27"/>
        <v>1408.0704985190916</v>
      </c>
      <c r="M122" s="17">
        <f t="shared" si="18"/>
        <v>16.568958193927259</v>
      </c>
      <c r="N122" s="17">
        <f t="shared" si="28"/>
        <v>3830.0914234065672</v>
      </c>
      <c r="O122" s="24">
        <f t="shared" si="19"/>
        <v>141.81419648165618</v>
      </c>
      <c r="P122" s="7"/>
      <c r="Q122" s="25">
        <f t="shared" si="20"/>
        <v>1423.5902073848056</v>
      </c>
      <c r="R122" s="24">
        <f t="shared" si="21"/>
        <v>3839.9790857688695</v>
      </c>
      <c r="S122" s="7"/>
      <c r="T122" s="25">
        <f t="shared" si="22"/>
        <v>-0.34592093865207718</v>
      </c>
      <c r="U122" s="24">
        <f t="shared" si="23"/>
        <v>0.93877550814070587</v>
      </c>
      <c r="V122" s="7"/>
      <c r="W122" s="25">
        <f t="shared" si="24"/>
        <v>-0.34774905476079326</v>
      </c>
      <c r="X122" s="24">
        <f t="shared" si="29"/>
        <v>152.06271134526128</v>
      </c>
      <c r="Y122" s="7"/>
      <c r="Z122" s="25">
        <f t="shared" si="30"/>
        <v>-631</v>
      </c>
      <c r="AA122" s="17">
        <f t="shared" si="31"/>
        <v>151.93799999999996</v>
      </c>
      <c r="AB122" s="24">
        <f t="shared" si="25"/>
        <v>2.6518183588951438</v>
      </c>
      <c r="AC122" s="17">
        <f t="shared" si="26"/>
        <v>0.12471134526131777</v>
      </c>
    </row>
    <row r="123" spans="1:29" s="17" customFormat="1" x14ac:dyDescent="0.25">
      <c r="A123" s="17">
        <v>38</v>
      </c>
      <c r="B123" s="17">
        <v>-628</v>
      </c>
      <c r="C123" s="17">
        <v>14105</v>
      </c>
      <c r="D123" s="17">
        <v>15047</v>
      </c>
      <c r="E123" s="17">
        <v>12328</v>
      </c>
      <c r="F123" s="17">
        <v>11366</v>
      </c>
      <c r="G123" s="24"/>
      <c r="H123" s="7"/>
      <c r="I123" s="25">
        <f t="shared" si="32"/>
        <v>1777</v>
      </c>
      <c r="J123" s="24">
        <f t="shared" si="32"/>
        <v>3681</v>
      </c>
      <c r="K123" s="7"/>
      <c r="L123" s="25">
        <f t="shared" si="27"/>
        <v>1780.6814628899992</v>
      </c>
      <c r="M123" s="17">
        <f t="shared" si="18"/>
        <v>13.553169010441545</v>
      </c>
      <c r="N123" s="17">
        <f t="shared" si="28"/>
        <v>3671.2591760535011</v>
      </c>
      <c r="O123" s="24">
        <f t="shared" si="19"/>
        <v>94.883651156687364</v>
      </c>
      <c r="P123" s="7"/>
      <c r="Q123" s="25">
        <f t="shared" si="20"/>
        <v>1796.5902073848056</v>
      </c>
      <c r="R123" s="24">
        <f t="shared" si="21"/>
        <v>3678.9790857688695</v>
      </c>
      <c r="S123" s="7"/>
      <c r="T123" s="25">
        <f t="shared" si="22"/>
        <v>-0.43655693027936965</v>
      </c>
      <c r="U123" s="24">
        <f t="shared" si="23"/>
        <v>0.89941517480691358</v>
      </c>
      <c r="V123" s="7"/>
      <c r="W123" s="25">
        <f t="shared" si="24"/>
        <v>-0.43830859760284768</v>
      </c>
      <c r="X123" s="24">
        <f t="shared" si="29"/>
        <v>146.40758085603932</v>
      </c>
      <c r="Y123" s="7"/>
      <c r="Z123" s="25">
        <f t="shared" si="30"/>
        <v>-628</v>
      </c>
      <c r="AA123" s="17">
        <f t="shared" si="31"/>
        <v>146.28599999999997</v>
      </c>
      <c r="AB123" s="24">
        <f t="shared" si="25"/>
        <v>2.5531723495724243</v>
      </c>
      <c r="AC123" s="17">
        <f t="shared" si="26"/>
        <v>0.1215808560393441</v>
      </c>
    </row>
    <row r="124" spans="1:29" s="17" customFormat="1" x14ac:dyDescent="0.25">
      <c r="A124" s="17">
        <v>39</v>
      </c>
      <c r="B124" s="17">
        <v>-631</v>
      </c>
      <c r="C124" s="17">
        <v>14277</v>
      </c>
      <c r="D124" s="17">
        <v>14934</v>
      </c>
      <c r="E124" s="17">
        <v>12140</v>
      </c>
      <c r="F124" s="17">
        <v>11457</v>
      </c>
      <c r="G124" s="24"/>
      <c r="H124" s="7"/>
      <c r="I124" s="25">
        <f t="shared" si="32"/>
        <v>2137</v>
      </c>
      <c r="J124" s="24">
        <f t="shared" si="32"/>
        <v>3477</v>
      </c>
      <c r="K124" s="7"/>
      <c r="L124" s="25">
        <f t="shared" si="27"/>
        <v>2137.4223208765743</v>
      </c>
      <c r="M124" s="17">
        <f t="shared" si="18"/>
        <v>0.17835492279048837</v>
      </c>
      <c r="N124" s="17">
        <f t="shared" si="28"/>
        <v>3475.7912248548632</v>
      </c>
      <c r="O124" s="24">
        <f t="shared" si="19"/>
        <v>1.461137351500418</v>
      </c>
      <c r="P124" s="7"/>
      <c r="Q124" s="25">
        <f t="shared" si="20"/>
        <v>2156.5902073848056</v>
      </c>
      <c r="R124" s="24">
        <f t="shared" si="21"/>
        <v>3474.9790857688695</v>
      </c>
      <c r="S124" s="7"/>
      <c r="T124" s="25">
        <f t="shared" si="22"/>
        <v>-0.5240340267561131</v>
      </c>
      <c r="U124" s="24">
        <f t="shared" si="23"/>
        <v>0.84954245430943764</v>
      </c>
      <c r="V124" s="7"/>
      <c r="W124" s="25">
        <f t="shared" si="24"/>
        <v>-0.52568877544520087</v>
      </c>
      <c r="X124" s="24">
        <f t="shared" si="29"/>
        <v>140.6399417050651</v>
      </c>
      <c r="Y124" s="7"/>
      <c r="Z124" s="25">
        <f t="shared" si="30"/>
        <v>-631</v>
      </c>
      <c r="AA124" s="17">
        <f t="shared" si="31"/>
        <v>140.60699999999997</v>
      </c>
      <c r="AB124" s="24">
        <f t="shared" si="25"/>
        <v>2.4540551013516665</v>
      </c>
      <c r="AC124" s="17">
        <f t="shared" si="26"/>
        <v>3.294170506512728E-2</v>
      </c>
    </row>
    <row r="125" spans="1:29" s="17" customFormat="1" x14ac:dyDescent="0.25">
      <c r="A125" s="17">
        <v>40</v>
      </c>
      <c r="B125" s="17">
        <v>-630</v>
      </c>
      <c r="C125" s="17">
        <v>14447</v>
      </c>
      <c r="D125" s="17">
        <v>14826</v>
      </c>
      <c r="E125" s="17">
        <v>11978</v>
      </c>
      <c r="F125" s="17">
        <v>11576</v>
      </c>
      <c r="G125" s="24"/>
      <c r="H125" s="7"/>
      <c r="I125" s="25">
        <f t="shared" si="32"/>
        <v>2469</v>
      </c>
      <c r="J125" s="24">
        <f t="shared" si="32"/>
        <v>3250</v>
      </c>
      <c r="K125" s="7"/>
      <c r="L125" s="25">
        <f t="shared" si="27"/>
        <v>2472.4592578266825</v>
      </c>
      <c r="M125" s="17">
        <f t="shared" si="18"/>
        <v>11.966464711463859</v>
      </c>
      <c r="N125" s="17">
        <f t="shared" si="28"/>
        <v>3246.664070795076</v>
      </c>
      <c r="O125" s="24">
        <f t="shared" si="19"/>
        <v>11.128423660264964</v>
      </c>
      <c r="P125" s="7"/>
      <c r="Q125" s="25">
        <f t="shared" si="20"/>
        <v>2488.5902073848056</v>
      </c>
      <c r="R125" s="24">
        <f t="shared" si="21"/>
        <v>3247.9790857688695</v>
      </c>
      <c r="S125" s="7"/>
      <c r="T125" s="25">
        <f t="shared" si="22"/>
        <v>-0.60470734906244306</v>
      </c>
      <c r="U125" s="24">
        <f t="shared" si="23"/>
        <v>0.79404682904999135</v>
      </c>
      <c r="V125" s="7"/>
      <c r="W125" s="25">
        <f t="shared" si="24"/>
        <v>-0.60625422043827393</v>
      </c>
      <c r="X125" s="24">
        <f t="shared" si="29"/>
        <v>135.02705936882592</v>
      </c>
      <c r="Y125" s="7"/>
      <c r="Z125" s="25">
        <f t="shared" si="30"/>
        <v>-630</v>
      </c>
      <c r="AA125" s="17">
        <f t="shared" si="31"/>
        <v>134.93699999999998</v>
      </c>
      <c r="AB125" s="24">
        <f t="shared" si="25"/>
        <v>2.3550949327635879</v>
      </c>
      <c r="AC125" s="17">
        <f t="shared" si="26"/>
        <v>9.0059368825933461E-2</v>
      </c>
    </row>
    <row r="126" spans="1:29" s="17" customFormat="1" x14ac:dyDescent="0.25">
      <c r="A126" s="17">
        <v>41</v>
      </c>
      <c r="B126" s="17">
        <v>-622</v>
      </c>
      <c r="C126" s="17">
        <v>14604</v>
      </c>
      <c r="D126" s="17">
        <v>14691</v>
      </c>
      <c r="E126" s="17">
        <v>11822</v>
      </c>
      <c r="F126" s="17">
        <v>11705</v>
      </c>
      <c r="G126" s="24"/>
      <c r="H126" s="7"/>
      <c r="I126" s="25">
        <f t="shared" si="32"/>
        <v>2782</v>
      </c>
      <c r="J126" s="24">
        <f t="shared" si="32"/>
        <v>2986</v>
      </c>
      <c r="K126" s="7"/>
      <c r="L126" s="25">
        <f t="shared" si="27"/>
        <v>2779.3132350382075</v>
      </c>
      <c r="M126" s="17">
        <f t="shared" si="18"/>
        <v>7.2187059599158827</v>
      </c>
      <c r="N126" s="17">
        <f t="shared" si="28"/>
        <v>2989.3357074208757</v>
      </c>
      <c r="O126" s="24">
        <f t="shared" si="19"/>
        <v>11.126943997685071</v>
      </c>
      <c r="P126" s="7"/>
      <c r="Q126" s="25">
        <f t="shared" si="20"/>
        <v>2801.5902073848056</v>
      </c>
      <c r="R126" s="24">
        <f t="shared" si="21"/>
        <v>2983.9790857688695</v>
      </c>
      <c r="S126" s="7"/>
      <c r="T126" s="25">
        <f t="shared" si="22"/>
        <v>-0.68076382461027829</v>
      </c>
      <c r="U126" s="24">
        <f t="shared" si="23"/>
        <v>0.72950566134737549</v>
      </c>
      <c r="V126" s="7"/>
      <c r="W126" s="25">
        <f t="shared" si="24"/>
        <v>-0.68218520148418771</v>
      </c>
      <c r="X126" s="24">
        <f t="shared" si="29"/>
        <v>129.30862827900438</v>
      </c>
      <c r="Y126" s="7"/>
      <c r="Z126" s="25">
        <f t="shared" si="30"/>
        <v>-622</v>
      </c>
      <c r="AA126" s="17">
        <f t="shared" si="31"/>
        <v>129.33899999999997</v>
      </c>
      <c r="AB126" s="24">
        <f t="shared" si="25"/>
        <v>2.2573914012369451</v>
      </c>
      <c r="AC126" s="17">
        <f t="shared" si="26"/>
        <v>-3.0371720995589158E-2</v>
      </c>
    </row>
    <row r="127" spans="1:29" s="17" customFormat="1" x14ac:dyDescent="0.25">
      <c r="A127" s="17">
        <v>42</v>
      </c>
      <c r="B127" s="17">
        <v>-612</v>
      </c>
      <c r="C127" s="17">
        <v>14733</v>
      </c>
      <c r="D127" s="17">
        <v>14546</v>
      </c>
      <c r="E127" s="17">
        <v>11676</v>
      </c>
      <c r="F127" s="17">
        <v>11838</v>
      </c>
      <c r="G127" s="24"/>
      <c r="H127" s="7"/>
      <c r="I127" s="25">
        <f t="shared" si="32"/>
        <v>3057</v>
      </c>
      <c r="J127" s="24">
        <f t="shared" si="32"/>
        <v>2708</v>
      </c>
      <c r="K127" s="7"/>
      <c r="L127" s="25">
        <f t="shared" si="27"/>
        <v>3055.1712026384293</v>
      </c>
      <c r="M127" s="17">
        <f t="shared" si="18"/>
        <v>3.3444997896877728</v>
      </c>
      <c r="N127" s="17">
        <f t="shared" si="28"/>
        <v>2708.3620033133234</v>
      </c>
      <c r="O127" s="24">
        <f t="shared" si="19"/>
        <v>0.13104639885710859</v>
      </c>
      <c r="P127" s="7"/>
      <c r="Q127" s="25">
        <f t="shared" si="20"/>
        <v>3076.5902073848056</v>
      </c>
      <c r="R127" s="24">
        <f t="shared" si="21"/>
        <v>2705.9790857688695</v>
      </c>
      <c r="S127" s="7"/>
      <c r="T127" s="25">
        <f t="shared" si="22"/>
        <v>-0.74758660664112397</v>
      </c>
      <c r="U127" s="24">
        <f t="shared" si="23"/>
        <v>0.66154185596356019</v>
      </c>
      <c r="V127" s="7"/>
      <c r="W127" s="25">
        <f t="shared" si="24"/>
        <v>-0.74887580886457794</v>
      </c>
      <c r="X127" s="24">
        <f t="shared" si="29"/>
        <v>123.84550197229805</v>
      </c>
      <c r="Y127" s="7"/>
      <c r="Z127" s="25">
        <f t="shared" si="30"/>
        <v>-612</v>
      </c>
      <c r="AA127" s="17">
        <f t="shared" si="31"/>
        <v>123.83099999999997</v>
      </c>
      <c r="AB127" s="24">
        <f t="shared" si="25"/>
        <v>2.1612586660370976</v>
      </c>
      <c r="AC127" s="17">
        <f t="shared" si="26"/>
        <v>1.4501972298077703E-2</v>
      </c>
    </row>
    <row r="128" spans="1:29" s="17" customFormat="1" x14ac:dyDescent="0.25">
      <c r="A128" s="17">
        <v>43</v>
      </c>
      <c r="B128" s="17">
        <v>-614</v>
      </c>
      <c r="C128" s="17">
        <v>14866</v>
      </c>
      <c r="D128" s="17">
        <v>14401</v>
      </c>
      <c r="E128" s="17">
        <v>11560</v>
      </c>
      <c r="F128" s="17">
        <v>11998</v>
      </c>
      <c r="G128" s="24"/>
      <c r="H128" s="7"/>
      <c r="I128" s="25">
        <f t="shared" si="32"/>
        <v>3306</v>
      </c>
      <c r="J128" s="24">
        <f t="shared" si="32"/>
        <v>2403</v>
      </c>
      <c r="K128" s="7"/>
      <c r="L128" s="25">
        <f t="shared" si="27"/>
        <v>3303.373130037483</v>
      </c>
      <c r="M128" s="17">
        <f t="shared" si="18"/>
        <v>6.9004457999743192</v>
      </c>
      <c r="N128" s="17">
        <f t="shared" si="28"/>
        <v>2401.3977896620145</v>
      </c>
      <c r="O128" s="24">
        <f t="shared" si="19"/>
        <v>2.5670779671476911</v>
      </c>
      <c r="P128" s="7"/>
      <c r="Q128" s="25">
        <f t="shared" si="20"/>
        <v>3325.5902073848056</v>
      </c>
      <c r="R128" s="24">
        <f t="shared" si="21"/>
        <v>2400.9790857688695</v>
      </c>
      <c r="S128" s="7"/>
      <c r="T128" s="25">
        <f t="shared" si="22"/>
        <v>-0.80809159837087152</v>
      </c>
      <c r="U128" s="24">
        <f t="shared" si="23"/>
        <v>0.58697724933743201</v>
      </c>
      <c r="V128" s="7"/>
      <c r="W128" s="25">
        <f t="shared" si="24"/>
        <v>-0.80923576457054747</v>
      </c>
      <c r="X128" s="24">
        <f t="shared" si="29"/>
        <v>118.34393439232281</v>
      </c>
      <c r="Y128" s="7"/>
      <c r="Z128" s="25">
        <f t="shared" si="30"/>
        <v>-614</v>
      </c>
      <c r="AA128" s="17">
        <f t="shared" si="31"/>
        <v>118.30499999999998</v>
      </c>
      <c r="AB128" s="24">
        <f t="shared" si="25"/>
        <v>2.064811771571891</v>
      </c>
      <c r="AC128" s="17">
        <f t="shared" si="26"/>
        <v>3.8934392322829581E-2</v>
      </c>
    </row>
    <row r="129" spans="1:29" s="17" customFormat="1" x14ac:dyDescent="0.25">
      <c r="A129" s="17">
        <v>44</v>
      </c>
      <c r="B129" s="17">
        <v>-621</v>
      </c>
      <c r="C129" s="17">
        <v>14984</v>
      </c>
      <c r="D129" s="17">
        <v>14231</v>
      </c>
      <c r="E129" s="17">
        <v>11449</v>
      </c>
      <c r="F129" s="17">
        <v>12170</v>
      </c>
      <c r="G129" s="24"/>
      <c r="H129" s="7"/>
      <c r="I129" s="25">
        <f t="shared" si="32"/>
        <v>3535</v>
      </c>
      <c r="J129" s="24">
        <f t="shared" si="32"/>
        <v>2061</v>
      </c>
      <c r="K129" s="7"/>
      <c r="L129" s="25">
        <f t="shared" si="27"/>
        <v>3522.9560207080062</v>
      </c>
      <c r="M129" s="17">
        <f t="shared" si="18"/>
        <v>145.05743718597461</v>
      </c>
      <c r="N129" s="17">
        <f t="shared" si="28"/>
        <v>2068.2968579145213</v>
      </c>
      <c r="O129" s="24">
        <f t="shared" si="19"/>
        <v>53.244135424712091</v>
      </c>
      <c r="P129" s="7"/>
      <c r="Q129" s="25">
        <f t="shared" si="20"/>
        <v>3554.5902073848056</v>
      </c>
      <c r="R129" s="24">
        <f t="shared" si="21"/>
        <v>2058.9790857688695</v>
      </c>
      <c r="S129" s="7"/>
      <c r="T129" s="25">
        <f t="shared" si="22"/>
        <v>-0.86373675140746664</v>
      </c>
      <c r="U129" s="24">
        <f t="shared" si="23"/>
        <v>0.50336710026813414</v>
      </c>
      <c r="V129" s="7"/>
      <c r="W129" s="25">
        <f t="shared" si="24"/>
        <v>-0.86471826393430151</v>
      </c>
      <c r="X129" s="24">
        <f t="shared" si="29"/>
        <v>112.59317633361081</v>
      </c>
      <c r="Y129" s="7"/>
      <c r="Z129" s="25">
        <f t="shared" si="30"/>
        <v>-621</v>
      </c>
      <c r="AA129" s="17">
        <f t="shared" si="31"/>
        <v>112.71599999999998</v>
      </c>
      <c r="AB129" s="24">
        <f t="shared" si="25"/>
        <v>1.9672653196779282</v>
      </c>
      <c r="AC129" s="17">
        <f t="shared" si="26"/>
        <v>-0.12282366638916642</v>
      </c>
    </row>
    <row r="130" spans="1:29" s="17" customFormat="1" x14ac:dyDescent="0.25">
      <c r="A130" s="17">
        <v>45</v>
      </c>
      <c r="B130" s="17">
        <v>-623</v>
      </c>
      <c r="C130" s="17">
        <v>15067</v>
      </c>
      <c r="D130" s="17">
        <v>14051</v>
      </c>
      <c r="E130" s="17">
        <v>11354</v>
      </c>
      <c r="F130" s="17">
        <v>12340</v>
      </c>
      <c r="G130" s="24"/>
      <c r="H130" s="7"/>
      <c r="I130" s="25">
        <f t="shared" si="32"/>
        <v>3713</v>
      </c>
      <c r="J130" s="24">
        <f t="shared" si="32"/>
        <v>1711</v>
      </c>
      <c r="K130" s="7"/>
      <c r="L130" s="25">
        <f t="shared" si="27"/>
        <v>3709.3736393409054</v>
      </c>
      <c r="M130" s="17">
        <f t="shared" si="18"/>
        <v>13.15049162982934</v>
      </c>
      <c r="N130" s="17">
        <f t="shared" si="28"/>
        <v>1714.4181773171542</v>
      </c>
      <c r="O130" s="24">
        <f t="shared" si="19"/>
        <v>11.683936171507701</v>
      </c>
      <c r="P130" s="7"/>
      <c r="Q130" s="25">
        <f t="shared" si="20"/>
        <v>3732.5902073848056</v>
      </c>
      <c r="R130" s="24">
        <f t="shared" si="21"/>
        <v>1708.9790857688695</v>
      </c>
      <c r="S130" s="7"/>
      <c r="T130" s="25">
        <f t="shared" si="22"/>
        <v>-0.90698931577652309</v>
      </c>
      <c r="U130" s="24">
        <f t="shared" si="23"/>
        <v>0.41780115823815089</v>
      </c>
      <c r="V130" s="7"/>
      <c r="W130" s="25">
        <f t="shared" si="24"/>
        <v>-0.90780434391968001</v>
      </c>
      <c r="X130" s="24">
        <f t="shared" si="29"/>
        <v>107.10219797698016</v>
      </c>
      <c r="Y130" s="7"/>
      <c r="Z130" s="25">
        <f t="shared" si="30"/>
        <v>-623</v>
      </c>
      <c r="AA130" s="17">
        <f t="shared" si="31"/>
        <v>107.10899999999998</v>
      </c>
      <c r="AB130" s="24">
        <f t="shared" si="25"/>
        <v>1.8694047085186061</v>
      </c>
      <c r="AC130" s="17">
        <f t="shared" si="26"/>
        <v>-6.802023019815806E-3</v>
      </c>
    </row>
    <row r="131" spans="1:29" s="17" customFormat="1" x14ac:dyDescent="0.25">
      <c r="A131" s="17">
        <v>46</v>
      </c>
      <c r="B131" s="17">
        <v>-638</v>
      </c>
      <c r="C131" s="17">
        <v>15136</v>
      </c>
      <c r="D131" s="17">
        <v>13853</v>
      </c>
      <c r="E131" s="17">
        <v>11271</v>
      </c>
      <c r="F131" s="17">
        <v>12525</v>
      </c>
      <c r="G131" s="24"/>
      <c r="H131" s="7"/>
      <c r="I131" s="25">
        <f t="shared" si="32"/>
        <v>3865</v>
      </c>
      <c r="J131" s="24">
        <f t="shared" si="32"/>
        <v>1328</v>
      </c>
      <c r="K131" s="7"/>
      <c r="L131" s="25">
        <f t="shared" si="27"/>
        <v>3863.2570555503357</v>
      </c>
      <c r="M131" s="17">
        <f t="shared" si="18"/>
        <v>3.0378553546154659</v>
      </c>
      <c r="N131" s="17">
        <f t="shared" si="28"/>
        <v>1335.094678901509</v>
      </c>
      <c r="O131" s="24">
        <f t="shared" si="19"/>
        <v>50.334468715517545</v>
      </c>
      <c r="P131" s="7"/>
      <c r="Q131" s="25">
        <f t="shared" si="20"/>
        <v>3884.5902073848056</v>
      </c>
      <c r="R131" s="24">
        <f t="shared" si="21"/>
        <v>1325.9790857688695</v>
      </c>
      <c r="S131" s="7"/>
      <c r="T131" s="25">
        <f t="shared" si="22"/>
        <v>-0.9439240898444814</v>
      </c>
      <c r="U131" s="24">
        <f t="shared" si="23"/>
        <v>0.32416757024534065</v>
      </c>
      <c r="V131" s="7"/>
      <c r="W131" s="25">
        <f t="shared" si="24"/>
        <v>-0.94455691680775822</v>
      </c>
      <c r="X131" s="24">
        <f t="shared" si="29"/>
        <v>101.3307526970105</v>
      </c>
      <c r="Y131" s="7"/>
      <c r="Z131" s="25">
        <f t="shared" si="30"/>
        <v>-638</v>
      </c>
      <c r="AA131" s="17">
        <f t="shared" si="31"/>
        <v>101.36699999999998</v>
      </c>
      <c r="AB131" s="24">
        <f t="shared" si="25"/>
        <v>1.7691879028690918</v>
      </c>
      <c r="AC131" s="17">
        <f t="shared" si="26"/>
        <v>-3.624730298948009E-2</v>
      </c>
    </row>
    <row r="132" spans="1:29" s="17" customFormat="1" x14ac:dyDescent="0.25">
      <c r="A132" s="17">
        <v>47</v>
      </c>
      <c r="B132" s="17">
        <v>-637</v>
      </c>
      <c r="C132" s="17">
        <v>15193</v>
      </c>
      <c r="D132" s="17">
        <v>13657</v>
      </c>
      <c r="E132" s="17">
        <v>11213</v>
      </c>
      <c r="F132" s="17">
        <v>12721</v>
      </c>
      <c r="G132" s="24"/>
      <c r="H132" s="7"/>
      <c r="I132" s="25">
        <f t="shared" si="32"/>
        <v>3980</v>
      </c>
      <c r="J132" s="24">
        <f t="shared" si="32"/>
        <v>936</v>
      </c>
      <c r="K132" s="7"/>
      <c r="L132" s="25">
        <f t="shared" si="27"/>
        <v>3977.997596120505</v>
      </c>
      <c r="M132" s="17">
        <f t="shared" si="18"/>
        <v>4.0096212966165359</v>
      </c>
      <c r="N132" s="17">
        <f t="shared" si="28"/>
        <v>943.04216456515917</v>
      </c>
      <c r="O132" s="24">
        <f t="shared" si="19"/>
        <v>49.59208176278343</v>
      </c>
      <c r="P132" s="7"/>
      <c r="Q132" s="25">
        <f t="shared" si="20"/>
        <v>3999.5902073848056</v>
      </c>
      <c r="R132" s="24">
        <f t="shared" si="21"/>
        <v>933.97908576886948</v>
      </c>
      <c r="S132" s="7"/>
      <c r="T132" s="25">
        <f t="shared" si="22"/>
        <v>-0.97186816233010775</v>
      </c>
      <c r="U132" s="24">
        <f t="shared" si="23"/>
        <v>0.22833371517175946</v>
      </c>
      <c r="V132" s="7"/>
      <c r="W132" s="25">
        <f t="shared" si="24"/>
        <v>-0.97231448794443531</v>
      </c>
      <c r="X132" s="24">
        <f t="shared" si="29"/>
        <v>95.60437432971321</v>
      </c>
      <c r="Y132" s="7"/>
      <c r="Z132" s="25">
        <f t="shared" si="30"/>
        <v>-637</v>
      </c>
      <c r="AA132" s="17">
        <f t="shared" si="31"/>
        <v>95.633999999999972</v>
      </c>
      <c r="AB132" s="24">
        <f t="shared" si="25"/>
        <v>1.6691281768522566</v>
      </c>
      <c r="AC132" s="17">
        <f t="shared" si="26"/>
        <v>-2.9625670286762329E-2</v>
      </c>
    </row>
    <row r="133" spans="1:29" s="17" customFormat="1" x14ac:dyDescent="0.25">
      <c r="A133" s="17">
        <v>48</v>
      </c>
      <c r="B133" s="17">
        <v>-630</v>
      </c>
      <c r="C133" s="17">
        <v>15240</v>
      </c>
      <c r="D133" s="17">
        <v>13465</v>
      </c>
      <c r="E133" s="17">
        <v>11180</v>
      </c>
      <c r="F133" s="17">
        <v>12918</v>
      </c>
      <c r="G133" s="24"/>
      <c r="H133" s="7"/>
      <c r="I133" s="25">
        <f t="shared" si="32"/>
        <v>4060</v>
      </c>
      <c r="J133" s="24">
        <f t="shared" si="32"/>
        <v>547</v>
      </c>
      <c r="K133" s="7"/>
      <c r="L133" s="25">
        <f t="shared" si="27"/>
        <v>4052.1170322889352</v>
      </c>
      <c r="M133" s="17">
        <f t="shared" si="18"/>
        <v>62.141179933690111</v>
      </c>
      <c r="N133" s="17">
        <f t="shared" si="28"/>
        <v>546.04368888743193</v>
      </c>
      <c r="O133" s="24">
        <f t="shared" si="19"/>
        <v>0.9145309440211864</v>
      </c>
      <c r="P133" s="7"/>
      <c r="Q133" s="25">
        <f t="shared" si="20"/>
        <v>4079.5902073848056</v>
      </c>
      <c r="R133" s="24">
        <f t="shared" si="21"/>
        <v>544.97908576886948</v>
      </c>
      <c r="S133" s="7"/>
      <c r="T133" s="25">
        <f t="shared" si="22"/>
        <v>-0.99130751710271747</v>
      </c>
      <c r="U133" s="24">
        <f t="shared" si="23"/>
        <v>0.13323328245843527</v>
      </c>
      <c r="V133" s="7"/>
      <c r="W133" s="25">
        <f t="shared" si="24"/>
        <v>-0.99156875296558311</v>
      </c>
      <c r="X133" s="24">
        <f t="shared" si="29"/>
        <v>90.04154722453643</v>
      </c>
      <c r="Y133" s="7"/>
      <c r="Z133" s="25">
        <f t="shared" si="30"/>
        <v>-630</v>
      </c>
      <c r="AA133" s="17">
        <f t="shared" si="31"/>
        <v>89.96399999999997</v>
      </c>
      <c r="AB133" s="24">
        <f t="shared" si="25"/>
        <v>1.570168008264178</v>
      </c>
      <c r="AC133" s="17">
        <f t="shared" si="26"/>
        <v>7.754722453645968E-2</v>
      </c>
    </row>
    <row r="134" spans="1:29" s="17" customFormat="1" x14ac:dyDescent="0.25">
      <c r="A134" s="17">
        <v>49</v>
      </c>
      <c r="B134" s="17">
        <v>-616</v>
      </c>
      <c r="C134" s="17">
        <v>15249</v>
      </c>
      <c r="D134" s="17">
        <v>13266</v>
      </c>
      <c r="E134" s="17">
        <v>11159</v>
      </c>
      <c r="F134" s="17">
        <v>13114</v>
      </c>
      <c r="G134" s="24"/>
      <c r="H134" s="7"/>
      <c r="I134" s="25">
        <f t="shared" si="32"/>
        <v>4090</v>
      </c>
      <c r="J134" s="24">
        <f t="shared" si="32"/>
        <v>152</v>
      </c>
      <c r="K134" s="7"/>
      <c r="L134" s="25">
        <f t="shared" si="27"/>
        <v>4086.039424267663</v>
      </c>
      <c r="M134" s="17">
        <f t="shared" si="18"/>
        <v>15.686160131576921</v>
      </c>
      <c r="N134" s="17">
        <f t="shared" si="28"/>
        <v>152.70577644729647</v>
      </c>
      <c r="O134" s="24">
        <f t="shared" si="19"/>
        <v>0.4981203935584298</v>
      </c>
      <c r="P134" s="7"/>
      <c r="Q134" s="25">
        <f t="shared" si="20"/>
        <v>4109.5902073848056</v>
      </c>
      <c r="R134" s="24">
        <f t="shared" si="21"/>
        <v>149.97908576886942</v>
      </c>
      <c r="S134" s="7"/>
      <c r="T134" s="25">
        <f t="shared" si="22"/>
        <v>-0.99859727514244601</v>
      </c>
      <c r="U134" s="24">
        <f t="shared" si="23"/>
        <v>3.6666005024597034E-2</v>
      </c>
      <c r="V134" s="7"/>
      <c r="W134" s="25">
        <f t="shared" si="24"/>
        <v>-0.99867054281103784</v>
      </c>
      <c r="X134" s="24">
        <f t="shared" si="29"/>
        <v>84.491428521047453</v>
      </c>
      <c r="Y134" s="7"/>
      <c r="Z134" s="25">
        <f t="shared" si="30"/>
        <v>-616</v>
      </c>
      <c r="AA134" s="17">
        <f t="shared" si="31"/>
        <v>84.419999999999973</v>
      </c>
      <c r="AB134" s="24">
        <f t="shared" si="25"/>
        <v>1.4734069545336126</v>
      </c>
      <c r="AC134" s="17">
        <f t="shared" si="26"/>
        <v>7.1428521047479876E-2</v>
      </c>
    </row>
    <row r="135" spans="1:29" s="17" customFormat="1" x14ac:dyDescent="0.25">
      <c r="A135" s="17">
        <v>50</v>
      </c>
      <c r="B135" s="17">
        <v>-622</v>
      </c>
      <c r="C135" s="17">
        <v>15244</v>
      </c>
      <c r="D135" s="17">
        <v>13062</v>
      </c>
      <c r="E135" s="17">
        <v>11159</v>
      </c>
      <c r="F135" s="17">
        <v>13311</v>
      </c>
      <c r="G135" s="24"/>
      <c r="H135" s="7"/>
      <c r="I135" s="25">
        <f t="shared" si="32"/>
        <v>4085</v>
      </c>
      <c r="J135" s="24">
        <f t="shared" si="32"/>
        <v>-249</v>
      </c>
      <c r="K135" s="7"/>
      <c r="L135" s="25">
        <f t="shared" si="27"/>
        <v>4081.2898095299015</v>
      </c>
      <c r="M135" s="17">
        <f t="shared" si="18"/>
        <v>13.765513324409699</v>
      </c>
      <c r="N135" s="17">
        <f t="shared" si="28"/>
        <v>-245.87255249356545</v>
      </c>
      <c r="O135" s="24">
        <f t="shared" si="19"/>
        <v>9.7809279055036811</v>
      </c>
      <c r="P135" s="7"/>
      <c r="Q135" s="25">
        <f t="shared" si="20"/>
        <v>4104.5902073848056</v>
      </c>
      <c r="R135" s="24">
        <f t="shared" si="21"/>
        <v>-251.02091423113058</v>
      </c>
      <c r="S135" s="7"/>
      <c r="T135" s="25">
        <f t="shared" si="22"/>
        <v>-0.9973823154691579</v>
      </c>
      <c r="U135" s="24">
        <f t="shared" si="23"/>
        <v>-6.1368117129755172E-2</v>
      </c>
      <c r="V135" s="7"/>
      <c r="W135" s="25">
        <f t="shared" si="24"/>
        <v>-0.99726474340664384</v>
      </c>
      <c r="X135" s="24">
        <f t="shared" si="29"/>
        <v>78.867431263277012</v>
      </c>
      <c r="Y135" s="7"/>
      <c r="Z135" s="25">
        <f t="shared" si="30"/>
        <v>-622</v>
      </c>
      <c r="AA135" s="17">
        <f t="shared" si="31"/>
        <v>78.821999999999974</v>
      </c>
      <c r="AB135" s="24">
        <f t="shared" si="25"/>
        <v>1.37570342300697</v>
      </c>
      <c r="AC135" s="17">
        <f t="shared" si="26"/>
        <v>4.543126327703817E-2</v>
      </c>
    </row>
    <row r="136" spans="1:29" s="17" customFormat="1" x14ac:dyDescent="0.25">
      <c r="A136" s="17">
        <v>51</v>
      </c>
      <c r="B136" s="17">
        <v>-607</v>
      </c>
      <c r="C136" s="17">
        <v>15223</v>
      </c>
      <c r="D136" s="17">
        <v>12870</v>
      </c>
      <c r="E136" s="17">
        <v>11183</v>
      </c>
      <c r="F136" s="17">
        <v>13499</v>
      </c>
      <c r="G136" s="24"/>
      <c r="H136" s="7"/>
      <c r="I136" s="25">
        <f t="shared" si="32"/>
        <v>4040</v>
      </c>
      <c r="J136" s="24">
        <f t="shared" si="32"/>
        <v>-629</v>
      </c>
      <c r="K136" s="7"/>
      <c r="L136" s="25">
        <f t="shared" si="27"/>
        <v>4038.9115171323951</v>
      </c>
      <c r="M136" s="17">
        <f t="shared" si="18"/>
        <v>1.1847949530692836</v>
      </c>
      <c r="N136" s="17">
        <f t="shared" si="28"/>
        <v>-632.58442683108581</v>
      </c>
      <c r="O136" s="24">
        <f t="shared" si="19"/>
        <v>12.848115707407841</v>
      </c>
      <c r="P136" s="7"/>
      <c r="Q136" s="25">
        <f t="shared" si="20"/>
        <v>4059.5902073848056</v>
      </c>
      <c r="R136" s="24">
        <f t="shared" si="21"/>
        <v>-631.02091423113052</v>
      </c>
      <c r="S136" s="7"/>
      <c r="T136" s="25">
        <f t="shared" si="22"/>
        <v>-0.98644767840956504</v>
      </c>
      <c r="U136" s="24">
        <f t="shared" si="23"/>
        <v>-0.15426828276230836</v>
      </c>
      <c r="V136" s="7"/>
      <c r="W136" s="25">
        <f t="shared" si="24"/>
        <v>-0.98614924218007749</v>
      </c>
      <c r="X136" s="24">
        <f t="shared" si="29"/>
        <v>73.497761529264039</v>
      </c>
      <c r="Y136" s="7"/>
      <c r="Z136" s="25">
        <f t="shared" si="30"/>
        <v>-607</v>
      </c>
      <c r="AA136" s="17">
        <f t="shared" si="31"/>
        <v>73.35899999999998</v>
      </c>
      <c r="AB136" s="24">
        <f t="shared" si="25"/>
        <v>1.2803560859705199</v>
      </c>
      <c r="AC136" s="17">
        <f t="shared" si="26"/>
        <v>0.13876152926405894</v>
      </c>
    </row>
    <row r="137" spans="1:29" s="17" customFormat="1" x14ac:dyDescent="0.25">
      <c r="A137" s="17">
        <v>52</v>
      </c>
      <c r="B137" s="17">
        <v>-614</v>
      </c>
      <c r="C137" s="17">
        <v>15184</v>
      </c>
      <c r="D137" s="17">
        <v>12683</v>
      </c>
      <c r="E137" s="17">
        <v>11224</v>
      </c>
      <c r="F137" s="17">
        <v>13700</v>
      </c>
      <c r="G137" s="24"/>
      <c r="H137" s="7"/>
      <c r="I137" s="25">
        <f t="shared" si="32"/>
        <v>3960</v>
      </c>
      <c r="J137" s="24">
        <f t="shared" si="32"/>
        <v>-1017</v>
      </c>
      <c r="K137" s="7"/>
      <c r="L137" s="25">
        <f t="shared" si="27"/>
        <v>3958.5100665524224</v>
      </c>
      <c r="M137" s="17">
        <f t="shared" si="18"/>
        <v>2.2199016782105963</v>
      </c>
      <c r="N137" s="17">
        <f t="shared" si="28"/>
        <v>-1017.8776870817396</v>
      </c>
      <c r="O137" s="24">
        <f t="shared" si="19"/>
        <v>0.77033461345261556</v>
      </c>
      <c r="P137" s="7"/>
      <c r="Q137" s="25">
        <f t="shared" si="20"/>
        <v>3979.5902073848056</v>
      </c>
      <c r="R137" s="24">
        <f t="shared" si="21"/>
        <v>-1019.0209142311305</v>
      </c>
      <c r="S137" s="7"/>
      <c r="T137" s="25">
        <f t="shared" si="22"/>
        <v>-0.96700832363695532</v>
      </c>
      <c r="U137" s="24">
        <f t="shared" si="23"/>
        <v>-0.24912424135554692</v>
      </c>
      <c r="V137" s="7"/>
      <c r="W137" s="25">
        <f t="shared" si="24"/>
        <v>-0.96652519989603558</v>
      </c>
      <c r="X137" s="24">
        <f t="shared" si="29"/>
        <v>67.935239621182063</v>
      </c>
      <c r="Y137" s="7"/>
      <c r="Z137" s="25">
        <f t="shared" si="30"/>
        <v>-614</v>
      </c>
      <c r="AA137" s="17">
        <f t="shared" si="31"/>
        <v>67.832999999999984</v>
      </c>
      <c r="AB137" s="24">
        <f t="shared" si="25"/>
        <v>1.1839091915053133</v>
      </c>
      <c r="AC137" s="17">
        <f t="shared" si="26"/>
        <v>0.10223962118207908</v>
      </c>
    </row>
    <row r="138" spans="1:29" s="17" customFormat="1" x14ac:dyDescent="0.25">
      <c r="A138" s="17">
        <v>53</v>
      </c>
      <c r="B138" s="17">
        <v>-634</v>
      </c>
      <c r="C138" s="17">
        <v>15119</v>
      </c>
      <c r="D138" s="17">
        <v>12481</v>
      </c>
      <c r="E138" s="17">
        <v>11283</v>
      </c>
      <c r="F138" s="17">
        <v>13886</v>
      </c>
      <c r="G138" s="24"/>
      <c r="H138" s="7"/>
      <c r="I138" s="25">
        <f t="shared" si="32"/>
        <v>3836</v>
      </c>
      <c r="J138" s="24">
        <f t="shared" si="32"/>
        <v>-1405</v>
      </c>
      <c r="K138" s="7"/>
      <c r="L138" s="25">
        <f t="shared" si="27"/>
        <v>3836.6699195665124</v>
      </c>
      <c r="M138" s="17">
        <f t="shared" si="18"/>
        <v>0.4487922255961117</v>
      </c>
      <c r="N138" s="17">
        <f t="shared" si="28"/>
        <v>-1405.7383372020176</v>
      </c>
      <c r="O138" s="24">
        <f t="shared" si="19"/>
        <v>0.54514182388324717</v>
      </c>
      <c r="P138" s="7"/>
      <c r="Q138" s="25">
        <f t="shared" si="20"/>
        <v>3855.5902073848056</v>
      </c>
      <c r="R138" s="24">
        <f t="shared" si="21"/>
        <v>-1407.0209142311305</v>
      </c>
      <c r="S138" s="7"/>
      <c r="T138" s="25">
        <f t="shared" si="22"/>
        <v>-0.93687732373941046</v>
      </c>
      <c r="U138" s="24">
        <f t="shared" si="23"/>
        <v>-0.34398019994878548</v>
      </c>
      <c r="V138" s="7"/>
      <c r="W138" s="25">
        <f t="shared" si="24"/>
        <v>-0.9362094922295181</v>
      </c>
      <c r="X138" s="24">
        <f t="shared" si="29"/>
        <v>62.214529270016953</v>
      </c>
      <c r="Y138" s="7"/>
      <c r="Z138" s="25">
        <f t="shared" si="30"/>
        <v>-634</v>
      </c>
      <c r="AA138" s="17">
        <f t="shared" si="31"/>
        <v>62.126999999999981</v>
      </c>
      <c r="AB138" s="24">
        <f t="shared" si="25"/>
        <v>1.0843207043865168</v>
      </c>
      <c r="AC138" s="17">
        <f t="shared" si="26"/>
        <v>8.7529270016972305E-2</v>
      </c>
    </row>
    <row r="139" spans="1:29" s="17" customFormat="1" x14ac:dyDescent="0.25">
      <c r="A139" s="17">
        <v>54</v>
      </c>
      <c r="B139" s="17">
        <v>-631</v>
      </c>
      <c r="C139" s="17">
        <v>15044</v>
      </c>
      <c r="D139" s="17">
        <v>12305</v>
      </c>
      <c r="E139" s="17">
        <v>11360</v>
      </c>
      <c r="F139" s="17">
        <v>14073</v>
      </c>
      <c r="G139" s="24"/>
      <c r="H139" s="7"/>
      <c r="I139" s="25">
        <f t="shared" si="32"/>
        <v>3684</v>
      </c>
      <c r="J139" s="24">
        <f t="shared" si="32"/>
        <v>-1768</v>
      </c>
      <c r="K139" s="7"/>
      <c r="L139" s="25">
        <f t="shared" si="27"/>
        <v>3677.4316856551127</v>
      </c>
      <c r="M139" s="17">
        <f t="shared" si="18"/>
        <v>43.142753333252443</v>
      </c>
      <c r="N139" s="17">
        <f t="shared" si="28"/>
        <v>-1777.9279533111962</v>
      </c>
      <c r="O139" s="24">
        <f t="shared" si="19"/>
        <v>98.564256949292258</v>
      </c>
      <c r="P139" s="7"/>
      <c r="Q139" s="25">
        <f t="shared" si="20"/>
        <v>3703.5902073848056</v>
      </c>
      <c r="R139" s="24">
        <f t="shared" si="21"/>
        <v>-1770.0209142311305</v>
      </c>
      <c r="S139" s="7"/>
      <c r="T139" s="25">
        <f t="shared" si="22"/>
        <v>-0.89994254967145204</v>
      </c>
      <c r="U139" s="24">
        <f t="shared" si="23"/>
        <v>-0.43272430553988234</v>
      </c>
      <c r="V139" s="7"/>
      <c r="W139" s="25">
        <f t="shared" si="24"/>
        <v>-0.89910189509675642</v>
      </c>
      <c r="X139" s="24">
        <f t="shared" si="29"/>
        <v>56.687952238305286</v>
      </c>
      <c r="Y139" s="7"/>
      <c r="Z139" s="25">
        <f t="shared" si="30"/>
        <v>-631</v>
      </c>
      <c r="AA139" s="17">
        <f t="shared" si="31"/>
        <v>56.447999999999979</v>
      </c>
      <c r="AB139" s="24">
        <f t="shared" si="25"/>
        <v>0.98520345616575877</v>
      </c>
      <c r="AC139" s="17">
        <f t="shared" si="26"/>
        <v>0.23995223830530676</v>
      </c>
    </row>
    <row r="140" spans="1:29" s="17" customFormat="1" x14ac:dyDescent="0.25">
      <c r="A140" s="17">
        <v>55</v>
      </c>
      <c r="B140" s="17">
        <v>-634</v>
      </c>
      <c r="C140" s="17">
        <v>14938</v>
      </c>
      <c r="D140" s="17">
        <v>12118</v>
      </c>
      <c r="E140" s="17">
        <v>11457</v>
      </c>
      <c r="F140" s="17">
        <v>14252</v>
      </c>
      <c r="G140" s="24"/>
      <c r="H140" s="7"/>
      <c r="I140" s="25">
        <f t="shared" si="32"/>
        <v>3481</v>
      </c>
      <c r="J140" s="24">
        <f t="shared" si="32"/>
        <v>-2134</v>
      </c>
      <c r="K140" s="7"/>
      <c r="L140" s="25">
        <f t="shared" si="27"/>
        <v>3480.8615783791379</v>
      </c>
      <c r="M140" s="17">
        <f t="shared" si="18"/>
        <v>1.9160545122096022E-2</v>
      </c>
      <c r="N140" s="17">
        <f t="shared" si="28"/>
        <v>-2134.2990179744543</v>
      </c>
      <c r="O140" s="24">
        <f t="shared" si="19"/>
        <v>8.9411749046736211E-2</v>
      </c>
      <c r="P140" s="7"/>
      <c r="Q140" s="25">
        <f t="shared" si="20"/>
        <v>3500.5902073848056</v>
      </c>
      <c r="R140" s="24">
        <f t="shared" si="21"/>
        <v>-2136.0209142311305</v>
      </c>
      <c r="S140" s="7"/>
      <c r="T140" s="25">
        <f t="shared" si="22"/>
        <v>-0.85061518693595506</v>
      </c>
      <c r="U140" s="24">
        <f t="shared" si="23"/>
        <v>-0.52220183349123628</v>
      </c>
      <c r="V140" s="7"/>
      <c r="W140" s="25">
        <f t="shared" si="24"/>
        <v>-0.8496002581046852</v>
      </c>
      <c r="X140" s="24">
        <f t="shared" si="29"/>
        <v>50.812048823368059</v>
      </c>
      <c r="Y140" s="7"/>
      <c r="Z140" s="25">
        <f t="shared" si="30"/>
        <v>-634</v>
      </c>
      <c r="AA140" s="17">
        <f t="shared" si="31"/>
        <v>50.741999999999976</v>
      </c>
      <c r="AB140" s="24">
        <f t="shared" si="25"/>
        <v>0.88561496904696224</v>
      </c>
      <c r="AC140" s="17">
        <f t="shared" si="26"/>
        <v>7.0048823368082935E-2</v>
      </c>
    </row>
    <row r="141" spans="1:29" s="17" customFormat="1" x14ac:dyDescent="0.25">
      <c r="A141" s="17">
        <v>56</v>
      </c>
      <c r="B141" s="17">
        <v>-634</v>
      </c>
      <c r="C141" s="17">
        <v>14821</v>
      </c>
      <c r="D141" s="17">
        <v>11948</v>
      </c>
      <c r="E141" s="17">
        <v>11574</v>
      </c>
      <c r="F141" s="17">
        <v>14417</v>
      </c>
      <c r="G141" s="24"/>
      <c r="H141" s="7"/>
      <c r="I141" s="25">
        <f t="shared" si="32"/>
        <v>3247</v>
      </c>
      <c r="J141" s="24">
        <f t="shared" si="32"/>
        <v>-2469</v>
      </c>
      <c r="K141" s="7"/>
      <c r="L141" s="25">
        <f t="shared" si="27"/>
        <v>3249.576598079409</v>
      </c>
      <c r="M141" s="17">
        <f t="shared" si="18"/>
        <v>6.6388576628141243</v>
      </c>
      <c r="N141" s="17">
        <f t="shared" si="28"/>
        <v>-2469.519007107745</v>
      </c>
      <c r="O141" s="24">
        <f t="shared" si="19"/>
        <v>0.26936837788981233</v>
      </c>
      <c r="P141" s="7"/>
      <c r="Q141" s="25">
        <f t="shared" si="20"/>
        <v>3266.5902073848056</v>
      </c>
      <c r="R141" s="24">
        <f t="shared" si="21"/>
        <v>-2471.0209142311305</v>
      </c>
      <c r="S141" s="7"/>
      <c r="T141" s="25">
        <f t="shared" si="22"/>
        <v>-0.79375507422607194</v>
      </c>
      <c r="U141" s="24">
        <f t="shared" si="23"/>
        <v>-0.60410066371993443</v>
      </c>
      <c r="V141" s="7"/>
      <c r="W141" s="25">
        <f t="shared" si="24"/>
        <v>-0.79258060988408074</v>
      </c>
      <c r="X141" s="24">
        <f t="shared" si="29"/>
        <v>45.074314906713653</v>
      </c>
      <c r="Y141" s="7"/>
      <c r="Z141" s="25">
        <f t="shared" si="30"/>
        <v>-634</v>
      </c>
      <c r="AA141" s="17">
        <f t="shared" si="31"/>
        <v>45.035999999999973</v>
      </c>
      <c r="AB141" s="24">
        <f t="shared" si="25"/>
        <v>0.78602648192816582</v>
      </c>
      <c r="AC141" s="17">
        <f t="shared" si="26"/>
        <v>3.8314906713679875E-2</v>
      </c>
    </row>
    <row r="142" spans="1:29" s="17" customFormat="1" x14ac:dyDescent="0.25">
      <c r="A142" s="17">
        <v>57</v>
      </c>
      <c r="B142" s="17">
        <v>-627</v>
      </c>
      <c r="C142" s="17">
        <v>14688</v>
      </c>
      <c r="D142" s="17">
        <v>11798</v>
      </c>
      <c r="E142" s="17">
        <v>11707</v>
      </c>
      <c r="F142" s="17">
        <v>14578</v>
      </c>
      <c r="G142" s="24"/>
      <c r="H142" s="7"/>
      <c r="I142" s="25">
        <f t="shared" si="32"/>
        <v>2981</v>
      </c>
      <c r="J142" s="24">
        <f t="shared" si="32"/>
        <v>-2780</v>
      </c>
      <c r="K142" s="7"/>
      <c r="L142" s="25">
        <f t="shared" si="27"/>
        <v>2988.9497162508933</v>
      </c>
      <c r="M142" s="17">
        <f t="shared" si="18"/>
        <v>63.197988469716847</v>
      </c>
      <c r="N142" s="17">
        <f t="shared" si="28"/>
        <v>-2776.98414142908</v>
      </c>
      <c r="O142" s="24">
        <f t="shared" si="19"/>
        <v>9.0954029197918977</v>
      </c>
      <c r="P142" s="7"/>
      <c r="Q142" s="25">
        <f t="shared" si="20"/>
        <v>3000.5902073848056</v>
      </c>
      <c r="R142" s="24">
        <f t="shared" si="21"/>
        <v>-2782.0209142311305</v>
      </c>
      <c r="S142" s="7"/>
      <c r="T142" s="25">
        <f t="shared" si="22"/>
        <v>-0.72911921960714488</v>
      </c>
      <c r="U142" s="24">
        <f t="shared" si="23"/>
        <v>-0.68013211506657667</v>
      </c>
      <c r="V142" s="7"/>
      <c r="W142" s="25">
        <f t="shared" si="24"/>
        <v>-0.72779662671319345</v>
      </c>
      <c r="X142" s="24">
        <f t="shared" si="29"/>
        <v>39.327739776447288</v>
      </c>
      <c r="Y142" s="7"/>
      <c r="Z142" s="25">
        <f t="shared" si="30"/>
        <v>-627</v>
      </c>
      <c r="AA142" s="17">
        <f t="shared" si="31"/>
        <v>39.392999999999972</v>
      </c>
      <c r="AB142" s="24">
        <f t="shared" si="25"/>
        <v>0.68753755223812574</v>
      </c>
      <c r="AC142" s="17">
        <f t="shared" si="26"/>
        <v>-6.5260223552684238E-2</v>
      </c>
    </row>
    <row r="143" spans="1:29" s="17" customFormat="1" x14ac:dyDescent="0.25">
      <c r="A143" s="17">
        <v>58</v>
      </c>
      <c r="B143" s="17">
        <v>-608</v>
      </c>
      <c r="C143" s="17">
        <v>14549</v>
      </c>
      <c r="D143" s="17">
        <v>11660</v>
      </c>
      <c r="E143" s="17">
        <v>11848</v>
      </c>
      <c r="F143" s="17">
        <v>14715</v>
      </c>
      <c r="G143" s="24"/>
      <c r="H143" s="7"/>
      <c r="I143" s="25">
        <f t="shared" si="32"/>
        <v>2701</v>
      </c>
      <c r="J143" s="24">
        <f t="shared" si="32"/>
        <v>-3055</v>
      </c>
      <c r="K143" s="7"/>
      <c r="L143" s="25">
        <f t="shared" si="27"/>
        <v>2708.3251500912629</v>
      </c>
      <c r="M143" s="17">
        <f t="shared" si="18"/>
        <v>53.65782385952906</v>
      </c>
      <c r="N143" s="17">
        <f t="shared" si="28"/>
        <v>-3049.4616099262767</v>
      </c>
      <c r="O143" s="24">
        <f t="shared" si="19"/>
        <v>30.67376460871732</v>
      </c>
      <c r="P143" s="7"/>
      <c r="Q143" s="25">
        <f t="shared" si="20"/>
        <v>2720.5902073848056</v>
      </c>
      <c r="R143" s="24">
        <f t="shared" si="21"/>
        <v>-3057.0209142311305</v>
      </c>
      <c r="S143" s="7"/>
      <c r="T143" s="25">
        <f t="shared" si="22"/>
        <v>-0.66108147790301108</v>
      </c>
      <c r="U143" s="24">
        <f t="shared" si="23"/>
        <v>-0.74736249809013489</v>
      </c>
      <c r="V143" s="7"/>
      <c r="W143" s="25">
        <f t="shared" si="24"/>
        <v>-0.65962788254879545</v>
      </c>
      <c r="X143" s="24">
        <f t="shared" si="29"/>
        <v>33.820640040322132</v>
      </c>
      <c r="Y143" s="7"/>
      <c r="Z143" s="25">
        <f t="shared" si="30"/>
        <v>-608</v>
      </c>
      <c r="AA143" s="17">
        <f t="shared" si="31"/>
        <v>33.920999999999971</v>
      </c>
      <c r="AB143" s="24">
        <f t="shared" si="25"/>
        <v>0.59203313556899606</v>
      </c>
      <c r="AC143" s="17">
        <f t="shared" si="26"/>
        <v>-0.10035995967783862</v>
      </c>
    </row>
    <row r="144" spans="1:29" s="17" customFormat="1" x14ac:dyDescent="0.25">
      <c r="A144" s="17">
        <v>59</v>
      </c>
      <c r="B144" s="17">
        <v>-615</v>
      </c>
      <c r="C144" s="17">
        <v>14392</v>
      </c>
      <c r="D144" s="17">
        <v>11535</v>
      </c>
      <c r="E144" s="17">
        <v>11996</v>
      </c>
      <c r="F144" s="17">
        <v>14834</v>
      </c>
      <c r="G144" s="24"/>
      <c r="H144" s="7"/>
      <c r="I144" s="25">
        <f t="shared" si="32"/>
        <v>2396</v>
      </c>
      <c r="J144" s="24">
        <f t="shared" si="32"/>
        <v>-3299</v>
      </c>
      <c r="K144" s="7"/>
      <c r="L144" s="25">
        <f t="shared" si="27"/>
        <v>2399.1668905815127</v>
      </c>
      <c r="M144" s="17">
        <f t="shared" si="18"/>
        <v>10.029195955273778</v>
      </c>
      <c r="N144" s="17">
        <f t="shared" si="28"/>
        <v>-3296.8019724906994</v>
      </c>
      <c r="O144" s="24">
        <f t="shared" si="19"/>
        <v>4.8313249316420803</v>
      </c>
      <c r="P144" s="7"/>
      <c r="Q144" s="25">
        <f t="shared" si="20"/>
        <v>2415.5902073848056</v>
      </c>
      <c r="R144" s="24">
        <f t="shared" si="21"/>
        <v>-3301.0209142311305</v>
      </c>
      <c r="S144" s="7"/>
      <c r="T144" s="25">
        <f t="shared" si="22"/>
        <v>-0.58696893783243675</v>
      </c>
      <c r="U144" s="24">
        <f t="shared" si="23"/>
        <v>-0.80701418339103748</v>
      </c>
      <c r="V144" s="7"/>
      <c r="W144" s="25">
        <f t="shared" si="24"/>
        <v>-0.58539908152620146</v>
      </c>
      <c r="X144" s="24">
        <f t="shared" si="29"/>
        <v>28.345481228683525</v>
      </c>
      <c r="Y144" s="7"/>
      <c r="Z144" s="25">
        <f t="shared" si="30"/>
        <v>-615</v>
      </c>
      <c r="AA144" s="17">
        <f t="shared" si="31"/>
        <v>28.385999999999971</v>
      </c>
      <c r="AB144" s="24">
        <f t="shared" si="25"/>
        <v>0.49542916147110988</v>
      </c>
      <c r="AC144" s="17">
        <f t="shared" si="26"/>
        <v>-4.0518771316445878E-2</v>
      </c>
    </row>
    <row r="145" spans="1:29" s="17" customFormat="1" x14ac:dyDescent="0.25">
      <c r="A145" s="17">
        <v>60</v>
      </c>
      <c r="B145" s="17">
        <v>-628</v>
      </c>
      <c r="C145" s="17">
        <v>14218</v>
      </c>
      <c r="D145" s="17">
        <v>11423</v>
      </c>
      <c r="E145" s="17">
        <v>12162</v>
      </c>
      <c r="F145" s="17">
        <v>14944</v>
      </c>
      <c r="G145" s="24"/>
      <c r="H145" s="7"/>
      <c r="I145" s="25">
        <f t="shared" si="32"/>
        <v>2056</v>
      </c>
      <c r="J145" s="24">
        <f t="shared" si="32"/>
        <v>-3521</v>
      </c>
      <c r="K145" s="7"/>
      <c r="L145" s="25">
        <f t="shared" si="27"/>
        <v>2060.2019880076537</v>
      </c>
      <c r="M145" s="17">
        <f t="shared" si="18"/>
        <v>17.656703216465122</v>
      </c>
      <c r="N145" s="17">
        <f t="shared" si="28"/>
        <v>-3517.644167344843</v>
      </c>
      <c r="O145" s="24">
        <f t="shared" si="19"/>
        <v>11.261612809417903</v>
      </c>
      <c r="P145" s="7"/>
      <c r="Q145" s="25">
        <f t="shared" si="20"/>
        <v>2075.5902073848056</v>
      </c>
      <c r="R145" s="24">
        <f t="shared" si="21"/>
        <v>-3523.0209142311305</v>
      </c>
      <c r="S145" s="7"/>
      <c r="T145" s="25">
        <f t="shared" si="22"/>
        <v>-0.50435168004884579</v>
      </c>
      <c r="U145" s="24">
        <f t="shared" si="23"/>
        <v>-0.86128743805005548</v>
      </c>
      <c r="V145" s="7"/>
      <c r="W145" s="25">
        <f t="shared" si="24"/>
        <v>-0.50267601656052963</v>
      </c>
      <c r="X145" s="24">
        <f t="shared" si="29"/>
        <v>22.658027136432224</v>
      </c>
      <c r="Y145" s="7"/>
      <c r="Z145" s="25">
        <f t="shared" si="30"/>
        <v>-628</v>
      </c>
      <c r="AA145" s="17">
        <f t="shared" si="31"/>
        <v>22.733999999999973</v>
      </c>
      <c r="AB145" s="24">
        <f t="shared" si="25"/>
        <v>0.39678315214839038</v>
      </c>
      <c r="AC145" s="17">
        <f t="shared" si="26"/>
        <v>-7.5972863567749016E-2</v>
      </c>
    </row>
    <row r="146" spans="1:29" s="17" customFormat="1" x14ac:dyDescent="0.25">
      <c r="A146" s="17">
        <v>61</v>
      </c>
      <c r="B146" s="17">
        <v>-622</v>
      </c>
      <c r="C146" s="17">
        <v>14047</v>
      </c>
      <c r="D146" s="17">
        <v>11331</v>
      </c>
      <c r="E146" s="17">
        <v>12342</v>
      </c>
      <c r="F146" s="17">
        <v>15038</v>
      </c>
      <c r="G146" s="24"/>
      <c r="H146" s="7"/>
      <c r="I146" s="25">
        <f t="shared" si="32"/>
        <v>1705</v>
      </c>
      <c r="J146" s="24">
        <f t="shared" si="32"/>
        <v>-3707</v>
      </c>
      <c r="K146" s="7"/>
      <c r="L146" s="25">
        <f t="shared" si="27"/>
        <v>1704.5154181207588</v>
      </c>
      <c r="M146" s="17">
        <f t="shared" si="18"/>
        <v>0.23481959768893745</v>
      </c>
      <c r="N146" s="17">
        <f t="shared" si="28"/>
        <v>-3702.6842730410644</v>
      </c>
      <c r="O146" s="24">
        <f t="shared" si="19"/>
        <v>18.625499184083147</v>
      </c>
      <c r="P146" s="7"/>
      <c r="Q146" s="25">
        <f t="shared" si="20"/>
        <v>1724.5902073848056</v>
      </c>
      <c r="R146" s="24">
        <f t="shared" si="21"/>
        <v>-3709.0209142311305</v>
      </c>
      <c r="S146" s="7"/>
      <c r="T146" s="25">
        <f t="shared" si="22"/>
        <v>-0.419061510984021</v>
      </c>
      <c r="U146" s="24">
        <f t="shared" si="23"/>
        <v>-0.90675962438598934</v>
      </c>
      <c r="V146" s="7"/>
      <c r="W146" s="25">
        <f t="shared" si="24"/>
        <v>-0.41729716778651593</v>
      </c>
      <c r="X146" s="24">
        <f t="shared" si="29"/>
        <v>17.10098947943618</v>
      </c>
      <c r="Y146" s="7"/>
      <c r="Z146" s="25">
        <f t="shared" si="30"/>
        <v>-622</v>
      </c>
      <c r="AA146" s="17">
        <f t="shared" si="31"/>
        <v>17.135999999999974</v>
      </c>
      <c r="AB146" s="24">
        <f t="shared" si="25"/>
        <v>0.29907962062174787</v>
      </c>
      <c r="AC146" s="17">
        <f t="shared" si="26"/>
        <v>-3.5010520563794501E-2</v>
      </c>
    </row>
    <row r="147" spans="1:29" s="17" customFormat="1" x14ac:dyDescent="0.25">
      <c r="A147" s="17">
        <v>62</v>
      </c>
      <c r="B147" s="17">
        <v>-631</v>
      </c>
      <c r="C147" s="17">
        <v>13865</v>
      </c>
      <c r="D147" s="17">
        <v>11267</v>
      </c>
      <c r="E147" s="17">
        <v>12538</v>
      </c>
      <c r="F147" s="17">
        <v>15132</v>
      </c>
      <c r="G147" s="24"/>
      <c r="H147" s="7"/>
      <c r="I147" s="25">
        <f t="shared" si="32"/>
        <v>1327</v>
      </c>
      <c r="J147" s="24">
        <f t="shared" si="32"/>
        <v>-3865</v>
      </c>
      <c r="K147" s="7"/>
      <c r="L147" s="25">
        <f t="shared" si="27"/>
        <v>1326.8818038589766</v>
      </c>
      <c r="M147" s="17">
        <f t="shared" si="18"/>
        <v>1.3970327752827721E-2</v>
      </c>
      <c r="N147" s="17">
        <f t="shared" si="28"/>
        <v>-3854.3248952240278</v>
      </c>
      <c r="O147" s="24">
        <f t="shared" si="19"/>
        <v>113.9578619779836</v>
      </c>
      <c r="P147" s="7"/>
      <c r="Q147" s="25">
        <f t="shared" si="20"/>
        <v>1346.5902073848056</v>
      </c>
      <c r="R147" s="24">
        <f t="shared" si="21"/>
        <v>-3867.0209142311305</v>
      </c>
      <c r="S147" s="7"/>
      <c r="T147" s="25">
        <f t="shared" si="22"/>
        <v>-0.32721055968344043</v>
      </c>
      <c r="U147" s="24">
        <f t="shared" si="23"/>
        <v>-0.94538653535952466</v>
      </c>
      <c r="V147" s="7"/>
      <c r="W147" s="25">
        <f t="shared" si="24"/>
        <v>-0.32537084965275387</v>
      </c>
      <c r="X147" s="24">
        <f t="shared" si="29"/>
        <v>11.380541616414689</v>
      </c>
      <c r="Y147" s="7"/>
      <c r="Z147" s="25">
        <f t="shared" si="30"/>
        <v>-631</v>
      </c>
      <c r="AA147" s="17">
        <f t="shared" si="31"/>
        <v>11.456999999999976</v>
      </c>
      <c r="AB147" s="24">
        <f t="shared" si="25"/>
        <v>0.19996237240098991</v>
      </c>
      <c r="AC147" s="17">
        <f t="shared" si="26"/>
        <v>-7.6458383585286782E-2</v>
      </c>
    </row>
    <row r="148" spans="1:29" s="17" customFormat="1" x14ac:dyDescent="0.25">
      <c r="A148" s="17">
        <v>63</v>
      </c>
      <c r="B148" s="17">
        <v>-647</v>
      </c>
      <c r="C148" s="17">
        <v>13653</v>
      </c>
      <c r="D148" s="17">
        <v>11199</v>
      </c>
      <c r="E148" s="17">
        <v>12729</v>
      </c>
      <c r="F148" s="17">
        <v>15174</v>
      </c>
      <c r="G148" s="24"/>
      <c r="H148" s="7"/>
      <c r="I148" s="25">
        <f t="shared" si="32"/>
        <v>924</v>
      </c>
      <c r="J148" s="24">
        <f t="shared" si="32"/>
        <v>-3975</v>
      </c>
      <c r="K148" s="7"/>
      <c r="L148" s="25">
        <f t="shared" si="27"/>
        <v>925.97008279498596</v>
      </c>
      <c r="M148" s="17">
        <f t="shared" ref="M148:M149" si="33">(I148-L148)^2</f>
        <v>3.8812262190996756</v>
      </c>
      <c r="N148" s="17">
        <f t="shared" si="28"/>
        <v>-3970.5352250217315</v>
      </c>
      <c r="O148" s="24">
        <f t="shared" ref="O148:O149" si="34">(J148-N148)^2</f>
        <v>19.934215606572049</v>
      </c>
      <c r="P148" s="7"/>
      <c r="Q148" s="25">
        <f t="shared" si="20"/>
        <v>943.59020738480558</v>
      </c>
      <c r="R148" s="24">
        <f t="shared" si="21"/>
        <v>-3977.0209142311305</v>
      </c>
      <c r="S148" s="7"/>
      <c r="T148" s="25">
        <f t="shared" si="22"/>
        <v>-0.22928481001641932</v>
      </c>
      <c r="U148" s="24">
        <f t="shared" si="23"/>
        <v>-0.97227868856894795</v>
      </c>
      <c r="V148" s="7"/>
      <c r="W148" s="25">
        <f t="shared" si="24"/>
        <v>-0.22739256502562114</v>
      </c>
      <c r="X148" s="24">
        <f t="shared" si="29"/>
        <v>5.5522700547314798</v>
      </c>
      <c r="Y148" s="7"/>
      <c r="Z148" s="25">
        <f t="shared" si="30"/>
        <v>-647</v>
      </c>
      <c r="AA148" s="17">
        <f t="shared" si="31"/>
        <v>5.6339999999999764</v>
      </c>
      <c r="AB148" s="24">
        <f t="shared" si="25"/>
        <v>9.8331850057360115E-2</v>
      </c>
      <c r="AC148" s="17">
        <f t="shared" si="26"/>
        <v>-8.1729945268496529E-2</v>
      </c>
    </row>
    <row r="149" spans="1:29" s="17" customFormat="1" x14ac:dyDescent="0.25">
      <c r="A149" s="17">
        <v>64</v>
      </c>
      <c r="B149" s="17">
        <v>-632</v>
      </c>
      <c r="C149" s="17">
        <v>13461</v>
      </c>
      <c r="D149" s="17">
        <v>11165</v>
      </c>
      <c r="E149" s="17">
        <v>12931</v>
      </c>
      <c r="F149" s="17">
        <v>15212</v>
      </c>
      <c r="G149" s="24"/>
      <c r="H149" s="7"/>
      <c r="I149" s="25">
        <f t="shared" si="32"/>
        <v>530</v>
      </c>
      <c r="J149" s="24">
        <f t="shared" si="32"/>
        <v>-4047</v>
      </c>
      <c r="K149" s="7"/>
      <c r="L149" s="25">
        <f t="shared" si="27"/>
        <v>524.89140658227927</v>
      </c>
      <c r="M149" s="17">
        <f t="shared" si="33"/>
        <v>26.097726707579533</v>
      </c>
      <c r="N149" s="17">
        <f t="shared" si="28"/>
        <v>-4044.5186494922768</v>
      </c>
      <c r="O149" s="24">
        <f t="shared" si="34"/>
        <v>6.1571003421780031</v>
      </c>
      <c r="P149" s="7"/>
      <c r="Q149" s="25">
        <f t="shared" ref="Q149" si="35">I149-$J$4</f>
        <v>549.59020738480558</v>
      </c>
      <c r="R149" s="24">
        <f t="shared" ref="R149" si="36">J149-$J$3</f>
        <v>-4049.0209142311305</v>
      </c>
      <c r="S149" s="7"/>
      <c r="T149" s="25">
        <f t="shared" ref="T149" si="37">Q149/$J$7</f>
        <v>-0.13354598776131682</v>
      </c>
      <c r="U149" s="24">
        <f t="shared" ref="U149" si="38">R149/$J$6</f>
        <v>-0.989880825215116</v>
      </c>
      <c r="V149" s="7"/>
      <c r="W149" s="25">
        <f t="shared" ref="W149" si="39">(T149-U149*SIN(-$J$11*PI()/180))/(COS(-$J$11*PI()/180))</f>
        <v>-0.13161929629889824</v>
      </c>
      <c r="X149" s="24">
        <f>IF(MOD(ATAN2(U149,W149)*180/PI()-$J$9+360,360)&gt;5,MOD(ATAN2(U149,W149)*180/PI()-$J$9+360,360)-360,MOD(ATAN2(U149,W149)*180/PI()-$J$9+360,360))</f>
        <v>-3.7335787492338568E-2</v>
      </c>
      <c r="Y149" s="7"/>
      <c r="Z149" s="25">
        <f t="shared" si="30"/>
        <v>-632</v>
      </c>
      <c r="AA149" s="17">
        <f t="shared" si="31"/>
        <v>-5.4000000000023363E-2</v>
      </c>
      <c r="AB149" s="24">
        <f t="shared" ref="AB149" si="40">AA149*PI()/180</f>
        <v>-9.424777960773458E-4</v>
      </c>
      <c r="AC149" s="17">
        <f t="shared" ref="AC149" si="41">X149-AA149</f>
        <v>1.6664212507684795E-2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-9977</v>
      </c>
      <c r="G154" s="2"/>
      <c r="I154" s="1"/>
      <c r="J154" s="3"/>
    </row>
    <row r="155" spans="1:29" x14ac:dyDescent="0.25">
      <c r="A155" t="s">
        <v>173</v>
      </c>
      <c r="B155">
        <v>-9985</v>
      </c>
      <c r="G155" s="2"/>
      <c r="I155" s="43">
        <v>0</v>
      </c>
      <c r="J155" s="39">
        <f>B155</f>
        <v>-9985</v>
      </c>
    </row>
    <row r="156" spans="1:29" x14ac:dyDescent="0.25">
      <c r="A156" s="31" t="s">
        <v>174</v>
      </c>
      <c r="B156" s="31">
        <v>9983</v>
      </c>
      <c r="G156" s="2"/>
      <c r="I156" s="1"/>
      <c r="J156" s="3"/>
    </row>
    <row r="157" spans="1:29" x14ac:dyDescent="0.25">
      <c r="A157" t="s">
        <v>175</v>
      </c>
      <c r="B157">
        <v>9983</v>
      </c>
      <c r="G157" s="2"/>
      <c r="I157" s="43">
        <f>J155</f>
        <v>-9985</v>
      </c>
      <c r="J157" s="39">
        <f>I157+B157</f>
        <v>-2</v>
      </c>
    </row>
    <row r="158" spans="1:29" x14ac:dyDescent="0.25">
      <c r="A158" s="31" t="s">
        <v>176</v>
      </c>
      <c r="B158" s="31">
        <v>39999</v>
      </c>
      <c r="G158" s="2"/>
      <c r="I158" s="1"/>
      <c r="J158" s="3"/>
    </row>
    <row r="159" spans="1:29" x14ac:dyDescent="0.25">
      <c r="A159" t="s">
        <v>177</v>
      </c>
      <c r="B159">
        <v>39999</v>
      </c>
      <c r="G159" s="2"/>
      <c r="I159" s="43">
        <f>J157</f>
        <v>-2</v>
      </c>
      <c r="J159" s="39">
        <f>I159+B159</f>
        <v>39997</v>
      </c>
    </row>
    <row r="160" spans="1:29" x14ac:dyDescent="0.25">
      <c r="A160" s="31" t="s">
        <v>178</v>
      </c>
      <c r="B160" s="31">
        <v>10000</v>
      </c>
      <c r="G160" s="2"/>
      <c r="I160" s="1"/>
      <c r="J160" s="3"/>
    </row>
    <row r="161" spans="1:10" x14ac:dyDescent="0.25">
      <c r="A161" t="s">
        <v>179</v>
      </c>
      <c r="B161">
        <v>10000</v>
      </c>
      <c r="G161" s="2"/>
      <c r="I161" s="43">
        <f>J159</f>
        <v>39997</v>
      </c>
      <c r="J161" s="39">
        <f>I161+B161</f>
        <v>49997</v>
      </c>
    </row>
    <row r="162" spans="1:10" x14ac:dyDescent="0.25">
      <c r="A162" s="31" t="s">
        <v>180</v>
      </c>
      <c r="B162" s="31">
        <v>-9981</v>
      </c>
      <c r="G162" s="2"/>
      <c r="I162" s="1"/>
      <c r="J162" s="3"/>
    </row>
    <row r="163" spans="1:10" x14ac:dyDescent="0.25">
      <c r="A163" t="s">
        <v>181</v>
      </c>
      <c r="B163">
        <v>-9994</v>
      </c>
      <c r="G163" s="2"/>
      <c r="I163" s="43">
        <f>J161</f>
        <v>49997</v>
      </c>
      <c r="J163" s="39">
        <f>I163+B163</f>
        <v>40003</v>
      </c>
    </row>
    <row r="164" spans="1:10" x14ac:dyDescent="0.25">
      <c r="A164" s="31" t="s">
        <v>182</v>
      </c>
      <c r="B164" s="31">
        <v>-40009</v>
      </c>
      <c r="G164" s="2"/>
      <c r="I164" s="1"/>
      <c r="J164" s="3"/>
    </row>
    <row r="165" spans="1:10" ht="15.75" thickBot="1" x14ac:dyDescent="0.3">
      <c r="A165" t="s">
        <v>183</v>
      </c>
      <c r="B165">
        <v>-40009</v>
      </c>
      <c r="G165" s="2"/>
      <c r="I165" s="4">
        <f>J163</f>
        <v>40003</v>
      </c>
      <c r="J165" s="6">
        <f>I165+B165</f>
        <v>-6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5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2.3312922608189166</v>
      </c>
      <c r="L3" s="35" t="s">
        <v>1</v>
      </c>
      <c r="M3" s="11">
        <v>-4122.6405689318308</v>
      </c>
      <c r="N3" s="10" t="s">
        <v>2</v>
      </c>
      <c r="O3" s="35">
        <v>4097.9295514913038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-19.914044847110105</v>
      </c>
      <c r="L4" s="9" t="s">
        <v>5</v>
      </c>
      <c r="M4" s="13">
        <v>359.89308404365352</v>
      </c>
      <c r="N4" s="12" t="s">
        <v>6</v>
      </c>
      <c r="O4" s="9">
        <v>360.18345023805688</v>
      </c>
      <c r="Q4" s="2" t="s">
        <v>7</v>
      </c>
      <c r="R4" s="2">
        <f>MAX(AC20:AC149)</f>
        <v>0.14822862102644763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-172.289029802725</v>
      </c>
      <c r="N5" s="14" t="s">
        <v>9</v>
      </c>
      <c r="O5" s="9">
        <v>-172.40450586825119</v>
      </c>
      <c r="Q5" s="5" t="s">
        <v>10</v>
      </c>
      <c r="R5" s="5">
        <f>MIN(AC20:AC149)</f>
        <v>-0.17532007396073368</v>
      </c>
      <c r="T5" s="45" t="s">
        <v>55</v>
      </c>
      <c r="U5" s="47">
        <v>8</v>
      </c>
    </row>
    <row r="6" spans="1:21" ht="15.75" thickBot="1" x14ac:dyDescent="0.3">
      <c r="A6" t="s">
        <v>161</v>
      </c>
      <c r="I6" s="32" t="s">
        <v>11</v>
      </c>
      <c r="J6" s="32">
        <f>(O3+O9)/2</f>
        <v>4091.3135923132222</v>
      </c>
      <c r="L6" s="37" t="s">
        <v>12</v>
      </c>
      <c r="M6" s="13">
        <v>-19.998811153991848</v>
      </c>
      <c r="N6" s="14" t="s">
        <v>13</v>
      </c>
      <c r="O6" s="9">
        <v>2.2384829151098793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-4115.1939775724359</v>
      </c>
      <c r="L7" s="38" t="s">
        <v>15</v>
      </c>
      <c r="M7" s="16">
        <f>SUM(M20:M84)</f>
        <v>889.92588509468646</v>
      </c>
      <c r="N7" s="15" t="s">
        <v>15</v>
      </c>
      <c r="O7" s="36">
        <f>SUM(O20:O84)</f>
        <v>2002.5605413271874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-172.39050480359808</v>
      </c>
      <c r="L9" s="35" t="s">
        <v>18</v>
      </c>
      <c r="M9" s="11">
        <v>-4107.747386213041</v>
      </c>
      <c r="N9" s="10" t="s">
        <v>19</v>
      </c>
      <c r="O9" s="35">
        <v>4084.6976331351411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-172.27635037835344</v>
      </c>
      <c r="L10" s="9" t="s">
        <v>21</v>
      </c>
      <c r="M10" s="13">
        <v>359.84126246634247</v>
      </c>
      <c r="N10" s="12" t="s">
        <v>22</v>
      </c>
      <c r="O10" s="9">
        <v>360.2637915859882</v>
      </c>
      <c r="T10" s="48"/>
    </row>
    <row r="11" spans="1:21" ht="15.75" thickBot="1" x14ac:dyDescent="0.3">
      <c r="I11" s="33" t="s">
        <v>23</v>
      </c>
      <c r="J11" s="33">
        <f>J9-J10</f>
        <v>-0.11415442524463515</v>
      </c>
      <c r="L11" s="37" t="s">
        <v>24</v>
      </c>
      <c r="M11" s="13">
        <v>-172.26367095398189</v>
      </c>
      <c r="N11" s="14" t="s">
        <v>25</v>
      </c>
      <c r="O11" s="9">
        <v>-172.37650373894496</v>
      </c>
    </row>
    <row r="12" spans="1:21" x14ac:dyDescent="0.25">
      <c r="I12" s="9"/>
      <c r="J12" s="9"/>
      <c r="L12" s="37" t="s">
        <v>26</v>
      </c>
      <c r="M12" s="13">
        <v>-19.829278540228362</v>
      </c>
      <c r="N12" s="14" t="s">
        <v>27</v>
      </c>
      <c r="O12" s="9">
        <v>2.4241016065279539</v>
      </c>
    </row>
    <row r="13" spans="1:21" ht="15.75" thickBot="1" x14ac:dyDescent="0.3">
      <c r="I13" s="9"/>
      <c r="J13" s="9"/>
      <c r="L13" s="38" t="s">
        <v>15</v>
      </c>
      <c r="M13" s="16">
        <f>SUM(M85:M149)</f>
        <v>902.08442075304424</v>
      </c>
      <c r="N13" s="15" t="s">
        <v>15</v>
      </c>
      <c r="O13" s="36">
        <f>SUM(O85:O149)</f>
        <v>2446.5394694100582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13518</v>
      </c>
      <c r="D20" s="17">
        <v>11210</v>
      </c>
      <c r="E20" s="17">
        <v>12984</v>
      </c>
      <c r="F20" s="17">
        <v>15275</v>
      </c>
      <c r="G20" s="24"/>
      <c r="H20" s="7"/>
      <c r="I20" s="25">
        <f t="shared" ref="I20:J51" si="0">C20-E20</f>
        <v>534</v>
      </c>
      <c r="J20" s="24">
        <f t="shared" si="0"/>
        <v>-4065</v>
      </c>
      <c r="K20" s="7"/>
      <c r="L20" s="25">
        <f>$M$3*SIN(2*PI()/$M$4*(AA20+$M$5))+$M$6</f>
        <v>526.3004158014611</v>
      </c>
      <c r="M20" s="17">
        <f t="shared" ref="M20:M83" si="1">(I20-L20)^2</f>
        <v>59.283596830389925</v>
      </c>
      <c r="N20" s="17">
        <f>$O$3*COS(2*PI()/$O$4*(AA20+$O$5))+$O$6</f>
        <v>-4059.329517542405</v>
      </c>
      <c r="O20" s="24">
        <f t="shared" ref="O20:O83" si="2">(J20-N20)^2</f>
        <v>32.154371301892304</v>
      </c>
      <c r="P20" s="7"/>
      <c r="Q20" s="25">
        <f>I20-$J$4</f>
        <v>553.91404484711006</v>
      </c>
      <c r="R20" s="24">
        <f>J20-$J$3</f>
        <v>-4067.3312922608188</v>
      </c>
      <c r="S20" s="7"/>
      <c r="T20" s="25">
        <f>Q20/$J$7</f>
        <v>-0.13460217133527821</v>
      </c>
      <c r="U20" s="24">
        <f>R20/$J$6</f>
        <v>-0.99413823958704572</v>
      </c>
      <c r="V20" s="7"/>
      <c r="W20" s="25">
        <f>(T20-U20*SIN(-$J$11*PI()/180))/(COS(-$J$11*PI()/180))</f>
        <v>-0.1326217440920211</v>
      </c>
      <c r="X20" s="24">
        <f>IF(MOD(ATAN2(U20,W20)*180/PI()-$J$9+360,360)&gt;5,MOD(ATAN2(U20,W20)*180/PI()-$J$9+360,360)-360,MOD(ATAN2(U20,W20)*180/PI()-$J$9+360,360))</f>
        <v>-1.0889180141816723E-2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3.4110819858183275E-2</v>
      </c>
      <c r="AD20" s="17">
        <f ca="1">INDIRECT("AC"&amp;AE20)-AC20</f>
        <v>-7.6250048028748976E-2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13713</v>
      </c>
      <c r="D21" s="17">
        <v>11248</v>
      </c>
      <c r="E21" s="17">
        <v>12784</v>
      </c>
      <c r="F21" s="17">
        <v>15239</v>
      </c>
      <c r="G21" s="24"/>
      <c r="H21" s="7"/>
      <c r="I21" s="25">
        <f t="shared" si="0"/>
        <v>929</v>
      </c>
      <c r="J21" s="24">
        <f t="shared" si="0"/>
        <v>-3991</v>
      </c>
      <c r="K21" s="7"/>
      <c r="L21" s="25">
        <f t="shared" ref="L21:L84" si="3">$M$3*SIN(2*PI()/$M$4*(AA21+$M$5))+$M$6</f>
        <v>932.5080314371786</v>
      </c>
      <c r="M21" s="17">
        <f t="shared" si="1"/>
        <v>12.306284564233366</v>
      </c>
      <c r="N21" s="17">
        <f t="shared" ref="N21:N84" si="4">$O$3*COS(2*PI()/$O$4*(AA21+$O$5))+$O$6</f>
        <v>-3984.5027850871602</v>
      </c>
      <c r="O21" s="24">
        <f t="shared" si="2"/>
        <v>42.213801623628001</v>
      </c>
      <c r="P21" s="7"/>
      <c r="Q21" s="25">
        <f t="shared" ref="Q21:Q84" si="5">I21-$J$4</f>
        <v>948.91404484711006</v>
      </c>
      <c r="R21" s="24">
        <f t="shared" ref="R21:R84" si="6">J21-$J$3</f>
        <v>-3993.3312922608188</v>
      </c>
      <c r="S21" s="7"/>
      <c r="T21" s="25">
        <f t="shared" ref="T21:T84" si="7">Q21/$J$7</f>
        <v>-0.23058792611445184</v>
      </c>
      <c r="U21" s="24">
        <f t="shared" ref="U21:U84" si="8">R21/$J$6</f>
        <v>-0.97605113911666586</v>
      </c>
      <c r="V21" s="7"/>
      <c r="W21" s="25">
        <f t="shared" ref="W21:W84" si="9">(T21-U21*SIN(-$J$11*PI()/180))/(COS(-$J$11*PI()/180))</f>
        <v>-0.22864372563565011</v>
      </c>
      <c r="X21" s="24">
        <f t="shared" ref="X21:X83" si="10">MOD(ATAN2(U21,W21)*180/PI()-$J$9+360,360)</f>
        <v>5.5745347618545225</v>
      </c>
      <c r="Y21" s="7"/>
      <c r="Z21" s="25">
        <f t="shared" ref="Z21:Z84" si="11">B21</f>
        <v>638</v>
      </c>
      <c r="AA21" s="17">
        <f>360/40000*Z21+AA20</f>
        <v>5.6970000000000001</v>
      </c>
      <c r="AB21" s="24">
        <f t="shared" ref="AB21:AB84" si="12">AA21*PI()/180</f>
        <v>9.9431407486116952E-2</v>
      </c>
      <c r="AC21" s="17">
        <f t="shared" ref="AC21:AC84" si="13">X21-AA21</f>
        <v>-0.12246523814547761</v>
      </c>
      <c r="AD21" s="17">
        <f t="shared" ref="AD21:AD83" ca="1" si="14">INDIRECT("AC"&amp;AE21)-AC21</f>
        <v>6.148692934419131E-2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13910</v>
      </c>
      <c r="D22" s="17">
        <v>11303</v>
      </c>
      <c r="E22" s="17">
        <v>12580</v>
      </c>
      <c r="F22" s="17">
        <v>15174</v>
      </c>
      <c r="G22" s="24"/>
      <c r="H22" s="7"/>
      <c r="I22" s="25">
        <f t="shared" si="0"/>
        <v>1330</v>
      </c>
      <c r="J22" s="24">
        <f t="shared" si="0"/>
        <v>-3871</v>
      </c>
      <c r="K22" s="7"/>
      <c r="L22" s="25">
        <f t="shared" si="3"/>
        <v>1333.4354888746172</v>
      </c>
      <c r="M22" s="17">
        <f t="shared" si="1"/>
        <v>11.802583807618893</v>
      </c>
      <c r="N22" s="17">
        <f>$O$3*COS(2*PI()/$O$4*(AA22+$O$5))+$O$6</f>
        <v>-3868.2325673530841</v>
      </c>
      <c r="O22" s="24">
        <f>(J22-N22)^2</f>
        <v>7.6586834552162193</v>
      </c>
      <c r="P22" s="7"/>
      <c r="Q22" s="25">
        <f t="shared" si="5"/>
        <v>1349.9140448471101</v>
      </c>
      <c r="R22" s="24">
        <f t="shared" si="6"/>
        <v>-3873.3312922608188</v>
      </c>
      <c r="S22" s="7"/>
      <c r="T22" s="25">
        <f t="shared" si="7"/>
        <v>-0.32803169235862562</v>
      </c>
      <c r="U22" s="24">
        <f t="shared" si="8"/>
        <v>-0.9467207059214553</v>
      </c>
      <c r="V22" s="7"/>
      <c r="W22" s="25">
        <f t="shared" si="9"/>
        <v>-0.32614612245304214</v>
      </c>
      <c r="X22" s="24">
        <f t="shared" si="10"/>
        <v>11.399379857609574</v>
      </c>
      <c r="Y22" s="7"/>
      <c r="Z22" s="25">
        <f t="shared" si="11"/>
        <v>645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-0.10262014239042472</v>
      </c>
      <c r="AD22" s="17">
        <f t="shared" ca="1" si="14"/>
        <v>-9.5578224295103098E-3</v>
      </c>
      <c r="AE22" s="17">
        <v>147</v>
      </c>
    </row>
    <row r="23" spans="1:31" s="17" customFormat="1" x14ac:dyDescent="0.25">
      <c r="A23" s="17">
        <v>3</v>
      </c>
      <c r="B23" s="17">
        <v>622</v>
      </c>
      <c r="C23" s="17">
        <v>14097</v>
      </c>
      <c r="D23" s="17">
        <v>11370</v>
      </c>
      <c r="E23" s="17">
        <v>12389</v>
      </c>
      <c r="F23" s="17">
        <v>15093</v>
      </c>
      <c r="G23" s="24"/>
      <c r="H23" s="7"/>
      <c r="I23" s="25">
        <f t="shared" si="0"/>
        <v>1708</v>
      </c>
      <c r="J23" s="24">
        <f t="shared" si="0"/>
        <v>-3723</v>
      </c>
      <c r="K23" s="7"/>
      <c r="L23" s="25">
        <f t="shared" si="3"/>
        <v>1706.9562287217825</v>
      </c>
      <c r="M23" s="17">
        <f t="shared" si="1"/>
        <v>1.0894584812317756</v>
      </c>
      <c r="N23" s="17">
        <f t="shared" si="4"/>
        <v>-3718.5314765884018</v>
      </c>
      <c r="O23" s="24">
        <f t="shared" si="2"/>
        <v>19.967701480001203</v>
      </c>
      <c r="P23" s="7"/>
      <c r="Q23" s="25">
        <f t="shared" si="5"/>
        <v>1727.9140448471101</v>
      </c>
      <c r="R23" s="24">
        <f t="shared" si="6"/>
        <v>-3725.3312922608188</v>
      </c>
      <c r="S23" s="7"/>
      <c r="T23" s="25">
        <f t="shared" si="7"/>
        <v>-0.41988641465363225</v>
      </c>
      <c r="U23" s="24">
        <f t="shared" si="8"/>
        <v>-0.91054650498069556</v>
      </c>
      <c r="V23" s="7"/>
      <c r="W23" s="25">
        <f t="shared" si="9"/>
        <v>-0.41807309956780936</v>
      </c>
      <c r="X23" s="24">
        <f t="shared" si="10"/>
        <v>17.05250118157818</v>
      </c>
      <c r="Y23" s="7"/>
      <c r="Z23" s="25">
        <f t="shared" si="11"/>
        <v>622</v>
      </c>
      <c r="AA23" s="17">
        <f t="shared" si="15"/>
        <v>17.099999999999998</v>
      </c>
      <c r="AB23" s="24">
        <f t="shared" si="12"/>
        <v>0.29845130209103032</v>
      </c>
      <c r="AC23" s="17">
        <f t="shared" si="13"/>
        <v>-4.7498818421818356E-2</v>
      </c>
      <c r="AD23" s="17">
        <f t="shared" ca="1" si="14"/>
        <v>-6.445793112641951E-2</v>
      </c>
      <c r="AE23" s="17">
        <v>146</v>
      </c>
    </row>
    <row r="24" spans="1:31" s="17" customFormat="1" x14ac:dyDescent="0.25">
      <c r="A24" s="17">
        <v>4</v>
      </c>
      <c r="B24" s="17">
        <v>625</v>
      </c>
      <c r="C24" s="17">
        <v>14278</v>
      </c>
      <c r="D24" s="17">
        <v>11471</v>
      </c>
      <c r="E24" s="17">
        <v>12215</v>
      </c>
      <c r="F24" s="17">
        <v>15008</v>
      </c>
      <c r="G24" s="24"/>
      <c r="H24" s="7"/>
      <c r="I24" s="25">
        <f t="shared" si="0"/>
        <v>2063</v>
      </c>
      <c r="J24" s="24">
        <f t="shared" si="0"/>
        <v>-3537</v>
      </c>
      <c r="K24" s="7"/>
      <c r="L24" s="25">
        <f t="shared" si="3"/>
        <v>2065.6713412732543</v>
      </c>
      <c r="M24" s="17">
        <f t="shared" si="1"/>
        <v>7.1360641981916721</v>
      </c>
      <c r="N24" s="17">
        <f t="shared" si="4"/>
        <v>-3532.4001309493101</v>
      </c>
      <c r="O24" s="24">
        <f t="shared" si="2"/>
        <v>21.158795283494836</v>
      </c>
      <c r="P24" s="7"/>
      <c r="Q24" s="25">
        <f t="shared" si="5"/>
        <v>2082.9140448471103</v>
      </c>
      <c r="R24" s="24">
        <f t="shared" si="6"/>
        <v>-3539.3312922608188</v>
      </c>
      <c r="S24" s="7"/>
      <c r="T24" s="25">
        <f t="shared" si="7"/>
        <v>-0.50615209299947195</v>
      </c>
      <c r="U24" s="24">
        <f t="shared" si="8"/>
        <v>-0.8650843335281192</v>
      </c>
      <c r="V24" s="7"/>
      <c r="W24" s="25">
        <f t="shared" si="9"/>
        <v>-0.50442952674406949</v>
      </c>
      <c r="X24" s="24">
        <f t="shared" si="10"/>
        <v>22.636909396769965</v>
      </c>
      <c r="Y24" s="7"/>
      <c r="Z24" s="25">
        <f t="shared" si="11"/>
        <v>625</v>
      </c>
      <c r="AA24" s="17">
        <f t="shared" si="15"/>
        <v>22.724999999999998</v>
      </c>
      <c r="AB24" s="24">
        <f t="shared" si="12"/>
        <v>0.3966260725157113</v>
      </c>
      <c r="AC24" s="17">
        <f t="shared" si="13"/>
        <v>-8.8090603230032372E-2</v>
      </c>
      <c r="AD24" s="17">
        <f t="shared" ca="1" si="14"/>
        <v>2.5240915759489724E-2</v>
      </c>
      <c r="AE24" s="17">
        <v>145</v>
      </c>
    </row>
    <row r="25" spans="1:31" s="17" customFormat="1" x14ac:dyDescent="0.25">
      <c r="A25" s="17">
        <v>5</v>
      </c>
      <c r="B25" s="17">
        <v>615</v>
      </c>
      <c r="C25" s="17">
        <v>14436</v>
      </c>
      <c r="D25" s="17">
        <v>11573</v>
      </c>
      <c r="E25" s="17">
        <v>12044</v>
      </c>
      <c r="F25" s="17">
        <v>14889</v>
      </c>
      <c r="G25" s="24"/>
      <c r="H25" s="7"/>
      <c r="I25" s="25">
        <f t="shared" si="0"/>
        <v>2392</v>
      </c>
      <c r="J25" s="24">
        <f t="shared" si="0"/>
        <v>-3316</v>
      </c>
      <c r="K25" s="7"/>
      <c r="L25" s="25">
        <f t="shared" si="3"/>
        <v>2399.0459917022545</v>
      </c>
      <c r="M25" s="17">
        <f t="shared" si="1"/>
        <v>49.645999068238822</v>
      </c>
      <c r="N25" s="17">
        <f t="shared" si="4"/>
        <v>-3316.042203002221</v>
      </c>
      <c r="O25" s="24">
        <f t="shared" si="2"/>
        <v>1.781093396462211E-3</v>
      </c>
      <c r="P25" s="7"/>
      <c r="Q25" s="25">
        <f t="shared" si="5"/>
        <v>2411.9140448471103</v>
      </c>
      <c r="R25" s="24">
        <f t="shared" si="6"/>
        <v>-3318.3312922608188</v>
      </c>
      <c r="S25" s="7"/>
      <c r="T25" s="25">
        <f t="shared" si="7"/>
        <v>-0.58609972166364444</v>
      </c>
      <c r="U25" s="24">
        <f t="shared" si="8"/>
        <v>-0.81106745239360634</v>
      </c>
      <c r="V25" s="7"/>
      <c r="W25" s="25">
        <f t="shared" si="9"/>
        <v>-0.58448493587317563</v>
      </c>
      <c r="X25" s="24">
        <f t="shared" si="10"/>
        <v>28.168408544781073</v>
      </c>
      <c r="Y25" s="7"/>
      <c r="Z25" s="25">
        <f t="shared" si="11"/>
        <v>615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-9.1591455218924978E-2</v>
      </c>
      <c r="AD25" s="17">
        <f t="shared" ca="1" si="14"/>
        <v>-8.3949181873244072E-3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14605</v>
      </c>
      <c r="D26" s="17">
        <v>11704</v>
      </c>
      <c r="E26" s="17">
        <v>11899</v>
      </c>
      <c r="F26" s="17">
        <v>14776</v>
      </c>
      <c r="G26" s="24"/>
      <c r="H26" s="7"/>
      <c r="I26" s="25">
        <f t="shared" si="0"/>
        <v>2706</v>
      </c>
      <c r="J26" s="24">
        <f t="shared" si="0"/>
        <v>-3072</v>
      </c>
      <c r="K26" s="7"/>
      <c r="L26" s="25">
        <f t="shared" si="3"/>
        <v>2710.3348646083182</v>
      </c>
      <c r="M26" s="17">
        <f t="shared" si="1"/>
        <v>18.791051172449571</v>
      </c>
      <c r="N26" s="17">
        <f t="shared" si="4"/>
        <v>-3068.346532604498</v>
      </c>
      <c r="O26" s="24">
        <f t="shared" si="2"/>
        <v>13.347824009996518</v>
      </c>
      <c r="P26" s="7"/>
      <c r="Q26" s="25">
        <f t="shared" si="5"/>
        <v>2725.9140448471103</v>
      </c>
      <c r="R26" s="24">
        <f t="shared" si="6"/>
        <v>-3074.3312922608188</v>
      </c>
      <c r="S26" s="7"/>
      <c r="T26" s="25">
        <f t="shared" si="7"/>
        <v>-0.66240232166531654</v>
      </c>
      <c r="U26" s="24">
        <f t="shared" si="8"/>
        <v>-0.75142890489667813</v>
      </c>
      <c r="V26" s="7"/>
      <c r="W26" s="25">
        <f t="shared" si="9"/>
        <v>-0.66090650956269514</v>
      </c>
      <c r="X26" s="24">
        <f t="shared" si="10"/>
        <v>33.723198587958223</v>
      </c>
      <c r="Y26" s="7"/>
      <c r="Z26" s="25">
        <f t="shared" si="11"/>
        <v>616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-8.080141204177238E-2</v>
      </c>
      <c r="AD26" s="17">
        <f t="shared" ca="1" si="14"/>
        <v>5.7692223117136621E-2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14741</v>
      </c>
      <c r="D27" s="17">
        <v>11838</v>
      </c>
      <c r="E27" s="17">
        <v>11747</v>
      </c>
      <c r="F27" s="17">
        <v>14631</v>
      </c>
      <c r="G27" s="24"/>
      <c r="H27" s="7"/>
      <c r="I27" s="25">
        <f t="shared" si="0"/>
        <v>2994</v>
      </c>
      <c r="J27" s="24">
        <f t="shared" si="0"/>
        <v>-2793</v>
      </c>
      <c r="K27" s="7"/>
      <c r="L27" s="25">
        <f t="shared" si="3"/>
        <v>2996.0652100735947</v>
      </c>
      <c r="M27" s="17">
        <f t="shared" si="1"/>
        <v>4.2650926480770215</v>
      </c>
      <c r="N27" s="17">
        <f t="shared" si="4"/>
        <v>-2791.9535468961412</v>
      </c>
      <c r="O27" s="24">
        <f t="shared" si="2"/>
        <v>1.0950640985756463</v>
      </c>
      <c r="P27" s="7"/>
      <c r="Q27" s="25">
        <f t="shared" si="5"/>
        <v>3013.9140448471103</v>
      </c>
      <c r="R27" s="24">
        <f t="shared" si="6"/>
        <v>-2795.3312922608188</v>
      </c>
      <c r="S27" s="7"/>
      <c r="T27" s="25">
        <f t="shared" si="7"/>
        <v>-0.73238687198532171</v>
      </c>
      <c r="U27" s="24">
        <f t="shared" si="8"/>
        <v>-0.68323564771781353</v>
      </c>
      <c r="V27" s="7"/>
      <c r="W27" s="25">
        <f t="shared" si="9"/>
        <v>-0.73102706520506089</v>
      </c>
      <c r="X27" s="24">
        <f t="shared" si="10"/>
        <v>39.325933710723007</v>
      </c>
      <c r="Y27" s="7"/>
      <c r="Z27" s="25">
        <f t="shared" si="11"/>
        <v>616</v>
      </c>
      <c r="AA27" s="17">
        <f t="shared" si="15"/>
        <v>39.347999999999992</v>
      </c>
      <c r="AB27" s="24">
        <f t="shared" si="12"/>
        <v>0.68675215407472867</v>
      </c>
      <c r="AC27" s="17">
        <f t="shared" si="13"/>
        <v>-2.2066289276985174E-2</v>
      </c>
      <c r="AD27" s="17">
        <f t="shared" ca="1" si="14"/>
        <v>7.5442501066007139E-2</v>
      </c>
      <c r="AE27" s="17">
        <v>142</v>
      </c>
    </row>
    <row r="28" spans="1:31" s="17" customFormat="1" x14ac:dyDescent="0.25">
      <c r="A28" s="17">
        <v>8</v>
      </c>
      <c r="B28" s="17">
        <v>626</v>
      </c>
      <c r="C28" s="17">
        <v>14876</v>
      </c>
      <c r="D28" s="17">
        <v>11994</v>
      </c>
      <c r="E28" s="17">
        <v>11619</v>
      </c>
      <c r="F28" s="17">
        <v>14475</v>
      </c>
      <c r="G28" s="24"/>
      <c r="H28" s="7"/>
      <c r="I28" s="25">
        <f t="shared" si="0"/>
        <v>3257</v>
      </c>
      <c r="J28" s="24">
        <f t="shared" si="0"/>
        <v>-2481</v>
      </c>
      <c r="K28" s="7"/>
      <c r="L28" s="25">
        <f t="shared" si="3"/>
        <v>3257.49583897719</v>
      </c>
      <c r="M28" s="17">
        <f t="shared" si="1"/>
        <v>0.24585629130085795</v>
      </c>
      <c r="N28" s="17">
        <f t="shared" si="4"/>
        <v>-2484.3355054679391</v>
      </c>
      <c r="O28" s="24">
        <f t="shared" si="2"/>
        <v>11.125596726651827</v>
      </c>
      <c r="P28" s="7"/>
      <c r="Q28" s="25">
        <f t="shared" si="5"/>
        <v>3276.9140448471103</v>
      </c>
      <c r="R28" s="24">
        <f t="shared" si="6"/>
        <v>-2483.3312922608188</v>
      </c>
      <c r="S28" s="7"/>
      <c r="T28" s="25">
        <f t="shared" si="7"/>
        <v>-0.79629637453449298</v>
      </c>
      <c r="U28" s="24">
        <f t="shared" si="8"/>
        <v>-0.60697652141026603</v>
      </c>
      <c r="V28" s="7"/>
      <c r="W28" s="25">
        <f t="shared" si="9"/>
        <v>-0.79508863124058626</v>
      </c>
      <c r="X28" s="24">
        <f t="shared" si="10"/>
        <v>45.032123840839745</v>
      </c>
      <c r="Y28" s="7"/>
      <c r="Z28" s="25">
        <f t="shared" si="11"/>
        <v>626</v>
      </c>
      <c r="AA28" s="17">
        <f t="shared" si="15"/>
        <v>44.981999999999992</v>
      </c>
      <c r="AB28" s="24">
        <f t="shared" si="12"/>
        <v>0.78508400413208912</v>
      </c>
      <c r="AC28" s="17">
        <f t="shared" si="13"/>
        <v>5.0123840839752631E-2</v>
      </c>
      <c r="AD28" s="17">
        <f t="shared" ca="1" si="14"/>
        <v>-1.493792087279644E-2</v>
      </c>
      <c r="AE28" s="17">
        <v>141</v>
      </c>
    </row>
    <row r="29" spans="1:31" s="17" customFormat="1" x14ac:dyDescent="0.25">
      <c r="A29" s="17">
        <v>9</v>
      </c>
      <c r="B29" s="17">
        <v>634</v>
      </c>
      <c r="C29" s="17">
        <v>14990</v>
      </c>
      <c r="D29" s="17">
        <v>12155</v>
      </c>
      <c r="E29" s="17">
        <v>11497</v>
      </c>
      <c r="F29" s="17">
        <v>14304</v>
      </c>
      <c r="G29" s="24"/>
      <c r="H29" s="7"/>
      <c r="I29" s="25">
        <f t="shared" si="0"/>
        <v>3493</v>
      </c>
      <c r="J29" s="24">
        <f t="shared" si="0"/>
        <v>-2149</v>
      </c>
      <c r="K29" s="7"/>
      <c r="L29" s="25">
        <f t="shared" si="3"/>
        <v>3489.9636315957596</v>
      </c>
      <c r="M29" s="17">
        <f t="shared" si="1"/>
        <v>9.2195330862695162</v>
      </c>
      <c r="N29" s="17">
        <f t="shared" si="4"/>
        <v>-2148.3386505470071</v>
      </c>
      <c r="O29" s="24">
        <f t="shared" si="2"/>
        <v>0.43738309897401928</v>
      </c>
      <c r="P29" s="7"/>
      <c r="Q29" s="25">
        <f t="shared" si="5"/>
        <v>3512.9140448471103</v>
      </c>
      <c r="R29" s="24">
        <f t="shared" si="6"/>
        <v>-2151.3312922608188</v>
      </c>
      <c r="S29" s="7"/>
      <c r="T29" s="25">
        <f t="shared" si="7"/>
        <v>-0.85364482549116383</v>
      </c>
      <c r="U29" s="24">
        <f t="shared" si="8"/>
        <v>-0.52582898957018342</v>
      </c>
      <c r="V29" s="7"/>
      <c r="W29" s="25">
        <f t="shared" si="9"/>
        <v>-0.85259887218964459</v>
      </c>
      <c r="X29" s="24">
        <f t="shared" si="10"/>
        <v>50.726847922579339</v>
      </c>
      <c r="Y29" s="7"/>
      <c r="Z29" s="25">
        <f t="shared" si="11"/>
        <v>634</v>
      </c>
      <c r="AA29" s="17">
        <f t="shared" si="15"/>
        <v>50.687999999999988</v>
      </c>
      <c r="AB29" s="24">
        <f t="shared" si="12"/>
        <v>0.88467249125088554</v>
      </c>
      <c r="AC29" s="17">
        <f t="shared" si="13"/>
        <v>3.8847922579350325E-2</v>
      </c>
      <c r="AD29" s="17">
        <f t="shared" ca="1" si="14"/>
        <v>5.4571249972170222E-2</v>
      </c>
      <c r="AE29" s="17">
        <v>140</v>
      </c>
    </row>
    <row r="30" spans="1:31" s="17" customFormat="1" x14ac:dyDescent="0.25">
      <c r="A30" s="17">
        <v>10</v>
      </c>
      <c r="B30" s="17">
        <v>643</v>
      </c>
      <c r="C30" s="17">
        <v>15083</v>
      </c>
      <c r="D30" s="17">
        <v>12335</v>
      </c>
      <c r="E30" s="17">
        <v>11397</v>
      </c>
      <c r="F30" s="17">
        <v>14116</v>
      </c>
      <c r="G30" s="24"/>
      <c r="H30" s="7"/>
      <c r="I30" s="25">
        <f t="shared" si="0"/>
        <v>3686</v>
      </c>
      <c r="J30" s="24">
        <f t="shared" si="0"/>
        <v>-1781</v>
      </c>
      <c r="K30" s="7"/>
      <c r="L30" s="25">
        <f t="shared" si="3"/>
        <v>3690.1737264116637</v>
      </c>
      <c r="M30" s="17">
        <f t="shared" si="1"/>
        <v>17.419992159418854</v>
      </c>
      <c r="N30" s="17">
        <f t="shared" si="4"/>
        <v>-1785.8436855018795</v>
      </c>
      <c r="O30" s="24">
        <f t="shared" si="2"/>
        <v>23.461289241117306</v>
      </c>
      <c r="P30" s="7"/>
      <c r="Q30" s="25">
        <f t="shared" si="5"/>
        <v>3705.9140448471103</v>
      </c>
      <c r="R30" s="24">
        <f t="shared" si="6"/>
        <v>-1783.3312922608188</v>
      </c>
      <c r="S30" s="7"/>
      <c r="T30" s="25">
        <f t="shared" si="7"/>
        <v>-0.9005441942820005</v>
      </c>
      <c r="U30" s="24">
        <f t="shared" si="8"/>
        <v>-0.43588232777153757</v>
      </c>
      <c r="V30" s="7"/>
      <c r="W30" s="25">
        <f t="shared" si="9"/>
        <v>-0.89967754138462985</v>
      </c>
      <c r="X30" s="24">
        <f t="shared" si="10"/>
        <v>56.54090667905831</v>
      </c>
      <c r="Y30" s="7"/>
      <c r="Z30" s="25">
        <f t="shared" si="11"/>
        <v>643</v>
      </c>
      <c r="AA30" s="17">
        <f t="shared" si="15"/>
        <v>56.474999999999987</v>
      </c>
      <c r="AB30" s="24">
        <f t="shared" si="12"/>
        <v>0.98567469506379746</v>
      </c>
      <c r="AC30" s="17">
        <f t="shared" si="13"/>
        <v>6.5906679058322482E-2</v>
      </c>
      <c r="AD30" s="17">
        <f t="shared" ca="1" si="14"/>
        <v>4.5949352762228557E-2</v>
      </c>
      <c r="AE30" s="17">
        <v>139</v>
      </c>
    </row>
    <row r="31" spans="1:31" s="17" customFormat="1" x14ac:dyDescent="0.25">
      <c r="A31" s="17">
        <v>11</v>
      </c>
      <c r="B31" s="17">
        <v>632</v>
      </c>
      <c r="C31" s="17">
        <v>15173</v>
      </c>
      <c r="D31" s="17">
        <v>12529</v>
      </c>
      <c r="E31" s="17">
        <v>11320</v>
      </c>
      <c r="F31" s="17">
        <v>13934</v>
      </c>
      <c r="G31" s="24"/>
      <c r="H31" s="7"/>
      <c r="I31" s="25">
        <f t="shared" si="0"/>
        <v>3853</v>
      </c>
      <c r="J31" s="24">
        <f t="shared" si="0"/>
        <v>-1405</v>
      </c>
      <c r="K31" s="7"/>
      <c r="L31" s="25">
        <f t="shared" si="3"/>
        <v>3850.0945771224337</v>
      </c>
      <c r="M31" s="17">
        <f t="shared" si="1"/>
        <v>8.4414820974853626</v>
      </c>
      <c r="N31" s="17">
        <f t="shared" si="4"/>
        <v>-1411.7862907183371</v>
      </c>
      <c r="O31" s="24">
        <f t="shared" si="2"/>
        <v>46.053741713788455</v>
      </c>
      <c r="P31" s="7"/>
      <c r="Q31" s="25">
        <f t="shared" si="5"/>
        <v>3872.9140448471103</v>
      </c>
      <c r="R31" s="24">
        <f t="shared" si="6"/>
        <v>-1407.3312922608188</v>
      </c>
      <c r="S31" s="7"/>
      <c r="T31" s="25">
        <f t="shared" si="7"/>
        <v>-0.94112551339117012</v>
      </c>
      <c r="U31" s="24">
        <f t="shared" si="8"/>
        <v>-0.34398030375987776</v>
      </c>
      <c r="V31" s="7"/>
      <c r="W31" s="25">
        <f t="shared" si="9"/>
        <v>-0.94044204416934407</v>
      </c>
      <c r="X31" s="24">
        <f t="shared" si="10"/>
        <v>62.299779664178232</v>
      </c>
      <c r="Y31" s="7"/>
      <c r="Z31" s="25">
        <f t="shared" si="11"/>
        <v>632</v>
      </c>
      <c r="AA31" s="17">
        <f t="shared" si="15"/>
        <v>62.16299999999999</v>
      </c>
      <c r="AB31" s="24">
        <f t="shared" si="12"/>
        <v>1.0849490229172349</v>
      </c>
      <c r="AC31" s="17">
        <f t="shared" si="13"/>
        <v>0.13677966417824194</v>
      </c>
      <c r="AD31" s="17">
        <f t="shared" ca="1" si="14"/>
        <v>1.1448956848205682E-2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15231</v>
      </c>
      <c r="D32" s="17">
        <v>12717</v>
      </c>
      <c r="E32" s="17">
        <v>11259</v>
      </c>
      <c r="F32" s="17">
        <v>13744</v>
      </c>
      <c r="G32" s="24"/>
      <c r="H32" s="7"/>
      <c r="I32" s="25">
        <f t="shared" si="0"/>
        <v>3972</v>
      </c>
      <c r="J32" s="24">
        <f t="shared" si="0"/>
        <v>-1027</v>
      </c>
      <c r="K32" s="7"/>
      <c r="L32" s="25">
        <f t="shared" si="3"/>
        <v>3970.7474532612432</v>
      </c>
      <c r="M32" s="17">
        <f t="shared" si="1"/>
        <v>1.568873332770274</v>
      </c>
      <c r="N32" s="17">
        <f t="shared" si="4"/>
        <v>-1028.1782751172211</v>
      </c>
      <c r="O32" s="24">
        <f t="shared" si="2"/>
        <v>1.3883322518624421</v>
      </c>
      <c r="P32" s="7"/>
      <c r="Q32" s="25">
        <f t="shared" si="5"/>
        <v>3991.9140448471103</v>
      </c>
      <c r="R32" s="24">
        <f t="shared" si="6"/>
        <v>-1029.3312922608188</v>
      </c>
      <c r="S32" s="7"/>
      <c r="T32" s="25">
        <f t="shared" si="7"/>
        <v>-0.97004274078033892</v>
      </c>
      <c r="U32" s="24">
        <f t="shared" si="8"/>
        <v>-0.2515894391949644</v>
      </c>
      <c r="V32" s="7"/>
      <c r="W32" s="25">
        <f t="shared" si="9"/>
        <v>-0.9695434060363004</v>
      </c>
      <c r="X32" s="24">
        <f t="shared" si="10"/>
        <v>67.843517493867068</v>
      </c>
      <c r="Y32" s="7"/>
      <c r="Z32" s="25">
        <f t="shared" si="11"/>
        <v>625</v>
      </c>
      <c r="AA32" s="17">
        <f t="shared" si="15"/>
        <v>67.787999999999982</v>
      </c>
      <c r="AB32" s="24">
        <f t="shared" si="12"/>
        <v>1.1831237933419156</v>
      </c>
      <c r="AC32" s="17">
        <f t="shared" si="13"/>
        <v>5.5517493867085932E-2</v>
      </c>
      <c r="AD32" s="17">
        <f t="shared" ca="1" si="14"/>
        <v>6.0961567446057074E-2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15274</v>
      </c>
      <c r="D33" s="17">
        <v>12908</v>
      </c>
      <c r="E33" s="17">
        <v>11221</v>
      </c>
      <c r="F33" s="17">
        <v>13554</v>
      </c>
      <c r="G33" s="24"/>
      <c r="H33" s="7"/>
      <c r="I33" s="25">
        <f t="shared" si="0"/>
        <v>4053</v>
      </c>
      <c r="J33" s="24">
        <f t="shared" si="0"/>
        <v>-646</v>
      </c>
      <c r="K33" s="7"/>
      <c r="L33" s="25">
        <f t="shared" si="3"/>
        <v>4050.7139969573368</v>
      </c>
      <c r="M33" s="17">
        <f t="shared" si="1"/>
        <v>5.2258099110653919</v>
      </c>
      <c r="N33" s="17">
        <f t="shared" si="4"/>
        <v>-648.63527639522465</v>
      </c>
      <c r="O33" s="24">
        <f t="shared" si="2"/>
        <v>6.9446816792282284</v>
      </c>
      <c r="P33" s="7"/>
      <c r="Q33" s="25">
        <f t="shared" si="5"/>
        <v>4072.9140448471103</v>
      </c>
      <c r="R33" s="24">
        <f t="shared" si="6"/>
        <v>-648.33129226081894</v>
      </c>
      <c r="S33" s="7"/>
      <c r="T33" s="25">
        <f t="shared" si="7"/>
        <v>-0.98972589555784041</v>
      </c>
      <c r="U33" s="24">
        <f t="shared" si="8"/>
        <v>-0.15846531380017084</v>
      </c>
      <c r="V33" s="7"/>
      <c r="W33" s="25">
        <f t="shared" si="9"/>
        <v>-0.98941213789328164</v>
      </c>
      <c r="X33" s="24">
        <f t="shared" si="10"/>
        <v>73.291229431358602</v>
      </c>
      <c r="Y33" s="7"/>
      <c r="Z33" s="25">
        <f t="shared" si="11"/>
        <v>603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7.6229431358626698E-2</v>
      </c>
      <c r="AD33" s="17">
        <f t="shared" ca="1" si="14"/>
        <v>-1.0298665161400322E-2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15308</v>
      </c>
      <c r="D34" s="17">
        <v>13118</v>
      </c>
      <c r="E34" s="17">
        <v>11208</v>
      </c>
      <c r="F34" s="17">
        <v>13372</v>
      </c>
      <c r="G34" s="24"/>
      <c r="H34" s="7"/>
      <c r="I34" s="25">
        <f t="shared" si="0"/>
        <v>4100</v>
      </c>
      <c r="J34" s="24">
        <f t="shared" si="0"/>
        <v>-254</v>
      </c>
      <c r="K34" s="7"/>
      <c r="L34" s="25">
        <f t="shared" si="3"/>
        <v>4094.6155438960736</v>
      </c>
      <c r="M34" s="17">
        <f t="shared" si="1"/>
        <v>28.992367535109924</v>
      </c>
      <c r="N34" s="17">
        <f t="shared" si="4"/>
        <v>-256.20051011533593</v>
      </c>
      <c r="O34" s="24">
        <f t="shared" si="2"/>
        <v>4.8422447676957505</v>
      </c>
      <c r="P34" s="7"/>
      <c r="Q34" s="25">
        <f t="shared" si="5"/>
        <v>4119.9140448471098</v>
      </c>
      <c r="R34" s="24">
        <f t="shared" si="6"/>
        <v>-256.33129226081894</v>
      </c>
      <c r="S34" s="7"/>
      <c r="T34" s="25">
        <f t="shared" si="7"/>
        <v>-1.0011469853670076</v>
      </c>
      <c r="U34" s="24">
        <f t="shared" si="8"/>
        <v>-6.2652565362482912E-2</v>
      </c>
      <c r="V34" s="7"/>
      <c r="W34" s="25">
        <f t="shared" si="9"/>
        <v>-1.0010241451241297</v>
      </c>
      <c r="X34" s="24">
        <f t="shared" si="10"/>
        <v>78.809121468332705</v>
      </c>
      <c r="Y34" s="7"/>
      <c r="Z34" s="25">
        <f t="shared" si="11"/>
        <v>614</v>
      </c>
      <c r="AA34" s="17">
        <f t="shared" si="15"/>
        <v>78.740999999999971</v>
      </c>
      <c r="AB34" s="24">
        <f t="shared" si="12"/>
        <v>1.3742897063128545</v>
      </c>
      <c r="AC34" s="17">
        <f t="shared" si="13"/>
        <v>6.8121468332734025E-2</v>
      </c>
      <c r="AD34" s="17">
        <f t="shared" ca="1" si="14"/>
        <v>4.5002466556866239E-2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15305</v>
      </c>
      <c r="D35" s="17">
        <v>13312</v>
      </c>
      <c r="E35" s="17">
        <v>11204</v>
      </c>
      <c r="F35" s="17">
        <v>13167</v>
      </c>
      <c r="G35" s="24"/>
      <c r="H35" s="7"/>
      <c r="I35" s="25">
        <f t="shared" si="0"/>
        <v>4101</v>
      </c>
      <c r="J35" s="24">
        <f t="shared" si="0"/>
        <v>145</v>
      </c>
      <c r="K35" s="7"/>
      <c r="L35" s="25">
        <f t="shared" si="3"/>
        <v>4099.8362783364928</v>
      </c>
      <c r="M35" s="17">
        <f t="shared" si="1"/>
        <v>1.3542481101159733</v>
      </c>
      <c r="N35" s="17">
        <f t="shared" si="4"/>
        <v>150.2076941863364</v>
      </c>
      <c r="O35" s="24">
        <f t="shared" si="2"/>
        <v>27.120078738401908</v>
      </c>
      <c r="P35" s="7"/>
      <c r="Q35" s="25">
        <f t="shared" si="5"/>
        <v>4120.9140448471098</v>
      </c>
      <c r="R35" s="24">
        <f t="shared" si="6"/>
        <v>142.66870773918109</v>
      </c>
      <c r="S35" s="7"/>
      <c r="T35" s="25">
        <f t="shared" si="7"/>
        <v>-1.0013899872778411</v>
      </c>
      <c r="U35" s="24">
        <f t="shared" si="8"/>
        <v>3.4871125011592286E-2</v>
      </c>
      <c r="V35" s="7"/>
      <c r="W35" s="25">
        <f t="shared" si="9"/>
        <v>-1.0014614511055535</v>
      </c>
      <c r="X35" s="24">
        <f t="shared" si="10"/>
        <v>84.384751708047418</v>
      </c>
      <c r="Y35" s="7"/>
      <c r="Z35" s="25">
        <f t="shared" si="11"/>
        <v>632</v>
      </c>
      <c r="AA35" s="17">
        <f t="shared" si="15"/>
        <v>84.428999999999974</v>
      </c>
      <c r="AB35" s="24">
        <f t="shared" si="12"/>
        <v>1.4735640341662919</v>
      </c>
      <c r="AC35" s="17">
        <f t="shared" si="13"/>
        <v>-4.4248291952555974E-2</v>
      </c>
      <c r="AD35" s="17">
        <f t="shared" ca="1" si="14"/>
        <v>7.7351122365044489E-2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15288</v>
      </c>
      <c r="D36" s="17">
        <v>13505</v>
      </c>
      <c r="E36" s="17">
        <v>11216</v>
      </c>
      <c r="F36" s="17">
        <v>12963</v>
      </c>
      <c r="G36" s="24"/>
      <c r="H36" s="7"/>
      <c r="I36" s="25">
        <f t="shared" si="0"/>
        <v>4072</v>
      </c>
      <c r="J36" s="24">
        <f t="shared" si="0"/>
        <v>542</v>
      </c>
      <c r="K36" s="7"/>
      <c r="L36" s="25">
        <f t="shared" si="3"/>
        <v>4065.2511625698421</v>
      </c>
      <c r="M36" s="17">
        <f t="shared" si="1"/>
        <v>45.54680665870017</v>
      </c>
      <c r="N36" s="17">
        <f t="shared" si="4"/>
        <v>549.42232283141527</v>
      </c>
      <c r="O36" s="24">
        <f t="shared" si="2"/>
        <v>55.090876213748423</v>
      </c>
      <c r="P36" s="7"/>
      <c r="Q36" s="25">
        <f t="shared" si="5"/>
        <v>4091.9140448471103</v>
      </c>
      <c r="R36" s="24">
        <f t="shared" si="6"/>
        <v>539.66870773918106</v>
      </c>
      <c r="S36" s="7"/>
      <c r="T36" s="25">
        <f t="shared" si="7"/>
        <v>-0.99434293186367406</v>
      </c>
      <c r="U36" s="24">
        <f t="shared" si="8"/>
        <v>0.13190597483241395</v>
      </c>
      <c r="V36" s="7"/>
      <c r="W36" s="25">
        <f t="shared" si="9"/>
        <v>-0.99460771134004033</v>
      </c>
      <c r="X36" s="24">
        <f t="shared" si="10"/>
        <v>89.945049620651389</v>
      </c>
      <c r="Y36" s="7"/>
      <c r="Z36" s="25">
        <f t="shared" si="11"/>
        <v>623</v>
      </c>
      <c r="AA36" s="17">
        <f t="shared" si="15"/>
        <v>90.035999999999973</v>
      </c>
      <c r="AB36" s="24">
        <f t="shared" si="12"/>
        <v>1.571424645325614</v>
      </c>
      <c r="AC36" s="17">
        <f t="shared" si="13"/>
        <v>-9.0950379348583965E-2</v>
      </c>
      <c r="AD36" s="17">
        <f t="shared" ca="1" si="14"/>
        <v>0.12531809773511782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15246</v>
      </c>
      <c r="D37" s="17">
        <v>13707</v>
      </c>
      <c r="E37" s="17">
        <v>11255</v>
      </c>
      <c r="F37" s="17">
        <v>12767</v>
      </c>
      <c r="G37" s="24"/>
      <c r="H37" s="7"/>
      <c r="I37" s="25">
        <f t="shared" si="0"/>
        <v>3991</v>
      </c>
      <c r="J37" s="24">
        <f t="shared" si="0"/>
        <v>940</v>
      </c>
      <c r="K37" s="7"/>
      <c r="L37" s="25">
        <f t="shared" si="3"/>
        <v>3991.5508376533076</v>
      </c>
      <c r="M37" s="17">
        <f t="shared" si="1"/>
        <v>0.30342212030137239</v>
      </c>
      <c r="N37" s="17">
        <f t="shared" si="4"/>
        <v>943.40624515822901</v>
      </c>
      <c r="O37" s="24">
        <f t="shared" si="2"/>
        <v>11.602506077958589</v>
      </c>
      <c r="P37" s="7"/>
      <c r="Q37" s="25">
        <f t="shared" si="5"/>
        <v>4010.9140448471103</v>
      </c>
      <c r="R37" s="24">
        <f t="shared" si="6"/>
        <v>937.66870773918106</v>
      </c>
      <c r="S37" s="7"/>
      <c r="T37" s="25">
        <f t="shared" si="7"/>
        <v>-0.97465977708617257</v>
      </c>
      <c r="U37" s="24">
        <f t="shared" si="8"/>
        <v>0.22918524492986242</v>
      </c>
      <c r="V37" s="7"/>
      <c r="W37" s="25">
        <f t="shared" si="9"/>
        <v>-0.97511833410780879</v>
      </c>
      <c r="X37" s="24">
        <f t="shared" si="10"/>
        <v>95.61686212937451</v>
      </c>
      <c r="Y37" s="7"/>
      <c r="Z37" s="25">
        <f t="shared" si="11"/>
        <v>623</v>
      </c>
      <c r="AA37" s="17">
        <f t="shared" si="15"/>
        <v>95.642999999999972</v>
      </c>
      <c r="AB37" s="24">
        <f t="shared" si="12"/>
        <v>1.6692852564849363</v>
      </c>
      <c r="AC37" s="17">
        <f t="shared" si="13"/>
        <v>-2.6137870625461801E-2</v>
      </c>
      <c r="AD37" s="17">
        <f t="shared" ca="1" si="14"/>
        <v>3.0435625019180179E-2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15198</v>
      </c>
      <c r="D38" s="17">
        <v>13911</v>
      </c>
      <c r="E38" s="17">
        <v>11319</v>
      </c>
      <c r="F38" s="17">
        <v>12579</v>
      </c>
      <c r="G38" s="24"/>
      <c r="H38" s="7"/>
      <c r="I38" s="25">
        <f t="shared" si="0"/>
        <v>3879</v>
      </c>
      <c r="J38" s="24">
        <f t="shared" si="0"/>
        <v>1332</v>
      </c>
      <c r="K38" s="7"/>
      <c r="L38" s="25">
        <f t="shared" si="3"/>
        <v>3875.8527731277886</v>
      </c>
      <c r="M38" s="17">
        <f t="shared" si="1"/>
        <v>9.9050369851694064</v>
      </c>
      <c r="N38" s="17">
        <f t="shared" si="4"/>
        <v>1338.7373001463111</v>
      </c>
      <c r="O38" s="24">
        <f t="shared" si="2"/>
        <v>45.391213261483564</v>
      </c>
      <c r="P38" s="7"/>
      <c r="Q38" s="25">
        <f t="shared" si="5"/>
        <v>3898.9140448471103</v>
      </c>
      <c r="R38" s="24">
        <f t="shared" si="6"/>
        <v>1329.6687077391812</v>
      </c>
      <c r="S38" s="7"/>
      <c r="T38" s="25">
        <f t="shared" si="7"/>
        <v>-0.94744356307283728</v>
      </c>
      <c r="U38" s="24">
        <f t="shared" si="8"/>
        <v>0.32499799336755036</v>
      </c>
      <c r="V38" s="7"/>
      <c r="W38" s="25">
        <f t="shared" si="9"/>
        <v>-0.94809296082985628</v>
      </c>
      <c r="X38" s="24">
        <f t="shared" si="10"/>
        <v>101.31177208814313</v>
      </c>
      <c r="Y38" s="7"/>
      <c r="Z38" s="25">
        <f t="shared" si="11"/>
        <v>640</v>
      </c>
      <c r="AA38" s="17">
        <f t="shared" si="15"/>
        <v>101.40299999999998</v>
      </c>
      <c r="AB38" s="24">
        <f t="shared" si="12"/>
        <v>1.7698162213998097</v>
      </c>
      <c r="AC38" s="17">
        <f t="shared" si="13"/>
        <v>-9.1227911856847754E-2</v>
      </c>
      <c r="AD38" s="17">
        <f t="shared" ca="1" si="14"/>
        <v>7.2832521887676194E-2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15129</v>
      </c>
      <c r="D39" s="17">
        <v>14105</v>
      </c>
      <c r="E39" s="17">
        <v>11397</v>
      </c>
      <c r="F39" s="17">
        <v>12391</v>
      </c>
      <c r="G39" s="24"/>
      <c r="H39" s="7"/>
      <c r="I39" s="25">
        <f t="shared" si="0"/>
        <v>3732</v>
      </c>
      <c r="J39" s="24">
        <f t="shared" si="0"/>
        <v>1714</v>
      </c>
      <c r="K39" s="7"/>
      <c r="L39" s="25">
        <f t="shared" si="3"/>
        <v>3722.1513749234341</v>
      </c>
      <c r="M39" s="17">
        <f t="shared" si="1"/>
        <v>96.995415898762587</v>
      </c>
      <c r="N39" s="17">
        <f t="shared" si="4"/>
        <v>1717.6652444896306</v>
      </c>
      <c r="O39" s="24">
        <f t="shared" si="2"/>
        <v>13.434017168767442</v>
      </c>
      <c r="P39" s="7"/>
      <c r="Q39" s="25">
        <f t="shared" si="5"/>
        <v>3751.9140448471103</v>
      </c>
      <c r="R39" s="24">
        <f t="shared" si="6"/>
        <v>1711.6687077391812</v>
      </c>
      <c r="S39" s="7"/>
      <c r="T39" s="25">
        <f t="shared" si="7"/>
        <v>-0.91172228218033469</v>
      </c>
      <c r="U39" s="24">
        <f t="shared" si="8"/>
        <v>0.4183665390389707</v>
      </c>
      <c r="V39" s="7"/>
      <c r="W39" s="25">
        <f t="shared" si="9"/>
        <v>-0.91255763402798729</v>
      </c>
      <c r="X39" s="24">
        <f t="shared" si="10"/>
        <v>107.01982645234705</v>
      </c>
      <c r="Y39" s="7"/>
      <c r="Z39" s="25">
        <f t="shared" si="11"/>
        <v>635</v>
      </c>
      <c r="AA39" s="17">
        <f t="shared" si="15"/>
        <v>107.11799999999998</v>
      </c>
      <c r="AB39" s="24">
        <f t="shared" si="12"/>
        <v>1.8695617881512854</v>
      </c>
      <c r="AC39" s="17">
        <f t="shared" si="13"/>
        <v>-9.8173547652933735E-2</v>
      </c>
      <c r="AD39" s="17">
        <f t="shared" ca="1" si="14"/>
        <v>2.1162828527764077E-2</v>
      </c>
      <c r="AE39" s="17">
        <v>130</v>
      </c>
    </row>
    <row r="40" spans="1:31" s="17" customFormat="1" x14ac:dyDescent="0.25">
      <c r="A40" s="17">
        <v>20</v>
      </c>
      <c r="B40" s="17">
        <v>618</v>
      </c>
      <c r="C40" s="17">
        <v>15032</v>
      </c>
      <c r="D40" s="17">
        <v>14282</v>
      </c>
      <c r="E40" s="17">
        <v>11491</v>
      </c>
      <c r="F40" s="17">
        <v>12216</v>
      </c>
      <c r="G40" s="24"/>
      <c r="H40" s="7"/>
      <c r="I40" s="25">
        <f t="shared" si="0"/>
        <v>3541</v>
      </c>
      <c r="J40" s="24">
        <f t="shared" si="0"/>
        <v>2066</v>
      </c>
      <c r="K40" s="7"/>
      <c r="L40" s="25">
        <f t="shared" si="3"/>
        <v>3536.8082122404626</v>
      </c>
      <c r="M40" s="17">
        <f t="shared" si="1"/>
        <v>17.571084621007738</v>
      </c>
      <c r="N40" s="17">
        <f t="shared" si="4"/>
        <v>2070.1222886580495</v>
      </c>
      <c r="O40" s="24">
        <f t="shared" si="2"/>
        <v>16.993263780283186</v>
      </c>
      <c r="P40" s="7"/>
      <c r="Q40" s="25">
        <f t="shared" si="5"/>
        <v>3560.9140448471103</v>
      </c>
      <c r="R40" s="24">
        <f t="shared" si="6"/>
        <v>2063.6687077391812</v>
      </c>
      <c r="S40" s="7"/>
      <c r="T40" s="25">
        <f t="shared" si="7"/>
        <v>-0.86530891721116465</v>
      </c>
      <c r="U40" s="24">
        <f t="shared" si="8"/>
        <v>0.50440247641158842</v>
      </c>
      <c r="V40" s="7"/>
      <c r="W40" s="25">
        <f t="shared" si="9"/>
        <v>-0.86631559263573299</v>
      </c>
      <c r="X40" s="24">
        <f t="shared" si="10"/>
        <v>112.6001255836905</v>
      </c>
      <c r="Y40" s="7"/>
      <c r="Z40" s="25">
        <f t="shared" si="11"/>
        <v>618</v>
      </c>
      <c r="AA40" s="17">
        <f t="shared" si="15"/>
        <v>112.67999999999998</v>
      </c>
      <c r="AB40" s="24">
        <f t="shared" si="12"/>
        <v>1.9666370011472101</v>
      </c>
      <c r="AC40" s="17">
        <f t="shared" si="13"/>
        <v>-7.9874416309479557E-2</v>
      </c>
      <c r="AD40" s="17">
        <f t="shared" ca="1" si="14"/>
        <v>4.6103288519546481E-2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14921</v>
      </c>
      <c r="D41" s="17">
        <v>14445</v>
      </c>
      <c r="E41" s="17">
        <v>11599</v>
      </c>
      <c r="F41" s="17">
        <v>12048</v>
      </c>
      <c r="G41" s="24"/>
      <c r="H41" s="7"/>
      <c r="I41" s="25">
        <f t="shared" si="0"/>
        <v>3322</v>
      </c>
      <c r="J41" s="24">
        <f t="shared" si="0"/>
        <v>2397</v>
      </c>
      <c r="K41" s="7"/>
      <c r="L41" s="25">
        <f t="shared" si="3"/>
        <v>3320.2331297027658</v>
      </c>
      <c r="M41" s="17">
        <f t="shared" si="1"/>
        <v>3.1218306472483413</v>
      </c>
      <c r="N41" s="17">
        <f t="shared" si="4"/>
        <v>2399.9981423512577</v>
      </c>
      <c r="O41" s="24">
        <f t="shared" si="2"/>
        <v>8.9888575584049537</v>
      </c>
      <c r="P41" s="7"/>
      <c r="Q41" s="25">
        <f t="shared" si="5"/>
        <v>3341.9140448471103</v>
      </c>
      <c r="R41" s="24">
        <f t="shared" si="6"/>
        <v>2394.6687077391812</v>
      </c>
      <c r="S41" s="7"/>
      <c r="T41" s="25">
        <f t="shared" si="7"/>
        <v>-0.81209149873866082</v>
      </c>
      <c r="U41" s="24">
        <f t="shared" si="8"/>
        <v>0.58530558797504428</v>
      </c>
      <c r="V41" s="7"/>
      <c r="W41" s="25">
        <f t="shared" si="9"/>
        <v>-0.81325925773099295</v>
      </c>
      <c r="X41" s="24">
        <f t="shared" si="10"/>
        <v>118.13320475737203</v>
      </c>
      <c r="Y41" s="7"/>
      <c r="Z41" s="25">
        <f t="shared" si="11"/>
        <v>612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-5.479524262794655E-2</v>
      </c>
      <c r="AD41" s="17">
        <f t="shared" ca="1" si="14"/>
        <v>3.0451450112693124E-2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14794</v>
      </c>
      <c r="D42" s="17">
        <v>14592</v>
      </c>
      <c r="E42" s="17">
        <v>11722</v>
      </c>
      <c r="F42" s="17">
        <v>11890</v>
      </c>
      <c r="G42" s="24"/>
      <c r="H42" s="7"/>
      <c r="I42" s="25">
        <f t="shared" si="0"/>
        <v>3072</v>
      </c>
      <c r="J42" s="24">
        <f t="shared" si="0"/>
        <v>2702</v>
      </c>
      <c r="K42" s="7"/>
      <c r="L42" s="25">
        <f t="shared" si="3"/>
        <v>3073.2230145851881</v>
      </c>
      <c r="M42" s="17">
        <f t="shared" si="1"/>
        <v>1.4957646755829155</v>
      </c>
      <c r="N42" s="17">
        <f t="shared" si="4"/>
        <v>2707.2714291629159</v>
      </c>
      <c r="O42" s="24">
        <f t="shared" si="2"/>
        <v>27.78796541963986</v>
      </c>
      <c r="P42" s="7"/>
      <c r="Q42" s="25">
        <f t="shared" si="5"/>
        <v>3091.9140448471103</v>
      </c>
      <c r="R42" s="24">
        <f t="shared" si="6"/>
        <v>2699.6687077391812</v>
      </c>
      <c r="S42" s="7"/>
      <c r="T42" s="25">
        <f t="shared" si="7"/>
        <v>-0.75134102103032308</v>
      </c>
      <c r="U42" s="24">
        <f t="shared" si="8"/>
        <v>0.65985377234620457</v>
      </c>
      <c r="V42" s="7"/>
      <c r="W42" s="25">
        <f t="shared" si="9"/>
        <v>-0.75265718725229691</v>
      </c>
      <c r="X42" s="24">
        <f t="shared" si="10"/>
        <v>123.63151598398065</v>
      </c>
      <c r="Y42" s="7"/>
      <c r="Z42" s="25">
        <f t="shared" si="11"/>
        <v>611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-5.5484016019320848E-2</v>
      </c>
      <c r="AD42" s="17">
        <f t="shared" ca="1" si="14"/>
        <v>5.1844277574033981E-2</v>
      </c>
      <c r="AE42" s="17">
        <v>127</v>
      </c>
    </row>
    <row r="43" spans="1:31" s="17" customFormat="1" x14ac:dyDescent="0.25">
      <c r="A43" s="17">
        <v>23</v>
      </c>
      <c r="B43" s="17">
        <v>613</v>
      </c>
      <c r="C43" s="17">
        <v>14661</v>
      </c>
      <c r="D43" s="17">
        <v>14744</v>
      </c>
      <c r="E43" s="17">
        <v>11863</v>
      </c>
      <c r="F43" s="17">
        <v>11750</v>
      </c>
      <c r="G43" s="24"/>
      <c r="H43" s="7"/>
      <c r="I43" s="25">
        <f t="shared" si="0"/>
        <v>2798</v>
      </c>
      <c r="J43" s="24">
        <f t="shared" si="0"/>
        <v>2994</v>
      </c>
      <c r="K43" s="7"/>
      <c r="L43" s="25">
        <f t="shared" si="3"/>
        <v>2796.7793258797028</v>
      </c>
      <c r="M43" s="17">
        <f t="shared" si="1"/>
        <v>1.4900453079633182</v>
      </c>
      <c r="N43" s="17">
        <f t="shared" si="4"/>
        <v>2990.5528654118152</v>
      </c>
      <c r="O43" s="24">
        <f t="shared" si="2"/>
        <v>11.88273686905986</v>
      </c>
      <c r="P43" s="7"/>
      <c r="Q43" s="25">
        <f t="shared" si="5"/>
        <v>2817.9140448471103</v>
      </c>
      <c r="R43" s="24">
        <f t="shared" si="6"/>
        <v>2991.6687077391812</v>
      </c>
      <c r="S43" s="7"/>
      <c r="T43" s="25">
        <f t="shared" si="7"/>
        <v>-0.68475849746198492</v>
      </c>
      <c r="U43" s="24">
        <f t="shared" si="8"/>
        <v>0.73122449312121696</v>
      </c>
      <c r="V43" s="7"/>
      <c r="W43" s="25">
        <f t="shared" si="9"/>
        <v>-0.68621672864495742</v>
      </c>
      <c r="X43" s="24">
        <f t="shared" si="10"/>
        <v>129.20919665796606</v>
      </c>
      <c r="Y43" s="7"/>
      <c r="Z43" s="25">
        <f t="shared" si="11"/>
        <v>613</v>
      </c>
      <c r="AA43" s="17">
        <f t="shared" si="15"/>
        <v>129.20399999999998</v>
      </c>
      <c r="AB43" s="24">
        <f t="shared" si="12"/>
        <v>2.255035206746753</v>
      </c>
      <c r="AC43" s="17">
        <f t="shared" si="13"/>
        <v>5.196657966081375E-3</v>
      </c>
      <c r="AD43" s="17">
        <f t="shared" ca="1" si="14"/>
        <v>6.6102993696432577E-2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14503</v>
      </c>
      <c r="D44" s="17">
        <v>14878</v>
      </c>
      <c r="E44" s="17">
        <v>12021</v>
      </c>
      <c r="F44" s="17">
        <v>11621</v>
      </c>
      <c r="G44" s="24"/>
      <c r="H44" s="7"/>
      <c r="I44" s="25">
        <f t="shared" si="0"/>
        <v>2482</v>
      </c>
      <c r="J44" s="24">
        <f t="shared" si="0"/>
        <v>3257</v>
      </c>
      <c r="K44" s="7"/>
      <c r="L44" s="25">
        <f t="shared" si="3"/>
        <v>2483.4294928486188</v>
      </c>
      <c r="M44" s="17">
        <f t="shared" si="1"/>
        <v>2.0434498042522709</v>
      </c>
      <c r="N44" s="17">
        <f t="shared" si="4"/>
        <v>3254.4149749306384</v>
      </c>
      <c r="O44" s="24">
        <f t="shared" si="2"/>
        <v>6.6823546092277564</v>
      </c>
      <c r="P44" s="7"/>
      <c r="Q44" s="25">
        <f t="shared" si="5"/>
        <v>2501.9140448471103</v>
      </c>
      <c r="R44" s="24">
        <f t="shared" si="6"/>
        <v>3254.6687077391812</v>
      </c>
      <c r="S44" s="7"/>
      <c r="T44" s="25">
        <f t="shared" si="7"/>
        <v>-0.60796989363864595</v>
      </c>
      <c r="U44" s="24">
        <f t="shared" si="8"/>
        <v>0.79550702587405353</v>
      </c>
      <c r="V44" s="7"/>
      <c r="W44" s="25">
        <f t="shared" si="9"/>
        <v>-0.60955604720991852</v>
      </c>
      <c r="X44" s="24">
        <f t="shared" si="10"/>
        <v>134.92941887067025</v>
      </c>
      <c r="Y44" s="7"/>
      <c r="Z44" s="25">
        <f t="shared" si="11"/>
        <v>634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1.941887067027892E-2</v>
      </c>
      <c r="AD44" s="17">
        <f t="shared" ca="1" si="14"/>
        <v>1.4524770840495194E-2</v>
      </c>
      <c r="AE44" s="17">
        <v>125</v>
      </c>
    </row>
    <row r="45" spans="1:31" s="17" customFormat="1" x14ac:dyDescent="0.25">
      <c r="A45" s="17">
        <v>25</v>
      </c>
      <c r="B45" s="17">
        <v>638</v>
      </c>
      <c r="C45" s="17">
        <v>14333</v>
      </c>
      <c r="D45" s="17">
        <v>14993</v>
      </c>
      <c r="E45" s="17">
        <v>12192</v>
      </c>
      <c r="F45" s="17">
        <v>11503</v>
      </c>
      <c r="G45" s="24"/>
      <c r="H45" s="7"/>
      <c r="I45" s="25">
        <f t="shared" si="0"/>
        <v>2141</v>
      </c>
      <c r="J45" s="24">
        <f t="shared" si="0"/>
        <v>3490</v>
      </c>
      <c r="K45" s="7"/>
      <c r="L45" s="25">
        <f t="shared" si="3"/>
        <v>2143.0513931863029</v>
      </c>
      <c r="M45" s="17">
        <f t="shared" si="1"/>
        <v>4.2082140048099763</v>
      </c>
      <c r="N45" s="17">
        <f t="shared" si="4"/>
        <v>3487.4362474978002</v>
      </c>
      <c r="O45" s="24">
        <f t="shared" si="2"/>
        <v>6.5728268925357582</v>
      </c>
      <c r="P45" s="7"/>
      <c r="Q45" s="25">
        <f t="shared" si="5"/>
        <v>2160.9140448471103</v>
      </c>
      <c r="R45" s="24">
        <f t="shared" si="6"/>
        <v>3487.6687077391812</v>
      </c>
      <c r="S45" s="7"/>
      <c r="T45" s="25">
        <f t="shared" si="7"/>
        <v>-0.52510624204447331</v>
      </c>
      <c r="U45" s="24">
        <f t="shared" si="8"/>
        <v>0.85245695032808733</v>
      </c>
      <c r="V45" s="7"/>
      <c r="W45" s="25">
        <f t="shared" si="9"/>
        <v>-0.52680569665409949</v>
      </c>
      <c r="X45" s="24">
        <f t="shared" si="10"/>
        <v>140.6750572012653</v>
      </c>
      <c r="Y45" s="7"/>
      <c r="Z45" s="25">
        <f t="shared" si="11"/>
        <v>638</v>
      </c>
      <c r="AA45" s="17">
        <f t="shared" si="15"/>
        <v>140.65199999999996</v>
      </c>
      <c r="AB45" s="24">
        <f t="shared" si="12"/>
        <v>2.4548404995150639</v>
      </c>
      <c r="AC45" s="17">
        <f t="shared" si="13"/>
        <v>2.3057201265345384E-2</v>
      </c>
      <c r="AD45" s="17">
        <f t="shared" ca="1" si="14"/>
        <v>9.6249357045365969E-2</v>
      </c>
      <c r="AE45" s="17">
        <v>124</v>
      </c>
    </row>
    <row r="46" spans="1:31" s="17" customFormat="1" x14ac:dyDescent="0.25">
      <c r="A46" s="17">
        <v>26</v>
      </c>
      <c r="B46" s="17">
        <v>626</v>
      </c>
      <c r="C46" s="17">
        <v>14154</v>
      </c>
      <c r="D46" s="17">
        <v>15091</v>
      </c>
      <c r="E46" s="17">
        <v>12371</v>
      </c>
      <c r="F46" s="17">
        <v>11406</v>
      </c>
      <c r="G46" s="24"/>
      <c r="H46" s="7"/>
      <c r="I46" s="25">
        <f t="shared" si="0"/>
        <v>1783</v>
      </c>
      <c r="J46" s="24">
        <f t="shared" si="0"/>
        <v>3685</v>
      </c>
      <c r="K46" s="7"/>
      <c r="L46" s="25">
        <f t="shared" si="3"/>
        <v>1787.9433540408415</v>
      </c>
      <c r="M46" s="17">
        <f t="shared" si="1"/>
        <v>24.436749173104392</v>
      </c>
      <c r="N46" s="17">
        <f t="shared" si="4"/>
        <v>3682.1284912182077</v>
      </c>
      <c r="O46" s="24">
        <f t="shared" si="2"/>
        <v>8.2455626839101388</v>
      </c>
      <c r="P46" s="7"/>
      <c r="Q46" s="25">
        <f t="shared" si="5"/>
        <v>1802.9140448471101</v>
      </c>
      <c r="R46" s="24">
        <f t="shared" si="6"/>
        <v>3682.6687077391812</v>
      </c>
      <c r="S46" s="7"/>
      <c r="T46" s="25">
        <f t="shared" si="7"/>
        <v>-0.4381115579661336</v>
      </c>
      <c r="U46" s="24">
        <f t="shared" si="8"/>
        <v>0.90011890427030461</v>
      </c>
      <c r="V46" s="7"/>
      <c r="W46" s="25">
        <f t="shared" si="9"/>
        <v>-0.43990580031130316</v>
      </c>
      <c r="X46" s="24">
        <f t="shared" si="10"/>
        <v>146.34483591856974</v>
      </c>
      <c r="Y46" s="7"/>
      <c r="Z46" s="25">
        <f t="shared" si="11"/>
        <v>626</v>
      </c>
      <c r="AA46" s="17">
        <f t="shared" si="15"/>
        <v>146.28599999999994</v>
      </c>
      <c r="AB46" s="24">
        <f t="shared" si="12"/>
        <v>2.5531723495724239</v>
      </c>
      <c r="AC46" s="17">
        <f t="shared" si="13"/>
        <v>5.8835918569798196E-2</v>
      </c>
      <c r="AD46" s="17">
        <f t="shared" ca="1" si="14"/>
        <v>3.5462134160468395E-2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13975</v>
      </c>
      <c r="D47" s="17">
        <v>15187</v>
      </c>
      <c r="E47" s="17">
        <v>12563</v>
      </c>
      <c r="F47" s="17">
        <v>11331</v>
      </c>
      <c r="G47" s="24"/>
      <c r="H47" s="7"/>
      <c r="I47" s="25">
        <f t="shared" si="0"/>
        <v>1412</v>
      </c>
      <c r="J47" s="24">
        <f t="shared" si="0"/>
        <v>3856</v>
      </c>
      <c r="K47" s="7"/>
      <c r="L47" s="25">
        <f t="shared" si="3"/>
        <v>1414.750491872534</v>
      </c>
      <c r="M47" s="17">
        <f t="shared" si="1"/>
        <v>7.5652055408755068</v>
      </c>
      <c r="N47" s="17">
        <f t="shared" si="4"/>
        <v>3841.5291488251805</v>
      </c>
      <c r="O47" s="24">
        <f t="shared" si="2"/>
        <v>209.40553372377411</v>
      </c>
      <c r="P47" s="7"/>
      <c r="Q47" s="25">
        <f t="shared" si="5"/>
        <v>1431.9140448471101</v>
      </c>
      <c r="R47" s="24">
        <f t="shared" si="6"/>
        <v>3853.6687077391812</v>
      </c>
      <c r="S47" s="7"/>
      <c r="T47" s="25">
        <f t="shared" si="7"/>
        <v>-0.34795784904696037</v>
      </c>
      <c r="U47" s="24">
        <f t="shared" si="8"/>
        <v>0.94191477157347969</v>
      </c>
      <c r="V47" s="7"/>
      <c r="W47" s="25">
        <f t="shared" si="9"/>
        <v>-0.34983518542384245</v>
      </c>
      <c r="X47" s="24">
        <f t="shared" si="10"/>
        <v>152.01507842133458</v>
      </c>
      <c r="Y47" s="7"/>
      <c r="Z47" s="25">
        <f t="shared" si="11"/>
        <v>627</v>
      </c>
      <c r="AA47" s="17">
        <f t="shared" si="15"/>
        <v>151.92899999999995</v>
      </c>
      <c r="AB47" s="24">
        <f t="shared" si="12"/>
        <v>2.6516612792624636</v>
      </c>
      <c r="AC47" s="17">
        <f t="shared" si="13"/>
        <v>8.6078421334633504E-2</v>
      </c>
      <c r="AD47" s="17">
        <f t="shared" ca="1" si="14"/>
        <v>-7.2647946779824224E-2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13764</v>
      </c>
      <c r="D48" s="17">
        <v>15225</v>
      </c>
      <c r="E48" s="17">
        <v>12743</v>
      </c>
      <c r="F48" s="17">
        <v>11255</v>
      </c>
      <c r="G48" s="24"/>
      <c r="H48" s="7"/>
      <c r="I48" s="25">
        <f t="shared" si="0"/>
        <v>1021</v>
      </c>
      <c r="J48" s="24">
        <f t="shared" si="0"/>
        <v>3970</v>
      </c>
      <c r="K48" s="7"/>
      <c r="L48" s="25">
        <f t="shared" si="3"/>
        <v>1025.7638031153651</v>
      </c>
      <c r="M48" s="17">
        <f t="shared" si="1"/>
        <v>22.69382012196257</v>
      </c>
      <c r="N48" s="17">
        <f t="shared" si="4"/>
        <v>3964.2497941383072</v>
      </c>
      <c r="O48" s="24">
        <f t="shared" si="2"/>
        <v>33.064867451846787</v>
      </c>
      <c r="P48" s="7"/>
      <c r="Q48" s="25">
        <f t="shared" si="5"/>
        <v>1040.9140448471101</v>
      </c>
      <c r="R48" s="24">
        <f t="shared" si="6"/>
        <v>3967.6687077391812</v>
      </c>
      <c r="S48" s="7"/>
      <c r="T48" s="25">
        <f t="shared" si="7"/>
        <v>-0.25294410191112016</v>
      </c>
      <c r="U48" s="24">
        <f t="shared" si="8"/>
        <v>0.96977868310892967</v>
      </c>
      <c r="V48" s="7"/>
      <c r="W48" s="25">
        <f t="shared" si="9"/>
        <v>-0.25487676501817003</v>
      </c>
      <c r="X48" s="24">
        <f t="shared" si="10"/>
        <v>157.66507542230147</v>
      </c>
      <c r="Y48" s="7"/>
      <c r="Z48" s="25">
        <f t="shared" si="11"/>
        <v>630</v>
      </c>
      <c r="AA48" s="17">
        <f t="shared" si="15"/>
        <v>157.59899999999993</v>
      </c>
      <c r="AB48" s="24">
        <f t="shared" si="12"/>
        <v>2.7506214478505422</v>
      </c>
      <c r="AC48" s="17">
        <f t="shared" si="13"/>
        <v>6.6075422301537401E-2</v>
      </c>
      <c r="AD48" s="17">
        <f t="shared" ca="1" si="14"/>
        <v>7.6348121790260848E-2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13585</v>
      </c>
      <c r="D49" s="17">
        <v>15278</v>
      </c>
      <c r="E49" s="17">
        <v>12945</v>
      </c>
      <c r="F49" s="17">
        <v>11227</v>
      </c>
      <c r="G49" s="24"/>
      <c r="H49" s="7"/>
      <c r="I49" s="25">
        <f t="shared" si="0"/>
        <v>640</v>
      </c>
      <c r="J49" s="24">
        <f t="shared" si="0"/>
        <v>4051</v>
      </c>
      <c r="K49" s="7"/>
      <c r="L49" s="25">
        <f t="shared" si="3"/>
        <v>641.24834251861671</v>
      </c>
      <c r="M49" s="17">
        <f t="shared" si="1"/>
        <v>1.55835904378631</v>
      </c>
      <c r="N49" s="17">
        <f t="shared" si="4"/>
        <v>4045.8665121586264</v>
      </c>
      <c r="O49" s="24">
        <f t="shared" si="2"/>
        <v>26.352697417530663</v>
      </c>
      <c r="P49" s="7"/>
      <c r="Q49" s="25">
        <f t="shared" si="5"/>
        <v>659.91404484711006</v>
      </c>
      <c r="R49" s="24">
        <f t="shared" si="6"/>
        <v>4048.6687077391812</v>
      </c>
      <c r="S49" s="7"/>
      <c r="T49" s="25">
        <f t="shared" si="7"/>
        <v>-0.16036037388361341</v>
      </c>
      <c r="U49" s="24">
        <f t="shared" si="8"/>
        <v>0.98957672551569686</v>
      </c>
      <c r="V49" s="7"/>
      <c r="W49" s="25">
        <f t="shared" si="9"/>
        <v>-0.1623322983222811</v>
      </c>
      <c r="X49" s="24">
        <f t="shared" si="10"/>
        <v>163.07455388226879</v>
      </c>
      <c r="Y49" s="7"/>
      <c r="Z49" s="25">
        <f t="shared" si="11"/>
        <v>607</v>
      </c>
      <c r="AA49" s="17">
        <f t="shared" si="15"/>
        <v>163.06199999999993</v>
      </c>
      <c r="AB49" s="24">
        <f t="shared" si="12"/>
        <v>2.8459687848869923</v>
      </c>
      <c r="AC49" s="17">
        <f t="shared" si="13"/>
        <v>1.2553882268861116E-2</v>
      </c>
      <c r="AD49" s="17">
        <f t="shared" ca="1" si="14"/>
        <v>5.0100276100636165E-2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13393</v>
      </c>
      <c r="D50" s="17">
        <v>15314</v>
      </c>
      <c r="E50" s="17">
        <v>13154</v>
      </c>
      <c r="F50" s="17">
        <v>11209</v>
      </c>
      <c r="G50" s="24"/>
      <c r="H50" s="7"/>
      <c r="I50" s="25">
        <f t="shared" si="0"/>
        <v>239</v>
      </c>
      <c r="J50" s="24">
        <f t="shared" si="0"/>
        <v>4105</v>
      </c>
      <c r="K50" s="7"/>
      <c r="L50" s="25">
        <f t="shared" si="3"/>
        <v>248.13683257384443</v>
      </c>
      <c r="M50" s="17">
        <f t="shared" si="1"/>
        <v>83.481709482464623</v>
      </c>
      <c r="N50" s="17">
        <f t="shared" si="4"/>
        <v>4090.9605897184078</v>
      </c>
      <c r="O50" s="24">
        <f t="shared" si="2"/>
        <v>197.1050410548755</v>
      </c>
      <c r="P50" s="7"/>
      <c r="Q50" s="25">
        <f t="shared" si="5"/>
        <v>258.91404484711012</v>
      </c>
      <c r="R50" s="24">
        <f t="shared" si="6"/>
        <v>4102.6687077391807</v>
      </c>
      <c r="S50" s="7"/>
      <c r="T50" s="25">
        <f t="shared" si="7"/>
        <v>-6.2916607639439695E-2</v>
      </c>
      <c r="U50" s="24">
        <f t="shared" si="8"/>
        <v>1.0027754204535415</v>
      </c>
      <c r="V50" s="7"/>
      <c r="W50" s="25">
        <f t="shared" si="9"/>
        <v>-6.4914635400532855E-2</v>
      </c>
      <c r="X50" s="24">
        <f t="shared" si="10"/>
        <v>168.68663238014835</v>
      </c>
      <c r="Y50" s="7"/>
      <c r="Z50" s="25">
        <f t="shared" si="11"/>
        <v>611</v>
      </c>
      <c r="AA50" s="17">
        <f t="shared" si="15"/>
        <v>168.56099999999992</v>
      </c>
      <c r="AB50" s="24">
        <f t="shared" si="12"/>
        <v>2.9419444404541606</v>
      </c>
      <c r="AC50" s="17">
        <f t="shared" si="13"/>
        <v>0.12563238014843137</v>
      </c>
      <c r="AD50" s="17">
        <f t="shared" ca="1" si="14"/>
        <v>-2.0985764701492826E-2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13178</v>
      </c>
      <c r="D51" s="17">
        <v>15296</v>
      </c>
      <c r="E51" s="17">
        <v>13338</v>
      </c>
      <c r="F51" s="17">
        <v>11196</v>
      </c>
      <c r="G51" s="24"/>
      <c r="H51" s="7"/>
      <c r="I51" s="25">
        <f t="shared" si="0"/>
        <v>-160</v>
      </c>
      <c r="J51" s="24">
        <f t="shared" si="0"/>
        <v>4100</v>
      </c>
      <c r="K51" s="7"/>
      <c r="L51" s="25">
        <f t="shared" si="3"/>
        <v>-157.15575426979802</v>
      </c>
      <c r="M51" s="17">
        <f t="shared" si="1"/>
        <v>8.0897337737721724</v>
      </c>
      <c r="N51" s="17">
        <f t="shared" si="4"/>
        <v>4098.1692901999113</v>
      </c>
      <c r="O51" s="24">
        <f t="shared" si="2"/>
        <v>3.3514983721408012</v>
      </c>
      <c r="P51" s="7"/>
      <c r="Q51" s="25">
        <f t="shared" si="5"/>
        <v>-140.08595515288988</v>
      </c>
      <c r="R51" s="24">
        <f t="shared" si="6"/>
        <v>4097.6687077391807</v>
      </c>
      <c r="S51" s="7"/>
      <c r="T51" s="25">
        <f t="shared" si="7"/>
        <v>3.4041154783067351E-2</v>
      </c>
      <c r="U51" s="24">
        <f t="shared" si="8"/>
        <v>1.0015533190704078</v>
      </c>
      <c r="V51" s="7"/>
      <c r="W51" s="25">
        <f t="shared" si="9"/>
        <v>3.2045754343234208E-2</v>
      </c>
      <c r="X51" s="24">
        <f t="shared" si="10"/>
        <v>174.22311846663865</v>
      </c>
      <c r="Y51" s="7"/>
      <c r="Z51" s="25">
        <f t="shared" si="11"/>
        <v>626</v>
      </c>
      <c r="AA51" s="17">
        <f t="shared" si="15"/>
        <v>174.19499999999991</v>
      </c>
      <c r="AB51" s="24">
        <f t="shared" si="12"/>
        <v>3.040276290511521</v>
      </c>
      <c r="AC51" s="17">
        <f t="shared" si="13"/>
        <v>2.8118466638744621E-2</v>
      </c>
      <c r="AD51" s="17">
        <f t="shared" ca="1" si="14"/>
        <v>9.2700734717368505E-2</v>
      </c>
      <c r="AE51" s="17">
        <v>118</v>
      </c>
    </row>
    <row r="52" spans="1:31" s="17" customFormat="1" x14ac:dyDescent="0.25">
      <c r="A52" s="17">
        <v>32</v>
      </c>
      <c r="B52" s="17">
        <v>625</v>
      </c>
      <c r="C52" s="17">
        <v>12983</v>
      </c>
      <c r="D52" s="17">
        <v>15284</v>
      </c>
      <c r="E52" s="17">
        <v>13542</v>
      </c>
      <c r="F52" s="17">
        <v>11214</v>
      </c>
      <c r="G52" s="24"/>
      <c r="H52" s="7"/>
      <c r="I52" s="25">
        <f t="shared" ref="I52:J83" si="16">C52-E52</f>
        <v>-559</v>
      </c>
      <c r="J52" s="24">
        <f t="shared" si="16"/>
        <v>4070</v>
      </c>
      <c r="K52" s="7"/>
      <c r="L52" s="25">
        <f t="shared" si="3"/>
        <v>-560.48025346940778</v>
      </c>
      <c r="M52" s="17">
        <f t="shared" si="1"/>
        <v>2.1911503336937841</v>
      </c>
      <c r="N52" s="17">
        <f t="shared" si="4"/>
        <v>4065.9290231693471</v>
      </c>
      <c r="O52" s="24">
        <f t="shared" si="2"/>
        <v>16.572852355712349</v>
      </c>
      <c r="P52" s="7"/>
      <c r="Q52" s="25">
        <f t="shared" si="5"/>
        <v>-539.08595515288994</v>
      </c>
      <c r="R52" s="24">
        <f t="shared" si="6"/>
        <v>4067.6687077391812</v>
      </c>
      <c r="S52" s="7"/>
      <c r="T52" s="25">
        <f t="shared" si="7"/>
        <v>0.13099891720557441</v>
      </c>
      <c r="U52" s="24">
        <f t="shared" si="8"/>
        <v>0.99422071077160523</v>
      </c>
      <c r="V52" s="7"/>
      <c r="W52" s="25">
        <f t="shared" si="9"/>
        <v>0.12901831849729492</v>
      </c>
      <c r="X52" s="24">
        <f t="shared" si="10"/>
        <v>179.78436100497936</v>
      </c>
      <c r="Y52" s="7"/>
      <c r="Z52" s="25">
        <f t="shared" si="11"/>
        <v>625</v>
      </c>
      <c r="AA52" s="17">
        <f t="shared" si="15"/>
        <v>179.81999999999991</v>
      </c>
      <c r="AB52" s="24">
        <f t="shared" si="12"/>
        <v>3.1384510609362013</v>
      </c>
      <c r="AC52" s="17">
        <f t="shared" si="13"/>
        <v>-3.5638995020548236E-2</v>
      </c>
      <c r="AD52" s="17">
        <f t="shared" ca="1" si="14"/>
        <v>8.9777067321165305E-2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12775</v>
      </c>
      <c r="D53" s="17">
        <v>15244</v>
      </c>
      <c r="E53" s="17">
        <v>13739</v>
      </c>
      <c r="F53" s="17">
        <v>11247</v>
      </c>
      <c r="G53" s="24"/>
      <c r="H53" s="7"/>
      <c r="I53" s="25">
        <f t="shared" si="16"/>
        <v>-964</v>
      </c>
      <c r="J53" s="24">
        <f t="shared" si="16"/>
        <v>3997</v>
      </c>
      <c r="K53" s="7"/>
      <c r="L53" s="25">
        <f t="shared" si="3"/>
        <v>-961.75005902622604</v>
      </c>
      <c r="M53" s="17">
        <f t="shared" si="1"/>
        <v>5.0622343854669145</v>
      </c>
      <c r="N53" s="17">
        <f t="shared" si="4"/>
        <v>3993.8662986076456</v>
      </c>
      <c r="O53" s="24">
        <f t="shared" si="2"/>
        <v>9.8200844164438816</v>
      </c>
      <c r="P53" s="7"/>
      <c r="Q53" s="25">
        <f t="shared" si="5"/>
        <v>-944.08595515288994</v>
      </c>
      <c r="R53" s="24">
        <f t="shared" si="6"/>
        <v>3994.6687077391812</v>
      </c>
      <c r="S53" s="7"/>
      <c r="T53" s="25">
        <f t="shared" si="7"/>
        <v>0.22941469109308155</v>
      </c>
      <c r="U53" s="24">
        <f t="shared" si="8"/>
        <v>0.97637803057785211</v>
      </c>
      <c r="V53" s="7"/>
      <c r="W53" s="25">
        <f t="shared" si="9"/>
        <v>0.22746983699588333</v>
      </c>
      <c r="X53" s="24">
        <f t="shared" si="10"/>
        <v>185.50495254188456</v>
      </c>
      <c r="Y53" s="7"/>
      <c r="Z53" s="25">
        <f t="shared" si="11"/>
        <v>630</v>
      </c>
      <c r="AA53" s="17">
        <f t="shared" si="15"/>
        <v>185.4899999999999</v>
      </c>
      <c r="AB53" s="24">
        <f t="shared" si="12"/>
        <v>3.2374112295242798</v>
      </c>
      <c r="AC53" s="17">
        <f t="shared" si="13"/>
        <v>1.495254188466788E-2</v>
      </c>
      <c r="AD53" s="17">
        <f t="shared" ca="1" si="14"/>
        <v>-9.69273414170857E-3</v>
      </c>
      <c r="AE53" s="17">
        <v>116</v>
      </c>
    </row>
    <row r="54" spans="1:31" s="17" customFormat="1" x14ac:dyDescent="0.25">
      <c r="A54" s="17">
        <v>34</v>
      </c>
      <c r="B54" s="17">
        <v>634</v>
      </c>
      <c r="C54" s="17">
        <v>12589</v>
      </c>
      <c r="D54" s="17">
        <v>15197</v>
      </c>
      <c r="E54" s="17">
        <v>13947</v>
      </c>
      <c r="F54" s="17">
        <v>11315</v>
      </c>
      <c r="G54" s="24"/>
      <c r="H54" s="7"/>
      <c r="I54" s="25">
        <f t="shared" si="16"/>
        <v>-1358</v>
      </c>
      <c r="J54" s="24">
        <f t="shared" si="16"/>
        <v>3882</v>
      </c>
      <c r="K54" s="7"/>
      <c r="L54" s="25">
        <f t="shared" si="3"/>
        <v>-1356.2507209187133</v>
      </c>
      <c r="M54" s="17">
        <f t="shared" si="1"/>
        <v>3.0599773042270968</v>
      </c>
      <c r="N54" s="17">
        <f t="shared" si="4"/>
        <v>3881.9569244350851</v>
      </c>
      <c r="O54" s="24">
        <f t="shared" si="2"/>
        <v>1.8555042927414893E-3</v>
      </c>
      <c r="P54" s="7"/>
      <c r="Q54" s="25">
        <f t="shared" si="5"/>
        <v>-1338.0859551528899</v>
      </c>
      <c r="R54" s="24">
        <f t="shared" si="6"/>
        <v>3879.6687077391812</v>
      </c>
      <c r="S54" s="7"/>
      <c r="T54" s="25">
        <f t="shared" si="7"/>
        <v>0.32515744396142182</v>
      </c>
      <c r="U54" s="24">
        <f t="shared" si="8"/>
        <v>0.94826969876577527</v>
      </c>
      <c r="V54" s="7"/>
      <c r="W54" s="25">
        <f t="shared" si="9"/>
        <v>0.32326878217925681</v>
      </c>
      <c r="X54" s="24">
        <f t="shared" si="10"/>
        <v>191.21494531887208</v>
      </c>
      <c r="Y54" s="7"/>
      <c r="Z54" s="25">
        <f t="shared" si="11"/>
        <v>634</v>
      </c>
      <c r="AA54" s="17">
        <f t="shared" si="15"/>
        <v>191.19599999999988</v>
      </c>
      <c r="AB54" s="24">
        <f t="shared" si="12"/>
        <v>3.336999716643076</v>
      </c>
      <c r="AC54" s="17">
        <f t="shared" si="13"/>
        <v>1.8945318872198413E-2</v>
      </c>
      <c r="AD54" s="17">
        <f t="shared" ca="1" si="14"/>
        <v>-1.1813136793335843E-2</v>
      </c>
      <c r="AE54" s="17">
        <v>115</v>
      </c>
    </row>
    <row r="55" spans="1:31" s="17" customFormat="1" x14ac:dyDescent="0.25">
      <c r="A55" s="17">
        <v>35</v>
      </c>
      <c r="B55" s="17">
        <v>637</v>
      </c>
      <c r="C55" s="17">
        <v>12400</v>
      </c>
      <c r="D55" s="17">
        <v>15125</v>
      </c>
      <c r="E55" s="17">
        <v>14139</v>
      </c>
      <c r="F55" s="17">
        <v>11393</v>
      </c>
      <c r="G55" s="24"/>
      <c r="H55" s="7"/>
      <c r="I55" s="25">
        <f t="shared" si="16"/>
        <v>-1739</v>
      </c>
      <c r="J55" s="24">
        <f t="shared" si="16"/>
        <v>3732</v>
      </c>
      <c r="K55" s="7"/>
      <c r="L55" s="25">
        <f t="shared" si="3"/>
        <v>-1739.2681662917989</v>
      </c>
      <c r="M55" s="17">
        <f t="shared" si="1"/>
        <v>7.1913160057191158E-2</v>
      </c>
      <c r="N55" s="17">
        <f t="shared" si="4"/>
        <v>3730.8395705116345</v>
      </c>
      <c r="O55" s="24">
        <f t="shared" si="2"/>
        <v>1.3465965974681702</v>
      </c>
      <c r="P55" s="7"/>
      <c r="Q55" s="25">
        <f t="shared" si="5"/>
        <v>-1719.0859551528899</v>
      </c>
      <c r="R55" s="24">
        <f t="shared" si="6"/>
        <v>3729.6687077391812</v>
      </c>
      <c r="S55" s="7"/>
      <c r="T55" s="25">
        <f t="shared" si="7"/>
        <v>0.41774117198892857</v>
      </c>
      <c r="U55" s="24">
        <f t="shared" si="8"/>
        <v>0.91160665727176204</v>
      </c>
      <c r="V55" s="7"/>
      <c r="W55" s="25">
        <f t="shared" si="9"/>
        <v>0.41592574042625891</v>
      </c>
      <c r="X55" s="24">
        <f t="shared" si="10"/>
        <v>196.91561836322762</v>
      </c>
      <c r="Y55" s="7"/>
      <c r="Z55" s="25">
        <f t="shared" si="11"/>
        <v>637</v>
      </c>
      <c r="AA55" s="17">
        <f t="shared" si="15"/>
        <v>196.92899999999989</v>
      </c>
      <c r="AB55" s="24">
        <f t="shared" si="12"/>
        <v>3.437059442659911</v>
      </c>
      <c r="AC55" s="17">
        <f t="shared" si="13"/>
        <v>-1.3381636772265892E-2</v>
      </c>
      <c r="AD55" s="17">
        <f t="shared" ca="1" si="14"/>
        <v>6.2905774780688262E-3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12218</v>
      </c>
      <c r="D56" s="17">
        <v>15031</v>
      </c>
      <c r="E56" s="17">
        <v>14308</v>
      </c>
      <c r="F56" s="17">
        <v>11477</v>
      </c>
      <c r="G56" s="24"/>
      <c r="H56" s="7"/>
      <c r="I56" s="25">
        <f t="shared" si="16"/>
        <v>-2090</v>
      </c>
      <c r="J56" s="24">
        <f t="shared" si="16"/>
        <v>3554</v>
      </c>
      <c r="K56" s="7"/>
      <c r="L56" s="25">
        <f t="shared" si="3"/>
        <v>-2089.4094871959878</v>
      </c>
      <c r="M56" s="17">
        <f t="shared" si="1"/>
        <v>0.34870537170232507</v>
      </c>
      <c r="N56" s="17">
        <f t="shared" si="4"/>
        <v>3551.4995703868435</v>
      </c>
      <c r="O56" s="24">
        <f t="shared" si="2"/>
        <v>6.2521482503498857</v>
      </c>
      <c r="P56" s="7"/>
      <c r="Q56" s="25">
        <f t="shared" si="5"/>
        <v>-2070.0859551528897</v>
      </c>
      <c r="R56" s="24">
        <f t="shared" si="6"/>
        <v>3551.6687077391812</v>
      </c>
      <c r="S56" s="7"/>
      <c r="T56" s="25">
        <f t="shared" si="7"/>
        <v>0.50303484269143472</v>
      </c>
      <c r="U56" s="24">
        <f t="shared" si="8"/>
        <v>0.86809984803219964</v>
      </c>
      <c r="V56" s="7"/>
      <c r="W56" s="25">
        <f t="shared" si="9"/>
        <v>0.50130626221867647</v>
      </c>
      <c r="X56" s="24">
        <f t="shared" si="10"/>
        <v>202.39587939713351</v>
      </c>
      <c r="Y56" s="7"/>
      <c r="Z56" s="25">
        <f t="shared" si="11"/>
        <v>609</v>
      </c>
      <c r="AA56" s="17">
        <f t="shared" si="15"/>
        <v>202.40999999999988</v>
      </c>
      <c r="AB56" s="24">
        <f t="shared" si="12"/>
        <v>3.5327209389617207</v>
      </c>
      <c r="AC56" s="17">
        <f t="shared" si="13"/>
        <v>-1.4120602866370291E-2</v>
      </c>
      <c r="AD56" s="17">
        <f t="shared" ca="1" si="14"/>
        <v>6.703197808124628E-2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12061</v>
      </c>
      <c r="D57" s="17">
        <v>14930</v>
      </c>
      <c r="E57" s="17">
        <v>14486</v>
      </c>
      <c r="F57" s="17">
        <v>11598</v>
      </c>
      <c r="G57" s="24"/>
      <c r="H57" s="7"/>
      <c r="I57" s="25">
        <f t="shared" si="16"/>
        <v>-2425</v>
      </c>
      <c r="J57" s="24">
        <f t="shared" si="16"/>
        <v>3332</v>
      </c>
      <c r="K57" s="7"/>
      <c r="L57" s="25">
        <f t="shared" si="3"/>
        <v>-2425.8798537214607</v>
      </c>
      <c r="M57" s="17">
        <f t="shared" si="1"/>
        <v>0.77414257116820218</v>
      </c>
      <c r="N57" s="17">
        <f t="shared" si="4"/>
        <v>3336.0003246859551</v>
      </c>
      <c r="O57" s="24">
        <f t="shared" si="2"/>
        <v>16.002597593061711</v>
      </c>
      <c r="P57" s="7"/>
      <c r="Q57" s="25">
        <f t="shared" si="5"/>
        <v>-2405.0859551528897</v>
      </c>
      <c r="R57" s="24">
        <f t="shared" si="6"/>
        <v>3329.6687077391812</v>
      </c>
      <c r="S57" s="7"/>
      <c r="T57" s="25">
        <f t="shared" si="7"/>
        <v>0.58444048282060723</v>
      </c>
      <c r="U57" s="24">
        <f t="shared" si="8"/>
        <v>0.81383854662106014</v>
      </c>
      <c r="V57" s="7"/>
      <c r="W57" s="25">
        <f t="shared" si="9"/>
        <v>0.58282017268301689</v>
      </c>
      <c r="X57" s="24">
        <f t="shared" si="10"/>
        <v>207.99837013376953</v>
      </c>
      <c r="Y57" s="7"/>
      <c r="Z57" s="25">
        <f t="shared" si="11"/>
        <v>619</v>
      </c>
      <c r="AA57" s="17">
        <f t="shared" si="15"/>
        <v>207.98099999999988</v>
      </c>
      <c r="AB57" s="24">
        <f t="shared" si="12"/>
        <v>3.6299532315903247</v>
      </c>
      <c r="AC57" s="17">
        <f t="shared" si="13"/>
        <v>1.737013376964569E-2</v>
      </c>
      <c r="AD57" s="17">
        <f t="shared" ca="1" si="14"/>
        <v>-1.0568687787525732E-2</v>
      </c>
      <c r="AE57" s="17">
        <v>112</v>
      </c>
    </row>
    <row r="58" spans="1:31" s="17" customFormat="1" x14ac:dyDescent="0.25">
      <c r="A58" s="17">
        <v>38</v>
      </c>
      <c r="B58" s="17">
        <v>617</v>
      </c>
      <c r="C58" s="17">
        <v>11896</v>
      </c>
      <c r="D58" s="17">
        <v>14798</v>
      </c>
      <c r="E58" s="17">
        <v>14631</v>
      </c>
      <c r="F58" s="17">
        <v>11714</v>
      </c>
      <c r="G58" s="24"/>
      <c r="H58" s="7"/>
      <c r="I58" s="25">
        <f t="shared" si="16"/>
        <v>-2735</v>
      </c>
      <c r="J58" s="24">
        <f t="shared" si="16"/>
        <v>3084</v>
      </c>
      <c r="K58" s="7"/>
      <c r="L58" s="25">
        <f t="shared" si="3"/>
        <v>-2738.635349932149</v>
      </c>
      <c r="M58" s="17">
        <f t="shared" si="1"/>
        <v>13.215769129175619</v>
      </c>
      <c r="N58" s="17">
        <f t="shared" si="4"/>
        <v>3089.8863411441152</v>
      </c>
      <c r="O58" s="24">
        <f t="shared" si="2"/>
        <v>34.649012064904021</v>
      </c>
      <c r="P58" s="7"/>
      <c r="Q58" s="25">
        <f t="shared" si="5"/>
        <v>-2715.0859551528897</v>
      </c>
      <c r="R58" s="24">
        <f t="shared" si="6"/>
        <v>3081.6687077391812</v>
      </c>
      <c r="S58" s="7"/>
      <c r="T58" s="25">
        <f t="shared" si="7"/>
        <v>0.65977107517894606</v>
      </c>
      <c r="U58" s="24">
        <f t="shared" si="8"/>
        <v>0.75322231801762485</v>
      </c>
      <c r="V58" s="7"/>
      <c r="W58" s="25">
        <f t="shared" si="9"/>
        <v>0.65827168470563502</v>
      </c>
      <c r="X58" s="24">
        <f t="shared" si="10"/>
        <v>213.54203881836202</v>
      </c>
      <c r="Y58" s="7"/>
      <c r="Z58" s="25">
        <f t="shared" si="11"/>
        <v>617</v>
      </c>
      <c r="AA58" s="17">
        <f t="shared" si="15"/>
        <v>213.53399999999988</v>
      </c>
      <c r="AB58" s="24">
        <f t="shared" si="12"/>
        <v>3.7268713649535692</v>
      </c>
      <c r="AC58" s="17">
        <f t="shared" si="13"/>
        <v>8.0388183621380449E-3</v>
      </c>
      <c r="AD58" s="17">
        <f t="shared" ca="1" si="14"/>
        <v>1.1395974659166086E-2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11748</v>
      </c>
      <c r="D59" s="17">
        <v>14654</v>
      </c>
      <c r="E59" s="17">
        <v>14771</v>
      </c>
      <c r="F59" s="17">
        <v>11852</v>
      </c>
      <c r="G59" s="24"/>
      <c r="H59" s="7"/>
      <c r="I59" s="25">
        <f t="shared" si="16"/>
        <v>-3023</v>
      </c>
      <c r="J59" s="24">
        <f t="shared" si="16"/>
        <v>2802</v>
      </c>
      <c r="K59" s="7"/>
      <c r="L59" s="25">
        <f t="shared" si="3"/>
        <v>-3025.8591860476399</v>
      </c>
      <c r="M59" s="17">
        <f t="shared" si="1"/>
        <v>8.174944855018806</v>
      </c>
      <c r="N59" s="17">
        <f t="shared" si="4"/>
        <v>2814.8218814655484</v>
      </c>
      <c r="O59" s="24">
        <f t="shared" si="2"/>
        <v>164.40064431657251</v>
      </c>
      <c r="P59" s="7"/>
      <c r="Q59" s="25">
        <f t="shared" si="5"/>
        <v>-3003.0859551528897</v>
      </c>
      <c r="R59" s="24">
        <f t="shared" si="6"/>
        <v>2799.6687077391812</v>
      </c>
      <c r="S59" s="7"/>
      <c r="T59" s="25">
        <f t="shared" si="7"/>
        <v>0.72975562549895112</v>
      </c>
      <c r="U59" s="24">
        <f t="shared" si="8"/>
        <v>0.68429580000888002</v>
      </c>
      <c r="V59" s="7"/>
      <c r="W59" s="25">
        <f t="shared" si="9"/>
        <v>0.72839370127723591</v>
      </c>
      <c r="X59" s="24">
        <f t="shared" si="10"/>
        <v>219.17844436722669</v>
      </c>
      <c r="Y59" s="7"/>
      <c r="Z59" s="25">
        <f t="shared" si="11"/>
        <v>617</v>
      </c>
      <c r="AA59" s="17">
        <f t="shared" si="15"/>
        <v>219.08699999999988</v>
      </c>
      <c r="AB59" s="24">
        <f t="shared" si="12"/>
        <v>3.8237894983168146</v>
      </c>
      <c r="AC59" s="17">
        <f t="shared" si="13"/>
        <v>9.1444367226813483E-2</v>
      </c>
      <c r="AD59" s="17">
        <f t="shared" ca="1" si="14"/>
        <v>-1.3005984201612364E-2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11619</v>
      </c>
      <c r="D60" s="17">
        <v>14511</v>
      </c>
      <c r="E60" s="17">
        <v>14909</v>
      </c>
      <c r="F60" s="17">
        <v>12009</v>
      </c>
      <c r="G60" s="24"/>
      <c r="H60" s="7"/>
      <c r="I60" s="25">
        <f t="shared" si="16"/>
        <v>-3290</v>
      </c>
      <c r="J60" s="24">
        <f t="shared" si="16"/>
        <v>2502</v>
      </c>
      <c r="K60" s="7"/>
      <c r="L60" s="25">
        <f t="shared" si="3"/>
        <v>-3288.8052787950319</v>
      </c>
      <c r="M60" s="17">
        <f t="shared" si="1"/>
        <v>1.4273587576004727</v>
      </c>
      <c r="N60" s="17">
        <f t="shared" si="4"/>
        <v>2508.2986596927094</v>
      </c>
      <c r="O60" s="24">
        <f t="shared" si="2"/>
        <v>39.673113924562159</v>
      </c>
      <c r="P60" s="7"/>
      <c r="Q60" s="25">
        <f t="shared" si="5"/>
        <v>-3270.0859551528897</v>
      </c>
      <c r="R60" s="24">
        <f t="shared" si="6"/>
        <v>2499.6687077391812</v>
      </c>
      <c r="S60" s="7"/>
      <c r="T60" s="25">
        <f t="shared" si="7"/>
        <v>0.79463713569145589</v>
      </c>
      <c r="U60" s="24">
        <f t="shared" si="8"/>
        <v>0.61096971702085356</v>
      </c>
      <c r="V60" s="7"/>
      <c r="W60" s="25">
        <f t="shared" si="9"/>
        <v>0.79342143316836899</v>
      </c>
      <c r="X60" s="24">
        <f t="shared" si="10"/>
        <v>224.79263730006505</v>
      </c>
      <c r="Y60" s="7"/>
      <c r="Z60" s="25">
        <f t="shared" si="11"/>
        <v>627</v>
      </c>
      <c r="AA60" s="17">
        <f t="shared" si="15"/>
        <v>224.72999999999988</v>
      </c>
      <c r="AB60" s="24">
        <f t="shared" si="12"/>
        <v>3.9222784280068543</v>
      </c>
      <c r="AC60" s="17">
        <f t="shared" si="13"/>
        <v>6.263730006517676E-2</v>
      </c>
      <c r="AD60" s="17">
        <f t="shared" ca="1" si="14"/>
        <v>3.0022082925540872E-2</v>
      </c>
      <c r="AE60" s="17">
        <v>109</v>
      </c>
    </row>
    <row r="61" spans="1:31" s="17" customFormat="1" x14ac:dyDescent="0.25">
      <c r="A61" s="17">
        <v>41</v>
      </c>
      <c r="B61" s="17">
        <v>636</v>
      </c>
      <c r="C61" s="17">
        <v>11507</v>
      </c>
      <c r="D61" s="17">
        <v>14343</v>
      </c>
      <c r="E61" s="17">
        <v>15027</v>
      </c>
      <c r="F61" s="17">
        <v>12179</v>
      </c>
      <c r="G61" s="24"/>
      <c r="H61" s="7"/>
      <c r="I61" s="25">
        <f t="shared" si="16"/>
        <v>-3520</v>
      </c>
      <c r="J61" s="24">
        <f t="shared" si="16"/>
        <v>2164</v>
      </c>
      <c r="K61" s="7"/>
      <c r="L61" s="25">
        <f t="shared" si="3"/>
        <v>-3523.1277099381314</v>
      </c>
      <c r="M61" s="17">
        <f t="shared" si="1"/>
        <v>9.7825694570857671</v>
      </c>
      <c r="N61" s="17">
        <f t="shared" si="4"/>
        <v>2172.6014370635671</v>
      </c>
      <c r="O61" s="24">
        <f t="shared" si="2"/>
        <v>73.984719558506129</v>
      </c>
      <c r="P61" s="7"/>
      <c r="Q61" s="25">
        <f t="shared" si="5"/>
        <v>-3500.0859551528897</v>
      </c>
      <c r="R61" s="24">
        <f t="shared" si="6"/>
        <v>2161.6687077391812</v>
      </c>
      <c r="S61" s="7"/>
      <c r="T61" s="25">
        <f t="shared" si="7"/>
        <v>0.85052757518312661</v>
      </c>
      <c r="U61" s="24">
        <f t="shared" si="8"/>
        <v>0.52835566352101038</v>
      </c>
      <c r="V61" s="7"/>
      <c r="W61" s="25">
        <f t="shared" si="9"/>
        <v>0.84947658161707507</v>
      </c>
      <c r="X61" s="24">
        <f t="shared" si="10"/>
        <v>230.509805526273</v>
      </c>
      <c r="Y61" s="7"/>
      <c r="Z61" s="25">
        <f t="shared" si="11"/>
        <v>636</v>
      </c>
      <c r="AA61" s="17">
        <f t="shared" si="15"/>
        <v>230.45399999999987</v>
      </c>
      <c r="AB61" s="24">
        <f t="shared" si="12"/>
        <v>4.0221810743910096</v>
      </c>
      <c r="AC61" s="17">
        <f t="shared" si="13"/>
        <v>5.5805526273132955E-2</v>
      </c>
      <c r="AD61" s="17">
        <f t="shared" ca="1" si="14"/>
        <v>4.7892968229831467E-2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11402</v>
      </c>
      <c r="D62" s="17">
        <v>14161</v>
      </c>
      <c r="E62" s="17">
        <v>15125</v>
      </c>
      <c r="F62" s="17">
        <v>12356</v>
      </c>
      <c r="G62" s="24"/>
      <c r="H62" s="7"/>
      <c r="I62" s="25">
        <f t="shared" si="16"/>
        <v>-3723</v>
      </c>
      <c r="J62" s="24">
        <f t="shared" si="16"/>
        <v>1805</v>
      </c>
      <c r="K62" s="7"/>
      <c r="L62" s="25">
        <f t="shared" si="3"/>
        <v>-3723.0649740332819</v>
      </c>
      <c r="M62" s="17">
        <f t="shared" si="1"/>
        <v>4.2216250009229012E-3</v>
      </c>
      <c r="N62" s="17">
        <f t="shared" si="4"/>
        <v>1814.1288077372942</v>
      </c>
      <c r="O62" s="24">
        <f t="shared" si="2"/>
        <v>83.335130704482637</v>
      </c>
      <c r="P62" s="7"/>
      <c r="Q62" s="25">
        <f t="shared" si="5"/>
        <v>-3703.0859551528897</v>
      </c>
      <c r="R62" s="24">
        <f t="shared" si="6"/>
        <v>1802.6687077391812</v>
      </c>
      <c r="S62" s="7"/>
      <c r="T62" s="25">
        <f t="shared" si="7"/>
        <v>0.89985696308229679</v>
      </c>
      <c r="U62" s="24">
        <f t="shared" si="8"/>
        <v>0.44060878421200539</v>
      </c>
      <c r="V62" s="7"/>
      <c r="W62" s="25">
        <f t="shared" si="9"/>
        <v>0.89898089195572572</v>
      </c>
      <c r="X62" s="24">
        <f t="shared" si="10"/>
        <v>236.28009290493105</v>
      </c>
      <c r="Y62" s="7"/>
      <c r="Z62" s="25">
        <f t="shared" si="11"/>
        <v>638</v>
      </c>
      <c r="AA62" s="17">
        <f t="shared" si="15"/>
        <v>236.19599999999986</v>
      </c>
      <c r="AB62" s="24">
        <f t="shared" si="12"/>
        <v>4.1223978800405243</v>
      </c>
      <c r="AC62" s="17">
        <f t="shared" si="13"/>
        <v>8.4092904931196699E-2</v>
      </c>
      <c r="AD62" s="17">
        <f t="shared" ca="1" si="14"/>
        <v>2.5263826087467578E-2</v>
      </c>
      <c r="AE62" s="17">
        <v>107</v>
      </c>
    </row>
    <row r="63" spans="1:31" s="17" customFormat="1" x14ac:dyDescent="0.25">
      <c r="A63" s="17">
        <v>43</v>
      </c>
      <c r="B63" s="17">
        <v>623</v>
      </c>
      <c r="C63" s="17">
        <v>11310</v>
      </c>
      <c r="D63" s="17">
        <v>13967</v>
      </c>
      <c r="E63" s="17">
        <v>15191</v>
      </c>
      <c r="F63" s="17">
        <v>12531</v>
      </c>
      <c r="G63" s="24"/>
      <c r="H63" s="7"/>
      <c r="I63" s="25">
        <f t="shared" si="16"/>
        <v>-3881</v>
      </c>
      <c r="J63" s="24">
        <f t="shared" si="16"/>
        <v>1436</v>
      </c>
      <c r="K63" s="7"/>
      <c r="L63" s="25">
        <f t="shared" si="3"/>
        <v>-3882.4332825137512</v>
      </c>
      <c r="M63" s="17">
        <f t="shared" si="1"/>
        <v>2.0542987642250656</v>
      </c>
      <c r="N63" s="17">
        <f t="shared" si="4"/>
        <v>1446.5276991091075</v>
      </c>
      <c r="O63" s="24">
        <f t="shared" si="2"/>
        <v>110.83244853190318</v>
      </c>
      <c r="P63" s="7"/>
      <c r="Q63" s="25">
        <f t="shared" si="5"/>
        <v>-3861.0859551528897</v>
      </c>
      <c r="R63" s="24">
        <f t="shared" si="6"/>
        <v>1433.6687077391812</v>
      </c>
      <c r="S63" s="7"/>
      <c r="T63" s="25">
        <f t="shared" si="7"/>
        <v>0.93825126499396627</v>
      </c>
      <c r="U63" s="24">
        <f t="shared" si="8"/>
        <v>0.35041770213673284</v>
      </c>
      <c r="V63" s="7"/>
      <c r="W63" s="25">
        <f t="shared" si="9"/>
        <v>0.93755496436732377</v>
      </c>
      <c r="X63" s="24">
        <f t="shared" si="10"/>
        <v>241.89692489538834</v>
      </c>
      <c r="Y63" s="7"/>
      <c r="Z63" s="25">
        <f t="shared" si="11"/>
        <v>623</v>
      </c>
      <c r="AA63" s="17">
        <f t="shared" si="15"/>
        <v>241.80299999999986</v>
      </c>
      <c r="AB63" s="24">
        <f t="shared" si="12"/>
        <v>4.2202584911998464</v>
      </c>
      <c r="AC63" s="17">
        <f t="shared" si="13"/>
        <v>9.392489538848281E-2</v>
      </c>
      <c r="AD63" s="17">
        <f t="shared" ca="1" si="14"/>
        <v>4.9948836954911258E-2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11259</v>
      </c>
      <c r="D64" s="17">
        <v>13783</v>
      </c>
      <c r="E64" s="17">
        <v>15264</v>
      </c>
      <c r="F64" s="17">
        <v>12728</v>
      </c>
      <c r="G64" s="24"/>
      <c r="H64" s="7"/>
      <c r="I64" s="25">
        <f t="shared" si="16"/>
        <v>-4005</v>
      </c>
      <c r="J64" s="24">
        <f t="shared" si="16"/>
        <v>1055</v>
      </c>
      <c r="K64" s="7"/>
      <c r="L64" s="25">
        <f t="shared" si="3"/>
        <v>-4005.151768281979</v>
      </c>
      <c r="M64" s="17">
        <f t="shared" si="1"/>
        <v>2.3033611414858015E-2</v>
      </c>
      <c r="N64" s="17">
        <f t="shared" si="4"/>
        <v>1063.8774012773158</v>
      </c>
      <c r="O64" s="24">
        <f t="shared" si="2"/>
        <v>78.808253438488407</v>
      </c>
      <c r="P64" s="7"/>
      <c r="Q64" s="25">
        <f t="shared" si="5"/>
        <v>-3985.0859551528897</v>
      </c>
      <c r="R64" s="24">
        <f t="shared" si="6"/>
        <v>1052.6687077391812</v>
      </c>
      <c r="S64" s="7"/>
      <c r="T64" s="25">
        <f t="shared" si="7"/>
        <v>0.96838350193730183</v>
      </c>
      <c r="U64" s="24">
        <f t="shared" si="8"/>
        <v>0.25729357674193926</v>
      </c>
      <c r="V64" s="7"/>
      <c r="W64" s="25">
        <f t="shared" si="9"/>
        <v>0.96787279912920088</v>
      </c>
      <c r="X64" s="24">
        <f t="shared" si="10"/>
        <v>247.50363341137256</v>
      </c>
      <c r="Y64" s="7"/>
      <c r="Z64" s="25">
        <f t="shared" si="11"/>
        <v>625</v>
      </c>
      <c r="AA64" s="17">
        <f t="shared" si="15"/>
        <v>247.42799999999986</v>
      </c>
      <c r="AB64" s="24">
        <f t="shared" si="12"/>
        <v>4.3184332616245271</v>
      </c>
      <c r="AC64" s="17">
        <f t="shared" si="13"/>
        <v>7.5633411372706405E-2</v>
      </c>
      <c r="AD64" s="17">
        <f t="shared" ca="1" si="14"/>
        <v>5.9233653532487551E-2</v>
      </c>
      <c r="AE64" s="17">
        <v>105</v>
      </c>
    </row>
    <row r="65" spans="1:31" s="17" customFormat="1" x14ac:dyDescent="0.25">
      <c r="A65" s="17">
        <v>45</v>
      </c>
      <c r="B65" s="17">
        <v>612</v>
      </c>
      <c r="C65" s="17">
        <v>11217</v>
      </c>
      <c r="D65" s="17">
        <v>13597</v>
      </c>
      <c r="E65" s="17">
        <v>15306</v>
      </c>
      <c r="F65" s="17">
        <v>12922</v>
      </c>
      <c r="G65" s="24"/>
      <c r="H65" s="7"/>
      <c r="I65" s="25">
        <f t="shared" si="16"/>
        <v>-4089</v>
      </c>
      <c r="J65" s="24">
        <f t="shared" si="16"/>
        <v>675</v>
      </c>
      <c r="K65" s="7"/>
      <c r="L65" s="25">
        <f t="shared" si="3"/>
        <v>-4088.1116572980068</v>
      </c>
      <c r="M65" s="17">
        <f t="shared" si="1"/>
        <v>0.78915275618462233</v>
      </c>
      <c r="N65" s="17">
        <f t="shared" si="4"/>
        <v>679.26366816994062</v>
      </c>
      <c r="O65" s="24">
        <f t="shared" si="2"/>
        <v>18.178866263364757</v>
      </c>
      <c r="P65" s="7"/>
      <c r="Q65" s="25">
        <f t="shared" si="5"/>
        <v>-4069.0859551528897</v>
      </c>
      <c r="R65" s="24">
        <f t="shared" si="6"/>
        <v>672.66870773918106</v>
      </c>
      <c r="S65" s="7"/>
      <c r="T65" s="25">
        <f t="shared" si="7"/>
        <v>0.98879566244730333</v>
      </c>
      <c r="U65" s="24">
        <f t="shared" si="8"/>
        <v>0.16441387162377236</v>
      </c>
      <c r="V65" s="7"/>
      <c r="W65" s="25">
        <f t="shared" si="9"/>
        <v>0.98847005118918163</v>
      </c>
      <c r="X65" s="24">
        <f t="shared" si="10"/>
        <v>252.94685890499113</v>
      </c>
      <c r="Y65" s="7"/>
      <c r="Z65" s="25">
        <f t="shared" si="11"/>
        <v>612</v>
      </c>
      <c r="AA65" s="17">
        <f t="shared" si="15"/>
        <v>252.93599999999986</v>
      </c>
      <c r="AB65" s="24">
        <f t="shared" si="12"/>
        <v>4.4145659968243747</v>
      </c>
      <c r="AC65" s="17">
        <f t="shared" si="13"/>
        <v>1.0858904991266627E-2</v>
      </c>
      <c r="AD65" s="17">
        <f t="shared" ca="1" si="14"/>
        <v>-2.8139917611156307E-3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11189</v>
      </c>
      <c r="D66" s="17">
        <v>13397</v>
      </c>
      <c r="E66" s="17">
        <v>15323</v>
      </c>
      <c r="F66" s="17">
        <v>13116</v>
      </c>
      <c r="G66" s="24"/>
      <c r="H66" s="7"/>
      <c r="I66" s="25">
        <f t="shared" si="16"/>
        <v>-4134</v>
      </c>
      <c r="J66" s="24">
        <f t="shared" si="16"/>
        <v>281</v>
      </c>
      <c r="K66" s="7"/>
      <c r="L66" s="25">
        <f t="shared" si="3"/>
        <v>-4133.78226870448</v>
      </c>
      <c r="M66" s="17">
        <f t="shared" si="1"/>
        <v>4.7406917048828462E-2</v>
      </c>
      <c r="N66" s="17">
        <f t="shared" si="4"/>
        <v>283.91159239635829</v>
      </c>
      <c r="O66" s="24">
        <f t="shared" si="2"/>
        <v>8.4773702825313944</v>
      </c>
      <c r="P66" s="7"/>
      <c r="Q66" s="25">
        <f t="shared" si="5"/>
        <v>-4114.0859551528902</v>
      </c>
      <c r="R66" s="24">
        <f t="shared" si="6"/>
        <v>278.66870773918106</v>
      </c>
      <c r="S66" s="7"/>
      <c r="T66" s="25">
        <f t="shared" si="7"/>
        <v>0.99973074843480425</v>
      </c>
      <c r="U66" s="24">
        <f t="shared" si="8"/>
        <v>6.8112282632830937E-2</v>
      </c>
      <c r="V66" s="7"/>
      <c r="W66" s="25">
        <f t="shared" si="9"/>
        <v>0.99959702758657953</v>
      </c>
      <c r="X66" s="24">
        <f t="shared" si="10"/>
        <v>258.49241075349846</v>
      </c>
      <c r="Y66" s="7"/>
      <c r="Z66" s="25">
        <f t="shared" si="11"/>
        <v>619</v>
      </c>
      <c r="AA66" s="17">
        <f t="shared" si="15"/>
        <v>258.50699999999989</v>
      </c>
      <c r="AB66" s="24">
        <f t="shared" si="12"/>
        <v>4.5117982894529796</v>
      </c>
      <c r="AC66" s="17">
        <f t="shared" si="13"/>
        <v>-1.4589246501429898E-2</v>
      </c>
      <c r="AD66" s="17">
        <f t="shared" ca="1" si="14"/>
        <v>-3.3381792660975407E-2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11186</v>
      </c>
      <c r="D67" s="17">
        <v>13191</v>
      </c>
      <c r="E67" s="17">
        <v>15321</v>
      </c>
      <c r="F67" s="17">
        <v>13305</v>
      </c>
      <c r="G67" s="24"/>
      <c r="H67" s="7"/>
      <c r="I67" s="25">
        <f t="shared" si="16"/>
        <v>-4135</v>
      </c>
      <c r="J67" s="24">
        <f t="shared" si="16"/>
        <v>-114</v>
      </c>
      <c r="K67" s="7"/>
      <c r="L67" s="25">
        <f t="shared" si="3"/>
        <v>-4140.526974512828</v>
      </c>
      <c r="M67" s="17">
        <f t="shared" si="1"/>
        <v>30.547447265450522</v>
      </c>
      <c r="N67" s="17">
        <f t="shared" si="4"/>
        <v>-115.38487182651187</v>
      </c>
      <c r="O67" s="24">
        <f t="shared" si="2"/>
        <v>1.9178699758663205</v>
      </c>
      <c r="P67" s="7"/>
      <c r="Q67" s="25">
        <f t="shared" si="5"/>
        <v>-4115.0859551528902</v>
      </c>
      <c r="R67" s="24">
        <f t="shared" si="6"/>
        <v>-116.33129226081891</v>
      </c>
      <c r="S67" s="7"/>
      <c r="T67" s="25">
        <f t="shared" si="7"/>
        <v>0.99997375034563751</v>
      </c>
      <c r="U67" s="24">
        <f t="shared" si="8"/>
        <v>-2.8433726634737228E-2</v>
      </c>
      <c r="V67" s="7"/>
      <c r="W67" s="25">
        <f t="shared" si="9"/>
        <v>1.0000323856623561</v>
      </c>
      <c r="X67" s="24">
        <f t="shared" si="10"/>
        <v>264.01914579361244</v>
      </c>
      <c r="Y67" s="7"/>
      <c r="Z67" s="25">
        <f t="shared" si="11"/>
        <v>621</v>
      </c>
      <c r="AA67" s="17">
        <f t="shared" si="15"/>
        <v>264.09599999999989</v>
      </c>
      <c r="AB67" s="24">
        <f t="shared" si="12"/>
        <v>4.6093447413469422</v>
      </c>
      <c r="AC67" s="17">
        <f t="shared" si="13"/>
        <v>-7.6854206387451995E-2</v>
      </c>
      <c r="AD67" s="17">
        <f t="shared" ca="1" si="14"/>
        <v>6.3360700050907326E-4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11208</v>
      </c>
      <c r="D68" s="17">
        <v>13004</v>
      </c>
      <c r="E68" s="17">
        <v>15317</v>
      </c>
      <c r="F68" s="17">
        <v>13521</v>
      </c>
      <c r="G68" s="24"/>
      <c r="H68" s="7"/>
      <c r="I68" s="25">
        <f t="shared" si="16"/>
        <v>-4109</v>
      </c>
      <c r="J68" s="24">
        <f t="shared" si="16"/>
        <v>-517</v>
      </c>
      <c r="K68" s="7"/>
      <c r="L68" s="25">
        <f t="shared" si="3"/>
        <v>-4107.4829527729098</v>
      </c>
      <c r="M68" s="17">
        <f t="shared" si="1"/>
        <v>2.3014322892220291</v>
      </c>
      <c r="N68" s="17">
        <f t="shared" si="4"/>
        <v>-518.03162218318471</v>
      </c>
      <c r="O68" s="24">
        <f t="shared" si="2"/>
        <v>1.0642443288387848</v>
      </c>
      <c r="P68" s="7"/>
      <c r="Q68" s="25">
        <f t="shared" si="5"/>
        <v>-4089.0859551528897</v>
      </c>
      <c r="R68" s="24">
        <f t="shared" si="6"/>
        <v>-519.33129226081894</v>
      </c>
      <c r="S68" s="7"/>
      <c r="T68" s="25">
        <f t="shared" si="7"/>
        <v>0.99365570066397035</v>
      </c>
      <c r="U68" s="24">
        <f t="shared" si="8"/>
        <v>-0.12693509811531944</v>
      </c>
      <c r="V68" s="7"/>
      <c r="W68" s="25">
        <f t="shared" si="9"/>
        <v>0.99391057493472446</v>
      </c>
      <c r="X68" s="24">
        <f t="shared" si="10"/>
        <v>269.66851019025739</v>
      </c>
      <c r="Y68" s="7"/>
      <c r="Z68" s="25">
        <f t="shared" si="11"/>
        <v>628</v>
      </c>
      <c r="AA68" s="17">
        <f t="shared" si="15"/>
        <v>269.74799999999988</v>
      </c>
      <c r="AB68" s="24">
        <f t="shared" si="12"/>
        <v>4.7079907506696621</v>
      </c>
      <c r="AC68" s="17">
        <f t="shared" si="13"/>
        <v>-7.948980974248343E-2</v>
      </c>
      <c r="AD68" s="17">
        <f t="shared" ca="1" si="14"/>
        <v>-2.0506771862642381E-2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11236</v>
      </c>
      <c r="D69" s="17">
        <v>12801</v>
      </c>
      <c r="E69" s="17">
        <v>15274</v>
      </c>
      <c r="F69" s="17">
        <v>13711</v>
      </c>
      <c r="G69" s="24"/>
      <c r="H69" s="7"/>
      <c r="I69" s="25">
        <f t="shared" si="16"/>
        <v>-4038</v>
      </c>
      <c r="J69" s="24">
        <f t="shared" si="16"/>
        <v>-910</v>
      </c>
      <c r="K69" s="7"/>
      <c r="L69" s="25">
        <f t="shared" si="3"/>
        <v>-4034.6721254600184</v>
      </c>
      <c r="M69" s="17">
        <f t="shared" si="1"/>
        <v>11.07474895385789</v>
      </c>
      <c r="N69" s="17">
        <f t="shared" si="4"/>
        <v>-915.62485753686656</v>
      </c>
      <c r="O69" s="24">
        <f t="shared" si="2"/>
        <v>31.63902231004451</v>
      </c>
      <c r="P69" s="7"/>
      <c r="Q69" s="25">
        <f t="shared" si="5"/>
        <v>-4018.0859551528897</v>
      </c>
      <c r="R69" s="24">
        <f t="shared" si="6"/>
        <v>-912.33129226081894</v>
      </c>
      <c r="S69" s="7"/>
      <c r="T69" s="25">
        <f t="shared" si="7"/>
        <v>0.97640256499480238</v>
      </c>
      <c r="U69" s="24">
        <f t="shared" si="8"/>
        <v>-0.22299226682963411</v>
      </c>
      <c r="V69" s="7"/>
      <c r="W69" s="25">
        <f t="shared" si="9"/>
        <v>0.97684878675180531</v>
      </c>
      <c r="X69" s="24">
        <f t="shared" si="10"/>
        <v>275.24948212568097</v>
      </c>
      <c r="Y69" s="7"/>
      <c r="Z69" s="25">
        <f t="shared" si="11"/>
        <v>628</v>
      </c>
      <c r="AA69" s="17">
        <f t="shared" si="15"/>
        <v>275.39999999999986</v>
      </c>
      <c r="AB69" s="24">
        <f t="shared" si="12"/>
        <v>4.8066367599923812</v>
      </c>
      <c r="AC69" s="17">
        <f t="shared" si="13"/>
        <v>-0.15051787431889352</v>
      </c>
      <c r="AD69" s="17">
        <f t="shared" ca="1" si="14"/>
        <v>7.022025863534509E-4</v>
      </c>
      <c r="AE69" s="17">
        <v>100</v>
      </c>
    </row>
    <row r="70" spans="1:31" s="17" customFormat="1" x14ac:dyDescent="0.25">
      <c r="A70" s="17">
        <v>50</v>
      </c>
      <c r="B70" s="17">
        <v>644</v>
      </c>
      <c r="C70" s="17">
        <v>11301</v>
      </c>
      <c r="D70" s="17">
        <v>12607</v>
      </c>
      <c r="E70" s="17">
        <v>15220</v>
      </c>
      <c r="F70" s="17">
        <v>13915</v>
      </c>
      <c r="G70" s="24"/>
      <c r="H70" s="7"/>
      <c r="I70" s="25">
        <f t="shared" si="16"/>
        <v>-3919</v>
      </c>
      <c r="J70" s="24">
        <f t="shared" si="16"/>
        <v>-1308</v>
      </c>
      <c r="K70" s="7"/>
      <c r="L70" s="25">
        <f t="shared" si="3"/>
        <v>-3919.4512495758954</v>
      </c>
      <c r="M70" s="17">
        <f t="shared" si="1"/>
        <v>0.20362617974579403</v>
      </c>
      <c r="N70" s="17">
        <f t="shared" si="4"/>
        <v>-1314.0552751784833</v>
      </c>
      <c r="O70" s="24">
        <f t="shared" si="2"/>
        <v>36.666357487155608</v>
      </c>
      <c r="P70" s="7"/>
      <c r="Q70" s="25">
        <f t="shared" si="5"/>
        <v>-3899.0859551528897</v>
      </c>
      <c r="R70" s="24">
        <f t="shared" si="6"/>
        <v>-1310.3312922608188</v>
      </c>
      <c r="S70" s="7"/>
      <c r="T70" s="25">
        <f t="shared" si="7"/>
        <v>0.94748533760563358</v>
      </c>
      <c r="U70" s="24">
        <f t="shared" si="8"/>
        <v>-0.32027153692708255</v>
      </c>
      <c r="V70" s="7"/>
      <c r="W70" s="25">
        <f t="shared" si="9"/>
        <v>0.94812531858036353</v>
      </c>
      <c r="X70" s="24">
        <f t="shared" si="10"/>
        <v>281.05519137565216</v>
      </c>
      <c r="Y70" s="7"/>
      <c r="Z70" s="25">
        <f t="shared" si="11"/>
        <v>644</v>
      </c>
      <c r="AA70" s="17">
        <f t="shared" si="15"/>
        <v>281.19599999999986</v>
      </c>
      <c r="AB70" s="24">
        <f t="shared" si="12"/>
        <v>4.9077960434379726</v>
      </c>
      <c r="AC70" s="17">
        <f t="shared" si="13"/>
        <v>-0.1408086243476987</v>
      </c>
      <c r="AD70" s="17">
        <f t="shared" ca="1" si="14"/>
        <v>9.8138634631368404E-3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11375</v>
      </c>
      <c r="D71" s="17">
        <v>12417</v>
      </c>
      <c r="E71" s="17">
        <v>15143</v>
      </c>
      <c r="F71" s="17">
        <v>14098</v>
      </c>
      <c r="G71" s="24"/>
      <c r="H71" s="7"/>
      <c r="I71" s="25">
        <f t="shared" si="16"/>
        <v>-3768</v>
      </c>
      <c r="J71" s="24">
        <f t="shared" si="16"/>
        <v>-1681</v>
      </c>
      <c r="K71" s="7"/>
      <c r="L71" s="25">
        <f t="shared" si="3"/>
        <v>-3768.39240200317</v>
      </c>
      <c r="M71" s="17">
        <f t="shared" si="1"/>
        <v>0.15397933209182169</v>
      </c>
      <c r="N71" s="17">
        <f t="shared" si="4"/>
        <v>-1690.2566247696129</v>
      </c>
      <c r="O71" s="24">
        <f t="shared" si="2"/>
        <v>85.685102125411575</v>
      </c>
      <c r="P71" s="7"/>
      <c r="Q71" s="25">
        <f t="shared" si="5"/>
        <v>-3748.0859551528897</v>
      </c>
      <c r="R71" s="24">
        <f t="shared" si="6"/>
        <v>-1683.3312922608188</v>
      </c>
      <c r="S71" s="7"/>
      <c r="T71" s="25">
        <f t="shared" si="7"/>
        <v>0.9107920490697976</v>
      </c>
      <c r="U71" s="24">
        <f t="shared" si="8"/>
        <v>-0.41144030010886212</v>
      </c>
      <c r="V71" s="7"/>
      <c r="W71" s="25">
        <f t="shared" si="9"/>
        <v>0.91161359941824049</v>
      </c>
      <c r="X71" s="24">
        <f t="shared" si="10"/>
        <v>286.68167992603912</v>
      </c>
      <c r="Y71" s="7"/>
      <c r="Z71" s="25">
        <f t="shared" si="11"/>
        <v>629</v>
      </c>
      <c r="AA71" s="17">
        <f t="shared" si="15"/>
        <v>286.85699999999986</v>
      </c>
      <c r="AB71" s="24">
        <f t="shared" si="12"/>
        <v>5.0065991323933714</v>
      </c>
      <c r="AC71" s="17">
        <f t="shared" si="13"/>
        <v>-0.17532007396073368</v>
      </c>
      <c r="AD71" s="17">
        <f t="shared" ca="1" si="14"/>
        <v>1.5642685947113932E-2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11450</v>
      </c>
      <c r="D72" s="17">
        <v>12221</v>
      </c>
      <c r="E72" s="17">
        <v>15034</v>
      </c>
      <c r="F72" s="17">
        <v>14259</v>
      </c>
      <c r="G72" s="24"/>
      <c r="H72" s="7"/>
      <c r="I72" s="25">
        <f t="shared" si="16"/>
        <v>-3584</v>
      </c>
      <c r="J72" s="24">
        <f t="shared" si="16"/>
        <v>-2038</v>
      </c>
      <c r="K72" s="7"/>
      <c r="L72" s="25">
        <f t="shared" si="3"/>
        <v>-3583.0327722041034</v>
      </c>
      <c r="M72" s="17">
        <f t="shared" si="1"/>
        <v>0.93552960915505934</v>
      </c>
      <c r="N72" s="17">
        <f t="shared" si="4"/>
        <v>-2046.0665622551339</v>
      </c>
      <c r="O72" s="24">
        <f t="shared" si="2"/>
        <v>65.069426615951414</v>
      </c>
      <c r="P72" s="7"/>
      <c r="Q72" s="25">
        <f t="shared" si="5"/>
        <v>-3564.0859551528897</v>
      </c>
      <c r="R72" s="24">
        <f t="shared" si="6"/>
        <v>-2040.3312922608188</v>
      </c>
      <c r="S72" s="7"/>
      <c r="T72" s="25">
        <f t="shared" si="7"/>
        <v>0.86607969747646107</v>
      </c>
      <c r="U72" s="24">
        <f t="shared" si="8"/>
        <v>-0.49869833886461357</v>
      </c>
      <c r="V72" s="7"/>
      <c r="W72" s="25">
        <f t="shared" si="9"/>
        <v>0.86707500966000473</v>
      </c>
      <c r="X72" s="24">
        <f t="shared" si="10"/>
        <v>292.29587242042339</v>
      </c>
      <c r="Y72" s="7"/>
      <c r="Z72" s="25">
        <f t="shared" si="11"/>
        <v>622</v>
      </c>
      <c r="AA72" s="17">
        <f t="shared" si="15"/>
        <v>292.45499999999987</v>
      </c>
      <c r="AB72" s="24">
        <f t="shared" si="12"/>
        <v>5.1043026639200146</v>
      </c>
      <c r="AC72" s="17">
        <f t="shared" si="13"/>
        <v>-0.15912757957647727</v>
      </c>
      <c r="AD72" s="17">
        <f t="shared" ca="1" si="14"/>
        <v>6.6228884539725641E-2</v>
      </c>
      <c r="AE72" s="17">
        <v>97</v>
      </c>
    </row>
    <row r="73" spans="1:31" s="17" customFormat="1" x14ac:dyDescent="0.25">
      <c r="A73" s="17">
        <v>53</v>
      </c>
      <c r="B73" s="17">
        <v>625</v>
      </c>
      <c r="C73" s="17">
        <v>11566</v>
      </c>
      <c r="D73" s="17">
        <v>12056</v>
      </c>
      <c r="E73" s="17">
        <v>14926</v>
      </c>
      <c r="F73" s="17">
        <v>14433</v>
      </c>
      <c r="G73" s="24"/>
      <c r="H73" s="7"/>
      <c r="I73" s="25">
        <f t="shared" si="16"/>
        <v>-3360</v>
      </c>
      <c r="J73" s="24">
        <f t="shared" si="16"/>
        <v>-2377</v>
      </c>
      <c r="K73" s="7"/>
      <c r="L73" s="25">
        <f t="shared" si="3"/>
        <v>-3362.5301886290322</v>
      </c>
      <c r="M73" s="17">
        <f t="shared" si="1"/>
        <v>6.4018544984837513</v>
      </c>
      <c r="N73" s="17">
        <f t="shared" si="4"/>
        <v>-2383.9282727057725</v>
      </c>
      <c r="O73" s="24">
        <f t="shared" si="2"/>
        <v>48.000962685552786</v>
      </c>
      <c r="P73" s="7"/>
      <c r="Q73" s="25">
        <f t="shared" si="5"/>
        <v>-3340.0859551528897</v>
      </c>
      <c r="R73" s="24">
        <f t="shared" si="6"/>
        <v>-2379.3312922608188</v>
      </c>
      <c r="S73" s="7"/>
      <c r="T73" s="25">
        <f t="shared" si="7"/>
        <v>0.81164726944979049</v>
      </c>
      <c r="U73" s="24">
        <f t="shared" si="8"/>
        <v>-0.5815568126410835</v>
      </c>
      <c r="V73" s="7"/>
      <c r="W73" s="25">
        <f t="shared" si="9"/>
        <v>0.81280755860087306</v>
      </c>
      <c r="X73" s="24">
        <f t="shared" si="10"/>
        <v>297.97389889182386</v>
      </c>
      <c r="Y73" s="7"/>
      <c r="Z73" s="25">
        <f t="shared" si="11"/>
        <v>625</v>
      </c>
      <c r="AA73" s="17">
        <f t="shared" si="15"/>
        <v>298.07999999999987</v>
      </c>
      <c r="AB73" s="24">
        <f t="shared" si="12"/>
        <v>5.2024774343446953</v>
      </c>
      <c r="AC73" s="17">
        <f t="shared" si="13"/>
        <v>-0.10610110817600571</v>
      </c>
      <c r="AD73" s="17">
        <f t="shared" ca="1" si="14"/>
        <v>-8.0280239372427786E-3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11708</v>
      </c>
      <c r="D74" s="17">
        <v>11918</v>
      </c>
      <c r="E74" s="17">
        <v>14821</v>
      </c>
      <c r="F74" s="17">
        <v>14606</v>
      </c>
      <c r="G74" s="24"/>
      <c r="H74" s="7"/>
      <c r="I74" s="25">
        <f t="shared" si="16"/>
        <v>-3113</v>
      </c>
      <c r="J74" s="24">
        <f t="shared" si="16"/>
        <v>-2688</v>
      </c>
      <c r="K74" s="7"/>
      <c r="L74" s="25">
        <f t="shared" si="3"/>
        <v>-3114.9587651229367</v>
      </c>
      <c r="M74" s="17">
        <f t="shared" si="1"/>
        <v>3.836760806833269</v>
      </c>
      <c r="N74" s="17">
        <f t="shared" si="4"/>
        <v>-2693.0224665515702</v>
      </c>
      <c r="O74" s="24">
        <f t="shared" si="2"/>
        <v>25.225170261641786</v>
      </c>
      <c r="P74" s="7"/>
      <c r="Q74" s="25">
        <f t="shared" si="5"/>
        <v>-3093.0859551528897</v>
      </c>
      <c r="R74" s="24">
        <f t="shared" si="6"/>
        <v>-2690.3312922608188</v>
      </c>
      <c r="S74" s="7"/>
      <c r="T74" s="25">
        <f t="shared" si="7"/>
        <v>0.75162579747395275</v>
      </c>
      <c r="U74" s="24">
        <f t="shared" si="8"/>
        <v>-0.65757151867200425</v>
      </c>
      <c r="V74" s="7"/>
      <c r="W74" s="25">
        <f t="shared" si="9"/>
        <v>0.75293741716005869</v>
      </c>
      <c r="X74" s="24">
        <f t="shared" si="10"/>
        <v>303.52256731132354</v>
      </c>
      <c r="Y74" s="7"/>
      <c r="Z74" s="25">
        <f t="shared" si="11"/>
        <v>613</v>
      </c>
      <c r="AA74" s="17">
        <f t="shared" si="15"/>
        <v>303.59699999999987</v>
      </c>
      <c r="AB74" s="24">
        <f t="shared" si="12"/>
        <v>5.2987672491772226</v>
      </c>
      <c r="AC74" s="17">
        <f t="shared" si="13"/>
        <v>-7.4432688676324688E-2</v>
      </c>
      <c r="AD74" s="17">
        <f t="shared" ca="1" si="14"/>
        <v>-3.0171781651404217E-2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11838</v>
      </c>
      <c r="D75" s="17">
        <v>11769</v>
      </c>
      <c r="E75" s="17">
        <v>14673</v>
      </c>
      <c r="F75" s="17">
        <v>14746</v>
      </c>
      <c r="G75" s="24"/>
      <c r="H75" s="7"/>
      <c r="I75" s="25">
        <f t="shared" si="16"/>
        <v>-2835</v>
      </c>
      <c r="J75" s="24">
        <f t="shared" si="16"/>
        <v>-2977</v>
      </c>
      <c r="K75" s="7"/>
      <c r="L75" s="25">
        <f t="shared" si="3"/>
        <v>-2835.3861404081072</v>
      </c>
      <c r="M75" s="17">
        <f t="shared" si="1"/>
        <v>0.14910441477316938</v>
      </c>
      <c r="N75" s="17">
        <f t="shared" si="4"/>
        <v>-2980.2619445207329</v>
      </c>
      <c r="O75" s="24">
        <f t="shared" si="2"/>
        <v>10.640282056339181</v>
      </c>
      <c r="P75" s="7"/>
      <c r="Q75" s="25">
        <f t="shared" si="5"/>
        <v>-2815.0859551528897</v>
      </c>
      <c r="R75" s="24">
        <f t="shared" si="6"/>
        <v>-2979.3312922608188</v>
      </c>
      <c r="S75" s="7"/>
      <c r="T75" s="25">
        <f t="shared" si="7"/>
        <v>0.68407126626228121</v>
      </c>
      <c r="U75" s="24">
        <f t="shared" si="8"/>
        <v>-0.7282089786171364</v>
      </c>
      <c r="V75" s="7"/>
      <c r="W75" s="25">
        <f t="shared" si="9"/>
        <v>0.68552348805093555</v>
      </c>
      <c r="X75" s="24">
        <f t="shared" si="10"/>
        <v>309.11993785850393</v>
      </c>
      <c r="Y75" s="7"/>
      <c r="Z75" s="25">
        <f t="shared" si="11"/>
        <v>620</v>
      </c>
      <c r="AA75" s="17">
        <f t="shared" si="15"/>
        <v>309.17699999999985</v>
      </c>
      <c r="AB75" s="24">
        <f t="shared" si="12"/>
        <v>5.3961566214385055</v>
      </c>
      <c r="AC75" s="17">
        <f t="shared" si="13"/>
        <v>-5.706214149591915E-2</v>
      </c>
      <c r="AD75" s="17">
        <f t="shared" ca="1" si="14"/>
        <v>-2.0891730412586185E-2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11988</v>
      </c>
      <c r="D76" s="17">
        <v>11630</v>
      </c>
      <c r="E76" s="17">
        <v>14507</v>
      </c>
      <c r="F76" s="17">
        <v>14870</v>
      </c>
      <c r="G76" s="24"/>
      <c r="H76" s="7"/>
      <c r="I76" s="25">
        <f t="shared" si="16"/>
        <v>-2519</v>
      </c>
      <c r="J76" s="24">
        <f t="shared" si="16"/>
        <v>-3240</v>
      </c>
      <c r="K76" s="7"/>
      <c r="L76" s="25">
        <f t="shared" si="3"/>
        <v>-2519.8539342940185</v>
      </c>
      <c r="M76" s="17">
        <f t="shared" si="1"/>
        <v>0.72920377850082696</v>
      </c>
      <c r="N76" s="17">
        <f t="shared" si="4"/>
        <v>-3246.3366161567592</v>
      </c>
      <c r="O76" s="24">
        <f t="shared" si="2"/>
        <v>40.152704318101627</v>
      </c>
      <c r="P76" s="7"/>
      <c r="Q76" s="25">
        <f t="shared" si="5"/>
        <v>-2499.0859551528897</v>
      </c>
      <c r="R76" s="24">
        <f t="shared" si="6"/>
        <v>-3242.3312922608188</v>
      </c>
      <c r="S76" s="7"/>
      <c r="T76" s="25">
        <f t="shared" si="7"/>
        <v>0.60728266243894224</v>
      </c>
      <c r="U76" s="24">
        <f t="shared" si="8"/>
        <v>-0.79249151136997298</v>
      </c>
      <c r="V76" s="7"/>
      <c r="W76" s="25">
        <f t="shared" si="9"/>
        <v>0.60886280661589665</v>
      </c>
      <c r="X76" s="24">
        <f t="shared" si="10"/>
        <v>314.85581490206539</v>
      </c>
      <c r="Y76" s="7"/>
      <c r="Z76" s="25">
        <f t="shared" si="11"/>
        <v>638</v>
      </c>
      <c r="AA76" s="17">
        <f t="shared" si="15"/>
        <v>314.91899999999987</v>
      </c>
      <c r="AB76" s="24">
        <f t="shared" si="12"/>
        <v>5.4963734270880202</v>
      </c>
      <c r="AC76" s="17">
        <f t="shared" si="13"/>
        <v>-6.3185097934479018E-2</v>
      </c>
      <c r="AD76" s="17">
        <f t="shared" ca="1" si="14"/>
        <v>8.5862603562134154E-2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12168</v>
      </c>
      <c r="D77" s="17">
        <v>11513</v>
      </c>
      <c r="E77" s="17">
        <v>14341</v>
      </c>
      <c r="F77" s="17">
        <v>14991</v>
      </c>
      <c r="G77" s="24"/>
      <c r="H77" s="7"/>
      <c r="I77" s="25">
        <f t="shared" si="16"/>
        <v>-2173</v>
      </c>
      <c r="J77" s="24">
        <f t="shared" si="16"/>
        <v>-3478</v>
      </c>
      <c r="K77" s="7"/>
      <c r="L77" s="25">
        <f t="shared" si="3"/>
        <v>-2179.2207745326405</v>
      </c>
      <c r="M77" s="17">
        <f t="shared" si="1"/>
        <v>38.698035785948157</v>
      </c>
      <c r="N77" s="17">
        <f t="shared" si="4"/>
        <v>-3479.8449912633751</v>
      </c>
      <c r="O77" s="24">
        <f t="shared" si="2"/>
        <v>3.4039927619302635</v>
      </c>
      <c r="P77" s="7"/>
      <c r="Q77" s="25">
        <f t="shared" si="5"/>
        <v>-2153.0859551528897</v>
      </c>
      <c r="R77" s="24">
        <f t="shared" si="6"/>
        <v>-3480.3312922608188</v>
      </c>
      <c r="S77" s="7"/>
      <c r="T77" s="25">
        <f t="shared" si="7"/>
        <v>0.52320400129060285</v>
      </c>
      <c r="U77" s="24">
        <f t="shared" si="8"/>
        <v>-0.85066353720714061</v>
      </c>
      <c r="V77" s="7"/>
      <c r="W77" s="25">
        <f t="shared" si="9"/>
        <v>0.52489987897645074</v>
      </c>
      <c r="X77" s="24">
        <f t="shared" si="10"/>
        <v>320.71394446635645</v>
      </c>
      <c r="Y77" s="7"/>
      <c r="Z77" s="25">
        <f t="shared" si="11"/>
        <v>638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5.2944466356564135E-2</v>
      </c>
      <c r="AD77" s="17">
        <f t="shared" ca="1" si="14"/>
        <v>-7.367653499517246E-2</v>
      </c>
      <c r="AE77" s="17">
        <v>92</v>
      </c>
    </row>
    <row r="78" spans="1:31" s="17" customFormat="1" x14ac:dyDescent="0.25">
      <c r="A78" s="17">
        <v>58</v>
      </c>
      <c r="B78" s="17">
        <v>627</v>
      </c>
      <c r="C78" s="17">
        <v>12326</v>
      </c>
      <c r="D78" s="17">
        <v>11401</v>
      </c>
      <c r="E78" s="17">
        <v>14145</v>
      </c>
      <c r="F78" s="17">
        <v>15073</v>
      </c>
      <c r="G78" s="24"/>
      <c r="H78" s="7"/>
      <c r="I78" s="25">
        <f t="shared" si="16"/>
        <v>-1819</v>
      </c>
      <c r="J78" s="24">
        <f t="shared" si="16"/>
        <v>-3672</v>
      </c>
      <c r="K78" s="7"/>
      <c r="L78" s="25">
        <f t="shared" si="3"/>
        <v>-1823.3173254104311</v>
      </c>
      <c r="M78" s="17">
        <f t="shared" si="1"/>
        <v>18.639298699553784</v>
      </c>
      <c r="N78" s="17">
        <f t="shared" si="4"/>
        <v>-3675.3294375186028</v>
      </c>
      <c r="O78" s="24">
        <f t="shared" si="2"/>
        <v>11.085154190280267</v>
      </c>
      <c r="P78" s="7"/>
      <c r="Q78" s="25">
        <f t="shared" si="5"/>
        <v>-1799.0859551528899</v>
      </c>
      <c r="R78" s="24">
        <f t="shared" si="6"/>
        <v>-3674.3312922608188</v>
      </c>
      <c r="S78" s="7"/>
      <c r="T78" s="25">
        <f t="shared" si="7"/>
        <v>0.43718132485559663</v>
      </c>
      <c r="U78" s="24">
        <f t="shared" si="8"/>
        <v>-0.89808107087273104</v>
      </c>
      <c r="V78" s="7"/>
      <c r="W78" s="25">
        <f t="shared" si="9"/>
        <v>0.43897150522979128</v>
      </c>
      <c r="X78" s="24">
        <f t="shared" si="10"/>
        <v>326.34166197553736</v>
      </c>
      <c r="Y78" s="7"/>
      <c r="Z78" s="25">
        <f t="shared" si="11"/>
        <v>627</v>
      </c>
      <c r="AA78" s="17">
        <f t="shared" si="15"/>
        <v>326.30399999999986</v>
      </c>
      <c r="AB78" s="24">
        <f t="shared" si="12"/>
        <v>5.6950791624275743</v>
      </c>
      <c r="AC78" s="17">
        <f t="shared" si="13"/>
        <v>3.7661975537503167E-2</v>
      </c>
      <c r="AD78" s="17">
        <f t="shared" ca="1" si="14"/>
        <v>7.7954269390090758E-2</v>
      </c>
      <c r="AE78" s="17">
        <v>91</v>
      </c>
    </row>
    <row r="79" spans="1:31" s="17" customFormat="1" x14ac:dyDescent="0.25">
      <c r="A79" s="17">
        <v>59</v>
      </c>
      <c r="B79" s="17">
        <v>636</v>
      </c>
      <c r="C79" s="17">
        <v>12523</v>
      </c>
      <c r="D79" s="17">
        <v>11326</v>
      </c>
      <c r="E79" s="17">
        <v>13972</v>
      </c>
      <c r="F79" s="17">
        <v>15165</v>
      </c>
      <c r="G79" s="24"/>
      <c r="H79" s="7"/>
      <c r="I79" s="25">
        <f t="shared" si="16"/>
        <v>-1449</v>
      </c>
      <c r="J79" s="24">
        <f t="shared" si="16"/>
        <v>-3839</v>
      </c>
      <c r="K79" s="7"/>
      <c r="L79" s="25">
        <f t="shared" si="3"/>
        <v>-1444.4558293407065</v>
      </c>
      <c r="M79" s="17">
        <f t="shared" si="1"/>
        <v>20.649486980784044</v>
      </c>
      <c r="N79" s="17">
        <f t="shared" si="4"/>
        <v>-3837.2339810705148</v>
      </c>
      <c r="O79" s="24">
        <f t="shared" si="2"/>
        <v>3.1188228593000478</v>
      </c>
      <c r="P79" s="7"/>
      <c r="Q79" s="25">
        <f t="shared" si="5"/>
        <v>-1429.0859551528899</v>
      </c>
      <c r="R79" s="24">
        <f t="shared" si="6"/>
        <v>-3841.3312922608188</v>
      </c>
      <c r="S79" s="7"/>
      <c r="T79" s="25">
        <f t="shared" si="7"/>
        <v>0.34727061784725677</v>
      </c>
      <c r="U79" s="24">
        <f t="shared" si="8"/>
        <v>-0.93889925706939914</v>
      </c>
      <c r="V79" s="7"/>
      <c r="W79" s="25">
        <f t="shared" si="9"/>
        <v>0.34914194482982069</v>
      </c>
      <c r="X79" s="24">
        <f t="shared" si="10"/>
        <v>331.99219668914873</v>
      </c>
      <c r="Y79" s="7"/>
      <c r="Z79" s="25">
        <f t="shared" si="11"/>
        <v>636</v>
      </c>
      <c r="AA79" s="17">
        <f t="shared" si="15"/>
        <v>332.02799999999985</v>
      </c>
      <c r="AB79" s="24">
        <f t="shared" si="12"/>
        <v>5.7949818088117304</v>
      </c>
      <c r="AC79" s="17">
        <f t="shared" si="13"/>
        <v>-3.5803310851122205E-2</v>
      </c>
      <c r="AD79" s="17">
        <f t="shared" ca="1" si="14"/>
        <v>0.13876376035392468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12723</v>
      </c>
      <c r="D80" s="17">
        <v>11265</v>
      </c>
      <c r="E80" s="17">
        <v>13776</v>
      </c>
      <c r="F80" s="17">
        <v>15228</v>
      </c>
      <c r="G80" s="24"/>
      <c r="H80" s="7"/>
      <c r="I80" s="25">
        <f t="shared" si="16"/>
        <v>-1053</v>
      </c>
      <c r="J80" s="24">
        <f t="shared" si="16"/>
        <v>-3963</v>
      </c>
      <c r="K80" s="7"/>
      <c r="L80" s="25">
        <f t="shared" si="3"/>
        <v>-1055.7704809559693</v>
      </c>
      <c r="M80" s="17">
        <f t="shared" si="1"/>
        <v>7.6755647273887497</v>
      </c>
      <c r="N80" s="17">
        <f t="shared" si="4"/>
        <v>-3959.7413287315744</v>
      </c>
      <c r="O80" s="24">
        <f t="shared" si="2"/>
        <v>10.618938435662425</v>
      </c>
      <c r="P80" s="7"/>
      <c r="Q80" s="25">
        <f t="shared" si="5"/>
        <v>-1033.0859551528899</v>
      </c>
      <c r="R80" s="24">
        <f t="shared" si="6"/>
        <v>-3965.3312922608188</v>
      </c>
      <c r="S80" s="7"/>
      <c r="T80" s="25">
        <f t="shared" si="7"/>
        <v>0.2510418611572498</v>
      </c>
      <c r="U80" s="24">
        <f t="shared" si="8"/>
        <v>-0.96920737137111668</v>
      </c>
      <c r="V80" s="7"/>
      <c r="W80" s="25">
        <f t="shared" si="9"/>
        <v>0.25297338222258015</v>
      </c>
      <c r="X80" s="24">
        <f t="shared" si="10"/>
        <v>337.7620661011141</v>
      </c>
      <c r="Y80" s="7"/>
      <c r="Z80" s="25">
        <f t="shared" si="11"/>
        <v>629</v>
      </c>
      <c r="AA80" s="17">
        <f t="shared" si="15"/>
        <v>337.68899999999985</v>
      </c>
      <c r="AB80" s="24">
        <f t="shared" si="12"/>
        <v>5.8937848977671292</v>
      </c>
      <c r="AC80" s="17">
        <f t="shared" si="13"/>
        <v>7.3066101114250159E-2</v>
      </c>
      <c r="AD80" s="17">
        <f t="shared" ca="1" si="14"/>
        <v>-1.6753212907019588E-2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12910</v>
      </c>
      <c r="D81" s="17">
        <v>11225</v>
      </c>
      <c r="E81" s="17">
        <v>13580</v>
      </c>
      <c r="F81" s="17">
        <v>15266</v>
      </c>
      <c r="G81" s="24"/>
      <c r="H81" s="7"/>
      <c r="I81" s="25">
        <f t="shared" si="16"/>
        <v>-670</v>
      </c>
      <c r="J81" s="24">
        <f t="shared" si="16"/>
        <v>-4041</v>
      </c>
      <c r="K81" s="7"/>
      <c r="L81" s="25">
        <f t="shared" si="3"/>
        <v>-669.13317933837573</v>
      </c>
      <c r="M81" s="17">
        <f t="shared" si="1"/>
        <v>0.75137805941874447</v>
      </c>
      <c r="N81" s="17">
        <f t="shared" si="4"/>
        <v>-4041.6823134671445</v>
      </c>
      <c r="O81" s="24">
        <f t="shared" si="2"/>
        <v>0.46555166744670462</v>
      </c>
      <c r="P81" s="7"/>
      <c r="Q81" s="25">
        <f t="shared" si="5"/>
        <v>-650.08595515288994</v>
      </c>
      <c r="R81" s="24">
        <f t="shared" si="6"/>
        <v>-4043.3312922608188</v>
      </c>
      <c r="S81" s="7"/>
      <c r="T81" s="25">
        <f t="shared" si="7"/>
        <v>0.15797212930807636</v>
      </c>
      <c r="U81" s="24">
        <f t="shared" si="8"/>
        <v>-0.98827215294800363</v>
      </c>
      <c r="V81" s="7"/>
      <c r="W81" s="25">
        <f t="shared" si="9"/>
        <v>0.15994144981118177</v>
      </c>
      <c r="X81" s="24">
        <f t="shared" si="10"/>
        <v>343.19749387040883</v>
      </c>
      <c r="Y81" s="7"/>
      <c r="Z81" s="25">
        <f t="shared" si="11"/>
        <v>610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1.8493870408974544E-2</v>
      </c>
      <c r="AD81" s="17">
        <f t="shared" ca="1" si="14"/>
        <v>4.4744640383271417E-2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13102</v>
      </c>
      <c r="D82" s="17">
        <v>11193</v>
      </c>
      <c r="E82" s="17">
        <v>13375</v>
      </c>
      <c r="F82" s="17">
        <v>15276</v>
      </c>
      <c r="G82" s="24"/>
      <c r="H82" s="7"/>
      <c r="I82" s="25">
        <f t="shared" si="16"/>
        <v>-273</v>
      </c>
      <c r="J82" s="24">
        <f t="shared" si="16"/>
        <v>-4083</v>
      </c>
      <c r="K82" s="7"/>
      <c r="L82" s="25">
        <f t="shared" si="3"/>
        <v>-273.30438962224252</v>
      </c>
      <c r="M82" s="17">
        <f t="shared" si="1"/>
        <v>9.2653042128946844E-2</v>
      </c>
      <c r="N82" s="17">
        <f t="shared" si="4"/>
        <v>-4086.7747564112406</v>
      </c>
      <c r="O82" s="24">
        <f t="shared" si="2"/>
        <v>14.24878596420171</v>
      </c>
      <c r="P82" s="7"/>
      <c r="Q82" s="25">
        <f t="shared" si="5"/>
        <v>-253.08595515288988</v>
      </c>
      <c r="R82" s="24">
        <f t="shared" si="6"/>
        <v>-4085.3312922608188</v>
      </c>
      <c r="S82" s="7"/>
      <c r="T82" s="25">
        <f t="shared" si="7"/>
        <v>6.1500370707236011E-2</v>
      </c>
      <c r="U82" s="24">
        <f t="shared" si="8"/>
        <v>-0.99853780456632735</v>
      </c>
      <c r="V82" s="7"/>
      <c r="W82" s="25">
        <f t="shared" si="9"/>
        <v>6.348995274504099E-2</v>
      </c>
      <c r="X82" s="24">
        <f t="shared" si="10"/>
        <v>348.75236910630019</v>
      </c>
      <c r="Y82" s="7"/>
      <c r="Z82" s="25">
        <f t="shared" si="11"/>
        <v>615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3.8369106300308431E-2</v>
      </c>
      <c r="AD82" s="17">
        <f t="shared" ca="1" si="14"/>
        <v>4.3926999530071953E-2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13303</v>
      </c>
      <c r="D83" s="17">
        <v>11187</v>
      </c>
      <c r="E83" s="17">
        <v>13174</v>
      </c>
      <c r="F83" s="17">
        <v>15283</v>
      </c>
      <c r="G83" s="24"/>
      <c r="H83" s="7"/>
      <c r="I83" s="25">
        <f t="shared" si="16"/>
        <v>129</v>
      </c>
      <c r="J83" s="24">
        <f t="shared" si="16"/>
        <v>-4096</v>
      </c>
      <c r="K83" s="7"/>
      <c r="L83" s="25">
        <f t="shared" si="3"/>
        <v>132.65613440504501</v>
      </c>
      <c r="M83" s="17">
        <f t="shared" si="1"/>
        <v>13.36731878775382</v>
      </c>
      <c r="N83" s="17">
        <f t="shared" si="4"/>
        <v>-4093.5323624781608</v>
      </c>
      <c r="O83" s="24">
        <f t="shared" si="2"/>
        <v>6.0892349391884677</v>
      </c>
      <c r="P83" s="7"/>
      <c r="Q83" s="25">
        <f t="shared" si="5"/>
        <v>148.91404484711012</v>
      </c>
      <c r="R83" s="24">
        <f t="shared" si="6"/>
        <v>-4098.3312922608193</v>
      </c>
      <c r="S83" s="7"/>
      <c r="T83" s="25">
        <f t="shared" si="7"/>
        <v>-3.6186397447771079E-2</v>
      </c>
      <c r="U83" s="24">
        <f t="shared" si="8"/>
        <v>-1.0017152681624752</v>
      </c>
      <c r="V83" s="7"/>
      <c r="W83" s="25">
        <f t="shared" si="9"/>
        <v>-3.4190678602725982E-2</v>
      </c>
      <c r="X83" s="24">
        <f t="shared" si="10"/>
        <v>354.34537305478995</v>
      </c>
      <c r="Y83" s="7"/>
      <c r="Z83" s="25">
        <f t="shared" si="11"/>
        <v>627</v>
      </c>
      <c r="AA83" s="17">
        <f t="shared" si="15"/>
        <v>354.35699999999986</v>
      </c>
      <c r="AB83" s="24">
        <f t="shared" si="12"/>
        <v>6.1846963774895434</v>
      </c>
      <c r="AC83" s="17">
        <f t="shared" si="13"/>
        <v>-1.162694520991181E-2</v>
      </c>
      <c r="AD83" s="17">
        <f t="shared" ca="1" si="14"/>
        <v>8.4616740190881501E-3</v>
      </c>
      <c r="AE83" s="17">
        <v>86</v>
      </c>
    </row>
    <row r="84" spans="1:31" s="17" customFormat="1" x14ac:dyDescent="0.25">
      <c r="A84" s="17">
        <v>64</v>
      </c>
      <c r="B84" s="17">
        <v>622</v>
      </c>
      <c r="C84" s="17">
        <v>13496</v>
      </c>
      <c r="D84" s="17">
        <v>11200</v>
      </c>
      <c r="E84" s="17">
        <v>12973</v>
      </c>
      <c r="F84" s="17">
        <v>15259</v>
      </c>
      <c r="G84" s="24"/>
      <c r="H84" s="7"/>
      <c r="I84" s="25">
        <f t="shared" ref="I84:J115" si="17">C84-E84</f>
        <v>523</v>
      </c>
      <c r="J84" s="24">
        <f t="shared" si="17"/>
        <v>-4059</v>
      </c>
      <c r="K84" s="7"/>
      <c r="L84" s="25">
        <f t="shared" si="3"/>
        <v>533.92687703466981</v>
      </c>
      <c r="M84" s="17">
        <f t="shared" ref="M84:M147" si="18">(I84-L84)^2</f>
        <v>119.3966417307946</v>
      </c>
      <c r="N84" s="17">
        <f t="shared" si="4"/>
        <v>-4061.0518370847903</v>
      </c>
      <c r="O84" s="24">
        <f t="shared" ref="O84:O147" si="19">(J84-N84)^2</f>
        <v>4.2100354225209609</v>
      </c>
      <c r="P84" s="7"/>
      <c r="Q84" s="25">
        <f t="shared" si="5"/>
        <v>542.91404484711006</v>
      </c>
      <c r="R84" s="24">
        <f t="shared" si="6"/>
        <v>-4061.3312922608188</v>
      </c>
      <c r="S84" s="7"/>
      <c r="T84" s="25">
        <f t="shared" si="7"/>
        <v>-0.13192915031611135</v>
      </c>
      <c r="U84" s="24">
        <f t="shared" si="8"/>
        <v>-0.99267171792728515</v>
      </c>
      <c r="V84" s="7"/>
      <c r="W84" s="25">
        <f t="shared" si="9"/>
        <v>-0.12995163962598333</v>
      </c>
      <c r="X84" s="24">
        <f>IF(MOD(ATAN2(U84,W84)*180/PI()-$J$9+360,360)&lt;355,MOD(ATAN2(U84,W84)*180/PI()-$J$9+360,360)+360,MOD(ATAN2(U84,W84)*180/PI()-$J$9+360,360))</f>
        <v>359.84873950279609</v>
      </c>
      <c r="Y84" s="7"/>
      <c r="Z84" s="25">
        <f t="shared" si="11"/>
        <v>622</v>
      </c>
      <c r="AA84" s="17">
        <f t="shared" si="15"/>
        <v>359.95499999999987</v>
      </c>
      <c r="AB84" s="24">
        <f t="shared" si="12"/>
        <v>6.2823999090161866</v>
      </c>
      <c r="AC84" s="17">
        <f t="shared" si="13"/>
        <v>-0.1062604972037775</v>
      </c>
    </row>
    <row r="85" spans="1:31" s="17" customFormat="1" x14ac:dyDescent="0.25">
      <c r="A85" s="17">
        <v>0</v>
      </c>
      <c r="B85" s="17">
        <v>0</v>
      </c>
      <c r="C85" s="17">
        <v>13467</v>
      </c>
      <c r="D85" s="17">
        <v>11170</v>
      </c>
      <c r="E85" s="17">
        <v>12933</v>
      </c>
      <c r="F85" s="17">
        <v>15217</v>
      </c>
      <c r="G85" s="24"/>
      <c r="H85" s="7"/>
      <c r="I85" s="25">
        <f t="shared" si="17"/>
        <v>534</v>
      </c>
      <c r="J85" s="24">
        <f t="shared" si="17"/>
        <v>-4047</v>
      </c>
      <c r="K85" s="7"/>
      <c r="L85" s="25">
        <f>$M$9*SIN(2*PI()/$M$10*(AA85+$M$11))+$M$12</f>
        <v>539.01589550941026</v>
      </c>
      <c r="M85" s="17">
        <f t="shared" si="18"/>
        <v>25.159207761321976</v>
      </c>
      <c r="N85" s="17">
        <f>$O$9*COS(2*PI()/$O$10*(AA85+$O$11))+$O$12</f>
        <v>-4047.4574637084511</v>
      </c>
      <c r="O85" s="24">
        <f t="shared" si="19"/>
        <v>0.20927304454982099</v>
      </c>
      <c r="P85" s="7"/>
      <c r="Q85" s="25">
        <f t="shared" ref="Q85:Q148" si="20">I85-$J$4</f>
        <v>553.91404484711006</v>
      </c>
      <c r="R85" s="24">
        <f t="shared" ref="R85:R148" si="21">J85-$J$3</f>
        <v>-4049.3312922608188</v>
      </c>
      <c r="S85" s="7"/>
      <c r="T85" s="25">
        <f t="shared" ref="T85:T148" si="22">Q85/$J$7</f>
        <v>-0.13460217133527821</v>
      </c>
      <c r="U85" s="24">
        <f t="shared" ref="U85:U148" si="23">R85/$J$6</f>
        <v>-0.9897386746077641</v>
      </c>
      <c r="V85" s="7"/>
      <c r="W85" s="25">
        <f t="shared" ref="W85:W148" si="24">(T85-U85*SIN(-$J$11*PI()/180))/(COS(-$J$11*PI()/180))</f>
        <v>-0.13263050966743253</v>
      </c>
      <c r="X85" s="24">
        <f>IF(MOD(ATAN2(U85,W85)*180/PI()-$J$9+360,360)&lt;355,MOD(ATAN2(U85,W85)*180/PI()-$J$9+360,360)+360,MOD(ATAN2(U85,W85)*180/PI()-$J$9+360,360))</f>
        <v>360.02298920423414</v>
      </c>
      <c r="Y85" s="7"/>
      <c r="Z85" s="25">
        <f>I165-J159</f>
        <v>5</v>
      </c>
      <c r="AA85" s="17">
        <f t="shared" si="15"/>
        <v>359.99999999999989</v>
      </c>
      <c r="AB85" s="24">
        <f t="shared" ref="AB85:AB148" si="25">AA85*PI()/180</f>
        <v>6.2831853071795836</v>
      </c>
      <c r="AC85" s="17">
        <f t="shared" ref="AC85:AC148" si="26">X85-AA85</f>
        <v>2.2989204234249883E-2</v>
      </c>
    </row>
    <row r="86" spans="1:31" s="17" customFormat="1" x14ac:dyDescent="0.25">
      <c r="A86" s="17">
        <v>1</v>
      </c>
      <c r="B86" s="17">
        <v>-624</v>
      </c>
      <c r="C86" s="17">
        <v>13259</v>
      </c>
      <c r="D86" s="17">
        <v>11152</v>
      </c>
      <c r="E86" s="17">
        <v>13128</v>
      </c>
      <c r="F86" s="17">
        <v>15233</v>
      </c>
      <c r="G86" s="24"/>
      <c r="H86" s="7"/>
      <c r="I86" s="25">
        <f t="shared" si="17"/>
        <v>131</v>
      </c>
      <c r="J86" s="24">
        <f t="shared" si="17"/>
        <v>-4081</v>
      </c>
      <c r="K86" s="7"/>
      <c r="L86" s="25">
        <f t="shared" ref="L86:L149" si="27">$M$9*SIN(2*PI()/$M$10*(AA86+$M$11))+$M$12</f>
        <v>137.906012184963</v>
      </c>
      <c r="M86" s="17">
        <f t="shared" si="18"/>
        <v>47.693004298857481</v>
      </c>
      <c r="N86" s="17">
        <f t="shared" ref="N86:N149" si="28">$O$9*COS(2*PI()/$O$10*(AA86+$O$11))+$O$12</f>
        <v>-4080.0883357015491</v>
      </c>
      <c r="O86" s="24">
        <f t="shared" si="19"/>
        <v>0.83113179306994822</v>
      </c>
      <c r="P86" s="7"/>
      <c r="Q86" s="25">
        <f t="shared" si="20"/>
        <v>150.91404484711012</v>
      </c>
      <c r="R86" s="24">
        <f t="shared" si="21"/>
        <v>-4083.3312922608188</v>
      </c>
      <c r="S86" s="7"/>
      <c r="T86" s="25">
        <f t="shared" si="22"/>
        <v>-3.6672401269437785E-2</v>
      </c>
      <c r="U86" s="24">
        <f t="shared" si="23"/>
        <v>-0.99804896401307386</v>
      </c>
      <c r="V86" s="7"/>
      <c r="W86" s="25">
        <f t="shared" si="24"/>
        <v>-3.4683988035176402E-2</v>
      </c>
      <c r="X86" s="24">
        <f t="shared" ref="X86:X148" si="29">MOD(ATAN2(U86,W86)*180/PI()-$J$9+360,360)</f>
        <v>354.38083472880908</v>
      </c>
      <c r="Y86" s="7"/>
      <c r="Z86" s="25">
        <f t="shared" ref="Z86:Z149" si="30">B86</f>
        <v>-624</v>
      </c>
      <c r="AA86" s="17">
        <f t="shared" ref="AA86:AA149" si="31">360/40000*Z86+AA85</f>
        <v>354.3839999999999</v>
      </c>
      <c r="AB86" s="24">
        <f t="shared" si="25"/>
        <v>6.1851676163875835</v>
      </c>
      <c r="AC86" s="17">
        <f t="shared" si="26"/>
        <v>-3.1652711908236597E-3</v>
      </c>
    </row>
    <row r="87" spans="1:31" s="17" customFormat="1" x14ac:dyDescent="0.25">
      <c r="A87" s="17">
        <v>2</v>
      </c>
      <c r="B87" s="17">
        <v>-620</v>
      </c>
      <c r="C87" s="17">
        <v>13070</v>
      </c>
      <c r="D87" s="17">
        <v>11158</v>
      </c>
      <c r="E87" s="17">
        <v>13333</v>
      </c>
      <c r="F87" s="17">
        <v>15235</v>
      </c>
      <c r="G87" s="24"/>
      <c r="H87" s="7"/>
      <c r="I87" s="25">
        <f t="shared" si="17"/>
        <v>-263</v>
      </c>
      <c r="J87" s="24">
        <f t="shared" si="17"/>
        <v>-4077</v>
      </c>
      <c r="K87" s="7"/>
      <c r="L87" s="25">
        <f t="shared" si="27"/>
        <v>-262.1418622375553</v>
      </c>
      <c r="M87" s="17">
        <f t="shared" si="18"/>
        <v>0.73640041933359401</v>
      </c>
      <c r="N87" s="17">
        <f t="shared" si="28"/>
        <v>-4073.7516989586961</v>
      </c>
      <c r="O87" s="24">
        <f t="shared" si="19"/>
        <v>10.551459654935842</v>
      </c>
      <c r="P87" s="7"/>
      <c r="Q87" s="25">
        <f t="shared" si="20"/>
        <v>-243.08595515288988</v>
      </c>
      <c r="R87" s="24">
        <f t="shared" si="21"/>
        <v>-4079.3312922608188</v>
      </c>
      <c r="S87" s="7"/>
      <c r="T87" s="25">
        <f t="shared" si="22"/>
        <v>5.9070351598902504E-2</v>
      </c>
      <c r="U87" s="24">
        <f t="shared" si="23"/>
        <v>-0.99707128290656677</v>
      </c>
      <c r="V87" s="7"/>
      <c r="W87" s="25">
        <f t="shared" si="24"/>
        <v>6.1057006955199382E-2</v>
      </c>
      <c r="X87" s="24">
        <f t="shared" si="29"/>
        <v>348.8862961058303</v>
      </c>
      <c r="Y87" s="7"/>
      <c r="Z87" s="25">
        <f t="shared" si="30"/>
        <v>-620</v>
      </c>
      <c r="AA87" s="17">
        <f t="shared" si="31"/>
        <v>348.80399999999992</v>
      </c>
      <c r="AB87" s="24">
        <f t="shared" si="25"/>
        <v>6.0877782441262989</v>
      </c>
      <c r="AC87" s="17">
        <f t="shared" si="26"/>
        <v>8.2296105830380384E-2</v>
      </c>
    </row>
    <row r="88" spans="1:31" s="17" customFormat="1" x14ac:dyDescent="0.25">
      <c r="A88" s="17">
        <v>3</v>
      </c>
      <c r="B88" s="17">
        <v>-609</v>
      </c>
      <c r="C88" s="17">
        <v>12865</v>
      </c>
      <c r="D88" s="17">
        <v>11174</v>
      </c>
      <c r="E88" s="17">
        <v>13520</v>
      </c>
      <c r="F88" s="17">
        <v>15207</v>
      </c>
      <c r="G88" s="24"/>
      <c r="H88" s="7"/>
      <c r="I88" s="25">
        <f t="shared" si="17"/>
        <v>-655</v>
      </c>
      <c r="J88" s="24">
        <f t="shared" si="17"/>
        <v>-4033</v>
      </c>
      <c r="K88" s="7"/>
      <c r="L88" s="25">
        <f t="shared" si="27"/>
        <v>-652.87623731196902</v>
      </c>
      <c r="M88" s="17">
        <f t="shared" si="18"/>
        <v>4.510367955072569</v>
      </c>
      <c r="N88" s="17">
        <f t="shared" si="28"/>
        <v>-4029.9718637769947</v>
      </c>
      <c r="O88" s="24">
        <f t="shared" si="19"/>
        <v>9.1696089850766604</v>
      </c>
      <c r="P88" s="7"/>
      <c r="Q88" s="25">
        <f t="shared" si="20"/>
        <v>-635.08595515288994</v>
      </c>
      <c r="R88" s="24">
        <f t="shared" si="21"/>
        <v>-4035.3312922608188</v>
      </c>
      <c r="S88" s="7"/>
      <c r="T88" s="25">
        <f t="shared" si="22"/>
        <v>0.15432710064557609</v>
      </c>
      <c r="U88" s="24">
        <f t="shared" si="23"/>
        <v>-0.98631679073498957</v>
      </c>
      <c r="V88" s="7"/>
      <c r="W88" s="25">
        <f t="shared" si="24"/>
        <v>0.15629251810283112</v>
      </c>
      <c r="X88" s="24">
        <f t="shared" si="29"/>
        <v>343.38623851079217</v>
      </c>
      <c r="Y88" s="7"/>
      <c r="Z88" s="25">
        <f t="shared" si="30"/>
        <v>-609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6.3238510792245961E-2</v>
      </c>
    </row>
    <row r="89" spans="1:31" s="17" customFormat="1" x14ac:dyDescent="0.25">
      <c r="A89" s="17">
        <v>4</v>
      </c>
      <c r="B89" s="17">
        <v>-621</v>
      </c>
      <c r="C89" s="17">
        <v>12672</v>
      </c>
      <c r="D89" s="17">
        <v>11221</v>
      </c>
      <c r="E89" s="17">
        <v>13719</v>
      </c>
      <c r="F89" s="17">
        <v>15169</v>
      </c>
      <c r="G89" s="24"/>
      <c r="H89" s="7"/>
      <c r="I89" s="25">
        <f t="shared" si="17"/>
        <v>-1047</v>
      </c>
      <c r="J89" s="24">
        <f t="shared" si="17"/>
        <v>-3948</v>
      </c>
      <c r="K89" s="7"/>
      <c r="L89" s="25">
        <f t="shared" si="27"/>
        <v>-1045.3197158921328</v>
      </c>
      <c r="M89" s="17">
        <f t="shared" si="18"/>
        <v>2.8233546831511975</v>
      </c>
      <c r="N89" s="17">
        <f t="shared" si="28"/>
        <v>-3947.4195291713127</v>
      </c>
      <c r="O89" s="24">
        <f t="shared" si="19"/>
        <v>0.33694638295696633</v>
      </c>
      <c r="P89" s="7"/>
      <c r="Q89" s="25">
        <f t="shared" si="20"/>
        <v>-1027.0859551528899</v>
      </c>
      <c r="R89" s="24">
        <f t="shared" si="21"/>
        <v>-3950.3312922608188</v>
      </c>
      <c r="S89" s="7"/>
      <c r="T89" s="25">
        <f t="shared" si="22"/>
        <v>0.24958384969224967</v>
      </c>
      <c r="U89" s="24">
        <f t="shared" si="23"/>
        <v>-0.9655410672217154</v>
      </c>
      <c r="V89" s="7"/>
      <c r="W89" s="25">
        <f t="shared" si="24"/>
        <v>0.25150806321758129</v>
      </c>
      <c r="X89" s="24">
        <f t="shared" si="29"/>
        <v>337.79031288820715</v>
      </c>
      <c r="Y89" s="7"/>
      <c r="Z89" s="25">
        <f t="shared" si="30"/>
        <v>-621</v>
      </c>
      <c r="AA89" s="17">
        <f t="shared" si="31"/>
        <v>337.73399999999992</v>
      </c>
      <c r="AB89" s="24">
        <f t="shared" si="25"/>
        <v>5.8945702959305271</v>
      </c>
      <c r="AC89" s="17">
        <f t="shared" si="26"/>
        <v>5.6312888207230571E-2</v>
      </c>
    </row>
    <row r="90" spans="1:31" s="17" customFormat="1" x14ac:dyDescent="0.25">
      <c r="A90" s="17">
        <v>5</v>
      </c>
      <c r="B90" s="17">
        <v>-641</v>
      </c>
      <c r="C90" s="17">
        <v>12475</v>
      </c>
      <c r="D90" s="17">
        <v>11281</v>
      </c>
      <c r="E90" s="17">
        <v>13913</v>
      </c>
      <c r="F90" s="17">
        <v>15106</v>
      </c>
      <c r="G90" s="24"/>
      <c r="H90" s="7"/>
      <c r="I90" s="25">
        <f t="shared" si="17"/>
        <v>-1438</v>
      </c>
      <c r="J90" s="24">
        <f t="shared" si="17"/>
        <v>-3825</v>
      </c>
      <c r="K90" s="7"/>
      <c r="L90" s="25">
        <f t="shared" si="27"/>
        <v>-1440.125742444412</v>
      </c>
      <c r="M90" s="17">
        <f t="shared" si="18"/>
        <v>4.5187809399748158</v>
      </c>
      <c r="N90" s="17">
        <f t="shared" si="28"/>
        <v>-3822.8901140371927</v>
      </c>
      <c r="O90" s="24">
        <f t="shared" si="19"/>
        <v>4.4516187760513359</v>
      </c>
      <c r="P90" s="7"/>
      <c r="Q90" s="25">
        <f t="shared" si="20"/>
        <v>-1418.0859551528899</v>
      </c>
      <c r="R90" s="24">
        <f t="shared" si="21"/>
        <v>-3827.3312922608188</v>
      </c>
      <c r="S90" s="7"/>
      <c r="T90" s="25">
        <f t="shared" si="22"/>
        <v>0.34459759682808994</v>
      </c>
      <c r="U90" s="24">
        <f t="shared" si="23"/>
        <v>-0.93547737319662461</v>
      </c>
      <c r="V90" s="7"/>
      <c r="W90" s="25">
        <f t="shared" si="24"/>
        <v>0.34646210083554807</v>
      </c>
      <c r="X90" s="24">
        <f t="shared" si="29"/>
        <v>332.06796044950272</v>
      </c>
      <c r="Y90" s="7"/>
      <c r="Z90" s="25">
        <f t="shared" si="30"/>
        <v>-641</v>
      </c>
      <c r="AA90" s="17">
        <f t="shared" si="31"/>
        <v>331.96499999999992</v>
      </c>
      <c r="AB90" s="24">
        <f t="shared" si="25"/>
        <v>5.793882251382974</v>
      </c>
      <c r="AC90" s="17">
        <f t="shared" si="26"/>
        <v>0.10296044950280248</v>
      </c>
    </row>
    <row r="91" spans="1:31" s="17" customFormat="1" x14ac:dyDescent="0.25">
      <c r="A91" s="17">
        <v>6</v>
      </c>
      <c r="B91" s="17">
        <v>-627</v>
      </c>
      <c r="C91" s="17">
        <v>12282</v>
      </c>
      <c r="D91" s="17">
        <v>11353</v>
      </c>
      <c r="E91" s="17">
        <v>14087</v>
      </c>
      <c r="F91" s="17">
        <v>15012</v>
      </c>
      <c r="G91" s="24"/>
      <c r="H91" s="7"/>
      <c r="I91" s="25">
        <f t="shared" si="17"/>
        <v>-1805</v>
      </c>
      <c r="J91" s="24">
        <f t="shared" si="17"/>
        <v>-3659</v>
      </c>
      <c r="K91" s="7"/>
      <c r="L91" s="25">
        <f t="shared" si="27"/>
        <v>-1812.4050393550738</v>
      </c>
      <c r="M91" s="17">
        <f t="shared" si="18"/>
        <v>54.834607850191325</v>
      </c>
      <c r="N91" s="17">
        <f t="shared" si="28"/>
        <v>-3663.63603774901</v>
      </c>
      <c r="O91" s="24">
        <f t="shared" si="19"/>
        <v>21.492846010245977</v>
      </c>
      <c r="P91" s="7"/>
      <c r="Q91" s="25">
        <f t="shared" si="20"/>
        <v>-1785.0859551528899</v>
      </c>
      <c r="R91" s="24">
        <f t="shared" si="21"/>
        <v>-3661.3312922608188</v>
      </c>
      <c r="S91" s="7"/>
      <c r="T91" s="25">
        <f t="shared" si="22"/>
        <v>0.43377929810392973</v>
      </c>
      <c r="U91" s="24">
        <f t="shared" si="23"/>
        <v>-0.89490360727658325</v>
      </c>
      <c r="V91" s="7"/>
      <c r="W91" s="25">
        <f t="shared" si="24"/>
        <v>0.43556314103251897</v>
      </c>
      <c r="X91" s="24">
        <f t="shared" si="29"/>
        <v>326.43761624492754</v>
      </c>
      <c r="Y91" s="7"/>
      <c r="Z91" s="25">
        <f t="shared" si="30"/>
        <v>-627</v>
      </c>
      <c r="AA91" s="17">
        <f t="shared" si="31"/>
        <v>326.32199999999995</v>
      </c>
      <c r="AB91" s="24">
        <f t="shared" si="25"/>
        <v>5.6953933216929347</v>
      </c>
      <c r="AC91" s="17">
        <f t="shared" si="26"/>
        <v>0.11561624492759393</v>
      </c>
    </row>
    <row r="92" spans="1:31" s="17" customFormat="1" x14ac:dyDescent="0.25">
      <c r="A92" s="17">
        <v>7</v>
      </c>
      <c r="B92" s="17">
        <v>-638</v>
      </c>
      <c r="C92" s="17">
        <v>12104</v>
      </c>
      <c r="D92" s="17">
        <v>11462</v>
      </c>
      <c r="E92" s="17">
        <v>14277</v>
      </c>
      <c r="F92" s="17">
        <v>14919</v>
      </c>
      <c r="G92" s="24"/>
      <c r="H92" s="7"/>
      <c r="I92" s="25">
        <f t="shared" si="17"/>
        <v>-2173</v>
      </c>
      <c r="J92" s="24">
        <f t="shared" si="17"/>
        <v>-3457</v>
      </c>
      <c r="K92" s="7"/>
      <c r="L92" s="25">
        <f t="shared" si="27"/>
        <v>-2173.3449384278915</v>
      </c>
      <c r="M92" s="17">
        <f t="shared" si="18"/>
        <v>0.11898251903627362</v>
      </c>
      <c r="N92" s="17">
        <f t="shared" si="28"/>
        <v>-3465.1793718771469</v>
      </c>
      <c r="O92" s="24">
        <f t="shared" si="19"/>
        <v>66.902124304661228</v>
      </c>
      <c r="P92" s="7"/>
      <c r="Q92" s="25">
        <f t="shared" si="20"/>
        <v>-2153.0859551528897</v>
      </c>
      <c r="R92" s="24">
        <f t="shared" si="21"/>
        <v>-3459.3312922608188</v>
      </c>
      <c r="S92" s="7"/>
      <c r="T92" s="25">
        <f t="shared" si="22"/>
        <v>0.52320400129060285</v>
      </c>
      <c r="U92" s="24">
        <f t="shared" si="23"/>
        <v>-0.84553071139797875</v>
      </c>
      <c r="V92" s="7"/>
      <c r="W92" s="25">
        <f t="shared" si="24"/>
        <v>0.52488965247180419</v>
      </c>
      <c r="X92" s="24">
        <f t="shared" si="29"/>
        <v>320.55926793136132</v>
      </c>
      <c r="Y92" s="7"/>
      <c r="Z92" s="25">
        <f t="shared" si="30"/>
        <v>-638</v>
      </c>
      <c r="AA92" s="17">
        <f t="shared" si="31"/>
        <v>320.57999999999993</v>
      </c>
      <c r="AB92" s="24">
        <f t="shared" si="25"/>
        <v>5.5951765160434199</v>
      </c>
      <c r="AC92" s="17">
        <f t="shared" si="26"/>
        <v>-2.0732068638608325E-2</v>
      </c>
    </row>
    <row r="93" spans="1:31" s="17" customFormat="1" x14ac:dyDescent="0.25">
      <c r="A93" s="17">
        <v>8</v>
      </c>
      <c r="B93" s="17">
        <v>-636</v>
      </c>
      <c r="C93" s="17">
        <v>11946</v>
      </c>
      <c r="D93" s="17">
        <v>11583</v>
      </c>
      <c r="E93" s="17">
        <v>14456</v>
      </c>
      <c r="F93" s="17">
        <v>14814</v>
      </c>
      <c r="G93" s="24"/>
      <c r="H93" s="7"/>
      <c r="I93" s="25">
        <f t="shared" si="17"/>
        <v>-2510</v>
      </c>
      <c r="J93" s="24">
        <f t="shared" si="17"/>
        <v>-3231</v>
      </c>
      <c r="K93" s="7"/>
      <c r="L93" s="25">
        <f t="shared" si="27"/>
        <v>-2511.6289761791481</v>
      </c>
      <c r="M93" s="17">
        <f t="shared" si="18"/>
        <v>2.6535633922320718</v>
      </c>
      <c r="N93" s="17">
        <f t="shared" si="28"/>
        <v>-3232.7591771806178</v>
      </c>
      <c r="O93" s="24">
        <f t="shared" si="19"/>
        <v>3.0947043528064824</v>
      </c>
      <c r="P93" s="7"/>
      <c r="Q93" s="25">
        <f t="shared" si="20"/>
        <v>-2490.0859551528897</v>
      </c>
      <c r="R93" s="24">
        <f t="shared" si="21"/>
        <v>-3233.3312922608188</v>
      </c>
      <c r="S93" s="7"/>
      <c r="T93" s="25">
        <f t="shared" si="22"/>
        <v>0.6050956452414421</v>
      </c>
      <c r="U93" s="24">
        <f t="shared" si="23"/>
        <v>-0.79029172888033217</v>
      </c>
      <c r="V93" s="7"/>
      <c r="W93" s="25">
        <f t="shared" si="24"/>
        <v>0.60667140228995697</v>
      </c>
      <c r="X93" s="24">
        <f t="shared" si="29"/>
        <v>314.87867750562759</v>
      </c>
      <c r="Y93" s="7"/>
      <c r="Z93" s="25">
        <f t="shared" si="30"/>
        <v>-636</v>
      </c>
      <c r="AA93" s="17">
        <f t="shared" si="31"/>
        <v>314.85599999999994</v>
      </c>
      <c r="AB93" s="24">
        <f t="shared" si="25"/>
        <v>5.4952738696592656</v>
      </c>
      <c r="AC93" s="17">
        <f t="shared" si="26"/>
        <v>2.2677505627655137E-2</v>
      </c>
    </row>
    <row r="94" spans="1:31" s="17" customFormat="1" x14ac:dyDescent="0.25">
      <c r="A94" s="17">
        <v>9</v>
      </c>
      <c r="B94" s="17">
        <v>-618</v>
      </c>
      <c r="C94" s="17">
        <v>11790</v>
      </c>
      <c r="D94" s="17">
        <v>11714</v>
      </c>
      <c r="E94" s="17">
        <v>14608</v>
      </c>
      <c r="F94" s="17">
        <v>14683</v>
      </c>
      <c r="G94" s="24"/>
      <c r="H94" s="7"/>
      <c r="I94" s="25">
        <f t="shared" si="17"/>
        <v>-2818</v>
      </c>
      <c r="J94" s="24">
        <f t="shared" si="17"/>
        <v>-2969</v>
      </c>
      <c r="K94" s="7"/>
      <c r="L94" s="25">
        <f t="shared" si="27"/>
        <v>-2816.5429652079179</v>
      </c>
      <c r="M94" s="17">
        <f t="shared" si="18"/>
        <v>2.1229503853378464</v>
      </c>
      <c r="N94" s="17">
        <f t="shared" si="28"/>
        <v>-2976.0336806916371</v>
      </c>
      <c r="O94" s="24">
        <f t="shared" si="19"/>
        <v>49.472664071908177</v>
      </c>
      <c r="P94" s="7"/>
      <c r="Q94" s="25">
        <f t="shared" si="20"/>
        <v>-2798.0859551528897</v>
      </c>
      <c r="R94" s="24">
        <f t="shared" si="21"/>
        <v>-2971.3312922608188</v>
      </c>
      <c r="S94" s="7"/>
      <c r="T94" s="25">
        <f t="shared" si="22"/>
        <v>0.67994023377811419</v>
      </c>
      <c r="U94" s="24">
        <f t="shared" si="23"/>
        <v>-0.72625361640412234</v>
      </c>
      <c r="V94" s="7"/>
      <c r="W94" s="25">
        <f t="shared" si="24"/>
        <v>0.68138855155631062</v>
      </c>
      <c r="X94" s="24">
        <f t="shared" si="29"/>
        <v>309.21604612809142</v>
      </c>
      <c r="Y94" s="7"/>
      <c r="Z94" s="25">
        <f t="shared" si="30"/>
        <v>-618</v>
      </c>
      <c r="AA94" s="17">
        <f t="shared" si="31"/>
        <v>309.29399999999993</v>
      </c>
      <c r="AB94" s="24">
        <f t="shared" si="25"/>
        <v>5.3981986566633404</v>
      </c>
      <c r="AC94" s="17">
        <f t="shared" si="26"/>
        <v>-7.7953871908505334E-2</v>
      </c>
    </row>
    <row r="95" spans="1:31" s="17" customFormat="1" x14ac:dyDescent="0.25">
      <c r="A95" s="17">
        <v>10</v>
      </c>
      <c r="B95" s="17">
        <v>-618</v>
      </c>
      <c r="C95" s="17">
        <v>11650</v>
      </c>
      <c r="D95" s="17">
        <v>11857</v>
      </c>
      <c r="E95" s="17">
        <v>14747</v>
      </c>
      <c r="F95" s="17">
        <v>14541</v>
      </c>
      <c r="G95" s="24"/>
      <c r="H95" s="7"/>
      <c r="I95" s="25">
        <f t="shared" si="17"/>
        <v>-3097</v>
      </c>
      <c r="J95" s="24">
        <f t="shared" si="17"/>
        <v>-2684</v>
      </c>
      <c r="K95" s="7"/>
      <c r="L95" s="25">
        <f t="shared" si="27"/>
        <v>-3095.0993209797598</v>
      </c>
      <c r="M95" s="17">
        <f t="shared" si="18"/>
        <v>3.6125807379812636</v>
      </c>
      <c r="N95" s="17">
        <f t="shared" si="28"/>
        <v>-2691.3034571125977</v>
      </c>
      <c r="O95" s="24">
        <f t="shared" si="19"/>
        <v>53.340485795553903</v>
      </c>
      <c r="P95" s="7"/>
      <c r="Q95" s="25">
        <f t="shared" si="20"/>
        <v>-3077.0859551528897</v>
      </c>
      <c r="R95" s="24">
        <f t="shared" si="21"/>
        <v>-2686.3312922608188</v>
      </c>
      <c r="S95" s="7"/>
      <c r="T95" s="25">
        <f t="shared" si="22"/>
        <v>0.74773776690061911</v>
      </c>
      <c r="U95" s="24">
        <f t="shared" si="23"/>
        <v>-0.65659383756549727</v>
      </c>
      <c r="V95" s="7"/>
      <c r="W95" s="25">
        <f t="shared" si="24"/>
        <v>0.74904743096421789</v>
      </c>
      <c r="X95" s="24">
        <f t="shared" si="29"/>
        <v>303.62739552967219</v>
      </c>
      <c r="Y95" s="7"/>
      <c r="Z95" s="25">
        <f t="shared" si="30"/>
        <v>-618</v>
      </c>
      <c r="AA95" s="17">
        <f t="shared" si="31"/>
        <v>303.73199999999991</v>
      </c>
      <c r="AB95" s="24">
        <f t="shared" si="25"/>
        <v>5.3011234436674153</v>
      </c>
      <c r="AC95" s="17">
        <f t="shared" si="26"/>
        <v>-0.1046044703277289</v>
      </c>
    </row>
    <row r="96" spans="1:31" s="17" customFormat="1" x14ac:dyDescent="0.25">
      <c r="A96" s="17">
        <v>11</v>
      </c>
      <c r="B96" s="17">
        <v>-615</v>
      </c>
      <c r="C96" s="17">
        <v>11526</v>
      </c>
      <c r="D96" s="17">
        <v>12007</v>
      </c>
      <c r="E96" s="17">
        <v>14867</v>
      </c>
      <c r="F96" s="17">
        <v>14380</v>
      </c>
      <c r="G96" s="24"/>
      <c r="H96" s="7"/>
      <c r="I96" s="25">
        <f t="shared" si="17"/>
        <v>-3341</v>
      </c>
      <c r="J96" s="24">
        <f t="shared" si="17"/>
        <v>-2373</v>
      </c>
      <c r="K96" s="7"/>
      <c r="L96" s="25">
        <f t="shared" si="27"/>
        <v>-3343.5351663794659</v>
      </c>
      <c r="M96" s="17">
        <f t="shared" si="18"/>
        <v>6.4270685715740541</v>
      </c>
      <c r="N96" s="17">
        <f t="shared" si="28"/>
        <v>-2382.807378959616</v>
      </c>
      <c r="O96" s="24">
        <f t="shared" si="19"/>
        <v>96.184682057518941</v>
      </c>
      <c r="P96" s="7"/>
      <c r="Q96" s="25">
        <f t="shared" si="20"/>
        <v>-3321.0859551528897</v>
      </c>
      <c r="R96" s="24">
        <f t="shared" si="21"/>
        <v>-2375.3312922608188</v>
      </c>
      <c r="S96" s="7"/>
      <c r="T96" s="25">
        <f t="shared" si="22"/>
        <v>0.80703023314395672</v>
      </c>
      <c r="U96" s="24">
        <f t="shared" si="23"/>
        <v>-0.58057913153457652</v>
      </c>
      <c r="V96" s="7"/>
      <c r="W96" s="25">
        <f t="shared" si="24"/>
        <v>0.80818856522562077</v>
      </c>
      <c r="X96" s="24">
        <f t="shared" si="29"/>
        <v>298.08287086788664</v>
      </c>
      <c r="Y96" s="7"/>
      <c r="Z96" s="25">
        <f t="shared" si="30"/>
        <v>-615</v>
      </c>
      <c r="AA96" s="17">
        <f t="shared" si="31"/>
        <v>298.19699999999989</v>
      </c>
      <c r="AB96" s="24">
        <f t="shared" si="25"/>
        <v>5.2045194695695294</v>
      </c>
      <c r="AC96" s="17">
        <f t="shared" si="26"/>
        <v>-0.11412913211324849</v>
      </c>
    </row>
    <row r="97" spans="1:29" s="17" customFormat="1" x14ac:dyDescent="0.25">
      <c r="A97" s="17">
        <v>12</v>
      </c>
      <c r="B97" s="17">
        <v>-632</v>
      </c>
      <c r="C97" s="17">
        <v>11417</v>
      </c>
      <c r="D97" s="17">
        <v>12181</v>
      </c>
      <c r="E97" s="17">
        <v>14982</v>
      </c>
      <c r="F97" s="17">
        <v>14218</v>
      </c>
      <c r="G97" s="24"/>
      <c r="H97" s="7"/>
      <c r="I97" s="25">
        <f t="shared" si="17"/>
        <v>-3565</v>
      </c>
      <c r="J97" s="24">
        <f t="shared" si="17"/>
        <v>-2037</v>
      </c>
      <c r="K97" s="7"/>
      <c r="L97" s="25">
        <f t="shared" si="27"/>
        <v>-3566.4989399670985</v>
      </c>
      <c r="M97" s="17">
        <f t="shared" si="18"/>
        <v>2.2468210249653189</v>
      </c>
      <c r="N97" s="17">
        <f t="shared" si="28"/>
        <v>-2042.6735795583393</v>
      </c>
      <c r="O97" s="24">
        <f t="shared" si="19"/>
        <v>32.189505004805227</v>
      </c>
      <c r="P97" s="7"/>
      <c r="Q97" s="25">
        <f t="shared" si="20"/>
        <v>-3545.0859551528897</v>
      </c>
      <c r="R97" s="24">
        <f t="shared" si="21"/>
        <v>-2039.3312922608188</v>
      </c>
      <c r="S97" s="7"/>
      <c r="T97" s="25">
        <f t="shared" si="22"/>
        <v>0.86146266117062742</v>
      </c>
      <c r="U97" s="24">
        <f t="shared" si="23"/>
        <v>-0.49845391858798682</v>
      </c>
      <c r="V97" s="7"/>
      <c r="W97" s="25">
        <f t="shared" si="24"/>
        <v>0.86245747721398769</v>
      </c>
      <c r="X97" s="24">
        <f t="shared" si="29"/>
        <v>292.41610130496315</v>
      </c>
      <c r="Y97" s="7"/>
      <c r="Z97" s="25">
        <f t="shared" si="30"/>
        <v>-632</v>
      </c>
      <c r="AA97" s="17">
        <f t="shared" si="31"/>
        <v>292.5089999999999</v>
      </c>
      <c r="AB97" s="24">
        <f t="shared" si="25"/>
        <v>5.1052451417160913</v>
      </c>
      <c r="AC97" s="17">
        <f t="shared" si="26"/>
        <v>-9.2898695036751633E-2</v>
      </c>
    </row>
    <row r="98" spans="1:29" s="17" customFormat="1" x14ac:dyDescent="0.25">
      <c r="A98" s="17">
        <v>13</v>
      </c>
      <c r="B98" s="17">
        <v>-624</v>
      </c>
      <c r="C98" s="17">
        <v>11333</v>
      </c>
      <c r="D98" s="17">
        <v>12373</v>
      </c>
      <c r="E98" s="17">
        <v>15092</v>
      </c>
      <c r="F98" s="17">
        <v>14054</v>
      </c>
      <c r="G98" s="24"/>
      <c r="H98" s="7"/>
      <c r="I98" s="25">
        <f t="shared" si="17"/>
        <v>-3759</v>
      </c>
      <c r="J98" s="24">
        <f t="shared" si="17"/>
        <v>-1681</v>
      </c>
      <c r="K98" s="7"/>
      <c r="L98" s="25">
        <f t="shared" si="27"/>
        <v>-3752.3534332189279</v>
      </c>
      <c r="M98" s="17">
        <f t="shared" si="18"/>
        <v>44.176849975251457</v>
      </c>
      <c r="N98" s="17">
        <f t="shared" si="28"/>
        <v>-1687.1017682733318</v>
      </c>
      <c r="O98" s="24">
        <f t="shared" si="19"/>
        <v>37.231576061438531</v>
      </c>
      <c r="P98" s="7"/>
      <c r="Q98" s="25">
        <f t="shared" si="20"/>
        <v>-3739.0859551528897</v>
      </c>
      <c r="R98" s="24">
        <f t="shared" si="21"/>
        <v>-1683.3312922608188</v>
      </c>
      <c r="S98" s="7"/>
      <c r="T98" s="25">
        <f t="shared" si="22"/>
        <v>0.90860503187229746</v>
      </c>
      <c r="U98" s="24">
        <f t="shared" si="23"/>
        <v>-0.41144030010886212</v>
      </c>
      <c r="V98" s="7"/>
      <c r="W98" s="25">
        <f t="shared" si="24"/>
        <v>0.90942657788000647</v>
      </c>
      <c r="X98" s="24">
        <f t="shared" si="29"/>
        <v>286.7333226119863</v>
      </c>
      <c r="Y98" s="7"/>
      <c r="Z98" s="25">
        <f t="shared" si="30"/>
        <v>-624</v>
      </c>
      <c r="AA98" s="17">
        <f t="shared" si="31"/>
        <v>286.89299999999992</v>
      </c>
      <c r="AB98" s="24">
        <f t="shared" si="25"/>
        <v>5.0072274509240904</v>
      </c>
      <c r="AC98" s="17">
        <f t="shared" si="26"/>
        <v>-0.15967738801361975</v>
      </c>
    </row>
    <row r="99" spans="1:29" s="17" customFormat="1" x14ac:dyDescent="0.25">
      <c r="A99" s="17">
        <v>14</v>
      </c>
      <c r="B99" s="17">
        <v>-635</v>
      </c>
      <c r="C99" s="17">
        <v>11248</v>
      </c>
      <c r="D99" s="17">
        <v>12546</v>
      </c>
      <c r="E99" s="17">
        <v>15148</v>
      </c>
      <c r="F99" s="17">
        <v>13847</v>
      </c>
      <c r="G99" s="24"/>
      <c r="H99" s="7"/>
      <c r="I99" s="25">
        <f t="shared" si="17"/>
        <v>-3900</v>
      </c>
      <c r="J99" s="24">
        <f t="shared" si="17"/>
        <v>-1301</v>
      </c>
      <c r="K99" s="7"/>
      <c r="L99" s="25">
        <f t="shared" si="27"/>
        <v>-3904.6581189656531</v>
      </c>
      <c r="M99" s="17">
        <f t="shared" si="18"/>
        <v>21.698072298177127</v>
      </c>
      <c r="N99" s="17">
        <f t="shared" si="28"/>
        <v>-1308.6570532792323</v>
      </c>
      <c r="O99" s="24">
        <f t="shared" si="19"/>
        <v>58.630464921001909</v>
      </c>
      <c r="P99" s="7"/>
      <c r="Q99" s="25">
        <f t="shared" si="20"/>
        <v>-3880.0859551528897</v>
      </c>
      <c r="R99" s="24">
        <f t="shared" si="21"/>
        <v>-1303.3312922608188</v>
      </c>
      <c r="S99" s="7"/>
      <c r="T99" s="25">
        <f t="shared" si="22"/>
        <v>0.94286830129979993</v>
      </c>
      <c r="U99" s="24">
        <f t="shared" si="23"/>
        <v>-0.31856059499069522</v>
      </c>
      <c r="V99" s="7"/>
      <c r="W99" s="25">
        <f t="shared" si="24"/>
        <v>0.9435048642758761</v>
      </c>
      <c r="X99" s="24">
        <f t="shared" si="29"/>
        <v>281.04700523911538</v>
      </c>
      <c r="Y99" s="7"/>
      <c r="Z99" s="25">
        <f t="shared" si="30"/>
        <v>-635</v>
      </c>
      <c r="AA99" s="17">
        <f t="shared" si="31"/>
        <v>281.17799999999994</v>
      </c>
      <c r="AB99" s="24">
        <f t="shared" si="25"/>
        <v>4.9074818841726149</v>
      </c>
      <c r="AC99" s="17">
        <f t="shared" si="26"/>
        <v>-0.13099476088456186</v>
      </c>
    </row>
    <row r="100" spans="1:29" s="17" customFormat="1" x14ac:dyDescent="0.25">
      <c r="A100" s="17">
        <v>15</v>
      </c>
      <c r="B100" s="17">
        <v>-636</v>
      </c>
      <c r="C100" s="17">
        <v>11189</v>
      </c>
      <c r="D100" s="17">
        <v>12740</v>
      </c>
      <c r="E100" s="17">
        <v>15205</v>
      </c>
      <c r="F100" s="17">
        <v>13649</v>
      </c>
      <c r="G100" s="24"/>
      <c r="H100" s="7"/>
      <c r="I100" s="25">
        <f t="shared" si="17"/>
        <v>-4016</v>
      </c>
      <c r="J100" s="24">
        <f t="shared" si="17"/>
        <v>-909</v>
      </c>
      <c r="K100" s="7"/>
      <c r="L100" s="25">
        <f t="shared" si="27"/>
        <v>-4018.4577837147685</v>
      </c>
      <c r="M100" s="17">
        <f t="shared" si="18"/>
        <v>6.0407007885814377</v>
      </c>
      <c r="N100" s="17">
        <f t="shared" si="28"/>
        <v>-916.57332957886979</v>
      </c>
      <c r="O100" s="24">
        <f t="shared" si="19"/>
        <v>57.355320910184055</v>
      </c>
      <c r="P100" s="7"/>
      <c r="Q100" s="25">
        <f t="shared" si="20"/>
        <v>-3996.0859551528897</v>
      </c>
      <c r="R100" s="24">
        <f t="shared" si="21"/>
        <v>-911.33129226081894</v>
      </c>
      <c r="S100" s="7"/>
      <c r="T100" s="25">
        <f t="shared" si="22"/>
        <v>0.97105652295646872</v>
      </c>
      <c r="U100" s="24">
        <f t="shared" si="23"/>
        <v>-0.22274784655300736</v>
      </c>
      <c r="V100" s="7"/>
      <c r="W100" s="25">
        <f t="shared" si="24"/>
        <v>0.97150224712637712</v>
      </c>
      <c r="X100" s="24">
        <f t="shared" si="29"/>
        <v>275.30418432826741</v>
      </c>
      <c r="Y100" s="7"/>
      <c r="Z100" s="25">
        <f t="shared" si="30"/>
        <v>-636</v>
      </c>
      <c r="AA100" s="17">
        <f t="shared" si="31"/>
        <v>275.45399999999995</v>
      </c>
      <c r="AB100" s="24">
        <f t="shared" si="25"/>
        <v>4.8075792377884596</v>
      </c>
      <c r="AC100" s="17">
        <f t="shared" si="26"/>
        <v>-0.14981567173254007</v>
      </c>
    </row>
    <row r="101" spans="1:29" s="17" customFormat="1" x14ac:dyDescent="0.25">
      <c r="A101" s="17">
        <v>16</v>
      </c>
      <c r="B101" s="17">
        <v>-627</v>
      </c>
      <c r="C101" s="17">
        <v>11157</v>
      </c>
      <c r="D101" s="17">
        <v>12940</v>
      </c>
      <c r="E101" s="17">
        <v>15242</v>
      </c>
      <c r="F101" s="17">
        <v>13457</v>
      </c>
      <c r="G101" s="24"/>
      <c r="H101" s="7"/>
      <c r="I101" s="25">
        <f t="shared" si="17"/>
        <v>-4085</v>
      </c>
      <c r="J101" s="24">
        <f t="shared" si="17"/>
        <v>-517</v>
      </c>
      <c r="K101" s="7"/>
      <c r="L101" s="25">
        <f t="shared" si="27"/>
        <v>-4091.583668685621</v>
      </c>
      <c r="M101" s="17">
        <f t="shared" si="18"/>
        <v>43.344693362026256</v>
      </c>
      <c r="N101" s="17">
        <f t="shared" si="28"/>
        <v>-521.06186075808807</v>
      </c>
      <c r="O101" s="24">
        <f t="shared" si="19"/>
        <v>16.498712818095818</v>
      </c>
      <c r="P101" s="7"/>
      <c r="Q101" s="25">
        <f t="shared" si="20"/>
        <v>-4065.0859551528897</v>
      </c>
      <c r="R101" s="24">
        <f t="shared" si="21"/>
        <v>-519.33129226081894</v>
      </c>
      <c r="S101" s="7"/>
      <c r="T101" s="25">
        <f t="shared" si="22"/>
        <v>0.98782365480396994</v>
      </c>
      <c r="U101" s="24">
        <f t="shared" si="23"/>
        <v>-0.12693509811531944</v>
      </c>
      <c r="V101" s="7"/>
      <c r="W101" s="25">
        <f t="shared" si="24"/>
        <v>0.98807851749943376</v>
      </c>
      <c r="X101" s="24">
        <f t="shared" si="29"/>
        <v>269.71100341839485</v>
      </c>
      <c r="Y101" s="7"/>
      <c r="Z101" s="25">
        <f t="shared" si="30"/>
        <v>-627</v>
      </c>
      <c r="AA101" s="17">
        <f t="shared" si="31"/>
        <v>269.81099999999998</v>
      </c>
      <c r="AB101" s="24">
        <f t="shared" si="25"/>
        <v>4.7090903080984203</v>
      </c>
      <c r="AC101" s="17">
        <f t="shared" si="26"/>
        <v>-9.9996581605125812E-2</v>
      </c>
    </row>
    <row r="102" spans="1:29" s="17" customFormat="1" x14ac:dyDescent="0.25">
      <c r="A102" s="17">
        <v>17</v>
      </c>
      <c r="B102" s="17">
        <v>-630</v>
      </c>
      <c r="C102" s="17">
        <v>11143</v>
      </c>
      <c r="D102" s="17">
        <v>13145</v>
      </c>
      <c r="E102" s="17">
        <v>15269</v>
      </c>
      <c r="F102" s="17">
        <v>13262</v>
      </c>
      <c r="G102" s="24"/>
      <c r="H102" s="7"/>
      <c r="I102" s="25">
        <f t="shared" si="17"/>
        <v>-4126</v>
      </c>
      <c r="J102" s="24">
        <f t="shared" si="17"/>
        <v>-117</v>
      </c>
      <c r="K102" s="7"/>
      <c r="L102" s="25">
        <f t="shared" si="27"/>
        <v>-4125.2756399202954</v>
      </c>
      <c r="M102" s="17">
        <f t="shared" si="18"/>
        <v>0.52469752506971001</v>
      </c>
      <c r="N102" s="17">
        <f t="shared" si="28"/>
        <v>-118.56146500256052</v>
      </c>
      <c r="O102" s="24">
        <f t="shared" si="19"/>
        <v>2.4381729542213382</v>
      </c>
      <c r="P102" s="7"/>
      <c r="Q102" s="25">
        <f t="shared" si="20"/>
        <v>-4106.0859551528902</v>
      </c>
      <c r="R102" s="24">
        <f t="shared" si="21"/>
        <v>-119.33129226081891</v>
      </c>
      <c r="S102" s="7"/>
      <c r="T102" s="25">
        <f t="shared" si="22"/>
        <v>0.99778673314813737</v>
      </c>
      <c r="U102" s="24">
        <f t="shared" si="23"/>
        <v>-2.9166987464617492E-2</v>
      </c>
      <c r="V102" s="7"/>
      <c r="W102" s="25">
        <f t="shared" si="24"/>
        <v>0.99784682505335731</v>
      </c>
      <c r="X102" s="24">
        <f t="shared" si="29"/>
        <v>264.06477940061302</v>
      </c>
      <c r="Y102" s="7"/>
      <c r="Z102" s="25">
        <f t="shared" si="30"/>
        <v>-630</v>
      </c>
      <c r="AA102" s="17">
        <f t="shared" si="31"/>
        <v>264.14099999999996</v>
      </c>
      <c r="AB102" s="24">
        <f t="shared" si="25"/>
        <v>4.6101301395103409</v>
      </c>
      <c r="AC102" s="17">
        <f t="shared" si="26"/>
        <v>-7.6220599386942922E-2</v>
      </c>
    </row>
    <row r="103" spans="1:29" s="17" customFormat="1" x14ac:dyDescent="0.25">
      <c r="A103" s="17">
        <v>18</v>
      </c>
      <c r="B103" s="17">
        <v>-622</v>
      </c>
      <c r="C103" s="17">
        <v>11151</v>
      </c>
      <c r="D103" s="17">
        <v>13350</v>
      </c>
      <c r="E103" s="17">
        <v>15273</v>
      </c>
      <c r="F103" s="17">
        <v>13070</v>
      </c>
      <c r="G103" s="24"/>
      <c r="H103" s="7"/>
      <c r="I103" s="25">
        <f t="shared" si="17"/>
        <v>-4122</v>
      </c>
      <c r="J103" s="24">
        <f t="shared" si="17"/>
        <v>280</v>
      </c>
      <c r="K103" s="7"/>
      <c r="L103" s="25">
        <f t="shared" si="27"/>
        <v>-4119.0948165328746</v>
      </c>
      <c r="M103" s="17">
        <f t="shared" si="18"/>
        <v>8.4400909776589081</v>
      </c>
      <c r="N103" s="17">
        <f t="shared" si="28"/>
        <v>280.0039114263667</v>
      </c>
      <c r="O103" s="24">
        <f t="shared" si="19"/>
        <v>1.5299256222106839E-5</v>
      </c>
      <c r="P103" s="7"/>
      <c r="Q103" s="25">
        <f t="shared" si="20"/>
        <v>-4102.0859551528902</v>
      </c>
      <c r="R103" s="24">
        <f t="shared" si="21"/>
        <v>277.66870773918106</v>
      </c>
      <c r="S103" s="7"/>
      <c r="T103" s="25">
        <f t="shared" si="22"/>
        <v>0.99681472550480399</v>
      </c>
      <c r="U103" s="24">
        <f t="shared" si="23"/>
        <v>6.7867862356204192E-2</v>
      </c>
      <c r="V103" s="7"/>
      <c r="W103" s="25">
        <f t="shared" si="24"/>
        <v>0.99668148584534599</v>
      </c>
      <c r="X103" s="24">
        <f t="shared" si="29"/>
        <v>258.49502896083754</v>
      </c>
      <c r="Y103" s="7"/>
      <c r="Z103" s="25">
        <f t="shared" si="30"/>
        <v>-622</v>
      </c>
      <c r="AA103" s="17">
        <f t="shared" si="31"/>
        <v>258.54299999999995</v>
      </c>
      <c r="AB103" s="24">
        <f t="shared" si="25"/>
        <v>4.5124266079836985</v>
      </c>
      <c r="AC103" s="17">
        <f t="shared" si="26"/>
        <v>-4.7971039162405305E-2</v>
      </c>
    </row>
    <row r="104" spans="1:29" s="17" customFormat="1" x14ac:dyDescent="0.25">
      <c r="A104" s="17">
        <v>19</v>
      </c>
      <c r="B104" s="17">
        <v>-605</v>
      </c>
      <c r="C104" s="17">
        <v>11168</v>
      </c>
      <c r="D104" s="17">
        <v>13536</v>
      </c>
      <c r="E104" s="17">
        <v>15248</v>
      </c>
      <c r="F104" s="17">
        <v>12874</v>
      </c>
      <c r="G104" s="24"/>
      <c r="H104" s="7"/>
      <c r="I104" s="25">
        <f t="shared" si="17"/>
        <v>-4080</v>
      </c>
      <c r="J104" s="24">
        <f t="shared" si="17"/>
        <v>662</v>
      </c>
      <c r="K104" s="7"/>
      <c r="L104" s="25">
        <f t="shared" si="27"/>
        <v>-4075.5348978260904</v>
      </c>
      <c r="M104" s="17">
        <f t="shared" si="18"/>
        <v>19.937137423452231</v>
      </c>
      <c r="N104" s="17">
        <f t="shared" si="28"/>
        <v>665.17269387710178</v>
      </c>
      <c r="O104" s="24">
        <f t="shared" si="19"/>
        <v>10.065986437799115</v>
      </c>
      <c r="P104" s="7"/>
      <c r="Q104" s="25">
        <f t="shared" si="20"/>
        <v>-4060.0859551528897</v>
      </c>
      <c r="R104" s="24">
        <f t="shared" si="21"/>
        <v>659.66870773918106</v>
      </c>
      <c r="S104" s="7"/>
      <c r="T104" s="25">
        <f t="shared" si="22"/>
        <v>0.98660864524980318</v>
      </c>
      <c r="U104" s="24">
        <f t="shared" si="23"/>
        <v>0.16123640802762454</v>
      </c>
      <c r="V104" s="7"/>
      <c r="W104" s="25">
        <f t="shared" si="24"/>
        <v>0.98628936034430026</v>
      </c>
      <c r="X104" s="24">
        <f t="shared" si="29"/>
        <v>253.10604491323011</v>
      </c>
      <c r="Y104" s="7"/>
      <c r="Z104" s="25">
        <f t="shared" si="30"/>
        <v>-605</v>
      </c>
      <c r="AA104" s="17">
        <f t="shared" si="31"/>
        <v>253.09799999999996</v>
      </c>
      <c r="AB104" s="24">
        <f t="shared" si="25"/>
        <v>4.4173934302126074</v>
      </c>
      <c r="AC104" s="17">
        <f t="shared" si="26"/>
        <v>8.0449132301509962E-3</v>
      </c>
    </row>
    <row r="105" spans="1:29" s="17" customFormat="1" x14ac:dyDescent="0.25">
      <c r="A105" s="17">
        <v>20</v>
      </c>
      <c r="B105" s="17">
        <v>-615</v>
      </c>
      <c r="C105" s="17">
        <v>11206</v>
      </c>
      <c r="D105" s="17">
        <v>13715</v>
      </c>
      <c r="E105" s="17">
        <v>15197</v>
      </c>
      <c r="F105" s="17">
        <v>12678</v>
      </c>
      <c r="G105" s="24"/>
      <c r="H105" s="7"/>
      <c r="I105" s="25">
        <f t="shared" si="17"/>
        <v>-3991</v>
      </c>
      <c r="J105" s="24">
        <f t="shared" si="17"/>
        <v>1037</v>
      </c>
      <c r="K105" s="7"/>
      <c r="L105" s="25">
        <f t="shared" si="27"/>
        <v>-3993.7123251816411</v>
      </c>
      <c r="M105" s="17">
        <f t="shared" si="18"/>
        <v>7.3567078909642252</v>
      </c>
      <c r="N105" s="17">
        <f t="shared" si="28"/>
        <v>1050.5673857354864</v>
      </c>
      <c r="O105" s="24">
        <f t="shared" si="19"/>
        <v>184.07395569547899</v>
      </c>
      <c r="P105" s="7"/>
      <c r="Q105" s="25">
        <f t="shared" si="20"/>
        <v>-3971.0859551528897</v>
      </c>
      <c r="R105" s="24">
        <f t="shared" si="21"/>
        <v>1034.6687077391812</v>
      </c>
      <c r="S105" s="7"/>
      <c r="T105" s="25">
        <f t="shared" si="22"/>
        <v>0.96498147518563493</v>
      </c>
      <c r="U105" s="24">
        <f t="shared" si="23"/>
        <v>0.25289401176265763</v>
      </c>
      <c r="V105" s="7"/>
      <c r="W105" s="25">
        <f t="shared" si="24"/>
        <v>0.96447953120069274</v>
      </c>
      <c r="X105" s="24">
        <f t="shared" si="29"/>
        <v>247.69786706490515</v>
      </c>
      <c r="Y105" s="7"/>
      <c r="Z105" s="25">
        <f t="shared" si="30"/>
        <v>-615</v>
      </c>
      <c r="AA105" s="17">
        <f t="shared" si="31"/>
        <v>247.56299999999996</v>
      </c>
      <c r="AB105" s="24">
        <f t="shared" si="25"/>
        <v>4.3207894561147215</v>
      </c>
      <c r="AC105" s="17">
        <f t="shared" si="26"/>
        <v>0.13486706490519396</v>
      </c>
    </row>
    <row r="106" spans="1:29" s="17" customFormat="1" x14ac:dyDescent="0.25">
      <c r="A106" s="17">
        <v>21</v>
      </c>
      <c r="B106" s="17">
        <v>-644</v>
      </c>
      <c r="C106" s="17">
        <v>11264</v>
      </c>
      <c r="D106" s="17">
        <v>13908</v>
      </c>
      <c r="E106" s="17">
        <v>15129</v>
      </c>
      <c r="F106" s="17">
        <v>12479</v>
      </c>
      <c r="G106" s="24"/>
      <c r="H106" s="7"/>
      <c r="I106" s="25">
        <f t="shared" si="17"/>
        <v>-3865</v>
      </c>
      <c r="J106" s="24">
        <f t="shared" si="17"/>
        <v>1429</v>
      </c>
      <c r="K106" s="7"/>
      <c r="L106" s="25">
        <f t="shared" si="27"/>
        <v>-3868.2947280719472</v>
      </c>
      <c r="M106" s="17">
        <f t="shared" si="18"/>
        <v>10.855233068077226</v>
      </c>
      <c r="N106" s="17">
        <f t="shared" si="28"/>
        <v>1443.6149014829743</v>
      </c>
      <c r="O106" s="24">
        <f t="shared" si="19"/>
        <v>213.59534535704574</v>
      </c>
      <c r="P106" s="7"/>
      <c r="Q106" s="25">
        <f t="shared" si="20"/>
        <v>-3845.0859551528897</v>
      </c>
      <c r="R106" s="24">
        <f t="shared" si="21"/>
        <v>1426.6687077391812</v>
      </c>
      <c r="S106" s="7"/>
      <c r="T106" s="25">
        <f t="shared" si="22"/>
        <v>0.93436323442063263</v>
      </c>
      <c r="U106" s="24">
        <f t="shared" si="23"/>
        <v>0.34870676020034558</v>
      </c>
      <c r="V106" s="7"/>
      <c r="W106" s="25">
        <f t="shared" si="24"/>
        <v>0.93367033491201212</v>
      </c>
      <c r="X106" s="24">
        <f t="shared" si="29"/>
        <v>241.91087373234336</v>
      </c>
      <c r="Y106" s="7"/>
      <c r="Z106" s="25">
        <f t="shared" si="30"/>
        <v>-644</v>
      </c>
      <c r="AA106" s="17">
        <f t="shared" si="31"/>
        <v>241.76699999999997</v>
      </c>
      <c r="AB106" s="24">
        <f t="shared" si="25"/>
        <v>4.2196301726691301</v>
      </c>
      <c r="AC106" s="17">
        <f t="shared" si="26"/>
        <v>0.14387373234339407</v>
      </c>
    </row>
    <row r="107" spans="1:29" s="17" customFormat="1" x14ac:dyDescent="0.25">
      <c r="A107" s="17">
        <v>22</v>
      </c>
      <c r="B107" s="17">
        <v>-625</v>
      </c>
      <c r="C107" s="17">
        <v>11351</v>
      </c>
      <c r="D107" s="17">
        <v>14098</v>
      </c>
      <c r="E107" s="17">
        <v>15057</v>
      </c>
      <c r="F107" s="17">
        <v>12299</v>
      </c>
      <c r="G107" s="24"/>
      <c r="H107" s="7"/>
      <c r="I107" s="25">
        <f t="shared" si="17"/>
        <v>-3706</v>
      </c>
      <c r="J107" s="24">
        <f t="shared" si="17"/>
        <v>1799</v>
      </c>
      <c r="K107" s="7"/>
      <c r="L107" s="25">
        <f t="shared" si="27"/>
        <v>-3708.9049444001671</v>
      </c>
      <c r="M107" s="17">
        <f t="shared" si="18"/>
        <v>8.4387019680621709</v>
      </c>
      <c r="N107" s="17">
        <f t="shared" si="28"/>
        <v>1811.0339218183142</v>
      </c>
      <c r="O107" s="24">
        <f t="shared" si="19"/>
        <v>144.81527432929815</v>
      </c>
      <c r="P107" s="7"/>
      <c r="Q107" s="25">
        <f t="shared" si="20"/>
        <v>-3686.0859551528897</v>
      </c>
      <c r="R107" s="24">
        <f t="shared" si="21"/>
        <v>1796.6687077391812</v>
      </c>
      <c r="S107" s="7"/>
      <c r="T107" s="25">
        <f t="shared" si="22"/>
        <v>0.89572593059812988</v>
      </c>
      <c r="U107" s="24">
        <f t="shared" si="23"/>
        <v>0.43914226255224487</v>
      </c>
      <c r="V107" s="7"/>
      <c r="W107" s="25">
        <f t="shared" si="24"/>
        <v>0.89485277313086531</v>
      </c>
      <c r="X107" s="24">
        <f t="shared" si="29"/>
        <v>236.25135673101863</v>
      </c>
      <c r="Y107" s="7"/>
      <c r="Z107" s="25">
        <f t="shared" si="30"/>
        <v>-625</v>
      </c>
      <c r="AA107" s="17">
        <f t="shared" si="31"/>
        <v>236.14199999999997</v>
      </c>
      <c r="AB107" s="24">
        <f t="shared" si="25"/>
        <v>4.1214554022444494</v>
      </c>
      <c r="AC107" s="17">
        <f t="shared" si="26"/>
        <v>0.10935673101866428</v>
      </c>
    </row>
    <row r="108" spans="1:29" s="17" customFormat="1" x14ac:dyDescent="0.25">
      <c r="A108" s="17">
        <v>23</v>
      </c>
      <c r="B108" s="17">
        <v>-639</v>
      </c>
      <c r="C108" s="17">
        <v>11452</v>
      </c>
      <c r="D108" s="17">
        <v>14276</v>
      </c>
      <c r="E108" s="17">
        <v>14957</v>
      </c>
      <c r="F108" s="17">
        <v>12120</v>
      </c>
      <c r="G108" s="24"/>
      <c r="H108" s="7"/>
      <c r="I108" s="25">
        <f t="shared" si="17"/>
        <v>-3505</v>
      </c>
      <c r="J108" s="24">
        <f t="shared" si="17"/>
        <v>2156</v>
      </c>
      <c r="K108" s="7"/>
      <c r="L108" s="25">
        <f t="shared" si="27"/>
        <v>-3509.1958579006241</v>
      </c>
      <c r="M108" s="17">
        <f t="shared" si="18"/>
        <v>17.605223522229725</v>
      </c>
      <c r="N108" s="17">
        <f t="shared" si="28"/>
        <v>2168.6756188843437</v>
      </c>
      <c r="O108" s="24">
        <f t="shared" si="19"/>
        <v>160.67131410113186</v>
      </c>
      <c r="P108" s="7"/>
      <c r="Q108" s="25">
        <f t="shared" si="20"/>
        <v>-3485.0859551528897</v>
      </c>
      <c r="R108" s="24">
        <f t="shared" si="21"/>
        <v>2153.6687077391812</v>
      </c>
      <c r="S108" s="7"/>
      <c r="T108" s="25">
        <f t="shared" si="22"/>
        <v>0.84688254652062633</v>
      </c>
      <c r="U108" s="24">
        <f t="shared" si="23"/>
        <v>0.52640030130799631</v>
      </c>
      <c r="V108" s="7"/>
      <c r="W108" s="25">
        <f t="shared" si="24"/>
        <v>0.84583544153131229</v>
      </c>
      <c r="X108" s="24">
        <f t="shared" si="29"/>
        <v>230.49469849450293</v>
      </c>
      <c r="Y108" s="7"/>
      <c r="Z108" s="25">
        <f t="shared" si="30"/>
        <v>-639</v>
      </c>
      <c r="AA108" s="17">
        <f t="shared" si="31"/>
        <v>230.39099999999996</v>
      </c>
      <c r="AB108" s="24">
        <f t="shared" si="25"/>
        <v>4.0210815169622549</v>
      </c>
      <c r="AC108" s="17">
        <f t="shared" si="26"/>
        <v>0.10369849450296442</v>
      </c>
    </row>
    <row r="109" spans="1:29" s="17" customFormat="1" x14ac:dyDescent="0.25">
      <c r="A109" s="17">
        <v>24</v>
      </c>
      <c r="B109" s="17">
        <v>-626</v>
      </c>
      <c r="C109" s="17">
        <v>11576</v>
      </c>
      <c r="D109" s="17">
        <v>14459</v>
      </c>
      <c r="E109" s="17">
        <v>14857</v>
      </c>
      <c r="F109" s="17">
        <v>11969</v>
      </c>
      <c r="G109" s="24"/>
      <c r="H109" s="7"/>
      <c r="I109" s="25">
        <f t="shared" si="17"/>
        <v>-3281</v>
      </c>
      <c r="J109" s="24">
        <f t="shared" si="17"/>
        <v>2490</v>
      </c>
      <c r="K109" s="7"/>
      <c r="L109" s="25">
        <f t="shared" si="27"/>
        <v>-3279.4437545029082</v>
      </c>
      <c r="M109" s="17">
        <f t="shared" si="18"/>
        <v>2.4219000472185734</v>
      </c>
      <c r="N109" s="17">
        <f t="shared" si="28"/>
        <v>2497.9493386090885</v>
      </c>
      <c r="O109" s="24">
        <f t="shared" si="19"/>
        <v>63.191984321945085</v>
      </c>
      <c r="P109" s="7"/>
      <c r="Q109" s="25">
        <f t="shared" si="20"/>
        <v>-3261.0859551528897</v>
      </c>
      <c r="R109" s="24">
        <f t="shared" si="21"/>
        <v>2487.6687077391812</v>
      </c>
      <c r="S109" s="7"/>
      <c r="T109" s="25">
        <f t="shared" si="22"/>
        <v>0.79245011849395575</v>
      </c>
      <c r="U109" s="24">
        <f t="shared" si="23"/>
        <v>0.60803667370133252</v>
      </c>
      <c r="V109" s="7"/>
      <c r="W109" s="25">
        <f t="shared" si="24"/>
        <v>0.79124025534707598</v>
      </c>
      <c r="X109" s="24">
        <f t="shared" si="29"/>
        <v>224.84965938299069</v>
      </c>
      <c r="Y109" s="7"/>
      <c r="Z109" s="25">
        <f t="shared" si="30"/>
        <v>-626</v>
      </c>
      <c r="AA109" s="17">
        <f t="shared" si="31"/>
        <v>224.75699999999998</v>
      </c>
      <c r="AB109" s="24">
        <f t="shared" si="25"/>
        <v>3.9227496669048945</v>
      </c>
      <c r="AC109" s="17">
        <f t="shared" si="26"/>
        <v>9.2659382990717631E-2</v>
      </c>
    </row>
    <row r="110" spans="1:29" s="17" customFormat="1" x14ac:dyDescent="0.25">
      <c r="A110" s="17">
        <v>25</v>
      </c>
      <c r="B110" s="17">
        <v>-629</v>
      </c>
      <c r="C110" s="17">
        <v>11708</v>
      </c>
      <c r="D110" s="17">
        <v>14603</v>
      </c>
      <c r="E110" s="17">
        <v>14722</v>
      </c>
      <c r="F110" s="17">
        <v>11809</v>
      </c>
      <c r="G110" s="24"/>
      <c r="H110" s="7"/>
      <c r="I110" s="25">
        <f t="shared" si="17"/>
        <v>-3014</v>
      </c>
      <c r="J110" s="24">
        <f t="shared" si="17"/>
        <v>2794</v>
      </c>
      <c r="K110" s="7"/>
      <c r="L110" s="25">
        <f t="shared" si="27"/>
        <v>-3016.8475163294925</v>
      </c>
      <c r="M110" s="17">
        <f t="shared" si="18"/>
        <v>8.1083492467262364</v>
      </c>
      <c r="N110" s="17">
        <f t="shared" si="28"/>
        <v>2804.5479595115335</v>
      </c>
      <c r="O110" s="24">
        <f t="shared" si="19"/>
        <v>111.25944985694926</v>
      </c>
      <c r="P110" s="7"/>
      <c r="Q110" s="25">
        <f t="shared" si="20"/>
        <v>-2994.0859551528897</v>
      </c>
      <c r="R110" s="24">
        <f t="shared" si="21"/>
        <v>2791.6687077391812</v>
      </c>
      <c r="S110" s="7"/>
      <c r="T110" s="25">
        <f t="shared" si="22"/>
        <v>0.72756860830145098</v>
      </c>
      <c r="U110" s="24">
        <f t="shared" si="23"/>
        <v>0.68234043779586595</v>
      </c>
      <c r="V110" s="7"/>
      <c r="W110" s="25">
        <f t="shared" si="24"/>
        <v>0.726210575550296</v>
      </c>
      <c r="X110" s="24">
        <f t="shared" si="29"/>
        <v>219.17443838302518</v>
      </c>
      <c r="Y110" s="7"/>
      <c r="Z110" s="25">
        <f t="shared" si="30"/>
        <v>-629</v>
      </c>
      <c r="AA110" s="17">
        <f t="shared" si="31"/>
        <v>219.09599999999998</v>
      </c>
      <c r="AB110" s="24">
        <f t="shared" si="25"/>
        <v>3.8239465779494961</v>
      </c>
      <c r="AC110" s="17">
        <f t="shared" si="26"/>
        <v>7.8438383025201119E-2</v>
      </c>
    </row>
    <row r="111" spans="1:29" s="17" customFormat="1" x14ac:dyDescent="0.25">
      <c r="A111" s="17">
        <v>26</v>
      </c>
      <c r="B111" s="17">
        <v>-605</v>
      </c>
      <c r="C111" s="17">
        <v>11848</v>
      </c>
      <c r="D111" s="17">
        <v>14742</v>
      </c>
      <c r="E111" s="17">
        <v>14582</v>
      </c>
      <c r="F111" s="17">
        <v>11673</v>
      </c>
      <c r="G111" s="24"/>
      <c r="H111" s="7"/>
      <c r="I111" s="25">
        <f t="shared" si="17"/>
        <v>-2734</v>
      </c>
      <c r="J111" s="24">
        <f t="shared" si="17"/>
        <v>3069</v>
      </c>
      <c r="K111" s="7"/>
      <c r="L111" s="25">
        <f t="shared" si="27"/>
        <v>-2736.6317747010849</v>
      </c>
      <c r="M111" s="17">
        <f t="shared" si="18"/>
        <v>6.9262380772702548</v>
      </c>
      <c r="N111" s="17">
        <f t="shared" si="28"/>
        <v>3073.7315071664366</v>
      </c>
      <c r="O111" s="24">
        <f t="shared" si="19"/>
        <v>22.387160066040771</v>
      </c>
      <c r="P111" s="7"/>
      <c r="Q111" s="25">
        <f t="shared" si="20"/>
        <v>-2714.0859551528897</v>
      </c>
      <c r="R111" s="24">
        <f t="shared" si="21"/>
        <v>3066.6687077391812</v>
      </c>
      <c r="S111" s="7"/>
      <c r="T111" s="25">
        <f t="shared" si="22"/>
        <v>0.65952807326811269</v>
      </c>
      <c r="U111" s="24">
        <f t="shared" si="23"/>
        <v>0.74955601386822357</v>
      </c>
      <c r="V111" s="7"/>
      <c r="W111" s="25">
        <f t="shared" si="24"/>
        <v>0.65803598695867405</v>
      </c>
      <c r="X111" s="24">
        <f t="shared" si="29"/>
        <v>213.67043479302129</v>
      </c>
      <c r="Y111" s="7"/>
      <c r="Z111" s="25">
        <f t="shared" si="30"/>
        <v>-605</v>
      </c>
      <c r="AA111" s="17">
        <f t="shared" si="31"/>
        <v>213.65099999999998</v>
      </c>
      <c r="AB111" s="24">
        <f t="shared" si="25"/>
        <v>3.7289134001784046</v>
      </c>
      <c r="AC111" s="17">
        <f t="shared" si="26"/>
        <v>1.9434793021304131E-2</v>
      </c>
    </row>
    <row r="112" spans="1:29" s="17" customFormat="1" x14ac:dyDescent="0.25">
      <c r="A112" s="17">
        <v>27</v>
      </c>
      <c r="B112" s="17">
        <v>-613</v>
      </c>
      <c r="C112" s="17">
        <v>12000</v>
      </c>
      <c r="D112" s="17">
        <v>14863</v>
      </c>
      <c r="E112" s="17">
        <v>14426</v>
      </c>
      <c r="F112" s="17">
        <v>11547</v>
      </c>
      <c r="G112" s="24"/>
      <c r="H112" s="7"/>
      <c r="I112" s="25">
        <f t="shared" si="17"/>
        <v>-2426</v>
      </c>
      <c r="J112" s="24">
        <f t="shared" si="17"/>
        <v>3316</v>
      </c>
      <c r="K112" s="7"/>
      <c r="L112" s="25">
        <f t="shared" si="27"/>
        <v>-2427.6945376051426</v>
      </c>
      <c r="M112" s="17">
        <f t="shared" si="18"/>
        <v>2.8714576952424649</v>
      </c>
      <c r="N112" s="17">
        <f t="shared" si="28"/>
        <v>3318.236558318787</v>
      </c>
      <c r="O112" s="24">
        <f t="shared" si="19"/>
        <v>5.002193113335542</v>
      </c>
      <c r="P112" s="7"/>
      <c r="Q112" s="25">
        <f t="shared" si="20"/>
        <v>-2406.0859551528897</v>
      </c>
      <c r="R112" s="24">
        <f t="shared" si="21"/>
        <v>3313.6687077391812</v>
      </c>
      <c r="S112" s="7"/>
      <c r="T112" s="25">
        <f t="shared" si="22"/>
        <v>0.58468348473144061</v>
      </c>
      <c r="U112" s="24">
        <f t="shared" si="23"/>
        <v>0.80992782219503201</v>
      </c>
      <c r="V112" s="7"/>
      <c r="W112" s="25">
        <f t="shared" si="24"/>
        <v>0.58307096669874203</v>
      </c>
      <c r="X112" s="24">
        <f t="shared" si="29"/>
        <v>208.14080144598211</v>
      </c>
      <c r="Y112" s="7"/>
      <c r="Z112" s="25">
        <f t="shared" si="30"/>
        <v>-613</v>
      </c>
      <c r="AA112" s="17">
        <f t="shared" si="31"/>
        <v>208.13399999999999</v>
      </c>
      <c r="AB112" s="24">
        <f t="shared" si="25"/>
        <v>3.6326235853458777</v>
      </c>
      <c r="AC112" s="17">
        <f t="shared" si="26"/>
        <v>6.801445982119958E-3</v>
      </c>
    </row>
    <row r="113" spans="1:29" s="17" customFormat="1" x14ac:dyDescent="0.25">
      <c r="A113" s="17">
        <v>28</v>
      </c>
      <c r="B113" s="17">
        <v>-626</v>
      </c>
      <c r="C113" s="17">
        <v>12174</v>
      </c>
      <c r="D113" s="17">
        <v>14969</v>
      </c>
      <c r="E113" s="17">
        <v>14263</v>
      </c>
      <c r="F113" s="17">
        <v>11439</v>
      </c>
      <c r="G113" s="24"/>
      <c r="H113" s="7"/>
      <c r="I113" s="25">
        <f t="shared" si="17"/>
        <v>-2089</v>
      </c>
      <c r="J113" s="24">
        <f t="shared" si="17"/>
        <v>3530</v>
      </c>
      <c r="K113" s="7"/>
      <c r="L113" s="25">
        <f t="shared" si="27"/>
        <v>-2089.1849089361426</v>
      </c>
      <c r="M113" s="17">
        <f t="shared" si="18"/>
        <v>3.4191314665395336E-2</v>
      </c>
      <c r="N113" s="17">
        <f t="shared" si="28"/>
        <v>3536.2546005504764</v>
      </c>
      <c r="O113" s="24">
        <f t="shared" si="19"/>
        <v>39.120028046020003</v>
      </c>
      <c r="P113" s="7"/>
      <c r="Q113" s="25">
        <f t="shared" si="20"/>
        <v>-2069.0859551528897</v>
      </c>
      <c r="R113" s="24">
        <f t="shared" si="21"/>
        <v>3527.6687077391812</v>
      </c>
      <c r="S113" s="7"/>
      <c r="T113" s="25">
        <f t="shared" si="22"/>
        <v>0.50279184078060135</v>
      </c>
      <c r="U113" s="24">
        <f t="shared" si="23"/>
        <v>0.86223376139315755</v>
      </c>
      <c r="V113" s="7"/>
      <c r="W113" s="25">
        <f t="shared" si="24"/>
        <v>0.50107494725942126</v>
      </c>
      <c r="X113" s="24">
        <f t="shared" si="29"/>
        <v>202.55291137521488</v>
      </c>
      <c r="Y113" s="7"/>
      <c r="Z113" s="25">
        <f t="shared" si="30"/>
        <v>-626</v>
      </c>
      <c r="AA113" s="17">
        <f t="shared" si="31"/>
        <v>202.5</v>
      </c>
      <c r="AB113" s="24">
        <f t="shared" si="25"/>
        <v>3.5342917352885168</v>
      </c>
      <c r="AC113" s="17">
        <f t="shared" si="26"/>
        <v>5.2911375214875989E-2</v>
      </c>
    </row>
    <row r="114" spans="1:29" s="17" customFormat="1" x14ac:dyDescent="0.25">
      <c r="A114" s="17">
        <v>29</v>
      </c>
      <c r="B114" s="17">
        <v>-630</v>
      </c>
      <c r="C114" s="17">
        <v>12357</v>
      </c>
      <c r="D114" s="17">
        <v>15071</v>
      </c>
      <c r="E114" s="17">
        <v>14085</v>
      </c>
      <c r="F114" s="17">
        <v>11347</v>
      </c>
      <c r="G114" s="24"/>
      <c r="H114" s="7"/>
      <c r="I114" s="25">
        <f t="shared" si="17"/>
        <v>-1728</v>
      </c>
      <c r="J114" s="24">
        <f t="shared" si="17"/>
        <v>3724</v>
      </c>
      <c r="K114" s="7"/>
      <c r="L114" s="25">
        <f t="shared" si="27"/>
        <v>-1728.3170129860546</v>
      </c>
      <c r="M114" s="17">
        <f t="shared" si="18"/>
        <v>0.10049723332724038</v>
      </c>
      <c r="N114" s="17">
        <f t="shared" si="28"/>
        <v>3721.2425950723296</v>
      </c>
      <c r="O114" s="24">
        <f t="shared" si="19"/>
        <v>7.6032819351412799</v>
      </c>
      <c r="P114" s="7"/>
      <c r="Q114" s="25">
        <f t="shared" si="20"/>
        <v>-1708.0859551528899</v>
      </c>
      <c r="R114" s="24">
        <f t="shared" si="21"/>
        <v>3721.6687077391812</v>
      </c>
      <c r="S114" s="7"/>
      <c r="T114" s="25">
        <f t="shared" si="22"/>
        <v>0.41506815096976168</v>
      </c>
      <c r="U114" s="24">
        <f t="shared" si="23"/>
        <v>0.90965129505874798</v>
      </c>
      <c r="V114" s="7"/>
      <c r="W114" s="25">
        <f t="shared" si="24"/>
        <v>0.41325660991304464</v>
      </c>
      <c r="X114" s="24">
        <f t="shared" si="29"/>
        <v>196.82290894070582</v>
      </c>
      <c r="Y114" s="7"/>
      <c r="Z114" s="25">
        <f t="shared" si="30"/>
        <v>-630</v>
      </c>
      <c r="AA114" s="17">
        <f t="shared" si="31"/>
        <v>196.83</v>
      </c>
      <c r="AB114" s="24">
        <f t="shared" si="25"/>
        <v>3.4353315667004387</v>
      </c>
      <c r="AC114" s="17">
        <f t="shared" si="26"/>
        <v>-7.0910592941970663E-3</v>
      </c>
    </row>
    <row r="115" spans="1:29" s="17" customFormat="1" x14ac:dyDescent="0.25">
      <c r="A115" s="17">
        <v>30</v>
      </c>
      <c r="B115" s="17">
        <v>-626</v>
      </c>
      <c r="C115" s="17">
        <v>12545</v>
      </c>
      <c r="D115" s="17">
        <v>15146</v>
      </c>
      <c r="E115" s="17">
        <v>13899</v>
      </c>
      <c r="F115" s="17">
        <v>11273</v>
      </c>
      <c r="G115" s="24"/>
      <c r="H115" s="7"/>
      <c r="I115" s="25">
        <f t="shared" si="17"/>
        <v>-1354</v>
      </c>
      <c r="J115" s="24">
        <f t="shared" si="17"/>
        <v>3873</v>
      </c>
      <c r="K115" s="7"/>
      <c r="L115" s="25">
        <f t="shared" si="27"/>
        <v>-1353.1591769668339</v>
      </c>
      <c r="M115" s="17">
        <f t="shared" si="18"/>
        <v>0.70698337310262183</v>
      </c>
      <c r="N115" s="17">
        <f t="shared" si="28"/>
        <v>3869.0687440709694</v>
      </c>
      <c r="O115" s="24">
        <f t="shared" si="19"/>
        <v>15.454773179538345</v>
      </c>
      <c r="P115" s="7"/>
      <c r="Q115" s="25">
        <f t="shared" si="20"/>
        <v>-1334.0859551528899</v>
      </c>
      <c r="R115" s="24">
        <f t="shared" si="21"/>
        <v>3870.6687077391812</v>
      </c>
      <c r="S115" s="7"/>
      <c r="T115" s="25">
        <f t="shared" si="22"/>
        <v>0.32418543631808844</v>
      </c>
      <c r="U115" s="24">
        <f t="shared" si="23"/>
        <v>0.94606991627613446</v>
      </c>
      <c r="V115" s="7"/>
      <c r="W115" s="25">
        <f t="shared" si="24"/>
        <v>0.32230115539441406</v>
      </c>
      <c r="X115" s="24">
        <f t="shared" si="29"/>
        <v>191.20313218207889</v>
      </c>
      <c r="Y115" s="7"/>
      <c r="Z115" s="25">
        <f t="shared" si="30"/>
        <v>-626</v>
      </c>
      <c r="AA115" s="17">
        <f t="shared" si="31"/>
        <v>191.19600000000003</v>
      </c>
      <c r="AB115" s="24">
        <f t="shared" si="25"/>
        <v>3.3369997166430783</v>
      </c>
      <c r="AC115" s="17">
        <f t="shared" si="26"/>
        <v>7.1321820788625701E-3</v>
      </c>
    </row>
    <row r="116" spans="1:29" s="17" customFormat="1" x14ac:dyDescent="0.25">
      <c r="A116" s="17">
        <v>31</v>
      </c>
      <c r="B116" s="17">
        <v>-640</v>
      </c>
      <c r="C116" s="17">
        <v>12745</v>
      </c>
      <c r="D116" s="17">
        <v>15201</v>
      </c>
      <c r="E116" s="17">
        <v>13701</v>
      </c>
      <c r="F116" s="17">
        <v>11218</v>
      </c>
      <c r="G116" s="24"/>
      <c r="H116" s="7"/>
      <c r="I116" s="25">
        <f t="shared" ref="I116:J149" si="32">C116-E116</f>
        <v>-956</v>
      </c>
      <c r="J116" s="24">
        <f t="shared" si="32"/>
        <v>3983</v>
      </c>
      <c r="K116" s="7"/>
      <c r="L116" s="25">
        <f t="shared" si="27"/>
        <v>-956.31106816081854</v>
      </c>
      <c r="M116" s="17">
        <f t="shared" si="18"/>
        <v>9.6763400675026534E-2</v>
      </c>
      <c r="N116" s="17">
        <f t="shared" si="28"/>
        <v>3981.6288942514889</v>
      </c>
      <c r="O116" s="24">
        <f t="shared" si="19"/>
        <v>1.8799309736002574</v>
      </c>
      <c r="P116" s="7"/>
      <c r="Q116" s="25">
        <f t="shared" si="20"/>
        <v>-936.08595515288994</v>
      </c>
      <c r="R116" s="24">
        <f t="shared" si="21"/>
        <v>3980.6687077391812</v>
      </c>
      <c r="S116" s="7"/>
      <c r="T116" s="25">
        <f t="shared" si="22"/>
        <v>0.22747067580641475</v>
      </c>
      <c r="U116" s="24">
        <f t="shared" si="23"/>
        <v>0.97295614670507757</v>
      </c>
      <c r="V116" s="7"/>
      <c r="W116" s="25">
        <f t="shared" si="24"/>
        <v>0.22553263552055086</v>
      </c>
      <c r="X116" s="24">
        <f t="shared" si="29"/>
        <v>185.44125980774299</v>
      </c>
      <c r="Y116" s="7"/>
      <c r="Z116" s="25">
        <f t="shared" si="30"/>
        <v>-640</v>
      </c>
      <c r="AA116" s="17">
        <f t="shared" si="31"/>
        <v>185.43600000000004</v>
      </c>
      <c r="AB116" s="24">
        <f t="shared" si="25"/>
        <v>3.2364687517282058</v>
      </c>
      <c r="AC116" s="17">
        <f t="shared" si="26"/>
        <v>5.2598077429593104E-3</v>
      </c>
    </row>
    <row r="117" spans="1:29" s="17" customFormat="1" x14ac:dyDescent="0.25">
      <c r="A117" s="17">
        <v>32</v>
      </c>
      <c r="B117" s="17">
        <v>-630</v>
      </c>
      <c r="C117" s="17">
        <v>12937</v>
      </c>
      <c r="D117" s="17">
        <v>15236</v>
      </c>
      <c r="E117" s="17">
        <v>13497</v>
      </c>
      <c r="F117" s="17">
        <v>11178</v>
      </c>
      <c r="G117" s="24"/>
      <c r="H117" s="7"/>
      <c r="I117" s="25">
        <f t="shared" si="32"/>
        <v>-560</v>
      </c>
      <c r="J117" s="24">
        <f t="shared" si="32"/>
        <v>4058</v>
      </c>
      <c r="K117" s="7"/>
      <c r="L117" s="25">
        <f t="shared" si="27"/>
        <v>-556.398692082156</v>
      </c>
      <c r="M117" s="17">
        <f t="shared" si="18"/>
        <v>12.969418719125862</v>
      </c>
      <c r="N117" s="17">
        <f t="shared" si="28"/>
        <v>4053.2469220957196</v>
      </c>
      <c r="O117" s="24">
        <f t="shared" si="19"/>
        <v>22.591749564158722</v>
      </c>
      <c r="P117" s="7"/>
      <c r="Q117" s="25">
        <f t="shared" si="20"/>
        <v>-540.08595515288994</v>
      </c>
      <c r="R117" s="24">
        <f t="shared" si="21"/>
        <v>4055.6687077391812</v>
      </c>
      <c r="S117" s="7"/>
      <c r="T117" s="25">
        <f t="shared" si="22"/>
        <v>0.13124191911640776</v>
      </c>
      <c r="U117" s="24">
        <f t="shared" si="23"/>
        <v>0.99128766745208419</v>
      </c>
      <c r="V117" s="7"/>
      <c r="W117" s="25">
        <f t="shared" si="24"/>
        <v>0.12926716460737298</v>
      </c>
      <c r="X117" s="24">
        <f t="shared" si="29"/>
        <v>179.82013807230067</v>
      </c>
      <c r="Y117" s="7"/>
      <c r="Z117" s="25">
        <f t="shared" si="30"/>
        <v>-630</v>
      </c>
      <c r="AA117" s="17">
        <f t="shared" si="31"/>
        <v>179.76600000000005</v>
      </c>
      <c r="AB117" s="24">
        <f t="shared" si="25"/>
        <v>3.1375085831401273</v>
      </c>
      <c r="AC117" s="17">
        <f t="shared" si="26"/>
        <v>5.4138072300617068E-2</v>
      </c>
    </row>
    <row r="118" spans="1:29" s="17" customFormat="1" x14ac:dyDescent="0.25">
      <c r="A118" s="17">
        <v>33</v>
      </c>
      <c r="B118" s="17">
        <v>-618</v>
      </c>
      <c r="C118" s="17">
        <v>13134</v>
      </c>
      <c r="D118" s="17">
        <v>15251</v>
      </c>
      <c r="E118" s="17">
        <v>13301</v>
      </c>
      <c r="F118" s="17">
        <v>11160</v>
      </c>
      <c r="G118" s="24"/>
      <c r="H118" s="7"/>
      <c r="I118" s="25">
        <f t="shared" si="32"/>
        <v>-167</v>
      </c>
      <c r="J118" s="24">
        <f t="shared" si="32"/>
        <v>4091</v>
      </c>
      <c r="K118" s="7"/>
      <c r="L118" s="25">
        <f t="shared" si="27"/>
        <v>-158.97342194005256</v>
      </c>
      <c r="M118" s="17">
        <f t="shared" si="18"/>
        <v>64.425955352429611</v>
      </c>
      <c r="N118" s="17">
        <f t="shared" si="28"/>
        <v>4085.0471811767325</v>
      </c>
      <c r="O118" s="24">
        <f t="shared" si="19"/>
        <v>35.436051942648277</v>
      </c>
      <c r="P118" s="7"/>
      <c r="Q118" s="25">
        <f t="shared" si="20"/>
        <v>-147.08595515288988</v>
      </c>
      <c r="R118" s="24">
        <f t="shared" si="21"/>
        <v>4088.6687077391812</v>
      </c>
      <c r="S118" s="7"/>
      <c r="T118" s="25">
        <f t="shared" si="22"/>
        <v>3.5742168158900807E-2</v>
      </c>
      <c r="U118" s="24">
        <f t="shared" si="23"/>
        <v>0.99935353658076709</v>
      </c>
      <c r="V118" s="7"/>
      <c r="W118" s="25">
        <f t="shared" si="24"/>
        <v>3.3751153882899711E-2</v>
      </c>
      <c r="X118" s="24">
        <f t="shared" si="29"/>
        <v>174.32481920135615</v>
      </c>
      <c r="Y118" s="7"/>
      <c r="Z118" s="25">
        <f t="shared" si="30"/>
        <v>-618</v>
      </c>
      <c r="AA118" s="17">
        <f t="shared" si="31"/>
        <v>174.20400000000004</v>
      </c>
      <c r="AB118" s="24">
        <f t="shared" si="25"/>
        <v>3.0404333701442026</v>
      </c>
      <c r="AC118" s="17">
        <f t="shared" si="26"/>
        <v>0.12081920135611313</v>
      </c>
    </row>
    <row r="119" spans="1:29" s="17" customFormat="1" x14ac:dyDescent="0.25">
      <c r="A119" s="17">
        <v>34</v>
      </c>
      <c r="B119" s="17">
        <v>-616</v>
      </c>
      <c r="C119" s="17">
        <v>13333</v>
      </c>
      <c r="D119" s="17">
        <v>15245</v>
      </c>
      <c r="E119" s="17">
        <v>13101</v>
      </c>
      <c r="F119" s="17">
        <v>11162</v>
      </c>
      <c r="G119" s="24"/>
      <c r="H119" s="7"/>
      <c r="I119" s="25">
        <f t="shared" si="32"/>
        <v>232</v>
      </c>
      <c r="J119" s="24">
        <f t="shared" si="32"/>
        <v>4083</v>
      </c>
      <c r="K119" s="7"/>
      <c r="L119" s="25">
        <f t="shared" si="27"/>
        <v>238.47472409203755</v>
      </c>
      <c r="M119" s="17">
        <f t="shared" si="18"/>
        <v>41.922052068011446</v>
      </c>
      <c r="N119" s="17">
        <f t="shared" si="28"/>
        <v>4078.5441401668195</v>
      </c>
      <c r="O119" s="24">
        <f t="shared" si="19"/>
        <v>19.854686852951456</v>
      </c>
      <c r="P119" s="7"/>
      <c r="Q119" s="25">
        <f t="shared" si="20"/>
        <v>251.91404484711012</v>
      </c>
      <c r="R119" s="24">
        <f t="shared" si="21"/>
        <v>4080.6687077391812</v>
      </c>
      <c r="S119" s="7"/>
      <c r="T119" s="25">
        <f t="shared" si="22"/>
        <v>-6.1215594263606232E-2</v>
      </c>
      <c r="U119" s="24">
        <f t="shared" si="23"/>
        <v>0.99739817436775302</v>
      </c>
      <c r="V119" s="7"/>
      <c r="W119" s="25">
        <f t="shared" si="24"/>
        <v>-6.3202905167514659E-2</v>
      </c>
      <c r="X119" s="24">
        <f t="shared" si="29"/>
        <v>168.76464661544696</v>
      </c>
      <c r="Y119" s="7"/>
      <c r="Z119" s="25">
        <f t="shared" si="30"/>
        <v>-616</v>
      </c>
      <c r="AA119" s="17">
        <f t="shared" si="31"/>
        <v>168.66000000000003</v>
      </c>
      <c r="AB119" s="24">
        <f t="shared" si="25"/>
        <v>2.9436723164136369</v>
      </c>
      <c r="AC119" s="17">
        <f t="shared" si="26"/>
        <v>0.10464661544693854</v>
      </c>
    </row>
    <row r="120" spans="1:29" s="17" customFormat="1" x14ac:dyDescent="0.25">
      <c r="A120" s="17">
        <v>35</v>
      </c>
      <c r="B120" s="17">
        <v>-611</v>
      </c>
      <c r="C120" s="17">
        <v>13531</v>
      </c>
      <c r="D120" s="17">
        <v>15228</v>
      </c>
      <c r="E120" s="17">
        <v>12903</v>
      </c>
      <c r="F120" s="17">
        <v>11184</v>
      </c>
      <c r="G120" s="24"/>
      <c r="H120" s="7"/>
      <c r="I120" s="25">
        <f t="shared" si="32"/>
        <v>628</v>
      </c>
      <c r="J120" s="24">
        <f t="shared" si="32"/>
        <v>4044</v>
      </c>
      <c r="K120" s="7"/>
      <c r="L120" s="25">
        <f t="shared" si="27"/>
        <v>630.31744622987685</v>
      </c>
      <c r="M120" s="17">
        <f t="shared" si="18"/>
        <v>5.3705570283704276</v>
      </c>
      <c r="N120" s="17">
        <f t="shared" si="28"/>
        <v>4034.4774179833466</v>
      </c>
      <c r="O120" s="24">
        <f t="shared" si="19"/>
        <v>90.679568263889962</v>
      </c>
      <c r="P120" s="7"/>
      <c r="Q120" s="25">
        <f t="shared" si="20"/>
        <v>647.91404484711006</v>
      </c>
      <c r="R120" s="24">
        <f t="shared" si="21"/>
        <v>4041.6687077391812</v>
      </c>
      <c r="S120" s="7"/>
      <c r="T120" s="25">
        <f t="shared" si="22"/>
        <v>-0.1574443509536132</v>
      </c>
      <c r="U120" s="24">
        <f t="shared" si="23"/>
        <v>0.98786578357930954</v>
      </c>
      <c r="V120" s="7"/>
      <c r="W120" s="25">
        <f t="shared" si="24"/>
        <v>-0.15941286076975356</v>
      </c>
      <c r="X120" s="24">
        <f t="shared" si="29"/>
        <v>163.22365415836953</v>
      </c>
      <c r="Y120" s="7"/>
      <c r="Z120" s="25">
        <f t="shared" si="30"/>
        <v>-611</v>
      </c>
      <c r="AA120" s="17">
        <f t="shared" si="31"/>
        <v>163.16100000000003</v>
      </c>
      <c r="AB120" s="24">
        <f t="shared" si="25"/>
        <v>2.8476966608464687</v>
      </c>
      <c r="AC120" s="17">
        <f t="shared" si="26"/>
        <v>6.2654158369497281E-2</v>
      </c>
    </row>
    <row r="121" spans="1:29" s="17" customFormat="1" x14ac:dyDescent="0.25">
      <c r="A121" s="17">
        <v>36</v>
      </c>
      <c r="B121" s="17">
        <v>-612</v>
      </c>
      <c r="C121" s="17">
        <v>13726</v>
      </c>
      <c r="D121" s="17">
        <v>15192</v>
      </c>
      <c r="E121" s="17">
        <v>12716</v>
      </c>
      <c r="F121" s="17">
        <v>11227</v>
      </c>
      <c r="G121" s="24"/>
      <c r="H121" s="7"/>
      <c r="I121" s="25">
        <f t="shared" si="32"/>
        <v>1010</v>
      </c>
      <c r="J121" s="24">
        <f t="shared" si="32"/>
        <v>3965</v>
      </c>
      <c r="K121" s="7"/>
      <c r="L121" s="25">
        <f t="shared" si="27"/>
        <v>1016.7954211575386</v>
      </c>
      <c r="M121" s="17">
        <f t="shared" si="18"/>
        <v>46.177748708323413</v>
      </c>
      <c r="N121" s="17">
        <f t="shared" si="28"/>
        <v>3953.190137099461</v>
      </c>
      <c r="O121" s="24">
        <f t="shared" si="19"/>
        <v>139.47286172952681</v>
      </c>
      <c r="P121" s="7"/>
      <c r="Q121" s="25">
        <f t="shared" si="20"/>
        <v>1029.9140448471101</v>
      </c>
      <c r="R121" s="24">
        <f t="shared" si="21"/>
        <v>3962.6687077391812</v>
      </c>
      <c r="S121" s="7"/>
      <c r="T121" s="25">
        <f t="shared" si="22"/>
        <v>-0.25027108089195327</v>
      </c>
      <c r="U121" s="24">
        <f t="shared" si="23"/>
        <v>0.96855658172579595</v>
      </c>
      <c r="V121" s="7"/>
      <c r="W121" s="25">
        <f t="shared" si="24"/>
        <v>-0.25220130381160305</v>
      </c>
      <c r="X121" s="24">
        <f t="shared" si="29"/>
        <v>157.79542354409182</v>
      </c>
      <c r="Y121" s="7"/>
      <c r="Z121" s="25">
        <f t="shared" si="30"/>
        <v>-612</v>
      </c>
      <c r="AA121" s="17">
        <f t="shared" si="31"/>
        <v>157.65300000000002</v>
      </c>
      <c r="AB121" s="24">
        <f t="shared" si="25"/>
        <v>2.7515639256466207</v>
      </c>
      <c r="AC121" s="17">
        <f t="shared" si="26"/>
        <v>0.14242354409179825</v>
      </c>
    </row>
    <row r="122" spans="1:29" s="17" customFormat="1" x14ac:dyDescent="0.25">
      <c r="A122" s="17">
        <v>37</v>
      </c>
      <c r="B122" s="17">
        <v>-636</v>
      </c>
      <c r="C122" s="17">
        <v>13928</v>
      </c>
      <c r="D122" s="17">
        <v>15128</v>
      </c>
      <c r="E122" s="17">
        <v>12516</v>
      </c>
      <c r="F122" s="17">
        <v>11287</v>
      </c>
      <c r="G122" s="24"/>
      <c r="H122" s="7"/>
      <c r="I122" s="25">
        <f t="shared" si="32"/>
        <v>1412</v>
      </c>
      <c r="J122" s="24">
        <f t="shared" si="32"/>
        <v>3841</v>
      </c>
      <c r="K122" s="7"/>
      <c r="L122" s="25">
        <f t="shared" si="27"/>
        <v>1408.2287924789514</v>
      </c>
      <c r="M122" s="17">
        <f t="shared" si="18"/>
        <v>14.222006166813596</v>
      </c>
      <c r="N122" s="17">
        <f t="shared" si="28"/>
        <v>3830.128589149138</v>
      </c>
      <c r="O122" s="24">
        <f t="shared" si="19"/>
        <v>118.18757388824109</v>
      </c>
      <c r="P122" s="7"/>
      <c r="Q122" s="25">
        <f t="shared" si="20"/>
        <v>1431.9140448471101</v>
      </c>
      <c r="R122" s="24">
        <f t="shared" si="21"/>
        <v>3838.6687077391812</v>
      </c>
      <c r="S122" s="7"/>
      <c r="T122" s="25">
        <f t="shared" si="22"/>
        <v>-0.34795784904696037</v>
      </c>
      <c r="U122" s="24">
        <f t="shared" si="23"/>
        <v>0.9382484674240783</v>
      </c>
      <c r="V122" s="7"/>
      <c r="W122" s="25">
        <f t="shared" si="24"/>
        <v>-0.3498278807776663</v>
      </c>
      <c r="X122" s="24">
        <f t="shared" si="29"/>
        <v>151.94243047455484</v>
      </c>
      <c r="Y122" s="7"/>
      <c r="Z122" s="25">
        <f t="shared" si="30"/>
        <v>-636</v>
      </c>
      <c r="AA122" s="17">
        <f t="shared" si="31"/>
        <v>151.92900000000003</v>
      </c>
      <c r="AB122" s="24">
        <f t="shared" si="25"/>
        <v>2.6516612792624654</v>
      </c>
      <c r="AC122" s="17">
        <f t="shared" si="26"/>
        <v>1.343047455480928E-2</v>
      </c>
    </row>
    <row r="123" spans="1:29" s="17" customFormat="1" x14ac:dyDescent="0.25">
      <c r="A123" s="17">
        <v>38</v>
      </c>
      <c r="B123" s="17">
        <v>-624</v>
      </c>
      <c r="C123" s="17">
        <v>14110</v>
      </c>
      <c r="D123" s="17">
        <v>15049</v>
      </c>
      <c r="E123" s="17">
        <v>12332</v>
      </c>
      <c r="F123" s="17">
        <v>11364</v>
      </c>
      <c r="G123" s="24"/>
      <c r="H123" s="7"/>
      <c r="I123" s="25">
        <f t="shared" si="32"/>
        <v>1778</v>
      </c>
      <c r="J123" s="24">
        <f t="shared" si="32"/>
        <v>3685</v>
      </c>
      <c r="K123" s="7"/>
      <c r="L123" s="25">
        <f t="shared" si="27"/>
        <v>1778.4472649665956</v>
      </c>
      <c r="M123" s="17">
        <f t="shared" si="18"/>
        <v>0.20004595034379863</v>
      </c>
      <c r="N123" s="17">
        <f t="shared" si="28"/>
        <v>3672.3367068960501</v>
      </c>
      <c r="O123" s="24">
        <f t="shared" si="19"/>
        <v>160.35899223654394</v>
      </c>
      <c r="P123" s="7"/>
      <c r="Q123" s="25">
        <f t="shared" si="20"/>
        <v>1797.9140448471101</v>
      </c>
      <c r="R123" s="24">
        <f t="shared" si="21"/>
        <v>3682.6687077391812</v>
      </c>
      <c r="S123" s="7"/>
      <c r="T123" s="25">
        <f t="shared" si="22"/>
        <v>-0.43689654841196685</v>
      </c>
      <c r="U123" s="24">
        <f t="shared" si="23"/>
        <v>0.90011890427030461</v>
      </c>
      <c r="V123" s="7"/>
      <c r="W123" s="25">
        <f t="shared" si="24"/>
        <v>-0.43869078834561759</v>
      </c>
      <c r="X123" s="24">
        <f t="shared" si="29"/>
        <v>146.40729805273031</v>
      </c>
      <c r="Y123" s="7"/>
      <c r="Z123" s="25">
        <f t="shared" si="30"/>
        <v>-624</v>
      </c>
      <c r="AA123" s="17">
        <f t="shared" si="31"/>
        <v>146.31300000000005</v>
      </c>
      <c r="AB123" s="24">
        <f t="shared" si="25"/>
        <v>2.553643588470464</v>
      </c>
      <c r="AC123" s="17">
        <f t="shared" si="26"/>
        <v>9.4298052730266591E-2</v>
      </c>
    </row>
    <row r="124" spans="1:29" s="17" customFormat="1" x14ac:dyDescent="0.25">
      <c r="A124" s="17">
        <v>39</v>
      </c>
      <c r="B124" s="17">
        <v>-636</v>
      </c>
      <c r="C124" s="17">
        <v>14278</v>
      </c>
      <c r="D124" s="17">
        <v>14939</v>
      </c>
      <c r="E124" s="17">
        <v>12146</v>
      </c>
      <c r="F124" s="17">
        <v>11459</v>
      </c>
      <c r="G124" s="24"/>
      <c r="H124" s="7"/>
      <c r="I124" s="25">
        <f t="shared" si="32"/>
        <v>2132</v>
      </c>
      <c r="J124" s="24">
        <f t="shared" si="32"/>
        <v>3480</v>
      </c>
      <c r="K124" s="7"/>
      <c r="L124" s="25">
        <f t="shared" si="27"/>
        <v>2137.9827689133785</v>
      </c>
      <c r="M124" s="17">
        <f t="shared" si="18"/>
        <v>35.793523870888755</v>
      </c>
      <c r="N124" s="17">
        <f t="shared" si="28"/>
        <v>3475.3219448868686</v>
      </c>
      <c r="O124" s="24">
        <f t="shared" si="19"/>
        <v>21.8841996414953</v>
      </c>
      <c r="P124" s="7"/>
      <c r="Q124" s="25">
        <f t="shared" si="20"/>
        <v>2151.9140448471103</v>
      </c>
      <c r="R124" s="24">
        <f t="shared" si="21"/>
        <v>3477.6687077391812</v>
      </c>
      <c r="S124" s="7"/>
      <c r="T124" s="25">
        <f t="shared" si="22"/>
        <v>-0.52291922484697317</v>
      </c>
      <c r="U124" s="24">
        <f t="shared" si="23"/>
        <v>0.85001274756181977</v>
      </c>
      <c r="V124" s="7"/>
      <c r="W124" s="25">
        <f t="shared" si="24"/>
        <v>-0.52461380535174806</v>
      </c>
      <c r="X124" s="24">
        <f t="shared" si="29"/>
        <v>140.70830655831077</v>
      </c>
      <c r="Y124" s="7"/>
      <c r="Z124" s="25">
        <f t="shared" si="30"/>
        <v>-636</v>
      </c>
      <c r="AA124" s="17">
        <f t="shared" si="31"/>
        <v>140.58900000000006</v>
      </c>
      <c r="AB124" s="24">
        <f t="shared" si="25"/>
        <v>2.4537409420863088</v>
      </c>
      <c r="AC124" s="17">
        <f t="shared" si="26"/>
        <v>0.11930655831071135</v>
      </c>
    </row>
    <row r="125" spans="1:29" s="17" customFormat="1" x14ac:dyDescent="0.25">
      <c r="A125" s="17">
        <v>40</v>
      </c>
      <c r="B125" s="17">
        <v>-631</v>
      </c>
      <c r="C125" s="17">
        <v>14443</v>
      </c>
      <c r="D125" s="17">
        <v>14818</v>
      </c>
      <c r="E125" s="17">
        <v>11970</v>
      </c>
      <c r="F125" s="17">
        <v>11571</v>
      </c>
      <c r="G125" s="24"/>
      <c r="H125" s="7"/>
      <c r="I125" s="25">
        <f t="shared" si="32"/>
        <v>2473</v>
      </c>
      <c r="J125" s="24">
        <f t="shared" si="32"/>
        <v>3247</v>
      </c>
      <c r="K125" s="7"/>
      <c r="L125" s="25">
        <f t="shared" si="27"/>
        <v>2473.416742998781</v>
      </c>
      <c r="M125" s="17">
        <f t="shared" si="18"/>
        <v>0.17367472703301931</v>
      </c>
      <c r="N125" s="17">
        <f t="shared" si="28"/>
        <v>3245.675105534518</v>
      </c>
      <c r="O125" s="24">
        <f t="shared" si="19"/>
        <v>1.7553453446647689</v>
      </c>
      <c r="P125" s="7"/>
      <c r="Q125" s="25">
        <f t="shared" si="20"/>
        <v>2492.9140448471103</v>
      </c>
      <c r="R125" s="24">
        <f t="shared" si="21"/>
        <v>3244.6687077391812</v>
      </c>
      <c r="S125" s="7"/>
      <c r="T125" s="25">
        <f t="shared" si="22"/>
        <v>-0.60578287644114581</v>
      </c>
      <c r="U125" s="24">
        <f t="shared" si="23"/>
        <v>0.79306282310778597</v>
      </c>
      <c r="V125" s="7"/>
      <c r="W125" s="25">
        <f t="shared" si="24"/>
        <v>-0.60736415590756709</v>
      </c>
      <c r="X125" s="24">
        <f t="shared" si="29"/>
        <v>134.94394364151083</v>
      </c>
      <c r="Y125" s="7"/>
      <c r="Z125" s="25">
        <f t="shared" si="30"/>
        <v>-631</v>
      </c>
      <c r="AA125" s="17">
        <f t="shared" si="31"/>
        <v>134.91000000000005</v>
      </c>
      <c r="AB125" s="24">
        <f t="shared" si="25"/>
        <v>2.3546236938655509</v>
      </c>
      <c r="AC125" s="17">
        <f t="shared" si="26"/>
        <v>3.3943641510774114E-2</v>
      </c>
    </row>
    <row r="126" spans="1:29" s="17" customFormat="1" x14ac:dyDescent="0.25">
      <c r="A126" s="17">
        <v>41</v>
      </c>
      <c r="B126" s="17">
        <v>-624</v>
      </c>
      <c r="C126" s="17">
        <v>14591</v>
      </c>
      <c r="D126" s="17">
        <v>14684</v>
      </c>
      <c r="E126" s="17">
        <v>11814</v>
      </c>
      <c r="F126" s="17">
        <v>11696</v>
      </c>
      <c r="G126" s="24"/>
      <c r="H126" s="7"/>
      <c r="I126" s="25">
        <f t="shared" si="32"/>
        <v>2777</v>
      </c>
      <c r="J126" s="24">
        <f t="shared" si="32"/>
        <v>2988</v>
      </c>
      <c r="K126" s="7"/>
      <c r="L126" s="25">
        <f t="shared" si="27"/>
        <v>2781.0512823733939</v>
      </c>
      <c r="M126" s="17">
        <f t="shared" si="18"/>
        <v>16.412888868971791</v>
      </c>
      <c r="N126" s="17">
        <f t="shared" si="28"/>
        <v>2987.304046134409</v>
      </c>
      <c r="O126" s="24">
        <f t="shared" si="19"/>
        <v>0.48435178303110643</v>
      </c>
      <c r="P126" s="7"/>
      <c r="Q126" s="25">
        <f t="shared" si="20"/>
        <v>2796.9140448471103</v>
      </c>
      <c r="R126" s="24">
        <f t="shared" si="21"/>
        <v>2985.6687077391812</v>
      </c>
      <c r="S126" s="7"/>
      <c r="T126" s="25">
        <f t="shared" si="22"/>
        <v>-0.67965545733448451</v>
      </c>
      <c r="U126" s="24">
        <f t="shared" si="23"/>
        <v>0.72975797146145638</v>
      </c>
      <c r="V126" s="7"/>
      <c r="W126" s="25">
        <f t="shared" si="24"/>
        <v>-0.6811107565306076</v>
      </c>
      <c r="X126" s="24">
        <f t="shared" si="29"/>
        <v>129.36529965166255</v>
      </c>
      <c r="Y126" s="7"/>
      <c r="Z126" s="25">
        <f t="shared" si="30"/>
        <v>-624</v>
      </c>
      <c r="AA126" s="17">
        <f t="shared" si="31"/>
        <v>129.29400000000004</v>
      </c>
      <c r="AB126" s="24">
        <f t="shared" si="25"/>
        <v>2.2566060030735491</v>
      </c>
      <c r="AC126" s="17">
        <f t="shared" si="26"/>
        <v>7.1299651662513952E-2</v>
      </c>
    </row>
    <row r="127" spans="1:29" s="17" customFormat="1" x14ac:dyDescent="0.25">
      <c r="A127" s="17">
        <v>42</v>
      </c>
      <c r="B127" s="17">
        <v>-607</v>
      </c>
      <c r="C127" s="17">
        <v>14732</v>
      </c>
      <c r="D127" s="17">
        <v>14544</v>
      </c>
      <c r="E127" s="17">
        <v>11679</v>
      </c>
      <c r="F127" s="17">
        <v>11840</v>
      </c>
      <c r="G127" s="24"/>
      <c r="H127" s="7"/>
      <c r="I127" s="25">
        <f t="shared" si="32"/>
        <v>3053</v>
      </c>
      <c r="J127" s="24">
        <f t="shared" si="32"/>
        <v>2704</v>
      </c>
      <c r="K127" s="7"/>
      <c r="L127" s="25">
        <f t="shared" si="27"/>
        <v>3054.5070920794356</v>
      </c>
      <c r="M127" s="17">
        <f t="shared" si="18"/>
        <v>2.2713265358973751</v>
      </c>
      <c r="N127" s="17">
        <f t="shared" si="28"/>
        <v>2708.4949125274566</v>
      </c>
      <c r="O127" s="24">
        <f t="shared" si="19"/>
        <v>20.20423862948595</v>
      </c>
      <c r="P127" s="7"/>
      <c r="Q127" s="25">
        <f t="shared" si="20"/>
        <v>3072.9140448471103</v>
      </c>
      <c r="R127" s="24">
        <f t="shared" si="21"/>
        <v>2701.6687077391812</v>
      </c>
      <c r="S127" s="7"/>
      <c r="T127" s="25">
        <f t="shared" si="22"/>
        <v>-0.74672398472448942</v>
      </c>
      <c r="U127" s="24">
        <f t="shared" si="23"/>
        <v>0.66034261289945806</v>
      </c>
      <c r="V127" s="7"/>
      <c r="W127" s="25">
        <f t="shared" si="24"/>
        <v>-0.74804111573551524</v>
      </c>
      <c r="X127" s="24">
        <f t="shared" si="29"/>
        <v>123.82736026155476</v>
      </c>
      <c r="Y127" s="7"/>
      <c r="Z127" s="25">
        <f t="shared" si="30"/>
        <v>-607</v>
      </c>
      <c r="AA127" s="17">
        <f t="shared" si="31"/>
        <v>123.83100000000005</v>
      </c>
      <c r="AB127" s="24">
        <f t="shared" si="25"/>
        <v>2.1612586660370989</v>
      </c>
      <c r="AC127" s="17">
        <f t="shared" si="26"/>
        <v>-3.6397384452868664E-3</v>
      </c>
    </row>
    <row r="128" spans="1:29" s="17" customFormat="1" x14ac:dyDescent="0.25">
      <c r="A128" s="17">
        <v>43</v>
      </c>
      <c r="B128" s="17">
        <v>-615</v>
      </c>
      <c r="C128" s="17">
        <v>14857</v>
      </c>
      <c r="D128" s="17">
        <v>14390</v>
      </c>
      <c r="E128" s="17">
        <v>11552</v>
      </c>
      <c r="F128" s="17">
        <v>11993</v>
      </c>
      <c r="G128" s="24"/>
      <c r="H128" s="7"/>
      <c r="I128" s="25">
        <f t="shared" si="32"/>
        <v>3305</v>
      </c>
      <c r="J128" s="24">
        <f t="shared" si="32"/>
        <v>2397</v>
      </c>
      <c r="K128" s="7"/>
      <c r="L128" s="25">
        <f t="shared" si="27"/>
        <v>3303.0490000043606</v>
      </c>
      <c r="M128" s="17">
        <f t="shared" si="18"/>
        <v>3.806400982985132</v>
      </c>
      <c r="N128" s="17">
        <f t="shared" si="28"/>
        <v>2400.9892815190983</v>
      </c>
      <c r="O128" s="24">
        <f t="shared" si="19"/>
        <v>15.914367038619343</v>
      </c>
      <c r="P128" s="7"/>
      <c r="Q128" s="25">
        <f t="shared" si="20"/>
        <v>3324.9140448471103</v>
      </c>
      <c r="R128" s="24">
        <f t="shared" si="21"/>
        <v>2394.6687077391812</v>
      </c>
      <c r="S128" s="7"/>
      <c r="T128" s="25">
        <f t="shared" si="22"/>
        <v>-0.8079604662544938</v>
      </c>
      <c r="U128" s="24">
        <f t="shared" si="23"/>
        <v>0.58530558797504428</v>
      </c>
      <c r="V128" s="7"/>
      <c r="W128" s="25">
        <f t="shared" si="24"/>
        <v>-0.80912821704766202</v>
      </c>
      <c r="X128" s="24">
        <f t="shared" si="29"/>
        <v>118.2716562074848</v>
      </c>
      <c r="Y128" s="7"/>
      <c r="Z128" s="25">
        <f t="shared" si="30"/>
        <v>-615</v>
      </c>
      <c r="AA128" s="17">
        <f t="shared" si="31"/>
        <v>118.29600000000005</v>
      </c>
      <c r="AB128" s="24">
        <f t="shared" si="25"/>
        <v>2.064654691939213</v>
      </c>
      <c r="AC128" s="17">
        <f t="shared" si="26"/>
        <v>-2.4343792515253426E-2</v>
      </c>
    </row>
    <row r="129" spans="1:29" s="17" customFormat="1" x14ac:dyDescent="0.25">
      <c r="A129" s="17">
        <v>44</v>
      </c>
      <c r="B129" s="17">
        <v>-618</v>
      </c>
      <c r="C129" s="17">
        <v>14968</v>
      </c>
      <c r="D129" s="17">
        <v>14222</v>
      </c>
      <c r="E129" s="17">
        <v>11443</v>
      </c>
      <c r="F129" s="17">
        <v>12157</v>
      </c>
      <c r="G129" s="24"/>
      <c r="H129" s="7"/>
      <c r="I129" s="25">
        <f t="shared" si="32"/>
        <v>3525</v>
      </c>
      <c r="J129" s="24">
        <f t="shared" si="32"/>
        <v>2065</v>
      </c>
      <c r="K129" s="7"/>
      <c r="L129" s="25">
        <f t="shared" si="27"/>
        <v>3521.5591598189144</v>
      </c>
      <c r="M129" s="17">
        <f t="shared" si="18"/>
        <v>11.839381151773217</v>
      </c>
      <c r="N129" s="17">
        <f t="shared" si="28"/>
        <v>2069.4908133284603</v>
      </c>
      <c r="O129" s="24">
        <f t="shared" si="19"/>
        <v>20.167404351076343</v>
      </c>
      <c r="P129" s="7"/>
      <c r="Q129" s="25">
        <f t="shared" si="20"/>
        <v>3544.9140448471103</v>
      </c>
      <c r="R129" s="24">
        <f t="shared" si="21"/>
        <v>2062.6687077391812</v>
      </c>
      <c r="S129" s="7"/>
      <c r="T129" s="25">
        <f t="shared" si="22"/>
        <v>-0.86142088663783101</v>
      </c>
      <c r="U129" s="24">
        <f t="shared" si="23"/>
        <v>0.50415805613496167</v>
      </c>
      <c r="V129" s="7"/>
      <c r="W129" s="25">
        <f t="shared" si="24"/>
        <v>-0.86242706736912744</v>
      </c>
      <c r="X129" s="24">
        <f t="shared" si="29"/>
        <v>112.70022887221012</v>
      </c>
      <c r="Y129" s="7"/>
      <c r="Z129" s="25">
        <f t="shared" si="30"/>
        <v>-618</v>
      </c>
      <c r="AA129" s="17">
        <f t="shared" si="31"/>
        <v>112.73400000000005</v>
      </c>
      <c r="AB129" s="24">
        <f t="shared" si="25"/>
        <v>1.9675794789432883</v>
      </c>
      <c r="AC129" s="17">
        <f t="shared" si="26"/>
        <v>-3.3771127789933075E-2</v>
      </c>
    </row>
    <row r="130" spans="1:29" s="17" customFormat="1" x14ac:dyDescent="0.25">
      <c r="A130" s="17">
        <v>45</v>
      </c>
      <c r="B130" s="17">
        <v>-633</v>
      </c>
      <c r="C130" s="17">
        <v>15068</v>
      </c>
      <c r="D130" s="17">
        <v>14048</v>
      </c>
      <c r="E130" s="17">
        <v>11352</v>
      </c>
      <c r="F130" s="17">
        <v>12346</v>
      </c>
      <c r="G130" s="24"/>
      <c r="H130" s="7"/>
      <c r="I130" s="25">
        <f t="shared" si="32"/>
        <v>3716</v>
      </c>
      <c r="J130" s="24">
        <f t="shared" si="32"/>
        <v>1702</v>
      </c>
      <c r="K130" s="7"/>
      <c r="L130" s="25">
        <f t="shared" si="27"/>
        <v>3710.7568723363374</v>
      </c>
      <c r="M130" s="17">
        <f t="shared" si="18"/>
        <v>27.490387697463643</v>
      </c>
      <c r="N130" s="17">
        <f t="shared" si="28"/>
        <v>1709.8248390681094</v>
      </c>
      <c r="O130" s="24">
        <f t="shared" si="19"/>
        <v>61.228106441811818</v>
      </c>
      <c r="P130" s="7"/>
      <c r="Q130" s="25">
        <f t="shared" si="20"/>
        <v>3735.9140448471103</v>
      </c>
      <c r="R130" s="24">
        <f t="shared" si="21"/>
        <v>1699.6687077391812</v>
      </c>
      <c r="S130" s="7"/>
      <c r="T130" s="25">
        <f t="shared" si="22"/>
        <v>-0.90783425160700104</v>
      </c>
      <c r="U130" s="24">
        <f t="shared" si="23"/>
        <v>0.41543349571944965</v>
      </c>
      <c r="V130" s="7"/>
      <c r="W130" s="25">
        <f t="shared" si="24"/>
        <v>-0.90866375202085259</v>
      </c>
      <c r="X130" s="24">
        <f t="shared" si="29"/>
        <v>106.95998928087488</v>
      </c>
      <c r="Y130" s="7"/>
      <c r="Z130" s="25">
        <f t="shared" si="30"/>
        <v>-633</v>
      </c>
      <c r="AA130" s="17">
        <f t="shared" si="31"/>
        <v>107.03700000000005</v>
      </c>
      <c r="AB130" s="24">
        <f t="shared" si="25"/>
        <v>1.8681480714571712</v>
      </c>
      <c r="AC130" s="17">
        <f t="shared" si="26"/>
        <v>-7.7010719125169658E-2</v>
      </c>
    </row>
    <row r="131" spans="1:29" s="17" customFormat="1" x14ac:dyDescent="0.25">
      <c r="A131" s="17">
        <v>46</v>
      </c>
      <c r="B131" s="17">
        <v>-629</v>
      </c>
      <c r="C131" s="17">
        <v>15135</v>
      </c>
      <c r="D131" s="17">
        <v>13850</v>
      </c>
      <c r="E131" s="17">
        <v>11272</v>
      </c>
      <c r="F131" s="17">
        <v>12520</v>
      </c>
      <c r="G131" s="24"/>
      <c r="H131" s="7"/>
      <c r="I131" s="25">
        <f t="shared" si="32"/>
        <v>3863</v>
      </c>
      <c r="J131" s="24">
        <f t="shared" si="32"/>
        <v>1330</v>
      </c>
      <c r="K131" s="7"/>
      <c r="L131" s="25">
        <f t="shared" si="27"/>
        <v>3862.2262974580863</v>
      </c>
      <c r="M131" s="17">
        <f t="shared" si="18"/>
        <v>0.59861562336377538</v>
      </c>
      <c r="N131" s="17">
        <f t="shared" si="28"/>
        <v>1335.7414415983126</v>
      </c>
      <c r="O131" s="24">
        <f t="shared" si="19"/>
        <v>32.964151626834074</v>
      </c>
      <c r="P131" s="7"/>
      <c r="Q131" s="25">
        <f t="shared" si="20"/>
        <v>3882.9140448471103</v>
      </c>
      <c r="R131" s="24">
        <f t="shared" si="21"/>
        <v>1327.6687077391812</v>
      </c>
      <c r="S131" s="7"/>
      <c r="T131" s="25">
        <f t="shared" si="22"/>
        <v>-0.94355553249950364</v>
      </c>
      <c r="U131" s="24">
        <f t="shared" si="23"/>
        <v>0.32450915281429682</v>
      </c>
      <c r="V131" s="7"/>
      <c r="W131" s="25">
        <f t="shared" si="24"/>
        <v>-0.94420394858683898</v>
      </c>
      <c r="X131" s="24">
        <f t="shared" si="29"/>
        <v>101.35760461003088</v>
      </c>
      <c r="Y131" s="7"/>
      <c r="Z131" s="25">
        <f t="shared" si="30"/>
        <v>-629</v>
      </c>
      <c r="AA131" s="17">
        <f t="shared" si="31"/>
        <v>101.37600000000005</v>
      </c>
      <c r="AB131" s="24">
        <f t="shared" si="25"/>
        <v>1.7693449825017722</v>
      </c>
      <c r="AC131" s="17">
        <f t="shared" si="26"/>
        <v>-1.8395389969171561E-2</v>
      </c>
    </row>
    <row r="132" spans="1:29" s="17" customFormat="1" x14ac:dyDescent="0.25">
      <c r="A132" s="17">
        <v>47</v>
      </c>
      <c r="B132" s="17">
        <v>-638</v>
      </c>
      <c r="C132" s="17">
        <v>15192</v>
      </c>
      <c r="D132" s="17">
        <v>13659</v>
      </c>
      <c r="E132" s="17">
        <v>11212</v>
      </c>
      <c r="F132" s="17">
        <v>12720</v>
      </c>
      <c r="G132" s="24"/>
      <c r="H132" s="7"/>
      <c r="I132" s="25">
        <f t="shared" si="32"/>
        <v>3980</v>
      </c>
      <c r="J132" s="24">
        <f t="shared" si="32"/>
        <v>939</v>
      </c>
      <c r="K132" s="7"/>
      <c r="L132" s="25">
        <f t="shared" si="27"/>
        <v>3977.1404650278932</v>
      </c>
      <c r="M132" s="17">
        <f t="shared" si="18"/>
        <v>8.1769402567015952</v>
      </c>
      <c r="N132" s="17">
        <f t="shared" si="28"/>
        <v>943.05738997010167</v>
      </c>
      <c r="O132" s="24">
        <f t="shared" si="19"/>
        <v>16.462413369481606</v>
      </c>
      <c r="P132" s="7"/>
      <c r="Q132" s="25">
        <f t="shared" si="20"/>
        <v>3999.9140448471103</v>
      </c>
      <c r="R132" s="24">
        <f t="shared" si="21"/>
        <v>936.66870773918106</v>
      </c>
      <c r="S132" s="7"/>
      <c r="T132" s="25">
        <f t="shared" si="22"/>
        <v>-0.97198675606700569</v>
      </c>
      <c r="U132" s="24">
        <f t="shared" si="23"/>
        <v>0.22894082465323565</v>
      </c>
      <c r="V132" s="7"/>
      <c r="W132" s="25">
        <f t="shared" si="24"/>
        <v>-0.97244482080688877</v>
      </c>
      <c r="X132" s="24">
        <f t="shared" si="29"/>
        <v>95.638297754393761</v>
      </c>
      <c r="Y132" s="7"/>
      <c r="Z132" s="25">
        <f t="shared" si="30"/>
        <v>-638</v>
      </c>
      <c r="AA132" s="17">
        <f t="shared" si="31"/>
        <v>95.634000000000043</v>
      </c>
      <c r="AB132" s="24">
        <f t="shared" si="25"/>
        <v>1.6691281768522579</v>
      </c>
      <c r="AC132" s="17">
        <f t="shared" si="26"/>
        <v>4.2977543937183782E-3</v>
      </c>
    </row>
    <row r="133" spans="1:29" s="17" customFormat="1" x14ac:dyDescent="0.25">
      <c r="A133" s="17">
        <v>48</v>
      </c>
      <c r="B133" s="17">
        <v>-623</v>
      </c>
      <c r="C133" s="17">
        <v>15222</v>
      </c>
      <c r="D133" s="17">
        <v>13453</v>
      </c>
      <c r="E133" s="17">
        <v>11168</v>
      </c>
      <c r="F133" s="17">
        <v>12905</v>
      </c>
      <c r="G133" s="24"/>
      <c r="H133" s="7"/>
      <c r="I133" s="25">
        <f t="shared" si="32"/>
        <v>4054</v>
      </c>
      <c r="J133" s="24">
        <f t="shared" si="32"/>
        <v>548</v>
      </c>
      <c r="K133" s="7"/>
      <c r="L133" s="25">
        <f t="shared" si="27"/>
        <v>4050.6190573463605</v>
      </c>
      <c r="M133" s="17">
        <f t="shared" si="18"/>
        <v>11.430773227199055</v>
      </c>
      <c r="N133" s="17">
        <f t="shared" si="28"/>
        <v>550.47973012512887</v>
      </c>
      <c r="O133" s="24">
        <f t="shared" si="19"/>
        <v>6.1490614934716277</v>
      </c>
      <c r="P133" s="7"/>
      <c r="Q133" s="25">
        <f t="shared" si="20"/>
        <v>4073.9140448471103</v>
      </c>
      <c r="R133" s="24">
        <f t="shared" si="21"/>
        <v>545.66870773918106</v>
      </c>
      <c r="S133" s="7"/>
      <c r="T133" s="25">
        <f t="shared" si="22"/>
        <v>-0.98996889746867367</v>
      </c>
      <c r="U133" s="24">
        <f t="shared" si="23"/>
        <v>0.1333724964921745</v>
      </c>
      <c r="V133" s="7"/>
      <c r="W133" s="25">
        <f t="shared" si="24"/>
        <v>-0.99023659012204268</v>
      </c>
      <c r="X133" s="24">
        <f t="shared" si="29"/>
        <v>90.061367718386578</v>
      </c>
      <c r="Y133" s="7"/>
      <c r="Z133" s="25">
        <f t="shared" si="30"/>
        <v>-623</v>
      </c>
      <c r="AA133" s="17">
        <f t="shared" si="31"/>
        <v>90.027000000000044</v>
      </c>
      <c r="AB133" s="24">
        <f t="shared" si="25"/>
        <v>1.5712675656929358</v>
      </c>
      <c r="AC133" s="17">
        <f t="shared" si="26"/>
        <v>3.4367718386533852E-2</v>
      </c>
    </row>
    <row r="134" spans="1:29" s="17" customFormat="1" x14ac:dyDescent="0.25">
      <c r="A134" s="17">
        <v>49</v>
      </c>
      <c r="B134" s="17">
        <v>-616</v>
      </c>
      <c r="C134" s="17">
        <v>15245</v>
      </c>
      <c r="D134" s="17">
        <v>13260</v>
      </c>
      <c r="E134" s="17">
        <v>11155</v>
      </c>
      <c r="F134" s="17">
        <v>13106</v>
      </c>
      <c r="G134" s="24"/>
      <c r="H134" s="7"/>
      <c r="I134" s="25">
        <f t="shared" si="32"/>
        <v>4090</v>
      </c>
      <c r="J134" s="24">
        <f t="shared" si="32"/>
        <v>154</v>
      </c>
      <c r="K134" s="7"/>
      <c r="L134" s="25">
        <f t="shared" si="27"/>
        <v>4084.9434943433371</v>
      </c>
      <c r="M134" s="17">
        <f t="shared" si="18"/>
        <v>25.568249455864116</v>
      </c>
      <c r="N134" s="17">
        <f t="shared" si="28"/>
        <v>157.1503072637212</v>
      </c>
      <c r="O134" s="24">
        <f t="shared" si="19"/>
        <v>9.924435855854572</v>
      </c>
      <c r="P134" s="7"/>
      <c r="Q134" s="25">
        <f t="shared" si="20"/>
        <v>4109.9140448471098</v>
      </c>
      <c r="R134" s="24">
        <f t="shared" si="21"/>
        <v>151.66870773918109</v>
      </c>
      <c r="S134" s="7"/>
      <c r="T134" s="25">
        <f t="shared" si="22"/>
        <v>-0.99871696625867423</v>
      </c>
      <c r="U134" s="24">
        <f t="shared" si="23"/>
        <v>3.7070907501233083E-2</v>
      </c>
      <c r="V134" s="7"/>
      <c r="W134" s="25">
        <f t="shared" si="24"/>
        <v>-0.998792807568751</v>
      </c>
      <c r="X134" s="24">
        <f t="shared" si="29"/>
        <v>84.516102830412535</v>
      </c>
      <c r="Y134" s="7"/>
      <c r="Z134" s="25">
        <f t="shared" si="30"/>
        <v>-616</v>
      </c>
      <c r="AA134" s="17">
        <f t="shared" si="31"/>
        <v>84.483000000000047</v>
      </c>
      <c r="AB134" s="24">
        <f t="shared" si="25"/>
        <v>1.4745065119623701</v>
      </c>
      <c r="AC134" s="17">
        <f t="shared" si="26"/>
        <v>3.3102830412488515E-2</v>
      </c>
    </row>
    <row r="135" spans="1:29" s="17" customFormat="1" x14ac:dyDescent="0.25">
      <c r="A135" s="17">
        <v>50</v>
      </c>
      <c r="B135" s="17">
        <v>-629</v>
      </c>
      <c r="C135" s="17">
        <v>15242</v>
      </c>
      <c r="D135" s="17">
        <v>13066</v>
      </c>
      <c r="E135" s="17">
        <v>11158</v>
      </c>
      <c r="F135" s="17">
        <v>13310</v>
      </c>
      <c r="G135" s="24"/>
      <c r="H135" s="7"/>
      <c r="I135" s="25">
        <f t="shared" si="32"/>
        <v>4084</v>
      </c>
      <c r="J135" s="24">
        <f t="shared" si="32"/>
        <v>-244</v>
      </c>
      <c r="K135" s="7"/>
      <c r="L135" s="25">
        <f t="shared" si="27"/>
        <v>4080.3310302563314</v>
      </c>
      <c r="M135" s="17">
        <f t="shared" si="18"/>
        <v>13.461338979955928</v>
      </c>
      <c r="N135" s="17">
        <f t="shared" si="28"/>
        <v>-245.9446014655735</v>
      </c>
      <c r="O135" s="24">
        <f t="shared" si="19"/>
        <v>3.7814748599105981</v>
      </c>
      <c r="P135" s="7"/>
      <c r="Q135" s="25">
        <f t="shared" si="20"/>
        <v>4103.9140448471098</v>
      </c>
      <c r="R135" s="24">
        <f t="shared" si="21"/>
        <v>-246.33129226081891</v>
      </c>
      <c r="S135" s="7"/>
      <c r="T135" s="25">
        <f t="shared" si="22"/>
        <v>-0.9972589547936741</v>
      </c>
      <c r="U135" s="24">
        <f t="shared" si="23"/>
        <v>-6.0208362596215363E-2</v>
      </c>
      <c r="V135" s="7"/>
      <c r="W135" s="25">
        <f t="shared" si="24"/>
        <v>-0.99714097659805356</v>
      </c>
      <c r="X135" s="24">
        <f t="shared" si="29"/>
        <v>78.935123934889646</v>
      </c>
      <c r="Y135" s="7"/>
      <c r="Z135" s="25">
        <f t="shared" si="30"/>
        <v>-629</v>
      </c>
      <c r="AA135" s="17">
        <f t="shared" si="31"/>
        <v>78.822000000000045</v>
      </c>
      <c r="AB135" s="24">
        <f t="shared" si="25"/>
        <v>1.3757034230069713</v>
      </c>
      <c r="AC135" s="17">
        <f t="shared" si="26"/>
        <v>0.11312393488960026</v>
      </c>
    </row>
    <row r="136" spans="1:29" s="17" customFormat="1" x14ac:dyDescent="0.25">
      <c r="A136" s="17">
        <v>51</v>
      </c>
      <c r="B136" s="17">
        <v>-612</v>
      </c>
      <c r="C136" s="17">
        <v>15222</v>
      </c>
      <c r="D136" s="17">
        <v>12865</v>
      </c>
      <c r="E136" s="17">
        <v>11179</v>
      </c>
      <c r="F136" s="17">
        <v>13503</v>
      </c>
      <c r="G136" s="24"/>
      <c r="H136" s="7"/>
      <c r="I136" s="25">
        <f t="shared" si="32"/>
        <v>4043</v>
      </c>
      <c r="J136" s="24">
        <f t="shared" si="32"/>
        <v>-638</v>
      </c>
      <c r="K136" s="7"/>
      <c r="L136" s="25">
        <f t="shared" si="27"/>
        <v>4037.4198027089233</v>
      </c>
      <c r="M136" s="17">
        <f t="shared" si="18"/>
        <v>31.138601807340066</v>
      </c>
      <c r="N136" s="17">
        <f t="shared" si="28"/>
        <v>-635.85701579734928</v>
      </c>
      <c r="O136" s="24">
        <f t="shared" si="19"/>
        <v>4.5923812928105558</v>
      </c>
      <c r="P136" s="7"/>
      <c r="Q136" s="25">
        <f t="shared" si="20"/>
        <v>4062.9140448471103</v>
      </c>
      <c r="R136" s="24">
        <f t="shared" si="21"/>
        <v>-640.33129226081894</v>
      </c>
      <c r="S136" s="7"/>
      <c r="T136" s="25">
        <f t="shared" si="22"/>
        <v>-0.98729587644950689</v>
      </c>
      <c r="U136" s="24">
        <f t="shared" si="23"/>
        <v>-0.1565099515871568</v>
      </c>
      <c r="V136" s="7"/>
      <c r="W136" s="25">
        <f t="shared" si="24"/>
        <v>-0.98698600977320439</v>
      </c>
      <c r="X136" s="24">
        <f t="shared" si="29"/>
        <v>73.379930766197276</v>
      </c>
      <c r="Y136" s="7"/>
      <c r="Z136" s="25">
        <f t="shared" si="30"/>
        <v>-612</v>
      </c>
      <c r="AA136" s="17">
        <f t="shared" si="31"/>
        <v>73.31400000000005</v>
      </c>
      <c r="AB136" s="24">
        <f t="shared" si="25"/>
        <v>1.2795706878071236</v>
      </c>
      <c r="AC136" s="17">
        <f t="shared" si="26"/>
        <v>6.5930766197226376E-2</v>
      </c>
    </row>
    <row r="137" spans="1:29" s="17" customFormat="1" x14ac:dyDescent="0.25">
      <c r="A137" s="17">
        <v>52</v>
      </c>
      <c r="B137" s="17">
        <v>-616</v>
      </c>
      <c r="C137" s="17">
        <v>15181</v>
      </c>
      <c r="D137" s="17">
        <v>12674</v>
      </c>
      <c r="E137" s="17">
        <v>11220</v>
      </c>
      <c r="F137" s="17">
        <v>13695</v>
      </c>
      <c r="G137" s="24"/>
      <c r="H137" s="7"/>
      <c r="I137" s="25">
        <f t="shared" si="32"/>
        <v>3961</v>
      </c>
      <c r="J137" s="24">
        <f t="shared" si="32"/>
        <v>-1021</v>
      </c>
      <c r="K137" s="7"/>
      <c r="L137" s="25">
        <f t="shared" si="27"/>
        <v>3956.3618680346631</v>
      </c>
      <c r="M137" s="17">
        <f t="shared" si="18"/>
        <v>21.512268127880162</v>
      </c>
      <c r="N137" s="17">
        <f t="shared" si="28"/>
        <v>-1022.3667058491133</v>
      </c>
      <c r="O137" s="24">
        <f t="shared" si="19"/>
        <v>1.8678848780003952</v>
      </c>
      <c r="P137" s="7"/>
      <c r="Q137" s="25">
        <f t="shared" si="20"/>
        <v>3980.9140448471103</v>
      </c>
      <c r="R137" s="24">
        <f t="shared" si="21"/>
        <v>-1023.3312922608189</v>
      </c>
      <c r="S137" s="7"/>
      <c r="T137" s="25">
        <f t="shared" si="22"/>
        <v>-0.96736971976117203</v>
      </c>
      <c r="U137" s="24">
        <f t="shared" si="23"/>
        <v>-0.25012291753520388</v>
      </c>
      <c r="V137" s="7"/>
      <c r="W137" s="25">
        <f t="shared" si="24"/>
        <v>-0.96687330157026252</v>
      </c>
      <c r="X137" s="24">
        <f t="shared" si="29"/>
        <v>67.886479061313196</v>
      </c>
      <c r="Y137" s="7"/>
      <c r="Z137" s="25">
        <f t="shared" si="30"/>
        <v>-616</v>
      </c>
      <c r="AA137" s="17">
        <f t="shared" si="31"/>
        <v>67.770000000000053</v>
      </c>
      <c r="AB137" s="24">
        <f t="shared" si="25"/>
        <v>1.1828096340765579</v>
      </c>
      <c r="AC137" s="17">
        <f t="shared" si="26"/>
        <v>0.11647906131314301</v>
      </c>
    </row>
    <row r="138" spans="1:29" s="17" customFormat="1" x14ac:dyDescent="0.25">
      <c r="A138" s="17">
        <v>53</v>
      </c>
      <c r="B138" s="17">
        <v>-630</v>
      </c>
      <c r="C138" s="17">
        <v>15116</v>
      </c>
      <c r="D138" s="17">
        <v>12486</v>
      </c>
      <c r="E138" s="17">
        <v>11282</v>
      </c>
      <c r="F138" s="17">
        <v>13888</v>
      </c>
      <c r="G138" s="24"/>
      <c r="H138" s="7"/>
      <c r="I138" s="25">
        <f t="shared" si="32"/>
        <v>3834</v>
      </c>
      <c r="J138" s="24">
        <f t="shared" si="32"/>
        <v>-1402</v>
      </c>
      <c r="K138" s="7"/>
      <c r="L138" s="25">
        <f t="shared" si="27"/>
        <v>3834.9591990216877</v>
      </c>
      <c r="M138" s="17">
        <f t="shared" si="18"/>
        <v>0.9200627632066587</v>
      </c>
      <c r="N138" s="17">
        <f t="shared" si="28"/>
        <v>-1407.7307673060739</v>
      </c>
      <c r="O138" s="24">
        <f t="shared" si="19"/>
        <v>32.841693916365024</v>
      </c>
      <c r="P138" s="7"/>
      <c r="Q138" s="25">
        <f t="shared" si="20"/>
        <v>3853.9140448471103</v>
      </c>
      <c r="R138" s="24">
        <f t="shared" si="21"/>
        <v>-1404.3312922608188</v>
      </c>
      <c r="S138" s="7"/>
      <c r="T138" s="25">
        <f t="shared" si="22"/>
        <v>-0.93650847708533647</v>
      </c>
      <c r="U138" s="24">
        <f t="shared" si="23"/>
        <v>-0.34324704292999747</v>
      </c>
      <c r="V138" s="7"/>
      <c r="W138" s="25">
        <f t="shared" si="24"/>
        <v>-0.93582645962897415</v>
      </c>
      <c r="X138" s="24">
        <f t="shared" si="29"/>
        <v>62.248228621026499</v>
      </c>
      <c r="Y138" s="7"/>
      <c r="Z138" s="25">
        <f t="shared" si="30"/>
        <v>-630</v>
      </c>
      <c r="AA138" s="17">
        <f t="shared" si="31"/>
        <v>62.100000000000051</v>
      </c>
      <c r="AB138" s="24">
        <f t="shared" si="25"/>
        <v>1.0838494654884794</v>
      </c>
      <c r="AC138" s="17">
        <f t="shared" si="26"/>
        <v>0.14822862102644763</v>
      </c>
    </row>
    <row r="139" spans="1:29" s="17" customFormat="1" x14ac:dyDescent="0.25">
      <c r="A139" s="17">
        <v>54</v>
      </c>
      <c r="B139" s="17">
        <v>-630</v>
      </c>
      <c r="C139" s="17">
        <v>15038</v>
      </c>
      <c r="D139" s="17">
        <v>12292</v>
      </c>
      <c r="E139" s="17">
        <v>11356</v>
      </c>
      <c r="F139" s="17">
        <v>14071</v>
      </c>
      <c r="G139" s="24"/>
      <c r="H139" s="7"/>
      <c r="I139" s="25">
        <f t="shared" si="32"/>
        <v>3682</v>
      </c>
      <c r="J139" s="24">
        <f t="shared" si="32"/>
        <v>-1779</v>
      </c>
      <c r="K139" s="7"/>
      <c r="L139" s="25">
        <f t="shared" si="27"/>
        <v>3675.8036822519471</v>
      </c>
      <c r="M139" s="17">
        <f t="shared" si="18"/>
        <v>38.394353634835781</v>
      </c>
      <c r="N139" s="17">
        <f t="shared" si="28"/>
        <v>-1779.3164696364463</v>
      </c>
      <c r="O139" s="24">
        <f t="shared" si="19"/>
        <v>0.10015303079245315</v>
      </c>
      <c r="P139" s="7"/>
      <c r="Q139" s="25">
        <f t="shared" si="20"/>
        <v>3701.9140448471103</v>
      </c>
      <c r="R139" s="24">
        <f t="shared" si="21"/>
        <v>-1781.3312922608188</v>
      </c>
      <c r="S139" s="7"/>
      <c r="T139" s="25">
        <f t="shared" si="22"/>
        <v>-0.89957218663866712</v>
      </c>
      <c r="U139" s="24">
        <f t="shared" si="23"/>
        <v>-0.43539348721828408</v>
      </c>
      <c r="V139" s="7"/>
      <c r="W139" s="25">
        <f t="shared" si="24"/>
        <v>-0.89870650576490485</v>
      </c>
      <c r="X139" s="24">
        <f t="shared" si="29"/>
        <v>56.5418560318206</v>
      </c>
      <c r="Y139" s="7"/>
      <c r="Z139" s="25">
        <f t="shared" si="30"/>
        <v>-630</v>
      </c>
      <c r="AA139" s="17">
        <f t="shared" si="31"/>
        <v>56.430000000000049</v>
      </c>
      <c r="AB139" s="24">
        <f t="shared" si="25"/>
        <v>0.98488929690040106</v>
      </c>
      <c r="AC139" s="17">
        <f t="shared" si="26"/>
        <v>0.11185603182055104</v>
      </c>
    </row>
    <row r="140" spans="1:29" s="17" customFormat="1" x14ac:dyDescent="0.25">
      <c r="A140" s="17">
        <v>55</v>
      </c>
      <c r="B140" s="17">
        <v>-631</v>
      </c>
      <c r="C140" s="17">
        <v>14927</v>
      </c>
      <c r="D140" s="17">
        <v>12111</v>
      </c>
      <c r="E140" s="17">
        <v>11449</v>
      </c>
      <c r="F140" s="17">
        <v>14241</v>
      </c>
      <c r="G140" s="24"/>
      <c r="H140" s="7"/>
      <c r="I140" s="25">
        <f t="shared" si="32"/>
        <v>3478</v>
      </c>
      <c r="J140" s="24">
        <f t="shared" si="32"/>
        <v>-2130</v>
      </c>
      <c r="K140" s="7"/>
      <c r="L140" s="25">
        <f t="shared" si="27"/>
        <v>3480.1161669014473</v>
      </c>
      <c r="M140" s="17">
        <f t="shared" si="18"/>
        <v>4.4781623547810092</v>
      </c>
      <c r="N140" s="17">
        <f t="shared" si="28"/>
        <v>-2134.0396044330732</v>
      </c>
      <c r="O140" s="24">
        <f t="shared" si="19"/>
        <v>16.318403975704946</v>
      </c>
      <c r="P140" s="7"/>
      <c r="Q140" s="25">
        <f t="shared" si="20"/>
        <v>3497.9140448471103</v>
      </c>
      <c r="R140" s="24">
        <f t="shared" si="21"/>
        <v>-2132.3312922608188</v>
      </c>
      <c r="S140" s="7"/>
      <c r="T140" s="25">
        <f t="shared" si="22"/>
        <v>-0.84999979682866356</v>
      </c>
      <c r="U140" s="24">
        <f t="shared" si="23"/>
        <v>-0.52118500431427506</v>
      </c>
      <c r="V140" s="7"/>
      <c r="W140" s="25">
        <f t="shared" si="24"/>
        <v>-0.84896308884441107</v>
      </c>
      <c r="X140" s="24">
        <f t="shared" si="29"/>
        <v>50.844419172551568</v>
      </c>
      <c r="Y140" s="7"/>
      <c r="Z140" s="25">
        <f t="shared" si="30"/>
        <v>-631</v>
      </c>
      <c r="AA140" s="17">
        <f t="shared" si="31"/>
        <v>50.751000000000047</v>
      </c>
      <c r="AB140" s="24">
        <f t="shared" si="25"/>
        <v>0.88577204867964299</v>
      </c>
      <c r="AC140" s="17">
        <f t="shared" si="26"/>
        <v>9.3419172551520546E-2</v>
      </c>
    </row>
    <row r="141" spans="1:29" s="17" customFormat="1" x14ac:dyDescent="0.25">
      <c r="A141" s="17">
        <v>56</v>
      </c>
      <c r="B141" s="17">
        <v>-641</v>
      </c>
      <c r="C141" s="17">
        <v>14822</v>
      </c>
      <c r="D141" s="17">
        <v>11946</v>
      </c>
      <c r="E141" s="17">
        <v>11576</v>
      </c>
      <c r="F141" s="17">
        <v>14420</v>
      </c>
      <c r="G141" s="24"/>
      <c r="H141" s="7"/>
      <c r="I141" s="25">
        <f t="shared" si="32"/>
        <v>3246</v>
      </c>
      <c r="J141" s="24">
        <f t="shared" si="32"/>
        <v>-2474</v>
      </c>
      <c r="K141" s="7"/>
      <c r="L141" s="25">
        <f t="shared" si="27"/>
        <v>3246.1310545082883</v>
      </c>
      <c r="M141" s="17">
        <f t="shared" si="18"/>
        <v>1.7175284142699532E-2</v>
      </c>
      <c r="N141" s="17">
        <f t="shared" si="28"/>
        <v>-2472.9246506938407</v>
      </c>
      <c r="O141" s="24">
        <f t="shared" si="19"/>
        <v>1.1563761302572799</v>
      </c>
      <c r="P141" s="7"/>
      <c r="Q141" s="25">
        <f t="shared" si="20"/>
        <v>3265.9140448471103</v>
      </c>
      <c r="R141" s="24">
        <f t="shared" si="21"/>
        <v>-2476.3312922608188</v>
      </c>
      <c r="S141" s="7"/>
      <c r="T141" s="25">
        <f t="shared" si="22"/>
        <v>-0.79362335351532609</v>
      </c>
      <c r="U141" s="24">
        <f t="shared" si="23"/>
        <v>-0.60526557947387871</v>
      </c>
      <c r="V141" s="7"/>
      <c r="W141" s="25">
        <f t="shared" si="24"/>
        <v>-0.79241901375096024</v>
      </c>
      <c r="X141" s="24">
        <f t="shared" si="29"/>
        <v>45.017185919967005</v>
      </c>
      <c r="Y141" s="7"/>
      <c r="Z141" s="25">
        <f t="shared" si="30"/>
        <v>-641</v>
      </c>
      <c r="AA141" s="17">
        <f t="shared" si="31"/>
        <v>44.982000000000049</v>
      </c>
      <c r="AB141" s="24">
        <f t="shared" si="25"/>
        <v>0.78508400413209012</v>
      </c>
      <c r="AC141" s="17">
        <f t="shared" si="26"/>
        <v>3.5185919966956192E-2</v>
      </c>
    </row>
    <row r="142" spans="1:29" s="17" customFormat="1" x14ac:dyDescent="0.25">
      <c r="A142" s="17">
        <v>57</v>
      </c>
      <c r="B142" s="17">
        <v>-617</v>
      </c>
      <c r="C142" s="17">
        <v>14689</v>
      </c>
      <c r="D142" s="17">
        <v>11793</v>
      </c>
      <c r="E142" s="17">
        <v>11698</v>
      </c>
      <c r="F142" s="17">
        <v>14568</v>
      </c>
      <c r="G142" s="24"/>
      <c r="H142" s="7"/>
      <c r="I142" s="25">
        <f t="shared" si="32"/>
        <v>2991</v>
      </c>
      <c r="J142" s="24">
        <f t="shared" si="32"/>
        <v>-2775</v>
      </c>
      <c r="K142" s="7"/>
      <c r="L142" s="25">
        <f t="shared" si="27"/>
        <v>2989.600394132322</v>
      </c>
      <c r="M142" s="17">
        <f t="shared" si="18"/>
        <v>1.9588965848387416</v>
      </c>
      <c r="N142" s="17">
        <f t="shared" si="28"/>
        <v>-2775.5107772781344</v>
      </c>
      <c r="O142" s="24">
        <f t="shared" si="19"/>
        <v>0.26089342785834085</v>
      </c>
      <c r="P142" s="7"/>
      <c r="Q142" s="25">
        <f t="shared" si="20"/>
        <v>3010.9140448471103</v>
      </c>
      <c r="R142" s="24">
        <f t="shared" si="21"/>
        <v>-2777.3312922608188</v>
      </c>
      <c r="S142" s="7"/>
      <c r="T142" s="25">
        <f t="shared" si="22"/>
        <v>-0.73165786625282159</v>
      </c>
      <c r="U142" s="24">
        <f t="shared" si="23"/>
        <v>-0.67883608273853191</v>
      </c>
      <c r="V142" s="7"/>
      <c r="W142" s="25">
        <f t="shared" si="24"/>
        <v>-0.73030682360106092</v>
      </c>
      <c r="X142" s="24">
        <f t="shared" si="29"/>
        <v>39.482376211789074</v>
      </c>
      <c r="Y142" s="7"/>
      <c r="Z142" s="25">
        <f t="shared" si="30"/>
        <v>-617</v>
      </c>
      <c r="AA142" s="17">
        <f t="shared" si="31"/>
        <v>39.429000000000052</v>
      </c>
      <c r="AB142" s="24">
        <f t="shared" si="25"/>
        <v>0.68816587076884506</v>
      </c>
      <c r="AC142" s="17">
        <f t="shared" si="26"/>
        <v>5.3376211789021966E-2</v>
      </c>
    </row>
    <row r="143" spans="1:29" s="17" customFormat="1" x14ac:dyDescent="0.25">
      <c r="A143" s="17">
        <v>58</v>
      </c>
      <c r="B143" s="17">
        <v>-611</v>
      </c>
      <c r="C143" s="17">
        <v>14542</v>
      </c>
      <c r="D143" s="17">
        <v>11654</v>
      </c>
      <c r="E143" s="17">
        <v>11838</v>
      </c>
      <c r="F143" s="17">
        <v>14704</v>
      </c>
      <c r="G143" s="24"/>
      <c r="H143" s="7"/>
      <c r="I143" s="25">
        <f t="shared" si="32"/>
        <v>2704</v>
      </c>
      <c r="J143" s="24">
        <f t="shared" si="32"/>
        <v>-3050</v>
      </c>
      <c r="K143" s="7"/>
      <c r="L143" s="25">
        <f t="shared" si="27"/>
        <v>2707.6963217140769</v>
      </c>
      <c r="M143" s="17">
        <f t="shared" si="18"/>
        <v>13.662794213956616</v>
      </c>
      <c r="N143" s="17">
        <f t="shared" si="28"/>
        <v>-3049.5065030146047</v>
      </c>
      <c r="O143" s="24">
        <f t="shared" si="19"/>
        <v>0.24353927459421734</v>
      </c>
      <c r="P143" s="7"/>
      <c r="Q143" s="25">
        <f t="shared" si="20"/>
        <v>2723.9140448471103</v>
      </c>
      <c r="R143" s="24">
        <f t="shared" si="21"/>
        <v>-3052.3312922608188</v>
      </c>
      <c r="S143" s="7"/>
      <c r="T143" s="25">
        <f t="shared" si="22"/>
        <v>-0.6619163178436499</v>
      </c>
      <c r="U143" s="24">
        <f t="shared" si="23"/>
        <v>-0.74605165881088953</v>
      </c>
      <c r="V143" s="7"/>
      <c r="W143" s="25">
        <f t="shared" si="24"/>
        <v>-0.66043121825747941</v>
      </c>
      <c r="X143" s="24">
        <f t="shared" si="29"/>
        <v>33.906890811075414</v>
      </c>
      <c r="Y143" s="7"/>
      <c r="Z143" s="25">
        <f t="shared" si="30"/>
        <v>-611</v>
      </c>
      <c r="AA143" s="17">
        <f t="shared" si="31"/>
        <v>33.930000000000049</v>
      </c>
      <c r="AB143" s="24">
        <f t="shared" si="25"/>
        <v>0.59219021520167681</v>
      </c>
      <c r="AC143" s="17">
        <f t="shared" si="26"/>
        <v>-2.310918892463576E-2</v>
      </c>
    </row>
    <row r="144" spans="1:29" s="17" customFormat="1" x14ac:dyDescent="0.25">
      <c r="A144" s="17">
        <v>59</v>
      </c>
      <c r="B144" s="17">
        <v>-615</v>
      </c>
      <c r="C144" s="17">
        <v>14386</v>
      </c>
      <c r="D144" s="17">
        <v>11527</v>
      </c>
      <c r="E144" s="17">
        <v>11993</v>
      </c>
      <c r="F144" s="17">
        <v>14829</v>
      </c>
      <c r="G144" s="24"/>
      <c r="H144" s="7"/>
      <c r="I144" s="25">
        <f t="shared" si="32"/>
        <v>2393</v>
      </c>
      <c r="J144" s="24">
        <f t="shared" si="32"/>
        <v>-3302</v>
      </c>
      <c r="K144" s="7"/>
      <c r="L144" s="25">
        <f t="shared" si="27"/>
        <v>2398.5785675082511</v>
      </c>
      <c r="M144" s="17">
        <f t="shared" si="18"/>
        <v>31.120415444115178</v>
      </c>
      <c r="N144" s="17">
        <f t="shared" si="28"/>
        <v>-3296.9651381354006</v>
      </c>
      <c r="O144" s="24">
        <f t="shared" si="19"/>
        <v>25.349833995597415</v>
      </c>
      <c r="P144" s="7"/>
      <c r="Q144" s="25">
        <f t="shared" si="20"/>
        <v>2412.9140448471103</v>
      </c>
      <c r="R144" s="24">
        <f t="shared" si="21"/>
        <v>-3304.3312922608188</v>
      </c>
      <c r="S144" s="7"/>
      <c r="T144" s="25">
        <f t="shared" si="22"/>
        <v>-0.5863427235744777</v>
      </c>
      <c r="U144" s="24">
        <f t="shared" si="23"/>
        <v>-0.8076455685208318</v>
      </c>
      <c r="V144" s="7"/>
      <c r="W144" s="25">
        <f t="shared" si="24"/>
        <v>-0.58473475593607704</v>
      </c>
      <c r="X144" s="24">
        <f t="shared" si="29"/>
        <v>28.2950136265938</v>
      </c>
      <c r="Y144" s="7"/>
      <c r="Z144" s="25">
        <f t="shared" si="30"/>
        <v>-615</v>
      </c>
      <c r="AA144" s="17">
        <f t="shared" si="31"/>
        <v>28.395000000000049</v>
      </c>
      <c r="AB144" s="24">
        <f t="shared" si="25"/>
        <v>0.49558624110379074</v>
      </c>
      <c r="AC144" s="17">
        <f t="shared" si="26"/>
        <v>-9.9986373406249385E-2</v>
      </c>
    </row>
    <row r="145" spans="1:29" s="17" customFormat="1" x14ac:dyDescent="0.25">
      <c r="A145" s="17">
        <v>60</v>
      </c>
      <c r="B145" s="17">
        <v>-625</v>
      </c>
      <c r="C145" s="17">
        <v>14229</v>
      </c>
      <c r="D145" s="17">
        <v>11430</v>
      </c>
      <c r="E145" s="17">
        <v>12169</v>
      </c>
      <c r="F145" s="17">
        <v>14952</v>
      </c>
      <c r="G145" s="24"/>
      <c r="H145" s="7"/>
      <c r="I145" s="25">
        <f t="shared" si="32"/>
        <v>2060</v>
      </c>
      <c r="J145" s="24">
        <f t="shared" si="32"/>
        <v>-3522</v>
      </c>
      <c r="K145" s="7"/>
      <c r="L145" s="25">
        <f t="shared" si="27"/>
        <v>2061.3262073274182</v>
      </c>
      <c r="M145" s="17">
        <f t="shared" si="18"/>
        <v>1.7588258752976194</v>
      </c>
      <c r="N145" s="17">
        <f t="shared" si="28"/>
        <v>-3516.9604594676625</v>
      </c>
      <c r="O145" s="24">
        <f t="shared" si="19"/>
        <v>25.396968777072221</v>
      </c>
      <c r="P145" s="7"/>
      <c r="Q145" s="25">
        <f t="shared" si="20"/>
        <v>2079.9140448471103</v>
      </c>
      <c r="R145" s="24">
        <f t="shared" si="21"/>
        <v>-3524.3312922608188</v>
      </c>
      <c r="S145" s="7"/>
      <c r="T145" s="25">
        <f t="shared" si="22"/>
        <v>-0.50542308726697183</v>
      </c>
      <c r="U145" s="24">
        <f t="shared" si="23"/>
        <v>-0.86141802937871781</v>
      </c>
      <c r="V145" s="7"/>
      <c r="W145" s="25">
        <f t="shared" si="24"/>
        <v>-0.50370782421083427</v>
      </c>
      <c r="X145" s="24">
        <f t="shared" si="29"/>
        <v>22.707150312529507</v>
      </c>
      <c r="Y145" s="7"/>
      <c r="Z145" s="25">
        <f t="shared" si="30"/>
        <v>-625</v>
      </c>
      <c r="AA145" s="17">
        <f t="shared" si="31"/>
        <v>22.770000000000049</v>
      </c>
      <c r="AB145" s="24">
        <f t="shared" si="25"/>
        <v>0.3974114706791097</v>
      </c>
      <c r="AC145" s="17">
        <f t="shared" si="26"/>
        <v>-6.2849687470542648E-2</v>
      </c>
    </row>
    <row r="146" spans="1:29" s="17" customFormat="1" x14ac:dyDescent="0.25">
      <c r="A146" s="17">
        <v>61</v>
      </c>
      <c r="B146" s="17">
        <v>-623</v>
      </c>
      <c r="C146" s="17">
        <v>14040</v>
      </c>
      <c r="D146" s="17">
        <v>11332</v>
      </c>
      <c r="E146" s="17">
        <v>12340</v>
      </c>
      <c r="F146" s="17">
        <v>15038</v>
      </c>
      <c r="G146" s="24"/>
      <c r="H146" s="7"/>
      <c r="I146" s="25">
        <f t="shared" si="32"/>
        <v>1700</v>
      </c>
      <c r="J146" s="24">
        <f t="shared" si="32"/>
        <v>-3706</v>
      </c>
      <c r="K146" s="7"/>
      <c r="L146" s="25">
        <f t="shared" si="27"/>
        <v>1705.1852941278596</v>
      </c>
      <c r="M146" s="17">
        <f t="shared" si="18"/>
        <v>26.887275192415316</v>
      </c>
      <c r="N146" s="17">
        <f t="shared" si="28"/>
        <v>-3702.572043466771</v>
      </c>
      <c r="O146" s="24">
        <f t="shared" si="19"/>
        <v>11.750885993707437</v>
      </c>
      <c r="P146" s="7"/>
      <c r="Q146" s="25">
        <f t="shared" si="20"/>
        <v>1719.9140448471101</v>
      </c>
      <c r="R146" s="24">
        <f t="shared" si="21"/>
        <v>-3708.3312922608188</v>
      </c>
      <c r="S146" s="7"/>
      <c r="T146" s="25">
        <f t="shared" si="22"/>
        <v>-0.41794239936696548</v>
      </c>
      <c r="U146" s="24">
        <f t="shared" si="23"/>
        <v>-0.90639136027804068</v>
      </c>
      <c r="V146" s="7"/>
      <c r="W146" s="25">
        <f t="shared" si="24"/>
        <v>-0.41613735902171223</v>
      </c>
      <c r="X146" s="24">
        <f t="shared" si="29"/>
        <v>17.051043250451812</v>
      </c>
      <c r="Y146" s="7"/>
      <c r="Z146" s="25">
        <f t="shared" si="30"/>
        <v>-623</v>
      </c>
      <c r="AA146" s="17">
        <f t="shared" si="31"/>
        <v>17.16300000000005</v>
      </c>
      <c r="AB146" s="24">
        <f t="shared" si="25"/>
        <v>0.29955085951978766</v>
      </c>
      <c r="AC146" s="17">
        <f t="shared" si="26"/>
        <v>-0.11195674954823787</v>
      </c>
    </row>
    <row r="147" spans="1:29" s="17" customFormat="1" x14ac:dyDescent="0.25">
      <c r="A147" s="17">
        <v>62</v>
      </c>
      <c r="B147" s="17">
        <v>-635</v>
      </c>
      <c r="C147" s="17">
        <v>13851</v>
      </c>
      <c r="D147" s="17">
        <v>11255</v>
      </c>
      <c r="E147" s="17">
        <v>12530</v>
      </c>
      <c r="F147" s="17">
        <v>15114</v>
      </c>
      <c r="G147" s="24"/>
      <c r="H147" s="7"/>
      <c r="I147" s="25">
        <f t="shared" si="32"/>
        <v>1321</v>
      </c>
      <c r="J147" s="24">
        <f t="shared" si="32"/>
        <v>-3859</v>
      </c>
      <c r="K147" s="7"/>
      <c r="L147" s="25">
        <f t="shared" si="27"/>
        <v>1325.2061556363126</v>
      </c>
      <c r="M147" s="17">
        <f t="shared" si="18"/>
        <v>17.691745236884145</v>
      </c>
      <c r="N147" s="17">
        <f t="shared" si="28"/>
        <v>-3855.3178947763536</v>
      </c>
      <c r="O147" s="24">
        <f t="shared" si="19"/>
        <v>13.557898878004334</v>
      </c>
      <c r="P147" s="7"/>
      <c r="Q147" s="25">
        <f t="shared" si="20"/>
        <v>1340.9140448471101</v>
      </c>
      <c r="R147" s="24">
        <f t="shared" si="21"/>
        <v>-3861.3312922608188</v>
      </c>
      <c r="S147" s="7"/>
      <c r="T147" s="25">
        <f t="shared" si="22"/>
        <v>-0.32584467516112542</v>
      </c>
      <c r="U147" s="24">
        <f t="shared" si="23"/>
        <v>-0.94378766260193425</v>
      </c>
      <c r="V147" s="7"/>
      <c r="W147" s="25">
        <f t="shared" si="24"/>
        <v>-0.32396494463174902</v>
      </c>
      <c r="X147" s="24">
        <f t="shared" si="29"/>
        <v>11.335822035180115</v>
      </c>
      <c r="Y147" s="7"/>
      <c r="Z147" s="25">
        <f t="shared" si="30"/>
        <v>-635</v>
      </c>
      <c r="AA147" s="17">
        <f t="shared" si="31"/>
        <v>11.44800000000005</v>
      </c>
      <c r="AB147" s="24">
        <f t="shared" si="25"/>
        <v>0.19980529276831172</v>
      </c>
      <c r="AC147" s="17">
        <f t="shared" si="26"/>
        <v>-0.11217796481993503</v>
      </c>
    </row>
    <row r="148" spans="1:29" s="17" customFormat="1" x14ac:dyDescent="0.25">
      <c r="A148" s="17">
        <v>63</v>
      </c>
      <c r="B148" s="17">
        <v>-636</v>
      </c>
      <c r="C148" s="17">
        <v>13653</v>
      </c>
      <c r="D148" s="17">
        <v>11197</v>
      </c>
      <c r="E148" s="17">
        <v>12722</v>
      </c>
      <c r="F148" s="17">
        <v>15169</v>
      </c>
      <c r="G148" s="24"/>
      <c r="H148" s="7"/>
      <c r="I148" s="25">
        <f t="shared" si="32"/>
        <v>931</v>
      </c>
      <c r="J148" s="24">
        <f t="shared" si="32"/>
        <v>-3972</v>
      </c>
      <c r="K148" s="7"/>
      <c r="L148" s="25">
        <f t="shared" si="27"/>
        <v>931.21634521623162</v>
      </c>
      <c r="M148" s="17">
        <f t="shared" ref="M148:M149" si="33">(I148-L148)^2</f>
        <v>4.680525258630476E-2</v>
      </c>
      <c r="N148" s="17">
        <f t="shared" si="28"/>
        <v>-3969.9196802019469</v>
      </c>
      <c r="O148" s="24">
        <f t="shared" ref="O148:O149" si="34">(J148-N148)^2</f>
        <v>4.3277304621716777</v>
      </c>
      <c r="P148" s="7"/>
      <c r="Q148" s="25">
        <f t="shared" si="20"/>
        <v>950.91404484711006</v>
      </c>
      <c r="R148" s="24">
        <f t="shared" si="21"/>
        <v>-3974.3312922608188</v>
      </c>
      <c r="S148" s="7"/>
      <c r="T148" s="25">
        <f t="shared" si="22"/>
        <v>-0.23107392993611856</v>
      </c>
      <c r="U148" s="24">
        <f t="shared" si="23"/>
        <v>-0.97140715386075749</v>
      </c>
      <c r="V148" s="7"/>
      <c r="W148" s="25">
        <f t="shared" si="24"/>
        <v>-0.22913898297374752</v>
      </c>
      <c r="X148" s="24">
        <f t="shared" si="29"/>
        <v>5.6630216911987645</v>
      </c>
      <c r="Y148" s="7"/>
      <c r="Z148" s="25">
        <f t="shared" si="30"/>
        <v>-636</v>
      </c>
      <c r="AA148" s="17">
        <f t="shared" si="31"/>
        <v>5.7240000000000508</v>
      </c>
      <c r="AB148" s="24">
        <f t="shared" si="25"/>
        <v>9.9902646384156316E-2</v>
      </c>
      <c r="AC148" s="17">
        <f t="shared" si="26"/>
        <v>-6.0978308801286296E-2</v>
      </c>
    </row>
    <row r="149" spans="1:29" s="17" customFormat="1" x14ac:dyDescent="0.25">
      <c r="A149" s="17">
        <v>64</v>
      </c>
      <c r="B149" s="17">
        <v>-643</v>
      </c>
      <c r="C149" s="17">
        <v>13457</v>
      </c>
      <c r="D149" s="17">
        <v>11167</v>
      </c>
      <c r="E149" s="17">
        <v>12932</v>
      </c>
      <c r="F149" s="17">
        <v>15216</v>
      </c>
      <c r="G149" s="24"/>
      <c r="H149" s="7"/>
      <c r="I149" s="25">
        <f t="shared" si="32"/>
        <v>525</v>
      </c>
      <c r="J149" s="24">
        <f t="shared" si="32"/>
        <v>-4049</v>
      </c>
      <c r="K149" s="7"/>
      <c r="L149" s="25">
        <f t="shared" si="27"/>
        <v>523.25541584254574</v>
      </c>
      <c r="M149" s="17">
        <f t="shared" si="33"/>
        <v>3.0435738824403749</v>
      </c>
      <c r="N149" s="17">
        <f t="shared" si="28"/>
        <v>-4045.5689943381331</v>
      </c>
      <c r="O149" s="24">
        <f t="shared" si="34"/>
        <v>11.771799851763053</v>
      </c>
      <c r="P149" s="7"/>
      <c r="Q149" s="25">
        <f t="shared" ref="Q149" si="35">I149-$J$4</f>
        <v>544.91404484711006</v>
      </c>
      <c r="R149" s="24">
        <f t="shared" ref="R149" si="36">J149-$J$3</f>
        <v>-4051.3312922608188</v>
      </c>
      <c r="S149" s="7"/>
      <c r="T149" s="25">
        <f t="shared" ref="T149" si="37">Q149/$J$7</f>
        <v>-0.13241515413777805</v>
      </c>
      <c r="U149" s="24">
        <f t="shared" ref="U149" si="38">R149/$J$6</f>
        <v>-0.9902275151610177</v>
      </c>
      <c r="V149" s="7"/>
      <c r="W149" s="25">
        <f t="shared" ref="W149" si="39">(T149-U149*SIN(-$J$11*PI()/180))/(COS(-$J$11*PI()/180))</f>
        <v>-0.13044251417637498</v>
      </c>
      <c r="X149" s="24">
        <f>IF(MOD(ATAN2(U149,W149)*180/PI()-$J$9+360,360)&gt;5,MOD(ATAN2(U149,W149)*180/PI()-$J$9+360,360)-360,MOD(ATAN2(U149,W149)*180/PI()-$J$9+360,360))</f>
        <v>-0.1051392281705148</v>
      </c>
      <c r="Y149" s="7"/>
      <c r="Z149" s="25">
        <f t="shared" si="30"/>
        <v>-643</v>
      </c>
      <c r="AA149" s="17">
        <f t="shared" si="31"/>
        <v>-6.2999999999949097E-2</v>
      </c>
      <c r="AB149" s="24">
        <f t="shared" ref="AB149" si="40">AA149*PI()/180</f>
        <v>-1.0995574287555392E-3</v>
      </c>
      <c r="AC149" s="17">
        <f t="shared" ref="AC149" si="41">X149-AA149</f>
        <v>-4.2139228170565701E-2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174</v>
      </c>
      <c r="B156" s="31">
        <v>9983</v>
      </c>
      <c r="G156" s="2"/>
      <c r="I156" s="1"/>
      <c r="J156" s="3"/>
    </row>
    <row r="157" spans="1:29" x14ac:dyDescent="0.25">
      <c r="A157" t="s">
        <v>175</v>
      </c>
      <c r="B157">
        <v>9983</v>
      </c>
      <c r="G157" s="2"/>
      <c r="I157" s="43">
        <f>J155</f>
        <v>-9988</v>
      </c>
      <c r="J157" s="39">
        <f>I157+B157</f>
        <v>-5</v>
      </c>
    </row>
    <row r="158" spans="1:29" x14ac:dyDescent="0.25">
      <c r="A158" s="31" t="s">
        <v>176</v>
      </c>
      <c r="B158" s="31">
        <v>40000</v>
      </c>
      <c r="G158" s="2"/>
      <c r="I158" s="1"/>
      <c r="J158" s="3"/>
    </row>
    <row r="159" spans="1:29" x14ac:dyDescent="0.25">
      <c r="A159" t="s">
        <v>177</v>
      </c>
      <c r="B159">
        <v>40000</v>
      </c>
      <c r="G159" s="2"/>
      <c r="I159" s="43">
        <f>J157</f>
        <v>-5</v>
      </c>
      <c r="J159" s="39">
        <f>I159+B159</f>
        <v>39995</v>
      </c>
    </row>
    <row r="160" spans="1:29" x14ac:dyDescent="0.25">
      <c r="A160" s="31" t="s">
        <v>178</v>
      </c>
      <c r="B160" s="31">
        <v>10008</v>
      </c>
      <c r="G160" s="2"/>
      <c r="I160" s="1"/>
      <c r="J160" s="3"/>
    </row>
    <row r="161" spans="1:10" x14ac:dyDescent="0.25">
      <c r="A161" t="s">
        <v>179</v>
      </c>
      <c r="B161">
        <v>10008</v>
      </c>
      <c r="G161" s="2"/>
      <c r="I161" s="43">
        <f>J159</f>
        <v>39995</v>
      </c>
      <c r="J161" s="39">
        <f>I161+B161</f>
        <v>50003</v>
      </c>
    </row>
    <row r="162" spans="1:10" x14ac:dyDescent="0.25">
      <c r="A162" s="31" t="s">
        <v>180</v>
      </c>
      <c r="B162" s="31">
        <v>-9987</v>
      </c>
      <c r="G162" s="2"/>
      <c r="I162" s="1"/>
      <c r="J162" s="3"/>
    </row>
    <row r="163" spans="1:10" x14ac:dyDescent="0.25">
      <c r="A163" t="s">
        <v>181</v>
      </c>
      <c r="B163">
        <v>-10003</v>
      </c>
      <c r="G163" s="2"/>
      <c r="I163" s="43">
        <f>J161</f>
        <v>50003</v>
      </c>
      <c r="J163" s="39">
        <f>I163+B163</f>
        <v>40000</v>
      </c>
    </row>
    <row r="164" spans="1:10" x14ac:dyDescent="0.25">
      <c r="A164" s="31" t="s">
        <v>182</v>
      </c>
      <c r="B164" s="31">
        <v>-40007</v>
      </c>
      <c r="G164" s="2"/>
      <c r="I164" s="1"/>
      <c r="J164" s="3"/>
    </row>
    <row r="165" spans="1:10" ht="15.75" thickBot="1" x14ac:dyDescent="0.3">
      <c r="A165" t="s">
        <v>183</v>
      </c>
      <c r="B165">
        <v>-40007</v>
      </c>
      <c r="G165" s="2"/>
      <c r="I165" s="4">
        <f>J163</f>
        <v>40000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56</vt:i4>
      </vt:variant>
    </vt:vector>
  </HeadingPairs>
  <TitlesOfParts>
    <vt:vector size="56" baseType="lpstr">
      <vt:lpstr>Infos</vt:lpstr>
      <vt:lpstr>Ergebnisse</vt:lpstr>
      <vt:lpstr>TDK_FF_ST_oU_01</vt:lpstr>
      <vt:lpstr>TDK_FF_ST_mU_01</vt:lpstr>
      <vt:lpstr>TDK_FF_ST_mU2_01</vt:lpstr>
      <vt:lpstr>TDK_FF_ST_oU_02</vt:lpstr>
      <vt:lpstr>TDK_FF_ST_mU_02</vt:lpstr>
      <vt:lpstr>TDK_FF_ST_mU2_02</vt:lpstr>
      <vt:lpstr>TDK_FF_ST_oU_03</vt:lpstr>
      <vt:lpstr>TDK_FF_ST_mU_03</vt:lpstr>
      <vt:lpstr>TDK_FF_ST_mU2_03</vt:lpstr>
      <vt:lpstr>TDK_FF_ST_oU_04</vt:lpstr>
      <vt:lpstr>TDK_FF_ST_mU_04</vt:lpstr>
      <vt:lpstr>TDK_FF_ST_mU2_04</vt:lpstr>
      <vt:lpstr>TDK_FF_ST_oU_05</vt:lpstr>
      <vt:lpstr>TDK_FF_ST_mU_05</vt:lpstr>
      <vt:lpstr>TDK_FF_ST_mU2_05</vt:lpstr>
      <vt:lpstr>TDK_FF_ST_oU_06</vt:lpstr>
      <vt:lpstr>TDK_FF_ST_mU_06</vt:lpstr>
      <vt:lpstr>TDK_FF_ST_mU2_06</vt:lpstr>
      <vt:lpstr>TDK_FF_ST_oU_07</vt:lpstr>
      <vt:lpstr>TDK_FF_ST_mU_07</vt:lpstr>
      <vt:lpstr>TDK_FF_ST_mU2_07</vt:lpstr>
      <vt:lpstr>TDK_FF_ST_oU_08</vt:lpstr>
      <vt:lpstr>TDK_FF_ST_mU_08</vt:lpstr>
      <vt:lpstr>TDK_FF_ST_mU2_08</vt:lpstr>
      <vt:lpstr>TDK_FF_ST_oU_09</vt:lpstr>
      <vt:lpstr>TDK_FF_ST_mU_09</vt:lpstr>
      <vt:lpstr>TDK_FF_ST_mU2_09</vt:lpstr>
      <vt:lpstr>TDK_KF_ST_10_01</vt:lpstr>
      <vt:lpstr>TDK_KF_ST_10_02</vt:lpstr>
      <vt:lpstr>TDK_KF_ST_10_03</vt:lpstr>
      <vt:lpstr>TDK_KF_ST_19_01</vt:lpstr>
      <vt:lpstr>TDK_KF_ST_19_02</vt:lpstr>
      <vt:lpstr>TDK_KF_ST_19_03</vt:lpstr>
      <vt:lpstr>TDK_KF_ST_14_01</vt:lpstr>
      <vt:lpstr>TDK_KF_ST_14_02</vt:lpstr>
      <vt:lpstr>TDK_KF_ST_14_03</vt:lpstr>
      <vt:lpstr>TDK_KF_ST_23_01</vt:lpstr>
      <vt:lpstr>TDK_KF_ST_23_02</vt:lpstr>
      <vt:lpstr>TDK_KF_ST_23_03</vt:lpstr>
      <vt:lpstr>TDK_KF_ST_07_01</vt:lpstr>
      <vt:lpstr>TDK_KF_ST_07_02</vt:lpstr>
      <vt:lpstr>TDK_KF_ST_07_03</vt:lpstr>
      <vt:lpstr>TDK_KF_ST_11_01</vt:lpstr>
      <vt:lpstr>TDK_KF_ST_11_02</vt:lpstr>
      <vt:lpstr>TDK_KF_ST_11_03</vt:lpstr>
      <vt:lpstr>TDK_KF_ST_05_01</vt:lpstr>
      <vt:lpstr>TDK_KF_ST_05_02</vt:lpstr>
      <vt:lpstr>TDK_KF_ST_05_03</vt:lpstr>
      <vt:lpstr>TDK_KF_ST_17_01</vt:lpstr>
      <vt:lpstr>TDK_KF_ST_17_02</vt:lpstr>
      <vt:lpstr>TDK_KF_ST_17_03</vt:lpstr>
      <vt:lpstr>TDK_KF_ST_08_01</vt:lpstr>
      <vt:lpstr>TDK_KF_ST_08_02</vt:lpstr>
      <vt:lpstr>TDK_KF_ST_08_03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Cihan</cp:lastModifiedBy>
  <dcterms:created xsi:type="dcterms:W3CDTF">2019-07-16T10:53:42Z</dcterms:created>
  <dcterms:modified xsi:type="dcterms:W3CDTF">2019-10-28T01:26:17Z</dcterms:modified>
</cp:coreProperties>
</file>